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\Desktop\Projetos GitHub\case-ifood\data\analysis\"/>
    </mc:Choice>
  </mc:AlternateContent>
  <bookViews>
    <workbookView xWindow="0" yWindow="0" windowWidth="28800" windowHeight="12210" activeTab="5"/>
  </bookViews>
  <sheets>
    <sheet name="Base" sheetId="3" r:id="rId1"/>
    <sheet name="Base tratada" sheetId="2" r:id="rId2"/>
    <sheet name="EDA" sheetId="11" r:id="rId3"/>
    <sheet name="Aplicação IV" sheetId="4" r:id="rId4"/>
    <sheet name="Análises" sheetId="7" r:id="rId5"/>
    <sheet name="ROI" sheetId="13" r:id="rId6"/>
  </sheets>
  <definedNames>
    <definedName name="_xlnm._FilterDatabase" localSheetId="3" hidden="1">'Aplicação IV'!#REF!</definedName>
    <definedName name="_xlnm._FilterDatabase" localSheetId="5" hidden="1">ROI!$F$3:$J$60</definedName>
    <definedName name="DadosExternos_1" localSheetId="0" hidden="1">Base!$A$1:$AM$2206</definedName>
    <definedName name="DadosExternos_1" localSheetId="1" hidden="1">'Base tratada'!$B$1:$AW$2206</definedName>
  </definedNames>
  <calcPr calcId="162913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13" l="1"/>
  <c r="M8" i="13"/>
  <c r="P5" i="13"/>
  <c r="P6" i="13" s="1"/>
  <c r="P4" i="13"/>
  <c r="AY2" i="2"/>
  <c r="H60" i="7" l="1"/>
  <c r="H59" i="7"/>
  <c r="H58" i="7"/>
  <c r="H57" i="7"/>
  <c r="H56" i="7"/>
  <c r="H55" i="7"/>
  <c r="H48" i="7"/>
  <c r="H47" i="7"/>
  <c r="H46" i="7"/>
  <c r="H45" i="7"/>
  <c r="H39" i="7"/>
  <c r="H38" i="7"/>
  <c r="H37" i="7"/>
  <c r="H36" i="7"/>
  <c r="H30" i="7"/>
  <c r="H29" i="7"/>
  <c r="H28" i="7"/>
  <c r="H27" i="7"/>
  <c r="H26" i="7"/>
  <c r="H25" i="7"/>
  <c r="H19" i="7"/>
  <c r="H18" i="7"/>
  <c r="H17" i="7"/>
  <c r="H16" i="7"/>
  <c r="H15" i="7"/>
  <c r="H14" i="7"/>
  <c r="H13" i="7"/>
  <c r="H86" i="4"/>
  <c r="I85" i="4"/>
  <c r="H85" i="4"/>
  <c r="I84" i="4"/>
  <c r="J84" i="4" s="1"/>
  <c r="H84" i="4"/>
  <c r="I83" i="4"/>
  <c r="J83" i="4" s="1"/>
  <c r="H83" i="4"/>
  <c r="I82" i="4"/>
  <c r="J82" i="4" s="1"/>
  <c r="H82" i="4"/>
  <c r="I81" i="4"/>
  <c r="J81" i="4" s="1"/>
  <c r="H81" i="4"/>
  <c r="I80" i="4"/>
  <c r="J80" i="4" s="1"/>
  <c r="H80" i="4"/>
  <c r="I72" i="4"/>
  <c r="H72" i="4"/>
  <c r="I71" i="4"/>
  <c r="J71" i="4" s="1"/>
  <c r="H71" i="4"/>
  <c r="I70" i="4"/>
  <c r="J70" i="4" s="1"/>
  <c r="H70" i="4"/>
  <c r="I69" i="4"/>
  <c r="J69" i="4" s="1"/>
  <c r="H69" i="4"/>
  <c r="H62" i="4"/>
  <c r="I61" i="4"/>
  <c r="J61" i="4" s="1"/>
  <c r="H61" i="4"/>
  <c r="I60" i="4"/>
  <c r="J60" i="4" s="1"/>
  <c r="H60" i="4"/>
  <c r="I59" i="4"/>
  <c r="J59" i="4" s="1"/>
  <c r="H59" i="4"/>
  <c r="H53" i="4"/>
  <c r="I52" i="4"/>
  <c r="J52" i="4" s="1"/>
  <c r="H52" i="4"/>
  <c r="I51" i="4"/>
  <c r="J51" i="4" s="1"/>
  <c r="H51" i="4"/>
  <c r="I50" i="4"/>
  <c r="J50" i="4" s="1"/>
  <c r="H50" i="4"/>
  <c r="I49" i="4"/>
  <c r="J49" i="4" s="1"/>
  <c r="H49" i="4"/>
  <c r="I48" i="4"/>
  <c r="J48" i="4" s="1"/>
  <c r="H48" i="4"/>
  <c r="I47" i="4"/>
  <c r="H47" i="4"/>
  <c r="H41" i="4"/>
  <c r="I40" i="4"/>
  <c r="J40" i="4" s="1"/>
  <c r="H40" i="4"/>
  <c r="I39" i="4"/>
  <c r="J39" i="4" s="1"/>
  <c r="H39" i="4"/>
  <c r="I38" i="4"/>
  <c r="J38" i="4" s="1"/>
  <c r="H38" i="4"/>
  <c r="I37" i="4"/>
  <c r="J37" i="4" s="1"/>
  <c r="H37" i="4"/>
  <c r="I36" i="4"/>
  <c r="J36" i="4" s="1"/>
  <c r="H36" i="4"/>
  <c r="H30" i="4"/>
  <c r="I29" i="4"/>
  <c r="J29" i="4" s="1"/>
  <c r="H29" i="4"/>
  <c r="I28" i="4"/>
  <c r="J28" i="4" s="1"/>
  <c r="H28" i="4"/>
  <c r="I27" i="4"/>
  <c r="J27" i="4" s="1"/>
  <c r="H27" i="4"/>
  <c r="I26" i="4"/>
  <c r="J26" i="4" s="1"/>
  <c r="H26" i="4"/>
  <c r="I25" i="4"/>
  <c r="J25" i="4" s="1"/>
  <c r="H25" i="4"/>
  <c r="I24" i="4"/>
  <c r="J24" i="4" s="1"/>
  <c r="H24" i="4"/>
  <c r="H18" i="4"/>
  <c r="I17" i="4"/>
  <c r="J17" i="4" s="1"/>
  <c r="H17" i="4"/>
  <c r="I16" i="4"/>
  <c r="J16" i="4" s="1"/>
  <c r="H16" i="4"/>
  <c r="I15" i="4"/>
  <c r="J15" i="4" s="1"/>
  <c r="H15" i="4"/>
  <c r="I14" i="4"/>
  <c r="J14" i="4" s="1"/>
  <c r="H14" i="4"/>
  <c r="I13" i="4"/>
  <c r="J13" i="4" s="1"/>
  <c r="H13" i="4"/>
  <c r="I12" i="4"/>
  <c r="J12" i="4" s="1"/>
  <c r="H12" i="4"/>
  <c r="AX2206" i="2"/>
  <c r="AL2206" i="2"/>
  <c r="AH2206" i="2"/>
  <c r="AF2206" i="2"/>
  <c r="J2206" i="2"/>
  <c r="H2206" i="2"/>
  <c r="F2206" i="2"/>
  <c r="AX2205" i="2"/>
  <c r="AL2205" i="2"/>
  <c r="AJ2205" i="2"/>
  <c r="AH2205" i="2"/>
  <c r="AG2205" i="2"/>
  <c r="AF2205" i="2"/>
  <c r="AI2205" i="2" s="1"/>
  <c r="AZ2205" i="2" s="1"/>
  <c r="J2205" i="2"/>
  <c r="H2205" i="2"/>
  <c r="F2205" i="2"/>
  <c r="AY2205" i="2" s="1"/>
  <c r="AX2204" i="2"/>
  <c r="AL2204" i="2"/>
  <c r="AH2204" i="2"/>
  <c r="AF2204" i="2"/>
  <c r="J2204" i="2"/>
  <c r="H2204" i="2"/>
  <c r="F2204" i="2"/>
  <c r="AX2203" i="2"/>
  <c r="AL2203" i="2"/>
  <c r="AH2203" i="2"/>
  <c r="AF2203" i="2"/>
  <c r="AI2203" i="2" s="1"/>
  <c r="AJ2203" i="2" s="1"/>
  <c r="J2203" i="2"/>
  <c r="H2203" i="2"/>
  <c r="F2203" i="2"/>
  <c r="AX2202" i="2"/>
  <c r="AL2202" i="2"/>
  <c r="AH2202" i="2"/>
  <c r="AF2202" i="2"/>
  <c r="J2202" i="2"/>
  <c r="H2202" i="2"/>
  <c r="F2202" i="2"/>
  <c r="AX2201" i="2"/>
  <c r="AL2201" i="2"/>
  <c r="AH2201" i="2"/>
  <c r="AF2201" i="2"/>
  <c r="J2201" i="2"/>
  <c r="H2201" i="2"/>
  <c r="F2201" i="2"/>
  <c r="AX2200" i="2"/>
  <c r="AL2200" i="2"/>
  <c r="AH2200" i="2"/>
  <c r="AF2200" i="2"/>
  <c r="J2200" i="2"/>
  <c r="H2200" i="2"/>
  <c r="F2200" i="2"/>
  <c r="AZ2199" i="2"/>
  <c r="AX2199" i="2"/>
  <c r="AL2199" i="2"/>
  <c r="AJ2199" i="2"/>
  <c r="AH2199" i="2"/>
  <c r="AF2199" i="2"/>
  <c r="AI2199" i="2" s="1"/>
  <c r="J2199" i="2"/>
  <c r="H2199" i="2"/>
  <c r="F2199" i="2"/>
  <c r="AX2198" i="2"/>
  <c r="AL2198" i="2"/>
  <c r="AH2198" i="2"/>
  <c r="AF2198" i="2"/>
  <c r="J2198" i="2"/>
  <c r="H2198" i="2"/>
  <c r="F2198" i="2"/>
  <c r="AZ2197" i="2"/>
  <c r="AX2197" i="2"/>
  <c r="AL2197" i="2"/>
  <c r="AH2197" i="2"/>
  <c r="AG2197" i="2"/>
  <c r="AF2197" i="2"/>
  <c r="AI2197" i="2" s="1"/>
  <c r="AJ2197" i="2" s="1"/>
  <c r="J2197" i="2"/>
  <c r="H2197" i="2"/>
  <c r="F2197" i="2"/>
  <c r="AX2196" i="2"/>
  <c r="AL2196" i="2"/>
  <c r="AH2196" i="2"/>
  <c r="AF2196" i="2"/>
  <c r="J2196" i="2"/>
  <c r="H2196" i="2"/>
  <c r="F2196" i="2"/>
  <c r="AX2195" i="2"/>
  <c r="AL2195" i="2"/>
  <c r="AH2195" i="2"/>
  <c r="AF2195" i="2"/>
  <c r="J2195" i="2"/>
  <c r="H2195" i="2"/>
  <c r="F2195" i="2"/>
  <c r="AX2194" i="2"/>
  <c r="AL2194" i="2"/>
  <c r="AH2194" i="2"/>
  <c r="AF2194" i="2"/>
  <c r="J2194" i="2"/>
  <c r="H2194" i="2"/>
  <c r="F2194" i="2"/>
  <c r="AZ2193" i="2"/>
  <c r="AX2193" i="2"/>
  <c r="AL2193" i="2"/>
  <c r="AJ2193" i="2"/>
  <c r="AH2193" i="2"/>
  <c r="AG2193" i="2"/>
  <c r="AF2193" i="2"/>
  <c r="AI2193" i="2" s="1"/>
  <c r="J2193" i="2"/>
  <c r="H2193" i="2"/>
  <c r="F2193" i="2"/>
  <c r="AX2192" i="2"/>
  <c r="AL2192" i="2"/>
  <c r="AH2192" i="2"/>
  <c r="AF2192" i="2"/>
  <c r="J2192" i="2"/>
  <c r="H2192" i="2"/>
  <c r="F2192" i="2"/>
  <c r="AZ2191" i="2"/>
  <c r="AX2191" i="2"/>
  <c r="AL2191" i="2"/>
  <c r="AH2191" i="2"/>
  <c r="AF2191" i="2"/>
  <c r="AI2191" i="2" s="1"/>
  <c r="AJ2191" i="2" s="1"/>
  <c r="J2191" i="2"/>
  <c r="H2191" i="2"/>
  <c r="F2191" i="2"/>
  <c r="AX2190" i="2"/>
  <c r="AL2190" i="2"/>
  <c r="AH2190" i="2"/>
  <c r="AF2190" i="2"/>
  <c r="J2190" i="2"/>
  <c r="H2190" i="2"/>
  <c r="F2190" i="2"/>
  <c r="AZ2189" i="2"/>
  <c r="AX2189" i="2"/>
  <c r="AL2189" i="2"/>
  <c r="AJ2189" i="2"/>
  <c r="AH2189" i="2"/>
  <c r="AG2189" i="2"/>
  <c r="AF2189" i="2"/>
  <c r="AI2189" i="2" s="1"/>
  <c r="J2189" i="2"/>
  <c r="H2189" i="2"/>
  <c r="F2189" i="2"/>
  <c r="AY2189" i="2" s="1"/>
  <c r="AX2188" i="2"/>
  <c r="AL2188" i="2"/>
  <c r="AH2188" i="2"/>
  <c r="AF2188" i="2"/>
  <c r="J2188" i="2"/>
  <c r="H2188" i="2"/>
  <c r="F2188" i="2"/>
  <c r="AX2187" i="2"/>
  <c r="AL2187" i="2"/>
  <c r="AH2187" i="2"/>
  <c r="AF2187" i="2"/>
  <c r="AI2187" i="2" s="1"/>
  <c r="AJ2187" i="2" s="1"/>
  <c r="J2187" i="2"/>
  <c r="H2187" i="2"/>
  <c r="F2187" i="2"/>
  <c r="AX2186" i="2"/>
  <c r="AL2186" i="2"/>
  <c r="AH2186" i="2"/>
  <c r="AF2186" i="2"/>
  <c r="J2186" i="2"/>
  <c r="H2186" i="2"/>
  <c r="F2186" i="2"/>
  <c r="AX2185" i="2"/>
  <c r="AL2185" i="2"/>
  <c r="AH2185" i="2"/>
  <c r="AF2185" i="2"/>
  <c r="J2185" i="2"/>
  <c r="H2185" i="2"/>
  <c r="F2185" i="2"/>
  <c r="AX2184" i="2"/>
  <c r="AL2184" i="2"/>
  <c r="AH2184" i="2"/>
  <c r="AF2184" i="2"/>
  <c r="J2184" i="2"/>
  <c r="H2184" i="2"/>
  <c r="F2184" i="2"/>
  <c r="AZ2183" i="2"/>
  <c r="AX2183" i="2"/>
  <c r="AL2183" i="2"/>
  <c r="AJ2183" i="2"/>
  <c r="AH2183" i="2"/>
  <c r="AF2183" i="2"/>
  <c r="AI2183" i="2" s="1"/>
  <c r="J2183" i="2"/>
  <c r="H2183" i="2"/>
  <c r="F2183" i="2"/>
  <c r="AX2182" i="2"/>
  <c r="AL2182" i="2"/>
  <c r="AH2182" i="2"/>
  <c r="AF2182" i="2"/>
  <c r="J2182" i="2"/>
  <c r="H2182" i="2"/>
  <c r="F2182" i="2"/>
  <c r="AZ2181" i="2"/>
  <c r="AX2181" i="2"/>
  <c r="AL2181" i="2"/>
  <c r="AJ2181" i="2"/>
  <c r="AH2181" i="2"/>
  <c r="AG2181" i="2"/>
  <c r="AF2181" i="2"/>
  <c r="AI2181" i="2" s="1"/>
  <c r="J2181" i="2"/>
  <c r="H2181" i="2"/>
  <c r="F2181" i="2"/>
  <c r="AY2181" i="2" s="1"/>
  <c r="AX2180" i="2"/>
  <c r="AL2180" i="2"/>
  <c r="AH2180" i="2"/>
  <c r="AF2180" i="2"/>
  <c r="J2180" i="2"/>
  <c r="H2180" i="2"/>
  <c r="F2180" i="2"/>
  <c r="AX2179" i="2"/>
  <c r="AL2179" i="2"/>
  <c r="AH2179" i="2"/>
  <c r="AG2179" i="2"/>
  <c r="AF2179" i="2"/>
  <c r="AI2179" i="2" s="1"/>
  <c r="J2179" i="2"/>
  <c r="H2179" i="2"/>
  <c r="F2179" i="2"/>
  <c r="AX2178" i="2"/>
  <c r="AL2178" i="2"/>
  <c r="AH2178" i="2"/>
  <c r="AF2178" i="2"/>
  <c r="J2178" i="2"/>
  <c r="H2178" i="2"/>
  <c r="F2178" i="2"/>
  <c r="AZ2177" i="2"/>
  <c r="AX2177" i="2"/>
  <c r="AL2177" i="2"/>
  <c r="AJ2177" i="2"/>
  <c r="AH2177" i="2"/>
  <c r="AG2177" i="2"/>
  <c r="AF2177" i="2"/>
  <c r="AI2177" i="2" s="1"/>
  <c r="J2177" i="2"/>
  <c r="H2177" i="2"/>
  <c r="F2177" i="2"/>
  <c r="AX2176" i="2"/>
  <c r="AL2176" i="2"/>
  <c r="AH2176" i="2"/>
  <c r="AF2176" i="2"/>
  <c r="J2176" i="2"/>
  <c r="H2176" i="2"/>
  <c r="F2176" i="2"/>
  <c r="AZ2175" i="2"/>
  <c r="AX2175" i="2"/>
  <c r="AL2175" i="2"/>
  <c r="AH2175" i="2"/>
  <c r="AF2175" i="2"/>
  <c r="AI2175" i="2" s="1"/>
  <c r="AJ2175" i="2" s="1"/>
  <c r="J2175" i="2"/>
  <c r="H2175" i="2"/>
  <c r="F2175" i="2"/>
  <c r="AX2174" i="2"/>
  <c r="AL2174" i="2"/>
  <c r="AH2174" i="2"/>
  <c r="AF2174" i="2"/>
  <c r="J2174" i="2"/>
  <c r="H2174" i="2"/>
  <c r="F2174" i="2"/>
  <c r="AZ2173" i="2"/>
  <c r="AX2173" i="2"/>
  <c r="AL2173" i="2"/>
  <c r="AJ2173" i="2"/>
  <c r="AH2173" i="2"/>
  <c r="AG2173" i="2"/>
  <c r="AF2173" i="2"/>
  <c r="AI2173" i="2" s="1"/>
  <c r="J2173" i="2"/>
  <c r="H2173" i="2"/>
  <c r="F2173" i="2"/>
  <c r="AY2173" i="2" s="1"/>
  <c r="AX2172" i="2"/>
  <c r="AL2172" i="2"/>
  <c r="AH2172" i="2"/>
  <c r="AF2172" i="2"/>
  <c r="J2172" i="2"/>
  <c r="H2172" i="2"/>
  <c r="F2172" i="2"/>
  <c r="AX2171" i="2"/>
  <c r="AL2171" i="2"/>
  <c r="AH2171" i="2"/>
  <c r="AF2171" i="2"/>
  <c r="AI2171" i="2" s="1"/>
  <c r="AJ2171" i="2" s="1"/>
  <c r="J2171" i="2"/>
  <c r="H2171" i="2"/>
  <c r="F2171" i="2"/>
  <c r="AY2171" i="2" s="1"/>
  <c r="AX2170" i="2"/>
  <c r="AL2170" i="2"/>
  <c r="AH2170" i="2"/>
  <c r="AF2170" i="2"/>
  <c r="J2170" i="2"/>
  <c r="H2170" i="2"/>
  <c r="F2170" i="2"/>
  <c r="AX2169" i="2"/>
  <c r="AL2169" i="2"/>
  <c r="AH2169" i="2"/>
  <c r="AF2169" i="2"/>
  <c r="J2169" i="2"/>
  <c r="H2169" i="2"/>
  <c r="F2169" i="2"/>
  <c r="AX2168" i="2"/>
  <c r="AL2168" i="2"/>
  <c r="AH2168" i="2"/>
  <c r="AF2168" i="2"/>
  <c r="J2168" i="2"/>
  <c r="H2168" i="2"/>
  <c r="F2168" i="2"/>
  <c r="AZ2167" i="2"/>
  <c r="AX2167" i="2"/>
  <c r="AL2167" i="2"/>
  <c r="AJ2167" i="2"/>
  <c r="AH2167" i="2"/>
  <c r="AF2167" i="2"/>
  <c r="AI2167" i="2" s="1"/>
  <c r="J2167" i="2"/>
  <c r="H2167" i="2"/>
  <c r="F2167" i="2"/>
  <c r="AX2166" i="2"/>
  <c r="AL2166" i="2"/>
  <c r="AH2166" i="2"/>
  <c r="AF2166" i="2"/>
  <c r="J2166" i="2"/>
  <c r="H2166" i="2"/>
  <c r="F2166" i="2"/>
  <c r="AZ2165" i="2"/>
  <c r="AX2165" i="2"/>
  <c r="AL2165" i="2"/>
  <c r="AJ2165" i="2"/>
  <c r="AH2165" i="2"/>
  <c r="AG2165" i="2"/>
  <c r="AF2165" i="2"/>
  <c r="AI2165" i="2" s="1"/>
  <c r="J2165" i="2"/>
  <c r="H2165" i="2"/>
  <c r="F2165" i="2"/>
  <c r="AY2165" i="2" s="1"/>
  <c r="AX2164" i="2"/>
  <c r="AL2164" i="2"/>
  <c r="AH2164" i="2"/>
  <c r="AF2164" i="2"/>
  <c r="J2164" i="2"/>
  <c r="H2164" i="2"/>
  <c r="F2164" i="2"/>
  <c r="AX2163" i="2"/>
  <c r="AL2163" i="2"/>
  <c r="AH2163" i="2"/>
  <c r="AF2163" i="2"/>
  <c r="J2163" i="2"/>
  <c r="H2163" i="2"/>
  <c r="F2163" i="2"/>
  <c r="AX2162" i="2"/>
  <c r="AL2162" i="2"/>
  <c r="AH2162" i="2"/>
  <c r="AF2162" i="2"/>
  <c r="J2162" i="2"/>
  <c r="H2162" i="2"/>
  <c r="F2162" i="2"/>
  <c r="AZ2161" i="2"/>
  <c r="AX2161" i="2"/>
  <c r="AL2161" i="2"/>
  <c r="AJ2161" i="2"/>
  <c r="AH2161" i="2"/>
  <c r="AG2161" i="2"/>
  <c r="AF2161" i="2"/>
  <c r="AI2161" i="2" s="1"/>
  <c r="J2161" i="2"/>
  <c r="H2161" i="2"/>
  <c r="F2161" i="2"/>
  <c r="AX2160" i="2"/>
  <c r="AL2160" i="2"/>
  <c r="AH2160" i="2"/>
  <c r="AF2160" i="2"/>
  <c r="J2160" i="2"/>
  <c r="H2160" i="2"/>
  <c r="F2160" i="2"/>
  <c r="AZ2159" i="2"/>
  <c r="AX2159" i="2"/>
  <c r="AL2159" i="2"/>
  <c r="AH2159" i="2"/>
  <c r="AF2159" i="2"/>
  <c r="AI2159" i="2" s="1"/>
  <c r="AJ2159" i="2" s="1"/>
  <c r="J2159" i="2"/>
  <c r="H2159" i="2"/>
  <c r="F2159" i="2"/>
  <c r="AX2158" i="2"/>
  <c r="AL2158" i="2"/>
  <c r="AH2158" i="2"/>
  <c r="AF2158" i="2"/>
  <c r="J2158" i="2"/>
  <c r="H2158" i="2"/>
  <c r="F2158" i="2"/>
  <c r="AZ2157" i="2"/>
  <c r="AX2157" i="2"/>
  <c r="AL2157" i="2"/>
  <c r="AJ2157" i="2"/>
  <c r="AH2157" i="2"/>
  <c r="AG2157" i="2"/>
  <c r="AF2157" i="2"/>
  <c r="AI2157" i="2" s="1"/>
  <c r="J2157" i="2"/>
  <c r="H2157" i="2"/>
  <c r="F2157" i="2"/>
  <c r="AY2157" i="2" s="1"/>
  <c r="AX2156" i="2"/>
  <c r="AL2156" i="2"/>
  <c r="AH2156" i="2"/>
  <c r="AF2156" i="2"/>
  <c r="J2156" i="2"/>
  <c r="H2156" i="2"/>
  <c r="F2156" i="2"/>
  <c r="AX2155" i="2"/>
  <c r="AL2155" i="2"/>
  <c r="AH2155" i="2"/>
  <c r="AF2155" i="2"/>
  <c r="AI2155" i="2" s="1"/>
  <c r="AJ2155" i="2" s="1"/>
  <c r="J2155" i="2"/>
  <c r="H2155" i="2"/>
  <c r="F2155" i="2"/>
  <c r="AY2155" i="2" s="1"/>
  <c r="AX2154" i="2"/>
  <c r="AL2154" i="2"/>
  <c r="AH2154" i="2"/>
  <c r="AF2154" i="2"/>
  <c r="J2154" i="2"/>
  <c r="H2154" i="2"/>
  <c r="F2154" i="2"/>
  <c r="AX2153" i="2"/>
  <c r="AL2153" i="2"/>
  <c r="AH2153" i="2"/>
  <c r="AF2153" i="2"/>
  <c r="J2153" i="2"/>
  <c r="H2153" i="2"/>
  <c r="F2153" i="2"/>
  <c r="AX2152" i="2"/>
  <c r="AL2152" i="2"/>
  <c r="AH2152" i="2"/>
  <c r="AF2152" i="2"/>
  <c r="J2152" i="2"/>
  <c r="H2152" i="2"/>
  <c r="F2152" i="2"/>
  <c r="AZ2151" i="2"/>
  <c r="AX2151" i="2"/>
  <c r="AL2151" i="2"/>
  <c r="AJ2151" i="2"/>
  <c r="AH2151" i="2"/>
  <c r="AF2151" i="2"/>
  <c r="AI2151" i="2" s="1"/>
  <c r="J2151" i="2"/>
  <c r="H2151" i="2"/>
  <c r="F2151" i="2"/>
  <c r="AX2150" i="2"/>
  <c r="AL2150" i="2"/>
  <c r="AH2150" i="2"/>
  <c r="AF2150" i="2"/>
  <c r="J2150" i="2"/>
  <c r="H2150" i="2"/>
  <c r="F2150" i="2"/>
  <c r="AZ2149" i="2"/>
  <c r="AX2149" i="2"/>
  <c r="AL2149" i="2"/>
  <c r="AJ2149" i="2"/>
  <c r="AH2149" i="2"/>
  <c r="AG2149" i="2"/>
  <c r="AF2149" i="2"/>
  <c r="AI2149" i="2" s="1"/>
  <c r="J2149" i="2"/>
  <c r="H2149" i="2"/>
  <c r="F2149" i="2"/>
  <c r="AY2149" i="2" s="1"/>
  <c r="AX2148" i="2"/>
  <c r="AL2148" i="2"/>
  <c r="AH2148" i="2"/>
  <c r="AF2148" i="2"/>
  <c r="J2148" i="2"/>
  <c r="H2148" i="2"/>
  <c r="F2148" i="2"/>
  <c r="AZ2147" i="2"/>
  <c r="AX2147" i="2"/>
  <c r="AL2147" i="2"/>
  <c r="AJ2147" i="2"/>
  <c r="AH2147" i="2"/>
  <c r="AG2147" i="2"/>
  <c r="AF2147" i="2"/>
  <c r="AI2147" i="2" s="1"/>
  <c r="J2147" i="2"/>
  <c r="H2147" i="2"/>
  <c r="F2147" i="2"/>
  <c r="AY2147" i="2" s="1"/>
  <c r="AZ2146" i="2"/>
  <c r="AX2146" i="2"/>
  <c r="AL2146" i="2"/>
  <c r="AJ2146" i="2"/>
  <c r="AH2146" i="2"/>
  <c r="AG2146" i="2"/>
  <c r="AF2146" i="2"/>
  <c r="AI2146" i="2" s="1"/>
  <c r="J2146" i="2"/>
  <c r="H2146" i="2"/>
  <c r="F2146" i="2"/>
  <c r="AZ2145" i="2"/>
  <c r="AX2145" i="2"/>
  <c r="AL2145" i="2"/>
  <c r="AJ2145" i="2"/>
  <c r="AH2145" i="2"/>
  <c r="AG2145" i="2"/>
  <c r="AF2145" i="2"/>
  <c r="AI2145" i="2" s="1"/>
  <c r="J2145" i="2"/>
  <c r="H2145" i="2"/>
  <c r="F2145" i="2"/>
  <c r="AY2145" i="2" s="1"/>
  <c r="AX2144" i="2"/>
  <c r="AL2144" i="2"/>
  <c r="AH2144" i="2"/>
  <c r="AF2144" i="2"/>
  <c r="J2144" i="2"/>
  <c r="H2144" i="2"/>
  <c r="F2144" i="2"/>
  <c r="AZ2143" i="2"/>
  <c r="AX2143" i="2"/>
  <c r="AL2143" i="2"/>
  <c r="AJ2143" i="2"/>
  <c r="AH2143" i="2"/>
  <c r="AG2143" i="2"/>
  <c r="AF2143" i="2"/>
  <c r="AI2143" i="2" s="1"/>
  <c r="J2143" i="2"/>
  <c r="H2143" i="2"/>
  <c r="F2143" i="2"/>
  <c r="AY2143" i="2" s="1"/>
  <c r="AZ2142" i="2"/>
  <c r="AX2142" i="2"/>
  <c r="AL2142" i="2"/>
  <c r="AJ2142" i="2"/>
  <c r="AH2142" i="2"/>
  <c r="AG2142" i="2"/>
  <c r="AF2142" i="2"/>
  <c r="AI2142" i="2" s="1"/>
  <c r="J2142" i="2"/>
  <c r="H2142" i="2"/>
  <c r="F2142" i="2"/>
  <c r="AZ2141" i="2"/>
  <c r="AX2141" i="2"/>
  <c r="AL2141" i="2"/>
  <c r="AJ2141" i="2"/>
  <c r="AH2141" i="2"/>
  <c r="AG2141" i="2"/>
  <c r="AF2141" i="2"/>
  <c r="AI2141" i="2" s="1"/>
  <c r="J2141" i="2"/>
  <c r="H2141" i="2"/>
  <c r="F2141" i="2"/>
  <c r="AY2141" i="2" s="1"/>
  <c r="AX2140" i="2"/>
  <c r="AL2140" i="2"/>
  <c r="AH2140" i="2"/>
  <c r="AF2140" i="2"/>
  <c r="J2140" i="2"/>
  <c r="H2140" i="2"/>
  <c r="F2140" i="2"/>
  <c r="AZ2139" i="2"/>
  <c r="AX2139" i="2"/>
  <c r="AL2139" i="2"/>
  <c r="AJ2139" i="2"/>
  <c r="AH2139" i="2"/>
  <c r="AG2139" i="2"/>
  <c r="AF2139" i="2"/>
  <c r="AI2139" i="2" s="1"/>
  <c r="J2139" i="2"/>
  <c r="H2139" i="2"/>
  <c r="F2139" i="2"/>
  <c r="AY2139" i="2" s="1"/>
  <c r="AZ2138" i="2"/>
  <c r="AX2138" i="2"/>
  <c r="AL2138" i="2"/>
  <c r="AJ2138" i="2"/>
  <c r="AH2138" i="2"/>
  <c r="AG2138" i="2"/>
  <c r="AF2138" i="2"/>
  <c r="AI2138" i="2" s="1"/>
  <c r="J2138" i="2"/>
  <c r="H2138" i="2"/>
  <c r="F2138" i="2"/>
  <c r="AZ2137" i="2"/>
  <c r="AX2137" i="2"/>
  <c r="AL2137" i="2"/>
  <c r="AH2137" i="2"/>
  <c r="AF2137" i="2"/>
  <c r="AI2137" i="2" s="1"/>
  <c r="AJ2137" i="2" s="1"/>
  <c r="J2137" i="2"/>
  <c r="H2137" i="2"/>
  <c r="F2137" i="2"/>
  <c r="AX2136" i="2"/>
  <c r="AL2136" i="2"/>
  <c r="AH2136" i="2"/>
  <c r="AF2136" i="2"/>
  <c r="J2136" i="2"/>
  <c r="H2136" i="2"/>
  <c r="F2136" i="2"/>
  <c r="AZ2135" i="2"/>
  <c r="AX2135" i="2"/>
  <c r="AL2135" i="2"/>
  <c r="AJ2135" i="2"/>
  <c r="AH2135" i="2"/>
  <c r="AG2135" i="2"/>
  <c r="AF2135" i="2"/>
  <c r="AI2135" i="2" s="1"/>
  <c r="J2135" i="2"/>
  <c r="H2135" i="2"/>
  <c r="F2135" i="2"/>
  <c r="AZ2134" i="2"/>
  <c r="AX2134" i="2"/>
  <c r="AL2134" i="2"/>
  <c r="AJ2134" i="2"/>
  <c r="AH2134" i="2"/>
  <c r="AG2134" i="2"/>
  <c r="AF2134" i="2"/>
  <c r="AI2134" i="2" s="1"/>
  <c r="J2134" i="2"/>
  <c r="H2134" i="2"/>
  <c r="F2134" i="2"/>
  <c r="AZ2133" i="2"/>
  <c r="AX2133" i="2"/>
  <c r="AL2133" i="2"/>
  <c r="AH2133" i="2"/>
  <c r="AF2133" i="2"/>
  <c r="AI2133" i="2" s="1"/>
  <c r="AJ2133" i="2" s="1"/>
  <c r="J2133" i="2"/>
  <c r="H2133" i="2"/>
  <c r="F2133" i="2"/>
  <c r="AY2133" i="2" s="1"/>
  <c r="AX2132" i="2"/>
  <c r="AL2132" i="2"/>
  <c r="AH2132" i="2"/>
  <c r="AF2132" i="2"/>
  <c r="J2132" i="2"/>
  <c r="H2132" i="2"/>
  <c r="F2132" i="2"/>
  <c r="AZ2131" i="2"/>
  <c r="AX2131" i="2"/>
  <c r="AL2131" i="2"/>
  <c r="AH2131" i="2"/>
  <c r="AG2131" i="2"/>
  <c r="AF2131" i="2"/>
  <c r="AI2131" i="2" s="1"/>
  <c r="AJ2131" i="2" s="1"/>
  <c r="J2131" i="2"/>
  <c r="H2131" i="2"/>
  <c r="F2131" i="2"/>
  <c r="AZ2130" i="2"/>
  <c r="AX2130" i="2"/>
  <c r="AL2130" i="2"/>
  <c r="AJ2130" i="2"/>
  <c r="AH2130" i="2"/>
  <c r="AG2130" i="2"/>
  <c r="AF2130" i="2"/>
  <c r="AI2130" i="2" s="1"/>
  <c r="J2130" i="2"/>
  <c r="H2130" i="2"/>
  <c r="F2130" i="2"/>
  <c r="AZ2129" i="2"/>
  <c r="AX2129" i="2"/>
  <c r="AL2129" i="2"/>
  <c r="AH2129" i="2"/>
  <c r="AF2129" i="2"/>
  <c r="AI2129" i="2" s="1"/>
  <c r="AJ2129" i="2" s="1"/>
  <c r="J2129" i="2"/>
  <c r="H2129" i="2"/>
  <c r="F2129" i="2"/>
  <c r="AX2128" i="2"/>
  <c r="AL2128" i="2"/>
  <c r="AH2128" i="2"/>
  <c r="AF2128" i="2"/>
  <c r="J2128" i="2"/>
  <c r="H2128" i="2"/>
  <c r="F2128" i="2"/>
  <c r="AZ2127" i="2"/>
  <c r="AX2127" i="2"/>
  <c r="AL2127" i="2"/>
  <c r="AH2127" i="2"/>
  <c r="AG2127" i="2"/>
  <c r="AF2127" i="2"/>
  <c r="AI2127" i="2" s="1"/>
  <c r="AJ2127" i="2" s="1"/>
  <c r="J2127" i="2"/>
  <c r="H2127" i="2"/>
  <c r="F2127" i="2"/>
  <c r="AZ2126" i="2"/>
  <c r="AX2126" i="2"/>
  <c r="AL2126" i="2"/>
  <c r="AJ2126" i="2"/>
  <c r="AH2126" i="2"/>
  <c r="AG2126" i="2"/>
  <c r="AF2126" i="2"/>
  <c r="AI2126" i="2" s="1"/>
  <c r="J2126" i="2"/>
  <c r="H2126" i="2"/>
  <c r="F2126" i="2"/>
  <c r="AZ2125" i="2"/>
  <c r="AX2125" i="2"/>
  <c r="AL2125" i="2"/>
  <c r="AJ2125" i="2"/>
  <c r="AI2125" i="2"/>
  <c r="AH2125" i="2"/>
  <c r="AG2125" i="2"/>
  <c r="AF2125" i="2"/>
  <c r="J2125" i="2"/>
  <c r="H2125" i="2"/>
  <c r="F2125" i="2"/>
  <c r="AZ2124" i="2"/>
  <c r="AX2124" i="2"/>
  <c r="AL2124" i="2"/>
  <c r="AH2124" i="2"/>
  <c r="AG2124" i="2"/>
  <c r="AF2124" i="2"/>
  <c r="AI2124" i="2" s="1"/>
  <c r="AJ2124" i="2" s="1"/>
  <c r="J2124" i="2"/>
  <c r="H2124" i="2"/>
  <c r="F2124" i="2"/>
  <c r="AY2124" i="2" s="1"/>
  <c r="AX2123" i="2"/>
  <c r="AL2123" i="2"/>
  <c r="AJ2123" i="2"/>
  <c r="AH2123" i="2"/>
  <c r="AF2123" i="2"/>
  <c r="AI2123" i="2" s="1"/>
  <c r="AZ2123" i="2" s="1"/>
  <c r="J2123" i="2"/>
  <c r="H2123" i="2"/>
  <c r="F2123" i="2"/>
  <c r="AX2122" i="2"/>
  <c r="AL2122" i="2"/>
  <c r="AH2122" i="2"/>
  <c r="AF2122" i="2"/>
  <c r="J2122" i="2"/>
  <c r="H2122" i="2"/>
  <c r="F2122" i="2"/>
  <c r="AX2121" i="2"/>
  <c r="AL2121" i="2"/>
  <c r="AJ2121" i="2"/>
  <c r="AY2121" i="2" s="1"/>
  <c r="AI2121" i="2"/>
  <c r="AZ2121" i="2" s="1"/>
  <c r="AH2121" i="2"/>
  <c r="AG2121" i="2"/>
  <c r="AF2121" i="2"/>
  <c r="J2121" i="2"/>
  <c r="H2121" i="2"/>
  <c r="F2121" i="2"/>
  <c r="AX2120" i="2"/>
  <c r="AL2120" i="2"/>
  <c r="AH2120" i="2"/>
  <c r="AF2120" i="2"/>
  <c r="J2120" i="2"/>
  <c r="H2120" i="2"/>
  <c r="F2120" i="2"/>
  <c r="AX2119" i="2"/>
  <c r="AL2119" i="2"/>
  <c r="AI2119" i="2"/>
  <c r="AZ2119" i="2" s="1"/>
  <c r="AH2119" i="2"/>
  <c r="AG2119" i="2"/>
  <c r="AF2119" i="2"/>
  <c r="J2119" i="2"/>
  <c r="H2119" i="2"/>
  <c r="F2119" i="2"/>
  <c r="AX2118" i="2"/>
  <c r="AL2118" i="2"/>
  <c r="AH2118" i="2"/>
  <c r="AF2118" i="2"/>
  <c r="J2118" i="2"/>
  <c r="H2118" i="2"/>
  <c r="F2118" i="2"/>
  <c r="AX2117" i="2"/>
  <c r="AL2117" i="2"/>
  <c r="AJ2117" i="2"/>
  <c r="AY2117" i="2" s="1"/>
  <c r="AI2117" i="2"/>
  <c r="AZ2117" i="2" s="1"/>
  <c r="AH2117" i="2"/>
  <c r="AG2117" i="2"/>
  <c r="AF2117" i="2"/>
  <c r="J2117" i="2"/>
  <c r="H2117" i="2"/>
  <c r="F2117" i="2"/>
  <c r="AX2116" i="2"/>
  <c r="AL2116" i="2"/>
  <c r="AH2116" i="2"/>
  <c r="AF2116" i="2"/>
  <c r="J2116" i="2"/>
  <c r="H2116" i="2"/>
  <c r="F2116" i="2"/>
  <c r="AX2115" i="2"/>
  <c r="AL2115" i="2"/>
  <c r="AI2115" i="2"/>
  <c r="AZ2115" i="2" s="1"/>
  <c r="AH2115" i="2"/>
  <c r="AG2115" i="2"/>
  <c r="AF2115" i="2"/>
  <c r="J2115" i="2"/>
  <c r="H2115" i="2"/>
  <c r="F2115" i="2"/>
  <c r="AX2114" i="2"/>
  <c r="AL2114" i="2"/>
  <c r="AH2114" i="2"/>
  <c r="AF2114" i="2"/>
  <c r="J2114" i="2"/>
  <c r="H2114" i="2"/>
  <c r="F2114" i="2"/>
  <c r="AX2113" i="2"/>
  <c r="AL2113" i="2"/>
  <c r="AJ2113" i="2"/>
  <c r="AY2113" i="2" s="1"/>
  <c r="AI2113" i="2"/>
  <c r="AZ2113" i="2" s="1"/>
  <c r="AH2113" i="2"/>
  <c r="AG2113" i="2"/>
  <c r="AF2113" i="2"/>
  <c r="J2113" i="2"/>
  <c r="H2113" i="2"/>
  <c r="F2113" i="2"/>
  <c r="AX2112" i="2"/>
  <c r="AL2112" i="2"/>
  <c r="AH2112" i="2"/>
  <c r="AF2112" i="2"/>
  <c r="J2112" i="2"/>
  <c r="H2112" i="2"/>
  <c r="F2112" i="2"/>
  <c r="AX2111" i="2"/>
  <c r="AL2111" i="2"/>
  <c r="AI2111" i="2"/>
  <c r="AH2111" i="2"/>
  <c r="AG2111" i="2"/>
  <c r="AF2111" i="2"/>
  <c r="J2111" i="2"/>
  <c r="H2111" i="2"/>
  <c r="F2111" i="2"/>
  <c r="AX2110" i="2"/>
  <c r="AL2110" i="2"/>
  <c r="AH2110" i="2"/>
  <c r="AF2110" i="2"/>
  <c r="J2110" i="2"/>
  <c r="H2110" i="2"/>
  <c r="F2110" i="2"/>
  <c r="AX2109" i="2"/>
  <c r="AL2109" i="2"/>
  <c r="AI2109" i="2"/>
  <c r="AZ2109" i="2" s="1"/>
  <c r="AH2109" i="2"/>
  <c r="AG2109" i="2"/>
  <c r="AF2109" i="2"/>
  <c r="J2109" i="2"/>
  <c r="H2109" i="2"/>
  <c r="F2109" i="2"/>
  <c r="AX2108" i="2"/>
  <c r="AL2108" i="2"/>
  <c r="AH2108" i="2"/>
  <c r="AF2108" i="2"/>
  <c r="J2108" i="2"/>
  <c r="H2108" i="2"/>
  <c r="F2108" i="2"/>
  <c r="AX2107" i="2"/>
  <c r="AL2107" i="2"/>
  <c r="AI2107" i="2"/>
  <c r="AH2107" i="2"/>
  <c r="AG2107" i="2"/>
  <c r="AF2107" i="2"/>
  <c r="J2107" i="2"/>
  <c r="H2107" i="2"/>
  <c r="F2107" i="2"/>
  <c r="AX2106" i="2"/>
  <c r="AL2106" i="2"/>
  <c r="AH2106" i="2"/>
  <c r="AF2106" i="2"/>
  <c r="J2106" i="2"/>
  <c r="H2106" i="2"/>
  <c r="F2106" i="2"/>
  <c r="AX2105" i="2"/>
  <c r="AL2105" i="2"/>
  <c r="AJ2105" i="2"/>
  <c r="AY2105" i="2" s="1"/>
  <c r="AI2105" i="2"/>
  <c r="AZ2105" i="2" s="1"/>
  <c r="AH2105" i="2"/>
  <c r="AG2105" i="2"/>
  <c r="AF2105" i="2"/>
  <c r="J2105" i="2"/>
  <c r="H2105" i="2"/>
  <c r="F2105" i="2"/>
  <c r="AX2104" i="2"/>
  <c r="AL2104" i="2"/>
  <c r="AH2104" i="2"/>
  <c r="AF2104" i="2"/>
  <c r="J2104" i="2"/>
  <c r="H2104" i="2"/>
  <c r="F2104" i="2"/>
  <c r="AX2103" i="2"/>
  <c r="AL2103" i="2"/>
  <c r="AI2103" i="2"/>
  <c r="AZ2103" i="2" s="1"/>
  <c r="AH2103" i="2"/>
  <c r="AG2103" i="2"/>
  <c r="AF2103" i="2"/>
  <c r="J2103" i="2"/>
  <c r="H2103" i="2"/>
  <c r="F2103" i="2"/>
  <c r="AX2102" i="2"/>
  <c r="AL2102" i="2"/>
  <c r="AH2102" i="2"/>
  <c r="AF2102" i="2"/>
  <c r="J2102" i="2"/>
  <c r="H2102" i="2"/>
  <c r="F2102" i="2"/>
  <c r="AX2101" i="2"/>
  <c r="AL2101" i="2"/>
  <c r="AJ2101" i="2"/>
  <c r="AY2101" i="2" s="1"/>
  <c r="AI2101" i="2"/>
  <c r="AZ2101" i="2" s="1"/>
  <c r="AH2101" i="2"/>
  <c r="AG2101" i="2"/>
  <c r="AF2101" i="2"/>
  <c r="J2101" i="2"/>
  <c r="H2101" i="2"/>
  <c r="F2101" i="2"/>
  <c r="AX2100" i="2"/>
  <c r="AL2100" i="2"/>
  <c r="AH2100" i="2"/>
  <c r="AF2100" i="2"/>
  <c r="J2100" i="2"/>
  <c r="H2100" i="2"/>
  <c r="F2100" i="2"/>
  <c r="AX2099" i="2"/>
  <c r="AL2099" i="2"/>
  <c r="AI2099" i="2"/>
  <c r="AZ2099" i="2" s="1"/>
  <c r="AH2099" i="2"/>
  <c r="AG2099" i="2"/>
  <c r="AF2099" i="2"/>
  <c r="J2099" i="2"/>
  <c r="H2099" i="2"/>
  <c r="F2099" i="2"/>
  <c r="AX2098" i="2"/>
  <c r="AL2098" i="2"/>
  <c r="AH2098" i="2"/>
  <c r="AF2098" i="2"/>
  <c r="J2098" i="2"/>
  <c r="H2098" i="2"/>
  <c r="F2098" i="2"/>
  <c r="AX2097" i="2"/>
  <c r="AL2097" i="2"/>
  <c r="AJ2097" i="2"/>
  <c r="AY2097" i="2" s="1"/>
  <c r="AI2097" i="2"/>
  <c r="AZ2097" i="2" s="1"/>
  <c r="AH2097" i="2"/>
  <c r="AG2097" i="2"/>
  <c r="AF2097" i="2"/>
  <c r="J2097" i="2"/>
  <c r="H2097" i="2"/>
  <c r="F2097" i="2"/>
  <c r="AX2096" i="2"/>
  <c r="AL2096" i="2"/>
  <c r="AH2096" i="2"/>
  <c r="AF2096" i="2"/>
  <c r="J2096" i="2"/>
  <c r="H2096" i="2"/>
  <c r="F2096" i="2"/>
  <c r="AX2095" i="2"/>
  <c r="AL2095" i="2"/>
  <c r="AI2095" i="2"/>
  <c r="AH2095" i="2"/>
  <c r="AG2095" i="2"/>
  <c r="AF2095" i="2"/>
  <c r="J2095" i="2"/>
  <c r="H2095" i="2"/>
  <c r="F2095" i="2"/>
  <c r="AX2094" i="2"/>
  <c r="AL2094" i="2"/>
  <c r="AH2094" i="2"/>
  <c r="AF2094" i="2"/>
  <c r="J2094" i="2"/>
  <c r="H2094" i="2"/>
  <c r="F2094" i="2"/>
  <c r="AX2093" i="2"/>
  <c r="AL2093" i="2"/>
  <c r="AI2093" i="2"/>
  <c r="AZ2093" i="2" s="1"/>
  <c r="AH2093" i="2"/>
  <c r="AG2093" i="2"/>
  <c r="AF2093" i="2"/>
  <c r="J2093" i="2"/>
  <c r="H2093" i="2"/>
  <c r="F2093" i="2"/>
  <c r="AX2092" i="2"/>
  <c r="AL2092" i="2"/>
  <c r="AH2092" i="2"/>
  <c r="AF2092" i="2"/>
  <c r="J2092" i="2"/>
  <c r="H2092" i="2"/>
  <c r="F2092" i="2"/>
  <c r="AX2091" i="2"/>
  <c r="AL2091" i="2"/>
  <c r="AI2091" i="2"/>
  <c r="AH2091" i="2"/>
  <c r="AG2091" i="2"/>
  <c r="AF2091" i="2"/>
  <c r="J2091" i="2"/>
  <c r="H2091" i="2"/>
  <c r="F2091" i="2"/>
  <c r="AX2090" i="2"/>
  <c r="AL2090" i="2"/>
  <c r="AH2090" i="2"/>
  <c r="AF2090" i="2"/>
  <c r="J2090" i="2"/>
  <c r="H2090" i="2"/>
  <c r="F2090" i="2"/>
  <c r="AX2089" i="2"/>
  <c r="AL2089" i="2"/>
  <c r="AJ2089" i="2"/>
  <c r="AY2089" i="2" s="1"/>
  <c r="AI2089" i="2"/>
  <c r="AZ2089" i="2" s="1"/>
  <c r="AH2089" i="2"/>
  <c r="AG2089" i="2"/>
  <c r="AF2089" i="2"/>
  <c r="J2089" i="2"/>
  <c r="H2089" i="2"/>
  <c r="F2089" i="2"/>
  <c r="AX2088" i="2"/>
  <c r="AL2088" i="2"/>
  <c r="AH2088" i="2"/>
  <c r="AF2088" i="2"/>
  <c r="J2088" i="2"/>
  <c r="H2088" i="2"/>
  <c r="F2088" i="2"/>
  <c r="AX2087" i="2"/>
  <c r="AL2087" i="2"/>
  <c r="AI2087" i="2"/>
  <c r="AZ2087" i="2" s="1"/>
  <c r="AH2087" i="2"/>
  <c r="AG2087" i="2"/>
  <c r="AF2087" i="2"/>
  <c r="J2087" i="2"/>
  <c r="H2087" i="2"/>
  <c r="F2087" i="2"/>
  <c r="AX2086" i="2"/>
  <c r="AL2086" i="2"/>
  <c r="AH2086" i="2"/>
  <c r="AF2086" i="2"/>
  <c r="J2086" i="2"/>
  <c r="H2086" i="2"/>
  <c r="F2086" i="2"/>
  <c r="AX2085" i="2"/>
  <c r="AL2085" i="2"/>
  <c r="AJ2085" i="2"/>
  <c r="AY2085" i="2" s="1"/>
  <c r="AI2085" i="2"/>
  <c r="AZ2085" i="2" s="1"/>
  <c r="AH2085" i="2"/>
  <c r="AG2085" i="2"/>
  <c r="AF2085" i="2"/>
  <c r="J2085" i="2"/>
  <c r="H2085" i="2"/>
  <c r="F2085" i="2"/>
  <c r="AX2084" i="2"/>
  <c r="AL2084" i="2"/>
  <c r="AH2084" i="2"/>
  <c r="AF2084" i="2"/>
  <c r="J2084" i="2"/>
  <c r="H2084" i="2"/>
  <c r="F2084" i="2"/>
  <c r="AX2083" i="2"/>
  <c r="AL2083" i="2"/>
  <c r="AI2083" i="2"/>
  <c r="AZ2083" i="2" s="1"/>
  <c r="AH2083" i="2"/>
  <c r="AG2083" i="2"/>
  <c r="AF2083" i="2"/>
  <c r="J2083" i="2"/>
  <c r="H2083" i="2"/>
  <c r="F2083" i="2"/>
  <c r="AX2082" i="2"/>
  <c r="AL2082" i="2"/>
  <c r="AH2082" i="2"/>
  <c r="AF2082" i="2"/>
  <c r="J2082" i="2"/>
  <c r="H2082" i="2"/>
  <c r="F2082" i="2"/>
  <c r="AX2081" i="2"/>
  <c r="AL2081" i="2"/>
  <c r="AJ2081" i="2"/>
  <c r="AY2081" i="2" s="1"/>
  <c r="AI2081" i="2"/>
  <c r="AZ2081" i="2" s="1"/>
  <c r="AH2081" i="2"/>
  <c r="AG2081" i="2"/>
  <c r="AF2081" i="2"/>
  <c r="J2081" i="2"/>
  <c r="H2081" i="2"/>
  <c r="F2081" i="2"/>
  <c r="AX2080" i="2"/>
  <c r="AL2080" i="2"/>
  <c r="AH2080" i="2"/>
  <c r="AF2080" i="2"/>
  <c r="J2080" i="2"/>
  <c r="H2080" i="2"/>
  <c r="F2080" i="2"/>
  <c r="AX2079" i="2"/>
  <c r="AL2079" i="2"/>
  <c r="AI2079" i="2"/>
  <c r="AH2079" i="2"/>
  <c r="AG2079" i="2"/>
  <c r="AF2079" i="2"/>
  <c r="J2079" i="2"/>
  <c r="H2079" i="2"/>
  <c r="F2079" i="2"/>
  <c r="AX2078" i="2"/>
  <c r="AL2078" i="2"/>
  <c r="AH2078" i="2"/>
  <c r="AF2078" i="2"/>
  <c r="J2078" i="2"/>
  <c r="H2078" i="2"/>
  <c r="F2078" i="2"/>
  <c r="AX2077" i="2"/>
  <c r="AL2077" i="2"/>
  <c r="AI2077" i="2"/>
  <c r="AZ2077" i="2" s="1"/>
  <c r="AH2077" i="2"/>
  <c r="AG2077" i="2"/>
  <c r="AF2077" i="2"/>
  <c r="J2077" i="2"/>
  <c r="H2077" i="2"/>
  <c r="F2077" i="2"/>
  <c r="AX2076" i="2"/>
  <c r="AL2076" i="2"/>
  <c r="AH2076" i="2"/>
  <c r="AF2076" i="2"/>
  <c r="J2076" i="2"/>
  <c r="H2076" i="2"/>
  <c r="F2076" i="2"/>
  <c r="AX2075" i="2"/>
  <c r="AL2075" i="2"/>
  <c r="AI2075" i="2"/>
  <c r="AH2075" i="2"/>
  <c r="AG2075" i="2"/>
  <c r="AF2075" i="2"/>
  <c r="J2075" i="2"/>
  <c r="H2075" i="2"/>
  <c r="F2075" i="2"/>
  <c r="AX2074" i="2"/>
  <c r="AL2074" i="2"/>
  <c r="AH2074" i="2"/>
  <c r="AF2074" i="2"/>
  <c r="J2074" i="2"/>
  <c r="H2074" i="2"/>
  <c r="F2074" i="2"/>
  <c r="AX2073" i="2"/>
  <c r="AL2073" i="2"/>
  <c r="AJ2073" i="2"/>
  <c r="AY2073" i="2" s="1"/>
  <c r="AI2073" i="2"/>
  <c r="AZ2073" i="2" s="1"/>
  <c r="AH2073" i="2"/>
  <c r="AG2073" i="2"/>
  <c r="AF2073" i="2"/>
  <c r="J2073" i="2"/>
  <c r="H2073" i="2"/>
  <c r="F2073" i="2"/>
  <c r="AX2072" i="2"/>
  <c r="AL2072" i="2"/>
  <c r="AH2072" i="2"/>
  <c r="AF2072" i="2"/>
  <c r="J2072" i="2"/>
  <c r="H2072" i="2"/>
  <c r="F2072" i="2"/>
  <c r="AX2071" i="2"/>
  <c r="AL2071" i="2"/>
  <c r="AI2071" i="2"/>
  <c r="AZ2071" i="2" s="1"/>
  <c r="AH2071" i="2"/>
  <c r="AG2071" i="2"/>
  <c r="AF2071" i="2"/>
  <c r="J2071" i="2"/>
  <c r="H2071" i="2"/>
  <c r="F2071" i="2"/>
  <c r="AZ2070" i="2"/>
  <c r="AX2070" i="2"/>
  <c r="AL2070" i="2"/>
  <c r="AI2070" i="2"/>
  <c r="AJ2070" i="2" s="1"/>
  <c r="AH2070" i="2"/>
  <c r="AF2070" i="2"/>
  <c r="AG2070" i="2" s="1"/>
  <c r="J2070" i="2"/>
  <c r="H2070" i="2"/>
  <c r="F2070" i="2"/>
  <c r="AY2070" i="2" s="1"/>
  <c r="AX2069" i="2"/>
  <c r="AL2069" i="2"/>
  <c r="AJ2069" i="2"/>
  <c r="AY2069" i="2" s="1"/>
  <c r="AI2069" i="2"/>
  <c r="AZ2069" i="2" s="1"/>
  <c r="AH2069" i="2"/>
  <c r="AG2069" i="2"/>
  <c r="AF2069" i="2"/>
  <c r="J2069" i="2"/>
  <c r="H2069" i="2"/>
  <c r="F2069" i="2"/>
  <c r="AX2068" i="2"/>
  <c r="AL2068" i="2"/>
  <c r="AH2068" i="2"/>
  <c r="AF2068" i="2"/>
  <c r="J2068" i="2"/>
  <c r="H2068" i="2"/>
  <c r="F2068" i="2"/>
  <c r="AX2067" i="2"/>
  <c r="AL2067" i="2"/>
  <c r="AI2067" i="2"/>
  <c r="AH2067" i="2"/>
  <c r="AG2067" i="2"/>
  <c r="AF2067" i="2"/>
  <c r="J2067" i="2"/>
  <c r="H2067" i="2"/>
  <c r="F2067" i="2"/>
  <c r="AX2066" i="2"/>
  <c r="AL2066" i="2"/>
  <c r="AH2066" i="2"/>
  <c r="AF2066" i="2"/>
  <c r="AG2066" i="2" s="1"/>
  <c r="J2066" i="2"/>
  <c r="H2066" i="2"/>
  <c r="F2066" i="2"/>
  <c r="AX2065" i="2"/>
  <c r="AL2065" i="2"/>
  <c r="AI2065" i="2"/>
  <c r="AZ2065" i="2" s="1"/>
  <c r="AH2065" i="2"/>
  <c r="AG2065" i="2"/>
  <c r="AF2065" i="2"/>
  <c r="J2065" i="2"/>
  <c r="H2065" i="2"/>
  <c r="F2065" i="2"/>
  <c r="AX2064" i="2"/>
  <c r="AL2064" i="2"/>
  <c r="AH2064" i="2"/>
  <c r="AF2064" i="2"/>
  <c r="AG2064" i="2" s="1"/>
  <c r="J2064" i="2"/>
  <c r="H2064" i="2"/>
  <c r="F2064" i="2"/>
  <c r="AX2063" i="2"/>
  <c r="AL2063" i="2"/>
  <c r="AI2063" i="2"/>
  <c r="AH2063" i="2"/>
  <c r="AF2063" i="2"/>
  <c r="AG2063" i="2" s="1"/>
  <c r="J2063" i="2"/>
  <c r="H2063" i="2"/>
  <c r="F2063" i="2"/>
  <c r="AX2062" i="2"/>
  <c r="AL2062" i="2"/>
  <c r="AH2062" i="2"/>
  <c r="AF2062" i="2"/>
  <c r="J2062" i="2"/>
  <c r="H2062" i="2"/>
  <c r="F2062" i="2"/>
  <c r="AX2061" i="2"/>
  <c r="AL2061" i="2"/>
  <c r="AH2061" i="2"/>
  <c r="AF2061" i="2"/>
  <c r="AG2061" i="2" s="1"/>
  <c r="J2061" i="2"/>
  <c r="H2061" i="2"/>
  <c r="F2061" i="2"/>
  <c r="AZ2060" i="2"/>
  <c r="AX2060" i="2"/>
  <c r="AL2060" i="2"/>
  <c r="AI2060" i="2"/>
  <c r="AJ2060" i="2" s="1"/>
  <c r="AH2060" i="2"/>
  <c r="AF2060" i="2"/>
  <c r="AG2060" i="2" s="1"/>
  <c r="J2060" i="2"/>
  <c r="H2060" i="2"/>
  <c r="F2060" i="2"/>
  <c r="AY2060" i="2" s="1"/>
  <c r="AX2059" i="2"/>
  <c r="AL2059" i="2"/>
  <c r="AI2059" i="2"/>
  <c r="AH2059" i="2"/>
  <c r="AG2059" i="2"/>
  <c r="AF2059" i="2"/>
  <c r="J2059" i="2"/>
  <c r="H2059" i="2"/>
  <c r="F2059" i="2"/>
  <c r="AX2058" i="2"/>
  <c r="AL2058" i="2"/>
  <c r="AH2058" i="2"/>
  <c r="AF2058" i="2"/>
  <c r="AG2058" i="2" s="1"/>
  <c r="J2058" i="2"/>
  <c r="H2058" i="2"/>
  <c r="F2058" i="2"/>
  <c r="AX2057" i="2"/>
  <c r="AL2057" i="2"/>
  <c r="AH2057" i="2"/>
  <c r="AF2057" i="2"/>
  <c r="J2057" i="2"/>
  <c r="H2057" i="2"/>
  <c r="F2057" i="2"/>
  <c r="AX2056" i="2"/>
  <c r="AL2056" i="2"/>
  <c r="AH2056" i="2"/>
  <c r="AF2056" i="2"/>
  <c r="AG2056" i="2" s="1"/>
  <c r="J2056" i="2"/>
  <c r="H2056" i="2"/>
  <c r="F2056" i="2"/>
  <c r="AX2055" i="2"/>
  <c r="AL2055" i="2"/>
  <c r="AI2055" i="2"/>
  <c r="AJ2055" i="2" s="1"/>
  <c r="AY2055" i="2" s="1"/>
  <c r="AH2055" i="2"/>
  <c r="AG2055" i="2"/>
  <c r="AF2055" i="2"/>
  <c r="J2055" i="2"/>
  <c r="H2055" i="2"/>
  <c r="F2055" i="2"/>
  <c r="AX2054" i="2"/>
  <c r="AL2054" i="2"/>
  <c r="AI2054" i="2"/>
  <c r="AH2054" i="2"/>
  <c r="AF2054" i="2"/>
  <c r="AG2054" i="2" s="1"/>
  <c r="J2054" i="2"/>
  <c r="H2054" i="2"/>
  <c r="F2054" i="2"/>
  <c r="AX2053" i="2"/>
  <c r="AL2053" i="2"/>
  <c r="AH2053" i="2"/>
  <c r="AF2053" i="2"/>
  <c r="J2053" i="2"/>
  <c r="H2053" i="2"/>
  <c r="F2053" i="2"/>
  <c r="AX2052" i="2"/>
  <c r="AL2052" i="2"/>
  <c r="AJ2052" i="2"/>
  <c r="AI2052" i="2"/>
  <c r="AZ2052" i="2" s="1"/>
  <c r="AH2052" i="2"/>
  <c r="AF2052" i="2"/>
  <c r="AG2052" i="2" s="1"/>
  <c r="J2052" i="2"/>
  <c r="H2052" i="2"/>
  <c r="F2052" i="2"/>
  <c r="AY2052" i="2" s="1"/>
  <c r="AX2051" i="2"/>
  <c r="AL2051" i="2"/>
  <c r="AH2051" i="2"/>
  <c r="AF2051" i="2"/>
  <c r="AI2051" i="2" s="1"/>
  <c r="J2051" i="2"/>
  <c r="H2051" i="2"/>
  <c r="F2051" i="2"/>
  <c r="AX2050" i="2"/>
  <c r="AL2050" i="2"/>
  <c r="AI2050" i="2"/>
  <c r="AH2050" i="2"/>
  <c r="AF2050" i="2"/>
  <c r="AG2050" i="2" s="1"/>
  <c r="J2050" i="2"/>
  <c r="H2050" i="2"/>
  <c r="F2050" i="2"/>
  <c r="AX2049" i="2"/>
  <c r="AL2049" i="2"/>
  <c r="AJ2049" i="2"/>
  <c r="AY2049" i="2" s="1"/>
  <c r="AH2049" i="2"/>
  <c r="AF2049" i="2"/>
  <c r="AI2049" i="2" s="1"/>
  <c r="AZ2049" i="2" s="1"/>
  <c r="J2049" i="2"/>
  <c r="H2049" i="2"/>
  <c r="F2049" i="2"/>
  <c r="AX2048" i="2"/>
  <c r="AL2048" i="2"/>
  <c r="AH2048" i="2"/>
  <c r="AF2048" i="2"/>
  <c r="J2048" i="2"/>
  <c r="H2048" i="2"/>
  <c r="F2048" i="2"/>
  <c r="AX2047" i="2"/>
  <c r="AL2047" i="2"/>
  <c r="AJ2047" i="2"/>
  <c r="AY2047" i="2" s="1"/>
  <c r="AH2047" i="2"/>
  <c r="AF2047" i="2"/>
  <c r="AI2047" i="2" s="1"/>
  <c r="AZ2047" i="2" s="1"/>
  <c r="J2047" i="2"/>
  <c r="H2047" i="2"/>
  <c r="F2047" i="2"/>
  <c r="AX2046" i="2"/>
  <c r="AL2046" i="2"/>
  <c r="AH2046" i="2"/>
  <c r="AF2046" i="2"/>
  <c r="J2046" i="2"/>
  <c r="H2046" i="2"/>
  <c r="F2046" i="2"/>
  <c r="AX2045" i="2"/>
  <c r="AL2045" i="2"/>
  <c r="AJ2045" i="2"/>
  <c r="AY2045" i="2" s="1"/>
  <c r="AH2045" i="2"/>
  <c r="AF2045" i="2"/>
  <c r="AI2045" i="2" s="1"/>
  <c r="AZ2045" i="2" s="1"/>
  <c r="J2045" i="2"/>
  <c r="H2045" i="2"/>
  <c r="F2045" i="2"/>
  <c r="AX2044" i="2"/>
  <c r="AL2044" i="2"/>
  <c r="AH2044" i="2"/>
  <c r="AF2044" i="2"/>
  <c r="J2044" i="2"/>
  <c r="H2044" i="2"/>
  <c r="F2044" i="2"/>
  <c r="AX2043" i="2"/>
  <c r="AL2043" i="2"/>
  <c r="AJ2043" i="2"/>
  <c r="AY2043" i="2" s="1"/>
  <c r="AH2043" i="2"/>
  <c r="AF2043" i="2"/>
  <c r="AI2043" i="2" s="1"/>
  <c r="AZ2043" i="2" s="1"/>
  <c r="J2043" i="2"/>
  <c r="H2043" i="2"/>
  <c r="F2043" i="2"/>
  <c r="AX2042" i="2"/>
  <c r="AL2042" i="2"/>
  <c r="AH2042" i="2"/>
  <c r="AF2042" i="2"/>
  <c r="J2042" i="2"/>
  <c r="H2042" i="2"/>
  <c r="F2042" i="2"/>
  <c r="AX2041" i="2"/>
  <c r="AL2041" i="2"/>
  <c r="AH2041" i="2"/>
  <c r="AF2041" i="2"/>
  <c r="J2041" i="2"/>
  <c r="H2041" i="2"/>
  <c r="F2041" i="2"/>
  <c r="AX2040" i="2"/>
  <c r="AL2040" i="2"/>
  <c r="AH2040" i="2"/>
  <c r="AF2040" i="2"/>
  <c r="J2040" i="2"/>
  <c r="H2040" i="2"/>
  <c r="F2040" i="2"/>
  <c r="AX2039" i="2"/>
  <c r="AL2039" i="2"/>
  <c r="AH2039" i="2"/>
  <c r="AF2039" i="2"/>
  <c r="J2039" i="2"/>
  <c r="H2039" i="2"/>
  <c r="F2039" i="2"/>
  <c r="AX2038" i="2"/>
  <c r="AL2038" i="2"/>
  <c r="AH2038" i="2"/>
  <c r="AF2038" i="2"/>
  <c r="J2038" i="2"/>
  <c r="H2038" i="2"/>
  <c r="F2038" i="2"/>
  <c r="AX2037" i="2"/>
  <c r="AL2037" i="2"/>
  <c r="AH2037" i="2"/>
  <c r="AF2037" i="2"/>
  <c r="J2037" i="2"/>
  <c r="H2037" i="2"/>
  <c r="F2037" i="2"/>
  <c r="AX2036" i="2"/>
  <c r="AL2036" i="2"/>
  <c r="AH2036" i="2"/>
  <c r="AF2036" i="2"/>
  <c r="J2036" i="2"/>
  <c r="H2036" i="2"/>
  <c r="F2036" i="2"/>
  <c r="AX2035" i="2"/>
  <c r="AL2035" i="2"/>
  <c r="AH2035" i="2"/>
  <c r="AF2035" i="2"/>
  <c r="J2035" i="2"/>
  <c r="H2035" i="2"/>
  <c r="F2035" i="2"/>
  <c r="AX2034" i="2"/>
  <c r="AL2034" i="2"/>
  <c r="AH2034" i="2"/>
  <c r="AF2034" i="2"/>
  <c r="J2034" i="2"/>
  <c r="H2034" i="2"/>
  <c r="F2034" i="2"/>
  <c r="AX2033" i="2"/>
  <c r="AL2033" i="2"/>
  <c r="AH2033" i="2"/>
  <c r="AF2033" i="2"/>
  <c r="J2033" i="2"/>
  <c r="H2033" i="2"/>
  <c r="F2033" i="2"/>
  <c r="AZ2032" i="2"/>
  <c r="AX2032" i="2"/>
  <c r="AL2032" i="2"/>
  <c r="AJ2032" i="2"/>
  <c r="AI2032" i="2"/>
  <c r="AH2032" i="2"/>
  <c r="AF2032" i="2"/>
  <c r="AG2032" i="2" s="1"/>
  <c r="J2032" i="2"/>
  <c r="H2032" i="2"/>
  <c r="F2032" i="2"/>
  <c r="AZ2031" i="2"/>
  <c r="AY2031" i="2"/>
  <c r="AX2031" i="2"/>
  <c r="AL2031" i="2"/>
  <c r="AJ2031" i="2"/>
  <c r="AH2031" i="2"/>
  <c r="AG2031" i="2"/>
  <c r="AF2031" i="2"/>
  <c r="AI2031" i="2" s="1"/>
  <c r="J2031" i="2"/>
  <c r="H2031" i="2"/>
  <c r="F2031" i="2"/>
  <c r="AX2030" i="2"/>
  <c r="AL2030" i="2"/>
  <c r="AH2030" i="2"/>
  <c r="AF2030" i="2"/>
  <c r="AG2030" i="2" s="1"/>
  <c r="J2030" i="2"/>
  <c r="H2030" i="2"/>
  <c r="F2030" i="2"/>
  <c r="AZ2029" i="2"/>
  <c r="AX2029" i="2"/>
  <c r="AL2029" i="2"/>
  <c r="AJ2029" i="2"/>
  <c r="AY2029" i="2" s="1"/>
  <c r="AH2029" i="2"/>
  <c r="AF2029" i="2"/>
  <c r="AI2029" i="2" s="1"/>
  <c r="J2029" i="2"/>
  <c r="H2029" i="2"/>
  <c r="F2029" i="2"/>
  <c r="AX2028" i="2"/>
  <c r="AL2028" i="2"/>
  <c r="AH2028" i="2"/>
  <c r="AF2028" i="2"/>
  <c r="AG2028" i="2" s="1"/>
  <c r="J2028" i="2"/>
  <c r="H2028" i="2"/>
  <c r="F2028" i="2"/>
  <c r="AX2027" i="2"/>
  <c r="AL2027" i="2"/>
  <c r="AH2027" i="2"/>
  <c r="AG2027" i="2"/>
  <c r="AF2027" i="2"/>
  <c r="AI2027" i="2" s="1"/>
  <c r="AJ2027" i="2" s="1"/>
  <c r="AY2027" i="2" s="1"/>
  <c r="J2027" i="2"/>
  <c r="H2027" i="2"/>
  <c r="F2027" i="2"/>
  <c r="AZ2026" i="2"/>
  <c r="AX2026" i="2"/>
  <c r="AL2026" i="2"/>
  <c r="AJ2026" i="2"/>
  <c r="AI2026" i="2"/>
  <c r="AH2026" i="2"/>
  <c r="AF2026" i="2"/>
  <c r="AG2026" i="2" s="1"/>
  <c r="J2026" i="2"/>
  <c r="H2026" i="2"/>
  <c r="F2026" i="2"/>
  <c r="AX2025" i="2"/>
  <c r="AL2025" i="2"/>
  <c r="AH2025" i="2"/>
  <c r="AG2025" i="2"/>
  <c r="AF2025" i="2"/>
  <c r="AI2025" i="2" s="1"/>
  <c r="AJ2025" i="2" s="1"/>
  <c r="AY2025" i="2" s="1"/>
  <c r="J2025" i="2"/>
  <c r="H2025" i="2"/>
  <c r="F2025" i="2"/>
  <c r="AX2024" i="2"/>
  <c r="AL2024" i="2"/>
  <c r="AH2024" i="2"/>
  <c r="AF2024" i="2"/>
  <c r="J2024" i="2"/>
  <c r="H2024" i="2"/>
  <c r="F2024" i="2"/>
  <c r="AZ2023" i="2"/>
  <c r="AX2023" i="2"/>
  <c r="AL2023" i="2"/>
  <c r="AJ2023" i="2"/>
  <c r="AY2023" i="2" s="1"/>
  <c r="AH2023" i="2"/>
  <c r="AG2023" i="2"/>
  <c r="AF2023" i="2"/>
  <c r="AI2023" i="2" s="1"/>
  <c r="J2023" i="2"/>
  <c r="H2023" i="2"/>
  <c r="F2023" i="2"/>
  <c r="AX2022" i="2"/>
  <c r="AL2022" i="2"/>
  <c r="AH2022" i="2"/>
  <c r="AF2022" i="2"/>
  <c r="AG2022" i="2" s="1"/>
  <c r="J2022" i="2"/>
  <c r="H2022" i="2"/>
  <c r="F2022" i="2"/>
  <c r="AX2021" i="2"/>
  <c r="AL2021" i="2"/>
  <c r="AH2021" i="2"/>
  <c r="AF2021" i="2"/>
  <c r="J2021" i="2"/>
  <c r="H2021" i="2"/>
  <c r="F2021" i="2"/>
  <c r="AX2020" i="2"/>
  <c r="AL2020" i="2"/>
  <c r="AI2020" i="2"/>
  <c r="AH2020" i="2"/>
  <c r="AF2020" i="2"/>
  <c r="AG2020" i="2" s="1"/>
  <c r="J2020" i="2"/>
  <c r="H2020" i="2"/>
  <c r="F2020" i="2"/>
  <c r="AX2019" i="2"/>
  <c r="AL2019" i="2"/>
  <c r="AH2019" i="2"/>
  <c r="AF2019" i="2"/>
  <c r="AI2019" i="2" s="1"/>
  <c r="AZ2019" i="2" s="1"/>
  <c r="J2019" i="2"/>
  <c r="H2019" i="2"/>
  <c r="F2019" i="2"/>
  <c r="AX2018" i="2"/>
  <c r="AL2018" i="2"/>
  <c r="AH2018" i="2"/>
  <c r="AF2018" i="2"/>
  <c r="J2018" i="2"/>
  <c r="H2018" i="2"/>
  <c r="F2018" i="2"/>
  <c r="AZ2017" i="2"/>
  <c r="AX2017" i="2"/>
  <c r="AL2017" i="2"/>
  <c r="AJ2017" i="2"/>
  <c r="AY2017" i="2" s="1"/>
  <c r="AH2017" i="2"/>
  <c r="AG2017" i="2"/>
  <c r="AF2017" i="2"/>
  <c r="AI2017" i="2" s="1"/>
  <c r="J2017" i="2"/>
  <c r="H2017" i="2"/>
  <c r="F2017" i="2"/>
  <c r="AX2016" i="2"/>
  <c r="AL2016" i="2"/>
  <c r="AH2016" i="2"/>
  <c r="AG2016" i="2"/>
  <c r="AF2016" i="2"/>
  <c r="AI2016" i="2" s="1"/>
  <c r="J2016" i="2"/>
  <c r="H2016" i="2"/>
  <c r="F2016" i="2"/>
  <c r="AX2015" i="2"/>
  <c r="AL2015" i="2"/>
  <c r="AH2015" i="2"/>
  <c r="AG2015" i="2"/>
  <c r="AF2015" i="2"/>
  <c r="AI2015" i="2" s="1"/>
  <c r="AJ2015" i="2" s="1"/>
  <c r="J2015" i="2"/>
  <c r="H2015" i="2"/>
  <c r="F2015" i="2"/>
  <c r="AY2015" i="2" s="1"/>
  <c r="AZ2014" i="2"/>
  <c r="AX2014" i="2"/>
  <c r="AL2014" i="2"/>
  <c r="AJ2014" i="2"/>
  <c r="AI2014" i="2"/>
  <c r="AH2014" i="2"/>
  <c r="AF2014" i="2"/>
  <c r="AG2014" i="2" s="1"/>
  <c r="J2014" i="2"/>
  <c r="H2014" i="2"/>
  <c r="F2014" i="2"/>
  <c r="AZ2013" i="2"/>
  <c r="AY2013" i="2"/>
  <c r="AX2013" i="2"/>
  <c r="AL2013" i="2"/>
  <c r="AJ2013" i="2"/>
  <c r="AH2013" i="2"/>
  <c r="AG2013" i="2"/>
  <c r="AF2013" i="2"/>
  <c r="AI2013" i="2" s="1"/>
  <c r="J2013" i="2"/>
  <c r="H2013" i="2"/>
  <c r="F2013" i="2"/>
  <c r="AX2012" i="2"/>
  <c r="AL2012" i="2"/>
  <c r="AH2012" i="2"/>
  <c r="AG2012" i="2"/>
  <c r="AF2012" i="2"/>
  <c r="AI2012" i="2" s="1"/>
  <c r="J2012" i="2"/>
  <c r="H2012" i="2"/>
  <c r="F2012" i="2"/>
  <c r="AX2011" i="2"/>
  <c r="AL2011" i="2"/>
  <c r="AH2011" i="2"/>
  <c r="AF2011" i="2"/>
  <c r="AI2011" i="2" s="1"/>
  <c r="AZ2011" i="2" s="1"/>
  <c r="J2011" i="2"/>
  <c r="H2011" i="2"/>
  <c r="F2011" i="2"/>
  <c r="AX2010" i="2"/>
  <c r="AL2010" i="2"/>
  <c r="AH2010" i="2"/>
  <c r="AF2010" i="2"/>
  <c r="J2010" i="2"/>
  <c r="H2010" i="2"/>
  <c r="F2010" i="2"/>
  <c r="AZ2009" i="2"/>
  <c r="AX2009" i="2"/>
  <c r="AL2009" i="2"/>
  <c r="AJ2009" i="2"/>
  <c r="AY2009" i="2" s="1"/>
  <c r="AH2009" i="2"/>
  <c r="AG2009" i="2"/>
  <c r="AF2009" i="2"/>
  <c r="AI2009" i="2" s="1"/>
  <c r="J2009" i="2"/>
  <c r="H2009" i="2"/>
  <c r="F2009" i="2"/>
  <c r="AX2008" i="2"/>
  <c r="AL2008" i="2"/>
  <c r="AH2008" i="2"/>
  <c r="AG2008" i="2"/>
  <c r="AF2008" i="2"/>
  <c r="AI2008" i="2" s="1"/>
  <c r="J2008" i="2"/>
  <c r="H2008" i="2"/>
  <c r="F2008" i="2"/>
  <c r="AX2007" i="2"/>
  <c r="AL2007" i="2"/>
  <c r="AH2007" i="2"/>
  <c r="AG2007" i="2"/>
  <c r="AF2007" i="2"/>
  <c r="AI2007" i="2" s="1"/>
  <c r="AJ2007" i="2" s="1"/>
  <c r="J2007" i="2"/>
  <c r="H2007" i="2"/>
  <c r="F2007" i="2"/>
  <c r="AZ2006" i="2"/>
  <c r="AX2006" i="2"/>
  <c r="AL2006" i="2"/>
  <c r="AJ2006" i="2"/>
  <c r="AI2006" i="2"/>
  <c r="AH2006" i="2"/>
  <c r="AF2006" i="2"/>
  <c r="AG2006" i="2" s="1"/>
  <c r="J2006" i="2"/>
  <c r="H2006" i="2"/>
  <c r="F2006" i="2"/>
  <c r="AZ2005" i="2"/>
  <c r="AY2005" i="2"/>
  <c r="AX2005" i="2"/>
  <c r="AL2005" i="2"/>
  <c r="AJ2005" i="2"/>
  <c r="AH2005" i="2"/>
  <c r="AG2005" i="2"/>
  <c r="AF2005" i="2"/>
  <c r="AI2005" i="2" s="1"/>
  <c r="J2005" i="2"/>
  <c r="H2005" i="2"/>
  <c r="F2005" i="2"/>
  <c r="AX2004" i="2"/>
  <c r="AL2004" i="2"/>
  <c r="AH2004" i="2"/>
  <c r="AG2004" i="2"/>
  <c r="AF2004" i="2"/>
  <c r="AI2004" i="2" s="1"/>
  <c r="J2004" i="2"/>
  <c r="H2004" i="2"/>
  <c r="F2004" i="2"/>
  <c r="AX2003" i="2"/>
  <c r="AL2003" i="2"/>
  <c r="AH2003" i="2"/>
  <c r="AF2003" i="2"/>
  <c r="AI2003" i="2" s="1"/>
  <c r="AZ2003" i="2" s="1"/>
  <c r="J2003" i="2"/>
  <c r="H2003" i="2"/>
  <c r="F2003" i="2"/>
  <c r="AX2002" i="2"/>
  <c r="AL2002" i="2"/>
  <c r="AH2002" i="2"/>
  <c r="AF2002" i="2"/>
  <c r="J2002" i="2"/>
  <c r="H2002" i="2"/>
  <c r="F2002" i="2"/>
  <c r="AZ2001" i="2"/>
  <c r="AX2001" i="2"/>
  <c r="AL2001" i="2"/>
  <c r="AJ2001" i="2"/>
  <c r="AY2001" i="2" s="1"/>
  <c r="AH2001" i="2"/>
  <c r="AG2001" i="2"/>
  <c r="AF2001" i="2"/>
  <c r="AI2001" i="2" s="1"/>
  <c r="J2001" i="2"/>
  <c r="H2001" i="2"/>
  <c r="F2001" i="2"/>
  <c r="AX2000" i="2"/>
  <c r="AL2000" i="2"/>
  <c r="AH2000" i="2"/>
  <c r="AG2000" i="2"/>
  <c r="AF2000" i="2"/>
  <c r="AI2000" i="2" s="1"/>
  <c r="J2000" i="2"/>
  <c r="H2000" i="2"/>
  <c r="F2000" i="2"/>
  <c r="AX1999" i="2"/>
  <c r="AL1999" i="2"/>
  <c r="AH1999" i="2"/>
  <c r="AG1999" i="2"/>
  <c r="AF1999" i="2"/>
  <c r="AI1999" i="2" s="1"/>
  <c r="AJ1999" i="2" s="1"/>
  <c r="J1999" i="2"/>
  <c r="H1999" i="2"/>
  <c r="F1999" i="2"/>
  <c r="AZ1998" i="2"/>
  <c r="AX1998" i="2"/>
  <c r="AL1998" i="2"/>
  <c r="AJ1998" i="2"/>
  <c r="AI1998" i="2"/>
  <c r="AH1998" i="2"/>
  <c r="AF1998" i="2"/>
  <c r="AG1998" i="2" s="1"/>
  <c r="J1998" i="2"/>
  <c r="H1998" i="2"/>
  <c r="F1998" i="2"/>
  <c r="AZ1997" i="2"/>
  <c r="AY1997" i="2"/>
  <c r="AX1997" i="2"/>
  <c r="AL1997" i="2"/>
  <c r="AJ1997" i="2"/>
  <c r="AH1997" i="2"/>
  <c r="AG1997" i="2"/>
  <c r="AF1997" i="2"/>
  <c r="AI1997" i="2" s="1"/>
  <c r="J1997" i="2"/>
  <c r="H1997" i="2"/>
  <c r="F1997" i="2"/>
  <c r="AX1996" i="2"/>
  <c r="AL1996" i="2"/>
  <c r="AH1996" i="2"/>
  <c r="AG1996" i="2"/>
  <c r="AF1996" i="2"/>
  <c r="AI1996" i="2" s="1"/>
  <c r="J1996" i="2"/>
  <c r="H1996" i="2"/>
  <c r="F1996" i="2"/>
  <c r="AX1995" i="2"/>
  <c r="AL1995" i="2"/>
  <c r="AH1995" i="2"/>
  <c r="AF1995" i="2"/>
  <c r="AI1995" i="2" s="1"/>
  <c r="AZ1995" i="2" s="1"/>
  <c r="J1995" i="2"/>
  <c r="H1995" i="2"/>
  <c r="F1995" i="2"/>
  <c r="AX1994" i="2"/>
  <c r="AL1994" i="2"/>
  <c r="AH1994" i="2"/>
  <c r="AF1994" i="2"/>
  <c r="J1994" i="2"/>
  <c r="H1994" i="2"/>
  <c r="F1994" i="2"/>
  <c r="AZ1993" i="2"/>
  <c r="AX1993" i="2"/>
  <c r="AL1993" i="2"/>
  <c r="AJ1993" i="2"/>
  <c r="AY1993" i="2" s="1"/>
  <c r="AH1993" i="2"/>
  <c r="AG1993" i="2"/>
  <c r="AF1993" i="2"/>
  <c r="AI1993" i="2" s="1"/>
  <c r="J1993" i="2"/>
  <c r="H1993" i="2"/>
  <c r="F1993" i="2"/>
  <c r="AX1992" i="2"/>
  <c r="AL1992" i="2"/>
  <c r="AH1992" i="2"/>
  <c r="AG1992" i="2"/>
  <c r="AF1992" i="2"/>
  <c r="AI1992" i="2" s="1"/>
  <c r="J1992" i="2"/>
  <c r="H1992" i="2"/>
  <c r="F1992" i="2"/>
  <c r="AX1991" i="2"/>
  <c r="AL1991" i="2"/>
  <c r="AH1991" i="2"/>
  <c r="AG1991" i="2"/>
  <c r="AF1991" i="2"/>
  <c r="AI1991" i="2" s="1"/>
  <c r="AJ1991" i="2" s="1"/>
  <c r="J1991" i="2"/>
  <c r="H1991" i="2"/>
  <c r="F1991" i="2"/>
  <c r="AY1991" i="2" s="1"/>
  <c r="AZ1990" i="2"/>
  <c r="AX1990" i="2"/>
  <c r="AL1990" i="2"/>
  <c r="AJ1990" i="2"/>
  <c r="AI1990" i="2"/>
  <c r="AH1990" i="2"/>
  <c r="AF1990" i="2"/>
  <c r="AG1990" i="2" s="1"/>
  <c r="J1990" i="2"/>
  <c r="H1990" i="2"/>
  <c r="F1990" i="2"/>
  <c r="AZ1989" i="2"/>
  <c r="AY1989" i="2"/>
  <c r="AX1989" i="2"/>
  <c r="AL1989" i="2"/>
  <c r="AJ1989" i="2"/>
  <c r="AH1989" i="2"/>
  <c r="AG1989" i="2"/>
  <c r="AF1989" i="2"/>
  <c r="AI1989" i="2" s="1"/>
  <c r="J1989" i="2"/>
  <c r="H1989" i="2"/>
  <c r="F1989" i="2"/>
  <c r="AX1988" i="2"/>
  <c r="AL1988" i="2"/>
  <c r="AH1988" i="2"/>
  <c r="AG1988" i="2"/>
  <c r="AF1988" i="2"/>
  <c r="AI1988" i="2" s="1"/>
  <c r="J1988" i="2"/>
  <c r="H1988" i="2"/>
  <c r="F1988" i="2"/>
  <c r="AX1987" i="2"/>
  <c r="AL1987" i="2"/>
  <c r="AH1987" i="2"/>
  <c r="AF1987" i="2"/>
  <c r="AI1987" i="2" s="1"/>
  <c r="AZ1987" i="2" s="1"/>
  <c r="J1987" i="2"/>
  <c r="H1987" i="2"/>
  <c r="F1987" i="2"/>
  <c r="AX1986" i="2"/>
  <c r="AL1986" i="2"/>
  <c r="AH1986" i="2"/>
  <c r="AG1986" i="2"/>
  <c r="AF1986" i="2"/>
  <c r="AI1986" i="2" s="1"/>
  <c r="J1986" i="2"/>
  <c r="H1986" i="2"/>
  <c r="F1986" i="2"/>
  <c r="AX1985" i="2"/>
  <c r="AL1985" i="2"/>
  <c r="AH1985" i="2"/>
  <c r="AF1985" i="2"/>
  <c r="AG1985" i="2" s="1"/>
  <c r="J1985" i="2"/>
  <c r="H1985" i="2"/>
  <c r="F1985" i="2"/>
  <c r="AX1984" i="2"/>
  <c r="AL1984" i="2"/>
  <c r="AH1984" i="2"/>
  <c r="AG1984" i="2"/>
  <c r="AF1984" i="2"/>
  <c r="AI1984" i="2" s="1"/>
  <c r="J1984" i="2"/>
  <c r="H1984" i="2"/>
  <c r="F1984" i="2"/>
  <c r="AX1983" i="2"/>
  <c r="AL1983" i="2"/>
  <c r="AH1983" i="2"/>
  <c r="AF1983" i="2"/>
  <c r="J1983" i="2"/>
  <c r="H1983" i="2"/>
  <c r="F1983" i="2"/>
  <c r="AX1982" i="2"/>
  <c r="AL1982" i="2"/>
  <c r="AH1982" i="2"/>
  <c r="AG1982" i="2"/>
  <c r="AF1982" i="2"/>
  <c r="AI1982" i="2" s="1"/>
  <c r="AZ1982" i="2" s="1"/>
  <c r="J1982" i="2"/>
  <c r="H1982" i="2"/>
  <c r="F1982" i="2"/>
  <c r="AX1981" i="2"/>
  <c r="AL1981" i="2"/>
  <c r="AH1981" i="2"/>
  <c r="AF1981" i="2"/>
  <c r="J1981" i="2"/>
  <c r="H1981" i="2"/>
  <c r="F1981" i="2"/>
  <c r="AX1980" i="2"/>
  <c r="AL1980" i="2"/>
  <c r="AH1980" i="2"/>
  <c r="AG1980" i="2"/>
  <c r="AF1980" i="2"/>
  <c r="AI1980" i="2" s="1"/>
  <c r="AZ1980" i="2" s="1"/>
  <c r="J1980" i="2"/>
  <c r="H1980" i="2"/>
  <c r="F1980" i="2"/>
  <c r="AX1979" i="2"/>
  <c r="AL1979" i="2"/>
  <c r="AH1979" i="2"/>
  <c r="AF1979" i="2"/>
  <c r="J1979" i="2"/>
  <c r="H1979" i="2"/>
  <c r="F1979" i="2"/>
  <c r="AX1978" i="2"/>
  <c r="AL1978" i="2"/>
  <c r="AH1978" i="2"/>
  <c r="AG1978" i="2"/>
  <c r="AF1978" i="2"/>
  <c r="AI1978" i="2" s="1"/>
  <c r="AZ1978" i="2" s="1"/>
  <c r="J1978" i="2"/>
  <c r="H1978" i="2"/>
  <c r="F1978" i="2"/>
  <c r="AX1977" i="2"/>
  <c r="AL1977" i="2"/>
  <c r="AH1977" i="2"/>
  <c r="AF1977" i="2"/>
  <c r="J1977" i="2"/>
  <c r="H1977" i="2"/>
  <c r="F1977" i="2"/>
  <c r="AX1976" i="2"/>
  <c r="AL1976" i="2"/>
  <c r="AJ1976" i="2"/>
  <c r="AH1976" i="2"/>
  <c r="AG1976" i="2"/>
  <c r="AF1976" i="2"/>
  <c r="AI1976" i="2" s="1"/>
  <c r="AZ1976" i="2" s="1"/>
  <c r="J1976" i="2"/>
  <c r="H1976" i="2"/>
  <c r="F1976" i="2"/>
  <c r="AX1975" i="2"/>
  <c r="AL1975" i="2"/>
  <c r="AH1975" i="2"/>
  <c r="AF1975" i="2"/>
  <c r="J1975" i="2"/>
  <c r="H1975" i="2"/>
  <c r="F1975" i="2"/>
  <c r="AX1974" i="2"/>
  <c r="AL1974" i="2"/>
  <c r="AJ1974" i="2"/>
  <c r="AH1974" i="2"/>
  <c r="AG1974" i="2"/>
  <c r="AF1974" i="2"/>
  <c r="AI1974" i="2" s="1"/>
  <c r="AZ1974" i="2" s="1"/>
  <c r="J1974" i="2"/>
  <c r="H1974" i="2"/>
  <c r="F1974" i="2"/>
  <c r="AX1973" i="2"/>
  <c r="AL1973" i="2"/>
  <c r="AH1973" i="2"/>
  <c r="AF1973" i="2"/>
  <c r="J1973" i="2"/>
  <c r="H1973" i="2"/>
  <c r="F1973" i="2"/>
  <c r="AX1972" i="2"/>
  <c r="AL1972" i="2"/>
  <c r="AJ1972" i="2"/>
  <c r="AH1972" i="2"/>
  <c r="AG1972" i="2"/>
  <c r="AF1972" i="2"/>
  <c r="AI1972" i="2" s="1"/>
  <c r="AZ1972" i="2" s="1"/>
  <c r="J1972" i="2"/>
  <c r="H1972" i="2"/>
  <c r="F1972" i="2"/>
  <c r="AX1971" i="2"/>
  <c r="AL1971" i="2"/>
  <c r="AH1971" i="2"/>
  <c r="AF1971" i="2"/>
  <c r="J1971" i="2"/>
  <c r="H1971" i="2"/>
  <c r="F1971" i="2"/>
  <c r="AX1970" i="2"/>
  <c r="AL1970" i="2"/>
  <c r="AJ1970" i="2"/>
  <c r="AH1970" i="2"/>
  <c r="AG1970" i="2"/>
  <c r="AF1970" i="2"/>
  <c r="AI1970" i="2" s="1"/>
  <c r="AZ1970" i="2" s="1"/>
  <c r="J1970" i="2"/>
  <c r="H1970" i="2"/>
  <c r="F1970" i="2"/>
  <c r="AY1970" i="2" s="1"/>
  <c r="AX1969" i="2"/>
  <c r="AL1969" i="2"/>
  <c r="AH1969" i="2"/>
  <c r="AF1969" i="2"/>
  <c r="J1969" i="2"/>
  <c r="H1969" i="2"/>
  <c r="F1969" i="2"/>
  <c r="AX1968" i="2"/>
  <c r="AL1968" i="2"/>
  <c r="AH1968" i="2"/>
  <c r="AF1968" i="2"/>
  <c r="AI1968" i="2" s="1"/>
  <c r="AJ1968" i="2" s="1"/>
  <c r="J1968" i="2"/>
  <c r="H1968" i="2"/>
  <c r="F1968" i="2"/>
  <c r="AX1967" i="2"/>
  <c r="AL1967" i="2"/>
  <c r="AH1967" i="2"/>
  <c r="AF1967" i="2"/>
  <c r="J1967" i="2"/>
  <c r="H1967" i="2"/>
  <c r="F1967" i="2"/>
  <c r="AZ1966" i="2"/>
  <c r="AX1966" i="2"/>
  <c r="AL1966" i="2"/>
  <c r="AJ1966" i="2"/>
  <c r="AH1966" i="2"/>
  <c r="AG1966" i="2"/>
  <c r="AF1966" i="2"/>
  <c r="AI1966" i="2" s="1"/>
  <c r="J1966" i="2"/>
  <c r="H1966" i="2"/>
  <c r="F1966" i="2"/>
  <c r="AX1965" i="2"/>
  <c r="AL1965" i="2"/>
  <c r="AH1965" i="2"/>
  <c r="AF1965" i="2"/>
  <c r="J1965" i="2"/>
  <c r="H1965" i="2"/>
  <c r="F1965" i="2"/>
  <c r="AZ1964" i="2"/>
  <c r="AX1964" i="2"/>
  <c r="AL1964" i="2"/>
  <c r="AH1964" i="2"/>
  <c r="AF1964" i="2"/>
  <c r="AI1964" i="2" s="1"/>
  <c r="AJ1964" i="2" s="1"/>
  <c r="J1964" i="2"/>
  <c r="H1964" i="2"/>
  <c r="F1964" i="2"/>
  <c r="AX1963" i="2"/>
  <c r="AL1963" i="2"/>
  <c r="AH1963" i="2"/>
  <c r="AF1963" i="2"/>
  <c r="J1963" i="2"/>
  <c r="H1963" i="2"/>
  <c r="F1963" i="2"/>
  <c r="AX1962" i="2"/>
  <c r="AL1962" i="2"/>
  <c r="AH1962" i="2"/>
  <c r="AF1962" i="2"/>
  <c r="AI1962" i="2" s="1"/>
  <c r="AZ1962" i="2" s="1"/>
  <c r="J1962" i="2"/>
  <c r="H1962" i="2"/>
  <c r="F1962" i="2"/>
  <c r="AX1961" i="2"/>
  <c r="AL1961" i="2"/>
  <c r="AH1961" i="2"/>
  <c r="AF1961" i="2"/>
  <c r="J1961" i="2"/>
  <c r="H1961" i="2"/>
  <c r="F1961" i="2"/>
  <c r="AZ1960" i="2"/>
  <c r="AX1960" i="2"/>
  <c r="AL1960" i="2"/>
  <c r="AJ1960" i="2"/>
  <c r="AH1960" i="2"/>
  <c r="AF1960" i="2"/>
  <c r="AI1960" i="2" s="1"/>
  <c r="J1960" i="2"/>
  <c r="H1960" i="2"/>
  <c r="F1960" i="2"/>
  <c r="AX1959" i="2"/>
  <c r="AL1959" i="2"/>
  <c r="AH1959" i="2"/>
  <c r="AF1959" i="2"/>
  <c r="J1959" i="2"/>
  <c r="H1959" i="2"/>
  <c r="F1959" i="2"/>
  <c r="AZ1958" i="2"/>
  <c r="AX1958" i="2"/>
  <c r="AL1958" i="2"/>
  <c r="AH1958" i="2"/>
  <c r="AF1958" i="2"/>
  <c r="AI1958" i="2" s="1"/>
  <c r="AJ1958" i="2" s="1"/>
  <c r="J1958" i="2"/>
  <c r="H1958" i="2"/>
  <c r="F1958" i="2"/>
  <c r="AX1957" i="2"/>
  <c r="AL1957" i="2"/>
  <c r="AH1957" i="2"/>
  <c r="AF1957" i="2"/>
  <c r="J1957" i="2"/>
  <c r="H1957" i="2"/>
  <c r="F1957" i="2"/>
  <c r="AX1956" i="2"/>
  <c r="AL1956" i="2"/>
  <c r="AJ1956" i="2"/>
  <c r="AH1956" i="2"/>
  <c r="AG1956" i="2"/>
  <c r="AF1956" i="2"/>
  <c r="AI1956" i="2" s="1"/>
  <c r="AZ1956" i="2" s="1"/>
  <c r="J1956" i="2"/>
  <c r="H1956" i="2"/>
  <c r="F1956" i="2"/>
  <c r="AX1955" i="2"/>
  <c r="AL1955" i="2"/>
  <c r="AH1955" i="2"/>
  <c r="AF1955" i="2"/>
  <c r="J1955" i="2"/>
  <c r="H1955" i="2"/>
  <c r="F1955" i="2"/>
  <c r="AZ1954" i="2"/>
  <c r="AX1954" i="2"/>
  <c r="AL1954" i="2"/>
  <c r="AJ1954" i="2"/>
  <c r="AH1954" i="2"/>
  <c r="AG1954" i="2"/>
  <c r="AF1954" i="2"/>
  <c r="AI1954" i="2" s="1"/>
  <c r="J1954" i="2"/>
  <c r="H1954" i="2"/>
  <c r="F1954" i="2"/>
  <c r="AY1954" i="2" s="1"/>
  <c r="AX1953" i="2"/>
  <c r="AL1953" i="2"/>
  <c r="AH1953" i="2"/>
  <c r="AF1953" i="2"/>
  <c r="J1953" i="2"/>
  <c r="H1953" i="2"/>
  <c r="F1953" i="2"/>
  <c r="AX1952" i="2"/>
  <c r="AL1952" i="2"/>
  <c r="AH1952" i="2"/>
  <c r="AF1952" i="2"/>
  <c r="AI1952" i="2" s="1"/>
  <c r="AJ1952" i="2" s="1"/>
  <c r="J1952" i="2"/>
  <c r="H1952" i="2"/>
  <c r="F1952" i="2"/>
  <c r="AX1951" i="2"/>
  <c r="AL1951" i="2"/>
  <c r="AH1951" i="2"/>
  <c r="AF1951" i="2"/>
  <c r="J1951" i="2"/>
  <c r="H1951" i="2"/>
  <c r="F1951" i="2"/>
  <c r="AZ1950" i="2"/>
  <c r="AX1950" i="2"/>
  <c r="AL1950" i="2"/>
  <c r="AJ1950" i="2"/>
  <c r="AH1950" i="2"/>
  <c r="AG1950" i="2"/>
  <c r="AF1950" i="2"/>
  <c r="AI1950" i="2" s="1"/>
  <c r="J1950" i="2"/>
  <c r="H1950" i="2"/>
  <c r="F1950" i="2"/>
  <c r="AX1949" i="2"/>
  <c r="AL1949" i="2"/>
  <c r="AH1949" i="2"/>
  <c r="AF1949" i="2"/>
  <c r="J1949" i="2"/>
  <c r="H1949" i="2"/>
  <c r="F1949" i="2"/>
  <c r="AZ1948" i="2"/>
  <c r="AX1948" i="2"/>
  <c r="AL1948" i="2"/>
  <c r="AH1948" i="2"/>
  <c r="AF1948" i="2"/>
  <c r="AI1948" i="2" s="1"/>
  <c r="AJ1948" i="2" s="1"/>
  <c r="J1948" i="2"/>
  <c r="H1948" i="2"/>
  <c r="F1948" i="2"/>
  <c r="AX1947" i="2"/>
  <c r="AL1947" i="2"/>
  <c r="AH1947" i="2"/>
  <c r="AF1947" i="2"/>
  <c r="AI1947" i="2" s="1"/>
  <c r="AJ1947" i="2" s="1"/>
  <c r="J1947" i="2"/>
  <c r="H1947" i="2"/>
  <c r="F1947" i="2"/>
  <c r="AX1946" i="2"/>
  <c r="AL1946" i="2"/>
  <c r="AJ1946" i="2"/>
  <c r="AH1946" i="2"/>
  <c r="AG1946" i="2"/>
  <c r="AF1946" i="2"/>
  <c r="AI1946" i="2" s="1"/>
  <c r="AZ1946" i="2" s="1"/>
  <c r="J1946" i="2"/>
  <c r="H1946" i="2"/>
  <c r="F1946" i="2"/>
  <c r="AZ1945" i="2"/>
  <c r="AX1945" i="2"/>
  <c r="AL1945" i="2"/>
  <c r="AJ1945" i="2"/>
  <c r="AH1945" i="2"/>
  <c r="AF1945" i="2"/>
  <c r="AI1945" i="2" s="1"/>
  <c r="J1945" i="2"/>
  <c r="H1945" i="2"/>
  <c r="F1945" i="2"/>
  <c r="AZ1944" i="2"/>
  <c r="AX1944" i="2"/>
  <c r="AL1944" i="2"/>
  <c r="AH1944" i="2"/>
  <c r="AF1944" i="2"/>
  <c r="AI1944" i="2" s="1"/>
  <c r="AJ1944" i="2" s="1"/>
  <c r="J1944" i="2"/>
  <c r="H1944" i="2"/>
  <c r="F1944" i="2"/>
  <c r="AX1943" i="2"/>
  <c r="AL1943" i="2"/>
  <c r="AH1943" i="2"/>
  <c r="AF1943" i="2"/>
  <c r="AI1943" i="2" s="1"/>
  <c r="AJ1943" i="2" s="1"/>
  <c r="J1943" i="2"/>
  <c r="H1943" i="2"/>
  <c r="F1943" i="2"/>
  <c r="AX1942" i="2"/>
  <c r="AL1942" i="2"/>
  <c r="AJ1942" i="2"/>
  <c r="AH1942" i="2"/>
  <c r="AG1942" i="2"/>
  <c r="AF1942" i="2"/>
  <c r="AI1942" i="2" s="1"/>
  <c r="AZ1942" i="2" s="1"/>
  <c r="J1942" i="2"/>
  <c r="H1942" i="2"/>
  <c r="F1942" i="2"/>
  <c r="AZ1941" i="2"/>
  <c r="AX1941" i="2"/>
  <c r="AL1941" i="2"/>
  <c r="AJ1941" i="2"/>
  <c r="AH1941" i="2"/>
  <c r="AF1941" i="2"/>
  <c r="AI1941" i="2" s="1"/>
  <c r="J1941" i="2"/>
  <c r="H1941" i="2"/>
  <c r="F1941" i="2"/>
  <c r="AZ1940" i="2"/>
  <c r="AX1940" i="2"/>
  <c r="AL1940" i="2"/>
  <c r="AH1940" i="2"/>
  <c r="AF1940" i="2"/>
  <c r="AI1940" i="2" s="1"/>
  <c r="AJ1940" i="2" s="1"/>
  <c r="J1940" i="2"/>
  <c r="H1940" i="2"/>
  <c r="F1940" i="2"/>
  <c r="AX1939" i="2"/>
  <c r="AL1939" i="2"/>
  <c r="AH1939" i="2"/>
  <c r="AF1939" i="2"/>
  <c r="AI1939" i="2" s="1"/>
  <c r="AJ1939" i="2" s="1"/>
  <c r="J1939" i="2"/>
  <c r="H1939" i="2"/>
  <c r="F1939" i="2"/>
  <c r="AX1938" i="2"/>
  <c r="AL1938" i="2"/>
  <c r="AH1938" i="2"/>
  <c r="AG1938" i="2"/>
  <c r="AF1938" i="2"/>
  <c r="AI1938" i="2" s="1"/>
  <c r="AZ1938" i="2" s="1"/>
  <c r="J1938" i="2"/>
  <c r="H1938" i="2"/>
  <c r="F1938" i="2"/>
  <c r="AZ1937" i="2"/>
  <c r="AX1937" i="2"/>
  <c r="AL1937" i="2"/>
  <c r="AJ1937" i="2"/>
  <c r="AH1937" i="2"/>
  <c r="AF1937" i="2"/>
  <c r="AI1937" i="2" s="1"/>
  <c r="J1937" i="2"/>
  <c r="H1937" i="2"/>
  <c r="F1937" i="2"/>
  <c r="AX1936" i="2"/>
  <c r="AL1936" i="2"/>
  <c r="AH1936" i="2"/>
  <c r="AF1936" i="2"/>
  <c r="AI1936" i="2" s="1"/>
  <c r="J1936" i="2"/>
  <c r="H1936" i="2"/>
  <c r="F1936" i="2"/>
  <c r="AX1935" i="2"/>
  <c r="AL1935" i="2"/>
  <c r="AH1935" i="2"/>
  <c r="AG1935" i="2"/>
  <c r="AF1935" i="2"/>
  <c r="AI1935" i="2" s="1"/>
  <c r="AZ1935" i="2" s="1"/>
  <c r="J1935" i="2"/>
  <c r="H1935" i="2"/>
  <c r="F1935" i="2"/>
  <c r="AX1934" i="2"/>
  <c r="AL1934" i="2"/>
  <c r="AJ1934" i="2"/>
  <c r="AI1934" i="2"/>
  <c r="AZ1934" i="2" s="1"/>
  <c r="AH1934" i="2"/>
  <c r="AG1934" i="2"/>
  <c r="AF1934" i="2"/>
  <c r="J1934" i="2"/>
  <c r="H1934" i="2"/>
  <c r="F1934" i="2"/>
  <c r="AZ1933" i="2"/>
  <c r="AX1933" i="2"/>
  <c r="AL1933" i="2"/>
  <c r="AH1933" i="2"/>
  <c r="AF1933" i="2"/>
  <c r="AI1933" i="2" s="1"/>
  <c r="AJ1933" i="2" s="1"/>
  <c r="AY1933" i="2" s="1"/>
  <c r="J1933" i="2"/>
  <c r="H1933" i="2"/>
  <c r="F1933" i="2"/>
  <c r="AX1932" i="2"/>
  <c r="AL1932" i="2"/>
  <c r="AI1932" i="2"/>
  <c r="AZ1932" i="2" s="1"/>
  <c r="AH1932" i="2"/>
  <c r="AG1932" i="2"/>
  <c r="AF1932" i="2"/>
  <c r="J1932" i="2"/>
  <c r="H1932" i="2"/>
  <c r="F1932" i="2"/>
  <c r="AZ1931" i="2"/>
  <c r="AX1931" i="2"/>
  <c r="AL1931" i="2"/>
  <c r="AH1931" i="2"/>
  <c r="AF1931" i="2"/>
  <c r="AI1931" i="2" s="1"/>
  <c r="AJ1931" i="2" s="1"/>
  <c r="J1931" i="2"/>
  <c r="H1931" i="2"/>
  <c r="F1931" i="2"/>
  <c r="AX1930" i="2"/>
  <c r="AL1930" i="2"/>
  <c r="AH1930" i="2"/>
  <c r="AG1930" i="2"/>
  <c r="AF1930" i="2"/>
  <c r="AI1930" i="2" s="1"/>
  <c r="J1930" i="2"/>
  <c r="H1930" i="2"/>
  <c r="F1930" i="2"/>
  <c r="AX1929" i="2"/>
  <c r="AL1929" i="2"/>
  <c r="AH1929" i="2"/>
  <c r="AF1929" i="2"/>
  <c r="AI1929" i="2" s="1"/>
  <c r="J1929" i="2"/>
  <c r="H1929" i="2"/>
  <c r="F1929" i="2"/>
  <c r="AX1928" i="2"/>
  <c r="AL1928" i="2"/>
  <c r="AH1928" i="2"/>
  <c r="AG1928" i="2"/>
  <c r="AF1928" i="2"/>
  <c r="AI1928" i="2" s="1"/>
  <c r="J1928" i="2"/>
  <c r="H1928" i="2"/>
  <c r="F1928" i="2"/>
  <c r="AX1927" i="2"/>
  <c r="AL1927" i="2"/>
  <c r="AH1927" i="2"/>
  <c r="AF1927" i="2"/>
  <c r="AI1927" i="2" s="1"/>
  <c r="J1927" i="2"/>
  <c r="H1927" i="2"/>
  <c r="F1927" i="2"/>
  <c r="AX1926" i="2"/>
  <c r="AL1926" i="2"/>
  <c r="AH1926" i="2"/>
  <c r="AG1926" i="2"/>
  <c r="AF1926" i="2"/>
  <c r="AI1926" i="2" s="1"/>
  <c r="J1926" i="2"/>
  <c r="H1926" i="2"/>
  <c r="F1926" i="2"/>
  <c r="AX1925" i="2"/>
  <c r="AL1925" i="2"/>
  <c r="AH1925" i="2"/>
  <c r="AF1925" i="2"/>
  <c r="AI1925" i="2" s="1"/>
  <c r="J1925" i="2"/>
  <c r="H1925" i="2"/>
  <c r="F1925" i="2"/>
  <c r="AX1924" i="2"/>
  <c r="AL1924" i="2"/>
  <c r="AH1924" i="2"/>
  <c r="AG1924" i="2"/>
  <c r="AF1924" i="2"/>
  <c r="AI1924" i="2" s="1"/>
  <c r="J1924" i="2"/>
  <c r="H1924" i="2"/>
  <c r="F1924" i="2"/>
  <c r="AX1923" i="2"/>
  <c r="AL1923" i="2"/>
  <c r="AH1923" i="2"/>
  <c r="AF1923" i="2"/>
  <c r="AI1923" i="2" s="1"/>
  <c r="J1923" i="2"/>
  <c r="H1923" i="2"/>
  <c r="F1923" i="2"/>
  <c r="AX1922" i="2"/>
  <c r="AL1922" i="2"/>
  <c r="AH1922" i="2"/>
  <c r="AG1922" i="2"/>
  <c r="AF1922" i="2"/>
  <c r="AI1922" i="2" s="1"/>
  <c r="J1922" i="2"/>
  <c r="H1922" i="2"/>
  <c r="F1922" i="2"/>
  <c r="AX1921" i="2"/>
  <c r="AL1921" i="2"/>
  <c r="AH1921" i="2"/>
  <c r="AF1921" i="2"/>
  <c r="AI1921" i="2" s="1"/>
  <c r="J1921" i="2"/>
  <c r="H1921" i="2"/>
  <c r="F1921" i="2"/>
  <c r="AX1920" i="2"/>
  <c r="AL1920" i="2"/>
  <c r="AH1920" i="2"/>
  <c r="AG1920" i="2"/>
  <c r="AF1920" i="2"/>
  <c r="AI1920" i="2" s="1"/>
  <c r="J1920" i="2"/>
  <c r="H1920" i="2"/>
  <c r="F1920" i="2"/>
  <c r="AX1919" i="2"/>
  <c r="AL1919" i="2"/>
  <c r="AH1919" i="2"/>
  <c r="AF1919" i="2"/>
  <c r="AI1919" i="2" s="1"/>
  <c r="J1919" i="2"/>
  <c r="H1919" i="2"/>
  <c r="F1919" i="2"/>
  <c r="AX1918" i="2"/>
  <c r="AL1918" i="2"/>
  <c r="AH1918" i="2"/>
  <c r="AG1918" i="2"/>
  <c r="AF1918" i="2"/>
  <c r="AI1918" i="2" s="1"/>
  <c r="J1918" i="2"/>
  <c r="H1918" i="2"/>
  <c r="F1918" i="2"/>
  <c r="AX1917" i="2"/>
  <c r="AL1917" i="2"/>
  <c r="AH1917" i="2"/>
  <c r="AF1917" i="2"/>
  <c r="AI1917" i="2" s="1"/>
  <c r="J1917" i="2"/>
  <c r="H1917" i="2"/>
  <c r="F1917" i="2"/>
  <c r="AX1916" i="2"/>
  <c r="AL1916" i="2"/>
  <c r="AH1916" i="2"/>
  <c r="AG1916" i="2"/>
  <c r="AF1916" i="2"/>
  <c r="AI1916" i="2" s="1"/>
  <c r="J1916" i="2"/>
  <c r="H1916" i="2"/>
  <c r="F1916" i="2"/>
  <c r="AX1915" i="2"/>
  <c r="AL1915" i="2"/>
  <c r="AH1915" i="2"/>
  <c r="AF1915" i="2"/>
  <c r="AI1915" i="2" s="1"/>
  <c r="J1915" i="2"/>
  <c r="H1915" i="2"/>
  <c r="F1915" i="2"/>
  <c r="AX1914" i="2"/>
  <c r="AL1914" i="2"/>
  <c r="AH1914" i="2"/>
  <c r="AG1914" i="2"/>
  <c r="AF1914" i="2"/>
  <c r="AI1914" i="2" s="1"/>
  <c r="J1914" i="2"/>
  <c r="H1914" i="2"/>
  <c r="F1914" i="2"/>
  <c r="AX1913" i="2"/>
  <c r="AL1913" i="2"/>
  <c r="AH1913" i="2"/>
  <c r="AF1913" i="2"/>
  <c r="AI1913" i="2" s="1"/>
  <c r="J1913" i="2"/>
  <c r="H1913" i="2"/>
  <c r="F1913" i="2"/>
  <c r="AX1912" i="2"/>
  <c r="AL1912" i="2"/>
  <c r="AH1912" i="2"/>
  <c r="AG1912" i="2"/>
  <c r="AF1912" i="2"/>
  <c r="AI1912" i="2" s="1"/>
  <c r="J1912" i="2"/>
  <c r="H1912" i="2"/>
  <c r="F1912" i="2"/>
  <c r="AX1911" i="2"/>
  <c r="AL1911" i="2"/>
  <c r="AH1911" i="2"/>
  <c r="AF1911" i="2"/>
  <c r="AI1911" i="2" s="1"/>
  <c r="J1911" i="2"/>
  <c r="H1911" i="2"/>
  <c r="F1911" i="2"/>
  <c r="AX1910" i="2"/>
  <c r="AL1910" i="2"/>
  <c r="AH1910" i="2"/>
  <c r="AG1910" i="2"/>
  <c r="AF1910" i="2"/>
  <c r="AI1910" i="2" s="1"/>
  <c r="J1910" i="2"/>
  <c r="H1910" i="2"/>
  <c r="F1910" i="2"/>
  <c r="AX1909" i="2"/>
  <c r="AL1909" i="2"/>
  <c r="AH1909" i="2"/>
  <c r="AF1909" i="2"/>
  <c r="AI1909" i="2" s="1"/>
  <c r="J1909" i="2"/>
  <c r="H1909" i="2"/>
  <c r="F1909" i="2"/>
  <c r="AX1908" i="2"/>
  <c r="AL1908" i="2"/>
  <c r="AH1908" i="2"/>
  <c r="AG1908" i="2"/>
  <c r="AF1908" i="2"/>
  <c r="AI1908" i="2" s="1"/>
  <c r="J1908" i="2"/>
  <c r="H1908" i="2"/>
  <c r="F1908" i="2"/>
  <c r="AX1907" i="2"/>
  <c r="AL1907" i="2"/>
  <c r="AH1907" i="2"/>
  <c r="AF1907" i="2"/>
  <c r="AI1907" i="2" s="1"/>
  <c r="J1907" i="2"/>
  <c r="H1907" i="2"/>
  <c r="F1907" i="2"/>
  <c r="AX1906" i="2"/>
  <c r="AL1906" i="2"/>
  <c r="AH1906" i="2"/>
  <c r="AG1906" i="2"/>
  <c r="AF1906" i="2"/>
  <c r="AI1906" i="2" s="1"/>
  <c r="J1906" i="2"/>
  <c r="H1906" i="2"/>
  <c r="F1906" i="2"/>
  <c r="AX1905" i="2"/>
  <c r="AL1905" i="2"/>
  <c r="AH1905" i="2"/>
  <c r="AF1905" i="2"/>
  <c r="AI1905" i="2" s="1"/>
  <c r="J1905" i="2"/>
  <c r="H1905" i="2"/>
  <c r="F1905" i="2"/>
  <c r="AX1904" i="2"/>
  <c r="AL1904" i="2"/>
  <c r="AH1904" i="2"/>
  <c r="AG1904" i="2"/>
  <c r="AF1904" i="2"/>
  <c r="AI1904" i="2" s="1"/>
  <c r="J1904" i="2"/>
  <c r="H1904" i="2"/>
  <c r="F1904" i="2"/>
  <c r="AX1903" i="2"/>
  <c r="AL1903" i="2"/>
  <c r="AH1903" i="2"/>
  <c r="AF1903" i="2"/>
  <c r="AI1903" i="2" s="1"/>
  <c r="J1903" i="2"/>
  <c r="H1903" i="2"/>
  <c r="F1903" i="2"/>
  <c r="AX1902" i="2"/>
  <c r="AL1902" i="2"/>
  <c r="AH1902" i="2"/>
  <c r="AG1902" i="2"/>
  <c r="AF1902" i="2"/>
  <c r="AI1902" i="2" s="1"/>
  <c r="J1902" i="2"/>
  <c r="H1902" i="2"/>
  <c r="F1902" i="2"/>
  <c r="AX1901" i="2"/>
  <c r="AL1901" i="2"/>
  <c r="AH1901" i="2"/>
  <c r="AF1901" i="2"/>
  <c r="AI1901" i="2" s="1"/>
  <c r="J1901" i="2"/>
  <c r="H1901" i="2"/>
  <c r="F1901" i="2"/>
  <c r="AZ1900" i="2"/>
  <c r="AX1900" i="2"/>
  <c r="AL1900" i="2"/>
  <c r="AH1900" i="2"/>
  <c r="AF1900" i="2"/>
  <c r="AI1900" i="2" s="1"/>
  <c r="AJ1900" i="2" s="1"/>
  <c r="J1900" i="2"/>
  <c r="H1900" i="2"/>
  <c r="F1900" i="2"/>
  <c r="AY1900" i="2" s="1"/>
  <c r="AX1899" i="2"/>
  <c r="AL1899" i="2"/>
  <c r="AJ1899" i="2"/>
  <c r="AH1899" i="2"/>
  <c r="AF1899" i="2"/>
  <c r="AI1899" i="2" s="1"/>
  <c r="AZ1899" i="2" s="1"/>
  <c r="J1899" i="2"/>
  <c r="H1899" i="2"/>
  <c r="F1899" i="2"/>
  <c r="AZ1898" i="2"/>
  <c r="AX1898" i="2"/>
  <c r="AL1898" i="2"/>
  <c r="AH1898" i="2"/>
  <c r="AF1898" i="2"/>
  <c r="AI1898" i="2" s="1"/>
  <c r="AJ1898" i="2" s="1"/>
  <c r="J1898" i="2"/>
  <c r="H1898" i="2"/>
  <c r="F1898" i="2"/>
  <c r="AY1898" i="2" s="1"/>
  <c r="AX1897" i="2"/>
  <c r="AL1897" i="2"/>
  <c r="AH1897" i="2"/>
  <c r="AF1897" i="2"/>
  <c r="AI1897" i="2" s="1"/>
  <c r="AZ1897" i="2" s="1"/>
  <c r="J1897" i="2"/>
  <c r="H1897" i="2"/>
  <c r="F1897" i="2"/>
  <c r="AZ1896" i="2"/>
  <c r="AX1896" i="2"/>
  <c r="AL1896" i="2"/>
  <c r="AH1896" i="2"/>
  <c r="AF1896" i="2"/>
  <c r="AI1896" i="2" s="1"/>
  <c r="AJ1896" i="2" s="1"/>
  <c r="J1896" i="2"/>
  <c r="H1896" i="2"/>
  <c r="F1896" i="2"/>
  <c r="AY1896" i="2" s="1"/>
  <c r="AX1895" i="2"/>
  <c r="AL1895" i="2"/>
  <c r="AH1895" i="2"/>
  <c r="AF1895" i="2"/>
  <c r="AI1895" i="2" s="1"/>
  <c r="AZ1895" i="2" s="1"/>
  <c r="J1895" i="2"/>
  <c r="H1895" i="2"/>
  <c r="F1895" i="2"/>
  <c r="AZ1894" i="2"/>
  <c r="AX1894" i="2"/>
  <c r="AL1894" i="2"/>
  <c r="AH1894" i="2"/>
  <c r="AG1894" i="2"/>
  <c r="AF1894" i="2"/>
  <c r="AI1894" i="2" s="1"/>
  <c r="AJ1894" i="2" s="1"/>
  <c r="J1894" i="2"/>
  <c r="H1894" i="2"/>
  <c r="F1894" i="2"/>
  <c r="AY1894" i="2" s="1"/>
  <c r="AX1893" i="2"/>
  <c r="AL1893" i="2"/>
  <c r="AH1893" i="2"/>
  <c r="AF1893" i="2"/>
  <c r="J1893" i="2"/>
  <c r="H1893" i="2"/>
  <c r="F1893" i="2"/>
  <c r="AX1892" i="2"/>
  <c r="AL1892" i="2"/>
  <c r="AH1892" i="2"/>
  <c r="AF1892" i="2"/>
  <c r="J1892" i="2"/>
  <c r="H1892" i="2"/>
  <c r="F1892" i="2"/>
  <c r="AX1891" i="2"/>
  <c r="AL1891" i="2"/>
  <c r="AH1891" i="2"/>
  <c r="AF1891" i="2"/>
  <c r="J1891" i="2"/>
  <c r="H1891" i="2"/>
  <c r="F1891" i="2"/>
  <c r="AZ1890" i="2"/>
  <c r="AX1890" i="2"/>
  <c r="AL1890" i="2"/>
  <c r="AJ1890" i="2"/>
  <c r="AH1890" i="2"/>
  <c r="AF1890" i="2"/>
  <c r="AI1890" i="2" s="1"/>
  <c r="J1890" i="2"/>
  <c r="H1890" i="2"/>
  <c r="F1890" i="2"/>
  <c r="AX1889" i="2"/>
  <c r="AL1889" i="2"/>
  <c r="AH1889" i="2"/>
  <c r="AF1889" i="2"/>
  <c r="J1889" i="2"/>
  <c r="H1889" i="2"/>
  <c r="F1889" i="2"/>
  <c r="AZ1888" i="2"/>
  <c r="AX1888" i="2"/>
  <c r="AL1888" i="2"/>
  <c r="AH1888" i="2"/>
  <c r="AG1888" i="2"/>
  <c r="AF1888" i="2"/>
  <c r="AI1888" i="2" s="1"/>
  <c r="AJ1888" i="2" s="1"/>
  <c r="J1888" i="2"/>
  <c r="H1888" i="2"/>
  <c r="F1888" i="2"/>
  <c r="AX1887" i="2"/>
  <c r="AL1887" i="2"/>
  <c r="AH1887" i="2"/>
  <c r="AF1887" i="2"/>
  <c r="J1887" i="2"/>
  <c r="H1887" i="2"/>
  <c r="F1887" i="2"/>
  <c r="AX1886" i="2"/>
  <c r="AL1886" i="2"/>
  <c r="AH1886" i="2"/>
  <c r="AG1886" i="2"/>
  <c r="AF1886" i="2"/>
  <c r="AI1886" i="2" s="1"/>
  <c r="J1886" i="2"/>
  <c r="H1886" i="2"/>
  <c r="F1886" i="2"/>
  <c r="AX1885" i="2"/>
  <c r="AL1885" i="2"/>
  <c r="AH1885" i="2"/>
  <c r="AF1885" i="2"/>
  <c r="J1885" i="2"/>
  <c r="H1885" i="2"/>
  <c r="F1885" i="2"/>
  <c r="AZ1884" i="2"/>
  <c r="AX1884" i="2"/>
  <c r="AL1884" i="2"/>
  <c r="AJ1884" i="2"/>
  <c r="AH1884" i="2"/>
  <c r="AF1884" i="2"/>
  <c r="AI1884" i="2" s="1"/>
  <c r="J1884" i="2"/>
  <c r="H1884" i="2"/>
  <c r="F1884" i="2"/>
  <c r="AX1883" i="2"/>
  <c r="AL1883" i="2"/>
  <c r="AH1883" i="2"/>
  <c r="AF1883" i="2"/>
  <c r="J1883" i="2"/>
  <c r="H1883" i="2"/>
  <c r="F1883" i="2"/>
  <c r="AZ1882" i="2"/>
  <c r="AX1882" i="2"/>
  <c r="AL1882" i="2"/>
  <c r="AH1882" i="2"/>
  <c r="AG1882" i="2"/>
  <c r="AF1882" i="2"/>
  <c r="AI1882" i="2" s="1"/>
  <c r="AJ1882" i="2" s="1"/>
  <c r="J1882" i="2"/>
  <c r="H1882" i="2"/>
  <c r="F1882" i="2"/>
  <c r="AX1881" i="2"/>
  <c r="AL1881" i="2"/>
  <c r="AH1881" i="2"/>
  <c r="AF1881" i="2"/>
  <c r="J1881" i="2"/>
  <c r="H1881" i="2"/>
  <c r="F1881" i="2"/>
  <c r="AZ1880" i="2"/>
  <c r="AX1880" i="2"/>
  <c r="AL1880" i="2"/>
  <c r="AJ1880" i="2"/>
  <c r="AH1880" i="2"/>
  <c r="AG1880" i="2"/>
  <c r="AF1880" i="2"/>
  <c r="AI1880" i="2" s="1"/>
  <c r="J1880" i="2"/>
  <c r="H1880" i="2"/>
  <c r="F1880" i="2"/>
  <c r="AY1880" i="2" s="1"/>
  <c r="AX1879" i="2"/>
  <c r="AL1879" i="2"/>
  <c r="AH1879" i="2"/>
  <c r="AF1879" i="2"/>
  <c r="J1879" i="2"/>
  <c r="H1879" i="2"/>
  <c r="F1879" i="2"/>
  <c r="AX1878" i="2"/>
  <c r="AL1878" i="2"/>
  <c r="AH1878" i="2"/>
  <c r="AF1878" i="2"/>
  <c r="AI1878" i="2" s="1"/>
  <c r="AJ1878" i="2" s="1"/>
  <c r="J1878" i="2"/>
  <c r="H1878" i="2"/>
  <c r="F1878" i="2"/>
  <c r="AX1877" i="2"/>
  <c r="AL1877" i="2"/>
  <c r="AH1877" i="2"/>
  <c r="AF1877" i="2"/>
  <c r="J1877" i="2"/>
  <c r="H1877" i="2"/>
  <c r="F1877" i="2"/>
  <c r="AX1876" i="2"/>
  <c r="AL1876" i="2"/>
  <c r="AH1876" i="2"/>
  <c r="AF1876" i="2"/>
  <c r="J1876" i="2"/>
  <c r="H1876" i="2"/>
  <c r="F1876" i="2"/>
  <c r="AX1875" i="2"/>
  <c r="AL1875" i="2"/>
  <c r="AH1875" i="2"/>
  <c r="AF1875" i="2"/>
  <c r="J1875" i="2"/>
  <c r="H1875" i="2"/>
  <c r="F1875" i="2"/>
  <c r="AZ1874" i="2"/>
  <c r="AX1874" i="2"/>
  <c r="AL1874" i="2"/>
  <c r="AJ1874" i="2"/>
  <c r="AH1874" i="2"/>
  <c r="AF1874" i="2"/>
  <c r="AI1874" i="2" s="1"/>
  <c r="J1874" i="2"/>
  <c r="H1874" i="2"/>
  <c r="F1874" i="2"/>
  <c r="AX1873" i="2"/>
  <c r="AL1873" i="2"/>
  <c r="AH1873" i="2"/>
  <c r="AF1873" i="2"/>
  <c r="J1873" i="2"/>
  <c r="H1873" i="2"/>
  <c r="F1873" i="2"/>
  <c r="AZ1872" i="2"/>
  <c r="AX1872" i="2"/>
  <c r="AL1872" i="2"/>
  <c r="AH1872" i="2"/>
  <c r="AG1872" i="2"/>
  <c r="AF1872" i="2"/>
  <c r="AI1872" i="2" s="1"/>
  <c r="AJ1872" i="2" s="1"/>
  <c r="J1872" i="2"/>
  <c r="H1872" i="2"/>
  <c r="F1872" i="2"/>
  <c r="AX1871" i="2"/>
  <c r="AL1871" i="2"/>
  <c r="AH1871" i="2"/>
  <c r="AF1871" i="2"/>
  <c r="J1871" i="2"/>
  <c r="H1871" i="2"/>
  <c r="F1871" i="2"/>
  <c r="AX1870" i="2"/>
  <c r="AL1870" i="2"/>
  <c r="AI1870" i="2"/>
  <c r="AH1870" i="2"/>
  <c r="AF1870" i="2"/>
  <c r="AG1870" i="2" s="1"/>
  <c r="J1870" i="2"/>
  <c r="H1870" i="2"/>
  <c r="F1870" i="2"/>
  <c r="AX1869" i="2"/>
  <c r="AL1869" i="2"/>
  <c r="AH1869" i="2"/>
  <c r="AF1869" i="2"/>
  <c r="J1869" i="2"/>
  <c r="H1869" i="2"/>
  <c r="F1869" i="2"/>
  <c r="AX1868" i="2"/>
  <c r="AL1868" i="2"/>
  <c r="AH1868" i="2"/>
  <c r="AF1868" i="2"/>
  <c r="J1868" i="2"/>
  <c r="H1868" i="2"/>
  <c r="F1868" i="2"/>
  <c r="AZ1867" i="2"/>
  <c r="AX1867" i="2"/>
  <c r="AL1867" i="2"/>
  <c r="AJ1867" i="2"/>
  <c r="AY1867" i="2" s="1"/>
  <c r="AH1867" i="2"/>
  <c r="AF1867" i="2"/>
  <c r="AI1867" i="2" s="1"/>
  <c r="J1867" i="2"/>
  <c r="H1867" i="2"/>
  <c r="F1867" i="2"/>
  <c r="AX1866" i="2"/>
  <c r="AL1866" i="2"/>
  <c r="AH1866" i="2"/>
  <c r="AG1866" i="2"/>
  <c r="AF1866" i="2"/>
  <c r="AI1866" i="2" s="1"/>
  <c r="J1866" i="2"/>
  <c r="H1866" i="2"/>
  <c r="F1866" i="2"/>
  <c r="AX1865" i="2"/>
  <c r="AL1865" i="2"/>
  <c r="AH1865" i="2"/>
  <c r="AF1865" i="2"/>
  <c r="AI1865" i="2" s="1"/>
  <c r="J1865" i="2"/>
  <c r="H1865" i="2"/>
  <c r="F1865" i="2"/>
  <c r="AX1864" i="2"/>
  <c r="AL1864" i="2"/>
  <c r="AJ1864" i="2"/>
  <c r="AI1864" i="2"/>
  <c r="AZ1864" i="2" s="1"/>
  <c r="AH1864" i="2"/>
  <c r="AF1864" i="2"/>
  <c r="AG1864" i="2" s="1"/>
  <c r="J1864" i="2"/>
  <c r="H1864" i="2"/>
  <c r="F1864" i="2"/>
  <c r="AZ1863" i="2"/>
  <c r="AX1863" i="2"/>
  <c r="AL1863" i="2"/>
  <c r="AH1863" i="2"/>
  <c r="AF1863" i="2"/>
  <c r="AI1863" i="2" s="1"/>
  <c r="AJ1863" i="2" s="1"/>
  <c r="AY1863" i="2" s="1"/>
  <c r="J1863" i="2"/>
  <c r="H1863" i="2"/>
  <c r="F1863" i="2"/>
  <c r="AX1862" i="2"/>
  <c r="AL1862" i="2"/>
  <c r="AI1862" i="2"/>
  <c r="AZ1862" i="2" s="1"/>
  <c r="AH1862" i="2"/>
  <c r="AG1862" i="2"/>
  <c r="AF1862" i="2"/>
  <c r="J1862" i="2"/>
  <c r="H1862" i="2"/>
  <c r="F1862" i="2"/>
  <c r="AX1861" i="2"/>
  <c r="AL1861" i="2"/>
  <c r="AH1861" i="2"/>
  <c r="AF1861" i="2"/>
  <c r="AI1861" i="2" s="1"/>
  <c r="AJ1861" i="2" s="1"/>
  <c r="J1861" i="2"/>
  <c r="H1861" i="2"/>
  <c r="F1861" i="2"/>
  <c r="AX1860" i="2"/>
  <c r="AL1860" i="2"/>
  <c r="AH1860" i="2"/>
  <c r="AF1860" i="2"/>
  <c r="J1860" i="2"/>
  <c r="H1860" i="2"/>
  <c r="F1860" i="2"/>
  <c r="AZ1859" i="2"/>
  <c r="AX1859" i="2"/>
  <c r="AL1859" i="2"/>
  <c r="AJ1859" i="2"/>
  <c r="AY1859" i="2" s="1"/>
  <c r="AH1859" i="2"/>
  <c r="AF1859" i="2"/>
  <c r="AI1859" i="2" s="1"/>
  <c r="J1859" i="2"/>
  <c r="H1859" i="2"/>
  <c r="F1859" i="2"/>
  <c r="AX1858" i="2"/>
  <c r="AL1858" i="2"/>
  <c r="AH1858" i="2"/>
  <c r="AG1858" i="2"/>
  <c r="AF1858" i="2"/>
  <c r="AI1858" i="2" s="1"/>
  <c r="J1858" i="2"/>
  <c r="H1858" i="2"/>
  <c r="F1858" i="2"/>
  <c r="AX1857" i="2"/>
  <c r="AL1857" i="2"/>
  <c r="AH1857" i="2"/>
  <c r="AG1857" i="2"/>
  <c r="AF1857" i="2"/>
  <c r="AI1857" i="2" s="1"/>
  <c r="J1857" i="2"/>
  <c r="H1857" i="2"/>
  <c r="F1857" i="2"/>
  <c r="AX1856" i="2"/>
  <c r="AL1856" i="2"/>
  <c r="AI1856" i="2"/>
  <c r="AH1856" i="2"/>
  <c r="AF1856" i="2"/>
  <c r="AG1856" i="2" s="1"/>
  <c r="J1856" i="2"/>
  <c r="H1856" i="2"/>
  <c r="F1856" i="2"/>
  <c r="AZ1855" i="2"/>
  <c r="AY1855" i="2"/>
  <c r="AX1855" i="2"/>
  <c r="AL1855" i="2"/>
  <c r="AJ1855" i="2"/>
  <c r="AH1855" i="2"/>
  <c r="AF1855" i="2"/>
  <c r="AI1855" i="2" s="1"/>
  <c r="J1855" i="2"/>
  <c r="H1855" i="2"/>
  <c r="F1855" i="2"/>
  <c r="AX1854" i="2"/>
  <c r="AL1854" i="2"/>
  <c r="AI1854" i="2"/>
  <c r="AZ1854" i="2" s="1"/>
  <c r="AH1854" i="2"/>
  <c r="AG1854" i="2"/>
  <c r="AF1854" i="2"/>
  <c r="J1854" i="2"/>
  <c r="H1854" i="2"/>
  <c r="F1854" i="2"/>
  <c r="AX1853" i="2"/>
  <c r="AL1853" i="2"/>
  <c r="AH1853" i="2"/>
  <c r="AF1853" i="2"/>
  <c r="AI1853" i="2" s="1"/>
  <c r="AJ1853" i="2" s="1"/>
  <c r="J1853" i="2"/>
  <c r="H1853" i="2"/>
  <c r="F1853" i="2"/>
  <c r="AX1852" i="2"/>
  <c r="AL1852" i="2"/>
  <c r="AH1852" i="2"/>
  <c r="AF1852" i="2"/>
  <c r="J1852" i="2"/>
  <c r="H1852" i="2"/>
  <c r="F1852" i="2"/>
  <c r="AZ1851" i="2"/>
  <c r="AX1851" i="2"/>
  <c r="AL1851" i="2"/>
  <c r="AJ1851" i="2"/>
  <c r="AY1851" i="2" s="1"/>
  <c r="AH1851" i="2"/>
  <c r="AF1851" i="2"/>
  <c r="AI1851" i="2" s="1"/>
  <c r="J1851" i="2"/>
  <c r="H1851" i="2"/>
  <c r="F1851" i="2"/>
  <c r="AX1850" i="2"/>
  <c r="AL1850" i="2"/>
  <c r="AH1850" i="2"/>
  <c r="AG1850" i="2"/>
  <c r="AF1850" i="2"/>
  <c r="AI1850" i="2" s="1"/>
  <c r="J1850" i="2"/>
  <c r="H1850" i="2"/>
  <c r="F1850" i="2"/>
  <c r="AX1849" i="2"/>
  <c r="AL1849" i="2"/>
  <c r="AH1849" i="2"/>
  <c r="AG1849" i="2"/>
  <c r="AF1849" i="2"/>
  <c r="AI1849" i="2" s="1"/>
  <c r="J1849" i="2"/>
  <c r="H1849" i="2"/>
  <c r="F1849" i="2"/>
  <c r="AX1848" i="2"/>
  <c r="AL1848" i="2"/>
  <c r="AI1848" i="2"/>
  <c r="AZ1848" i="2" s="1"/>
  <c r="AH1848" i="2"/>
  <c r="AF1848" i="2"/>
  <c r="AG1848" i="2" s="1"/>
  <c r="J1848" i="2"/>
  <c r="H1848" i="2"/>
  <c r="F1848" i="2"/>
  <c r="AZ1847" i="2"/>
  <c r="AY1847" i="2"/>
  <c r="AX1847" i="2"/>
  <c r="AL1847" i="2"/>
  <c r="AJ1847" i="2"/>
  <c r="AH1847" i="2"/>
  <c r="AF1847" i="2"/>
  <c r="AI1847" i="2" s="1"/>
  <c r="J1847" i="2"/>
  <c r="H1847" i="2"/>
  <c r="F1847" i="2"/>
  <c r="AX1846" i="2"/>
  <c r="AL1846" i="2"/>
  <c r="AI1846" i="2"/>
  <c r="AZ1846" i="2" s="1"/>
  <c r="AH1846" i="2"/>
  <c r="AG1846" i="2"/>
  <c r="AF1846" i="2"/>
  <c r="J1846" i="2"/>
  <c r="H1846" i="2"/>
  <c r="F1846" i="2"/>
  <c r="AX1845" i="2"/>
  <c r="AL1845" i="2"/>
  <c r="AH1845" i="2"/>
  <c r="AF1845" i="2"/>
  <c r="AI1845" i="2" s="1"/>
  <c r="AJ1845" i="2" s="1"/>
  <c r="J1845" i="2"/>
  <c r="H1845" i="2"/>
  <c r="F1845" i="2"/>
  <c r="AZ1844" i="2"/>
  <c r="AX1844" i="2"/>
  <c r="AL1844" i="2"/>
  <c r="AH1844" i="2"/>
  <c r="AG1844" i="2"/>
  <c r="AF1844" i="2"/>
  <c r="AI1844" i="2" s="1"/>
  <c r="AJ1844" i="2" s="1"/>
  <c r="J1844" i="2"/>
  <c r="H1844" i="2"/>
  <c r="F1844" i="2"/>
  <c r="AY1844" i="2" s="1"/>
  <c r="AX1843" i="2"/>
  <c r="AL1843" i="2"/>
  <c r="AJ1843" i="2"/>
  <c r="AH1843" i="2"/>
  <c r="AF1843" i="2"/>
  <c r="AI1843" i="2" s="1"/>
  <c r="AZ1843" i="2" s="1"/>
  <c r="J1843" i="2"/>
  <c r="H1843" i="2"/>
  <c r="F1843" i="2"/>
  <c r="AY1843" i="2" s="1"/>
  <c r="AX1842" i="2"/>
  <c r="AL1842" i="2"/>
  <c r="AH1842" i="2"/>
  <c r="AG1842" i="2"/>
  <c r="AF1842" i="2"/>
  <c r="AI1842" i="2" s="1"/>
  <c r="AJ1842" i="2" s="1"/>
  <c r="J1842" i="2"/>
  <c r="H1842" i="2"/>
  <c r="F1842" i="2"/>
  <c r="AX1841" i="2"/>
  <c r="AL1841" i="2"/>
  <c r="AJ1841" i="2"/>
  <c r="AH1841" i="2"/>
  <c r="AF1841" i="2"/>
  <c r="AI1841" i="2" s="1"/>
  <c r="AZ1841" i="2" s="1"/>
  <c r="J1841" i="2"/>
  <c r="H1841" i="2"/>
  <c r="F1841" i="2"/>
  <c r="AZ1840" i="2"/>
  <c r="AX1840" i="2"/>
  <c r="AL1840" i="2"/>
  <c r="AH1840" i="2"/>
  <c r="AF1840" i="2"/>
  <c r="AI1840" i="2" s="1"/>
  <c r="AJ1840" i="2" s="1"/>
  <c r="J1840" i="2"/>
  <c r="H1840" i="2"/>
  <c r="F1840" i="2"/>
  <c r="AY1840" i="2" s="1"/>
  <c r="AX1839" i="2"/>
  <c r="AL1839" i="2"/>
  <c r="AH1839" i="2"/>
  <c r="AF1839" i="2"/>
  <c r="AI1839" i="2" s="1"/>
  <c r="AZ1839" i="2" s="1"/>
  <c r="J1839" i="2"/>
  <c r="H1839" i="2"/>
  <c r="F1839" i="2"/>
  <c r="AX1838" i="2"/>
  <c r="AL1838" i="2"/>
  <c r="AH1838" i="2"/>
  <c r="AF1838" i="2"/>
  <c r="AI1838" i="2" s="1"/>
  <c r="AJ1838" i="2" s="1"/>
  <c r="J1838" i="2"/>
  <c r="H1838" i="2"/>
  <c r="F1838" i="2"/>
  <c r="AX1837" i="2"/>
  <c r="AL1837" i="2"/>
  <c r="AH1837" i="2"/>
  <c r="AF1837" i="2"/>
  <c r="AI1837" i="2" s="1"/>
  <c r="AZ1837" i="2" s="1"/>
  <c r="J1837" i="2"/>
  <c r="H1837" i="2"/>
  <c r="F1837" i="2"/>
  <c r="AZ1836" i="2"/>
  <c r="AX1836" i="2"/>
  <c r="AL1836" i="2"/>
  <c r="AH1836" i="2"/>
  <c r="AG1836" i="2"/>
  <c r="AF1836" i="2"/>
  <c r="AI1836" i="2" s="1"/>
  <c r="AJ1836" i="2" s="1"/>
  <c r="J1836" i="2"/>
  <c r="H1836" i="2"/>
  <c r="F1836" i="2"/>
  <c r="AY1836" i="2" s="1"/>
  <c r="AX1835" i="2"/>
  <c r="AL1835" i="2"/>
  <c r="AJ1835" i="2"/>
  <c r="AH1835" i="2"/>
  <c r="AF1835" i="2"/>
  <c r="AI1835" i="2" s="1"/>
  <c r="AZ1835" i="2" s="1"/>
  <c r="J1835" i="2"/>
  <c r="H1835" i="2"/>
  <c r="F1835" i="2"/>
  <c r="AY1835" i="2" s="1"/>
  <c r="AX1834" i="2"/>
  <c r="AL1834" i="2"/>
  <c r="AH1834" i="2"/>
  <c r="AF1834" i="2"/>
  <c r="AI1834" i="2" s="1"/>
  <c r="AJ1834" i="2" s="1"/>
  <c r="J1834" i="2"/>
  <c r="H1834" i="2"/>
  <c r="F1834" i="2"/>
  <c r="AX1833" i="2"/>
  <c r="AL1833" i="2"/>
  <c r="AJ1833" i="2"/>
  <c r="AH1833" i="2"/>
  <c r="AF1833" i="2"/>
  <c r="AI1833" i="2" s="1"/>
  <c r="AZ1833" i="2" s="1"/>
  <c r="J1833" i="2"/>
  <c r="H1833" i="2"/>
  <c r="F1833" i="2"/>
  <c r="AX1832" i="2"/>
  <c r="AL1832" i="2"/>
  <c r="AH1832" i="2"/>
  <c r="AG1832" i="2"/>
  <c r="AF1832" i="2"/>
  <c r="AI1832" i="2" s="1"/>
  <c r="AJ1832" i="2" s="1"/>
  <c r="J1832" i="2"/>
  <c r="H1832" i="2"/>
  <c r="F1832" i="2"/>
  <c r="AX1831" i="2"/>
  <c r="AL1831" i="2"/>
  <c r="AH1831" i="2"/>
  <c r="AF1831" i="2"/>
  <c r="AI1831" i="2" s="1"/>
  <c r="AZ1831" i="2" s="1"/>
  <c r="J1831" i="2"/>
  <c r="H1831" i="2"/>
  <c r="F1831" i="2"/>
  <c r="AX1830" i="2"/>
  <c r="AL1830" i="2"/>
  <c r="AH1830" i="2"/>
  <c r="AF1830" i="2"/>
  <c r="J1830" i="2"/>
  <c r="H1830" i="2"/>
  <c r="F1830" i="2"/>
  <c r="AX1829" i="2"/>
  <c r="AL1829" i="2"/>
  <c r="AH1829" i="2"/>
  <c r="AF1829" i="2"/>
  <c r="AI1829" i="2" s="1"/>
  <c r="J1829" i="2"/>
  <c r="H1829" i="2"/>
  <c r="F1829" i="2"/>
  <c r="AZ1828" i="2"/>
  <c r="AX1828" i="2"/>
  <c r="AL1828" i="2"/>
  <c r="AH1828" i="2"/>
  <c r="AG1828" i="2"/>
  <c r="AF1828" i="2"/>
  <c r="AI1828" i="2" s="1"/>
  <c r="AJ1828" i="2" s="1"/>
  <c r="J1828" i="2"/>
  <c r="H1828" i="2"/>
  <c r="F1828" i="2"/>
  <c r="AY1828" i="2" s="1"/>
  <c r="AX1827" i="2"/>
  <c r="AL1827" i="2"/>
  <c r="AJ1827" i="2"/>
  <c r="AH1827" i="2"/>
  <c r="AF1827" i="2"/>
  <c r="AI1827" i="2" s="1"/>
  <c r="AZ1827" i="2" s="1"/>
  <c r="J1827" i="2"/>
  <c r="H1827" i="2"/>
  <c r="F1827" i="2"/>
  <c r="AY1827" i="2" s="1"/>
  <c r="AX1826" i="2"/>
  <c r="AL1826" i="2"/>
  <c r="AH1826" i="2"/>
  <c r="AG1826" i="2"/>
  <c r="AF1826" i="2"/>
  <c r="AI1826" i="2" s="1"/>
  <c r="AJ1826" i="2" s="1"/>
  <c r="J1826" i="2"/>
  <c r="H1826" i="2"/>
  <c r="F1826" i="2"/>
  <c r="AX1825" i="2"/>
  <c r="AL1825" i="2"/>
  <c r="AJ1825" i="2"/>
  <c r="AH1825" i="2"/>
  <c r="AF1825" i="2"/>
  <c r="AI1825" i="2" s="1"/>
  <c r="AZ1825" i="2" s="1"/>
  <c r="J1825" i="2"/>
  <c r="H1825" i="2"/>
  <c r="F1825" i="2"/>
  <c r="AZ1824" i="2"/>
  <c r="AX1824" i="2"/>
  <c r="AL1824" i="2"/>
  <c r="AH1824" i="2"/>
  <c r="AF1824" i="2"/>
  <c r="AI1824" i="2" s="1"/>
  <c r="AJ1824" i="2" s="1"/>
  <c r="J1824" i="2"/>
  <c r="H1824" i="2"/>
  <c r="F1824" i="2"/>
  <c r="AY1824" i="2" s="1"/>
  <c r="AX1823" i="2"/>
  <c r="AL1823" i="2"/>
  <c r="AH1823" i="2"/>
  <c r="AF1823" i="2"/>
  <c r="AI1823" i="2" s="1"/>
  <c r="AZ1823" i="2" s="1"/>
  <c r="J1823" i="2"/>
  <c r="H1823" i="2"/>
  <c r="F1823" i="2"/>
  <c r="AX1822" i="2"/>
  <c r="AL1822" i="2"/>
  <c r="AH1822" i="2"/>
  <c r="AF1822" i="2"/>
  <c r="J1822" i="2"/>
  <c r="H1822" i="2"/>
  <c r="F1822" i="2"/>
  <c r="AX1821" i="2"/>
  <c r="AL1821" i="2"/>
  <c r="AH1821" i="2"/>
  <c r="AF1821" i="2"/>
  <c r="AI1821" i="2" s="1"/>
  <c r="J1821" i="2"/>
  <c r="H1821" i="2"/>
  <c r="F1821" i="2"/>
  <c r="AZ1820" i="2"/>
  <c r="AX1820" i="2"/>
  <c r="AL1820" i="2"/>
  <c r="AH1820" i="2"/>
  <c r="AG1820" i="2"/>
  <c r="AF1820" i="2"/>
  <c r="AI1820" i="2" s="1"/>
  <c r="AJ1820" i="2" s="1"/>
  <c r="J1820" i="2"/>
  <c r="H1820" i="2"/>
  <c r="F1820" i="2"/>
  <c r="AY1820" i="2" s="1"/>
  <c r="AX1819" i="2"/>
  <c r="AL1819" i="2"/>
  <c r="AJ1819" i="2"/>
  <c r="AH1819" i="2"/>
  <c r="AF1819" i="2"/>
  <c r="AI1819" i="2" s="1"/>
  <c r="AZ1819" i="2" s="1"/>
  <c r="J1819" i="2"/>
  <c r="H1819" i="2"/>
  <c r="F1819" i="2"/>
  <c r="AY1819" i="2" s="1"/>
  <c r="AX1818" i="2"/>
  <c r="AL1818" i="2"/>
  <c r="AH1818" i="2"/>
  <c r="AF1818" i="2"/>
  <c r="AI1818" i="2" s="1"/>
  <c r="AJ1818" i="2" s="1"/>
  <c r="J1818" i="2"/>
  <c r="H1818" i="2"/>
  <c r="F1818" i="2"/>
  <c r="AX1817" i="2"/>
  <c r="AL1817" i="2"/>
  <c r="AJ1817" i="2"/>
  <c r="AH1817" i="2"/>
  <c r="AF1817" i="2"/>
  <c r="AI1817" i="2" s="1"/>
  <c r="AZ1817" i="2" s="1"/>
  <c r="J1817" i="2"/>
  <c r="H1817" i="2"/>
  <c r="F1817" i="2"/>
  <c r="AX1816" i="2"/>
  <c r="AL1816" i="2"/>
  <c r="AH1816" i="2"/>
  <c r="AG1816" i="2"/>
  <c r="AF1816" i="2"/>
  <c r="AI1816" i="2" s="1"/>
  <c r="AJ1816" i="2" s="1"/>
  <c r="J1816" i="2"/>
  <c r="H1816" i="2"/>
  <c r="F1816" i="2"/>
  <c r="AX1815" i="2"/>
  <c r="AL1815" i="2"/>
  <c r="AH1815" i="2"/>
  <c r="AF1815" i="2"/>
  <c r="AI1815" i="2" s="1"/>
  <c r="AZ1815" i="2" s="1"/>
  <c r="J1815" i="2"/>
  <c r="H1815" i="2"/>
  <c r="F1815" i="2"/>
  <c r="AX1814" i="2"/>
  <c r="AL1814" i="2"/>
  <c r="AH1814" i="2"/>
  <c r="AF1814" i="2"/>
  <c r="J1814" i="2"/>
  <c r="H1814" i="2"/>
  <c r="F1814" i="2"/>
  <c r="AX1813" i="2"/>
  <c r="AL1813" i="2"/>
  <c r="AH1813" i="2"/>
  <c r="AF1813" i="2"/>
  <c r="AI1813" i="2" s="1"/>
  <c r="J1813" i="2"/>
  <c r="H1813" i="2"/>
  <c r="F1813" i="2"/>
  <c r="AZ1812" i="2"/>
  <c r="AX1812" i="2"/>
  <c r="AL1812" i="2"/>
  <c r="AH1812" i="2"/>
  <c r="AG1812" i="2"/>
  <c r="AF1812" i="2"/>
  <c r="AI1812" i="2" s="1"/>
  <c r="AJ1812" i="2" s="1"/>
  <c r="J1812" i="2"/>
  <c r="H1812" i="2"/>
  <c r="F1812" i="2"/>
  <c r="AY1812" i="2" s="1"/>
  <c r="AX1811" i="2"/>
  <c r="AL1811" i="2"/>
  <c r="AJ1811" i="2"/>
  <c r="AH1811" i="2"/>
  <c r="AF1811" i="2"/>
  <c r="AI1811" i="2" s="1"/>
  <c r="AZ1811" i="2" s="1"/>
  <c r="J1811" i="2"/>
  <c r="H1811" i="2"/>
  <c r="F1811" i="2"/>
  <c r="AY1811" i="2" s="1"/>
  <c r="AX1810" i="2"/>
  <c r="AL1810" i="2"/>
  <c r="AH1810" i="2"/>
  <c r="AG1810" i="2"/>
  <c r="AF1810" i="2"/>
  <c r="AI1810" i="2" s="1"/>
  <c r="AJ1810" i="2" s="1"/>
  <c r="J1810" i="2"/>
  <c r="H1810" i="2"/>
  <c r="F1810" i="2"/>
  <c r="AX1809" i="2"/>
  <c r="AL1809" i="2"/>
  <c r="AJ1809" i="2"/>
  <c r="AH1809" i="2"/>
  <c r="AF1809" i="2"/>
  <c r="AI1809" i="2" s="1"/>
  <c r="AZ1809" i="2" s="1"/>
  <c r="J1809" i="2"/>
  <c r="H1809" i="2"/>
  <c r="F1809" i="2"/>
  <c r="AZ1808" i="2"/>
  <c r="AX1808" i="2"/>
  <c r="AL1808" i="2"/>
  <c r="AH1808" i="2"/>
  <c r="AF1808" i="2"/>
  <c r="AI1808" i="2" s="1"/>
  <c r="AJ1808" i="2" s="1"/>
  <c r="J1808" i="2"/>
  <c r="H1808" i="2"/>
  <c r="F1808" i="2"/>
  <c r="AY1808" i="2" s="1"/>
  <c r="AX1807" i="2"/>
  <c r="AL1807" i="2"/>
  <c r="AH1807" i="2"/>
  <c r="AF1807" i="2"/>
  <c r="AI1807" i="2" s="1"/>
  <c r="AZ1807" i="2" s="1"/>
  <c r="J1807" i="2"/>
  <c r="H1807" i="2"/>
  <c r="F1807" i="2"/>
  <c r="AX1806" i="2"/>
  <c r="AL1806" i="2"/>
  <c r="AH1806" i="2"/>
  <c r="AF1806" i="2"/>
  <c r="J1806" i="2"/>
  <c r="H1806" i="2"/>
  <c r="F1806" i="2"/>
  <c r="AX1805" i="2"/>
  <c r="AL1805" i="2"/>
  <c r="AH1805" i="2"/>
  <c r="AF1805" i="2"/>
  <c r="AI1805" i="2" s="1"/>
  <c r="J1805" i="2"/>
  <c r="H1805" i="2"/>
  <c r="F1805" i="2"/>
  <c r="AZ1804" i="2"/>
  <c r="AX1804" i="2"/>
  <c r="AL1804" i="2"/>
  <c r="AH1804" i="2"/>
  <c r="AG1804" i="2"/>
  <c r="AF1804" i="2"/>
  <c r="AI1804" i="2" s="1"/>
  <c r="AJ1804" i="2" s="1"/>
  <c r="J1804" i="2"/>
  <c r="H1804" i="2"/>
  <c r="F1804" i="2"/>
  <c r="AY1804" i="2" s="1"/>
  <c r="AX1803" i="2"/>
  <c r="AL1803" i="2"/>
  <c r="AJ1803" i="2"/>
  <c r="AH1803" i="2"/>
  <c r="AF1803" i="2"/>
  <c r="AI1803" i="2" s="1"/>
  <c r="AZ1803" i="2" s="1"/>
  <c r="J1803" i="2"/>
  <c r="H1803" i="2"/>
  <c r="F1803" i="2"/>
  <c r="AY1803" i="2" s="1"/>
  <c r="AX1802" i="2"/>
  <c r="AL1802" i="2"/>
  <c r="AH1802" i="2"/>
  <c r="AF1802" i="2"/>
  <c r="AI1802" i="2" s="1"/>
  <c r="AJ1802" i="2" s="1"/>
  <c r="J1802" i="2"/>
  <c r="H1802" i="2"/>
  <c r="F1802" i="2"/>
  <c r="AX1801" i="2"/>
  <c r="AL1801" i="2"/>
  <c r="AJ1801" i="2"/>
  <c r="AH1801" i="2"/>
  <c r="AF1801" i="2"/>
  <c r="AI1801" i="2" s="1"/>
  <c r="AZ1801" i="2" s="1"/>
  <c r="J1801" i="2"/>
  <c r="H1801" i="2"/>
  <c r="F1801" i="2"/>
  <c r="AX1800" i="2"/>
  <c r="AL1800" i="2"/>
  <c r="AH1800" i="2"/>
  <c r="AG1800" i="2"/>
  <c r="AF1800" i="2"/>
  <c r="AI1800" i="2" s="1"/>
  <c r="AJ1800" i="2" s="1"/>
  <c r="J1800" i="2"/>
  <c r="H1800" i="2"/>
  <c r="F1800" i="2"/>
  <c r="AX1799" i="2"/>
  <c r="AL1799" i="2"/>
  <c r="AH1799" i="2"/>
  <c r="AF1799" i="2"/>
  <c r="AI1799" i="2" s="1"/>
  <c r="AZ1799" i="2" s="1"/>
  <c r="J1799" i="2"/>
  <c r="H1799" i="2"/>
  <c r="F1799" i="2"/>
  <c r="AX1798" i="2"/>
  <c r="AL1798" i="2"/>
  <c r="AH1798" i="2"/>
  <c r="AF1798" i="2"/>
  <c r="J1798" i="2"/>
  <c r="H1798" i="2"/>
  <c r="F1798" i="2"/>
  <c r="AX1797" i="2"/>
  <c r="AL1797" i="2"/>
  <c r="AH1797" i="2"/>
  <c r="AF1797" i="2"/>
  <c r="AI1797" i="2" s="1"/>
  <c r="J1797" i="2"/>
  <c r="H1797" i="2"/>
  <c r="F1797" i="2"/>
  <c r="AZ1796" i="2"/>
  <c r="AX1796" i="2"/>
  <c r="AL1796" i="2"/>
  <c r="AH1796" i="2"/>
  <c r="AG1796" i="2"/>
  <c r="AF1796" i="2"/>
  <c r="AI1796" i="2" s="1"/>
  <c r="AJ1796" i="2" s="1"/>
  <c r="J1796" i="2"/>
  <c r="H1796" i="2"/>
  <c r="F1796" i="2"/>
  <c r="AY1796" i="2" s="1"/>
  <c r="AX1795" i="2"/>
  <c r="AL1795" i="2"/>
  <c r="AJ1795" i="2"/>
  <c r="AH1795" i="2"/>
  <c r="AF1795" i="2"/>
  <c r="AI1795" i="2" s="1"/>
  <c r="AZ1795" i="2" s="1"/>
  <c r="J1795" i="2"/>
  <c r="H1795" i="2"/>
  <c r="F1795" i="2"/>
  <c r="AY1795" i="2" s="1"/>
  <c r="AX1794" i="2"/>
  <c r="AL1794" i="2"/>
  <c r="AH1794" i="2"/>
  <c r="AG1794" i="2"/>
  <c r="AF1794" i="2"/>
  <c r="AI1794" i="2" s="1"/>
  <c r="AJ1794" i="2" s="1"/>
  <c r="J1794" i="2"/>
  <c r="H1794" i="2"/>
  <c r="F1794" i="2"/>
  <c r="AX1793" i="2"/>
  <c r="AL1793" i="2"/>
  <c r="AJ1793" i="2"/>
  <c r="AH1793" i="2"/>
  <c r="AF1793" i="2"/>
  <c r="AI1793" i="2" s="1"/>
  <c r="AZ1793" i="2" s="1"/>
  <c r="J1793" i="2"/>
  <c r="H1793" i="2"/>
  <c r="F1793" i="2"/>
  <c r="AZ1792" i="2"/>
  <c r="AX1792" i="2"/>
  <c r="AL1792" i="2"/>
  <c r="AH1792" i="2"/>
  <c r="AF1792" i="2"/>
  <c r="AI1792" i="2" s="1"/>
  <c r="AJ1792" i="2" s="1"/>
  <c r="J1792" i="2"/>
  <c r="H1792" i="2"/>
  <c r="F1792" i="2"/>
  <c r="AY1792" i="2" s="1"/>
  <c r="AX1791" i="2"/>
  <c r="AL1791" i="2"/>
  <c r="AH1791" i="2"/>
  <c r="AF1791" i="2"/>
  <c r="J1791" i="2"/>
  <c r="H1791" i="2"/>
  <c r="F1791" i="2"/>
  <c r="AZ1790" i="2"/>
  <c r="AX1790" i="2"/>
  <c r="AL1790" i="2"/>
  <c r="AJ1790" i="2"/>
  <c r="AH1790" i="2"/>
  <c r="AG1790" i="2"/>
  <c r="AF1790" i="2"/>
  <c r="AI1790" i="2" s="1"/>
  <c r="J1790" i="2"/>
  <c r="H1790" i="2"/>
  <c r="F1790" i="2"/>
  <c r="AY1790" i="2" s="1"/>
  <c r="AX1789" i="2"/>
  <c r="AL1789" i="2"/>
  <c r="AH1789" i="2"/>
  <c r="AF1789" i="2"/>
  <c r="J1789" i="2"/>
  <c r="H1789" i="2"/>
  <c r="F1789" i="2"/>
  <c r="AX1788" i="2"/>
  <c r="AL1788" i="2"/>
  <c r="AH1788" i="2"/>
  <c r="AF1788" i="2"/>
  <c r="J1788" i="2"/>
  <c r="H1788" i="2"/>
  <c r="F1788" i="2"/>
  <c r="AX1787" i="2"/>
  <c r="AL1787" i="2"/>
  <c r="AH1787" i="2"/>
  <c r="AF1787" i="2"/>
  <c r="J1787" i="2"/>
  <c r="H1787" i="2"/>
  <c r="F1787" i="2"/>
  <c r="AX1786" i="2"/>
  <c r="AL1786" i="2"/>
  <c r="AJ1786" i="2"/>
  <c r="AH1786" i="2"/>
  <c r="AF1786" i="2"/>
  <c r="AI1786" i="2" s="1"/>
  <c r="AZ1786" i="2" s="1"/>
  <c r="J1786" i="2"/>
  <c r="H1786" i="2"/>
  <c r="F1786" i="2"/>
  <c r="AX1785" i="2"/>
  <c r="AL1785" i="2"/>
  <c r="AH1785" i="2"/>
  <c r="AF1785" i="2"/>
  <c r="J1785" i="2"/>
  <c r="H1785" i="2"/>
  <c r="F1785" i="2"/>
  <c r="AZ1784" i="2"/>
  <c r="AX1784" i="2"/>
  <c r="AL1784" i="2"/>
  <c r="AH1784" i="2"/>
  <c r="AF1784" i="2"/>
  <c r="AI1784" i="2" s="1"/>
  <c r="AJ1784" i="2" s="1"/>
  <c r="J1784" i="2"/>
  <c r="H1784" i="2"/>
  <c r="F1784" i="2"/>
  <c r="AX1783" i="2"/>
  <c r="AL1783" i="2"/>
  <c r="AH1783" i="2"/>
  <c r="AF1783" i="2"/>
  <c r="J1783" i="2"/>
  <c r="H1783" i="2"/>
  <c r="F1783" i="2"/>
  <c r="AZ1782" i="2"/>
  <c r="AX1782" i="2"/>
  <c r="AL1782" i="2"/>
  <c r="AJ1782" i="2"/>
  <c r="AH1782" i="2"/>
  <c r="AG1782" i="2"/>
  <c r="AF1782" i="2"/>
  <c r="AI1782" i="2" s="1"/>
  <c r="J1782" i="2"/>
  <c r="H1782" i="2"/>
  <c r="F1782" i="2"/>
  <c r="AY1782" i="2" s="1"/>
  <c r="AX1781" i="2"/>
  <c r="AL1781" i="2"/>
  <c r="AH1781" i="2"/>
  <c r="AF1781" i="2"/>
  <c r="J1781" i="2"/>
  <c r="H1781" i="2"/>
  <c r="F1781" i="2"/>
  <c r="AX1780" i="2"/>
  <c r="AL1780" i="2"/>
  <c r="AH1780" i="2"/>
  <c r="AF1780" i="2"/>
  <c r="J1780" i="2"/>
  <c r="H1780" i="2"/>
  <c r="F1780" i="2"/>
  <c r="AX1779" i="2"/>
  <c r="AL1779" i="2"/>
  <c r="AH1779" i="2"/>
  <c r="AF1779" i="2"/>
  <c r="J1779" i="2"/>
  <c r="H1779" i="2"/>
  <c r="F1779" i="2"/>
  <c r="AX1778" i="2"/>
  <c r="AL1778" i="2"/>
  <c r="AJ1778" i="2"/>
  <c r="AH1778" i="2"/>
  <c r="AG1778" i="2"/>
  <c r="AF1778" i="2"/>
  <c r="AI1778" i="2" s="1"/>
  <c r="AZ1778" i="2" s="1"/>
  <c r="J1778" i="2"/>
  <c r="H1778" i="2"/>
  <c r="F1778" i="2"/>
  <c r="AX1777" i="2"/>
  <c r="AL1777" i="2"/>
  <c r="AH1777" i="2"/>
  <c r="AF1777" i="2"/>
  <c r="J1777" i="2"/>
  <c r="H1777" i="2"/>
  <c r="F1777" i="2"/>
  <c r="AZ1776" i="2"/>
  <c r="AX1776" i="2"/>
  <c r="AL1776" i="2"/>
  <c r="AJ1776" i="2"/>
  <c r="AH1776" i="2"/>
  <c r="AG1776" i="2"/>
  <c r="AF1776" i="2"/>
  <c r="AI1776" i="2" s="1"/>
  <c r="J1776" i="2"/>
  <c r="H1776" i="2"/>
  <c r="F1776" i="2"/>
  <c r="AX1775" i="2"/>
  <c r="AL1775" i="2"/>
  <c r="AH1775" i="2"/>
  <c r="AF1775" i="2"/>
  <c r="J1775" i="2"/>
  <c r="H1775" i="2"/>
  <c r="F1775" i="2"/>
  <c r="AZ1774" i="2"/>
  <c r="AX1774" i="2"/>
  <c r="AL1774" i="2"/>
  <c r="AH1774" i="2"/>
  <c r="AF1774" i="2"/>
  <c r="AI1774" i="2" s="1"/>
  <c r="AJ1774" i="2" s="1"/>
  <c r="J1774" i="2"/>
  <c r="H1774" i="2"/>
  <c r="F1774" i="2"/>
  <c r="AX1773" i="2"/>
  <c r="AL1773" i="2"/>
  <c r="AH1773" i="2"/>
  <c r="AF1773" i="2"/>
  <c r="J1773" i="2"/>
  <c r="H1773" i="2"/>
  <c r="F1773" i="2"/>
  <c r="AZ1772" i="2"/>
  <c r="AX1772" i="2"/>
  <c r="AL1772" i="2"/>
  <c r="AJ1772" i="2"/>
  <c r="AH1772" i="2"/>
  <c r="AG1772" i="2"/>
  <c r="AF1772" i="2"/>
  <c r="AI1772" i="2" s="1"/>
  <c r="J1772" i="2"/>
  <c r="H1772" i="2"/>
  <c r="F1772" i="2"/>
  <c r="AX1771" i="2"/>
  <c r="AL1771" i="2"/>
  <c r="AH1771" i="2"/>
  <c r="AF1771" i="2"/>
  <c r="J1771" i="2"/>
  <c r="H1771" i="2"/>
  <c r="F1771" i="2"/>
  <c r="AZ1770" i="2"/>
  <c r="AX1770" i="2"/>
  <c r="AL1770" i="2"/>
  <c r="AH1770" i="2"/>
  <c r="AF1770" i="2"/>
  <c r="AI1770" i="2" s="1"/>
  <c r="AJ1770" i="2" s="1"/>
  <c r="J1770" i="2"/>
  <c r="H1770" i="2"/>
  <c r="F1770" i="2"/>
  <c r="AX1769" i="2"/>
  <c r="AL1769" i="2"/>
  <c r="AH1769" i="2"/>
  <c r="AF1769" i="2"/>
  <c r="J1769" i="2"/>
  <c r="H1769" i="2"/>
  <c r="F1769" i="2"/>
  <c r="AZ1768" i="2"/>
  <c r="AX1768" i="2"/>
  <c r="AL1768" i="2"/>
  <c r="AJ1768" i="2"/>
  <c r="AH1768" i="2"/>
  <c r="AG1768" i="2"/>
  <c r="AF1768" i="2"/>
  <c r="AI1768" i="2" s="1"/>
  <c r="J1768" i="2"/>
  <c r="H1768" i="2"/>
  <c r="F1768" i="2"/>
  <c r="AX1767" i="2"/>
  <c r="AL1767" i="2"/>
  <c r="AH1767" i="2"/>
  <c r="AF1767" i="2"/>
  <c r="J1767" i="2"/>
  <c r="H1767" i="2"/>
  <c r="F1767" i="2"/>
  <c r="AZ1766" i="2"/>
  <c r="AX1766" i="2"/>
  <c r="AL1766" i="2"/>
  <c r="AH1766" i="2"/>
  <c r="AF1766" i="2"/>
  <c r="AI1766" i="2" s="1"/>
  <c r="AJ1766" i="2" s="1"/>
  <c r="J1766" i="2"/>
  <c r="H1766" i="2"/>
  <c r="F1766" i="2"/>
  <c r="AX1765" i="2"/>
  <c r="AL1765" i="2"/>
  <c r="AH1765" i="2"/>
  <c r="AF1765" i="2"/>
  <c r="J1765" i="2"/>
  <c r="H1765" i="2"/>
  <c r="F1765" i="2"/>
  <c r="AZ1764" i="2"/>
  <c r="AX1764" i="2"/>
  <c r="AL1764" i="2"/>
  <c r="AJ1764" i="2"/>
  <c r="AH1764" i="2"/>
  <c r="AG1764" i="2"/>
  <c r="AF1764" i="2"/>
  <c r="AI1764" i="2" s="1"/>
  <c r="J1764" i="2"/>
  <c r="H1764" i="2"/>
  <c r="F1764" i="2"/>
  <c r="AX1763" i="2"/>
  <c r="AL1763" i="2"/>
  <c r="AH1763" i="2"/>
  <c r="AF1763" i="2"/>
  <c r="J1763" i="2"/>
  <c r="H1763" i="2"/>
  <c r="F1763" i="2"/>
  <c r="AZ1762" i="2"/>
  <c r="AX1762" i="2"/>
  <c r="AL1762" i="2"/>
  <c r="AH1762" i="2"/>
  <c r="AF1762" i="2"/>
  <c r="AI1762" i="2" s="1"/>
  <c r="AJ1762" i="2" s="1"/>
  <c r="J1762" i="2"/>
  <c r="H1762" i="2"/>
  <c r="F1762" i="2"/>
  <c r="AX1761" i="2"/>
  <c r="AL1761" i="2"/>
  <c r="AH1761" i="2"/>
  <c r="AF1761" i="2"/>
  <c r="J1761" i="2"/>
  <c r="H1761" i="2"/>
  <c r="F1761" i="2"/>
  <c r="AZ1760" i="2"/>
  <c r="AX1760" i="2"/>
  <c r="AL1760" i="2"/>
  <c r="AJ1760" i="2"/>
  <c r="AH1760" i="2"/>
  <c r="AG1760" i="2"/>
  <c r="AF1760" i="2"/>
  <c r="AI1760" i="2" s="1"/>
  <c r="J1760" i="2"/>
  <c r="H1760" i="2"/>
  <c r="F1760" i="2"/>
  <c r="AX1759" i="2"/>
  <c r="AL1759" i="2"/>
  <c r="AH1759" i="2"/>
  <c r="AF1759" i="2"/>
  <c r="J1759" i="2"/>
  <c r="H1759" i="2"/>
  <c r="F1759" i="2"/>
  <c r="AZ1758" i="2"/>
  <c r="AX1758" i="2"/>
  <c r="AL1758" i="2"/>
  <c r="AH1758" i="2"/>
  <c r="AF1758" i="2"/>
  <c r="AI1758" i="2" s="1"/>
  <c r="AJ1758" i="2" s="1"/>
  <c r="J1758" i="2"/>
  <c r="H1758" i="2"/>
  <c r="F1758" i="2"/>
  <c r="AX1757" i="2"/>
  <c r="AL1757" i="2"/>
  <c r="AH1757" i="2"/>
  <c r="AF1757" i="2"/>
  <c r="J1757" i="2"/>
  <c r="H1757" i="2"/>
  <c r="F1757" i="2"/>
  <c r="AZ1756" i="2"/>
  <c r="AX1756" i="2"/>
  <c r="AL1756" i="2"/>
  <c r="AJ1756" i="2"/>
  <c r="AH1756" i="2"/>
  <c r="AG1756" i="2"/>
  <c r="AF1756" i="2"/>
  <c r="AI1756" i="2" s="1"/>
  <c r="J1756" i="2"/>
  <c r="H1756" i="2"/>
  <c r="F1756" i="2"/>
  <c r="AX1755" i="2"/>
  <c r="AL1755" i="2"/>
  <c r="AH1755" i="2"/>
  <c r="AF1755" i="2"/>
  <c r="J1755" i="2"/>
  <c r="H1755" i="2"/>
  <c r="F1755" i="2"/>
  <c r="AZ1754" i="2"/>
  <c r="AX1754" i="2"/>
  <c r="AL1754" i="2"/>
  <c r="AH1754" i="2"/>
  <c r="AF1754" i="2"/>
  <c r="AI1754" i="2" s="1"/>
  <c r="AJ1754" i="2" s="1"/>
  <c r="J1754" i="2"/>
  <c r="H1754" i="2"/>
  <c r="F1754" i="2"/>
  <c r="AX1753" i="2"/>
  <c r="AL1753" i="2"/>
  <c r="AH1753" i="2"/>
  <c r="AF1753" i="2"/>
  <c r="J1753" i="2"/>
  <c r="H1753" i="2"/>
  <c r="F1753" i="2"/>
  <c r="AZ1752" i="2"/>
  <c r="AX1752" i="2"/>
  <c r="AL1752" i="2"/>
  <c r="AJ1752" i="2"/>
  <c r="AH1752" i="2"/>
  <c r="AG1752" i="2"/>
  <c r="AF1752" i="2"/>
  <c r="AI1752" i="2" s="1"/>
  <c r="J1752" i="2"/>
  <c r="H1752" i="2"/>
  <c r="F1752" i="2"/>
  <c r="AX1751" i="2"/>
  <c r="AL1751" i="2"/>
  <c r="AH1751" i="2"/>
  <c r="AF1751" i="2"/>
  <c r="J1751" i="2"/>
  <c r="H1751" i="2"/>
  <c r="F1751" i="2"/>
  <c r="AZ1750" i="2"/>
  <c r="AX1750" i="2"/>
  <c r="AL1750" i="2"/>
  <c r="AH1750" i="2"/>
  <c r="AF1750" i="2"/>
  <c r="AI1750" i="2" s="1"/>
  <c r="AJ1750" i="2" s="1"/>
  <c r="J1750" i="2"/>
  <c r="H1750" i="2"/>
  <c r="F1750" i="2"/>
  <c r="AX1749" i="2"/>
  <c r="AL1749" i="2"/>
  <c r="AH1749" i="2"/>
  <c r="AF1749" i="2"/>
  <c r="J1749" i="2"/>
  <c r="H1749" i="2"/>
  <c r="F1749" i="2"/>
  <c r="AZ1748" i="2"/>
  <c r="AX1748" i="2"/>
  <c r="AL1748" i="2"/>
  <c r="AJ1748" i="2"/>
  <c r="AH1748" i="2"/>
  <c r="AF1748" i="2"/>
  <c r="AI1748" i="2" s="1"/>
  <c r="J1748" i="2"/>
  <c r="H1748" i="2"/>
  <c r="F1748" i="2"/>
  <c r="AX1747" i="2"/>
  <c r="AL1747" i="2"/>
  <c r="AH1747" i="2"/>
  <c r="AF1747" i="2"/>
  <c r="J1747" i="2"/>
  <c r="H1747" i="2"/>
  <c r="F1747" i="2"/>
  <c r="AZ1746" i="2"/>
  <c r="AX1746" i="2"/>
  <c r="AL1746" i="2"/>
  <c r="AH1746" i="2"/>
  <c r="AF1746" i="2"/>
  <c r="AI1746" i="2" s="1"/>
  <c r="AJ1746" i="2" s="1"/>
  <c r="J1746" i="2"/>
  <c r="H1746" i="2"/>
  <c r="F1746" i="2"/>
  <c r="AX1745" i="2"/>
  <c r="AL1745" i="2"/>
  <c r="AH1745" i="2"/>
  <c r="AF1745" i="2"/>
  <c r="J1745" i="2"/>
  <c r="H1745" i="2"/>
  <c r="F1745" i="2"/>
  <c r="AZ1744" i="2"/>
  <c r="AX1744" i="2"/>
  <c r="AL1744" i="2"/>
  <c r="AJ1744" i="2"/>
  <c r="AH1744" i="2"/>
  <c r="AF1744" i="2"/>
  <c r="AI1744" i="2" s="1"/>
  <c r="J1744" i="2"/>
  <c r="H1744" i="2"/>
  <c r="F1744" i="2"/>
  <c r="AX1743" i="2"/>
  <c r="AL1743" i="2"/>
  <c r="AH1743" i="2"/>
  <c r="AF1743" i="2"/>
  <c r="J1743" i="2"/>
  <c r="H1743" i="2"/>
  <c r="F1743" i="2"/>
  <c r="AZ1742" i="2"/>
  <c r="AX1742" i="2"/>
  <c r="AL1742" i="2"/>
  <c r="AH1742" i="2"/>
  <c r="AF1742" i="2"/>
  <c r="AI1742" i="2" s="1"/>
  <c r="AJ1742" i="2" s="1"/>
  <c r="J1742" i="2"/>
  <c r="H1742" i="2"/>
  <c r="F1742" i="2"/>
  <c r="AX1741" i="2"/>
  <c r="AL1741" i="2"/>
  <c r="AH1741" i="2"/>
  <c r="AF1741" i="2"/>
  <c r="J1741" i="2"/>
  <c r="H1741" i="2"/>
  <c r="F1741" i="2"/>
  <c r="AZ1740" i="2"/>
  <c r="AX1740" i="2"/>
  <c r="AL1740" i="2"/>
  <c r="AJ1740" i="2"/>
  <c r="AH1740" i="2"/>
  <c r="AF1740" i="2"/>
  <c r="AI1740" i="2" s="1"/>
  <c r="J1740" i="2"/>
  <c r="H1740" i="2"/>
  <c r="F1740" i="2"/>
  <c r="AX1739" i="2"/>
  <c r="AL1739" i="2"/>
  <c r="AH1739" i="2"/>
  <c r="AF1739" i="2"/>
  <c r="J1739" i="2"/>
  <c r="H1739" i="2"/>
  <c r="F1739" i="2"/>
  <c r="AZ1738" i="2"/>
  <c r="AX1738" i="2"/>
  <c r="AL1738" i="2"/>
  <c r="AH1738" i="2"/>
  <c r="AF1738" i="2"/>
  <c r="AI1738" i="2" s="1"/>
  <c r="AJ1738" i="2" s="1"/>
  <c r="J1738" i="2"/>
  <c r="H1738" i="2"/>
  <c r="F1738" i="2"/>
  <c r="AX1737" i="2"/>
  <c r="AL1737" i="2"/>
  <c r="AH1737" i="2"/>
  <c r="AF1737" i="2"/>
  <c r="J1737" i="2"/>
  <c r="H1737" i="2"/>
  <c r="F1737" i="2"/>
  <c r="AZ1736" i="2"/>
  <c r="AX1736" i="2"/>
  <c r="AL1736" i="2"/>
  <c r="AJ1736" i="2"/>
  <c r="AH1736" i="2"/>
  <c r="AF1736" i="2"/>
  <c r="AI1736" i="2" s="1"/>
  <c r="J1736" i="2"/>
  <c r="H1736" i="2"/>
  <c r="F1736" i="2"/>
  <c r="AX1735" i="2"/>
  <c r="AL1735" i="2"/>
  <c r="AH1735" i="2"/>
  <c r="AF1735" i="2"/>
  <c r="J1735" i="2"/>
  <c r="H1735" i="2"/>
  <c r="F1735" i="2"/>
  <c r="AZ1734" i="2"/>
  <c r="AX1734" i="2"/>
  <c r="AL1734" i="2"/>
  <c r="AH1734" i="2"/>
  <c r="AF1734" i="2"/>
  <c r="AI1734" i="2" s="1"/>
  <c r="AJ1734" i="2" s="1"/>
  <c r="J1734" i="2"/>
  <c r="H1734" i="2"/>
  <c r="F1734" i="2"/>
  <c r="AX1733" i="2"/>
  <c r="AL1733" i="2"/>
  <c r="AH1733" i="2"/>
  <c r="AF1733" i="2"/>
  <c r="J1733" i="2"/>
  <c r="H1733" i="2"/>
  <c r="F1733" i="2"/>
  <c r="AZ1732" i="2"/>
  <c r="AX1732" i="2"/>
  <c r="AL1732" i="2"/>
  <c r="AJ1732" i="2"/>
  <c r="AH1732" i="2"/>
  <c r="AF1732" i="2"/>
  <c r="AI1732" i="2" s="1"/>
  <c r="J1732" i="2"/>
  <c r="H1732" i="2"/>
  <c r="F1732" i="2"/>
  <c r="AX1731" i="2"/>
  <c r="AL1731" i="2"/>
  <c r="AH1731" i="2"/>
  <c r="AF1731" i="2"/>
  <c r="J1731" i="2"/>
  <c r="H1731" i="2"/>
  <c r="F1731" i="2"/>
  <c r="AZ1730" i="2"/>
  <c r="AX1730" i="2"/>
  <c r="AL1730" i="2"/>
  <c r="AH1730" i="2"/>
  <c r="AF1730" i="2"/>
  <c r="AI1730" i="2" s="1"/>
  <c r="AJ1730" i="2" s="1"/>
  <c r="J1730" i="2"/>
  <c r="H1730" i="2"/>
  <c r="F1730" i="2"/>
  <c r="AX1729" i="2"/>
  <c r="AL1729" i="2"/>
  <c r="AH1729" i="2"/>
  <c r="AF1729" i="2"/>
  <c r="J1729" i="2"/>
  <c r="H1729" i="2"/>
  <c r="F1729" i="2"/>
  <c r="AZ1728" i="2"/>
  <c r="AX1728" i="2"/>
  <c r="AL1728" i="2"/>
  <c r="AJ1728" i="2"/>
  <c r="AH1728" i="2"/>
  <c r="AF1728" i="2"/>
  <c r="AI1728" i="2" s="1"/>
  <c r="J1728" i="2"/>
  <c r="H1728" i="2"/>
  <c r="F1728" i="2"/>
  <c r="AX1727" i="2"/>
  <c r="AL1727" i="2"/>
  <c r="AH1727" i="2"/>
  <c r="AF1727" i="2"/>
  <c r="J1727" i="2"/>
  <c r="H1727" i="2"/>
  <c r="F1727" i="2"/>
  <c r="AZ1726" i="2"/>
  <c r="AX1726" i="2"/>
  <c r="AL1726" i="2"/>
  <c r="AH1726" i="2"/>
  <c r="AF1726" i="2"/>
  <c r="AI1726" i="2" s="1"/>
  <c r="AJ1726" i="2" s="1"/>
  <c r="J1726" i="2"/>
  <c r="H1726" i="2"/>
  <c r="F1726" i="2"/>
  <c r="AX1725" i="2"/>
  <c r="AL1725" i="2"/>
  <c r="AH1725" i="2"/>
  <c r="AF1725" i="2"/>
  <c r="J1725" i="2"/>
  <c r="H1725" i="2"/>
  <c r="F1725" i="2"/>
  <c r="AZ1724" i="2"/>
  <c r="AX1724" i="2"/>
  <c r="AL1724" i="2"/>
  <c r="AJ1724" i="2"/>
  <c r="AH1724" i="2"/>
  <c r="AF1724" i="2"/>
  <c r="AI1724" i="2" s="1"/>
  <c r="J1724" i="2"/>
  <c r="H1724" i="2"/>
  <c r="F1724" i="2"/>
  <c r="AX1723" i="2"/>
  <c r="AL1723" i="2"/>
  <c r="AH1723" i="2"/>
  <c r="AF1723" i="2"/>
  <c r="J1723" i="2"/>
  <c r="H1723" i="2"/>
  <c r="F1723" i="2"/>
  <c r="AX1722" i="2"/>
  <c r="AL1722" i="2"/>
  <c r="AI1722" i="2"/>
  <c r="AJ1722" i="2" s="1"/>
  <c r="AH1722" i="2"/>
  <c r="AG1722" i="2"/>
  <c r="AF1722" i="2"/>
  <c r="J1722" i="2"/>
  <c r="H1722" i="2"/>
  <c r="F1722" i="2"/>
  <c r="AY1721" i="2"/>
  <c r="AX1721" i="2"/>
  <c r="AL1721" i="2"/>
  <c r="AJ1721" i="2"/>
  <c r="AH1721" i="2"/>
  <c r="AF1721" i="2"/>
  <c r="AI1721" i="2" s="1"/>
  <c r="AZ1721" i="2" s="1"/>
  <c r="J1721" i="2"/>
  <c r="H1721" i="2"/>
  <c r="F1721" i="2"/>
  <c r="AZ1720" i="2"/>
  <c r="AX1720" i="2"/>
  <c r="AL1720" i="2"/>
  <c r="AI1720" i="2"/>
  <c r="AJ1720" i="2" s="1"/>
  <c r="AH1720" i="2"/>
  <c r="AG1720" i="2"/>
  <c r="AF1720" i="2"/>
  <c r="J1720" i="2"/>
  <c r="H1720" i="2"/>
  <c r="F1720" i="2"/>
  <c r="AY1720" i="2" s="1"/>
  <c r="AX1719" i="2"/>
  <c r="AL1719" i="2"/>
  <c r="AH1719" i="2"/>
  <c r="AF1719" i="2"/>
  <c r="J1719" i="2"/>
  <c r="H1719" i="2"/>
  <c r="F1719" i="2"/>
  <c r="AZ1718" i="2"/>
  <c r="AX1718" i="2"/>
  <c r="AL1718" i="2"/>
  <c r="AI1718" i="2"/>
  <c r="AJ1718" i="2" s="1"/>
  <c r="AH1718" i="2"/>
  <c r="AG1718" i="2"/>
  <c r="AF1718" i="2"/>
  <c r="J1718" i="2"/>
  <c r="H1718" i="2"/>
  <c r="F1718" i="2"/>
  <c r="AY1717" i="2"/>
  <c r="AX1717" i="2"/>
  <c r="AL1717" i="2"/>
  <c r="AH1717" i="2"/>
  <c r="AF1717" i="2"/>
  <c r="AI1717" i="2" s="1"/>
  <c r="AJ1717" i="2" s="1"/>
  <c r="J1717" i="2"/>
  <c r="H1717" i="2"/>
  <c r="F1717" i="2"/>
  <c r="AX1716" i="2"/>
  <c r="AL1716" i="2"/>
  <c r="AI1716" i="2"/>
  <c r="AZ1716" i="2" s="1"/>
  <c r="AH1716" i="2"/>
  <c r="AG1716" i="2"/>
  <c r="AF1716" i="2"/>
  <c r="J1716" i="2"/>
  <c r="H1716" i="2"/>
  <c r="F1716" i="2"/>
  <c r="AX1715" i="2"/>
  <c r="AL1715" i="2"/>
  <c r="AH1715" i="2"/>
  <c r="AF1715" i="2"/>
  <c r="J1715" i="2"/>
  <c r="H1715" i="2"/>
  <c r="F1715" i="2"/>
  <c r="AZ1714" i="2"/>
  <c r="AX1714" i="2"/>
  <c r="AL1714" i="2"/>
  <c r="AI1714" i="2"/>
  <c r="AJ1714" i="2" s="1"/>
  <c r="AH1714" i="2"/>
  <c r="AG1714" i="2"/>
  <c r="AF1714" i="2"/>
  <c r="J1714" i="2"/>
  <c r="H1714" i="2"/>
  <c r="F1714" i="2"/>
  <c r="AY1713" i="2"/>
  <c r="AX1713" i="2"/>
  <c r="AL1713" i="2"/>
  <c r="AJ1713" i="2"/>
  <c r="AH1713" i="2"/>
  <c r="AF1713" i="2"/>
  <c r="AI1713" i="2" s="1"/>
  <c r="AZ1713" i="2" s="1"/>
  <c r="J1713" i="2"/>
  <c r="H1713" i="2"/>
  <c r="F1713" i="2"/>
  <c r="AZ1712" i="2"/>
  <c r="AX1712" i="2"/>
  <c r="AL1712" i="2"/>
  <c r="AI1712" i="2"/>
  <c r="AJ1712" i="2" s="1"/>
  <c r="AH1712" i="2"/>
  <c r="AG1712" i="2"/>
  <c r="AF1712" i="2"/>
  <c r="J1712" i="2"/>
  <c r="H1712" i="2"/>
  <c r="F1712" i="2"/>
  <c r="AX1711" i="2"/>
  <c r="AL1711" i="2"/>
  <c r="AH1711" i="2"/>
  <c r="AF1711" i="2"/>
  <c r="J1711" i="2"/>
  <c r="H1711" i="2"/>
  <c r="F1711" i="2"/>
  <c r="AZ1710" i="2"/>
  <c r="AX1710" i="2"/>
  <c r="AL1710" i="2"/>
  <c r="AI1710" i="2"/>
  <c r="AJ1710" i="2" s="1"/>
  <c r="AH1710" i="2"/>
  <c r="AG1710" i="2"/>
  <c r="AF1710" i="2"/>
  <c r="J1710" i="2"/>
  <c r="H1710" i="2"/>
  <c r="F1710" i="2"/>
  <c r="AY1709" i="2"/>
  <c r="AX1709" i="2"/>
  <c r="AL1709" i="2"/>
  <c r="AH1709" i="2"/>
  <c r="AF1709" i="2"/>
  <c r="AI1709" i="2" s="1"/>
  <c r="AJ1709" i="2" s="1"/>
  <c r="J1709" i="2"/>
  <c r="H1709" i="2"/>
  <c r="F1709" i="2"/>
  <c r="AX1708" i="2"/>
  <c r="AL1708" i="2"/>
  <c r="AI1708" i="2"/>
  <c r="AZ1708" i="2" s="1"/>
  <c r="AH1708" i="2"/>
  <c r="AG1708" i="2"/>
  <c r="AF1708" i="2"/>
  <c r="J1708" i="2"/>
  <c r="H1708" i="2"/>
  <c r="F1708" i="2"/>
  <c r="AX1707" i="2"/>
  <c r="AL1707" i="2"/>
  <c r="AH1707" i="2"/>
  <c r="AF1707" i="2"/>
  <c r="J1707" i="2"/>
  <c r="H1707" i="2"/>
  <c r="F1707" i="2"/>
  <c r="AX1706" i="2"/>
  <c r="AL1706" i="2"/>
  <c r="AH1706" i="2"/>
  <c r="AF1706" i="2"/>
  <c r="J1706" i="2"/>
  <c r="H1706" i="2"/>
  <c r="F1706" i="2"/>
  <c r="AX1705" i="2"/>
  <c r="AL1705" i="2"/>
  <c r="AH1705" i="2"/>
  <c r="AF1705" i="2"/>
  <c r="J1705" i="2"/>
  <c r="H1705" i="2"/>
  <c r="F1705" i="2"/>
  <c r="AX1704" i="2"/>
  <c r="AL1704" i="2"/>
  <c r="AH1704" i="2"/>
  <c r="AF1704" i="2"/>
  <c r="J1704" i="2"/>
  <c r="H1704" i="2"/>
  <c r="F1704" i="2"/>
  <c r="AX1703" i="2"/>
  <c r="AL1703" i="2"/>
  <c r="AH1703" i="2"/>
  <c r="AF1703" i="2"/>
  <c r="J1703" i="2"/>
  <c r="H1703" i="2"/>
  <c r="F1703" i="2"/>
  <c r="AX1702" i="2"/>
  <c r="AL1702" i="2"/>
  <c r="AH1702" i="2"/>
  <c r="AF1702" i="2"/>
  <c r="J1702" i="2"/>
  <c r="H1702" i="2"/>
  <c r="F1702" i="2"/>
  <c r="AX1701" i="2"/>
  <c r="AL1701" i="2"/>
  <c r="AH1701" i="2"/>
  <c r="AF1701" i="2"/>
  <c r="J1701" i="2"/>
  <c r="H1701" i="2"/>
  <c r="F1701" i="2"/>
  <c r="AX1700" i="2"/>
  <c r="AL1700" i="2"/>
  <c r="AH1700" i="2"/>
  <c r="AF1700" i="2"/>
  <c r="J1700" i="2"/>
  <c r="H1700" i="2"/>
  <c r="F1700" i="2"/>
  <c r="AX1699" i="2"/>
  <c r="AL1699" i="2"/>
  <c r="AH1699" i="2"/>
  <c r="AF1699" i="2"/>
  <c r="J1699" i="2"/>
  <c r="H1699" i="2"/>
  <c r="F1699" i="2"/>
  <c r="AX1698" i="2"/>
  <c r="AL1698" i="2"/>
  <c r="AH1698" i="2"/>
  <c r="AF1698" i="2"/>
  <c r="J1698" i="2"/>
  <c r="H1698" i="2"/>
  <c r="F1698" i="2"/>
  <c r="AX1697" i="2"/>
  <c r="AL1697" i="2"/>
  <c r="AH1697" i="2"/>
  <c r="AF1697" i="2"/>
  <c r="J1697" i="2"/>
  <c r="H1697" i="2"/>
  <c r="F1697" i="2"/>
  <c r="AX1696" i="2"/>
  <c r="AL1696" i="2"/>
  <c r="AH1696" i="2"/>
  <c r="AF1696" i="2"/>
  <c r="J1696" i="2"/>
  <c r="H1696" i="2"/>
  <c r="F1696" i="2"/>
  <c r="AX1695" i="2"/>
  <c r="AL1695" i="2"/>
  <c r="AH1695" i="2"/>
  <c r="AF1695" i="2"/>
  <c r="J1695" i="2"/>
  <c r="H1695" i="2"/>
  <c r="F1695" i="2"/>
  <c r="AX1694" i="2"/>
  <c r="AL1694" i="2"/>
  <c r="AH1694" i="2"/>
  <c r="AF1694" i="2"/>
  <c r="J1694" i="2"/>
  <c r="H1694" i="2"/>
  <c r="F1694" i="2"/>
  <c r="AX1693" i="2"/>
  <c r="AL1693" i="2"/>
  <c r="AH1693" i="2"/>
  <c r="AF1693" i="2"/>
  <c r="J1693" i="2"/>
  <c r="H1693" i="2"/>
  <c r="F1693" i="2"/>
  <c r="AX1692" i="2"/>
  <c r="AL1692" i="2"/>
  <c r="AH1692" i="2"/>
  <c r="AF1692" i="2"/>
  <c r="J1692" i="2"/>
  <c r="H1692" i="2"/>
  <c r="F1692" i="2"/>
  <c r="AX1691" i="2"/>
  <c r="AL1691" i="2"/>
  <c r="AH1691" i="2"/>
  <c r="AF1691" i="2"/>
  <c r="J1691" i="2"/>
  <c r="H1691" i="2"/>
  <c r="F1691" i="2"/>
  <c r="AX1690" i="2"/>
  <c r="AL1690" i="2"/>
  <c r="AH1690" i="2"/>
  <c r="AF1690" i="2"/>
  <c r="J1690" i="2"/>
  <c r="H1690" i="2"/>
  <c r="F1690" i="2"/>
  <c r="AX1689" i="2"/>
  <c r="AL1689" i="2"/>
  <c r="AH1689" i="2"/>
  <c r="AF1689" i="2"/>
  <c r="J1689" i="2"/>
  <c r="H1689" i="2"/>
  <c r="F1689" i="2"/>
  <c r="AX1688" i="2"/>
  <c r="AL1688" i="2"/>
  <c r="AH1688" i="2"/>
  <c r="AF1688" i="2"/>
  <c r="J1688" i="2"/>
  <c r="H1688" i="2"/>
  <c r="F1688" i="2"/>
  <c r="AX1687" i="2"/>
  <c r="AL1687" i="2"/>
  <c r="AH1687" i="2"/>
  <c r="AF1687" i="2"/>
  <c r="J1687" i="2"/>
  <c r="H1687" i="2"/>
  <c r="F1687" i="2"/>
  <c r="AX1686" i="2"/>
  <c r="AL1686" i="2"/>
  <c r="AH1686" i="2"/>
  <c r="AF1686" i="2"/>
  <c r="J1686" i="2"/>
  <c r="H1686" i="2"/>
  <c r="F1686" i="2"/>
  <c r="AX1685" i="2"/>
  <c r="AL1685" i="2"/>
  <c r="AH1685" i="2"/>
  <c r="AF1685" i="2"/>
  <c r="J1685" i="2"/>
  <c r="H1685" i="2"/>
  <c r="F1685" i="2"/>
  <c r="AX1684" i="2"/>
  <c r="AL1684" i="2"/>
  <c r="AH1684" i="2"/>
  <c r="AF1684" i="2"/>
  <c r="J1684" i="2"/>
  <c r="H1684" i="2"/>
  <c r="F1684" i="2"/>
  <c r="AX1683" i="2"/>
  <c r="AL1683" i="2"/>
  <c r="AH1683" i="2"/>
  <c r="AF1683" i="2"/>
  <c r="J1683" i="2"/>
  <c r="H1683" i="2"/>
  <c r="F1683" i="2"/>
  <c r="AX1682" i="2"/>
  <c r="AL1682" i="2"/>
  <c r="AH1682" i="2"/>
  <c r="AF1682" i="2"/>
  <c r="J1682" i="2"/>
  <c r="H1682" i="2"/>
  <c r="F1682" i="2"/>
  <c r="AX1681" i="2"/>
  <c r="AL1681" i="2"/>
  <c r="AH1681" i="2"/>
  <c r="AF1681" i="2"/>
  <c r="J1681" i="2"/>
  <c r="H1681" i="2"/>
  <c r="F1681" i="2"/>
  <c r="AX1680" i="2"/>
  <c r="AL1680" i="2"/>
  <c r="AH1680" i="2"/>
  <c r="AF1680" i="2"/>
  <c r="AI1680" i="2" s="1"/>
  <c r="AZ1680" i="2" s="1"/>
  <c r="J1680" i="2"/>
  <c r="H1680" i="2"/>
  <c r="F1680" i="2"/>
  <c r="AX1679" i="2"/>
  <c r="AL1679" i="2"/>
  <c r="AH1679" i="2"/>
  <c r="AF1679" i="2"/>
  <c r="J1679" i="2"/>
  <c r="H1679" i="2"/>
  <c r="F1679" i="2"/>
  <c r="AX1678" i="2"/>
  <c r="AL1678" i="2"/>
  <c r="AJ1678" i="2"/>
  <c r="AH1678" i="2"/>
  <c r="AG1678" i="2"/>
  <c r="AF1678" i="2"/>
  <c r="AI1678" i="2" s="1"/>
  <c r="AZ1678" i="2" s="1"/>
  <c r="J1678" i="2"/>
  <c r="H1678" i="2"/>
  <c r="F1678" i="2"/>
  <c r="AX1677" i="2"/>
  <c r="AL1677" i="2"/>
  <c r="AH1677" i="2"/>
  <c r="AF1677" i="2"/>
  <c r="J1677" i="2"/>
  <c r="H1677" i="2"/>
  <c r="F1677" i="2"/>
  <c r="AZ1676" i="2"/>
  <c r="AX1676" i="2"/>
  <c r="AL1676" i="2"/>
  <c r="AH1676" i="2"/>
  <c r="AF1676" i="2"/>
  <c r="AI1676" i="2" s="1"/>
  <c r="AJ1676" i="2" s="1"/>
  <c r="J1676" i="2"/>
  <c r="H1676" i="2"/>
  <c r="F1676" i="2"/>
  <c r="AX1675" i="2"/>
  <c r="AL1675" i="2"/>
  <c r="AH1675" i="2"/>
  <c r="AF1675" i="2"/>
  <c r="J1675" i="2"/>
  <c r="H1675" i="2"/>
  <c r="F1675" i="2"/>
  <c r="AZ1674" i="2"/>
  <c r="AX1674" i="2"/>
  <c r="AL1674" i="2"/>
  <c r="AJ1674" i="2"/>
  <c r="AH1674" i="2"/>
  <c r="AG1674" i="2"/>
  <c r="AF1674" i="2"/>
  <c r="AI1674" i="2" s="1"/>
  <c r="J1674" i="2"/>
  <c r="H1674" i="2"/>
  <c r="F1674" i="2"/>
  <c r="AY1674" i="2" s="1"/>
  <c r="AX1673" i="2"/>
  <c r="AL1673" i="2"/>
  <c r="AH1673" i="2"/>
  <c r="AF1673" i="2"/>
  <c r="J1673" i="2"/>
  <c r="H1673" i="2"/>
  <c r="F1673" i="2"/>
  <c r="AX1672" i="2"/>
  <c r="AL1672" i="2"/>
  <c r="AH1672" i="2"/>
  <c r="AG1672" i="2"/>
  <c r="AF1672" i="2"/>
  <c r="AI1672" i="2" s="1"/>
  <c r="AJ1672" i="2" s="1"/>
  <c r="J1672" i="2"/>
  <c r="H1672" i="2"/>
  <c r="F1672" i="2"/>
  <c r="AX1671" i="2"/>
  <c r="AL1671" i="2"/>
  <c r="AH1671" i="2"/>
  <c r="AF1671" i="2"/>
  <c r="J1671" i="2"/>
  <c r="H1671" i="2"/>
  <c r="F1671" i="2"/>
  <c r="AX1670" i="2"/>
  <c r="AL1670" i="2"/>
  <c r="AH1670" i="2"/>
  <c r="AF1670" i="2"/>
  <c r="AI1670" i="2" s="1"/>
  <c r="AZ1670" i="2" s="1"/>
  <c r="J1670" i="2"/>
  <c r="H1670" i="2"/>
  <c r="F1670" i="2"/>
  <c r="AZ1669" i="2"/>
  <c r="AX1669" i="2"/>
  <c r="AL1669" i="2"/>
  <c r="AJ1669" i="2"/>
  <c r="AH1669" i="2"/>
  <c r="AG1669" i="2"/>
  <c r="AF1669" i="2"/>
  <c r="AI1669" i="2" s="1"/>
  <c r="J1669" i="2"/>
  <c r="H1669" i="2"/>
  <c r="F1669" i="2"/>
  <c r="AY1669" i="2" s="1"/>
  <c r="AX1668" i="2"/>
  <c r="AL1668" i="2"/>
  <c r="AJ1668" i="2"/>
  <c r="AH1668" i="2"/>
  <c r="AG1668" i="2"/>
  <c r="AF1668" i="2"/>
  <c r="AI1668" i="2" s="1"/>
  <c r="AZ1668" i="2" s="1"/>
  <c r="J1668" i="2"/>
  <c r="H1668" i="2"/>
  <c r="F1668" i="2"/>
  <c r="AZ1667" i="2"/>
  <c r="AX1667" i="2"/>
  <c r="AL1667" i="2"/>
  <c r="AJ1667" i="2"/>
  <c r="AH1667" i="2"/>
  <c r="AG1667" i="2"/>
  <c r="AF1667" i="2"/>
  <c r="AI1667" i="2" s="1"/>
  <c r="J1667" i="2"/>
  <c r="H1667" i="2"/>
  <c r="F1667" i="2"/>
  <c r="AY1667" i="2" s="1"/>
  <c r="AX1666" i="2"/>
  <c r="AL1666" i="2"/>
  <c r="AH1666" i="2"/>
  <c r="AF1666" i="2"/>
  <c r="AI1666" i="2" s="1"/>
  <c r="AZ1666" i="2" s="1"/>
  <c r="J1666" i="2"/>
  <c r="H1666" i="2"/>
  <c r="F1666" i="2"/>
  <c r="AZ1665" i="2"/>
  <c r="AX1665" i="2"/>
  <c r="AL1665" i="2"/>
  <c r="AJ1665" i="2"/>
  <c r="AH1665" i="2"/>
  <c r="AG1665" i="2"/>
  <c r="AF1665" i="2"/>
  <c r="AI1665" i="2" s="1"/>
  <c r="J1665" i="2"/>
  <c r="H1665" i="2"/>
  <c r="F1665" i="2"/>
  <c r="AY1665" i="2" s="1"/>
  <c r="AX1664" i="2"/>
  <c r="AL1664" i="2"/>
  <c r="AJ1664" i="2"/>
  <c r="AH1664" i="2"/>
  <c r="AG1664" i="2"/>
  <c r="AF1664" i="2"/>
  <c r="AI1664" i="2" s="1"/>
  <c r="AZ1664" i="2" s="1"/>
  <c r="J1664" i="2"/>
  <c r="H1664" i="2"/>
  <c r="F1664" i="2"/>
  <c r="AZ1663" i="2"/>
  <c r="AX1663" i="2"/>
  <c r="AL1663" i="2"/>
  <c r="AJ1663" i="2"/>
  <c r="AH1663" i="2"/>
  <c r="AG1663" i="2"/>
  <c r="AF1663" i="2"/>
  <c r="AI1663" i="2" s="1"/>
  <c r="J1663" i="2"/>
  <c r="H1663" i="2"/>
  <c r="F1663" i="2"/>
  <c r="AY1663" i="2" s="1"/>
  <c r="AX1662" i="2"/>
  <c r="AL1662" i="2"/>
  <c r="AH1662" i="2"/>
  <c r="AF1662" i="2"/>
  <c r="AI1662" i="2" s="1"/>
  <c r="AZ1662" i="2" s="1"/>
  <c r="J1662" i="2"/>
  <c r="H1662" i="2"/>
  <c r="F1662" i="2"/>
  <c r="AZ1661" i="2"/>
  <c r="AX1661" i="2"/>
  <c r="AL1661" i="2"/>
  <c r="AJ1661" i="2"/>
  <c r="AH1661" i="2"/>
  <c r="AG1661" i="2"/>
  <c r="AF1661" i="2"/>
  <c r="AI1661" i="2" s="1"/>
  <c r="J1661" i="2"/>
  <c r="H1661" i="2"/>
  <c r="F1661" i="2"/>
  <c r="AY1661" i="2" s="1"/>
  <c r="AX1660" i="2"/>
  <c r="AL1660" i="2"/>
  <c r="AJ1660" i="2"/>
  <c r="AH1660" i="2"/>
  <c r="AG1660" i="2"/>
  <c r="AF1660" i="2"/>
  <c r="AI1660" i="2" s="1"/>
  <c r="AZ1660" i="2" s="1"/>
  <c r="J1660" i="2"/>
  <c r="H1660" i="2"/>
  <c r="F1660" i="2"/>
  <c r="AZ1659" i="2"/>
  <c r="AX1659" i="2"/>
  <c r="AL1659" i="2"/>
  <c r="AJ1659" i="2"/>
  <c r="AH1659" i="2"/>
  <c r="AG1659" i="2"/>
  <c r="AF1659" i="2"/>
  <c r="AI1659" i="2" s="1"/>
  <c r="J1659" i="2"/>
  <c r="H1659" i="2"/>
  <c r="F1659" i="2"/>
  <c r="AY1659" i="2" s="1"/>
  <c r="AX1658" i="2"/>
  <c r="AL1658" i="2"/>
  <c r="AH1658" i="2"/>
  <c r="AF1658" i="2"/>
  <c r="AI1658" i="2" s="1"/>
  <c r="AZ1658" i="2" s="1"/>
  <c r="J1658" i="2"/>
  <c r="H1658" i="2"/>
  <c r="F1658" i="2"/>
  <c r="AZ1657" i="2"/>
  <c r="AX1657" i="2"/>
  <c r="AL1657" i="2"/>
  <c r="AJ1657" i="2"/>
  <c r="AH1657" i="2"/>
  <c r="AG1657" i="2"/>
  <c r="AF1657" i="2"/>
  <c r="AI1657" i="2" s="1"/>
  <c r="J1657" i="2"/>
  <c r="H1657" i="2"/>
  <c r="F1657" i="2"/>
  <c r="AY1657" i="2" s="1"/>
  <c r="AX1656" i="2"/>
  <c r="AL1656" i="2"/>
  <c r="AJ1656" i="2"/>
  <c r="AH1656" i="2"/>
  <c r="AG1656" i="2"/>
  <c r="AF1656" i="2"/>
  <c r="AI1656" i="2" s="1"/>
  <c r="AZ1656" i="2" s="1"/>
  <c r="J1656" i="2"/>
  <c r="H1656" i="2"/>
  <c r="F1656" i="2"/>
  <c r="AZ1655" i="2"/>
  <c r="AX1655" i="2"/>
  <c r="AL1655" i="2"/>
  <c r="AJ1655" i="2"/>
  <c r="AH1655" i="2"/>
  <c r="AG1655" i="2"/>
  <c r="AF1655" i="2"/>
  <c r="AI1655" i="2" s="1"/>
  <c r="J1655" i="2"/>
  <c r="H1655" i="2"/>
  <c r="F1655" i="2"/>
  <c r="AY1655" i="2" s="1"/>
  <c r="AX1654" i="2"/>
  <c r="AL1654" i="2"/>
  <c r="AH1654" i="2"/>
  <c r="AF1654" i="2"/>
  <c r="AI1654" i="2" s="1"/>
  <c r="AZ1654" i="2" s="1"/>
  <c r="J1654" i="2"/>
  <c r="H1654" i="2"/>
  <c r="F1654" i="2"/>
  <c r="AZ1653" i="2"/>
  <c r="AX1653" i="2"/>
  <c r="AL1653" i="2"/>
  <c r="AJ1653" i="2"/>
  <c r="AH1653" i="2"/>
  <c r="AG1653" i="2"/>
  <c r="AF1653" i="2"/>
  <c r="AI1653" i="2" s="1"/>
  <c r="J1653" i="2"/>
  <c r="H1653" i="2"/>
  <c r="F1653" i="2"/>
  <c r="AY1653" i="2" s="1"/>
  <c r="AX1652" i="2"/>
  <c r="AL1652" i="2"/>
  <c r="AJ1652" i="2"/>
  <c r="AH1652" i="2"/>
  <c r="AG1652" i="2"/>
  <c r="AF1652" i="2"/>
  <c r="AI1652" i="2" s="1"/>
  <c r="AZ1652" i="2" s="1"/>
  <c r="J1652" i="2"/>
  <c r="H1652" i="2"/>
  <c r="F1652" i="2"/>
  <c r="AZ1651" i="2"/>
  <c r="AX1651" i="2"/>
  <c r="AL1651" i="2"/>
  <c r="AJ1651" i="2"/>
  <c r="AH1651" i="2"/>
  <c r="AG1651" i="2"/>
  <c r="AF1651" i="2"/>
  <c r="AI1651" i="2" s="1"/>
  <c r="J1651" i="2"/>
  <c r="H1651" i="2"/>
  <c r="F1651" i="2"/>
  <c r="AY1651" i="2" s="1"/>
  <c r="AX1650" i="2"/>
  <c r="AL1650" i="2"/>
  <c r="AH1650" i="2"/>
  <c r="AF1650" i="2"/>
  <c r="AI1650" i="2" s="1"/>
  <c r="AZ1650" i="2" s="1"/>
  <c r="J1650" i="2"/>
  <c r="H1650" i="2"/>
  <c r="F1650" i="2"/>
  <c r="AZ1649" i="2"/>
  <c r="AX1649" i="2"/>
  <c r="AL1649" i="2"/>
  <c r="AJ1649" i="2"/>
  <c r="AH1649" i="2"/>
  <c r="AG1649" i="2"/>
  <c r="AF1649" i="2"/>
  <c r="AI1649" i="2" s="1"/>
  <c r="J1649" i="2"/>
  <c r="H1649" i="2"/>
  <c r="F1649" i="2"/>
  <c r="AY1649" i="2" s="1"/>
  <c r="AX1648" i="2"/>
  <c r="AL1648" i="2"/>
  <c r="AJ1648" i="2"/>
  <c r="AH1648" i="2"/>
  <c r="AF1648" i="2"/>
  <c r="AI1648" i="2" s="1"/>
  <c r="AZ1648" i="2" s="1"/>
  <c r="J1648" i="2"/>
  <c r="H1648" i="2"/>
  <c r="F1648" i="2"/>
  <c r="AZ1647" i="2"/>
  <c r="AX1647" i="2"/>
  <c r="AL1647" i="2"/>
  <c r="AJ1647" i="2"/>
  <c r="AH1647" i="2"/>
  <c r="AG1647" i="2"/>
  <c r="AF1647" i="2"/>
  <c r="AI1647" i="2" s="1"/>
  <c r="J1647" i="2"/>
  <c r="H1647" i="2"/>
  <c r="F1647" i="2"/>
  <c r="AY1647" i="2" s="1"/>
  <c r="AX1646" i="2"/>
  <c r="AL1646" i="2"/>
  <c r="AH1646" i="2"/>
  <c r="AF1646" i="2"/>
  <c r="AI1646" i="2" s="1"/>
  <c r="AZ1646" i="2" s="1"/>
  <c r="J1646" i="2"/>
  <c r="H1646" i="2"/>
  <c r="F1646" i="2"/>
  <c r="AZ1645" i="2"/>
  <c r="AX1645" i="2"/>
  <c r="AL1645" i="2"/>
  <c r="AJ1645" i="2"/>
  <c r="AH1645" i="2"/>
  <c r="AG1645" i="2"/>
  <c r="AF1645" i="2"/>
  <c r="AI1645" i="2" s="1"/>
  <c r="J1645" i="2"/>
  <c r="H1645" i="2"/>
  <c r="F1645" i="2"/>
  <c r="AY1645" i="2" s="1"/>
  <c r="AX1644" i="2"/>
  <c r="AL1644" i="2"/>
  <c r="AJ1644" i="2"/>
  <c r="AH1644" i="2"/>
  <c r="AF1644" i="2"/>
  <c r="AI1644" i="2" s="1"/>
  <c r="AZ1644" i="2" s="1"/>
  <c r="J1644" i="2"/>
  <c r="H1644" i="2"/>
  <c r="F1644" i="2"/>
  <c r="AZ1643" i="2"/>
  <c r="AX1643" i="2"/>
  <c r="AL1643" i="2"/>
  <c r="AJ1643" i="2"/>
  <c r="AH1643" i="2"/>
  <c r="AG1643" i="2"/>
  <c r="AF1643" i="2"/>
  <c r="AI1643" i="2" s="1"/>
  <c r="J1643" i="2"/>
  <c r="H1643" i="2"/>
  <c r="F1643" i="2"/>
  <c r="AY1643" i="2" s="1"/>
  <c r="AX1642" i="2"/>
  <c r="AL1642" i="2"/>
  <c r="AH1642" i="2"/>
  <c r="AF1642" i="2"/>
  <c r="AI1642" i="2" s="1"/>
  <c r="AZ1642" i="2" s="1"/>
  <c r="J1642" i="2"/>
  <c r="H1642" i="2"/>
  <c r="F1642" i="2"/>
  <c r="AZ1641" i="2"/>
  <c r="AX1641" i="2"/>
  <c r="AL1641" i="2"/>
  <c r="AJ1641" i="2"/>
  <c r="AH1641" i="2"/>
  <c r="AG1641" i="2"/>
  <c r="AF1641" i="2"/>
  <c r="AI1641" i="2" s="1"/>
  <c r="J1641" i="2"/>
  <c r="H1641" i="2"/>
  <c r="F1641" i="2"/>
  <c r="AY1641" i="2" s="1"/>
  <c r="AX1640" i="2"/>
  <c r="AL1640" i="2"/>
  <c r="AJ1640" i="2"/>
  <c r="AH1640" i="2"/>
  <c r="AF1640" i="2"/>
  <c r="AI1640" i="2" s="1"/>
  <c r="AZ1640" i="2" s="1"/>
  <c r="J1640" i="2"/>
  <c r="H1640" i="2"/>
  <c r="F1640" i="2"/>
  <c r="AZ1639" i="2"/>
  <c r="AX1639" i="2"/>
  <c r="AL1639" i="2"/>
  <c r="AJ1639" i="2"/>
  <c r="AH1639" i="2"/>
  <c r="AG1639" i="2"/>
  <c r="AF1639" i="2"/>
  <c r="AI1639" i="2" s="1"/>
  <c r="J1639" i="2"/>
  <c r="H1639" i="2"/>
  <c r="F1639" i="2"/>
  <c r="AY1639" i="2" s="1"/>
  <c r="AX1638" i="2"/>
  <c r="AL1638" i="2"/>
  <c r="AH1638" i="2"/>
  <c r="AF1638" i="2"/>
  <c r="AI1638" i="2" s="1"/>
  <c r="AZ1638" i="2" s="1"/>
  <c r="J1638" i="2"/>
  <c r="H1638" i="2"/>
  <c r="F1638" i="2"/>
  <c r="AZ1637" i="2"/>
  <c r="AX1637" i="2"/>
  <c r="AL1637" i="2"/>
  <c r="AJ1637" i="2"/>
  <c r="AH1637" i="2"/>
  <c r="AG1637" i="2"/>
  <c r="AF1637" i="2"/>
  <c r="AI1637" i="2" s="1"/>
  <c r="J1637" i="2"/>
  <c r="H1637" i="2"/>
  <c r="F1637" i="2"/>
  <c r="AY1637" i="2" s="1"/>
  <c r="AX1636" i="2"/>
  <c r="AL1636" i="2"/>
  <c r="AJ1636" i="2"/>
  <c r="AH1636" i="2"/>
  <c r="AF1636" i="2"/>
  <c r="AI1636" i="2" s="1"/>
  <c r="AZ1636" i="2" s="1"/>
  <c r="J1636" i="2"/>
  <c r="H1636" i="2"/>
  <c r="F1636" i="2"/>
  <c r="AZ1635" i="2"/>
  <c r="AX1635" i="2"/>
  <c r="AL1635" i="2"/>
  <c r="AJ1635" i="2"/>
  <c r="AH1635" i="2"/>
  <c r="AG1635" i="2"/>
  <c r="AF1635" i="2"/>
  <c r="AI1635" i="2" s="1"/>
  <c r="J1635" i="2"/>
  <c r="H1635" i="2"/>
  <c r="F1635" i="2"/>
  <c r="AY1635" i="2" s="1"/>
  <c r="AX1634" i="2"/>
  <c r="AL1634" i="2"/>
  <c r="AH1634" i="2"/>
  <c r="AF1634" i="2"/>
  <c r="AI1634" i="2" s="1"/>
  <c r="AZ1634" i="2" s="1"/>
  <c r="J1634" i="2"/>
  <c r="H1634" i="2"/>
  <c r="F1634" i="2"/>
  <c r="AZ1633" i="2"/>
  <c r="AX1633" i="2"/>
  <c r="AL1633" i="2"/>
  <c r="AJ1633" i="2"/>
  <c r="AH1633" i="2"/>
  <c r="AG1633" i="2"/>
  <c r="AF1633" i="2"/>
  <c r="AI1633" i="2" s="1"/>
  <c r="J1633" i="2"/>
  <c r="H1633" i="2"/>
  <c r="F1633" i="2"/>
  <c r="AY1633" i="2" s="1"/>
  <c r="AX1632" i="2"/>
  <c r="AL1632" i="2"/>
  <c r="AJ1632" i="2"/>
  <c r="AH1632" i="2"/>
  <c r="AF1632" i="2"/>
  <c r="AI1632" i="2" s="1"/>
  <c r="AZ1632" i="2" s="1"/>
  <c r="J1632" i="2"/>
  <c r="H1632" i="2"/>
  <c r="F1632" i="2"/>
  <c r="AZ1631" i="2"/>
  <c r="AX1631" i="2"/>
  <c r="AL1631" i="2"/>
  <c r="AJ1631" i="2"/>
  <c r="AH1631" i="2"/>
  <c r="AG1631" i="2"/>
  <c r="AF1631" i="2"/>
  <c r="AI1631" i="2" s="1"/>
  <c r="J1631" i="2"/>
  <c r="H1631" i="2"/>
  <c r="F1631" i="2"/>
  <c r="AY1631" i="2" s="1"/>
  <c r="AX1630" i="2"/>
  <c r="AL1630" i="2"/>
  <c r="AH1630" i="2"/>
  <c r="AF1630" i="2"/>
  <c r="AI1630" i="2" s="1"/>
  <c r="AZ1630" i="2" s="1"/>
  <c r="J1630" i="2"/>
  <c r="H1630" i="2"/>
  <c r="F1630" i="2"/>
  <c r="AZ1629" i="2"/>
  <c r="AX1629" i="2"/>
  <c r="AL1629" i="2"/>
  <c r="AJ1629" i="2"/>
  <c r="AH1629" i="2"/>
  <c r="AG1629" i="2"/>
  <c r="AF1629" i="2"/>
  <c r="AI1629" i="2" s="1"/>
  <c r="J1629" i="2"/>
  <c r="H1629" i="2"/>
  <c r="F1629" i="2"/>
  <c r="AY1629" i="2" s="1"/>
  <c r="AX1628" i="2"/>
  <c r="AL1628" i="2"/>
  <c r="AJ1628" i="2"/>
  <c r="AH1628" i="2"/>
  <c r="AF1628" i="2"/>
  <c r="AI1628" i="2" s="1"/>
  <c r="AZ1628" i="2" s="1"/>
  <c r="J1628" i="2"/>
  <c r="H1628" i="2"/>
  <c r="F1628" i="2"/>
  <c r="AZ1627" i="2"/>
  <c r="AX1627" i="2"/>
  <c r="AL1627" i="2"/>
  <c r="AJ1627" i="2"/>
  <c r="AH1627" i="2"/>
  <c r="AG1627" i="2"/>
  <c r="AF1627" i="2"/>
  <c r="AI1627" i="2" s="1"/>
  <c r="J1627" i="2"/>
  <c r="H1627" i="2"/>
  <c r="F1627" i="2"/>
  <c r="AY1627" i="2" s="1"/>
  <c r="AX1626" i="2"/>
  <c r="AL1626" i="2"/>
  <c r="AH1626" i="2"/>
  <c r="AF1626" i="2"/>
  <c r="AI1626" i="2" s="1"/>
  <c r="AZ1626" i="2" s="1"/>
  <c r="J1626" i="2"/>
  <c r="H1626" i="2"/>
  <c r="F1626" i="2"/>
  <c r="AZ1625" i="2"/>
  <c r="AX1625" i="2"/>
  <c r="AL1625" i="2"/>
  <c r="AJ1625" i="2"/>
  <c r="AH1625" i="2"/>
  <c r="AG1625" i="2"/>
  <c r="AF1625" i="2"/>
  <c r="AI1625" i="2" s="1"/>
  <c r="J1625" i="2"/>
  <c r="H1625" i="2"/>
  <c r="F1625" i="2"/>
  <c r="AY1625" i="2" s="1"/>
  <c r="AX1624" i="2"/>
  <c r="AL1624" i="2"/>
  <c r="AJ1624" i="2"/>
  <c r="AH1624" i="2"/>
  <c r="AF1624" i="2"/>
  <c r="AI1624" i="2" s="1"/>
  <c r="AZ1624" i="2" s="1"/>
  <c r="J1624" i="2"/>
  <c r="H1624" i="2"/>
  <c r="F1624" i="2"/>
  <c r="AZ1623" i="2"/>
  <c r="AX1623" i="2"/>
  <c r="AL1623" i="2"/>
  <c r="AJ1623" i="2"/>
  <c r="AH1623" i="2"/>
  <c r="AG1623" i="2"/>
  <c r="AF1623" i="2"/>
  <c r="AI1623" i="2" s="1"/>
  <c r="J1623" i="2"/>
  <c r="H1623" i="2"/>
  <c r="F1623" i="2"/>
  <c r="AY1623" i="2" s="1"/>
  <c r="AX1622" i="2"/>
  <c r="AL1622" i="2"/>
  <c r="AH1622" i="2"/>
  <c r="AF1622" i="2"/>
  <c r="J1622" i="2"/>
  <c r="H1622" i="2"/>
  <c r="F1622" i="2"/>
  <c r="AX1621" i="2"/>
  <c r="AL1621" i="2"/>
  <c r="AI1621" i="2"/>
  <c r="AH1621" i="2"/>
  <c r="AF1621" i="2"/>
  <c r="AG1621" i="2" s="1"/>
  <c r="J1621" i="2"/>
  <c r="H1621" i="2"/>
  <c r="F1621" i="2"/>
  <c r="AZ1620" i="2"/>
  <c r="AY1620" i="2"/>
  <c r="AX1620" i="2"/>
  <c r="AL1620" i="2"/>
  <c r="AJ1620" i="2"/>
  <c r="AH1620" i="2"/>
  <c r="AF1620" i="2"/>
  <c r="AI1620" i="2" s="1"/>
  <c r="J1620" i="2"/>
  <c r="H1620" i="2"/>
  <c r="F1620" i="2"/>
  <c r="AZ1619" i="2"/>
  <c r="AX1619" i="2"/>
  <c r="AL1619" i="2"/>
  <c r="AI1619" i="2"/>
  <c r="AJ1619" i="2" s="1"/>
  <c r="AH1619" i="2"/>
  <c r="AG1619" i="2"/>
  <c r="AF1619" i="2"/>
  <c r="J1619" i="2"/>
  <c r="H1619" i="2"/>
  <c r="F1619" i="2"/>
  <c r="AX1618" i="2"/>
  <c r="AL1618" i="2"/>
  <c r="AH1618" i="2"/>
  <c r="AG1618" i="2"/>
  <c r="AF1618" i="2"/>
  <c r="AI1618" i="2" s="1"/>
  <c r="AJ1618" i="2" s="1"/>
  <c r="J1618" i="2"/>
  <c r="H1618" i="2"/>
  <c r="F1618" i="2"/>
  <c r="AY1618" i="2" s="1"/>
  <c r="AX1617" i="2"/>
  <c r="AL1617" i="2"/>
  <c r="AH1617" i="2"/>
  <c r="AF1617" i="2"/>
  <c r="AI1617" i="2" s="1"/>
  <c r="AJ1617" i="2" s="1"/>
  <c r="J1617" i="2"/>
  <c r="H1617" i="2"/>
  <c r="F1617" i="2"/>
  <c r="AZ1616" i="2"/>
  <c r="AX1616" i="2"/>
  <c r="AL1616" i="2"/>
  <c r="AJ1616" i="2"/>
  <c r="AY1616" i="2" s="1"/>
  <c r="AH1616" i="2"/>
  <c r="AF1616" i="2"/>
  <c r="AI1616" i="2" s="1"/>
  <c r="J1616" i="2"/>
  <c r="H1616" i="2"/>
  <c r="F1616" i="2"/>
  <c r="AX1615" i="2"/>
  <c r="AL1615" i="2"/>
  <c r="AI1615" i="2"/>
  <c r="AJ1615" i="2" s="1"/>
  <c r="AH1615" i="2"/>
  <c r="AG1615" i="2"/>
  <c r="AF1615" i="2"/>
  <c r="J1615" i="2"/>
  <c r="H1615" i="2"/>
  <c r="F1615" i="2"/>
  <c r="AX1614" i="2"/>
  <c r="AL1614" i="2"/>
  <c r="AH1614" i="2"/>
  <c r="AF1614" i="2"/>
  <c r="J1614" i="2"/>
  <c r="H1614" i="2"/>
  <c r="F1614" i="2"/>
  <c r="AX1613" i="2"/>
  <c r="AL1613" i="2"/>
  <c r="AI1613" i="2"/>
  <c r="AH1613" i="2"/>
  <c r="AF1613" i="2"/>
  <c r="AG1613" i="2" s="1"/>
  <c r="J1613" i="2"/>
  <c r="H1613" i="2"/>
  <c r="F1613" i="2"/>
  <c r="AZ1612" i="2"/>
  <c r="AY1612" i="2"/>
  <c r="AX1612" i="2"/>
  <c r="AL1612" i="2"/>
  <c r="AJ1612" i="2"/>
  <c r="AH1612" i="2"/>
  <c r="AF1612" i="2"/>
  <c r="AI1612" i="2" s="1"/>
  <c r="J1612" i="2"/>
  <c r="H1612" i="2"/>
  <c r="F1612" i="2"/>
  <c r="AX1611" i="2"/>
  <c r="AL1611" i="2"/>
  <c r="AI1611" i="2"/>
  <c r="AZ1611" i="2" s="1"/>
  <c r="AH1611" i="2"/>
  <c r="AF1611" i="2"/>
  <c r="AG1611" i="2" s="1"/>
  <c r="J1611" i="2"/>
  <c r="H1611" i="2"/>
  <c r="F1611" i="2"/>
  <c r="AX1610" i="2"/>
  <c r="AL1610" i="2"/>
  <c r="AI1610" i="2"/>
  <c r="AH1610" i="2"/>
  <c r="AF1610" i="2"/>
  <c r="AG1610" i="2" s="1"/>
  <c r="J1610" i="2"/>
  <c r="H1610" i="2"/>
  <c r="F1610" i="2"/>
  <c r="AX1609" i="2"/>
  <c r="AL1609" i="2"/>
  <c r="AI1609" i="2"/>
  <c r="AZ1609" i="2" s="1"/>
  <c r="AH1609" i="2"/>
  <c r="AF1609" i="2"/>
  <c r="AG1609" i="2" s="1"/>
  <c r="J1609" i="2"/>
  <c r="H1609" i="2"/>
  <c r="F1609" i="2"/>
  <c r="AX1608" i="2"/>
  <c r="AL1608" i="2"/>
  <c r="AI1608" i="2"/>
  <c r="AH1608" i="2"/>
  <c r="AF1608" i="2"/>
  <c r="AG1608" i="2" s="1"/>
  <c r="J1608" i="2"/>
  <c r="H1608" i="2"/>
  <c r="F1608" i="2"/>
  <c r="AX1607" i="2"/>
  <c r="AL1607" i="2"/>
  <c r="AI1607" i="2"/>
  <c r="AZ1607" i="2" s="1"/>
  <c r="AH1607" i="2"/>
  <c r="AF1607" i="2"/>
  <c r="AG1607" i="2" s="1"/>
  <c r="J1607" i="2"/>
  <c r="H1607" i="2"/>
  <c r="F1607" i="2"/>
  <c r="AX1606" i="2"/>
  <c r="AL1606" i="2"/>
  <c r="AI1606" i="2"/>
  <c r="AH1606" i="2"/>
  <c r="AF1606" i="2"/>
  <c r="AG1606" i="2" s="1"/>
  <c r="J1606" i="2"/>
  <c r="H1606" i="2"/>
  <c r="F1606" i="2"/>
  <c r="AX1605" i="2"/>
  <c r="AL1605" i="2"/>
  <c r="AI1605" i="2"/>
  <c r="AH1605" i="2"/>
  <c r="AF1605" i="2"/>
  <c r="AG1605" i="2" s="1"/>
  <c r="J1605" i="2"/>
  <c r="H1605" i="2"/>
  <c r="F1605" i="2"/>
  <c r="AX1604" i="2"/>
  <c r="AL1604" i="2"/>
  <c r="AI1604" i="2"/>
  <c r="AH1604" i="2"/>
  <c r="AF1604" i="2"/>
  <c r="AG1604" i="2" s="1"/>
  <c r="J1604" i="2"/>
  <c r="H1604" i="2"/>
  <c r="F1604" i="2"/>
  <c r="AX1603" i="2"/>
  <c r="AL1603" i="2"/>
  <c r="AI1603" i="2"/>
  <c r="AH1603" i="2"/>
  <c r="AF1603" i="2"/>
  <c r="AG1603" i="2" s="1"/>
  <c r="J1603" i="2"/>
  <c r="H1603" i="2"/>
  <c r="F1603" i="2"/>
  <c r="AX1602" i="2"/>
  <c r="AL1602" i="2"/>
  <c r="AI1602" i="2"/>
  <c r="AH1602" i="2"/>
  <c r="AF1602" i="2"/>
  <c r="AG1602" i="2" s="1"/>
  <c r="J1602" i="2"/>
  <c r="H1602" i="2"/>
  <c r="F1602" i="2"/>
  <c r="AX1601" i="2"/>
  <c r="AL1601" i="2"/>
  <c r="AI1601" i="2"/>
  <c r="AH1601" i="2"/>
  <c r="AF1601" i="2"/>
  <c r="AG1601" i="2" s="1"/>
  <c r="J1601" i="2"/>
  <c r="H1601" i="2"/>
  <c r="F1601" i="2"/>
  <c r="AX1600" i="2"/>
  <c r="AL1600" i="2"/>
  <c r="AI1600" i="2"/>
  <c r="AH1600" i="2"/>
  <c r="AF1600" i="2"/>
  <c r="AG1600" i="2" s="1"/>
  <c r="J1600" i="2"/>
  <c r="H1600" i="2"/>
  <c r="F1600" i="2"/>
  <c r="AX1599" i="2"/>
  <c r="AL1599" i="2"/>
  <c r="AI1599" i="2"/>
  <c r="AH1599" i="2"/>
  <c r="AF1599" i="2"/>
  <c r="AG1599" i="2" s="1"/>
  <c r="J1599" i="2"/>
  <c r="H1599" i="2"/>
  <c r="F1599" i="2"/>
  <c r="AX1598" i="2"/>
  <c r="AL1598" i="2"/>
  <c r="AI1598" i="2"/>
  <c r="AH1598" i="2"/>
  <c r="AF1598" i="2"/>
  <c r="AG1598" i="2" s="1"/>
  <c r="J1598" i="2"/>
  <c r="H1598" i="2"/>
  <c r="F1598" i="2"/>
  <c r="AX1597" i="2"/>
  <c r="AL1597" i="2"/>
  <c r="AI1597" i="2"/>
  <c r="AH1597" i="2"/>
  <c r="AF1597" i="2"/>
  <c r="AG1597" i="2" s="1"/>
  <c r="J1597" i="2"/>
  <c r="H1597" i="2"/>
  <c r="F1597" i="2"/>
  <c r="AX1596" i="2"/>
  <c r="AL1596" i="2"/>
  <c r="AI1596" i="2"/>
  <c r="AH1596" i="2"/>
  <c r="AF1596" i="2"/>
  <c r="AG1596" i="2" s="1"/>
  <c r="J1596" i="2"/>
  <c r="H1596" i="2"/>
  <c r="F1596" i="2"/>
  <c r="AX1595" i="2"/>
  <c r="AL1595" i="2"/>
  <c r="AI1595" i="2"/>
  <c r="AH1595" i="2"/>
  <c r="AF1595" i="2"/>
  <c r="AG1595" i="2" s="1"/>
  <c r="J1595" i="2"/>
  <c r="H1595" i="2"/>
  <c r="F1595" i="2"/>
  <c r="AX1594" i="2"/>
  <c r="AL1594" i="2"/>
  <c r="AI1594" i="2"/>
  <c r="AH1594" i="2"/>
  <c r="AF1594" i="2"/>
  <c r="AG1594" i="2" s="1"/>
  <c r="J1594" i="2"/>
  <c r="H1594" i="2"/>
  <c r="F1594" i="2"/>
  <c r="AX1593" i="2"/>
  <c r="AL1593" i="2"/>
  <c r="AI1593" i="2"/>
  <c r="AH1593" i="2"/>
  <c r="AF1593" i="2"/>
  <c r="AG1593" i="2" s="1"/>
  <c r="J1593" i="2"/>
  <c r="H1593" i="2"/>
  <c r="F1593" i="2"/>
  <c r="AX1592" i="2"/>
  <c r="AL1592" i="2"/>
  <c r="AI1592" i="2"/>
  <c r="AH1592" i="2"/>
  <c r="AF1592" i="2"/>
  <c r="AG1592" i="2" s="1"/>
  <c r="J1592" i="2"/>
  <c r="H1592" i="2"/>
  <c r="F1592" i="2"/>
  <c r="AX1591" i="2"/>
  <c r="AL1591" i="2"/>
  <c r="AI1591" i="2"/>
  <c r="AH1591" i="2"/>
  <c r="AF1591" i="2"/>
  <c r="AG1591" i="2" s="1"/>
  <c r="J1591" i="2"/>
  <c r="H1591" i="2"/>
  <c r="F1591" i="2"/>
  <c r="AX1590" i="2"/>
  <c r="AL1590" i="2"/>
  <c r="AI1590" i="2"/>
  <c r="AZ1590" i="2" s="1"/>
  <c r="AH1590" i="2"/>
  <c r="AF1590" i="2"/>
  <c r="AG1590" i="2" s="1"/>
  <c r="J1590" i="2"/>
  <c r="H1590" i="2"/>
  <c r="F1590" i="2"/>
  <c r="AZ1589" i="2"/>
  <c r="AX1589" i="2"/>
  <c r="AL1589" i="2"/>
  <c r="AI1589" i="2"/>
  <c r="AJ1589" i="2" s="1"/>
  <c r="AY1589" i="2" s="1"/>
  <c r="AH1589" i="2"/>
  <c r="AF1589" i="2"/>
  <c r="AG1589" i="2" s="1"/>
  <c r="J1589" i="2"/>
  <c r="H1589" i="2"/>
  <c r="F1589" i="2"/>
  <c r="AX1588" i="2"/>
  <c r="AL1588" i="2"/>
  <c r="AI1588" i="2"/>
  <c r="AZ1588" i="2" s="1"/>
  <c r="AH1588" i="2"/>
  <c r="AF1588" i="2"/>
  <c r="AG1588" i="2" s="1"/>
  <c r="J1588" i="2"/>
  <c r="H1588" i="2"/>
  <c r="F1588" i="2"/>
  <c r="AX1587" i="2"/>
  <c r="AL1587" i="2"/>
  <c r="AI1587" i="2"/>
  <c r="AH1587" i="2"/>
  <c r="AF1587" i="2"/>
  <c r="AG1587" i="2" s="1"/>
  <c r="J1587" i="2"/>
  <c r="H1587" i="2"/>
  <c r="F1587" i="2"/>
  <c r="AX1586" i="2"/>
  <c r="AL1586" i="2"/>
  <c r="AI1586" i="2"/>
  <c r="AZ1586" i="2" s="1"/>
  <c r="AH1586" i="2"/>
  <c r="AF1586" i="2"/>
  <c r="AG1586" i="2" s="1"/>
  <c r="J1586" i="2"/>
  <c r="H1586" i="2"/>
  <c r="F1586" i="2"/>
  <c r="AZ1585" i="2"/>
  <c r="AX1585" i="2"/>
  <c r="AL1585" i="2"/>
  <c r="AI1585" i="2"/>
  <c r="AJ1585" i="2" s="1"/>
  <c r="AY1585" i="2" s="1"/>
  <c r="AH1585" i="2"/>
  <c r="AF1585" i="2"/>
  <c r="AG1585" i="2" s="1"/>
  <c r="J1585" i="2"/>
  <c r="H1585" i="2"/>
  <c r="F1585" i="2"/>
  <c r="AX1584" i="2"/>
  <c r="AL1584" i="2"/>
  <c r="AI1584" i="2"/>
  <c r="AZ1584" i="2" s="1"/>
  <c r="AH1584" i="2"/>
  <c r="AF1584" i="2"/>
  <c r="AG1584" i="2" s="1"/>
  <c r="J1584" i="2"/>
  <c r="H1584" i="2"/>
  <c r="F1584" i="2"/>
  <c r="AX1583" i="2"/>
  <c r="AL1583" i="2"/>
  <c r="AI1583" i="2"/>
  <c r="AH1583" i="2"/>
  <c r="AF1583" i="2"/>
  <c r="AG1583" i="2" s="1"/>
  <c r="J1583" i="2"/>
  <c r="H1583" i="2"/>
  <c r="F1583" i="2"/>
  <c r="AX1582" i="2"/>
  <c r="AL1582" i="2"/>
  <c r="AI1582" i="2"/>
  <c r="AZ1582" i="2" s="1"/>
  <c r="AH1582" i="2"/>
  <c r="AF1582" i="2"/>
  <c r="AG1582" i="2" s="1"/>
  <c r="J1582" i="2"/>
  <c r="H1582" i="2"/>
  <c r="F1582" i="2"/>
  <c r="AZ1581" i="2"/>
  <c r="AX1581" i="2"/>
  <c r="AL1581" i="2"/>
  <c r="AI1581" i="2"/>
  <c r="AJ1581" i="2" s="1"/>
  <c r="AY1581" i="2" s="1"/>
  <c r="AH1581" i="2"/>
  <c r="AF1581" i="2"/>
  <c r="AG1581" i="2" s="1"/>
  <c r="J1581" i="2"/>
  <c r="H1581" i="2"/>
  <c r="F1581" i="2"/>
  <c r="AX1580" i="2"/>
  <c r="AL1580" i="2"/>
  <c r="AI1580" i="2"/>
  <c r="AZ1580" i="2" s="1"/>
  <c r="AH1580" i="2"/>
  <c r="AF1580" i="2"/>
  <c r="AG1580" i="2" s="1"/>
  <c r="J1580" i="2"/>
  <c r="H1580" i="2"/>
  <c r="F1580" i="2"/>
  <c r="AX1579" i="2"/>
  <c r="AL1579" i="2"/>
  <c r="AI1579" i="2"/>
  <c r="AH1579" i="2"/>
  <c r="AF1579" i="2"/>
  <c r="AG1579" i="2" s="1"/>
  <c r="J1579" i="2"/>
  <c r="H1579" i="2"/>
  <c r="F1579" i="2"/>
  <c r="AX1578" i="2"/>
  <c r="AL1578" i="2"/>
  <c r="AH1578" i="2"/>
  <c r="AF1578" i="2"/>
  <c r="AG1578" i="2" s="1"/>
  <c r="J1578" i="2"/>
  <c r="H1578" i="2"/>
  <c r="F1578" i="2"/>
  <c r="AX1577" i="2"/>
  <c r="AL1577" i="2"/>
  <c r="AH1577" i="2"/>
  <c r="AF1577" i="2"/>
  <c r="AG1577" i="2" s="1"/>
  <c r="J1577" i="2"/>
  <c r="H1577" i="2"/>
  <c r="F1577" i="2"/>
  <c r="AX1576" i="2"/>
  <c r="AL1576" i="2"/>
  <c r="AI1576" i="2"/>
  <c r="AH1576" i="2"/>
  <c r="AF1576" i="2"/>
  <c r="AG1576" i="2" s="1"/>
  <c r="J1576" i="2"/>
  <c r="H1576" i="2"/>
  <c r="F1576" i="2"/>
  <c r="AZ1575" i="2"/>
  <c r="AX1575" i="2"/>
  <c r="AL1575" i="2"/>
  <c r="AI1575" i="2"/>
  <c r="AJ1575" i="2" s="1"/>
  <c r="AY1575" i="2" s="1"/>
  <c r="AH1575" i="2"/>
  <c r="AF1575" i="2"/>
  <c r="AG1575" i="2" s="1"/>
  <c r="J1575" i="2"/>
  <c r="H1575" i="2"/>
  <c r="F1575" i="2"/>
  <c r="AX1574" i="2"/>
  <c r="AL1574" i="2"/>
  <c r="AI1574" i="2"/>
  <c r="AZ1574" i="2" s="1"/>
  <c r="AH1574" i="2"/>
  <c r="AG1574" i="2"/>
  <c r="AF1574" i="2"/>
  <c r="J1574" i="2"/>
  <c r="H1574" i="2"/>
  <c r="F1574" i="2"/>
  <c r="AX1573" i="2"/>
  <c r="AL1573" i="2"/>
  <c r="AH1573" i="2"/>
  <c r="AF1573" i="2"/>
  <c r="AG1573" i="2" s="1"/>
  <c r="J1573" i="2"/>
  <c r="H1573" i="2"/>
  <c r="F1573" i="2"/>
  <c r="AX1572" i="2"/>
  <c r="AL1572" i="2"/>
  <c r="AH1572" i="2"/>
  <c r="AF1572" i="2"/>
  <c r="J1572" i="2"/>
  <c r="H1572" i="2"/>
  <c r="F1572" i="2"/>
  <c r="AX1571" i="2"/>
  <c r="AL1571" i="2"/>
  <c r="AH1571" i="2"/>
  <c r="AF1571" i="2"/>
  <c r="AG1571" i="2" s="1"/>
  <c r="J1571" i="2"/>
  <c r="H1571" i="2"/>
  <c r="F1571" i="2"/>
  <c r="AY1570" i="2"/>
  <c r="AX1570" i="2"/>
  <c r="AL1570" i="2"/>
  <c r="AI1570" i="2"/>
  <c r="AJ1570" i="2" s="1"/>
  <c r="AH1570" i="2"/>
  <c r="AG1570" i="2"/>
  <c r="AF1570" i="2"/>
  <c r="J1570" i="2"/>
  <c r="H1570" i="2"/>
  <c r="F1570" i="2"/>
  <c r="AX1569" i="2"/>
  <c r="AL1569" i="2"/>
  <c r="AI1569" i="2"/>
  <c r="AH1569" i="2"/>
  <c r="AF1569" i="2"/>
  <c r="AG1569" i="2" s="1"/>
  <c r="J1569" i="2"/>
  <c r="H1569" i="2"/>
  <c r="F1569" i="2"/>
  <c r="AY1568" i="2"/>
  <c r="AX1568" i="2"/>
  <c r="AL1568" i="2"/>
  <c r="AI1568" i="2"/>
  <c r="AJ1568" i="2" s="1"/>
  <c r="AH1568" i="2"/>
  <c r="AG1568" i="2"/>
  <c r="AF1568" i="2"/>
  <c r="J1568" i="2"/>
  <c r="H1568" i="2"/>
  <c r="F1568" i="2"/>
  <c r="AX1567" i="2"/>
  <c r="AL1567" i="2"/>
  <c r="AI1567" i="2"/>
  <c r="AH1567" i="2"/>
  <c r="AF1567" i="2"/>
  <c r="AG1567" i="2" s="1"/>
  <c r="J1567" i="2"/>
  <c r="H1567" i="2"/>
  <c r="F1567" i="2"/>
  <c r="AX1566" i="2"/>
  <c r="AL1566" i="2"/>
  <c r="AI1566" i="2"/>
  <c r="AJ1566" i="2" s="1"/>
  <c r="AY1566" i="2" s="1"/>
  <c r="AH1566" i="2"/>
  <c r="AG1566" i="2"/>
  <c r="AF1566" i="2"/>
  <c r="J1566" i="2"/>
  <c r="H1566" i="2"/>
  <c r="F1566" i="2"/>
  <c r="AX1565" i="2"/>
  <c r="AL1565" i="2"/>
  <c r="AI1565" i="2"/>
  <c r="AH1565" i="2"/>
  <c r="AF1565" i="2"/>
  <c r="AG1565" i="2" s="1"/>
  <c r="J1565" i="2"/>
  <c r="H1565" i="2"/>
  <c r="F1565" i="2"/>
  <c r="AX1564" i="2"/>
  <c r="AL1564" i="2"/>
  <c r="AI1564" i="2"/>
  <c r="AJ1564" i="2" s="1"/>
  <c r="AY1564" i="2" s="1"/>
  <c r="AH1564" i="2"/>
  <c r="AG1564" i="2"/>
  <c r="AF1564" i="2"/>
  <c r="J1564" i="2"/>
  <c r="H1564" i="2"/>
  <c r="F1564" i="2"/>
  <c r="AX1563" i="2"/>
  <c r="AL1563" i="2"/>
  <c r="AI1563" i="2"/>
  <c r="AH1563" i="2"/>
  <c r="AF1563" i="2"/>
  <c r="AG1563" i="2" s="1"/>
  <c r="J1563" i="2"/>
  <c r="H1563" i="2"/>
  <c r="F1563" i="2"/>
  <c r="AY1562" i="2"/>
  <c r="AX1562" i="2"/>
  <c r="AL1562" i="2"/>
  <c r="AI1562" i="2"/>
  <c r="AJ1562" i="2" s="1"/>
  <c r="AH1562" i="2"/>
  <c r="AG1562" i="2"/>
  <c r="AF1562" i="2"/>
  <c r="J1562" i="2"/>
  <c r="H1562" i="2"/>
  <c r="F1562" i="2"/>
  <c r="AX1561" i="2"/>
  <c r="AL1561" i="2"/>
  <c r="AI1561" i="2"/>
  <c r="AH1561" i="2"/>
  <c r="AF1561" i="2"/>
  <c r="AG1561" i="2" s="1"/>
  <c r="J1561" i="2"/>
  <c r="H1561" i="2"/>
  <c r="F1561" i="2"/>
  <c r="AY1560" i="2"/>
  <c r="AX1560" i="2"/>
  <c r="AL1560" i="2"/>
  <c r="AI1560" i="2"/>
  <c r="AJ1560" i="2" s="1"/>
  <c r="AH1560" i="2"/>
  <c r="AG1560" i="2"/>
  <c r="AF1560" i="2"/>
  <c r="J1560" i="2"/>
  <c r="H1560" i="2"/>
  <c r="F1560" i="2"/>
  <c r="AX1559" i="2"/>
  <c r="AL1559" i="2"/>
  <c r="AI1559" i="2"/>
  <c r="AH1559" i="2"/>
  <c r="AF1559" i="2"/>
  <c r="AG1559" i="2" s="1"/>
  <c r="J1559" i="2"/>
  <c r="H1559" i="2"/>
  <c r="F1559" i="2"/>
  <c r="AX1558" i="2"/>
  <c r="AL1558" i="2"/>
  <c r="AI1558" i="2"/>
  <c r="AJ1558" i="2" s="1"/>
  <c r="AY1558" i="2" s="1"/>
  <c r="AH1558" i="2"/>
  <c r="AG1558" i="2"/>
  <c r="AF1558" i="2"/>
  <c r="J1558" i="2"/>
  <c r="H1558" i="2"/>
  <c r="F1558" i="2"/>
  <c r="AX1557" i="2"/>
  <c r="AL1557" i="2"/>
  <c r="AI1557" i="2"/>
  <c r="AH1557" i="2"/>
  <c r="AF1557" i="2"/>
  <c r="AG1557" i="2" s="1"/>
  <c r="J1557" i="2"/>
  <c r="H1557" i="2"/>
  <c r="F1557" i="2"/>
  <c r="AX1556" i="2"/>
  <c r="AL1556" i="2"/>
  <c r="AI1556" i="2"/>
  <c r="AJ1556" i="2" s="1"/>
  <c r="AY1556" i="2" s="1"/>
  <c r="AH1556" i="2"/>
  <c r="AG1556" i="2"/>
  <c r="AF1556" i="2"/>
  <c r="J1556" i="2"/>
  <c r="H1556" i="2"/>
  <c r="F1556" i="2"/>
  <c r="AX1555" i="2"/>
  <c r="AL1555" i="2"/>
  <c r="AI1555" i="2"/>
  <c r="AH1555" i="2"/>
  <c r="AF1555" i="2"/>
  <c r="AG1555" i="2" s="1"/>
  <c r="J1555" i="2"/>
  <c r="H1555" i="2"/>
  <c r="F1555" i="2"/>
  <c r="AY1554" i="2"/>
  <c r="AX1554" i="2"/>
  <c r="AL1554" i="2"/>
  <c r="AI1554" i="2"/>
  <c r="AJ1554" i="2" s="1"/>
  <c r="AH1554" i="2"/>
  <c r="AG1554" i="2"/>
  <c r="AF1554" i="2"/>
  <c r="J1554" i="2"/>
  <c r="H1554" i="2"/>
  <c r="F1554" i="2"/>
  <c r="AX1553" i="2"/>
  <c r="AL1553" i="2"/>
  <c r="AI1553" i="2"/>
  <c r="AH1553" i="2"/>
  <c r="AF1553" i="2"/>
  <c r="AG1553" i="2" s="1"/>
  <c r="J1553" i="2"/>
  <c r="H1553" i="2"/>
  <c r="F1553" i="2"/>
  <c r="AY1552" i="2"/>
  <c r="AX1552" i="2"/>
  <c r="AL1552" i="2"/>
  <c r="AI1552" i="2"/>
  <c r="AJ1552" i="2" s="1"/>
  <c r="AH1552" i="2"/>
  <c r="AG1552" i="2"/>
  <c r="AF1552" i="2"/>
  <c r="J1552" i="2"/>
  <c r="H1552" i="2"/>
  <c r="F1552" i="2"/>
  <c r="AX1551" i="2"/>
  <c r="AL1551" i="2"/>
  <c r="AI1551" i="2"/>
  <c r="AH1551" i="2"/>
  <c r="AF1551" i="2"/>
  <c r="AG1551" i="2" s="1"/>
  <c r="J1551" i="2"/>
  <c r="H1551" i="2"/>
  <c r="F1551" i="2"/>
  <c r="AX1550" i="2"/>
  <c r="AL1550" i="2"/>
  <c r="AI1550" i="2"/>
  <c r="AJ1550" i="2" s="1"/>
  <c r="AY1550" i="2" s="1"/>
  <c r="AH1550" i="2"/>
  <c r="AG1550" i="2"/>
  <c r="AF1550" i="2"/>
  <c r="J1550" i="2"/>
  <c r="H1550" i="2"/>
  <c r="F1550" i="2"/>
  <c r="AX1549" i="2"/>
  <c r="AL1549" i="2"/>
  <c r="AI1549" i="2"/>
  <c r="AH1549" i="2"/>
  <c r="AF1549" i="2"/>
  <c r="AG1549" i="2" s="1"/>
  <c r="J1549" i="2"/>
  <c r="H1549" i="2"/>
  <c r="F1549" i="2"/>
  <c r="AX1548" i="2"/>
  <c r="AL1548" i="2"/>
  <c r="AI1548" i="2"/>
  <c r="AJ1548" i="2" s="1"/>
  <c r="AY1548" i="2" s="1"/>
  <c r="AH1548" i="2"/>
  <c r="AG1548" i="2"/>
  <c r="AF1548" i="2"/>
  <c r="J1548" i="2"/>
  <c r="H1548" i="2"/>
  <c r="F1548" i="2"/>
  <c r="AX1547" i="2"/>
  <c r="AL1547" i="2"/>
  <c r="AI1547" i="2"/>
  <c r="AH1547" i="2"/>
  <c r="AF1547" i="2"/>
  <c r="AG1547" i="2" s="1"/>
  <c r="J1547" i="2"/>
  <c r="H1547" i="2"/>
  <c r="F1547" i="2"/>
  <c r="AY1546" i="2"/>
  <c r="AX1546" i="2"/>
  <c r="AL1546" i="2"/>
  <c r="AJ1546" i="2"/>
  <c r="AI1546" i="2"/>
  <c r="AZ1546" i="2" s="1"/>
  <c r="AH1546" i="2"/>
  <c r="AG1546" i="2"/>
  <c r="AF1546" i="2"/>
  <c r="J1546" i="2"/>
  <c r="H1546" i="2"/>
  <c r="F1546" i="2"/>
  <c r="AX1545" i="2"/>
  <c r="AL1545" i="2"/>
  <c r="AI1545" i="2"/>
  <c r="AH1545" i="2"/>
  <c r="AF1545" i="2"/>
  <c r="AG1545" i="2" s="1"/>
  <c r="J1545" i="2"/>
  <c r="H1545" i="2"/>
  <c r="F1545" i="2"/>
  <c r="AY1544" i="2"/>
  <c r="AX1544" i="2"/>
  <c r="AL1544" i="2"/>
  <c r="AJ1544" i="2"/>
  <c r="AI1544" i="2"/>
  <c r="AZ1544" i="2" s="1"/>
  <c r="AH1544" i="2"/>
  <c r="AG1544" i="2"/>
  <c r="AF1544" i="2"/>
  <c r="J1544" i="2"/>
  <c r="H1544" i="2"/>
  <c r="F1544" i="2"/>
  <c r="AX1543" i="2"/>
  <c r="AL1543" i="2"/>
  <c r="AI1543" i="2"/>
  <c r="AH1543" i="2"/>
  <c r="AF1543" i="2"/>
  <c r="AG1543" i="2" s="1"/>
  <c r="J1543" i="2"/>
  <c r="H1543" i="2"/>
  <c r="F1543" i="2"/>
  <c r="AY1542" i="2"/>
  <c r="AX1542" i="2"/>
  <c r="AL1542" i="2"/>
  <c r="AJ1542" i="2"/>
  <c r="AI1542" i="2"/>
  <c r="AZ1542" i="2" s="1"/>
  <c r="AH1542" i="2"/>
  <c r="AG1542" i="2"/>
  <c r="AF1542" i="2"/>
  <c r="J1542" i="2"/>
  <c r="H1542" i="2"/>
  <c r="F1542" i="2"/>
  <c r="AX1541" i="2"/>
  <c r="AL1541" i="2"/>
  <c r="AI1541" i="2"/>
  <c r="AH1541" i="2"/>
  <c r="AF1541" i="2"/>
  <c r="AG1541" i="2" s="1"/>
  <c r="J1541" i="2"/>
  <c r="H1541" i="2"/>
  <c r="F1541" i="2"/>
  <c r="AY1540" i="2"/>
  <c r="AX1540" i="2"/>
  <c r="AL1540" i="2"/>
  <c r="AJ1540" i="2"/>
  <c r="AI1540" i="2"/>
  <c r="AZ1540" i="2" s="1"/>
  <c r="AH1540" i="2"/>
  <c r="AG1540" i="2"/>
  <c r="AF1540" i="2"/>
  <c r="J1540" i="2"/>
  <c r="H1540" i="2"/>
  <c r="F1540" i="2"/>
  <c r="AX1539" i="2"/>
  <c r="AL1539" i="2"/>
  <c r="AI1539" i="2"/>
  <c r="AH1539" i="2"/>
  <c r="AF1539" i="2"/>
  <c r="AG1539" i="2" s="1"/>
  <c r="J1539" i="2"/>
  <c r="H1539" i="2"/>
  <c r="F1539" i="2"/>
  <c r="AY1538" i="2"/>
  <c r="AX1538" i="2"/>
  <c r="AL1538" i="2"/>
  <c r="AJ1538" i="2"/>
  <c r="AI1538" i="2"/>
  <c r="AZ1538" i="2" s="1"/>
  <c r="AH1538" i="2"/>
  <c r="AG1538" i="2"/>
  <c r="AF1538" i="2"/>
  <c r="J1538" i="2"/>
  <c r="H1538" i="2"/>
  <c r="F1538" i="2"/>
  <c r="AX1537" i="2"/>
  <c r="AL1537" i="2"/>
  <c r="AI1537" i="2"/>
  <c r="AH1537" i="2"/>
  <c r="AF1537" i="2"/>
  <c r="AG1537" i="2" s="1"/>
  <c r="J1537" i="2"/>
  <c r="H1537" i="2"/>
  <c r="F1537" i="2"/>
  <c r="AY1536" i="2"/>
  <c r="AX1536" i="2"/>
  <c r="AL1536" i="2"/>
  <c r="AJ1536" i="2"/>
  <c r="AI1536" i="2"/>
  <c r="AZ1536" i="2" s="1"/>
  <c r="AH1536" i="2"/>
  <c r="AG1536" i="2"/>
  <c r="AF1536" i="2"/>
  <c r="J1536" i="2"/>
  <c r="H1536" i="2"/>
  <c r="F1536" i="2"/>
  <c r="AX1535" i="2"/>
  <c r="AL1535" i="2"/>
  <c r="AI1535" i="2"/>
  <c r="AH1535" i="2"/>
  <c r="AF1535" i="2"/>
  <c r="AG1535" i="2" s="1"/>
  <c r="J1535" i="2"/>
  <c r="H1535" i="2"/>
  <c r="F1535" i="2"/>
  <c r="AY1534" i="2"/>
  <c r="AX1534" i="2"/>
  <c r="AL1534" i="2"/>
  <c r="AJ1534" i="2"/>
  <c r="AI1534" i="2"/>
  <c r="AZ1534" i="2" s="1"/>
  <c r="AH1534" i="2"/>
  <c r="AG1534" i="2"/>
  <c r="AF1534" i="2"/>
  <c r="J1534" i="2"/>
  <c r="H1534" i="2"/>
  <c r="F1534" i="2"/>
  <c r="AX1533" i="2"/>
  <c r="AL1533" i="2"/>
  <c r="AI1533" i="2"/>
  <c r="AH1533" i="2"/>
  <c r="AF1533" i="2"/>
  <c r="AG1533" i="2" s="1"/>
  <c r="J1533" i="2"/>
  <c r="H1533" i="2"/>
  <c r="F1533" i="2"/>
  <c r="AY1532" i="2"/>
  <c r="AX1532" i="2"/>
  <c r="AL1532" i="2"/>
  <c r="AJ1532" i="2"/>
  <c r="AI1532" i="2"/>
  <c r="AZ1532" i="2" s="1"/>
  <c r="AH1532" i="2"/>
  <c r="AG1532" i="2"/>
  <c r="AF1532" i="2"/>
  <c r="J1532" i="2"/>
  <c r="H1532" i="2"/>
  <c r="F1532" i="2"/>
  <c r="AX1531" i="2"/>
  <c r="AL1531" i="2"/>
  <c r="AI1531" i="2"/>
  <c r="AH1531" i="2"/>
  <c r="AF1531" i="2"/>
  <c r="AG1531" i="2" s="1"/>
  <c r="J1531" i="2"/>
  <c r="H1531" i="2"/>
  <c r="F1531" i="2"/>
  <c r="AY1530" i="2"/>
  <c r="AX1530" i="2"/>
  <c r="AL1530" i="2"/>
  <c r="AJ1530" i="2"/>
  <c r="AI1530" i="2"/>
  <c r="AZ1530" i="2" s="1"/>
  <c r="AH1530" i="2"/>
  <c r="AG1530" i="2"/>
  <c r="AF1530" i="2"/>
  <c r="J1530" i="2"/>
  <c r="H1530" i="2"/>
  <c r="F1530" i="2"/>
  <c r="AX1529" i="2"/>
  <c r="AL1529" i="2"/>
  <c r="AI1529" i="2"/>
  <c r="AH1529" i="2"/>
  <c r="AF1529" i="2"/>
  <c r="AG1529" i="2" s="1"/>
  <c r="J1529" i="2"/>
  <c r="H1529" i="2"/>
  <c r="F1529" i="2"/>
  <c r="AY1528" i="2"/>
  <c r="AX1528" i="2"/>
  <c r="AL1528" i="2"/>
  <c r="AJ1528" i="2"/>
  <c r="AI1528" i="2"/>
  <c r="AZ1528" i="2" s="1"/>
  <c r="AH1528" i="2"/>
  <c r="AG1528" i="2"/>
  <c r="AF1528" i="2"/>
  <c r="J1528" i="2"/>
  <c r="H1528" i="2"/>
  <c r="F1528" i="2"/>
  <c r="AX1527" i="2"/>
  <c r="AL1527" i="2"/>
  <c r="AI1527" i="2"/>
  <c r="AH1527" i="2"/>
  <c r="AF1527" i="2"/>
  <c r="AG1527" i="2" s="1"/>
  <c r="J1527" i="2"/>
  <c r="H1527" i="2"/>
  <c r="F1527" i="2"/>
  <c r="AY1526" i="2"/>
  <c r="AX1526" i="2"/>
  <c r="AL1526" i="2"/>
  <c r="AJ1526" i="2"/>
  <c r="AI1526" i="2"/>
  <c r="AZ1526" i="2" s="1"/>
  <c r="AH1526" i="2"/>
  <c r="AG1526" i="2"/>
  <c r="AF1526" i="2"/>
  <c r="J1526" i="2"/>
  <c r="H1526" i="2"/>
  <c r="F1526" i="2"/>
  <c r="AX1525" i="2"/>
  <c r="AL1525" i="2"/>
  <c r="AI1525" i="2"/>
  <c r="AH1525" i="2"/>
  <c r="AF1525" i="2"/>
  <c r="AG1525" i="2" s="1"/>
  <c r="J1525" i="2"/>
  <c r="H1525" i="2"/>
  <c r="F1525" i="2"/>
  <c r="AY1524" i="2"/>
  <c r="AX1524" i="2"/>
  <c r="AL1524" i="2"/>
  <c r="AJ1524" i="2"/>
  <c r="AI1524" i="2"/>
  <c r="AZ1524" i="2" s="1"/>
  <c r="AH1524" i="2"/>
  <c r="AG1524" i="2"/>
  <c r="AF1524" i="2"/>
  <c r="J1524" i="2"/>
  <c r="H1524" i="2"/>
  <c r="F1524" i="2"/>
  <c r="AX1523" i="2"/>
  <c r="AL1523" i="2"/>
  <c r="AI1523" i="2"/>
  <c r="AH1523" i="2"/>
  <c r="AF1523" i="2"/>
  <c r="AG1523" i="2" s="1"/>
  <c r="J1523" i="2"/>
  <c r="H1523" i="2"/>
  <c r="F1523" i="2"/>
  <c r="AY1522" i="2"/>
  <c r="AX1522" i="2"/>
  <c r="AL1522" i="2"/>
  <c r="AJ1522" i="2"/>
  <c r="AI1522" i="2"/>
  <c r="AZ1522" i="2" s="1"/>
  <c r="AH1522" i="2"/>
  <c r="AG1522" i="2"/>
  <c r="AF1522" i="2"/>
  <c r="J1522" i="2"/>
  <c r="H1522" i="2"/>
  <c r="F1522" i="2"/>
  <c r="AX1521" i="2"/>
  <c r="AL1521" i="2"/>
  <c r="AI1521" i="2"/>
  <c r="AH1521" i="2"/>
  <c r="AF1521" i="2"/>
  <c r="AG1521" i="2" s="1"/>
  <c r="J1521" i="2"/>
  <c r="H1521" i="2"/>
  <c r="F1521" i="2"/>
  <c r="AX1520" i="2"/>
  <c r="AL1520" i="2"/>
  <c r="AH1520" i="2"/>
  <c r="AG1520" i="2"/>
  <c r="AF1520" i="2"/>
  <c r="AI1520" i="2" s="1"/>
  <c r="J1520" i="2"/>
  <c r="H1520" i="2"/>
  <c r="F1520" i="2"/>
  <c r="AX1519" i="2"/>
  <c r="AL1519" i="2"/>
  <c r="AI1519" i="2"/>
  <c r="AH1519" i="2"/>
  <c r="AF1519" i="2"/>
  <c r="AG1519" i="2" s="1"/>
  <c r="J1519" i="2"/>
  <c r="H1519" i="2"/>
  <c r="F1519" i="2"/>
  <c r="AX1518" i="2"/>
  <c r="AL1518" i="2"/>
  <c r="AH1518" i="2"/>
  <c r="AG1518" i="2"/>
  <c r="AF1518" i="2"/>
  <c r="AI1518" i="2" s="1"/>
  <c r="J1518" i="2"/>
  <c r="H1518" i="2"/>
  <c r="F1518" i="2"/>
  <c r="AX1517" i="2"/>
  <c r="AL1517" i="2"/>
  <c r="AI1517" i="2"/>
  <c r="AH1517" i="2"/>
  <c r="AF1517" i="2"/>
  <c r="AG1517" i="2" s="1"/>
  <c r="J1517" i="2"/>
  <c r="H1517" i="2"/>
  <c r="F1517" i="2"/>
  <c r="AX1516" i="2"/>
  <c r="AL1516" i="2"/>
  <c r="AH1516" i="2"/>
  <c r="AG1516" i="2"/>
  <c r="AF1516" i="2"/>
  <c r="AI1516" i="2" s="1"/>
  <c r="J1516" i="2"/>
  <c r="H1516" i="2"/>
  <c r="F1516" i="2"/>
  <c r="AX1515" i="2"/>
  <c r="AL1515" i="2"/>
  <c r="AI1515" i="2"/>
  <c r="AH1515" i="2"/>
  <c r="AF1515" i="2"/>
  <c r="AG1515" i="2" s="1"/>
  <c r="J1515" i="2"/>
  <c r="H1515" i="2"/>
  <c r="F1515" i="2"/>
  <c r="AX1514" i="2"/>
  <c r="AL1514" i="2"/>
  <c r="AH1514" i="2"/>
  <c r="AG1514" i="2"/>
  <c r="AF1514" i="2"/>
  <c r="AI1514" i="2" s="1"/>
  <c r="J1514" i="2"/>
  <c r="H1514" i="2"/>
  <c r="F1514" i="2"/>
  <c r="AX1513" i="2"/>
  <c r="AL1513" i="2"/>
  <c r="AH1513" i="2"/>
  <c r="AF1513" i="2"/>
  <c r="J1513" i="2"/>
  <c r="H1513" i="2"/>
  <c r="F1513" i="2"/>
  <c r="AX1512" i="2"/>
  <c r="AL1512" i="2"/>
  <c r="AH1512" i="2"/>
  <c r="AG1512" i="2"/>
  <c r="AF1512" i="2"/>
  <c r="AI1512" i="2" s="1"/>
  <c r="AZ1512" i="2" s="1"/>
  <c r="J1512" i="2"/>
  <c r="H1512" i="2"/>
  <c r="F1512" i="2"/>
  <c r="AX1511" i="2"/>
  <c r="AL1511" i="2"/>
  <c r="AI1511" i="2"/>
  <c r="AH1511" i="2"/>
  <c r="AF1511" i="2"/>
  <c r="AG1511" i="2" s="1"/>
  <c r="J1511" i="2"/>
  <c r="H1511" i="2"/>
  <c r="F1511" i="2"/>
  <c r="AX1510" i="2"/>
  <c r="AL1510" i="2"/>
  <c r="AH1510" i="2"/>
  <c r="AG1510" i="2"/>
  <c r="AF1510" i="2"/>
  <c r="AI1510" i="2" s="1"/>
  <c r="AZ1510" i="2" s="1"/>
  <c r="J1510" i="2"/>
  <c r="H1510" i="2"/>
  <c r="F1510" i="2"/>
  <c r="AZ1509" i="2"/>
  <c r="AX1509" i="2"/>
  <c r="AL1509" i="2"/>
  <c r="AI1509" i="2"/>
  <c r="AJ1509" i="2" s="1"/>
  <c r="AH1509" i="2"/>
  <c r="AF1509" i="2"/>
  <c r="AG1509" i="2" s="1"/>
  <c r="J1509" i="2"/>
  <c r="H1509" i="2"/>
  <c r="F1509" i="2"/>
  <c r="AY1509" i="2" s="1"/>
  <c r="AX1508" i="2"/>
  <c r="AL1508" i="2"/>
  <c r="AH1508" i="2"/>
  <c r="AG1508" i="2"/>
  <c r="AF1508" i="2"/>
  <c r="AI1508" i="2" s="1"/>
  <c r="J1508" i="2"/>
  <c r="H1508" i="2"/>
  <c r="F1508" i="2"/>
  <c r="AX1507" i="2"/>
  <c r="AL1507" i="2"/>
  <c r="AH1507" i="2"/>
  <c r="AF1507" i="2"/>
  <c r="J1507" i="2"/>
  <c r="H1507" i="2"/>
  <c r="F1507" i="2"/>
  <c r="AX1506" i="2"/>
  <c r="AL1506" i="2"/>
  <c r="AJ1506" i="2"/>
  <c r="AY1506" i="2" s="1"/>
  <c r="AH1506" i="2"/>
  <c r="AG1506" i="2"/>
  <c r="AF1506" i="2"/>
  <c r="AI1506" i="2" s="1"/>
  <c r="AZ1506" i="2" s="1"/>
  <c r="J1506" i="2"/>
  <c r="H1506" i="2"/>
  <c r="F1506" i="2"/>
  <c r="AX1505" i="2"/>
  <c r="AL1505" i="2"/>
  <c r="AI1505" i="2"/>
  <c r="AJ1505" i="2" s="1"/>
  <c r="AH1505" i="2"/>
  <c r="AF1505" i="2"/>
  <c r="AG1505" i="2" s="1"/>
  <c r="J1505" i="2"/>
  <c r="H1505" i="2"/>
  <c r="F1505" i="2"/>
  <c r="AY1504" i="2"/>
  <c r="AX1504" i="2"/>
  <c r="AL1504" i="2"/>
  <c r="AJ1504" i="2"/>
  <c r="AH1504" i="2"/>
  <c r="AG1504" i="2"/>
  <c r="AF1504" i="2"/>
  <c r="AI1504" i="2" s="1"/>
  <c r="AZ1504" i="2" s="1"/>
  <c r="J1504" i="2"/>
  <c r="H1504" i="2"/>
  <c r="F1504" i="2"/>
  <c r="AX1503" i="2"/>
  <c r="AL1503" i="2"/>
  <c r="AI1503" i="2"/>
  <c r="AJ1503" i="2" s="1"/>
  <c r="AH1503" i="2"/>
  <c r="AF1503" i="2"/>
  <c r="AG1503" i="2" s="1"/>
  <c r="J1503" i="2"/>
  <c r="H1503" i="2"/>
  <c r="F1503" i="2"/>
  <c r="AX1502" i="2"/>
  <c r="AL1502" i="2"/>
  <c r="AH1502" i="2"/>
  <c r="AG1502" i="2"/>
  <c r="AF1502" i="2"/>
  <c r="AI1502" i="2" s="1"/>
  <c r="J1502" i="2"/>
  <c r="H1502" i="2"/>
  <c r="F1502" i="2"/>
  <c r="AX1501" i="2"/>
  <c r="AL1501" i="2"/>
  <c r="AI1501" i="2"/>
  <c r="AJ1501" i="2" s="1"/>
  <c r="AH1501" i="2"/>
  <c r="AF1501" i="2"/>
  <c r="AG1501" i="2" s="1"/>
  <c r="J1501" i="2"/>
  <c r="H1501" i="2"/>
  <c r="F1501" i="2"/>
  <c r="AX1500" i="2"/>
  <c r="AL1500" i="2"/>
  <c r="AJ1500" i="2"/>
  <c r="AY1500" i="2" s="1"/>
  <c r="AH1500" i="2"/>
  <c r="AG1500" i="2"/>
  <c r="AF1500" i="2"/>
  <c r="AI1500" i="2" s="1"/>
  <c r="AZ1500" i="2" s="1"/>
  <c r="J1500" i="2"/>
  <c r="H1500" i="2"/>
  <c r="F1500" i="2"/>
  <c r="AX1499" i="2"/>
  <c r="AL1499" i="2"/>
  <c r="AH1499" i="2"/>
  <c r="AF1499" i="2"/>
  <c r="J1499" i="2"/>
  <c r="H1499" i="2"/>
  <c r="F1499" i="2"/>
  <c r="AY1498" i="2"/>
  <c r="AX1498" i="2"/>
  <c r="AL1498" i="2"/>
  <c r="AJ1498" i="2"/>
  <c r="AH1498" i="2"/>
  <c r="AG1498" i="2"/>
  <c r="AF1498" i="2"/>
  <c r="AI1498" i="2" s="1"/>
  <c r="AZ1498" i="2" s="1"/>
  <c r="J1498" i="2"/>
  <c r="H1498" i="2"/>
  <c r="F1498" i="2"/>
  <c r="AX1497" i="2"/>
  <c r="AL1497" i="2"/>
  <c r="AH1497" i="2"/>
  <c r="AF1497" i="2"/>
  <c r="J1497" i="2"/>
  <c r="H1497" i="2"/>
  <c r="F1497" i="2"/>
  <c r="AX1496" i="2"/>
  <c r="AL1496" i="2"/>
  <c r="AH1496" i="2"/>
  <c r="AG1496" i="2"/>
  <c r="AF1496" i="2"/>
  <c r="AI1496" i="2" s="1"/>
  <c r="AZ1496" i="2" s="1"/>
  <c r="J1496" i="2"/>
  <c r="H1496" i="2"/>
  <c r="F1496" i="2"/>
  <c r="AX1495" i="2"/>
  <c r="AL1495" i="2"/>
  <c r="AI1495" i="2"/>
  <c r="AH1495" i="2"/>
  <c r="AF1495" i="2"/>
  <c r="AG1495" i="2" s="1"/>
  <c r="J1495" i="2"/>
  <c r="H1495" i="2"/>
  <c r="F1495" i="2"/>
  <c r="AX1494" i="2"/>
  <c r="AL1494" i="2"/>
  <c r="AH1494" i="2"/>
  <c r="AG1494" i="2"/>
  <c r="AF1494" i="2"/>
  <c r="AI1494" i="2" s="1"/>
  <c r="J1494" i="2"/>
  <c r="H1494" i="2"/>
  <c r="F1494" i="2"/>
  <c r="AZ1493" i="2"/>
  <c r="AX1493" i="2"/>
  <c r="AL1493" i="2"/>
  <c r="AI1493" i="2"/>
  <c r="AJ1493" i="2" s="1"/>
  <c r="AH1493" i="2"/>
  <c r="AF1493" i="2"/>
  <c r="AG1493" i="2" s="1"/>
  <c r="J1493" i="2"/>
  <c r="H1493" i="2"/>
  <c r="F1493" i="2"/>
  <c r="AY1493" i="2" s="1"/>
  <c r="AX1492" i="2"/>
  <c r="AL1492" i="2"/>
  <c r="AH1492" i="2"/>
  <c r="AF1492" i="2"/>
  <c r="J1492" i="2"/>
  <c r="H1492" i="2"/>
  <c r="F1492" i="2"/>
  <c r="AX1491" i="2"/>
  <c r="AL1491" i="2"/>
  <c r="AI1491" i="2"/>
  <c r="AH1491" i="2"/>
  <c r="AF1491" i="2"/>
  <c r="AG1491" i="2" s="1"/>
  <c r="J1491" i="2"/>
  <c r="H1491" i="2"/>
  <c r="F1491" i="2"/>
  <c r="AX1490" i="2"/>
  <c r="AL1490" i="2"/>
  <c r="AH1490" i="2"/>
  <c r="AF1490" i="2"/>
  <c r="J1490" i="2"/>
  <c r="H1490" i="2"/>
  <c r="F1490" i="2"/>
  <c r="AX1489" i="2"/>
  <c r="AL1489" i="2"/>
  <c r="AI1489" i="2"/>
  <c r="AH1489" i="2"/>
  <c r="AF1489" i="2"/>
  <c r="AG1489" i="2" s="1"/>
  <c r="J1489" i="2"/>
  <c r="H1489" i="2"/>
  <c r="F1489" i="2"/>
  <c r="AX1488" i="2"/>
  <c r="AL1488" i="2"/>
  <c r="AH1488" i="2"/>
  <c r="AG1488" i="2"/>
  <c r="AF1488" i="2"/>
  <c r="AI1488" i="2" s="1"/>
  <c r="AZ1488" i="2" s="1"/>
  <c r="J1488" i="2"/>
  <c r="H1488" i="2"/>
  <c r="F1488" i="2"/>
  <c r="AX1487" i="2"/>
  <c r="AL1487" i="2"/>
  <c r="AJ1487" i="2"/>
  <c r="AI1487" i="2"/>
  <c r="AZ1487" i="2" s="1"/>
  <c r="AH1487" i="2"/>
  <c r="AF1487" i="2"/>
  <c r="AG1487" i="2" s="1"/>
  <c r="J1487" i="2"/>
  <c r="H1487" i="2"/>
  <c r="F1487" i="2"/>
  <c r="AZ1486" i="2"/>
  <c r="AY1486" i="2"/>
  <c r="AX1486" i="2"/>
  <c r="AL1486" i="2"/>
  <c r="AJ1486" i="2"/>
  <c r="AH1486" i="2"/>
  <c r="AG1486" i="2"/>
  <c r="AF1486" i="2"/>
  <c r="AI1486" i="2" s="1"/>
  <c r="J1486" i="2"/>
  <c r="H1486" i="2"/>
  <c r="F1486" i="2"/>
  <c r="AX1485" i="2"/>
  <c r="AL1485" i="2"/>
  <c r="AH1485" i="2"/>
  <c r="AG1485" i="2"/>
  <c r="AF1485" i="2"/>
  <c r="AI1485" i="2" s="1"/>
  <c r="J1485" i="2"/>
  <c r="H1485" i="2"/>
  <c r="F1485" i="2"/>
  <c r="AX1484" i="2"/>
  <c r="AL1484" i="2"/>
  <c r="AH1484" i="2"/>
  <c r="AF1484" i="2"/>
  <c r="J1484" i="2"/>
  <c r="H1484" i="2"/>
  <c r="F1484" i="2"/>
  <c r="AX1483" i="2"/>
  <c r="AL1483" i="2"/>
  <c r="AH1483" i="2"/>
  <c r="AF1483" i="2"/>
  <c r="AG1483" i="2" s="1"/>
  <c r="J1483" i="2"/>
  <c r="H1483" i="2"/>
  <c r="F1483" i="2"/>
  <c r="AX1482" i="2"/>
  <c r="AL1482" i="2"/>
  <c r="AJ1482" i="2"/>
  <c r="AY1482" i="2" s="1"/>
  <c r="AH1482" i="2"/>
  <c r="AG1482" i="2"/>
  <c r="AF1482" i="2"/>
  <c r="AI1482" i="2" s="1"/>
  <c r="AZ1482" i="2" s="1"/>
  <c r="J1482" i="2"/>
  <c r="H1482" i="2"/>
  <c r="F1482" i="2"/>
  <c r="AX1481" i="2"/>
  <c r="AL1481" i="2"/>
  <c r="AJ1481" i="2"/>
  <c r="AI1481" i="2"/>
  <c r="AZ1481" i="2" s="1"/>
  <c r="AH1481" i="2"/>
  <c r="AG1481" i="2"/>
  <c r="AF1481" i="2"/>
  <c r="J1481" i="2"/>
  <c r="H1481" i="2"/>
  <c r="F1481" i="2"/>
  <c r="AY1481" i="2" s="1"/>
  <c r="AX1480" i="2"/>
  <c r="AL1480" i="2"/>
  <c r="AH1480" i="2"/>
  <c r="AG1480" i="2"/>
  <c r="AF1480" i="2"/>
  <c r="AI1480" i="2" s="1"/>
  <c r="J1480" i="2"/>
  <c r="H1480" i="2"/>
  <c r="F1480" i="2"/>
  <c r="AZ1479" i="2"/>
  <c r="AX1479" i="2"/>
  <c r="AL1479" i="2"/>
  <c r="AJ1479" i="2"/>
  <c r="AI1479" i="2"/>
  <c r="AH1479" i="2"/>
  <c r="AG1479" i="2"/>
  <c r="AF1479" i="2"/>
  <c r="J1479" i="2"/>
  <c r="H1479" i="2"/>
  <c r="F1479" i="2"/>
  <c r="AX1478" i="2"/>
  <c r="AL1478" i="2"/>
  <c r="AH1478" i="2"/>
  <c r="AF1478" i="2"/>
  <c r="AG1478" i="2" s="1"/>
  <c r="J1478" i="2"/>
  <c r="H1478" i="2"/>
  <c r="F1478" i="2"/>
  <c r="AX1477" i="2"/>
  <c r="AL1477" i="2"/>
  <c r="AI1477" i="2"/>
  <c r="AZ1477" i="2" s="1"/>
  <c r="AH1477" i="2"/>
  <c r="AG1477" i="2"/>
  <c r="AF1477" i="2"/>
  <c r="J1477" i="2"/>
  <c r="H1477" i="2"/>
  <c r="F1477" i="2"/>
  <c r="AX1476" i="2"/>
  <c r="AL1476" i="2"/>
  <c r="AH1476" i="2"/>
  <c r="AF1476" i="2"/>
  <c r="AG1476" i="2" s="1"/>
  <c r="J1476" i="2"/>
  <c r="H1476" i="2"/>
  <c r="F1476" i="2"/>
  <c r="AX1475" i="2"/>
  <c r="AL1475" i="2"/>
  <c r="AI1475" i="2"/>
  <c r="AZ1475" i="2" s="1"/>
  <c r="AH1475" i="2"/>
  <c r="AG1475" i="2"/>
  <c r="AF1475" i="2"/>
  <c r="J1475" i="2"/>
  <c r="H1475" i="2"/>
  <c r="F1475" i="2"/>
  <c r="AX1474" i="2"/>
  <c r="AL1474" i="2"/>
  <c r="AI1474" i="2"/>
  <c r="AJ1474" i="2" s="1"/>
  <c r="AY1474" i="2" s="1"/>
  <c r="AH1474" i="2"/>
  <c r="AF1474" i="2"/>
  <c r="AG1474" i="2" s="1"/>
  <c r="J1474" i="2"/>
  <c r="H1474" i="2"/>
  <c r="F1474" i="2"/>
  <c r="AX1473" i="2"/>
  <c r="AL1473" i="2"/>
  <c r="AJ1473" i="2"/>
  <c r="AY1473" i="2" s="1"/>
  <c r="AI1473" i="2"/>
  <c r="AZ1473" i="2" s="1"/>
  <c r="AH1473" i="2"/>
  <c r="AG1473" i="2"/>
  <c r="AF1473" i="2"/>
  <c r="J1473" i="2"/>
  <c r="H1473" i="2"/>
  <c r="F1473" i="2"/>
  <c r="AX1472" i="2"/>
  <c r="AL1472" i="2"/>
  <c r="AH1472" i="2"/>
  <c r="AF1472" i="2"/>
  <c r="AG1472" i="2" s="1"/>
  <c r="J1472" i="2"/>
  <c r="H1472" i="2"/>
  <c r="F1472" i="2"/>
  <c r="AX1471" i="2"/>
  <c r="AL1471" i="2"/>
  <c r="AJ1471" i="2"/>
  <c r="AY1471" i="2" s="1"/>
  <c r="AI1471" i="2"/>
  <c r="AZ1471" i="2" s="1"/>
  <c r="AH1471" i="2"/>
  <c r="AG1471" i="2"/>
  <c r="AF1471" i="2"/>
  <c r="J1471" i="2"/>
  <c r="H1471" i="2"/>
  <c r="F1471" i="2"/>
  <c r="AZ1470" i="2"/>
  <c r="AY1470" i="2"/>
  <c r="AX1470" i="2"/>
  <c r="AL1470" i="2"/>
  <c r="AI1470" i="2"/>
  <c r="AJ1470" i="2" s="1"/>
  <c r="AH1470" i="2"/>
  <c r="AF1470" i="2"/>
  <c r="AG1470" i="2" s="1"/>
  <c r="J1470" i="2"/>
  <c r="H1470" i="2"/>
  <c r="F1470" i="2"/>
  <c r="AY1469" i="2"/>
  <c r="AX1469" i="2"/>
  <c r="AL1469" i="2"/>
  <c r="AJ1469" i="2"/>
  <c r="AI1469" i="2"/>
  <c r="AZ1469" i="2" s="1"/>
  <c r="AH1469" i="2"/>
  <c r="AG1469" i="2"/>
  <c r="AF1469" i="2"/>
  <c r="J1469" i="2"/>
  <c r="H1469" i="2"/>
  <c r="F1469" i="2"/>
  <c r="AX1468" i="2"/>
  <c r="AL1468" i="2"/>
  <c r="AH1468" i="2"/>
  <c r="AF1468" i="2"/>
  <c r="J1468" i="2"/>
  <c r="H1468" i="2"/>
  <c r="F1468" i="2"/>
  <c r="AX1467" i="2"/>
  <c r="AL1467" i="2"/>
  <c r="AI1467" i="2"/>
  <c r="AH1467" i="2"/>
  <c r="AG1467" i="2"/>
  <c r="AF1467" i="2"/>
  <c r="J1467" i="2"/>
  <c r="H1467" i="2"/>
  <c r="F1467" i="2"/>
  <c r="AX1466" i="2"/>
  <c r="AL1466" i="2"/>
  <c r="AH1466" i="2"/>
  <c r="AF1466" i="2"/>
  <c r="AG1466" i="2" s="1"/>
  <c r="J1466" i="2"/>
  <c r="H1466" i="2"/>
  <c r="F1466" i="2"/>
  <c r="AX1465" i="2"/>
  <c r="AL1465" i="2"/>
  <c r="AI1465" i="2"/>
  <c r="AZ1465" i="2" s="1"/>
  <c r="AH1465" i="2"/>
  <c r="AG1465" i="2"/>
  <c r="AF1465" i="2"/>
  <c r="J1465" i="2"/>
  <c r="H1465" i="2"/>
  <c r="F1465" i="2"/>
  <c r="AX1464" i="2"/>
  <c r="AL1464" i="2"/>
  <c r="AI1464" i="2"/>
  <c r="AH1464" i="2"/>
  <c r="AF1464" i="2"/>
  <c r="AG1464" i="2" s="1"/>
  <c r="J1464" i="2"/>
  <c r="H1464" i="2"/>
  <c r="F1464" i="2"/>
  <c r="AY1463" i="2"/>
  <c r="AX1463" i="2"/>
  <c r="AL1463" i="2"/>
  <c r="AJ1463" i="2"/>
  <c r="AI1463" i="2"/>
  <c r="AZ1463" i="2" s="1"/>
  <c r="AH1463" i="2"/>
  <c r="AG1463" i="2"/>
  <c r="AF1463" i="2"/>
  <c r="J1463" i="2"/>
  <c r="H1463" i="2"/>
  <c r="F1463" i="2"/>
  <c r="AX1462" i="2"/>
  <c r="AL1462" i="2"/>
  <c r="AH1462" i="2"/>
  <c r="AF1462" i="2"/>
  <c r="AG1462" i="2" s="1"/>
  <c r="J1462" i="2"/>
  <c r="H1462" i="2"/>
  <c r="F1462" i="2"/>
  <c r="AX1461" i="2"/>
  <c r="AL1461" i="2"/>
  <c r="AI1461" i="2"/>
  <c r="AZ1461" i="2" s="1"/>
  <c r="AH1461" i="2"/>
  <c r="AG1461" i="2"/>
  <c r="AF1461" i="2"/>
  <c r="J1461" i="2"/>
  <c r="H1461" i="2"/>
  <c r="F1461" i="2"/>
  <c r="AX1460" i="2"/>
  <c r="AL1460" i="2"/>
  <c r="AH1460" i="2"/>
  <c r="AF1460" i="2"/>
  <c r="AG1460" i="2" s="1"/>
  <c r="J1460" i="2"/>
  <c r="H1460" i="2"/>
  <c r="F1460" i="2"/>
  <c r="AX1459" i="2"/>
  <c r="AL1459" i="2"/>
  <c r="AI1459" i="2"/>
  <c r="AZ1459" i="2" s="1"/>
  <c r="AH1459" i="2"/>
  <c r="AG1459" i="2"/>
  <c r="AF1459" i="2"/>
  <c r="J1459" i="2"/>
  <c r="H1459" i="2"/>
  <c r="F1459" i="2"/>
  <c r="AX1458" i="2"/>
  <c r="AL1458" i="2"/>
  <c r="AI1458" i="2"/>
  <c r="AJ1458" i="2" s="1"/>
  <c r="AY1458" i="2" s="1"/>
  <c r="AH1458" i="2"/>
  <c r="AF1458" i="2"/>
  <c r="AG1458" i="2" s="1"/>
  <c r="J1458" i="2"/>
  <c r="H1458" i="2"/>
  <c r="F1458" i="2"/>
  <c r="AX1457" i="2"/>
  <c r="AL1457" i="2"/>
  <c r="AJ1457" i="2"/>
  <c r="AY1457" i="2" s="1"/>
  <c r="AI1457" i="2"/>
  <c r="AZ1457" i="2" s="1"/>
  <c r="AH1457" i="2"/>
  <c r="AG1457" i="2"/>
  <c r="AF1457" i="2"/>
  <c r="J1457" i="2"/>
  <c r="H1457" i="2"/>
  <c r="F1457" i="2"/>
  <c r="AX1456" i="2"/>
  <c r="AL1456" i="2"/>
  <c r="AH1456" i="2"/>
  <c r="AF1456" i="2"/>
  <c r="AG1456" i="2" s="1"/>
  <c r="J1456" i="2"/>
  <c r="H1456" i="2"/>
  <c r="F1456" i="2"/>
  <c r="AX1455" i="2"/>
  <c r="AL1455" i="2"/>
  <c r="AJ1455" i="2"/>
  <c r="AY1455" i="2" s="1"/>
  <c r="AI1455" i="2"/>
  <c r="AZ1455" i="2" s="1"/>
  <c r="AH1455" i="2"/>
  <c r="AG1455" i="2"/>
  <c r="AF1455" i="2"/>
  <c r="J1455" i="2"/>
  <c r="H1455" i="2"/>
  <c r="F1455" i="2"/>
  <c r="AZ1454" i="2"/>
  <c r="AY1454" i="2"/>
  <c r="AX1454" i="2"/>
  <c r="AL1454" i="2"/>
  <c r="AI1454" i="2"/>
  <c r="AJ1454" i="2" s="1"/>
  <c r="AH1454" i="2"/>
  <c r="AF1454" i="2"/>
  <c r="AG1454" i="2" s="1"/>
  <c r="J1454" i="2"/>
  <c r="H1454" i="2"/>
  <c r="F1454" i="2"/>
  <c r="AY1453" i="2"/>
  <c r="AX1453" i="2"/>
  <c r="AL1453" i="2"/>
  <c r="AJ1453" i="2"/>
  <c r="AI1453" i="2"/>
  <c r="AZ1453" i="2" s="1"/>
  <c r="AH1453" i="2"/>
  <c r="AG1453" i="2"/>
  <c r="AF1453" i="2"/>
  <c r="J1453" i="2"/>
  <c r="H1453" i="2"/>
  <c r="F1453" i="2"/>
  <c r="AX1452" i="2"/>
  <c r="AL1452" i="2"/>
  <c r="AH1452" i="2"/>
  <c r="AF1452" i="2"/>
  <c r="J1452" i="2"/>
  <c r="H1452" i="2"/>
  <c r="F1452" i="2"/>
  <c r="AX1451" i="2"/>
  <c r="AL1451" i="2"/>
  <c r="AI1451" i="2"/>
  <c r="AH1451" i="2"/>
  <c r="AG1451" i="2"/>
  <c r="AF1451" i="2"/>
  <c r="J1451" i="2"/>
  <c r="H1451" i="2"/>
  <c r="F1451" i="2"/>
  <c r="AX1450" i="2"/>
  <c r="AL1450" i="2"/>
  <c r="AH1450" i="2"/>
  <c r="AF1450" i="2"/>
  <c r="AG1450" i="2" s="1"/>
  <c r="J1450" i="2"/>
  <c r="H1450" i="2"/>
  <c r="F1450" i="2"/>
  <c r="AX1449" i="2"/>
  <c r="AL1449" i="2"/>
  <c r="AI1449" i="2"/>
  <c r="AZ1449" i="2" s="1"/>
  <c r="AH1449" i="2"/>
  <c r="AG1449" i="2"/>
  <c r="AF1449" i="2"/>
  <c r="J1449" i="2"/>
  <c r="H1449" i="2"/>
  <c r="F1449" i="2"/>
  <c r="AX1448" i="2"/>
  <c r="AL1448" i="2"/>
  <c r="AI1448" i="2"/>
  <c r="AH1448" i="2"/>
  <c r="AF1448" i="2"/>
  <c r="AG1448" i="2" s="1"/>
  <c r="J1448" i="2"/>
  <c r="H1448" i="2"/>
  <c r="F1448" i="2"/>
  <c r="AY1447" i="2"/>
  <c r="AX1447" i="2"/>
  <c r="AL1447" i="2"/>
  <c r="AJ1447" i="2"/>
  <c r="AI1447" i="2"/>
  <c r="AZ1447" i="2" s="1"/>
  <c r="AH1447" i="2"/>
  <c r="AG1447" i="2"/>
  <c r="AF1447" i="2"/>
  <c r="J1447" i="2"/>
  <c r="H1447" i="2"/>
  <c r="F1447" i="2"/>
  <c r="AX1446" i="2"/>
  <c r="AL1446" i="2"/>
  <c r="AH1446" i="2"/>
  <c r="AF1446" i="2"/>
  <c r="AG1446" i="2" s="1"/>
  <c r="J1446" i="2"/>
  <c r="H1446" i="2"/>
  <c r="F1446" i="2"/>
  <c r="AX1445" i="2"/>
  <c r="AL1445" i="2"/>
  <c r="AI1445" i="2"/>
  <c r="AZ1445" i="2" s="1"/>
  <c r="AH1445" i="2"/>
  <c r="AG1445" i="2"/>
  <c r="AF1445" i="2"/>
  <c r="J1445" i="2"/>
  <c r="H1445" i="2"/>
  <c r="F1445" i="2"/>
  <c r="AX1444" i="2"/>
  <c r="AL1444" i="2"/>
  <c r="AH1444" i="2"/>
  <c r="AF1444" i="2"/>
  <c r="AG1444" i="2" s="1"/>
  <c r="J1444" i="2"/>
  <c r="H1444" i="2"/>
  <c r="F1444" i="2"/>
  <c r="AX1443" i="2"/>
  <c r="AL1443" i="2"/>
  <c r="AI1443" i="2"/>
  <c r="AZ1443" i="2" s="1"/>
  <c r="AH1443" i="2"/>
  <c r="AG1443" i="2"/>
  <c r="AF1443" i="2"/>
  <c r="J1443" i="2"/>
  <c r="H1443" i="2"/>
  <c r="F1443" i="2"/>
  <c r="AX1442" i="2"/>
  <c r="AL1442" i="2"/>
  <c r="AI1442" i="2"/>
  <c r="AJ1442" i="2" s="1"/>
  <c r="AY1442" i="2" s="1"/>
  <c r="AH1442" i="2"/>
  <c r="AF1442" i="2"/>
  <c r="AG1442" i="2" s="1"/>
  <c r="J1442" i="2"/>
  <c r="H1442" i="2"/>
  <c r="F1442" i="2"/>
  <c r="AX1441" i="2"/>
  <c r="AL1441" i="2"/>
  <c r="AJ1441" i="2"/>
  <c r="AY1441" i="2" s="1"/>
  <c r="AI1441" i="2"/>
  <c r="AZ1441" i="2" s="1"/>
  <c r="AH1441" i="2"/>
  <c r="AG1441" i="2"/>
  <c r="AF1441" i="2"/>
  <c r="J1441" i="2"/>
  <c r="H1441" i="2"/>
  <c r="F1441" i="2"/>
  <c r="AZ1440" i="2"/>
  <c r="AX1440" i="2"/>
  <c r="AL1440" i="2"/>
  <c r="AI1440" i="2"/>
  <c r="AJ1440" i="2" s="1"/>
  <c r="AY1440" i="2" s="1"/>
  <c r="AH1440" i="2"/>
  <c r="AF1440" i="2"/>
  <c r="AG1440" i="2" s="1"/>
  <c r="J1440" i="2"/>
  <c r="H1440" i="2"/>
  <c r="F1440" i="2"/>
  <c r="AX1439" i="2"/>
  <c r="AL1439" i="2"/>
  <c r="AJ1439" i="2"/>
  <c r="AY1439" i="2" s="1"/>
  <c r="AI1439" i="2"/>
  <c r="AZ1439" i="2" s="1"/>
  <c r="AH1439" i="2"/>
  <c r="AG1439" i="2"/>
  <c r="AF1439" i="2"/>
  <c r="J1439" i="2"/>
  <c r="H1439" i="2"/>
  <c r="F1439" i="2"/>
  <c r="AZ1438" i="2"/>
  <c r="AY1438" i="2"/>
  <c r="AX1438" i="2"/>
  <c r="AL1438" i="2"/>
  <c r="AI1438" i="2"/>
  <c r="AJ1438" i="2" s="1"/>
  <c r="AH1438" i="2"/>
  <c r="AF1438" i="2"/>
  <c r="AG1438" i="2" s="1"/>
  <c r="J1438" i="2"/>
  <c r="H1438" i="2"/>
  <c r="F1438" i="2"/>
  <c r="AY1437" i="2"/>
  <c r="AX1437" i="2"/>
  <c r="AL1437" i="2"/>
  <c r="AJ1437" i="2"/>
  <c r="AI1437" i="2"/>
  <c r="AZ1437" i="2" s="1"/>
  <c r="AH1437" i="2"/>
  <c r="AG1437" i="2"/>
  <c r="AF1437" i="2"/>
  <c r="J1437" i="2"/>
  <c r="H1437" i="2"/>
  <c r="F1437" i="2"/>
  <c r="AX1436" i="2"/>
  <c r="AL1436" i="2"/>
  <c r="AH1436" i="2"/>
  <c r="AF1436" i="2"/>
  <c r="J1436" i="2"/>
  <c r="H1436" i="2"/>
  <c r="F1436" i="2"/>
  <c r="AX1435" i="2"/>
  <c r="AL1435" i="2"/>
  <c r="AI1435" i="2"/>
  <c r="AH1435" i="2"/>
  <c r="AG1435" i="2"/>
  <c r="AF1435" i="2"/>
  <c r="J1435" i="2"/>
  <c r="H1435" i="2"/>
  <c r="F1435" i="2"/>
  <c r="AX1434" i="2"/>
  <c r="AL1434" i="2"/>
  <c r="AH1434" i="2"/>
  <c r="AF1434" i="2"/>
  <c r="AG1434" i="2" s="1"/>
  <c r="J1434" i="2"/>
  <c r="H1434" i="2"/>
  <c r="F1434" i="2"/>
  <c r="AX1433" i="2"/>
  <c r="AL1433" i="2"/>
  <c r="AI1433" i="2"/>
  <c r="AZ1433" i="2" s="1"/>
  <c r="AH1433" i="2"/>
  <c r="AG1433" i="2"/>
  <c r="AF1433" i="2"/>
  <c r="J1433" i="2"/>
  <c r="H1433" i="2"/>
  <c r="F1433" i="2"/>
  <c r="AX1432" i="2"/>
  <c r="AL1432" i="2"/>
  <c r="AI1432" i="2"/>
  <c r="AH1432" i="2"/>
  <c r="AF1432" i="2"/>
  <c r="AG1432" i="2" s="1"/>
  <c r="J1432" i="2"/>
  <c r="H1432" i="2"/>
  <c r="F1432" i="2"/>
  <c r="AY1431" i="2"/>
  <c r="AX1431" i="2"/>
  <c r="AL1431" i="2"/>
  <c r="AJ1431" i="2"/>
  <c r="AI1431" i="2"/>
  <c r="AZ1431" i="2" s="1"/>
  <c r="AH1431" i="2"/>
  <c r="AG1431" i="2"/>
  <c r="AF1431" i="2"/>
  <c r="J1431" i="2"/>
  <c r="H1431" i="2"/>
  <c r="F1431" i="2"/>
  <c r="AX1430" i="2"/>
  <c r="AL1430" i="2"/>
  <c r="AH1430" i="2"/>
  <c r="AF1430" i="2"/>
  <c r="AG1430" i="2" s="1"/>
  <c r="J1430" i="2"/>
  <c r="H1430" i="2"/>
  <c r="F1430" i="2"/>
  <c r="AX1429" i="2"/>
  <c r="AL1429" i="2"/>
  <c r="AI1429" i="2"/>
  <c r="AZ1429" i="2" s="1"/>
  <c r="AH1429" i="2"/>
  <c r="AG1429" i="2"/>
  <c r="AF1429" i="2"/>
  <c r="J1429" i="2"/>
  <c r="H1429" i="2"/>
  <c r="F1429" i="2"/>
  <c r="AX1428" i="2"/>
  <c r="AL1428" i="2"/>
  <c r="AH1428" i="2"/>
  <c r="AF1428" i="2"/>
  <c r="AG1428" i="2" s="1"/>
  <c r="J1428" i="2"/>
  <c r="H1428" i="2"/>
  <c r="F1428" i="2"/>
  <c r="AX1427" i="2"/>
  <c r="AL1427" i="2"/>
  <c r="AI1427" i="2"/>
  <c r="AZ1427" i="2" s="1"/>
  <c r="AH1427" i="2"/>
  <c r="AG1427" i="2"/>
  <c r="AF1427" i="2"/>
  <c r="J1427" i="2"/>
  <c r="H1427" i="2"/>
  <c r="F1427" i="2"/>
  <c r="AX1426" i="2"/>
  <c r="AL1426" i="2"/>
  <c r="AI1426" i="2"/>
  <c r="AJ1426" i="2" s="1"/>
  <c r="AY1426" i="2" s="1"/>
  <c r="AH1426" i="2"/>
  <c r="AF1426" i="2"/>
  <c r="AG1426" i="2" s="1"/>
  <c r="J1426" i="2"/>
  <c r="H1426" i="2"/>
  <c r="F1426" i="2"/>
  <c r="AX1425" i="2"/>
  <c r="AL1425" i="2"/>
  <c r="AJ1425" i="2"/>
  <c r="AY1425" i="2" s="1"/>
  <c r="AI1425" i="2"/>
  <c r="AZ1425" i="2" s="1"/>
  <c r="AH1425" i="2"/>
  <c r="AG1425" i="2"/>
  <c r="AF1425" i="2"/>
  <c r="J1425" i="2"/>
  <c r="H1425" i="2"/>
  <c r="F1425" i="2"/>
  <c r="AZ1424" i="2"/>
  <c r="AX1424" i="2"/>
  <c r="AL1424" i="2"/>
  <c r="AI1424" i="2"/>
  <c r="AJ1424" i="2" s="1"/>
  <c r="AY1424" i="2" s="1"/>
  <c r="AH1424" i="2"/>
  <c r="AF1424" i="2"/>
  <c r="AG1424" i="2" s="1"/>
  <c r="J1424" i="2"/>
  <c r="H1424" i="2"/>
  <c r="F1424" i="2"/>
  <c r="AX1423" i="2"/>
  <c r="AL1423" i="2"/>
  <c r="AJ1423" i="2"/>
  <c r="AY1423" i="2" s="1"/>
  <c r="AI1423" i="2"/>
  <c r="AZ1423" i="2" s="1"/>
  <c r="AH1423" i="2"/>
  <c r="AG1423" i="2"/>
  <c r="AF1423" i="2"/>
  <c r="J1423" i="2"/>
  <c r="H1423" i="2"/>
  <c r="F1423" i="2"/>
  <c r="AZ1422" i="2"/>
  <c r="AY1422" i="2"/>
  <c r="AX1422" i="2"/>
  <c r="AL1422" i="2"/>
  <c r="AI1422" i="2"/>
  <c r="AJ1422" i="2" s="1"/>
  <c r="AH1422" i="2"/>
  <c r="AF1422" i="2"/>
  <c r="AG1422" i="2" s="1"/>
  <c r="J1422" i="2"/>
  <c r="H1422" i="2"/>
  <c r="F1422" i="2"/>
  <c r="AY1421" i="2"/>
  <c r="AX1421" i="2"/>
  <c r="AL1421" i="2"/>
  <c r="AJ1421" i="2"/>
  <c r="AI1421" i="2"/>
  <c r="AZ1421" i="2" s="1"/>
  <c r="AH1421" i="2"/>
  <c r="AG1421" i="2"/>
  <c r="AF1421" i="2"/>
  <c r="J1421" i="2"/>
  <c r="H1421" i="2"/>
  <c r="F1421" i="2"/>
  <c r="AX1420" i="2"/>
  <c r="AL1420" i="2"/>
  <c r="AH1420" i="2"/>
  <c r="AF1420" i="2"/>
  <c r="J1420" i="2"/>
  <c r="H1420" i="2"/>
  <c r="F1420" i="2"/>
  <c r="AX1419" i="2"/>
  <c r="AL1419" i="2"/>
  <c r="AI1419" i="2"/>
  <c r="AH1419" i="2"/>
  <c r="AG1419" i="2"/>
  <c r="AF1419" i="2"/>
  <c r="J1419" i="2"/>
  <c r="H1419" i="2"/>
  <c r="F1419" i="2"/>
  <c r="AX1418" i="2"/>
  <c r="AL1418" i="2"/>
  <c r="AH1418" i="2"/>
  <c r="AF1418" i="2"/>
  <c r="AG1418" i="2" s="1"/>
  <c r="J1418" i="2"/>
  <c r="H1418" i="2"/>
  <c r="F1418" i="2"/>
  <c r="AX1417" i="2"/>
  <c r="AL1417" i="2"/>
  <c r="AI1417" i="2"/>
  <c r="AZ1417" i="2" s="1"/>
  <c r="AH1417" i="2"/>
  <c r="AG1417" i="2"/>
  <c r="AF1417" i="2"/>
  <c r="J1417" i="2"/>
  <c r="H1417" i="2"/>
  <c r="F1417" i="2"/>
  <c r="AX1416" i="2"/>
  <c r="AL1416" i="2"/>
  <c r="AI1416" i="2"/>
  <c r="AH1416" i="2"/>
  <c r="AF1416" i="2"/>
  <c r="AG1416" i="2" s="1"/>
  <c r="J1416" i="2"/>
  <c r="H1416" i="2"/>
  <c r="F1416" i="2"/>
  <c r="AY1415" i="2"/>
  <c r="AX1415" i="2"/>
  <c r="AL1415" i="2"/>
  <c r="AJ1415" i="2"/>
  <c r="AI1415" i="2"/>
  <c r="AZ1415" i="2" s="1"/>
  <c r="AH1415" i="2"/>
  <c r="AG1415" i="2"/>
  <c r="AF1415" i="2"/>
  <c r="J1415" i="2"/>
  <c r="H1415" i="2"/>
  <c r="F1415" i="2"/>
  <c r="AX1414" i="2"/>
  <c r="AL1414" i="2"/>
  <c r="AH1414" i="2"/>
  <c r="AF1414" i="2"/>
  <c r="AG1414" i="2" s="1"/>
  <c r="J1414" i="2"/>
  <c r="H1414" i="2"/>
  <c r="F1414" i="2"/>
  <c r="AX1413" i="2"/>
  <c r="AL1413" i="2"/>
  <c r="AI1413" i="2"/>
  <c r="AZ1413" i="2" s="1"/>
  <c r="AH1413" i="2"/>
  <c r="AG1413" i="2"/>
  <c r="AF1413" i="2"/>
  <c r="J1413" i="2"/>
  <c r="H1413" i="2"/>
  <c r="F1413" i="2"/>
  <c r="AX1412" i="2"/>
  <c r="AL1412" i="2"/>
  <c r="AH1412" i="2"/>
  <c r="AF1412" i="2"/>
  <c r="AG1412" i="2" s="1"/>
  <c r="J1412" i="2"/>
  <c r="H1412" i="2"/>
  <c r="F1412" i="2"/>
  <c r="AX1411" i="2"/>
  <c r="AL1411" i="2"/>
  <c r="AI1411" i="2"/>
  <c r="AZ1411" i="2" s="1"/>
  <c r="AH1411" i="2"/>
  <c r="AG1411" i="2"/>
  <c r="AF1411" i="2"/>
  <c r="J1411" i="2"/>
  <c r="H1411" i="2"/>
  <c r="F1411" i="2"/>
  <c r="AX1410" i="2"/>
  <c r="AL1410" i="2"/>
  <c r="AI1410" i="2"/>
  <c r="AJ1410" i="2" s="1"/>
  <c r="AY1410" i="2" s="1"/>
  <c r="AH1410" i="2"/>
  <c r="AF1410" i="2"/>
  <c r="AG1410" i="2" s="1"/>
  <c r="J1410" i="2"/>
  <c r="H1410" i="2"/>
  <c r="F1410" i="2"/>
  <c r="AX1409" i="2"/>
  <c r="AL1409" i="2"/>
  <c r="AJ1409" i="2"/>
  <c r="AY1409" i="2" s="1"/>
  <c r="AI1409" i="2"/>
  <c r="AZ1409" i="2" s="1"/>
  <c r="AH1409" i="2"/>
  <c r="AG1409" i="2"/>
  <c r="AF1409" i="2"/>
  <c r="J1409" i="2"/>
  <c r="H1409" i="2"/>
  <c r="F1409" i="2"/>
  <c r="AZ1408" i="2"/>
  <c r="AX1408" i="2"/>
  <c r="AL1408" i="2"/>
  <c r="AI1408" i="2"/>
  <c r="AJ1408" i="2" s="1"/>
  <c r="AY1408" i="2" s="1"/>
  <c r="AH1408" i="2"/>
  <c r="AF1408" i="2"/>
  <c r="AG1408" i="2" s="1"/>
  <c r="J1408" i="2"/>
  <c r="H1408" i="2"/>
  <c r="F1408" i="2"/>
  <c r="AX1407" i="2"/>
  <c r="AL1407" i="2"/>
  <c r="AJ1407" i="2"/>
  <c r="AY1407" i="2" s="1"/>
  <c r="AI1407" i="2"/>
  <c r="AZ1407" i="2" s="1"/>
  <c r="AH1407" i="2"/>
  <c r="AG1407" i="2"/>
  <c r="AF1407" i="2"/>
  <c r="J1407" i="2"/>
  <c r="H1407" i="2"/>
  <c r="F1407" i="2"/>
  <c r="AZ1406" i="2"/>
  <c r="AY1406" i="2"/>
  <c r="AX1406" i="2"/>
  <c r="AL1406" i="2"/>
  <c r="AI1406" i="2"/>
  <c r="AJ1406" i="2" s="1"/>
  <c r="AH1406" i="2"/>
  <c r="AF1406" i="2"/>
  <c r="AG1406" i="2" s="1"/>
  <c r="J1406" i="2"/>
  <c r="H1406" i="2"/>
  <c r="F1406" i="2"/>
  <c r="AY1405" i="2"/>
  <c r="AX1405" i="2"/>
  <c r="AL1405" i="2"/>
  <c r="AJ1405" i="2"/>
  <c r="AI1405" i="2"/>
  <c r="AZ1405" i="2" s="1"/>
  <c r="AH1405" i="2"/>
  <c r="AG1405" i="2"/>
  <c r="AF1405" i="2"/>
  <c r="J1405" i="2"/>
  <c r="H1405" i="2"/>
  <c r="F1405" i="2"/>
  <c r="AX1404" i="2"/>
  <c r="AL1404" i="2"/>
  <c r="AH1404" i="2"/>
  <c r="AF1404" i="2"/>
  <c r="J1404" i="2"/>
  <c r="H1404" i="2"/>
  <c r="F1404" i="2"/>
  <c r="AX1403" i="2"/>
  <c r="AL1403" i="2"/>
  <c r="AI1403" i="2"/>
  <c r="AH1403" i="2"/>
  <c r="AG1403" i="2"/>
  <c r="AF1403" i="2"/>
  <c r="J1403" i="2"/>
  <c r="H1403" i="2"/>
  <c r="F1403" i="2"/>
  <c r="AX1402" i="2"/>
  <c r="AL1402" i="2"/>
  <c r="AH1402" i="2"/>
  <c r="AF1402" i="2"/>
  <c r="AG1402" i="2" s="1"/>
  <c r="J1402" i="2"/>
  <c r="H1402" i="2"/>
  <c r="F1402" i="2"/>
  <c r="AX1401" i="2"/>
  <c r="AL1401" i="2"/>
  <c r="AI1401" i="2"/>
  <c r="AZ1401" i="2" s="1"/>
  <c r="AH1401" i="2"/>
  <c r="AG1401" i="2"/>
  <c r="AF1401" i="2"/>
  <c r="J1401" i="2"/>
  <c r="H1401" i="2"/>
  <c r="F1401" i="2"/>
  <c r="AX1400" i="2"/>
  <c r="AL1400" i="2"/>
  <c r="AI1400" i="2"/>
  <c r="AH1400" i="2"/>
  <c r="AF1400" i="2"/>
  <c r="AG1400" i="2" s="1"/>
  <c r="J1400" i="2"/>
  <c r="H1400" i="2"/>
  <c r="F1400" i="2"/>
  <c r="AY1399" i="2"/>
  <c r="AX1399" i="2"/>
  <c r="AL1399" i="2"/>
  <c r="AJ1399" i="2"/>
  <c r="AI1399" i="2"/>
  <c r="AZ1399" i="2" s="1"/>
  <c r="AH1399" i="2"/>
  <c r="AG1399" i="2"/>
  <c r="AF1399" i="2"/>
  <c r="J1399" i="2"/>
  <c r="H1399" i="2"/>
  <c r="F1399" i="2"/>
  <c r="AX1398" i="2"/>
  <c r="AL1398" i="2"/>
  <c r="AH1398" i="2"/>
  <c r="AF1398" i="2"/>
  <c r="AG1398" i="2" s="1"/>
  <c r="J1398" i="2"/>
  <c r="H1398" i="2"/>
  <c r="F1398" i="2"/>
  <c r="AX1397" i="2"/>
  <c r="AL1397" i="2"/>
  <c r="AI1397" i="2"/>
  <c r="AZ1397" i="2" s="1"/>
  <c r="AH1397" i="2"/>
  <c r="AG1397" i="2"/>
  <c r="AF1397" i="2"/>
  <c r="J1397" i="2"/>
  <c r="H1397" i="2"/>
  <c r="F1397" i="2"/>
  <c r="AX1396" i="2"/>
  <c r="AL1396" i="2"/>
  <c r="AH1396" i="2"/>
  <c r="AF1396" i="2"/>
  <c r="AG1396" i="2" s="1"/>
  <c r="J1396" i="2"/>
  <c r="H1396" i="2"/>
  <c r="F1396" i="2"/>
  <c r="AX1395" i="2"/>
  <c r="AL1395" i="2"/>
  <c r="AI1395" i="2"/>
  <c r="AZ1395" i="2" s="1"/>
  <c r="AH1395" i="2"/>
  <c r="AG1395" i="2"/>
  <c r="AF1395" i="2"/>
  <c r="J1395" i="2"/>
  <c r="H1395" i="2"/>
  <c r="F1395" i="2"/>
  <c r="AX1394" i="2"/>
  <c r="AL1394" i="2"/>
  <c r="AI1394" i="2"/>
  <c r="AJ1394" i="2" s="1"/>
  <c r="AY1394" i="2" s="1"/>
  <c r="AH1394" i="2"/>
  <c r="AF1394" i="2"/>
  <c r="AG1394" i="2" s="1"/>
  <c r="J1394" i="2"/>
  <c r="H1394" i="2"/>
  <c r="F1394" i="2"/>
  <c r="AX1393" i="2"/>
  <c r="AL1393" i="2"/>
  <c r="AJ1393" i="2"/>
  <c r="AY1393" i="2" s="1"/>
  <c r="AI1393" i="2"/>
  <c r="AZ1393" i="2" s="1"/>
  <c r="AH1393" i="2"/>
  <c r="AG1393" i="2"/>
  <c r="AF1393" i="2"/>
  <c r="J1393" i="2"/>
  <c r="H1393" i="2"/>
  <c r="F1393" i="2"/>
  <c r="AZ1392" i="2"/>
  <c r="AX1392" i="2"/>
  <c r="AL1392" i="2"/>
  <c r="AI1392" i="2"/>
  <c r="AJ1392" i="2" s="1"/>
  <c r="AY1392" i="2" s="1"/>
  <c r="AH1392" i="2"/>
  <c r="AF1392" i="2"/>
  <c r="AG1392" i="2" s="1"/>
  <c r="J1392" i="2"/>
  <c r="H1392" i="2"/>
  <c r="F1392" i="2"/>
  <c r="AX1391" i="2"/>
  <c r="AL1391" i="2"/>
  <c r="AJ1391" i="2"/>
  <c r="AY1391" i="2" s="1"/>
  <c r="AI1391" i="2"/>
  <c r="AZ1391" i="2" s="1"/>
  <c r="AH1391" i="2"/>
  <c r="AG1391" i="2"/>
  <c r="AF1391" i="2"/>
  <c r="J1391" i="2"/>
  <c r="H1391" i="2"/>
  <c r="F1391" i="2"/>
  <c r="AZ1390" i="2"/>
  <c r="AY1390" i="2"/>
  <c r="AX1390" i="2"/>
  <c r="AL1390" i="2"/>
  <c r="AI1390" i="2"/>
  <c r="AJ1390" i="2" s="1"/>
  <c r="AH1390" i="2"/>
  <c r="AF1390" i="2"/>
  <c r="AG1390" i="2" s="1"/>
  <c r="J1390" i="2"/>
  <c r="H1390" i="2"/>
  <c r="F1390" i="2"/>
  <c r="AY1389" i="2"/>
  <c r="AX1389" i="2"/>
  <c r="AL1389" i="2"/>
  <c r="AJ1389" i="2"/>
  <c r="AI1389" i="2"/>
  <c r="AZ1389" i="2" s="1"/>
  <c r="AH1389" i="2"/>
  <c r="AG1389" i="2"/>
  <c r="AF1389" i="2"/>
  <c r="J1389" i="2"/>
  <c r="H1389" i="2"/>
  <c r="F1389" i="2"/>
  <c r="AX1388" i="2"/>
  <c r="AL1388" i="2"/>
  <c r="AH1388" i="2"/>
  <c r="AF1388" i="2"/>
  <c r="J1388" i="2"/>
  <c r="H1388" i="2"/>
  <c r="F1388" i="2"/>
  <c r="AX1387" i="2"/>
  <c r="AL1387" i="2"/>
  <c r="AI1387" i="2"/>
  <c r="AH1387" i="2"/>
  <c r="AG1387" i="2"/>
  <c r="AF1387" i="2"/>
  <c r="J1387" i="2"/>
  <c r="H1387" i="2"/>
  <c r="F1387" i="2"/>
  <c r="AX1386" i="2"/>
  <c r="AL1386" i="2"/>
  <c r="AH1386" i="2"/>
  <c r="AF1386" i="2"/>
  <c r="AG1386" i="2" s="1"/>
  <c r="J1386" i="2"/>
  <c r="H1386" i="2"/>
  <c r="F1386" i="2"/>
  <c r="AX1385" i="2"/>
  <c r="AL1385" i="2"/>
  <c r="AI1385" i="2"/>
  <c r="AZ1385" i="2" s="1"/>
  <c r="AH1385" i="2"/>
  <c r="AG1385" i="2"/>
  <c r="AF1385" i="2"/>
  <c r="J1385" i="2"/>
  <c r="H1385" i="2"/>
  <c r="F1385" i="2"/>
  <c r="AX1384" i="2"/>
  <c r="AL1384" i="2"/>
  <c r="AI1384" i="2"/>
  <c r="AH1384" i="2"/>
  <c r="AF1384" i="2"/>
  <c r="AG1384" i="2" s="1"/>
  <c r="J1384" i="2"/>
  <c r="H1384" i="2"/>
  <c r="F1384" i="2"/>
  <c r="AY1383" i="2"/>
  <c r="AX1383" i="2"/>
  <c r="AL1383" i="2"/>
  <c r="AJ1383" i="2"/>
  <c r="AI1383" i="2"/>
  <c r="AZ1383" i="2" s="1"/>
  <c r="AH1383" i="2"/>
  <c r="AG1383" i="2"/>
  <c r="AF1383" i="2"/>
  <c r="J1383" i="2"/>
  <c r="H1383" i="2"/>
  <c r="F1383" i="2"/>
  <c r="AX1382" i="2"/>
  <c r="AL1382" i="2"/>
  <c r="AH1382" i="2"/>
  <c r="AF1382" i="2"/>
  <c r="AG1382" i="2" s="1"/>
  <c r="J1382" i="2"/>
  <c r="H1382" i="2"/>
  <c r="F1382" i="2"/>
  <c r="AX1381" i="2"/>
  <c r="AL1381" i="2"/>
  <c r="AI1381" i="2"/>
  <c r="AZ1381" i="2" s="1"/>
  <c r="AH1381" i="2"/>
  <c r="AG1381" i="2"/>
  <c r="AF1381" i="2"/>
  <c r="J1381" i="2"/>
  <c r="H1381" i="2"/>
  <c r="F1381" i="2"/>
  <c r="AX1380" i="2"/>
  <c r="AL1380" i="2"/>
  <c r="AH1380" i="2"/>
  <c r="AF1380" i="2"/>
  <c r="AG1380" i="2" s="1"/>
  <c r="J1380" i="2"/>
  <c r="H1380" i="2"/>
  <c r="F1380" i="2"/>
  <c r="AX1379" i="2"/>
  <c r="AL1379" i="2"/>
  <c r="AI1379" i="2"/>
  <c r="AZ1379" i="2" s="1"/>
  <c r="AH1379" i="2"/>
  <c r="AG1379" i="2"/>
  <c r="AF1379" i="2"/>
  <c r="J1379" i="2"/>
  <c r="H1379" i="2"/>
  <c r="F1379" i="2"/>
  <c r="AX1378" i="2"/>
  <c r="AL1378" i="2"/>
  <c r="AI1378" i="2"/>
  <c r="AJ1378" i="2" s="1"/>
  <c r="AY1378" i="2" s="1"/>
  <c r="AH1378" i="2"/>
  <c r="AF1378" i="2"/>
  <c r="AG1378" i="2" s="1"/>
  <c r="J1378" i="2"/>
  <c r="H1378" i="2"/>
  <c r="F1378" i="2"/>
  <c r="AX1377" i="2"/>
  <c r="AL1377" i="2"/>
  <c r="AJ1377" i="2"/>
  <c r="AY1377" i="2" s="1"/>
  <c r="AI1377" i="2"/>
  <c r="AZ1377" i="2" s="1"/>
  <c r="AH1377" i="2"/>
  <c r="AG1377" i="2"/>
  <c r="AF1377" i="2"/>
  <c r="J1377" i="2"/>
  <c r="H1377" i="2"/>
  <c r="F1377" i="2"/>
  <c r="AZ1376" i="2"/>
  <c r="AX1376" i="2"/>
  <c r="AL1376" i="2"/>
  <c r="AI1376" i="2"/>
  <c r="AJ1376" i="2" s="1"/>
  <c r="AY1376" i="2" s="1"/>
  <c r="AH1376" i="2"/>
  <c r="AF1376" i="2"/>
  <c r="AG1376" i="2" s="1"/>
  <c r="J1376" i="2"/>
  <c r="H1376" i="2"/>
  <c r="F1376" i="2"/>
  <c r="AX1375" i="2"/>
  <c r="AL1375" i="2"/>
  <c r="AJ1375" i="2"/>
  <c r="AY1375" i="2" s="1"/>
  <c r="AI1375" i="2"/>
  <c r="AZ1375" i="2" s="1"/>
  <c r="AH1375" i="2"/>
  <c r="AG1375" i="2"/>
  <c r="AF1375" i="2"/>
  <c r="J1375" i="2"/>
  <c r="H1375" i="2"/>
  <c r="F1375" i="2"/>
  <c r="AZ1374" i="2"/>
  <c r="AY1374" i="2"/>
  <c r="AX1374" i="2"/>
  <c r="AL1374" i="2"/>
  <c r="AI1374" i="2"/>
  <c r="AJ1374" i="2" s="1"/>
  <c r="AH1374" i="2"/>
  <c r="AF1374" i="2"/>
  <c r="AG1374" i="2" s="1"/>
  <c r="J1374" i="2"/>
  <c r="H1374" i="2"/>
  <c r="F1374" i="2"/>
  <c r="AY1373" i="2"/>
  <c r="AX1373" i="2"/>
  <c r="AL1373" i="2"/>
  <c r="AJ1373" i="2"/>
  <c r="AI1373" i="2"/>
  <c r="AZ1373" i="2" s="1"/>
  <c r="AH1373" i="2"/>
  <c r="AG1373" i="2"/>
  <c r="AF1373" i="2"/>
  <c r="J1373" i="2"/>
  <c r="H1373" i="2"/>
  <c r="F1373" i="2"/>
  <c r="AX1372" i="2"/>
  <c r="AL1372" i="2"/>
  <c r="AH1372" i="2"/>
  <c r="AF1372" i="2"/>
  <c r="J1372" i="2"/>
  <c r="H1372" i="2"/>
  <c r="F1372" i="2"/>
  <c r="AX1371" i="2"/>
  <c r="AL1371" i="2"/>
  <c r="AI1371" i="2"/>
  <c r="AH1371" i="2"/>
  <c r="AG1371" i="2"/>
  <c r="AF1371" i="2"/>
  <c r="J1371" i="2"/>
  <c r="H1371" i="2"/>
  <c r="F1371" i="2"/>
  <c r="AX1370" i="2"/>
  <c r="AL1370" i="2"/>
  <c r="AH1370" i="2"/>
  <c r="AF1370" i="2"/>
  <c r="AG1370" i="2" s="1"/>
  <c r="J1370" i="2"/>
  <c r="H1370" i="2"/>
  <c r="F1370" i="2"/>
  <c r="AX1369" i="2"/>
  <c r="AL1369" i="2"/>
  <c r="AJ1369" i="2"/>
  <c r="AY1369" i="2" s="1"/>
  <c r="AI1369" i="2"/>
  <c r="AZ1369" i="2" s="1"/>
  <c r="AH1369" i="2"/>
  <c r="AG1369" i="2"/>
  <c r="AF1369" i="2"/>
  <c r="J1369" i="2"/>
  <c r="H1369" i="2"/>
  <c r="F1369" i="2"/>
  <c r="AX1368" i="2"/>
  <c r="AL1368" i="2"/>
  <c r="AI1368" i="2"/>
  <c r="AH1368" i="2"/>
  <c r="AF1368" i="2"/>
  <c r="AG1368" i="2" s="1"/>
  <c r="J1368" i="2"/>
  <c r="H1368" i="2"/>
  <c r="F1368" i="2"/>
  <c r="AY1367" i="2"/>
  <c r="AX1367" i="2"/>
  <c r="AL1367" i="2"/>
  <c r="AJ1367" i="2"/>
  <c r="AI1367" i="2"/>
  <c r="AZ1367" i="2" s="1"/>
  <c r="AH1367" i="2"/>
  <c r="AG1367" i="2"/>
  <c r="AF1367" i="2"/>
  <c r="J1367" i="2"/>
  <c r="H1367" i="2"/>
  <c r="F1367" i="2"/>
  <c r="AX1366" i="2"/>
  <c r="AL1366" i="2"/>
  <c r="AH1366" i="2"/>
  <c r="AF1366" i="2"/>
  <c r="AG1366" i="2" s="1"/>
  <c r="J1366" i="2"/>
  <c r="H1366" i="2"/>
  <c r="F1366" i="2"/>
  <c r="AX1365" i="2"/>
  <c r="AL1365" i="2"/>
  <c r="AI1365" i="2"/>
  <c r="AZ1365" i="2" s="1"/>
  <c r="AH1365" i="2"/>
  <c r="AG1365" i="2"/>
  <c r="AF1365" i="2"/>
  <c r="J1365" i="2"/>
  <c r="H1365" i="2"/>
  <c r="F1365" i="2"/>
  <c r="AX1364" i="2"/>
  <c r="AL1364" i="2"/>
  <c r="AH1364" i="2"/>
  <c r="AF1364" i="2"/>
  <c r="AG1364" i="2" s="1"/>
  <c r="J1364" i="2"/>
  <c r="H1364" i="2"/>
  <c r="F1364" i="2"/>
  <c r="AX1363" i="2"/>
  <c r="AL1363" i="2"/>
  <c r="AI1363" i="2"/>
  <c r="AZ1363" i="2" s="1"/>
  <c r="AH1363" i="2"/>
  <c r="AG1363" i="2"/>
  <c r="AF1363" i="2"/>
  <c r="J1363" i="2"/>
  <c r="H1363" i="2"/>
  <c r="F1363" i="2"/>
  <c r="AX1362" i="2"/>
  <c r="AL1362" i="2"/>
  <c r="AI1362" i="2"/>
  <c r="AJ1362" i="2" s="1"/>
  <c r="AY1362" i="2" s="1"/>
  <c r="AH1362" i="2"/>
  <c r="AF1362" i="2"/>
  <c r="AG1362" i="2" s="1"/>
  <c r="J1362" i="2"/>
  <c r="H1362" i="2"/>
  <c r="F1362" i="2"/>
  <c r="AX1361" i="2"/>
  <c r="AL1361" i="2"/>
  <c r="AJ1361" i="2"/>
  <c r="AY1361" i="2" s="1"/>
  <c r="AI1361" i="2"/>
  <c r="AZ1361" i="2" s="1"/>
  <c r="AH1361" i="2"/>
  <c r="AG1361" i="2"/>
  <c r="AF1361" i="2"/>
  <c r="J1361" i="2"/>
  <c r="H1361" i="2"/>
  <c r="F1361" i="2"/>
  <c r="AZ1360" i="2"/>
  <c r="AX1360" i="2"/>
  <c r="AL1360" i="2"/>
  <c r="AI1360" i="2"/>
  <c r="AJ1360" i="2" s="1"/>
  <c r="AY1360" i="2" s="1"/>
  <c r="AH1360" i="2"/>
  <c r="AF1360" i="2"/>
  <c r="AG1360" i="2" s="1"/>
  <c r="J1360" i="2"/>
  <c r="H1360" i="2"/>
  <c r="F1360" i="2"/>
  <c r="AX1359" i="2"/>
  <c r="AL1359" i="2"/>
  <c r="AJ1359" i="2"/>
  <c r="AY1359" i="2" s="1"/>
  <c r="AI1359" i="2"/>
  <c r="AZ1359" i="2" s="1"/>
  <c r="AH1359" i="2"/>
  <c r="AG1359" i="2"/>
  <c r="AF1359" i="2"/>
  <c r="J1359" i="2"/>
  <c r="H1359" i="2"/>
  <c r="F1359" i="2"/>
  <c r="AZ1358" i="2"/>
  <c r="AY1358" i="2"/>
  <c r="AX1358" i="2"/>
  <c r="AL1358" i="2"/>
  <c r="AI1358" i="2"/>
  <c r="AJ1358" i="2" s="1"/>
  <c r="AH1358" i="2"/>
  <c r="AF1358" i="2"/>
  <c r="AG1358" i="2" s="1"/>
  <c r="J1358" i="2"/>
  <c r="H1358" i="2"/>
  <c r="F1358" i="2"/>
  <c r="AY1357" i="2"/>
  <c r="AX1357" i="2"/>
  <c r="AL1357" i="2"/>
  <c r="AJ1357" i="2"/>
  <c r="AI1357" i="2"/>
  <c r="AZ1357" i="2" s="1"/>
  <c r="AH1357" i="2"/>
  <c r="AG1357" i="2"/>
  <c r="AF1357" i="2"/>
  <c r="J1357" i="2"/>
  <c r="H1357" i="2"/>
  <c r="F1357" i="2"/>
  <c r="AX1356" i="2"/>
  <c r="AL1356" i="2"/>
  <c r="AH1356" i="2"/>
  <c r="AF1356" i="2"/>
  <c r="J1356" i="2"/>
  <c r="H1356" i="2"/>
  <c r="F1356" i="2"/>
  <c r="AX1355" i="2"/>
  <c r="AL1355" i="2"/>
  <c r="AI1355" i="2"/>
  <c r="AH1355" i="2"/>
  <c r="AG1355" i="2"/>
  <c r="AF1355" i="2"/>
  <c r="J1355" i="2"/>
  <c r="H1355" i="2"/>
  <c r="F1355" i="2"/>
  <c r="AX1354" i="2"/>
  <c r="AL1354" i="2"/>
  <c r="AH1354" i="2"/>
  <c r="AF1354" i="2"/>
  <c r="AG1354" i="2" s="1"/>
  <c r="J1354" i="2"/>
  <c r="H1354" i="2"/>
  <c r="F1354" i="2"/>
  <c r="AX1353" i="2"/>
  <c r="AL1353" i="2"/>
  <c r="AJ1353" i="2"/>
  <c r="AY1353" i="2" s="1"/>
  <c r="AI1353" i="2"/>
  <c r="AZ1353" i="2" s="1"/>
  <c r="AH1353" i="2"/>
  <c r="AG1353" i="2"/>
  <c r="AF1353" i="2"/>
  <c r="J1353" i="2"/>
  <c r="H1353" i="2"/>
  <c r="F1353" i="2"/>
  <c r="AX1352" i="2"/>
  <c r="AL1352" i="2"/>
  <c r="AI1352" i="2"/>
  <c r="AH1352" i="2"/>
  <c r="AF1352" i="2"/>
  <c r="AG1352" i="2" s="1"/>
  <c r="J1352" i="2"/>
  <c r="H1352" i="2"/>
  <c r="F1352" i="2"/>
  <c r="AY1351" i="2"/>
  <c r="AX1351" i="2"/>
  <c r="AL1351" i="2"/>
  <c r="AJ1351" i="2"/>
  <c r="AI1351" i="2"/>
  <c r="AZ1351" i="2" s="1"/>
  <c r="AH1351" i="2"/>
  <c r="AG1351" i="2"/>
  <c r="AF1351" i="2"/>
  <c r="J1351" i="2"/>
  <c r="H1351" i="2"/>
  <c r="F1351" i="2"/>
  <c r="AX1350" i="2"/>
  <c r="AL1350" i="2"/>
  <c r="AH1350" i="2"/>
  <c r="AF1350" i="2"/>
  <c r="AG1350" i="2" s="1"/>
  <c r="J1350" i="2"/>
  <c r="H1350" i="2"/>
  <c r="F1350" i="2"/>
  <c r="AX1349" i="2"/>
  <c r="AL1349" i="2"/>
  <c r="AI1349" i="2"/>
  <c r="AZ1349" i="2" s="1"/>
  <c r="AH1349" i="2"/>
  <c r="AG1349" i="2"/>
  <c r="AF1349" i="2"/>
  <c r="J1349" i="2"/>
  <c r="H1349" i="2"/>
  <c r="F1349" i="2"/>
  <c r="AX1348" i="2"/>
  <c r="AL1348" i="2"/>
  <c r="AH1348" i="2"/>
  <c r="AF1348" i="2"/>
  <c r="AG1348" i="2" s="1"/>
  <c r="J1348" i="2"/>
  <c r="H1348" i="2"/>
  <c r="F1348" i="2"/>
  <c r="AX1347" i="2"/>
  <c r="AL1347" i="2"/>
  <c r="AI1347" i="2"/>
  <c r="AZ1347" i="2" s="1"/>
  <c r="AH1347" i="2"/>
  <c r="AG1347" i="2"/>
  <c r="AF1347" i="2"/>
  <c r="J1347" i="2"/>
  <c r="H1347" i="2"/>
  <c r="F1347" i="2"/>
  <c r="AX1346" i="2"/>
  <c r="AL1346" i="2"/>
  <c r="AI1346" i="2"/>
  <c r="AJ1346" i="2" s="1"/>
  <c r="AY1346" i="2" s="1"/>
  <c r="AH1346" i="2"/>
  <c r="AF1346" i="2"/>
  <c r="AG1346" i="2" s="1"/>
  <c r="J1346" i="2"/>
  <c r="H1346" i="2"/>
  <c r="F1346" i="2"/>
  <c r="AX1345" i="2"/>
  <c r="AL1345" i="2"/>
  <c r="AJ1345" i="2"/>
  <c r="AY1345" i="2" s="1"/>
  <c r="AI1345" i="2"/>
  <c r="AZ1345" i="2" s="1"/>
  <c r="AH1345" i="2"/>
  <c r="AG1345" i="2"/>
  <c r="AF1345" i="2"/>
  <c r="J1345" i="2"/>
  <c r="H1345" i="2"/>
  <c r="F1345" i="2"/>
  <c r="AZ1344" i="2"/>
  <c r="AX1344" i="2"/>
  <c r="AL1344" i="2"/>
  <c r="AI1344" i="2"/>
  <c r="AJ1344" i="2" s="1"/>
  <c r="AH1344" i="2"/>
  <c r="AF1344" i="2"/>
  <c r="AG1344" i="2" s="1"/>
  <c r="J1344" i="2"/>
  <c r="H1344" i="2"/>
  <c r="F1344" i="2"/>
  <c r="AY1344" i="2" s="1"/>
  <c r="AX1343" i="2"/>
  <c r="AL1343" i="2"/>
  <c r="AJ1343" i="2"/>
  <c r="AY1343" i="2" s="1"/>
  <c r="AI1343" i="2"/>
  <c r="AZ1343" i="2" s="1"/>
  <c r="AH1343" i="2"/>
  <c r="AG1343" i="2"/>
  <c r="AF1343" i="2"/>
  <c r="J1343" i="2"/>
  <c r="H1343" i="2"/>
  <c r="F1343" i="2"/>
  <c r="AZ1342" i="2"/>
  <c r="AX1342" i="2"/>
  <c r="AL1342" i="2"/>
  <c r="AI1342" i="2"/>
  <c r="AJ1342" i="2" s="1"/>
  <c r="AH1342" i="2"/>
  <c r="AF1342" i="2"/>
  <c r="AG1342" i="2" s="1"/>
  <c r="J1342" i="2"/>
  <c r="H1342" i="2"/>
  <c r="F1342" i="2"/>
  <c r="AY1341" i="2"/>
  <c r="AX1341" i="2"/>
  <c r="AL1341" i="2"/>
  <c r="AJ1341" i="2"/>
  <c r="AI1341" i="2"/>
  <c r="AZ1341" i="2" s="1"/>
  <c r="AH1341" i="2"/>
  <c r="AG1341" i="2"/>
  <c r="AF1341" i="2"/>
  <c r="J1341" i="2"/>
  <c r="H1341" i="2"/>
  <c r="F1341" i="2"/>
  <c r="AX1340" i="2"/>
  <c r="AL1340" i="2"/>
  <c r="AH1340" i="2"/>
  <c r="AF1340" i="2"/>
  <c r="J1340" i="2"/>
  <c r="H1340" i="2"/>
  <c r="F1340" i="2"/>
  <c r="AX1339" i="2"/>
  <c r="AL1339" i="2"/>
  <c r="AI1339" i="2"/>
  <c r="AH1339" i="2"/>
  <c r="AG1339" i="2"/>
  <c r="AF1339" i="2"/>
  <c r="J1339" i="2"/>
  <c r="H1339" i="2"/>
  <c r="F1339" i="2"/>
  <c r="AX1338" i="2"/>
  <c r="AL1338" i="2"/>
  <c r="AH1338" i="2"/>
  <c r="AF1338" i="2"/>
  <c r="AG1338" i="2" s="1"/>
  <c r="J1338" i="2"/>
  <c r="H1338" i="2"/>
  <c r="F1338" i="2"/>
  <c r="AX1337" i="2"/>
  <c r="AL1337" i="2"/>
  <c r="AJ1337" i="2"/>
  <c r="AY1337" i="2" s="1"/>
  <c r="AI1337" i="2"/>
  <c r="AZ1337" i="2" s="1"/>
  <c r="AH1337" i="2"/>
  <c r="AG1337" i="2"/>
  <c r="AF1337" i="2"/>
  <c r="J1337" i="2"/>
  <c r="H1337" i="2"/>
  <c r="F1337" i="2"/>
  <c r="AX1336" i="2"/>
  <c r="AL1336" i="2"/>
  <c r="AI1336" i="2"/>
  <c r="AH1336" i="2"/>
  <c r="AF1336" i="2"/>
  <c r="AG1336" i="2" s="1"/>
  <c r="J1336" i="2"/>
  <c r="H1336" i="2"/>
  <c r="F1336" i="2"/>
  <c r="AY1335" i="2"/>
  <c r="AX1335" i="2"/>
  <c r="AL1335" i="2"/>
  <c r="AJ1335" i="2"/>
  <c r="AI1335" i="2"/>
  <c r="AZ1335" i="2" s="1"/>
  <c r="AH1335" i="2"/>
  <c r="AG1335" i="2"/>
  <c r="AF1335" i="2"/>
  <c r="J1335" i="2"/>
  <c r="H1335" i="2"/>
  <c r="F1335" i="2"/>
  <c r="AX1334" i="2"/>
  <c r="AL1334" i="2"/>
  <c r="AH1334" i="2"/>
  <c r="AF1334" i="2"/>
  <c r="AG1334" i="2" s="1"/>
  <c r="J1334" i="2"/>
  <c r="H1334" i="2"/>
  <c r="F1334" i="2"/>
  <c r="AX1333" i="2"/>
  <c r="AL1333" i="2"/>
  <c r="AI1333" i="2"/>
  <c r="AZ1333" i="2" s="1"/>
  <c r="AH1333" i="2"/>
  <c r="AG1333" i="2"/>
  <c r="AF1333" i="2"/>
  <c r="J1333" i="2"/>
  <c r="H1333" i="2"/>
  <c r="F1333" i="2"/>
  <c r="AX1332" i="2"/>
  <c r="AL1332" i="2"/>
  <c r="AH1332" i="2"/>
  <c r="AF1332" i="2"/>
  <c r="AG1332" i="2" s="1"/>
  <c r="J1332" i="2"/>
  <c r="H1332" i="2"/>
  <c r="F1332" i="2"/>
  <c r="AX1331" i="2"/>
  <c r="AL1331" i="2"/>
  <c r="AI1331" i="2"/>
  <c r="AZ1331" i="2" s="1"/>
  <c r="AH1331" i="2"/>
  <c r="AG1331" i="2"/>
  <c r="AF1331" i="2"/>
  <c r="J1331" i="2"/>
  <c r="H1331" i="2"/>
  <c r="F1331" i="2"/>
  <c r="AX1330" i="2"/>
  <c r="AL1330" i="2"/>
  <c r="AI1330" i="2"/>
  <c r="AJ1330" i="2" s="1"/>
  <c r="AH1330" i="2"/>
  <c r="AF1330" i="2"/>
  <c r="AG1330" i="2" s="1"/>
  <c r="J1330" i="2"/>
  <c r="H1330" i="2"/>
  <c r="F1330" i="2"/>
  <c r="AY1330" i="2" s="1"/>
  <c r="AX1329" i="2"/>
  <c r="AL1329" i="2"/>
  <c r="AJ1329" i="2"/>
  <c r="AY1329" i="2" s="1"/>
  <c r="AI1329" i="2"/>
  <c r="AZ1329" i="2" s="1"/>
  <c r="AH1329" i="2"/>
  <c r="AG1329" i="2"/>
  <c r="AF1329" i="2"/>
  <c r="J1329" i="2"/>
  <c r="H1329" i="2"/>
  <c r="F1329" i="2"/>
  <c r="AZ1328" i="2"/>
  <c r="AX1328" i="2"/>
  <c r="AL1328" i="2"/>
  <c r="AI1328" i="2"/>
  <c r="AJ1328" i="2" s="1"/>
  <c r="AH1328" i="2"/>
  <c r="AF1328" i="2"/>
  <c r="AG1328" i="2" s="1"/>
  <c r="J1328" i="2"/>
  <c r="H1328" i="2"/>
  <c r="F1328" i="2"/>
  <c r="AY1328" i="2" s="1"/>
  <c r="AX1327" i="2"/>
  <c r="AL1327" i="2"/>
  <c r="AJ1327" i="2"/>
  <c r="AY1327" i="2" s="1"/>
  <c r="AI1327" i="2"/>
  <c r="AZ1327" i="2" s="1"/>
  <c r="AH1327" i="2"/>
  <c r="AG1327" i="2"/>
  <c r="AF1327" i="2"/>
  <c r="J1327" i="2"/>
  <c r="H1327" i="2"/>
  <c r="F1327" i="2"/>
  <c r="AZ1326" i="2"/>
  <c r="AX1326" i="2"/>
  <c r="AL1326" i="2"/>
  <c r="AI1326" i="2"/>
  <c r="AJ1326" i="2" s="1"/>
  <c r="AH1326" i="2"/>
  <c r="AF1326" i="2"/>
  <c r="AG1326" i="2" s="1"/>
  <c r="J1326" i="2"/>
  <c r="H1326" i="2"/>
  <c r="F1326" i="2"/>
  <c r="AY1326" i="2" s="1"/>
  <c r="AX1325" i="2"/>
  <c r="AL1325" i="2"/>
  <c r="AH1325" i="2"/>
  <c r="AG1325" i="2"/>
  <c r="AF1325" i="2"/>
  <c r="AI1325" i="2" s="1"/>
  <c r="J1325" i="2"/>
  <c r="H1325" i="2"/>
  <c r="F1325" i="2"/>
  <c r="AX1324" i="2"/>
  <c r="AL1324" i="2"/>
  <c r="AI1324" i="2"/>
  <c r="AZ1324" i="2" s="1"/>
  <c r="AH1324" i="2"/>
  <c r="AF1324" i="2"/>
  <c r="AG1324" i="2" s="1"/>
  <c r="J1324" i="2"/>
  <c r="H1324" i="2"/>
  <c r="F1324" i="2"/>
  <c r="AX1323" i="2"/>
  <c r="AL1323" i="2"/>
  <c r="AH1323" i="2"/>
  <c r="AF1323" i="2"/>
  <c r="AI1323" i="2" s="1"/>
  <c r="J1323" i="2"/>
  <c r="H1323" i="2"/>
  <c r="F1323" i="2"/>
  <c r="AX1322" i="2"/>
  <c r="AL1322" i="2"/>
  <c r="AH1322" i="2"/>
  <c r="AF1322" i="2"/>
  <c r="J1322" i="2"/>
  <c r="H1322" i="2"/>
  <c r="F1322" i="2"/>
  <c r="AX1321" i="2"/>
  <c r="AL1321" i="2"/>
  <c r="AH1321" i="2"/>
  <c r="AF1321" i="2"/>
  <c r="AI1321" i="2" s="1"/>
  <c r="AZ1321" i="2" s="1"/>
  <c r="J1321" i="2"/>
  <c r="H1321" i="2"/>
  <c r="F1321" i="2"/>
  <c r="AX1320" i="2"/>
  <c r="AL1320" i="2"/>
  <c r="AH1320" i="2"/>
  <c r="AF1320" i="2"/>
  <c r="AG1320" i="2" s="1"/>
  <c r="J1320" i="2"/>
  <c r="H1320" i="2"/>
  <c r="F1320" i="2"/>
  <c r="AX1319" i="2"/>
  <c r="AL1319" i="2"/>
  <c r="AI1319" i="2"/>
  <c r="AH1319" i="2"/>
  <c r="AG1319" i="2"/>
  <c r="AF1319" i="2"/>
  <c r="J1319" i="2"/>
  <c r="H1319" i="2"/>
  <c r="F1319" i="2"/>
  <c r="AZ1318" i="2"/>
  <c r="AX1318" i="2"/>
  <c r="AL1318" i="2"/>
  <c r="AI1318" i="2"/>
  <c r="AJ1318" i="2" s="1"/>
  <c r="AY1318" i="2" s="1"/>
  <c r="AH1318" i="2"/>
  <c r="AF1318" i="2"/>
  <c r="AG1318" i="2" s="1"/>
  <c r="J1318" i="2"/>
  <c r="H1318" i="2"/>
  <c r="F1318" i="2"/>
  <c r="AX1317" i="2"/>
  <c r="AL1317" i="2"/>
  <c r="AI1317" i="2"/>
  <c r="AZ1317" i="2" s="1"/>
  <c r="AH1317" i="2"/>
  <c r="AG1317" i="2"/>
  <c r="AF1317" i="2"/>
  <c r="J1317" i="2"/>
  <c r="H1317" i="2"/>
  <c r="F1317" i="2"/>
  <c r="AX1316" i="2"/>
  <c r="AL1316" i="2"/>
  <c r="AH1316" i="2"/>
  <c r="AF1316" i="2"/>
  <c r="AG1316" i="2" s="1"/>
  <c r="J1316" i="2"/>
  <c r="H1316" i="2"/>
  <c r="F1316" i="2"/>
  <c r="AX1315" i="2"/>
  <c r="AL1315" i="2"/>
  <c r="AH1315" i="2"/>
  <c r="AG1315" i="2"/>
  <c r="AF1315" i="2"/>
  <c r="AI1315" i="2" s="1"/>
  <c r="J1315" i="2"/>
  <c r="H1315" i="2"/>
  <c r="F1315" i="2"/>
  <c r="AX1314" i="2"/>
  <c r="AL1314" i="2"/>
  <c r="AH1314" i="2"/>
  <c r="AF1314" i="2"/>
  <c r="AG1314" i="2" s="1"/>
  <c r="J1314" i="2"/>
  <c r="H1314" i="2"/>
  <c r="F1314" i="2"/>
  <c r="AX1313" i="2"/>
  <c r="AL1313" i="2"/>
  <c r="AH1313" i="2"/>
  <c r="AF1313" i="2"/>
  <c r="J1313" i="2"/>
  <c r="H1313" i="2"/>
  <c r="F1313" i="2"/>
  <c r="AZ1312" i="2"/>
  <c r="AX1312" i="2"/>
  <c r="AL1312" i="2"/>
  <c r="AJ1312" i="2"/>
  <c r="AI1312" i="2"/>
  <c r="AH1312" i="2"/>
  <c r="AF1312" i="2"/>
  <c r="AG1312" i="2" s="1"/>
  <c r="J1312" i="2"/>
  <c r="H1312" i="2"/>
  <c r="F1312" i="2"/>
  <c r="AX1311" i="2"/>
  <c r="AL1311" i="2"/>
  <c r="AH1311" i="2"/>
  <c r="AF1311" i="2"/>
  <c r="AI1311" i="2" s="1"/>
  <c r="J1311" i="2"/>
  <c r="H1311" i="2"/>
  <c r="F1311" i="2"/>
  <c r="AX1310" i="2"/>
  <c r="AL1310" i="2"/>
  <c r="AI1310" i="2"/>
  <c r="AH1310" i="2"/>
  <c r="AF1310" i="2"/>
  <c r="AG1310" i="2" s="1"/>
  <c r="J1310" i="2"/>
  <c r="H1310" i="2"/>
  <c r="F1310" i="2"/>
  <c r="AX1309" i="2"/>
  <c r="AL1309" i="2"/>
  <c r="AH1309" i="2"/>
  <c r="AG1309" i="2"/>
  <c r="AF1309" i="2"/>
  <c r="AI1309" i="2" s="1"/>
  <c r="J1309" i="2"/>
  <c r="H1309" i="2"/>
  <c r="F1309" i="2"/>
  <c r="AX1308" i="2"/>
  <c r="AL1308" i="2"/>
  <c r="AI1308" i="2"/>
  <c r="AZ1308" i="2" s="1"/>
  <c r="AH1308" i="2"/>
  <c r="AF1308" i="2"/>
  <c r="AG1308" i="2" s="1"/>
  <c r="J1308" i="2"/>
  <c r="H1308" i="2"/>
  <c r="F1308" i="2"/>
  <c r="AX1307" i="2"/>
  <c r="AL1307" i="2"/>
  <c r="AH1307" i="2"/>
  <c r="AF1307" i="2"/>
  <c r="AI1307" i="2" s="1"/>
  <c r="J1307" i="2"/>
  <c r="H1307" i="2"/>
  <c r="F1307" i="2"/>
  <c r="AX1306" i="2"/>
  <c r="AL1306" i="2"/>
  <c r="AH1306" i="2"/>
  <c r="AF1306" i="2"/>
  <c r="J1306" i="2"/>
  <c r="H1306" i="2"/>
  <c r="F1306" i="2"/>
  <c r="AX1305" i="2"/>
  <c r="AL1305" i="2"/>
  <c r="AJ1305" i="2"/>
  <c r="AY1305" i="2" s="1"/>
  <c r="AH1305" i="2"/>
  <c r="AF1305" i="2"/>
  <c r="AI1305" i="2" s="1"/>
  <c r="AZ1305" i="2" s="1"/>
  <c r="J1305" i="2"/>
  <c r="H1305" i="2"/>
  <c r="F1305" i="2"/>
  <c r="AX1304" i="2"/>
  <c r="AL1304" i="2"/>
  <c r="AH1304" i="2"/>
  <c r="AF1304" i="2"/>
  <c r="AG1304" i="2" s="1"/>
  <c r="J1304" i="2"/>
  <c r="H1304" i="2"/>
  <c r="F1304" i="2"/>
  <c r="AX1303" i="2"/>
  <c r="AL1303" i="2"/>
  <c r="AI1303" i="2"/>
  <c r="AH1303" i="2"/>
  <c r="AG1303" i="2"/>
  <c r="AF1303" i="2"/>
  <c r="J1303" i="2"/>
  <c r="H1303" i="2"/>
  <c r="F1303" i="2"/>
  <c r="AZ1302" i="2"/>
  <c r="AY1302" i="2"/>
  <c r="AX1302" i="2"/>
  <c r="AL1302" i="2"/>
  <c r="AI1302" i="2"/>
  <c r="AJ1302" i="2" s="1"/>
  <c r="AH1302" i="2"/>
  <c r="AF1302" i="2"/>
  <c r="AG1302" i="2" s="1"/>
  <c r="J1302" i="2"/>
  <c r="H1302" i="2"/>
  <c r="F1302" i="2"/>
  <c r="AX1301" i="2"/>
  <c r="AL1301" i="2"/>
  <c r="AI1301" i="2"/>
  <c r="AZ1301" i="2" s="1"/>
  <c r="AH1301" i="2"/>
  <c r="AG1301" i="2"/>
  <c r="AF1301" i="2"/>
  <c r="J1301" i="2"/>
  <c r="H1301" i="2"/>
  <c r="F1301" i="2"/>
  <c r="AX1300" i="2"/>
  <c r="AL1300" i="2"/>
  <c r="AH1300" i="2"/>
  <c r="AF1300" i="2"/>
  <c r="AG1300" i="2" s="1"/>
  <c r="J1300" i="2"/>
  <c r="H1300" i="2"/>
  <c r="F1300" i="2"/>
  <c r="AX1299" i="2"/>
  <c r="AL1299" i="2"/>
  <c r="AH1299" i="2"/>
  <c r="AG1299" i="2"/>
  <c r="AF1299" i="2"/>
  <c r="AI1299" i="2" s="1"/>
  <c r="J1299" i="2"/>
  <c r="H1299" i="2"/>
  <c r="F1299" i="2"/>
  <c r="AX1298" i="2"/>
  <c r="AL1298" i="2"/>
  <c r="AH1298" i="2"/>
  <c r="AF1298" i="2"/>
  <c r="AG1298" i="2" s="1"/>
  <c r="J1298" i="2"/>
  <c r="H1298" i="2"/>
  <c r="F1298" i="2"/>
  <c r="AX1297" i="2"/>
  <c r="AL1297" i="2"/>
  <c r="AH1297" i="2"/>
  <c r="AF1297" i="2"/>
  <c r="J1297" i="2"/>
  <c r="H1297" i="2"/>
  <c r="F1297" i="2"/>
  <c r="AZ1296" i="2"/>
  <c r="AX1296" i="2"/>
  <c r="AL1296" i="2"/>
  <c r="AJ1296" i="2"/>
  <c r="AI1296" i="2"/>
  <c r="AH1296" i="2"/>
  <c r="AF1296" i="2"/>
  <c r="AG1296" i="2" s="1"/>
  <c r="J1296" i="2"/>
  <c r="H1296" i="2"/>
  <c r="F1296" i="2"/>
  <c r="AX1295" i="2"/>
  <c r="AL1295" i="2"/>
  <c r="AH1295" i="2"/>
  <c r="AF1295" i="2"/>
  <c r="AI1295" i="2" s="1"/>
  <c r="J1295" i="2"/>
  <c r="H1295" i="2"/>
  <c r="F1295" i="2"/>
  <c r="AX1294" i="2"/>
  <c r="AL1294" i="2"/>
  <c r="AI1294" i="2"/>
  <c r="AH1294" i="2"/>
  <c r="AF1294" i="2"/>
  <c r="AG1294" i="2" s="1"/>
  <c r="J1294" i="2"/>
  <c r="H1294" i="2"/>
  <c r="F1294" i="2"/>
  <c r="AX1293" i="2"/>
  <c r="AL1293" i="2"/>
  <c r="AH1293" i="2"/>
  <c r="AG1293" i="2"/>
  <c r="AF1293" i="2"/>
  <c r="AI1293" i="2" s="1"/>
  <c r="J1293" i="2"/>
  <c r="H1293" i="2"/>
  <c r="F1293" i="2"/>
  <c r="AX1292" i="2"/>
  <c r="AL1292" i="2"/>
  <c r="AI1292" i="2"/>
  <c r="AZ1292" i="2" s="1"/>
  <c r="AH1292" i="2"/>
  <c r="AF1292" i="2"/>
  <c r="AG1292" i="2" s="1"/>
  <c r="J1292" i="2"/>
  <c r="H1292" i="2"/>
  <c r="F1292" i="2"/>
  <c r="AX1291" i="2"/>
  <c r="AL1291" i="2"/>
  <c r="AH1291" i="2"/>
  <c r="AF1291" i="2"/>
  <c r="AI1291" i="2" s="1"/>
  <c r="J1291" i="2"/>
  <c r="H1291" i="2"/>
  <c r="F1291" i="2"/>
  <c r="AX1290" i="2"/>
  <c r="AL1290" i="2"/>
  <c r="AH1290" i="2"/>
  <c r="AF1290" i="2"/>
  <c r="J1290" i="2"/>
  <c r="H1290" i="2"/>
  <c r="F1290" i="2"/>
  <c r="AX1289" i="2"/>
  <c r="AL1289" i="2"/>
  <c r="AJ1289" i="2"/>
  <c r="AY1289" i="2" s="1"/>
  <c r="AH1289" i="2"/>
  <c r="AF1289" i="2"/>
  <c r="AI1289" i="2" s="1"/>
  <c r="AZ1289" i="2" s="1"/>
  <c r="J1289" i="2"/>
  <c r="H1289" i="2"/>
  <c r="F1289" i="2"/>
  <c r="AX1288" i="2"/>
  <c r="AL1288" i="2"/>
  <c r="AH1288" i="2"/>
  <c r="AF1288" i="2"/>
  <c r="AG1288" i="2" s="1"/>
  <c r="J1288" i="2"/>
  <c r="H1288" i="2"/>
  <c r="F1288" i="2"/>
  <c r="AX1287" i="2"/>
  <c r="AL1287" i="2"/>
  <c r="AI1287" i="2"/>
  <c r="AH1287" i="2"/>
  <c r="AG1287" i="2"/>
  <c r="AF1287" i="2"/>
  <c r="J1287" i="2"/>
  <c r="H1287" i="2"/>
  <c r="F1287" i="2"/>
  <c r="AZ1286" i="2"/>
  <c r="AX1286" i="2"/>
  <c r="AL1286" i="2"/>
  <c r="AI1286" i="2"/>
  <c r="AJ1286" i="2" s="1"/>
  <c r="AY1286" i="2" s="1"/>
  <c r="AH1286" i="2"/>
  <c r="AF1286" i="2"/>
  <c r="AG1286" i="2" s="1"/>
  <c r="J1286" i="2"/>
  <c r="H1286" i="2"/>
  <c r="F1286" i="2"/>
  <c r="AX1285" i="2"/>
  <c r="AL1285" i="2"/>
  <c r="AI1285" i="2"/>
  <c r="AZ1285" i="2" s="1"/>
  <c r="AH1285" i="2"/>
  <c r="AG1285" i="2"/>
  <c r="AF1285" i="2"/>
  <c r="J1285" i="2"/>
  <c r="H1285" i="2"/>
  <c r="F1285" i="2"/>
  <c r="AX1284" i="2"/>
  <c r="AL1284" i="2"/>
  <c r="AH1284" i="2"/>
  <c r="AF1284" i="2"/>
  <c r="AG1284" i="2" s="1"/>
  <c r="J1284" i="2"/>
  <c r="H1284" i="2"/>
  <c r="F1284" i="2"/>
  <c r="AX1283" i="2"/>
  <c r="AL1283" i="2"/>
  <c r="AH1283" i="2"/>
  <c r="AG1283" i="2"/>
  <c r="AF1283" i="2"/>
  <c r="AI1283" i="2" s="1"/>
  <c r="J1283" i="2"/>
  <c r="H1283" i="2"/>
  <c r="F1283" i="2"/>
  <c r="AX1282" i="2"/>
  <c r="AL1282" i="2"/>
  <c r="AH1282" i="2"/>
  <c r="AF1282" i="2"/>
  <c r="AG1282" i="2" s="1"/>
  <c r="J1282" i="2"/>
  <c r="H1282" i="2"/>
  <c r="F1282" i="2"/>
  <c r="AX1281" i="2"/>
  <c r="AL1281" i="2"/>
  <c r="AH1281" i="2"/>
  <c r="AF1281" i="2"/>
  <c r="AI1281" i="2" s="1"/>
  <c r="AJ1281" i="2" s="1"/>
  <c r="AY1281" i="2" s="1"/>
  <c r="J1281" i="2"/>
  <c r="H1281" i="2"/>
  <c r="F1281" i="2"/>
  <c r="AZ1280" i="2"/>
  <c r="AX1280" i="2"/>
  <c r="AL1280" i="2"/>
  <c r="AY1280" i="2" s="1"/>
  <c r="AJ1280" i="2"/>
  <c r="AI1280" i="2"/>
  <c r="AH1280" i="2"/>
  <c r="AF1280" i="2"/>
  <c r="AG1280" i="2" s="1"/>
  <c r="J1280" i="2"/>
  <c r="H1280" i="2"/>
  <c r="F1280" i="2"/>
  <c r="AX1279" i="2"/>
  <c r="AL1279" i="2"/>
  <c r="AH1279" i="2"/>
  <c r="AF1279" i="2"/>
  <c r="J1279" i="2"/>
  <c r="H1279" i="2"/>
  <c r="F1279" i="2"/>
  <c r="AX1278" i="2"/>
  <c r="AL1278" i="2"/>
  <c r="AI1278" i="2"/>
  <c r="AZ1278" i="2" s="1"/>
  <c r="AH1278" i="2"/>
  <c r="AG1278" i="2"/>
  <c r="AF1278" i="2"/>
  <c r="J1278" i="2"/>
  <c r="H1278" i="2"/>
  <c r="F1278" i="2"/>
  <c r="AX1277" i="2"/>
  <c r="AL1277" i="2"/>
  <c r="AH1277" i="2"/>
  <c r="AF1277" i="2"/>
  <c r="J1277" i="2"/>
  <c r="H1277" i="2"/>
  <c r="F1277" i="2"/>
  <c r="AX1276" i="2"/>
  <c r="AL1276" i="2"/>
  <c r="AJ1276" i="2"/>
  <c r="AY1276" i="2" s="1"/>
  <c r="AI1276" i="2"/>
  <c r="AZ1276" i="2" s="1"/>
  <c r="AH1276" i="2"/>
  <c r="AG1276" i="2"/>
  <c r="AF1276" i="2"/>
  <c r="J1276" i="2"/>
  <c r="H1276" i="2"/>
  <c r="F1276" i="2"/>
  <c r="AX1275" i="2"/>
  <c r="AL1275" i="2"/>
  <c r="AH1275" i="2"/>
  <c r="AF1275" i="2"/>
  <c r="J1275" i="2"/>
  <c r="H1275" i="2"/>
  <c r="F1275" i="2"/>
  <c r="AX1274" i="2"/>
  <c r="AL1274" i="2"/>
  <c r="AI1274" i="2"/>
  <c r="AZ1274" i="2" s="1"/>
  <c r="AH1274" i="2"/>
  <c r="AG1274" i="2"/>
  <c r="AF1274" i="2"/>
  <c r="J1274" i="2"/>
  <c r="H1274" i="2"/>
  <c r="F1274" i="2"/>
  <c r="AX1273" i="2"/>
  <c r="AL1273" i="2"/>
  <c r="AH1273" i="2"/>
  <c r="AF1273" i="2"/>
  <c r="J1273" i="2"/>
  <c r="H1273" i="2"/>
  <c r="F1273" i="2"/>
  <c r="AX1272" i="2"/>
  <c r="AL1272" i="2"/>
  <c r="AJ1272" i="2"/>
  <c r="AY1272" i="2" s="1"/>
  <c r="AI1272" i="2"/>
  <c r="AZ1272" i="2" s="1"/>
  <c r="AH1272" i="2"/>
  <c r="AG1272" i="2"/>
  <c r="AF1272" i="2"/>
  <c r="J1272" i="2"/>
  <c r="H1272" i="2"/>
  <c r="F1272" i="2"/>
  <c r="AX1271" i="2"/>
  <c r="AL1271" i="2"/>
  <c r="AH1271" i="2"/>
  <c r="AF1271" i="2"/>
  <c r="J1271" i="2"/>
  <c r="H1271" i="2"/>
  <c r="F1271" i="2"/>
  <c r="AX1270" i="2"/>
  <c r="AL1270" i="2"/>
  <c r="AI1270" i="2"/>
  <c r="AZ1270" i="2" s="1"/>
  <c r="AH1270" i="2"/>
  <c r="AG1270" i="2"/>
  <c r="AF1270" i="2"/>
  <c r="J1270" i="2"/>
  <c r="H1270" i="2"/>
  <c r="F1270" i="2"/>
  <c r="AX1269" i="2"/>
  <c r="AL1269" i="2"/>
  <c r="AH1269" i="2"/>
  <c r="AF1269" i="2"/>
  <c r="J1269" i="2"/>
  <c r="H1269" i="2"/>
  <c r="F1269" i="2"/>
  <c r="AX1268" i="2"/>
  <c r="AL1268" i="2"/>
  <c r="AI1268" i="2"/>
  <c r="AZ1268" i="2" s="1"/>
  <c r="AH1268" i="2"/>
  <c r="AG1268" i="2"/>
  <c r="AF1268" i="2"/>
  <c r="J1268" i="2"/>
  <c r="H1268" i="2"/>
  <c r="F1268" i="2"/>
  <c r="AX1267" i="2"/>
  <c r="AL1267" i="2"/>
  <c r="AH1267" i="2"/>
  <c r="AF1267" i="2"/>
  <c r="J1267" i="2"/>
  <c r="H1267" i="2"/>
  <c r="F1267" i="2"/>
  <c r="AX1266" i="2"/>
  <c r="AL1266" i="2"/>
  <c r="AJ1266" i="2"/>
  <c r="AY1266" i="2" s="1"/>
  <c r="AI1266" i="2"/>
  <c r="AZ1266" i="2" s="1"/>
  <c r="AH1266" i="2"/>
  <c r="AG1266" i="2"/>
  <c r="AF1266" i="2"/>
  <c r="J1266" i="2"/>
  <c r="H1266" i="2"/>
  <c r="F1266" i="2"/>
  <c r="AX1265" i="2"/>
  <c r="AL1265" i="2"/>
  <c r="AH1265" i="2"/>
  <c r="AF1265" i="2"/>
  <c r="J1265" i="2"/>
  <c r="H1265" i="2"/>
  <c r="F1265" i="2"/>
  <c r="AX1264" i="2"/>
  <c r="AL1264" i="2"/>
  <c r="AJ1264" i="2"/>
  <c r="AY1264" i="2" s="1"/>
  <c r="AI1264" i="2"/>
  <c r="AZ1264" i="2" s="1"/>
  <c r="AH1264" i="2"/>
  <c r="AG1264" i="2"/>
  <c r="AF1264" i="2"/>
  <c r="J1264" i="2"/>
  <c r="H1264" i="2"/>
  <c r="F1264" i="2"/>
  <c r="AX1263" i="2"/>
  <c r="AL1263" i="2"/>
  <c r="AH1263" i="2"/>
  <c r="AF1263" i="2"/>
  <c r="J1263" i="2"/>
  <c r="H1263" i="2"/>
  <c r="F1263" i="2"/>
  <c r="AX1262" i="2"/>
  <c r="AL1262" i="2"/>
  <c r="AI1262" i="2"/>
  <c r="AZ1262" i="2" s="1"/>
  <c r="AH1262" i="2"/>
  <c r="AG1262" i="2"/>
  <c r="AF1262" i="2"/>
  <c r="J1262" i="2"/>
  <c r="H1262" i="2"/>
  <c r="F1262" i="2"/>
  <c r="AX1261" i="2"/>
  <c r="AL1261" i="2"/>
  <c r="AH1261" i="2"/>
  <c r="AF1261" i="2"/>
  <c r="J1261" i="2"/>
  <c r="H1261" i="2"/>
  <c r="F1261" i="2"/>
  <c r="AX1260" i="2"/>
  <c r="AL1260" i="2"/>
  <c r="AJ1260" i="2"/>
  <c r="AY1260" i="2" s="1"/>
  <c r="AI1260" i="2"/>
  <c r="AZ1260" i="2" s="1"/>
  <c r="AH1260" i="2"/>
  <c r="AG1260" i="2"/>
  <c r="AF1260" i="2"/>
  <c r="J1260" i="2"/>
  <c r="H1260" i="2"/>
  <c r="F1260" i="2"/>
  <c r="AX1259" i="2"/>
  <c r="AL1259" i="2"/>
  <c r="AH1259" i="2"/>
  <c r="AF1259" i="2"/>
  <c r="J1259" i="2"/>
  <c r="H1259" i="2"/>
  <c r="F1259" i="2"/>
  <c r="AX1258" i="2"/>
  <c r="AL1258" i="2"/>
  <c r="AI1258" i="2"/>
  <c r="AZ1258" i="2" s="1"/>
  <c r="AH1258" i="2"/>
  <c r="AG1258" i="2"/>
  <c r="AF1258" i="2"/>
  <c r="J1258" i="2"/>
  <c r="H1258" i="2"/>
  <c r="F1258" i="2"/>
  <c r="AX1257" i="2"/>
  <c r="AL1257" i="2"/>
  <c r="AH1257" i="2"/>
  <c r="AF1257" i="2"/>
  <c r="J1257" i="2"/>
  <c r="H1257" i="2"/>
  <c r="F1257" i="2"/>
  <c r="AX1256" i="2"/>
  <c r="AL1256" i="2"/>
  <c r="AJ1256" i="2"/>
  <c r="AY1256" i="2" s="1"/>
  <c r="AI1256" i="2"/>
  <c r="AZ1256" i="2" s="1"/>
  <c r="AH1256" i="2"/>
  <c r="AG1256" i="2"/>
  <c r="AF1256" i="2"/>
  <c r="J1256" i="2"/>
  <c r="H1256" i="2"/>
  <c r="F1256" i="2"/>
  <c r="AX1255" i="2"/>
  <c r="AL1255" i="2"/>
  <c r="AH1255" i="2"/>
  <c r="AF1255" i="2"/>
  <c r="J1255" i="2"/>
  <c r="H1255" i="2"/>
  <c r="F1255" i="2"/>
  <c r="AX1254" i="2"/>
  <c r="AL1254" i="2"/>
  <c r="AI1254" i="2"/>
  <c r="AZ1254" i="2" s="1"/>
  <c r="AH1254" i="2"/>
  <c r="AG1254" i="2"/>
  <c r="AF1254" i="2"/>
  <c r="J1254" i="2"/>
  <c r="H1254" i="2"/>
  <c r="F1254" i="2"/>
  <c r="AX1253" i="2"/>
  <c r="AL1253" i="2"/>
  <c r="AI1253" i="2"/>
  <c r="AJ1253" i="2" s="1"/>
  <c r="AY1253" i="2" s="1"/>
  <c r="AH1253" i="2"/>
  <c r="AF1253" i="2"/>
  <c r="AG1253" i="2" s="1"/>
  <c r="J1253" i="2"/>
  <c r="H1253" i="2"/>
  <c r="F1253" i="2"/>
  <c r="AX1252" i="2"/>
  <c r="AL1252" i="2"/>
  <c r="AJ1252" i="2"/>
  <c r="AY1252" i="2" s="1"/>
  <c r="AI1252" i="2"/>
  <c r="AZ1252" i="2" s="1"/>
  <c r="AH1252" i="2"/>
  <c r="AG1252" i="2"/>
  <c r="AF1252" i="2"/>
  <c r="J1252" i="2"/>
  <c r="H1252" i="2"/>
  <c r="F1252" i="2"/>
  <c r="AZ1251" i="2"/>
  <c r="AX1251" i="2"/>
  <c r="AL1251" i="2"/>
  <c r="AI1251" i="2"/>
  <c r="AJ1251" i="2" s="1"/>
  <c r="AY1251" i="2" s="1"/>
  <c r="AH1251" i="2"/>
  <c r="AF1251" i="2"/>
  <c r="AG1251" i="2" s="1"/>
  <c r="J1251" i="2"/>
  <c r="H1251" i="2"/>
  <c r="F1251" i="2"/>
  <c r="AX1250" i="2"/>
  <c r="AL1250" i="2"/>
  <c r="AI1250" i="2"/>
  <c r="AZ1250" i="2" s="1"/>
  <c r="AH1250" i="2"/>
  <c r="AG1250" i="2"/>
  <c r="AF1250" i="2"/>
  <c r="J1250" i="2"/>
  <c r="H1250" i="2"/>
  <c r="F1250" i="2"/>
  <c r="AY1249" i="2"/>
  <c r="AX1249" i="2"/>
  <c r="AL1249" i="2"/>
  <c r="AI1249" i="2"/>
  <c r="AJ1249" i="2" s="1"/>
  <c r="AH1249" i="2"/>
  <c r="AF1249" i="2"/>
  <c r="AG1249" i="2" s="1"/>
  <c r="J1249" i="2"/>
  <c r="H1249" i="2"/>
  <c r="F1249" i="2"/>
  <c r="AY1248" i="2"/>
  <c r="AX1248" i="2"/>
  <c r="AL1248" i="2"/>
  <c r="AJ1248" i="2"/>
  <c r="AI1248" i="2"/>
  <c r="AZ1248" i="2" s="1"/>
  <c r="AH1248" i="2"/>
  <c r="AG1248" i="2"/>
  <c r="AF1248" i="2"/>
  <c r="J1248" i="2"/>
  <c r="H1248" i="2"/>
  <c r="F1248" i="2"/>
  <c r="AX1247" i="2"/>
  <c r="AL1247" i="2"/>
  <c r="AH1247" i="2"/>
  <c r="AF1247" i="2"/>
  <c r="AG1247" i="2" s="1"/>
  <c r="J1247" i="2"/>
  <c r="H1247" i="2"/>
  <c r="F1247" i="2"/>
  <c r="AX1246" i="2"/>
  <c r="AL1246" i="2"/>
  <c r="AI1246" i="2"/>
  <c r="AZ1246" i="2" s="1"/>
  <c r="AH1246" i="2"/>
  <c r="AG1246" i="2"/>
  <c r="AF1246" i="2"/>
  <c r="J1246" i="2"/>
  <c r="H1246" i="2"/>
  <c r="F1246" i="2"/>
  <c r="AX1245" i="2"/>
  <c r="AL1245" i="2"/>
  <c r="AH1245" i="2"/>
  <c r="AF1245" i="2"/>
  <c r="AG1245" i="2" s="1"/>
  <c r="J1245" i="2"/>
  <c r="H1245" i="2"/>
  <c r="F1245" i="2"/>
  <c r="AX1244" i="2"/>
  <c r="AL1244" i="2"/>
  <c r="AJ1244" i="2"/>
  <c r="AY1244" i="2" s="1"/>
  <c r="AI1244" i="2"/>
  <c r="AZ1244" i="2" s="1"/>
  <c r="AH1244" i="2"/>
  <c r="AG1244" i="2"/>
  <c r="AF1244" i="2"/>
  <c r="J1244" i="2"/>
  <c r="H1244" i="2"/>
  <c r="F1244" i="2"/>
  <c r="AX1243" i="2"/>
  <c r="AL1243" i="2"/>
  <c r="AI1243" i="2"/>
  <c r="AJ1243" i="2" s="1"/>
  <c r="AY1243" i="2" s="1"/>
  <c r="AH1243" i="2"/>
  <c r="AF1243" i="2"/>
  <c r="AG1243" i="2" s="1"/>
  <c r="J1243" i="2"/>
  <c r="H1243" i="2"/>
  <c r="F1243" i="2"/>
  <c r="AY1242" i="2"/>
  <c r="AX1242" i="2"/>
  <c r="AL1242" i="2"/>
  <c r="AJ1242" i="2"/>
  <c r="AI1242" i="2"/>
  <c r="AZ1242" i="2" s="1"/>
  <c r="AH1242" i="2"/>
  <c r="AG1242" i="2"/>
  <c r="AF1242" i="2"/>
  <c r="J1242" i="2"/>
  <c r="H1242" i="2"/>
  <c r="F1242" i="2"/>
  <c r="AX1241" i="2"/>
  <c r="AL1241" i="2"/>
  <c r="AH1241" i="2"/>
  <c r="AF1241" i="2"/>
  <c r="AG1241" i="2" s="1"/>
  <c r="J1241" i="2"/>
  <c r="H1241" i="2"/>
  <c r="F1241" i="2"/>
  <c r="AX1240" i="2"/>
  <c r="AL1240" i="2"/>
  <c r="AI1240" i="2"/>
  <c r="AZ1240" i="2" s="1"/>
  <c r="AH1240" i="2"/>
  <c r="AG1240" i="2"/>
  <c r="AF1240" i="2"/>
  <c r="J1240" i="2"/>
  <c r="H1240" i="2"/>
  <c r="F1240" i="2"/>
  <c r="AX1239" i="2"/>
  <c r="AL1239" i="2"/>
  <c r="AH1239" i="2"/>
  <c r="AF1239" i="2"/>
  <c r="AG1239" i="2" s="1"/>
  <c r="J1239" i="2"/>
  <c r="H1239" i="2"/>
  <c r="F1239" i="2"/>
  <c r="AX1238" i="2"/>
  <c r="AL1238" i="2"/>
  <c r="AI1238" i="2"/>
  <c r="AZ1238" i="2" s="1"/>
  <c r="AH1238" i="2"/>
  <c r="AG1238" i="2"/>
  <c r="AF1238" i="2"/>
  <c r="J1238" i="2"/>
  <c r="H1238" i="2"/>
  <c r="F1238" i="2"/>
  <c r="AX1237" i="2"/>
  <c r="AL1237" i="2"/>
  <c r="AI1237" i="2"/>
  <c r="AJ1237" i="2" s="1"/>
  <c r="AH1237" i="2"/>
  <c r="AF1237" i="2"/>
  <c r="AG1237" i="2" s="1"/>
  <c r="J1237" i="2"/>
  <c r="H1237" i="2"/>
  <c r="F1237" i="2"/>
  <c r="AY1237" i="2" s="1"/>
  <c r="AX1236" i="2"/>
  <c r="AL1236" i="2"/>
  <c r="AJ1236" i="2"/>
  <c r="AI1236" i="2"/>
  <c r="AZ1236" i="2" s="1"/>
  <c r="AH1236" i="2"/>
  <c r="AG1236" i="2"/>
  <c r="AF1236" i="2"/>
  <c r="J1236" i="2"/>
  <c r="H1236" i="2"/>
  <c r="F1236" i="2"/>
  <c r="AY1236" i="2" s="1"/>
  <c r="AX1235" i="2"/>
  <c r="AL1235" i="2"/>
  <c r="AH1235" i="2"/>
  <c r="AF1235" i="2"/>
  <c r="AI1235" i="2" s="1"/>
  <c r="J1235" i="2"/>
  <c r="H1235" i="2"/>
  <c r="F1235" i="2"/>
  <c r="AX1234" i="2"/>
  <c r="AL1234" i="2"/>
  <c r="AI1234" i="2"/>
  <c r="AZ1234" i="2" s="1"/>
  <c r="AH1234" i="2"/>
  <c r="AG1234" i="2"/>
  <c r="AF1234" i="2"/>
  <c r="J1234" i="2"/>
  <c r="H1234" i="2"/>
  <c r="F1234" i="2"/>
  <c r="AX1233" i="2"/>
  <c r="AL1233" i="2"/>
  <c r="AH1233" i="2"/>
  <c r="AF1233" i="2"/>
  <c r="AI1233" i="2" s="1"/>
  <c r="J1233" i="2"/>
  <c r="H1233" i="2"/>
  <c r="F1233" i="2"/>
  <c r="AX1232" i="2"/>
  <c r="AL1232" i="2"/>
  <c r="AI1232" i="2"/>
  <c r="AZ1232" i="2" s="1"/>
  <c r="AH1232" i="2"/>
  <c r="AG1232" i="2"/>
  <c r="AF1232" i="2"/>
  <c r="J1232" i="2"/>
  <c r="H1232" i="2"/>
  <c r="F1232" i="2"/>
  <c r="AX1231" i="2"/>
  <c r="AL1231" i="2"/>
  <c r="AH1231" i="2"/>
  <c r="AF1231" i="2"/>
  <c r="AI1231" i="2" s="1"/>
  <c r="J1231" i="2"/>
  <c r="H1231" i="2"/>
  <c r="F1231" i="2"/>
  <c r="AX1230" i="2"/>
  <c r="AL1230" i="2"/>
  <c r="AI1230" i="2"/>
  <c r="AZ1230" i="2" s="1"/>
  <c r="AH1230" i="2"/>
  <c r="AG1230" i="2"/>
  <c r="AF1230" i="2"/>
  <c r="J1230" i="2"/>
  <c r="H1230" i="2"/>
  <c r="F1230" i="2"/>
  <c r="AX1229" i="2"/>
  <c r="AL1229" i="2"/>
  <c r="AH1229" i="2"/>
  <c r="AF1229" i="2"/>
  <c r="AI1229" i="2" s="1"/>
  <c r="J1229" i="2"/>
  <c r="H1229" i="2"/>
  <c r="F1229" i="2"/>
  <c r="AX1228" i="2"/>
  <c r="AL1228" i="2"/>
  <c r="AI1228" i="2"/>
  <c r="AZ1228" i="2" s="1"/>
  <c r="AH1228" i="2"/>
  <c r="AG1228" i="2"/>
  <c r="AF1228" i="2"/>
  <c r="J1228" i="2"/>
  <c r="H1228" i="2"/>
  <c r="F1228" i="2"/>
  <c r="AX1227" i="2"/>
  <c r="AL1227" i="2"/>
  <c r="AH1227" i="2"/>
  <c r="AF1227" i="2"/>
  <c r="AI1227" i="2" s="1"/>
  <c r="J1227" i="2"/>
  <c r="H1227" i="2"/>
  <c r="F1227" i="2"/>
  <c r="AX1226" i="2"/>
  <c r="AL1226" i="2"/>
  <c r="AI1226" i="2"/>
  <c r="AZ1226" i="2" s="1"/>
  <c r="AH1226" i="2"/>
  <c r="AG1226" i="2"/>
  <c r="AF1226" i="2"/>
  <c r="J1226" i="2"/>
  <c r="H1226" i="2"/>
  <c r="F1226" i="2"/>
  <c r="AX1225" i="2"/>
  <c r="AL1225" i="2"/>
  <c r="AH1225" i="2"/>
  <c r="AF1225" i="2"/>
  <c r="AI1225" i="2" s="1"/>
  <c r="J1225" i="2"/>
  <c r="H1225" i="2"/>
  <c r="F1225" i="2"/>
  <c r="AX1224" i="2"/>
  <c r="AL1224" i="2"/>
  <c r="AI1224" i="2"/>
  <c r="AZ1224" i="2" s="1"/>
  <c r="AH1224" i="2"/>
  <c r="AG1224" i="2"/>
  <c r="AF1224" i="2"/>
  <c r="J1224" i="2"/>
  <c r="H1224" i="2"/>
  <c r="F1224" i="2"/>
  <c r="AX1223" i="2"/>
  <c r="AL1223" i="2"/>
  <c r="AH1223" i="2"/>
  <c r="AF1223" i="2"/>
  <c r="AI1223" i="2" s="1"/>
  <c r="J1223" i="2"/>
  <c r="H1223" i="2"/>
  <c r="F1223" i="2"/>
  <c r="AX1222" i="2"/>
  <c r="AL1222" i="2"/>
  <c r="AI1222" i="2"/>
  <c r="AZ1222" i="2" s="1"/>
  <c r="AH1222" i="2"/>
  <c r="AG1222" i="2"/>
  <c r="AF1222" i="2"/>
  <c r="J1222" i="2"/>
  <c r="H1222" i="2"/>
  <c r="F1222" i="2"/>
  <c r="AX1221" i="2"/>
  <c r="AL1221" i="2"/>
  <c r="AH1221" i="2"/>
  <c r="AF1221" i="2"/>
  <c r="AI1221" i="2" s="1"/>
  <c r="J1221" i="2"/>
  <c r="H1221" i="2"/>
  <c r="F1221" i="2"/>
  <c r="AX1220" i="2"/>
  <c r="AL1220" i="2"/>
  <c r="AI1220" i="2"/>
  <c r="AZ1220" i="2" s="1"/>
  <c r="AH1220" i="2"/>
  <c r="AG1220" i="2"/>
  <c r="AF1220" i="2"/>
  <c r="J1220" i="2"/>
  <c r="H1220" i="2"/>
  <c r="F1220" i="2"/>
  <c r="AX1219" i="2"/>
  <c r="AL1219" i="2"/>
  <c r="AH1219" i="2"/>
  <c r="AF1219" i="2"/>
  <c r="AI1219" i="2" s="1"/>
  <c r="J1219" i="2"/>
  <c r="H1219" i="2"/>
  <c r="F1219" i="2"/>
  <c r="AX1218" i="2"/>
  <c r="AL1218" i="2"/>
  <c r="AI1218" i="2"/>
  <c r="AZ1218" i="2" s="1"/>
  <c r="AH1218" i="2"/>
  <c r="AG1218" i="2"/>
  <c r="AF1218" i="2"/>
  <c r="J1218" i="2"/>
  <c r="H1218" i="2"/>
  <c r="F1218" i="2"/>
  <c r="AX1217" i="2"/>
  <c r="AL1217" i="2"/>
  <c r="AH1217" i="2"/>
  <c r="AF1217" i="2"/>
  <c r="AI1217" i="2" s="1"/>
  <c r="J1217" i="2"/>
  <c r="H1217" i="2"/>
  <c r="F1217" i="2"/>
  <c r="AX1216" i="2"/>
  <c r="AL1216" i="2"/>
  <c r="AI1216" i="2"/>
  <c r="AZ1216" i="2" s="1"/>
  <c r="AH1216" i="2"/>
  <c r="AG1216" i="2"/>
  <c r="AF1216" i="2"/>
  <c r="J1216" i="2"/>
  <c r="H1216" i="2"/>
  <c r="F1216" i="2"/>
  <c r="AX1215" i="2"/>
  <c r="AL1215" i="2"/>
  <c r="AH1215" i="2"/>
  <c r="AF1215" i="2"/>
  <c r="AI1215" i="2" s="1"/>
  <c r="J1215" i="2"/>
  <c r="H1215" i="2"/>
  <c r="F1215" i="2"/>
  <c r="AX1214" i="2"/>
  <c r="AL1214" i="2"/>
  <c r="AI1214" i="2"/>
  <c r="AZ1214" i="2" s="1"/>
  <c r="AH1214" i="2"/>
  <c r="AG1214" i="2"/>
  <c r="AF1214" i="2"/>
  <c r="J1214" i="2"/>
  <c r="H1214" i="2"/>
  <c r="F1214" i="2"/>
  <c r="AX1213" i="2"/>
  <c r="AL1213" i="2"/>
  <c r="AH1213" i="2"/>
  <c r="AF1213" i="2"/>
  <c r="AI1213" i="2" s="1"/>
  <c r="J1213" i="2"/>
  <c r="H1213" i="2"/>
  <c r="F1213" i="2"/>
  <c r="AX1212" i="2"/>
  <c r="AL1212" i="2"/>
  <c r="AI1212" i="2"/>
  <c r="AZ1212" i="2" s="1"/>
  <c r="AH1212" i="2"/>
  <c r="AG1212" i="2"/>
  <c r="AF1212" i="2"/>
  <c r="J1212" i="2"/>
  <c r="H1212" i="2"/>
  <c r="F1212" i="2"/>
  <c r="AX1211" i="2"/>
  <c r="AL1211" i="2"/>
  <c r="AH1211" i="2"/>
  <c r="AF1211" i="2"/>
  <c r="AI1211" i="2" s="1"/>
  <c r="J1211" i="2"/>
  <c r="H1211" i="2"/>
  <c r="F1211" i="2"/>
  <c r="AX1210" i="2"/>
  <c r="AL1210" i="2"/>
  <c r="AI1210" i="2"/>
  <c r="AZ1210" i="2" s="1"/>
  <c r="AH1210" i="2"/>
  <c r="AG1210" i="2"/>
  <c r="AF1210" i="2"/>
  <c r="J1210" i="2"/>
  <c r="H1210" i="2"/>
  <c r="F1210" i="2"/>
  <c r="AX1209" i="2"/>
  <c r="AL1209" i="2"/>
  <c r="AH1209" i="2"/>
  <c r="AF1209" i="2"/>
  <c r="AI1209" i="2" s="1"/>
  <c r="J1209" i="2"/>
  <c r="H1209" i="2"/>
  <c r="F1209" i="2"/>
  <c r="AX1208" i="2"/>
  <c r="AL1208" i="2"/>
  <c r="AI1208" i="2"/>
  <c r="AZ1208" i="2" s="1"/>
  <c r="AH1208" i="2"/>
  <c r="AG1208" i="2"/>
  <c r="AF1208" i="2"/>
  <c r="J1208" i="2"/>
  <c r="H1208" i="2"/>
  <c r="F1208" i="2"/>
  <c r="AX1207" i="2"/>
  <c r="AL1207" i="2"/>
  <c r="AH1207" i="2"/>
  <c r="AF1207" i="2"/>
  <c r="AI1207" i="2" s="1"/>
  <c r="J1207" i="2"/>
  <c r="H1207" i="2"/>
  <c r="F1207" i="2"/>
  <c r="AX1206" i="2"/>
  <c r="AL1206" i="2"/>
  <c r="AI1206" i="2"/>
  <c r="AZ1206" i="2" s="1"/>
  <c r="AH1206" i="2"/>
  <c r="AG1206" i="2"/>
  <c r="AF1206" i="2"/>
  <c r="J1206" i="2"/>
  <c r="H1206" i="2"/>
  <c r="F1206" i="2"/>
  <c r="AX1205" i="2"/>
  <c r="AL1205" i="2"/>
  <c r="AH1205" i="2"/>
  <c r="AF1205" i="2"/>
  <c r="AI1205" i="2" s="1"/>
  <c r="J1205" i="2"/>
  <c r="H1205" i="2"/>
  <c r="F1205" i="2"/>
  <c r="AX1204" i="2"/>
  <c r="AL1204" i="2"/>
  <c r="AI1204" i="2"/>
  <c r="AZ1204" i="2" s="1"/>
  <c r="AH1204" i="2"/>
  <c r="AG1204" i="2"/>
  <c r="AF1204" i="2"/>
  <c r="J1204" i="2"/>
  <c r="H1204" i="2"/>
  <c r="F1204" i="2"/>
  <c r="AX1203" i="2"/>
  <c r="AL1203" i="2"/>
  <c r="AH1203" i="2"/>
  <c r="AF1203" i="2"/>
  <c r="AI1203" i="2" s="1"/>
  <c r="J1203" i="2"/>
  <c r="H1203" i="2"/>
  <c r="F1203" i="2"/>
  <c r="AX1202" i="2"/>
  <c r="AL1202" i="2"/>
  <c r="AI1202" i="2"/>
  <c r="AZ1202" i="2" s="1"/>
  <c r="AH1202" i="2"/>
  <c r="AG1202" i="2"/>
  <c r="AF1202" i="2"/>
  <c r="J1202" i="2"/>
  <c r="H1202" i="2"/>
  <c r="F1202" i="2"/>
  <c r="AX1201" i="2"/>
  <c r="AL1201" i="2"/>
  <c r="AH1201" i="2"/>
  <c r="AF1201" i="2"/>
  <c r="AI1201" i="2" s="1"/>
  <c r="J1201" i="2"/>
  <c r="H1201" i="2"/>
  <c r="F1201" i="2"/>
  <c r="AX1200" i="2"/>
  <c r="AL1200" i="2"/>
  <c r="AI1200" i="2"/>
  <c r="AZ1200" i="2" s="1"/>
  <c r="AH1200" i="2"/>
  <c r="AG1200" i="2"/>
  <c r="AF1200" i="2"/>
  <c r="J1200" i="2"/>
  <c r="H1200" i="2"/>
  <c r="F1200" i="2"/>
  <c r="AX1199" i="2"/>
  <c r="AL1199" i="2"/>
  <c r="AH1199" i="2"/>
  <c r="AF1199" i="2"/>
  <c r="AI1199" i="2" s="1"/>
  <c r="J1199" i="2"/>
  <c r="H1199" i="2"/>
  <c r="F1199" i="2"/>
  <c r="AX1198" i="2"/>
  <c r="AL1198" i="2"/>
  <c r="AI1198" i="2"/>
  <c r="AZ1198" i="2" s="1"/>
  <c r="AH1198" i="2"/>
  <c r="AG1198" i="2"/>
  <c r="AF1198" i="2"/>
  <c r="J1198" i="2"/>
  <c r="H1198" i="2"/>
  <c r="F1198" i="2"/>
  <c r="AX1197" i="2"/>
  <c r="AL1197" i="2"/>
  <c r="AH1197" i="2"/>
  <c r="AF1197" i="2"/>
  <c r="AI1197" i="2" s="1"/>
  <c r="J1197" i="2"/>
  <c r="H1197" i="2"/>
  <c r="F1197" i="2"/>
  <c r="AX1196" i="2"/>
  <c r="AL1196" i="2"/>
  <c r="AI1196" i="2"/>
  <c r="AZ1196" i="2" s="1"/>
  <c r="AH1196" i="2"/>
  <c r="AG1196" i="2"/>
  <c r="AF1196" i="2"/>
  <c r="J1196" i="2"/>
  <c r="H1196" i="2"/>
  <c r="F1196" i="2"/>
  <c r="AX1195" i="2"/>
  <c r="AL1195" i="2"/>
  <c r="AH1195" i="2"/>
  <c r="AF1195" i="2"/>
  <c r="AI1195" i="2" s="1"/>
  <c r="J1195" i="2"/>
  <c r="H1195" i="2"/>
  <c r="F1195" i="2"/>
  <c r="AX1194" i="2"/>
  <c r="AL1194" i="2"/>
  <c r="AI1194" i="2"/>
  <c r="AZ1194" i="2" s="1"/>
  <c r="AH1194" i="2"/>
  <c r="AG1194" i="2"/>
  <c r="AF1194" i="2"/>
  <c r="J1194" i="2"/>
  <c r="H1194" i="2"/>
  <c r="F1194" i="2"/>
  <c r="AX1193" i="2"/>
  <c r="AL1193" i="2"/>
  <c r="AH1193" i="2"/>
  <c r="AF1193" i="2"/>
  <c r="AI1193" i="2" s="1"/>
  <c r="J1193" i="2"/>
  <c r="H1193" i="2"/>
  <c r="F1193" i="2"/>
  <c r="AX1192" i="2"/>
  <c r="AL1192" i="2"/>
  <c r="AI1192" i="2"/>
  <c r="AZ1192" i="2" s="1"/>
  <c r="AH1192" i="2"/>
  <c r="AG1192" i="2"/>
  <c r="AF1192" i="2"/>
  <c r="J1192" i="2"/>
  <c r="H1192" i="2"/>
  <c r="F1192" i="2"/>
  <c r="AX1191" i="2"/>
  <c r="AL1191" i="2"/>
  <c r="AH1191" i="2"/>
  <c r="AF1191" i="2"/>
  <c r="AI1191" i="2" s="1"/>
  <c r="J1191" i="2"/>
  <c r="H1191" i="2"/>
  <c r="F1191" i="2"/>
  <c r="AX1190" i="2"/>
  <c r="AL1190" i="2"/>
  <c r="AI1190" i="2"/>
  <c r="AZ1190" i="2" s="1"/>
  <c r="AH1190" i="2"/>
  <c r="AG1190" i="2"/>
  <c r="AF1190" i="2"/>
  <c r="J1190" i="2"/>
  <c r="H1190" i="2"/>
  <c r="F1190" i="2"/>
  <c r="AX1189" i="2"/>
  <c r="AL1189" i="2"/>
  <c r="AH1189" i="2"/>
  <c r="AF1189" i="2"/>
  <c r="AI1189" i="2" s="1"/>
  <c r="J1189" i="2"/>
  <c r="H1189" i="2"/>
  <c r="F1189" i="2"/>
  <c r="AX1188" i="2"/>
  <c r="AL1188" i="2"/>
  <c r="AI1188" i="2"/>
  <c r="AZ1188" i="2" s="1"/>
  <c r="AH1188" i="2"/>
  <c r="AG1188" i="2"/>
  <c r="AF1188" i="2"/>
  <c r="J1188" i="2"/>
  <c r="H1188" i="2"/>
  <c r="F1188" i="2"/>
  <c r="AX1187" i="2"/>
  <c r="AL1187" i="2"/>
  <c r="AH1187" i="2"/>
  <c r="AF1187" i="2"/>
  <c r="AI1187" i="2" s="1"/>
  <c r="J1187" i="2"/>
  <c r="H1187" i="2"/>
  <c r="F1187" i="2"/>
  <c r="AX1186" i="2"/>
  <c r="AL1186" i="2"/>
  <c r="AI1186" i="2"/>
  <c r="AZ1186" i="2" s="1"/>
  <c r="AH1186" i="2"/>
  <c r="AG1186" i="2"/>
  <c r="AF1186" i="2"/>
  <c r="J1186" i="2"/>
  <c r="H1186" i="2"/>
  <c r="F1186" i="2"/>
  <c r="AX1185" i="2"/>
  <c r="AL1185" i="2"/>
  <c r="AH1185" i="2"/>
  <c r="AF1185" i="2"/>
  <c r="AI1185" i="2" s="1"/>
  <c r="J1185" i="2"/>
  <c r="H1185" i="2"/>
  <c r="F1185" i="2"/>
  <c r="AX1184" i="2"/>
  <c r="AL1184" i="2"/>
  <c r="AI1184" i="2"/>
  <c r="AZ1184" i="2" s="1"/>
  <c r="AH1184" i="2"/>
  <c r="AG1184" i="2"/>
  <c r="AF1184" i="2"/>
  <c r="J1184" i="2"/>
  <c r="H1184" i="2"/>
  <c r="F1184" i="2"/>
  <c r="AX1183" i="2"/>
  <c r="AL1183" i="2"/>
  <c r="AH1183" i="2"/>
  <c r="AF1183" i="2"/>
  <c r="AI1183" i="2" s="1"/>
  <c r="J1183" i="2"/>
  <c r="H1183" i="2"/>
  <c r="F1183" i="2"/>
  <c r="AX1182" i="2"/>
  <c r="AL1182" i="2"/>
  <c r="AI1182" i="2"/>
  <c r="AZ1182" i="2" s="1"/>
  <c r="AH1182" i="2"/>
  <c r="AG1182" i="2"/>
  <c r="AF1182" i="2"/>
  <c r="J1182" i="2"/>
  <c r="H1182" i="2"/>
  <c r="F1182" i="2"/>
  <c r="AX1181" i="2"/>
  <c r="AL1181" i="2"/>
  <c r="AH1181" i="2"/>
  <c r="AF1181" i="2"/>
  <c r="AI1181" i="2" s="1"/>
  <c r="J1181" i="2"/>
  <c r="H1181" i="2"/>
  <c r="F1181" i="2"/>
  <c r="AX1180" i="2"/>
  <c r="AL1180" i="2"/>
  <c r="AI1180" i="2"/>
  <c r="AZ1180" i="2" s="1"/>
  <c r="AH1180" i="2"/>
  <c r="AG1180" i="2"/>
  <c r="AF1180" i="2"/>
  <c r="J1180" i="2"/>
  <c r="H1180" i="2"/>
  <c r="F1180" i="2"/>
  <c r="AX1179" i="2"/>
  <c r="AL1179" i="2"/>
  <c r="AH1179" i="2"/>
  <c r="AF1179" i="2"/>
  <c r="AI1179" i="2" s="1"/>
  <c r="J1179" i="2"/>
  <c r="H1179" i="2"/>
  <c r="F1179" i="2"/>
  <c r="AX1178" i="2"/>
  <c r="AL1178" i="2"/>
  <c r="AI1178" i="2"/>
  <c r="AZ1178" i="2" s="1"/>
  <c r="AH1178" i="2"/>
  <c r="AG1178" i="2"/>
  <c r="AF1178" i="2"/>
  <c r="J1178" i="2"/>
  <c r="H1178" i="2"/>
  <c r="F1178" i="2"/>
  <c r="AX1177" i="2"/>
  <c r="AL1177" i="2"/>
  <c r="AH1177" i="2"/>
  <c r="AF1177" i="2"/>
  <c r="AI1177" i="2" s="1"/>
  <c r="J1177" i="2"/>
  <c r="H1177" i="2"/>
  <c r="F1177" i="2"/>
  <c r="AX1176" i="2"/>
  <c r="AL1176" i="2"/>
  <c r="AI1176" i="2"/>
  <c r="AZ1176" i="2" s="1"/>
  <c r="AH1176" i="2"/>
  <c r="AG1176" i="2"/>
  <c r="AF1176" i="2"/>
  <c r="J1176" i="2"/>
  <c r="H1176" i="2"/>
  <c r="F1176" i="2"/>
  <c r="AX1175" i="2"/>
  <c r="AL1175" i="2"/>
  <c r="AH1175" i="2"/>
  <c r="AF1175" i="2"/>
  <c r="AI1175" i="2" s="1"/>
  <c r="J1175" i="2"/>
  <c r="H1175" i="2"/>
  <c r="F1175" i="2"/>
  <c r="AX1174" i="2"/>
  <c r="AL1174" i="2"/>
  <c r="AI1174" i="2"/>
  <c r="AZ1174" i="2" s="1"/>
  <c r="AH1174" i="2"/>
  <c r="AG1174" i="2"/>
  <c r="AF1174" i="2"/>
  <c r="J1174" i="2"/>
  <c r="H1174" i="2"/>
  <c r="F1174" i="2"/>
  <c r="AX1173" i="2"/>
  <c r="AL1173" i="2"/>
  <c r="AH1173" i="2"/>
  <c r="AF1173" i="2"/>
  <c r="AI1173" i="2" s="1"/>
  <c r="J1173" i="2"/>
  <c r="H1173" i="2"/>
  <c r="F1173" i="2"/>
  <c r="AX1172" i="2"/>
  <c r="AL1172" i="2"/>
  <c r="AI1172" i="2"/>
  <c r="AZ1172" i="2" s="1"/>
  <c r="AH1172" i="2"/>
  <c r="AG1172" i="2"/>
  <c r="AF1172" i="2"/>
  <c r="J1172" i="2"/>
  <c r="H1172" i="2"/>
  <c r="F1172" i="2"/>
  <c r="AX1171" i="2"/>
  <c r="AL1171" i="2"/>
  <c r="AH1171" i="2"/>
  <c r="AF1171" i="2"/>
  <c r="AI1171" i="2" s="1"/>
  <c r="J1171" i="2"/>
  <c r="H1171" i="2"/>
  <c r="F1171" i="2"/>
  <c r="AX1170" i="2"/>
  <c r="AL1170" i="2"/>
  <c r="AI1170" i="2"/>
  <c r="AZ1170" i="2" s="1"/>
  <c r="AH1170" i="2"/>
  <c r="AG1170" i="2"/>
  <c r="AF1170" i="2"/>
  <c r="J1170" i="2"/>
  <c r="H1170" i="2"/>
  <c r="F1170" i="2"/>
  <c r="AX1169" i="2"/>
  <c r="AL1169" i="2"/>
  <c r="AH1169" i="2"/>
  <c r="AF1169" i="2"/>
  <c r="AI1169" i="2" s="1"/>
  <c r="J1169" i="2"/>
  <c r="H1169" i="2"/>
  <c r="F1169" i="2"/>
  <c r="AX1168" i="2"/>
  <c r="AL1168" i="2"/>
  <c r="AI1168" i="2"/>
  <c r="AZ1168" i="2" s="1"/>
  <c r="AH1168" i="2"/>
  <c r="AG1168" i="2"/>
  <c r="AF1168" i="2"/>
  <c r="J1168" i="2"/>
  <c r="H1168" i="2"/>
  <c r="F1168" i="2"/>
  <c r="AX1167" i="2"/>
  <c r="AL1167" i="2"/>
  <c r="AH1167" i="2"/>
  <c r="AF1167" i="2"/>
  <c r="AI1167" i="2" s="1"/>
  <c r="J1167" i="2"/>
  <c r="H1167" i="2"/>
  <c r="F1167" i="2"/>
  <c r="AX1166" i="2"/>
  <c r="AL1166" i="2"/>
  <c r="AI1166" i="2"/>
  <c r="AZ1166" i="2" s="1"/>
  <c r="AH1166" i="2"/>
  <c r="AG1166" i="2"/>
  <c r="AF1166" i="2"/>
  <c r="J1166" i="2"/>
  <c r="H1166" i="2"/>
  <c r="F1166" i="2"/>
  <c r="AX1165" i="2"/>
  <c r="AL1165" i="2"/>
  <c r="AH1165" i="2"/>
  <c r="AF1165" i="2"/>
  <c r="AI1165" i="2" s="1"/>
  <c r="J1165" i="2"/>
  <c r="H1165" i="2"/>
  <c r="F1165" i="2"/>
  <c r="AX1164" i="2"/>
  <c r="AL1164" i="2"/>
  <c r="AI1164" i="2"/>
  <c r="AZ1164" i="2" s="1"/>
  <c r="AH1164" i="2"/>
  <c r="AG1164" i="2"/>
  <c r="AF1164" i="2"/>
  <c r="J1164" i="2"/>
  <c r="H1164" i="2"/>
  <c r="F1164" i="2"/>
  <c r="AX1163" i="2"/>
  <c r="AL1163" i="2"/>
  <c r="AH1163" i="2"/>
  <c r="AF1163" i="2"/>
  <c r="AI1163" i="2" s="1"/>
  <c r="J1163" i="2"/>
  <c r="H1163" i="2"/>
  <c r="F1163" i="2"/>
  <c r="AX1162" i="2"/>
  <c r="AL1162" i="2"/>
  <c r="AI1162" i="2"/>
  <c r="AZ1162" i="2" s="1"/>
  <c r="AH1162" i="2"/>
  <c r="AG1162" i="2"/>
  <c r="AF1162" i="2"/>
  <c r="J1162" i="2"/>
  <c r="H1162" i="2"/>
  <c r="F1162" i="2"/>
  <c r="AX1161" i="2"/>
  <c r="AL1161" i="2"/>
  <c r="AH1161" i="2"/>
  <c r="AF1161" i="2"/>
  <c r="AI1161" i="2" s="1"/>
  <c r="J1161" i="2"/>
  <c r="H1161" i="2"/>
  <c r="F1161" i="2"/>
  <c r="AX1160" i="2"/>
  <c r="AL1160" i="2"/>
  <c r="AI1160" i="2"/>
  <c r="AZ1160" i="2" s="1"/>
  <c r="AH1160" i="2"/>
  <c r="AG1160" i="2"/>
  <c r="AF1160" i="2"/>
  <c r="J1160" i="2"/>
  <c r="H1160" i="2"/>
  <c r="F1160" i="2"/>
  <c r="AX1159" i="2"/>
  <c r="AL1159" i="2"/>
  <c r="AH1159" i="2"/>
  <c r="AF1159" i="2"/>
  <c r="AI1159" i="2" s="1"/>
  <c r="J1159" i="2"/>
  <c r="H1159" i="2"/>
  <c r="F1159" i="2"/>
  <c r="AX1158" i="2"/>
  <c r="AL1158" i="2"/>
  <c r="AI1158" i="2"/>
  <c r="AZ1158" i="2" s="1"/>
  <c r="AH1158" i="2"/>
  <c r="AG1158" i="2"/>
  <c r="AF1158" i="2"/>
  <c r="J1158" i="2"/>
  <c r="H1158" i="2"/>
  <c r="F1158" i="2"/>
  <c r="AX1157" i="2"/>
  <c r="AL1157" i="2"/>
  <c r="AH1157" i="2"/>
  <c r="AF1157" i="2"/>
  <c r="AI1157" i="2" s="1"/>
  <c r="J1157" i="2"/>
  <c r="H1157" i="2"/>
  <c r="F1157" i="2"/>
  <c r="AX1156" i="2"/>
  <c r="AL1156" i="2"/>
  <c r="AI1156" i="2"/>
  <c r="AZ1156" i="2" s="1"/>
  <c r="AH1156" i="2"/>
  <c r="AG1156" i="2"/>
  <c r="AF1156" i="2"/>
  <c r="J1156" i="2"/>
  <c r="H1156" i="2"/>
  <c r="F1156" i="2"/>
  <c r="AX1155" i="2"/>
  <c r="AL1155" i="2"/>
  <c r="AH1155" i="2"/>
  <c r="AF1155" i="2"/>
  <c r="AI1155" i="2" s="1"/>
  <c r="J1155" i="2"/>
  <c r="H1155" i="2"/>
  <c r="F1155" i="2"/>
  <c r="AX1154" i="2"/>
  <c r="AL1154" i="2"/>
  <c r="AI1154" i="2"/>
  <c r="AZ1154" i="2" s="1"/>
  <c r="AH1154" i="2"/>
  <c r="AG1154" i="2"/>
  <c r="AF1154" i="2"/>
  <c r="J1154" i="2"/>
  <c r="H1154" i="2"/>
  <c r="F1154" i="2"/>
  <c r="AX1153" i="2"/>
  <c r="AL1153" i="2"/>
  <c r="AH1153" i="2"/>
  <c r="AF1153" i="2"/>
  <c r="AI1153" i="2" s="1"/>
  <c r="J1153" i="2"/>
  <c r="H1153" i="2"/>
  <c r="F1153" i="2"/>
  <c r="AX1152" i="2"/>
  <c r="AL1152" i="2"/>
  <c r="AI1152" i="2"/>
  <c r="AZ1152" i="2" s="1"/>
  <c r="AH1152" i="2"/>
  <c r="AG1152" i="2"/>
  <c r="AF1152" i="2"/>
  <c r="J1152" i="2"/>
  <c r="H1152" i="2"/>
  <c r="F1152" i="2"/>
  <c r="AX1151" i="2"/>
  <c r="AL1151" i="2"/>
  <c r="AH1151" i="2"/>
  <c r="AF1151" i="2"/>
  <c r="AI1151" i="2" s="1"/>
  <c r="J1151" i="2"/>
  <c r="H1151" i="2"/>
  <c r="F1151" i="2"/>
  <c r="AX1150" i="2"/>
  <c r="AL1150" i="2"/>
  <c r="AI1150" i="2"/>
  <c r="AZ1150" i="2" s="1"/>
  <c r="AH1150" i="2"/>
  <c r="AG1150" i="2"/>
  <c r="AF1150" i="2"/>
  <c r="J1150" i="2"/>
  <c r="H1150" i="2"/>
  <c r="F1150" i="2"/>
  <c r="AX1149" i="2"/>
  <c r="AL1149" i="2"/>
  <c r="AH1149" i="2"/>
  <c r="AF1149" i="2"/>
  <c r="AI1149" i="2" s="1"/>
  <c r="J1149" i="2"/>
  <c r="H1149" i="2"/>
  <c r="F1149" i="2"/>
  <c r="AX1148" i="2"/>
  <c r="AL1148" i="2"/>
  <c r="AJ1148" i="2"/>
  <c r="AI1148" i="2"/>
  <c r="AZ1148" i="2" s="1"/>
  <c r="AH1148" i="2"/>
  <c r="AG1148" i="2"/>
  <c r="AF1148" i="2"/>
  <c r="J1148" i="2"/>
  <c r="H1148" i="2"/>
  <c r="F1148" i="2"/>
  <c r="AY1148" i="2" s="1"/>
  <c r="AX1147" i="2"/>
  <c r="AL1147" i="2"/>
  <c r="AH1147" i="2"/>
  <c r="AF1147" i="2"/>
  <c r="AI1147" i="2" s="1"/>
  <c r="J1147" i="2"/>
  <c r="H1147" i="2"/>
  <c r="F1147" i="2"/>
  <c r="AX1146" i="2"/>
  <c r="AL1146" i="2"/>
  <c r="AJ1146" i="2"/>
  <c r="AI1146" i="2"/>
  <c r="AZ1146" i="2" s="1"/>
  <c r="AH1146" i="2"/>
  <c r="AG1146" i="2"/>
  <c r="AF1146" i="2"/>
  <c r="J1146" i="2"/>
  <c r="H1146" i="2"/>
  <c r="F1146" i="2"/>
  <c r="AY1146" i="2" s="1"/>
  <c r="AX1145" i="2"/>
  <c r="AL1145" i="2"/>
  <c r="AH1145" i="2"/>
  <c r="AF1145" i="2"/>
  <c r="AI1145" i="2" s="1"/>
  <c r="J1145" i="2"/>
  <c r="H1145" i="2"/>
  <c r="F1145" i="2"/>
  <c r="AX1144" i="2"/>
  <c r="AL1144" i="2"/>
  <c r="AJ1144" i="2"/>
  <c r="AI1144" i="2"/>
  <c r="AZ1144" i="2" s="1"/>
  <c r="AH1144" i="2"/>
  <c r="AG1144" i="2"/>
  <c r="AF1144" i="2"/>
  <c r="J1144" i="2"/>
  <c r="H1144" i="2"/>
  <c r="F1144" i="2"/>
  <c r="AY1144" i="2" s="1"/>
  <c r="AX1143" i="2"/>
  <c r="AL1143" i="2"/>
  <c r="AH1143" i="2"/>
  <c r="AF1143" i="2"/>
  <c r="AI1143" i="2" s="1"/>
  <c r="J1143" i="2"/>
  <c r="H1143" i="2"/>
  <c r="F1143" i="2"/>
  <c r="AX1142" i="2"/>
  <c r="AL1142" i="2"/>
  <c r="AJ1142" i="2"/>
  <c r="AI1142" i="2"/>
  <c r="AZ1142" i="2" s="1"/>
  <c r="AH1142" i="2"/>
  <c r="AG1142" i="2"/>
  <c r="AF1142" i="2"/>
  <c r="J1142" i="2"/>
  <c r="H1142" i="2"/>
  <c r="F1142" i="2"/>
  <c r="AY1142" i="2" s="1"/>
  <c r="AX1141" i="2"/>
  <c r="AL1141" i="2"/>
  <c r="AH1141" i="2"/>
  <c r="AF1141" i="2"/>
  <c r="AI1141" i="2" s="1"/>
  <c r="J1141" i="2"/>
  <c r="H1141" i="2"/>
  <c r="F1141" i="2"/>
  <c r="AX1140" i="2"/>
  <c r="AL1140" i="2"/>
  <c r="AJ1140" i="2"/>
  <c r="AI1140" i="2"/>
  <c r="AZ1140" i="2" s="1"/>
  <c r="AH1140" i="2"/>
  <c r="AG1140" i="2"/>
  <c r="AF1140" i="2"/>
  <c r="J1140" i="2"/>
  <c r="H1140" i="2"/>
  <c r="F1140" i="2"/>
  <c r="AY1140" i="2" s="1"/>
  <c r="AX1139" i="2"/>
  <c r="AL1139" i="2"/>
  <c r="AH1139" i="2"/>
  <c r="AF1139" i="2"/>
  <c r="AI1139" i="2" s="1"/>
  <c r="J1139" i="2"/>
  <c r="H1139" i="2"/>
  <c r="F1139" i="2"/>
  <c r="AX1138" i="2"/>
  <c r="AL1138" i="2"/>
  <c r="AJ1138" i="2"/>
  <c r="AI1138" i="2"/>
  <c r="AZ1138" i="2" s="1"/>
  <c r="AH1138" i="2"/>
  <c r="AG1138" i="2"/>
  <c r="AF1138" i="2"/>
  <c r="J1138" i="2"/>
  <c r="H1138" i="2"/>
  <c r="F1138" i="2"/>
  <c r="AY1138" i="2" s="1"/>
  <c r="AX1137" i="2"/>
  <c r="AL1137" i="2"/>
  <c r="AH1137" i="2"/>
  <c r="AF1137" i="2"/>
  <c r="AI1137" i="2" s="1"/>
  <c r="J1137" i="2"/>
  <c r="H1137" i="2"/>
  <c r="F1137" i="2"/>
  <c r="AX1136" i="2"/>
  <c r="AL1136" i="2"/>
  <c r="AJ1136" i="2"/>
  <c r="AI1136" i="2"/>
  <c r="AZ1136" i="2" s="1"/>
  <c r="AH1136" i="2"/>
  <c r="AG1136" i="2"/>
  <c r="AF1136" i="2"/>
  <c r="J1136" i="2"/>
  <c r="H1136" i="2"/>
  <c r="F1136" i="2"/>
  <c r="AY1136" i="2" s="1"/>
  <c r="AX1135" i="2"/>
  <c r="AL1135" i="2"/>
  <c r="AH1135" i="2"/>
  <c r="AF1135" i="2"/>
  <c r="AI1135" i="2" s="1"/>
  <c r="J1135" i="2"/>
  <c r="H1135" i="2"/>
  <c r="F1135" i="2"/>
  <c r="AX1134" i="2"/>
  <c r="AL1134" i="2"/>
  <c r="AJ1134" i="2"/>
  <c r="AI1134" i="2"/>
  <c r="AZ1134" i="2" s="1"/>
  <c r="AH1134" i="2"/>
  <c r="AG1134" i="2"/>
  <c r="AF1134" i="2"/>
  <c r="J1134" i="2"/>
  <c r="H1134" i="2"/>
  <c r="F1134" i="2"/>
  <c r="AY1134" i="2" s="1"/>
  <c r="AX1133" i="2"/>
  <c r="AL1133" i="2"/>
  <c r="AH1133" i="2"/>
  <c r="AF1133" i="2"/>
  <c r="AI1133" i="2" s="1"/>
  <c r="J1133" i="2"/>
  <c r="H1133" i="2"/>
  <c r="F1133" i="2"/>
  <c r="AX1132" i="2"/>
  <c r="AL1132" i="2"/>
  <c r="AJ1132" i="2"/>
  <c r="AI1132" i="2"/>
  <c r="AZ1132" i="2" s="1"/>
  <c r="AH1132" i="2"/>
  <c r="AG1132" i="2"/>
  <c r="AF1132" i="2"/>
  <c r="J1132" i="2"/>
  <c r="H1132" i="2"/>
  <c r="F1132" i="2"/>
  <c r="AY1132" i="2" s="1"/>
  <c r="AX1131" i="2"/>
  <c r="AL1131" i="2"/>
  <c r="AH1131" i="2"/>
  <c r="AF1131" i="2"/>
  <c r="AI1131" i="2" s="1"/>
  <c r="J1131" i="2"/>
  <c r="H1131" i="2"/>
  <c r="F1131" i="2"/>
  <c r="AX1130" i="2"/>
  <c r="AL1130" i="2"/>
  <c r="AH1130" i="2"/>
  <c r="AG1130" i="2"/>
  <c r="AF1130" i="2"/>
  <c r="AI1130" i="2" s="1"/>
  <c r="J1130" i="2"/>
  <c r="H1130" i="2"/>
  <c r="F1130" i="2"/>
  <c r="AX1129" i="2"/>
  <c r="AL1129" i="2"/>
  <c r="AH1129" i="2"/>
  <c r="AF1129" i="2"/>
  <c r="AI1129" i="2" s="1"/>
  <c r="J1129" i="2"/>
  <c r="H1129" i="2"/>
  <c r="F1129" i="2"/>
  <c r="AX1128" i="2"/>
  <c r="AL1128" i="2"/>
  <c r="AH1128" i="2"/>
  <c r="AG1128" i="2"/>
  <c r="AF1128" i="2"/>
  <c r="AI1128" i="2" s="1"/>
  <c r="J1128" i="2"/>
  <c r="H1128" i="2"/>
  <c r="F1128" i="2"/>
  <c r="AX1127" i="2"/>
  <c r="AL1127" i="2"/>
  <c r="AH1127" i="2"/>
  <c r="AF1127" i="2"/>
  <c r="AI1127" i="2" s="1"/>
  <c r="J1127" i="2"/>
  <c r="H1127" i="2"/>
  <c r="F1127" i="2"/>
  <c r="AX1126" i="2"/>
  <c r="AL1126" i="2"/>
  <c r="AH1126" i="2"/>
  <c r="AG1126" i="2"/>
  <c r="AF1126" i="2"/>
  <c r="AI1126" i="2" s="1"/>
  <c r="J1126" i="2"/>
  <c r="H1126" i="2"/>
  <c r="F1126" i="2"/>
  <c r="AX1125" i="2"/>
  <c r="AL1125" i="2"/>
  <c r="AH1125" i="2"/>
  <c r="AF1125" i="2"/>
  <c r="AI1125" i="2" s="1"/>
  <c r="J1125" i="2"/>
  <c r="H1125" i="2"/>
  <c r="F1125" i="2"/>
  <c r="AX1124" i="2"/>
  <c r="AL1124" i="2"/>
  <c r="AH1124" i="2"/>
  <c r="AG1124" i="2"/>
  <c r="AF1124" i="2"/>
  <c r="AI1124" i="2" s="1"/>
  <c r="J1124" i="2"/>
  <c r="H1124" i="2"/>
  <c r="F1124" i="2"/>
  <c r="AX1123" i="2"/>
  <c r="AL1123" i="2"/>
  <c r="AH1123" i="2"/>
  <c r="AF1123" i="2"/>
  <c r="AI1123" i="2" s="1"/>
  <c r="J1123" i="2"/>
  <c r="H1123" i="2"/>
  <c r="F1123" i="2"/>
  <c r="AX1122" i="2"/>
  <c r="AL1122" i="2"/>
  <c r="AH1122" i="2"/>
  <c r="AG1122" i="2"/>
  <c r="AF1122" i="2"/>
  <c r="AI1122" i="2" s="1"/>
  <c r="J1122" i="2"/>
  <c r="H1122" i="2"/>
  <c r="F1122" i="2"/>
  <c r="AX1121" i="2"/>
  <c r="AL1121" i="2"/>
  <c r="AH1121" i="2"/>
  <c r="AF1121" i="2"/>
  <c r="AI1121" i="2" s="1"/>
  <c r="J1121" i="2"/>
  <c r="H1121" i="2"/>
  <c r="F1121" i="2"/>
  <c r="AX1120" i="2"/>
  <c r="AL1120" i="2"/>
  <c r="AH1120" i="2"/>
  <c r="AG1120" i="2"/>
  <c r="AF1120" i="2"/>
  <c r="AI1120" i="2" s="1"/>
  <c r="J1120" i="2"/>
  <c r="H1120" i="2"/>
  <c r="F1120" i="2"/>
  <c r="AX1119" i="2"/>
  <c r="AL1119" i="2"/>
  <c r="AH1119" i="2"/>
  <c r="AF1119" i="2"/>
  <c r="AI1119" i="2" s="1"/>
  <c r="J1119" i="2"/>
  <c r="H1119" i="2"/>
  <c r="F1119" i="2"/>
  <c r="AX1118" i="2"/>
  <c r="AL1118" i="2"/>
  <c r="AH1118" i="2"/>
  <c r="AG1118" i="2"/>
  <c r="AF1118" i="2"/>
  <c r="AI1118" i="2" s="1"/>
  <c r="J1118" i="2"/>
  <c r="H1118" i="2"/>
  <c r="F1118" i="2"/>
  <c r="AX1117" i="2"/>
  <c r="AL1117" i="2"/>
  <c r="AH1117" i="2"/>
  <c r="AF1117" i="2"/>
  <c r="AI1117" i="2" s="1"/>
  <c r="J1117" i="2"/>
  <c r="H1117" i="2"/>
  <c r="F1117" i="2"/>
  <c r="AX1116" i="2"/>
  <c r="AL1116" i="2"/>
  <c r="AH1116" i="2"/>
  <c r="AG1116" i="2"/>
  <c r="AF1116" i="2"/>
  <c r="AI1116" i="2" s="1"/>
  <c r="J1116" i="2"/>
  <c r="H1116" i="2"/>
  <c r="F1116" i="2"/>
  <c r="AX1115" i="2"/>
  <c r="AL1115" i="2"/>
  <c r="AH1115" i="2"/>
  <c r="AF1115" i="2"/>
  <c r="AI1115" i="2" s="1"/>
  <c r="J1115" i="2"/>
  <c r="H1115" i="2"/>
  <c r="F1115" i="2"/>
  <c r="AX1114" i="2"/>
  <c r="AL1114" i="2"/>
  <c r="AH1114" i="2"/>
  <c r="AG1114" i="2"/>
  <c r="AF1114" i="2"/>
  <c r="AI1114" i="2" s="1"/>
  <c r="J1114" i="2"/>
  <c r="H1114" i="2"/>
  <c r="F1114" i="2"/>
  <c r="AX1113" i="2"/>
  <c r="AL1113" i="2"/>
  <c r="AH1113" i="2"/>
  <c r="AF1113" i="2"/>
  <c r="AI1113" i="2" s="1"/>
  <c r="J1113" i="2"/>
  <c r="H1113" i="2"/>
  <c r="F1113" i="2"/>
  <c r="AX1112" i="2"/>
  <c r="AL1112" i="2"/>
  <c r="AH1112" i="2"/>
  <c r="AG1112" i="2"/>
  <c r="AF1112" i="2"/>
  <c r="AI1112" i="2" s="1"/>
  <c r="J1112" i="2"/>
  <c r="H1112" i="2"/>
  <c r="F1112" i="2"/>
  <c r="AX1111" i="2"/>
  <c r="AL1111" i="2"/>
  <c r="AH1111" i="2"/>
  <c r="AF1111" i="2"/>
  <c r="AI1111" i="2" s="1"/>
  <c r="J1111" i="2"/>
  <c r="H1111" i="2"/>
  <c r="F1111" i="2"/>
  <c r="AX1110" i="2"/>
  <c r="AL1110" i="2"/>
  <c r="AH1110" i="2"/>
  <c r="AG1110" i="2"/>
  <c r="AF1110" i="2"/>
  <c r="AI1110" i="2" s="1"/>
  <c r="J1110" i="2"/>
  <c r="H1110" i="2"/>
  <c r="F1110" i="2"/>
  <c r="AX1109" i="2"/>
  <c r="AL1109" i="2"/>
  <c r="AH1109" i="2"/>
  <c r="AF1109" i="2"/>
  <c r="AI1109" i="2" s="1"/>
  <c r="J1109" i="2"/>
  <c r="H1109" i="2"/>
  <c r="F1109" i="2"/>
  <c r="AX1108" i="2"/>
  <c r="AL1108" i="2"/>
  <c r="AH1108" i="2"/>
  <c r="AG1108" i="2"/>
  <c r="AF1108" i="2"/>
  <c r="AI1108" i="2" s="1"/>
  <c r="J1108" i="2"/>
  <c r="H1108" i="2"/>
  <c r="F1108" i="2"/>
  <c r="AX1107" i="2"/>
  <c r="AL1107" i="2"/>
  <c r="AH1107" i="2"/>
  <c r="AF1107" i="2"/>
  <c r="AI1107" i="2" s="1"/>
  <c r="J1107" i="2"/>
  <c r="H1107" i="2"/>
  <c r="F1107" i="2"/>
  <c r="AX1106" i="2"/>
  <c r="AL1106" i="2"/>
  <c r="AH1106" i="2"/>
  <c r="AG1106" i="2"/>
  <c r="AF1106" i="2"/>
  <c r="AI1106" i="2" s="1"/>
  <c r="J1106" i="2"/>
  <c r="H1106" i="2"/>
  <c r="F1106" i="2"/>
  <c r="AX1105" i="2"/>
  <c r="AL1105" i="2"/>
  <c r="AH1105" i="2"/>
  <c r="AF1105" i="2"/>
  <c r="AI1105" i="2" s="1"/>
  <c r="J1105" i="2"/>
  <c r="H1105" i="2"/>
  <c r="F1105" i="2"/>
  <c r="AX1104" i="2"/>
  <c r="AL1104" i="2"/>
  <c r="AH1104" i="2"/>
  <c r="AG1104" i="2"/>
  <c r="AF1104" i="2"/>
  <c r="AI1104" i="2" s="1"/>
  <c r="J1104" i="2"/>
  <c r="H1104" i="2"/>
  <c r="F1104" i="2"/>
  <c r="AX1103" i="2"/>
  <c r="AL1103" i="2"/>
  <c r="AH1103" i="2"/>
  <c r="AF1103" i="2"/>
  <c r="AI1103" i="2" s="1"/>
  <c r="J1103" i="2"/>
  <c r="H1103" i="2"/>
  <c r="F1103" i="2"/>
  <c r="AX1102" i="2"/>
  <c r="AL1102" i="2"/>
  <c r="AH1102" i="2"/>
  <c r="AG1102" i="2"/>
  <c r="AF1102" i="2"/>
  <c r="AI1102" i="2" s="1"/>
  <c r="J1102" i="2"/>
  <c r="H1102" i="2"/>
  <c r="F1102" i="2"/>
  <c r="AX1101" i="2"/>
  <c r="AL1101" i="2"/>
  <c r="AH1101" i="2"/>
  <c r="AF1101" i="2"/>
  <c r="AI1101" i="2" s="1"/>
  <c r="J1101" i="2"/>
  <c r="H1101" i="2"/>
  <c r="F1101" i="2"/>
  <c r="AX1100" i="2"/>
  <c r="AL1100" i="2"/>
  <c r="AH1100" i="2"/>
  <c r="AG1100" i="2"/>
  <c r="AF1100" i="2"/>
  <c r="AI1100" i="2" s="1"/>
  <c r="J1100" i="2"/>
  <c r="H1100" i="2"/>
  <c r="F1100" i="2"/>
  <c r="AX1099" i="2"/>
  <c r="AL1099" i="2"/>
  <c r="AH1099" i="2"/>
  <c r="AF1099" i="2"/>
  <c r="AI1099" i="2" s="1"/>
  <c r="J1099" i="2"/>
  <c r="H1099" i="2"/>
  <c r="F1099" i="2"/>
  <c r="AX1098" i="2"/>
  <c r="AL1098" i="2"/>
  <c r="AH1098" i="2"/>
  <c r="AG1098" i="2"/>
  <c r="AF1098" i="2"/>
  <c r="AI1098" i="2" s="1"/>
  <c r="J1098" i="2"/>
  <c r="H1098" i="2"/>
  <c r="F1098" i="2"/>
  <c r="AX1097" i="2"/>
  <c r="AL1097" i="2"/>
  <c r="AH1097" i="2"/>
  <c r="AF1097" i="2"/>
  <c r="AI1097" i="2" s="1"/>
  <c r="J1097" i="2"/>
  <c r="H1097" i="2"/>
  <c r="F1097" i="2"/>
  <c r="AX1096" i="2"/>
  <c r="AL1096" i="2"/>
  <c r="AH1096" i="2"/>
  <c r="AG1096" i="2"/>
  <c r="AF1096" i="2"/>
  <c r="AI1096" i="2" s="1"/>
  <c r="J1096" i="2"/>
  <c r="H1096" i="2"/>
  <c r="F1096" i="2"/>
  <c r="AX1095" i="2"/>
  <c r="AL1095" i="2"/>
  <c r="AH1095" i="2"/>
  <c r="AF1095" i="2"/>
  <c r="AI1095" i="2" s="1"/>
  <c r="J1095" i="2"/>
  <c r="H1095" i="2"/>
  <c r="F1095" i="2"/>
  <c r="AX1094" i="2"/>
  <c r="AL1094" i="2"/>
  <c r="AH1094" i="2"/>
  <c r="AG1094" i="2"/>
  <c r="AF1094" i="2"/>
  <c r="AI1094" i="2" s="1"/>
  <c r="J1094" i="2"/>
  <c r="H1094" i="2"/>
  <c r="F1094" i="2"/>
  <c r="AX1093" i="2"/>
  <c r="AL1093" i="2"/>
  <c r="AH1093" i="2"/>
  <c r="AF1093" i="2"/>
  <c r="AI1093" i="2" s="1"/>
  <c r="J1093" i="2"/>
  <c r="H1093" i="2"/>
  <c r="F1093" i="2"/>
  <c r="AX1092" i="2"/>
  <c r="AL1092" i="2"/>
  <c r="AH1092" i="2"/>
  <c r="AG1092" i="2"/>
  <c r="AF1092" i="2"/>
  <c r="AI1092" i="2" s="1"/>
  <c r="J1092" i="2"/>
  <c r="H1092" i="2"/>
  <c r="F1092" i="2"/>
  <c r="AX1091" i="2"/>
  <c r="AL1091" i="2"/>
  <c r="AH1091" i="2"/>
  <c r="AF1091" i="2"/>
  <c r="AI1091" i="2" s="1"/>
  <c r="J1091" i="2"/>
  <c r="H1091" i="2"/>
  <c r="F1091" i="2"/>
  <c r="AX1090" i="2"/>
  <c r="AL1090" i="2"/>
  <c r="AH1090" i="2"/>
  <c r="AG1090" i="2"/>
  <c r="AF1090" i="2"/>
  <c r="AI1090" i="2" s="1"/>
  <c r="J1090" i="2"/>
  <c r="H1090" i="2"/>
  <c r="F1090" i="2"/>
  <c r="AX1089" i="2"/>
  <c r="AL1089" i="2"/>
  <c r="AH1089" i="2"/>
  <c r="AF1089" i="2"/>
  <c r="AI1089" i="2" s="1"/>
  <c r="J1089" i="2"/>
  <c r="H1089" i="2"/>
  <c r="F1089" i="2"/>
  <c r="AX1088" i="2"/>
  <c r="AL1088" i="2"/>
  <c r="AJ1088" i="2"/>
  <c r="AH1088" i="2"/>
  <c r="AG1088" i="2"/>
  <c r="AF1088" i="2"/>
  <c r="AI1088" i="2" s="1"/>
  <c r="AZ1088" i="2" s="1"/>
  <c r="J1088" i="2"/>
  <c r="H1088" i="2"/>
  <c r="F1088" i="2"/>
  <c r="AX1087" i="2"/>
  <c r="AL1087" i="2"/>
  <c r="AH1087" i="2"/>
  <c r="AF1087" i="2"/>
  <c r="J1087" i="2"/>
  <c r="H1087" i="2"/>
  <c r="F1087" i="2"/>
  <c r="AX1086" i="2"/>
  <c r="AL1086" i="2"/>
  <c r="AH1086" i="2"/>
  <c r="AG1086" i="2"/>
  <c r="AF1086" i="2"/>
  <c r="AI1086" i="2" s="1"/>
  <c r="AZ1086" i="2" s="1"/>
  <c r="J1086" i="2"/>
  <c r="H1086" i="2"/>
  <c r="F1086" i="2"/>
  <c r="AX1085" i="2"/>
  <c r="AL1085" i="2"/>
  <c r="AH1085" i="2"/>
  <c r="AF1085" i="2"/>
  <c r="J1085" i="2"/>
  <c r="H1085" i="2"/>
  <c r="F1085" i="2"/>
  <c r="AX1084" i="2"/>
  <c r="AL1084" i="2"/>
  <c r="AH1084" i="2"/>
  <c r="AG1084" i="2"/>
  <c r="AF1084" i="2"/>
  <c r="AI1084" i="2" s="1"/>
  <c r="AZ1084" i="2" s="1"/>
  <c r="J1084" i="2"/>
  <c r="H1084" i="2"/>
  <c r="F1084" i="2"/>
  <c r="AX1083" i="2"/>
  <c r="AL1083" i="2"/>
  <c r="AH1083" i="2"/>
  <c r="AF1083" i="2"/>
  <c r="J1083" i="2"/>
  <c r="H1083" i="2"/>
  <c r="F1083" i="2"/>
  <c r="AX1082" i="2"/>
  <c r="AL1082" i="2"/>
  <c r="AJ1082" i="2"/>
  <c r="AH1082" i="2"/>
  <c r="AG1082" i="2"/>
  <c r="AF1082" i="2"/>
  <c r="AI1082" i="2" s="1"/>
  <c r="AZ1082" i="2" s="1"/>
  <c r="J1082" i="2"/>
  <c r="H1082" i="2"/>
  <c r="F1082" i="2"/>
  <c r="AX1081" i="2"/>
  <c r="AL1081" i="2"/>
  <c r="AH1081" i="2"/>
  <c r="AF1081" i="2"/>
  <c r="J1081" i="2"/>
  <c r="H1081" i="2"/>
  <c r="F1081" i="2"/>
  <c r="AX1080" i="2"/>
  <c r="AL1080" i="2"/>
  <c r="AJ1080" i="2"/>
  <c r="AH1080" i="2"/>
  <c r="AG1080" i="2"/>
  <c r="AF1080" i="2"/>
  <c r="AI1080" i="2" s="1"/>
  <c r="AZ1080" i="2" s="1"/>
  <c r="J1080" i="2"/>
  <c r="H1080" i="2"/>
  <c r="F1080" i="2"/>
  <c r="AX1079" i="2"/>
  <c r="AL1079" i="2"/>
  <c r="AH1079" i="2"/>
  <c r="AF1079" i="2"/>
  <c r="J1079" i="2"/>
  <c r="H1079" i="2"/>
  <c r="F1079" i="2"/>
  <c r="AZ1078" i="2"/>
  <c r="AX1078" i="2"/>
  <c r="AL1078" i="2"/>
  <c r="AH1078" i="2"/>
  <c r="AF1078" i="2"/>
  <c r="AI1078" i="2" s="1"/>
  <c r="AJ1078" i="2" s="1"/>
  <c r="J1078" i="2"/>
  <c r="H1078" i="2"/>
  <c r="F1078" i="2"/>
  <c r="AX1077" i="2"/>
  <c r="AL1077" i="2"/>
  <c r="AH1077" i="2"/>
  <c r="AF1077" i="2"/>
  <c r="J1077" i="2"/>
  <c r="H1077" i="2"/>
  <c r="F1077" i="2"/>
  <c r="AX1076" i="2"/>
  <c r="AL1076" i="2"/>
  <c r="AH1076" i="2"/>
  <c r="AF1076" i="2"/>
  <c r="AI1076" i="2" s="1"/>
  <c r="AZ1076" i="2" s="1"/>
  <c r="J1076" i="2"/>
  <c r="H1076" i="2"/>
  <c r="F1076" i="2"/>
  <c r="AX1075" i="2"/>
  <c r="AL1075" i="2"/>
  <c r="AH1075" i="2"/>
  <c r="AF1075" i="2"/>
  <c r="J1075" i="2"/>
  <c r="H1075" i="2"/>
  <c r="F1075" i="2"/>
  <c r="AX1074" i="2"/>
  <c r="AL1074" i="2"/>
  <c r="AJ1074" i="2"/>
  <c r="AH1074" i="2"/>
  <c r="AF1074" i="2"/>
  <c r="AI1074" i="2" s="1"/>
  <c r="AZ1074" i="2" s="1"/>
  <c r="J1074" i="2"/>
  <c r="H1074" i="2"/>
  <c r="F1074" i="2"/>
  <c r="AX1073" i="2"/>
  <c r="AL1073" i="2"/>
  <c r="AH1073" i="2"/>
  <c r="AF1073" i="2"/>
  <c r="J1073" i="2"/>
  <c r="H1073" i="2"/>
  <c r="F1073" i="2"/>
  <c r="AZ1072" i="2"/>
  <c r="AX1072" i="2"/>
  <c r="AL1072" i="2"/>
  <c r="AJ1072" i="2"/>
  <c r="AH1072" i="2"/>
  <c r="AG1072" i="2"/>
  <c r="AF1072" i="2"/>
  <c r="AI1072" i="2" s="1"/>
  <c r="J1072" i="2"/>
  <c r="H1072" i="2"/>
  <c r="F1072" i="2"/>
  <c r="AX1071" i="2"/>
  <c r="AL1071" i="2"/>
  <c r="AH1071" i="2"/>
  <c r="AF1071" i="2"/>
  <c r="J1071" i="2"/>
  <c r="H1071" i="2"/>
  <c r="F1071" i="2"/>
  <c r="AZ1070" i="2"/>
  <c r="AX1070" i="2"/>
  <c r="AL1070" i="2"/>
  <c r="AJ1070" i="2"/>
  <c r="AH1070" i="2"/>
  <c r="AG1070" i="2"/>
  <c r="AF1070" i="2"/>
  <c r="AI1070" i="2" s="1"/>
  <c r="J1070" i="2"/>
  <c r="H1070" i="2"/>
  <c r="F1070" i="2"/>
  <c r="AX1069" i="2"/>
  <c r="AL1069" i="2"/>
  <c r="AH1069" i="2"/>
  <c r="AF1069" i="2"/>
  <c r="J1069" i="2"/>
  <c r="H1069" i="2"/>
  <c r="F1069" i="2"/>
  <c r="AZ1068" i="2"/>
  <c r="AX1068" i="2"/>
  <c r="AL1068" i="2"/>
  <c r="AJ1068" i="2"/>
  <c r="AH1068" i="2"/>
  <c r="AG1068" i="2"/>
  <c r="AF1068" i="2"/>
  <c r="AI1068" i="2" s="1"/>
  <c r="J1068" i="2"/>
  <c r="H1068" i="2"/>
  <c r="F1068" i="2"/>
  <c r="AY1068" i="2" s="1"/>
  <c r="AX1067" i="2"/>
  <c r="AL1067" i="2"/>
  <c r="AH1067" i="2"/>
  <c r="AF1067" i="2"/>
  <c r="J1067" i="2"/>
  <c r="H1067" i="2"/>
  <c r="F1067" i="2"/>
  <c r="AX1066" i="2"/>
  <c r="AL1066" i="2"/>
  <c r="AH1066" i="2"/>
  <c r="AF1066" i="2"/>
  <c r="AI1066" i="2" s="1"/>
  <c r="AZ1066" i="2" s="1"/>
  <c r="J1066" i="2"/>
  <c r="H1066" i="2"/>
  <c r="F1066" i="2"/>
  <c r="AX1065" i="2"/>
  <c r="AL1065" i="2"/>
  <c r="AH1065" i="2"/>
  <c r="AF1065" i="2"/>
  <c r="J1065" i="2"/>
  <c r="H1065" i="2"/>
  <c r="F1065" i="2"/>
  <c r="AX1064" i="2"/>
  <c r="AL1064" i="2"/>
  <c r="AJ1064" i="2"/>
  <c r="AH1064" i="2"/>
  <c r="AG1064" i="2"/>
  <c r="AF1064" i="2"/>
  <c r="AI1064" i="2" s="1"/>
  <c r="AZ1064" i="2" s="1"/>
  <c r="J1064" i="2"/>
  <c r="H1064" i="2"/>
  <c r="F1064" i="2"/>
  <c r="AX1063" i="2"/>
  <c r="AL1063" i="2"/>
  <c r="AH1063" i="2"/>
  <c r="AF1063" i="2"/>
  <c r="J1063" i="2"/>
  <c r="H1063" i="2"/>
  <c r="F1063" i="2"/>
  <c r="AZ1062" i="2"/>
  <c r="AX1062" i="2"/>
  <c r="AL1062" i="2"/>
  <c r="AH1062" i="2"/>
  <c r="AF1062" i="2"/>
  <c r="AI1062" i="2" s="1"/>
  <c r="AJ1062" i="2" s="1"/>
  <c r="J1062" i="2"/>
  <c r="H1062" i="2"/>
  <c r="F1062" i="2"/>
  <c r="AX1061" i="2"/>
  <c r="AL1061" i="2"/>
  <c r="AH1061" i="2"/>
  <c r="AF1061" i="2"/>
  <c r="J1061" i="2"/>
  <c r="H1061" i="2"/>
  <c r="F1061" i="2"/>
  <c r="AX1060" i="2"/>
  <c r="AL1060" i="2"/>
  <c r="AH1060" i="2"/>
  <c r="AF1060" i="2"/>
  <c r="AI1060" i="2" s="1"/>
  <c r="AZ1060" i="2" s="1"/>
  <c r="J1060" i="2"/>
  <c r="H1060" i="2"/>
  <c r="F1060" i="2"/>
  <c r="AX1059" i="2"/>
  <c r="AL1059" i="2"/>
  <c r="AH1059" i="2"/>
  <c r="AF1059" i="2"/>
  <c r="J1059" i="2"/>
  <c r="H1059" i="2"/>
  <c r="F1059" i="2"/>
  <c r="AX1058" i="2"/>
  <c r="AL1058" i="2"/>
  <c r="AJ1058" i="2"/>
  <c r="AH1058" i="2"/>
  <c r="AF1058" i="2"/>
  <c r="AI1058" i="2" s="1"/>
  <c r="AZ1058" i="2" s="1"/>
  <c r="J1058" i="2"/>
  <c r="H1058" i="2"/>
  <c r="F1058" i="2"/>
  <c r="AX1057" i="2"/>
  <c r="AL1057" i="2"/>
  <c r="AH1057" i="2"/>
  <c r="AF1057" i="2"/>
  <c r="J1057" i="2"/>
  <c r="H1057" i="2"/>
  <c r="F1057" i="2"/>
  <c r="AZ1056" i="2"/>
  <c r="AX1056" i="2"/>
  <c r="AL1056" i="2"/>
  <c r="AJ1056" i="2"/>
  <c r="AH1056" i="2"/>
  <c r="AG1056" i="2"/>
  <c r="AF1056" i="2"/>
  <c r="AI1056" i="2" s="1"/>
  <c r="J1056" i="2"/>
  <c r="H1056" i="2"/>
  <c r="F1056" i="2"/>
  <c r="AX1055" i="2"/>
  <c r="AL1055" i="2"/>
  <c r="AH1055" i="2"/>
  <c r="AF1055" i="2"/>
  <c r="J1055" i="2"/>
  <c r="H1055" i="2"/>
  <c r="F1055" i="2"/>
  <c r="AZ1054" i="2"/>
  <c r="AX1054" i="2"/>
  <c r="AL1054" i="2"/>
  <c r="AJ1054" i="2"/>
  <c r="AH1054" i="2"/>
  <c r="AG1054" i="2"/>
  <c r="AF1054" i="2"/>
  <c r="AI1054" i="2" s="1"/>
  <c r="J1054" i="2"/>
  <c r="H1054" i="2"/>
  <c r="F1054" i="2"/>
  <c r="AX1053" i="2"/>
  <c r="AL1053" i="2"/>
  <c r="AH1053" i="2"/>
  <c r="AF1053" i="2"/>
  <c r="J1053" i="2"/>
  <c r="H1053" i="2"/>
  <c r="F1053" i="2"/>
  <c r="AZ1052" i="2"/>
  <c r="AX1052" i="2"/>
  <c r="AL1052" i="2"/>
  <c r="AJ1052" i="2"/>
  <c r="AH1052" i="2"/>
  <c r="AG1052" i="2"/>
  <c r="AF1052" i="2"/>
  <c r="AI1052" i="2" s="1"/>
  <c r="J1052" i="2"/>
  <c r="H1052" i="2"/>
  <c r="F1052" i="2"/>
  <c r="AY1052" i="2" s="1"/>
  <c r="AX1051" i="2"/>
  <c r="AL1051" i="2"/>
  <c r="AH1051" i="2"/>
  <c r="AF1051" i="2"/>
  <c r="J1051" i="2"/>
  <c r="H1051" i="2"/>
  <c r="F1051" i="2"/>
  <c r="AX1050" i="2"/>
  <c r="AL1050" i="2"/>
  <c r="AH1050" i="2"/>
  <c r="AF1050" i="2"/>
  <c r="AI1050" i="2" s="1"/>
  <c r="AZ1050" i="2" s="1"/>
  <c r="J1050" i="2"/>
  <c r="H1050" i="2"/>
  <c r="F1050" i="2"/>
  <c r="AX1049" i="2"/>
  <c r="AL1049" i="2"/>
  <c r="AH1049" i="2"/>
  <c r="AF1049" i="2"/>
  <c r="J1049" i="2"/>
  <c r="H1049" i="2"/>
  <c r="F1049" i="2"/>
  <c r="AX1048" i="2"/>
  <c r="AL1048" i="2"/>
  <c r="AJ1048" i="2"/>
  <c r="AH1048" i="2"/>
  <c r="AG1048" i="2"/>
  <c r="AF1048" i="2"/>
  <c r="AI1048" i="2" s="1"/>
  <c r="AZ1048" i="2" s="1"/>
  <c r="J1048" i="2"/>
  <c r="H1048" i="2"/>
  <c r="F1048" i="2"/>
  <c r="AZ1047" i="2"/>
  <c r="AX1047" i="2"/>
  <c r="AL1047" i="2"/>
  <c r="AJ1047" i="2"/>
  <c r="AH1047" i="2"/>
  <c r="AG1047" i="2"/>
  <c r="AF1047" i="2"/>
  <c r="AI1047" i="2" s="1"/>
  <c r="J1047" i="2"/>
  <c r="H1047" i="2"/>
  <c r="F1047" i="2"/>
  <c r="AZ1046" i="2"/>
  <c r="AX1046" i="2"/>
  <c r="AL1046" i="2"/>
  <c r="AJ1046" i="2"/>
  <c r="AH1046" i="2"/>
  <c r="AG1046" i="2"/>
  <c r="AF1046" i="2"/>
  <c r="AI1046" i="2" s="1"/>
  <c r="J1046" i="2"/>
  <c r="H1046" i="2"/>
  <c r="F1046" i="2"/>
  <c r="AX1045" i="2"/>
  <c r="AL1045" i="2"/>
  <c r="AH1045" i="2"/>
  <c r="AF1045" i="2"/>
  <c r="AI1045" i="2" s="1"/>
  <c r="AZ1045" i="2" s="1"/>
  <c r="J1045" i="2"/>
  <c r="H1045" i="2"/>
  <c r="F1045" i="2"/>
  <c r="AX1044" i="2"/>
  <c r="AL1044" i="2"/>
  <c r="AJ1044" i="2"/>
  <c r="AH1044" i="2"/>
  <c r="AG1044" i="2"/>
  <c r="AF1044" i="2"/>
  <c r="AI1044" i="2" s="1"/>
  <c r="AZ1044" i="2" s="1"/>
  <c r="J1044" i="2"/>
  <c r="H1044" i="2"/>
  <c r="F1044" i="2"/>
  <c r="AZ1043" i="2"/>
  <c r="AX1043" i="2"/>
  <c r="AL1043" i="2"/>
  <c r="AJ1043" i="2"/>
  <c r="AH1043" i="2"/>
  <c r="AG1043" i="2"/>
  <c r="AF1043" i="2"/>
  <c r="AI1043" i="2" s="1"/>
  <c r="J1043" i="2"/>
  <c r="H1043" i="2"/>
  <c r="F1043" i="2"/>
  <c r="AZ1042" i="2"/>
  <c r="AX1042" i="2"/>
  <c r="AL1042" i="2"/>
  <c r="AJ1042" i="2"/>
  <c r="AH1042" i="2"/>
  <c r="AG1042" i="2"/>
  <c r="AF1042" i="2"/>
  <c r="AI1042" i="2" s="1"/>
  <c r="J1042" i="2"/>
  <c r="H1042" i="2"/>
  <c r="F1042" i="2"/>
  <c r="AX1041" i="2"/>
  <c r="AL1041" i="2"/>
  <c r="AH1041" i="2"/>
  <c r="AF1041" i="2"/>
  <c r="AI1041" i="2" s="1"/>
  <c r="AZ1041" i="2" s="1"/>
  <c r="J1041" i="2"/>
  <c r="H1041" i="2"/>
  <c r="F1041" i="2"/>
  <c r="AX1040" i="2"/>
  <c r="AL1040" i="2"/>
  <c r="AI1040" i="2"/>
  <c r="AZ1040" i="2" s="1"/>
  <c r="AH1040" i="2"/>
  <c r="AF1040" i="2"/>
  <c r="AG1040" i="2" s="1"/>
  <c r="J1040" i="2"/>
  <c r="H1040" i="2"/>
  <c r="F1040" i="2"/>
  <c r="AZ1039" i="2"/>
  <c r="AY1039" i="2"/>
  <c r="AX1039" i="2"/>
  <c r="AL1039" i="2"/>
  <c r="AJ1039" i="2"/>
  <c r="AH1039" i="2"/>
  <c r="AG1039" i="2"/>
  <c r="AF1039" i="2"/>
  <c r="AI1039" i="2" s="1"/>
  <c r="J1039" i="2"/>
  <c r="H1039" i="2"/>
  <c r="F1039" i="2"/>
  <c r="AX1038" i="2"/>
  <c r="AL1038" i="2"/>
  <c r="AJ1038" i="2"/>
  <c r="AI1038" i="2"/>
  <c r="AZ1038" i="2" s="1"/>
  <c r="AH1038" i="2"/>
  <c r="AG1038" i="2"/>
  <c r="AF1038" i="2"/>
  <c r="J1038" i="2"/>
  <c r="H1038" i="2"/>
  <c r="F1038" i="2"/>
  <c r="AZ1037" i="2"/>
  <c r="AX1037" i="2"/>
  <c r="AL1037" i="2"/>
  <c r="AJ1037" i="2"/>
  <c r="AH1037" i="2"/>
  <c r="AG1037" i="2"/>
  <c r="AF1037" i="2"/>
  <c r="AI1037" i="2" s="1"/>
  <c r="J1037" i="2"/>
  <c r="H1037" i="2"/>
  <c r="F1037" i="2"/>
  <c r="AY1037" i="2" s="1"/>
  <c r="AX1036" i="2"/>
  <c r="AL1036" i="2"/>
  <c r="AH1036" i="2"/>
  <c r="AF1036" i="2"/>
  <c r="AI1036" i="2" s="1"/>
  <c r="J1036" i="2"/>
  <c r="H1036" i="2"/>
  <c r="F1036" i="2"/>
  <c r="AZ1035" i="2"/>
  <c r="AX1035" i="2"/>
  <c r="AL1035" i="2"/>
  <c r="AJ1035" i="2"/>
  <c r="AH1035" i="2"/>
  <c r="AG1035" i="2"/>
  <c r="AF1035" i="2"/>
  <c r="AI1035" i="2" s="1"/>
  <c r="J1035" i="2"/>
  <c r="H1035" i="2"/>
  <c r="F1035" i="2"/>
  <c r="AY1035" i="2" s="1"/>
  <c r="AX1034" i="2"/>
  <c r="AL1034" i="2"/>
  <c r="AH1034" i="2"/>
  <c r="AF1034" i="2"/>
  <c r="AI1034" i="2" s="1"/>
  <c r="J1034" i="2"/>
  <c r="H1034" i="2"/>
  <c r="F1034" i="2"/>
  <c r="AX1033" i="2"/>
  <c r="AL1033" i="2"/>
  <c r="AH1033" i="2"/>
  <c r="AF1033" i="2"/>
  <c r="AI1033" i="2" s="1"/>
  <c r="AZ1033" i="2" s="1"/>
  <c r="J1033" i="2"/>
  <c r="H1033" i="2"/>
  <c r="F1033" i="2"/>
  <c r="AX1032" i="2"/>
  <c r="AL1032" i="2"/>
  <c r="AI1032" i="2"/>
  <c r="AH1032" i="2"/>
  <c r="AF1032" i="2"/>
  <c r="AG1032" i="2" s="1"/>
  <c r="J1032" i="2"/>
  <c r="H1032" i="2"/>
  <c r="F1032" i="2"/>
  <c r="AZ1031" i="2"/>
  <c r="AY1031" i="2"/>
  <c r="AX1031" i="2"/>
  <c r="AL1031" i="2"/>
  <c r="AJ1031" i="2"/>
  <c r="AH1031" i="2"/>
  <c r="AG1031" i="2"/>
  <c r="AF1031" i="2"/>
  <c r="AI1031" i="2" s="1"/>
  <c r="J1031" i="2"/>
  <c r="H1031" i="2"/>
  <c r="F1031" i="2"/>
  <c r="AX1030" i="2"/>
  <c r="AL1030" i="2"/>
  <c r="AJ1030" i="2"/>
  <c r="AI1030" i="2"/>
  <c r="AZ1030" i="2" s="1"/>
  <c r="AH1030" i="2"/>
  <c r="AG1030" i="2"/>
  <c r="AF1030" i="2"/>
  <c r="J1030" i="2"/>
  <c r="H1030" i="2"/>
  <c r="F1030" i="2"/>
  <c r="AZ1029" i="2"/>
  <c r="AX1029" i="2"/>
  <c r="AL1029" i="2"/>
  <c r="AJ1029" i="2"/>
  <c r="AH1029" i="2"/>
  <c r="AG1029" i="2"/>
  <c r="AF1029" i="2"/>
  <c r="AI1029" i="2" s="1"/>
  <c r="J1029" i="2"/>
  <c r="H1029" i="2"/>
  <c r="F1029" i="2"/>
  <c r="AZ1028" i="2"/>
  <c r="AX1028" i="2"/>
  <c r="AL1028" i="2"/>
  <c r="AH1028" i="2"/>
  <c r="AF1028" i="2"/>
  <c r="AI1028" i="2" s="1"/>
  <c r="AJ1028" i="2" s="1"/>
  <c r="J1028" i="2"/>
  <c r="H1028" i="2"/>
  <c r="F1028" i="2"/>
  <c r="AZ1027" i="2"/>
  <c r="AX1027" i="2"/>
  <c r="AL1027" i="2"/>
  <c r="AJ1027" i="2"/>
  <c r="AH1027" i="2"/>
  <c r="AG1027" i="2"/>
  <c r="AF1027" i="2"/>
  <c r="AI1027" i="2" s="1"/>
  <c r="J1027" i="2"/>
  <c r="H1027" i="2"/>
  <c r="F1027" i="2"/>
  <c r="AY1027" i="2" s="1"/>
  <c r="AX1026" i="2"/>
  <c r="AL1026" i="2"/>
  <c r="AH1026" i="2"/>
  <c r="AF1026" i="2"/>
  <c r="AI1026" i="2" s="1"/>
  <c r="J1026" i="2"/>
  <c r="H1026" i="2"/>
  <c r="F1026" i="2"/>
  <c r="AX1025" i="2"/>
  <c r="AL1025" i="2"/>
  <c r="AH1025" i="2"/>
  <c r="AF1025" i="2"/>
  <c r="J1025" i="2"/>
  <c r="H1025" i="2"/>
  <c r="F1025" i="2"/>
  <c r="AX1024" i="2"/>
  <c r="AL1024" i="2"/>
  <c r="AI1024" i="2"/>
  <c r="AH1024" i="2"/>
  <c r="AF1024" i="2"/>
  <c r="AG1024" i="2" s="1"/>
  <c r="J1024" i="2"/>
  <c r="H1024" i="2"/>
  <c r="F1024" i="2"/>
  <c r="AZ1023" i="2"/>
  <c r="AY1023" i="2"/>
  <c r="AX1023" i="2"/>
  <c r="AL1023" i="2"/>
  <c r="AJ1023" i="2"/>
  <c r="AH1023" i="2"/>
  <c r="AG1023" i="2"/>
  <c r="AF1023" i="2"/>
  <c r="AI1023" i="2" s="1"/>
  <c r="J1023" i="2"/>
  <c r="H1023" i="2"/>
  <c r="F1023" i="2"/>
  <c r="AX1022" i="2"/>
  <c r="AL1022" i="2"/>
  <c r="AJ1022" i="2"/>
  <c r="AI1022" i="2"/>
  <c r="AZ1022" i="2" s="1"/>
  <c r="AH1022" i="2"/>
  <c r="AG1022" i="2"/>
  <c r="AF1022" i="2"/>
  <c r="J1022" i="2"/>
  <c r="H1022" i="2"/>
  <c r="F1022" i="2"/>
  <c r="AZ1021" i="2"/>
  <c r="AX1021" i="2"/>
  <c r="AL1021" i="2"/>
  <c r="AJ1021" i="2"/>
  <c r="AH1021" i="2"/>
  <c r="AG1021" i="2"/>
  <c r="AF1021" i="2"/>
  <c r="AI1021" i="2" s="1"/>
  <c r="J1021" i="2"/>
  <c r="H1021" i="2"/>
  <c r="F1021" i="2"/>
  <c r="AZ1020" i="2"/>
  <c r="AX1020" i="2"/>
  <c r="AL1020" i="2"/>
  <c r="AH1020" i="2"/>
  <c r="AF1020" i="2"/>
  <c r="AI1020" i="2" s="1"/>
  <c r="AJ1020" i="2" s="1"/>
  <c r="J1020" i="2"/>
  <c r="H1020" i="2"/>
  <c r="F1020" i="2"/>
  <c r="AZ1019" i="2"/>
  <c r="AX1019" i="2"/>
  <c r="AL1019" i="2"/>
  <c r="AJ1019" i="2"/>
  <c r="AH1019" i="2"/>
  <c r="AG1019" i="2"/>
  <c r="AF1019" i="2"/>
  <c r="AI1019" i="2" s="1"/>
  <c r="J1019" i="2"/>
  <c r="H1019" i="2"/>
  <c r="F1019" i="2"/>
  <c r="AY1019" i="2" s="1"/>
  <c r="AX1018" i="2"/>
  <c r="AL1018" i="2"/>
  <c r="AH1018" i="2"/>
  <c r="AF1018" i="2"/>
  <c r="AI1018" i="2" s="1"/>
  <c r="J1018" i="2"/>
  <c r="H1018" i="2"/>
  <c r="F1018" i="2"/>
  <c r="AX1017" i="2"/>
  <c r="AL1017" i="2"/>
  <c r="AH1017" i="2"/>
  <c r="AF1017" i="2"/>
  <c r="J1017" i="2"/>
  <c r="H1017" i="2"/>
  <c r="F1017" i="2"/>
  <c r="AX1016" i="2"/>
  <c r="AL1016" i="2"/>
  <c r="AI1016" i="2"/>
  <c r="AH1016" i="2"/>
  <c r="AF1016" i="2"/>
  <c r="AG1016" i="2" s="1"/>
  <c r="J1016" i="2"/>
  <c r="H1016" i="2"/>
  <c r="F1016" i="2"/>
  <c r="AZ1015" i="2"/>
  <c r="AY1015" i="2"/>
  <c r="AX1015" i="2"/>
  <c r="AL1015" i="2"/>
  <c r="AJ1015" i="2"/>
  <c r="AH1015" i="2"/>
  <c r="AG1015" i="2"/>
  <c r="AF1015" i="2"/>
  <c r="AI1015" i="2" s="1"/>
  <c r="J1015" i="2"/>
  <c r="H1015" i="2"/>
  <c r="F1015" i="2"/>
  <c r="AX1014" i="2"/>
  <c r="AL1014" i="2"/>
  <c r="AJ1014" i="2"/>
  <c r="AI1014" i="2"/>
  <c r="AZ1014" i="2" s="1"/>
  <c r="AH1014" i="2"/>
  <c r="AG1014" i="2"/>
  <c r="AF1014" i="2"/>
  <c r="J1014" i="2"/>
  <c r="H1014" i="2"/>
  <c r="F1014" i="2"/>
  <c r="AZ1013" i="2"/>
  <c r="AX1013" i="2"/>
  <c r="AL1013" i="2"/>
  <c r="AJ1013" i="2"/>
  <c r="AH1013" i="2"/>
  <c r="AG1013" i="2"/>
  <c r="AF1013" i="2"/>
  <c r="AI1013" i="2" s="1"/>
  <c r="J1013" i="2"/>
  <c r="H1013" i="2"/>
  <c r="F1013" i="2"/>
  <c r="AY1013" i="2" s="1"/>
  <c r="AX1012" i="2"/>
  <c r="AL1012" i="2"/>
  <c r="AH1012" i="2"/>
  <c r="AF1012" i="2"/>
  <c r="AI1012" i="2" s="1"/>
  <c r="AJ1012" i="2" s="1"/>
  <c r="J1012" i="2"/>
  <c r="H1012" i="2"/>
  <c r="F1012" i="2"/>
  <c r="AZ1011" i="2"/>
  <c r="AX1011" i="2"/>
  <c r="AL1011" i="2"/>
  <c r="AJ1011" i="2"/>
  <c r="AH1011" i="2"/>
  <c r="AG1011" i="2"/>
  <c r="AF1011" i="2"/>
  <c r="AI1011" i="2" s="1"/>
  <c r="J1011" i="2"/>
  <c r="H1011" i="2"/>
  <c r="F1011" i="2"/>
  <c r="AY1011" i="2" s="1"/>
  <c r="AX1010" i="2"/>
  <c r="AL1010" i="2"/>
  <c r="AH1010" i="2"/>
  <c r="AF1010" i="2"/>
  <c r="AI1010" i="2" s="1"/>
  <c r="J1010" i="2"/>
  <c r="H1010" i="2"/>
  <c r="F1010" i="2"/>
  <c r="AX1009" i="2"/>
  <c r="AL1009" i="2"/>
  <c r="AH1009" i="2"/>
  <c r="AF1009" i="2"/>
  <c r="J1009" i="2"/>
  <c r="H1009" i="2"/>
  <c r="F1009" i="2"/>
  <c r="AX1008" i="2"/>
  <c r="AL1008" i="2"/>
  <c r="AI1008" i="2"/>
  <c r="AH1008" i="2"/>
  <c r="AF1008" i="2"/>
  <c r="AG1008" i="2" s="1"/>
  <c r="J1008" i="2"/>
  <c r="H1008" i="2"/>
  <c r="F1008" i="2"/>
  <c r="AZ1007" i="2"/>
  <c r="AY1007" i="2"/>
  <c r="AX1007" i="2"/>
  <c r="AL1007" i="2"/>
  <c r="AJ1007" i="2"/>
  <c r="AH1007" i="2"/>
  <c r="AG1007" i="2"/>
  <c r="AF1007" i="2"/>
  <c r="AI1007" i="2" s="1"/>
  <c r="J1007" i="2"/>
  <c r="H1007" i="2"/>
  <c r="F1007" i="2"/>
  <c r="AX1006" i="2"/>
  <c r="AL1006" i="2"/>
  <c r="AJ1006" i="2"/>
  <c r="AI1006" i="2"/>
  <c r="AZ1006" i="2" s="1"/>
  <c r="AH1006" i="2"/>
  <c r="AG1006" i="2"/>
  <c r="AF1006" i="2"/>
  <c r="J1006" i="2"/>
  <c r="H1006" i="2"/>
  <c r="F1006" i="2"/>
  <c r="AX1005" i="2"/>
  <c r="AL1005" i="2"/>
  <c r="AH1005" i="2"/>
  <c r="AF1005" i="2"/>
  <c r="AI1005" i="2" s="1"/>
  <c r="J1005" i="2"/>
  <c r="H1005" i="2"/>
  <c r="F1005" i="2"/>
  <c r="AX1004" i="2"/>
  <c r="AL1004" i="2"/>
  <c r="AH1004" i="2"/>
  <c r="AG1004" i="2"/>
  <c r="AF1004" i="2"/>
  <c r="AI1004" i="2" s="1"/>
  <c r="J1004" i="2"/>
  <c r="H1004" i="2"/>
  <c r="F1004" i="2"/>
  <c r="AX1003" i="2"/>
  <c r="AL1003" i="2"/>
  <c r="AH1003" i="2"/>
  <c r="AF1003" i="2"/>
  <c r="AI1003" i="2" s="1"/>
  <c r="J1003" i="2"/>
  <c r="H1003" i="2"/>
  <c r="F1003" i="2"/>
  <c r="AX1002" i="2"/>
  <c r="AL1002" i="2"/>
  <c r="AH1002" i="2"/>
  <c r="AG1002" i="2"/>
  <c r="AF1002" i="2"/>
  <c r="AI1002" i="2" s="1"/>
  <c r="J1002" i="2"/>
  <c r="H1002" i="2"/>
  <c r="F1002" i="2"/>
  <c r="AX1001" i="2"/>
  <c r="AL1001" i="2"/>
  <c r="AH1001" i="2"/>
  <c r="AF1001" i="2"/>
  <c r="AI1001" i="2" s="1"/>
  <c r="J1001" i="2"/>
  <c r="H1001" i="2"/>
  <c r="F1001" i="2"/>
  <c r="AX1000" i="2"/>
  <c r="AL1000" i="2"/>
  <c r="AH1000" i="2"/>
  <c r="AG1000" i="2"/>
  <c r="AF1000" i="2"/>
  <c r="AI1000" i="2" s="1"/>
  <c r="J1000" i="2"/>
  <c r="H1000" i="2"/>
  <c r="F1000" i="2"/>
  <c r="AX999" i="2"/>
  <c r="AL999" i="2"/>
  <c r="AH999" i="2"/>
  <c r="AF999" i="2"/>
  <c r="AI999" i="2" s="1"/>
  <c r="J999" i="2"/>
  <c r="H999" i="2"/>
  <c r="F999" i="2"/>
  <c r="AX998" i="2"/>
  <c r="AL998" i="2"/>
  <c r="AH998" i="2"/>
  <c r="AG998" i="2"/>
  <c r="AF998" i="2"/>
  <c r="AI998" i="2" s="1"/>
  <c r="J998" i="2"/>
  <c r="H998" i="2"/>
  <c r="F998" i="2"/>
  <c r="AX997" i="2"/>
  <c r="AL997" i="2"/>
  <c r="AH997" i="2"/>
  <c r="AF997" i="2"/>
  <c r="AI997" i="2" s="1"/>
  <c r="J997" i="2"/>
  <c r="H997" i="2"/>
  <c r="F997" i="2"/>
  <c r="AX996" i="2"/>
  <c r="AL996" i="2"/>
  <c r="AH996" i="2"/>
  <c r="AG996" i="2"/>
  <c r="AF996" i="2"/>
  <c r="AI996" i="2" s="1"/>
  <c r="J996" i="2"/>
  <c r="H996" i="2"/>
  <c r="F996" i="2"/>
  <c r="AX995" i="2"/>
  <c r="AL995" i="2"/>
  <c r="AH995" i="2"/>
  <c r="AF995" i="2"/>
  <c r="AI995" i="2" s="1"/>
  <c r="J995" i="2"/>
  <c r="H995" i="2"/>
  <c r="F995" i="2"/>
  <c r="AX994" i="2"/>
  <c r="AL994" i="2"/>
  <c r="AH994" i="2"/>
  <c r="AG994" i="2"/>
  <c r="AF994" i="2"/>
  <c r="AI994" i="2" s="1"/>
  <c r="J994" i="2"/>
  <c r="H994" i="2"/>
  <c r="F994" i="2"/>
  <c r="AX993" i="2"/>
  <c r="AL993" i="2"/>
  <c r="AH993" i="2"/>
  <c r="AF993" i="2"/>
  <c r="AI993" i="2" s="1"/>
  <c r="J993" i="2"/>
  <c r="H993" i="2"/>
  <c r="F993" i="2"/>
  <c r="AX992" i="2"/>
  <c r="AL992" i="2"/>
  <c r="AH992" i="2"/>
  <c r="AG992" i="2"/>
  <c r="AF992" i="2"/>
  <c r="AI992" i="2" s="1"/>
  <c r="J992" i="2"/>
  <c r="H992" i="2"/>
  <c r="F992" i="2"/>
  <c r="AX991" i="2"/>
  <c r="AL991" i="2"/>
  <c r="AH991" i="2"/>
  <c r="AF991" i="2"/>
  <c r="AI991" i="2" s="1"/>
  <c r="J991" i="2"/>
  <c r="H991" i="2"/>
  <c r="F991" i="2"/>
  <c r="AX990" i="2"/>
  <c r="AL990" i="2"/>
  <c r="AH990" i="2"/>
  <c r="AG990" i="2"/>
  <c r="AF990" i="2"/>
  <c r="AI990" i="2" s="1"/>
  <c r="J990" i="2"/>
  <c r="H990" i="2"/>
  <c r="F990" i="2"/>
  <c r="AX989" i="2"/>
  <c r="AL989" i="2"/>
  <c r="AH989" i="2"/>
  <c r="AF989" i="2"/>
  <c r="AI989" i="2" s="1"/>
  <c r="J989" i="2"/>
  <c r="H989" i="2"/>
  <c r="F989" i="2"/>
  <c r="AX988" i="2"/>
  <c r="AL988" i="2"/>
  <c r="AH988" i="2"/>
  <c r="AG988" i="2"/>
  <c r="AF988" i="2"/>
  <c r="AI988" i="2" s="1"/>
  <c r="J988" i="2"/>
  <c r="H988" i="2"/>
  <c r="F988" i="2"/>
  <c r="AX987" i="2"/>
  <c r="AL987" i="2"/>
  <c r="AH987" i="2"/>
  <c r="AF987" i="2"/>
  <c r="AI987" i="2" s="1"/>
  <c r="J987" i="2"/>
  <c r="H987" i="2"/>
  <c r="F987" i="2"/>
  <c r="AX986" i="2"/>
  <c r="AL986" i="2"/>
  <c r="AH986" i="2"/>
  <c r="AG986" i="2"/>
  <c r="AF986" i="2"/>
  <c r="AI986" i="2" s="1"/>
  <c r="J986" i="2"/>
  <c r="H986" i="2"/>
  <c r="F986" i="2"/>
  <c r="AX985" i="2"/>
  <c r="AL985" i="2"/>
  <c r="AH985" i="2"/>
  <c r="AF985" i="2"/>
  <c r="AI985" i="2" s="1"/>
  <c r="J985" i="2"/>
  <c r="H985" i="2"/>
  <c r="F985" i="2"/>
  <c r="AX984" i="2"/>
  <c r="AL984" i="2"/>
  <c r="AH984" i="2"/>
  <c r="AG984" i="2"/>
  <c r="AF984" i="2"/>
  <c r="AI984" i="2" s="1"/>
  <c r="J984" i="2"/>
  <c r="H984" i="2"/>
  <c r="F984" i="2"/>
  <c r="AX983" i="2"/>
  <c r="AL983" i="2"/>
  <c r="AH983" i="2"/>
  <c r="AF983" i="2"/>
  <c r="AI983" i="2" s="1"/>
  <c r="J983" i="2"/>
  <c r="H983" i="2"/>
  <c r="F983" i="2"/>
  <c r="AX982" i="2"/>
  <c r="AL982" i="2"/>
  <c r="AH982" i="2"/>
  <c r="AG982" i="2"/>
  <c r="AF982" i="2"/>
  <c r="AI982" i="2" s="1"/>
  <c r="J982" i="2"/>
  <c r="H982" i="2"/>
  <c r="F982" i="2"/>
  <c r="AX981" i="2"/>
  <c r="AL981" i="2"/>
  <c r="AH981" i="2"/>
  <c r="AF981" i="2"/>
  <c r="AI981" i="2" s="1"/>
  <c r="J981" i="2"/>
  <c r="H981" i="2"/>
  <c r="F981" i="2"/>
  <c r="AX980" i="2"/>
  <c r="AL980" i="2"/>
  <c r="AH980" i="2"/>
  <c r="AG980" i="2"/>
  <c r="AF980" i="2"/>
  <c r="AI980" i="2" s="1"/>
  <c r="J980" i="2"/>
  <c r="H980" i="2"/>
  <c r="F980" i="2"/>
  <c r="AX979" i="2"/>
  <c r="AL979" i="2"/>
  <c r="AH979" i="2"/>
  <c r="AF979" i="2"/>
  <c r="AI979" i="2" s="1"/>
  <c r="J979" i="2"/>
  <c r="H979" i="2"/>
  <c r="F979" i="2"/>
  <c r="AX978" i="2"/>
  <c r="AL978" i="2"/>
  <c r="AH978" i="2"/>
  <c r="AG978" i="2"/>
  <c r="AF978" i="2"/>
  <c r="AI978" i="2" s="1"/>
  <c r="J978" i="2"/>
  <c r="H978" i="2"/>
  <c r="F978" i="2"/>
  <c r="AX977" i="2"/>
  <c r="AL977" i="2"/>
  <c r="AH977" i="2"/>
  <c r="AF977" i="2"/>
  <c r="AI977" i="2" s="1"/>
  <c r="J977" i="2"/>
  <c r="H977" i="2"/>
  <c r="F977" i="2"/>
  <c r="AX976" i="2"/>
  <c r="AL976" i="2"/>
  <c r="AH976" i="2"/>
  <c r="AG976" i="2"/>
  <c r="AF976" i="2"/>
  <c r="AI976" i="2" s="1"/>
  <c r="J976" i="2"/>
  <c r="H976" i="2"/>
  <c r="F976" i="2"/>
  <c r="AX975" i="2"/>
  <c r="AL975" i="2"/>
  <c r="AH975" i="2"/>
  <c r="AF975" i="2"/>
  <c r="AI975" i="2" s="1"/>
  <c r="J975" i="2"/>
  <c r="H975" i="2"/>
  <c r="F975" i="2"/>
  <c r="AX974" i="2"/>
  <c r="AL974" i="2"/>
  <c r="AH974" i="2"/>
  <c r="AG974" i="2"/>
  <c r="AF974" i="2"/>
  <c r="AI974" i="2" s="1"/>
  <c r="J974" i="2"/>
  <c r="H974" i="2"/>
  <c r="F974" i="2"/>
  <c r="AX973" i="2"/>
  <c r="AL973" i="2"/>
  <c r="AH973" i="2"/>
  <c r="AF973" i="2"/>
  <c r="AI973" i="2" s="1"/>
  <c r="J973" i="2"/>
  <c r="H973" i="2"/>
  <c r="F973" i="2"/>
  <c r="AX972" i="2"/>
  <c r="AL972" i="2"/>
  <c r="AH972" i="2"/>
  <c r="AG972" i="2"/>
  <c r="AF972" i="2"/>
  <c r="AI972" i="2" s="1"/>
  <c r="J972" i="2"/>
  <c r="H972" i="2"/>
  <c r="F972" i="2"/>
  <c r="AX971" i="2"/>
  <c r="AL971" i="2"/>
  <c r="AH971" i="2"/>
  <c r="AF971" i="2"/>
  <c r="AI971" i="2" s="1"/>
  <c r="J971" i="2"/>
  <c r="H971" i="2"/>
  <c r="F971" i="2"/>
  <c r="AX970" i="2"/>
  <c r="AL970" i="2"/>
  <c r="AH970" i="2"/>
  <c r="AG970" i="2"/>
  <c r="AF970" i="2"/>
  <c r="AI970" i="2" s="1"/>
  <c r="J970" i="2"/>
  <c r="H970" i="2"/>
  <c r="F970" i="2"/>
  <c r="AX969" i="2"/>
  <c r="AL969" i="2"/>
  <c r="AH969" i="2"/>
  <c r="AF969" i="2"/>
  <c r="AI969" i="2" s="1"/>
  <c r="J969" i="2"/>
  <c r="H969" i="2"/>
  <c r="F969" i="2"/>
  <c r="AX968" i="2"/>
  <c r="AL968" i="2"/>
  <c r="AH968" i="2"/>
  <c r="AG968" i="2"/>
  <c r="AF968" i="2"/>
  <c r="AI968" i="2" s="1"/>
  <c r="J968" i="2"/>
  <c r="H968" i="2"/>
  <c r="F968" i="2"/>
  <c r="AX967" i="2"/>
  <c r="AL967" i="2"/>
  <c r="AH967" i="2"/>
  <c r="AF967" i="2"/>
  <c r="AI967" i="2" s="1"/>
  <c r="J967" i="2"/>
  <c r="H967" i="2"/>
  <c r="F967" i="2"/>
  <c r="AX966" i="2"/>
  <c r="AL966" i="2"/>
  <c r="AH966" i="2"/>
  <c r="AG966" i="2"/>
  <c r="AF966" i="2"/>
  <c r="AI966" i="2" s="1"/>
  <c r="J966" i="2"/>
  <c r="H966" i="2"/>
  <c r="F966" i="2"/>
  <c r="AX965" i="2"/>
  <c r="AL965" i="2"/>
  <c r="AH965" i="2"/>
  <c r="AF965" i="2"/>
  <c r="AI965" i="2" s="1"/>
  <c r="J965" i="2"/>
  <c r="H965" i="2"/>
  <c r="F965" i="2"/>
  <c r="AX964" i="2"/>
  <c r="AL964" i="2"/>
  <c r="AH964" i="2"/>
  <c r="AG964" i="2"/>
  <c r="AF964" i="2"/>
  <c r="AI964" i="2" s="1"/>
  <c r="J964" i="2"/>
  <c r="H964" i="2"/>
  <c r="F964" i="2"/>
  <c r="AX963" i="2"/>
  <c r="AL963" i="2"/>
  <c r="AH963" i="2"/>
  <c r="AF963" i="2"/>
  <c r="AI963" i="2" s="1"/>
  <c r="J963" i="2"/>
  <c r="H963" i="2"/>
  <c r="F963" i="2"/>
  <c r="AX962" i="2"/>
  <c r="AL962" i="2"/>
  <c r="AH962" i="2"/>
  <c r="AG962" i="2"/>
  <c r="AF962" i="2"/>
  <c r="AI962" i="2" s="1"/>
  <c r="J962" i="2"/>
  <c r="H962" i="2"/>
  <c r="F962" i="2"/>
  <c r="AX961" i="2"/>
  <c r="AL961" i="2"/>
  <c r="AH961" i="2"/>
  <c r="AF961" i="2"/>
  <c r="AI961" i="2" s="1"/>
  <c r="J961" i="2"/>
  <c r="H961" i="2"/>
  <c r="F961" i="2"/>
  <c r="AX960" i="2"/>
  <c r="AL960" i="2"/>
  <c r="AH960" i="2"/>
  <c r="AG960" i="2"/>
  <c r="AF960" i="2"/>
  <c r="AI960" i="2" s="1"/>
  <c r="J960" i="2"/>
  <c r="H960" i="2"/>
  <c r="F960" i="2"/>
  <c r="AX959" i="2"/>
  <c r="AL959" i="2"/>
  <c r="AH959" i="2"/>
  <c r="AF959" i="2"/>
  <c r="AI959" i="2" s="1"/>
  <c r="J959" i="2"/>
  <c r="H959" i="2"/>
  <c r="F959" i="2"/>
  <c r="AX958" i="2"/>
  <c r="AL958" i="2"/>
  <c r="AH958" i="2"/>
  <c r="AG958" i="2"/>
  <c r="AF958" i="2"/>
  <c r="AI958" i="2" s="1"/>
  <c r="J958" i="2"/>
  <c r="H958" i="2"/>
  <c r="F958" i="2"/>
  <c r="AX957" i="2"/>
  <c r="AL957" i="2"/>
  <c r="AH957" i="2"/>
  <c r="AF957" i="2"/>
  <c r="AI957" i="2" s="1"/>
  <c r="J957" i="2"/>
  <c r="H957" i="2"/>
  <c r="F957" i="2"/>
  <c r="AX956" i="2"/>
  <c r="AL956" i="2"/>
  <c r="AH956" i="2"/>
  <c r="AG956" i="2"/>
  <c r="AF956" i="2"/>
  <c r="AI956" i="2" s="1"/>
  <c r="J956" i="2"/>
  <c r="H956" i="2"/>
  <c r="F956" i="2"/>
  <c r="AX955" i="2"/>
  <c r="AL955" i="2"/>
  <c r="AH955" i="2"/>
  <c r="AF955" i="2"/>
  <c r="AI955" i="2" s="1"/>
  <c r="J955" i="2"/>
  <c r="H955" i="2"/>
  <c r="F955" i="2"/>
  <c r="AX954" i="2"/>
  <c r="AL954" i="2"/>
  <c r="AH954" i="2"/>
  <c r="AG954" i="2"/>
  <c r="AF954" i="2"/>
  <c r="AI954" i="2" s="1"/>
  <c r="J954" i="2"/>
  <c r="H954" i="2"/>
  <c r="F954" i="2"/>
  <c r="AX953" i="2"/>
  <c r="AL953" i="2"/>
  <c r="AH953" i="2"/>
  <c r="AF953" i="2"/>
  <c r="AI953" i="2" s="1"/>
  <c r="J953" i="2"/>
  <c r="H953" i="2"/>
  <c r="F953" i="2"/>
  <c r="AX952" i="2"/>
  <c r="AL952" i="2"/>
  <c r="AH952" i="2"/>
  <c r="AG952" i="2"/>
  <c r="AF952" i="2"/>
  <c r="AI952" i="2" s="1"/>
  <c r="J952" i="2"/>
  <c r="H952" i="2"/>
  <c r="F952" i="2"/>
  <c r="AX951" i="2"/>
  <c r="AL951" i="2"/>
  <c r="AH951" i="2"/>
  <c r="AF951" i="2"/>
  <c r="AI951" i="2" s="1"/>
  <c r="J951" i="2"/>
  <c r="H951" i="2"/>
  <c r="F951" i="2"/>
  <c r="AX950" i="2"/>
  <c r="AL950" i="2"/>
  <c r="AH950" i="2"/>
  <c r="AG950" i="2"/>
  <c r="AF950" i="2"/>
  <c r="AI950" i="2" s="1"/>
  <c r="J950" i="2"/>
  <c r="H950" i="2"/>
  <c r="F950" i="2"/>
  <c r="AX949" i="2"/>
  <c r="AL949" i="2"/>
  <c r="AH949" i="2"/>
  <c r="AF949" i="2"/>
  <c r="AI949" i="2" s="1"/>
  <c r="J949" i="2"/>
  <c r="H949" i="2"/>
  <c r="F949" i="2"/>
  <c r="AX948" i="2"/>
  <c r="AL948" i="2"/>
  <c r="AH948" i="2"/>
  <c r="AG948" i="2"/>
  <c r="AF948" i="2"/>
  <c r="AI948" i="2" s="1"/>
  <c r="J948" i="2"/>
  <c r="H948" i="2"/>
  <c r="F948" i="2"/>
  <c r="AX947" i="2"/>
  <c r="AL947" i="2"/>
  <c r="AH947" i="2"/>
  <c r="AF947" i="2"/>
  <c r="AI947" i="2" s="1"/>
  <c r="J947" i="2"/>
  <c r="H947" i="2"/>
  <c r="F947" i="2"/>
  <c r="AX946" i="2"/>
  <c r="AL946" i="2"/>
  <c r="AH946" i="2"/>
  <c r="AG946" i="2"/>
  <c r="AF946" i="2"/>
  <c r="AI946" i="2" s="1"/>
  <c r="J946" i="2"/>
  <c r="H946" i="2"/>
  <c r="F946" i="2"/>
  <c r="AX945" i="2"/>
  <c r="AL945" i="2"/>
  <c r="AH945" i="2"/>
  <c r="AF945" i="2"/>
  <c r="AI945" i="2" s="1"/>
  <c r="J945" i="2"/>
  <c r="H945" i="2"/>
  <c r="F945" i="2"/>
  <c r="AX944" i="2"/>
  <c r="AL944" i="2"/>
  <c r="AH944" i="2"/>
  <c r="AG944" i="2"/>
  <c r="AF944" i="2"/>
  <c r="AI944" i="2" s="1"/>
  <c r="J944" i="2"/>
  <c r="H944" i="2"/>
  <c r="F944" i="2"/>
  <c r="AX943" i="2"/>
  <c r="AL943" i="2"/>
  <c r="AH943" i="2"/>
  <c r="AF943" i="2"/>
  <c r="AI943" i="2" s="1"/>
  <c r="J943" i="2"/>
  <c r="H943" i="2"/>
  <c r="F943" i="2"/>
  <c r="AX942" i="2"/>
  <c r="AL942" i="2"/>
  <c r="AH942" i="2"/>
  <c r="AG942" i="2"/>
  <c r="AF942" i="2"/>
  <c r="AI942" i="2" s="1"/>
  <c r="J942" i="2"/>
  <c r="H942" i="2"/>
  <c r="F942" i="2"/>
  <c r="AX941" i="2"/>
  <c r="AL941" i="2"/>
  <c r="AH941" i="2"/>
  <c r="AF941" i="2"/>
  <c r="AI941" i="2" s="1"/>
  <c r="J941" i="2"/>
  <c r="H941" i="2"/>
  <c r="F941" i="2"/>
  <c r="AX940" i="2"/>
  <c r="AL940" i="2"/>
  <c r="AH940" i="2"/>
  <c r="AG940" i="2"/>
  <c r="AF940" i="2"/>
  <c r="AI940" i="2" s="1"/>
  <c r="J940" i="2"/>
  <c r="H940" i="2"/>
  <c r="F940" i="2"/>
  <c r="AX939" i="2"/>
  <c r="AL939" i="2"/>
  <c r="AH939" i="2"/>
  <c r="AF939" i="2"/>
  <c r="AI939" i="2" s="1"/>
  <c r="J939" i="2"/>
  <c r="H939" i="2"/>
  <c r="F939" i="2"/>
  <c r="AX938" i="2"/>
  <c r="AL938" i="2"/>
  <c r="AH938" i="2"/>
  <c r="AG938" i="2"/>
  <c r="AF938" i="2"/>
  <c r="AI938" i="2" s="1"/>
  <c r="J938" i="2"/>
  <c r="H938" i="2"/>
  <c r="F938" i="2"/>
  <c r="AX937" i="2"/>
  <c r="AL937" i="2"/>
  <c r="AH937" i="2"/>
  <c r="AF937" i="2"/>
  <c r="AI937" i="2" s="1"/>
  <c r="J937" i="2"/>
  <c r="H937" i="2"/>
  <c r="F937" i="2"/>
  <c r="AX936" i="2"/>
  <c r="AL936" i="2"/>
  <c r="AH936" i="2"/>
  <c r="AG936" i="2"/>
  <c r="AF936" i="2"/>
  <c r="AI936" i="2" s="1"/>
  <c r="J936" i="2"/>
  <c r="H936" i="2"/>
  <c r="F936" i="2"/>
  <c r="AX935" i="2"/>
  <c r="AL935" i="2"/>
  <c r="AH935" i="2"/>
  <c r="AF935" i="2"/>
  <c r="J935" i="2"/>
  <c r="H935" i="2"/>
  <c r="F935" i="2"/>
  <c r="AX934" i="2"/>
  <c r="AL934" i="2"/>
  <c r="AJ934" i="2"/>
  <c r="AH934" i="2"/>
  <c r="AG934" i="2"/>
  <c r="AF934" i="2"/>
  <c r="AI934" i="2" s="1"/>
  <c r="AZ934" i="2" s="1"/>
  <c r="J934" i="2"/>
  <c r="H934" i="2"/>
  <c r="F934" i="2"/>
  <c r="AX933" i="2"/>
  <c r="AL933" i="2"/>
  <c r="AH933" i="2"/>
  <c r="AF933" i="2"/>
  <c r="J933" i="2"/>
  <c r="H933" i="2"/>
  <c r="F933" i="2"/>
  <c r="AX932" i="2"/>
  <c r="AL932" i="2"/>
  <c r="AJ932" i="2"/>
  <c r="AH932" i="2"/>
  <c r="AG932" i="2"/>
  <c r="AF932" i="2"/>
  <c r="AI932" i="2" s="1"/>
  <c r="AZ932" i="2" s="1"/>
  <c r="J932" i="2"/>
  <c r="H932" i="2"/>
  <c r="F932" i="2"/>
  <c r="AX931" i="2"/>
  <c r="AL931" i="2"/>
  <c r="AH931" i="2"/>
  <c r="AF931" i="2"/>
  <c r="J931" i="2"/>
  <c r="H931" i="2"/>
  <c r="F931" i="2"/>
  <c r="AX930" i="2"/>
  <c r="AL930" i="2"/>
  <c r="AJ930" i="2"/>
  <c r="AH930" i="2"/>
  <c r="AG930" i="2"/>
  <c r="AF930" i="2"/>
  <c r="AI930" i="2" s="1"/>
  <c r="AZ930" i="2" s="1"/>
  <c r="J930" i="2"/>
  <c r="H930" i="2"/>
  <c r="F930" i="2"/>
  <c r="AY930" i="2" s="1"/>
  <c r="AX929" i="2"/>
  <c r="AL929" i="2"/>
  <c r="AH929" i="2"/>
  <c r="AF929" i="2"/>
  <c r="J929" i="2"/>
  <c r="H929" i="2"/>
  <c r="F929" i="2"/>
  <c r="AX928" i="2"/>
  <c r="AL928" i="2"/>
  <c r="AH928" i="2"/>
  <c r="AF928" i="2"/>
  <c r="AI928" i="2" s="1"/>
  <c r="AZ928" i="2" s="1"/>
  <c r="J928" i="2"/>
  <c r="H928" i="2"/>
  <c r="F928" i="2"/>
  <c r="AX927" i="2"/>
  <c r="AL927" i="2"/>
  <c r="AH927" i="2"/>
  <c r="AF927" i="2"/>
  <c r="J927" i="2"/>
  <c r="H927" i="2"/>
  <c r="F927" i="2"/>
  <c r="AX926" i="2"/>
  <c r="AL926" i="2"/>
  <c r="AH926" i="2"/>
  <c r="AF926" i="2"/>
  <c r="AI926" i="2" s="1"/>
  <c r="AZ926" i="2" s="1"/>
  <c r="J926" i="2"/>
  <c r="H926" i="2"/>
  <c r="F926" i="2"/>
  <c r="AX925" i="2"/>
  <c r="AL925" i="2"/>
  <c r="AH925" i="2"/>
  <c r="AF925" i="2"/>
  <c r="J925" i="2"/>
  <c r="H925" i="2"/>
  <c r="F925" i="2"/>
  <c r="AX924" i="2"/>
  <c r="AL924" i="2"/>
  <c r="AJ924" i="2"/>
  <c r="AH924" i="2"/>
  <c r="AF924" i="2"/>
  <c r="AI924" i="2" s="1"/>
  <c r="AZ924" i="2" s="1"/>
  <c r="J924" i="2"/>
  <c r="H924" i="2"/>
  <c r="F924" i="2"/>
  <c r="AX923" i="2"/>
  <c r="AL923" i="2"/>
  <c r="AH923" i="2"/>
  <c r="AF923" i="2"/>
  <c r="J923" i="2"/>
  <c r="H923" i="2"/>
  <c r="F923" i="2"/>
  <c r="AZ922" i="2"/>
  <c r="AX922" i="2"/>
  <c r="AL922" i="2"/>
  <c r="AJ922" i="2"/>
  <c r="AH922" i="2"/>
  <c r="AF922" i="2"/>
  <c r="AI922" i="2" s="1"/>
  <c r="J922" i="2"/>
  <c r="H922" i="2"/>
  <c r="F922" i="2"/>
  <c r="AX921" i="2"/>
  <c r="AL921" i="2"/>
  <c r="AH921" i="2"/>
  <c r="AF921" i="2"/>
  <c r="J921" i="2"/>
  <c r="H921" i="2"/>
  <c r="F921" i="2"/>
  <c r="AZ920" i="2"/>
  <c r="AX920" i="2"/>
  <c r="AL920" i="2"/>
  <c r="AJ920" i="2"/>
  <c r="AH920" i="2"/>
  <c r="AG920" i="2"/>
  <c r="AF920" i="2"/>
  <c r="AI920" i="2" s="1"/>
  <c r="J920" i="2"/>
  <c r="H920" i="2"/>
  <c r="F920" i="2"/>
  <c r="AX919" i="2"/>
  <c r="AL919" i="2"/>
  <c r="AH919" i="2"/>
  <c r="AF919" i="2"/>
  <c r="J919" i="2"/>
  <c r="H919" i="2"/>
  <c r="F919" i="2"/>
  <c r="AZ918" i="2"/>
  <c r="AX918" i="2"/>
  <c r="AL918" i="2"/>
  <c r="AJ918" i="2"/>
  <c r="AH918" i="2"/>
  <c r="AG918" i="2"/>
  <c r="AF918" i="2"/>
  <c r="AI918" i="2" s="1"/>
  <c r="J918" i="2"/>
  <c r="H918" i="2"/>
  <c r="F918" i="2"/>
  <c r="AY918" i="2" s="1"/>
  <c r="AX917" i="2"/>
  <c r="AL917" i="2"/>
  <c r="AH917" i="2"/>
  <c r="AF917" i="2"/>
  <c r="J917" i="2"/>
  <c r="H917" i="2"/>
  <c r="F917" i="2"/>
  <c r="AX916" i="2"/>
  <c r="AL916" i="2"/>
  <c r="AH916" i="2"/>
  <c r="AF916" i="2"/>
  <c r="AI916" i="2" s="1"/>
  <c r="AZ916" i="2" s="1"/>
  <c r="J916" i="2"/>
  <c r="H916" i="2"/>
  <c r="F916" i="2"/>
  <c r="AX915" i="2"/>
  <c r="AL915" i="2"/>
  <c r="AH915" i="2"/>
  <c r="AF915" i="2"/>
  <c r="J915" i="2"/>
  <c r="H915" i="2"/>
  <c r="F915" i="2"/>
  <c r="AX914" i="2"/>
  <c r="AL914" i="2"/>
  <c r="AJ914" i="2"/>
  <c r="AH914" i="2"/>
  <c r="AG914" i="2"/>
  <c r="AF914" i="2"/>
  <c r="AI914" i="2" s="1"/>
  <c r="AZ914" i="2" s="1"/>
  <c r="J914" i="2"/>
  <c r="H914" i="2"/>
  <c r="F914" i="2"/>
  <c r="AX913" i="2"/>
  <c r="AL913" i="2"/>
  <c r="AH913" i="2"/>
  <c r="AF913" i="2"/>
  <c r="J913" i="2"/>
  <c r="H913" i="2"/>
  <c r="F913" i="2"/>
  <c r="AZ912" i="2"/>
  <c r="AX912" i="2"/>
  <c r="AL912" i="2"/>
  <c r="AH912" i="2"/>
  <c r="AF912" i="2"/>
  <c r="AI912" i="2" s="1"/>
  <c r="AJ912" i="2" s="1"/>
  <c r="J912" i="2"/>
  <c r="H912" i="2"/>
  <c r="F912" i="2"/>
  <c r="AX911" i="2"/>
  <c r="AL911" i="2"/>
  <c r="AH911" i="2"/>
  <c r="AF911" i="2"/>
  <c r="J911" i="2"/>
  <c r="H911" i="2"/>
  <c r="F911" i="2"/>
  <c r="AX910" i="2"/>
  <c r="AL910" i="2"/>
  <c r="AH910" i="2"/>
  <c r="AF910" i="2"/>
  <c r="AI910" i="2" s="1"/>
  <c r="AZ910" i="2" s="1"/>
  <c r="J910" i="2"/>
  <c r="H910" i="2"/>
  <c r="F910" i="2"/>
  <c r="AX909" i="2"/>
  <c r="AL909" i="2"/>
  <c r="AJ909" i="2"/>
  <c r="AH909" i="2"/>
  <c r="AG909" i="2"/>
  <c r="AF909" i="2"/>
  <c r="AI909" i="2" s="1"/>
  <c r="AZ909" i="2" s="1"/>
  <c r="J909" i="2"/>
  <c r="H909" i="2"/>
  <c r="F909" i="2"/>
  <c r="AZ908" i="2"/>
  <c r="AX908" i="2"/>
  <c r="AL908" i="2"/>
  <c r="AJ908" i="2"/>
  <c r="AH908" i="2"/>
  <c r="AG908" i="2"/>
  <c r="AF908" i="2"/>
  <c r="AI908" i="2" s="1"/>
  <c r="J908" i="2"/>
  <c r="H908" i="2"/>
  <c r="F908" i="2"/>
  <c r="AZ907" i="2"/>
  <c r="AX907" i="2"/>
  <c r="AL907" i="2"/>
  <c r="AH907" i="2"/>
  <c r="AF907" i="2"/>
  <c r="AI907" i="2" s="1"/>
  <c r="AJ907" i="2" s="1"/>
  <c r="J907" i="2"/>
  <c r="H907" i="2"/>
  <c r="F907" i="2"/>
  <c r="AX906" i="2"/>
  <c r="AL906" i="2"/>
  <c r="AH906" i="2"/>
  <c r="AF906" i="2"/>
  <c r="AI906" i="2" s="1"/>
  <c r="AZ906" i="2" s="1"/>
  <c r="J906" i="2"/>
  <c r="H906" i="2"/>
  <c r="F906" i="2"/>
  <c r="AX905" i="2"/>
  <c r="AL905" i="2"/>
  <c r="AJ905" i="2"/>
  <c r="AH905" i="2"/>
  <c r="AG905" i="2"/>
  <c r="AF905" i="2"/>
  <c r="AI905" i="2" s="1"/>
  <c r="AZ905" i="2" s="1"/>
  <c r="J905" i="2"/>
  <c r="H905" i="2"/>
  <c r="F905" i="2"/>
  <c r="AZ904" i="2"/>
  <c r="AX904" i="2"/>
  <c r="AL904" i="2"/>
  <c r="AJ904" i="2"/>
  <c r="AH904" i="2"/>
  <c r="AG904" i="2"/>
  <c r="AF904" i="2"/>
  <c r="AI904" i="2" s="1"/>
  <c r="J904" i="2"/>
  <c r="H904" i="2"/>
  <c r="F904" i="2"/>
  <c r="AZ903" i="2"/>
  <c r="AX903" i="2"/>
  <c r="AL903" i="2"/>
  <c r="AH903" i="2"/>
  <c r="AF903" i="2"/>
  <c r="AI903" i="2" s="1"/>
  <c r="AJ903" i="2" s="1"/>
  <c r="J903" i="2"/>
  <c r="H903" i="2"/>
  <c r="F903" i="2"/>
  <c r="AX902" i="2"/>
  <c r="AL902" i="2"/>
  <c r="AH902" i="2"/>
  <c r="AF902" i="2"/>
  <c r="AI902" i="2" s="1"/>
  <c r="AZ902" i="2" s="1"/>
  <c r="J902" i="2"/>
  <c r="H902" i="2"/>
  <c r="F902" i="2"/>
  <c r="AX901" i="2"/>
  <c r="AL901" i="2"/>
  <c r="AJ901" i="2"/>
  <c r="AH901" i="2"/>
  <c r="AG901" i="2"/>
  <c r="AF901" i="2"/>
  <c r="AI901" i="2" s="1"/>
  <c r="AZ901" i="2" s="1"/>
  <c r="J901" i="2"/>
  <c r="H901" i="2"/>
  <c r="F901" i="2"/>
  <c r="AZ900" i="2"/>
  <c r="AX900" i="2"/>
  <c r="AL900" i="2"/>
  <c r="AJ900" i="2"/>
  <c r="AH900" i="2"/>
  <c r="AG900" i="2"/>
  <c r="AF900" i="2"/>
  <c r="AI900" i="2" s="1"/>
  <c r="J900" i="2"/>
  <c r="H900" i="2"/>
  <c r="F900" i="2"/>
  <c r="AZ899" i="2"/>
  <c r="AX899" i="2"/>
  <c r="AL899" i="2"/>
  <c r="AH899" i="2"/>
  <c r="AF899" i="2"/>
  <c r="AI899" i="2" s="1"/>
  <c r="AJ899" i="2" s="1"/>
  <c r="J899" i="2"/>
  <c r="H899" i="2"/>
  <c r="F899" i="2"/>
  <c r="AX898" i="2"/>
  <c r="AL898" i="2"/>
  <c r="AH898" i="2"/>
  <c r="AF898" i="2"/>
  <c r="AI898" i="2" s="1"/>
  <c r="AZ898" i="2" s="1"/>
  <c r="J898" i="2"/>
  <c r="H898" i="2"/>
  <c r="F898" i="2"/>
  <c r="AX897" i="2"/>
  <c r="AL897" i="2"/>
  <c r="AJ897" i="2"/>
  <c r="AH897" i="2"/>
  <c r="AG897" i="2"/>
  <c r="AF897" i="2"/>
  <c r="AI897" i="2" s="1"/>
  <c r="AZ897" i="2" s="1"/>
  <c r="J897" i="2"/>
  <c r="H897" i="2"/>
  <c r="F897" i="2"/>
  <c r="AZ896" i="2"/>
  <c r="AX896" i="2"/>
  <c r="AL896" i="2"/>
  <c r="AJ896" i="2"/>
  <c r="AH896" i="2"/>
  <c r="AG896" i="2"/>
  <c r="AF896" i="2"/>
  <c r="AI896" i="2" s="1"/>
  <c r="J896" i="2"/>
  <c r="H896" i="2"/>
  <c r="F896" i="2"/>
  <c r="AZ895" i="2"/>
  <c r="AX895" i="2"/>
  <c r="AL895" i="2"/>
  <c r="AH895" i="2"/>
  <c r="AF895" i="2"/>
  <c r="AI895" i="2" s="1"/>
  <c r="AJ895" i="2" s="1"/>
  <c r="J895" i="2"/>
  <c r="H895" i="2"/>
  <c r="F895" i="2"/>
  <c r="AX894" i="2"/>
  <c r="AL894" i="2"/>
  <c r="AH894" i="2"/>
  <c r="AF894" i="2"/>
  <c r="AI894" i="2" s="1"/>
  <c r="AZ894" i="2" s="1"/>
  <c r="J894" i="2"/>
  <c r="H894" i="2"/>
  <c r="F894" i="2"/>
  <c r="AX893" i="2"/>
  <c r="AL893" i="2"/>
  <c r="AJ893" i="2"/>
  <c r="AH893" i="2"/>
  <c r="AG893" i="2"/>
  <c r="AF893" i="2"/>
  <c r="AI893" i="2" s="1"/>
  <c r="AZ893" i="2" s="1"/>
  <c r="J893" i="2"/>
  <c r="H893" i="2"/>
  <c r="F893" i="2"/>
  <c r="AZ892" i="2"/>
  <c r="AX892" i="2"/>
  <c r="AL892" i="2"/>
  <c r="AJ892" i="2"/>
  <c r="AH892" i="2"/>
  <c r="AG892" i="2"/>
  <c r="AF892" i="2"/>
  <c r="AI892" i="2" s="1"/>
  <c r="J892" i="2"/>
  <c r="H892" i="2"/>
  <c r="F892" i="2"/>
  <c r="AZ891" i="2"/>
  <c r="AX891" i="2"/>
  <c r="AL891" i="2"/>
  <c r="AH891" i="2"/>
  <c r="AF891" i="2"/>
  <c r="AI891" i="2" s="1"/>
  <c r="AJ891" i="2" s="1"/>
  <c r="J891" i="2"/>
  <c r="H891" i="2"/>
  <c r="F891" i="2"/>
  <c r="AX890" i="2"/>
  <c r="AL890" i="2"/>
  <c r="AH890" i="2"/>
  <c r="AF890" i="2"/>
  <c r="AI890" i="2" s="1"/>
  <c r="AZ890" i="2" s="1"/>
  <c r="J890" i="2"/>
  <c r="H890" i="2"/>
  <c r="F890" i="2"/>
  <c r="AX889" i="2"/>
  <c r="AL889" i="2"/>
  <c r="AJ889" i="2"/>
  <c r="AH889" i="2"/>
  <c r="AG889" i="2"/>
  <c r="AF889" i="2"/>
  <c r="AI889" i="2" s="1"/>
  <c r="AZ889" i="2" s="1"/>
  <c r="J889" i="2"/>
  <c r="H889" i="2"/>
  <c r="F889" i="2"/>
  <c r="AZ888" i="2"/>
  <c r="AX888" i="2"/>
  <c r="AL888" i="2"/>
  <c r="AJ888" i="2"/>
  <c r="AH888" i="2"/>
  <c r="AG888" i="2"/>
  <c r="AF888" i="2"/>
  <c r="AI888" i="2" s="1"/>
  <c r="J888" i="2"/>
  <c r="H888" i="2"/>
  <c r="F888" i="2"/>
  <c r="AZ887" i="2"/>
  <c r="AX887" i="2"/>
  <c r="AL887" i="2"/>
  <c r="AH887" i="2"/>
  <c r="AF887" i="2"/>
  <c r="AI887" i="2" s="1"/>
  <c r="AJ887" i="2" s="1"/>
  <c r="J887" i="2"/>
  <c r="H887" i="2"/>
  <c r="F887" i="2"/>
  <c r="AX886" i="2"/>
  <c r="AL886" i="2"/>
  <c r="AH886" i="2"/>
  <c r="AF886" i="2"/>
  <c r="AI886" i="2" s="1"/>
  <c r="AZ886" i="2" s="1"/>
  <c r="J886" i="2"/>
  <c r="H886" i="2"/>
  <c r="F886" i="2"/>
  <c r="AX885" i="2"/>
  <c r="AL885" i="2"/>
  <c r="AJ885" i="2"/>
  <c r="AH885" i="2"/>
  <c r="AG885" i="2"/>
  <c r="AF885" i="2"/>
  <c r="AI885" i="2" s="1"/>
  <c r="AZ885" i="2" s="1"/>
  <c r="J885" i="2"/>
  <c r="H885" i="2"/>
  <c r="F885" i="2"/>
  <c r="AZ884" i="2"/>
  <c r="AX884" i="2"/>
  <c r="AL884" i="2"/>
  <c r="AJ884" i="2"/>
  <c r="AH884" i="2"/>
  <c r="AG884" i="2"/>
  <c r="AF884" i="2"/>
  <c r="AI884" i="2" s="1"/>
  <c r="J884" i="2"/>
  <c r="H884" i="2"/>
  <c r="F884" i="2"/>
  <c r="AZ883" i="2"/>
  <c r="AX883" i="2"/>
  <c r="AL883" i="2"/>
  <c r="AH883" i="2"/>
  <c r="AF883" i="2"/>
  <c r="AI883" i="2" s="1"/>
  <c r="AJ883" i="2" s="1"/>
  <c r="J883" i="2"/>
  <c r="H883" i="2"/>
  <c r="F883" i="2"/>
  <c r="AX882" i="2"/>
  <c r="AL882" i="2"/>
  <c r="AH882" i="2"/>
  <c r="AF882" i="2"/>
  <c r="AI882" i="2" s="1"/>
  <c r="AZ882" i="2" s="1"/>
  <c r="J882" i="2"/>
  <c r="H882" i="2"/>
  <c r="F882" i="2"/>
  <c r="AX881" i="2"/>
  <c r="AL881" i="2"/>
  <c r="AJ881" i="2"/>
  <c r="AH881" i="2"/>
  <c r="AG881" i="2"/>
  <c r="AF881" i="2"/>
  <c r="AI881" i="2" s="1"/>
  <c r="AZ881" i="2" s="1"/>
  <c r="J881" i="2"/>
  <c r="H881" i="2"/>
  <c r="F881" i="2"/>
  <c r="AZ880" i="2"/>
  <c r="AX880" i="2"/>
  <c r="AL880" i="2"/>
  <c r="AJ880" i="2"/>
  <c r="AH880" i="2"/>
  <c r="AG880" i="2"/>
  <c r="AF880" i="2"/>
  <c r="AI880" i="2" s="1"/>
  <c r="J880" i="2"/>
  <c r="H880" i="2"/>
  <c r="F880" i="2"/>
  <c r="AZ879" i="2"/>
  <c r="AX879" i="2"/>
  <c r="AL879" i="2"/>
  <c r="AH879" i="2"/>
  <c r="AF879" i="2"/>
  <c r="AI879" i="2" s="1"/>
  <c r="AJ879" i="2" s="1"/>
  <c r="J879" i="2"/>
  <c r="H879" i="2"/>
  <c r="F879" i="2"/>
  <c r="AX878" i="2"/>
  <c r="AL878" i="2"/>
  <c r="AH878" i="2"/>
  <c r="AF878" i="2"/>
  <c r="AI878" i="2" s="1"/>
  <c r="AZ878" i="2" s="1"/>
  <c r="J878" i="2"/>
  <c r="H878" i="2"/>
  <c r="F878" i="2"/>
  <c r="AX877" i="2"/>
  <c r="AL877" i="2"/>
  <c r="AJ877" i="2"/>
  <c r="AH877" i="2"/>
  <c r="AF877" i="2"/>
  <c r="AI877" i="2" s="1"/>
  <c r="AZ877" i="2" s="1"/>
  <c r="J877" i="2"/>
  <c r="H877" i="2"/>
  <c r="F877" i="2"/>
  <c r="AZ876" i="2"/>
  <c r="AX876" i="2"/>
  <c r="AL876" i="2"/>
  <c r="AH876" i="2"/>
  <c r="AG876" i="2"/>
  <c r="AF876" i="2"/>
  <c r="AI876" i="2" s="1"/>
  <c r="AJ876" i="2" s="1"/>
  <c r="J876" i="2"/>
  <c r="H876" i="2"/>
  <c r="F876" i="2"/>
  <c r="AZ875" i="2"/>
  <c r="AX875" i="2"/>
  <c r="AL875" i="2"/>
  <c r="AH875" i="2"/>
  <c r="AF875" i="2"/>
  <c r="AI875" i="2" s="1"/>
  <c r="AJ875" i="2" s="1"/>
  <c r="J875" i="2"/>
  <c r="H875" i="2"/>
  <c r="F875" i="2"/>
  <c r="AX874" i="2"/>
  <c r="AL874" i="2"/>
  <c r="AH874" i="2"/>
  <c r="AF874" i="2"/>
  <c r="AI874" i="2" s="1"/>
  <c r="AZ874" i="2" s="1"/>
  <c r="J874" i="2"/>
  <c r="H874" i="2"/>
  <c r="F874" i="2"/>
  <c r="AX873" i="2"/>
  <c r="AL873" i="2"/>
  <c r="AJ873" i="2"/>
  <c r="AH873" i="2"/>
  <c r="AF873" i="2"/>
  <c r="AI873" i="2" s="1"/>
  <c r="AZ873" i="2" s="1"/>
  <c r="J873" i="2"/>
  <c r="H873" i="2"/>
  <c r="F873" i="2"/>
  <c r="AZ872" i="2"/>
  <c r="AX872" i="2"/>
  <c r="AL872" i="2"/>
  <c r="AH872" i="2"/>
  <c r="AG872" i="2"/>
  <c r="AF872" i="2"/>
  <c r="AI872" i="2" s="1"/>
  <c r="AJ872" i="2" s="1"/>
  <c r="J872" i="2"/>
  <c r="H872" i="2"/>
  <c r="F872" i="2"/>
  <c r="AZ871" i="2"/>
  <c r="AX871" i="2"/>
  <c r="AL871" i="2"/>
  <c r="AH871" i="2"/>
  <c r="AF871" i="2"/>
  <c r="AI871" i="2" s="1"/>
  <c r="AJ871" i="2" s="1"/>
  <c r="J871" i="2"/>
  <c r="H871" i="2"/>
  <c r="F871" i="2"/>
  <c r="AX870" i="2"/>
  <c r="AL870" i="2"/>
  <c r="AI870" i="2"/>
  <c r="AZ870" i="2" s="1"/>
  <c r="AH870" i="2"/>
  <c r="AF870" i="2"/>
  <c r="AG870" i="2" s="1"/>
  <c r="J870" i="2"/>
  <c r="H870" i="2"/>
  <c r="F870" i="2"/>
  <c r="AX869" i="2"/>
  <c r="AL869" i="2"/>
  <c r="AH869" i="2"/>
  <c r="AF869" i="2"/>
  <c r="AI869" i="2" s="1"/>
  <c r="J869" i="2"/>
  <c r="H869" i="2"/>
  <c r="F869" i="2"/>
  <c r="AX868" i="2"/>
  <c r="AL868" i="2"/>
  <c r="AI868" i="2"/>
  <c r="AZ868" i="2" s="1"/>
  <c r="AH868" i="2"/>
  <c r="AF868" i="2"/>
  <c r="AG868" i="2" s="1"/>
  <c r="J868" i="2"/>
  <c r="H868" i="2"/>
  <c r="F868" i="2"/>
  <c r="AX867" i="2"/>
  <c r="AL867" i="2"/>
  <c r="AH867" i="2"/>
  <c r="AF867" i="2"/>
  <c r="AI867" i="2" s="1"/>
  <c r="J867" i="2"/>
  <c r="H867" i="2"/>
  <c r="F867" i="2"/>
  <c r="AX866" i="2"/>
  <c r="AL866" i="2"/>
  <c r="AI866" i="2"/>
  <c r="AZ866" i="2" s="1"/>
  <c r="AH866" i="2"/>
  <c r="AF866" i="2"/>
  <c r="AG866" i="2" s="1"/>
  <c r="J866" i="2"/>
  <c r="H866" i="2"/>
  <c r="F866" i="2"/>
  <c r="AX865" i="2"/>
  <c r="AL865" i="2"/>
  <c r="AH865" i="2"/>
  <c r="AF865" i="2"/>
  <c r="AI865" i="2" s="1"/>
  <c r="J865" i="2"/>
  <c r="H865" i="2"/>
  <c r="F865" i="2"/>
  <c r="AX864" i="2"/>
  <c r="AL864" i="2"/>
  <c r="AI864" i="2"/>
  <c r="AZ864" i="2" s="1"/>
  <c r="AH864" i="2"/>
  <c r="AF864" i="2"/>
  <c r="AG864" i="2" s="1"/>
  <c r="J864" i="2"/>
  <c r="H864" i="2"/>
  <c r="F864" i="2"/>
  <c r="AX863" i="2"/>
  <c r="AL863" i="2"/>
  <c r="AH863" i="2"/>
  <c r="AF863" i="2"/>
  <c r="AI863" i="2" s="1"/>
  <c r="J863" i="2"/>
  <c r="H863" i="2"/>
  <c r="F863" i="2"/>
  <c r="AX862" i="2"/>
  <c r="AL862" i="2"/>
  <c r="AI862" i="2"/>
  <c r="AZ862" i="2" s="1"/>
  <c r="AH862" i="2"/>
  <c r="AF862" i="2"/>
  <c r="AG862" i="2" s="1"/>
  <c r="J862" i="2"/>
  <c r="H862" i="2"/>
  <c r="F862" i="2"/>
  <c r="AX861" i="2"/>
  <c r="AL861" i="2"/>
  <c r="AH861" i="2"/>
  <c r="AF861" i="2"/>
  <c r="AI861" i="2" s="1"/>
  <c r="J861" i="2"/>
  <c r="H861" i="2"/>
  <c r="F861" i="2"/>
  <c r="AX860" i="2"/>
  <c r="AL860" i="2"/>
  <c r="AI860" i="2"/>
  <c r="AZ860" i="2" s="1"/>
  <c r="AH860" i="2"/>
  <c r="AF860" i="2"/>
  <c r="AG860" i="2" s="1"/>
  <c r="J860" i="2"/>
  <c r="H860" i="2"/>
  <c r="F860" i="2"/>
  <c r="AX859" i="2"/>
  <c r="AL859" i="2"/>
  <c r="AH859" i="2"/>
  <c r="AF859" i="2"/>
  <c r="AI859" i="2" s="1"/>
  <c r="J859" i="2"/>
  <c r="H859" i="2"/>
  <c r="F859" i="2"/>
  <c r="AX858" i="2"/>
  <c r="AL858" i="2"/>
  <c r="AI858" i="2"/>
  <c r="AZ858" i="2" s="1"/>
  <c r="AH858" i="2"/>
  <c r="AF858" i="2"/>
  <c r="AG858" i="2" s="1"/>
  <c r="J858" i="2"/>
  <c r="H858" i="2"/>
  <c r="F858" i="2"/>
  <c r="AX857" i="2"/>
  <c r="AL857" i="2"/>
  <c r="AH857" i="2"/>
  <c r="AF857" i="2"/>
  <c r="AI857" i="2" s="1"/>
  <c r="J857" i="2"/>
  <c r="H857" i="2"/>
  <c r="F857" i="2"/>
  <c r="AX856" i="2"/>
  <c r="AL856" i="2"/>
  <c r="AI856" i="2"/>
  <c r="AZ856" i="2" s="1"/>
  <c r="AH856" i="2"/>
  <c r="AF856" i="2"/>
  <c r="AG856" i="2" s="1"/>
  <c r="J856" i="2"/>
  <c r="H856" i="2"/>
  <c r="F856" i="2"/>
  <c r="AX855" i="2"/>
  <c r="AL855" i="2"/>
  <c r="AH855" i="2"/>
  <c r="AF855" i="2"/>
  <c r="AI855" i="2" s="1"/>
  <c r="J855" i="2"/>
  <c r="H855" i="2"/>
  <c r="F855" i="2"/>
  <c r="AX854" i="2"/>
  <c r="AL854" i="2"/>
  <c r="AI854" i="2"/>
  <c r="AZ854" i="2" s="1"/>
  <c r="AH854" i="2"/>
  <c r="AF854" i="2"/>
  <c r="AG854" i="2" s="1"/>
  <c r="J854" i="2"/>
  <c r="H854" i="2"/>
  <c r="F854" i="2"/>
  <c r="AX853" i="2"/>
  <c r="AL853" i="2"/>
  <c r="AH853" i="2"/>
  <c r="AF853" i="2"/>
  <c r="AI853" i="2" s="1"/>
  <c r="J853" i="2"/>
  <c r="H853" i="2"/>
  <c r="F853" i="2"/>
  <c r="AX852" i="2"/>
  <c r="AL852" i="2"/>
  <c r="AI852" i="2"/>
  <c r="AZ852" i="2" s="1"/>
  <c r="AH852" i="2"/>
  <c r="AF852" i="2"/>
  <c r="AG852" i="2" s="1"/>
  <c r="J852" i="2"/>
  <c r="H852" i="2"/>
  <c r="F852" i="2"/>
  <c r="AX851" i="2"/>
  <c r="AL851" i="2"/>
  <c r="AH851" i="2"/>
  <c r="AF851" i="2"/>
  <c r="AI851" i="2" s="1"/>
  <c r="J851" i="2"/>
  <c r="H851" i="2"/>
  <c r="F851" i="2"/>
  <c r="AX850" i="2"/>
  <c r="AL850" i="2"/>
  <c r="AI850" i="2"/>
  <c r="AZ850" i="2" s="1"/>
  <c r="AH850" i="2"/>
  <c r="AF850" i="2"/>
  <c r="AG850" i="2" s="1"/>
  <c r="J850" i="2"/>
  <c r="H850" i="2"/>
  <c r="F850" i="2"/>
  <c r="AX849" i="2"/>
  <c r="AL849" i="2"/>
  <c r="AH849" i="2"/>
  <c r="AF849" i="2"/>
  <c r="AI849" i="2" s="1"/>
  <c r="J849" i="2"/>
  <c r="H849" i="2"/>
  <c r="F849" i="2"/>
  <c r="AX848" i="2"/>
  <c r="AL848" i="2"/>
  <c r="AI848" i="2"/>
  <c r="AZ848" i="2" s="1"/>
  <c r="AH848" i="2"/>
  <c r="AF848" i="2"/>
  <c r="AG848" i="2" s="1"/>
  <c r="J848" i="2"/>
  <c r="H848" i="2"/>
  <c r="F848" i="2"/>
  <c r="AX847" i="2"/>
  <c r="AL847" i="2"/>
  <c r="AH847" i="2"/>
  <c r="AF847" i="2"/>
  <c r="AI847" i="2" s="1"/>
  <c r="J847" i="2"/>
  <c r="H847" i="2"/>
  <c r="F847" i="2"/>
  <c r="AX846" i="2"/>
  <c r="AL846" i="2"/>
  <c r="AI846" i="2"/>
  <c r="AZ846" i="2" s="1"/>
  <c r="AH846" i="2"/>
  <c r="AF846" i="2"/>
  <c r="AG846" i="2" s="1"/>
  <c r="J846" i="2"/>
  <c r="H846" i="2"/>
  <c r="F846" i="2"/>
  <c r="AX845" i="2"/>
  <c r="AL845" i="2"/>
  <c r="AH845" i="2"/>
  <c r="AF845" i="2"/>
  <c r="AI845" i="2" s="1"/>
  <c r="J845" i="2"/>
  <c r="H845" i="2"/>
  <c r="F845" i="2"/>
  <c r="AX844" i="2"/>
  <c r="AL844" i="2"/>
  <c r="AI844" i="2"/>
  <c r="AZ844" i="2" s="1"/>
  <c r="AH844" i="2"/>
  <c r="AF844" i="2"/>
  <c r="AG844" i="2" s="1"/>
  <c r="J844" i="2"/>
  <c r="H844" i="2"/>
  <c r="F844" i="2"/>
  <c r="AX843" i="2"/>
  <c r="AL843" i="2"/>
  <c r="AH843" i="2"/>
  <c r="AF843" i="2"/>
  <c r="AI843" i="2" s="1"/>
  <c r="J843" i="2"/>
  <c r="H843" i="2"/>
  <c r="F843" i="2"/>
  <c r="AX842" i="2"/>
  <c r="AL842" i="2"/>
  <c r="AI842" i="2"/>
  <c r="AZ842" i="2" s="1"/>
  <c r="AH842" i="2"/>
  <c r="AF842" i="2"/>
  <c r="AG842" i="2" s="1"/>
  <c r="J842" i="2"/>
  <c r="H842" i="2"/>
  <c r="F842" i="2"/>
  <c r="AX841" i="2"/>
  <c r="AL841" i="2"/>
  <c r="AH841" i="2"/>
  <c r="AF841" i="2"/>
  <c r="AI841" i="2" s="1"/>
  <c r="J841" i="2"/>
  <c r="H841" i="2"/>
  <c r="F841" i="2"/>
  <c r="AX840" i="2"/>
  <c r="AL840" i="2"/>
  <c r="AI840" i="2"/>
  <c r="AZ840" i="2" s="1"/>
  <c r="AH840" i="2"/>
  <c r="AF840" i="2"/>
  <c r="AG840" i="2" s="1"/>
  <c r="J840" i="2"/>
  <c r="H840" i="2"/>
  <c r="F840" i="2"/>
  <c r="AX839" i="2"/>
  <c r="AL839" i="2"/>
  <c r="AH839" i="2"/>
  <c r="AF839" i="2"/>
  <c r="AI839" i="2" s="1"/>
  <c r="J839" i="2"/>
  <c r="H839" i="2"/>
  <c r="F839" i="2"/>
  <c r="AX838" i="2"/>
  <c r="AL838" i="2"/>
  <c r="AI838" i="2"/>
  <c r="AZ838" i="2" s="1"/>
  <c r="AH838" i="2"/>
  <c r="AF838" i="2"/>
  <c r="AG838" i="2" s="1"/>
  <c r="J838" i="2"/>
  <c r="H838" i="2"/>
  <c r="F838" i="2"/>
  <c r="AX837" i="2"/>
  <c r="AL837" i="2"/>
  <c r="AH837" i="2"/>
  <c r="AF837" i="2"/>
  <c r="AI837" i="2" s="1"/>
  <c r="J837" i="2"/>
  <c r="H837" i="2"/>
  <c r="F837" i="2"/>
  <c r="AX836" i="2"/>
  <c r="AL836" i="2"/>
  <c r="AI836" i="2"/>
  <c r="AZ836" i="2" s="1"/>
  <c r="AH836" i="2"/>
  <c r="AF836" i="2"/>
  <c r="AG836" i="2" s="1"/>
  <c r="J836" i="2"/>
  <c r="H836" i="2"/>
  <c r="F836" i="2"/>
  <c r="AX835" i="2"/>
  <c r="AL835" i="2"/>
  <c r="AH835" i="2"/>
  <c r="AF835" i="2"/>
  <c r="AI835" i="2" s="1"/>
  <c r="J835" i="2"/>
  <c r="H835" i="2"/>
  <c r="F835" i="2"/>
  <c r="AX834" i="2"/>
  <c r="AL834" i="2"/>
  <c r="AI834" i="2"/>
  <c r="AZ834" i="2" s="1"/>
  <c r="AH834" i="2"/>
  <c r="AF834" i="2"/>
  <c r="AG834" i="2" s="1"/>
  <c r="J834" i="2"/>
  <c r="H834" i="2"/>
  <c r="F834" i="2"/>
  <c r="AX833" i="2"/>
  <c r="AL833" i="2"/>
  <c r="AH833" i="2"/>
  <c r="AF833" i="2"/>
  <c r="AI833" i="2" s="1"/>
  <c r="J833" i="2"/>
  <c r="H833" i="2"/>
  <c r="F833" i="2"/>
  <c r="AX832" i="2"/>
  <c r="AL832" i="2"/>
  <c r="AI832" i="2"/>
  <c r="AZ832" i="2" s="1"/>
  <c r="AH832" i="2"/>
  <c r="AF832" i="2"/>
  <c r="AG832" i="2" s="1"/>
  <c r="J832" i="2"/>
  <c r="H832" i="2"/>
  <c r="F832" i="2"/>
  <c r="AX831" i="2"/>
  <c r="AL831" i="2"/>
  <c r="AH831" i="2"/>
  <c r="AF831" i="2"/>
  <c r="AI831" i="2" s="1"/>
  <c r="J831" i="2"/>
  <c r="H831" i="2"/>
  <c r="F831" i="2"/>
  <c r="AX830" i="2"/>
  <c r="AL830" i="2"/>
  <c r="AI830" i="2"/>
  <c r="AZ830" i="2" s="1"/>
  <c r="AH830" i="2"/>
  <c r="AF830" i="2"/>
  <c r="AG830" i="2" s="1"/>
  <c r="J830" i="2"/>
  <c r="H830" i="2"/>
  <c r="F830" i="2"/>
  <c r="AX829" i="2"/>
  <c r="AL829" i="2"/>
  <c r="AH829" i="2"/>
  <c r="AF829" i="2"/>
  <c r="AI829" i="2" s="1"/>
  <c r="J829" i="2"/>
  <c r="H829" i="2"/>
  <c r="F829" i="2"/>
  <c r="AX828" i="2"/>
  <c r="AL828" i="2"/>
  <c r="AI828" i="2"/>
  <c r="AZ828" i="2" s="1"/>
  <c r="AH828" i="2"/>
  <c r="AF828" i="2"/>
  <c r="AG828" i="2" s="1"/>
  <c r="J828" i="2"/>
  <c r="H828" i="2"/>
  <c r="F828" i="2"/>
  <c r="AX827" i="2"/>
  <c r="AL827" i="2"/>
  <c r="AH827" i="2"/>
  <c r="AF827" i="2"/>
  <c r="AI827" i="2" s="1"/>
  <c r="J827" i="2"/>
  <c r="H827" i="2"/>
  <c r="F827" i="2"/>
  <c r="AX826" i="2"/>
  <c r="AL826" i="2"/>
  <c r="AI826" i="2"/>
  <c r="AZ826" i="2" s="1"/>
  <c r="AH826" i="2"/>
  <c r="AF826" i="2"/>
  <c r="AG826" i="2" s="1"/>
  <c r="J826" i="2"/>
  <c r="H826" i="2"/>
  <c r="F826" i="2"/>
  <c r="AX825" i="2"/>
  <c r="AL825" i="2"/>
  <c r="AH825" i="2"/>
  <c r="AF825" i="2"/>
  <c r="AI825" i="2" s="1"/>
  <c r="J825" i="2"/>
  <c r="H825" i="2"/>
  <c r="F825" i="2"/>
  <c r="AX824" i="2"/>
  <c r="AL824" i="2"/>
  <c r="AI824" i="2"/>
  <c r="AZ824" i="2" s="1"/>
  <c r="AH824" i="2"/>
  <c r="AF824" i="2"/>
  <c r="AG824" i="2" s="1"/>
  <c r="J824" i="2"/>
  <c r="H824" i="2"/>
  <c r="F824" i="2"/>
  <c r="AX823" i="2"/>
  <c r="AL823" i="2"/>
  <c r="AH823" i="2"/>
  <c r="AF823" i="2"/>
  <c r="AI823" i="2" s="1"/>
  <c r="J823" i="2"/>
  <c r="H823" i="2"/>
  <c r="F823" i="2"/>
  <c r="AX822" i="2"/>
  <c r="AL822" i="2"/>
  <c r="AI822" i="2"/>
  <c r="AZ822" i="2" s="1"/>
  <c r="AH822" i="2"/>
  <c r="AF822" i="2"/>
  <c r="AG822" i="2" s="1"/>
  <c r="J822" i="2"/>
  <c r="H822" i="2"/>
  <c r="F822" i="2"/>
  <c r="AX821" i="2"/>
  <c r="AL821" i="2"/>
  <c r="AH821" i="2"/>
  <c r="AF821" i="2"/>
  <c r="AI821" i="2" s="1"/>
  <c r="J821" i="2"/>
  <c r="H821" i="2"/>
  <c r="F821" i="2"/>
  <c r="AX820" i="2"/>
  <c r="AL820" i="2"/>
  <c r="AI820" i="2"/>
  <c r="AZ820" i="2" s="1"/>
  <c r="AH820" i="2"/>
  <c r="AF820" i="2"/>
  <c r="AG820" i="2" s="1"/>
  <c r="J820" i="2"/>
  <c r="H820" i="2"/>
  <c r="F820" i="2"/>
  <c r="AX819" i="2"/>
  <c r="AL819" i="2"/>
  <c r="AH819" i="2"/>
  <c r="AF819" i="2"/>
  <c r="AI819" i="2" s="1"/>
  <c r="J819" i="2"/>
  <c r="H819" i="2"/>
  <c r="F819" i="2"/>
  <c r="AX818" i="2"/>
  <c r="AL818" i="2"/>
  <c r="AI818" i="2"/>
  <c r="AZ818" i="2" s="1"/>
  <c r="AH818" i="2"/>
  <c r="AF818" i="2"/>
  <c r="AG818" i="2" s="1"/>
  <c r="J818" i="2"/>
  <c r="H818" i="2"/>
  <c r="F818" i="2"/>
  <c r="AX817" i="2"/>
  <c r="AL817" i="2"/>
  <c r="AH817" i="2"/>
  <c r="AF817" i="2"/>
  <c r="AI817" i="2" s="1"/>
  <c r="J817" i="2"/>
  <c r="H817" i="2"/>
  <c r="F817" i="2"/>
  <c r="AX816" i="2"/>
  <c r="AL816" i="2"/>
  <c r="AI816" i="2"/>
  <c r="AZ816" i="2" s="1"/>
  <c r="AH816" i="2"/>
  <c r="AF816" i="2"/>
  <c r="AG816" i="2" s="1"/>
  <c r="J816" i="2"/>
  <c r="H816" i="2"/>
  <c r="F816" i="2"/>
  <c r="AX815" i="2"/>
  <c r="AL815" i="2"/>
  <c r="AH815" i="2"/>
  <c r="AF815" i="2"/>
  <c r="AI815" i="2" s="1"/>
  <c r="J815" i="2"/>
  <c r="H815" i="2"/>
  <c r="F815" i="2"/>
  <c r="AX814" i="2"/>
  <c r="AL814" i="2"/>
  <c r="AI814" i="2"/>
  <c r="AZ814" i="2" s="1"/>
  <c r="AH814" i="2"/>
  <c r="AF814" i="2"/>
  <c r="AG814" i="2" s="1"/>
  <c r="J814" i="2"/>
  <c r="H814" i="2"/>
  <c r="F814" i="2"/>
  <c r="AX813" i="2"/>
  <c r="AL813" i="2"/>
  <c r="AH813" i="2"/>
  <c r="AF813" i="2"/>
  <c r="AI813" i="2" s="1"/>
  <c r="J813" i="2"/>
  <c r="H813" i="2"/>
  <c r="F813" i="2"/>
  <c r="AX812" i="2"/>
  <c r="AL812" i="2"/>
  <c r="AI812" i="2"/>
  <c r="AZ812" i="2" s="1"/>
  <c r="AH812" i="2"/>
  <c r="AF812" i="2"/>
  <c r="AG812" i="2" s="1"/>
  <c r="J812" i="2"/>
  <c r="H812" i="2"/>
  <c r="F812" i="2"/>
  <c r="AX811" i="2"/>
  <c r="AL811" i="2"/>
  <c r="AH811" i="2"/>
  <c r="AF811" i="2"/>
  <c r="AI811" i="2" s="1"/>
  <c r="J811" i="2"/>
  <c r="H811" i="2"/>
  <c r="F811" i="2"/>
  <c r="AX810" i="2"/>
  <c r="AL810" i="2"/>
  <c r="AI810" i="2"/>
  <c r="AZ810" i="2" s="1"/>
  <c r="AH810" i="2"/>
  <c r="AF810" i="2"/>
  <c r="AG810" i="2" s="1"/>
  <c r="J810" i="2"/>
  <c r="H810" i="2"/>
  <c r="F810" i="2"/>
  <c r="AX809" i="2"/>
  <c r="AL809" i="2"/>
  <c r="AH809" i="2"/>
  <c r="AF809" i="2"/>
  <c r="AI809" i="2" s="1"/>
  <c r="J809" i="2"/>
  <c r="H809" i="2"/>
  <c r="F809" i="2"/>
  <c r="AX808" i="2"/>
  <c r="AL808" i="2"/>
  <c r="AI808" i="2"/>
  <c r="AZ808" i="2" s="1"/>
  <c r="AH808" i="2"/>
  <c r="AF808" i="2"/>
  <c r="AG808" i="2" s="1"/>
  <c r="J808" i="2"/>
  <c r="H808" i="2"/>
  <c r="F808" i="2"/>
  <c r="AX807" i="2"/>
  <c r="AL807" i="2"/>
  <c r="AH807" i="2"/>
  <c r="AF807" i="2"/>
  <c r="AI807" i="2" s="1"/>
  <c r="J807" i="2"/>
  <c r="H807" i="2"/>
  <c r="F807" i="2"/>
  <c r="AX806" i="2"/>
  <c r="AL806" i="2"/>
  <c r="AI806" i="2"/>
  <c r="AZ806" i="2" s="1"/>
  <c r="AH806" i="2"/>
  <c r="AF806" i="2"/>
  <c r="AG806" i="2" s="1"/>
  <c r="J806" i="2"/>
  <c r="H806" i="2"/>
  <c r="F806" i="2"/>
  <c r="AX805" i="2"/>
  <c r="AL805" i="2"/>
  <c r="AH805" i="2"/>
  <c r="AF805" i="2"/>
  <c r="AI805" i="2" s="1"/>
  <c r="J805" i="2"/>
  <c r="H805" i="2"/>
  <c r="F805" i="2"/>
  <c r="AX804" i="2"/>
  <c r="AL804" i="2"/>
  <c r="AI804" i="2"/>
  <c r="AZ804" i="2" s="1"/>
  <c r="AH804" i="2"/>
  <c r="AF804" i="2"/>
  <c r="AG804" i="2" s="1"/>
  <c r="J804" i="2"/>
  <c r="H804" i="2"/>
  <c r="F804" i="2"/>
  <c r="AX803" i="2"/>
  <c r="AL803" i="2"/>
  <c r="AH803" i="2"/>
  <c r="AF803" i="2"/>
  <c r="AI803" i="2" s="1"/>
  <c r="J803" i="2"/>
  <c r="H803" i="2"/>
  <c r="F803" i="2"/>
  <c r="AX802" i="2"/>
  <c r="AL802" i="2"/>
  <c r="AI802" i="2"/>
  <c r="AZ802" i="2" s="1"/>
  <c r="AH802" i="2"/>
  <c r="AF802" i="2"/>
  <c r="AG802" i="2" s="1"/>
  <c r="J802" i="2"/>
  <c r="H802" i="2"/>
  <c r="F802" i="2"/>
  <c r="AX801" i="2"/>
  <c r="AL801" i="2"/>
  <c r="AH801" i="2"/>
  <c r="AF801" i="2"/>
  <c r="AI801" i="2" s="1"/>
  <c r="J801" i="2"/>
  <c r="H801" i="2"/>
  <c r="F801" i="2"/>
  <c r="AX800" i="2"/>
  <c r="AL800" i="2"/>
  <c r="AI800" i="2"/>
  <c r="AZ800" i="2" s="1"/>
  <c r="AH800" i="2"/>
  <c r="AF800" i="2"/>
  <c r="AG800" i="2" s="1"/>
  <c r="J800" i="2"/>
  <c r="H800" i="2"/>
  <c r="F800" i="2"/>
  <c r="AX799" i="2"/>
  <c r="AL799" i="2"/>
  <c r="AH799" i="2"/>
  <c r="AF799" i="2"/>
  <c r="AI799" i="2" s="1"/>
  <c r="J799" i="2"/>
  <c r="H799" i="2"/>
  <c r="F799" i="2"/>
  <c r="AX798" i="2"/>
  <c r="AL798" i="2"/>
  <c r="AI798" i="2"/>
  <c r="AZ798" i="2" s="1"/>
  <c r="AH798" i="2"/>
  <c r="AF798" i="2"/>
  <c r="AG798" i="2" s="1"/>
  <c r="J798" i="2"/>
  <c r="H798" i="2"/>
  <c r="F798" i="2"/>
  <c r="AX797" i="2"/>
  <c r="AL797" i="2"/>
  <c r="AH797" i="2"/>
  <c r="AF797" i="2"/>
  <c r="AI797" i="2" s="1"/>
  <c r="J797" i="2"/>
  <c r="H797" i="2"/>
  <c r="F797" i="2"/>
  <c r="AX796" i="2"/>
  <c r="AL796" i="2"/>
  <c r="AI796" i="2"/>
  <c r="AZ796" i="2" s="1"/>
  <c r="AH796" i="2"/>
  <c r="AF796" i="2"/>
  <c r="AG796" i="2" s="1"/>
  <c r="J796" i="2"/>
  <c r="H796" i="2"/>
  <c r="F796" i="2"/>
  <c r="AX795" i="2"/>
  <c r="AL795" i="2"/>
  <c r="AH795" i="2"/>
  <c r="AF795" i="2"/>
  <c r="AI795" i="2" s="1"/>
  <c r="J795" i="2"/>
  <c r="H795" i="2"/>
  <c r="F795" i="2"/>
  <c r="AX794" i="2"/>
  <c r="AL794" i="2"/>
  <c r="AI794" i="2"/>
  <c r="AZ794" i="2" s="1"/>
  <c r="AH794" i="2"/>
  <c r="AF794" i="2"/>
  <c r="AG794" i="2" s="1"/>
  <c r="J794" i="2"/>
  <c r="H794" i="2"/>
  <c r="F794" i="2"/>
  <c r="AX793" i="2"/>
  <c r="AL793" i="2"/>
  <c r="AH793" i="2"/>
  <c r="AF793" i="2"/>
  <c r="AI793" i="2" s="1"/>
  <c r="J793" i="2"/>
  <c r="H793" i="2"/>
  <c r="F793" i="2"/>
  <c r="AX792" i="2"/>
  <c r="AL792" i="2"/>
  <c r="AI792" i="2"/>
  <c r="AZ792" i="2" s="1"/>
  <c r="AH792" i="2"/>
  <c r="AF792" i="2"/>
  <c r="AG792" i="2" s="1"/>
  <c r="J792" i="2"/>
  <c r="H792" i="2"/>
  <c r="F792" i="2"/>
  <c r="AX791" i="2"/>
  <c r="AL791" i="2"/>
  <c r="AH791" i="2"/>
  <c r="AF791" i="2"/>
  <c r="AI791" i="2" s="1"/>
  <c r="J791" i="2"/>
  <c r="H791" i="2"/>
  <c r="F791" i="2"/>
  <c r="AX790" i="2"/>
  <c r="AL790" i="2"/>
  <c r="AI790" i="2"/>
  <c r="AZ790" i="2" s="1"/>
  <c r="AH790" i="2"/>
  <c r="AF790" i="2"/>
  <c r="AG790" i="2" s="1"/>
  <c r="J790" i="2"/>
  <c r="H790" i="2"/>
  <c r="F790" i="2"/>
  <c r="AX789" i="2"/>
  <c r="AL789" i="2"/>
  <c r="AH789" i="2"/>
  <c r="AF789" i="2"/>
  <c r="AI789" i="2" s="1"/>
  <c r="J789" i="2"/>
  <c r="H789" i="2"/>
  <c r="F789" i="2"/>
  <c r="AX788" i="2"/>
  <c r="AL788" i="2"/>
  <c r="AI788" i="2"/>
  <c r="AZ788" i="2" s="1"/>
  <c r="AH788" i="2"/>
  <c r="AF788" i="2"/>
  <c r="AG788" i="2" s="1"/>
  <c r="J788" i="2"/>
  <c r="H788" i="2"/>
  <c r="F788" i="2"/>
  <c r="AX787" i="2"/>
  <c r="AL787" i="2"/>
  <c r="AH787" i="2"/>
  <c r="AF787" i="2"/>
  <c r="AI787" i="2" s="1"/>
  <c r="J787" i="2"/>
  <c r="H787" i="2"/>
  <c r="F787" i="2"/>
  <c r="AX786" i="2"/>
  <c r="AL786" i="2"/>
  <c r="AI786" i="2"/>
  <c r="AZ786" i="2" s="1"/>
  <c r="AH786" i="2"/>
  <c r="AF786" i="2"/>
  <c r="AG786" i="2" s="1"/>
  <c r="J786" i="2"/>
  <c r="H786" i="2"/>
  <c r="F786" i="2"/>
  <c r="AX785" i="2"/>
  <c r="AL785" i="2"/>
  <c r="AH785" i="2"/>
  <c r="AF785" i="2"/>
  <c r="AI785" i="2" s="1"/>
  <c r="J785" i="2"/>
  <c r="H785" i="2"/>
  <c r="F785" i="2"/>
  <c r="AX784" i="2"/>
  <c r="AL784" i="2"/>
  <c r="AI784" i="2"/>
  <c r="AZ784" i="2" s="1"/>
  <c r="AH784" i="2"/>
  <c r="AF784" i="2"/>
  <c r="AG784" i="2" s="1"/>
  <c r="J784" i="2"/>
  <c r="H784" i="2"/>
  <c r="F784" i="2"/>
  <c r="AX783" i="2"/>
  <c r="AL783" i="2"/>
  <c r="AH783" i="2"/>
  <c r="AF783" i="2"/>
  <c r="AI783" i="2" s="1"/>
  <c r="J783" i="2"/>
  <c r="H783" i="2"/>
  <c r="F783" i="2"/>
  <c r="AX782" i="2"/>
  <c r="AL782" i="2"/>
  <c r="AI782" i="2"/>
  <c r="AZ782" i="2" s="1"/>
  <c r="AH782" i="2"/>
  <c r="AF782" i="2"/>
  <c r="AG782" i="2" s="1"/>
  <c r="J782" i="2"/>
  <c r="H782" i="2"/>
  <c r="F782" i="2"/>
  <c r="AX781" i="2"/>
  <c r="AL781" i="2"/>
  <c r="AH781" i="2"/>
  <c r="AF781" i="2"/>
  <c r="AI781" i="2" s="1"/>
  <c r="J781" i="2"/>
  <c r="H781" i="2"/>
  <c r="F781" i="2"/>
  <c r="AX780" i="2"/>
  <c r="AL780" i="2"/>
  <c r="AI780" i="2"/>
  <c r="AZ780" i="2" s="1"/>
  <c r="AH780" i="2"/>
  <c r="AF780" i="2"/>
  <c r="AG780" i="2" s="1"/>
  <c r="J780" i="2"/>
  <c r="H780" i="2"/>
  <c r="F780" i="2"/>
  <c r="AX779" i="2"/>
  <c r="AL779" i="2"/>
  <c r="AH779" i="2"/>
  <c r="AF779" i="2"/>
  <c r="AI779" i="2" s="1"/>
  <c r="J779" i="2"/>
  <c r="H779" i="2"/>
  <c r="F779" i="2"/>
  <c r="AX778" i="2"/>
  <c r="AL778" i="2"/>
  <c r="AI778" i="2"/>
  <c r="AZ778" i="2" s="1"/>
  <c r="AH778" i="2"/>
  <c r="AF778" i="2"/>
  <c r="AG778" i="2" s="1"/>
  <c r="J778" i="2"/>
  <c r="H778" i="2"/>
  <c r="F778" i="2"/>
  <c r="AX777" i="2"/>
  <c r="AL777" i="2"/>
  <c r="AH777" i="2"/>
  <c r="AF777" i="2"/>
  <c r="AI777" i="2" s="1"/>
  <c r="J777" i="2"/>
  <c r="H777" i="2"/>
  <c r="F777" i="2"/>
  <c r="AX776" i="2"/>
  <c r="AL776" i="2"/>
  <c r="AI776" i="2"/>
  <c r="AZ776" i="2" s="1"/>
  <c r="AH776" i="2"/>
  <c r="AF776" i="2"/>
  <c r="AG776" i="2" s="1"/>
  <c r="J776" i="2"/>
  <c r="H776" i="2"/>
  <c r="F776" i="2"/>
  <c r="AX775" i="2"/>
  <c r="AL775" i="2"/>
  <c r="AH775" i="2"/>
  <c r="AF775" i="2"/>
  <c r="AI775" i="2" s="1"/>
  <c r="J775" i="2"/>
  <c r="H775" i="2"/>
  <c r="F775" i="2"/>
  <c r="AX774" i="2"/>
  <c r="AL774" i="2"/>
  <c r="AI774" i="2"/>
  <c r="AZ774" i="2" s="1"/>
  <c r="AH774" i="2"/>
  <c r="AF774" i="2"/>
  <c r="AG774" i="2" s="1"/>
  <c r="J774" i="2"/>
  <c r="H774" i="2"/>
  <c r="F774" i="2"/>
  <c r="AX773" i="2"/>
  <c r="AL773" i="2"/>
  <c r="AH773" i="2"/>
  <c r="AF773" i="2"/>
  <c r="AI773" i="2" s="1"/>
  <c r="J773" i="2"/>
  <c r="H773" i="2"/>
  <c r="F773" i="2"/>
  <c r="AX772" i="2"/>
  <c r="AL772" i="2"/>
  <c r="AI772" i="2"/>
  <c r="AZ772" i="2" s="1"/>
  <c r="AH772" i="2"/>
  <c r="AF772" i="2"/>
  <c r="AG772" i="2" s="1"/>
  <c r="J772" i="2"/>
  <c r="H772" i="2"/>
  <c r="F772" i="2"/>
  <c r="AX771" i="2"/>
  <c r="AL771" i="2"/>
  <c r="AH771" i="2"/>
  <c r="AF771" i="2"/>
  <c r="AI771" i="2" s="1"/>
  <c r="J771" i="2"/>
  <c r="H771" i="2"/>
  <c r="F771" i="2"/>
  <c r="AX770" i="2"/>
  <c r="AL770" i="2"/>
  <c r="AI770" i="2"/>
  <c r="AZ770" i="2" s="1"/>
  <c r="AH770" i="2"/>
  <c r="AF770" i="2"/>
  <c r="AG770" i="2" s="1"/>
  <c r="J770" i="2"/>
  <c r="H770" i="2"/>
  <c r="F770" i="2"/>
  <c r="AX769" i="2"/>
  <c r="AL769" i="2"/>
  <c r="AH769" i="2"/>
  <c r="AF769" i="2"/>
  <c r="AI769" i="2" s="1"/>
  <c r="J769" i="2"/>
  <c r="H769" i="2"/>
  <c r="F769" i="2"/>
  <c r="AX768" i="2"/>
  <c r="AL768" i="2"/>
  <c r="AI768" i="2"/>
  <c r="AZ768" i="2" s="1"/>
  <c r="AH768" i="2"/>
  <c r="AF768" i="2"/>
  <c r="AG768" i="2" s="1"/>
  <c r="J768" i="2"/>
  <c r="H768" i="2"/>
  <c r="F768" i="2"/>
  <c r="AX767" i="2"/>
  <c r="AL767" i="2"/>
  <c r="AH767" i="2"/>
  <c r="AF767" i="2"/>
  <c r="AI767" i="2" s="1"/>
  <c r="J767" i="2"/>
  <c r="H767" i="2"/>
  <c r="F767" i="2"/>
  <c r="AX766" i="2"/>
  <c r="AL766" i="2"/>
  <c r="AI766" i="2"/>
  <c r="AZ766" i="2" s="1"/>
  <c r="AH766" i="2"/>
  <c r="AF766" i="2"/>
  <c r="AG766" i="2" s="1"/>
  <c r="J766" i="2"/>
  <c r="H766" i="2"/>
  <c r="F766" i="2"/>
  <c r="AX765" i="2"/>
  <c r="AL765" i="2"/>
  <c r="AH765" i="2"/>
  <c r="AF765" i="2"/>
  <c r="AI765" i="2" s="1"/>
  <c r="J765" i="2"/>
  <c r="H765" i="2"/>
  <c r="F765" i="2"/>
  <c r="AX764" i="2"/>
  <c r="AL764" i="2"/>
  <c r="AI764" i="2"/>
  <c r="AZ764" i="2" s="1"/>
  <c r="AH764" i="2"/>
  <c r="AF764" i="2"/>
  <c r="AG764" i="2" s="1"/>
  <c r="J764" i="2"/>
  <c r="H764" i="2"/>
  <c r="F764" i="2"/>
  <c r="AX763" i="2"/>
  <c r="AL763" i="2"/>
  <c r="AH763" i="2"/>
  <c r="AF763" i="2"/>
  <c r="AI763" i="2" s="1"/>
  <c r="J763" i="2"/>
  <c r="H763" i="2"/>
  <c r="F763" i="2"/>
  <c r="AX762" i="2"/>
  <c r="AL762" i="2"/>
  <c r="AI762" i="2"/>
  <c r="AZ762" i="2" s="1"/>
  <c r="AH762" i="2"/>
  <c r="AF762" i="2"/>
  <c r="AG762" i="2" s="1"/>
  <c r="J762" i="2"/>
  <c r="H762" i="2"/>
  <c r="F762" i="2"/>
  <c r="AX761" i="2"/>
  <c r="AL761" i="2"/>
  <c r="AH761" i="2"/>
  <c r="AF761" i="2"/>
  <c r="AI761" i="2" s="1"/>
  <c r="J761" i="2"/>
  <c r="H761" i="2"/>
  <c r="F761" i="2"/>
  <c r="AX760" i="2"/>
  <c r="AL760" i="2"/>
  <c r="AI760" i="2"/>
  <c r="AZ760" i="2" s="1"/>
  <c r="AH760" i="2"/>
  <c r="AF760" i="2"/>
  <c r="AG760" i="2" s="1"/>
  <c r="J760" i="2"/>
  <c r="H760" i="2"/>
  <c r="F760" i="2"/>
  <c r="AX759" i="2"/>
  <c r="AL759" i="2"/>
  <c r="AH759" i="2"/>
  <c r="AF759" i="2"/>
  <c r="AI759" i="2" s="1"/>
  <c r="J759" i="2"/>
  <c r="H759" i="2"/>
  <c r="F759" i="2"/>
  <c r="AX758" i="2"/>
  <c r="AL758" i="2"/>
  <c r="AI758" i="2"/>
  <c r="AZ758" i="2" s="1"/>
  <c r="AH758" i="2"/>
  <c r="AF758" i="2"/>
  <c r="AG758" i="2" s="1"/>
  <c r="J758" i="2"/>
  <c r="H758" i="2"/>
  <c r="F758" i="2"/>
  <c r="AX757" i="2"/>
  <c r="AL757" i="2"/>
  <c r="AH757" i="2"/>
  <c r="AF757" i="2"/>
  <c r="AI757" i="2" s="1"/>
  <c r="J757" i="2"/>
  <c r="H757" i="2"/>
  <c r="F757" i="2"/>
  <c r="AX756" i="2"/>
  <c r="AL756" i="2"/>
  <c r="AI756" i="2"/>
  <c r="AZ756" i="2" s="1"/>
  <c r="AH756" i="2"/>
  <c r="AF756" i="2"/>
  <c r="AG756" i="2" s="1"/>
  <c r="J756" i="2"/>
  <c r="H756" i="2"/>
  <c r="F756" i="2"/>
  <c r="AX755" i="2"/>
  <c r="AL755" i="2"/>
  <c r="AH755" i="2"/>
  <c r="AF755" i="2"/>
  <c r="AI755" i="2" s="1"/>
  <c r="J755" i="2"/>
  <c r="H755" i="2"/>
  <c r="F755" i="2"/>
  <c r="AX754" i="2"/>
  <c r="AL754" i="2"/>
  <c r="AI754" i="2"/>
  <c r="AZ754" i="2" s="1"/>
  <c r="AH754" i="2"/>
  <c r="AF754" i="2"/>
  <c r="AG754" i="2" s="1"/>
  <c r="J754" i="2"/>
  <c r="H754" i="2"/>
  <c r="F754" i="2"/>
  <c r="AX753" i="2"/>
  <c r="AL753" i="2"/>
  <c r="AH753" i="2"/>
  <c r="AF753" i="2"/>
  <c r="AI753" i="2" s="1"/>
  <c r="J753" i="2"/>
  <c r="H753" i="2"/>
  <c r="F753" i="2"/>
  <c r="AX752" i="2"/>
  <c r="AL752" i="2"/>
  <c r="AI752" i="2"/>
  <c r="AZ752" i="2" s="1"/>
  <c r="AH752" i="2"/>
  <c r="AF752" i="2"/>
  <c r="AG752" i="2" s="1"/>
  <c r="J752" i="2"/>
  <c r="H752" i="2"/>
  <c r="F752" i="2"/>
  <c r="AX751" i="2"/>
  <c r="AL751" i="2"/>
  <c r="AH751" i="2"/>
  <c r="AF751" i="2"/>
  <c r="AI751" i="2" s="1"/>
  <c r="J751" i="2"/>
  <c r="H751" i="2"/>
  <c r="F751" i="2"/>
  <c r="AX750" i="2"/>
  <c r="AL750" i="2"/>
  <c r="AI750" i="2"/>
  <c r="AZ750" i="2" s="1"/>
  <c r="AH750" i="2"/>
  <c r="AF750" i="2"/>
  <c r="AG750" i="2" s="1"/>
  <c r="J750" i="2"/>
  <c r="H750" i="2"/>
  <c r="F750" i="2"/>
  <c r="AX749" i="2"/>
  <c r="AL749" i="2"/>
  <c r="AH749" i="2"/>
  <c r="AF749" i="2"/>
  <c r="AI749" i="2" s="1"/>
  <c r="J749" i="2"/>
  <c r="H749" i="2"/>
  <c r="F749" i="2"/>
  <c r="AX748" i="2"/>
  <c r="AL748" i="2"/>
  <c r="AI748" i="2"/>
  <c r="AZ748" i="2" s="1"/>
  <c r="AH748" i="2"/>
  <c r="AF748" i="2"/>
  <c r="AG748" i="2" s="1"/>
  <c r="J748" i="2"/>
  <c r="H748" i="2"/>
  <c r="F748" i="2"/>
  <c r="AX747" i="2"/>
  <c r="AL747" i="2"/>
  <c r="AH747" i="2"/>
  <c r="AF747" i="2"/>
  <c r="AI747" i="2" s="1"/>
  <c r="J747" i="2"/>
  <c r="H747" i="2"/>
  <c r="F747" i="2"/>
  <c r="AX746" i="2"/>
  <c r="AL746" i="2"/>
  <c r="AI746" i="2"/>
  <c r="AZ746" i="2" s="1"/>
  <c r="AH746" i="2"/>
  <c r="AF746" i="2"/>
  <c r="AG746" i="2" s="1"/>
  <c r="J746" i="2"/>
  <c r="H746" i="2"/>
  <c r="F746" i="2"/>
  <c r="AX745" i="2"/>
  <c r="AL745" i="2"/>
  <c r="AH745" i="2"/>
  <c r="AF745" i="2"/>
  <c r="AI745" i="2" s="1"/>
  <c r="J745" i="2"/>
  <c r="H745" i="2"/>
  <c r="F745" i="2"/>
  <c r="AX744" i="2"/>
  <c r="AL744" i="2"/>
  <c r="AI744" i="2"/>
  <c r="AZ744" i="2" s="1"/>
  <c r="AH744" i="2"/>
  <c r="AF744" i="2"/>
  <c r="AG744" i="2" s="1"/>
  <c r="J744" i="2"/>
  <c r="H744" i="2"/>
  <c r="F744" i="2"/>
  <c r="AX743" i="2"/>
  <c r="AL743" i="2"/>
  <c r="AH743" i="2"/>
  <c r="AF743" i="2"/>
  <c r="AI743" i="2" s="1"/>
  <c r="J743" i="2"/>
  <c r="H743" i="2"/>
  <c r="F743" i="2"/>
  <c r="AX742" i="2"/>
  <c r="AL742" i="2"/>
  <c r="AI742" i="2"/>
  <c r="AZ742" i="2" s="1"/>
  <c r="AH742" i="2"/>
  <c r="AF742" i="2"/>
  <c r="AG742" i="2" s="1"/>
  <c r="J742" i="2"/>
  <c r="H742" i="2"/>
  <c r="F742" i="2"/>
  <c r="AX741" i="2"/>
  <c r="AL741" i="2"/>
  <c r="AH741" i="2"/>
  <c r="AF741" i="2"/>
  <c r="AI741" i="2" s="1"/>
  <c r="J741" i="2"/>
  <c r="H741" i="2"/>
  <c r="F741" i="2"/>
  <c r="AX740" i="2"/>
  <c r="AL740" i="2"/>
  <c r="AI740" i="2"/>
  <c r="AZ740" i="2" s="1"/>
  <c r="AH740" i="2"/>
  <c r="AF740" i="2"/>
  <c r="AG740" i="2" s="1"/>
  <c r="J740" i="2"/>
  <c r="H740" i="2"/>
  <c r="F740" i="2"/>
  <c r="AX739" i="2"/>
  <c r="AL739" i="2"/>
  <c r="AH739" i="2"/>
  <c r="AF739" i="2"/>
  <c r="AI739" i="2" s="1"/>
  <c r="J739" i="2"/>
  <c r="H739" i="2"/>
  <c r="F739" i="2"/>
  <c r="AX738" i="2"/>
  <c r="AL738" i="2"/>
  <c r="AI738" i="2"/>
  <c r="AZ738" i="2" s="1"/>
  <c r="AH738" i="2"/>
  <c r="AF738" i="2"/>
  <c r="AG738" i="2" s="1"/>
  <c r="J738" i="2"/>
  <c r="H738" i="2"/>
  <c r="F738" i="2"/>
  <c r="AX737" i="2"/>
  <c r="AL737" i="2"/>
  <c r="AH737" i="2"/>
  <c r="AF737" i="2"/>
  <c r="AI737" i="2" s="1"/>
  <c r="J737" i="2"/>
  <c r="H737" i="2"/>
  <c r="F737" i="2"/>
  <c r="AX736" i="2"/>
  <c r="AL736" i="2"/>
  <c r="AI736" i="2"/>
  <c r="AZ736" i="2" s="1"/>
  <c r="AH736" i="2"/>
  <c r="AF736" i="2"/>
  <c r="AG736" i="2" s="1"/>
  <c r="J736" i="2"/>
  <c r="H736" i="2"/>
  <c r="F736" i="2"/>
  <c r="AX735" i="2"/>
  <c r="AL735" i="2"/>
  <c r="AH735" i="2"/>
  <c r="AF735" i="2"/>
  <c r="AI735" i="2" s="1"/>
  <c r="J735" i="2"/>
  <c r="H735" i="2"/>
  <c r="F735" i="2"/>
  <c r="AX734" i="2"/>
  <c r="AL734" i="2"/>
  <c r="AI734" i="2"/>
  <c r="AZ734" i="2" s="1"/>
  <c r="AH734" i="2"/>
  <c r="AF734" i="2"/>
  <c r="AG734" i="2" s="1"/>
  <c r="J734" i="2"/>
  <c r="H734" i="2"/>
  <c r="F734" i="2"/>
  <c r="AX733" i="2"/>
  <c r="AL733" i="2"/>
  <c r="AH733" i="2"/>
  <c r="AF733" i="2"/>
  <c r="AI733" i="2" s="1"/>
  <c r="J733" i="2"/>
  <c r="H733" i="2"/>
  <c r="F733" i="2"/>
  <c r="AX732" i="2"/>
  <c r="AL732" i="2"/>
  <c r="AI732" i="2"/>
  <c r="AZ732" i="2" s="1"/>
  <c r="AH732" i="2"/>
  <c r="AF732" i="2"/>
  <c r="AG732" i="2" s="1"/>
  <c r="J732" i="2"/>
  <c r="H732" i="2"/>
  <c r="F732" i="2"/>
  <c r="AX731" i="2"/>
  <c r="AL731" i="2"/>
  <c r="AH731" i="2"/>
  <c r="AF731" i="2"/>
  <c r="AI731" i="2" s="1"/>
  <c r="J731" i="2"/>
  <c r="H731" i="2"/>
  <c r="F731" i="2"/>
  <c r="AX730" i="2"/>
  <c r="AL730" i="2"/>
  <c r="AI730" i="2"/>
  <c r="AZ730" i="2" s="1"/>
  <c r="AH730" i="2"/>
  <c r="AF730" i="2"/>
  <c r="AG730" i="2" s="1"/>
  <c r="J730" i="2"/>
  <c r="H730" i="2"/>
  <c r="F730" i="2"/>
  <c r="AX729" i="2"/>
  <c r="AL729" i="2"/>
  <c r="AH729" i="2"/>
  <c r="AF729" i="2"/>
  <c r="AI729" i="2" s="1"/>
  <c r="J729" i="2"/>
  <c r="H729" i="2"/>
  <c r="F729" i="2"/>
  <c r="AX728" i="2"/>
  <c r="AL728" i="2"/>
  <c r="AI728" i="2"/>
  <c r="AZ728" i="2" s="1"/>
  <c r="AH728" i="2"/>
  <c r="AF728" i="2"/>
  <c r="AG728" i="2" s="1"/>
  <c r="J728" i="2"/>
  <c r="H728" i="2"/>
  <c r="F728" i="2"/>
  <c r="AX727" i="2"/>
  <c r="AL727" i="2"/>
  <c r="AH727" i="2"/>
  <c r="AF727" i="2"/>
  <c r="AI727" i="2" s="1"/>
  <c r="J727" i="2"/>
  <c r="H727" i="2"/>
  <c r="F727" i="2"/>
  <c r="AX726" i="2"/>
  <c r="AL726" i="2"/>
  <c r="AI726" i="2"/>
  <c r="AZ726" i="2" s="1"/>
  <c r="AH726" i="2"/>
  <c r="AF726" i="2"/>
  <c r="AG726" i="2" s="1"/>
  <c r="J726" i="2"/>
  <c r="H726" i="2"/>
  <c r="F726" i="2"/>
  <c r="AX725" i="2"/>
  <c r="AL725" i="2"/>
  <c r="AH725" i="2"/>
  <c r="AF725" i="2"/>
  <c r="AI725" i="2" s="1"/>
  <c r="J725" i="2"/>
  <c r="H725" i="2"/>
  <c r="F725" i="2"/>
  <c r="AX724" i="2"/>
  <c r="AL724" i="2"/>
  <c r="AI724" i="2"/>
  <c r="AZ724" i="2" s="1"/>
  <c r="AH724" i="2"/>
  <c r="AF724" i="2"/>
  <c r="AG724" i="2" s="1"/>
  <c r="J724" i="2"/>
  <c r="H724" i="2"/>
  <c r="F724" i="2"/>
  <c r="AX723" i="2"/>
  <c r="AL723" i="2"/>
  <c r="AH723" i="2"/>
  <c r="AF723" i="2"/>
  <c r="AI723" i="2" s="1"/>
  <c r="J723" i="2"/>
  <c r="H723" i="2"/>
  <c r="F723" i="2"/>
  <c r="AX722" i="2"/>
  <c r="AL722" i="2"/>
  <c r="AI722" i="2"/>
  <c r="AZ722" i="2" s="1"/>
  <c r="AH722" i="2"/>
  <c r="AF722" i="2"/>
  <c r="AG722" i="2" s="1"/>
  <c r="J722" i="2"/>
  <c r="H722" i="2"/>
  <c r="F722" i="2"/>
  <c r="AX721" i="2"/>
  <c r="AL721" i="2"/>
  <c r="AH721" i="2"/>
  <c r="AF721" i="2"/>
  <c r="AI721" i="2" s="1"/>
  <c r="J721" i="2"/>
  <c r="H721" i="2"/>
  <c r="F721" i="2"/>
  <c r="AX720" i="2"/>
  <c r="AL720" i="2"/>
  <c r="AI720" i="2"/>
  <c r="AZ720" i="2" s="1"/>
  <c r="AH720" i="2"/>
  <c r="AF720" i="2"/>
  <c r="AG720" i="2" s="1"/>
  <c r="J720" i="2"/>
  <c r="H720" i="2"/>
  <c r="F720" i="2"/>
  <c r="AX719" i="2"/>
  <c r="AL719" i="2"/>
  <c r="AH719" i="2"/>
  <c r="AF719" i="2"/>
  <c r="AI719" i="2" s="1"/>
  <c r="J719" i="2"/>
  <c r="H719" i="2"/>
  <c r="F719" i="2"/>
  <c r="AX718" i="2"/>
  <c r="AL718" i="2"/>
  <c r="AI718" i="2"/>
  <c r="AZ718" i="2" s="1"/>
  <c r="AH718" i="2"/>
  <c r="AF718" i="2"/>
  <c r="AG718" i="2" s="1"/>
  <c r="J718" i="2"/>
  <c r="H718" i="2"/>
  <c r="F718" i="2"/>
  <c r="AX717" i="2"/>
  <c r="AL717" i="2"/>
  <c r="AH717" i="2"/>
  <c r="AF717" i="2"/>
  <c r="AI717" i="2" s="1"/>
  <c r="J717" i="2"/>
  <c r="H717" i="2"/>
  <c r="F717" i="2"/>
  <c r="AX716" i="2"/>
  <c r="AL716" i="2"/>
  <c r="AI716" i="2"/>
  <c r="AZ716" i="2" s="1"/>
  <c r="AH716" i="2"/>
  <c r="AF716" i="2"/>
  <c r="AG716" i="2" s="1"/>
  <c r="J716" i="2"/>
  <c r="H716" i="2"/>
  <c r="F716" i="2"/>
  <c r="AX715" i="2"/>
  <c r="AL715" i="2"/>
  <c r="AH715" i="2"/>
  <c r="AF715" i="2"/>
  <c r="AI715" i="2" s="1"/>
  <c r="J715" i="2"/>
  <c r="H715" i="2"/>
  <c r="F715" i="2"/>
  <c r="AX714" i="2"/>
  <c r="AL714" i="2"/>
  <c r="AI714" i="2"/>
  <c r="AZ714" i="2" s="1"/>
  <c r="AH714" i="2"/>
  <c r="AF714" i="2"/>
  <c r="AG714" i="2" s="1"/>
  <c r="J714" i="2"/>
  <c r="H714" i="2"/>
  <c r="F714" i="2"/>
  <c r="AX713" i="2"/>
  <c r="AL713" i="2"/>
  <c r="AH713" i="2"/>
  <c r="AF713" i="2"/>
  <c r="AI713" i="2" s="1"/>
  <c r="J713" i="2"/>
  <c r="H713" i="2"/>
  <c r="F713" i="2"/>
  <c r="AX712" i="2"/>
  <c r="AL712" i="2"/>
  <c r="AI712" i="2"/>
  <c r="AZ712" i="2" s="1"/>
  <c r="AH712" i="2"/>
  <c r="AF712" i="2"/>
  <c r="AG712" i="2" s="1"/>
  <c r="J712" i="2"/>
  <c r="H712" i="2"/>
  <c r="F712" i="2"/>
  <c r="AX711" i="2"/>
  <c r="AL711" i="2"/>
  <c r="AH711" i="2"/>
  <c r="AF711" i="2"/>
  <c r="AI711" i="2" s="1"/>
  <c r="J711" i="2"/>
  <c r="H711" i="2"/>
  <c r="F711" i="2"/>
  <c r="AX710" i="2"/>
  <c r="AL710" i="2"/>
  <c r="AI710" i="2"/>
  <c r="AZ710" i="2" s="1"/>
  <c r="AH710" i="2"/>
  <c r="AF710" i="2"/>
  <c r="AG710" i="2" s="1"/>
  <c r="J710" i="2"/>
  <c r="H710" i="2"/>
  <c r="F710" i="2"/>
  <c r="AX709" i="2"/>
  <c r="AL709" i="2"/>
  <c r="AH709" i="2"/>
  <c r="AF709" i="2"/>
  <c r="AI709" i="2" s="1"/>
  <c r="J709" i="2"/>
  <c r="H709" i="2"/>
  <c r="F709" i="2"/>
  <c r="AX708" i="2"/>
  <c r="AL708" i="2"/>
  <c r="AI708" i="2"/>
  <c r="AZ708" i="2" s="1"/>
  <c r="AH708" i="2"/>
  <c r="AF708" i="2"/>
  <c r="AG708" i="2" s="1"/>
  <c r="J708" i="2"/>
  <c r="H708" i="2"/>
  <c r="F708" i="2"/>
  <c r="AX707" i="2"/>
  <c r="AL707" i="2"/>
  <c r="AH707" i="2"/>
  <c r="AF707" i="2"/>
  <c r="AI707" i="2" s="1"/>
  <c r="J707" i="2"/>
  <c r="H707" i="2"/>
  <c r="F707" i="2"/>
  <c r="AX706" i="2"/>
  <c r="AL706" i="2"/>
  <c r="AI706" i="2"/>
  <c r="AZ706" i="2" s="1"/>
  <c r="AH706" i="2"/>
  <c r="AF706" i="2"/>
  <c r="AG706" i="2" s="1"/>
  <c r="J706" i="2"/>
  <c r="H706" i="2"/>
  <c r="F706" i="2"/>
  <c r="AX705" i="2"/>
  <c r="AL705" i="2"/>
  <c r="AH705" i="2"/>
  <c r="AF705" i="2"/>
  <c r="AI705" i="2" s="1"/>
  <c r="J705" i="2"/>
  <c r="H705" i="2"/>
  <c r="F705" i="2"/>
  <c r="AX704" i="2"/>
  <c r="AL704" i="2"/>
  <c r="AI704" i="2"/>
  <c r="AZ704" i="2" s="1"/>
  <c r="AH704" i="2"/>
  <c r="AF704" i="2"/>
  <c r="AG704" i="2" s="1"/>
  <c r="J704" i="2"/>
  <c r="H704" i="2"/>
  <c r="F704" i="2"/>
  <c r="AX703" i="2"/>
  <c r="AL703" i="2"/>
  <c r="AH703" i="2"/>
  <c r="AF703" i="2"/>
  <c r="AI703" i="2" s="1"/>
  <c r="J703" i="2"/>
  <c r="H703" i="2"/>
  <c r="F703" i="2"/>
  <c r="AX702" i="2"/>
  <c r="AL702" i="2"/>
  <c r="AI702" i="2"/>
  <c r="AH702" i="2"/>
  <c r="AF702" i="2"/>
  <c r="AG702" i="2" s="1"/>
  <c r="J702" i="2"/>
  <c r="H702" i="2"/>
  <c r="F702" i="2"/>
  <c r="AX701" i="2"/>
  <c r="AL701" i="2"/>
  <c r="AH701" i="2"/>
  <c r="AF701" i="2"/>
  <c r="AI701" i="2" s="1"/>
  <c r="J701" i="2"/>
  <c r="H701" i="2"/>
  <c r="F701" i="2"/>
  <c r="AX700" i="2"/>
  <c r="AL700" i="2"/>
  <c r="AI700" i="2"/>
  <c r="AH700" i="2"/>
  <c r="AF700" i="2"/>
  <c r="AG700" i="2" s="1"/>
  <c r="J700" i="2"/>
  <c r="H700" i="2"/>
  <c r="F700" i="2"/>
  <c r="AX699" i="2"/>
  <c r="AL699" i="2"/>
  <c r="AH699" i="2"/>
  <c r="AF699" i="2"/>
  <c r="AI699" i="2" s="1"/>
  <c r="J699" i="2"/>
  <c r="H699" i="2"/>
  <c r="F699" i="2"/>
  <c r="AX698" i="2"/>
  <c r="AL698" i="2"/>
  <c r="AI698" i="2"/>
  <c r="AH698" i="2"/>
  <c r="AF698" i="2"/>
  <c r="AG698" i="2" s="1"/>
  <c r="J698" i="2"/>
  <c r="H698" i="2"/>
  <c r="F698" i="2"/>
  <c r="AX697" i="2"/>
  <c r="AL697" i="2"/>
  <c r="AH697" i="2"/>
  <c r="AF697" i="2"/>
  <c r="AI697" i="2" s="1"/>
  <c r="J697" i="2"/>
  <c r="H697" i="2"/>
  <c r="F697" i="2"/>
  <c r="AX696" i="2"/>
  <c r="AL696" i="2"/>
  <c r="AI696" i="2"/>
  <c r="AH696" i="2"/>
  <c r="AF696" i="2"/>
  <c r="AG696" i="2" s="1"/>
  <c r="J696" i="2"/>
  <c r="H696" i="2"/>
  <c r="F696" i="2"/>
  <c r="AX695" i="2"/>
  <c r="AL695" i="2"/>
  <c r="AH695" i="2"/>
  <c r="AF695" i="2"/>
  <c r="AI695" i="2" s="1"/>
  <c r="J695" i="2"/>
  <c r="H695" i="2"/>
  <c r="F695" i="2"/>
  <c r="AX694" i="2"/>
  <c r="AL694" i="2"/>
  <c r="AI694" i="2"/>
  <c r="AH694" i="2"/>
  <c r="AF694" i="2"/>
  <c r="AG694" i="2" s="1"/>
  <c r="J694" i="2"/>
  <c r="H694" i="2"/>
  <c r="F694" i="2"/>
  <c r="AX693" i="2"/>
  <c r="AL693" i="2"/>
  <c r="AH693" i="2"/>
  <c r="AF693" i="2"/>
  <c r="AI693" i="2" s="1"/>
  <c r="J693" i="2"/>
  <c r="H693" i="2"/>
  <c r="F693" i="2"/>
  <c r="AX692" i="2"/>
  <c r="AL692" i="2"/>
  <c r="AI692" i="2"/>
  <c r="AH692" i="2"/>
  <c r="AF692" i="2"/>
  <c r="AG692" i="2" s="1"/>
  <c r="J692" i="2"/>
  <c r="H692" i="2"/>
  <c r="F692" i="2"/>
  <c r="AX691" i="2"/>
  <c r="AL691" i="2"/>
  <c r="AH691" i="2"/>
  <c r="AF691" i="2"/>
  <c r="AI691" i="2" s="1"/>
  <c r="J691" i="2"/>
  <c r="H691" i="2"/>
  <c r="F691" i="2"/>
  <c r="AX690" i="2"/>
  <c r="AL690" i="2"/>
  <c r="AI690" i="2"/>
  <c r="AH690" i="2"/>
  <c r="AF690" i="2"/>
  <c r="AG690" i="2" s="1"/>
  <c r="J690" i="2"/>
  <c r="H690" i="2"/>
  <c r="F690" i="2"/>
  <c r="AX689" i="2"/>
  <c r="AL689" i="2"/>
  <c r="AH689" i="2"/>
  <c r="AF689" i="2"/>
  <c r="AI689" i="2" s="1"/>
  <c r="J689" i="2"/>
  <c r="H689" i="2"/>
  <c r="F689" i="2"/>
  <c r="AX688" i="2"/>
  <c r="AL688" i="2"/>
  <c r="AI688" i="2"/>
  <c r="AH688" i="2"/>
  <c r="AF688" i="2"/>
  <c r="AG688" i="2" s="1"/>
  <c r="J688" i="2"/>
  <c r="H688" i="2"/>
  <c r="F688" i="2"/>
  <c r="AX687" i="2"/>
  <c r="AL687" i="2"/>
  <c r="AH687" i="2"/>
  <c r="AF687" i="2"/>
  <c r="AI687" i="2" s="1"/>
  <c r="J687" i="2"/>
  <c r="H687" i="2"/>
  <c r="F687" i="2"/>
  <c r="AX686" i="2"/>
  <c r="AL686" i="2"/>
  <c r="AI686" i="2"/>
  <c r="AH686" i="2"/>
  <c r="AF686" i="2"/>
  <c r="AG686" i="2" s="1"/>
  <c r="J686" i="2"/>
  <c r="H686" i="2"/>
  <c r="F686" i="2"/>
  <c r="AX685" i="2"/>
  <c r="AL685" i="2"/>
  <c r="AH685" i="2"/>
  <c r="AF685" i="2"/>
  <c r="AI685" i="2" s="1"/>
  <c r="J685" i="2"/>
  <c r="H685" i="2"/>
  <c r="F685" i="2"/>
  <c r="AX684" i="2"/>
  <c r="AL684" i="2"/>
  <c r="AI684" i="2"/>
  <c r="AH684" i="2"/>
  <c r="AF684" i="2"/>
  <c r="AG684" i="2" s="1"/>
  <c r="J684" i="2"/>
  <c r="H684" i="2"/>
  <c r="F684" i="2"/>
  <c r="AX683" i="2"/>
  <c r="AL683" i="2"/>
  <c r="AH683" i="2"/>
  <c r="AF683" i="2"/>
  <c r="AI683" i="2" s="1"/>
  <c r="J683" i="2"/>
  <c r="H683" i="2"/>
  <c r="F683" i="2"/>
  <c r="AX682" i="2"/>
  <c r="AL682" i="2"/>
  <c r="AI682" i="2"/>
  <c r="AH682" i="2"/>
  <c r="AF682" i="2"/>
  <c r="AG682" i="2" s="1"/>
  <c r="J682" i="2"/>
  <c r="H682" i="2"/>
  <c r="F682" i="2"/>
  <c r="AX681" i="2"/>
  <c r="AL681" i="2"/>
  <c r="AH681" i="2"/>
  <c r="AF681" i="2"/>
  <c r="AI681" i="2" s="1"/>
  <c r="J681" i="2"/>
  <c r="H681" i="2"/>
  <c r="F681" i="2"/>
  <c r="AX680" i="2"/>
  <c r="AL680" i="2"/>
  <c r="AI680" i="2"/>
  <c r="AH680" i="2"/>
  <c r="AF680" i="2"/>
  <c r="AG680" i="2" s="1"/>
  <c r="J680" i="2"/>
  <c r="H680" i="2"/>
  <c r="F680" i="2"/>
  <c r="AX679" i="2"/>
  <c r="AL679" i="2"/>
  <c r="AH679" i="2"/>
  <c r="AF679" i="2"/>
  <c r="AI679" i="2" s="1"/>
  <c r="J679" i="2"/>
  <c r="H679" i="2"/>
  <c r="F679" i="2"/>
  <c r="AX678" i="2"/>
  <c r="AL678" i="2"/>
  <c r="AI678" i="2"/>
  <c r="AH678" i="2"/>
  <c r="AF678" i="2"/>
  <c r="AG678" i="2" s="1"/>
  <c r="J678" i="2"/>
  <c r="H678" i="2"/>
  <c r="F678" i="2"/>
  <c r="AX677" i="2"/>
  <c r="AL677" i="2"/>
  <c r="AH677" i="2"/>
  <c r="AF677" i="2"/>
  <c r="AI677" i="2" s="1"/>
  <c r="J677" i="2"/>
  <c r="H677" i="2"/>
  <c r="F677" i="2"/>
  <c r="AX676" i="2"/>
  <c r="AL676" i="2"/>
  <c r="AI676" i="2"/>
  <c r="AH676" i="2"/>
  <c r="AF676" i="2"/>
  <c r="AG676" i="2" s="1"/>
  <c r="J676" i="2"/>
  <c r="H676" i="2"/>
  <c r="F676" i="2"/>
  <c r="AX675" i="2"/>
  <c r="AL675" i="2"/>
  <c r="AH675" i="2"/>
  <c r="AF675" i="2"/>
  <c r="AI675" i="2" s="1"/>
  <c r="J675" i="2"/>
  <c r="H675" i="2"/>
  <c r="F675" i="2"/>
  <c r="AX674" i="2"/>
  <c r="AL674" i="2"/>
  <c r="AI674" i="2"/>
  <c r="AH674" i="2"/>
  <c r="AF674" i="2"/>
  <c r="AG674" i="2" s="1"/>
  <c r="J674" i="2"/>
  <c r="H674" i="2"/>
  <c r="F674" i="2"/>
  <c r="AX673" i="2"/>
  <c r="AL673" i="2"/>
  <c r="AH673" i="2"/>
  <c r="AF673" i="2"/>
  <c r="AI673" i="2" s="1"/>
  <c r="J673" i="2"/>
  <c r="H673" i="2"/>
  <c r="F673" i="2"/>
  <c r="AX672" i="2"/>
  <c r="AL672" i="2"/>
  <c r="AI672" i="2"/>
  <c r="AH672" i="2"/>
  <c r="AF672" i="2"/>
  <c r="AG672" i="2" s="1"/>
  <c r="J672" i="2"/>
  <c r="H672" i="2"/>
  <c r="F672" i="2"/>
  <c r="AX671" i="2"/>
  <c r="AL671" i="2"/>
  <c r="AH671" i="2"/>
  <c r="AF671" i="2"/>
  <c r="AI671" i="2" s="1"/>
  <c r="J671" i="2"/>
  <c r="H671" i="2"/>
  <c r="F671" i="2"/>
  <c r="AX670" i="2"/>
  <c r="AL670" i="2"/>
  <c r="AI670" i="2"/>
  <c r="AH670" i="2"/>
  <c r="AF670" i="2"/>
  <c r="AG670" i="2" s="1"/>
  <c r="J670" i="2"/>
  <c r="H670" i="2"/>
  <c r="F670" i="2"/>
  <c r="AX669" i="2"/>
  <c r="AL669" i="2"/>
  <c r="AH669" i="2"/>
  <c r="AF669" i="2"/>
  <c r="AI669" i="2" s="1"/>
  <c r="J669" i="2"/>
  <c r="H669" i="2"/>
  <c r="F669" i="2"/>
  <c r="AX668" i="2"/>
  <c r="AL668" i="2"/>
  <c r="AI668" i="2"/>
  <c r="AH668" i="2"/>
  <c r="AF668" i="2"/>
  <c r="AG668" i="2" s="1"/>
  <c r="J668" i="2"/>
  <c r="H668" i="2"/>
  <c r="F668" i="2"/>
  <c r="AX667" i="2"/>
  <c r="AL667" i="2"/>
  <c r="AH667" i="2"/>
  <c r="AF667" i="2"/>
  <c r="AI667" i="2" s="1"/>
  <c r="J667" i="2"/>
  <c r="H667" i="2"/>
  <c r="F667" i="2"/>
  <c r="AX666" i="2"/>
  <c r="AL666" i="2"/>
  <c r="AI666" i="2"/>
  <c r="AH666" i="2"/>
  <c r="AF666" i="2"/>
  <c r="AG666" i="2" s="1"/>
  <c r="J666" i="2"/>
  <c r="H666" i="2"/>
  <c r="F666" i="2"/>
  <c r="AX665" i="2"/>
  <c r="AL665" i="2"/>
  <c r="AH665" i="2"/>
  <c r="AF665" i="2"/>
  <c r="AI665" i="2" s="1"/>
  <c r="J665" i="2"/>
  <c r="H665" i="2"/>
  <c r="F665" i="2"/>
  <c r="AX664" i="2"/>
  <c r="AL664" i="2"/>
  <c r="AI664" i="2"/>
  <c r="AH664" i="2"/>
  <c r="AF664" i="2"/>
  <c r="AG664" i="2" s="1"/>
  <c r="J664" i="2"/>
  <c r="H664" i="2"/>
  <c r="F664" i="2"/>
  <c r="AX663" i="2"/>
  <c r="AL663" i="2"/>
  <c r="AH663" i="2"/>
  <c r="AF663" i="2"/>
  <c r="AI663" i="2" s="1"/>
  <c r="J663" i="2"/>
  <c r="H663" i="2"/>
  <c r="F663" i="2"/>
  <c r="AX662" i="2"/>
  <c r="AL662" i="2"/>
  <c r="AI662" i="2"/>
  <c r="AH662" i="2"/>
  <c r="AF662" i="2"/>
  <c r="AG662" i="2" s="1"/>
  <c r="J662" i="2"/>
  <c r="H662" i="2"/>
  <c r="F662" i="2"/>
  <c r="AX661" i="2"/>
  <c r="AL661" i="2"/>
  <c r="AH661" i="2"/>
  <c r="AF661" i="2"/>
  <c r="AI661" i="2" s="1"/>
  <c r="J661" i="2"/>
  <c r="H661" i="2"/>
  <c r="F661" i="2"/>
  <c r="AX660" i="2"/>
  <c r="AL660" i="2"/>
  <c r="AI660" i="2"/>
  <c r="AH660" i="2"/>
  <c r="AF660" i="2"/>
  <c r="AG660" i="2" s="1"/>
  <c r="J660" i="2"/>
  <c r="H660" i="2"/>
  <c r="F660" i="2"/>
  <c r="AX659" i="2"/>
  <c r="AL659" i="2"/>
  <c r="AH659" i="2"/>
  <c r="AF659" i="2"/>
  <c r="AI659" i="2" s="1"/>
  <c r="J659" i="2"/>
  <c r="H659" i="2"/>
  <c r="F659" i="2"/>
  <c r="AX658" i="2"/>
  <c r="AL658" i="2"/>
  <c r="AI658" i="2"/>
  <c r="AH658" i="2"/>
  <c r="AF658" i="2"/>
  <c r="AG658" i="2" s="1"/>
  <c r="J658" i="2"/>
  <c r="H658" i="2"/>
  <c r="F658" i="2"/>
  <c r="AX657" i="2"/>
  <c r="AL657" i="2"/>
  <c r="AH657" i="2"/>
  <c r="AF657" i="2"/>
  <c r="AI657" i="2" s="1"/>
  <c r="J657" i="2"/>
  <c r="H657" i="2"/>
  <c r="F657" i="2"/>
  <c r="AX656" i="2"/>
  <c r="AL656" i="2"/>
  <c r="AI656" i="2"/>
  <c r="AH656" i="2"/>
  <c r="AF656" i="2"/>
  <c r="AG656" i="2" s="1"/>
  <c r="J656" i="2"/>
  <c r="H656" i="2"/>
  <c r="F656" i="2"/>
  <c r="AX655" i="2"/>
  <c r="AL655" i="2"/>
  <c r="AH655" i="2"/>
  <c r="AF655" i="2"/>
  <c r="J655" i="2"/>
  <c r="H655" i="2"/>
  <c r="F655" i="2"/>
  <c r="AX654" i="2"/>
  <c r="AL654" i="2"/>
  <c r="AI654" i="2"/>
  <c r="AZ654" i="2" s="1"/>
  <c r="AH654" i="2"/>
  <c r="AF654" i="2"/>
  <c r="AG654" i="2" s="1"/>
  <c r="J654" i="2"/>
  <c r="H654" i="2"/>
  <c r="F654" i="2"/>
  <c r="AX653" i="2"/>
  <c r="AL653" i="2"/>
  <c r="AH653" i="2"/>
  <c r="AF653" i="2"/>
  <c r="J653" i="2"/>
  <c r="H653" i="2"/>
  <c r="F653" i="2"/>
  <c r="AX652" i="2"/>
  <c r="AL652" i="2"/>
  <c r="AI652" i="2"/>
  <c r="AZ652" i="2" s="1"/>
  <c r="AH652" i="2"/>
  <c r="AF652" i="2"/>
  <c r="AG652" i="2" s="1"/>
  <c r="J652" i="2"/>
  <c r="H652" i="2"/>
  <c r="F652" i="2"/>
  <c r="AX651" i="2"/>
  <c r="AL651" i="2"/>
  <c r="AH651" i="2"/>
  <c r="AF651" i="2"/>
  <c r="J651" i="2"/>
  <c r="H651" i="2"/>
  <c r="F651" i="2"/>
  <c r="AX650" i="2"/>
  <c r="AL650" i="2"/>
  <c r="AJ650" i="2"/>
  <c r="AY650" i="2" s="1"/>
  <c r="AI650" i="2"/>
  <c r="AZ650" i="2" s="1"/>
  <c r="AH650" i="2"/>
  <c r="AF650" i="2"/>
  <c r="AG650" i="2" s="1"/>
  <c r="J650" i="2"/>
  <c r="H650" i="2"/>
  <c r="F650" i="2"/>
  <c r="AX649" i="2"/>
  <c r="AL649" i="2"/>
  <c r="AH649" i="2"/>
  <c r="AF649" i="2"/>
  <c r="J649" i="2"/>
  <c r="H649" i="2"/>
  <c r="F649" i="2"/>
  <c r="AX648" i="2"/>
  <c r="AL648" i="2"/>
  <c r="AJ648" i="2"/>
  <c r="AY648" i="2" s="1"/>
  <c r="AI648" i="2"/>
  <c r="AZ648" i="2" s="1"/>
  <c r="AH648" i="2"/>
  <c r="AF648" i="2"/>
  <c r="AG648" i="2" s="1"/>
  <c r="J648" i="2"/>
  <c r="H648" i="2"/>
  <c r="F648" i="2"/>
  <c r="AX647" i="2"/>
  <c r="AL647" i="2"/>
  <c r="AH647" i="2"/>
  <c r="AF647" i="2"/>
  <c r="J647" i="2"/>
  <c r="H647" i="2"/>
  <c r="F647" i="2"/>
  <c r="AX646" i="2"/>
  <c r="AL646" i="2"/>
  <c r="AI646" i="2"/>
  <c r="AZ646" i="2" s="1"/>
  <c r="AH646" i="2"/>
  <c r="AF646" i="2"/>
  <c r="AG646" i="2" s="1"/>
  <c r="J646" i="2"/>
  <c r="H646" i="2"/>
  <c r="F646" i="2"/>
  <c r="AX645" i="2"/>
  <c r="AL645" i="2"/>
  <c r="AH645" i="2"/>
  <c r="AF645" i="2"/>
  <c r="J645" i="2"/>
  <c r="H645" i="2"/>
  <c r="F645" i="2"/>
  <c r="AX644" i="2"/>
  <c r="AL644" i="2"/>
  <c r="AI644" i="2"/>
  <c r="AZ644" i="2" s="1"/>
  <c r="AH644" i="2"/>
  <c r="AF644" i="2"/>
  <c r="AG644" i="2" s="1"/>
  <c r="J644" i="2"/>
  <c r="H644" i="2"/>
  <c r="F644" i="2"/>
  <c r="AX643" i="2"/>
  <c r="AL643" i="2"/>
  <c r="AH643" i="2"/>
  <c r="AF643" i="2"/>
  <c r="J643" i="2"/>
  <c r="H643" i="2"/>
  <c r="F643" i="2"/>
  <c r="AX642" i="2"/>
  <c r="AL642" i="2"/>
  <c r="AJ642" i="2"/>
  <c r="AI642" i="2"/>
  <c r="AZ642" i="2" s="1"/>
  <c r="AH642" i="2"/>
  <c r="AF642" i="2"/>
  <c r="AG642" i="2" s="1"/>
  <c r="J642" i="2"/>
  <c r="H642" i="2"/>
  <c r="F642" i="2"/>
  <c r="AY642" i="2" s="1"/>
  <c r="AX641" i="2"/>
  <c r="AL641" i="2"/>
  <c r="AH641" i="2"/>
  <c r="AF641" i="2"/>
  <c r="J641" i="2"/>
  <c r="H641" i="2"/>
  <c r="F641" i="2"/>
  <c r="AX640" i="2"/>
  <c r="AL640" i="2"/>
  <c r="AI640" i="2"/>
  <c r="AZ640" i="2" s="1"/>
  <c r="AH640" i="2"/>
  <c r="AF640" i="2"/>
  <c r="AG640" i="2" s="1"/>
  <c r="J640" i="2"/>
  <c r="H640" i="2"/>
  <c r="F640" i="2"/>
  <c r="AX639" i="2"/>
  <c r="AL639" i="2"/>
  <c r="AH639" i="2"/>
  <c r="AF639" i="2"/>
  <c r="J639" i="2"/>
  <c r="H639" i="2"/>
  <c r="F639" i="2"/>
  <c r="AX638" i="2"/>
  <c r="AL638" i="2"/>
  <c r="AI638" i="2"/>
  <c r="AZ638" i="2" s="1"/>
  <c r="AH638" i="2"/>
  <c r="AF638" i="2"/>
  <c r="AG638" i="2" s="1"/>
  <c r="J638" i="2"/>
  <c r="H638" i="2"/>
  <c r="F638" i="2"/>
  <c r="AX637" i="2"/>
  <c r="AL637" i="2"/>
  <c r="AH637" i="2"/>
  <c r="AF637" i="2"/>
  <c r="J637" i="2"/>
  <c r="H637" i="2"/>
  <c r="F637" i="2"/>
  <c r="AX636" i="2"/>
  <c r="AL636" i="2"/>
  <c r="AI636" i="2"/>
  <c r="AZ636" i="2" s="1"/>
  <c r="AH636" i="2"/>
  <c r="AF636" i="2"/>
  <c r="AG636" i="2" s="1"/>
  <c r="J636" i="2"/>
  <c r="H636" i="2"/>
  <c r="F636" i="2"/>
  <c r="AX635" i="2"/>
  <c r="AL635" i="2"/>
  <c r="AH635" i="2"/>
  <c r="AF635" i="2"/>
  <c r="J635" i="2"/>
  <c r="H635" i="2"/>
  <c r="F635" i="2"/>
  <c r="AX634" i="2"/>
  <c r="AL634" i="2"/>
  <c r="AJ634" i="2"/>
  <c r="AI634" i="2"/>
  <c r="AZ634" i="2" s="1"/>
  <c r="AH634" i="2"/>
  <c r="AF634" i="2"/>
  <c r="AG634" i="2" s="1"/>
  <c r="J634" i="2"/>
  <c r="H634" i="2"/>
  <c r="F634" i="2"/>
  <c r="AY634" i="2" s="1"/>
  <c r="AX633" i="2"/>
  <c r="AL633" i="2"/>
  <c r="AH633" i="2"/>
  <c r="AF633" i="2"/>
  <c r="J633" i="2"/>
  <c r="H633" i="2"/>
  <c r="F633" i="2"/>
  <c r="AX632" i="2"/>
  <c r="AL632" i="2"/>
  <c r="AI632" i="2"/>
  <c r="AZ632" i="2" s="1"/>
  <c r="AH632" i="2"/>
  <c r="AF632" i="2"/>
  <c r="AG632" i="2" s="1"/>
  <c r="J632" i="2"/>
  <c r="H632" i="2"/>
  <c r="F632" i="2"/>
  <c r="AX631" i="2"/>
  <c r="AL631" i="2"/>
  <c r="AH631" i="2"/>
  <c r="AF631" i="2"/>
  <c r="J631" i="2"/>
  <c r="H631" i="2"/>
  <c r="F631" i="2"/>
  <c r="AX630" i="2"/>
  <c r="AL630" i="2"/>
  <c r="AI630" i="2"/>
  <c r="AZ630" i="2" s="1"/>
  <c r="AH630" i="2"/>
  <c r="AF630" i="2"/>
  <c r="AG630" i="2" s="1"/>
  <c r="J630" i="2"/>
  <c r="H630" i="2"/>
  <c r="F630" i="2"/>
  <c r="AX629" i="2"/>
  <c r="AL629" i="2"/>
  <c r="AH629" i="2"/>
  <c r="AF629" i="2"/>
  <c r="J629" i="2"/>
  <c r="H629" i="2"/>
  <c r="F629" i="2"/>
  <c r="AX628" i="2"/>
  <c r="AL628" i="2"/>
  <c r="AI628" i="2"/>
  <c r="AZ628" i="2" s="1"/>
  <c r="AH628" i="2"/>
  <c r="AF628" i="2"/>
  <c r="AG628" i="2" s="1"/>
  <c r="J628" i="2"/>
  <c r="H628" i="2"/>
  <c r="F628" i="2"/>
  <c r="AX627" i="2"/>
  <c r="AL627" i="2"/>
  <c r="AH627" i="2"/>
  <c r="AF627" i="2"/>
  <c r="J627" i="2"/>
  <c r="H627" i="2"/>
  <c r="F627" i="2"/>
  <c r="AX626" i="2"/>
  <c r="AL626" i="2"/>
  <c r="AJ626" i="2"/>
  <c r="AI626" i="2"/>
  <c r="AZ626" i="2" s="1"/>
  <c r="AH626" i="2"/>
  <c r="AF626" i="2"/>
  <c r="AG626" i="2" s="1"/>
  <c r="J626" i="2"/>
  <c r="H626" i="2"/>
  <c r="F626" i="2"/>
  <c r="AY626" i="2" s="1"/>
  <c r="AX625" i="2"/>
  <c r="AL625" i="2"/>
  <c r="AH625" i="2"/>
  <c r="AF625" i="2"/>
  <c r="J625" i="2"/>
  <c r="H625" i="2"/>
  <c r="F625" i="2"/>
  <c r="AX624" i="2"/>
  <c r="AL624" i="2"/>
  <c r="AI624" i="2"/>
  <c r="AZ624" i="2" s="1"/>
  <c r="AH624" i="2"/>
  <c r="AF624" i="2"/>
  <c r="AG624" i="2" s="1"/>
  <c r="J624" i="2"/>
  <c r="H624" i="2"/>
  <c r="F624" i="2"/>
  <c r="AX623" i="2"/>
  <c r="AL623" i="2"/>
  <c r="AH623" i="2"/>
  <c r="AF623" i="2"/>
  <c r="J623" i="2"/>
  <c r="H623" i="2"/>
  <c r="F623" i="2"/>
  <c r="AX622" i="2"/>
  <c r="AL622" i="2"/>
  <c r="AI622" i="2"/>
  <c r="AZ622" i="2" s="1"/>
  <c r="AH622" i="2"/>
  <c r="AF622" i="2"/>
  <c r="AG622" i="2" s="1"/>
  <c r="J622" i="2"/>
  <c r="H622" i="2"/>
  <c r="F622" i="2"/>
  <c r="AX621" i="2"/>
  <c r="AL621" i="2"/>
  <c r="AH621" i="2"/>
  <c r="AF621" i="2"/>
  <c r="J621" i="2"/>
  <c r="H621" i="2"/>
  <c r="F621" i="2"/>
  <c r="AX620" i="2"/>
  <c r="AL620" i="2"/>
  <c r="AI620" i="2"/>
  <c r="AZ620" i="2" s="1"/>
  <c r="AH620" i="2"/>
  <c r="AF620" i="2"/>
  <c r="AG620" i="2" s="1"/>
  <c r="J620" i="2"/>
  <c r="H620" i="2"/>
  <c r="F620" i="2"/>
  <c r="AX619" i="2"/>
  <c r="AL619" i="2"/>
  <c r="AH619" i="2"/>
  <c r="AF619" i="2"/>
  <c r="J619" i="2"/>
  <c r="H619" i="2"/>
  <c r="F619" i="2"/>
  <c r="AX618" i="2"/>
  <c r="AL618" i="2"/>
  <c r="AJ618" i="2"/>
  <c r="AI618" i="2"/>
  <c r="AZ618" i="2" s="1"/>
  <c r="AH618" i="2"/>
  <c r="AF618" i="2"/>
  <c r="AG618" i="2" s="1"/>
  <c r="J618" i="2"/>
  <c r="H618" i="2"/>
  <c r="F618" i="2"/>
  <c r="AY618" i="2" s="1"/>
  <c r="AX617" i="2"/>
  <c r="AL617" i="2"/>
  <c r="AH617" i="2"/>
  <c r="AF617" i="2"/>
  <c r="J617" i="2"/>
  <c r="H617" i="2"/>
  <c r="F617" i="2"/>
  <c r="AX616" i="2"/>
  <c r="AL616" i="2"/>
  <c r="AI616" i="2"/>
  <c r="AZ616" i="2" s="1"/>
  <c r="AH616" i="2"/>
  <c r="AF616" i="2"/>
  <c r="AG616" i="2" s="1"/>
  <c r="J616" i="2"/>
  <c r="H616" i="2"/>
  <c r="F616" i="2"/>
  <c r="AX615" i="2"/>
  <c r="AL615" i="2"/>
  <c r="AH615" i="2"/>
  <c r="AF615" i="2"/>
  <c r="J615" i="2"/>
  <c r="H615" i="2"/>
  <c r="F615" i="2"/>
  <c r="AX614" i="2"/>
  <c r="AL614" i="2"/>
  <c r="AI614" i="2"/>
  <c r="AZ614" i="2" s="1"/>
  <c r="AH614" i="2"/>
  <c r="AF614" i="2"/>
  <c r="AG614" i="2" s="1"/>
  <c r="J614" i="2"/>
  <c r="H614" i="2"/>
  <c r="F614" i="2"/>
  <c r="AX613" i="2"/>
  <c r="AL613" i="2"/>
  <c r="AH613" i="2"/>
  <c r="AF613" i="2"/>
  <c r="J613" i="2"/>
  <c r="H613" i="2"/>
  <c r="F613" i="2"/>
  <c r="AX612" i="2"/>
  <c r="AL612" i="2"/>
  <c r="AH612" i="2"/>
  <c r="AF612" i="2"/>
  <c r="AG612" i="2" s="1"/>
  <c r="J612" i="2"/>
  <c r="H612" i="2"/>
  <c r="F612" i="2"/>
  <c r="AX611" i="2"/>
  <c r="AL611" i="2"/>
  <c r="AH611" i="2"/>
  <c r="AF611" i="2"/>
  <c r="J611" i="2"/>
  <c r="H611" i="2"/>
  <c r="F611" i="2"/>
  <c r="AX610" i="2"/>
  <c r="AL610" i="2"/>
  <c r="AH610" i="2"/>
  <c r="AF610" i="2"/>
  <c r="AG610" i="2" s="1"/>
  <c r="J610" i="2"/>
  <c r="H610" i="2"/>
  <c r="F610" i="2"/>
  <c r="AX609" i="2"/>
  <c r="AL609" i="2"/>
  <c r="AH609" i="2"/>
  <c r="AF609" i="2"/>
  <c r="J609" i="2"/>
  <c r="H609" i="2"/>
  <c r="F609" i="2"/>
  <c r="AX608" i="2"/>
  <c r="AL608" i="2"/>
  <c r="AH608" i="2"/>
  <c r="AF608" i="2"/>
  <c r="AG608" i="2" s="1"/>
  <c r="J608" i="2"/>
  <c r="H608" i="2"/>
  <c r="F608" i="2"/>
  <c r="AX607" i="2"/>
  <c r="AL607" i="2"/>
  <c r="AH607" i="2"/>
  <c r="AF607" i="2"/>
  <c r="J607" i="2"/>
  <c r="H607" i="2"/>
  <c r="F607" i="2"/>
  <c r="AX606" i="2"/>
  <c r="AL606" i="2"/>
  <c r="AH606" i="2"/>
  <c r="AF606" i="2"/>
  <c r="AG606" i="2" s="1"/>
  <c r="J606" i="2"/>
  <c r="H606" i="2"/>
  <c r="F606" i="2"/>
  <c r="AX605" i="2"/>
  <c r="AL605" i="2"/>
  <c r="AH605" i="2"/>
  <c r="AF605" i="2"/>
  <c r="J605" i="2"/>
  <c r="H605" i="2"/>
  <c r="F605" i="2"/>
  <c r="AX604" i="2"/>
  <c r="AL604" i="2"/>
  <c r="AH604" i="2"/>
  <c r="AF604" i="2"/>
  <c r="AG604" i="2" s="1"/>
  <c r="J604" i="2"/>
  <c r="H604" i="2"/>
  <c r="F604" i="2"/>
  <c r="AX603" i="2"/>
  <c r="AL603" i="2"/>
  <c r="AH603" i="2"/>
  <c r="AF603" i="2"/>
  <c r="J603" i="2"/>
  <c r="H603" i="2"/>
  <c r="F603" i="2"/>
  <c r="AX602" i="2"/>
  <c r="AL602" i="2"/>
  <c r="AH602" i="2"/>
  <c r="AF602" i="2"/>
  <c r="AG602" i="2" s="1"/>
  <c r="J602" i="2"/>
  <c r="H602" i="2"/>
  <c r="F602" i="2"/>
  <c r="AX601" i="2"/>
  <c r="AL601" i="2"/>
  <c r="AH601" i="2"/>
  <c r="AF601" i="2"/>
  <c r="J601" i="2"/>
  <c r="H601" i="2"/>
  <c r="F601" i="2"/>
  <c r="AX600" i="2"/>
  <c r="AL600" i="2"/>
  <c r="AH600" i="2"/>
  <c r="AF600" i="2"/>
  <c r="AG600" i="2" s="1"/>
  <c r="J600" i="2"/>
  <c r="H600" i="2"/>
  <c r="F600" i="2"/>
  <c r="AX599" i="2"/>
  <c r="AL599" i="2"/>
  <c r="AH599" i="2"/>
  <c r="AF599" i="2"/>
  <c r="J599" i="2"/>
  <c r="H599" i="2"/>
  <c r="F599" i="2"/>
  <c r="AX598" i="2"/>
  <c r="AL598" i="2"/>
  <c r="AH598" i="2"/>
  <c r="AF598" i="2"/>
  <c r="AG598" i="2" s="1"/>
  <c r="J598" i="2"/>
  <c r="H598" i="2"/>
  <c r="F598" i="2"/>
  <c r="AX597" i="2"/>
  <c r="AL597" i="2"/>
  <c r="AH597" i="2"/>
  <c r="AF597" i="2"/>
  <c r="J597" i="2"/>
  <c r="H597" i="2"/>
  <c r="F597" i="2"/>
  <c r="AX596" i="2"/>
  <c r="AL596" i="2"/>
  <c r="AH596" i="2"/>
  <c r="AF596" i="2"/>
  <c r="AG596" i="2" s="1"/>
  <c r="J596" i="2"/>
  <c r="H596" i="2"/>
  <c r="F596" i="2"/>
  <c r="AX595" i="2"/>
  <c r="AL595" i="2"/>
  <c r="AH595" i="2"/>
  <c r="AF595" i="2"/>
  <c r="J595" i="2"/>
  <c r="H595" i="2"/>
  <c r="F595" i="2"/>
  <c r="AX594" i="2"/>
  <c r="AL594" i="2"/>
  <c r="AH594" i="2"/>
  <c r="AF594" i="2"/>
  <c r="AG594" i="2" s="1"/>
  <c r="J594" i="2"/>
  <c r="H594" i="2"/>
  <c r="F594" i="2"/>
  <c r="AX593" i="2"/>
  <c r="AL593" i="2"/>
  <c r="AH593" i="2"/>
  <c r="AF593" i="2"/>
  <c r="J593" i="2"/>
  <c r="H593" i="2"/>
  <c r="F593" i="2"/>
  <c r="AX592" i="2"/>
  <c r="AL592" i="2"/>
  <c r="AH592" i="2"/>
  <c r="AF592" i="2"/>
  <c r="AG592" i="2" s="1"/>
  <c r="J592" i="2"/>
  <c r="H592" i="2"/>
  <c r="F592" i="2"/>
  <c r="AX591" i="2"/>
  <c r="AL591" i="2"/>
  <c r="AH591" i="2"/>
  <c r="AF591" i="2"/>
  <c r="J591" i="2"/>
  <c r="H591" i="2"/>
  <c r="F591" i="2"/>
  <c r="AX590" i="2"/>
  <c r="AL590" i="2"/>
  <c r="AH590" i="2"/>
  <c r="AF590" i="2"/>
  <c r="AG590" i="2" s="1"/>
  <c r="J590" i="2"/>
  <c r="H590" i="2"/>
  <c r="F590" i="2"/>
  <c r="AX589" i="2"/>
  <c r="AL589" i="2"/>
  <c r="AH589" i="2"/>
  <c r="AF589" i="2"/>
  <c r="J589" i="2"/>
  <c r="H589" i="2"/>
  <c r="F589" i="2"/>
  <c r="AX588" i="2"/>
  <c r="AL588" i="2"/>
  <c r="AH588" i="2"/>
  <c r="AF588" i="2"/>
  <c r="AG588" i="2" s="1"/>
  <c r="J588" i="2"/>
  <c r="H588" i="2"/>
  <c r="F588" i="2"/>
  <c r="AX587" i="2"/>
  <c r="AL587" i="2"/>
  <c r="AH587" i="2"/>
  <c r="AF587" i="2"/>
  <c r="J587" i="2"/>
  <c r="H587" i="2"/>
  <c r="F587" i="2"/>
  <c r="AX586" i="2"/>
  <c r="AL586" i="2"/>
  <c r="AH586" i="2"/>
  <c r="AF586" i="2"/>
  <c r="AG586" i="2" s="1"/>
  <c r="J586" i="2"/>
  <c r="H586" i="2"/>
  <c r="F586" i="2"/>
  <c r="AX585" i="2"/>
  <c r="AL585" i="2"/>
  <c r="AH585" i="2"/>
  <c r="AF585" i="2"/>
  <c r="J585" i="2"/>
  <c r="H585" i="2"/>
  <c r="F585" i="2"/>
  <c r="AX584" i="2"/>
  <c r="AL584" i="2"/>
  <c r="AH584" i="2"/>
  <c r="AF584" i="2"/>
  <c r="AG584" i="2" s="1"/>
  <c r="J584" i="2"/>
  <c r="H584" i="2"/>
  <c r="F584" i="2"/>
  <c r="AZ583" i="2"/>
  <c r="AX583" i="2"/>
  <c r="AL583" i="2"/>
  <c r="AJ583" i="2"/>
  <c r="AY583" i="2" s="1"/>
  <c r="AH583" i="2"/>
  <c r="AG583" i="2"/>
  <c r="AF583" i="2"/>
  <c r="AI583" i="2" s="1"/>
  <c r="J583" i="2"/>
  <c r="H583" i="2"/>
  <c r="F583" i="2"/>
  <c r="AX582" i="2"/>
  <c r="AL582" i="2"/>
  <c r="AJ582" i="2"/>
  <c r="AI582" i="2"/>
  <c r="AZ582" i="2" s="1"/>
  <c r="AH582" i="2"/>
  <c r="AF582" i="2"/>
  <c r="AG582" i="2" s="1"/>
  <c r="J582" i="2"/>
  <c r="H582" i="2"/>
  <c r="F582" i="2"/>
  <c r="AX581" i="2"/>
  <c r="AL581" i="2"/>
  <c r="AH581" i="2"/>
  <c r="AF581" i="2"/>
  <c r="AI581" i="2" s="1"/>
  <c r="AJ581" i="2" s="1"/>
  <c r="AY581" i="2" s="1"/>
  <c r="J581" i="2"/>
  <c r="H581" i="2"/>
  <c r="F581" i="2"/>
  <c r="AZ580" i="2"/>
  <c r="AX580" i="2"/>
  <c r="AL580" i="2"/>
  <c r="AI580" i="2"/>
  <c r="AJ580" i="2" s="1"/>
  <c r="AH580" i="2"/>
  <c r="AG580" i="2"/>
  <c r="AF580" i="2"/>
  <c r="J580" i="2"/>
  <c r="H580" i="2"/>
  <c r="F580" i="2"/>
  <c r="AZ579" i="2"/>
  <c r="AX579" i="2"/>
  <c r="AL579" i="2"/>
  <c r="AY579" i="2" s="1"/>
  <c r="AJ579" i="2"/>
  <c r="AH579" i="2"/>
  <c r="AG579" i="2"/>
  <c r="AF579" i="2"/>
  <c r="AI579" i="2" s="1"/>
  <c r="J579" i="2"/>
  <c r="H579" i="2"/>
  <c r="F579" i="2"/>
  <c r="AZ578" i="2"/>
  <c r="AX578" i="2"/>
  <c r="AL578" i="2"/>
  <c r="AJ578" i="2"/>
  <c r="AI578" i="2"/>
  <c r="AH578" i="2"/>
  <c r="AG578" i="2"/>
  <c r="AF578" i="2"/>
  <c r="J578" i="2"/>
  <c r="H578" i="2"/>
  <c r="F578" i="2"/>
  <c r="AY578" i="2" s="1"/>
  <c r="AX577" i="2"/>
  <c r="AL577" i="2"/>
  <c r="AH577" i="2"/>
  <c r="AF577" i="2"/>
  <c r="AI577" i="2" s="1"/>
  <c r="AZ577" i="2" s="1"/>
  <c r="J577" i="2"/>
  <c r="H577" i="2"/>
  <c r="F577" i="2"/>
  <c r="AX576" i="2"/>
  <c r="AL576" i="2"/>
  <c r="AI576" i="2"/>
  <c r="AZ576" i="2" s="1"/>
  <c r="AH576" i="2"/>
  <c r="AF576" i="2"/>
  <c r="AG576" i="2" s="1"/>
  <c r="J576" i="2"/>
  <c r="H576" i="2"/>
  <c r="F576" i="2"/>
  <c r="AX575" i="2"/>
  <c r="AL575" i="2"/>
  <c r="AH575" i="2"/>
  <c r="AF575" i="2"/>
  <c r="AI575" i="2" s="1"/>
  <c r="AJ575" i="2" s="1"/>
  <c r="AY575" i="2" s="1"/>
  <c r="J575" i="2"/>
  <c r="H575" i="2"/>
  <c r="F575" i="2"/>
  <c r="AX574" i="2"/>
  <c r="AL574" i="2"/>
  <c r="AI574" i="2"/>
  <c r="AZ574" i="2" s="1"/>
  <c r="AH574" i="2"/>
  <c r="AG574" i="2"/>
  <c r="AF574" i="2"/>
  <c r="J574" i="2"/>
  <c r="H574" i="2"/>
  <c r="F574" i="2"/>
  <c r="AX573" i="2"/>
  <c r="AL573" i="2"/>
  <c r="AY573" i="2" s="1"/>
  <c r="AH573" i="2"/>
  <c r="AF573" i="2"/>
  <c r="AI573" i="2" s="1"/>
  <c r="AJ573" i="2" s="1"/>
  <c r="J573" i="2"/>
  <c r="H573" i="2"/>
  <c r="F573" i="2"/>
  <c r="AZ572" i="2"/>
  <c r="AX572" i="2"/>
  <c r="AL572" i="2"/>
  <c r="AI572" i="2"/>
  <c r="AJ572" i="2" s="1"/>
  <c r="AH572" i="2"/>
  <c r="AG572" i="2"/>
  <c r="AF572" i="2"/>
  <c r="J572" i="2"/>
  <c r="H572" i="2"/>
  <c r="F572" i="2"/>
  <c r="AZ571" i="2"/>
  <c r="AX571" i="2"/>
  <c r="AL571" i="2"/>
  <c r="AY571" i="2" s="1"/>
  <c r="AJ571" i="2"/>
  <c r="AH571" i="2"/>
  <c r="AG571" i="2"/>
  <c r="AF571" i="2"/>
  <c r="AI571" i="2" s="1"/>
  <c r="J571" i="2"/>
  <c r="H571" i="2"/>
  <c r="F571" i="2"/>
  <c r="AZ570" i="2"/>
  <c r="AX570" i="2"/>
  <c r="AL570" i="2"/>
  <c r="AJ570" i="2"/>
  <c r="AI570" i="2"/>
  <c r="AH570" i="2"/>
  <c r="AG570" i="2"/>
  <c r="AF570" i="2"/>
  <c r="J570" i="2"/>
  <c r="H570" i="2"/>
  <c r="F570" i="2"/>
  <c r="AY570" i="2" s="1"/>
  <c r="AX569" i="2"/>
  <c r="AL569" i="2"/>
  <c r="AH569" i="2"/>
  <c r="AF569" i="2"/>
  <c r="AI569" i="2" s="1"/>
  <c r="AZ569" i="2" s="1"/>
  <c r="J569" i="2"/>
  <c r="H569" i="2"/>
  <c r="F569" i="2"/>
  <c r="AX568" i="2"/>
  <c r="AL568" i="2"/>
  <c r="AI568" i="2"/>
  <c r="AZ568" i="2" s="1"/>
  <c r="AH568" i="2"/>
  <c r="AF568" i="2"/>
  <c r="AG568" i="2" s="1"/>
  <c r="J568" i="2"/>
  <c r="H568" i="2"/>
  <c r="F568" i="2"/>
  <c r="AX567" i="2"/>
  <c r="AL567" i="2"/>
  <c r="AI567" i="2"/>
  <c r="AJ567" i="2" s="1"/>
  <c r="AY567" i="2" s="1"/>
  <c r="AH567" i="2"/>
  <c r="AG567" i="2"/>
  <c r="AF567" i="2"/>
  <c r="J567" i="2"/>
  <c r="H567" i="2"/>
  <c r="F567" i="2"/>
  <c r="AX566" i="2"/>
  <c r="AL566" i="2"/>
  <c r="AI566" i="2"/>
  <c r="AZ566" i="2" s="1"/>
  <c r="AH566" i="2"/>
  <c r="AF566" i="2"/>
  <c r="AG566" i="2" s="1"/>
  <c r="J566" i="2"/>
  <c r="H566" i="2"/>
  <c r="F566" i="2"/>
  <c r="AX565" i="2"/>
  <c r="AL565" i="2"/>
  <c r="AI565" i="2"/>
  <c r="AJ565" i="2" s="1"/>
  <c r="AY565" i="2" s="1"/>
  <c r="AH565" i="2"/>
  <c r="AG565" i="2"/>
  <c r="AF565" i="2"/>
  <c r="J565" i="2"/>
  <c r="H565" i="2"/>
  <c r="F565" i="2"/>
  <c r="AX564" i="2"/>
  <c r="AL564" i="2"/>
  <c r="AI564" i="2"/>
  <c r="AZ564" i="2" s="1"/>
  <c r="AH564" i="2"/>
  <c r="AF564" i="2"/>
  <c r="AG564" i="2" s="1"/>
  <c r="J564" i="2"/>
  <c r="H564" i="2"/>
  <c r="F564" i="2"/>
  <c r="AX563" i="2"/>
  <c r="AL563" i="2"/>
  <c r="AI563" i="2"/>
  <c r="AJ563" i="2" s="1"/>
  <c r="AY563" i="2" s="1"/>
  <c r="AH563" i="2"/>
  <c r="AG563" i="2"/>
  <c r="AF563" i="2"/>
  <c r="J563" i="2"/>
  <c r="H563" i="2"/>
  <c r="F563" i="2"/>
  <c r="AX562" i="2"/>
  <c r="AL562" i="2"/>
  <c r="AI562" i="2"/>
  <c r="AZ562" i="2" s="1"/>
  <c r="AH562" i="2"/>
  <c r="AF562" i="2"/>
  <c r="AG562" i="2" s="1"/>
  <c r="J562" i="2"/>
  <c r="H562" i="2"/>
  <c r="F562" i="2"/>
  <c r="AX561" i="2"/>
  <c r="AL561" i="2"/>
  <c r="AI561" i="2"/>
  <c r="AJ561" i="2" s="1"/>
  <c r="AY561" i="2" s="1"/>
  <c r="AH561" i="2"/>
  <c r="AG561" i="2"/>
  <c r="AF561" i="2"/>
  <c r="J561" i="2"/>
  <c r="H561" i="2"/>
  <c r="F561" i="2"/>
  <c r="AX560" i="2"/>
  <c r="AL560" i="2"/>
  <c r="AI560" i="2"/>
  <c r="AZ560" i="2" s="1"/>
  <c r="AH560" i="2"/>
  <c r="AF560" i="2"/>
  <c r="AG560" i="2" s="1"/>
  <c r="J560" i="2"/>
  <c r="H560" i="2"/>
  <c r="F560" i="2"/>
  <c r="AX559" i="2"/>
  <c r="AL559" i="2"/>
  <c r="AI559" i="2"/>
  <c r="AJ559" i="2" s="1"/>
  <c r="AY559" i="2" s="1"/>
  <c r="AH559" i="2"/>
  <c r="AG559" i="2"/>
  <c r="AF559" i="2"/>
  <c r="J559" i="2"/>
  <c r="H559" i="2"/>
  <c r="F559" i="2"/>
  <c r="AX558" i="2"/>
  <c r="AL558" i="2"/>
  <c r="AI558" i="2"/>
  <c r="AZ558" i="2" s="1"/>
  <c r="AH558" i="2"/>
  <c r="AF558" i="2"/>
  <c r="AG558" i="2" s="1"/>
  <c r="J558" i="2"/>
  <c r="H558" i="2"/>
  <c r="F558" i="2"/>
  <c r="AX557" i="2"/>
  <c r="AL557" i="2"/>
  <c r="AI557" i="2"/>
  <c r="AJ557" i="2" s="1"/>
  <c r="AY557" i="2" s="1"/>
  <c r="AH557" i="2"/>
  <c r="AG557" i="2"/>
  <c r="AF557" i="2"/>
  <c r="J557" i="2"/>
  <c r="H557" i="2"/>
  <c r="F557" i="2"/>
  <c r="AX556" i="2"/>
  <c r="AL556" i="2"/>
  <c r="AI556" i="2"/>
  <c r="AZ556" i="2" s="1"/>
  <c r="AH556" i="2"/>
  <c r="AF556" i="2"/>
  <c r="AG556" i="2" s="1"/>
  <c r="J556" i="2"/>
  <c r="H556" i="2"/>
  <c r="F556" i="2"/>
  <c r="AX555" i="2"/>
  <c r="AL555" i="2"/>
  <c r="AI555" i="2"/>
  <c r="AJ555" i="2" s="1"/>
  <c r="AY555" i="2" s="1"/>
  <c r="AH555" i="2"/>
  <c r="AG555" i="2"/>
  <c r="AF555" i="2"/>
  <c r="J555" i="2"/>
  <c r="H555" i="2"/>
  <c r="F555" i="2"/>
  <c r="AX554" i="2"/>
  <c r="AL554" i="2"/>
  <c r="AI554" i="2"/>
  <c r="AZ554" i="2" s="1"/>
  <c r="AH554" i="2"/>
  <c r="AF554" i="2"/>
  <c r="AG554" i="2" s="1"/>
  <c r="J554" i="2"/>
  <c r="H554" i="2"/>
  <c r="F554" i="2"/>
  <c r="AX553" i="2"/>
  <c r="AL553" i="2"/>
  <c r="AI553" i="2"/>
  <c r="AJ553" i="2" s="1"/>
  <c r="AY553" i="2" s="1"/>
  <c r="AH553" i="2"/>
  <c r="AG553" i="2"/>
  <c r="AF553" i="2"/>
  <c r="J553" i="2"/>
  <c r="H553" i="2"/>
  <c r="F553" i="2"/>
  <c r="AX552" i="2"/>
  <c r="AL552" i="2"/>
  <c r="AI552" i="2"/>
  <c r="AZ552" i="2" s="1"/>
  <c r="AH552" i="2"/>
  <c r="AF552" i="2"/>
  <c r="AG552" i="2" s="1"/>
  <c r="J552" i="2"/>
  <c r="H552" i="2"/>
  <c r="F552" i="2"/>
  <c r="AX551" i="2"/>
  <c r="AL551" i="2"/>
  <c r="AI551" i="2"/>
  <c r="AJ551" i="2" s="1"/>
  <c r="AY551" i="2" s="1"/>
  <c r="AH551" i="2"/>
  <c r="AG551" i="2"/>
  <c r="AF551" i="2"/>
  <c r="J551" i="2"/>
  <c r="H551" i="2"/>
  <c r="F551" i="2"/>
  <c r="AX550" i="2"/>
  <c r="AL550" i="2"/>
  <c r="AI550" i="2"/>
  <c r="AZ550" i="2" s="1"/>
  <c r="AH550" i="2"/>
  <c r="AF550" i="2"/>
  <c r="AG550" i="2" s="1"/>
  <c r="J550" i="2"/>
  <c r="H550" i="2"/>
  <c r="F550" i="2"/>
  <c r="AX549" i="2"/>
  <c r="AL549" i="2"/>
  <c r="AI549" i="2"/>
  <c r="AJ549" i="2" s="1"/>
  <c r="AY549" i="2" s="1"/>
  <c r="AH549" i="2"/>
  <c r="AG549" i="2"/>
  <c r="AF549" i="2"/>
  <c r="J549" i="2"/>
  <c r="H549" i="2"/>
  <c r="F549" i="2"/>
  <c r="AX548" i="2"/>
  <c r="AL548" i="2"/>
  <c r="AI548" i="2"/>
  <c r="AZ548" i="2" s="1"/>
  <c r="AH548" i="2"/>
  <c r="AF548" i="2"/>
  <c r="AG548" i="2" s="1"/>
  <c r="J548" i="2"/>
  <c r="H548" i="2"/>
  <c r="F548" i="2"/>
  <c r="AX547" i="2"/>
  <c r="AL547" i="2"/>
  <c r="AI547" i="2"/>
  <c r="AJ547" i="2" s="1"/>
  <c r="AY547" i="2" s="1"/>
  <c r="AH547" i="2"/>
  <c r="AG547" i="2"/>
  <c r="AF547" i="2"/>
  <c r="J547" i="2"/>
  <c r="H547" i="2"/>
  <c r="F547" i="2"/>
  <c r="AX546" i="2"/>
  <c r="AL546" i="2"/>
  <c r="AI546" i="2"/>
  <c r="AZ546" i="2" s="1"/>
  <c r="AH546" i="2"/>
  <c r="AF546" i="2"/>
  <c r="AG546" i="2" s="1"/>
  <c r="J546" i="2"/>
  <c r="H546" i="2"/>
  <c r="F546" i="2"/>
  <c r="AX545" i="2"/>
  <c r="AL545" i="2"/>
  <c r="AI545" i="2"/>
  <c r="AJ545" i="2" s="1"/>
  <c r="AY545" i="2" s="1"/>
  <c r="AH545" i="2"/>
  <c r="AG545" i="2"/>
  <c r="AF545" i="2"/>
  <c r="J545" i="2"/>
  <c r="H545" i="2"/>
  <c r="F545" i="2"/>
  <c r="AX544" i="2"/>
  <c r="AL544" i="2"/>
  <c r="AI544" i="2"/>
  <c r="AZ544" i="2" s="1"/>
  <c r="AH544" i="2"/>
  <c r="AF544" i="2"/>
  <c r="AG544" i="2" s="1"/>
  <c r="J544" i="2"/>
  <c r="H544" i="2"/>
  <c r="F544" i="2"/>
  <c r="AX543" i="2"/>
  <c r="AL543" i="2"/>
  <c r="AH543" i="2"/>
  <c r="AG543" i="2"/>
  <c r="AF543" i="2"/>
  <c r="AI543" i="2" s="1"/>
  <c r="J543" i="2"/>
  <c r="H543" i="2"/>
  <c r="F543" i="2"/>
  <c r="AX542" i="2"/>
  <c r="AL542" i="2"/>
  <c r="AI542" i="2"/>
  <c r="AZ542" i="2" s="1"/>
  <c r="AH542" i="2"/>
  <c r="AF542" i="2"/>
  <c r="AG542" i="2" s="1"/>
  <c r="J542" i="2"/>
  <c r="H542" i="2"/>
  <c r="F542" i="2"/>
  <c r="AX541" i="2"/>
  <c r="AL541" i="2"/>
  <c r="AH541" i="2"/>
  <c r="AG541" i="2"/>
  <c r="AF541" i="2"/>
  <c r="AI541" i="2" s="1"/>
  <c r="J541" i="2"/>
  <c r="H541" i="2"/>
  <c r="F541" i="2"/>
  <c r="AX540" i="2"/>
  <c r="AL540" i="2"/>
  <c r="AI540" i="2"/>
  <c r="AZ540" i="2" s="1"/>
  <c r="AH540" i="2"/>
  <c r="AF540" i="2"/>
  <c r="AG540" i="2" s="1"/>
  <c r="J540" i="2"/>
  <c r="H540" i="2"/>
  <c r="F540" i="2"/>
  <c r="AX539" i="2"/>
  <c r="AL539" i="2"/>
  <c r="AH539" i="2"/>
  <c r="AG539" i="2"/>
  <c r="AF539" i="2"/>
  <c r="AI539" i="2" s="1"/>
  <c r="J539" i="2"/>
  <c r="H539" i="2"/>
  <c r="F539" i="2"/>
  <c r="AX538" i="2"/>
  <c r="AL538" i="2"/>
  <c r="AI538" i="2"/>
  <c r="AZ538" i="2" s="1"/>
  <c r="AH538" i="2"/>
  <c r="AF538" i="2"/>
  <c r="AG538" i="2" s="1"/>
  <c r="J538" i="2"/>
  <c r="H538" i="2"/>
  <c r="F538" i="2"/>
  <c r="AX537" i="2"/>
  <c r="AL537" i="2"/>
  <c r="AH537" i="2"/>
  <c r="AG537" i="2"/>
  <c r="AF537" i="2"/>
  <c r="AI537" i="2" s="1"/>
  <c r="J537" i="2"/>
  <c r="H537" i="2"/>
  <c r="F537" i="2"/>
  <c r="AX536" i="2"/>
  <c r="AL536" i="2"/>
  <c r="AI536" i="2"/>
  <c r="AZ536" i="2" s="1"/>
  <c r="AH536" i="2"/>
  <c r="AF536" i="2"/>
  <c r="AG536" i="2" s="1"/>
  <c r="J536" i="2"/>
  <c r="H536" i="2"/>
  <c r="F536" i="2"/>
  <c r="AX535" i="2"/>
  <c r="AL535" i="2"/>
  <c r="AH535" i="2"/>
  <c r="AG535" i="2"/>
  <c r="AF535" i="2"/>
  <c r="AI535" i="2" s="1"/>
  <c r="J535" i="2"/>
  <c r="H535" i="2"/>
  <c r="F535" i="2"/>
  <c r="AX534" i="2"/>
  <c r="AL534" i="2"/>
  <c r="AI534" i="2"/>
  <c r="AZ534" i="2" s="1"/>
  <c r="AH534" i="2"/>
  <c r="AF534" i="2"/>
  <c r="AG534" i="2" s="1"/>
  <c r="J534" i="2"/>
  <c r="H534" i="2"/>
  <c r="F534" i="2"/>
  <c r="AX533" i="2"/>
  <c r="AL533" i="2"/>
  <c r="AH533" i="2"/>
  <c r="AG533" i="2"/>
  <c r="AF533" i="2"/>
  <c r="AI533" i="2" s="1"/>
  <c r="J533" i="2"/>
  <c r="H533" i="2"/>
  <c r="F533" i="2"/>
  <c r="AX532" i="2"/>
  <c r="AL532" i="2"/>
  <c r="AI532" i="2"/>
  <c r="AZ532" i="2" s="1"/>
  <c r="AH532" i="2"/>
  <c r="AF532" i="2"/>
  <c r="AG532" i="2" s="1"/>
  <c r="J532" i="2"/>
  <c r="H532" i="2"/>
  <c r="F532" i="2"/>
  <c r="AX531" i="2"/>
  <c r="AL531" i="2"/>
  <c r="AH531" i="2"/>
  <c r="AG531" i="2"/>
  <c r="AF531" i="2"/>
  <c r="AI531" i="2" s="1"/>
  <c r="J531" i="2"/>
  <c r="H531" i="2"/>
  <c r="F531" i="2"/>
  <c r="AX530" i="2"/>
  <c r="AL530" i="2"/>
  <c r="AI530" i="2"/>
  <c r="AZ530" i="2" s="1"/>
  <c r="AH530" i="2"/>
  <c r="AF530" i="2"/>
  <c r="AG530" i="2" s="1"/>
  <c r="J530" i="2"/>
  <c r="H530" i="2"/>
  <c r="F530" i="2"/>
  <c r="AX529" i="2"/>
  <c r="AL529" i="2"/>
  <c r="AH529" i="2"/>
  <c r="AG529" i="2"/>
  <c r="AF529" i="2"/>
  <c r="AI529" i="2" s="1"/>
  <c r="J529" i="2"/>
  <c r="H529" i="2"/>
  <c r="F529" i="2"/>
  <c r="AX528" i="2"/>
  <c r="AL528" i="2"/>
  <c r="AI528" i="2"/>
  <c r="AZ528" i="2" s="1"/>
  <c r="AH528" i="2"/>
  <c r="AF528" i="2"/>
  <c r="AG528" i="2" s="1"/>
  <c r="J528" i="2"/>
  <c r="H528" i="2"/>
  <c r="F528" i="2"/>
  <c r="AX527" i="2"/>
  <c r="AL527" i="2"/>
  <c r="AH527" i="2"/>
  <c r="AG527" i="2"/>
  <c r="AF527" i="2"/>
  <c r="AI527" i="2" s="1"/>
  <c r="J527" i="2"/>
  <c r="H527" i="2"/>
  <c r="F527" i="2"/>
  <c r="AX526" i="2"/>
  <c r="AL526" i="2"/>
  <c r="AI526" i="2"/>
  <c r="AZ526" i="2" s="1"/>
  <c r="AH526" i="2"/>
  <c r="AF526" i="2"/>
  <c r="AG526" i="2" s="1"/>
  <c r="J526" i="2"/>
  <c r="H526" i="2"/>
  <c r="F526" i="2"/>
  <c r="AX525" i="2"/>
  <c r="AL525" i="2"/>
  <c r="AH525" i="2"/>
  <c r="AG525" i="2"/>
  <c r="AF525" i="2"/>
  <c r="AI525" i="2" s="1"/>
  <c r="J525" i="2"/>
  <c r="H525" i="2"/>
  <c r="F525" i="2"/>
  <c r="AX524" i="2"/>
  <c r="AL524" i="2"/>
  <c r="AI524" i="2"/>
  <c r="AZ524" i="2" s="1"/>
  <c r="AH524" i="2"/>
  <c r="AF524" i="2"/>
  <c r="AG524" i="2" s="1"/>
  <c r="J524" i="2"/>
  <c r="H524" i="2"/>
  <c r="F524" i="2"/>
  <c r="AX523" i="2"/>
  <c r="AL523" i="2"/>
  <c r="AH523" i="2"/>
  <c r="AG523" i="2"/>
  <c r="AF523" i="2"/>
  <c r="AI523" i="2" s="1"/>
  <c r="J523" i="2"/>
  <c r="H523" i="2"/>
  <c r="F523" i="2"/>
  <c r="AX522" i="2"/>
  <c r="AL522" i="2"/>
  <c r="AI522" i="2"/>
  <c r="AZ522" i="2" s="1"/>
  <c r="AH522" i="2"/>
  <c r="AF522" i="2"/>
  <c r="AG522" i="2" s="1"/>
  <c r="J522" i="2"/>
  <c r="H522" i="2"/>
  <c r="F522" i="2"/>
  <c r="AX521" i="2"/>
  <c r="AL521" i="2"/>
  <c r="AH521" i="2"/>
  <c r="AG521" i="2"/>
  <c r="AF521" i="2"/>
  <c r="AI521" i="2" s="1"/>
  <c r="J521" i="2"/>
  <c r="H521" i="2"/>
  <c r="F521" i="2"/>
  <c r="AX520" i="2"/>
  <c r="AL520" i="2"/>
  <c r="AI520" i="2"/>
  <c r="AZ520" i="2" s="1"/>
  <c r="AH520" i="2"/>
  <c r="AF520" i="2"/>
  <c r="AG520" i="2" s="1"/>
  <c r="J520" i="2"/>
  <c r="H520" i="2"/>
  <c r="F520" i="2"/>
  <c r="AX519" i="2"/>
  <c r="AL519" i="2"/>
  <c r="AH519" i="2"/>
  <c r="AG519" i="2"/>
  <c r="AF519" i="2"/>
  <c r="AI519" i="2" s="1"/>
  <c r="J519" i="2"/>
  <c r="H519" i="2"/>
  <c r="F519" i="2"/>
  <c r="AX518" i="2"/>
  <c r="AL518" i="2"/>
  <c r="AI518" i="2"/>
  <c r="AZ518" i="2" s="1"/>
  <c r="AH518" i="2"/>
  <c r="AF518" i="2"/>
  <c r="AG518" i="2" s="1"/>
  <c r="J518" i="2"/>
  <c r="H518" i="2"/>
  <c r="F518" i="2"/>
  <c r="AX517" i="2"/>
  <c r="AL517" i="2"/>
  <c r="AH517" i="2"/>
  <c r="AG517" i="2"/>
  <c r="AF517" i="2"/>
  <c r="AI517" i="2" s="1"/>
  <c r="J517" i="2"/>
  <c r="H517" i="2"/>
  <c r="F517" i="2"/>
  <c r="AX516" i="2"/>
  <c r="AL516" i="2"/>
  <c r="AI516" i="2"/>
  <c r="AZ516" i="2" s="1"/>
  <c r="AH516" i="2"/>
  <c r="AF516" i="2"/>
  <c r="AG516" i="2" s="1"/>
  <c r="J516" i="2"/>
  <c r="H516" i="2"/>
  <c r="F516" i="2"/>
  <c r="AX515" i="2"/>
  <c r="AL515" i="2"/>
  <c r="AH515" i="2"/>
  <c r="AG515" i="2"/>
  <c r="AF515" i="2"/>
  <c r="AI515" i="2" s="1"/>
  <c r="J515" i="2"/>
  <c r="H515" i="2"/>
  <c r="F515" i="2"/>
  <c r="AX514" i="2"/>
  <c r="AL514" i="2"/>
  <c r="AI514" i="2"/>
  <c r="AZ514" i="2" s="1"/>
  <c r="AH514" i="2"/>
  <c r="AF514" i="2"/>
  <c r="AG514" i="2" s="1"/>
  <c r="J514" i="2"/>
  <c r="H514" i="2"/>
  <c r="F514" i="2"/>
  <c r="AX513" i="2"/>
  <c r="AL513" i="2"/>
  <c r="AH513" i="2"/>
  <c r="AG513" i="2"/>
  <c r="AF513" i="2"/>
  <c r="AI513" i="2" s="1"/>
  <c r="J513" i="2"/>
  <c r="H513" i="2"/>
  <c r="F513" i="2"/>
  <c r="AX512" i="2"/>
  <c r="AL512" i="2"/>
  <c r="AI512" i="2"/>
  <c r="AZ512" i="2" s="1"/>
  <c r="AH512" i="2"/>
  <c r="AF512" i="2"/>
  <c r="AG512" i="2" s="1"/>
  <c r="J512" i="2"/>
  <c r="H512" i="2"/>
  <c r="F512" i="2"/>
  <c r="AX511" i="2"/>
  <c r="AL511" i="2"/>
  <c r="AH511" i="2"/>
  <c r="AG511" i="2"/>
  <c r="AF511" i="2"/>
  <c r="AI511" i="2" s="1"/>
  <c r="J511" i="2"/>
  <c r="H511" i="2"/>
  <c r="F511" i="2"/>
  <c r="AX510" i="2"/>
  <c r="AL510" i="2"/>
  <c r="AI510" i="2"/>
  <c r="AZ510" i="2" s="1"/>
  <c r="AH510" i="2"/>
  <c r="AF510" i="2"/>
  <c r="AG510" i="2" s="1"/>
  <c r="J510" i="2"/>
  <c r="H510" i="2"/>
  <c r="F510" i="2"/>
  <c r="AX509" i="2"/>
  <c r="AL509" i="2"/>
  <c r="AH509" i="2"/>
  <c r="AG509" i="2"/>
  <c r="AF509" i="2"/>
  <c r="AI509" i="2" s="1"/>
  <c r="J509" i="2"/>
  <c r="H509" i="2"/>
  <c r="F509" i="2"/>
  <c r="AX508" i="2"/>
  <c r="AL508" i="2"/>
  <c r="AI508" i="2"/>
  <c r="AZ508" i="2" s="1"/>
  <c r="AH508" i="2"/>
  <c r="AF508" i="2"/>
  <c r="AG508" i="2" s="1"/>
  <c r="J508" i="2"/>
  <c r="H508" i="2"/>
  <c r="F508" i="2"/>
  <c r="AX507" i="2"/>
  <c r="AL507" i="2"/>
  <c r="AH507" i="2"/>
  <c r="AG507" i="2"/>
  <c r="AF507" i="2"/>
  <c r="AI507" i="2" s="1"/>
  <c r="J507" i="2"/>
  <c r="H507" i="2"/>
  <c r="F507" i="2"/>
  <c r="AX506" i="2"/>
  <c r="AL506" i="2"/>
  <c r="AI506" i="2"/>
  <c r="AZ506" i="2" s="1"/>
  <c r="AH506" i="2"/>
  <c r="AF506" i="2"/>
  <c r="AG506" i="2" s="1"/>
  <c r="J506" i="2"/>
  <c r="H506" i="2"/>
  <c r="F506" i="2"/>
  <c r="AX505" i="2"/>
  <c r="AL505" i="2"/>
  <c r="AH505" i="2"/>
  <c r="AG505" i="2"/>
  <c r="AF505" i="2"/>
  <c r="AI505" i="2" s="1"/>
  <c r="J505" i="2"/>
  <c r="H505" i="2"/>
  <c r="F505" i="2"/>
  <c r="AX504" i="2"/>
  <c r="AL504" i="2"/>
  <c r="AI504" i="2"/>
  <c r="AZ504" i="2" s="1"/>
  <c r="AH504" i="2"/>
  <c r="AF504" i="2"/>
  <c r="AG504" i="2" s="1"/>
  <c r="J504" i="2"/>
  <c r="H504" i="2"/>
  <c r="F504" i="2"/>
  <c r="AX503" i="2"/>
  <c r="AL503" i="2"/>
  <c r="AH503" i="2"/>
  <c r="AG503" i="2"/>
  <c r="AF503" i="2"/>
  <c r="AI503" i="2" s="1"/>
  <c r="J503" i="2"/>
  <c r="H503" i="2"/>
  <c r="F503" i="2"/>
  <c r="AX502" i="2"/>
  <c r="AL502" i="2"/>
  <c r="AI502" i="2"/>
  <c r="AZ502" i="2" s="1"/>
  <c r="AH502" i="2"/>
  <c r="AF502" i="2"/>
  <c r="AG502" i="2" s="1"/>
  <c r="J502" i="2"/>
  <c r="H502" i="2"/>
  <c r="F502" i="2"/>
  <c r="AX501" i="2"/>
  <c r="AL501" i="2"/>
  <c r="AH501" i="2"/>
  <c r="AG501" i="2"/>
  <c r="AF501" i="2"/>
  <c r="AI501" i="2" s="1"/>
  <c r="J501" i="2"/>
  <c r="H501" i="2"/>
  <c r="F501" i="2"/>
  <c r="AX500" i="2"/>
  <c r="AL500" i="2"/>
  <c r="AI500" i="2"/>
  <c r="AZ500" i="2" s="1"/>
  <c r="AH500" i="2"/>
  <c r="AF500" i="2"/>
  <c r="AG500" i="2" s="1"/>
  <c r="J500" i="2"/>
  <c r="H500" i="2"/>
  <c r="F500" i="2"/>
  <c r="AX499" i="2"/>
  <c r="AL499" i="2"/>
  <c r="AH499" i="2"/>
  <c r="AG499" i="2"/>
  <c r="AF499" i="2"/>
  <c r="AI499" i="2" s="1"/>
  <c r="J499" i="2"/>
  <c r="H499" i="2"/>
  <c r="F499" i="2"/>
  <c r="AX498" i="2"/>
  <c r="AL498" i="2"/>
  <c r="AI498" i="2"/>
  <c r="AH498" i="2"/>
  <c r="AF498" i="2"/>
  <c r="AG498" i="2" s="1"/>
  <c r="J498" i="2"/>
  <c r="H498" i="2"/>
  <c r="F498" i="2"/>
  <c r="AX497" i="2"/>
  <c r="AL497" i="2"/>
  <c r="AH497" i="2"/>
  <c r="AG497" i="2"/>
  <c r="AF497" i="2"/>
  <c r="AI497" i="2" s="1"/>
  <c r="J497" i="2"/>
  <c r="H497" i="2"/>
  <c r="F497" i="2"/>
  <c r="AX496" i="2"/>
  <c r="AL496" i="2"/>
  <c r="AI496" i="2"/>
  <c r="AH496" i="2"/>
  <c r="AF496" i="2"/>
  <c r="AG496" i="2" s="1"/>
  <c r="J496" i="2"/>
  <c r="H496" i="2"/>
  <c r="F496" i="2"/>
  <c r="AX495" i="2"/>
  <c r="AL495" i="2"/>
  <c r="AH495" i="2"/>
  <c r="AG495" i="2"/>
  <c r="AF495" i="2"/>
  <c r="AI495" i="2" s="1"/>
  <c r="J495" i="2"/>
  <c r="H495" i="2"/>
  <c r="F495" i="2"/>
  <c r="AX494" i="2"/>
  <c r="AL494" i="2"/>
  <c r="AI494" i="2"/>
  <c r="AH494" i="2"/>
  <c r="AF494" i="2"/>
  <c r="AG494" i="2" s="1"/>
  <c r="J494" i="2"/>
  <c r="H494" i="2"/>
  <c r="F494" i="2"/>
  <c r="AX493" i="2"/>
  <c r="AL493" i="2"/>
  <c r="AH493" i="2"/>
  <c r="AG493" i="2"/>
  <c r="AF493" i="2"/>
  <c r="AI493" i="2" s="1"/>
  <c r="J493" i="2"/>
  <c r="H493" i="2"/>
  <c r="F493" i="2"/>
  <c r="AX492" i="2"/>
  <c r="AL492" i="2"/>
  <c r="AI492" i="2"/>
  <c r="AH492" i="2"/>
  <c r="AF492" i="2"/>
  <c r="AG492" i="2" s="1"/>
  <c r="J492" i="2"/>
  <c r="H492" i="2"/>
  <c r="F492" i="2"/>
  <c r="AX491" i="2"/>
  <c r="AL491" i="2"/>
  <c r="AH491" i="2"/>
  <c r="AG491" i="2"/>
  <c r="AF491" i="2"/>
  <c r="AI491" i="2" s="1"/>
  <c r="J491" i="2"/>
  <c r="H491" i="2"/>
  <c r="F491" i="2"/>
  <c r="AX490" i="2"/>
  <c r="AL490" i="2"/>
  <c r="AI490" i="2"/>
  <c r="AH490" i="2"/>
  <c r="AF490" i="2"/>
  <c r="AG490" i="2" s="1"/>
  <c r="J490" i="2"/>
  <c r="H490" i="2"/>
  <c r="F490" i="2"/>
  <c r="AX489" i="2"/>
  <c r="AL489" i="2"/>
  <c r="AH489" i="2"/>
  <c r="AG489" i="2"/>
  <c r="AF489" i="2"/>
  <c r="AI489" i="2" s="1"/>
  <c r="J489" i="2"/>
  <c r="H489" i="2"/>
  <c r="F489" i="2"/>
  <c r="AX488" i="2"/>
  <c r="AL488" i="2"/>
  <c r="AI488" i="2"/>
  <c r="AH488" i="2"/>
  <c r="AF488" i="2"/>
  <c r="AG488" i="2" s="1"/>
  <c r="J488" i="2"/>
  <c r="H488" i="2"/>
  <c r="F488" i="2"/>
  <c r="AX487" i="2"/>
  <c r="AL487" i="2"/>
  <c r="AH487" i="2"/>
  <c r="AG487" i="2"/>
  <c r="AF487" i="2"/>
  <c r="AI487" i="2" s="1"/>
  <c r="J487" i="2"/>
  <c r="H487" i="2"/>
  <c r="F487" i="2"/>
  <c r="AX486" i="2"/>
  <c r="AL486" i="2"/>
  <c r="AI486" i="2"/>
  <c r="AH486" i="2"/>
  <c r="AF486" i="2"/>
  <c r="AG486" i="2" s="1"/>
  <c r="J486" i="2"/>
  <c r="H486" i="2"/>
  <c r="F486" i="2"/>
  <c r="AX485" i="2"/>
  <c r="AL485" i="2"/>
  <c r="AH485" i="2"/>
  <c r="AG485" i="2"/>
  <c r="AF485" i="2"/>
  <c r="AI485" i="2" s="1"/>
  <c r="J485" i="2"/>
  <c r="H485" i="2"/>
  <c r="F485" i="2"/>
  <c r="AX484" i="2"/>
  <c r="AL484" i="2"/>
  <c r="AI484" i="2"/>
  <c r="AH484" i="2"/>
  <c r="AF484" i="2"/>
  <c r="AG484" i="2" s="1"/>
  <c r="J484" i="2"/>
  <c r="H484" i="2"/>
  <c r="F484" i="2"/>
  <c r="AX483" i="2"/>
  <c r="AL483" i="2"/>
  <c r="AH483" i="2"/>
  <c r="AG483" i="2"/>
  <c r="AF483" i="2"/>
  <c r="AI483" i="2" s="1"/>
  <c r="J483" i="2"/>
  <c r="H483" i="2"/>
  <c r="F483" i="2"/>
  <c r="AX482" i="2"/>
  <c r="AL482" i="2"/>
  <c r="AI482" i="2"/>
  <c r="AH482" i="2"/>
  <c r="AF482" i="2"/>
  <c r="AG482" i="2" s="1"/>
  <c r="J482" i="2"/>
  <c r="H482" i="2"/>
  <c r="F482" i="2"/>
  <c r="AX481" i="2"/>
  <c r="AL481" i="2"/>
  <c r="AH481" i="2"/>
  <c r="AG481" i="2"/>
  <c r="AF481" i="2"/>
  <c r="AI481" i="2" s="1"/>
  <c r="J481" i="2"/>
  <c r="H481" i="2"/>
  <c r="F481" i="2"/>
  <c r="AX480" i="2"/>
  <c r="AL480" i="2"/>
  <c r="AI480" i="2"/>
  <c r="AH480" i="2"/>
  <c r="AF480" i="2"/>
  <c r="AG480" i="2" s="1"/>
  <c r="J480" i="2"/>
  <c r="H480" i="2"/>
  <c r="F480" i="2"/>
  <c r="AX479" i="2"/>
  <c r="AL479" i="2"/>
  <c r="AH479" i="2"/>
  <c r="AG479" i="2"/>
  <c r="AF479" i="2"/>
  <c r="AI479" i="2" s="1"/>
  <c r="J479" i="2"/>
  <c r="H479" i="2"/>
  <c r="F479" i="2"/>
  <c r="AX478" i="2"/>
  <c r="AL478" i="2"/>
  <c r="AI478" i="2"/>
  <c r="AH478" i="2"/>
  <c r="AF478" i="2"/>
  <c r="AG478" i="2" s="1"/>
  <c r="J478" i="2"/>
  <c r="H478" i="2"/>
  <c r="F478" i="2"/>
  <c r="AX477" i="2"/>
  <c r="AL477" i="2"/>
  <c r="AH477" i="2"/>
  <c r="AG477" i="2"/>
  <c r="AF477" i="2"/>
  <c r="AI477" i="2" s="1"/>
  <c r="J477" i="2"/>
  <c r="H477" i="2"/>
  <c r="F477" i="2"/>
  <c r="AX476" i="2"/>
  <c r="AL476" i="2"/>
  <c r="AI476" i="2"/>
  <c r="AH476" i="2"/>
  <c r="AF476" i="2"/>
  <c r="AG476" i="2" s="1"/>
  <c r="J476" i="2"/>
  <c r="H476" i="2"/>
  <c r="F476" i="2"/>
  <c r="AX475" i="2"/>
  <c r="AL475" i="2"/>
  <c r="AH475" i="2"/>
  <c r="AG475" i="2"/>
  <c r="AF475" i="2"/>
  <c r="AI475" i="2" s="1"/>
  <c r="J475" i="2"/>
  <c r="H475" i="2"/>
  <c r="F475" i="2"/>
  <c r="AX474" i="2"/>
  <c r="AL474" i="2"/>
  <c r="AI474" i="2"/>
  <c r="AH474" i="2"/>
  <c r="AF474" i="2"/>
  <c r="AG474" i="2" s="1"/>
  <c r="J474" i="2"/>
  <c r="H474" i="2"/>
  <c r="F474" i="2"/>
  <c r="AX473" i="2"/>
  <c r="AL473" i="2"/>
  <c r="AH473" i="2"/>
  <c r="AG473" i="2"/>
  <c r="AF473" i="2"/>
  <c r="AI473" i="2" s="1"/>
  <c r="J473" i="2"/>
  <c r="H473" i="2"/>
  <c r="F473" i="2"/>
  <c r="AX472" i="2"/>
  <c r="AL472" i="2"/>
  <c r="AI472" i="2"/>
  <c r="AH472" i="2"/>
  <c r="AF472" i="2"/>
  <c r="AG472" i="2" s="1"/>
  <c r="J472" i="2"/>
  <c r="H472" i="2"/>
  <c r="F472" i="2"/>
  <c r="AX471" i="2"/>
  <c r="AL471" i="2"/>
  <c r="AH471" i="2"/>
  <c r="AG471" i="2"/>
  <c r="AF471" i="2"/>
  <c r="AI471" i="2" s="1"/>
  <c r="J471" i="2"/>
  <c r="H471" i="2"/>
  <c r="F471" i="2"/>
  <c r="AX470" i="2"/>
  <c r="AL470" i="2"/>
  <c r="AI470" i="2"/>
  <c r="AH470" i="2"/>
  <c r="AF470" i="2"/>
  <c r="AG470" i="2" s="1"/>
  <c r="J470" i="2"/>
  <c r="H470" i="2"/>
  <c r="F470" i="2"/>
  <c r="AX469" i="2"/>
  <c r="AL469" i="2"/>
  <c r="AH469" i="2"/>
  <c r="AG469" i="2"/>
  <c r="AF469" i="2"/>
  <c r="AI469" i="2" s="1"/>
  <c r="J469" i="2"/>
  <c r="H469" i="2"/>
  <c r="F469" i="2"/>
  <c r="AX468" i="2"/>
  <c r="AL468" i="2"/>
  <c r="AI468" i="2"/>
  <c r="AH468" i="2"/>
  <c r="AF468" i="2"/>
  <c r="AG468" i="2" s="1"/>
  <c r="J468" i="2"/>
  <c r="H468" i="2"/>
  <c r="F468" i="2"/>
  <c r="AX467" i="2"/>
  <c r="AL467" i="2"/>
  <c r="AH467" i="2"/>
  <c r="AG467" i="2"/>
  <c r="AF467" i="2"/>
  <c r="AI467" i="2" s="1"/>
  <c r="J467" i="2"/>
  <c r="H467" i="2"/>
  <c r="F467" i="2"/>
  <c r="AX466" i="2"/>
  <c r="AL466" i="2"/>
  <c r="AI466" i="2"/>
  <c r="AH466" i="2"/>
  <c r="AF466" i="2"/>
  <c r="AG466" i="2" s="1"/>
  <c r="J466" i="2"/>
  <c r="H466" i="2"/>
  <c r="F466" i="2"/>
  <c r="AX465" i="2"/>
  <c r="AL465" i="2"/>
  <c r="AH465" i="2"/>
  <c r="AG465" i="2"/>
  <c r="AF465" i="2"/>
  <c r="AI465" i="2" s="1"/>
  <c r="J465" i="2"/>
  <c r="H465" i="2"/>
  <c r="F465" i="2"/>
  <c r="AX464" i="2"/>
  <c r="AL464" i="2"/>
  <c r="AI464" i="2"/>
  <c r="AH464" i="2"/>
  <c r="AF464" i="2"/>
  <c r="AG464" i="2" s="1"/>
  <c r="J464" i="2"/>
  <c r="H464" i="2"/>
  <c r="F464" i="2"/>
  <c r="AX463" i="2"/>
  <c r="AL463" i="2"/>
  <c r="AH463" i="2"/>
  <c r="AG463" i="2"/>
  <c r="AF463" i="2"/>
  <c r="AI463" i="2" s="1"/>
  <c r="J463" i="2"/>
  <c r="H463" i="2"/>
  <c r="F463" i="2"/>
  <c r="AX462" i="2"/>
  <c r="AL462" i="2"/>
  <c r="AI462" i="2"/>
  <c r="AH462" i="2"/>
  <c r="AF462" i="2"/>
  <c r="AG462" i="2" s="1"/>
  <c r="J462" i="2"/>
  <c r="H462" i="2"/>
  <c r="F462" i="2"/>
  <c r="AX461" i="2"/>
  <c r="AL461" i="2"/>
  <c r="AH461" i="2"/>
  <c r="AG461" i="2"/>
  <c r="AF461" i="2"/>
  <c r="AI461" i="2" s="1"/>
  <c r="J461" i="2"/>
  <c r="H461" i="2"/>
  <c r="F461" i="2"/>
  <c r="AX460" i="2"/>
  <c r="AL460" i="2"/>
  <c r="AI460" i="2"/>
  <c r="AH460" i="2"/>
  <c r="AF460" i="2"/>
  <c r="AG460" i="2" s="1"/>
  <c r="J460" i="2"/>
  <c r="H460" i="2"/>
  <c r="F460" i="2"/>
  <c r="AX459" i="2"/>
  <c r="AL459" i="2"/>
  <c r="AH459" i="2"/>
  <c r="AG459" i="2"/>
  <c r="AF459" i="2"/>
  <c r="AI459" i="2" s="1"/>
  <c r="J459" i="2"/>
  <c r="H459" i="2"/>
  <c r="F459" i="2"/>
  <c r="AX458" i="2"/>
  <c r="AL458" i="2"/>
  <c r="AI458" i="2"/>
  <c r="AH458" i="2"/>
  <c r="AF458" i="2"/>
  <c r="AG458" i="2" s="1"/>
  <c r="J458" i="2"/>
  <c r="H458" i="2"/>
  <c r="F458" i="2"/>
  <c r="AX457" i="2"/>
  <c r="AL457" i="2"/>
  <c r="AH457" i="2"/>
  <c r="AG457" i="2"/>
  <c r="AF457" i="2"/>
  <c r="AI457" i="2" s="1"/>
  <c r="J457" i="2"/>
  <c r="H457" i="2"/>
  <c r="F457" i="2"/>
  <c r="AX456" i="2"/>
  <c r="AL456" i="2"/>
  <c r="AI456" i="2"/>
  <c r="AH456" i="2"/>
  <c r="AF456" i="2"/>
  <c r="AG456" i="2" s="1"/>
  <c r="J456" i="2"/>
  <c r="H456" i="2"/>
  <c r="F456" i="2"/>
  <c r="AX455" i="2"/>
  <c r="AL455" i="2"/>
  <c r="AH455" i="2"/>
  <c r="AG455" i="2"/>
  <c r="AF455" i="2"/>
  <c r="AI455" i="2" s="1"/>
  <c r="J455" i="2"/>
  <c r="H455" i="2"/>
  <c r="F455" i="2"/>
  <c r="AX454" i="2"/>
  <c r="AL454" i="2"/>
  <c r="AJ454" i="2"/>
  <c r="AI454" i="2"/>
  <c r="AZ454" i="2" s="1"/>
  <c r="AH454" i="2"/>
  <c r="AF454" i="2"/>
  <c r="AG454" i="2" s="1"/>
  <c r="J454" i="2"/>
  <c r="H454" i="2"/>
  <c r="F454" i="2"/>
  <c r="AZ453" i="2"/>
  <c r="AY453" i="2"/>
  <c r="AX453" i="2"/>
  <c r="AL453" i="2"/>
  <c r="AJ453" i="2"/>
  <c r="AH453" i="2"/>
  <c r="AF453" i="2"/>
  <c r="AI453" i="2" s="1"/>
  <c r="J453" i="2"/>
  <c r="H453" i="2"/>
  <c r="F453" i="2"/>
  <c r="AZ452" i="2"/>
  <c r="AX452" i="2"/>
  <c r="AL452" i="2"/>
  <c r="AH452" i="2"/>
  <c r="AG452" i="2"/>
  <c r="AF452" i="2"/>
  <c r="AI452" i="2" s="1"/>
  <c r="AJ452" i="2" s="1"/>
  <c r="J452" i="2"/>
  <c r="H452" i="2"/>
  <c r="F452" i="2"/>
  <c r="AX451" i="2"/>
  <c r="AL451" i="2"/>
  <c r="AJ451" i="2"/>
  <c r="AH451" i="2"/>
  <c r="AG451" i="2"/>
  <c r="AF451" i="2"/>
  <c r="AI451" i="2" s="1"/>
  <c r="AZ451" i="2" s="1"/>
  <c r="J451" i="2"/>
  <c r="H451" i="2"/>
  <c r="F451" i="2"/>
  <c r="AY451" i="2" s="1"/>
  <c r="AX450" i="2"/>
  <c r="AL450" i="2"/>
  <c r="AH450" i="2"/>
  <c r="AF450" i="2"/>
  <c r="AI450" i="2" s="1"/>
  <c r="J450" i="2"/>
  <c r="H450" i="2"/>
  <c r="F450" i="2"/>
  <c r="AX449" i="2"/>
  <c r="AL449" i="2"/>
  <c r="AH449" i="2"/>
  <c r="AF449" i="2"/>
  <c r="J449" i="2"/>
  <c r="H449" i="2"/>
  <c r="F449" i="2"/>
  <c r="AX448" i="2"/>
  <c r="AL448" i="2"/>
  <c r="AI448" i="2"/>
  <c r="AH448" i="2"/>
  <c r="AG448" i="2"/>
  <c r="AF448" i="2"/>
  <c r="J448" i="2"/>
  <c r="H448" i="2"/>
  <c r="F448" i="2"/>
  <c r="AX447" i="2"/>
  <c r="AL447" i="2"/>
  <c r="AH447" i="2"/>
  <c r="AF447" i="2"/>
  <c r="AI447" i="2" s="1"/>
  <c r="AZ447" i="2" s="1"/>
  <c r="J447" i="2"/>
  <c r="H447" i="2"/>
  <c r="F447" i="2"/>
  <c r="AX446" i="2"/>
  <c r="AL446" i="2"/>
  <c r="AI446" i="2"/>
  <c r="AZ446" i="2" s="1"/>
  <c r="AH446" i="2"/>
  <c r="AG446" i="2"/>
  <c r="AF446" i="2"/>
  <c r="J446" i="2"/>
  <c r="H446" i="2"/>
  <c r="F446" i="2"/>
  <c r="AZ445" i="2"/>
  <c r="AX445" i="2"/>
  <c r="AL445" i="2"/>
  <c r="AY445" i="2" s="1"/>
  <c r="AJ445" i="2"/>
  <c r="AH445" i="2"/>
  <c r="AF445" i="2"/>
  <c r="AI445" i="2" s="1"/>
  <c r="J445" i="2"/>
  <c r="H445" i="2"/>
  <c r="F445" i="2"/>
  <c r="AZ444" i="2"/>
  <c r="AX444" i="2"/>
  <c r="AL444" i="2"/>
  <c r="AH444" i="2"/>
  <c r="AG444" i="2"/>
  <c r="AF444" i="2"/>
  <c r="AI444" i="2" s="1"/>
  <c r="AJ444" i="2" s="1"/>
  <c r="J444" i="2"/>
  <c r="H444" i="2"/>
  <c r="F444" i="2"/>
  <c r="AX443" i="2"/>
  <c r="AL443" i="2"/>
  <c r="AJ443" i="2"/>
  <c r="AH443" i="2"/>
  <c r="AF443" i="2"/>
  <c r="AI443" i="2" s="1"/>
  <c r="AZ443" i="2" s="1"/>
  <c r="J443" i="2"/>
  <c r="H443" i="2"/>
  <c r="F443" i="2"/>
  <c r="AY443" i="2" s="1"/>
  <c r="AX442" i="2"/>
  <c r="AL442" i="2"/>
  <c r="AH442" i="2"/>
  <c r="AF442" i="2"/>
  <c r="AI442" i="2" s="1"/>
  <c r="J442" i="2"/>
  <c r="H442" i="2"/>
  <c r="F442" i="2"/>
  <c r="AX441" i="2"/>
  <c r="AL441" i="2"/>
  <c r="AH441" i="2"/>
  <c r="AF441" i="2"/>
  <c r="J441" i="2"/>
  <c r="H441" i="2"/>
  <c r="F441" i="2"/>
  <c r="AX440" i="2"/>
  <c r="AL440" i="2"/>
  <c r="AI440" i="2"/>
  <c r="AH440" i="2"/>
  <c r="AG440" i="2"/>
  <c r="AF440" i="2"/>
  <c r="J440" i="2"/>
  <c r="H440" i="2"/>
  <c r="F440" i="2"/>
  <c r="AX439" i="2"/>
  <c r="AL439" i="2"/>
  <c r="AH439" i="2"/>
  <c r="AF439" i="2"/>
  <c r="AI439" i="2" s="1"/>
  <c r="AZ439" i="2" s="1"/>
  <c r="J439" i="2"/>
  <c r="H439" i="2"/>
  <c r="F439" i="2"/>
  <c r="AX438" i="2"/>
  <c r="AL438" i="2"/>
  <c r="AI438" i="2"/>
  <c r="AZ438" i="2" s="1"/>
  <c r="AH438" i="2"/>
  <c r="AG438" i="2"/>
  <c r="AF438" i="2"/>
  <c r="J438" i="2"/>
  <c r="H438" i="2"/>
  <c r="F438" i="2"/>
  <c r="AZ437" i="2"/>
  <c r="AX437" i="2"/>
  <c r="AL437" i="2"/>
  <c r="AY437" i="2" s="1"/>
  <c r="AJ437" i="2"/>
  <c r="AH437" i="2"/>
  <c r="AF437" i="2"/>
  <c r="AI437" i="2" s="1"/>
  <c r="J437" i="2"/>
  <c r="H437" i="2"/>
  <c r="F437" i="2"/>
  <c r="AZ436" i="2"/>
  <c r="AX436" i="2"/>
  <c r="AL436" i="2"/>
  <c r="AH436" i="2"/>
  <c r="AG436" i="2"/>
  <c r="AF436" i="2"/>
  <c r="AI436" i="2" s="1"/>
  <c r="AJ436" i="2" s="1"/>
  <c r="J436" i="2"/>
  <c r="H436" i="2"/>
  <c r="F436" i="2"/>
  <c r="AX435" i="2"/>
  <c r="AL435" i="2"/>
  <c r="AH435" i="2"/>
  <c r="AF435" i="2"/>
  <c r="AI435" i="2" s="1"/>
  <c r="AJ435" i="2" s="1"/>
  <c r="J435" i="2"/>
  <c r="H435" i="2"/>
  <c r="F435" i="2"/>
  <c r="AY435" i="2" s="1"/>
  <c r="AX434" i="2"/>
  <c r="AL434" i="2"/>
  <c r="AH434" i="2"/>
  <c r="AF434" i="2"/>
  <c r="AI434" i="2" s="1"/>
  <c r="J434" i="2"/>
  <c r="H434" i="2"/>
  <c r="F434" i="2"/>
  <c r="AX433" i="2"/>
  <c r="AL433" i="2"/>
  <c r="AH433" i="2"/>
  <c r="AF433" i="2"/>
  <c r="J433" i="2"/>
  <c r="H433" i="2"/>
  <c r="F433" i="2"/>
  <c r="AX432" i="2"/>
  <c r="AL432" i="2"/>
  <c r="AI432" i="2"/>
  <c r="AH432" i="2"/>
  <c r="AG432" i="2"/>
  <c r="AF432" i="2"/>
  <c r="J432" i="2"/>
  <c r="H432" i="2"/>
  <c r="F432" i="2"/>
  <c r="AX431" i="2"/>
  <c r="AL431" i="2"/>
  <c r="AH431" i="2"/>
  <c r="AF431" i="2"/>
  <c r="AI431" i="2" s="1"/>
  <c r="AZ431" i="2" s="1"/>
  <c r="J431" i="2"/>
  <c r="H431" i="2"/>
  <c r="F431" i="2"/>
  <c r="AX430" i="2"/>
  <c r="AL430" i="2"/>
  <c r="AI430" i="2"/>
  <c r="AZ430" i="2" s="1"/>
  <c r="AH430" i="2"/>
  <c r="AG430" i="2"/>
  <c r="AF430" i="2"/>
  <c r="J430" i="2"/>
  <c r="H430" i="2"/>
  <c r="F430" i="2"/>
  <c r="AZ429" i="2"/>
  <c r="AX429" i="2"/>
  <c r="AL429" i="2"/>
  <c r="AY429" i="2" s="1"/>
  <c r="AJ429" i="2"/>
  <c r="AH429" i="2"/>
  <c r="AF429" i="2"/>
  <c r="AI429" i="2" s="1"/>
  <c r="J429" i="2"/>
  <c r="H429" i="2"/>
  <c r="F429" i="2"/>
  <c r="AX428" i="2"/>
  <c r="AL428" i="2"/>
  <c r="AH428" i="2"/>
  <c r="AG428" i="2"/>
  <c r="AF428" i="2"/>
  <c r="AI428" i="2" s="1"/>
  <c r="AJ428" i="2" s="1"/>
  <c r="J428" i="2"/>
  <c r="H428" i="2"/>
  <c r="F428" i="2"/>
  <c r="AX427" i="2"/>
  <c r="AL427" i="2"/>
  <c r="AH427" i="2"/>
  <c r="AF427" i="2"/>
  <c r="AI427" i="2" s="1"/>
  <c r="AJ427" i="2" s="1"/>
  <c r="J427" i="2"/>
  <c r="H427" i="2"/>
  <c r="F427" i="2"/>
  <c r="AY427" i="2" s="1"/>
  <c r="AX426" i="2"/>
  <c r="AL426" i="2"/>
  <c r="AH426" i="2"/>
  <c r="AF426" i="2"/>
  <c r="AI426" i="2" s="1"/>
  <c r="J426" i="2"/>
  <c r="H426" i="2"/>
  <c r="F426" i="2"/>
  <c r="AX425" i="2"/>
  <c r="AL425" i="2"/>
  <c r="AH425" i="2"/>
  <c r="AF425" i="2"/>
  <c r="J425" i="2"/>
  <c r="H425" i="2"/>
  <c r="F425" i="2"/>
  <c r="AX424" i="2"/>
  <c r="AL424" i="2"/>
  <c r="AI424" i="2"/>
  <c r="AH424" i="2"/>
  <c r="AG424" i="2"/>
  <c r="AF424" i="2"/>
  <c r="J424" i="2"/>
  <c r="H424" i="2"/>
  <c r="F424" i="2"/>
  <c r="AX423" i="2"/>
  <c r="AL423" i="2"/>
  <c r="AH423" i="2"/>
  <c r="AF423" i="2"/>
  <c r="AI423" i="2" s="1"/>
  <c r="AZ423" i="2" s="1"/>
  <c r="J423" i="2"/>
  <c r="H423" i="2"/>
  <c r="F423" i="2"/>
  <c r="AX422" i="2"/>
  <c r="AL422" i="2"/>
  <c r="AI422" i="2"/>
  <c r="AZ422" i="2" s="1"/>
  <c r="AH422" i="2"/>
  <c r="AG422" i="2"/>
  <c r="AF422" i="2"/>
  <c r="J422" i="2"/>
  <c r="H422" i="2"/>
  <c r="F422" i="2"/>
  <c r="AZ421" i="2"/>
  <c r="AX421" i="2"/>
  <c r="AL421" i="2"/>
  <c r="AY421" i="2" s="1"/>
  <c r="AJ421" i="2"/>
  <c r="AH421" i="2"/>
  <c r="AF421" i="2"/>
  <c r="AI421" i="2" s="1"/>
  <c r="J421" i="2"/>
  <c r="H421" i="2"/>
  <c r="F421" i="2"/>
  <c r="AZ420" i="2"/>
  <c r="AX420" i="2"/>
  <c r="AL420" i="2"/>
  <c r="AH420" i="2"/>
  <c r="AG420" i="2"/>
  <c r="AF420" i="2"/>
  <c r="AI420" i="2" s="1"/>
  <c r="AJ420" i="2" s="1"/>
  <c r="J420" i="2"/>
  <c r="H420" i="2"/>
  <c r="F420" i="2"/>
  <c r="AX419" i="2"/>
  <c r="AL419" i="2"/>
  <c r="AH419" i="2"/>
  <c r="AF419" i="2"/>
  <c r="AI419" i="2" s="1"/>
  <c r="AJ419" i="2" s="1"/>
  <c r="J419" i="2"/>
  <c r="H419" i="2"/>
  <c r="F419" i="2"/>
  <c r="AX418" i="2"/>
  <c r="AL418" i="2"/>
  <c r="AH418" i="2"/>
  <c r="AF418" i="2"/>
  <c r="AI418" i="2" s="1"/>
  <c r="J418" i="2"/>
  <c r="H418" i="2"/>
  <c r="F418" i="2"/>
  <c r="AX417" i="2"/>
  <c r="AL417" i="2"/>
  <c r="AH417" i="2"/>
  <c r="AF417" i="2"/>
  <c r="J417" i="2"/>
  <c r="H417" i="2"/>
  <c r="F417" i="2"/>
  <c r="AX416" i="2"/>
  <c r="AL416" i="2"/>
  <c r="AI416" i="2"/>
  <c r="AH416" i="2"/>
  <c r="AG416" i="2"/>
  <c r="AF416" i="2"/>
  <c r="J416" i="2"/>
  <c r="H416" i="2"/>
  <c r="F416" i="2"/>
  <c r="AX415" i="2"/>
  <c r="AL415" i="2"/>
  <c r="AH415" i="2"/>
  <c r="AF415" i="2"/>
  <c r="AI415" i="2" s="1"/>
  <c r="AZ415" i="2" s="1"/>
  <c r="J415" i="2"/>
  <c r="H415" i="2"/>
  <c r="F415" i="2"/>
  <c r="AX414" i="2"/>
  <c r="AL414" i="2"/>
  <c r="AH414" i="2"/>
  <c r="AF414" i="2"/>
  <c r="AI414" i="2" s="1"/>
  <c r="J414" i="2"/>
  <c r="H414" i="2"/>
  <c r="F414" i="2"/>
  <c r="AX413" i="2"/>
  <c r="AL413" i="2"/>
  <c r="AH413" i="2"/>
  <c r="AF413" i="2"/>
  <c r="AI413" i="2" s="1"/>
  <c r="J413" i="2"/>
  <c r="H413" i="2"/>
  <c r="F413" i="2"/>
  <c r="AX412" i="2"/>
  <c r="AL412" i="2"/>
  <c r="AH412" i="2"/>
  <c r="AF412" i="2"/>
  <c r="AI412" i="2" s="1"/>
  <c r="J412" i="2"/>
  <c r="H412" i="2"/>
  <c r="F412" i="2"/>
  <c r="AX411" i="2"/>
  <c r="AL411" i="2"/>
  <c r="AH411" i="2"/>
  <c r="AF411" i="2"/>
  <c r="AI411" i="2" s="1"/>
  <c r="J411" i="2"/>
  <c r="H411" i="2"/>
  <c r="F411" i="2"/>
  <c r="AX410" i="2"/>
  <c r="AL410" i="2"/>
  <c r="AH410" i="2"/>
  <c r="AF410" i="2"/>
  <c r="AI410" i="2" s="1"/>
  <c r="J410" i="2"/>
  <c r="H410" i="2"/>
  <c r="F410" i="2"/>
  <c r="AX409" i="2"/>
  <c r="AL409" i="2"/>
  <c r="AH409" i="2"/>
  <c r="AF409" i="2"/>
  <c r="AI409" i="2" s="1"/>
  <c r="J409" i="2"/>
  <c r="H409" i="2"/>
  <c r="F409" i="2"/>
  <c r="AX408" i="2"/>
  <c r="AL408" i="2"/>
  <c r="AH408" i="2"/>
  <c r="AF408" i="2"/>
  <c r="AI408" i="2" s="1"/>
  <c r="J408" i="2"/>
  <c r="H408" i="2"/>
  <c r="F408" i="2"/>
  <c r="AX407" i="2"/>
  <c r="AL407" i="2"/>
  <c r="AH407" i="2"/>
  <c r="AF407" i="2"/>
  <c r="AI407" i="2" s="1"/>
  <c r="J407" i="2"/>
  <c r="H407" i="2"/>
  <c r="F407" i="2"/>
  <c r="AX406" i="2"/>
  <c r="AL406" i="2"/>
  <c r="AH406" i="2"/>
  <c r="AF406" i="2"/>
  <c r="AI406" i="2" s="1"/>
  <c r="J406" i="2"/>
  <c r="H406" i="2"/>
  <c r="F406" i="2"/>
  <c r="AX405" i="2"/>
  <c r="AL405" i="2"/>
  <c r="AH405" i="2"/>
  <c r="AF405" i="2"/>
  <c r="AI405" i="2" s="1"/>
  <c r="J405" i="2"/>
  <c r="H405" i="2"/>
  <c r="F405" i="2"/>
  <c r="AX404" i="2"/>
  <c r="AL404" i="2"/>
  <c r="AH404" i="2"/>
  <c r="AF404" i="2"/>
  <c r="AI404" i="2" s="1"/>
  <c r="J404" i="2"/>
  <c r="H404" i="2"/>
  <c r="F404" i="2"/>
  <c r="AX403" i="2"/>
  <c r="AL403" i="2"/>
  <c r="AH403" i="2"/>
  <c r="AF403" i="2"/>
  <c r="AI403" i="2" s="1"/>
  <c r="J403" i="2"/>
  <c r="H403" i="2"/>
  <c r="F403" i="2"/>
  <c r="AX402" i="2"/>
  <c r="AL402" i="2"/>
  <c r="AH402" i="2"/>
  <c r="AF402" i="2"/>
  <c r="AI402" i="2" s="1"/>
  <c r="J402" i="2"/>
  <c r="H402" i="2"/>
  <c r="F402" i="2"/>
  <c r="AX401" i="2"/>
  <c r="AL401" i="2"/>
  <c r="AH401" i="2"/>
  <c r="AF401" i="2"/>
  <c r="AI401" i="2" s="1"/>
  <c r="J401" i="2"/>
  <c r="H401" i="2"/>
  <c r="F401" i="2"/>
  <c r="AX400" i="2"/>
  <c r="AL400" i="2"/>
  <c r="AH400" i="2"/>
  <c r="AF400" i="2"/>
  <c r="AI400" i="2" s="1"/>
  <c r="J400" i="2"/>
  <c r="H400" i="2"/>
  <c r="F400" i="2"/>
  <c r="AX399" i="2"/>
  <c r="AL399" i="2"/>
  <c r="AH399" i="2"/>
  <c r="AF399" i="2"/>
  <c r="AI399" i="2" s="1"/>
  <c r="J399" i="2"/>
  <c r="H399" i="2"/>
  <c r="F399" i="2"/>
  <c r="AX398" i="2"/>
  <c r="AL398" i="2"/>
  <c r="AH398" i="2"/>
  <c r="AF398" i="2"/>
  <c r="AI398" i="2" s="1"/>
  <c r="J398" i="2"/>
  <c r="H398" i="2"/>
  <c r="F398" i="2"/>
  <c r="AX397" i="2"/>
  <c r="AL397" i="2"/>
  <c r="AH397" i="2"/>
  <c r="AF397" i="2"/>
  <c r="AI397" i="2" s="1"/>
  <c r="J397" i="2"/>
  <c r="H397" i="2"/>
  <c r="F397" i="2"/>
  <c r="AX396" i="2"/>
  <c r="AL396" i="2"/>
  <c r="AH396" i="2"/>
  <c r="AF396" i="2"/>
  <c r="AI396" i="2" s="1"/>
  <c r="J396" i="2"/>
  <c r="H396" i="2"/>
  <c r="F396" i="2"/>
  <c r="AX395" i="2"/>
  <c r="AL395" i="2"/>
  <c r="AH395" i="2"/>
  <c r="AF395" i="2"/>
  <c r="AI395" i="2" s="1"/>
  <c r="J395" i="2"/>
  <c r="H395" i="2"/>
  <c r="F395" i="2"/>
  <c r="AX394" i="2"/>
  <c r="AL394" i="2"/>
  <c r="AH394" i="2"/>
  <c r="AF394" i="2"/>
  <c r="AI394" i="2" s="1"/>
  <c r="J394" i="2"/>
  <c r="H394" i="2"/>
  <c r="F394" i="2"/>
  <c r="AX393" i="2"/>
  <c r="AL393" i="2"/>
  <c r="AH393" i="2"/>
  <c r="AF393" i="2"/>
  <c r="AI393" i="2" s="1"/>
  <c r="J393" i="2"/>
  <c r="H393" i="2"/>
  <c r="F393" i="2"/>
  <c r="AX392" i="2"/>
  <c r="AL392" i="2"/>
  <c r="AH392" i="2"/>
  <c r="AF392" i="2"/>
  <c r="AI392" i="2" s="1"/>
  <c r="J392" i="2"/>
  <c r="H392" i="2"/>
  <c r="F392" i="2"/>
  <c r="AX391" i="2"/>
  <c r="AL391" i="2"/>
  <c r="AH391" i="2"/>
  <c r="AF391" i="2"/>
  <c r="AI391" i="2" s="1"/>
  <c r="J391" i="2"/>
  <c r="H391" i="2"/>
  <c r="F391" i="2"/>
  <c r="AX390" i="2"/>
  <c r="AL390" i="2"/>
  <c r="AH390" i="2"/>
  <c r="AF390" i="2"/>
  <c r="AI390" i="2" s="1"/>
  <c r="J390" i="2"/>
  <c r="H390" i="2"/>
  <c r="F390" i="2"/>
  <c r="AX389" i="2"/>
  <c r="AL389" i="2"/>
  <c r="AH389" i="2"/>
  <c r="AF389" i="2"/>
  <c r="AI389" i="2" s="1"/>
  <c r="J389" i="2"/>
  <c r="H389" i="2"/>
  <c r="F389" i="2"/>
  <c r="AX388" i="2"/>
  <c r="AL388" i="2"/>
  <c r="AH388" i="2"/>
  <c r="AF388" i="2"/>
  <c r="AI388" i="2" s="1"/>
  <c r="J388" i="2"/>
  <c r="H388" i="2"/>
  <c r="F388" i="2"/>
  <c r="AX387" i="2"/>
  <c r="AL387" i="2"/>
  <c r="AH387" i="2"/>
  <c r="AF387" i="2"/>
  <c r="AI387" i="2" s="1"/>
  <c r="J387" i="2"/>
  <c r="H387" i="2"/>
  <c r="F387" i="2"/>
  <c r="AX386" i="2"/>
  <c r="AL386" i="2"/>
  <c r="AH386" i="2"/>
  <c r="AF386" i="2"/>
  <c r="AI386" i="2" s="1"/>
  <c r="J386" i="2"/>
  <c r="H386" i="2"/>
  <c r="F386" i="2"/>
  <c r="AX385" i="2"/>
  <c r="AL385" i="2"/>
  <c r="AH385" i="2"/>
  <c r="AF385" i="2"/>
  <c r="AI385" i="2" s="1"/>
  <c r="J385" i="2"/>
  <c r="H385" i="2"/>
  <c r="F385" i="2"/>
  <c r="AX384" i="2"/>
  <c r="AL384" i="2"/>
  <c r="AH384" i="2"/>
  <c r="AF384" i="2"/>
  <c r="AI384" i="2" s="1"/>
  <c r="J384" i="2"/>
  <c r="H384" i="2"/>
  <c r="F384" i="2"/>
  <c r="AX383" i="2"/>
  <c r="AL383" i="2"/>
  <c r="AH383" i="2"/>
  <c r="AF383" i="2"/>
  <c r="AI383" i="2" s="1"/>
  <c r="J383" i="2"/>
  <c r="H383" i="2"/>
  <c r="F383" i="2"/>
  <c r="AX382" i="2"/>
  <c r="AL382" i="2"/>
  <c r="AH382" i="2"/>
  <c r="AF382" i="2"/>
  <c r="AI382" i="2" s="1"/>
  <c r="J382" i="2"/>
  <c r="H382" i="2"/>
  <c r="F382" i="2"/>
  <c r="AX381" i="2"/>
  <c r="AL381" i="2"/>
  <c r="AH381" i="2"/>
  <c r="AF381" i="2"/>
  <c r="AI381" i="2" s="1"/>
  <c r="J381" i="2"/>
  <c r="H381" i="2"/>
  <c r="F381" i="2"/>
  <c r="AX380" i="2"/>
  <c r="AL380" i="2"/>
  <c r="AH380" i="2"/>
  <c r="AF380" i="2"/>
  <c r="AI380" i="2" s="1"/>
  <c r="J380" i="2"/>
  <c r="H380" i="2"/>
  <c r="F380" i="2"/>
  <c r="AX379" i="2"/>
  <c r="AL379" i="2"/>
  <c r="AH379" i="2"/>
  <c r="AF379" i="2"/>
  <c r="AI379" i="2" s="1"/>
  <c r="J379" i="2"/>
  <c r="H379" i="2"/>
  <c r="F379" i="2"/>
  <c r="AX378" i="2"/>
  <c r="AL378" i="2"/>
  <c r="AH378" i="2"/>
  <c r="AF378" i="2"/>
  <c r="AI378" i="2" s="1"/>
  <c r="J378" i="2"/>
  <c r="H378" i="2"/>
  <c r="F378" i="2"/>
  <c r="AX377" i="2"/>
  <c r="AL377" i="2"/>
  <c r="AH377" i="2"/>
  <c r="AF377" i="2"/>
  <c r="AI377" i="2" s="1"/>
  <c r="J377" i="2"/>
  <c r="H377" i="2"/>
  <c r="F377" i="2"/>
  <c r="AX376" i="2"/>
  <c r="AL376" i="2"/>
  <c r="AH376" i="2"/>
  <c r="AF376" i="2"/>
  <c r="AI376" i="2" s="1"/>
  <c r="J376" i="2"/>
  <c r="H376" i="2"/>
  <c r="F376" i="2"/>
  <c r="AX375" i="2"/>
  <c r="AL375" i="2"/>
  <c r="AH375" i="2"/>
  <c r="AF375" i="2"/>
  <c r="AI375" i="2" s="1"/>
  <c r="J375" i="2"/>
  <c r="H375" i="2"/>
  <c r="F375" i="2"/>
  <c r="AX374" i="2"/>
  <c r="AL374" i="2"/>
  <c r="AH374" i="2"/>
  <c r="AF374" i="2"/>
  <c r="AI374" i="2" s="1"/>
  <c r="J374" i="2"/>
  <c r="H374" i="2"/>
  <c r="F374" i="2"/>
  <c r="AX373" i="2"/>
  <c r="AL373" i="2"/>
  <c r="AH373" i="2"/>
  <c r="AF373" i="2"/>
  <c r="AI373" i="2" s="1"/>
  <c r="J373" i="2"/>
  <c r="H373" i="2"/>
  <c r="F373" i="2"/>
  <c r="AX372" i="2"/>
  <c r="AL372" i="2"/>
  <c r="AH372" i="2"/>
  <c r="AF372" i="2"/>
  <c r="AI372" i="2" s="1"/>
  <c r="J372" i="2"/>
  <c r="H372" i="2"/>
  <c r="F372" i="2"/>
  <c r="AX371" i="2"/>
  <c r="AL371" i="2"/>
  <c r="AH371" i="2"/>
  <c r="AF371" i="2"/>
  <c r="AI371" i="2" s="1"/>
  <c r="J371" i="2"/>
  <c r="H371" i="2"/>
  <c r="F371" i="2"/>
  <c r="AX370" i="2"/>
  <c r="AL370" i="2"/>
  <c r="AH370" i="2"/>
  <c r="AF370" i="2"/>
  <c r="AI370" i="2" s="1"/>
  <c r="J370" i="2"/>
  <c r="H370" i="2"/>
  <c r="F370" i="2"/>
  <c r="AX369" i="2"/>
  <c r="AL369" i="2"/>
  <c r="AH369" i="2"/>
  <c r="AF369" i="2"/>
  <c r="AI369" i="2" s="1"/>
  <c r="J369" i="2"/>
  <c r="H369" i="2"/>
  <c r="F369" i="2"/>
  <c r="AX368" i="2"/>
  <c r="AL368" i="2"/>
  <c r="AH368" i="2"/>
  <c r="AF368" i="2"/>
  <c r="AI368" i="2" s="1"/>
  <c r="J368" i="2"/>
  <c r="H368" i="2"/>
  <c r="F368" i="2"/>
  <c r="AX367" i="2"/>
  <c r="AL367" i="2"/>
  <c r="AH367" i="2"/>
  <c r="AF367" i="2"/>
  <c r="AI367" i="2" s="1"/>
  <c r="J367" i="2"/>
  <c r="H367" i="2"/>
  <c r="F367" i="2"/>
  <c r="AX366" i="2"/>
  <c r="AL366" i="2"/>
  <c r="AH366" i="2"/>
  <c r="AF366" i="2"/>
  <c r="AI366" i="2" s="1"/>
  <c r="J366" i="2"/>
  <c r="H366" i="2"/>
  <c r="F366" i="2"/>
  <c r="AX365" i="2"/>
  <c r="AL365" i="2"/>
  <c r="AH365" i="2"/>
  <c r="AF365" i="2"/>
  <c r="AI365" i="2" s="1"/>
  <c r="J365" i="2"/>
  <c r="H365" i="2"/>
  <c r="F365" i="2"/>
  <c r="AX364" i="2"/>
  <c r="AL364" i="2"/>
  <c r="AH364" i="2"/>
  <c r="AF364" i="2"/>
  <c r="AI364" i="2" s="1"/>
  <c r="J364" i="2"/>
  <c r="H364" i="2"/>
  <c r="F364" i="2"/>
  <c r="AX363" i="2"/>
  <c r="AL363" i="2"/>
  <c r="AH363" i="2"/>
  <c r="AF363" i="2"/>
  <c r="AI363" i="2" s="1"/>
  <c r="J363" i="2"/>
  <c r="H363" i="2"/>
  <c r="F363" i="2"/>
  <c r="AX362" i="2"/>
  <c r="AL362" i="2"/>
  <c r="AH362" i="2"/>
  <c r="AF362" i="2"/>
  <c r="AI362" i="2" s="1"/>
  <c r="J362" i="2"/>
  <c r="H362" i="2"/>
  <c r="F362" i="2"/>
  <c r="AX361" i="2"/>
  <c r="AL361" i="2"/>
  <c r="AH361" i="2"/>
  <c r="AF361" i="2"/>
  <c r="AI361" i="2" s="1"/>
  <c r="J361" i="2"/>
  <c r="H361" i="2"/>
  <c r="F361" i="2"/>
  <c r="AX360" i="2"/>
  <c r="AL360" i="2"/>
  <c r="AH360" i="2"/>
  <c r="AF360" i="2"/>
  <c r="AI360" i="2" s="1"/>
  <c r="J360" i="2"/>
  <c r="H360" i="2"/>
  <c r="F360" i="2"/>
  <c r="AX359" i="2"/>
  <c r="AL359" i="2"/>
  <c r="AH359" i="2"/>
  <c r="AF359" i="2"/>
  <c r="AI359" i="2" s="1"/>
  <c r="J359" i="2"/>
  <c r="H359" i="2"/>
  <c r="F359" i="2"/>
  <c r="AX358" i="2"/>
  <c r="AL358" i="2"/>
  <c r="AH358" i="2"/>
  <c r="AF358" i="2"/>
  <c r="AI358" i="2" s="1"/>
  <c r="J358" i="2"/>
  <c r="H358" i="2"/>
  <c r="F358" i="2"/>
  <c r="AX357" i="2"/>
  <c r="AL357" i="2"/>
  <c r="AH357" i="2"/>
  <c r="AF357" i="2"/>
  <c r="AI357" i="2" s="1"/>
  <c r="J357" i="2"/>
  <c r="H357" i="2"/>
  <c r="F357" i="2"/>
  <c r="AX356" i="2"/>
  <c r="AL356" i="2"/>
  <c r="AH356" i="2"/>
  <c r="AF356" i="2"/>
  <c r="AI356" i="2" s="1"/>
  <c r="J356" i="2"/>
  <c r="H356" i="2"/>
  <c r="F356" i="2"/>
  <c r="AX355" i="2"/>
  <c r="AL355" i="2"/>
  <c r="AH355" i="2"/>
  <c r="AF355" i="2"/>
  <c r="AI355" i="2" s="1"/>
  <c r="J355" i="2"/>
  <c r="H355" i="2"/>
  <c r="F355" i="2"/>
  <c r="AX354" i="2"/>
  <c r="AL354" i="2"/>
  <c r="AH354" i="2"/>
  <c r="AF354" i="2"/>
  <c r="AI354" i="2" s="1"/>
  <c r="J354" i="2"/>
  <c r="H354" i="2"/>
  <c r="F354" i="2"/>
  <c r="AX353" i="2"/>
  <c r="AL353" i="2"/>
  <c r="AH353" i="2"/>
  <c r="AF353" i="2"/>
  <c r="AI353" i="2" s="1"/>
  <c r="J353" i="2"/>
  <c r="H353" i="2"/>
  <c r="F353" i="2"/>
  <c r="AX352" i="2"/>
  <c r="AL352" i="2"/>
  <c r="AH352" i="2"/>
  <c r="AF352" i="2"/>
  <c r="AI352" i="2" s="1"/>
  <c r="J352" i="2"/>
  <c r="H352" i="2"/>
  <c r="F352" i="2"/>
  <c r="AX351" i="2"/>
  <c r="AL351" i="2"/>
  <c r="AH351" i="2"/>
  <c r="AF351" i="2"/>
  <c r="AI351" i="2" s="1"/>
  <c r="J351" i="2"/>
  <c r="H351" i="2"/>
  <c r="F351" i="2"/>
  <c r="AX350" i="2"/>
  <c r="AL350" i="2"/>
  <c r="AH350" i="2"/>
  <c r="AF350" i="2"/>
  <c r="AI350" i="2" s="1"/>
  <c r="J350" i="2"/>
  <c r="H350" i="2"/>
  <c r="F350" i="2"/>
  <c r="AX349" i="2"/>
  <c r="AL349" i="2"/>
  <c r="AH349" i="2"/>
  <c r="AF349" i="2"/>
  <c r="AI349" i="2" s="1"/>
  <c r="J349" i="2"/>
  <c r="H349" i="2"/>
  <c r="F349" i="2"/>
  <c r="AX348" i="2"/>
  <c r="AL348" i="2"/>
  <c r="AH348" i="2"/>
  <c r="AF348" i="2"/>
  <c r="AI348" i="2" s="1"/>
  <c r="J348" i="2"/>
  <c r="H348" i="2"/>
  <c r="F348" i="2"/>
  <c r="AX347" i="2"/>
  <c r="AL347" i="2"/>
  <c r="AH347" i="2"/>
  <c r="AF347" i="2"/>
  <c r="AI347" i="2" s="1"/>
  <c r="J347" i="2"/>
  <c r="H347" i="2"/>
  <c r="F347" i="2"/>
  <c r="AX346" i="2"/>
  <c r="AL346" i="2"/>
  <c r="AH346" i="2"/>
  <c r="AF346" i="2"/>
  <c r="AI346" i="2" s="1"/>
  <c r="J346" i="2"/>
  <c r="H346" i="2"/>
  <c r="F346" i="2"/>
  <c r="AX345" i="2"/>
  <c r="AL345" i="2"/>
  <c r="AH345" i="2"/>
  <c r="AF345" i="2"/>
  <c r="AI345" i="2" s="1"/>
  <c r="J345" i="2"/>
  <c r="H345" i="2"/>
  <c r="F345" i="2"/>
  <c r="AX344" i="2"/>
  <c r="AL344" i="2"/>
  <c r="AH344" i="2"/>
  <c r="AF344" i="2"/>
  <c r="AI344" i="2" s="1"/>
  <c r="J344" i="2"/>
  <c r="H344" i="2"/>
  <c r="F344" i="2"/>
  <c r="AX343" i="2"/>
  <c r="AL343" i="2"/>
  <c r="AH343" i="2"/>
  <c r="AF343" i="2"/>
  <c r="AI343" i="2" s="1"/>
  <c r="J343" i="2"/>
  <c r="H343" i="2"/>
  <c r="F343" i="2"/>
  <c r="AX342" i="2"/>
  <c r="AL342" i="2"/>
  <c r="AH342" i="2"/>
  <c r="AF342" i="2"/>
  <c r="AI342" i="2" s="1"/>
  <c r="J342" i="2"/>
  <c r="H342" i="2"/>
  <c r="F342" i="2"/>
  <c r="AX341" i="2"/>
  <c r="AL341" i="2"/>
  <c r="AH341" i="2"/>
  <c r="AF341" i="2"/>
  <c r="AI341" i="2" s="1"/>
  <c r="J341" i="2"/>
  <c r="H341" i="2"/>
  <c r="F341" i="2"/>
  <c r="AX340" i="2"/>
  <c r="AL340" i="2"/>
  <c r="AH340" i="2"/>
  <c r="AF340" i="2"/>
  <c r="AI340" i="2" s="1"/>
  <c r="J340" i="2"/>
  <c r="H340" i="2"/>
  <c r="F340" i="2"/>
  <c r="AX339" i="2"/>
  <c r="AL339" i="2"/>
  <c r="AH339" i="2"/>
  <c r="AF339" i="2"/>
  <c r="AI339" i="2" s="1"/>
  <c r="J339" i="2"/>
  <c r="H339" i="2"/>
  <c r="F339" i="2"/>
  <c r="AX338" i="2"/>
  <c r="AL338" i="2"/>
  <c r="AH338" i="2"/>
  <c r="AF338" i="2"/>
  <c r="AI338" i="2" s="1"/>
  <c r="J338" i="2"/>
  <c r="H338" i="2"/>
  <c r="F338" i="2"/>
  <c r="AX337" i="2"/>
  <c r="AL337" i="2"/>
  <c r="AH337" i="2"/>
  <c r="AF337" i="2"/>
  <c r="AI337" i="2" s="1"/>
  <c r="J337" i="2"/>
  <c r="H337" i="2"/>
  <c r="F337" i="2"/>
  <c r="AX336" i="2"/>
  <c r="AL336" i="2"/>
  <c r="AH336" i="2"/>
  <c r="AF336" i="2"/>
  <c r="AI336" i="2" s="1"/>
  <c r="J336" i="2"/>
  <c r="H336" i="2"/>
  <c r="F336" i="2"/>
  <c r="AX335" i="2"/>
  <c r="AL335" i="2"/>
  <c r="AH335" i="2"/>
  <c r="AF335" i="2"/>
  <c r="AI335" i="2" s="1"/>
  <c r="J335" i="2"/>
  <c r="H335" i="2"/>
  <c r="F335" i="2"/>
  <c r="AX334" i="2"/>
  <c r="AL334" i="2"/>
  <c r="AH334" i="2"/>
  <c r="AF334" i="2"/>
  <c r="AI334" i="2" s="1"/>
  <c r="J334" i="2"/>
  <c r="H334" i="2"/>
  <c r="F334" i="2"/>
  <c r="AX333" i="2"/>
  <c r="AL333" i="2"/>
  <c r="AH333" i="2"/>
  <c r="AF333" i="2"/>
  <c r="AI333" i="2" s="1"/>
  <c r="J333" i="2"/>
  <c r="H333" i="2"/>
  <c r="F333" i="2"/>
  <c r="AX332" i="2"/>
  <c r="AL332" i="2"/>
  <c r="AH332" i="2"/>
  <c r="AF332" i="2"/>
  <c r="AI332" i="2" s="1"/>
  <c r="J332" i="2"/>
  <c r="H332" i="2"/>
  <c r="F332" i="2"/>
  <c r="AX331" i="2"/>
  <c r="AL331" i="2"/>
  <c r="AH331" i="2"/>
  <c r="AF331" i="2"/>
  <c r="AI331" i="2" s="1"/>
  <c r="J331" i="2"/>
  <c r="H331" i="2"/>
  <c r="F331" i="2"/>
  <c r="AX330" i="2"/>
  <c r="AL330" i="2"/>
  <c r="AH330" i="2"/>
  <c r="AF330" i="2"/>
  <c r="AI330" i="2" s="1"/>
  <c r="J330" i="2"/>
  <c r="H330" i="2"/>
  <c r="F330" i="2"/>
  <c r="AX329" i="2"/>
  <c r="AL329" i="2"/>
  <c r="AH329" i="2"/>
  <c r="AF329" i="2"/>
  <c r="AI329" i="2" s="1"/>
  <c r="J329" i="2"/>
  <c r="H329" i="2"/>
  <c r="F329" i="2"/>
  <c r="AX328" i="2"/>
  <c r="AL328" i="2"/>
  <c r="AH328" i="2"/>
  <c r="AF328" i="2"/>
  <c r="AI328" i="2" s="1"/>
  <c r="J328" i="2"/>
  <c r="H328" i="2"/>
  <c r="F328" i="2"/>
  <c r="AX327" i="2"/>
  <c r="AL327" i="2"/>
  <c r="AH327" i="2"/>
  <c r="AF327" i="2"/>
  <c r="AI327" i="2" s="1"/>
  <c r="J327" i="2"/>
  <c r="H327" i="2"/>
  <c r="F327" i="2"/>
  <c r="AX326" i="2"/>
  <c r="AL326" i="2"/>
  <c r="AH326" i="2"/>
  <c r="AF326" i="2"/>
  <c r="AI326" i="2" s="1"/>
  <c r="J326" i="2"/>
  <c r="H326" i="2"/>
  <c r="F326" i="2"/>
  <c r="AX325" i="2"/>
  <c r="AL325" i="2"/>
  <c r="AH325" i="2"/>
  <c r="AF325" i="2"/>
  <c r="AI325" i="2" s="1"/>
  <c r="J325" i="2"/>
  <c r="H325" i="2"/>
  <c r="F325" i="2"/>
  <c r="AX324" i="2"/>
  <c r="AL324" i="2"/>
  <c r="AH324" i="2"/>
  <c r="AF324" i="2"/>
  <c r="AI324" i="2" s="1"/>
  <c r="J324" i="2"/>
  <c r="H324" i="2"/>
  <c r="F324" i="2"/>
  <c r="AX323" i="2"/>
  <c r="AL323" i="2"/>
  <c r="AH323" i="2"/>
  <c r="AF323" i="2"/>
  <c r="AI323" i="2" s="1"/>
  <c r="J323" i="2"/>
  <c r="H323" i="2"/>
  <c r="F323" i="2"/>
  <c r="AX322" i="2"/>
  <c r="AL322" i="2"/>
  <c r="AH322" i="2"/>
  <c r="AF322" i="2"/>
  <c r="AI322" i="2" s="1"/>
  <c r="J322" i="2"/>
  <c r="H322" i="2"/>
  <c r="F322" i="2"/>
  <c r="AX321" i="2"/>
  <c r="AL321" i="2"/>
  <c r="AH321" i="2"/>
  <c r="AF321" i="2"/>
  <c r="AI321" i="2" s="1"/>
  <c r="J321" i="2"/>
  <c r="H321" i="2"/>
  <c r="F321" i="2"/>
  <c r="AX320" i="2"/>
  <c r="AL320" i="2"/>
  <c r="AH320" i="2"/>
  <c r="AF320" i="2"/>
  <c r="AI320" i="2" s="1"/>
  <c r="J320" i="2"/>
  <c r="H320" i="2"/>
  <c r="F320" i="2"/>
  <c r="AX319" i="2"/>
  <c r="AL319" i="2"/>
  <c r="AH319" i="2"/>
  <c r="AF319" i="2"/>
  <c r="AI319" i="2" s="1"/>
  <c r="J319" i="2"/>
  <c r="H319" i="2"/>
  <c r="F319" i="2"/>
  <c r="AX318" i="2"/>
  <c r="AL318" i="2"/>
  <c r="AH318" i="2"/>
  <c r="AF318" i="2"/>
  <c r="AI318" i="2" s="1"/>
  <c r="J318" i="2"/>
  <c r="H318" i="2"/>
  <c r="F318" i="2"/>
  <c r="AX317" i="2"/>
  <c r="AL317" i="2"/>
  <c r="AH317" i="2"/>
  <c r="AF317" i="2"/>
  <c r="AI317" i="2" s="1"/>
  <c r="J317" i="2"/>
  <c r="H317" i="2"/>
  <c r="F317" i="2"/>
  <c r="AX316" i="2"/>
  <c r="AL316" i="2"/>
  <c r="AH316" i="2"/>
  <c r="AF316" i="2"/>
  <c r="AI316" i="2" s="1"/>
  <c r="J316" i="2"/>
  <c r="H316" i="2"/>
  <c r="F316" i="2"/>
  <c r="AX315" i="2"/>
  <c r="AL315" i="2"/>
  <c r="AH315" i="2"/>
  <c r="AF315" i="2"/>
  <c r="AI315" i="2" s="1"/>
  <c r="J315" i="2"/>
  <c r="H315" i="2"/>
  <c r="F315" i="2"/>
  <c r="AX314" i="2"/>
  <c r="AL314" i="2"/>
  <c r="AH314" i="2"/>
  <c r="AF314" i="2"/>
  <c r="AI314" i="2" s="1"/>
  <c r="J314" i="2"/>
  <c r="H314" i="2"/>
  <c r="F314" i="2"/>
  <c r="AX313" i="2"/>
  <c r="AL313" i="2"/>
  <c r="AH313" i="2"/>
  <c r="AF313" i="2"/>
  <c r="AI313" i="2" s="1"/>
  <c r="J313" i="2"/>
  <c r="H313" i="2"/>
  <c r="F313" i="2"/>
  <c r="AX312" i="2"/>
  <c r="AL312" i="2"/>
  <c r="AH312" i="2"/>
  <c r="AF312" i="2"/>
  <c r="AI312" i="2" s="1"/>
  <c r="J312" i="2"/>
  <c r="H312" i="2"/>
  <c r="F312" i="2"/>
  <c r="AX311" i="2"/>
  <c r="AL311" i="2"/>
  <c r="AH311" i="2"/>
  <c r="AF311" i="2"/>
  <c r="AI311" i="2" s="1"/>
  <c r="J311" i="2"/>
  <c r="H311" i="2"/>
  <c r="F311" i="2"/>
  <c r="AX310" i="2"/>
  <c r="AL310" i="2"/>
  <c r="AH310" i="2"/>
  <c r="AF310" i="2"/>
  <c r="AI310" i="2" s="1"/>
  <c r="J310" i="2"/>
  <c r="H310" i="2"/>
  <c r="F310" i="2"/>
  <c r="AX309" i="2"/>
  <c r="AL309" i="2"/>
  <c r="AH309" i="2"/>
  <c r="AF309" i="2"/>
  <c r="AI309" i="2" s="1"/>
  <c r="J309" i="2"/>
  <c r="H309" i="2"/>
  <c r="F309" i="2"/>
  <c r="AX308" i="2"/>
  <c r="AL308" i="2"/>
  <c r="AH308" i="2"/>
  <c r="AF308" i="2"/>
  <c r="AI308" i="2" s="1"/>
  <c r="J308" i="2"/>
  <c r="H308" i="2"/>
  <c r="F308" i="2"/>
  <c r="AX307" i="2"/>
  <c r="AL307" i="2"/>
  <c r="AH307" i="2"/>
  <c r="AF307" i="2"/>
  <c r="AI307" i="2" s="1"/>
  <c r="J307" i="2"/>
  <c r="H307" i="2"/>
  <c r="F307" i="2"/>
  <c r="AX306" i="2"/>
  <c r="AL306" i="2"/>
  <c r="AH306" i="2"/>
  <c r="AF306" i="2"/>
  <c r="AI306" i="2" s="1"/>
  <c r="J306" i="2"/>
  <c r="H306" i="2"/>
  <c r="F306" i="2"/>
  <c r="AX305" i="2"/>
  <c r="AL305" i="2"/>
  <c r="AH305" i="2"/>
  <c r="AF305" i="2"/>
  <c r="AI305" i="2" s="1"/>
  <c r="J305" i="2"/>
  <c r="H305" i="2"/>
  <c r="F305" i="2"/>
  <c r="AX304" i="2"/>
  <c r="AL304" i="2"/>
  <c r="AH304" i="2"/>
  <c r="AF304" i="2"/>
  <c r="AI304" i="2" s="1"/>
  <c r="J304" i="2"/>
  <c r="H304" i="2"/>
  <c r="F304" i="2"/>
  <c r="AX303" i="2"/>
  <c r="AL303" i="2"/>
  <c r="AH303" i="2"/>
  <c r="AF303" i="2"/>
  <c r="AI303" i="2" s="1"/>
  <c r="J303" i="2"/>
  <c r="H303" i="2"/>
  <c r="F303" i="2"/>
  <c r="AX302" i="2"/>
  <c r="AL302" i="2"/>
  <c r="AH302" i="2"/>
  <c r="AF302" i="2"/>
  <c r="AI302" i="2" s="1"/>
  <c r="J302" i="2"/>
  <c r="H302" i="2"/>
  <c r="F302" i="2"/>
  <c r="AX301" i="2"/>
  <c r="AL301" i="2"/>
  <c r="AH301" i="2"/>
  <c r="AF301" i="2"/>
  <c r="AI301" i="2" s="1"/>
  <c r="J301" i="2"/>
  <c r="H301" i="2"/>
  <c r="F301" i="2"/>
  <c r="AX300" i="2"/>
  <c r="AL300" i="2"/>
  <c r="AJ300" i="2"/>
  <c r="AH300" i="2"/>
  <c r="AF300" i="2"/>
  <c r="AI300" i="2" s="1"/>
  <c r="AZ300" i="2" s="1"/>
  <c r="J300" i="2"/>
  <c r="H300" i="2"/>
  <c r="F300" i="2"/>
  <c r="AY300" i="2" s="1"/>
  <c r="AX299" i="2"/>
  <c r="AL299" i="2"/>
  <c r="AH299" i="2"/>
  <c r="AF299" i="2"/>
  <c r="J299" i="2"/>
  <c r="H299" i="2"/>
  <c r="F299" i="2"/>
  <c r="AX298" i="2"/>
  <c r="AL298" i="2"/>
  <c r="AH298" i="2"/>
  <c r="AF298" i="2"/>
  <c r="AI298" i="2" s="1"/>
  <c r="AZ298" i="2" s="1"/>
  <c r="J298" i="2"/>
  <c r="H298" i="2"/>
  <c r="F298" i="2"/>
  <c r="AX297" i="2"/>
  <c r="AL297" i="2"/>
  <c r="AH297" i="2"/>
  <c r="AF297" i="2"/>
  <c r="J297" i="2"/>
  <c r="H297" i="2"/>
  <c r="F297" i="2"/>
  <c r="AX296" i="2"/>
  <c r="AL296" i="2"/>
  <c r="AH296" i="2"/>
  <c r="AF296" i="2"/>
  <c r="AI296" i="2" s="1"/>
  <c r="AZ296" i="2" s="1"/>
  <c r="J296" i="2"/>
  <c r="H296" i="2"/>
  <c r="F296" i="2"/>
  <c r="AX295" i="2"/>
  <c r="AL295" i="2"/>
  <c r="AH295" i="2"/>
  <c r="AF295" i="2"/>
  <c r="J295" i="2"/>
  <c r="H295" i="2"/>
  <c r="F295" i="2"/>
  <c r="AX294" i="2"/>
  <c r="AL294" i="2"/>
  <c r="AH294" i="2"/>
  <c r="AF294" i="2"/>
  <c r="AI294" i="2" s="1"/>
  <c r="AZ294" i="2" s="1"/>
  <c r="J294" i="2"/>
  <c r="H294" i="2"/>
  <c r="F294" i="2"/>
  <c r="AX293" i="2"/>
  <c r="AL293" i="2"/>
  <c r="AH293" i="2"/>
  <c r="AF293" i="2"/>
  <c r="J293" i="2"/>
  <c r="H293" i="2"/>
  <c r="F293" i="2"/>
  <c r="AX292" i="2"/>
  <c r="AL292" i="2"/>
  <c r="AH292" i="2"/>
  <c r="AF292" i="2"/>
  <c r="AI292" i="2" s="1"/>
  <c r="AZ292" i="2" s="1"/>
  <c r="J292" i="2"/>
  <c r="H292" i="2"/>
  <c r="F292" i="2"/>
  <c r="AX291" i="2"/>
  <c r="AL291" i="2"/>
  <c r="AH291" i="2"/>
  <c r="AF291" i="2"/>
  <c r="J291" i="2"/>
  <c r="H291" i="2"/>
  <c r="F291" i="2"/>
  <c r="AX290" i="2"/>
  <c r="AL290" i="2"/>
  <c r="AH290" i="2"/>
  <c r="AF290" i="2"/>
  <c r="AI290" i="2" s="1"/>
  <c r="AZ290" i="2" s="1"/>
  <c r="J290" i="2"/>
  <c r="H290" i="2"/>
  <c r="F290" i="2"/>
  <c r="AX289" i="2"/>
  <c r="AL289" i="2"/>
  <c r="AH289" i="2"/>
  <c r="AF289" i="2"/>
  <c r="J289" i="2"/>
  <c r="H289" i="2"/>
  <c r="F289" i="2"/>
  <c r="AX288" i="2"/>
  <c r="AL288" i="2"/>
  <c r="AH288" i="2"/>
  <c r="AF288" i="2"/>
  <c r="AI288" i="2" s="1"/>
  <c r="AZ288" i="2" s="1"/>
  <c r="J288" i="2"/>
  <c r="H288" i="2"/>
  <c r="F288" i="2"/>
  <c r="AX287" i="2"/>
  <c r="AL287" i="2"/>
  <c r="AH287" i="2"/>
  <c r="AF287" i="2"/>
  <c r="J287" i="2"/>
  <c r="H287" i="2"/>
  <c r="F287" i="2"/>
  <c r="AX286" i="2"/>
  <c r="AL286" i="2"/>
  <c r="AH286" i="2"/>
  <c r="AF286" i="2"/>
  <c r="AI286" i="2" s="1"/>
  <c r="AZ286" i="2" s="1"/>
  <c r="J286" i="2"/>
  <c r="H286" i="2"/>
  <c r="F286" i="2"/>
  <c r="AX285" i="2"/>
  <c r="AL285" i="2"/>
  <c r="AH285" i="2"/>
  <c r="AF285" i="2"/>
  <c r="J285" i="2"/>
  <c r="H285" i="2"/>
  <c r="F285" i="2"/>
  <c r="AX284" i="2"/>
  <c r="AL284" i="2"/>
  <c r="AH284" i="2"/>
  <c r="AF284" i="2"/>
  <c r="AI284" i="2" s="1"/>
  <c r="AZ284" i="2" s="1"/>
  <c r="J284" i="2"/>
  <c r="H284" i="2"/>
  <c r="F284" i="2"/>
  <c r="AX283" i="2"/>
  <c r="AL283" i="2"/>
  <c r="AH283" i="2"/>
  <c r="AF283" i="2"/>
  <c r="J283" i="2"/>
  <c r="H283" i="2"/>
  <c r="F283" i="2"/>
  <c r="AX282" i="2"/>
  <c r="AL282" i="2"/>
  <c r="AH282" i="2"/>
  <c r="AF282" i="2"/>
  <c r="AI282" i="2" s="1"/>
  <c r="AZ282" i="2" s="1"/>
  <c r="J282" i="2"/>
  <c r="H282" i="2"/>
  <c r="F282" i="2"/>
  <c r="AX281" i="2"/>
  <c r="AL281" i="2"/>
  <c r="AH281" i="2"/>
  <c r="AF281" i="2"/>
  <c r="J281" i="2"/>
  <c r="H281" i="2"/>
  <c r="F281" i="2"/>
  <c r="AX280" i="2"/>
  <c r="AL280" i="2"/>
  <c r="AH280" i="2"/>
  <c r="AF280" i="2"/>
  <c r="AI280" i="2" s="1"/>
  <c r="AZ280" i="2" s="1"/>
  <c r="J280" i="2"/>
  <c r="H280" i="2"/>
  <c r="F280" i="2"/>
  <c r="AX279" i="2"/>
  <c r="AL279" i="2"/>
  <c r="AH279" i="2"/>
  <c r="AF279" i="2"/>
  <c r="J279" i="2"/>
  <c r="H279" i="2"/>
  <c r="F279" i="2"/>
  <c r="AX278" i="2"/>
  <c r="AL278" i="2"/>
  <c r="AH278" i="2"/>
  <c r="AF278" i="2"/>
  <c r="AI278" i="2" s="1"/>
  <c r="AZ278" i="2" s="1"/>
  <c r="J278" i="2"/>
  <c r="H278" i="2"/>
  <c r="F278" i="2"/>
  <c r="AX277" i="2"/>
  <c r="AL277" i="2"/>
  <c r="AH277" i="2"/>
  <c r="AF277" i="2"/>
  <c r="J277" i="2"/>
  <c r="H277" i="2"/>
  <c r="F277" i="2"/>
  <c r="AX276" i="2"/>
  <c r="AL276" i="2"/>
  <c r="AH276" i="2"/>
  <c r="AF276" i="2"/>
  <c r="AI276" i="2" s="1"/>
  <c r="AZ276" i="2" s="1"/>
  <c r="J276" i="2"/>
  <c r="H276" i="2"/>
  <c r="F276" i="2"/>
  <c r="AX275" i="2"/>
  <c r="AL275" i="2"/>
  <c r="AH275" i="2"/>
  <c r="AF275" i="2"/>
  <c r="J275" i="2"/>
  <c r="H275" i="2"/>
  <c r="F275" i="2"/>
  <c r="AX274" i="2"/>
  <c r="AL274" i="2"/>
  <c r="AH274" i="2"/>
  <c r="AF274" i="2"/>
  <c r="AI274" i="2" s="1"/>
  <c r="AZ274" i="2" s="1"/>
  <c r="J274" i="2"/>
  <c r="H274" i="2"/>
  <c r="F274" i="2"/>
  <c r="AX273" i="2"/>
  <c r="AL273" i="2"/>
  <c r="AH273" i="2"/>
  <c r="AF273" i="2"/>
  <c r="J273" i="2"/>
  <c r="H273" i="2"/>
  <c r="F273" i="2"/>
  <c r="AX272" i="2"/>
  <c r="AL272" i="2"/>
  <c r="AH272" i="2"/>
  <c r="AF272" i="2"/>
  <c r="AI272" i="2" s="1"/>
  <c r="AZ272" i="2" s="1"/>
  <c r="J272" i="2"/>
  <c r="H272" i="2"/>
  <c r="F272" i="2"/>
  <c r="AX271" i="2"/>
  <c r="AL271" i="2"/>
  <c r="AH271" i="2"/>
  <c r="AF271" i="2"/>
  <c r="J271" i="2"/>
  <c r="H271" i="2"/>
  <c r="F271" i="2"/>
  <c r="AX270" i="2"/>
  <c r="AL270" i="2"/>
  <c r="AH270" i="2"/>
  <c r="AF270" i="2"/>
  <c r="AI270" i="2" s="1"/>
  <c r="AZ270" i="2" s="1"/>
  <c r="J270" i="2"/>
  <c r="H270" i="2"/>
  <c r="F270" i="2"/>
  <c r="AX269" i="2"/>
  <c r="AL269" i="2"/>
  <c r="AH269" i="2"/>
  <c r="AF269" i="2"/>
  <c r="J269" i="2"/>
  <c r="H269" i="2"/>
  <c r="F269" i="2"/>
  <c r="AX268" i="2"/>
  <c r="AL268" i="2"/>
  <c r="AH268" i="2"/>
  <c r="AF268" i="2"/>
  <c r="AI268" i="2" s="1"/>
  <c r="AZ268" i="2" s="1"/>
  <c r="J268" i="2"/>
  <c r="H268" i="2"/>
  <c r="F268" i="2"/>
  <c r="AX267" i="2"/>
  <c r="AL267" i="2"/>
  <c r="AH267" i="2"/>
  <c r="AF267" i="2"/>
  <c r="J267" i="2"/>
  <c r="H267" i="2"/>
  <c r="F267" i="2"/>
  <c r="AX266" i="2"/>
  <c r="AL266" i="2"/>
  <c r="AH266" i="2"/>
  <c r="AF266" i="2"/>
  <c r="AI266" i="2" s="1"/>
  <c r="AZ266" i="2" s="1"/>
  <c r="J266" i="2"/>
  <c r="H266" i="2"/>
  <c r="F266" i="2"/>
  <c r="AX265" i="2"/>
  <c r="AL265" i="2"/>
  <c r="AH265" i="2"/>
  <c r="AF265" i="2"/>
  <c r="J265" i="2"/>
  <c r="H265" i="2"/>
  <c r="F265" i="2"/>
  <c r="AX264" i="2"/>
  <c r="AL264" i="2"/>
  <c r="AH264" i="2"/>
  <c r="AF264" i="2"/>
  <c r="AI264" i="2" s="1"/>
  <c r="AZ264" i="2" s="1"/>
  <c r="J264" i="2"/>
  <c r="H264" i="2"/>
  <c r="F264" i="2"/>
  <c r="AX263" i="2"/>
  <c r="AL263" i="2"/>
  <c r="AH263" i="2"/>
  <c r="AF263" i="2"/>
  <c r="J263" i="2"/>
  <c r="H263" i="2"/>
  <c r="F263" i="2"/>
  <c r="AX262" i="2"/>
  <c r="AL262" i="2"/>
  <c r="AH262" i="2"/>
  <c r="AF262" i="2"/>
  <c r="AI262" i="2" s="1"/>
  <c r="AZ262" i="2" s="1"/>
  <c r="J262" i="2"/>
  <c r="H262" i="2"/>
  <c r="F262" i="2"/>
  <c r="AX261" i="2"/>
  <c r="AL261" i="2"/>
  <c r="AH261" i="2"/>
  <c r="AF261" i="2"/>
  <c r="J261" i="2"/>
  <c r="H261" i="2"/>
  <c r="F261" i="2"/>
  <c r="AX260" i="2"/>
  <c r="AL260" i="2"/>
  <c r="AH260" i="2"/>
  <c r="AF260" i="2"/>
  <c r="AI260" i="2" s="1"/>
  <c r="AZ260" i="2" s="1"/>
  <c r="J260" i="2"/>
  <c r="H260" i="2"/>
  <c r="F260" i="2"/>
  <c r="AX259" i="2"/>
  <c r="AL259" i="2"/>
  <c r="AH259" i="2"/>
  <c r="AF259" i="2"/>
  <c r="J259" i="2"/>
  <c r="H259" i="2"/>
  <c r="F259" i="2"/>
  <c r="AX258" i="2"/>
  <c r="AL258" i="2"/>
  <c r="AH258" i="2"/>
  <c r="AF258" i="2"/>
  <c r="AI258" i="2" s="1"/>
  <c r="AZ258" i="2" s="1"/>
  <c r="J258" i="2"/>
  <c r="H258" i="2"/>
  <c r="F258" i="2"/>
  <c r="AX257" i="2"/>
  <c r="AL257" i="2"/>
  <c r="AH257" i="2"/>
  <c r="AF257" i="2"/>
  <c r="J257" i="2"/>
  <c r="H257" i="2"/>
  <c r="F257" i="2"/>
  <c r="AX256" i="2"/>
  <c r="AL256" i="2"/>
  <c r="AH256" i="2"/>
  <c r="AF256" i="2"/>
  <c r="AI256" i="2" s="1"/>
  <c r="AZ256" i="2" s="1"/>
  <c r="J256" i="2"/>
  <c r="H256" i="2"/>
  <c r="F256" i="2"/>
  <c r="AX255" i="2"/>
  <c r="AL255" i="2"/>
  <c r="AH255" i="2"/>
  <c r="AF255" i="2"/>
  <c r="J255" i="2"/>
  <c r="H255" i="2"/>
  <c r="F255" i="2"/>
  <c r="AX254" i="2"/>
  <c r="AL254" i="2"/>
  <c r="AH254" i="2"/>
  <c r="AF254" i="2"/>
  <c r="AI254" i="2" s="1"/>
  <c r="AZ254" i="2" s="1"/>
  <c r="J254" i="2"/>
  <c r="H254" i="2"/>
  <c r="F254" i="2"/>
  <c r="AX253" i="2"/>
  <c r="AL253" i="2"/>
  <c r="AH253" i="2"/>
  <c r="AF253" i="2"/>
  <c r="J253" i="2"/>
  <c r="H253" i="2"/>
  <c r="F253" i="2"/>
  <c r="AX252" i="2"/>
  <c r="AL252" i="2"/>
  <c r="AH252" i="2"/>
  <c r="AF252" i="2"/>
  <c r="AI252" i="2" s="1"/>
  <c r="AZ252" i="2" s="1"/>
  <c r="J252" i="2"/>
  <c r="H252" i="2"/>
  <c r="F252" i="2"/>
  <c r="AX251" i="2"/>
  <c r="AL251" i="2"/>
  <c r="AH251" i="2"/>
  <c r="AF251" i="2"/>
  <c r="J251" i="2"/>
  <c r="H251" i="2"/>
  <c r="F251" i="2"/>
  <c r="AX250" i="2"/>
  <c r="AL250" i="2"/>
  <c r="AH250" i="2"/>
  <c r="AF250" i="2"/>
  <c r="AI250" i="2" s="1"/>
  <c r="AZ250" i="2" s="1"/>
  <c r="J250" i="2"/>
  <c r="H250" i="2"/>
  <c r="F250" i="2"/>
  <c r="AX249" i="2"/>
  <c r="AL249" i="2"/>
  <c r="AH249" i="2"/>
  <c r="AF249" i="2"/>
  <c r="J249" i="2"/>
  <c r="H249" i="2"/>
  <c r="F249" i="2"/>
  <c r="AX248" i="2"/>
  <c r="AL248" i="2"/>
  <c r="AH248" i="2"/>
  <c r="AF248" i="2"/>
  <c r="AI248" i="2" s="1"/>
  <c r="AZ248" i="2" s="1"/>
  <c r="J248" i="2"/>
  <c r="H248" i="2"/>
  <c r="F248" i="2"/>
  <c r="AX247" i="2"/>
  <c r="AL247" i="2"/>
  <c r="AH247" i="2"/>
  <c r="AF247" i="2"/>
  <c r="J247" i="2"/>
  <c r="H247" i="2"/>
  <c r="F247" i="2"/>
  <c r="AX246" i="2"/>
  <c r="AL246" i="2"/>
  <c r="AH246" i="2"/>
  <c r="AF246" i="2"/>
  <c r="AI246" i="2" s="1"/>
  <c r="AZ246" i="2" s="1"/>
  <c r="J246" i="2"/>
  <c r="H246" i="2"/>
  <c r="F246" i="2"/>
  <c r="AX245" i="2"/>
  <c r="AL245" i="2"/>
  <c r="AH245" i="2"/>
  <c r="AF245" i="2"/>
  <c r="J245" i="2"/>
  <c r="H245" i="2"/>
  <c r="F245" i="2"/>
  <c r="AX244" i="2"/>
  <c r="AL244" i="2"/>
  <c r="AH244" i="2"/>
  <c r="AF244" i="2"/>
  <c r="J244" i="2"/>
  <c r="H244" i="2"/>
  <c r="F244" i="2"/>
  <c r="AX243" i="2"/>
  <c r="AL243" i="2"/>
  <c r="AH243" i="2"/>
  <c r="AF243" i="2"/>
  <c r="J243" i="2"/>
  <c r="H243" i="2"/>
  <c r="F243" i="2"/>
  <c r="AX242" i="2"/>
  <c r="AL242" i="2"/>
  <c r="AH242" i="2"/>
  <c r="AF242" i="2"/>
  <c r="J242" i="2"/>
  <c r="H242" i="2"/>
  <c r="F242" i="2"/>
  <c r="AZ241" i="2"/>
  <c r="AX241" i="2"/>
  <c r="AL241" i="2"/>
  <c r="AJ241" i="2"/>
  <c r="AH241" i="2"/>
  <c r="AG241" i="2"/>
  <c r="AF241" i="2"/>
  <c r="AI241" i="2" s="1"/>
  <c r="J241" i="2"/>
  <c r="H241" i="2"/>
  <c r="F241" i="2"/>
  <c r="AX240" i="2"/>
  <c r="AL240" i="2"/>
  <c r="AH240" i="2"/>
  <c r="AF240" i="2"/>
  <c r="J240" i="2"/>
  <c r="H240" i="2"/>
  <c r="F240" i="2"/>
  <c r="AZ239" i="2"/>
  <c r="AX239" i="2"/>
  <c r="AL239" i="2"/>
  <c r="AJ239" i="2"/>
  <c r="AH239" i="2"/>
  <c r="AG239" i="2"/>
  <c r="AF239" i="2"/>
  <c r="AI239" i="2" s="1"/>
  <c r="J239" i="2"/>
  <c r="H239" i="2"/>
  <c r="F239" i="2"/>
  <c r="AY239" i="2" s="1"/>
  <c r="AX238" i="2"/>
  <c r="AL238" i="2"/>
  <c r="AH238" i="2"/>
  <c r="AF238" i="2"/>
  <c r="J238" i="2"/>
  <c r="H238" i="2"/>
  <c r="F238" i="2"/>
  <c r="AX237" i="2"/>
  <c r="AL237" i="2"/>
  <c r="AH237" i="2"/>
  <c r="AF237" i="2"/>
  <c r="AI237" i="2" s="1"/>
  <c r="AZ237" i="2" s="1"/>
  <c r="J237" i="2"/>
  <c r="H237" i="2"/>
  <c r="F237" i="2"/>
  <c r="AX236" i="2"/>
  <c r="AL236" i="2"/>
  <c r="AH236" i="2"/>
  <c r="AF236" i="2"/>
  <c r="J236" i="2"/>
  <c r="H236" i="2"/>
  <c r="F236" i="2"/>
  <c r="AX235" i="2"/>
  <c r="AL235" i="2"/>
  <c r="AJ235" i="2"/>
  <c r="AH235" i="2"/>
  <c r="AF235" i="2"/>
  <c r="AI235" i="2" s="1"/>
  <c r="AZ235" i="2" s="1"/>
  <c r="J235" i="2"/>
  <c r="H235" i="2"/>
  <c r="F235" i="2"/>
  <c r="AX234" i="2"/>
  <c r="AL234" i="2"/>
  <c r="AH234" i="2"/>
  <c r="AF234" i="2"/>
  <c r="J234" i="2"/>
  <c r="H234" i="2"/>
  <c r="F234" i="2"/>
  <c r="AZ233" i="2"/>
  <c r="AX233" i="2"/>
  <c r="AL233" i="2"/>
  <c r="AH233" i="2"/>
  <c r="AF233" i="2"/>
  <c r="AI233" i="2" s="1"/>
  <c r="AJ233" i="2" s="1"/>
  <c r="J233" i="2"/>
  <c r="H233" i="2"/>
  <c r="F233" i="2"/>
  <c r="AX232" i="2"/>
  <c r="AL232" i="2"/>
  <c r="AH232" i="2"/>
  <c r="AF232" i="2"/>
  <c r="J232" i="2"/>
  <c r="H232" i="2"/>
  <c r="F232" i="2"/>
  <c r="AZ231" i="2"/>
  <c r="AX231" i="2"/>
  <c r="AL231" i="2"/>
  <c r="AJ231" i="2"/>
  <c r="AH231" i="2"/>
  <c r="AG231" i="2"/>
  <c r="AF231" i="2"/>
  <c r="AI231" i="2" s="1"/>
  <c r="J231" i="2"/>
  <c r="H231" i="2"/>
  <c r="F231" i="2"/>
  <c r="AY231" i="2" s="1"/>
  <c r="AX230" i="2"/>
  <c r="AL230" i="2"/>
  <c r="AH230" i="2"/>
  <c r="AF230" i="2"/>
  <c r="J230" i="2"/>
  <c r="H230" i="2"/>
  <c r="F230" i="2"/>
  <c r="AX229" i="2"/>
  <c r="AL229" i="2"/>
  <c r="AH229" i="2"/>
  <c r="AF229" i="2"/>
  <c r="AI229" i="2" s="1"/>
  <c r="AZ229" i="2" s="1"/>
  <c r="J229" i="2"/>
  <c r="H229" i="2"/>
  <c r="F229" i="2"/>
  <c r="AX228" i="2"/>
  <c r="AL228" i="2"/>
  <c r="AH228" i="2"/>
  <c r="AF228" i="2"/>
  <c r="J228" i="2"/>
  <c r="H228" i="2"/>
  <c r="F228" i="2"/>
  <c r="AX227" i="2"/>
  <c r="AL227" i="2"/>
  <c r="AJ227" i="2"/>
  <c r="AH227" i="2"/>
  <c r="AF227" i="2"/>
  <c r="AI227" i="2" s="1"/>
  <c r="AZ227" i="2" s="1"/>
  <c r="J227" i="2"/>
  <c r="H227" i="2"/>
  <c r="F227" i="2"/>
  <c r="AX226" i="2"/>
  <c r="AL226" i="2"/>
  <c r="AH226" i="2"/>
  <c r="AF226" i="2"/>
  <c r="J226" i="2"/>
  <c r="H226" i="2"/>
  <c r="F226" i="2"/>
  <c r="AZ225" i="2"/>
  <c r="AX225" i="2"/>
  <c r="AL225" i="2"/>
  <c r="AJ225" i="2"/>
  <c r="AH225" i="2"/>
  <c r="AG225" i="2"/>
  <c r="AF225" i="2"/>
  <c r="AI225" i="2" s="1"/>
  <c r="J225" i="2"/>
  <c r="H225" i="2"/>
  <c r="F225" i="2"/>
  <c r="AX224" i="2"/>
  <c r="AL224" i="2"/>
  <c r="AH224" i="2"/>
  <c r="AF224" i="2"/>
  <c r="J224" i="2"/>
  <c r="H224" i="2"/>
  <c r="F224" i="2"/>
  <c r="AZ223" i="2"/>
  <c r="AX223" i="2"/>
  <c r="AL223" i="2"/>
  <c r="AJ223" i="2"/>
  <c r="AH223" i="2"/>
  <c r="AG223" i="2"/>
  <c r="AF223" i="2"/>
  <c r="AI223" i="2" s="1"/>
  <c r="J223" i="2"/>
  <c r="H223" i="2"/>
  <c r="F223" i="2"/>
  <c r="AY223" i="2" s="1"/>
  <c r="AX222" i="2"/>
  <c r="AL222" i="2"/>
  <c r="AH222" i="2"/>
  <c r="AF222" i="2"/>
  <c r="J222" i="2"/>
  <c r="H222" i="2"/>
  <c r="F222" i="2"/>
  <c r="AX221" i="2"/>
  <c r="AL221" i="2"/>
  <c r="AH221" i="2"/>
  <c r="AF221" i="2"/>
  <c r="AI221" i="2" s="1"/>
  <c r="AZ221" i="2" s="1"/>
  <c r="J221" i="2"/>
  <c r="H221" i="2"/>
  <c r="F221" i="2"/>
  <c r="AX220" i="2"/>
  <c r="AL220" i="2"/>
  <c r="AH220" i="2"/>
  <c r="AF220" i="2"/>
  <c r="J220" i="2"/>
  <c r="H220" i="2"/>
  <c r="F220" i="2"/>
  <c r="AX219" i="2"/>
  <c r="AL219" i="2"/>
  <c r="AJ219" i="2"/>
  <c r="AH219" i="2"/>
  <c r="AF219" i="2"/>
  <c r="AI219" i="2" s="1"/>
  <c r="AZ219" i="2" s="1"/>
  <c r="J219" i="2"/>
  <c r="H219" i="2"/>
  <c r="F219" i="2"/>
  <c r="AX218" i="2"/>
  <c r="AL218" i="2"/>
  <c r="AH218" i="2"/>
  <c r="AF218" i="2"/>
  <c r="J218" i="2"/>
  <c r="H218" i="2"/>
  <c r="F218" i="2"/>
  <c r="AZ217" i="2"/>
  <c r="AX217" i="2"/>
  <c r="AL217" i="2"/>
  <c r="AH217" i="2"/>
  <c r="AF217" i="2"/>
  <c r="AI217" i="2" s="1"/>
  <c r="AJ217" i="2" s="1"/>
  <c r="J217" i="2"/>
  <c r="H217" i="2"/>
  <c r="F217" i="2"/>
  <c r="AX216" i="2"/>
  <c r="AL216" i="2"/>
  <c r="AH216" i="2"/>
  <c r="AF216" i="2"/>
  <c r="J216" i="2"/>
  <c r="H216" i="2"/>
  <c r="F216" i="2"/>
  <c r="AZ215" i="2"/>
  <c r="AX215" i="2"/>
  <c r="AL215" i="2"/>
  <c r="AJ215" i="2"/>
  <c r="AH215" i="2"/>
  <c r="AG215" i="2"/>
  <c r="AF215" i="2"/>
  <c r="AI215" i="2" s="1"/>
  <c r="J215" i="2"/>
  <c r="H215" i="2"/>
  <c r="F215" i="2"/>
  <c r="AY215" i="2" s="1"/>
  <c r="AX214" i="2"/>
  <c r="AL214" i="2"/>
  <c r="AH214" i="2"/>
  <c r="AF214" i="2"/>
  <c r="J214" i="2"/>
  <c r="H214" i="2"/>
  <c r="F214" i="2"/>
  <c r="AX213" i="2"/>
  <c r="AL213" i="2"/>
  <c r="AH213" i="2"/>
  <c r="AF213" i="2"/>
  <c r="AI213" i="2" s="1"/>
  <c r="AZ213" i="2" s="1"/>
  <c r="J213" i="2"/>
  <c r="H213" i="2"/>
  <c r="F213" i="2"/>
  <c r="AX212" i="2"/>
  <c r="AL212" i="2"/>
  <c r="AH212" i="2"/>
  <c r="AF212" i="2"/>
  <c r="J212" i="2"/>
  <c r="H212" i="2"/>
  <c r="F212" i="2"/>
  <c r="AX211" i="2"/>
  <c r="AL211" i="2"/>
  <c r="AJ211" i="2"/>
  <c r="AH211" i="2"/>
  <c r="AF211" i="2"/>
  <c r="AI211" i="2" s="1"/>
  <c r="AZ211" i="2" s="1"/>
  <c r="J211" i="2"/>
  <c r="H211" i="2"/>
  <c r="F211" i="2"/>
  <c r="AZ210" i="2"/>
  <c r="AX210" i="2"/>
  <c r="AL210" i="2"/>
  <c r="AJ210" i="2"/>
  <c r="AH210" i="2"/>
  <c r="AG210" i="2"/>
  <c r="AF210" i="2"/>
  <c r="AI210" i="2" s="1"/>
  <c r="J210" i="2"/>
  <c r="H210" i="2"/>
  <c r="F210" i="2"/>
  <c r="AY210" i="2" s="1"/>
  <c r="AX209" i="2"/>
  <c r="AL209" i="2"/>
  <c r="AJ209" i="2"/>
  <c r="AH209" i="2"/>
  <c r="AF209" i="2"/>
  <c r="AI209" i="2" s="1"/>
  <c r="AZ209" i="2" s="1"/>
  <c r="J209" i="2"/>
  <c r="H209" i="2"/>
  <c r="F209" i="2"/>
  <c r="AZ208" i="2"/>
  <c r="AX208" i="2"/>
  <c r="AL208" i="2"/>
  <c r="AJ208" i="2"/>
  <c r="AH208" i="2"/>
  <c r="AG208" i="2"/>
  <c r="AF208" i="2"/>
  <c r="AI208" i="2" s="1"/>
  <c r="J208" i="2"/>
  <c r="H208" i="2"/>
  <c r="F208" i="2"/>
  <c r="AY208" i="2" s="1"/>
  <c r="AX207" i="2"/>
  <c r="AL207" i="2"/>
  <c r="AJ207" i="2"/>
  <c r="AH207" i="2"/>
  <c r="AF207" i="2"/>
  <c r="AI207" i="2" s="1"/>
  <c r="AZ207" i="2" s="1"/>
  <c r="J207" i="2"/>
  <c r="H207" i="2"/>
  <c r="F207" i="2"/>
  <c r="AZ206" i="2"/>
  <c r="AX206" i="2"/>
  <c r="AL206" i="2"/>
  <c r="AJ206" i="2"/>
  <c r="AH206" i="2"/>
  <c r="AG206" i="2"/>
  <c r="AF206" i="2"/>
  <c r="AI206" i="2" s="1"/>
  <c r="J206" i="2"/>
  <c r="H206" i="2"/>
  <c r="F206" i="2"/>
  <c r="AY206" i="2" s="1"/>
  <c r="AX205" i="2"/>
  <c r="AL205" i="2"/>
  <c r="AJ205" i="2"/>
  <c r="AH205" i="2"/>
  <c r="AF205" i="2"/>
  <c r="AI205" i="2" s="1"/>
  <c r="AZ205" i="2" s="1"/>
  <c r="J205" i="2"/>
  <c r="H205" i="2"/>
  <c r="F205" i="2"/>
  <c r="AZ204" i="2"/>
  <c r="AX204" i="2"/>
  <c r="AL204" i="2"/>
  <c r="AJ204" i="2"/>
  <c r="AH204" i="2"/>
  <c r="AG204" i="2"/>
  <c r="AF204" i="2"/>
  <c r="AI204" i="2" s="1"/>
  <c r="J204" i="2"/>
  <c r="H204" i="2"/>
  <c r="F204" i="2"/>
  <c r="AY204" i="2" s="1"/>
  <c r="AX203" i="2"/>
  <c r="AL203" i="2"/>
  <c r="AJ203" i="2"/>
  <c r="AH203" i="2"/>
  <c r="AF203" i="2"/>
  <c r="AI203" i="2" s="1"/>
  <c r="AZ203" i="2" s="1"/>
  <c r="J203" i="2"/>
  <c r="H203" i="2"/>
  <c r="F203" i="2"/>
  <c r="AZ202" i="2"/>
  <c r="AX202" i="2"/>
  <c r="AL202" i="2"/>
  <c r="AJ202" i="2"/>
  <c r="AH202" i="2"/>
  <c r="AG202" i="2"/>
  <c r="AF202" i="2"/>
  <c r="AI202" i="2" s="1"/>
  <c r="J202" i="2"/>
  <c r="H202" i="2"/>
  <c r="F202" i="2"/>
  <c r="AY202" i="2" s="1"/>
  <c r="AX201" i="2"/>
  <c r="AL201" i="2"/>
  <c r="AJ201" i="2"/>
  <c r="AH201" i="2"/>
  <c r="AF201" i="2"/>
  <c r="AI201" i="2" s="1"/>
  <c r="AZ201" i="2" s="1"/>
  <c r="J201" i="2"/>
  <c r="H201" i="2"/>
  <c r="F201" i="2"/>
  <c r="AZ200" i="2"/>
  <c r="AX200" i="2"/>
  <c r="AL200" i="2"/>
  <c r="AJ200" i="2"/>
  <c r="AH200" i="2"/>
  <c r="AG200" i="2"/>
  <c r="AF200" i="2"/>
  <c r="AI200" i="2" s="1"/>
  <c r="J200" i="2"/>
  <c r="H200" i="2"/>
  <c r="F200" i="2"/>
  <c r="AY200" i="2" s="1"/>
  <c r="AX199" i="2"/>
  <c r="AL199" i="2"/>
  <c r="AJ199" i="2"/>
  <c r="AH199" i="2"/>
  <c r="AF199" i="2"/>
  <c r="AI199" i="2" s="1"/>
  <c r="AZ199" i="2" s="1"/>
  <c r="J199" i="2"/>
  <c r="H199" i="2"/>
  <c r="F199" i="2"/>
  <c r="AZ198" i="2"/>
  <c r="AX198" i="2"/>
  <c r="AL198" i="2"/>
  <c r="AJ198" i="2"/>
  <c r="AH198" i="2"/>
  <c r="AG198" i="2"/>
  <c r="AF198" i="2"/>
  <c r="AI198" i="2" s="1"/>
  <c r="J198" i="2"/>
  <c r="H198" i="2"/>
  <c r="F198" i="2"/>
  <c r="AY198" i="2" s="1"/>
  <c r="AX197" i="2"/>
  <c r="AL197" i="2"/>
  <c r="AJ197" i="2"/>
  <c r="AH197" i="2"/>
  <c r="AF197" i="2"/>
  <c r="AI197" i="2" s="1"/>
  <c r="AZ197" i="2" s="1"/>
  <c r="J197" i="2"/>
  <c r="H197" i="2"/>
  <c r="F197" i="2"/>
  <c r="AZ196" i="2"/>
  <c r="AX196" i="2"/>
  <c r="AL196" i="2"/>
  <c r="AJ196" i="2"/>
  <c r="AH196" i="2"/>
  <c r="AG196" i="2"/>
  <c r="AF196" i="2"/>
  <c r="AI196" i="2" s="1"/>
  <c r="J196" i="2"/>
  <c r="H196" i="2"/>
  <c r="F196" i="2"/>
  <c r="AY196" i="2" s="1"/>
  <c r="AX195" i="2"/>
  <c r="AL195" i="2"/>
  <c r="AJ195" i="2"/>
  <c r="AH195" i="2"/>
  <c r="AF195" i="2"/>
  <c r="AI195" i="2" s="1"/>
  <c r="AZ195" i="2" s="1"/>
  <c r="J195" i="2"/>
  <c r="H195" i="2"/>
  <c r="F195" i="2"/>
  <c r="AZ194" i="2"/>
  <c r="AX194" i="2"/>
  <c r="AL194" i="2"/>
  <c r="AJ194" i="2"/>
  <c r="AH194" i="2"/>
  <c r="AG194" i="2"/>
  <c r="AF194" i="2"/>
  <c r="AI194" i="2" s="1"/>
  <c r="J194" i="2"/>
  <c r="H194" i="2"/>
  <c r="F194" i="2"/>
  <c r="AY194" i="2" s="1"/>
  <c r="AX193" i="2"/>
  <c r="AL193" i="2"/>
  <c r="AJ193" i="2"/>
  <c r="AH193" i="2"/>
  <c r="AF193" i="2"/>
  <c r="AI193" i="2" s="1"/>
  <c r="AZ193" i="2" s="1"/>
  <c r="J193" i="2"/>
  <c r="H193" i="2"/>
  <c r="F193" i="2"/>
  <c r="AZ192" i="2"/>
  <c r="AX192" i="2"/>
  <c r="AL192" i="2"/>
  <c r="AJ192" i="2"/>
  <c r="AH192" i="2"/>
  <c r="AG192" i="2"/>
  <c r="AF192" i="2"/>
  <c r="AI192" i="2" s="1"/>
  <c r="J192" i="2"/>
  <c r="H192" i="2"/>
  <c r="F192" i="2"/>
  <c r="AY192" i="2" s="1"/>
  <c r="AX191" i="2"/>
  <c r="AL191" i="2"/>
  <c r="AJ191" i="2"/>
  <c r="AH191" i="2"/>
  <c r="AF191" i="2"/>
  <c r="AI191" i="2" s="1"/>
  <c r="AZ191" i="2" s="1"/>
  <c r="J191" i="2"/>
  <c r="H191" i="2"/>
  <c r="F191" i="2"/>
  <c r="AZ190" i="2"/>
  <c r="AX190" i="2"/>
  <c r="AL190" i="2"/>
  <c r="AJ190" i="2"/>
  <c r="AH190" i="2"/>
  <c r="AG190" i="2"/>
  <c r="AF190" i="2"/>
  <c r="AI190" i="2" s="1"/>
  <c r="J190" i="2"/>
  <c r="H190" i="2"/>
  <c r="F190" i="2"/>
  <c r="AY190" i="2" s="1"/>
  <c r="AX189" i="2"/>
  <c r="AL189" i="2"/>
  <c r="AJ189" i="2"/>
  <c r="AH189" i="2"/>
  <c r="AF189" i="2"/>
  <c r="AI189" i="2" s="1"/>
  <c r="AZ189" i="2" s="1"/>
  <c r="J189" i="2"/>
  <c r="H189" i="2"/>
  <c r="F189" i="2"/>
  <c r="AZ188" i="2"/>
  <c r="AX188" i="2"/>
  <c r="AL188" i="2"/>
  <c r="AJ188" i="2"/>
  <c r="AH188" i="2"/>
  <c r="AG188" i="2"/>
  <c r="AF188" i="2"/>
  <c r="AI188" i="2" s="1"/>
  <c r="J188" i="2"/>
  <c r="H188" i="2"/>
  <c r="F188" i="2"/>
  <c r="AY188" i="2" s="1"/>
  <c r="AX187" i="2"/>
  <c r="AL187" i="2"/>
  <c r="AJ187" i="2"/>
  <c r="AH187" i="2"/>
  <c r="AF187" i="2"/>
  <c r="AI187" i="2" s="1"/>
  <c r="AZ187" i="2" s="1"/>
  <c r="J187" i="2"/>
  <c r="H187" i="2"/>
  <c r="F187" i="2"/>
  <c r="AZ186" i="2"/>
  <c r="AX186" i="2"/>
  <c r="AL186" i="2"/>
  <c r="AJ186" i="2"/>
  <c r="AH186" i="2"/>
  <c r="AG186" i="2"/>
  <c r="AF186" i="2"/>
  <c r="AI186" i="2" s="1"/>
  <c r="J186" i="2"/>
  <c r="H186" i="2"/>
  <c r="F186" i="2"/>
  <c r="AY186" i="2" s="1"/>
  <c r="AX185" i="2"/>
  <c r="AL185" i="2"/>
  <c r="AJ185" i="2"/>
  <c r="AH185" i="2"/>
  <c r="AF185" i="2"/>
  <c r="AI185" i="2" s="1"/>
  <c r="AZ185" i="2" s="1"/>
  <c r="J185" i="2"/>
  <c r="H185" i="2"/>
  <c r="F185" i="2"/>
  <c r="AZ184" i="2"/>
  <c r="AX184" i="2"/>
  <c r="AL184" i="2"/>
  <c r="AJ184" i="2"/>
  <c r="AH184" i="2"/>
  <c r="AG184" i="2"/>
  <c r="AF184" i="2"/>
  <c r="AI184" i="2" s="1"/>
  <c r="J184" i="2"/>
  <c r="H184" i="2"/>
  <c r="F184" i="2"/>
  <c r="AY184" i="2" s="1"/>
  <c r="AX183" i="2"/>
  <c r="AL183" i="2"/>
  <c r="AJ183" i="2"/>
  <c r="AH183" i="2"/>
  <c r="AF183" i="2"/>
  <c r="AI183" i="2" s="1"/>
  <c r="AZ183" i="2" s="1"/>
  <c r="J183" i="2"/>
  <c r="H183" i="2"/>
  <c r="F183" i="2"/>
  <c r="AZ182" i="2"/>
  <c r="AX182" i="2"/>
  <c r="AL182" i="2"/>
  <c r="AJ182" i="2"/>
  <c r="AH182" i="2"/>
  <c r="AG182" i="2"/>
  <c r="AF182" i="2"/>
  <c r="AI182" i="2" s="1"/>
  <c r="J182" i="2"/>
  <c r="H182" i="2"/>
  <c r="F182" i="2"/>
  <c r="AY182" i="2" s="1"/>
  <c r="AX181" i="2"/>
  <c r="AL181" i="2"/>
  <c r="AJ181" i="2"/>
  <c r="AH181" i="2"/>
  <c r="AF181" i="2"/>
  <c r="AI181" i="2" s="1"/>
  <c r="AZ181" i="2" s="1"/>
  <c r="J181" i="2"/>
  <c r="H181" i="2"/>
  <c r="F181" i="2"/>
  <c r="AZ180" i="2"/>
  <c r="AX180" i="2"/>
  <c r="AL180" i="2"/>
  <c r="AJ180" i="2"/>
  <c r="AH180" i="2"/>
  <c r="AG180" i="2"/>
  <c r="AF180" i="2"/>
  <c r="AI180" i="2" s="1"/>
  <c r="J180" i="2"/>
  <c r="H180" i="2"/>
  <c r="F180" i="2"/>
  <c r="AY180" i="2" s="1"/>
  <c r="AX179" i="2"/>
  <c r="AL179" i="2"/>
  <c r="AJ179" i="2"/>
  <c r="AH179" i="2"/>
  <c r="AF179" i="2"/>
  <c r="AI179" i="2" s="1"/>
  <c r="AZ179" i="2" s="1"/>
  <c r="J179" i="2"/>
  <c r="H179" i="2"/>
  <c r="F179" i="2"/>
  <c r="AZ178" i="2"/>
  <c r="AX178" i="2"/>
  <c r="AL178" i="2"/>
  <c r="AJ178" i="2"/>
  <c r="AH178" i="2"/>
  <c r="AG178" i="2"/>
  <c r="AF178" i="2"/>
  <c r="AI178" i="2" s="1"/>
  <c r="J178" i="2"/>
  <c r="H178" i="2"/>
  <c r="F178" i="2"/>
  <c r="AY178" i="2" s="1"/>
  <c r="AX177" i="2"/>
  <c r="AL177" i="2"/>
  <c r="AJ177" i="2"/>
  <c r="AH177" i="2"/>
  <c r="AF177" i="2"/>
  <c r="AI177" i="2" s="1"/>
  <c r="AZ177" i="2" s="1"/>
  <c r="J177" i="2"/>
  <c r="H177" i="2"/>
  <c r="F177" i="2"/>
  <c r="AZ176" i="2"/>
  <c r="AX176" i="2"/>
  <c r="AL176" i="2"/>
  <c r="AJ176" i="2"/>
  <c r="AH176" i="2"/>
  <c r="AG176" i="2"/>
  <c r="AF176" i="2"/>
  <c r="AI176" i="2" s="1"/>
  <c r="J176" i="2"/>
  <c r="H176" i="2"/>
  <c r="F176" i="2"/>
  <c r="AY176" i="2" s="1"/>
  <c r="AX175" i="2"/>
  <c r="AL175" i="2"/>
  <c r="AJ175" i="2"/>
  <c r="AH175" i="2"/>
  <c r="AF175" i="2"/>
  <c r="AI175" i="2" s="1"/>
  <c r="AZ175" i="2" s="1"/>
  <c r="J175" i="2"/>
  <c r="H175" i="2"/>
  <c r="F175" i="2"/>
  <c r="AZ174" i="2"/>
  <c r="AX174" i="2"/>
  <c r="AL174" i="2"/>
  <c r="AJ174" i="2"/>
  <c r="AH174" i="2"/>
  <c r="AG174" i="2"/>
  <c r="AF174" i="2"/>
  <c r="AI174" i="2" s="1"/>
  <c r="J174" i="2"/>
  <c r="H174" i="2"/>
  <c r="F174" i="2"/>
  <c r="AY174" i="2" s="1"/>
  <c r="AX173" i="2"/>
  <c r="AL173" i="2"/>
  <c r="AJ173" i="2"/>
  <c r="AH173" i="2"/>
  <c r="AF173" i="2"/>
  <c r="AI173" i="2" s="1"/>
  <c r="AZ173" i="2" s="1"/>
  <c r="J173" i="2"/>
  <c r="H173" i="2"/>
  <c r="F173" i="2"/>
  <c r="AZ172" i="2"/>
  <c r="AX172" i="2"/>
  <c r="AL172" i="2"/>
  <c r="AJ172" i="2"/>
  <c r="AH172" i="2"/>
  <c r="AG172" i="2"/>
  <c r="AF172" i="2"/>
  <c r="AI172" i="2" s="1"/>
  <c r="J172" i="2"/>
  <c r="H172" i="2"/>
  <c r="F172" i="2"/>
  <c r="AY172" i="2" s="1"/>
  <c r="AX171" i="2"/>
  <c r="AL171" i="2"/>
  <c r="AJ171" i="2"/>
  <c r="AH171" i="2"/>
  <c r="AF171" i="2"/>
  <c r="AI171" i="2" s="1"/>
  <c r="AZ171" i="2" s="1"/>
  <c r="J171" i="2"/>
  <c r="H171" i="2"/>
  <c r="F171" i="2"/>
  <c r="AZ170" i="2"/>
  <c r="AX170" i="2"/>
  <c r="AL170" i="2"/>
  <c r="AJ170" i="2"/>
  <c r="AH170" i="2"/>
  <c r="AG170" i="2"/>
  <c r="AF170" i="2"/>
  <c r="AI170" i="2" s="1"/>
  <c r="J170" i="2"/>
  <c r="H170" i="2"/>
  <c r="F170" i="2"/>
  <c r="AY170" i="2" s="1"/>
  <c r="AX169" i="2"/>
  <c r="AL169" i="2"/>
  <c r="AJ169" i="2"/>
  <c r="AH169" i="2"/>
  <c r="AF169" i="2"/>
  <c r="AI169" i="2" s="1"/>
  <c r="AZ169" i="2" s="1"/>
  <c r="J169" i="2"/>
  <c r="H169" i="2"/>
  <c r="F169" i="2"/>
  <c r="AZ168" i="2"/>
  <c r="AX168" i="2"/>
  <c r="AL168" i="2"/>
  <c r="AJ168" i="2"/>
  <c r="AH168" i="2"/>
  <c r="AG168" i="2"/>
  <c r="AF168" i="2"/>
  <c r="AI168" i="2" s="1"/>
  <c r="J168" i="2"/>
  <c r="H168" i="2"/>
  <c r="F168" i="2"/>
  <c r="AY168" i="2" s="1"/>
  <c r="AX167" i="2"/>
  <c r="AL167" i="2"/>
  <c r="AJ167" i="2"/>
  <c r="AH167" i="2"/>
  <c r="AF167" i="2"/>
  <c r="AI167" i="2" s="1"/>
  <c r="AZ167" i="2" s="1"/>
  <c r="J167" i="2"/>
  <c r="H167" i="2"/>
  <c r="F167" i="2"/>
  <c r="AZ166" i="2"/>
  <c r="AX166" i="2"/>
  <c r="AL166" i="2"/>
  <c r="AH166" i="2"/>
  <c r="AG166" i="2"/>
  <c r="AF166" i="2"/>
  <c r="AI166" i="2" s="1"/>
  <c r="AJ166" i="2" s="1"/>
  <c r="J166" i="2"/>
  <c r="H166" i="2"/>
  <c r="F166" i="2"/>
  <c r="AX165" i="2"/>
  <c r="AL165" i="2"/>
  <c r="AJ165" i="2"/>
  <c r="AH165" i="2"/>
  <c r="AF165" i="2"/>
  <c r="AI165" i="2" s="1"/>
  <c r="AZ165" i="2" s="1"/>
  <c r="J165" i="2"/>
  <c r="H165" i="2"/>
  <c r="F165" i="2"/>
  <c r="AZ164" i="2"/>
  <c r="AX164" i="2"/>
  <c r="AL164" i="2"/>
  <c r="AJ164" i="2"/>
  <c r="AH164" i="2"/>
  <c r="AG164" i="2"/>
  <c r="AF164" i="2"/>
  <c r="AI164" i="2" s="1"/>
  <c r="J164" i="2"/>
  <c r="H164" i="2"/>
  <c r="F164" i="2"/>
  <c r="AY164" i="2" s="1"/>
  <c r="AX163" i="2"/>
  <c r="AL163" i="2"/>
  <c r="AJ163" i="2"/>
  <c r="AH163" i="2"/>
  <c r="AF163" i="2"/>
  <c r="AI163" i="2" s="1"/>
  <c r="AZ163" i="2" s="1"/>
  <c r="J163" i="2"/>
  <c r="H163" i="2"/>
  <c r="F163" i="2"/>
  <c r="AZ162" i="2"/>
  <c r="AX162" i="2"/>
  <c r="AL162" i="2"/>
  <c r="AH162" i="2"/>
  <c r="AG162" i="2"/>
  <c r="AF162" i="2"/>
  <c r="AI162" i="2" s="1"/>
  <c r="AJ162" i="2" s="1"/>
  <c r="J162" i="2"/>
  <c r="H162" i="2"/>
  <c r="F162" i="2"/>
  <c r="AX161" i="2"/>
  <c r="AL161" i="2"/>
  <c r="AJ161" i="2"/>
  <c r="AH161" i="2"/>
  <c r="AF161" i="2"/>
  <c r="AI161" i="2" s="1"/>
  <c r="AZ161" i="2" s="1"/>
  <c r="J161" i="2"/>
  <c r="H161" i="2"/>
  <c r="F161" i="2"/>
  <c r="AZ160" i="2"/>
  <c r="AX160" i="2"/>
  <c r="AL160" i="2"/>
  <c r="AJ160" i="2"/>
  <c r="AH160" i="2"/>
  <c r="AG160" i="2"/>
  <c r="AF160" i="2"/>
  <c r="AI160" i="2" s="1"/>
  <c r="J160" i="2"/>
  <c r="H160" i="2"/>
  <c r="F160" i="2"/>
  <c r="AY160" i="2" s="1"/>
  <c r="AX159" i="2"/>
  <c r="AL159" i="2"/>
  <c r="AJ159" i="2"/>
  <c r="AH159" i="2"/>
  <c r="AF159" i="2"/>
  <c r="AI159" i="2" s="1"/>
  <c r="AZ159" i="2" s="1"/>
  <c r="J159" i="2"/>
  <c r="H159" i="2"/>
  <c r="F159" i="2"/>
  <c r="AZ158" i="2"/>
  <c r="AX158" i="2"/>
  <c r="AL158" i="2"/>
  <c r="AH158" i="2"/>
  <c r="AG158" i="2"/>
  <c r="AF158" i="2"/>
  <c r="AI158" i="2" s="1"/>
  <c r="AJ158" i="2" s="1"/>
  <c r="J158" i="2"/>
  <c r="H158" i="2"/>
  <c r="F158" i="2"/>
  <c r="AX157" i="2"/>
  <c r="AL157" i="2"/>
  <c r="AJ157" i="2"/>
  <c r="AH157" i="2"/>
  <c r="AF157" i="2"/>
  <c r="AI157" i="2" s="1"/>
  <c r="AZ157" i="2" s="1"/>
  <c r="J157" i="2"/>
  <c r="H157" i="2"/>
  <c r="F157" i="2"/>
  <c r="AZ156" i="2"/>
  <c r="AX156" i="2"/>
  <c r="AL156" i="2"/>
  <c r="AJ156" i="2"/>
  <c r="AH156" i="2"/>
  <c r="AG156" i="2"/>
  <c r="AF156" i="2"/>
  <c r="AI156" i="2" s="1"/>
  <c r="J156" i="2"/>
  <c r="H156" i="2"/>
  <c r="F156" i="2"/>
  <c r="AY156" i="2" s="1"/>
  <c r="AX155" i="2"/>
  <c r="AL155" i="2"/>
  <c r="AJ155" i="2"/>
  <c r="AH155" i="2"/>
  <c r="AF155" i="2"/>
  <c r="AI155" i="2" s="1"/>
  <c r="AZ155" i="2" s="1"/>
  <c r="J155" i="2"/>
  <c r="H155" i="2"/>
  <c r="F155" i="2"/>
  <c r="AZ154" i="2"/>
  <c r="AX154" i="2"/>
  <c r="AL154" i="2"/>
  <c r="AH154" i="2"/>
  <c r="AG154" i="2"/>
  <c r="AF154" i="2"/>
  <c r="AI154" i="2" s="1"/>
  <c r="AJ154" i="2" s="1"/>
  <c r="J154" i="2"/>
  <c r="H154" i="2"/>
  <c r="F154" i="2"/>
  <c r="AX153" i="2"/>
  <c r="AL153" i="2"/>
  <c r="AJ153" i="2"/>
  <c r="AH153" i="2"/>
  <c r="AF153" i="2"/>
  <c r="AI153" i="2" s="1"/>
  <c r="AZ153" i="2" s="1"/>
  <c r="J153" i="2"/>
  <c r="H153" i="2"/>
  <c r="F153" i="2"/>
  <c r="AZ152" i="2"/>
  <c r="AX152" i="2"/>
  <c r="AL152" i="2"/>
  <c r="AJ152" i="2"/>
  <c r="AH152" i="2"/>
  <c r="AG152" i="2"/>
  <c r="AF152" i="2"/>
  <c r="AI152" i="2" s="1"/>
  <c r="J152" i="2"/>
  <c r="H152" i="2"/>
  <c r="F152" i="2"/>
  <c r="AY152" i="2" s="1"/>
  <c r="AX151" i="2"/>
  <c r="AL151" i="2"/>
  <c r="AJ151" i="2"/>
  <c r="AH151" i="2"/>
  <c r="AF151" i="2"/>
  <c r="AI151" i="2" s="1"/>
  <c r="AZ151" i="2" s="1"/>
  <c r="J151" i="2"/>
  <c r="H151" i="2"/>
  <c r="F151" i="2"/>
  <c r="AZ150" i="2"/>
  <c r="AX150" i="2"/>
  <c r="AL150" i="2"/>
  <c r="AH150" i="2"/>
  <c r="AG150" i="2"/>
  <c r="AF150" i="2"/>
  <c r="AI150" i="2" s="1"/>
  <c r="AJ150" i="2" s="1"/>
  <c r="J150" i="2"/>
  <c r="H150" i="2"/>
  <c r="F150" i="2"/>
  <c r="AX149" i="2"/>
  <c r="AL149" i="2"/>
  <c r="AJ149" i="2"/>
  <c r="AH149" i="2"/>
  <c r="AF149" i="2"/>
  <c r="AI149" i="2" s="1"/>
  <c r="AZ149" i="2" s="1"/>
  <c r="J149" i="2"/>
  <c r="H149" i="2"/>
  <c r="F149" i="2"/>
  <c r="AZ148" i="2"/>
  <c r="AX148" i="2"/>
  <c r="AL148" i="2"/>
  <c r="AJ148" i="2"/>
  <c r="AH148" i="2"/>
  <c r="AG148" i="2"/>
  <c r="AF148" i="2"/>
  <c r="AI148" i="2" s="1"/>
  <c r="J148" i="2"/>
  <c r="H148" i="2"/>
  <c r="F148" i="2"/>
  <c r="AY148" i="2" s="1"/>
  <c r="AX147" i="2"/>
  <c r="AL147" i="2"/>
  <c r="AJ147" i="2"/>
  <c r="AH147" i="2"/>
  <c r="AF147" i="2"/>
  <c r="AI147" i="2" s="1"/>
  <c r="AZ147" i="2" s="1"/>
  <c r="J147" i="2"/>
  <c r="H147" i="2"/>
  <c r="F147" i="2"/>
  <c r="AZ146" i="2"/>
  <c r="AX146" i="2"/>
  <c r="AL146" i="2"/>
  <c r="AH146" i="2"/>
  <c r="AG146" i="2"/>
  <c r="AF146" i="2"/>
  <c r="AI146" i="2" s="1"/>
  <c r="AJ146" i="2" s="1"/>
  <c r="J146" i="2"/>
  <c r="H146" i="2"/>
  <c r="F146" i="2"/>
  <c r="AX145" i="2"/>
  <c r="AL145" i="2"/>
  <c r="AJ145" i="2"/>
  <c r="AH145" i="2"/>
  <c r="AF145" i="2"/>
  <c r="AI145" i="2" s="1"/>
  <c r="AZ145" i="2" s="1"/>
  <c r="J145" i="2"/>
  <c r="H145" i="2"/>
  <c r="F145" i="2"/>
  <c r="AZ144" i="2"/>
  <c r="AX144" i="2"/>
  <c r="AL144" i="2"/>
  <c r="AH144" i="2"/>
  <c r="AG144" i="2"/>
  <c r="AF144" i="2"/>
  <c r="AI144" i="2" s="1"/>
  <c r="AJ144" i="2" s="1"/>
  <c r="J144" i="2"/>
  <c r="H144" i="2"/>
  <c r="F144" i="2"/>
  <c r="AX143" i="2"/>
  <c r="AL143" i="2"/>
  <c r="AJ143" i="2"/>
  <c r="AH143" i="2"/>
  <c r="AF143" i="2"/>
  <c r="AI143" i="2" s="1"/>
  <c r="AZ143" i="2" s="1"/>
  <c r="J143" i="2"/>
  <c r="H143" i="2"/>
  <c r="F143" i="2"/>
  <c r="AZ142" i="2"/>
  <c r="AX142" i="2"/>
  <c r="AL142" i="2"/>
  <c r="AH142" i="2"/>
  <c r="AG142" i="2"/>
  <c r="AF142" i="2"/>
  <c r="AI142" i="2" s="1"/>
  <c r="AJ142" i="2" s="1"/>
  <c r="J142" i="2"/>
  <c r="H142" i="2"/>
  <c r="F142" i="2"/>
  <c r="AX141" i="2"/>
  <c r="AL141" i="2"/>
  <c r="AJ141" i="2"/>
  <c r="AH141" i="2"/>
  <c r="AF141" i="2"/>
  <c r="AI141" i="2" s="1"/>
  <c r="AZ141" i="2" s="1"/>
  <c r="J141" i="2"/>
  <c r="H141" i="2"/>
  <c r="F141" i="2"/>
  <c r="AZ140" i="2"/>
  <c r="AX140" i="2"/>
  <c r="AL140" i="2"/>
  <c r="AH140" i="2"/>
  <c r="AG140" i="2"/>
  <c r="AF140" i="2"/>
  <c r="AI140" i="2" s="1"/>
  <c r="AJ140" i="2" s="1"/>
  <c r="J140" i="2"/>
  <c r="H140" i="2"/>
  <c r="F140" i="2"/>
  <c r="AX139" i="2"/>
  <c r="AL139" i="2"/>
  <c r="AH139" i="2"/>
  <c r="AF139" i="2"/>
  <c r="AI139" i="2" s="1"/>
  <c r="AJ139" i="2" s="1"/>
  <c r="J139" i="2"/>
  <c r="H139" i="2"/>
  <c r="F139" i="2"/>
  <c r="AZ138" i="2"/>
  <c r="AX138" i="2"/>
  <c r="AL138" i="2"/>
  <c r="AH138" i="2"/>
  <c r="AG138" i="2"/>
  <c r="AF138" i="2"/>
  <c r="AI138" i="2" s="1"/>
  <c r="AJ138" i="2" s="1"/>
  <c r="J138" i="2"/>
  <c r="H138" i="2"/>
  <c r="F138" i="2"/>
  <c r="AX137" i="2"/>
  <c r="AL137" i="2"/>
  <c r="AJ137" i="2"/>
  <c r="AH137" i="2"/>
  <c r="AF137" i="2"/>
  <c r="AI137" i="2" s="1"/>
  <c r="AZ137" i="2" s="1"/>
  <c r="J137" i="2"/>
  <c r="H137" i="2"/>
  <c r="F137" i="2"/>
  <c r="AZ136" i="2"/>
  <c r="AX136" i="2"/>
  <c r="AL136" i="2"/>
  <c r="AH136" i="2"/>
  <c r="AG136" i="2"/>
  <c r="AF136" i="2"/>
  <c r="AI136" i="2" s="1"/>
  <c r="AJ136" i="2" s="1"/>
  <c r="J136" i="2"/>
  <c r="H136" i="2"/>
  <c r="F136" i="2"/>
  <c r="AX135" i="2"/>
  <c r="AL135" i="2"/>
  <c r="AH135" i="2"/>
  <c r="AF135" i="2"/>
  <c r="AI135" i="2" s="1"/>
  <c r="AJ135" i="2" s="1"/>
  <c r="J135" i="2"/>
  <c r="H135" i="2"/>
  <c r="F135" i="2"/>
  <c r="AZ134" i="2"/>
  <c r="AX134" i="2"/>
  <c r="AL134" i="2"/>
  <c r="AH134" i="2"/>
  <c r="AG134" i="2"/>
  <c r="AF134" i="2"/>
  <c r="AI134" i="2" s="1"/>
  <c r="AJ134" i="2" s="1"/>
  <c r="J134" i="2"/>
  <c r="H134" i="2"/>
  <c r="F134" i="2"/>
  <c r="AX133" i="2"/>
  <c r="AL133" i="2"/>
  <c r="AJ133" i="2"/>
  <c r="AH133" i="2"/>
  <c r="AF133" i="2"/>
  <c r="AI133" i="2" s="1"/>
  <c r="AZ133" i="2" s="1"/>
  <c r="J133" i="2"/>
  <c r="H133" i="2"/>
  <c r="F133" i="2"/>
  <c r="AZ132" i="2"/>
  <c r="AX132" i="2"/>
  <c r="AL132" i="2"/>
  <c r="AH132" i="2"/>
  <c r="AG132" i="2"/>
  <c r="AF132" i="2"/>
  <c r="AI132" i="2" s="1"/>
  <c r="AJ132" i="2" s="1"/>
  <c r="J132" i="2"/>
  <c r="H132" i="2"/>
  <c r="F132" i="2"/>
  <c r="AX131" i="2"/>
  <c r="AL131" i="2"/>
  <c r="AH131" i="2"/>
  <c r="AF131" i="2"/>
  <c r="AI131" i="2" s="1"/>
  <c r="AJ131" i="2" s="1"/>
  <c r="J131" i="2"/>
  <c r="H131" i="2"/>
  <c r="F131" i="2"/>
  <c r="AZ130" i="2"/>
  <c r="AX130" i="2"/>
  <c r="AL130" i="2"/>
  <c r="AH130" i="2"/>
  <c r="AG130" i="2"/>
  <c r="AF130" i="2"/>
  <c r="AI130" i="2" s="1"/>
  <c r="AJ130" i="2" s="1"/>
  <c r="J130" i="2"/>
  <c r="H130" i="2"/>
  <c r="F130" i="2"/>
  <c r="AX129" i="2"/>
  <c r="AL129" i="2"/>
  <c r="AJ129" i="2"/>
  <c r="AH129" i="2"/>
  <c r="AF129" i="2"/>
  <c r="AI129" i="2" s="1"/>
  <c r="AZ129" i="2" s="1"/>
  <c r="J129" i="2"/>
  <c r="H129" i="2"/>
  <c r="F129" i="2"/>
  <c r="AZ128" i="2"/>
  <c r="AX128" i="2"/>
  <c r="AL128" i="2"/>
  <c r="AH128" i="2"/>
  <c r="AG128" i="2"/>
  <c r="AF128" i="2"/>
  <c r="AI128" i="2" s="1"/>
  <c r="AJ128" i="2" s="1"/>
  <c r="J128" i="2"/>
  <c r="H128" i="2"/>
  <c r="F128" i="2"/>
  <c r="AX127" i="2"/>
  <c r="AL127" i="2"/>
  <c r="AH127" i="2"/>
  <c r="AF127" i="2"/>
  <c r="AI127" i="2" s="1"/>
  <c r="AJ127" i="2" s="1"/>
  <c r="J127" i="2"/>
  <c r="H127" i="2"/>
  <c r="F127" i="2"/>
  <c r="AZ126" i="2"/>
  <c r="AX126" i="2"/>
  <c r="AL126" i="2"/>
  <c r="AH126" i="2"/>
  <c r="AG126" i="2"/>
  <c r="AF126" i="2"/>
  <c r="AI126" i="2" s="1"/>
  <c r="AJ126" i="2" s="1"/>
  <c r="J126" i="2"/>
  <c r="H126" i="2"/>
  <c r="F126" i="2"/>
  <c r="AX125" i="2"/>
  <c r="AL125" i="2"/>
  <c r="AJ125" i="2"/>
  <c r="AH125" i="2"/>
  <c r="AF125" i="2"/>
  <c r="AI125" i="2" s="1"/>
  <c r="AZ125" i="2" s="1"/>
  <c r="J125" i="2"/>
  <c r="H125" i="2"/>
  <c r="F125" i="2"/>
  <c r="AZ124" i="2"/>
  <c r="AX124" i="2"/>
  <c r="AL124" i="2"/>
  <c r="AH124" i="2"/>
  <c r="AG124" i="2"/>
  <c r="AF124" i="2"/>
  <c r="AI124" i="2" s="1"/>
  <c r="AJ124" i="2" s="1"/>
  <c r="J124" i="2"/>
  <c r="H124" i="2"/>
  <c r="F124" i="2"/>
  <c r="AX123" i="2"/>
  <c r="AL123" i="2"/>
  <c r="AH123" i="2"/>
  <c r="AF123" i="2"/>
  <c r="AI123" i="2" s="1"/>
  <c r="AJ123" i="2" s="1"/>
  <c r="J123" i="2"/>
  <c r="H123" i="2"/>
  <c r="F123" i="2"/>
  <c r="AZ122" i="2"/>
  <c r="AX122" i="2"/>
  <c r="AL122" i="2"/>
  <c r="AH122" i="2"/>
  <c r="AG122" i="2"/>
  <c r="AF122" i="2"/>
  <c r="AI122" i="2" s="1"/>
  <c r="AJ122" i="2" s="1"/>
  <c r="J122" i="2"/>
  <c r="H122" i="2"/>
  <c r="F122" i="2"/>
  <c r="AX121" i="2"/>
  <c r="AL121" i="2"/>
  <c r="AJ121" i="2"/>
  <c r="AH121" i="2"/>
  <c r="AF121" i="2"/>
  <c r="AI121" i="2" s="1"/>
  <c r="AZ121" i="2" s="1"/>
  <c r="J121" i="2"/>
  <c r="H121" i="2"/>
  <c r="F121" i="2"/>
  <c r="AZ120" i="2"/>
  <c r="AX120" i="2"/>
  <c r="AL120" i="2"/>
  <c r="AI120" i="2"/>
  <c r="AJ120" i="2" s="1"/>
  <c r="AH120" i="2"/>
  <c r="AG120" i="2"/>
  <c r="AF120" i="2"/>
  <c r="J120" i="2"/>
  <c r="H120" i="2"/>
  <c r="F120" i="2"/>
  <c r="AX119" i="2"/>
  <c r="AL119" i="2"/>
  <c r="AH119" i="2"/>
  <c r="AG119" i="2"/>
  <c r="AF119" i="2"/>
  <c r="AI119" i="2" s="1"/>
  <c r="AZ119" i="2" s="1"/>
  <c r="J119" i="2"/>
  <c r="H119" i="2"/>
  <c r="F119" i="2"/>
  <c r="AX118" i="2"/>
  <c r="AL118" i="2"/>
  <c r="AH118" i="2"/>
  <c r="AF118" i="2"/>
  <c r="AG118" i="2" s="1"/>
  <c r="J118" i="2"/>
  <c r="H118" i="2"/>
  <c r="F118" i="2"/>
  <c r="AX117" i="2"/>
  <c r="AL117" i="2"/>
  <c r="AH117" i="2"/>
  <c r="AF117" i="2"/>
  <c r="AI117" i="2" s="1"/>
  <c r="AJ117" i="2" s="1"/>
  <c r="J117" i="2"/>
  <c r="H117" i="2"/>
  <c r="F117" i="2"/>
  <c r="AX116" i="2"/>
  <c r="AL116" i="2"/>
  <c r="AI116" i="2"/>
  <c r="AZ116" i="2" s="1"/>
  <c r="AH116" i="2"/>
  <c r="AG116" i="2"/>
  <c r="AF116" i="2"/>
  <c r="J116" i="2"/>
  <c r="H116" i="2"/>
  <c r="F116" i="2"/>
  <c r="AX115" i="2"/>
  <c r="AL115" i="2"/>
  <c r="AH115" i="2"/>
  <c r="AG115" i="2"/>
  <c r="AF115" i="2"/>
  <c r="AI115" i="2" s="1"/>
  <c r="AJ115" i="2" s="1"/>
  <c r="AY115" i="2" s="1"/>
  <c r="J115" i="2"/>
  <c r="H115" i="2"/>
  <c r="F115" i="2"/>
  <c r="AX114" i="2"/>
  <c r="AL114" i="2"/>
  <c r="AH114" i="2"/>
  <c r="AG114" i="2"/>
  <c r="AF114" i="2"/>
  <c r="AI114" i="2" s="1"/>
  <c r="J114" i="2"/>
  <c r="H114" i="2"/>
  <c r="F114" i="2"/>
  <c r="AZ113" i="2"/>
  <c r="AX113" i="2"/>
  <c r="AL113" i="2"/>
  <c r="AY113" i="2" s="1"/>
  <c r="AJ113" i="2"/>
  <c r="AH113" i="2"/>
  <c r="AF113" i="2"/>
  <c r="AI113" i="2" s="1"/>
  <c r="J113" i="2"/>
  <c r="H113" i="2"/>
  <c r="F113" i="2"/>
  <c r="AZ112" i="2"/>
  <c r="AX112" i="2"/>
  <c r="AL112" i="2"/>
  <c r="AI112" i="2"/>
  <c r="AJ112" i="2" s="1"/>
  <c r="AH112" i="2"/>
  <c r="AG112" i="2"/>
  <c r="AF112" i="2"/>
  <c r="J112" i="2"/>
  <c r="H112" i="2"/>
  <c r="F112" i="2"/>
  <c r="AX111" i="2"/>
  <c r="AL111" i="2"/>
  <c r="AH111" i="2"/>
  <c r="AG111" i="2"/>
  <c r="AF111" i="2"/>
  <c r="AI111" i="2" s="1"/>
  <c r="AZ111" i="2" s="1"/>
  <c r="J111" i="2"/>
  <c r="H111" i="2"/>
  <c r="F111" i="2"/>
  <c r="AX110" i="2"/>
  <c r="AL110" i="2"/>
  <c r="AH110" i="2"/>
  <c r="AF110" i="2"/>
  <c r="AG110" i="2" s="1"/>
  <c r="J110" i="2"/>
  <c r="H110" i="2"/>
  <c r="F110" i="2"/>
  <c r="AX109" i="2"/>
  <c r="AL109" i="2"/>
  <c r="AH109" i="2"/>
  <c r="AF109" i="2"/>
  <c r="AI109" i="2" s="1"/>
  <c r="AJ109" i="2" s="1"/>
  <c r="J109" i="2"/>
  <c r="H109" i="2"/>
  <c r="F109" i="2"/>
  <c r="AX108" i="2"/>
  <c r="AL108" i="2"/>
  <c r="AI108" i="2"/>
  <c r="AZ108" i="2" s="1"/>
  <c r="AH108" i="2"/>
  <c r="AG108" i="2"/>
  <c r="AF108" i="2"/>
  <c r="J108" i="2"/>
  <c r="H108" i="2"/>
  <c r="F108" i="2"/>
  <c r="AX107" i="2"/>
  <c r="AL107" i="2"/>
  <c r="AH107" i="2"/>
  <c r="AG107" i="2"/>
  <c r="AF107" i="2"/>
  <c r="AI107" i="2" s="1"/>
  <c r="AJ107" i="2" s="1"/>
  <c r="AY107" i="2" s="1"/>
  <c r="J107" i="2"/>
  <c r="H107" i="2"/>
  <c r="F107" i="2"/>
  <c r="AX106" i="2"/>
  <c r="AL106" i="2"/>
  <c r="AH106" i="2"/>
  <c r="AG106" i="2"/>
  <c r="AF106" i="2"/>
  <c r="AI106" i="2" s="1"/>
  <c r="J106" i="2"/>
  <c r="H106" i="2"/>
  <c r="F106" i="2"/>
  <c r="AZ105" i="2"/>
  <c r="AX105" i="2"/>
  <c r="AL105" i="2"/>
  <c r="AY105" i="2" s="1"/>
  <c r="AJ105" i="2"/>
  <c r="AH105" i="2"/>
  <c r="AF105" i="2"/>
  <c r="AI105" i="2" s="1"/>
  <c r="J105" i="2"/>
  <c r="H105" i="2"/>
  <c r="F105" i="2"/>
  <c r="AZ104" i="2"/>
  <c r="AX104" i="2"/>
  <c r="AL104" i="2"/>
  <c r="AI104" i="2"/>
  <c r="AJ104" i="2" s="1"/>
  <c r="AH104" i="2"/>
  <c r="AG104" i="2"/>
  <c r="AF104" i="2"/>
  <c r="J104" i="2"/>
  <c r="H104" i="2"/>
  <c r="F104" i="2"/>
  <c r="AX103" i="2"/>
  <c r="AL103" i="2"/>
  <c r="AI103" i="2"/>
  <c r="AZ103" i="2" s="1"/>
  <c r="AH103" i="2"/>
  <c r="AG103" i="2"/>
  <c r="AF103" i="2"/>
  <c r="J103" i="2"/>
  <c r="H103" i="2"/>
  <c r="F103" i="2"/>
  <c r="AX102" i="2"/>
  <c r="AL102" i="2"/>
  <c r="AI102" i="2"/>
  <c r="AJ102" i="2" s="1"/>
  <c r="AY102" i="2" s="1"/>
  <c r="AH102" i="2"/>
  <c r="AG102" i="2"/>
  <c r="AF102" i="2"/>
  <c r="J102" i="2"/>
  <c r="H102" i="2"/>
  <c r="F102" i="2"/>
  <c r="AX101" i="2"/>
  <c r="AL101" i="2"/>
  <c r="AI101" i="2"/>
  <c r="AZ101" i="2" s="1"/>
  <c r="AH101" i="2"/>
  <c r="AG101" i="2"/>
  <c r="AF101" i="2"/>
  <c r="J101" i="2"/>
  <c r="H101" i="2"/>
  <c r="F101" i="2"/>
  <c r="AX100" i="2"/>
  <c r="AL100" i="2"/>
  <c r="AI100" i="2"/>
  <c r="AJ100" i="2" s="1"/>
  <c r="AY100" i="2" s="1"/>
  <c r="AH100" i="2"/>
  <c r="AG100" i="2"/>
  <c r="AF100" i="2"/>
  <c r="J100" i="2"/>
  <c r="H100" i="2"/>
  <c r="F100" i="2"/>
  <c r="AX99" i="2"/>
  <c r="AL99" i="2"/>
  <c r="AI99" i="2"/>
  <c r="AZ99" i="2" s="1"/>
  <c r="AH99" i="2"/>
  <c r="AG99" i="2"/>
  <c r="AF99" i="2"/>
  <c r="J99" i="2"/>
  <c r="H99" i="2"/>
  <c r="F99" i="2"/>
  <c r="AX98" i="2"/>
  <c r="AL98" i="2"/>
  <c r="AI98" i="2"/>
  <c r="AJ98" i="2" s="1"/>
  <c r="AY98" i="2" s="1"/>
  <c r="AH98" i="2"/>
  <c r="AG98" i="2"/>
  <c r="AF98" i="2"/>
  <c r="J98" i="2"/>
  <c r="H98" i="2"/>
  <c r="F98" i="2"/>
  <c r="AX97" i="2"/>
  <c r="AL97" i="2"/>
  <c r="AI97" i="2"/>
  <c r="AZ97" i="2" s="1"/>
  <c r="AH97" i="2"/>
  <c r="AG97" i="2"/>
  <c r="AF97" i="2"/>
  <c r="J97" i="2"/>
  <c r="H97" i="2"/>
  <c r="F97" i="2"/>
  <c r="AX96" i="2"/>
  <c r="AL96" i="2"/>
  <c r="AI96" i="2"/>
  <c r="AJ96" i="2" s="1"/>
  <c r="AY96" i="2" s="1"/>
  <c r="AH96" i="2"/>
  <c r="AG96" i="2"/>
  <c r="AF96" i="2"/>
  <c r="J96" i="2"/>
  <c r="H96" i="2"/>
  <c r="F96" i="2"/>
  <c r="AX95" i="2"/>
  <c r="AL95" i="2"/>
  <c r="AI95" i="2"/>
  <c r="AZ95" i="2" s="1"/>
  <c r="AH95" i="2"/>
  <c r="AG95" i="2"/>
  <c r="AF95" i="2"/>
  <c r="J95" i="2"/>
  <c r="H95" i="2"/>
  <c r="F95" i="2"/>
  <c r="AX94" i="2"/>
  <c r="AL94" i="2"/>
  <c r="AI94" i="2"/>
  <c r="AJ94" i="2" s="1"/>
  <c r="AY94" i="2" s="1"/>
  <c r="AH94" i="2"/>
  <c r="AG94" i="2"/>
  <c r="AF94" i="2"/>
  <c r="J94" i="2"/>
  <c r="H94" i="2"/>
  <c r="F94" i="2"/>
  <c r="AX93" i="2"/>
  <c r="AL93" i="2"/>
  <c r="AI93" i="2"/>
  <c r="AZ93" i="2" s="1"/>
  <c r="AH93" i="2"/>
  <c r="AG93" i="2"/>
  <c r="AF93" i="2"/>
  <c r="J93" i="2"/>
  <c r="H93" i="2"/>
  <c r="F93" i="2"/>
  <c r="AX92" i="2"/>
  <c r="AL92" i="2"/>
  <c r="AI92" i="2"/>
  <c r="AJ92" i="2" s="1"/>
  <c r="AY92" i="2" s="1"/>
  <c r="AH92" i="2"/>
  <c r="AG92" i="2"/>
  <c r="AF92" i="2"/>
  <c r="J92" i="2"/>
  <c r="H92" i="2"/>
  <c r="F92" i="2"/>
  <c r="AX91" i="2"/>
  <c r="AL91" i="2"/>
  <c r="AI91" i="2"/>
  <c r="AZ91" i="2" s="1"/>
  <c r="AH91" i="2"/>
  <c r="AG91" i="2"/>
  <c r="AF91" i="2"/>
  <c r="J91" i="2"/>
  <c r="H91" i="2"/>
  <c r="F91" i="2"/>
  <c r="AX90" i="2"/>
  <c r="AL90" i="2"/>
  <c r="AI90" i="2"/>
  <c r="AJ90" i="2" s="1"/>
  <c r="AY90" i="2" s="1"/>
  <c r="AH90" i="2"/>
  <c r="AG90" i="2"/>
  <c r="AF90" i="2"/>
  <c r="J90" i="2"/>
  <c r="H90" i="2"/>
  <c r="F90" i="2"/>
  <c r="AX89" i="2"/>
  <c r="AL89" i="2"/>
  <c r="AI89" i="2"/>
  <c r="AZ89" i="2" s="1"/>
  <c r="AH89" i="2"/>
  <c r="AG89" i="2"/>
  <c r="AF89" i="2"/>
  <c r="J89" i="2"/>
  <c r="H89" i="2"/>
  <c r="F89" i="2"/>
  <c r="AX88" i="2"/>
  <c r="AL88" i="2"/>
  <c r="AI88" i="2"/>
  <c r="AJ88" i="2" s="1"/>
  <c r="AY88" i="2" s="1"/>
  <c r="AH88" i="2"/>
  <c r="AG88" i="2"/>
  <c r="AF88" i="2"/>
  <c r="J88" i="2"/>
  <c r="H88" i="2"/>
  <c r="F88" i="2"/>
  <c r="AX87" i="2"/>
  <c r="AL87" i="2"/>
  <c r="AI87" i="2"/>
  <c r="AZ87" i="2" s="1"/>
  <c r="AH87" i="2"/>
  <c r="AG87" i="2"/>
  <c r="AF87" i="2"/>
  <c r="J87" i="2"/>
  <c r="H87" i="2"/>
  <c r="F87" i="2"/>
  <c r="AX86" i="2"/>
  <c r="AL86" i="2"/>
  <c r="AI86" i="2"/>
  <c r="AJ86" i="2" s="1"/>
  <c r="AY86" i="2" s="1"/>
  <c r="AH86" i="2"/>
  <c r="AG86" i="2"/>
  <c r="AF86" i="2"/>
  <c r="J86" i="2"/>
  <c r="H86" i="2"/>
  <c r="F86" i="2"/>
  <c r="AX85" i="2"/>
  <c r="AL85" i="2"/>
  <c r="AI85" i="2"/>
  <c r="AZ85" i="2" s="1"/>
  <c r="AH85" i="2"/>
  <c r="AG85" i="2"/>
  <c r="AF85" i="2"/>
  <c r="J85" i="2"/>
  <c r="H85" i="2"/>
  <c r="F85" i="2"/>
  <c r="AX84" i="2"/>
  <c r="AL84" i="2"/>
  <c r="AI84" i="2"/>
  <c r="AJ84" i="2" s="1"/>
  <c r="AY84" i="2" s="1"/>
  <c r="AH84" i="2"/>
  <c r="AG84" i="2"/>
  <c r="AF84" i="2"/>
  <c r="J84" i="2"/>
  <c r="H84" i="2"/>
  <c r="F84" i="2"/>
  <c r="AX83" i="2"/>
  <c r="AL83" i="2"/>
  <c r="AI83" i="2"/>
  <c r="AZ83" i="2" s="1"/>
  <c r="AH83" i="2"/>
  <c r="AG83" i="2"/>
  <c r="AF83" i="2"/>
  <c r="J83" i="2"/>
  <c r="H83" i="2"/>
  <c r="F83" i="2"/>
  <c r="AX82" i="2"/>
  <c r="AL82" i="2"/>
  <c r="AI82" i="2"/>
  <c r="AJ82" i="2" s="1"/>
  <c r="AY82" i="2" s="1"/>
  <c r="AH82" i="2"/>
  <c r="AG82" i="2"/>
  <c r="AF82" i="2"/>
  <c r="J82" i="2"/>
  <c r="H82" i="2"/>
  <c r="F82" i="2"/>
  <c r="AX81" i="2"/>
  <c r="AL81" i="2"/>
  <c r="AI81" i="2"/>
  <c r="AZ81" i="2" s="1"/>
  <c r="AH81" i="2"/>
  <c r="AG81" i="2"/>
  <c r="AF81" i="2"/>
  <c r="J81" i="2"/>
  <c r="H81" i="2"/>
  <c r="F81" i="2"/>
  <c r="AX80" i="2"/>
  <c r="AL80" i="2"/>
  <c r="AI80" i="2"/>
  <c r="AJ80" i="2" s="1"/>
  <c r="AY80" i="2" s="1"/>
  <c r="AH80" i="2"/>
  <c r="AG80" i="2"/>
  <c r="AF80" i="2"/>
  <c r="J80" i="2"/>
  <c r="H80" i="2"/>
  <c r="F80" i="2"/>
  <c r="AX79" i="2"/>
  <c r="AL79" i="2"/>
  <c r="AI79" i="2"/>
  <c r="AZ79" i="2" s="1"/>
  <c r="AH79" i="2"/>
  <c r="AG79" i="2"/>
  <c r="AF79" i="2"/>
  <c r="J79" i="2"/>
  <c r="H79" i="2"/>
  <c r="F79" i="2"/>
  <c r="AX78" i="2"/>
  <c r="AL78" i="2"/>
  <c r="AI78" i="2"/>
  <c r="AJ78" i="2" s="1"/>
  <c r="AY78" i="2" s="1"/>
  <c r="AH78" i="2"/>
  <c r="AG78" i="2"/>
  <c r="AF78" i="2"/>
  <c r="J78" i="2"/>
  <c r="H78" i="2"/>
  <c r="F78" i="2"/>
  <c r="AX77" i="2"/>
  <c r="AL77" i="2"/>
  <c r="AI77" i="2"/>
  <c r="AZ77" i="2" s="1"/>
  <c r="AH77" i="2"/>
  <c r="AG77" i="2"/>
  <c r="AF77" i="2"/>
  <c r="J77" i="2"/>
  <c r="H77" i="2"/>
  <c r="F77" i="2"/>
  <c r="AX76" i="2"/>
  <c r="AL76" i="2"/>
  <c r="AI76" i="2"/>
  <c r="AJ76" i="2" s="1"/>
  <c r="AY76" i="2" s="1"/>
  <c r="AH76" i="2"/>
  <c r="AG76" i="2"/>
  <c r="AF76" i="2"/>
  <c r="J76" i="2"/>
  <c r="H76" i="2"/>
  <c r="F76" i="2"/>
  <c r="AX75" i="2"/>
  <c r="AL75" i="2"/>
  <c r="AI75" i="2"/>
  <c r="AZ75" i="2" s="1"/>
  <c r="AH75" i="2"/>
  <c r="AG75" i="2"/>
  <c r="AF75" i="2"/>
  <c r="J75" i="2"/>
  <c r="H75" i="2"/>
  <c r="F75" i="2"/>
  <c r="AX74" i="2"/>
  <c r="AL74" i="2"/>
  <c r="AI74" i="2"/>
  <c r="AJ74" i="2" s="1"/>
  <c r="AY74" i="2" s="1"/>
  <c r="AH74" i="2"/>
  <c r="AG74" i="2"/>
  <c r="AF74" i="2"/>
  <c r="J74" i="2"/>
  <c r="H74" i="2"/>
  <c r="F74" i="2"/>
  <c r="AX73" i="2"/>
  <c r="AL73" i="2"/>
  <c r="AI73" i="2"/>
  <c r="AZ73" i="2" s="1"/>
  <c r="AH73" i="2"/>
  <c r="AG73" i="2"/>
  <c r="AF73" i="2"/>
  <c r="J73" i="2"/>
  <c r="H73" i="2"/>
  <c r="F73" i="2"/>
  <c r="AX72" i="2"/>
  <c r="AL72" i="2"/>
  <c r="AI72" i="2"/>
  <c r="AJ72" i="2" s="1"/>
  <c r="AY72" i="2" s="1"/>
  <c r="AH72" i="2"/>
  <c r="AG72" i="2"/>
  <c r="AF72" i="2"/>
  <c r="J72" i="2"/>
  <c r="H72" i="2"/>
  <c r="F72" i="2"/>
  <c r="AX71" i="2"/>
  <c r="AL71" i="2"/>
  <c r="AI71" i="2"/>
  <c r="AZ71" i="2" s="1"/>
  <c r="AH71" i="2"/>
  <c r="AG71" i="2"/>
  <c r="AF71" i="2"/>
  <c r="J71" i="2"/>
  <c r="H71" i="2"/>
  <c r="F71" i="2"/>
  <c r="AX70" i="2"/>
  <c r="AL70" i="2"/>
  <c r="AI70" i="2"/>
  <c r="AJ70" i="2" s="1"/>
  <c r="AY70" i="2" s="1"/>
  <c r="AH70" i="2"/>
  <c r="AG70" i="2"/>
  <c r="AF70" i="2"/>
  <c r="J70" i="2"/>
  <c r="H70" i="2"/>
  <c r="F70" i="2"/>
  <c r="AX69" i="2"/>
  <c r="AL69" i="2"/>
  <c r="AI69" i="2"/>
  <c r="AZ69" i="2" s="1"/>
  <c r="AH69" i="2"/>
  <c r="AG69" i="2"/>
  <c r="AF69" i="2"/>
  <c r="J69" i="2"/>
  <c r="H69" i="2"/>
  <c r="F69" i="2"/>
  <c r="AX68" i="2"/>
  <c r="AL68" i="2"/>
  <c r="AI68" i="2"/>
  <c r="AJ68" i="2" s="1"/>
  <c r="AY68" i="2" s="1"/>
  <c r="AH68" i="2"/>
  <c r="AG68" i="2"/>
  <c r="AF68" i="2"/>
  <c r="J68" i="2"/>
  <c r="H68" i="2"/>
  <c r="F68" i="2"/>
  <c r="AX67" i="2"/>
  <c r="AL67" i="2"/>
  <c r="AI67" i="2"/>
  <c r="AZ67" i="2" s="1"/>
  <c r="AH67" i="2"/>
  <c r="AG67" i="2"/>
  <c r="AF67" i="2"/>
  <c r="J67" i="2"/>
  <c r="H67" i="2"/>
  <c r="F67" i="2"/>
  <c r="AX66" i="2"/>
  <c r="AL66" i="2"/>
  <c r="AI66" i="2"/>
  <c r="AJ66" i="2" s="1"/>
  <c r="AY66" i="2" s="1"/>
  <c r="AH66" i="2"/>
  <c r="AG66" i="2"/>
  <c r="AF66" i="2"/>
  <c r="J66" i="2"/>
  <c r="H66" i="2"/>
  <c r="F66" i="2"/>
  <c r="AX65" i="2"/>
  <c r="AL65" i="2"/>
  <c r="AI65" i="2"/>
  <c r="AZ65" i="2" s="1"/>
  <c r="AH65" i="2"/>
  <c r="AG65" i="2"/>
  <c r="AF65" i="2"/>
  <c r="J65" i="2"/>
  <c r="H65" i="2"/>
  <c r="F65" i="2"/>
  <c r="AX64" i="2"/>
  <c r="AL64" i="2"/>
  <c r="AI64" i="2"/>
  <c r="AJ64" i="2" s="1"/>
  <c r="AY64" i="2" s="1"/>
  <c r="AH64" i="2"/>
  <c r="AG64" i="2"/>
  <c r="AF64" i="2"/>
  <c r="J64" i="2"/>
  <c r="H64" i="2"/>
  <c r="F64" i="2"/>
  <c r="AX63" i="2"/>
  <c r="AL63" i="2"/>
  <c r="AI63" i="2"/>
  <c r="AZ63" i="2" s="1"/>
  <c r="AH63" i="2"/>
  <c r="AG63" i="2"/>
  <c r="AF63" i="2"/>
  <c r="J63" i="2"/>
  <c r="H63" i="2"/>
  <c r="F63" i="2"/>
  <c r="AX62" i="2"/>
  <c r="AL62" i="2"/>
  <c r="AI62" i="2"/>
  <c r="AJ62" i="2" s="1"/>
  <c r="AY62" i="2" s="1"/>
  <c r="AH62" i="2"/>
  <c r="AG62" i="2"/>
  <c r="AF62" i="2"/>
  <c r="J62" i="2"/>
  <c r="H62" i="2"/>
  <c r="F62" i="2"/>
  <c r="AX61" i="2"/>
  <c r="AL61" i="2"/>
  <c r="AI61" i="2"/>
  <c r="AZ61" i="2" s="1"/>
  <c r="AH61" i="2"/>
  <c r="AG61" i="2"/>
  <c r="AF61" i="2"/>
  <c r="J61" i="2"/>
  <c r="H61" i="2"/>
  <c r="F61" i="2"/>
  <c r="AX60" i="2"/>
  <c r="AL60" i="2"/>
  <c r="AI60" i="2"/>
  <c r="AJ60" i="2" s="1"/>
  <c r="AY60" i="2" s="1"/>
  <c r="AH60" i="2"/>
  <c r="AG60" i="2"/>
  <c r="AF60" i="2"/>
  <c r="J60" i="2"/>
  <c r="H60" i="2"/>
  <c r="F60" i="2"/>
  <c r="AX59" i="2"/>
  <c r="AL59" i="2"/>
  <c r="AI59" i="2"/>
  <c r="AZ59" i="2" s="1"/>
  <c r="AH59" i="2"/>
  <c r="AG59" i="2"/>
  <c r="AF59" i="2"/>
  <c r="J59" i="2"/>
  <c r="H59" i="2"/>
  <c r="F59" i="2"/>
  <c r="AX58" i="2"/>
  <c r="AL58" i="2"/>
  <c r="AI58" i="2"/>
  <c r="AJ58" i="2" s="1"/>
  <c r="AY58" i="2" s="1"/>
  <c r="AH58" i="2"/>
  <c r="AG58" i="2"/>
  <c r="AF58" i="2"/>
  <c r="J58" i="2"/>
  <c r="H58" i="2"/>
  <c r="F58" i="2"/>
  <c r="AX57" i="2"/>
  <c r="AL57" i="2"/>
  <c r="AI57" i="2"/>
  <c r="AZ57" i="2" s="1"/>
  <c r="AH57" i="2"/>
  <c r="AG57" i="2"/>
  <c r="AF57" i="2"/>
  <c r="J57" i="2"/>
  <c r="H57" i="2"/>
  <c r="F57" i="2"/>
  <c r="AX56" i="2"/>
  <c r="AL56" i="2"/>
  <c r="AI56" i="2"/>
  <c r="AJ56" i="2" s="1"/>
  <c r="AY56" i="2" s="1"/>
  <c r="AH56" i="2"/>
  <c r="AG56" i="2"/>
  <c r="AF56" i="2"/>
  <c r="J56" i="2"/>
  <c r="H56" i="2"/>
  <c r="F56" i="2"/>
  <c r="AX55" i="2"/>
  <c r="AL55" i="2"/>
  <c r="AI55" i="2"/>
  <c r="AZ55" i="2" s="1"/>
  <c r="AH55" i="2"/>
  <c r="AG55" i="2"/>
  <c r="AF55" i="2"/>
  <c r="J55" i="2"/>
  <c r="H55" i="2"/>
  <c r="F55" i="2"/>
  <c r="AX54" i="2"/>
  <c r="AL54" i="2"/>
  <c r="AI54" i="2"/>
  <c r="AJ54" i="2" s="1"/>
  <c r="AY54" i="2" s="1"/>
  <c r="AH54" i="2"/>
  <c r="AG54" i="2"/>
  <c r="AF54" i="2"/>
  <c r="J54" i="2"/>
  <c r="H54" i="2"/>
  <c r="F54" i="2"/>
  <c r="AX53" i="2"/>
  <c r="AL53" i="2"/>
  <c r="AI53" i="2"/>
  <c r="AZ53" i="2" s="1"/>
  <c r="AH53" i="2"/>
  <c r="AG53" i="2"/>
  <c r="AF53" i="2"/>
  <c r="J53" i="2"/>
  <c r="H53" i="2"/>
  <c r="F53" i="2"/>
  <c r="AX52" i="2"/>
  <c r="AL52" i="2"/>
  <c r="AI52" i="2"/>
  <c r="AJ52" i="2" s="1"/>
  <c r="AY52" i="2" s="1"/>
  <c r="AH52" i="2"/>
  <c r="AG52" i="2"/>
  <c r="AF52" i="2"/>
  <c r="J52" i="2"/>
  <c r="H52" i="2"/>
  <c r="F52" i="2"/>
  <c r="AX51" i="2"/>
  <c r="AL51" i="2"/>
  <c r="AI51" i="2"/>
  <c r="AZ51" i="2" s="1"/>
  <c r="AH51" i="2"/>
  <c r="AG51" i="2"/>
  <c r="AF51" i="2"/>
  <c r="J51" i="2"/>
  <c r="H51" i="2"/>
  <c r="F51" i="2"/>
  <c r="AX50" i="2"/>
  <c r="AL50" i="2"/>
  <c r="AI50" i="2"/>
  <c r="AJ50" i="2" s="1"/>
  <c r="AY50" i="2" s="1"/>
  <c r="AH50" i="2"/>
  <c r="AG50" i="2"/>
  <c r="AF50" i="2"/>
  <c r="J50" i="2"/>
  <c r="H50" i="2"/>
  <c r="F50" i="2"/>
  <c r="AX49" i="2"/>
  <c r="AL49" i="2"/>
  <c r="AI49" i="2"/>
  <c r="AZ49" i="2" s="1"/>
  <c r="AH49" i="2"/>
  <c r="AG49" i="2"/>
  <c r="AF49" i="2"/>
  <c r="J49" i="2"/>
  <c r="H49" i="2"/>
  <c r="F49" i="2"/>
  <c r="AX48" i="2"/>
  <c r="AL48" i="2"/>
  <c r="AI48" i="2"/>
  <c r="AJ48" i="2" s="1"/>
  <c r="AY48" i="2" s="1"/>
  <c r="AH48" i="2"/>
  <c r="AG48" i="2"/>
  <c r="AF48" i="2"/>
  <c r="J48" i="2"/>
  <c r="H48" i="2"/>
  <c r="F48" i="2"/>
  <c r="AX47" i="2"/>
  <c r="AL47" i="2"/>
  <c r="AI47" i="2"/>
  <c r="AZ47" i="2" s="1"/>
  <c r="AH47" i="2"/>
  <c r="AG47" i="2"/>
  <c r="AF47" i="2"/>
  <c r="J47" i="2"/>
  <c r="H47" i="2"/>
  <c r="F47" i="2"/>
  <c r="AX46" i="2"/>
  <c r="AL46" i="2"/>
  <c r="AI46" i="2"/>
  <c r="AJ46" i="2" s="1"/>
  <c r="AY46" i="2" s="1"/>
  <c r="AH46" i="2"/>
  <c r="AG46" i="2"/>
  <c r="AF46" i="2"/>
  <c r="J46" i="2"/>
  <c r="H46" i="2"/>
  <c r="F46" i="2"/>
  <c r="AX45" i="2"/>
  <c r="AL45" i="2"/>
  <c r="AI45" i="2"/>
  <c r="AZ45" i="2" s="1"/>
  <c r="AH45" i="2"/>
  <c r="AG45" i="2"/>
  <c r="AF45" i="2"/>
  <c r="J45" i="2"/>
  <c r="H45" i="2"/>
  <c r="F45" i="2"/>
  <c r="AX44" i="2"/>
  <c r="AL44" i="2"/>
  <c r="AI44" i="2"/>
  <c r="AJ44" i="2" s="1"/>
  <c r="AY44" i="2" s="1"/>
  <c r="AH44" i="2"/>
  <c r="AG44" i="2"/>
  <c r="AF44" i="2"/>
  <c r="J44" i="2"/>
  <c r="H44" i="2"/>
  <c r="F44" i="2"/>
  <c r="AX43" i="2"/>
  <c r="AL43" i="2"/>
  <c r="AI43" i="2"/>
  <c r="AZ43" i="2" s="1"/>
  <c r="AH43" i="2"/>
  <c r="AG43" i="2"/>
  <c r="AF43" i="2"/>
  <c r="J43" i="2"/>
  <c r="H43" i="2"/>
  <c r="F43" i="2"/>
  <c r="AX42" i="2"/>
  <c r="AL42" i="2"/>
  <c r="AI42" i="2"/>
  <c r="AJ42" i="2" s="1"/>
  <c r="AY42" i="2" s="1"/>
  <c r="AH42" i="2"/>
  <c r="AG42" i="2"/>
  <c r="AF42" i="2"/>
  <c r="J42" i="2"/>
  <c r="H42" i="2"/>
  <c r="F42" i="2"/>
  <c r="AX41" i="2"/>
  <c r="AL41" i="2"/>
  <c r="AI41" i="2"/>
  <c r="AZ41" i="2" s="1"/>
  <c r="AH41" i="2"/>
  <c r="AG41" i="2"/>
  <c r="AF41" i="2"/>
  <c r="J41" i="2"/>
  <c r="H41" i="2"/>
  <c r="F41" i="2"/>
  <c r="AX40" i="2"/>
  <c r="AL40" i="2"/>
  <c r="AI40" i="2"/>
  <c r="AJ40" i="2" s="1"/>
  <c r="AY40" i="2" s="1"/>
  <c r="AH40" i="2"/>
  <c r="AG40" i="2"/>
  <c r="AF40" i="2"/>
  <c r="J40" i="2"/>
  <c r="H40" i="2"/>
  <c r="F40" i="2"/>
  <c r="AX39" i="2"/>
  <c r="AL39" i="2"/>
  <c r="AI39" i="2"/>
  <c r="AZ39" i="2" s="1"/>
  <c r="AH39" i="2"/>
  <c r="AG39" i="2"/>
  <c r="AF39" i="2"/>
  <c r="J39" i="2"/>
  <c r="H39" i="2"/>
  <c r="F39" i="2"/>
  <c r="AX38" i="2"/>
  <c r="AL38" i="2"/>
  <c r="AI38" i="2"/>
  <c r="AJ38" i="2" s="1"/>
  <c r="AY38" i="2" s="1"/>
  <c r="AH38" i="2"/>
  <c r="AG38" i="2"/>
  <c r="AF38" i="2"/>
  <c r="J38" i="2"/>
  <c r="H38" i="2"/>
  <c r="F38" i="2"/>
  <c r="AX37" i="2"/>
  <c r="AL37" i="2"/>
  <c r="AI37" i="2"/>
  <c r="AZ37" i="2" s="1"/>
  <c r="AH37" i="2"/>
  <c r="AG37" i="2"/>
  <c r="AF37" i="2"/>
  <c r="J37" i="2"/>
  <c r="H37" i="2"/>
  <c r="F37" i="2"/>
  <c r="AX36" i="2"/>
  <c r="AL36" i="2"/>
  <c r="AI36" i="2"/>
  <c r="AJ36" i="2" s="1"/>
  <c r="AY36" i="2" s="1"/>
  <c r="AH36" i="2"/>
  <c r="AG36" i="2"/>
  <c r="AF36" i="2"/>
  <c r="J36" i="2"/>
  <c r="H36" i="2"/>
  <c r="F36" i="2"/>
  <c r="AX35" i="2"/>
  <c r="AL35" i="2"/>
  <c r="AI35" i="2"/>
  <c r="AZ35" i="2" s="1"/>
  <c r="AH35" i="2"/>
  <c r="AG35" i="2"/>
  <c r="AF35" i="2"/>
  <c r="J35" i="2"/>
  <c r="H35" i="2"/>
  <c r="F35" i="2"/>
  <c r="AX34" i="2"/>
  <c r="AL34" i="2"/>
  <c r="AI34" i="2"/>
  <c r="AJ34" i="2" s="1"/>
  <c r="AY34" i="2" s="1"/>
  <c r="AH34" i="2"/>
  <c r="AG34" i="2"/>
  <c r="AF34" i="2"/>
  <c r="J34" i="2"/>
  <c r="H34" i="2"/>
  <c r="F34" i="2"/>
  <c r="AX33" i="2"/>
  <c r="AL33" i="2"/>
  <c r="AI33" i="2"/>
  <c r="AZ33" i="2" s="1"/>
  <c r="AH33" i="2"/>
  <c r="AG33" i="2"/>
  <c r="AF33" i="2"/>
  <c r="J33" i="2"/>
  <c r="H33" i="2"/>
  <c r="F33" i="2"/>
  <c r="AX32" i="2"/>
  <c r="AL32" i="2"/>
  <c r="AI32" i="2"/>
  <c r="AJ32" i="2" s="1"/>
  <c r="AY32" i="2" s="1"/>
  <c r="AH32" i="2"/>
  <c r="AG32" i="2"/>
  <c r="AF32" i="2"/>
  <c r="J32" i="2"/>
  <c r="H32" i="2"/>
  <c r="F32" i="2"/>
  <c r="AX31" i="2"/>
  <c r="AL31" i="2"/>
  <c r="AI31" i="2"/>
  <c r="AZ31" i="2" s="1"/>
  <c r="AH31" i="2"/>
  <c r="AG31" i="2"/>
  <c r="AF31" i="2"/>
  <c r="J31" i="2"/>
  <c r="H31" i="2"/>
  <c r="F31" i="2"/>
  <c r="AX30" i="2"/>
  <c r="AL30" i="2"/>
  <c r="AI30" i="2"/>
  <c r="AJ30" i="2" s="1"/>
  <c r="AY30" i="2" s="1"/>
  <c r="AH30" i="2"/>
  <c r="AG30" i="2"/>
  <c r="AF30" i="2"/>
  <c r="J30" i="2"/>
  <c r="H30" i="2"/>
  <c r="F30" i="2"/>
  <c r="AX29" i="2"/>
  <c r="AL29" i="2"/>
  <c r="AI29" i="2"/>
  <c r="AZ29" i="2" s="1"/>
  <c r="AH29" i="2"/>
  <c r="AG29" i="2"/>
  <c r="AF29" i="2"/>
  <c r="J29" i="2"/>
  <c r="H29" i="2"/>
  <c r="F29" i="2"/>
  <c r="AX28" i="2"/>
  <c r="AL28" i="2"/>
  <c r="AI28" i="2"/>
  <c r="AJ28" i="2" s="1"/>
  <c r="AY28" i="2" s="1"/>
  <c r="AH28" i="2"/>
  <c r="AG28" i="2"/>
  <c r="AF28" i="2"/>
  <c r="J28" i="2"/>
  <c r="H28" i="2"/>
  <c r="F28" i="2"/>
  <c r="AX27" i="2"/>
  <c r="AL27" i="2"/>
  <c r="AI27" i="2"/>
  <c r="AZ27" i="2" s="1"/>
  <c r="AH27" i="2"/>
  <c r="AG27" i="2"/>
  <c r="AF27" i="2"/>
  <c r="J27" i="2"/>
  <c r="H27" i="2"/>
  <c r="F27" i="2"/>
  <c r="AX26" i="2"/>
  <c r="AL26" i="2"/>
  <c r="AI26" i="2"/>
  <c r="AJ26" i="2" s="1"/>
  <c r="AY26" i="2" s="1"/>
  <c r="AH26" i="2"/>
  <c r="AG26" i="2"/>
  <c r="AF26" i="2"/>
  <c r="J26" i="2"/>
  <c r="H26" i="2"/>
  <c r="F26" i="2"/>
  <c r="AX25" i="2"/>
  <c r="AL25" i="2"/>
  <c r="AI25" i="2"/>
  <c r="AZ25" i="2" s="1"/>
  <c r="AH25" i="2"/>
  <c r="AG25" i="2"/>
  <c r="AF25" i="2"/>
  <c r="J25" i="2"/>
  <c r="H25" i="2"/>
  <c r="F25" i="2"/>
  <c r="AX24" i="2"/>
  <c r="AL24" i="2"/>
  <c r="AI24" i="2"/>
  <c r="AJ24" i="2" s="1"/>
  <c r="AY24" i="2" s="1"/>
  <c r="AH24" i="2"/>
  <c r="AG24" i="2"/>
  <c r="AF24" i="2"/>
  <c r="J24" i="2"/>
  <c r="H24" i="2"/>
  <c r="F24" i="2"/>
  <c r="AX23" i="2"/>
  <c r="AL23" i="2"/>
  <c r="AI23" i="2"/>
  <c r="AZ23" i="2" s="1"/>
  <c r="AH23" i="2"/>
  <c r="AG23" i="2"/>
  <c r="AF23" i="2"/>
  <c r="J23" i="2"/>
  <c r="H23" i="2"/>
  <c r="F23" i="2"/>
  <c r="AX22" i="2"/>
  <c r="AL22" i="2"/>
  <c r="AI22" i="2"/>
  <c r="AJ22" i="2" s="1"/>
  <c r="AY22" i="2" s="1"/>
  <c r="AH22" i="2"/>
  <c r="AG22" i="2"/>
  <c r="AF22" i="2"/>
  <c r="J22" i="2"/>
  <c r="H22" i="2"/>
  <c r="F22" i="2"/>
  <c r="AX21" i="2"/>
  <c r="AL21" i="2"/>
  <c r="AI21" i="2"/>
  <c r="AZ21" i="2" s="1"/>
  <c r="AH21" i="2"/>
  <c r="AG21" i="2"/>
  <c r="AF21" i="2"/>
  <c r="J21" i="2"/>
  <c r="H21" i="2"/>
  <c r="F21" i="2"/>
  <c r="AX20" i="2"/>
  <c r="AL20" i="2"/>
  <c r="AI20" i="2"/>
  <c r="AJ20" i="2" s="1"/>
  <c r="AH20" i="2"/>
  <c r="AG20" i="2"/>
  <c r="AF20" i="2"/>
  <c r="J20" i="2"/>
  <c r="H20" i="2"/>
  <c r="F20" i="2"/>
  <c r="AY20" i="2" s="1"/>
  <c r="AX19" i="2"/>
  <c r="AL19" i="2"/>
  <c r="AI19" i="2"/>
  <c r="AZ19" i="2" s="1"/>
  <c r="AH19" i="2"/>
  <c r="AG19" i="2"/>
  <c r="AF19" i="2"/>
  <c r="J19" i="2"/>
  <c r="H19" i="2"/>
  <c r="F19" i="2"/>
  <c r="AX18" i="2"/>
  <c r="AL18" i="2"/>
  <c r="AI18" i="2"/>
  <c r="AJ18" i="2" s="1"/>
  <c r="AH18" i="2"/>
  <c r="AG18" i="2"/>
  <c r="AF18" i="2"/>
  <c r="J18" i="2"/>
  <c r="H18" i="2"/>
  <c r="F18" i="2"/>
  <c r="AY18" i="2" s="1"/>
  <c r="AX17" i="2"/>
  <c r="AL17" i="2"/>
  <c r="AI17" i="2"/>
  <c r="AZ17" i="2" s="1"/>
  <c r="AH17" i="2"/>
  <c r="AG17" i="2"/>
  <c r="AF17" i="2"/>
  <c r="J17" i="2"/>
  <c r="H17" i="2"/>
  <c r="F17" i="2"/>
  <c r="AX16" i="2"/>
  <c r="AL16" i="2"/>
  <c r="AI16" i="2"/>
  <c r="AJ16" i="2" s="1"/>
  <c r="AH16" i="2"/>
  <c r="AG16" i="2"/>
  <c r="AF16" i="2"/>
  <c r="J16" i="2"/>
  <c r="H16" i="2"/>
  <c r="F16" i="2"/>
  <c r="AY16" i="2" s="1"/>
  <c r="AX15" i="2"/>
  <c r="AL15" i="2"/>
  <c r="AI15" i="2"/>
  <c r="AZ15" i="2" s="1"/>
  <c r="AH15" i="2"/>
  <c r="AG15" i="2"/>
  <c r="AF15" i="2"/>
  <c r="J15" i="2"/>
  <c r="H15" i="2"/>
  <c r="F15" i="2"/>
  <c r="AX14" i="2"/>
  <c r="AL14" i="2"/>
  <c r="AI14" i="2"/>
  <c r="AJ14" i="2" s="1"/>
  <c r="AH14" i="2"/>
  <c r="AG14" i="2"/>
  <c r="AF14" i="2"/>
  <c r="J14" i="2"/>
  <c r="H14" i="2"/>
  <c r="F14" i="2"/>
  <c r="AX13" i="2"/>
  <c r="AL13" i="2"/>
  <c r="AI13" i="2"/>
  <c r="AZ13" i="2" s="1"/>
  <c r="AH13" i="2"/>
  <c r="AG13" i="2"/>
  <c r="AF13" i="2"/>
  <c r="J13" i="2"/>
  <c r="H13" i="2"/>
  <c r="F13" i="2"/>
  <c r="AX12" i="2"/>
  <c r="AL12" i="2"/>
  <c r="AI12" i="2"/>
  <c r="AJ12" i="2" s="1"/>
  <c r="AH12" i="2"/>
  <c r="AG12" i="2"/>
  <c r="AF12" i="2"/>
  <c r="J12" i="2"/>
  <c r="H12" i="2"/>
  <c r="F12" i="2"/>
  <c r="AY12" i="2" s="1"/>
  <c r="AX11" i="2"/>
  <c r="AL11" i="2"/>
  <c r="AI11" i="2"/>
  <c r="AZ11" i="2" s="1"/>
  <c r="AH11" i="2"/>
  <c r="AG11" i="2"/>
  <c r="AF11" i="2"/>
  <c r="J11" i="2"/>
  <c r="H11" i="2"/>
  <c r="F11" i="2"/>
  <c r="AX10" i="2"/>
  <c r="AL10" i="2"/>
  <c r="AI10" i="2"/>
  <c r="AJ10" i="2" s="1"/>
  <c r="AH10" i="2"/>
  <c r="AG10" i="2"/>
  <c r="AF10" i="2"/>
  <c r="J10" i="2"/>
  <c r="H10" i="2"/>
  <c r="F10" i="2"/>
  <c r="AY10" i="2" s="1"/>
  <c r="AX9" i="2"/>
  <c r="AL9" i="2"/>
  <c r="AI9" i="2"/>
  <c r="AZ9" i="2" s="1"/>
  <c r="AH9" i="2"/>
  <c r="AG9" i="2"/>
  <c r="AF9" i="2"/>
  <c r="J9" i="2"/>
  <c r="H9" i="2"/>
  <c r="F9" i="2"/>
  <c r="AX8" i="2"/>
  <c r="AL8" i="2"/>
  <c r="AI8" i="2"/>
  <c r="AJ8" i="2" s="1"/>
  <c r="AH8" i="2"/>
  <c r="AG8" i="2"/>
  <c r="AF8" i="2"/>
  <c r="J8" i="2"/>
  <c r="H8" i="2"/>
  <c r="F8" i="2"/>
  <c r="AY8" i="2" s="1"/>
  <c r="AX7" i="2"/>
  <c r="AL7" i="2"/>
  <c r="AI7" i="2"/>
  <c r="AZ7" i="2" s="1"/>
  <c r="AH7" i="2"/>
  <c r="AG7" i="2"/>
  <c r="AF7" i="2"/>
  <c r="J7" i="2"/>
  <c r="H7" i="2"/>
  <c r="F7" i="2"/>
  <c r="AX6" i="2"/>
  <c r="AL6" i="2"/>
  <c r="AI6" i="2"/>
  <c r="AJ6" i="2" s="1"/>
  <c r="AH6" i="2"/>
  <c r="AG6" i="2"/>
  <c r="AF6" i="2"/>
  <c r="J6" i="2"/>
  <c r="H6" i="2"/>
  <c r="F6" i="2"/>
  <c r="AX5" i="2"/>
  <c r="AL5" i="2"/>
  <c r="AI5" i="2"/>
  <c r="AZ5" i="2" s="1"/>
  <c r="AH5" i="2"/>
  <c r="AG5" i="2"/>
  <c r="AF5" i="2"/>
  <c r="J5" i="2"/>
  <c r="H5" i="2"/>
  <c r="F5" i="2"/>
  <c r="AX4" i="2"/>
  <c r="AL4" i="2"/>
  <c r="AI4" i="2"/>
  <c r="AJ4" i="2" s="1"/>
  <c r="AH4" i="2"/>
  <c r="AG4" i="2"/>
  <c r="AF4" i="2"/>
  <c r="J4" i="2"/>
  <c r="H4" i="2"/>
  <c r="F4" i="2"/>
  <c r="AY4" i="2" s="1"/>
  <c r="AX3" i="2"/>
  <c r="AL3" i="2"/>
  <c r="AI3" i="2"/>
  <c r="AZ3" i="2" s="1"/>
  <c r="AH3" i="2"/>
  <c r="AG3" i="2"/>
  <c r="AF3" i="2"/>
  <c r="J3" i="2"/>
  <c r="H3" i="2"/>
  <c r="F3" i="2"/>
  <c r="AX2" i="2"/>
  <c r="AL2" i="2"/>
  <c r="AI2" i="2"/>
  <c r="AJ2" i="2" s="1"/>
  <c r="AH2" i="2"/>
  <c r="AG2" i="2"/>
  <c r="AF2" i="2"/>
  <c r="J2" i="2"/>
  <c r="H2" i="2"/>
  <c r="F2" i="2"/>
  <c r="AJ114" i="2" l="1"/>
  <c r="AZ114" i="2"/>
  <c r="AY9" i="2"/>
  <c r="AY109" i="2"/>
  <c r="AY111" i="2"/>
  <c r="AY19" i="2"/>
  <c r="AY117" i="2"/>
  <c r="AY5" i="2"/>
  <c r="AY6" i="2"/>
  <c r="AY14" i="2"/>
  <c r="AJ106" i="2"/>
  <c r="AZ106" i="2"/>
  <c r="AY104" i="2"/>
  <c r="AI110" i="2"/>
  <c r="AY112" i="2"/>
  <c r="AI118" i="2"/>
  <c r="AY120" i="2"/>
  <c r="AZ123" i="2"/>
  <c r="AZ127" i="2"/>
  <c r="AZ131" i="2"/>
  <c r="AZ135" i="2"/>
  <c r="AZ139" i="2"/>
  <c r="AJ213" i="2"/>
  <c r="AY213" i="2" s="1"/>
  <c r="AY217" i="2"/>
  <c r="AI220" i="2"/>
  <c r="AG220" i="2"/>
  <c r="AJ229" i="2"/>
  <c r="AY229" i="2" s="1"/>
  <c r="AY233" i="2"/>
  <c r="AI236" i="2"/>
  <c r="AG236" i="2"/>
  <c r="AZ306" i="2"/>
  <c r="AJ306" i="2"/>
  <c r="AZ314" i="2"/>
  <c r="AJ314" i="2"/>
  <c r="AZ322" i="2"/>
  <c r="AJ322" i="2"/>
  <c r="AZ330" i="2"/>
  <c r="AJ330" i="2"/>
  <c r="AZ338" i="2"/>
  <c r="AJ338" i="2"/>
  <c r="AZ346" i="2"/>
  <c r="AJ346" i="2"/>
  <c r="AY351" i="2"/>
  <c r="AZ354" i="2"/>
  <c r="AJ354" i="2"/>
  <c r="AZ362" i="2"/>
  <c r="AJ362" i="2"/>
  <c r="AZ370" i="2"/>
  <c r="AJ370" i="2"/>
  <c r="AZ378" i="2"/>
  <c r="AJ378" i="2"/>
  <c r="AZ386" i="2"/>
  <c r="AJ386" i="2"/>
  <c r="AZ394" i="2"/>
  <c r="AJ394" i="2"/>
  <c r="AZ402" i="2"/>
  <c r="AJ402" i="2"/>
  <c r="AZ410" i="2"/>
  <c r="AJ410" i="2"/>
  <c r="AY418" i="2"/>
  <c r="AJ432" i="2"/>
  <c r="AZ432" i="2"/>
  <c r="AJ450" i="2"/>
  <c r="AZ450" i="2"/>
  <c r="AZ109" i="2"/>
  <c r="AZ117" i="2"/>
  <c r="AY124" i="2"/>
  <c r="AY128" i="2"/>
  <c r="AY132" i="2"/>
  <c r="AY136" i="2"/>
  <c r="AY140" i="2"/>
  <c r="AY144" i="2"/>
  <c r="AI226" i="2"/>
  <c r="AG226" i="2"/>
  <c r="AI242" i="2"/>
  <c r="AG242" i="2"/>
  <c r="AJ305" i="2"/>
  <c r="AZ305" i="2"/>
  <c r="AJ313" i="2"/>
  <c r="AZ313" i="2"/>
  <c r="AJ321" i="2"/>
  <c r="AZ321" i="2"/>
  <c r="AJ329" i="2"/>
  <c r="AZ329" i="2"/>
  <c r="AY334" i="2"/>
  <c r="AJ337" i="2"/>
  <c r="AZ337" i="2"/>
  <c r="AJ345" i="2"/>
  <c r="AZ345" i="2"/>
  <c r="AJ353" i="2"/>
  <c r="AZ353" i="2"/>
  <c r="AJ361" i="2"/>
  <c r="AZ361" i="2"/>
  <c r="AJ369" i="2"/>
  <c r="AZ369" i="2"/>
  <c r="AJ377" i="2"/>
  <c r="AZ377" i="2"/>
  <c r="AJ385" i="2"/>
  <c r="AZ385" i="2"/>
  <c r="AJ393" i="2"/>
  <c r="AZ393" i="2"/>
  <c r="AY398" i="2"/>
  <c r="AJ401" i="2"/>
  <c r="AZ401" i="2"/>
  <c r="AJ409" i="2"/>
  <c r="AZ409" i="2"/>
  <c r="AJ440" i="2"/>
  <c r="AY440" i="2" s="1"/>
  <c r="AZ440" i="2"/>
  <c r="AI449" i="2"/>
  <c r="AG449" i="2"/>
  <c r="AI216" i="2"/>
  <c r="AG216" i="2"/>
  <c r="AG221" i="2"/>
  <c r="AI232" i="2"/>
  <c r="AG232" i="2"/>
  <c r="AG237" i="2"/>
  <c r="AI243" i="2"/>
  <c r="AG243" i="2"/>
  <c r="AZ304" i="2"/>
  <c r="AJ304" i="2"/>
  <c r="AZ312" i="2"/>
  <c r="AJ312" i="2"/>
  <c r="AZ320" i="2"/>
  <c r="AJ320" i="2"/>
  <c r="AZ328" i="2"/>
  <c r="AJ328" i="2"/>
  <c r="AZ336" i="2"/>
  <c r="AJ336" i="2"/>
  <c r="AY341" i="2"/>
  <c r="AZ344" i="2"/>
  <c r="AJ344" i="2"/>
  <c r="AZ352" i="2"/>
  <c r="AJ352" i="2"/>
  <c r="AZ360" i="2"/>
  <c r="AJ360" i="2"/>
  <c r="AY360" i="2" s="1"/>
  <c r="AZ368" i="2"/>
  <c r="AJ368" i="2"/>
  <c r="AZ376" i="2"/>
  <c r="AJ376" i="2"/>
  <c r="AZ384" i="2"/>
  <c r="AJ384" i="2"/>
  <c r="AZ392" i="2"/>
  <c r="AJ392" i="2"/>
  <c r="AZ400" i="2"/>
  <c r="AJ400" i="2"/>
  <c r="AY405" i="2"/>
  <c r="AZ408" i="2"/>
  <c r="AJ408" i="2"/>
  <c r="AZ2" i="2"/>
  <c r="AJ3" i="2"/>
  <c r="AY3" i="2" s="1"/>
  <c r="AZ4" i="2"/>
  <c r="AJ5" i="2"/>
  <c r="AZ6" i="2"/>
  <c r="AJ7" i="2"/>
  <c r="AY7" i="2" s="1"/>
  <c r="AZ8" i="2"/>
  <c r="AJ9" i="2"/>
  <c r="AZ10" i="2"/>
  <c r="AJ11" i="2"/>
  <c r="AY11" i="2" s="1"/>
  <c r="AZ12" i="2"/>
  <c r="AJ13" i="2"/>
  <c r="AY13" i="2" s="1"/>
  <c r="AZ14" i="2"/>
  <c r="AJ15" i="2"/>
  <c r="AY15" i="2" s="1"/>
  <c r="AZ16" i="2"/>
  <c r="AJ17" i="2"/>
  <c r="AY17" i="2" s="1"/>
  <c r="AZ18" i="2"/>
  <c r="AJ19" i="2"/>
  <c r="AZ20" i="2"/>
  <c r="AJ21" i="2"/>
  <c r="AY21" i="2" s="1"/>
  <c r="AZ22" i="2"/>
  <c r="AJ23" i="2"/>
  <c r="AY23" i="2" s="1"/>
  <c r="AZ24" i="2"/>
  <c r="AJ25" i="2"/>
  <c r="AY25" i="2" s="1"/>
  <c r="AZ26" i="2"/>
  <c r="AJ27" i="2"/>
  <c r="AY27" i="2" s="1"/>
  <c r="AZ28" i="2"/>
  <c r="AJ29" i="2"/>
  <c r="AY29" i="2" s="1"/>
  <c r="AZ30" i="2"/>
  <c r="AJ31" i="2"/>
  <c r="AY31" i="2" s="1"/>
  <c r="AZ32" i="2"/>
  <c r="AJ33" i="2"/>
  <c r="AY33" i="2" s="1"/>
  <c r="AZ34" i="2"/>
  <c r="AJ35" i="2"/>
  <c r="AY35" i="2" s="1"/>
  <c r="AZ36" i="2"/>
  <c r="AJ37" i="2"/>
  <c r="AY37" i="2" s="1"/>
  <c r="AZ38" i="2"/>
  <c r="AJ39" i="2"/>
  <c r="AY39" i="2" s="1"/>
  <c r="AZ40" i="2"/>
  <c r="AJ41" i="2"/>
  <c r="AY41" i="2" s="1"/>
  <c r="AZ42" i="2"/>
  <c r="AJ43" i="2"/>
  <c r="AY43" i="2" s="1"/>
  <c r="AZ44" i="2"/>
  <c r="AJ45" i="2"/>
  <c r="AY45" i="2" s="1"/>
  <c r="AZ46" i="2"/>
  <c r="AJ47" i="2"/>
  <c r="AY47" i="2" s="1"/>
  <c r="AZ48" i="2"/>
  <c r="AJ49" i="2"/>
  <c r="AY49" i="2" s="1"/>
  <c r="AZ50" i="2"/>
  <c r="AJ51" i="2"/>
  <c r="AY51" i="2" s="1"/>
  <c r="AZ52" i="2"/>
  <c r="AJ53" i="2"/>
  <c r="AY53" i="2" s="1"/>
  <c r="AZ54" i="2"/>
  <c r="AJ55" i="2"/>
  <c r="AY55" i="2" s="1"/>
  <c r="AZ56" i="2"/>
  <c r="AJ57" i="2"/>
  <c r="AY57" i="2" s="1"/>
  <c r="AZ58" i="2"/>
  <c r="AJ59" i="2"/>
  <c r="AY59" i="2" s="1"/>
  <c r="AZ60" i="2"/>
  <c r="AJ61" i="2"/>
  <c r="AY61" i="2" s="1"/>
  <c r="AZ62" i="2"/>
  <c r="AJ63" i="2"/>
  <c r="AY63" i="2" s="1"/>
  <c r="AZ64" i="2"/>
  <c r="AJ65" i="2"/>
  <c r="AY65" i="2" s="1"/>
  <c r="AZ66" i="2"/>
  <c r="AJ67" i="2"/>
  <c r="AY67" i="2" s="1"/>
  <c r="AZ68" i="2"/>
  <c r="AJ69" i="2"/>
  <c r="AY69" i="2" s="1"/>
  <c r="AZ70" i="2"/>
  <c r="AJ71" i="2"/>
  <c r="AY71" i="2" s="1"/>
  <c r="AZ72" i="2"/>
  <c r="AJ73" i="2"/>
  <c r="AY73" i="2" s="1"/>
  <c r="AZ74" i="2"/>
  <c r="AJ75" i="2"/>
  <c r="AY75" i="2" s="1"/>
  <c r="AZ76" i="2"/>
  <c r="AJ77" i="2"/>
  <c r="AY77" i="2" s="1"/>
  <c r="AZ78" i="2"/>
  <c r="AJ79" i="2"/>
  <c r="AY79" i="2" s="1"/>
  <c r="AZ80" i="2"/>
  <c r="AJ81" i="2"/>
  <c r="AY81" i="2" s="1"/>
  <c r="AZ82" i="2"/>
  <c r="AJ83" i="2"/>
  <c r="AY83" i="2" s="1"/>
  <c r="AZ84" i="2"/>
  <c r="AJ85" i="2"/>
  <c r="AY85" i="2" s="1"/>
  <c r="AZ86" i="2"/>
  <c r="AJ87" i="2"/>
  <c r="AY87" i="2" s="1"/>
  <c r="AZ88" i="2"/>
  <c r="AJ89" i="2"/>
  <c r="AY89" i="2" s="1"/>
  <c r="AZ90" i="2"/>
  <c r="AJ91" i="2"/>
  <c r="AY91" i="2" s="1"/>
  <c r="AZ92" i="2"/>
  <c r="AJ93" i="2"/>
  <c r="AY93" i="2" s="1"/>
  <c r="AZ94" i="2"/>
  <c r="AJ95" i="2"/>
  <c r="AY95" i="2" s="1"/>
  <c r="AZ96" i="2"/>
  <c r="AJ97" i="2"/>
  <c r="AY97" i="2" s="1"/>
  <c r="AZ98" i="2"/>
  <c r="AJ99" i="2"/>
  <c r="AY99" i="2" s="1"/>
  <c r="AZ100" i="2"/>
  <c r="AJ101" i="2"/>
  <c r="AY101" i="2" s="1"/>
  <c r="AZ102" i="2"/>
  <c r="AJ103" i="2"/>
  <c r="AY103" i="2" s="1"/>
  <c r="AZ107" i="2"/>
  <c r="AJ108" i="2"/>
  <c r="AY108" i="2" s="1"/>
  <c r="AG109" i="2"/>
  <c r="AJ111" i="2"/>
  <c r="AZ115" i="2"/>
  <c r="AJ116" i="2"/>
  <c r="AG117" i="2"/>
  <c r="AJ119" i="2"/>
  <c r="AY119" i="2" s="1"/>
  <c r="AY121" i="2"/>
  <c r="AG123" i="2"/>
  <c r="AY125" i="2"/>
  <c r="AG127" i="2"/>
  <c r="AY129" i="2"/>
  <c r="AG131" i="2"/>
  <c r="AY133" i="2"/>
  <c r="AG135" i="2"/>
  <c r="AY137" i="2"/>
  <c r="AG139" i="2"/>
  <c r="AY141" i="2"/>
  <c r="AG143" i="2"/>
  <c r="AY145" i="2"/>
  <c r="AG147" i="2"/>
  <c r="AY149" i="2"/>
  <c r="AG151" i="2"/>
  <c r="AY153" i="2"/>
  <c r="AG155" i="2"/>
  <c r="AY157" i="2"/>
  <c r="AG159" i="2"/>
  <c r="AY161" i="2"/>
  <c r="AG163" i="2"/>
  <c r="AY165" i="2"/>
  <c r="AG167" i="2"/>
  <c r="AY169" i="2"/>
  <c r="AG171" i="2"/>
  <c r="AY173" i="2"/>
  <c r="AG175" i="2"/>
  <c r="AY177" i="2"/>
  <c r="AG179" i="2"/>
  <c r="AY181" i="2"/>
  <c r="AG183" i="2"/>
  <c r="AY185" i="2"/>
  <c r="AG187" i="2"/>
  <c r="AY189" i="2"/>
  <c r="AG191" i="2"/>
  <c r="AY193" i="2"/>
  <c r="AG195" i="2"/>
  <c r="AY197" i="2"/>
  <c r="AG199" i="2"/>
  <c r="AY201" i="2"/>
  <c r="AG203" i="2"/>
  <c r="AY205" i="2"/>
  <c r="AG207" i="2"/>
  <c r="AY209" i="2"/>
  <c r="AG211" i="2"/>
  <c r="AY219" i="2"/>
  <c r="AI222" i="2"/>
  <c r="AG222" i="2"/>
  <c r="AG227" i="2"/>
  <c r="AY235" i="2"/>
  <c r="AI238" i="2"/>
  <c r="AG238" i="2"/>
  <c r="AI244" i="2"/>
  <c r="AG244" i="2"/>
  <c r="AJ303" i="2"/>
  <c r="AY303" i="2" s="1"/>
  <c r="AZ303" i="2"/>
  <c r="AJ311" i="2"/>
  <c r="AY311" i="2" s="1"/>
  <c r="AZ311" i="2"/>
  <c r="AJ319" i="2"/>
  <c r="AY319" i="2" s="1"/>
  <c r="AZ319" i="2"/>
  <c r="AJ327" i="2"/>
  <c r="AY327" i="2" s="1"/>
  <c r="AZ327" i="2"/>
  <c r="AJ335" i="2"/>
  <c r="AY335" i="2" s="1"/>
  <c r="AZ335" i="2"/>
  <c r="AJ343" i="2"/>
  <c r="AY343" i="2" s="1"/>
  <c r="AZ343" i="2"/>
  <c r="AJ351" i="2"/>
  <c r="AZ351" i="2"/>
  <c r="AJ359" i="2"/>
  <c r="AY359" i="2" s="1"/>
  <c r="AZ359" i="2"/>
  <c r="AJ367" i="2"/>
  <c r="AY367" i="2" s="1"/>
  <c r="AZ367" i="2"/>
  <c r="AJ375" i="2"/>
  <c r="AY375" i="2" s="1"/>
  <c r="AZ375" i="2"/>
  <c r="AJ383" i="2"/>
  <c r="AY383" i="2" s="1"/>
  <c r="AZ383" i="2"/>
  <c r="AJ391" i="2"/>
  <c r="AY391" i="2" s="1"/>
  <c r="AZ391" i="2"/>
  <c r="AJ399" i="2"/>
  <c r="AY399" i="2" s="1"/>
  <c r="AZ399" i="2"/>
  <c r="AJ407" i="2"/>
  <c r="AY407" i="2" s="1"/>
  <c r="AZ407" i="2"/>
  <c r="AJ418" i="2"/>
  <c r="AZ418" i="2"/>
  <c r="AJ448" i="2"/>
  <c r="AZ448" i="2"/>
  <c r="AY116" i="2"/>
  <c r="AI212" i="2"/>
  <c r="AG212" i="2"/>
  <c r="AG217" i="2"/>
  <c r="AJ221" i="2"/>
  <c r="AY225" i="2"/>
  <c r="AI228" i="2"/>
  <c r="AG228" i="2"/>
  <c r="AG233" i="2"/>
  <c r="AJ237" i="2"/>
  <c r="AY237" i="2" s="1"/>
  <c r="AY241" i="2"/>
  <c r="AI245" i="2"/>
  <c r="AG245" i="2"/>
  <c r="AZ302" i="2"/>
  <c r="AJ302" i="2"/>
  <c r="AY302" i="2" s="1"/>
  <c r="AZ310" i="2"/>
  <c r="AJ310" i="2"/>
  <c r="AY310" i="2" s="1"/>
  <c r="AZ318" i="2"/>
  <c r="AJ318" i="2"/>
  <c r="AY318" i="2" s="1"/>
  <c r="AZ326" i="2"/>
  <c r="AJ326" i="2"/>
  <c r="AY326" i="2" s="1"/>
  <c r="AZ334" i="2"/>
  <c r="AJ334" i="2"/>
  <c r="AZ342" i="2"/>
  <c r="AJ342" i="2"/>
  <c r="AY342" i="2" s="1"/>
  <c r="AZ350" i="2"/>
  <c r="AJ350" i="2"/>
  <c r="AY350" i="2" s="1"/>
  <c r="AY355" i="2"/>
  <c r="AZ358" i="2"/>
  <c r="AJ358" i="2"/>
  <c r="AY358" i="2" s="1"/>
  <c r="AZ366" i="2"/>
  <c r="AJ366" i="2"/>
  <c r="AY366" i="2" s="1"/>
  <c r="AZ374" i="2"/>
  <c r="AJ374" i="2"/>
  <c r="AY374" i="2" s="1"/>
  <c r="AZ382" i="2"/>
  <c r="AJ382" i="2"/>
  <c r="AY382" i="2" s="1"/>
  <c r="AZ390" i="2"/>
  <c r="AJ390" i="2"/>
  <c r="AY390" i="2" s="1"/>
  <c r="AZ398" i="2"/>
  <c r="AJ398" i="2"/>
  <c r="AZ406" i="2"/>
  <c r="AJ406" i="2"/>
  <c r="AY406" i="2" s="1"/>
  <c r="AZ414" i="2"/>
  <c r="AJ414" i="2"/>
  <c r="AY414" i="2" s="1"/>
  <c r="AI417" i="2"/>
  <c r="AG417" i="2"/>
  <c r="AJ426" i="2"/>
  <c r="AY426" i="2" s="1"/>
  <c r="AZ426" i="2"/>
  <c r="AJ455" i="2"/>
  <c r="AY455" i="2" s="1"/>
  <c r="AZ455" i="2"/>
  <c r="AY122" i="2"/>
  <c r="AY126" i="2"/>
  <c r="AY130" i="2"/>
  <c r="AY134" i="2"/>
  <c r="AY138" i="2"/>
  <c r="AY142" i="2"/>
  <c r="AY146" i="2"/>
  <c r="AY150" i="2"/>
  <c r="AY154" i="2"/>
  <c r="AY158" i="2"/>
  <c r="AY162" i="2"/>
  <c r="AY166" i="2"/>
  <c r="AI218" i="2"/>
  <c r="AG218" i="2"/>
  <c r="AI234" i="2"/>
  <c r="AG234" i="2"/>
  <c r="AI247" i="2"/>
  <c r="AG247" i="2"/>
  <c r="AI249" i="2"/>
  <c r="AG249" i="2"/>
  <c r="AI251" i="2"/>
  <c r="AG251" i="2"/>
  <c r="AI253" i="2"/>
  <c r="AG253" i="2"/>
  <c r="AI255" i="2"/>
  <c r="AG255" i="2"/>
  <c r="AI257" i="2"/>
  <c r="AG257" i="2"/>
  <c r="AI259" i="2"/>
  <c r="AG259" i="2"/>
  <c r="AI261" i="2"/>
  <c r="AG261" i="2"/>
  <c r="AI263" i="2"/>
  <c r="AG263" i="2"/>
  <c r="AI265" i="2"/>
  <c r="AG265" i="2"/>
  <c r="AI267" i="2"/>
  <c r="AG267" i="2"/>
  <c r="AI269" i="2"/>
  <c r="AG269" i="2"/>
  <c r="AI271" i="2"/>
  <c r="AG271" i="2"/>
  <c r="AI273" i="2"/>
  <c r="AG273" i="2"/>
  <c r="AI275" i="2"/>
  <c r="AG275" i="2"/>
  <c r="AI277" i="2"/>
  <c r="AG277" i="2"/>
  <c r="AI279" i="2"/>
  <c r="AG279" i="2"/>
  <c r="AI281" i="2"/>
  <c r="AG281" i="2"/>
  <c r="AI283" i="2"/>
  <c r="AG283" i="2"/>
  <c r="AI285" i="2"/>
  <c r="AG285" i="2"/>
  <c r="AI287" i="2"/>
  <c r="AG287" i="2"/>
  <c r="AI289" i="2"/>
  <c r="AG289" i="2"/>
  <c r="AI291" i="2"/>
  <c r="AG291" i="2"/>
  <c r="AI293" i="2"/>
  <c r="AG293" i="2"/>
  <c r="AI295" i="2"/>
  <c r="AG295" i="2"/>
  <c r="AI297" i="2"/>
  <c r="AG297" i="2"/>
  <c r="AI299" i="2"/>
  <c r="AG299" i="2"/>
  <c r="AJ301" i="2"/>
  <c r="AY301" i="2" s="1"/>
  <c r="AZ301" i="2"/>
  <c r="AY306" i="2"/>
  <c r="AJ309" i="2"/>
  <c r="AY309" i="2" s="1"/>
  <c r="AZ309" i="2"/>
  <c r="AY314" i="2"/>
  <c r="AJ317" i="2"/>
  <c r="AY317" i="2" s="1"/>
  <c r="AZ317" i="2"/>
  <c r="AY322" i="2"/>
  <c r="AJ325" i="2"/>
  <c r="AY325" i="2" s="1"/>
  <c r="AZ325" i="2"/>
  <c r="AY330" i="2"/>
  <c r="AJ333" i="2"/>
  <c r="AY333" i="2" s="1"/>
  <c r="AZ333" i="2"/>
  <c r="AY338" i="2"/>
  <c r="AJ341" i="2"/>
  <c r="AZ341" i="2"/>
  <c r="AY346" i="2"/>
  <c r="AJ349" i="2"/>
  <c r="AY349" i="2" s="1"/>
  <c r="AZ349" i="2"/>
  <c r="AY354" i="2"/>
  <c r="AJ357" i="2"/>
  <c r="AY357" i="2" s="1"/>
  <c r="AZ357" i="2"/>
  <c r="AY362" i="2"/>
  <c r="AJ365" i="2"/>
  <c r="AY365" i="2" s="1"/>
  <c r="AZ365" i="2"/>
  <c r="AY370" i="2"/>
  <c r="AJ373" i="2"/>
  <c r="AY373" i="2" s="1"/>
  <c r="AZ373" i="2"/>
  <c r="AY378" i="2"/>
  <c r="AJ381" i="2"/>
  <c r="AY381" i="2" s="1"/>
  <c r="AZ381" i="2"/>
  <c r="AY386" i="2"/>
  <c r="AJ389" i="2"/>
  <c r="AY389" i="2" s="1"/>
  <c r="AZ389" i="2"/>
  <c r="AY394" i="2"/>
  <c r="AJ397" i="2"/>
  <c r="AY397" i="2" s="1"/>
  <c r="AZ397" i="2"/>
  <c r="AY402" i="2"/>
  <c r="AJ405" i="2"/>
  <c r="AZ405" i="2"/>
  <c r="AY410" i="2"/>
  <c r="AJ413" i="2"/>
  <c r="AY413" i="2" s="1"/>
  <c r="AZ413" i="2"/>
  <c r="AI425" i="2"/>
  <c r="AG425" i="2"/>
  <c r="AJ434" i="2"/>
  <c r="AY434" i="2" s="1"/>
  <c r="AZ434" i="2"/>
  <c r="AY450" i="2"/>
  <c r="AJ471" i="2"/>
  <c r="AY471" i="2" s="1"/>
  <c r="AZ471" i="2"/>
  <c r="AY106" i="2"/>
  <c r="AY114" i="2"/>
  <c r="AG213" i="2"/>
  <c r="AY221" i="2"/>
  <c r="AI224" i="2"/>
  <c r="AG224" i="2"/>
  <c r="AG229" i="2"/>
  <c r="AI240" i="2"/>
  <c r="AG240" i="2"/>
  <c r="AY305" i="2"/>
  <c r="AZ308" i="2"/>
  <c r="AJ308" i="2"/>
  <c r="AY308" i="2" s="1"/>
  <c r="AY313" i="2"/>
  <c r="AZ316" i="2"/>
  <c r="AJ316" i="2"/>
  <c r="AY316" i="2" s="1"/>
  <c r="AY321" i="2"/>
  <c r="AZ324" i="2"/>
  <c r="AJ324" i="2"/>
  <c r="AY324" i="2" s="1"/>
  <c r="AY329" i="2"/>
  <c r="AZ332" i="2"/>
  <c r="AJ332" i="2"/>
  <c r="AY332" i="2" s="1"/>
  <c r="AY337" i="2"/>
  <c r="AZ340" i="2"/>
  <c r="AJ340" i="2"/>
  <c r="AY340" i="2" s="1"/>
  <c r="AY345" i="2"/>
  <c r="AZ348" i="2"/>
  <c r="AJ348" i="2"/>
  <c r="AY348" i="2" s="1"/>
  <c r="AY353" i="2"/>
  <c r="AZ356" i="2"/>
  <c r="AJ356" i="2"/>
  <c r="AY356" i="2" s="1"/>
  <c r="AY361" i="2"/>
  <c r="AZ364" i="2"/>
  <c r="AJ364" i="2"/>
  <c r="AY364" i="2" s="1"/>
  <c r="AY369" i="2"/>
  <c r="AZ372" i="2"/>
  <c r="AJ372" i="2"/>
  <c r="AY372" i="2" s="1"/>
  <c r="AY377" i="2"/>
  <c r="AZ380" i="2"/>
  <c r="AJ380" i="2"/>
  <c r="AY380" i="2" s="1"/>
  <c r="AY385" i="2"/>
  <c r="AZ388" i="2"/>
  <c r="AJ388" i="2"/>
  <c r="AY388" i="2" s="1"/>
  <c r="AY393" i="2"/>
  <c r="AZ396" i="2"/>
  <c r="AJ396" i="2"/>
  <c r="AY396" i="2" s="1"/>
  <c r="AY401" i="2"/>
  <c r="AZ404" i="2"/>
  <c r="AJ404" i="2"/>
  <c r="AY404" i="2" s="1"/>
  <c r="AY409" i="2"/>
  <c r="AZ412" i="2"/>
  <c r="AJ412" i="2"/>
  <c r="AY412" i="2" s="1"/>
  <c r="AJ416" i="2"/>
  <c r="AZ416" i="2"/>
  <c r="AI433" i="2"/>
  <c r="AG433" i="2"/>
  <c r="AJ442" i="2"/>
  <c r="AY442" i="2" s="1"/>
  <c r="AZ442" i="2"/>
  <c r="AG105" i="2"/>
  <c r="AG113" i="2"/>
  <c r="AG121" i="2"/>
  <c r="AY123" i="2"/>
  <c r="AG125" i="2"/>
  <c r="AY127" i="2"/>
  <c r="AG129" i="2"/>
  <c r="AY131" i="2"/>
  <c r="AG133" i="2"/>
  <c r="AY135" i="2"/>
  <c r="AG137" i="2"/>
  <c r="AY139" i="2"/>
  <c r="AG141" i="2"/>
  <c r="AY143" i="2"/>
  <c r="AG145" i="2"/>
  <c r="AY147" i="2"/>
  <c r="AG149" i="2"/>
  <c r="AY151" i="2"/>
  <c r="AG153" i="2"/>
  <c r="AY155" i="2"/>
  <c r="AG157" i="2"/>
  <c r="AY159" i="2"/>
  <c r="AG161" i="2"/>
  <c r="AY163" i="2"/>
  <c r="AG165" i="2"/>
  <c r="AY167" i="2"/>
  <c r="AG169" i="2"/>
  <c r="AY171" i="2"/>
  <c r="AG173" i="2"/>
  <c r="AY175" i="2"/>
  <c r="AG177" i="2"/>
  <c r="AY179" i="2"/>
  <c r="AG181" i="2"/>
  <c r="AY183" i="2"/>
  <c r="AG185" i="2"/>
  <c r="AY187" i="2"/>
  <c r="AG189" i="2"/>
  <c r="AY191" i="2"/>
  <c r="AG193" i="2"/>
  <c r="AY195" i="2"/>
  <c r="AG197" i="2"/>
  <c r="AY199" i="2"/>
  <c r="AG201" i="2"/>
  <c r="AY203" i="2"/>
  <c r="AG205" i="2"/>
  <c r="AY207" i="2"/>
  <c r="AG209" i="2"/>
  <c r="AY211" i="2"/>
  <c r="AI214" i="2"/>
  <c r="AG214" i="2"/>
  <c r="AG219" i="2"/>
  <c r="AY227" i="2"/>
  <c r="AI230" i="2"/>
  <c r="AG230" i="2"/>
  <c r="AG235" i="2"/>
  <c r="AJ246" i="2"/>
  <c r="AY246" i="2" s="1"/>
  <c r="AJ248" i="2"/>
  <c r="AY248" i="2" s="1"/>
  <c r="AJ250" i="2"/>
  <c r="AY250" i="2" s="1"/>
  <c r="AJ252" i="2"/>
  <c r="AY252" i="2" s="1"/>
  <c r="AJ254" i="2"/>
  <c r="AY254" i="2" s="1"/>
  <c r="AJ256" i="2"/>
  <c r="AY256" i="2" s="1"/>
  <c r="AJ258" i="2"/>
  <c r="AY258" i="2" s="1"/>
  <c r="AJ260" i="2"/>
  <c r="AY260" i="2" s="1"/>
  <c r="AJ262" i="2"/>
  <c r="AY262" i="2" s="1"/>
  <c r="AJ264" i="2"/>
  <c r="AY264" i="2" s="1"/>
  <c r="AJ266" i="2"/>
  <c r="AY266" i="2" s="1"/>
  <c r="AJ268" i="2"/>
  <c r="AY268" i="2" s="1"/>
  <c r="AJ270" i="2"/>
  <c r="AY270" i="2" s="1"/>
  <c r="AJ272" i="2"/>
  <c r="AY272" i="2" s="1"/>
  <c r="AJ274" i="2"/>
  <c r="AY274" i="2" s="1"/>
  <c r="AJ276" i="2"/>
  <c r="AY276" i="2" s="1"/>
  <c r="AJ278" i="2"/>
  <c r="AY278" i="2" s="1"/>
  <c r="AJ280" i="2"/>
  <c r="AY280" i="2" s="1"/>
  <c r="AJ282" i="2"/>
  <c r="AY282" i="2" s="1"/>
  <c r="AJ284" i="2"/>
  <c r="AY284" i="2" s="1"/>
  <c r="AJ286" i="2"/>
  <c r="AY286" i="2" s="1"/>
  <c r="AJ288" i="2"/>
  <c r="AY288" i="2" s="1"/>
  <c r="AJ290" i="2"/>
  <c r="AY290" i="2" s="1"/>
  <c r="AJ292" i="2"/>
  <c r="AY292" i="2" s="1"/>
  <c r="AJ294" i="2"/>
  <c r="AY294" i="2" s="1"/>
  <c r="AJ296" i="2"/>
  <c r="AY296" i="2" s="1"/>
  <c r="AJ298" i="2"/>
  <c r="AY298" i="2" s="1"/>
  <c r="AY304" i="2"/>
  <c r="AJ307" i="2"/>
  <c r="AY307" i="2" s="1"/>
  <c r="AZ307" i="2"/>
  <c r="AY312" i="2"/>
  <c r="AJ315" i="2"/>
  <c r="AY315" i="2" s="1"/>
  <c r="AZ315" i="2"/>
  <c r="AY320" i="2"/>
  <c r="AJ323" i="2"/>
  <c r="AY323" i="2" s="1"/>
  <c r="AZ323" i="2"/>
  <c r="AY328" i="2"/>
  <c r="AJ331" i="2"/>
  <c r="AY331" i="2" s="1"/>
  <c r="AZ331" i="2"/>
  <c r="AY336" i="2"/>
  <c r="AJ339" i="2"/>
  <c r="AY339" i="2" s="1"/>
  <c r="AZ339" i="2"/>
  <c r="AY344" i="2"/>
  <c r="AJ347" i="2"/>
  <c r="AY347" i="2" s="1"/>
  <c r="AZ347" i="2"/>
  <c r="AY352" i="2"/>
  <c r="AJ355" i="2"/>
  <c r="AZ355" i="2"/>
  <c r="AJ363" i="2"/>
  <c r="AY363" i="2" s="1"/>
  <c r="AZ363" i="2"/>
  <c r="AY368" i="2"/>
  <c r="AJ371" i="2"/>
  <c r="AY371" i="2" s="1"/>
  <c r="AZ371" i="2"/>
  <c r="AY376" i="2"/>
  <c r="AJ379" i="2"/>
  <c r="AY379" i="2" s="1"/>
  <c r="AZ379" i="2"/>
  <c r="AY384" i="2"/>
  <c r="AJ387" i="2"/>
  <c r="AY387" i="2" s="1"/>
  <c r="AZ387" i="2"/>
  <c r="AY392" i="2"/>
  <c r="AJ395" i="2"/>
  <c r="AY395" i="2" s="1"/>
  <c r="AZ395" i="2"/>
  <c r="AY400" i="2"/>
  <c r="AJ403" i="2"/>
  <c r="AY403" i="2" s="1"/>
  <c r="AZ403" i="2"/>
  <c r="AY408" i="2"/>
  <c r="AJ411" i="2"/>
  <c r="AY411" i="2" s="1"/>
  <c r="AZ411" i="2"/>
  <c r="AY419" i="2"/>
  <c r="AJ424" i="2"/>
  <c r="AZ424" i="2"/>
  <c r="AZ428" i="2"/>
  <c r="AI441" i="2"/>
  <c r="AG441" i="2"/>
  <c r="AZ466" i="2"/>
  <c r="AJ466" i="2"/>
  <c r="AY466" i="2" s="1"/>
  <c r="AY416" i="2"/>
  <c r="AY424" i="2"/>
  <c r="AY432" i="2"/>
  <c r="AY448" i="2"/>
  <c r="AJ459" i="2"/>
  <c r="AY459" i="2" s="1"/>
  <c r="AZ459" i="2"/>
  <c r="AZ470" i="2"/>
  <c r="AJ470" i="2"/>
  <c r="AY470" i="2" s="1"/>
  <c r="AJ475" i="2"/>
  <c r="AY475" i="2" s="1"/>
  <c r="AZ475" i="2"/>
  <c r="AY480" i="2"/>
  <c r="AZ486" i="2"/>
  <c r="AJ486" i="2"/>
  <c r="AJ491" i="2"/>
  <c r="AY491" i="2" s="1"/>
  <c r="AZ491" i="2"/>
  <c r="AG301" i="2"/>
  <c r="AG303" i="2"/>
  <c r="AG305" i="2"/>
  <c r="AG307" i="2"/>
  <c r="AG309" i="2"/>
  <c r="AG311" i="2"/>
  <c r="AG313" i="2"/>
  <c r="AG315" i="2"/>
  <c r="AG317" i="2"/>
  <c r="AG319" i="2"/>
  <c r="AG321" i="2"/>
  <c r="AG323" i="2"/>
  <c r="AG325" i="2"/>
  <c r="AG327" i="2"/>
  <c r="AG329" i="2"/>
  <c r="AG331" i="2"/>
  <c r="AG333" i="2"/>
  <c r="AG335" i="2"/>
  <c r="AG337" i="2"/>
  <c r="AG339" i="2"/>
  <c r="AG341" i="2"/>
  <c r="AG343" i="2"/>
  <c r="AG345" i="2"/>
  <c r="AG347" i="2"/>
  <c r="AG349" i="2"/>
  <c r="AG351" i="2"/>
  <c r="AG353" i="2"/>
  <c r="AG355" i="2"/>
  <c r="AG357" i="2"/>
  <c r="AG359" i="2"/>
  <c r="AG361" i="2"/>
  <c r="AG363" i="2"/>
  <c r="AG365" i="2"/>
  <c r="AG367" i="2"/>
  <c r="AG369" i="2"/>
  <c r="AG371" i="2"/>
  <c r="AG373" i="2"/>
  <c r="AG375" i="2"/>
  <c r="AG377" i="2"/>
  <c r="AG379" i="2"/>
  <c r="AG381" i="2"/>
  <c r="AG383" i="2"/>
  <c r="AG385" i="2"/>
  <c r="AG387" i="2"/>
  <c r="AG389" i="2"/>
  <c r="AG391" i="2"/>
  <c r="AG393" i="2"/>
  <c r="AG395" i="2"/>
  <c r="AG397" i="2"/>
  <c r="AG399" i="2"/>
  <c r="AG401" i="2"/>
  <c r="AG403" i="2"/>
  <c r="AG405" i="2"/>
  <c r="AG407" i="2"/>
  <c r="AG409" i="2"/>
  <c r="AG411" i="2"/>
  <c r="AG413" i="2"/>
  <c r="AG415" i="2"/>
  <c r="AJ422" i="2"/>
  <c r="AG423" i="2"/>
  <c r="AJ430" i="2"/>
  <c r="AY430" i="2" s="1"/>
  <c r="AG431" i="2"/>
  <c r="AJ438" i="2"/>
  <c r="AY438" i="2" s="1"/>
  <c r="AG439" i="2"/>
  <c r="AJ446" i="2"/>
  <c r="AG447" i="2"/>
  <c r="AZ456" i="2"/>
  <c r="AJ456" i="2"/>
  <c r="AJ461" i="2"/>
  <c r="AY461" i="2" s="1"/>
  <c r="AZ461" i="2"/>
  <c r="AZ472" i="2"/>
  <c r="AJ472" i="2"/>
  <c r="AJ477" i="2"/>
  <c r="AY477" i="2" s="1"/>
  <c r="AZ477" i="2"/>
  <c r="AZ488" i="2"/>
  <c r="AJ488" i="2"/>
  <c r="AJ493" i="2"/>
  <c r="AY493" i="2" s="1"/>
  <c r="AZ493" i="2"/>
  <c r="AY558" i="2"/>
  <c r="AG418" i="2"/>
  <c r="AY422" i="2"/>
  <c r="AG426" i="2"/>
  <c r="AG434" i="2"/>
  <c r="AG442" i="2"/>
  <c r="AY446" i="2"/>
  <c r="AG450" i="2"/>
  <c r="AY454" i="2"/>
  <c r="AZ458" i="2"/>
  <c r="AJ458" i="2"/>
  <c r="AJ463" i="2"/>
  <c r="AY463" i="2" s="1"/>
  <c r="AZ463" i="2"/>
  <c r="AZ474" i="2"/>
  <c r="AJ474" i="2"/>
  <c r="AJ479" i="2"/>
  <c r="AY479" i="2" s="1"/>
  <c r="AZ479" i="2"/>
  <c r="AZ490" i="2"/>
  <c r="AJ490" i="2"/>
  <c r="AJ495" i="2"/>
  <c r="AY495" i="2" s="1"/>
  <c r="AZ495" i="2"/>
  <c r="AY514" i="2"/>
  <c r="AY530" i="2"/>
  <c r="AY560" i="2"/>
  <c r="AJ415" i="2"/>
  <c r="AY415" i="2" s="1"/>
  <c r="AZ419" i="2"/>
  <c r="AG421" i="2"/>
  <c r="AJ423" i="2"/>
  <c r="AY423" i="2" s="1"/>
  <c r="AZ427" i="2"/>
  <c r="AG429" i="2"/>
  <c r="AJ431" i="2"/>
  <c r="AY431" i="2" s="1"/>
  <c r="AZ435" i="2"/>
  <c r="AG437" i="2"/>
  <c r="AJ439" i="2"/>
  <c r="AY439" i="2" s="1"/>
  <c r="AG445" i="2"/>
  <c r="AJ447" i="2"/>
  <c r="AY447" i="2" s="1"/>
  <c r="AG453" i="2"/>
  <c r="AZ460" i="2"/>
  <c r="AJ460" i="2"/>
  <c r="AY460" i="2" s="1"/>
  <c r="AJ465" i="2"/>
  <c r="AY465" i="2" s="1"/>
  <c r="AZ465" i="2"/>
  <c r="AZ476" i="2"/>
  <c r="AJ476" i="2"/>
  <c r="AY476" i="2" s="1"/>
  <c r="AJ481" i="2"/>
  <c r="AY481" i="2" s="1"/>
  <c r="AZ481" i="2"/>
  <c r="AY486" i="2"/>
  <c r="AZ492" i="2"/>
  <c r="AJ492" i="2"/>
  <c r="AJ497" i="2"/>
  <c r="AY497" i="2" s="1"/>
  <c r="AZ497" i="2"/>
  <c r="AY420" i="2"/>
  <c r="AY428" i="2"/>
  <c r="AY436" i="2"/>
  <c r="AY444" i="2"/>
  <c r="AY452" i="2"/>
  <c r="AY456" i="2"/>
  <c r="AZ462" i="2"/>
  <c r="AJ462" i="2"/>
  <c r="AJ467" i="2"/>
  <c r="AY467" i="2" s="1"/>
  <c r="AZ467" i="2"/>
  <c r="AY472" i="2"/>
  <c r="AZ478" i="2"/>
  <c r="AJ478" i="2"/>
  <c r="AY478" i="2" s="1"/>
  <c r="AJ483" i="2"/>
  <c r="AY483" i="2" s="1"/>
  <c r="AZ483" i="2"/>
  <c r="AY488" i="2"/>
  <c r="AZ494" i="2"/>
  <c r="AJ494" i="2"/>
  <c r="AY494" i="2" s="1"/>
  <c r="AJ499" i="2"/>
  <c r="AY499" i="2" s="1"/>
  <c r="AZ499" i="2"/>
  <c r="AG246" i="2"/>
  <c r="AG248" i="2"/>
  <c r="AG250" i="2"/>
  <c r="AG252" i="2"/>
  <c r="AG254" i="2"/>
  <c r="AG256" i="2"/>
  <c r="AG258" i="2"/>
  <c r="AG260" i="2"/>
  <c r="AG262" i="2"/>
  <c r="AG264" i="2"/>
  <c r="AG266" i="2"/>
  <c r="AG268" i="2"/>
  <c r="AG270" i="2"/>
  <c r="AG272" i="2"/>
  <c r="AG274" i="2"/>
  <c r="AG276" i="2"/>
  <c r="AG278" i="2"/>
  <c r="AG280" i="2"/>
  <c r="AG282" i="2"/>
  <c r="AG284" i="2"/>
  <c r="AG286" i="2"/>
  <c r="AG288" i="2"/>
  <c r="AG290" i="2"/>
  <c r="AG292" i="2"/>
  <c r="AG294" i="2"/>
  <c r="AG296" i="2"/>
  <c r="AG298" i="2"/>
  <c r="AG300" i="2"/>
  <c r="AG302" i="2"/>
  <c r="AG304" i="2"/>
  <c r="AG306" i="2"/>
  <c r="AG308" i="2"/>
  <c r="AG310" i="2"/>
  <c r="AG312" i="2"/>
  <c r="AG314" i="2"/>
  <c r="AG316" i="2"/>
  <c r="AG318" i="2"/>
  <c r="AG320" i="2"/>
  <c r="AG322" i="2"/>
  <c r="AG324" i="2"/>
  <c r="AG326" i="2"/>
  <c r="AG328" i="2"/>
  <c r="AG330" i="2"/>
  <c r="AG332" i="2"/>
  <c r="AG334" i="2"/>
  <c r="AG336" i="2"/>
  <c r="AG338" i="2"/>
  <c r="AG340" i="2"/>
  <c r="AG342" i="2"/>
  <c r="AG344" i="2"/>
  <c r="AG346" i="2"/>
  <c r="AG348" i="2"/>
  <c r="AG350" i="2"/>
  <c r="AG352" i="2"/>
  <c r="AG354" i="2"/>
  <c r="AG356" i="2"/>
  <c r="AG358" i="2"/>
  <c r="AG360" i="2"/>
  <c r="AG362" i="2"/>
  <c r="AG364" i="2"/>
  <c r="AG366" i="2"/>
  <c r="AG368" i="2"/>
  <c r="AG370" i="2"/>
  <c r="AG372" i="2"/>
  <c r="AG374" i="2"/>
  <c r="AG376" i="2"/>
  <c r="AG378" i="2"/>
  <c r="AG380" i="2"/>
  <c r="AG382" i="2"/>
  <c r="AG384" i="2"/>
  <c r="AG386" i="2"/>
  <c r="AG388" i="2"/>
  <c r="AG390" i="2"/>
  <c r="AG392" i="2"/>
  <c r="AG394" i="2"/>
  <c r="AG396" i="2"/>
  <c r="AG398" i="2"/>
  <c r="AG400" i="2"/>
  <c r="AG402" i="2"/>
  <c r="AG404" i="2"/>
  <c r="AG406" i="2"/>
  <c r="AG408" i="2"/>
  <c r="AG410" i="2"/>
  <c r="AG412" i="2"/>
  <c r="AG414" i="2"/>
  <c r="AG419" i="2"/>
  <c r="AG427" i="2"/>
  <c r="AG435" i="2"/>
  <c r="AG443" i="2"/>
  <c r="AY458" i="2"/>
  <c r="AZ464" i="2"/>
  <c r="AJ464" i="2"/>
  <c r="AY464" i="2" s="1"/>
  <c r="AJ469" i="2"/>
  <c r="AY469" i="2" s="1"/>
  <c r="AZ469" i="2"/>
  <c r="AY474" i="2"/>
  <c r="AZ480" i="2"/>
  <c r="AJ480" i="2"/>
  <c r="AJ485" i="2"/>
  <c r="AY485" i="2" s="1"/>
  <c r="AZ485" i="2"/>
  <c r="AY490" i="2"/>
  <c r="AZ496" i="2"/>
  <c r="AJ496" i="2"/>
  <c r="AY496" i="2" s="1"/>
  <c r="AJ501" i="2"/>
  <c r="AY501" i="2" s="1"/>
  <c r="AZ501" i="2"/>
  <c r="AJ503" i="2"/>
  <c r="AY503" i="2" s="1"/>
  <c r="AZ503" i="2"/>
  <c r="AJ505" i="2"/>
  <c r="AY505" i="2" s="1"/>
  <c r="AZ505" i="2"/>
  <c r="AJ507" i="2"/>
  <c r="AY507" i="2" s="1"/>
  <c r="AZ507" i="2"/>
  <c r="AJ509" i="2"/>
  <c r="AY509" i="2" s="1"/>
  <c r="AZ509" i="2"/>
  <c r="AJ511" i="2"/>
  <c r="AY511" i="2" s="1"/>
  <c r="AZ511" i="2"/>
  <c r="AJ513" i="2"/>
  <c r="AY513" i="2" s="1"/>
  <c r="AZ513" i="2"/>
  <c r="AJ515" i="2"/>
  <c r="AY515" i="2" s="1"/>
  <c r="AZ515" i="2"/>
  <c r="AJ517" i="2"/>
  <c r="AY517" i="2" s="1"/>
  <c r="AZ517" i="2"/>
  <c r="AJ519" i="2"/>
  <c r="AY519" i="2" s="1"/>
  <c r="AZ519" i="2"/>
  <c r="AJ521" i="2"/>
  <c r="AY521" i="2" s="1"/>
  <c r="AZ521" i="2"/>
  <c r="AJ523" i="2"/>
  <c r="AY523" i="2" s="1"/>
  <c r="AZ523" i="2"/>
  <c r="AJ525" i="2"/>
  <c r="AY525" i="2" s="1"/>
  <c r="AZ525" i="2"/>
  <c r="AJ527" i="2"/>
  <c r="AY527" i="2" s="1"/>
  <c r="AZ527" i="2"/>
  <c r="AJ529" i="2"/>
  <c r="AY529" i="2" s="1"/>
  <c r="AZ529" i="2"/>
  <c r="AJ531" i="2"/>
  <c r="AY531" i="2" s="1"/>
  <c r="AZ531" i="2"/>
  <c r="AJ533" i="2"/>
  <c r="AY533" i="2" s="1"/>
  <c r="AZ533" i="2"/>
  <c r="AJ535" i="2"/>
  <c r="AY535" i="2" s="1"/>
  <c r="AZ535" i="2"/>
  <c r="AJ537" i="2"/>
  <c r="AY537" i="2" s="1"/>
  <c r="AZ537" i="2"/>
  <c r="AJ539" i="2"/>
  <c r="AY539" i="2" s="1"/>
  <c r="AZ539" i="2"/>
  <c r="AJ541" i="2"/>
  <c r="AY541" i="2" s="1"/>
  <c r="AZ541" i="2"/>
  <c r="AJ543" i="2"/>
  <c r="AY543" i="2" s="1"/>
  <c r="AZ543" i="2"/>
  <c r="AY566" i="2"/>
  <c r="AZ482" i="2"/>
  <c r="AJ482" i="2"/>
  <c r="AY482" i="2" s="1"/>
  <c r="AJ487" i="2"/>
  <c r="AY487" i="2" s="1"/>
  <c r="AZ487" i="2"/>
  <c r="AY492" i="2"/>
  <c r="AZ498" i="2"/>
  <c r="AJ498" i="2"/>
  <c r="AY498" i="2" s="1"/>
  <c r="AY552" i="2"/>
  <c r="AJ457" i="2"/>
  <c r="AY457" i="2" s="1"/>
  <c r="AZ457" i="2"/>
  <c r="AY462" i="2"/>
  <c r="AZ468" i="2"/>
  <c r="AJ468" i="2"/>
  <c r="AY468" i="2" s="1"/>
  <c r="AJ473" i="2"/>
  <c r="AY473" i="2" s="1"/>
  <c r="AZ473" i="2"/>
  <c r="AZ484" i="2"/>
  <c r="AJ484" i="2"/>
  <c r="AY484" i="2" s="1"/>
  <c r="AJ489" i="2"/>
  <c r="AY489" i="2" s="1"/>
  <c r="AZ489" i="2"/>
  <c r="AJ707" i="2"/>
  <c r="AY707" i="2" s="1"/>
  <c r="AZ707" i="2"/>
  <c r="AJ723" i="2"/>
  <c r="AY723" i="2" s="1"/>
  <c r="AZ723" i="2"/>
  <c r="AJ739" i="2"/>
  <c r="AY739" i="2" s="1"/>
  <c r="AZ739" i="2"/>
  <c r="AJ755" i="2"/>
  <c r="AY755" i="2" s="1"/>
  <c r="AZ755" i="2"/>
  <c r="AJ771" i="2"/>
  <c r="AY771" i="2" s="1"/>
  <c r="AZ771" i="2"/>
  <c r="AJ787" i="2"/>
  <c r="AY787" i="2" s="1"/>
  <c r="AZ787" i="2"/>
  <c r="AJ803" i="2"/>
  <c r="AY803" i="2" s="1"/>
  <c r="AZ803" i="2"/>
  <c r="AJ819" i="2"/>
  <c r="AY819" i="2" s="1"/>
  <c r="AZ819" i="2"/>
  <c r="AJ835" i="2"/>
  <c r="AY835" i="2" s="1"/>
  <c r="AZ835" i="2"/>
  <c r="AJ851" i="2"/>
  <c r="AY851" i="2" s="1"/>
  <c r="AZ851" i="2"/>
  <c r="AJ867" i="2"/>
  <c r="AY867" i="2" s="1"/>
  <c r="AZ867" i="2"/>
  <c r="AJ500" i="2"/>
  <c r="AY500" i="2" s="1"/>
  <c r="AJ502" i="2"/>
  <c r="AY502" i="2" s="1"/>
  <c r="AJ504" i="2"/>
  <c r="AY504" i="2" s="1"/>
  <c r="AJ506" i="2"/>
  <c r="AY506" i="2" s="1"/>
  <c r="AJ508" i="2"/>
  <c r="AY508" i="2" s="1"/>
  <c r="AJ510" i="2"/>
  <c r="AY510" i="2" s="1"/>
  <c r="AJ512" i="2"/>
  <c r="AY512" i="2" s="1"/>
  <c r="AJ514" i="2"/>
  <c r="AJ516" i="2"/>
  <c r="AY516" i="2" s="1"/>
  <c r="AJ518" i="2"/>
  <c r="AY518" i="2" s="1"/>
  <c r="AJ520" i="2"/>
  <c r="AY520" i="2" s="1"/>
  <c r="AJ522" i="2"/>
  <c r="AY522" i="2" s="1"/>
  <c r="AJ524" i="2"/>
  <c r="AY524" i="2" s="1"/>
  <c r="AJ526" i="2"/>
  <c r="AY526" i="2" s="1"/>
  <c r="AJ528" i="2"/>
  <c r="AY528" i="2" s="1"/>
  <c r="AJ530" i="2"/>
  <c r="AJ532" i="2"/>
  <c r="AY532" i="2" s="1"/>
  <c r="AJ534" i="2"/>
  <c r="AY534" i="2" s="1"/>
  <c r="AJ536" i="2"/>
  <c r="AY536" i="2" s="1"/>
  <c r="AJ538" i="2"/>
  <c r="AY538" i="2" s="1"/>
  <c r="AJ540" i="2"/>
  <c r="AY540" i="2" s="1"/>
  <c r="AJ542" i="2"/>
  <c r="AY542" i="2" s="1"/>
  <c r="AJ544" i="2"/>
  <c r="AY544" i="2" s="1"/>
  <c r="AZ545" i="2"/>
  <c r="AJ546" i="2"/>
  <c r="AY546" i="2" s="1"/>
  <c r="AZ547" i="2"/>
  <c r="AJ548" i="2"/>
  <c r="AY548" i="2" s="1"/>
  <c r="AZ549" i="2"/>
  <c r="AJ550" i="2"/>
  <c r="AY550" i="2" s="1"/>
  <c r="AZ551" i="2"/>
  <c r="AJ552" i="2"/>
  <c r="AZ553" i="2"/>
  <c r="AJ554" i="2"/>
  <c r="AY554" i="2" s="1"/>
  <c r="AZ555" i="2"/>
  <c r="AJ556" i="2"/>
  <c r="AY556" i="2" s="1"/>
  <c r="AZ557" i="2"/>
  <c r="AJ558" i="2"/>
  <c r="AZ559" i="2"/>
  <c r="AJ560" i="2"/>
  <c r="AZ561" i="2"/>
  <c r="AJ562" i="2"/>
  <c r="AY562" i="2" s="1"/>
  <c r="AZ563" i="2"/>
  <c r="AJ564" i="2"/>
  <c r="AY564" i="2" s="1"/>
  <c r="AZ565" i="2"/>
  <c r="AJ566" i="2"/>
  <c r="AZ567" i="2"/>
  <c r="AJ568" i="2"/>
  <c r="AG569" i="2"/>
  <c r="AZ575" i="2"/>
  <c r="AJ576" i="2"/>
  <c r="AG577" i="2"/>
  <c r="AI615" i="2"/>
  <c r="AG615" i="2"/>
  <c r="AJ620" i="2"/>
  <c r="AY620" i="2" s="1"/>
  <c r="AI623" i="2"/>
  <c r="AG623" i="2"/>
  <c r="AJ628" i="2"/>
  <c r="AI631" i="2"/>
  <c r="AG631" i="2"/>
  <c r="AJ636" i="2"/>
  <c r="AI639" i="2"/>
  <c r="AG639" i="2"/>
  <c r="AJ644" i="2"/>
  <c r="AY644" i="2" s="1"/>
  <c r="AI647" i="2"/>
  <c r="AG647" i="2"/>
  <c r="AJ652" i="2"/>
  <c r="AY652" i="2" s="1"/>
  <c r="AI655" i="2"/>
  <c r="AG655" i="2"/>
  <c r="AJ657" i="2"/>
  <c r="AY657" i="2" s="1"/>
  <c r="AZ657" i="2"/>
  <c r="AJ659" i="2"/>
  <c r="AY659" i="2" s="1"/>
  <c r="AZ659" i="2"/>
  <c r="AJ661" i="2"/>
  <c r="AY661" i="2" s="1"/>
  <c r="AZ661" i="2"/>
  <c r="AJ663" i="2"/>
  <c r="AY663" i="2" s="1"/>
  <c r="AZ663" i="2"/>
  <c r="AJ665" i="2"/>
  <c r="AY665" i="2" s="1"/>
  <c r="AZ665" i="2"/>
  <c r="AJ667" i="2"/>
  <c r="AY667" i="2" s="1"/>
  <c r="AZ667" i="2"/>
  <c r="AJ669" i="2"/>
  <c r="AY669" i="2" s="1"/>
  <c r="AZ669" i="2"/>
  <c r="AJ671" i="2"/>
  <c r="AY671" i="2" s="1"/>
  <c r="AZ671" i="2"/>
  <c r="AJ673" i="2"/>
  <c r="AY673" i="2" s="1"/>
  <c r="AZ673" i="2"/>
  <c r="AJ675" i="2"/>
  <c r="AY675" i="2" s="1"/>
  <c r="AZ675" i="2"/>
  <c r="AJ677" i="2"/>
  <c r="AY677" i="2" s="1"/>
  <c r="AZ677" i="2"/>
  <c r="AJ679" i="2"/>
  <c r="AY679" i="2" s="1"/>
  <c r="AZ679" i="2"/>
  <c r="AJ681" i="2"/>
  <c r="AY681" i="2" s="1"/>
  <c r="AZ681" i="2"/>
  <c r="AJ683" i="2"/>
  <c r="AY683" i="2" s="1"/>
  <c r="AZ683" i="2"/>
  <c r="AJ685" i="2"/>
  <c r="AY685" i="2" s="1"/>
  <c r="AZ685" i="2"/>
  <c r="AJ687" i="2"/>
  <c r="AY687" i="2" s="1"/>
  <c r="AZ687" i="2"/>
  <c r="AJ689" i="2"/>
  <c r="AY689" i="2" s="1"/>
  <c r="AZ689" i="2"/>
  <c r="AJ691" i="2"/>
  <c r="AY691" i="2" s="1"/>
  <c r="AZ691" i="2"/>
  <c r="AJ693" i="2"/>
  <c r="AY693" i="2" s="1"/>
  <c r="AZ693" i="2"/>
  <c r="AJ695" i="2"/>
  <c r="AY695" i="2" s="1"/>
  <c r="AZ695" i="2"/>
  <c r="AJ697" i="2"/>
  <c r="AY697" i="2" s="1"/>
  <c r="AZ697" i="2"/>
  <c r="AJ699" i="2"/>
  <c r="AY699" i="2" s="1"/>
  <c r="AZ699" i="2"/>
  <c r="AJ701" i="2"/>
  <c r="AY701" i="2" s="1"/>
  <c r="AZ701" i="2"/>
  <c r="AJ703" i="2"/>
  <c r="AY703" i="2" s="1"/>
  <c r="AZ703" i="2"/>
  <c r="AJ705" i="2"/>
  <c r="AY705" i="2" s="1"/>
  <c r="AZ705" i="2"/>
  <c r="AJ721" i="2"/>
  <c r="AY721" i="2" s="1"/>
  <c r="AZ721" i="2"/>
  <c r="AJ737" i="2"/>
  <c r="AY737" i="2" s="1"/>
  <c r="AZ737" i="2"/>
  <c r="AJ753" i="2"/>
  <c r="AY753" i="2" s="1"/>
  <c r="AZ753" i="2"/>
  <c r="AJ769" i="2"/>
  <c r="AY769" i="2" s="1"/>
  <c r="AZ769" i="2"/>
  <c r="AJ785" i="2"/>
  <c r="AY785" i="2" s="1"/>
  <c r="AZ785" i="2"/>
  <c r="AJ801" i="2"/>
  <c r="AY801" i="2" s="1"/>
  <c r="AZ801" i="2"/>
  <c r="AJ817" i="2"/>
  <c r="AY817" i="2" s="1"/>
  <c r="AZ817" i="2"/>
  <c r="AJ833" i="2"/>
  <c r="AY833" i="2" s="1"/>
  <c r="AZ833" i="2"/>
  <c r="AJ849" i="2"/>
  <c r="AY849" i="2" s="1"/>
  <c r="AZ849" i="2"/>
  <c r="AJ865" i="2"/>
  <c r="AY865" i="2" s="1"/>
  <c r="AZ865" i="2"/>
  <c r="AY568" i="2"/>
  <c r="AY576" i="2"/>
  <c r="AI586" i="2"/>
  <c r="AI587" i="2"/>
  <c r="AG587" i="2"/>
  <c r="AI590" i="2"/>
  <c r="AI591" i="2"/>
  <c r="AG591" i="2"/>
  <c r="AI594" i="2"/>
  <c r="AI595" i="2"/>
  <c r="AG595" i="2"/>
  <c r="AI598" i="2"/>
  <c r="AI599" i="2"/>
  <c r="AG599" i="2"/>
  <c r="AI602" i="2"/>
  <c r="AI603" i="2"/>
  <c r="AG603" i="2"/>
  <c r="AI606" i="2"/>
  <c r="AI607" i="2"/>
  <c r="AG607" i="2"/>
  <c r="AI610" i="2"/>
  <c r="AI611" i="2"/>
  <c r="AG611" i="2"/>
  <c r="AJ719" i="2"/>
  <c r="AY719" i="2" s="1"/>
  <c r="AZ719" i="2"/>
  <c r="AJ735" i="2"/>
  <c r="AY735" i="2" s="1"/>
  <c r="AZ735" i="2"/>
  <c r="AJ751" i="2"/>
  <c r="AY751" i="2" s="1"/>
  <c r="AZ751" i="2"/>
  <c r="AJ767" i="2"/>
  <c r="AY767" i="2" s="1"/>
  <c r="AZ767" i="2"/>
  <c r="AJ783" i="2"/>
  <c r="AY783" i="2" s="1"/>
  <c r="AZ783" i="2"/>
  <c r="AJ799" i="2"/>
  <c r="AY799" i="2" s="1"/>
  <c r="AZ799" i="2"/>
  <c r="AJ815" i="2"/>
  <c r="AY815" i="2" s="1"/>
  <c r="AZ815" i="2"/>
  <c r="AJ831" i="2"/>
  <c r="AY831" i="2" s="1"/>
  <c r="AZ831" i="2"/>
  <c r="AJ847" i="2"/>
  <c r="AY847" i="2" s="1"/>
  <c r="AZ847" i="2"/>
  <c r="AJ863" i="2"/>
  <c r="AY863" i="2" s="1"/>
  <c r="AZ863" i="2"/>
  <c r="AJ569" i="2"/>
  <c r="AY569" i="2" s="1"/>
  <c r="AZ573" i="2"/>
  <c r="AJ574" i="2"/>
  <c r="AG575" i="2"/>
  <c r="AJ577" i="2"/>
  <c r="AY577" i="2" s="1"/>
  <c r="AZ581" i="2"/>
  <c r="AJ614" i="2"/>
  <c r="AI617" i="2"/>
  <c r="AG617" i="2"/>
  <c r="AJ622" i="2"/>
  <c r="AI625" i="2"/>
  <c r="AG625" i="2"/>
  <c r="AY628" i="2"/>
  <c r="AJ630" i="2"/>
  <c r="AI633" i="2"/>
  <c r="AG633" i="2"/>
  <c r="AY636" i="2"/>
  <c r="AJ638" i="2"/>
  <c r="AI641" i="2"/>
  <c r="AG641" i="2"/>
  <c r="AJ646" i="2"/>
  <c r="AY646" i="2" s="1"/>
  <c r="AI649" i="2"/>
  <c r="AG649" i="2"/>
  <c r="AJ654" i="2"/>
  <c r="AY654" i="2" s="1"/>
  <c r="AZ656" i="2"/>
  <c r="AJ656" i="2"/>
  <c r="AY656" i="2" s="1"/>
  <c r="AZ658" i="2"/>
  <c r="AJ658" i="2"/>
  <c r="AY658" i="2" s="1"/>
  <c r="AZ660" i="2"/>
  <c r="AJ660" i="2"/>
  <c r="AY660" i="2" s="1"/>
  <c r="AZ662" i="2"/>
  <c r="AJ662" i="2"/>
  <c r="AY662" i="2" s="1"/>
  <c r="AZ664" i="2"/>
  <c r="AJ664" i="2"/>
  <c r="AY664" i="2" s="1"/>
  <c r="AZ666" i="2"/>
  <c r="AJ666" i="2"/>
  <c r="AY666" i="2" s="1"/>
  <c r="AZ668" i="2"/>
  <c r="AJ668" i="2"/>
  <c r="AY668" i="2" s="1"/>
  <c r="AZ670" i="2"/>
  <c r="AJ670" i="2"/>
  <c r="AY670" i="2" s="1"/>
  <c r="AZ672" i="2"/>
  <c r="AJ672" i="2"/>
  <c r="AY672" i="2" s="1"/>
  <c r="AZ674" i="2"/>
  <c r="AJ674" i="2"/>
  <c r="AY674" i="2" s="1"/>
  <c r="AZ676" i="2"/>
  <c r="AJ676" i="2"/>
  <c r="AY676" i="2" s="1"/>
  <c r="AZ678" i="2"/>
  <c r="AJ678" i="2"/>
  <c r="AY678" i="2" s="1"/>
  <c r="AZ680" i="2"/>
  <c r="AJ680" i="2"/>
  <c r="AY680" i="2" s="1"/>
  <c r="AZ682" i="2"/>
  <c r="AJ682" i="2"/>
  <c r="AY682" i="2" s="1"/>
  <c r="AZ684" i="2"/>
  <c r="AJ684" i="2"/>
  <c r="AY684" i="2" s="1"/>
  <c r="AZ686" i="2"/>
  <c r="AJ686" i="2"/>
  <c r="AY686" i="2" s="1"/>
  <c r="AZ688" i="2"/>
  <c r="AJ688" i="2"/>
  <c r="AY688" i="2" s="1"/>
  <c r="AZ690" i="2"/>
  <c r="AJ690" i="2"/>
  <c r="AY690" i="2" s="1"/>
  <c r="AZ692" i="2"/>
  <c r="AJ692" i="2"/>
  <c r="AY692" i="2" s="1"/>
  <c r="AZ694" i="2"/>
  <c r="AJ694" i="2"/>
  <c r="AY694" i="2" s="1"/>
  <c r="AZ696" i="2"/>
  <c r="AJ696" i="2"/>
  <c r="AY696" i="2" s="1"/>
  <c r="AZ698" i="2"/>
  <c r="AJ698" i="2"/>
  <c r="AY698" i="2" s="1"/>
  <c r="AZ700" i="2"/>
  <c r="AJ700" i="2"/>
  <c r="AY700" i="2" s="1"/>
  <c r="AZ702" i="2"/>
  <c r="AJ702" i="2"/>
  <c r="AY702" i="2" s="1"/>
  <c r="AJ717" i="2"/>
  <c r="AY717" i="2" s="1"/>
  <c r="AZ717" i="2"/>
  <c r="AJ733" i="2"/>
  <c r="AY733" i="2" s="1"/>
  <c r="AZ733" i="2"/>
  <c r="AJ749" i="2"/>
  <c r="AY749" i="2" s="1"/>
  <c r="AZ749" i="2"/>
  <c r="AJ765" i="2"/>
  <c r="AY765" i="2" s="1"/>
  <c r="AZ765" i="2"/>
  <c r="AJ781" i="2"/>
  <c r="AY781" i="2" s="1"/>
  <c r="AZ781" i="2"/>
  <c r="AJ797" i="2"/>
  <c r="AY797" i="2" s="1"/>
  <c r="AZ797" i="2"/>
  <c r="AJ813" i="2"/>
  <c r="AY813" i="2" s="1"/>
  <c r="AZ813" i="2"/>
  <c r="AJ829" i="2"/>
  <c r="AY829" i="2" s="1"/>
  <c r="AZ829" i="2"/>
  <c r="AJ845" i="2"/>
  <c r="AY845" i="2" s="1"/>
  <c r="AZ845" i="2"/>
  <c r="AJ861" i="2"/>
  <c r="AY861" i="2" s="1"/>
  <c r="AZ861" i="2"/>
  <c r="AY574" i="2"/>
  <c r="AY582" i="2"/>
  <c r="AJ715" i="2"/>
  <c r="AY715" i="2" s="1"/>
  <c r="AZ715" i="2"/>
  <c r="AJ731" i="2"/>
  <c r="AY731" i="2" s="1"/>
  <c r="AZ731" i="2"/>
  <c r="AJ747" i="2"/>
  <c r="AY747" i="2" s="1"/>
  <c r="AZ747" i="2"/>
  <c r="AJ763" i="2"/>
  <c r="AY763" i="2" s="1"/>
  <c r="AZ763" i="2"/>
  <c r="AJ779" i="2"/>
  <c r="AY779" i="2" s="1"/>
  <c r="AZ779" i="2"/>
  <c r="AJ795" i="2"/>
  <c r="AY795" i="2" s="1"/>
  <c r="AZ795" i="2"/>
  <c r="AJ811" i="2"/>
  <c r="AY811" i="2" s="1"/>
  <c r="AZ811" i="2"/>
  <c r="AJ827" i="2"/>
  <c r="AY827" i="2" s="1"/>
  <c r="AZ827" i="2"/>
  <c r="AJ843" i="2"/>
  <c r="AY843" i="2" s="1"/>
  <c r="AZ843" i="2"/>
  <c r="AJ859" i="2"/>
  <c r="AY859" i="2" s="1"/>
  <c r="AZ859" i="2"/>
  <c r="AG573" i="2"/>
  <c r="AG581" i="2"/>
  <c r="AY614" i="2"/>
  <c r="AJ616" i="2"/>
  <c r="AY616" i="2" s="1"/>
  <c r="AI619" i="2"/>
  <c r="AG619" i="2"/>
  <c r="AY622" i="2"/>
  <c r="AJ624" i="2"/>
  <c r="AI627" i="2"/>
  <c r="AG627" i="2"/>
  <c r="AY630" i="2"/>
  <c r="AJ632" i="2"/>
  <c r="AY632" i="2" s="1"/>
  <c r="AI635" i="2"/>
  <c r="AG635" i="2"/>
  <c r="AY638" i="2"/>
  <c r="AJ640" i="2"/>
  <c r="AI643" i="2"/>
  <c r="AG643" i="2"/>
  <c r="AI651" i="2"/>
  <c r="AG651" i="2"/>
  <c r="AJ713" i="2"/>
  <c r="AY713" i="2" s="1"/>
  <c r="AZ713" i="2"/>
  <c r="AJ729" i="2"/>
  <c r="AY729" i="2" s="1"/>
  <c r="AZ729" i="2"/>
  <c r="AJ745" i="2"/>
  <c r="AY745" i="2" s="1"/>
  <c r="AZ745" i="2"/>
  <c r="AJ761" i="2"/>
  <c r="AY761" i="2" s="1"/>
  <c r="AZ761" i="2"/>
  <c r="AJ777" i="2"/>
  <c r="AY777" i="2" s="1"/>
  <c r="AZ777" i="2"/>
  <c r="AJ793" i="2"/>
  <c r="AY793" i="2" s="1"/>
  <c r="AZ793" i="2"/>
  <c r="AJ809" i="2"/>
  <c r="AY809" i="2" s="1"/>
  <c r="AZ809" i="2"/>
  <c r="AJ825" i="2"/>
  <c r="AY825" i="2" s="1"/>
  <c r="AZ825" i="2"/>
  <c r="AJ841" i="2"/>
  <c r="AY841" i="2" s="1"/>
  <c r="AZ841" i="2"/>
  <c r="AJ857" i="2"/>
  <c r="AY857" i="2" s="1"/>
  <c r="AZ857" i="2"/>
  <c r="AY572" i="2"/>
  <c r="AY580" i="2"/>
  <c r="AI584" i="2"/>
  <c r="AI585" i="2"/>
  <c r="AG585" i="2"/>
  <c r="AI588" i="2"/>
  <c r="AI589" i="2"/>
  <c r="AG589" i="2"/>
  <c r="AI592" i="2"/>
  <c r="AI593" i="2"/>
  <c r="AG593" i="2"/>
  <c r="AI596" i="2"/>
  <c r="AI597" i="2"/>
  <c r="AG597" i="2"/>
  <c r="AI600" i="2"/>
  <c r="AI601" i="2"/>
  <c r="AG601" i="2"/>
  <c r="AI604" i="2"/>
  <c r="AI605" i="2"/>
  <c r="AG605" i="2"/>
  <c r="AI608" i="2"/>
  <c r="AI609" i="2"/>
  <c r="AG609" i="2"/>
  <c r="AI612" i="2"/>
  <c r="AI613" i="2"/>
  <c r="AG613" i="2"/>
  <c r="AJ711" i="2"/>
  <c r="AY711" i="2" s="1"/>
  <c r="AZ711" i="2"/>
  <c r="AJ727" i="2"/>
  <c r="AY727" i="2" s="1"/>
  <c r="AZ727" i="2"/>
  <c r="AJ743" i="2"/>
  <c r="AY743" i="2" s="1"/>
  <c r="AZ743" i="2"/>
  <c r="AJ759" i="2"/>
  <c r="AY759" i="2" s="1"/>
  <c r="AZ759" i="2"/>
  <c r="AJ775" i="2"/>
  <c r="AY775" i="2" s="1"/>
  <c r="AZ775" i="2"/>
  <c r="AJ791" i="2"/>
  <c r="AY791" i="2" s="1"/>
  <c r="AZ791" i="2"/>
  <c r="AJ807" i="2"/>
  <c r="AY807" i="2" s="1"/>
  <c r="AZ807" i="2"/>
  <c r="AJ823" i="2"/>
  <c r="AY823" i="2" s="1"/>
  <c r="AZ823" i="2"/>
  <c r="AJ839" i="2"/>
  <c r="AY839" i="2" s="1"/>
  <c r="AZ839" i="2"/>
  <c r="AJ855" i="2"/>
  <c r="AY855" i="2" s="1"/>
  <c r="AZ855" i="2"/>
  <c r="AI621" i="2"/>
  <c r="AG621" i="2"/>
  <c r="AY624" i="2"/>
  <c r="AI629" i="2"/>
  <c r="AG629" i="2"/>
  <c r="AI637" i="2"/>
  <c r="AG637" i="2"/>
  <c r="AY640" i="2"/>
  <c r="AI645" i="2"/>
  <c r="AG645" i="2"/>
  <c r="AI653" i="2"/>
  <c r="AG653" i="2"/>
  <c r="AJ709" i="2"/>
  <c r="AY709" i="2" s="1"/>
  <c r="AZ709" i="2"/>
  <c r="AJ725" i="2"/>
  <c r="AY725" i="2" s="1"/>
  <c r="AZ725" i="2"/>
  <c r="AJ741" i="2"/>
  <c r="AY741" i="2" s="1"/>
  <c r="AZ741" i="2"/>
  <c r="AJ757" i="2"/>
  <c r="AY757" i="2" s="1"/>
  <c r="AZ757" i="2"/>
  <c r="AJ773" i="2"/>
  <c r="AY773" i="2" s="1"/>
  <c r="AZ773" i="2"/>
  <c r="AJ789" i="2"/>
  <c r="AY789" i="2" s="1"/>
  <c r="AZ789" i="2"/>
  <c r="AJ805" i="2"/>
  <c r="AY805" i="2" s="1"/>
  <c r="AZ805" i="2"/>
  <c r="AJ821" i="2"/>
  <c r="AY821" i="2" s="1"/>
  <c r="AZ821" i="2"/>
  <c r="AJ837" i="2"/>
  <c r="AY837" i="2" s="1"/>
  <c r="AZ837" i="2"/>
  <c r="AJ853" i="2"/>
  <c r="AY853" i="2" s="1"/>
  <c r="AZ853" i="2"/>
  <c r="AJ869" i="2"/>
  <c r="AY869" i="2" s="1"/>
  <c r="AZ869" i="2"/>
  <c r="AY912" i="2"/>
  <c r="AI915" i="2"/>
  <c r="AG915" i="2"/>
  <c r="AZ948" i="2"/>
  <c r="AJ948" i="2"/>
  <c r="AJ949" i="2"/>
  <c r="AY949" i="2" s="1"/>
  <c r="AZ949" i="2"/>
  <c r="AZ964" i="2"/>
  <c r="AJ964" i="2"/>
  <c r="AJ965" i="2"/>
  <c r="AZ965" i="2"/>
  <c r="AZ980" i="2"/>
  <c r="AJ980" i="2"/>
  <c r="AJ981" i="2"/>
  <c r="AZ981" i="2"/>
  <c r="AZ996" i="2"/>
  <c r="AJ996" i="2"/>
  <c r="AJ997" i="2"/>
  <c r="AZ997" i="2"/>
  <c r="AI1009" i="2"/>
  <c r="AG1009" i="2"/>
  <c r="AZ1024" i="2"/>
  <c r="AJ1024" i="2"/>
  <c r="AY872" i="2"/>
  <c r="AG874" i="2"/>
  <c r="AY876" i="2"/>
  <c r="AG878" i="2"/>
  <c r="AY880" i="2"/>
  <c r="AG882" i="2"/>
  <c r="AY884" i="2"/>
  <c r="AG886" i="2"/>
  <c r="AY888" i="2"/>
  <c r="AG890" i="2"/>
  <c r="AY892" i="2"/>
  <c r="AG894" i="2"/>
  <c r="AY896" i="2"/>
  <c r="AG898" i="2"/>
  <c r="AY900" i="2"/>
  <c r="AG902" i="2"/>
  <c r="AY904" i="2"/>
  <c r="AG906" i="2"/>
  <c r="AY908" i="2"/>
  <c r="AG910" i="2"/>
  <c r="AI921" i="2"/>
  <c r="AG921" i="2"/>
  <c r="AG926" i="2"/>
  <c r="AZ946" i="2"/>
  <c r="AJ946" i="2"/>
  <c r="AJ947" i="2"/>
  <c r="AZ947" i="2"/>
  <c r="AZ962" i="2"/>
  <c r="AJ962" i="2"/>
  <c r="AJ963" i="2"/>
  <c r="AZ963" i="2"/>
  <c r="AZ978" i="2"/>
  <c r="AJ978" i="2"/>
  <c r="AY978" i="2" s="1"/>
  <c r="AJ979" i="2"/>
  <c r="AZ979" i="2"/>
  <c r="AZ994" i="2"/>
  <c r="AJ994" i="2"/>
  <c r="AJ995" i="2"/>
  <c r="AZ995" i="2"/>
  <c r="AZ1016" i="2"/>
  <c r="AJ1016" i="2"/>
  <c r="AJ704" i="2"/>
  <c r="AY704" i="2" s="1"/>
  <c r="AJ706" i="2"/>
  <c r="AY706" i="2" s="1"/>
  <c r="AJ708" i="2"/>
  <c r="AY708" i="2" s="1"/>
  <c r="AJ710" i="2"/>
  <c r="AY710" i="2" s="1"/>
  <c r="AJ712" i="2"/>
  <c r="AY712" i="2" s="1"/>
  <c r="AJ714" i="2"/>
  <c r="AY714" i="2" s="1"/>
  <c r="AJ716" i="2"/>
  <c r="AY716" i="2" s="1"/>
  <c r="AJ718" i="2"/>
  <c r="AY718" i="2" s="1"/>
  <c r="AJ720" i="2"/>
  <c r="AY720" i="2" s="1"/>
  <c r="AJ722" i="2"/>
  <c r="AY722" i="2" s="1"/>
  <c r="AJ724" i="2"/>
  <c r="AY724" i="2" s="1"/>
  <c r="AJ726" i="2"/>
  <c r="AY726" i="2" s="1"/>
  <c r="AJ728" i="2"/>
  <c r="AY728" i="2" s="1"/>
  <c r="AJ730" i="2"/>
  <c r="AY730" i="2" s="1"/>
  <c r="AJ732" i="2"/>
  <c r="AY732" i="2" s="1"/>
  <c r="AJ734" i="2"/>
  <c r="AY734" i="2" s="1"/>
  <c r="AJ736" i="2"/>
  <c r="AY736" i="2" s="1"/>
  <c r="AJ738" i="2"/>
  <c r="AY738" i="2" s="1"/>
  <c r="AJ740" i="2"/>
  <c r="AY740" i="2" s="1"/>
  <c r="AJ742" i="2"/>
  <c r="AY742" i="2" s="1"/>
  <c r="AJ744" i="2"/>
  <c r="AY744" i="2" s="1"/>
  <c r="AJ746" i="2"/>
  <c r="AY746" i="2" s="1"/>
  <c r="AJ748" i="2"/>
  <c r="AY748" i="2" s="1"/>
  <c r="AJ750" i="2"/>
  <c r="AY750" i="2" s="1"/>
  <c r="AJ752" i="2"/>
  <c r="AY752" i="2" s="1"/>
  <c r="AJ754" i="2"/>
  <c r="AY754" i="2" s="1"/>
  <c r="AJ756" i="2"/>
  <c r="AY756" i="2" s="1"/>
  <c r="AJ758" i="2"/>
  <c r="AY758" i="2" s="1"/>
  <c r="AJ760" i="2"/>
  <c r="AY760" i="2" s="1"/>
  <c r="AJ762" i="2"/>
  <c r="AY762" i="2" s="1"/>
  <c r="AJ764" i="2"/>
  <c r="AY764" i="2" s="1"/>
  <c r="AJ766" i="2"/>
  <c r="AY766" i="2" s="1"/>
  <c r="AJ768" i="2"/>
  <c r="AY768" i="2" s="1"/>
  <c r="AJ770" i="2"/>
  <c r="AY770" i="2" s="1"/>
  <c r="AJ772" i="2"/>
  <c r="AY772" i="2" s="1"/>
  <c r="AJ774" i="2"/>
  <c r="AY774" i="2" s="1"/>
  <c r="AJ776" i="2"/>
  <c r="AY776" i="2" s="1"/>
  <c r="AJ778" i="2"/>
  <c r="AY778" i="2" s="1"/>
  <c r="AJ780" i="2"/>
  <c r="AY780" i="2" s="1"/>
  <c r="AJ782" i="2"/>
  <c r="AY782" i="2" s="1"/>
  <c r="AJ784" i="2"/>
  <c r="AY784" i="2" s="1"/>
  <c r="AJ786" i="2"/>
  <c r="AY786" i="2" s="1"/>
  <c r="AJ788" i="2"/>
  <c r="AY788" i="2" s="1"/>
  <c r="AJ790" i="2"/>
  <c r="AY790" i="2" s="1"/>
  <c r="AJ792" i="2"/>
  <c r="AY792" i="2" s="1"/>
  <c r="AJ794" i="2"/>
  <c r="AY794" i="2" s="1"/>
  <c r="AJ796" i="2"/>
  <c r="AY796" i="2" s="1"/>
  <c r="AJ798" i="2"/>
  <c r="AY798" i="2" s="1"/>
  <c r="AJ800" i="2"/>
  <c r="AY800" i="2" s="1"/>
  <c r="AJ802" i="2"/>
  <c r="AY802" i="2" s="1"/>
  <c r="AJ804" i="2"/>
  <c r="AY804" i="2" s="1"/>
  <c r="AJ806" i="2"/>
  <c r="AY806" i="2" s="1"/>
  <c r="AJ808" i="2"/>
  <c r="AY808" i="2" s="1"/>
  <c r="AJ810" i="2"/>
  <c r="AY810" i="2" s="1"/>
  <c r="AJ812" i="2"/>
  <c r="AY812" i="2" s="1"/>
  <c r="AJ814" i="2"/>
  <c r="AY814" i="2" s="1"/>
  <c r="AJ816" i="2"/>
  <c r="AY816" i="2" s="1"/>
  <c r="AJ818" i="2"/>
  <c r="AY818" i="2" s="1"/>
  <c r="AJ820" i="2"/>
  <c r="AY820" i="2" s="1"/>
  <c r="AJ822" i="2"/>
  <c r="AY822" i="2" s="1"/>
  <c r="AJ824" i="2"/>
  <c r="AY824" i="2" s="1"/>
  <c r="AJ826" i="2"/>
  <c r="AY826" i="2" s="1"/>
  <c r="AJ828" i="2"/>
  <c r="AY828" i="2" s="1"/>
  <c r="AJ830" i="2"/>
  <c r="AY830" i="2" s="1"/>
  <c r="AJ832" i="2"/>
  <c r="AY832" i="2" s="1"/>
  <c r="AJ834" i="2"/>
  <c r="AY834" i="2" s="1"/>
  <c r="AJ836" i="2"/>
  <c r="AY836" i="2" s="1"/>
  <c r="AJ838" i="2"/>
  <c r="AY838" i="2" s="1"/>
  <c r="AJ840" i="2"/>
  <c r="AY840" i="2" s="1"/>
  <c r="AJ842" i="2"/>
  <c r="AY842" i="2" s="1"/>
  <c r="AJ844" i="2"/>
  <c r="AY844" i="2" s="1"/>
  <c r="AJ846" i="2"/>
  <c r="AY846" i="2" s="1"/>
  <c r="AJ848" i="2"/>
  <c r="AY848" i="2" s="1"/>
  <c r="AJ850" i="2"/>
  <c r="AY850" i="2" s="1"/>
  <c r="AJ852" i="2"/>
  <c r="AY852" i="2" s="1"/>
  <c r="AJ854" i="2"/>
  <c r="AY854" i="2" s="1"/>
  <c r="AJ856" i="2"/>
  <c r="AY856" i="2" s="1"/>
  <c r="AJ858" i="2"/>
  <c r="AY858" i="2" s="1"/>
  <c r="AJ860" i="2"/>
  <c r="AY860" i="2" s="1"/>
  <c r="AJ862" i="2"/>
  <c r="AY862" i="2" s="1"/>
  <c r="AJ864" i="2"/>
  <c r="AY864" i="2" s="1"/>
  <c r="AJ866" i="2"/>
  <c r="AY866" i="2" s="1"/>
  <c r="AJ868" i="2"/>
  <c r="AY868" i="2" s="1"/>
  <c r="AJ870" i="2"/>
  <c r="AY870" i="2" s="1"/>
  <c r="AI911" i="2"/>
  <c r="AG911" i="2"/>
  <c r="AG916" i="2"/>
  <c r="AY924" i="2"/>
  <c r="AI927" i="2"/>
  <c r="AG927" i="2"/>
  <c r="AY932" i="2"/>
  <c r="AY939" i="2"/>
  <c r="AZ944" i="2"/>
  <c r="AJ944" i="2"/>
  <c r="AJ945" i="2"/>
  <c r="AZ945" i="2"/>
  <c r="AY954" i="2"/>
  <c r="AZ960" i="2"/>
  <c r="AJ960" i="2"/>
  <c r="AJ961" i="2"/>
  <c r="AZ961" i="2"/>
  <c r="AZ976" i="2"/>
  <c r="AJ976" i="2"/>
  <c r="AJ977" i="2"/>
  <c r="AZ977" i="2"/>
  <c r="AZ992" i="2"/>
  <c r="AJ992" i="2"/>
  <c r="AJ993" i="2"/>
  <c r="AY993" i="2" s="1"/>
  <c r="AZ993" i="2"/>
  <c r="AY1003" i="2"/>
  <c r="AZ1008" i="2"/>
  <c r="AJ1008" i="2"/>
  <c r="AG657" i="2"/>
  <c r="AG659" i="2"/>
  <c r="AG661" i="2"/>
  <c r="AG663" i="2"/>
  <c r="AG665" i="2"/>
  <c r="AG667" i="2"/>
  <c r="AG669" i="2"/>
  <c r="AG671" i="2"/>
  <c r="AG673" i="2"/>
  <c r="AG675" i="2"/>
  <c r="AG677" i="2"/>
  <c r="AG679" i="2"/>
  <c r="AG681" i="2"/>
  <c r="AG683" i="2"/>
  <c r="AG685" i="2"/>
  <c r="AG687" i="2"/>
  <c r="AG689" i="2"/>
  <c r="AG691" i="2"/>
  <c r="AG693" i="2"/>
  <c r="AG695" i="2"/>
  <c r="AG697" i="2"/>
  <c r="AG699" i="2"/>
  <c r="AG701" i="2"/>
  <c r="AG703" i="2"/>
  <c r="AG705" i="2"/>
  <c r="AG707" i="2"/>
  <c r="AG709" i="2"/>
  <c r="AG711" i="2"/>
  <c r="AG713" i="2"/>
  <c r="AG715" i="2"/>
  <c r="AG717" i="2"/>
  <c r="AG719" i="2"/>
  <c r="AG721" i="2"/>
  <c r="AG723" i="2"/>
  <c r="AG725" i="2"/>
  <c r="AG727" i="2"/>
  <c r="AG729" i="2"/>
  <c r="AG731" i="2"/>
  <c r="AG733" i="2"/>
  <c r="AG735" i="2"/>
  <c r="AG737" i="2"/>
  <c r="AG739" i="2"/>
  <c r="AG741" i="2"/>
  <c r="AG743" i="2"/>
  <c r="AG745" i="2"/>
  <c r="AG747" i="2"/>
  <c r="AG749" i="2"/>
  <c r="AG751" i="2"/>
  <c r="AG753" i="2"/>
  <c r="AG755" i="2"/>
  <c r="AG757" i="2"/>
  <c r="AG759" i="2"/>
  <c r="AG761" i="2"/>
  <c r="AG763" i="2"/>
  <c r="AG765" i="2"/>
  <c r="AG767" i="2"/>
  <c r="AG769" i="2"/>
  <c r="AG771" i="2"/>
  <c r="AG773" i="2"/>
  <c r="AG775" i="2"/>
  <c r="AG777" i="2"/>
  <c r="AG779" i="2"/>
  <c r="AG781" i="2"/>
  <c r="AG783" i="2"/>
  <c r="AG785" i="2"/>
  <c r="AG787" i="2"/>
  <c r="AG789" i="2"/>
  <c r="AG791" i="2"/>
  <c r="AG793" i="2"/>
  <c r="AG795" i="2"/>
  <c r="AG797" i="2"/>
  <c r="AG799" i="2"/>
  <c r="AG801" i="2"/>
  <c r="AG803" i="2"/>
  <c r="AG805" i="2"/>
  <c r="AG807" i="2"/>
  <c r="AG809" i="2"/>
  <c r="AG811" i="2"/>
  <c r="AG813" i="2"/>
  <c r="AG815" i="2"/>
  <c r="AG817" i="2"/>
  <c r="AG819" i="2"/>
  <c r="AG821" i="2"/>
  <c r="AG823" i="2"/>
  <c r="AG825" i="2"/>
  <c r="AG827" i="2"/>
  <c r="AG829" i="2"/>
  <c r="AG831" i="2"/>
  <c r="AG833" i="2"/>
  <c r="AG835" i="2"/>
  <c r="AG837" i="2"/>
  <c r="AG839" i="2"/>
  <c r="AG841" i="2"/>
  <c r="AG843" i="2"/>
  <c r="AG845" i="2"/>
  <c r="AG847" i="2"/>
  <c r="AG849" i="2"/>
  <c r="AG851" i="2"/>
  <c r="AG853" i="2"/>
  <c r="AG855" i="2"/>
  <c r="AG857" i="2"/>
  <c r="AG859" i="2"/>
  <c r="AG861" i="2"/>
  <c r="AG863" i="2"/>
  <c r="AG865" i="2"/>
  <c r="AG867" i="2"/>
  <c r="AG869" i="2"/>
  <c r="AG871" i="2"/>
  <c r="AY873" i="2"/>
  <c r="AJ874" i="2"/>
  <c r="AG875" i="2"/>
  <c r="AY877" i="2"/>
  <c r="AJ878" i="2"/>
  <c r="AY878" i="2" s="1"/>
  <c r="AG879" i="2"/>
  <c r="AY881" i="2"/>
  <c r="AJ882" i="2"/>
  <c r="AY882" i="2" s="1"/>
  <c r="AG883" i="2"/>
  <c r="AY885" i="2"/>
  <c r="AJ886" i="2"/>
  <c r="AG887" i="2"/>
  <c r="AY889" i="2"/>
  <c r="AJ890" i="2"/>
  <c r="AG891" i="2"/>
  <c r="AY893" i="2"/>
  <c r="AJ894" i="2"/>
  <c r="AG895" i="2"/>
  <c r="AY897" i="2"/>
  <c r="AJ898" i="2"/>
  <c r="AG899" i="2"/>
  <c r="AY901" i="2"/>
  <c r="AJ902" i="2"/>
  <c r="AG903" i="2"/>
  <c r="AY905" i="2"/>
  <c r="AJ906" i="2"/>
  <c r="AG907" i="2"/>
  <c r="AY909" i="2"/>
  <c r="AJ910" i="2"/>
  <c r="AY910" i="2" s="1"/>
  <c r="AY914" i="2"/>
  <c r="AI917" i="2"/>
  <c r="AG917" i="2"/>
  <c r="AG922" i="2"/>
  <c r="AJ926" i="2"/>
  <c r="AY934" i="2"/>
  <c r="AZ942" i="2"/>
  <c r="AJ942" i="2"/>
  <c r="AY942" i="2" s="1"/>
  <c r="AJ943" i="2"/>
  <c r="AY943" i="2" s="1"/>
  <c r="AZ943" i="2"/>
  <c r="AY953" i="2"/>
  <c r="AZ958" i="2"/>
  <c r="AJ958" i="2"/>
  <c r="AY958" i="2" s="1"/>
  <c r="AJ959" i="2"/>
  <c r="AY959" i="2" s="1"/>
  <c r="AZ959" i="2"/>
  <c r="AZ974" i="2"/>
  <c r="AJ974" i="2"/>
  <c r="AY974" i="2" s="1"/>
  <c r="AJ975" i="2"/>
  <c r="AY975" i="2" s="1"/>
  <c r="AZ975" i="2"/>
  <c r="AY984" i="2"/>
  <c r="AZ990" i="2"/>
  <c r="AJ990" i="2"/>
  <c r="AY990" i="2" s="1"/>
  <c r="AJ991" i="2"/>
  <c r="AY991" i="2" s="1"/>
  <c r="AZ991" i="2"/>
  <c r="AY1018" i="2"/>
  <c r="AY1029" i="2"/>
  <c r="AG912" i="2"/>
  <c r="AJ916" i="2"/>
  <c r="AY920" i="2"/>
  <c r="AI923" i="2"/>
  <c r="AG923" i="2"/>
  <c r="AG928" i="2"/>
  <c r="AI929" i="2"/>
  <c r="AG929" i="2"/>
  <c r="AZ940" i="2"/>
  <c r="AJ940" i="2"/>
  <c r="AY940" i="2" s="1"/>
  <c r="AJ941" i="2"/>
  <c r="AY941" i="2" s="1"/>
  <c r="AZ941" i="2"/>
  <c r="AZ956" i="2"/>
  <c r="AJ956" i="2"/>
  <c r="AY956" i="2" s="1"/>
  <c r="AJ957" i="2"/>
  <c r="AY957" i="2" s="1"/>
  <c r="AZ957" i="2"/>
  <c r="AZ972" i="2"/>
  <c r="AJ972" i="2"/>
  <c r="AY972" i="2" s="1"/>
  <c r="AJ973" i="2"/>
  <c r="AY973" i="2" s="1"/>
  <c r="AZ973" i="2"/>
  <c r="AY982" i="2"/>
  <c r="AZ988" i="2"/>
  <c r="AJ988" i="2"/>
  <c r="AY988" i="2" s="1"/>
  <c r="AJ989" i="2"/>
  <c r="AY989" i="2" s="1"/>
  <c r="AZ989" i="2"/>
  <c r="AZ1004" i="2"/>
  <c r="AJ1004" i="2"/>
  <c r="AY1004" i="2" s="1"/>
  <c r="AJ1005" i="2"/>
  <c r="AY1005" i="2" s="1"/>
  <c r="AZ1005" i="2"/>
  <c r="AZ1012" i="2"/>
  <c r="AY1021" i="2"/>
  <c r="AJ1034" i="2"/>
  <c r="AY1034" i="2" s="1"/>
  <c r="AZ1034" i="2"/>
  <c r="AY874" i="2"/>
  <c r="AY886" i="2"/>
  <c r="AY890" i="2"/>
  <c r="AY894" i="2"/>
  <c r="AY898" i="2"/>
  <c r="AY902" i="2"/>
  <c r="AY906" i="2"/>
  <c r="AI913" i="2"/>
  <c r="AG913" i="2"/>
  <c r="AY926" i="2"/>
  <c r="AI931" i="2"/>
  <c r="AG931" i="2"/>
  <c r="AZ938" i="2"/>
  <c r="AJ938" i="2"/>
  <c r="AY938" i="2" s="1"/>
  <c r="AJ939" i="2"/>
  <c r="AZ939" i="2"/>
  <c r="AY948" i="2"/>
  <c r="AZ954" i="2"/>
  <c r="AJ954" i="2"/>
  <c r="AJ955" i="2"/>
  <c r="AY955" i="2" s="1"/>
  <c r="AZ955" i="2"/>
  <c r="AY964" i="2"/>
  <c r="AY965" i="2"/>
  <c r="AZ970" i="2"/>
  <c r="AJ970" i="2"/>
  <c r="AY970" i="2" s="1"/>
  <c r="AJ971" i="2"/>
  <c r="AY971" i="2" s="1"/>
  <c r="AZ971" i="2"/>
  <c r="AY980" i="2"/>
  <c r="AY981" i="2"/>
  <c r="AZ986" i="2"/>
  <c r="AJ986" i="2"/>
  <c r="AY986" i="2" s="1"/>
  <c r="AJ987" i="2"/>
  <c r="AY987" i="2" s="1"/>
  <c r="AZ987" i="2"/>
  <c r="AY996" i="2"/>
  <c r="AY997" i="2"/>
  <c r="AZ1002" i="2"/>
  <c r="AJ1002" i="2"/>
  <c r="AY1002" i="2" s="1"/>
  <c r="AJ1003" i="2"/>
  <c r="AZ1003" i="2"/>
  <c r="AJ1026" i="2"/>
  <c r="AY1026" i="2" s="1"/>
  <c r="AZ1026" i="2"/>
  <c r="AJ1036" i="2"/>
  <c r="AZ1036" i="2"/>
  <c r="AY916" i="2"/>
  <c r="AI919" i="2"/>
  <c r="AG919" i="2"/>
  <c r="AG924" i="2"/>
  <c r="AJ928" i="2"/>
  <c r="AY928" i="2" s="1"/>
  <c r="AI933" i="2"/>
  <c r="AG933" i="2"/>
  <c r="AZ936" i="2"/>
  <c r="AJ936" i="2"/>
  <c r="AY936" i="2" s="1"/>
  <c r="AJ937" i="2"/>
  <c r="AY937" i="2" s="1"/>
  <c r="AZ937" i="2"/>
  <c r="AY946" i="2"/>
  <c r="AY947" i="2"/>
  <c r="AZ952" i="2"/>
  <c r="AJ952" i="2"/>
  <c r="AY952" i="2" s="1"/>
  <c r="AJ953" i="2"/>
  <c r="AZ953" i="2"/>
  <c r="AY962" i="2"/>
  <c r="AY963" i="2"/>
  <c r="AZ968" i="2"/>
  <c r="AJ968" i="2"/>
  <c r="AY968" i="2" s="1"/>
  <c r="AJ969" i="2"/>
  <c r="AY969" i="2" s="1"/>
  <c r="AZ969" i="2"/>
  <c r="AY979" i="2"/>
  <c r="AZ984" i="2"/>
  <c r="AJ984" i="2"/>
  <c r="AJ985" i="2"/>
  <c r="AY985" i="2" s="1"/>
  <c r="AZ985" i="2"/>
  <c r="AY994" i="2"/>
  <c r="AY995" i="2"/>
  <c r="AZ1000" i="2"/>
  <c r="AJ1000" i="2"/>
  <c r="AY1000" i="2" s="1"/>
  <c r="AJ1001" i="2"/>
  <c r="AY1001" i="2" s="1"/>
  <c r="AZ1001" i="2"/>
  <c r="AJ1018" i="2"/>
  <c r="AZ1018" i="2"/>
  <c r="AI1025" i="2"/>
  <c r="AG1025" i="2"/>
  <c r="AY871" i="2"/>
  <c r="AG873" i="2"/>
  <c r="AY875" i="2"/>
  <c r="AG877" i="2"/>
  <c r="AY879" i="2"/>
  <c r="AY883" i="2"/>
  <c r="AY887" i="2"/>
  <c r="AY891" i="2"/>
  <c r="AY895" i="2"/>
  <c r="AY899" i="2"/>
  <c r="AY903" i="2"/>
  <c r="AY907" i="2"/>
  <c r="AY922" i="2"/>
  <c r="AI925" i="2"/>
  <c r="AG925" i="2"/>
  <c r="AI935" i="2"/>
  <c r="AG935" i="2"/>
  <c r="AY944" i="2"/>
  <c r="AY945" i="2"/>
  <c r="AZ950" i="2"/>
  <c r="AJ950" i="2"/>
  <c r="AY950" i="2" s="1"/>
  <c r="AJ951" i="2"/>
  <c r="AY951" i="2" s="1"/>
  <c r="AZ951" i="2"/>
  <c r="AY960" i="2"/>
  <c r="AY961" i="2"/>
  <c r="AZ966" i="2"/>
  <c r="AJ966" i="2"/>
  <c r="AY966" i="2" s="1"/>
  <c r="AJ967" i="2"/>
  <c r="AY967" i="2" s="1"/>
  <c r="AZ967" i="2"/>
  <c r="AY976" i="2"/>
  <c r="AY977" i="2"/>
  <c r="AZ982" i="2"/>
  <c r="AJ982" i="2"/>
  <c r="AJ983" i="2"/>
  <c r="AY983" i="2" s="1"/>
  <c r="AZ983" i="2"/>
  <c r="AY992" i="2"/>
  <c r="AZ998" i="2"/>
  <c r="AJ998" i="2"/>
  <c r="AY998" i="2" s="1"/>
  <c r="AJ999" i="2"/>
  <c r="AY999" i="2" s="1"/>
  <c r="AZ999" i="2"/>
  <c r="AJ1010" i="2"/>
  <c r="AY1010" i="2" s="1"/>
  <c r="AZ1010" i="2"/>
  <c r="AI1017" i="2"/>
  <c r="AG1017" i="2"/>
  <c r="AZ1032" i="2"/>
  <c r="AJ1032" i="2"/>
  <c r="AY1032" i="2" s="1"/>
  <c r="AI1049" i="2"/>
  <c r="AG1049" i="2"/>
  <c r="AY1062" i="2"/>
  <c r="AI1065" i="2"/>
  <c r="AG1065" i="2"/>
  <c r="AY1078" i="2"/>
  <c r="AI1083" i="2"/>
  <c r="AG1083" i="2"/>
  <c r="AZ1094" i="2"/>
  <c r="AJ1094" i="2"/>
  <c r="AJ1095" i="2"/>
  <c r="AZ1095" i="2"/>
  <c r="AZ1110" i="2"/>
  <c r="AJ1110" i="2"/>
  <c r="AJ1111" i="2"/>
  <c r="AZ1111" i="2"/>
  <c r="AY1121" i="2"/>
  <c r="AZ1126" i="2"/>
  <c r="AJ1126" i="2"/>
  <c r="AJ1127" i="2"/>
  <c r="AZ1127" i="2"/>
  <c r="AJ1135" i="2"/>
  <c r="AY1135" i="2" s="1"/>
  <c r="AZ1135" i="2"/>
  <c r="AG1033" i="2"/>
  <c r="AJ1040" i="2"/>
  <c r="AG1041" i="2"/>
  <c r="AY1043" i="2"/>
  <c r="AG1045" i="2"/>
  <c r="AY1047" i="2"/>
  <c r="AI1055" i="2"/>
  <c r="AG1055" i="2"/>
  <c r="AG1060" i="2"/>
  <c r="AI1071" i="2"/>
  <c r="AG1071" i="2"/>
  <c r="AG1076" i="2"/>
  <c r="AI1085" i="2"/>
  <c r="AG1085" i="2"/>
  <c r="AZ1092" i="2"/>
  <c r="AJ1092" i="2"/>
  <c r="AJ1093" i="2"/>
  <c r="AZ1093" i="2"/>
  <c r="AY1103" i="2"/>
  <c r="AZ1108" i="2"/>
  <c r="AJ1108" i="2"/>
  <c r="AJ1109" i="2"/>
  <c r="AY1109" i="2" s="1"/>
  <c r="AZ1109" i="2"/>
  <c r="AZ1124" i="2"/>
  <c r="AJ1124" i="2"/>
  <c r="AY1124" i="2" s="1"/>
  <c r="AJ1125" i="2"/>
  <c r="AZ1125" i="2"/>
  <c r="AJ1137" i="2"/>
  <c r="AY1137" i="2" s="1"/>
  <c r="AZ1137" i="2"/>
  <c r="AY1008" i="2"/>
  <c r="AG1012" i="2"/>
  <c r="AY1016" i="2"/>
  <c r="AG1020" i="2"/>
  <c r="AY1024" i="2"/>
  <c r="AG1028" i="2"/>
  <c r="AG1036" i="2"/>
  <c r="AY1040" i="2"/>
  <c r="AG1050" i="2"/>
  <c r="AY1058" i="2"/>
  <c r="AI1061" i="2"/>
  <c r="AG1061" i="2"/>
  <c r="AG1066" i="2"/>
  <c r="AY1074" i="2"/>
  <c r="AI1077" i="2"/>
  <c r="AG1077" i="2"/>
  <c r="AI1087" i="2"/>
  <c r="AG1087" i="2"/>
  <c r="AZ1090" i="2"/>
  <c r="AJ1090" i="2"/>
  <c r="AJ1091" i="2"/>
  <c r="AZ1091" i="2"/>
  <c r="AY1101" i="2"/>
  <c r="AZ1106" i="2"/>
  <c r="AJ1106" i="2"/>
  <c r="AJ1107" i="2"/>
  <c r="AY1107" i="2" s="1"/>
  <c r="AZ1107" i="2"/>
  <c r="AZ1122" i="2"/>
  <c r="AJ1122" i="2"/>
  <c r="AY1122" i="2" s="1"/>
  <c r="AJ1123" i="2"/>
  <c r="AZ1123" i="2"/>
  <c r="AJ1139" i="2"/>
  <c r="AZ1139" i="2"/>
  <c r="AJ1033" i="2"/>
  <c r="AY1033" i="2" s="1"/>
  <c r="AJ1041" i="2"/>
  <c r="AY1044" i="2"/>
  <c r="AJ1045" i="2"/>
  <c r="AY1048" i="2"/>
  <c r="AI1051" i="2"/>
  <c r="AG1051" i="2"/>
  <c r="AJ1060" i="2"/>
  <c r="AY1064" i="2"/>
  <c r="AI1067" i="2"/>
  <c r="AG1067" i="2"/>
  <c r="AJ1076" i="2"/>
  <c r="AY1076" i="2" s="1"/>
  <c r="AY1080" i="2"/>
  <c r="AJ1084" i="2"/>
  <c r="AJ1089" i="2"/>
  <c r="AY1089" i="2" s="1"/>
  <c r="AZ1089" i="2"/>
  <c r="AY1098" i="2"/>
  <c r="AZ1104" i="2"/>
  <c r="AJ1104" i="2"/>
  <c r="AY1104" i="2" s="1"/>
  <c r="AJ1105" i="2"/>
  <c r="AY1105" i="2" s="1"/>
  <c r="AZ1105" i="2"/>
  <c r="AZ1120" i="2"/>
  <c r="AJ1120" i="2"/>
  <c r="AY1120" i="2" s="1"/>
  <c r="AJ1121" i="2"/>
  <c r="AZ1121" i="2"/>
  <c r="AJ1141" i="2"/>
  <c r="AY1141" i="2" s="1"/>
  <c r="AZ1141" i="2"/>
  <c r="AY1147" i="2"/>
  <c r="AY1164" i="2"/>
  <c r="AY1180" i="2"/>
  <c r="AY1196" i="2"/>
  <c r="AY1212" i="2"/>
  <c r="AY1228" i="2"/>
  <c r="AG937" i="2"/>
  <c r="AG939" i="2"/>
  <c r="AG941" i="2"/>
  <c r="AG943" i="2"/>
  <c r="AG945" i="2"/>
  <c r="AG947" i="2"/>
  <c r="AG949" i="2"/>
  <c r="AG951" i="2"/>
  <c r="AG953" i="2"/>
  <c r="AG955" i="2"/>
  <c r="AG957" i="2"/>
  <c r="AG959" i="2"/>
  <c r="AG961" i="2"/>
  <c r="AG963" i="2"/>
  <c r="AG965" i="2"/>
  <c r="AG967" i="2"/>
  <c r="AG969" i="2"/>
  <c r="AG971" i="2"/>
  <c r="AG973" i="2"/>
  <c r="AG975" i="2"/>
  <c r="AG977" i="2"/>
  <c r="AG979" i="2"/>
  <c r="AG981" i="2"/>
  <c r="AG983" i="2"/>
  <c r="AG985" i="2"/>
  <c r="AG987" i="2"/>
  <c r="AG989" i="2"/>
  <c r="AG991" i="2"/>
  <c r="AG993" i="2"/>
  <c r="AG995" i="2"/>
  <c r="AG997" i="2"/>
  <c r="AG999" i="2"/>
  <c r="AG1001" i="2"/>
  <c r="AG1003" i="2"/>
  <c r="AG1005" i="2"/>
  <c r="AY1006" i="2"/>
  <c r="AG1010" i="2"/>
  <c r="AY1014" i="2"/>
  <c r="AG1018" i="2"/>
  <c r="AY1022" i="2"/>
  <c r="AG1026" i="2"/>
  <c r="AY1030" i="2"/>
  <c r="AG1034" i="2"/>
  <c r="AY1038" i="2"/>
  <c r="AJ1050" i="2"/>
  <c r="AY1050" i="2" s="1"/>
  <c r="AY1054" i="2"/>
  <c r="AI1057" i="2"/>
  <c r="AG1057" i="2"/>
  <c r="AG1062" i="2"/>
  <c r="AJ1066" i="2"/>
  <c r="AY1070" i="2"/>
  <c r="AI1073" i="2"/>
  <c r="AG1073" i="2"/>
  <c r="AG1078" i="2"/>
  <c r="AY1082" i="2"/>
  <c r="AJ1086" i="2"/>
  <c r="AY1097" i="2"/>
  <c r="AZ1102" i="2"/>
  <c r="AJ1102" i="2"/>
  <c r="AY1102" i="2" s="1"/>
  <c r="AJ1103" i="2"/>
  <c r="AZ1103" i="2"/>
  <c r="AZ1118" i="2"/>
  <c r="AJ1118" i="2"/>
  <c r="AY1118" i="2" s="1"/>
  <c r="AJ1119" i="2"/>
  <c r="AY1119" i="2" s="1"/>
  <c r="AZ1119" i="2"/>
  <c r="AY1128" i="2"/>
  <c r="AJ1143" i="2"/>
  <c r="AY1143" i="2" s="1"/>
  <c r="AZ1143" i="2"/>
  <c r="AY1149" i="2"/>
  <c r="AY1165" i="2"/>
  <c r="AY1041" i="2"/>
  <c r="AY1045" i="2"/>
  <c r="AY1060" i="2"/>
  <c r="AI1063" i="2"/>
  <c r="AG1063" i="2"/>
  <c r="AI1079" i="2"/>
  <c r="AG1079" i="2"/>
  <c r="AY1084" i="2"/>
  <c r="AY1094" i="2"/>
  <c r="AY1095" i="2"/>
  <c r="AZ1100" i="2"/>
  <c r="AJ1100" i="2"/>
  <c r="AY1100" i="2" s="1"/>
  <c r="AJ1101" i="2"/>
  <c r="AZ1101" i="2"/>
  <c r="AY1110" i="2"/>
  <c r="AY1111" i="2"/>
  <c r="AZ1116" i="2"/>
  <c r="AJ1116" i="2"/>
  <c r="AY1116" i="2" s="1"/>
  <c r="AJ1117" i="2"/>
  <c r="AY1117" i="2" s="1"/>
  <c r="AZ1117" i="2"/>
  <c r="AY1126" i="2"/>
  <c r="AY1127" i="2"/>
  <c r="AJ1145" i="2"/>
  <c r="AY1145" i="2" s="1"/>
  <c r="AZ1145" i="2"/>
  <c r="AY1012" i="2"/>
  <c r="AY1020" i="2"/>
  <c r="AY1028" i="2"/>
  <c r="AY1036" i="2"/>
  <c r="AI1053" i="2"/>
  <c r="AG1053" i="2"/>
  <c r="AG1058" i="2"/>
  <c r="AY1066" i="2"/>
  <c r="AI1069" i="2"/>
  <c r="AG1069" i="2"/>
  <c r="AG1074" i="2"/>
  <c r="AY1086" i="2"/>
  <c r="AY1092" i="2"/>
  <c r="AY1093" i="2"/>
  <c r="AZ1098" i="2"/>
  <c r="AJ1098" i="2"/>
  <c r="AJ1099" i="2"/>
  <c r="AY1099" i="2" s="1"/>
  <c r="AZ1099" i="2"/>
  <c r="AY1108" i="2"/>
  <c r="AZ1114" i="2"/>
  <c r="AJ1114" i="2"/>
  <c r="AY1114" i="2" s="1"/>
  <c r="AJ1115" i="2"/>
  <c r="AY1115" i="2" s="1"/>
  <c r="AZ1115" i="2"/>
  <c r="AY1125" i="2"/>
  <c r="AZ1130" i="2"/>
  <c r="AJ1130" i="2"/>
  <c r="AY1130" i="2" s="1"/>
  <c r="AJ1131" i="2"/>
  <c r="AY1131" i="2" s="1"/>
  <c r="AZ1131" i="2"/>
  <c r="AJ1147" i="2"/>
  <c r="AZ1147" i="2"/>
  <c r="AY1042" i="2"/>
  <c r="AY1046" i="2"/>
  <c r="AY1056" i="2"/>
  <c r="AI1059" i="2"/>
  <c r="AG1059" i="2"/>
  <c r="AY1072" i="2"/>
  <c r="AI1075" i="2"/>
  <c r="AG1075" i="2"/>
  <c r="AI1081" i="2"/>
  <c r="AG1081" i="2"/>
  <c r="AY1088" i="2"/>
  <c r="AY1090" i="2"/>
  <c r="AY1091" i="2"/>
  <c r="AZ1096" i="2"/>
  <c r="AJ1096" i="2"/>
  <c r="AY1096" i="2" s="1"/>
  <c r="AJ1097" i="2"/>
  <c r="AZ1097" i="2"/>
  <c r="AY1106" i="2"/>
  <c r="AZ1112" i="2"/>
  <c r="AJ1112" i="2"/>
  <c r="AY1112" i="2" s="1"/>
  <c r="AJ1113" i="2"/>
  <c r="AY1113" i="2" s="1"/>
  <c r="AZ1113" i="2"/>
  <c r="AY1123" i="2"/>
  <c r="AZ1128" i="2"/>
  <c r="AJ1128" i="2"/>
  <c r="AJ1129" i="2"/>
  <c r="AY1129" i="2" s="1"/>
  <c r="AZ1129" i="2"/>
  <c r="AJ1133" i="2"/>
  <c r="AY1133" i="2" s="1"/>
  <c r="AZ1133" i="2"/>
  <c r="AY1139" i="2"/>
  <c r="AJ1149" i="2"/>
  <c r="AZ1149" i="2"/>
  <c r="AJ1151" i="2"/>
  <c r="AY1151" i="2" s="1"/>
  <c r="AZ1151" i="2"/>
  <c r="AJ1153" i="2"/>
  <c r="AY1153" i="2" s="1"/>
  <c r="AZ1153" i="2"/>
  <c r="AJ1155" i="2"/>
  <c r="AY1155" i="2" s="1"/>
  <c r="AZ1155" i="2"/>
  <c r="AJ1157" i="2"/>
  <c r="AY1157" i="2" s="1"/>
  <c r="AZ1157" i="2"/>
  <c r="AJ1159" i="2"/>
  <c r="AY1159" i="2" s="1"/>
  <c r="AZ1159" i="2"/>
  <c r="AJ1161" i="2"/>
  <c r="AY1161" i="2" s="1"/>
  <c r="AZ1161" i="2"/>
  <c r="AJ1163" i="2"/>
  <c r="AY1163" i="2" s="1"/>
  <c r="AZ1163" i="2"/>
  <c r="AJ1165" i="2"/>
  <c r="AZ1165" i="2"/>
  <c r="AJ1167" i="2"/>
  <c r="AY1167" i="2" s="1"/>
  <c r="AZ1167" i="2"/>
  <c r="AJ1169" i="2"/>
  <c r="AY1169" i="2" s="1"/>
  <c r="AZ1169" i="2"/>
  <c r="AJ1171" i="2"/>
  <c r="AY1171" i="2" s="1"/>
  <c r="AZ1171" i="2"/>
  <c r="AJ1173" i="2"/>
  <c r="AY1173" i="2" s="1"/>
  <c r="AZ1173" i="2"/>
  <c r="AJ1175" i="2"/>
  <c r="AY1175" i="2" s="1"/>
  <c r="AZ1175" i="2"/>
  <c r="AJ1177" i="2"/>
  <c r="AY1177" i="2" s="1"/>
  <c r="AZ1177" i="2"/>
  <c r="AJ1179" i="2"/>
  <c r="AY1179" i="2" s="1"/>
  <c r="AZ1179" i="2"/>
  <c r="AJ1181" i="2"/>
  <c r="AY1181" i="2" s="1"/>
  <c r="AZ1181" i="2"/>
  <c r="AJ1183" i="2"/>
  <c r="AY1183" i="2" s="1"/>
  <c r="AZ1183" i="2"/>
  <c r="AJ1185" i="2"/>
  <c r="AY1185" i="2" s="1"/>
  <c r="AZ1185" i="2"/>
  <c r="AJ1187" i="2"/>
  <c r="AY1187" i="2" s="1"/>
  <c r="AZ1187" i="2"/>
  <c r="AJ1189" i="2"/>
  <c r="AY1189" i="2" s="1"/>
  <c r="AZ1189" i="2"/>
  <c r="AJ1191" i="2"/>
  <c r="AY1191" i="2" s="1"/>
  <c r="AZ1191" i="2"/>
  <c r="AJ1193" i="2"/>
  <c r="AY1193" i="2" s="1"/>
  <c r="AZ1193" i="2"/>
  <c r="AJ1195" i="2"/>
  <c r="AY1195" i="2" s="1"/>
  <c r="AZ1195" i="2"/>
  <c r="AJ1197" i="2"/>
  <c r="AY1197" i="2" s="1"/>
  <c r="AZ1197" i="2"/>
  <c r="AJ1199" i="2"/>
  <c r="AY1199" i="2" s="1"/>
  <c r="AZ1199" i="2"/>
  <c r="AJ1201" i="2"/>
  <c r="AY1201" i="2" s="1"/>
  <c r="AZ1201" i="2"/>
  <c r="AJ1203" i="2"/>
  <c r="AY1203" i="2" s="1"/>
  <c r="AZ1203" i="2"/>
  <c r="AJ1205" i="2"/>
  <c r="AY1205" i="2" s="1"/>
  <c r="AZ1205" i="2"/>
  <c r="AJ1207" i="2"/>
  <c r="AY1207" i="2" s="1"/>
  <c r="AZ1207" i="2"/>
  <c r="AJ1209" i="2"/>
  <c r="AY1209" i="2" s="1"/>
  <c r="AZ1209" i="2"/>
  <c r="AJ1211" i="2"/>
  <c r="AY1211" i="2" s="1"/>
  <c r="AZ1211" i="2"/>
  <c r="AJ1213" i="2"/>
  <c r="AY1213" i="2" s="1"/>
  <c r="AZ1213" i="2"/>
  <c r="AJ1215" i="2"/>
  <c r="AY1215" i="2" s="1"/>
  <c r="AZ1215" i="2"/>
  <c r="AJ1217" i="2"/>
  <c r="AY1217" i="2" s="1"/>
  <c r="AZ1217" i="2"/>
  <c r="AJ1219" i="2"/>
  <c r="AY1219" i="2" s="1"/>
  <c r="AZ1219" i="2"/>
  <c r="AJ1221" i="2"/>
  <c r="AY1221" i="2" s="1"/>
  <c r="AZ1221" i="2"/>
  <c r="AJ1223" i="2"/>
  <c r="AY1223" i="2" s="1"/>
  <c r="AZ1223" i="2"/>
  <c r="AJ1225" i="2"/>
  <c r="AY1225" i="2" s="1"/>
  <c r="AZ1225" i="2"/>
  <c r="AJ1227" i="2"/>
  <c r="AY1227" i="2" s="1"/>
  <c r="AZ1227" i="2"/>
  <c r="AJ1229" i="2"/>
  <c r="AY1229" i="2" s="1"/>
  <c r="AZ1229" i="2"/>
  <c r="AJ1231" i="2"/>
  <c r="AY1231" i="2" s="1"/>
  <c r="AZ1231" i="2"/>
  <c r="AJ1233" i="2"/>
  <c r="AY1233" i="2" s="1"/>
  <c r="AZ1233" i="2"/>
  <c r="AJ1235" i="2"/>
  <c r="AY1235" i="2" s="1"/>
  <c r="AZ1235" i="2"/>
  <c r="AI1269" i="2"/>
  <c r="AG1269" i="2"/>
  <c r="AY1292" i="2"/>
  <c r="AJ1323" i="2"/>
  <c r="AY1323" i="2" s="1"/>
  <c r="AZ1323" i="2"/>
  <c r="AJ1416" i="2"/>
  <c r="AY1416" i="2" s="1"/>
  <c r="AZ1416" i="2"/>
  <c r="AG1420" i="2"/>
  <c r="AI1420" i="2"/>
  <c r="AZ1451" i="2"/>
  <c r="AJ1451" i="2"/>
  <c r="AY1451" i="2" s="1"/>
  <c r="AJ1246" i="2"/>
  <c r="AY1246" i="2" s="1"/>
  <c r="AI1259" i="2"/>
  <c r="AG1259" i="2"/>
  <c r="AJ1262" i="2"/>
  <c r="AY1262" i="2" s="1"/>
  <c r="AI1275" i="2"/>
  <c r="AG1275" i="2"/>
  <c r="AJ1278" i="2"/>
  <c r="AY1278" i="2" s="1"/>
  <c r="AZ1303" i="2"/>
  <c r="AJ1303" i="2"/>
  <c r="AY1303" i="2" s="1"/>
  <c r="AY1312" i="2"/>
  <c r="AG1322" i="2"/>
  <c r="AI1322" i="2"/>
  <c r="AJ1400" i="2"/>
  <c r="AY1400" i="2" s="1"/>
  <c r="AZ1400" i="2"/>
  <c r="AG1404" i="2"/>
  <c r="AI1404" i="2"/>
  <c r="AZ1435" i="2"/>
  <c r="AJ1435" i="2"/>
  <c r="AY1435" i="2" s="1"/>
  <c r="AJ1150" i="2"/>
  <c r="AY1150" i="2" s="1"/>
  <c r="AJ1152" i="2"/>
  <c r="AY1152" i="2" s="1"/>
  <c r="AJ1154" i="2"/>
  <c r="AY1154" i="2" s="1"/>
  <c r="AJ1156" i="2"/>
  <c r="AY1156" i="2" s="1"/>
  <c r="AJ1158" i="2"/>
  <c r="AY1158" i="2" s="1"/>
  <c r="AJ1160" i="2"/>
  <c r="AY1160" i="2" s="1"/>
  <c r="AJ1162" i="2"/>
  <c r="AY1162" i="2" s="1"/>
  <c r="AJ1164" i="2"/>
  <c r="AJ1166" i="2"/>
  <c r="AY1166" i="2" s="1"/>
  <c r="AJ1168" i="2"/>
  <c r="AY1168" i="2" s="1"/>
  <c r="AJ1170" i="2"/>
  <c r="AY1170" i="2" s="1"/>
  <c r="AJ1172" i="2"/>
  <c r="AY1172" i="2" s="1"/>
  <c r="AJ1174" i="2"/>
  <c r="AY1174" i="2" s="1"/>
  <c r="AJ1176" i="2"/>
  <c r="AY1176" i="2" s="1"/>
  <c r="AJ1178" i="2"/>
  <c r="AY1178" i="2" s="1"/>
  <c r="AJ1180" i="2"/>
  <c r="AJ1182" i="2"/>
  <c r="AY1182" i="2" s="1"/>
  <c r="AJ1184" i="2"/>
  <c r="AY1184" i="2" s="1"/>
  <c r="AJ1186" i="2"/>
  <c r="AY1186" i="2" s="1"/>
  <c r="AJ1188" i="2"/>
  <c r="AY1188" i="2" s="1"/>
  <c r="AJ1190" i="2"/>
  <c r="AY1190" i="2" s="1"/>
  <c r="AJ1192" i="2"/>
  <c r="AY1192" i="2" s="1"/>
  <c r="AJ1194" i="2"/>
  <c r="AY1194" i="2" s="1"/>
  <c r="AJ1196" i="2"/>
  <c r="AJ1198" i="2"/>
  <c r="AY1198" i="2" s="1"/>
  <c r="AJ1200" i="2"/>
  <c r="AY1200" i="2" s="1"/>
  <c r="AJ1202" i="2"/>
  <c r="AY1202" i="2" s="1"/>
  <c r="AJ1204" i="2"/>
  <c r="AY1204" i="2" s="1"/>
  <c r="AJ1206" i="2"/>
  <c r="AY1206" i="2" s="1"/>
  <c r="AJ1208" i="2"/>
  <c r="AY1208" i="2" s="1"/>
  <c r="AJ1210" i="2"/>
  <c r="AY1210" i="2" s="1"/>
  <c r="AJ1212" i="2"/>
  <c r="AJ1214" i="2"/>
  <c r="AY1214" i="2" s="1"/>
  <c r="AJ1216" i="2"/>
  <c r="AY1216" i="2" s="1"/>
  <c r="AJ1218" i="2"/>
  <c r="AY1218" i="2" s="1"/>
  <c r="AJ1220" i="2"/>
  <c r="AY1220" i="2" s="1"/>
  <c r="AJ1222" i="2"/>
  <c r="AY1222" i="2" s="1"/>
  <c r="AJ1224" i="2"/>
  <c r="AY1224" i="2" s="1"/>
  <c r="AJ1226" i="2"/>
  <c r="AY1226" i="2" s="1"/>
  <c r="AJ1228" i="2"/>
  <c r="AJ1230" i="2"/>
  <c r="AY1230" i="2" s="1"/>
  <c r="AJ1232" i="2"/>
  <c r="AY1232" i="2" s="1"/>
  <c r="AJ1234" i="2"/>
  <c r="AY1234" i="2" s="1"/>
  <c r="AG1235" i="2"/>
  <c r="AJ1240" i="2"/>
  <c r="AY1240" i="2" s="1"/>
  <c r="AI1247" i="2"/>
  <c r="AI1265" i="2"/>
  <c r="AG1265" i="2"/>
  <c r="AJ1268" i="2"/>
  <c r="AY1268" i="2" s="1"/>
  <c r="AZ1283" i="2"/>
  <c r="AJ1283" i="2"/>
  <c r="AY1283" i="2" s="1"/>
  <c r="AJ1352" i="2"/>
  <c r="AY1352" i="2" s="1"/>
  <c r="AZ1352" i="2"/>
  <c r="AJ1368" i="2"/>
  <c r="AY1368" i="2" s="1"/>
  <c r="AZ1368" i="2"/>
  <c r="AJ1384" i="2"/>
  <c r="AY1384" i="2" s="1"/>
  <c r="AZ1384" i="2"/>
  <c r="AG1388" i="2"/>
  <c r="AI1388" i="2"/>
  <c r="AZ1419" i="2"/>
  <c r="AJ1419" i="2"/>
  <c r="AY1419" i="2" s="1"/>
  <c r="AZ1549" i="2"/>
  <c r="AJ1549" i="2"/>
  <c r="AY1549" i="2" s="1"/>
  <c r="AG1089" i="2"/>
  <c r="AG1091" i="2"/>
  <c r="AG1093" i="2"/>
  <c r="AG1095" i="2"/>
  <c r="AG1097" i="2"/>
  <c r="AG1099" i="2"/>
  <c r="AG1101" i="2"/>
  <c r="AG1103" i="2"/>
  <c r="AG1105" i="2"/>
  <c r="AG1107" i="2"/>
  <c r="AG1109" i="2"/>
  <c r="AG1111" i="2"/>
  <c r="AG1113" i="2"/>
  <c r="AG1115" i="2"/>
  <c r="AG1117" i="2"/>
  <c r="AG1119" i="2"/>
  <c r="AG1121" i="2"/>
  <c r="AG1123" i="2"/>
  <c r="AG1125" i="2"/>
  <c r="AG1127" i="2"/>
  <c r="AG1129" i="2"/>
  <c r="AG1131" i="2"/>
  <c r="AG1133" i="2"/>
  <c r="AG1135" i="2"/>
  <c r="AG1137" i="2"/>
  <c r="AG1139" i="2"/>
  <c r="AG1141" i="2"/>
  <c r="AG1143" i="2"/>
  <c r="AG1145" i="2"/>
  <c r="AG1147" i="2"/>
  <c r="AG1149" i="2"/>
  <c r="AG1151" i="2"/>
  <c r="AG1153" i="2"/>
  <c r="AG1155" i="2"/>
  <c r="AG1157" i="2"/>
  <c r="AG1159" i="2"/>
  <c r="AG1161" i="2"/>
  <c r="AG1163" i="2"/>
  <c r="AG1165" i="2"/>
  <c r="AG1167" i="2"/>
  <c r="AG1169" i="2"/>
  <c r="AG1171" i="2"/>
  <c r="AG1173" i="2"/>
  <c r="AG1175" i="2"/>
  <c r="AG1177" i="2"/>
  <c r="AG1179" i="2"/>
  <c r="AG1181" i="2"/>
  <c r="AG1183" i="2"/>
  <c r="AG1185" i="2"/>
  <c r="AG1187" i="2"/>
  <c r="AG1189" i="2"/>
  <c r="AG1191" i="2"/>
  <c r="AG1193" i="2"/>
  <c r="AG1195" i="2"/>
  <c r="AG1197" i="2"/>
  <c r="AG1199" i="2"/>
  <c r="AG1201" i="2"/>
  <c r="AG1203" i="2"/>
  <c r="AG1205" i="2"/>
  <c r="AG1207" i="2"/>
  <c r="AG1209" i="2"/>
  <c r="AG1211" i="2"/>
  <c r="AG1213" i="2"/>
  <c r="AG1215" i="2"/>
  <c r="AG1217" i="2"/>
  <c r="AG1219" i="2"/>
  <c r="AG1221" i="2"/>
  <c r="AG1223" i="2"/>
  <c r="AG1225" i="2"/>
  <c r="AG1227" i="2"/>
  <c r="AG1229" i="2"/>
  <c r="AG1231" i="2"/>
  <c r="AG1233" i="2"/>
  <c r="AI1241" i="2"/>
  <c r="AZ1249" i="2"/>
  <c r="AJ1250" i="2"/>
  <c r="AY1250" i="2" s="1"/>
  <c r="AI1255" i="2"/>
  <c r="AG1255" i="2"/>
  <c r="AJ1258" i="2"/>
  <c r="AY1258" i="2" s="1"/>
  <c r="AI1271" i="2"/>
  <c r="AG1271" i="2"/>
  <c r="AJ1274" i="2"/>
  <c r="AY1274" i="2" s="1"/>
  <c r="AG1281" i="2"/>
  <c r="AJ1293" i="2"/>
  <c r="AY1293" i="2" s="1"/>
  <c r="AZ1293" i="2"/>
  <c r="AJ1295" i="2"/>
  <c r="AY1295" i="2" s="1"/>
  <c r="AZ1295" i="2"/>
  <c r="AZ1319" i="2"/>
  <c r="AJ1319" i="2"/>
  <c r="AY1319" i="2" s="1"/>
  <c r="AJ1321" i="2"/>
  <c r="AY1321" i="2" s="1"/>
  <c r="AJ1336" i="2"/>
  <c r="AZ1336" i="2"/>
  <c r="AY1342" i="2"/>
  <c r="AG1356" i="2"/>
  <c r="AI1356" i="2"/>
  <c r="AG1372" i="2"/>
  <c r="AI1372" i="2"/>
  <c r="AZ1403" i="2"/>
  <c r="AJ1403" i="2"/>
  <c r="AY1403" i="2" s="1"/>
  <c r="AZ1243" i="2"/>
  <c r="AI1261" i="2"/>
  <c r="AG1261" i="2"/>
  <c r="AI1277" i="2"/>
  <c r="AG1277" i="2"/>
  <c r="AJ1291" i="2"/>
  <c r="AY1291" i="2" s="1"/>
  <c r="AZ1291" i="2"/>
  <c r="AZ1299" i="2"/>
  <c r="AJ1299" i="2"/>
  <c r="AY1299" i="2" s="1"/>
  <c r="AY1324" i="2"/>
  <c r="AG1340" i="2"/>
  <c r="AI1340" i="2"/>
  <c r="AZ1387" i="2"/>
  <c r="AJ1387" i="2"/>
  <c r="AY1387" i="2" s="1"/>
  <c r="AJ1464" i="2"/>
  <c r="AY1464" i="2" s="1"/>
  <c r="AZ1464" i="2"/>
  <c r="AG1468" i="2"/>
  <c r="AI1468" i="2"/>
  <c r="AZ1237" i="2"/>
  <c r="AJ1238" i="2"/>
  <c r="AY1238" i="2" s="1"/>
  <c r="AI1245" i="2"/>
  <c r="AZ1253" i="2"/>
  <c r="AJ1254" i="2"/>
  <c r="AY1254" i="2" s="1"/>
  <c r="AI1267" i="2"/>
  <c r="AG1267" i="2"/>
  <c r="AJ1270" i="2"/>
  <c r="AY1270" i="2" s="1"/>
  <c r="AG1290" i="2"/>
  <c r="AI1290" i="2"/>
  <c r="AZ1294" i="2"/>
  <c r="AJ1294" i="2"/>
  <c r="AY1294" i="2" s="1"/>
  <c r="AI1297" i="2"/>
  <c r="AG1297" i="2"/>
  <c r="AJ1309" i="2"/>
  <c r="AY1309" i="2" s="1"/>
  <c r="AZ1309" i="2"/>
  <c r="AJ1311" i="2"/>
  <c r="AY1311" i="2" s="1"/>
  <c r="AZ1311" i="2"/>
  <c r="AZ1355" i="2"/>
  <c r="AJ1355" i="2"/>
  <c r="AY1355" i="2" s="1"/>
  <c r="AZ1371" i="2"/>
  <c r="AJ1371" i="2"/>
  <c r="AY1371" i="2" s="1"/>
  <c r="AI1239" i="2"/>
  <c r="AI1257" i="2"/>
  <c r="AG1257" i="2"/>
  <c r="AI1273" i="2"/>
  <c r="AG1273" i="2"/>
  <c r="AJ1307" i="2"/>
  <c r="AY1307" i="2" s="1"/>
  <c r="AZ1307" i="2"/>
  <c r="AZ1315" i="2"/>
  <c r="AJ1315" i="2"/>
  <c r="AY1315" i="2" s="1"/>
  <c r="AY1336" i="2"/>
  <c r="AZ1339" i="2"/>
  <c r="AJ1339" i="2"/>
  <c r="AY1339" i="2" s="1"/>
  <c r="AJ1448" i="2"/>
  <c r="AY1448" i="2" s="1"/>
  <c r="AZ1448" i="2"/>
  <c r="AG1452" i="2"/>
  <c r="AI1452" i="2"/>
  <c r="AZ1467" i="2"/>
  <c r="AJ1467" i="2"/>
  <c r="AY1467" i="2" s="1"/>
  <c r="AZ1491" i="2"/>
  <c r="AJ1491" i="2"/>
  <c r="AG1499" i="2"/>
  <c r="AI1499" i="2"/>
  <c r="AI1263" i="2"/>
  <c r="AG1263" i="2"/>
  <c r="AI1279" i="2"/>
  <c r="AG1279" i="2"/>
  <c r="AZ1281" i="2"/>
  <c r="AZ1287" i="2"/>
  <c r="AJ1287" i="2"/>
  <c r="AY1287" i="2" s="1"/>
  <c r="AY1296" i="2"/>
  <c r="AG1306" i="2"/>
  <c r="AI1306" i="2"/>
  <c r="AZ1310" i="2"/>
  <c r="AJ1310" i="2"/>
  <c r="AY1310" i="2" s="1"/>
  <c r="AI1313" i="2"/>
  <c r="AG1313" i="2"/>
  <c r="AZ1325" i="2"/>
  <c r="AJ1325" i="2"/>
  <c r="AY1325" i="2" s="1"/>
  <c r="AJ1432" i="2"/>
  <c r="AY1432" i="2" s="1"/>
  <c r="AZ1432" i="2"/>
  <c r="AG1436" i="2"/>
  <c r="AI1436" i="2"/>
  <c r="AJ1489" i="2"/>
  <c r="AZ1489" i="2"/>
  <c r="AY1480" i="2"/>
  <c r="AJ1495" i="2"/>
  <c r="AZ1495" i="2"/>
  <c r="AZ1527" i="2"/>
  <c r="AJ1527" i="2"/>
  <c r="AZ1543" i="2"/>
  <c r="AJ1543" i="2"/>
  <c r="AJ1285" i="2"/>
  <c r="AY1285" i="2" s="1"/>
  <c r="AJ1292" i="2"/>
  <c r="AG1295" i="2"/>
  <c r="AJ1301" i="2"/>
  <c r="AY1301" i="2" s="1"/>
  <c r="AJ1308" i="2"/>
  <c r="AY1308" i="2" s="1"/>
  <c r="AG1311" i="2"/>
  <c r="AJ1317" i="2"/>
  <c r="AY1317" i="2" s="1"/>
  <c r="AJ1324" i="2"/>
  <c r="AJ1333" i="2"/>
  <c r="AY1333" i="2" s="1"/>
  <c r="AJ1349" i="2"/>
  <c r="AY1349" i="2" s="1"/>
  <c r="AJ1365" i="2"/>
  <c r="AY1365" i="2" s="1"/>
  <c r="AJ1381" i="2"/>
  <c r="AY1381" i="2" s="1"/>
  <c r="AJ1397" i="2"/>
  <c r="AY1397" i="2" s="1"/>
  <c r="AJ1413" i="2"/>
  <c r="AY1413" i="2" s="1"/>
  <c r="AJ1429" i="2"/>
  <c r="AY1429" i="2" s="1"/>
  <c r="AJ1445" i="2"/>
  <c r="AY1445" i="2" s="1"/>
  <c r="AJ1461" i="2"/>
  <c r="AY1461" i="2" s="1"/>
  <c r="AJ1477" i="2"/>
  <c r="AY1477" i="2" s="1"/>
  <c r="AZ1485" i="2"/>
  <c r="AJ1485" i="2"/>
  <c r="AZ1502" i="2"/>
  <c r="AJ1502" i="2"/>
  <c r="AY1502" i="2" s="1"/>
  <c r="AY1519" i="2"/>
  <c r="AZ1533" i="2"/>
  <c r="AJ1533" i="2"/>
  <c r="AY1533" i="2" s="1"/>
  <c r="AJ1587" i="2"/>
  <c r="AY1587" i="2" s="1"/>
  <c r="AZ1587" i="2"/>
  <c r="AI1288" i="2"/>
  <c r="AI1304" i="2"/>
  <c r="AI1320" i="2"/>
  <c r="AI1334" i="2"/>
  <c r="AI1350" i="2"/>
  <c r="AI1366" i="2"/>
  <c r="AI1382" i="2"/>
  <c r="AI1398" i="2"/>
  <c r="AI1414" i="2"/>
  <c r="AI1430" i="2"/>
  <c r="AI1446" i="2"/>
  <c r="AI1462" i="2"/>
  <c r="AI1478" i="2"/>
  <c r="AI1484" i="2"/>
  <c r="AG1484" i="2"/>
  <c r="AY1491" i="2"/>
  <c r="AZ1591" i="2"/>
  <c r="AJ1591" i="2"/>
  <c r="AY1591" i="2" s="1"/>
  <c r="AG1291" i="2"/>
  <c r="AG1307" i="2"/>
  <c r="AG1323" i="2"/>
  <c r="AJ1385" i="2"/>
  <c r="AY1385" i="2" s="1"/>
  <c r="AJ1401" i="2"/>
  <c r="AY1401" i="2" s="1"/>
  <c r="AJ1417" i="2"/>
  <c r="AY1417" i="2" s="1"/>
  <c r="AJ1433" i="2"/>
  <c r="AY1433" i="2" s="1"/>
  <c r="AJ1449" i="2"/>
  <c r="AY1449" i="2" s="1"/>
  <c r="AI1456" i="2"/>
  <c r="AJ1465" i="2"/>
  <c r="AY1465" i="2" s="1"/>
  <c r="AI1472" i="2"/>
  <c r="AI1483" i="2"/>
  <c r="AZ1508" i="2"/>
  <c r="AJ1508" i="2"/>
  <c r="AY1508" i="2" s="1"/>
  <c r="AJ1514" i="2"/>
  <c r="AY1514" i="2" s="1"/>
  <c r="AZ1514" i="2"/>
  <c r="AZ1565" i="2"/>
  <c r="AJ1565" i="2"/>
  <c r="AY1565" i="2" s="1"/>
  <c r="AI1284" i="2"/>
  <c r="AG1289" i="2"/>
  <c r="AI1300" i="2"/>
  <c r="AG1305" i="2"/>
  <c r="AI1316" i="2"/>
  <c r="AG1321" i="2"/>
  <c r="AZ1330" i="2"/>
  <c r="AJ1331" i="2"/>
  <c r="AY1331" i="2" s="1"/>
  <c r="AI1338" i="2"/>
  <c r="AZ1346" i="2"/>
  <c r="AJ1347" i="2"/>
  <c r="AY1347" i="2" s="1"/>
  <c r="AI1354" i="2"/>
  <c r="AZ1362" i="2"/>
  <c r="AJ1363" i="2"/>
  <c r="AY1363" i="2" s="1"/>
  <c r="AI1370" i="2"/>
  <c r="AZ1378" i="2"/>
  <c r="AJ1379" i="2"/>
  <c r="AY1379" i="2" s="1"/>
  <c r="AI1386" i="2"/>
  <c r="AZ1394" i="2"/>
  <c r="AJ1395" i="2"/>
  <c r="AY1395" i="2" s="1"/>
  <c r="AI1402" i="2"/>
  <c r="AZ1410" i="2"/>
  <c r="AJ1411" i="2"/>
  <c r="AY1411" i="2" s="1"/>
  <c r="AI1418" i="2"/>
  <c r="AZ1426" i="2"/>
  <c r="AJ1427" i="2"/>
  <c r="AY1427" i="2" s="1"/>
  <c r="AI1434" i="2"/>
  <c r="AZ1442" i="2"/>
  <c r="AJ1443" i="2"/>
  <c r="AY1443" i="2" s="1"/>
  <c r="AI1450" i="2"/>
  <c r="AZ1458" i="2"/>
  <c r="AJ1459" i="2"/>
  <c r="AY1459" i="2" s="1"/>
  <c r="AI1466" i="2"/>
  <c r="AZ1474" i="2"/>
  <c r="AJ1475" i="2"/>
  <c r="AY1475" i="2" s="1"/>
  <c r="AG1507" i="2"/>
  <c r="AI1507" i="2"/>
  <c r="AG1513" i="2"/>
  <c r="AI1513" i="2"/>
  <c r="AI1282" i="2"/>
  <c r="AI1298" i="2"/>
  <c r="AI1314" i="2"/>
  <c r="AI1332" i="2"/>
  <c r="AI1348" i="2"/>
  <c r="AI1364" i="2"/>
  <c r="AI1380" i="2"/>
  <c r="AI1396" i="2"/>
  <c r="AI1412" i="2"/>
  <c r="AI1428" i="2"/>
  <c r="AI1444" i="2"/>
  <c r="AI1460" i="2"/>
  <c r="AI1476" i="2"/>
  <c r="AZ1480" i="2"/>
  <c r="AJ1480" i="2"/>
  <c r="AI1492" i="2"/>
  <c r="AG1492" i="2"/>
  <c r="AY1501" i="2"/>
  <c r="AZ1501" i="2"/>
  <c r="AZ1557" i="2"/>
  <c r="AJ1557" i="2"/>
  <c r="AY1557" i="2" s="1"/>
  <c r="AY1485" i="2"/>
  <c r="AI1490" i="2"/>
  <c r="AG1490" i="2"/>
  <c r="AZ1494" i="2"/>
  <c r="AJ1494" i="2"/>
  <c r="AY1494" i="2" s="1"/>
  <c r="AG1497" i="2"/>
  <c r="AI1497" i="2"/>
  <c r="AJ1511" i="2"/>
  <c r="AY1511" i="2" s="1"/>
  <c r="AZ1511" i="2"/>
  <c r="AY1479" i="2"/>
  <c r="AY1487" i="2"/>
  <c r="AJ1488" i="2"/>
  <c r="AY1488" i="2" s="1"/>
  <c r="AJ1496" i="2"/>
  <c r="AY1496" i="2" s="1"/>
  <c r="AY1505" i="2"/>
  <c r="AZ1505" i="2"/>
  <c r="AJ1512" i="2"/>
  <c r="AY1512" i="2" s="1"/>
  <c r="AJ1516" i="2"/>
  <c r="AY1516" i="2" s="1"/>
  <c r="AZ1516" i="2"/>
  <c r="AY1521" i="2"/>
  <c r="AZ1523" i="2"/>
  <c r="AJ1523" i="2"/>
  <c r="AZ1539" i="2"/>
  <c r="AJ1539" i="2"/>
  <c r="AY1539" i="2" s="1"/>
  <c r="AZ1551" i="2"/>
  <c r="AJ1551" i="2"/>
  <c r="AZ1559" i="2"/>
  <c r="AJ1559" i="2"/>
  <c r="AY1559" i="2" s="1"/>
  <c r="AZ1567" i="2"/>
  <c r="AJ1567" i="2"/>
  <c r="AY1567" i="2" s="1"/>
  <c r="AZ1599" i="2"/>
  <c r="AJ1599" i="2"/>
  <c r="AY1599" i="2" s="1"/>
  <c r="AY1495" i="2"/>
  <c r="AJ1518" i="2"/>
  <c r="AY1518" i="2" s="1"/>
  <c r="AZ1518" i="2"/>
  <c r="AY1527" i="2"/>
  <c r="AZ1529" i="2"/>
  <c r="AJ1529" i="2"/>
  <c r="AY1543" i="2"/>
  <c r="AZ1545" i="2"/>
  <c r="AJ1545" i="2"/>
  <c r="AJ1608" i="2"/>
  <c r="AY1608" i="2" s="1"/>
  <c r="AZ1608" i="2"/>
  <c r="AZ1515" i="2"/>
  <c r="AJ1515" i="2"/>
  <c r="AJ1520" i="2"/>
  <c r="AY1520" i="2" s="1"/>
  <c r="AZ1520" i="2"/>
  <c r="AZ1535" i="2"/>
  <c r="AJ1535" i="2"/>
  <c r="AZ1553" i="2"/>
  <c r="AJ1553" i="2"/>
  <c r="AY1553" i="2" s="1"/>
  <c r="AZ1561" i="2"/>
  <c r="AJ1561" i="2"/>
  <c r="AY1561" i="2" s="1"/>
  <c r="AZ1569" i="2"/>
  <c r="AJ1569" i="2"/>
  <c r="AY1569" i="2" s="1"/>
  <c r="AI1572" i="2"/>
  <c r="AG1572" i="2"/>
  <c r="AZ1517" i="2"/>
  <c r="AJ1517" i="2"/>
  <c r="AY1517" i="2" s="1"/>
  <c r="AY1523" i="2"/>
  <c r="AZ1525" i="2"/>
  <c r="AJ1525" i="2"/>
  <c r="AY1525" i="2" s="1"/>
  <c r="AZ1541" i="2"/>
  <c r="AJ1541" i="2"/>
  <c r="AY1541" i="2" s="1"/>
  <c r="AY1551" i="2"/>
  <c r="AZ1519" i="2"/>
  <c r="AJ1519" i="2"/>
  <c r="AY1529" i="2"/>
  <c r="AZ1531" i="2"/>
  <c r="AJ1531" i="2"/>
  <c r="AY1531" i="2" s="1"/>
  <c r="AY1545" i="2"/>
  <c r="AZ1547" i="2"/>
  <c r="AJ1547" i="2"/>
  <c r="AY1547" i="2" s="1"/>
  <c r="AZ1555" i="2"/>
  <c r="AJ1555" i="2"/>
  <c r="AY1555" i="2" s="1"/>
  <c r="AZ1563" i="2"/>
  <c r="AJ1563" i="2"/>
  <c r="AY1563" i="2" s="1"/>
  <c r="AJ1579" i="2"/>
  <c r="AY1579" i="2" s="1"/>
  <c r="AZ1579" i="2"/>
  <c r="AY1489" i="2"/>
  <c r="AY1503" i="2"/>
  <c r="AZ1503" i="2"/>
  <c r="AJ1510" i="2"/>
  <c r="AY1510" i="2" s="1"/>
  <c r="AY1515" i="2"/>
  <c r="AZ1521" i="2"/>
  <c r="AJ1521" i="2"/>
  <c r="AY1535" i="2"/>
  <c r="AZ1537" i="2"/>
  <c r="AJ1537" i="2"/>
  <c r="AY1537" i="2" s="1"/>
  <c r="AZ1576" i="2"/>
  <c r="AJ1576" i="2"/>
  <c r="AY1576" i="2" s="1"/>
  <c r="AJ1583" i="2"/>
  <c r="AY1583" i="2" s="1"/>
  <c r="AZ1583" i="2"/>
  <c r="AZ1548" i="2"/>
  <c r="AZ1550" i="2"/>
  <c r="AZ1552" i="2"/>
  <c r="AZ1554" i="2"/>
  <c r="AZ1556" i="2"/>
  <c r="AZ1558" i="2"/>
  <c r="AZ1560" i="2"/>
  <c r="AZ1562" i="2"/>
  <c r="AZ1564" i="2"/>
  <c r="AZ1566" i="2"/>
  <c r="AZ1568" i="2"/>
  <c r="AZ1570" i="2"/>
  <c r="AJ1592" i="2"/>
  <c r="AY1592" i="2" s="1"/>
  <c r="AZ1592" i="2"/>
  <c r="AJ1600" i="2"/>
  <c r="AY1600" i="2" s="1"/>
  <c r="AZ1600" i="2"/>
  <c r="AJ1610" i="2"/>
  <c r="AY1610" i="2" s="1"/>
  <c r="AZ1610" i="2"/>
  <c r="AZ1621" i="2"/>
  <c r="AJ1621" i="2"/>
  <c r="AZ1593" i="2"/>
  <c r="AJ1593" i="2"/>
  <c r="AY1593" i="2" s="1"/>
  <c r="AZ1601" i="2"/>
  <c r="AJ1601" i="2"/>
  <c r="AY1601" i="2" s="1"/>
  <c r="AI1614" i="2"/>
  <c r="AG1614" i="2"/>
  <c r="AJ1574" i="2"/>
  <c r="AY1574" i="2" s="1"/>
  <c r="AI1577" i="2"/>
  <c r="AJ1580" i="2"/>
  <c r="AY1580" i="2" s="1"/>
  <c r="AJ1584" i="2"/>
  <c r="AY1584" i="2" s="1"/>
  <c r="AJ1588" i="2"/>
  <c r="AY1588" i="2" s="1"/>
  <c r="AJ1594" i="2"/>
  <c r="AY1594" i="2" s="1"/>
  <c r="AZ1594" i="2"/>
  <c r="AJ1602" i="2"/>
  <c r="AY1602" i="2" s="1"/>
  <c r="AZ1602" i="2"/>
  <c r="AZ1595" i="2"/>
  <c r="AJ1595" i="2"/>
  <c r="AY1595" i="2" s="1"/>
  <c r="AZ1603" i="2"/>
  <c r="AJ1603" i="2"/>
  <c r="AY1603" i="2" s="1"/>
  <c r="AZ1613" i="2"/>
  <c r="AJ1613" i="2"/>
  <c r="AJ1596" i="2"/>
  <c r="AY1596" i="2" s="1"/>
  <c r="AZ1596" i="2"/>
  <c r="AJ1604" i="2"/>
  <c r="AY1604" i="2" s="1"/>
  <c r="AZ1604" i="2"/>
  <c r="AI1573" i="2"/>
  <c r="AI1578" i="2"/>
  <c r="AZ1597" i="2"/>
  <c r="AJ1597" i="2"/>
  <c r="AY1597" i="2" s="1"/>
  <c r="AZ1605" i="2"/>
  <c r="AJ1605" i="2"/>
  <c r="AY1605" i="2" s="1"/>
  <c r="AY1615" i="2"/>
  <c r="AI1571" i="2"/>
  <c r="AJ1582" i="2"/>
  <c r="AY1582" i="2" s="1"/>
  <c r="AJ1586" i="2"/>
  <c r="AY1586" i="2" s="1"/>
  <c r="AJ1590" i="2"/>
  <c r="AY1590" i="2" s="1"/>
  <c r="AJ1598" i="2"/>
  <c r="AY1598" i="2" s="1"/>
  <c r="AZ1598" i="2"/>
  <c r="AJ1606" i="2"/>
  <c r="AY1606" i="2" s="1"/>
  <c r="AZ1606" i="2"/>
  <c r="AZ1617" i="2"/>
  <c r="AI1622" i="2"/>
  <c r="AG1622" i="2"/>
  <c r="AI1687" i="2"/>
  <c r="AG1687" i="2"/>
  <c r="AI1695" i="2"/>
  <c r="AG1695" i="2"/>
  <c r="AI1703" i="2"/>
  <c r="AG1703" i="2"/>
  <c r="AI1723" i="2"/>
  <c r="AG1723" i="2"/>
  <c r="AI1725" i="2"/>
  <c r="AG1725" i="2"/>
  <c r="AZ1829" i="2"/>
  <c r="AJ1829" i="2"/>
  <c r="AJ1914" i="2"/>
  <c r="AZ1914" i="2"/>
  <c r="AZ1915" i="2"/>
  <c r="AJ1915" i="2"/>
  <c r="AY1915" i="2" s="1"/>
  <c r="AJ1930" i="2"/>
  <c r="AZ1930" i="2"/>
  <c r="AY1672" i="2"/>
  <c r="AI1675" i="2"/>
  <c r="AG1675" i="2"/>
  <c r="AG1680" i="2"/>
  <c r="AI1688" i="2"/>
  <c r="AG1688" i="2"/>
  <c r="AI1696" i="2"/>
  <c r="AG1696" i="2"/>
  <c r="AI1704" i="2"/>
  <c r="AG1704" i="2"/>
  <c r="AI1751" i="2"/>
  <c r="AG1751" i="2"/>
  <c r="AI1755" i="2"/>
  <c r="AG1755" i="2"/>
  <c r="AI1759" i="2"/>
  <c r="AG1759" i="2"/>
  <c r="AI1763" i="2"/>
  <c r="AG1763" i="2"/>
  <c r="AI1767" i="2"/>
  <c r="AG1767" i="2"/>
  <c r="AI1771" i="2"/>
  <c r="AG1771" i="2"/>
  <c r="AI1775" i="2"/>
  <c r="AG1775" i="2"/>
  <c r="AI1788" i="2"/>
  <c r="AG1788" i="2"/>
  <c r="AI1798" i="2"/>
  <c r="AG1798" i="2"/>
  <c r="AI1822" i="2"/>
  <c r="AG1822" i="2"/>
  <c r="AI1860" i="2"/>
  <c r="AG1860" i="2"/>
  <c r="AJ1607" i="2"/>
  <c r="AY1607" i="2" s="1"/>
  <c r="AJ1609" i="2"/>
  <c r="AY1609" i="2" s="1"/>
  <c r="AJ1611" i="2"/>
  <c r="AY1611" i="2" s="1"/>
  <c r="AY1613" i="2"/>
  <c r="AZ1615" i="2"/>
  <c r="AG1617" i="2"/>
  <c r="AY1621" i="2"/>
  <c r="AY1624" i="2"/>
  <c r="AG1626" i="2"/>
  <c r="AY1628" i="2"/>
  <c r="AG1630" i="2"/>
  <c r="AY1632" i="2"/>
  <c r="AG1634" i="2"/>
  <c r="AY1636" i="2"/>
  <c r="AG1638" i="2"/>
  <c r="AY1640" i="2"/>
  <c r="AG1642" i="2"/>
  <c r="AY1644" i="2"/>
  <c r="AG1646" i="2"/>
  <c r="AY1648" i="2"/>
  <c r="AG1650" i="2"/>
  <c r="AY1652" i="2"/>
  <c r="AG1654" i="2"/>
  <c r="AY1656" i="2"/>
  <c r="AG1658" i="2"/>
  <c r="AY1660" i="2"/>
  <c r="AG1662" i="2"/>
  <c r="AY1664" i="2"/>
  <c r="AG1666" i="2"/>
  <c r="AY1668" i="2"/>
  <c r="AG1670" i="2"/>
  <c r="AZ1672" i="2"/>
  <c r="AY1678" i="2"/>
  <c r="AI1681" i="2"/>
  <c r="AG1681" i="2"/>
  <c r="AI1689" i="2"/>
  <c r="AG1689" i="2"/>
  <c r="AI1697" i="2"/>
  <c r="AG1697" i="2"/>
  <c r="AI1705" i="2"/>
  <c r="AG1705" i="2"/>
  <c r="AY1712" i="2"/>
  <c r="AI1715" i="2"/>
  <c r="AG1715" i="2"/>
  <c r="AI1747" i="2"/>
  <c r="AG1747" i="2"/>
  <c r="AI1749" i="2"/>
  <c r="AG1749" i="2"/>
  <c r="AI1753" i="2"/>
  <c r="AG1753" i="2"/>
  <c r="AI1757" i="2"/>
  <c r="AG1757" i="2"/>
  <c r="AI1761" i="2"/>
  <c r="AG1761" i="2"/>
  <c r="AI1765" i="2"/>
  <c r="AG1765" i="2"/>
  <c r="AI1769" i="2"/>
  <c r="AG1769" i="2"/>
  <c r="AI1773" i="2"/>
  <c r="AG1773" i="2"/>
  <c r="AI1777" i="2"/>
  <c r="AG1777" i="2"/>
  <c r="AI1780" i="2"/>
  <c r="AG1780" i="2"/>
  <c r="AI1785" i="2"/>
  <c r="AG1785" i="2"/>
  <c r="AZ1797" i="2"/>
  <c r="AJ1797" i="2"/>
  <c r="AZ1821" i="2"/>
  <c r="AJ1821" i="2"/>
  <c r="AY1821" i="2" s="1"/>
  <c r="AZ1856" i="2"/>
  <c r="AJ1856" i="2"/>
  <c r="AG1612" i="2"/>
  <c r="AZ1618" i="2"/>
  <c r="AG1620" i="2"/>
  <c r="AI1671" i="2"/>
  <c r="AG1671" i="2"/>
  <c r="AG1676" i="2"/>
  <c r="AJ1680" i="2"/>
  <c r="AI1682" i="2"/>
  <c r="AG1682" i="2"/>
  <c r="AI1690" i="2"/>
  <c r="AG1690" i="2"/>
  <c r="AI1698" i="2"/>
  <c r="AG1698" i="2"/>
  <c r="AI1706" i="2"/>
  <c r="AG1706" i="2"/>
  <c r="AI1743" i="2"/>
  <c r="AG1743" i="2"/>
  <c r="AI1745" i="2"/>
  <c r="AG1745" i="2"/>
  <c r="AY1619" i="2"/>
  <c r="AJ1626" i="2"/>
  <c r="AJ1630" i="2"/>
  <c r="AJ1634" i="2"/>
  <c r="AY1634" i="2" s="1"/>
  <c r="AJ1638" i="2"/>
  <c r="AY1638" i="2" s="1"/>
  <c r="AJ1642" i="2"/>
  <c r="AJ1646" i="2"/>
  <c r="AJ1650" i="2"/>
  <c r="AJ1654" i="2"/>
  <c r="AJ1658" i="2"/>
  <c r="AJ1662" i="2"/>
  <c r="AJ1666" i="2"/>
  <c r="AY1666" i="2" s="1"/>
  <c r="AJ1670" i="2"/>
  <c r="AY1670" i="2" s="1"/>
  <c r="AI1677" i="2"/>
  <c r="AG1677" i="2"/>
  <c r="AI1683" i="2"/>
  <c r="AG1683" i="2"/>
  <c r="AI1691" i="2"/>
  <c r="AG1691" i="2"/>
  <c r="AI1699" i="2"/>
  <c r="AG1699" i="2"/>
  <c r="AI1707" i="2"/>
  <c r="AG1707" i="2"/>
  <c r="AI1719" i="2"/>
  <c r="AG1719" i="2"/>
  <c r="AZ1722" i="2"/>
  <c r="AI1739" i="2"/>
  <c r="AG1739" i="2"/>
  <c r="AI1741" i="2"/>
  <c r="AG1741" i="2"/>
  <c r="AI1814" i="2"/>
  <c r="AG1814" i="2"/>
  <c r="AY1680" i="2"/>
  <c r="AI1684" i="2"/>
  <c r="AG1684" i="2"/>
  <c r="AI1692" i="2"/>
  <c r="AG1692" i="2"/>
  <c r="AI1700" i="2"/>
  <c r="AG1700" i="2"/>
  <c r="AI1735" i="2"/>
  <c r="AG1735" i="2"/>
  <c r="AI1737" i="2"/>
  <c r="AG1737" i="2"/>
  <c r="AZ1813" i="2"/>
  <c r="AJ1813" i="2"/>
  <c r="AY1617" i="2"/>
  <c r="AG1624" i="2"/>
  <c r="AY1626" i="2"/>
  <c r="AG1628" i="2"/>
  <c r="AY1630" i="2"/>
  <c r="AG1632" i="2"/>
  <c r="AG1636" i="2"/>
  <c r="AG1640" i="2"/>
  <c r="AY1642" i="2"/>
  <c r="AG1644" i="2"/>
  <c r="AY1646" i="2"/>
  <c r="AG1648" i="2"/>
  <c r="AY1650" i="2"/>
  <c r="AY1654" i="2"/>
  <c r="AY1658" i="2"/>
  <c r="AY1662" i="2"/>
  <c r="AI1673" i="2"/>
  <c r="AG1673" i="2"/>
  <c r="AI1685" i="2"/>
  <c r="AG1685" i="2"/>
  <c r="AI1693" i="2"/>
  <c r="AG1693" i="2"/>
  <c r="AI1701" i="2"/>
  <c r="AG1701" i="2"/>
  <c r="AI1711" i="2"/>
  <c r="AG1711" i="2"/>
  <c r="AI1731" i="2"/>
  <c r="AG1731" i="2"/>
  <c r="AI1733" i="2"/>
  <c r="AG1733" i="2"/>
  <c r="AI1806" i="2"/>
  <c r="AG1806" i="2"/>
  <c r="AG1616" i="2"/>
  <c r="AY1676" i="2"/>
  <c r="AI1679" i="2"/>
  <c r="AG1679" i="2"/>
  <c r="AI1686" i="2"/>
  <c r="AG1686" i="2"/>
  <c r="AI1694" i="2"/>
  <c r="AG1694" i="2"/>
  <c r="AI1702" i="2"/>
  <c r="AG1702" i="2"/>
  <c r="AI1727" i="2"/>
  <c r="AG1727" i="2"/>
  <c r="AI1729" i="2"/>
  <c r="AG1729" i="2"/>
  <c r="AZ1805" i="2"/>
  <c r="AJ1805" i="2"/>
  <c r="AI1830" i="2"/>
  <c r="AG1830" i="2"/>
  <c r="AZ1709" i="2"/>
  <c r="AZ1717" i="2"/>
  <c r="AI1783" i="2"/>
  <c r="AG1783" i="2"/>
  <c r="AY1805" i="2"/>
  <c r="AY1838" i="2"/>
  <c r="AZ1838" i="2"/>
  <c r="AY1853" i="2"/>
  <c r="AY1906" i="2"/>
  <c r="AJ1912" i="2"/>
  <c r="AZ1912" i="2"/>
  <c r="AZ1913" i="2"/>
  <c r="AJ1913" i="2"/>
  <c r="AY1913" i="2" s="1"/>
  <c r="AY1922" i="2"/>
  <c r="AJ1928" i="2"/>
  <c r="AY1928" i="2" s="1"/>
  <c r="AZ1928" i="2"/>
  <c r="AZ1929" i="2"/>
  <c r="AJ1929" i="2"/>
  <c r="AY1710" i="2"/>
  <c r="AY1718" i="2"/>
  <c r="AY1786" i="2"/>
  <c r="AI1789" i="2"/>
  <c r="AG1789" i="2"/>
  <c r="AZ1865" i="2"/>
  <c r="AJ1865" i="2"/>
  <c r="AY1865" i="2" s="1"/>
  <c r="AJ1866" i="2"/>
  <c r="AZ1866" i="2"/>
  <c r="AI1876" i="2"/>
  <c r="AG1876" i="2"/>
  <c r="AI1881" i="2"/>
  <c r="AG1881" i="2"/>
  <c r="AI1892" i="2"/>
  <c r="AG1892" i="2"/>
  <c r="AJ1708" i="2"/>
  <c r="AY1708" i="2" s="1"/>
  <c r="AG1709" i="2"/>
  <c r="AJ1716" i="2"/>
  <c r="AY1716" i="2" s="1"/>
  <c r="AG1717" i="2"/>
  <c r="AY1724" i="2"/>
  <c r="AG1726" i="2"/>
  <c r="AY1728" i="2"/>
  <c r="AG1730" i="2"/>
  <c r="AY1732" i="2"/>
  <c r="AG1734" i="2"/>
  <c r="AY1736" i="2"/>
  <c r="AG1738" i="2"/>
  <c r="AY1740" i="2"/>
  <c r="AG1742" i="2"/>
  <c r="AY1744" i="2"/>
  <c r="AG1746" i="2"/>
  <c r="AY1748" i="2"/>
  <c r="AG1750" i="2"/>
  <c r="AY1752" i="2"/>
  <c r="AG1754" i="2"/>
  <c r="AY1756" i="2"/>
  <c r="AG1758" i="2"/>
  <c r="AY1760" i="2"/>
  <c r="AG1762" i="2"/>
  <c r="AY1764" i="2"/>
  <c r="AG1766" i="2"/>
  <c r="AY1768" i="2"/>
  <c r="AG1770" i="2"/>
  <c r="AY1772" i="2"/>
  <c r="AG1774" i="2"/>
  <c r="AY1776" i="2"/>
  <c r="AI1779" i="2"/>
  <c r="AG1779" i="2"/>
  <c r="AG1784" i="2"/>
  <c r="AY1793" i="2"/>
  <c r="AY1794" i="2"/>
  <c r="AZ1794" i="2"/>
  <c r="AJ1799" i="2"/>
  <c r="AY1799" i="2" s="1"/>
  <c r="AG1802" i="2"/>
  <c r="AY1809" i="2"/>
  <c r="AY1810" i="2"/>
  <c r="AZ1810" i="2"/>
  <c r="AJ1815" i="2"/>
  <c r="AG1818" i="2"/>
  <c r="AY1825" i="2"/>
  <c r="AY1826" i="2"/>
  <c r="AZ1826" i="2"/>
  <c r="AJ1831" i="2"/>
  <c r="AG1834" i="2"/>
  <c r="AY1841" i="2"/>
  <c r="AY1842" i="2"/>
  <c r="AZ1842" i="2"/>
  <c r="AZ1849" i="2"/>
  <c r="AJ1849" i="2"/>
  <c r="AY1849" i="2" s="1"/>
  <c r="AJ1850" i="2"/>
  <c r="AY1850" i="2" s="1"/>
  <c r="AZ1850" i="2"/>
  <c r="AG1865" i="2"/>
  <c r="AI1868" i="2"/>
  <c r="AG1868" i="2"/>
  <c r="AI1871" i="2"/>
  <c r="AG1871" i="2"/>
  <c r="AI1875" i="2"/>
  <c r="AG1875" i="2"/>
  <c r="AZ1886" i="2"/>
  <c r="AJ1886" i="2"/>
  <c r="AI1891" i="2"/>
  <c r="AG1891" i="2"/>
  <c r="AI1852" i="2"/>
  <c r="AG1852" i="2"/>
  <c r="AY1857" i="2"/>
  <c r="AY1858" i="2"/>
  <c r="AI1791" i="2"/>
  <c r="AG1791" i="2"/>
  <c r="AY1797" i="2"/>
  <c r="AY1813" i="2"/>
  <c r="AY1829" i="2"/>
  <c r="AG1838" i="2"/>
  <c r="AY1845" i="2"/>
  <c r="AJ1848" i="2"/>
  <c r="AY1848" i="2" s="1"/>
  <c r="AY1861" i="2"/>
  <c r="AZ1870" i="2"/>
  <c r="AJ1870" i="2"/>
  <c r="AY1714" i="2"/>
  <c r="AY1722" i="2"/>
  <c r="AY1778" i="2"/>
  <c r="AI1781" i="2"/>
  <c r="AG1781" i="2"/>
  <c r="AG1786" i="2"/>
  <c r="AG1792" i="2"/>
  <c r="AY1800" i="2"/>
  <c r="AZ1800" i="2"/>
  <c r="AG1808" i="2"/>
  <c r="AY1815" i="2"/>
  <c r="AY1816" i="2"/>
  <c r="AZ1816" i="2"/>
  <c r="AG1824" i="2"/>
  <c r="AY1831" i="2"/>
  <c r="AY1832" i="2"/>
  <c r="AZ1832" i="2"/>
  <c r="AJ1837" i="2"/>
  <c r="AY1837" i="2" s="1"/>
  <c r="AG1840" i="2"/>
  <c r="AY1878" i="2"/>
  <c r="AG1713" i="2"/>
  <c r="AG1721" i="2"/>
  <c r="AG1724" i="2"/>
  <c r="AY1726" i="2"/>
  <c r="AG1728" i="2"/>
  <c r="AY1730" i="2"/>
  <c r="AG1732" i="2"/>
  <c r="AY1734" i="2"/>
  <c r="AG1736" i="2"/>
  <c r="AY1738" i="2"/>
  <c r="AG1740" i="2"/>
  <c r="AY1742" i="2"/>
  <c r="AG1744" i="2"/>
  <c r="AY1746" i="2"/>
  <c r="AG1748" i="2"/>
  <c r="AY1750" i="2"/>
  <c r="AY1754" i="2"/>
  <c r="AY1758" i="2"/>
  <c r="AY1762" i="2"/>
  <c r="AY1766" i="2"/>
  <c r="AY1770" i="2"/>
  <c r="AY1774" i="2"/>
  <c r="AY1784" i="2"/>
  <c r="AI1787" i="2"/>
  <c r="AG1787" i="2"/>
  <c r="AY1801" i="2"/>
  <c r="AY1802" i="2"/>
  <c r="AZ1802" i="2"/>
  <c r="AJ1807" i="2"/>
  <c r="AY1807" i="2" s="1"/>
  <c r="AY1817" i="2"/>
  <c r="AY1818" i="2"/>
  <c r="AZ1818" i="2"/>
  <c r="AJ1823" i="2"/>
  <c r="AY1823" i="2" s="1"/>
  <c r="AY1833" i="2"/>
  <c r="AY1834" i="2"/>
  <c r="AZ1834" i="2"/>
  <c r="AJ1839" i="2"/>
  <c r="AY1839" i="2" s="1"/>
  <c r="AZ1857" i="2"/>
  <c r="AJ1857" i="2"/>
  <c r="AJ1858" i="2"/>
  <c r="AZ1858" i="2"/>
  <c r="AY1866" i="2"/>
  <c r="AY1872" i="2"/>
  <c r="AY1888" i="2"/>
  <c r="AY1856" i="2"/>
  <c r="AY1864" i="2"/>
  <c r="AZ1878" i="2"/>
  <c r="AY1884" i="2"/>
  <c r="AI1887" i="2"/>
  <c r="AG1887" i="2"/>
  <c r="AY1897" i="2"/>
  <c r="AY1904" i="2"/>
  <c r="AJ1910" i="2"/>
  <c r="AY1910" i="2" s="1"/>
  <c r="AZ1910" i="2"/>
  <c r="AZ1911" i="2"/>
  <c r="AJ1911" i="2"/>
  <c r="AY1921" i="2"/>
  <c r="AJ1926" i="2"/>
  <c r="AY1926" i="2" s="1"/>
  <c r="AZ1926" i="2"/>
  <c r="AZ1927" i="2"/>
  <c r="AJ1927" i="2"/>
  <c r="AZ1845" i="2"/>
  <c r="AJ1846" i="2"/>
  <c r="AG1847" i="2"/>
  <c r="AZ1853" i="2"/>
  <c r="AJ1854" i="2"/>
  <c r="AY1854" i="2" s="1"/>
  <c r="AG1855" i="2"/>
  <c r="AZ1861" i="2"/>
  <c r="AJ1862" i="2"/>
  <c r="AG1863" i="2"/>
  <c r="AY1870" i="2"/>
  <c r="AY1874" i="2"/>
  <c r="AI1877" i="2"/>
  <c r="AG1877" i="2"/>
  <c r="AY1890" i="2"/>
  <c r="AI1893" i="2"/>
  <c r="AG1893" i="2"/>
  <c r="AY1899" i="2"/>
  <c r="AJ1908" i="2"/>
  <c r="AY1908" i="2" s="1"/>
  <c r="AZ1908" i="2"/>
  <c r="AZ1909" i="2"/>
  <c r="AJ1909" i="2"/>
  <c r="AY1909" i="2" s="1"/>
  <c r="AJ1924" i="2"/>
  <c r="AY1924" i="2" s="1"/>
  <c r="AZ1924" i="2"/>
  <c r="AZ1925" i="2"/>
  <c r="AJ1925" i="2"/>
  <c r="AY1925" i="2" s="1"/>
  <c r="AJ1936" i="2"/>
  <c r="AZ1936" i="2"/>
  <c r="AY1846" i="2"/>
  <c r="AY1862" i="2"/>
  <c r="AI1869" i="2"/>
  <c r="AG1869" i="2"/>
  <c r="AI1883" i="2"/>
  <c r="AG1883" i="2"/>
  <c r="AJ1906" i="2"/>
  <c r="AZ1906" i="2"/>
  <c r="AZ1907" i="2"/>
  <c r="AJ1907" i="2"/>
  <c r="AY1907" i="2" s="1"/>
  <c r="AY1917" i="2"/>
  <c r="AJ1922" i="2"/>
  <c r="AZ1922" i="2"/>
  <c r="AZ1923" i="2"/>
  <c r="AJ1923" i="2"/>
  <c r="AY1923" i="2" s="1"/>
  <c r="AG1793" i="2"/>
  <c r="AG1795" i="2"/>
  <c r="AG1797" i="2"/>
  <c r="AG1799" i="2"/>
  <c r="AG1801" i="2"/>
  <c r="AG1803" i="2"/>
  <c r="AG1805" i="2"/>
  <c r="AG1807" i="2"/>
  <c r="AG1809" i="2"/>
  <c r="AG1811" i="2"/>
  <c r="AG1813" i="2"/>
  <c r="AG1815" i="2"/>
  <c r="AG1817" i="2"/>
  <c r="AG1819" i="2"/>
  <c r="AG1821" i="2"/>
  <c r="AG1823" i="2"/>
  <c r="AG1825" i="2"/>
  <c r="AG1827" i="2"/>
  <c r="AG1829" i="2"/>
  <c r="AG1831" i="2"/>
  <c r="AG1833" i="2"/>
  <c r="AG1835" i="2"/>
  <c r="AG1837" i="2"/>
  <c r="AG1839" i="2"/>
  <c r="AG1841" i="2"/>
  <c r="AG1843" i="2"/>
  <c r="AG1845" i="2"/>
  <c r="AG1853" i="2"/>
  <c r="AG1861" i="2"/>
  <c r="AI1873" i="2"/>
  <c r="AG1873" i="2"/>
  <c r="AG1878" i="2"/>
  <c r="AY1886" i="2"/>
  <c r="AI1889" i="2"/>
  <c r="AG1889" i="2"/>
  <c r="AG1896" i="2"/>
  <c r="AJ1904" i="2"/>
  <c r="AZ1904" i="2"/>
  <c r="AZ1905" i="2"/>
  <c r="AJ1905" i="2"/>
  <c r="AY1905" i="2" s="1"/>
  <c r="AY1914" i="2"/>
  <c r="AJ1920" i="2"/>
  <c r="AY1920" i="2" s="1"/>
  <c r="AZ1920" i="2"/>
  <c r="AZ1921" i="2"/>
  <c r="AJ1921" i="2"/>
  <c r="AY1930" i="2"/>
  <c r="AY1931" i="2"/>
  <c r="AI1879" i="2"/>
  <c r="AG1879" i="2"/>
  <c r="AG1884" i="2"/>
  <c r="AJ1895" i="2"/>
  <c r="AY1895" i="2" s="1"/>
  <c r="AG1898" i="2"/>
  <c r="AJ1902" i="2"/>
  <c r="AY1902" i="2" s="1"/>
  <c r="AZ1902" i="2"/>
  <c r="AZ1903" i="2"/>
  <c r="AJ1903" i="2"/>
  <c r="AY1903" i="2" s="1"/>
  <c r="AY1912" i="2"/>
  <c r="AJ1918" i="2"/>
  <c r="AY1918" i="2" s="1"/>
  <c r="AZ1918" i="2"/>
  <c r="AZ1919" i="2"/>
  <c r="AJ1919" i="2"/>
  <c r="AY1919" i="2" s="1"/>
  <c r="AY1929" i="2"/>
  <c r="AY1935" i="2"/>
  <c r="AG1851" i="2"/>
  <c r="AG1859" i="2"/>
  <c r="AG1867" i="2"/>
  <c r="AG1874" i="2"/>
  <c r="AY1882" i="2"/>
  <c r="AI1885" i="2"/>
  <c r="AG1885" i="2"/>
  <c r="AG1890" i="2"/>
  <c r="AJ1897" i="2"/>
  <c r="AG1900" i="2"/>
  <c r="AZ1901" i="2"/>
  <c r="AJ1901" i="2"/>
  <c r="AY1901" i="2" s="1"/>
  <c r="AY1911" i="2"/>
  <c r="AJ1916" i="2"/>
  <c r="AY1916" i="2" s="1"/>
  <c r="AZ1916" i="2"/>
  <c r="AZ1917" i="2"/>
  <c r="AJ1917" i="2"/>
  <c r="AY1927" i="2"/>
  <c r="AY1940" i="2"/>
  <c r="AY1936" i="2"/>
  <c r="AZ1939" i="2"/>
  <c r="AZ1943" i="2"/>
  <c r="AZ1947" i="2"/>
  <c r="AZ1952" i="2"/>
  <c r="AY1958" i="2"/>
  <c r="AG1961" i="2"/>
  <c r="AI1961" i="2"/>
  <c r="AZ1968" i="2"/>
  <c r="AG1975" i="2"/>
  <c r="AI1975" i="2"/>
  <c r="AI1994" i="2"/>
  <c r="AG1994" i="2"/>
  <c r="AY1999" i="2"/>
  <c r="AZ2008" i="2"/>
  <c r="AJ2008" i="2"/>
  <c r="AZ2012" i="2"/>
  <c r="AJ2012" i="2"/>
  <c r="AY1944" i="2"/>
  <c r="AY1948" i="2"/>
  <c r="AG1951" i="2"/>
  <c r="AI1951" i="2"/>
  <c r="AY1964" i="2"/>
  <c r="AG1967" i="2"/>
  <c r="AI1967" i="2"/>
  <c r="AG1977" i="2"/>
  <c r="AI1977" i="2"/>
  <c r="AZ1988" i="2"/>
  <c r="AJ1988" i="2"/>
  <c r="AY1934" i="2"/>
  <c r="AG1957" i="2"/>
  <c r="AI1957" i="2"/>
  <c r="AG1962" i="2"/>
  <c r="AG1979" i="2"/>
  <c r="AI1979" i="2"/>
  <c r="AJ1986" i="2"/>
  <c r="AZ1986" i="2"/>
  <c r="AI2010" i="2"/>
  <c r="AG2010" i="2"/>
  <c r="AJ1932" i="2"/>
  <c r="AG1933" i="2"/>
  <c r="AJ1935" i="2"/>
  <c r="AY1937" i="2"/>
  <c r="AJ1938" i="2"/>
  <c r="AY1938" i="2" s="1"/>
  <c r="AG1939" i="2"/>
  <c r="AY1941" i="2"/>
  <c r="AG1943" i="2"/>
  <c r="AY1945" i="2"/>
  <c r="AG1947" i="2"/>
  <c r="AG1952" i="2"/>
  <c r="AY1960" i="2"/>
  <c r="AG1963" i="2"/>
  <c r="AI1963" i="2"/>
  <c r="AG1968" i="2"/>
  <c r="AY1972" i="2"/>
  <c r="AG1981" i="2"/>
  <c r="AI1981" i="2"/>
  <c r="AJ1984" i="2"/>
  <c r="AY1984" i="2" s="1"/>
  <c r="AZ1984" i="2"/>
  <c r="AZ2000" i="2"/>
  <c r="AJ2000" i="2"/>
  <c r="AZ2004" i="2"/>
  <c r="AJ2004" i="2"/>
  <c r="AI2035" i="2"/>
  <c r="AG2035" i="2"/>
  <c r="AI2169" i="2"/>
  <c r="AG2169" i="2"/>
  <c r="AY1932" i="2"/>
  <c r="AG1936" i="2"/>
  <c r="AY1950" i="2"/>
  <c r="AG1953" i="2"/>
  <c r="AI1953" i="2"/>
  <c r="AG1958" i="2"/>
  <c r="AJ1962" i="2"/>
  <c r="AY1966" i="2"/>
  <c r="AG1969" i="2"/>
  <c r="AI1969" i="2"/>
  <c r="AY1974" i="2"/>
  <c r="AJ1978" i="2"/>
  <c r="AY1978" i="2" s="1"/>
  <c r="AG1983" i="2"/>
  <c r="AI1983" i="2"/>
  <c r="AY1995" i="2"/>
  <c r="AZ2050" i="2"/>
  <c r="AJ2050" i="2"/>
  <c r="AG1895" i="2"/>
  <c r="AG1897" i="2"/>
  <c r="AG1899" i="2"/>
  <c r="AG1901" i="2"/>
  <c r="AG1903" i="2"/>
  <c r="AG1905" i="2"/>
  <c r="AG1907" i="2"/>
  <c r="AG1909" i="2"/>
  <c r="AG1911" i="2"/>
  <c r="AG1913" i="2"/>
  <c r="AG1915" i="2"/>
  <c r="AG1917" i="2"/>
  <c r="AG1919" i="2"/>
  <c r="AG1921" i="2"/>
  <c r="AG1923" i="2"/>
  <c r="AG1925" i="2"/>
  <c r="AG1927" i="2"/>
  <c r="AG1929" i="2"/>
  <c r="AG1931" i="2"/>
  <c r="AG1940" i="2"/>
  <c r="AY1942" i="2"/>
  <c r="AG1944" i="2"/>
  <c r="AY1946" i="2"/>
  <c r="AG1948" i="2"/>
  <c r="AY1956" i="2"/>
  <c r="AG1959" i="2"/>
  <c r="AI1959" i="2"/>
  <c r="AG1964" i="2"/>
  <c r="AY1976" i="2"/>
  <c r="AJ1980" i="2"/>
  <c r="AI2002" i="2"/>
  <c r="AG2002" i="2"/>
  <c r="AY2007" i="2"/>
  <c r="AZ2016" i="2"/>
  <c r="AJ2016" i="2"/>
  <c r="AY2016" i="2" s="1"/>
  <c r="AI2021" i="2"/>
  <c r="AG2021" i="2"/>
  <c r="AG2024" i="2"/>
  <c r="AI2024" i="2"/>
  <c r="AG1949" i="2"/>
  <c r="AI1949" i="2"/>
  <c r="AY1962" i="2"/>
  <c r="AG1965" i="2"/>
  <c r="AI1965" i="2"/>
  <c r="AG1971" i="2"/>
  <c r="AI1971" i="2"/>
  <c r="AJ1982" i="2"/>
  <c r="AY1982" i="2" s="1"/>
  <c r="AZ1992" i="2"/>
  <c r="AJ1992" i="2"/>
  <c r="AZ1996" i="2"/>
  <c r="AJ1996" i="2"/>
  <c r="AY1996" i="2" s="1"/>
  <c r="AG1937" i="2"/>
  <c r="AY1939" i="2"/>
  <c r="AG1941" i="2"/>
  <c r="AY1943" i="2"/>
  <c r="AG1945" i="2"/>
  <c r="AY1947" i="2"/>
  <c r="AY1952" i="2"/>
  <c r="AG1955" i="2"/>
  <c r="AI1955" i="2"/>
  <c r="AG1960" i="2"/>
  <c r="AY1968" i="2"/>
  <c r="AG1973" i="2"/>
  <c r="AI1973" i="2"/>
  <c r="AY1980" i="2"/>
  <c r="AY1986" i="2"/>
  <c r="AI2018" i="2"/>
  <c r="AG2018" i="2"/>
  <c r="AZ2020" i="2"/>
  <c r="AJ2020" i="2"/>
  <c r="AY2020" i="2" s="1"/>
  <c r="AI2086" i="2"/>
  <c r="AG2086" i="2"/>
  <c r="AI1985" i="2"/>
  <c r="AJ1987" i="2"/>
  <c r="AY1987" i="2" s="1"/>
  <c r="AZ1991" i="2"/>
  <c r="AJ1995" i="2"/>
  <c r="AZ1999" i="2"/>
  <c r="AJ2003" i="2"/>
  <c r="AY2003" i="2" s="1"/>
  <c r="AZ2007" i="2"/>
  <c r="AJ2011" i="2"/>
  <c r="AY2011" i="2" s="1"/>
  <c r="AZ2015" i="2"/>
  <c r="AJ2019" i="2"/>
  <c r="AY2019" i="2" s="1"/>
  <c r="AZ2027" i="2"/>
  <c r="AI2033" i="2"/>
  <c r="AG2033" i="2"/>
  <c r="AI2041" i="2"/>
  <c r="AG2041" i="2"/>
  <c r="AI2042" i="2"/>
  <c r="AG2042" i="2"/>
  <c r="AI2044" i="2"/>
  <c r="AG2044" i="2"/>
  <c r="AI2046" i="2"/>
  <c r="AG2046" i="2"/>
  <c r="AI2048" i="2"/>
  <c r="AG2048" i="2"/>
  <c r="AJ2051" i="2"/>
  <c r="AY2051" i="2" s="1"/>
  <c r="AZ2051" i="2"/>
  <c r="AZ2075" i="2"/>
  <c r="AJ2075" i="2"/>
  <c r="AY2075" i="2" s="1"/>
  <c r="AI2082" i="2"/>
  <c r="AG2082" i="2"/>
  <c r="AZ2095" i="2"/>
  <c r="AJ2095" i="2"/>
  <c r="AY2095" i="2" s="1"/>
  <c r="AI2118" i="2"/>
  <c r="AG2118" i="2"/>
  <c r="AI2206" i="2"/>
  <c r="AG2206" i="2"/>
  <c r="AY1992" i="2"/>
  <c r="AY2000" i="2"/>
  <c r="AY2008" i="2"/>
  <c r="AI2034" i="2"/>
  <c r="AG2034" i="2"/>
  <c r="AI2053" i="2"/>
  <c r="AG2053" i="2"/>
  <c r="AZ2067" i="2"/>
  <c r="AJ2067" i="2"/>
  <c r="AY2067" i="2" s="1"/>
  <c r="AZ2079" i="2"/>
  <c r="AJ2079" i="2"/>
  <c r="AY2079" i="2" s="1"/>
  <c r="AI2102" i="2"/>
  <c r="AG2102" i="2"/>
  <c r="AI2174" i="2"/>
  <c r="AG2174" i="2"/>
  <c r="AI2184" i="2"/>
  <c r="AG2184" i="2"/>
  <c r="AY1990" i="2"/>
  <c r="AY1998" i="2"/>
  <c r="AY2006" i="2"/>
  <c r="AY2014" i="2"/>
  <c r="AZ2025" i="2"/>
  <c r="AI2030" i="2"/>
  <c r="AY2032" i="2"/>
  <c r="AI2036" i="2"/>
  <c r="AG2036" i="2"/>
  <c r="AZ2054" i="2"/>
  <c r="AJ2054" i="2"/>
  <c r="AI2057" i="2"/>
  <c r="AG2057" i="2"/>
  <c r="AI2163" i="2"/>
  <c r="AG2163" i="2"/>
  <c r="AY2026" i="2"/>
  <c r="AI2037" i="2"/>
  <c r="AG2037" i="2"/>
  <c r="AI2152" i="2"/>
  <c r="AG2152" i="2"/>
  <c r="AI2200" i="2"/>
  <c r="AG2200" i="2"/>
  <c r="AY1988" i="2"/>
  <c r="AY2004" i="2"/>
  <c r="AY2012" i="2"/>
  <c r="AI2038" i="2"/>
  <c r="AG2038" i="2"/>
  <c r="AY2050" i="2"/>
  <c r="AG2062" i="2"/>
  <c r="AI2062" i="2"/>
  <c r="AI2195" i="2"/>
  <c r="AG2195" i="2"/>
  <c r="AG1987" i="2"/>
  <c r="AG1995" i="2"/>
  <c r="AG2003" i="2"/>
  <c r="AG2011" i="2"/>
  <c r="AG2019" i="2"/>
  <c r="AI2028" i="2"/>
  <c r="AI2039" i="2"/>
  <c r="AG2039" i="2"/>
  <c r="AY2054" i="2"/>
  <c r="AZ2059" i="2"/>
  <c r="AJ2059" i="2"/>
  <c r="AY2059" i="2" s="1"/>
  <c r="AZ2107" i="2"/>
  <c r="AJ2107" i="2"/>
  <c r="AY2107" i="2" s="1"/>
  <c r="AI2114" i="2"/>
  <c r="AG2114" i="2"/>
  <c r="AI2136" i="2"/>
  <c r="AG2136" i="2"/>
  <c r="AI2144" i="2"/>
  <c r="AG2144" i="2"/>
  <c r="AI2022" i="2"/>
  <c r="AG2029" i="2"/>
  <c r="AI2040" i="2"/>
  <c r="AG2040" i="2"/>
  <c r="AZ2063" i="2"/>
  <c r="AJ2063" i="2"/>
  <c r="AY2063" i="2" s="1"/>
  <c r="AI2064" i="2"/>
  <c r="AG2068" i="2"/>
  <c r="AI2068" i="2"/>
  <c r="AZ2091" i="2"/>
  <c r="AJ2091" i="2"/>
  <c r="AY2091" i="2" s="1"/>
  <c r="AI2098" i="2"/>
  <c r="AG2098" i="2"/>
  <c r="AZ2111" i="2"/>
  <c r="AJ2111" i="2"/>
  <c r="AY2111" i="2" s="1"/>
  <c r="AZ2055" i="2"/>
  <c r="AI2061" i="2"/>
  <c r="AI2076" i="2"/>
  <c r="AG2076" i="2"/>
  <c r="AI2092" i="2"/>
  <c r="AG2092" i="2"/>
  <c r="AI2108" i="2"/>
  <c r="AG2108" i="2"/>
  <c r="AY2129" i="2"/>
  <c r="AI2168" i="2"/>
  <c r="AG2168" i="2"/>
  <c r="AZ2179" i="2"/>
  <c r="AJ2179" i="2"/>
  <c r="AI2185" i="2"/>
  <c r="AG2185" i="2"/>
  <c r="AI2190" i="2"/>
  <c r="AG2190" i="2"/>
  <c r="AI2201" i="2"/>
  <c r="AG2201" i="2"/>
  <c r="AI2072" i="2"/>
  <c r="AG2072" i="2"/>
  <c r="AI2088" i="2"/>
  <c r="AG2088" i="2"/>
  <c r="AI2104" i="2"/>
  <c r="AG2104" i="2"/>
  <c r="AI2120" i="2"/>
  <c r="AG2120" i="2"/>
  <c r="AY2123" i="2"/>
  <c r="AG2051" i="2"/>
  <c r="AI2078" i="2"/>
  <c r="AG2078" i="2"/>
  <c r="AI2094" i="2"/>
  <c r="AG2094" i="2"/>
  <c r="AI2110" i="2"/>
  <c r="AG2110" i="2"/>
  <c r="AG2043" i="2"/>
  <c r="AG2045" i="2"/>
  <c r="AG2047" i="2"/>
  <c r="AG2049" i="2"/>
  <c r="AJ2071" i="2"/>
  <c r="AY2071" i="2" s="1"/>
  <c r="AI2084" i="2"/>
  <c r="AG2084" i="2"/>
  <c r="AJ2087" i="2"/>
  <c r="AY2087" i="2" s="1"/>
  <c r="AI2100" i="2"/>
  <c r="AG2100" i="2"/>
  <c r="AJ2103" i="2"/>
  <c r="AY2103" i="2" s="1"/>
  <c r="AI2116" i="2"/>
  <c r="AG2116" i="2"/>
  <c r="AJ2119" i="2"/>
  <c r="AY2119" i="2" s="1"/>
  <c r="AI2128" i="2"/>
  <c r="AG2128" i="2"/>
  <c r="AI2140" i="2"/>
  <c r="AG2140" i="2"/>
  <c r="AY2187" i="2"/>
  <c r="AY2203" i="2"/>
  <c r="AI2058" i="2"/>
  <c r="AJ2065" i="2"/>
  <c r="AY2065" i="2" s="1"/>
  <c r="AI2074" i="2"/>
  <c r="AG2074" i="2"/>
  <c r="AJ2077" i="2"/>
  <c r="AY2077" i="2" s="1"/>
  <c r="AI2090" i="2"/>
  <c r="AG2090" i="2"/>
  <c r="AJ2093" i="2"/>
  <c r="AY2093" i="2" s="1"/>
  <c r="AI2106" i="2"/>
  <c r="AG2106" i="2"/>
  <c r="AJ2109" i="2"/>
  <c r="AY2109" i="2" s="1"/>
  <c r="AI2122" i="2"/>
  <c r="AG2122" i="2"/>
  <c r="AY2137" i="2"/>
  <c r="AY2197" i="2"/>
  <c r="AI2056" i="2"/>
  <c r="AI2066" i="2"/>
  <c r="AI2080" i="2"/>
  <c r="AG2080" i="2"/>
  <c r="AJ2083" i="2"/>
  <c r="AY2083" i="2" s="1"/>
  <c r="AI2096" i="2"/>
  <c r="AG2096" i="2"/>
  <c r="AJ2099" i="2"/>
  <c r="AY2099" i="2" s="1"/>
  <c r="AI2112" i="2"/>
  <c r="AG2112" i="2"/>
  <c r="AJ2115" i="2"/>
  <c r="AY2115" i="2" s="1"/>
  <c r="AI2132" i="2"/>
  <c r="AG2132" i="2"/>
  <c r="AI2148" i="2"/>
  <c r="AG2148" i="2"/>
  <c r="AI2153" i="2"/>
  <c r="AG2153" i="2"/>
  <c r="AI2158" i="2"/>
  <c r="AG2158" i="2"/>
  <c r="AY2126" i="2"/>
  <c r="AY2130" i="2"/>
  <c r="AY2134" i="2"/>
  <c r="AY2138" i="2"/>
  <c r="AY2142" i="2"/>
  <c r="AY2146" i="2"/>
  <c r="AZ2155" i="2"/>
  <c r="AY2161" i="2"/>
  <c r="AI2164" i="2"/>
  <c r="AG2164" i="2"/>
  <c r="AZ2171" i="2"/>
  <c r="AY2177" i="2"/>
  <c r="AI2180" i="2"/>
  <c r="AG2180" i="2"/>
  <c r="AZ2187" i="2"/>
  <c r="AY2193" i="2"/>
  <c r="AI2196" i="2"/>
  <c r="AG2196" i="2"/>
  <c r="AZ2203" i="2"/>
  <c r="AY2151" i="2"/>
  <c r="AI2154" i="2"/>
  <c r="AG2154" i="2"/>
  <c r="AG2159" i="2"/>
  <c r="AY2167" i="2"/>
  <c r="AI2170" i="2"/>
  <c r="AG2170" i="2"/>
  <c r="AG2175" i="2"/>
  <c r="AY2183" i="2"/>
  <c r="AI2186" i="2"/>
  <c r="AG2186" i="2"/>
  <c r="AG2191" i="2"/>
  <c r="AY2199" i="2"/>
  <c r="AI2202" i="2"/>
  <c r="AG2202" i="2"/>
  <c r="AY2127" i="2"/>
  <c r="AG2129" i="2"/>
  <c r="AY2131" i="2"/>
  <c r="AG2133" i="2"/>
  <c r="AY2135" i="2"/>
  <c r="AG2137" i="2"/>
  <c r="AI2160" i="2"/>
  <c r="AG2160" i="2"/>
  <c r="AI2176" i="2"/>
  <c r="AG2176" i="2"/>
  <c r="AI2192" i="2"/>
  <c r="AG2192" i="2"/>
  <c r="AG2123" i="2"/>
  <c r="AI2150" i="2"/>
  <c r="AG2150" i="2"/>
  <c r="AG2155" i="2"/>
  <c r="AI2166" i="2"/>
  <c r="AG2166" i="2"/>
  <c r="AG2171" i="2"/>
  <c r="AY2179" i="2"/>
  <c r="AI2182" i="2"/>
  <c r="AG2182" i="2"/>
  <c r="AG2187" i="2"/>
  <c r="AI2198" i="2"/>
  <c r="AG2198" i="2"/>
  <c r="AG2203" i="2"/>
  <c r="AI2156" i="2"/>
  <c r="AG2156" i="2"/>
  <c r="AI2172" i="2"/>
  <c r="AG2172" i="2"/>
  <c r="AI2188" i="2"/>
  <c r="AG2188" i="2"/>
  <c r="AI2204" i="2"/>
  <c r="AG2204" i="2"/>
  <c r="AY2125" i="2"/>
  <c r="AG2151" i="2"/>
  <c r="AY2159" i="2"/>
  <c r="AI2162" i="2"/>
  <c r="AG2162" i="2"/>
  <c r="AG2167" i="2"/>
  <c r="AY2175" i="2"/>
  <c r="AI2178" i="2"/>
  <c r="AG2178" i="2"/>
  <c r="AG2183" i="2"/>
  <c r="AY2191" i="2"/>
  <c r="AI2194" i="2"/>
  <c r="AG2194" i="2"/>
  <c r="AG2199" i="2"/>
  <c r="J72" i="4"/>
  <c r="J53" i="4"/>
  <c r="J18" i="4"/>
  <c r="J41" i="4"/>
  <c r="J62" i="4"/>
  <c r="J85" i="4"/>
  <c r="J30" i="4"/>
  <c r="AZ2168" i="2" l="1"/>
  <c r="AJ2168" i="2"/>
  <c r="AY2168" i="2" s="1"/>
  <c r="AJ2048" i="2"/>
  <c r="AY2048" i="2" s="1"/>
  <c r="AZ2048" i="2"/>
  <c r="AJ2086" i="2"/>
  <c r="AY2086" i="2" s="1"/>
  <c r="AZ2086" i="2"/>
  <c r="AZ2169" i="2"/>
  <c r="AJ2169" i="2"/>
  <c r="AY2169" i="2" s="1"/>
  <c r="AJ2010" i="2"/>
  <c r="AY2010" i="2" s="1"/>
  <c r="AZ2010" i="2"/>
  <c r="AJ1690" i="2"/>
  <c r="AY1690" i="2" s="1"/>
  <c r="AZ1690" i="2"/>
  <c r="AJ1671" i="2"/>
  <c r="AY1671" i="2" s="1"/>
  <c r="AZ1671" i="2"/>
  <c r="AJ2100" i="2"/>
  <c r="AY2100" i="2" s="1"/>
  <c r="AZ2100" i="2"/>
  <c r="AJ2078" i="2"/>
  <c r="AY2078" i="2" s="1"/>
  <c r="AZ2078" i="2"/>
  <c r="AZ2022" i="2"/>
  <c r="AJ2022" i="2"/>
  <c r="AY2022" i="2" s="1"/>
  <c r="AJ2002" i="2"/>
  <c r="AY2002" i="2" s="1"/>
  <c r="AZ2002" i="2"/>
  <c r="AJ1994" i="2"/>
  <c r="AY1994" i="2" s="1"/>
  <c r="AZ1994" i="2"/>
  <c r="AZ1729" i="2"/>
  <c r="AJ1729" i="2"/>
  <c r="AY1729" i="2" s="1"/>
  <c r="AJ2182" i="2"/>
  <c r="AY2182" i="2" s="1"/>
  <c r="AZ2182" i="2"/>
  <c r="AZ2153" i="2"/>
  <c r="AJ2153" i="2"/>
  <c r="AY2153" i="2" s="1"/>
  <c r="AJ2084" i="2"/>
  <c r="AY2084" i="2" s="1"/>
  <c r="AZ2084" i="2"/>
  <c r="AJ2088" i="2"/>
  <c r="AY2088" i="2" s="1"/>
  <c r="AZ2088" i="2"/>
  <c r="AZ2185" i="2"/>
  <c r="AJ2185" i="2"/>
  <c r="AY2185" i="2" s="1"/>
  <c r="AZ2195" i="2"/>
  <c r="AJ2195" i="2"/>
  <c r="AY2195" i="2" s="1"/>
  <c r="AJ2037" i="2"/>
  <c r="AY2037" i="2" s="1"/>
  <c r="AZ2037" i="2"/>
  <c r="AJ2044" i="2"/>
  <c r="AY2044" i="2" s="1"/>
  <c r="AZ2044" i="2"/>
  <c r="AJ2018" i="2"/>
  <c r="AY2018" i="2" s="1"/>
  <c r="AZ2018" i="2"/>
  <c r="AJ2021" i="2"/>
  <c r="AY2021" i="2" s="1"/>
  <c r="AZ2021" i="2"/>
  <c r="AJ1969" i="2"/>
  <c r="AY1969" i="2" s="1"/>
  <c r="AZ1969" i="2"/>
  <c r="AJ1873" i="2"/>
  <c r="AY1873" i="2" s="1"/>
  <c r="AZ1873" i="2"/>
  <c r="AZ1887" i="2"/>
  <c r="AJ1887" i="2"/>
  <c r="AY1887" i="2" s="1"/>
  <c r="AJ1830" i="2"/>
  <c r="AY1830" i="2" s="1"/>
  <c r="AZ1830" i="2"/>
  <c r="AZ1686" i="2"/>
  <c r="AJ1686" i="2"/>
  <c r="AY1686" i="2" s="1"/>
  <c r="AZ1711" i="2"/>
  <c r="AJ1711" i="2"/>
  <c r="AY1711" i="2" s="1"/>
  <c r="AJ1735" i="2"/>
  <c r="AY1735" i="2" s="1"/>
  <c r="AZ1735" i="2"/>
  <c r="AJ1683" i="2"/>
  <c r="AY1683" i="2" s="1"/>
  <c r="AZ1683" i="2"/>
  <c r="AZ1689" i="2"/>
  <c r="AJ1689" i="2"/>
  <c r="AY1689" i="2" s="1"/>
  <c r="AJ1822" i="2"/>
  <c r="AY1822" i="2" s="1"/>
  <c r="AZ1822" i="2"/>
  <c r="AJ1771" i="2"/>
  <c r="AY1771" i="2" s="1"/>
  <c r="AZ1771" i="2"/>
  <c r="AJ1755" i="2"/>
  <c r="AY1755" i="2" s="1"/>
  <c r="AZ1755" i="2"/>
  <c r="AJ1723" i="2"/>
  <c r="AY1723" i="2" s="1"/>
  <c r="AZ1723" i="2"/>
  <c r="AZ1695" i="2"/>
  <c r="AJ1695" i="2"/>
  <c r="AY1695" i="2" s="1"/>
  <c r="AJ1573" i="2"/>
  <c r="AY1573" i="2" s="1"/>
  <c r="AZ1573" i="2"/>
  <c r="AJ1428" i="2"/>
  <c r="AY1428" i="2" s="1"/>
  <c r="AZ1428" i="2"/>
  <c r="AJ1298" i="2"/>
  <c r="AY1298" i="2" s="1"/>
  <c r="AZ1298" i="2"/>
  <c r="AJ1386" i="2"/>
  <c r="AY1386" i="2" s="1"/>
  <c r="AZ1386" i="2"/>
  <c r="AJ1382" i="2"/>
  <c r="AY1382" i="2" s="1"/>
  <c r="AZ1382" i="2"/>
  <c r="AJ1313" i="2"/>
  <c r="AY1313" i="2" s="1"/>
  <c r="AZ1313" i="2"/>
  <c r="AJ1245" i="2"/>
  <c r="AY1245" i="2" s="1"/>
  <c r="AZ1245" i="2"/>
  <c r="AJ1255" i="2"/>
  <c r="AY1255" i="2" s="1"/>
  <c r="AZ1255" i="2"/>
  <c r="AJ1265" i="2"/>
  <c r="AY1265" i="2" s="1"/>
  <c r="AZ1265" i="2"/>
  <c r="AJ1269" i="2"/>
  <c r="AY1269" i="2" s="1"/>
  <c r="AZ1269" i="2"/>
  <c r="AZ1059" i="2"/>
  <c r="AJ1059" i="2"/>
  <c r="AY1059" i="2" s="1"/>
  <c r="AZ1069" i="2"/>
  <c r="AJ1069" i="2"/>
  <c r="AY1069" i="2" s="1"/>
  <c r="AJ1079" i="2"/>
  <c r="AY1079" i="2" s="1"/>
  <c r="AZ1079" i="2"/>
  <c r="AZ1071" i="2"/>
  <c r="AJ1071" i="2"/>
  <c r="AY1071" i="2" s="1"/>
  <c r="AJ1083" i="2"/>
  <c r="AY1083" i="2" s="1"/>
  <c r="AZ1083" i="2"/>
  <c r="AZ1049" i="2"/>
  <c r="AJ1049" i="2"/>
  <c r="AY1049" i="2" s="1"/>
  <c r="AJ929" i="2"/>
  <c r="AY929" i="2" s="1"/>
  <c r="AZ929" i="2"/>
  <c r="AJ645" i="2"/>
  <c r="AY645" i="2" s="1"/>
  <c r="AZ645" i="2"/>
  <c r="AZ613" i="2"/>
  <c r="AJ613" i="2"/>
  <c r="AY613" i="2" s="1"/>
  <c r="AJ592" i="2"/>
  <c r="AY592" i="2" s="1"/>
  <c r="AZ592" i="2"/>
  <c r="AJ643" i="2"/>
  <c r="AY643" i="2" s="1"/>
  <c r="AZ643" i="2"/>
  <c r="AJ627" i="2"/>
  <c r="AY627" i="2" s="1"/>
  <c r="AZ627" i="2"/>
  <c r="AJ611" i="2"/>
  <c r="AY611" i="2" s="1"/>
  <c r="AZ611" i="2"/>
  <c r="AZ590" i="2"/>
  <c r="AJ590" i="2"/>
  <c r="AY590" i="2" s="1"/>
  <c r="AJ647" i="2"/>
  <c r="AY647" i="2" s="1"/>
  <c r="AZ647" i="2"/>
  <c r="AZ214" i="2"/>
  <c r="AJ214" i="2"/>
  <c r="AY214" i="2" s="1"/>
  <c r="AZ224" i="2"/>
  <c r="AJ224" i="2"/>
  <c r="AY224" i="2" s="1"/>
  <c r="AJ234" i="2"/>
  <c r="AY234" i="2" s="1"/>
  <c r="AZ234" i="2"/>
  <c r="AZ232" i="2"/>
  <c r="AJ232" i="2"/>
  <c r="AY232" i="2" s="1"/>
  <c r="AZ220" i="2"/>
  <c r="AJ220" i="2"/>
  <c r="AY220" i="2" s="1"/>
  <c r="AZ2132" i="2"/>
  <c r="AJ2132" i="2"/>
  <c r="AY2132" i="2" s="1"/>
  <c r="AZ2140" i="2"/>
  <c r="AJ2140" i="2"/>
  <c r="AY2140" i="2" s="1"/>
  <c r="AJ1981" i="2"/>
  <c r="AY1981" i="2" s="1"/>
  <c r="AZ1981" i="2"/>
  <c r="AJ2092" i="2"/>
  <c r="AY2092" i="2" s="1"/>
  <c r="AZ2092" i="2"/>
  <c r="AJ2028" i="2"/>
  <c r="AY2028" i="2" s="1"/>
  <c r="AZ2028" i="2"/>
  <c r="AZ1893" i="2"/>
  <c r="AJ1893" i="2"/>
  <c r="AY1893" i="2" s="1"/>
  <c r="AZ1891" i="2"/>
  <c r="AJ1891" i="2"/>
  <c r="AY1891" i="2" s="1"/>
  <c r="AJ1868" i="2"/>
  <c r="AY1868" i="2" s="1"/>
  <c r="AZ1868" i="2"/>
  <c r="AZ1876" i="2"/>
  <c r="AJ1876" i="2"/>
  <c r="AY1876" i="2" s="1"/>
  <c r="AJ1684" i="2"/>
  <c r="AY1684" i="2" s="1"/>
  <c r="AZ1684" i="2"/>
  <c r="AJ1739" i="2"/>
  <c r="AY1739" i="2" s="1"/>
  <c r="AZ1739" i="2"/>
  <c r="AJ1698" i="2"/>
  <c r="AY1698" i="2" s="1"/>
  <c r="AZ1698" i="2"/>
  <c r="AJ1785" i="2"/>
  <c r="AY1785" i="2" s="1"/>
  <c r="AZ1785" i="2"/>
  <c r="AZ1769" i="2"/>
  <c r="AJ1769" i="2"/>
  <c r="AY1769" i="2" s="1"/>
  <c r="AZ1753" i="2"/>
  <c r="AJ1753" i="2"/>
  <c r="AY1753" i="2" s="1"/>
  <c r="AZ1571" i="2"/>
  <c r="AJ1571" i="2"/>
  <c r="AY1571" i="2" s="1"/>
  <c r="AJ1412" i="2"/>
  <c r="AY1412" i="2" s="1"/>
  <c r="AZ1412" i="2"/>
  <c r="AJ1282" i="2"/>
  <c r="AY1282" i="2" s="1"/>
  <c r="AZ1282" i="2"/>
  <c r="AJ1466" i="2"/>
  <c r="AY1466" i="2" s="1"/>
  <c r="AZ1466" i="2"/>
  <c r="AJ1338" i="2"/>
  <c r="AY1338" i="2" s="1"/>
  <c r="AZ1338" i="2"/>
  <c r="AJ1284" i="2"/>
  <c r="AY1284" i="2" s="1"/>
  <c r="AZ1284" i="2"/>
  <c r="AJ1483" i="2"/>
  <c r="AY1483" i="2" s="1"/>
  <c r="AZ1483" i="2"/>
  <c r="AJ1484" i="2"/>
  <c r="AY1484" i="2" s="1"/>
  <c r="AZ1484" i="2"/>
  <c r="AJ1366" i="2"/>
  <c r="AY1366" i="2" s="1"/>
  <c r="AZ1366" i="2"/>
  <c r="AJ1436" i="2"/>
  <c r="AY1436" i="2" s="1"/>
  <c r="AZ1436" i="2"/>
  <c r="AJ1273" i="2"/>
  <c r="AY1273" i="2" s="1"/>
  <c r="AZ1273" i="2"/>
  <c r="AZ1290" i="2"/>
  <c r="AJ1290" i="2"/>
  <c r="AY1290" i="2" s="1"/>
  <c r="AJ1340" i="2"/>
  <c r="AY1340" i="2" s="1"/>
  <c r="AZ1340" i="2"/>
  <c r="AJ1388" i="2"/>
  <c r="AY1388" i="2" s="1"/>
  <c r="AZ1388" i="2"/>
  <c r="AJ1247" i="2"/>
  <c r="AY1247" i="2" s="1"/>
  <c r="AZ1247" i="2"/>
  <c r="AJ1404" i="2"/>
  <c r="AY1404" i="2" s="1"/>
  <c r="AZ1404" i="2"/>
  <c r="AJ1081" i="2"/>
  <c r="AY1081" i="2" s="1"/>
  <c r="AZ1081" i="2"/>
  <c r="AJ935" i="2"/>
  <c r="AY935" i="2" s="1"/>
  <c r="AZ935" i="2"/>
  <c r="AZ919" i="2"/>
  <c r="AJ919" i="2"/>
  <c r="AY919" i="2" s="1"/>
  <c r="AJ913" i="2"/>
  <c r="AY913" i="2" s="1"/>
  <c r="AZ913" i="2"/>
  <c r="AZ921" i="2"/>
  <c r="AJ921" i="2"/>
  <c r="AY921" i="2" s="1"/>
  <c r="AZ1009" i="2"/>
  <c r="AJ1009" i="2"/>
  <c r="AY1009" i="2" s="1"/>
  <c r="AJ621" i="2"/>
  <c r="AY621" i="2" s="1"/>
  <c r="AZ621" i="2"/>
  <c r="AJ612" i="2"/>
  <c r="AY612" i="2" s="1"/>
  <c r="AZ612" i="2"/>
  <c r="AZ601" i="2"/>
  <c r="AJ601" i="2"/>
  <c r="AY601" i="2" s="1"/>
  <c r="AZ610" i="2"/>
  <c r="AJ610" i="2"/>
  <c r="AY610" i="2" s="1"/>
  <c r="AJ599" i="2"/>
  <c r="AY599" i="2" s="1"/>
  <c r="AZ599" i="2"/>
  <c r="AJ623" i="2"/>
  <c r="AY623" i="2" s="1"/>
  <c r="AZ623" i="2"/>
  <c r="AJ299" i="2"/>
  <c r="AY299" i="2" s="1"/>
  <c r="AZ299" i="2"/>
  <c r="AJ291" i="2"/>
  <c r="AY291" i="2" s="1"/>
  <c r="AZ291" i="2"/>
  <c r="AJ283" i="2"/>
  <c r="AY283" i="2" s="1"/>
  <c r="AZ283" i="2"/>
  <c r="AJ275" i="2"/>
  <c r="AY275" i="2" s="1"/>
  <c r="AZ275" i="2"/>
  <c r="AJ267" i="2"/>
  <c r="AY267" i="2" s="1"/>
  <c r="AZ267" i="2"/>
  <c r="AJ259" i="2"/>
  <c r="AY259" i="2" s="1"/>
  <c r="AZ259" i="2"/>
  <c r="AJ251" i="2"/>
  <c r="AY251" i="2" s="1"/>
  <c r="AZ251" i="2"/>
  <c r="AJ228" i="2"/>
  <c r="AY228" i="2" s="1"/>
  <c r="AZ228" i="2"/>
  <c r="AZ118" i="2"/>
  <c r="AJ118" i="2"/>
  <c r="AY118" i="2" s="1"/>
  <c r="AJ2120" i="2"/>
  <c r="AY2120" i="2" s="1"/>
  <c r="AZ2120" i="2"/>
  <c r="AZ2061" i="2"/>
  <c r="AJ2061" i="2"/>
  <c r="AY2061" i="2" s="1"/>
  <c r="AJ2053" i="2"/>
  <c r="AY2053" i="2" s="1"/>
  <c r="AZ2053" i="2"/>
  <c r="AZ1791" i="2"/>
  <c r="AJ1791" i="2"/>
  <c r="AY1791" i="2" s="1"/>
  <c r="AJ1731" i="2"/>
  <c r="AY1731" i="2" s="1"/>
  <c r="AZ1731" i="2"/>
  <c r="AJ2202" i="2"/>
  <c r="AY2202" i="2" s="1"/>
  <c r="AZ2202" i="2"/>
  <c r="AJ1973" i="2"/>
  <c r="AY1973" i="2" s="1"/>
  <c r="AZ1973" i="2"/>
  <c r="AZ2178" i="2"/>
  <c r="AJ2178" i="2"/>
  <c r="AY2178" i="2" s="1"/>
  <c r="AJ2090" i="2"/>
  <c r="AY2090" i="2" s="1"/>
  <c r="AZ2090" i="2"/>
  <c r="AJ2110" i="2"/>
  <c r="AY2110" i="2" s="1"/>
  <c r="AZ2110" i="2"/>
  <c r="AJ2098" i="2"/>
  <c r="AY2098" i="2" s="1"/>
  <c r="AZ2098" i="2"/>
  <c r="AZ2200" i="2"/>
  <c r="AJ2200" i="2"/>
  <c r="AY2200" i="2" s="1"/>
  <c r="AJ2186" i="2"/>
  <c r="AY2186" i="2" s="1"/>
  <c r="AZ2186" i="2"/>
  <c r="AJ2096" i="2"/>
  <c r="AY2096" i="2" s="1"/>
  <c r="AZ2096" i="2"/>
  <c r="AZ2040" i="2"/>
  <c r="AJ2040" i="2"/>
  <c r="AY2040" i="2" s="1"/>
  <c r="AJ2062" i="2"/>
  <c r="AY2062" i="2" s="1"/>
  <c r="AZ2062" i="2"/>
  <c r="AJ2038" i="2"/>
  <c r="AY2038" i="2" s="1"/>
  <c r="AZ2038" i="2"/>
  <c r="AZ1985" i="2"/>
  <c r="AJ1985" i="2"/>
  <c r="AY1985" i="2" s="1"/>
  <c r="AZ1949" i="2"/>
  <c r="AJ1949" i="2"/>
  <c r="AY1949" i="2" s="1"/>
  <c r="AZ1951" i="2"/>
  <c r="AJ1951" i="2"/>
  <c r="AY1951" i="2" s="1"/>
  <c r="AJ1975" i="2"/>
  <c r="AY1975" i="2" s="1"/>
  <c r="AZ1975" i="2"/>
  <c r="AZ1702" i="2"/>
  <c r="AJ1702" i="2"/>
  <c r="AY1702" i="2" s="1"/>
  <c r="AZ1733" i="2"/>
  <c r="AJ1733" i="2"/>
  <c r="AY1733" i="2" s="1"/>
  <c r="AZ1685" i="2"/>
  <c r="AJ1685" i="2"/>
  <c r="AY1685" i="2" s="1"/>
  <c r="AJ1699" i="2"/>
  <c r="AY1699" i="2" s="1"/>
  <c r="AZ1699" i="2"/>
  <c r="AZ1745" i="2"/>
  <c r="AJ1745" i="2"/>
  <c r="AY1745" i="2" s="1"/>
  <c r="AZ1705" i="2"/>
  <c r="AJ1705" i="2"/>
  <c r="AY1705" i="2" s="1"/>
  <c r="AJ1798" i="2"/>
  <c r="AY1798" i="2" s="1"/>
  <c r="AZ1798" i="2"/>
  <c r="AJ1767" i="2"/>
  <c r="AY1767" i="2" s="1"/>
  <c r="AZ1767" i="2"/>
  <c r="AJ1751" i="2"/>
  <c r="AY1751" i="2" s="1"/>
  <c r="AZ1751" i="2"/>
  <c r="AZ1688" i="2"/>
  <c r="AJ1688" i="2"/>
  <c r="AY1688" i="2" s="1"/>
  <c r="AJ1572" i="2"/>
  <c r="AY1572" i="2" s="1"/>
  <c r="AZ1572" i="2"/>
  <c r="AZ1492" i="2"/>
  <c r="AJ1492" i="2"/>
  <c r="AY1492" i="2" s="1"/>
  <c r="AJ1396" i="2"/>
  <c r="AY1396" i="2" s="1"/>
  <c r="AZ1396" i="2"/>
  <c r="AZ1513" i="2"/>
  <c r="AJ1513" i="2"/>
  <c r="AY1513" i="2" s="1"/>
  <c r="AJ1418" i="2"/>
  <c r="AY1418" i="2" s="1"/>
  <c r="AZ1418" i="2"/>
  <c r="AJ1472" i="2"/>
  <c r="AY1472" i="2" s="1"/>
  <c r="AZ1472" i="2"/>
  <c r="AJ1478" i="2"/>
  <c r="AY1478" i="2" s="1"/>
  <c r="AZ1478" i="2"/>
  <c r="AJ1350" i="2"/>
  <c r="AY1350" i="2" s="1"/>
  <c r="AZ1350" i="2"/>
  <c r="AJ1372" i="2"/>
  <c r="AY1372" i="2" s="1"/>
  <c r="AZ1372" i="2"/>
  <c r="AJ1259" i="2"/>
  <c r="AY1259" i="2" s="1"/>
  <c r="AZ1259" i="2"/>
  <c r="AJ1051" i="2"/>
  <c r="AY1051" i="2" s="1"/>
  <c r="AZ1051" i="2"/>
  <c r="AJ600" i="2"/>
  <c r="AY600" i="2" s="1"/>
  <c r="AZ600" i="2"/>
  <c r="AZ589" i="2"/>
  <c r="AJ589" i="2"/>
  <c r="AY589" i="2" s="1"/>
  <c r="AZ598" i="2"/>
  <c r="AJ598" i="2"/>
  <c r="AY598" i="2" s="1"/>
  <c r="AJ587" i="2"/>
  <c r="AY587" i="2" s="1"/>
  <c r="AZ587" i="2"/>
  <c r="AJ244" i="2"/>
  <c r="AY244" i="2" s="1"/>
  <c r="AZ244" i="2"/>
  <c r="AJ222" i="2"/>
  <c r="AY222" i="2" s="1"/>
  <c r="AZ222" i="2"/>
  <c r="AZ2194" i="2"/>
  <c r="AJ2194" i="2"/>
  <c r="AY2194" i="2" s="1"/>
  <c r="AJ2154" i="2"/>
  <c r="AY2154" i="2" s="1"/>
  <c r="AZ2154" i="2"/>
  <c r="AJ1779" i="2"/>
  <c r="AY1779" i="2" s="1"/>
  <c r="AZ1779" i="2"/>
  <c r="AZ1719" i="2"/>
  <c r="AJ1719" i="2"/>
  <c r="AY1719" i="2" s="1"/>
  <c r="AJ2057" i="2"/>
  <c r="AY2057" i="2" s="1"/>
  <c r="AZ2057" i="2"/>
  <c r="AJ2206" i="2"/>
  <c r="AY2206" i="2" s="1"/>
  <c r="AZ2206" i="2"/>
  <c r="AJ2024" i="2"/>
  <c r="AY2024" i="2" s="1"/>
  <c r="AZ2024" i="2"/>
  <c r="AJ2176" i="2"/>
  <c r="AY2176" i="2" s="1"/>
  <c r="AZ2176" i="2"/>
  <c r="AZ2196" i="2"/>
  <c r="AJ2196" i="2"/>
  <c r="AY2196" i="2" s="1"/>
  <c r="AJ2036" i="2"/>
  <c r="AY2036" i="2" s="1"/>
  <c r="AZ2036" i="2"/>
  <c r="AJ2150" i="2"/>
  <c r="AY2150" i="2" s="1"/>
  <c r="AZ2150" i="2"/>
  <c r="AZ2148" i="2"/>
  <c r="AJ2148" i="2"/>
  <c r="AY2148" i="2" s="1"/>
  <c r="AJ2116" i="2"/>
  <c r="AY2116" i="2" s="1"/>
  <c r="AZ2116" i="2"/>
  <c r="AJ2072" i="2"/>
  <c r="AY2072" i="2" s="1"/>
  <c r="AZ2072" i="2"/>
  <c r="AZ2184" i="2"/>
  <c r="AJ2184" i="2"/>
  <c r="AY2184" i="2" s="1"/>
  <c r="AJ2042" i="2"/>
  <c r="AY2042" i="2" s="1"/>
  <c r="AZ2042" i="2"/>
  <c r="AZ1955" i="2"/>
  <c r="AJ1955" i="2"/>
  <c r="AY1955" i="2" s="1"/>
  <c r="AZ2204" i="2"/>
  <c r="AJ2204" i="2"/>
  <c r="AY2204" i="2" s="1"/>
  <c r="AZ2172" i="2"/>
  <c r="AJ2172" i="2"/>
  <c r="AY2172" i="2" s="1"/>
  <c r="AJ2198" i="2"/>
  <c r="AY2198" i="2" s="1"/>
  <c r="AZ2198" i="2"/>
  <c r="AZ2164" i="2"/>
  <c r="AJ2164" i="2"/>
  <c r="AY2164" i="2" s="1"/>
  <c r="AJ2122" i="2"/>
  <c r="AY2122" i="2" s="1"/>
  <c r="AZ2122" i="2"/>
  <c r="AJ2094" i="2"/>
  <c r="AY2094" i="2" s="1"/>
  <c r="AZ2094" i="2"/>
  <c r="AJ2076" i="2"/>
  <c r="AY2076" i="2" s="1"/>
  <c r="AZ2076" i="2"/>
  <c r="AZ2144" i="2"/>
  <c r="AJ2144" i="2"/>
  <c r="AY2144" i="2" s="1"/>
  <c r="AZ2152" i="2"/>
  <c r="AJ2152" i="2"/>
  <c r="AY2152" i="2" s="1"/>
  <c r="AZ2163" i="2"/>
  <c r="AJ2163" i="2"/>
  <c r="AY2163" i="2" s="1"/>
  <c r="AZ2030" i="2"/>
  <c r="AJ2030" i="2"/>
  <c r="AY2030" i="2" s="1"/>
  <c r="AJ2082" i="2"/>
  <c r="AY2082" i="2" s="1"/>
  <c r="AZ2082" i="2"/>
  <c r="AJ1971" i="2"/>
  <c r="AY1971" i="2" s="1"/>
  <c r="AZ1971" i="2"/>
  <c r="AJ1959" i="2"/>
  <c r="AY1959" i="2" s="1"/>
  <c r="AZ1959" i="2"/>
  <c r="AZ1983" i="2"/>
  <c r="AJ1983" i="2"/>
  <c r="AY1983" i="2" s="1"/>
  <c r="AJ1963" i="2"/>
  <c r="AY1963" i="2" s="1"/>
  <c r="AZ1963" i="2"/>
  <c r="AZ1957" i="2"/>
  <c r="AJ1957" i="2"/>
  <c r="AY1957" i="2" s="1"/>
  <c r="AJ1977" i="2"/>
  <c r="AY1977" i="2" s="1"/>
  <c r="AZ1977" i="2"/>
  <c r="AJ1889" i="2"/>
  <c r="AY1889" i="2" s="1"/>
  <c r="AZ1889" i="2"/>
  <c r="AJ1883" i="2"/>
  <c r="AY1883" i="2" s="1"/>
  <c r="AZ1883" i="2"/>
  <c r="AZ1781" i="2"/>
  <c r="AJ1781" i="2"/>
  <c r="AY1781" i="2" s="1"/>
  <c r="AZ1789" i="2"/>
  <c r="AJ1789" i="2"/>
  <c r="AY1789" i="2" s="1"/>
  <c r="AZ1679" i="2"/>
  <c r="AJ1679" i="2"/>
  <c r="AY1679" i="2" s="1"/>
  <c r="AJ1700" i="2"/>
  <c r="AY1700" i="2" s="1"/>
  <c r="AZ1700" i="2"/>
  <c r="AJ1677" i="2"/>
  <c r="AY1677" i="2" s="1"/>
  <c r="AZ1677" i="2"/>
  <c r="AJ1780" i="2"/>
  <c r="AY1780" i="2" s="1"/>
  <c r="AZ1780" i="2"/>
  <c r="AZ1765" i="2"/>
  <c r="AJ1765" i="2"/>
  <c r="AY1765" i="2" s="1"/>
  <c r="AZ1749" i="2"/>
  <c r="AJ1749" i="2"/>
  <c r="AY1749" i="2" s="1"/>
  <c r="AZ1681" i="2"/>
  <c r="AJ1681" i="2"/>
  <c r="AY1681" i="2" s="1"/>
  <c r="AZ1687" i="2"/>
  <c r="AJ1687" i="2"/>
  <c r="AY1687" i="2" s="1"/>
  <c r="AJ1577" i="2"/>
  <c r="AY1577" i="2" s="1"/>
  <c r="AZ1577" i="2"/>
  <c r="AJ1490" i="2"/>
  <c r="AY1490" i="2" s="1"/>
  <c r="AZ1490" i="2"/>
  <c r="AJ1380" i="2"/>
  <c r="AY1380" i="2" s="1"/>
  <c r="AZ1380" i="2"/>
  <c r="AJ1370" i="2"/>
  <c r="AY1370" i="2" s="1"/>
  <c r="AZ1370" i="2"/>
  <c r="AJ1462" i="2"/>
  <c r="AY1462" i="2" s="1"/>
  <c r="AZ1462" i="2"/>
  <c r="AJ1334" i="2"/>
  <c r="AY1334" i="2" s="1"/>
  <c r="AZ1334" i="2"/>
  <c r="AZ1306" i="2"/>
  <c r="AJ1306" i="2"/>
  <c r="AY1306" i="2" s="1"/>
  <c r="AJ1257" i="2"/>
  <c r="AY1257" i="2" s="1"/>
  <c r="AZ1257" i="2"/>
  <c r="AJ1468" i="2"/>
  <c r="AY1468" i="2" s="1"/>
  <c r="AZ1468" i="2"/>
  <c r="AJ1241" i="2"/>
  <c r="AY1241" i="2" s="1"/>
  <c r="AZ1241" i="2"/>
  <c r="AJ1057" i="2"/>
  <c r="AY1057" i="2" s="1"/>
  <c r="AZ1057" i="2"/>
  <c r="AJ917" i="2"/>
  <c r="AY917" i="2" s="1"/>
  <c r="AZ917" i="2"/>
  <c r="AJ637" i="2"/>
  <c r="AY637" i="2" s="1"/>
  <c r="AZ637" i="2"/>
  <c r="AZ609" i="2"/>
  <c r="AJ609" i="2"/>
  <c r="AY609" i="2" s="1"/>
  <c r="AJ588" i="2"/>
  <c r="AY588" i="2" s="1"/>
  <c r="AZ588" i="2"/>
  <c r="AJ633" i="2"/>
  <c r="AY633" i="2" s="1"/>
  <c r="AZ633" i="2"/>
  <c r="AJ617" i="2"/>
  <c r="AY617" i="2" s="1"/>
  <c r="AZ617" i="2"/>
  <c r="AJ607" i="2"/>
  <c r="AY607" i="2" s="1"/>
  <c r="AZ607" i="2"/>
  <c r="AZ586" i="2"/>
  <c r="AJ586" i="2"/>
  <c r="AY586" i="2" s="1"/>
  <c r="AJ639" i="2"/>
  <c r="AY639" i="2" s="1"/>
  <c r="AZ639" i="2"/>
  <c r="AZ230" i="2"/>
  <c r="AJ230" i="2"/>
  <c r="AY230" i="2" s="1"/>
  <c r="AZ240" i="2"/>
  <c r="AJ240" i="2"/>
  <c r="AY240" i="2" s="1"/>
  <c r="AZ425" i="2"/>
  <c r="AJ425" i="2"/>
  <c r="AY425" i="2" s="1"/>
  <c r="AJ297" i="2"/>
  <c r="AY297" i="2" s="1"/>
  <c r="AZ297" i="2"/>
  <c r="AJ289" i="2"/>
  <c r="AY289" i="2" s="1"/>
  <c r="AZ289" i="2"/>
  <c r="AJ281" i="2"/>
  <c r="AY281" i="2" s="1"/>
  <c r="AZ281" i="2"/>
  <c r="AJ273" i="2"/>
  <c r="AY273" i="2" s="1"/>
  <c r="AZ273" i="2"/>
  <c r="AJ265" i="2"/>
  <c r="AY265" i="2" s="1"/>
  <c r="AZ265" i="2"/>
  <c r="AJ257" i="2"/>
  <c r="AY257" i="2" s="1"/>
  <c r="AZ257" i="2"/>
  <c r="AJ249" i="2"/>
  <c r="AY249" i="2" s="1"/>
  <c r="AZ249" i="2"/>
  <c r="AJ218" i="2"/>
  <c r="AY218" i="2" s="1"/>
  <c r="AZ218" i="2"/>
  <c r="AJ245" i="2"/>
  <c r="AY245" i="2" s="1"/>
  <c r="AZ245" i="2"/>
  <c r="AZ449" i="2"/>
  <c r="AJ449" i="2"/>
  <c r="AY449" i="2" s="1"/>
  <c r="AZ236" i="2"/>
  <c r="AJ236" i="2"/>
  <c r="AY236" i="2" s="1"/>
  <c r="AZ110" i="2"/>
  <c r="AJ110" i="2"/>
  <c r="AY110" i="2" s="1"/>
  <c r="AZ1788" i="2"/>
  <c r="AJ1788" i="2"/>
  <c r="AY1788" i="2" s="1"/>
  <c r="AJ1763" i="2"/>
  <c r="AY1763" i="2" s="1"/>
  <c r="AZ1763" i="2"/>
  <c r="AZ1704" i="2"/>
  <c r="AJ1704" i="2"/>
  <c r="AY1704" i="2" s="1"/>
  <c r="AJ1364" i="2"/>
  <c r="AY1364" i="2" s="1"/>
  <c r="AZ1364" i="2"/>
  <c r="AJ1507" i="2"/>
  <c r="AY1507" i="2" s="1"/>
  <c r="AZ1507" i="2"/>
  <c r="AJ1450" i="2"/>
  <c r="AY1450" i="2" s="1"/>
  <c r="AZ1450" i="2"/>
  <c r="AJ1456" i="2"/>
  <c r="AY1456" i="2" s="1"/>
  <c r="AZ1456" i="2"/>
  <c r="AJ1446" i="2"/>
  <c r="AY1446" i="2" s="1"/>
  <c r="AZ1446" i="2"/>
  <c r="AJ1320" i="2"/>
  <c r="AY1320" i="2" s="1"/>
  <c r="AZ1320" i="2"/>
  <c r="AJ1279" i="2"/>
  <c r="AY1279" i="2" s="1"/>
  <c r="AZ1279" i="2"/>
  <c r="AJ1239" i="2"/>
  <c r="AY1239" i="2" s="1"/>
  <c r="AZ1239" i="2"/>
  <c r="AJ1277" i="2"/>
  <c r="AY1277" i="2" s="1"/>
  <c r="AZ1277" i="2"/>
  <c r="AJ1356" i="2"/>
  <c r="AY1356" i="2" s="1"/>
  <c r="AZ1356" i="2"/>
  <c r="AZ1075" i="2"/>
  <c r="AJ1075" i="2"/>
  <c r="AY1075" i="2" s="1"/>
  <c r="AJ1063" i="2"/>
  <c r="AY1063" i="2" s="1"/>
  <c r="AZ1063" i="2"/>
  <c r="AJ1087" i="2"/>
  <c r="AY1087" i="2" s="1"/>
  <c r="AZ1087" i="2"/>
  <c r="AZ1061" i="2"/>
  <c r="AJ1061" i="2"/>
  <c r="AY1061" i="2" s="1"/>
  <c r="AJ1085" i="2"/>
  <c r="AY1085" i="2" s="1"/>
  <c r="AZ1085" i="2"/>
  <c r="AZ1055" i="2"/>
  <c r="AJ1055" i="2"/>
  <c r="AY1055" i="2" s="1"/>
  <c r="AZ1065" i="2"/>
  <c r="AJ1065" i="2"/>
  <c r="AY1065" i="2" s="1"/>
  <c r="AZ925" i="2"/>
  <c r="AJ925" i="2"/>
  <c r="AY925" i="2" s="1"/>
  <c r="AZ1025" i="2"/>
  <c r="AJ1025" i="2"/>
  <c r="AY1025" i="2" s="1"/>
  <c r="AJ933" i="2"/>
  <c r="AY933" i="2" s="1"/>
  <c r="AZ933" i="2"/>
  <c r="AJ923" i="2"/>
  <c r="AY923" i="2" s="1"/>
  <c r="AZ923" i="2"/>
  <c r="AZ911" i="2"/>
  <c r="AJ911" i="2"/>
  <c r="AY911" i="2" s="1"/>
  <c r="AJ608" i="2"/>
  <c r="AY608" i="2" s="1"/>
  <c r="AZ608" i="2"/>
  <c r="AZ597" i="2"/>
  <c r="AJ597" i="2"/>
  <c r="AY597" i="2" s="1"/>
  <c r="AJ635" i="2"/>
  <c r="AY635" i="2" s="1"/>
  <c r="AZ635" i="2"/>
  <c r="AJ619" i="2"/>
  <c r="AY619" i="2" s="1"/>
  <c r="AZ619" i="2"/>
  <c r="AJ649" i="2"/>
  <c r="AY649" i="2" s="1"/>
  <c r="AZ649" i="2"/>
  <c r="AZ606" i="2"/>
  <c r="AJ606" i="2"/>
  <c r="AY606" i="2" s="1"/>
  <c r="AJ595" i="2"/>
  <c r="AY595" i="2" s="1"/>
  <c r="AZ595" i="2"/>
  <c r="AJ615" i="2"/>
  <c r="AY615" i="2" s="1"/>
  <c r="AZ615" i="2"/>
  <c r="AZ433" i="2"/>
  <c r="AJ433" i="2"/>
  <c r="AY433" i="2" s="1"/>
  <c r="AZ243" i="2"/>
  <c r="AJ243" i="2"/>
  <c r="AY243" i="2" s="1"/>
  <c r="AZ242" i="2"/>
  <c r="AJ242" i="2"/>
  <c r="AY242" i="2" s="1"/>
  <c r="AJ2160" i="2"/>
  <c r="AY2160" i="2" s="1"/>
  <c r="AZ2160" i="2"/>
  <c r="AJ2074" i="2"/>
  <c r="AY2074" i="2" s="1"/>
  <c r="AZ2074" i="2"/>
  <c r="AZ2174" i="2"/>
  <c r="AJ2174" i="2"/>
  <c r="AY2174" i="2" s="1"/>
  <c r="AZ1701" i="2"/>
  <c r="AJ1701" i="2"/>
  <c r="AY1701" i="2" s="1"/>
  <c r="AJ2080" i="2"/>
  <c r="AY2080" i="2" s="1"/>
  <c r="AZ2080" i="2"/>
  <c r="AJ1877" i="2"/>
  <c r="AY1877" i="2" s="1"/>
  <c r="AZ1877" i="2"/>
  <c r="AJ1814" i="2"/>
  <c r="AY1814" i="2" s="1"/>
  <c r="AZ1814" i="2"/>
  <c r="AJ1476" i="2"/>
  <c r="AY1476" i="2" s="1"/>
  <c r="AZ1476" i="2"/>
  <c r="AJ1348" i="2"/>
  <c r="AY1348" i="2" s="1"/>
  <c r="AZ1348" i="2"/>
  <c r="AJ1402" i="2"/>
  <c r="AY1402" i="2" s="1"/>
  <c r="AZ1402" i="2"/>
  <c r="AJ1316" i="2"/>
  <c r="AY1316" i="2" s="1"/>
  <c r="AZ1316" i="2"/>
  <c r="AJ1304" i="2"/>
  <c r="AY1304" i="2" s="1"/>
  <c r="AZ1304" i="2"/>
  <c r="AJ1267" i="2"/>
  <c r="AY1267" i="2" s="1"/>
  <c r="AZ1267" i="2"/>
  <c r="AJ1271" i="2"/>
  <c r="AY1271" i="2" s="1"/>
  <c r="AZ1271" i="2"/>
  <c r="AZ1053" i="2"/>
  <c r="AJ1053" i="2"/>
  <c r="AY1053" i="2" s="1"/>
  <c r="AJ1073" i="2"/>
  <c r="AY1073" i="2" s="1"/>
  <c r="AZ1073" i="2"/>
  <c r="AJ1067" i="2"/>
  <c r="AY1067" i="2" s="1"/>
  <c r="AZ1067" i="2"/>
  <c r="AZ1017" i="2"/>
  <c r="AJ1017" i="2"/>
  <c r="AY1017" i="2" s="1"/>
  <c r="AJ931" i="2"/>
  <c r="AY931" i="2" s="1"/>
  <c r="AZ931" i="2"/>
  <c r="AZ915" i="2"/>
  <c r="AJ915" i="2"/>
  <c r="AY915" i="2" s="1"/>
  <c r="AJ596" i="2"/>
  <c r="AY596" i="2" s="1"/>
  <c r="AZ596" i="2"/>
  <c r="AZ585" i="2"/>
  <c r="AJ585" i="2"/>
  <c r="AY585" i="2" s="1"/>
  <c r="AZ594" i="2"/>
  <c r="AJ594" i="2"/>
  <c r="AY594" i="2" s="1"/>
  <c r="AJ655" i="2"/>
  <c r="AY655" i="2" s="1"/>
  <c r="AZ655" i="2"/>
  <c r="AZ441" i="2"/>
  <c r="AJ441" i="2"/>
  <c r="AY441" i="2" s="1"/>
  <c r="AJ295" i="2"/>
  <c r="AY295" i="2" s="1"/>
  <c r="AZ295" i="2"/>
  <c r="AJ287" i="2"/>
  <c r="AY287" i="2" s="1"/>
  <c r="AZ287" i="2"/>
  <c r="AJ279" i="2"/>
  <c r="AY279" i="2" s="1"/>
  <c r="AZ279" i="2"/>
  <c r="AJ271" i="2"/>
  <c r="AY271" i="2" s="1"/>
  <c r="AZ271" i="2"/>
  <c r="AJ263" i="2"/>
  <c r="AY263" i="2" s="1"/>
  <c r="AZ263" i="2"/>
  <c r="AJ255" i="2"/>
  <c r="AY255" i="2" s="1"/>
  <c r="AZ255" i="2"/>
  <c r="AJ247" i="2"/>
  <c r="AY247" i="2" s="1"/>
  <c r="AZ247" i="2"/>
  <c r="AZ417" i="2"/>
  <c r="AJ417" i="2"/>
  <c r="AY417" i="2" s="1"/>
  <c r="AJ238" i="2"/>
  <c r="AY238" i="2" s="1"/>
  <c r="AZ238" i="2"/>
  <c r="AZ216" i="2"/>
  <c r="AJ216" i="2"/>
  <c r="AY216" i="2" s="1"/>
  <c r="AJ2166" i="2"/>
  <c r="AY2166" i="2" s="1"/>
  <c r="AZ2166" i="2"/>
  <c r="AZ1875" i="2"/>
  <c r="AJ1875" i="2"/>
  <c r="AY1875" i="2" s="1"/>
  <c r="AZ1892" i="2"/>
  <c r="AJ1892" i="2"/>
  <c r="AY1892" i="2" s="1"/>
  <c r="AZ1783" i="2"/>
  <c r="AJ1783" i="2"/>
  <c r="AY1783" i="2" s="1"/>
  <c r="AZ1673" i="2"/>
  <c r="AJ1673" i="2"/>
  <c r="AY1673" i="2" s="1"/>
  <c r="AJ1691" i="2"/>
  <c r="AY1691" i="2" s="1"/>
  <c r="AZ1691" i="2"/>
  <c r="AZ1777" i="2"/>
  <c r="AJ1777" i="2"/>
  <c r="AY1777" i="2" s="1"/>
  <c r="AJ1747" i="2"/>
  <c r="AY1747" i="2" s="1"/>
  <c r="AZ1747" i="2"/>
  <c r="AZ1697" i="2"/>
  <c r="AJ1697" i="2"/>
  <c r="AY1697" i="2" s="1"/>
  <c r="AZ2162" i="2"/>
  <c r="AJ2162" i="2"/>
  <c r="AY2162" i="2" s="1"/>
  <c r="AJ2192" i="2"/>
  <c r="AY2192" i="2" s="1"/>
  <c r="AZ2192" i="2"/>
  <c r="AZ2180" i="2"/>
  <c r="AJ2180" i="2"/>
  <c r="AY2180" i="2" s="1"/>
  <c r="AZ2158" i="2"/>
  <c r="AJ2158" i="2"/>
  <c r="AY2158" i="2" s="1"/>
  <c r="AJ2066" i="2"/>
  <c r="AY2066" i="2" s="1"/>
  <c r="AZ2066" i="2"/>
  <c r="AJ2106" i="2"/>
  <c r="AY2106" i="2" s="1"/>
  <c r="AZ2106" i="2"/>
  <c r="AJ2058" i="2"/>
  <c r="AY2058" i="2" s="1"/>
  <c r="AZ2058" i="2"/>
  <c r="AJ2104" i="2"/>
  <c r="AY2104" i="2" s="1"/>
  <c r="AZ2104" i="2"/>
  <c r="AZ2190" i="2"/>
  <c r="AJ2190" i="2"/>
  <c r="AY2190" i="2" s="1"/>
  <c r="AJ2064" i="2"/>
  <c r="AY2064" i="2" s="1"/>
  <c r="AZ2064" i="2"/>
  <c r="AZ2039" i="2"/>
  <c r="AJ2039" i="2"/>
  <c r="AY2039" i="2" s="1"/>
  <c r="AJ2102" i="2"/>
  <c r="AY2102" i="2" s="1"/>
  <c r="AZ2102" i="2"/>
  <c r="AZ2034" i="2"/>
  <c r="AJ2034" i="2"/>
  <c r="AY2034" i="2" s="1"/>
  <c r="AJ2046" i="2"/>
  <c r="AY2046" i="2" s="1"/>
  <c r="AZ2046" i="2"/>
  <c r="AZ1965" i="2"/>
  <c r="AJ1965" i="2"/>
  <c r="AY1965" i="2" s="1"/>
  <c r="AJ1953" i="2"/>
  <c r="AY1953" i="2" s="1"/>
  <c r="AZ1953" i="2"/>
  <c r="AZ2035" i="2"/>
  <c r="AJ2035" i="2"/>
  <c r="AY2035" i="2" s="1"/>
  <c r="AZ1967" i="2"/>
  <c r="AJ1967" i="2"/>
  <c r="AY1967" i="2" s="1"/>
  <c r="AZ1961" i="2"/>
  <c r="AJ1961" i="2"/>
  <c r="AY1961" i="2" s="1"/>
  <c r="AZ1885" i="2"/>
  <c r="AJ1885" i="2"/>
  <c r="AY1885" i="2" s="1"/>
  <c r="AJ1787" i="2"/>
  <c r="AY1787" i="2" s="1"/>
  <c r="AZ1787" i="2"/>
  <c r="AZ1737" i="2"/>
  <c r="AJ1737" i="2"/>
  <c r="AY1737" i="2" s="1"/>
  <c r="AJ1692" i="2"/>
  <c r="AY1692" i="2" s="1"/>
  <c r="AZ1692" i="2"/>
  <c r="AJ1706" i="2"/>
  <c r="AY1706" i="2" s="1"/>
  <c r="AZ1706" i="2"/>
  <c r="AJ1860" i="2"/>
  <c r="AY1860" i="2" s="1"/>
  <c r="AZ1860" i="2"/>
  <c r="AJ1775" i="2"/>
  <c r="AY1775" i="2" s="1"/>
  <c r="AZ1775" i="2"/>
  <c r="AJ1759" i="2"/>
  <c r="AY1759" i="2" s="1"/>
  <c r="AZ1759" i="2"/>
  <c r="AZ1725" i="2"/>
  <c r="AJ1725" i="2"/>
  <c r="AY1725" i="2" s="1"/>
  <c r="AZ1614" i="2"/>
  <c r="AJ1614" i="2"/>
  <c r="AY1614" i="2" s="1"/>
  <c r="AJ1497" i="2"/>
  <c r="AY1497" i="2" s="1"/>
  <c r="AZ1497" i="2"/>
  <c r="AJ1460" i="2"/>
  <c r="AY1460" i="2" s="1"/>
  <c r="AZ1460" i="2"/>
  <c r="AJ1332" i="2"/>
  <c r="AY1332" i="2" s="1"/>
  <c r="AZ1332" i="2"/>
  <c r="AJ1354" i="2"/>
  <c r="AY1354" i="2" s="1"/>
  <c r="AZ1354" i="2"/>
  <c r="AJ1414" i="2"/>
  <c r="AY1414" i="2" s="1"/>
  <c r="AZ1414" i="2"/>
  <c r="AJ1288" i="2"/>
  <c r="AY1288" i="2" s="1"/>
  <c r="AZ1288" i="2"/>
  <c r="AJ1263" i="2"/>
  <c r="AY1263" i="2" s="1"/>
  <c r="AZ1263" i="2"/>
  <c r="AJ1297" i="2"/>
  <c r="AY1297" i="2" s="1"/>
  <c r="AZ1297" i="2"/>
  <c r="AJ1261" i="2"/>
  <c r="AY1261" i="2" s="1"/>
  <c r="AZ1261" i="2"/>
  <c r="AZ1322" i="2"/>
  <c r="AJ1322" i="2"/>
  <c r="AY1322" i="2" s="1"/>
  <c r="AJ1420" i="2"/>
  <c r="AY1420" i="2" s="1"/>
  <c r="AZ1420" i="2"/>
  <c r="AJ653" i="2"/>
  <c r="AY653" i="2" s="1"/>
  <c r="AZ653" i="2"/>
  <c r="AJ629" i="2"/>
  <c r="AY629" i="2" s="1"/>
  <c r="AZ629" i="2"/>
  <c r="AZ605" i="2"/>
  <c r="AJ605" i="2"/>
  <c r="AY605" i="2" s="1"/>
  <c r="AJ584" i="2"/>
  <c r="AY584" i="2" s="1"/>
  <c r="AZ584" i="2"/>
  <c r="AJ651" i="2"/>
  <c r="AY651" i="2" s="1"/>
  <c r="AZ651" i="2"/>
  <c r="AJ603" i="2"/>
  <c r="AY603" i="2" s="1"/>
  <c r="AZ603" i="2"/>
  <c r="AJ631" i="2"/>
  <c r="AY631" i="2" s="1"/>
  <c r="AZ631" i="2"/>
  <c r="AZ2201" i="2"/>
  <c r="AJ2201" i="2"/>
  <c r="AY2201" i="2" s="1"/>
  <c r="AJ2068" i="2"/>
  <c r="AY2068" i="2" s="1"/>
  <c r="AZ2068" i="2"/>
  <c r="AZ2041" i="2"/>
  <c r="AJ2041" i="2"/>
  <c r="AY2041" i="2" s="1"/>
  <c r="AJ1743" i="2"/>
  <c r="AY1743" i="2" s="1"/>
  <c r="AZ1743" i="2"/>
  <c r="AZ2136" i="2"/>
  <c r="AJ2136" i="2"/>
  <c r="AY2136" i="2" s="1"/>
  <c r="AJ1869" i="2"/>
  <c r="AY1869" i="2" s="1"/>
  <c r="AZ1869" i="2"/>
  <c r="AZ1694" i="2"/>
  <c r="AJ1694" i="2"/>
  <c r="AY1694" i="2" s="1"/>
  <c r="AZ1761" i="2"/>
  <c r="AJ1761" i="2"/>
  <c r="AY1761" i="2" s="1"/>
  <c r="AZ1703" i="2"/>
  <c r="AJ1703" i="2"/>
  <c r="AY1703" i="2" s="1"/>
  <c r="AJ1430" i="2"/>
  <c r="AY1430" i="2" s="1"/>
  <c r="AZ1430" i="2"/>
  <c r="AJ1452" i="2"/>
  <c r="AY1452" i="2" s="1"/>
  <c r="AZ1452" i="2"/>
  <c r="AZ2188" i="2"/>
  <c r="AJ2188" i="2"/>
  <c r="AY2188" i="2" s="1"/>
  <c r="AZ2156" i="2"/>
  <c r="AJ2156" i="2"/>
  <c r="AY2156" i="2" s="1"/>
  <c r="AJ2170" i="2"/>
  <c r="AY2170" i="2" s="1"/>
  <c r="AZ2170" i="2"/>
  <c r="AJ2112" i="2"/>
  <c r="AY2112" i="2" s="1"/>
  <c r="AZ2112" i="2"/>
  <c r="AZ2056" i="2"/>
  <c r="AJ2056" i="2"/>
  <c r="AY2056" i="2" s="1"/>
  <c r="AZ2128" i="2"/>
  <c r="AJ2128" i="2"/>
  <c r="AY2128" i="2" s="1"/>
  <c r="AJ2108" i="2"/>
  <c r="AY2108" i="2" s="1"/>
  <c r="AZ2108" i="2"/>
  <c r="AJ2114" i="2"/>
  <c r="AY2114" i="2" s="1"/>
  <c r="AZ2114" i="2"/>
  <c r="AJ2118" i="2"/>
  <c r="AY2118" i="2" s="1"/>
  <c r="AZ2118" i="2"/>
  <c r="AZ2033" i="2"/>
  <c r="AJ2033" i="2"/>
  <c r="AY2033" i="2" s="1"/>
  <c r="AJ1979" i="2"/>
  <c r="AY1979" i="2" s="1"/>
  <c r="AZ1979" i="2"/>
  <c r="AZ1879" i="2"/>
  <c r="AJ1879" i="2"/>
  <c r="AY1879" i="2" s="1"/>
  <c r="AJ1852" i="2"/>
  <c r="AY1852" i="2" s="1"/>
  <c r="AZ1852" i="2"/>
  <c r="AZ1871" i="2"/>
  <c r="AJ1871" i="2"/>
  <c r="AY1871" i="2" s="1"/>
  <c r="AZ1881" i="2"/>
  <c r="AJ1881" i="2"/>
  <c r="AY1881" i="2" s="1"/>
  <c r="AJ1727" i="2"/>
  <c r="AY1727" i="2" s="1"/>
  <c r="AZ1727" i="2"/>
  <c r="AJ1806" i="2"/>
  <c r="AY1806" i="2" s="1"/>
  <c r="AZ1806" i="2"/>
  <c r="AZ1693" i="2"/>
  <c r="AJ1693" i="2"/>
  <c r="AY1693" i="2" s="1"/>
  <c r="AZ1741" i="2"/>
  <c r="AJ1741" i="2"/>
  <c r="AY1741" i="2" s="1"/>
  <c r="AJ1707" i="2"/>
  <c r="AY1707" i="2" s="1"/>
  <c r="AZ1707" i="2"/>
  <c r="AJ1682" i="2"/>
  <c r="AY1682" i="2" s="1"/>
  <c r="AZ1682" i="2"/>
  <c r="AZ1773" i="2"/>
  <c r="AJ1773" i="2"/>
  <c r="AY1773" i="2" s="1"/>
  <c r="AZ1757" i="2"/>
  <c r="AJ1757" i="2"/>
  <c r="AY1757" i="2" s="1"/>
  <c r="AJ1715" i="2"/>
  <c r="AY1715" i="2" s="1"/>
  <c r="AZ1715" i="2"/>
  <c r="AZ1696" i="2"/>
  <c r="AJ1696" i="2"/>
  <c r="AY1696" i="2" s="1"/>
  <c r="AZ1675" i="2"/>
  <c r="AJ1675" i="2"/>
  <c r="AY1675" i="2" s="1"/>
  <c r="AZ1622" i="2"/>
  <c r="AJ1622" i="2"/>
  <c r="AY1622" i="2" s="1"/>
  <c r="AZ1578" i="2"/>
  <c r="AJ1578" i="2"/>
  <c r="AY1578" i="2" s="1"/>
  <c r="AJ1444" i="2"/>
  <c r="AY1444" i="2" s="1"/>
  <c r="AZ1444" i="2"/>
  <c r="AJ1314" i="2"/>
  <c r="AY1314" i="2" s="1"/>
  <c r="AZ1314" i="2"/>
  <c r="AJ1434" i="2"/>
  <c r="AY1434" i="2" s="1"/>
  <c r="AZ1434" i="2"/>
  <c r="AJ1300" i="2"/>
  <c r="AY1300" i="2" s="1"/>
  <c r="AZ1300" i="2"/>
  <c r="AJ1398" i="2"/>
  <c r="AY1398" i="2" s="1"/>
  <c r="AZ1398" i="2"/>
  <c r="AJ1499" i="2"/>
  <c r="AY1499" i="2" s="1"/>
  <c r="AZ1499" i="2"/>
  <c r="AJ1275" i="2"/>
  <c r="AY1275" i="2" s="1"/>
  <c r="AZ1275" i="2"/>
  <c r="AZ1077" i="2"/>
  <c r="AJ1077" i="2"/>
  <c r="AY1077" i="2" s="1"/>
  <c r="AZ927" i="2"/>
  <c r="AJ927" i="2"/>
  <c r="AY927" i="2" s="1"/>
  <c r="AJ604" i="2"/>
  <c r="AY604" i="2" s="1"/>
  <c r="AZ604" i="2"/>
  <c r="AZ593" i="2"/>
  <c r="AJ593" i="2"/>
  <c r="AY593" i="2" s="1"/>
  <c r="AJ641" i="2"/>
  <c r="AY641" i="2" s="1"/>
  <c r="AZ641" i="2"/>
  <c r="AJ625" i="2"/>
  <c r="AY625" i="2" s="1"/>
  <c r="AZ625" i="2"/>
  <c r="AZ602" i="2"/>
  <c r="AJ602" i="2"/>
  <c r="AY602" i="2" s="1"/>
  <c r="AJ591" i="2"/>
  <c r="AY591" i="2" s="1"/>
  <c r="AZ591" i="2"/>
  <c r="AJ293" i="2"/>
  <c r="AY293" i="2" s="1"/>
  <c r="AZ293" i="2"/>
  <c r="AJ285" i="2"/>
  <c r="AY285" i="2" s="1"/>
  <c r="AZ285" i="2"/>
  <c r="AJ277" i="2"/>
  <c r="AY277" i="2" s="1"/>
  <c r="AZ277" i="2"/>
  <c r="AJ269" i="2"/>
  <c r="AY269" i="2" s="1"/>
  <c r="AZ269" i="2"/>
  <c r="AJ261" i="2"/>
  <c r="AY261" i="2" s="1"/>
  <c r="AZ261" i="2"/>
  <c r="AJ253" i="2"/>
  <c r="AY253" i="2" s="1"/>
  <c r="AZ253" i="2"/>
  <c r="AJ212" i="2"/>
  <c r="AY212" i="2" s="1"/>
  <c r="AZ212" i="2"/>
  <c r="AZ226" i="2"/>
  <c r="AJ226" i="2"/>
  <c r="AY226" i="2" s="1"/>
</calcChain>
</file>

<file path=xl/connections.xml><?xml version="1.0" encoding="utf-8"?>
<connections xmlns="http://schemas.openxmlformats.org/spreadsheetml/2006/main">
  <connection id="1" keepAlive="1" name="Consulta - ifood_df" description="Conexão com a consulta 'ifood_df' na pasta de trabalho." type="5" refreshedVersion="6" background="1" saveData="1">
    <dbPr connection="Provider=Microsoft.Mashup.OleDb.1;Data Source=$Workbook$;Location=ifood_df;Extended Properties=&quot;&quot;" command="SELECT * FROM [ifood_df]"/>
  </connection>
  <connection id="2" keepAlive="1" name="Consulta - ifood_df (2)" description="Conexão com a consulta 'ifood_df (2)' na pasta de trabalho." type="5" refreshedVersion="6" background="1" saveData="1">
    <dbPr connection="Provider=Microsoft.Mashup.OleDb.1;Data Source=$Workbook$;Location=ifood_df (2);Extended Properties=&quot;&quot;" command="SELECT * FROM [ifood_df (2)]"/>
  </connection>
</connections>
</file>

<file path=xl/sharedStrings.xml><?xml version="1.0" encoding="utf-8"?>
<sst xmlns="http://schemas.openxmlformats.org/spreadsheetml/2006/main" count="2793" uniqueCount="2180">
  <si>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</si>
  <si>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</si>
  <si>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</si>
  <si>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</si>
  <si>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</si>
  <si>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</si>
  <si>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</si>
  <si>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</si>
  <si>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</si>
  <si>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</si>
  <si>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</si>
  <si>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</si>
  <si>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</si>
  <si>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</si>
  <si>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</si>
  <si>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</si>
  <si>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</si>
  <si>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</si>
  <si>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</si>
  <si>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</si>
  <si>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</si>
  <si>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</si>
  <si>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</si>
  <si>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</si>
  <si>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</si>
  <si>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</si>
  <si>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</si>
  <si>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</si>
  <si>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</si>
  <si>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</si>
  <si>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</si>
  <si>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</si>
  <si>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</si>
  <si>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</si>
  <si>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</si>
  <si>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</si>
  <si>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</si>
  <si>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</si>
  <si>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</si>
  <si>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Faixa Idade</t>
  </si>
  <si>
    <t>Faixa Recência</t>
  </si>
  <si>
    <t>Faixa Gasto</t>
  </si>
  <si>
    <t>Total de Compras</t>
  </si>
  <si>
    <t>Canal Predominante</t>
  </si>
  <si>
    <t>Estado Civil</t>
  </si>
  <si>
    <t>Ticket médio</t>
  </si>
  <si>
    <t>Faixa Total de Compras</t>
  </si>
  <si>
    <t>Faixa ticket médio</t>
  </si>
  <si>
    <t>ID</t>
  </si>
  <si>
    <t>Total Geral</t>
  </si>
  <si>
    <t>Freq. Relativa</t>
  </si>
  <si>
    <t>Freq. Absoluta</t>
  </si>
  <si>
    <t>Aceitação da Campanha</t>
  </si>
  <si>
    <t>Total Freq. Absoluta</t>
  </si>
  <si>
    <t>Total Freq. Relativa</t>
  </si>
  <si>
    <t>60–69</t>
  </si>
  <si>
    <t>Solteiro</t>
  </si>
  <si>
    <t>Catalog</t>
  </si>
  <si>
    <t>Casado</t>
  </si>
  <si>
    <t>Store</t>
  </si>
  <si>
    <t>R$ 1–25</t>
  </si>
  <si>
    <t>R$ 101-500</t>
  </si>
  <si>
    <t>30–39</t>
  </si>
  <si>
    <t>R$ 1001-1500</t>
  </si>
  <si>
    <t>40–49</t>
  </si>
  <si>
    <t>Web</t>
  </si>
  <si>
    <t>R$ 26–50</t>
  </si>
  <si>
    <t>Juntos</t>
  </si>
  <si>
    <t>R$ 0-100</t>
  </si>
  <si>
    <t>50–59</t>
  </si>
  <si>
    <t>Divorciado</t>
  </si>
  <si>
    <t>70–80</t>
  </si>
  <si>
    <t>R$ 501-1000</t>
  </si>
  <si>
    <t>24–29</t>
  </si>
  <si>
    <t>Viúvo</t>
  </si>
  <si>
    <t>Aceitou (%)</t>
  </si>
  <si>
    <t>Odds</t>
  </si>
  <si>
    <t>IV</t>
  </si>
  <si>
    <t>Aceitou a campanha?</t>
  </si>
  <si>
    <t>Recência (dias)</t>
  </si>
  <si>
    <t>Idade</t>
  </si>
  <si>
    <t>46-60 dias</t>
  </si>
  <si>
    <t>31-45 dias</t>
  </si>
  <si>
    <t>16-30 dias</t>
  </si>
  <si>
    <t>76-99 dias</t>
  </si>
  <si>
    <t>61-75 dias</t>
  </si>
  <si>
    <t>0-15 dias</t>
  </si>
  <si>
    <t>58138.0</t>
  </si>
  <si>
    <t>46344.0</t>
  </si>
  <si>
    <t>71613.0</t>
  </si>
  <si>
    <t>26646.0</t>
  </si>
  <si>
    <t>58293.0</t>
  </si>
  <si>
    <t>62513.0</t>
  </si>
  <si>
    <t>55635.0</t>
  </si>
  <si>
    <t>33454.0</t>
  </si>
  <si>
    <t>30351.0</t>
  </si>
  <si>
    <t>5648.0</t>
  </si>
  <si>
    <t>7500.0</t>
  </si>
  <si>
    <t>63033.0</t>
  </si>
  <si>
    <t>59354.0</t>
  </si>
  <si>
    <t>17323.0</t>
  </si>
  <si>
    <t>82800.0</t>
  </si>
  <si>
    <t>41850.0</t>
  </si>
  <si>
    <t>37760.0</t>
  </si>
  <si>
    <t>76995.0</t>
  </si>
  <si>
    <t>33812.0</t>
  </si>
  <si>
    <t>37040.0</t>
  </si>
  <si>
    <t>2447.0</t>
  </si>
  <si>
    <t>58607.0</t>
  </si>
  <si>
    <t>65324.0</t>
  </si>
  <si>
    <t>40689.0</t>
  </si>
  <si>
    <t>18589.0</t>
  </si>
  <si>
    <t>53359.0</t>
  </si>
  <si>
    <t>38360.0</t>
  </si>
  <si>
    <t>84618.0</t>
  </si>
  <si>
    <t>10979.0</t>
  </si>
  <si>
    <t>38620.0</t>
  </si>
  <si>
    <t>40548.0</t>
  </si>
  <si>
    <t>46610.0</t>
  </si>
  <si>
    <t>68657.0</t>
  </si>
  <si>
    <t>49389.0</t>
  </si>
  <si>
    <t>67353.0</t>
  </si>
  <si>
    <t>23718.0</t>
  </si>
  <si>
    <t>42429.0</t>
  </si>
  <si>
    <t>48948.0</t>
  </si>
  <si>
    <t>80011.0</t>
  </si>
  <si>
    <t>20559.0</t>
  </si>
  <si>
    <t>21994.0</t>
  </si>
  <si>
    <t>79941.0</t>
  </si>
  <si>
    <t>41728.0</t>
  </si>
  <si>
    <t>72550.0</t>
  </si>
  <si>
    <t>65486.0</t>
  </si>
  <si>
    <t>79143.0</t>
  </si>
  <si>
    <t>35790.0</t>
  </si>
  <si>
    <t>82582.0</t>
  </si>
  <si>
    <t>66373.0</t>
  </si>
  <si>
    <t>82384.0</t>
  </si>
  <si>
    <t>70287.0</t>
  </si>
  <si>
    <t>27938.0</t>
  </si>
  <si>
    <t>55954.0</t>
  </si>
  <si>
    <t>75777.0</t>
  </si>
  <si>
    <t>66653.0</t>
  </si>
  <si>
    <t>61823.0</t>
  </si>
  <si>
    <t>67680.0</t>
  </si>
  <si>
    <t>70666.0</t>
  </si>
  <si>
    <t>25721.0</t>
  </si>
  <si>
    <t>32474.0</t>
  </si>
  <si>
    <t>88194.0</t>
  </si>
  <si>
    <t>69096.0</t>
  </si>
  <si>
    <t>74854.0</t>
  </si>
  <si>
    <t>66991.0</t>
  </si>
  <si>
    <t>65031.0</t>
  </si>
  <si>
    <t>60631.0</t>
  </si>
  <si>
    <t>28332.0</t>
  </si>
  <si>
    <t>40246.0</t>
  </si>
  <si>
    <t>75251.0</t>
  </si>
  <si>
    <t>75825.0</t>
  </si>
  <si>
    <t>26326.0</t>
  </si>
  <si>
    <t>56046.0</t>
  </si>
  <si>
    <t>29760.0</t>
  </si>
  <si>
    <t>26304.0</t>
  </si>
  <si>
    <t>23559.0</t>
  </si>
  <si>
    <t>81361.0</t>
  </si>
  <si>
    <t>29440.0</t>
  </si>
  <si>
    <t>36138.0</t>
  </si>
  <si>
    <t>50388.0</t>
  </si>
  <si>
    <t>79593.0</t>
  </si>
  <si>
    <t>54178.0</t>
  </si>
  <si>
    <t>42394.0</t>
  </si>
  <si>
    <t>23626.0</t>
  </si>
  <si>
    <t>30096.0</t>
  </si>
  <si>
    <t>47916.0</t>
  </si>
  <si>
    <t>51813.0</t>
  </si>
  <si>
    <t>78497.0</t>
  </si>
  <si>
    <t>50150.0</t>
  </si>
  <si>
    <t>47823.0</t>
  </si>
  <si>
    <t>34554.0</t>
  </si>
  <si>
    <t>85693.0</t>
  </si>
  <si>
    <t>65846.0</t>
  </si>
  <si>
    <t>87195.0</t>
  </si>
  <si>
    <t>24594.0</t>
  </si>
  <si>
    <t>49096.0</t>
  </si>
  <si>
    <t>52413.0</t>
  </si>
  <si>
    <t>38557.0</t>
  </si>
  <si>
    <t>89058.0</t>
  </si>
  <si>
    <t>77298.0</t>
  </si>
  <si>
    <t>68126.0</t>
  </si>
  <si>
    <t>57288.0</t>
  </si>
  <si>
    <t>86037.0</t>
  </si>
  <si>
    <t>43974.0</t>
  </si>
  <si>
    <t>50785.0</t>
  </si>
  <si>
    <t>90765.0</t>
  </si>
  <si>
    <t>36550.0</t>
  </si>
  <si>
    <t>30753.0</t>
  </si>
  <si>
    <t>21918.0</t>
  </si>
  <si>
    <t>56129.0</t>
  </si>
  <si>
    <t>32557.0</t>
  </si>
  <si>
    <t>19510.0</t>
  </si>
  <si>
    <t>30992.0</t>
  </si>
  <si>
    <t>101970.0</t>
  </si>
  <si>
    <t>71488.0</t>
  </si>
  <si>
    <t>79607.0</t>
  </si>
  <si>
    <t>54348.0</t>
  </si>
  <si>
    <t>77376.0</t>
  </si>
  <si>
    <t>62998.0</t>
  </si>
  <si>
    <t>61331.0</t>
  </si>
  <si>
    <t>73448.0</t>
  </si>
  <si>
    <t>41551.0</t>
  </si>
  <si>
    <t>62981.0</t>
  </si>
  <si>
    <t>9548.0</t>
  </si>
  <si>
    <t>33762.0</t>
  </si>
  <si>
    <t>35860.0</t>
  </si>
  <si>
    <t>36921.0</t>
  </si>
  <si>
    <t>92859.0</t>
  </si>
  <si>
    <t>65104.0</t>
  </si>
  <si>
    <t>86111.0</t>
  </si>
  <si>
    <t>68352.0</t>
  </si>
  <si>
    <t>41883.0</t>
  </si>
  <si>
    <t>59809.0</t>
  </si>
  <si>
    <t>23957.0</t>
  </si>
  <si>
    <t>38547.0</t>
  </si>
  <si>
    <t>35688.0</t>
  </si>
  <si>
    <t>49605.0</t>
  </si>
  <si>
    <t>65747.0</t>
  </si>
  <si>
    <t>34176.0</t>
  </si>
  <si>
    <t>61010.0</t>
  </si>
  <si>
    <t>69372.0</t>
  </si>
  <si>
    <t>49967.0</t>
  </si>
  <si>
    <t>60199.0</t>
  </si>
  <si>
    <t>55375.0</t>
  </si>
  <si>
    <t>80317.0</t>
  </si>
  <si>
    <t>30523.0</t>
  </si>
  <si>
    <t>70356.0</t>
  </si>
  <si>
    <t>23228.0</t>
  </si>
  <si>
    <t>74165.0</t>
  </si>
  <si>
    <t>43482.0</t>
  </si>
  <si>
    <t>62551.0</t>
  </si>
  <si>
    <t>52332.0</t>
  </si>
  <si>
    <t>66951.0</t>
  </si>
  <si>
    <t>26091.0</t>
  </si>
  <si>
    <t>33456.0</t>
  </si>
  <si>
    <t>28718.0</t>
  </si>
  <si>
    <t>50447.0</t>
  </si>
  <si>
    <t>53537.0</t>
  </si>
  <si>
    <t>52074.0</t>
  </si>
  <si>
    <t>80427.0</t>
  </si>
  <si>
    <t>83837.0</t>
  </si>
  <si>
    <t>38853.0</t>
  </si>
  <si>
    <t>38285.0</t>
  </si>
  <si>
    <t>51650.0</t>
  </si>
  <si>
    <t>16248.0</t>
  </si>
  <si>
    <t>66835.0</t>
  </si>
  <si>
    <t>30477.0</t>
  </si>
  <si>
    <t>28249.0</t>
  </si>
  <si>
    <t>25271.0</t>
  </si>
  <si>
    <t>32303.0</t>
  </si>
  <si>
    <t>61286.0</t>
  </si>
  <si>
    <t>74068.0</t>
  </si>
  <si>
    <t>45759.0</t>
  </si>
  <si>
    <t>24882.0</t>
  </si>
  <si>
    <t>66973.0</t>
  </si>
  <si>
    <t>38872.0</t>
  </si>
  <si>
    <t>51148.0</t>
  </si>
  <si>
    <t>31353.0</t>
  </si>
  <si>
    <t>69661.0</t>
  </si>
  <si>
    <t>80067.0</t>
  </si>
  <si>
    <t>86718.0</t>
  </si>
  <si>
    <t>46854.0</t>
  </si>
  <si>
    <t>69142.0</t>
  </si>
  <si>
    <t>75922.0</t>
  </si>
  <si>
    <t>63693.0</t>
  </si>
  <si>
    <t>102160.0</t>
  </si>
  <si>
    <t>40637.0</t>
  </si>
  <si>
    <t>18890.0</t>
  </si>
  <si>
    <t>29604.0</t>
  </si>
  <si>
    <t>48721.0</t>
  </si>
  <si>
    <t>44794.0</t>
  </si>
  <si>
    <t>64497.0</t>
  </si>
  <si>
    <t>46097.0</t>
  </si>
  <si>
    <t>77972.0</t>
  </si>
  <si>
    <t>44377.0</t>
  </si>
  <si>
    <t>46014.0</t>
  </si>
  <si>
    <t>70951.0</t>
  </si>
  <si>
    <t>41443.0</t>
  </si>
  <si>
    <t>52195.0</t>
  </si>
  <si>
    <t>83790.0</t>
  </si>
  <si>
    <t>44551.0</t>
  </si>
  <si>
    <t>69508.0</t>
  </si>
  <si>
    <t>45204.0</t>
  </si>
  <si>
    <t>72460.0</t>
  </si>
  <si>
    <t>77622.0</t>
  </si>
  <si>
    <t>30732.0</t>
  </si>
  <si>
    <t>63887.0</t>
  </si>
  <si>
    <t>42011.0</t>
  </si>
  <si>
    <t>51369.0</t>
  </si>
  <si>
    <t>51537.0</t>
  </si>
  <si>
    <t>79930.0</t>
  </si>
  <si>
    <t>34320.0</t>
  </si>
  <si>
    <t>37070.0</t>
  </si>
  <si>
    <t>81975.0</t>
  </si>
  <si>
    <t>38590.0</t>
  </si>
  <si>
    <t>15033.0</t>
  </si>
  <si>
    <t>62745.0</t>
  </si>
  <si>
    <t>22212.0</t>
  </si>
  <si>
    <t>23661.0</t>
  </si>
  <si>
    <t>79761.0</t>
  </si>
  <si>
    <t>73455.0</t>
  </si>
  <si>
    <t>64961.0</t>
  </si>
  <si>
    <t>22804.0</t>
  </si>
  <si>
    <t>73687.0</t>
  </si>
  <si>
    <t>61074.0</t>
  </si>
  <si>
    <t>31686.0</t>
  </si>
  <si>
    <t>80134.0</t>
  </si>
  <si>
    <t>75027.0</t>
  </si>
  <si>
    <t>67546.0</t>
  </si>
  <si>
    <t>65176.0</t>
  </si>
  <si>
    <t>31160.0</t>
  </si>
  <si>
    <t>29938.0</t>
  </si>
  <si>
    <t>102692.0</t>
  </si>
  <si>
    <t>26490.0</t>
  </si>
  <si>
    <t>75702.0</t>
  </si>
  <si>
    <t>30899.0</t>
  </si>
  <si>
    <t>63342.0</t>
  </si>
  <si>
    <t>45989.0</t>
  </si>
  <si>
    <t>18701.0</t>
  </si>
  <si>
    <t>40737.0</t>
  </si>
  <si>
    <t>15287.0</t>
  </si>
  <si>
    <t>69674.0</t>
  </si>
  <si>
    <t>44159.0</t>
  </si>
  <si>
    <t>37717.0</t>
  </si>
  <si>
    <t>43776.0</t>
  </si>
  <si>
    <t>38179.0</t>
  </si>
  <si>
    <t>80124.0</t>
  </si>
  <si>
    <t>38097.0</t>
  </si>
  <si>
    <t>72940.0</t>
  </si>
  <si>
    <t>22070.0</t>
  </si>
  <si>
    <t>69267.0</t>
  </si>
  <si>
    <t>31788.0</t>
  </si>
  <si>
    <t>61905.0</t>
  </si>
  <si>
    <t>29315.0</t>
  </si>
  <si>
    <t>33378.0</t>
  </si>
  <si>
    <t>66313.0</t>
  </si>
  <si>
    <t>60714.0</t>
  </si>
  <si>
    <t>77882.0</t>
  </si>
  <si>
    <t>69867.0</t>
  </si>
  <si>
    <t>63841.0</t>
  </si>
  <si>
    <t>24480.0</t>
  </si>
  <si>
    <t>65640.0</t>
  </si>
  <si>
    <t>44319.0</t>
  </si>
  <si>
    <t>30631.0</t>
  </si>
  <si>
    <t>75278.0</t>
  </si>
  <si>
    <t>50898.0</t>
  </si>
  <si>
    <t>79946.0</t>
  </si>
  <si>
    <t>35416.0</t>
  </si>
  <si>
    <t>32414.0</t>
  </si>
  <si>
    <t>38361.0</t>
  </si>
  <si>
    <t>82497.0</t>
  </si>
  <si>
    <t>16626.0</t>
  </si>
  <si>
    <t>29672.0</t>
  </si>
  <si>
    <t>55951.0</t>
  </si>
  <si>
    <t>35388.0</t>
  </si>
  <si>
    <t>42386.0</t>
  </si>
  <si>
    <t>68627.0</t>
  </si>
  <si>
    <t>57912.0</t>
  </si>
  <si>
    <t>35246.0</t>
  </si>
  <si>
    <t>58821.0</t>
  </si>
  <si>
    <t>46377.0</t>
  </si>
  <si>
    <t>39747.0</t>
  </si>
  <si>
    <t>23976.0</t>
  </si>
  <si>
    <t>80950.0</t>
  </si>
  <si>
    <t>27038.0</t>
  </si>
  <si>
    <t>77457.0</t>
  </si>
  <si>
    <t>64100.0</t>
  </si>
  <si>
    <t>42670.0</t>
  </si>
  <si>
    <t>12571.0</t>
  </si>
  <si>
    <t>22574.0</t>
  </si>
  <si>
    <t>70893.0</t>
  </si>
  <si>
    <t>54198.0</t>
  </si>
  <si>
    <t>28839.0</t>
  </si>
  <si>
    <t>40321.0</t>
  </si>
  <si>
    <t>66503.0</t>
  </si>
  <si>
    <t>30833.0</t>
  </si>
  <si>
    <t>64795.0</t>
  </si>
  <si>
    <t>34421.0</t>
  </si>
  <si>
    <t>47025.0</t>
  </si>
  <si>
    <t>64325.0</t>
  </si>
  <si>
    <t>40464.0</t>
  </si>
  <si>
    <t>62187.0</t>
  </si>
  <si>
    <t>14849.0</t>
  </si>
  <si>
    <t>27255.0</t>
  </si>
  <si>
    <t>54432.0</t>
  </si>
  <si>
    <t>29999.0</t>
  </si>
  <si>
    <t>24072.0</t>
  </si>
  <si>
    <t>33996.0</t>
  </si>
  <si>
    <t>66334.0</t>
  </si>
  <si>
    <t>35178.0</t>
  </si>
  <si>
    <t>22010.0</t>
  </si>
  <si>
    <t>62204.0</t>
  </si>
  <si>
    <t>75693.0</t>
  </si>
  <si>
    <t>30675.0</t>
  </si>
  <si>
    <t>83003.0</t>
  </si>
  <si>
    <t>68655.0</t>
  </si>
  <si>
    <t>41411.0</t>
  </si>
  <si>
    <t>55212.0</t>
  </si>
  <si>
    <t>59292.0</t>
  </si>
  <si>
    <t>27190.0</t>
  </si>
  <si>
    <t>82623.0</t>
  </si>
  <si>
    <t>44300.0</t>
  </si>
  <si>
    <t>84835.0</t>
  </si>
  <si>
    <t>30372.0</t>
  </si>
  <si>
    <t>33181.0</t>
  </si>
  <si>
    <t>71113.0</t>
  </si>
  <si>
    <t>71952.0</t>
  </si>
  <si>
    <t>69759.0</t>
  </si>
  <si>
    <t>72099.0</t>
  </si>
  <si>
    <t>60000.0</t>
  </si>
  <si>
    <t>38643.0</t>
  </si>
  <si>
    <t>50737.0</t>
  </si>
  <si>
    <t>68462.0</t>
  </si>
  <si>
    <t>65073.0</t>
  </si>
  <si>
    <t>46681.0</t>
  </si>
  <si>
    <t>78618.0</t>
  </si>
  <si>
    <t>28442.0</t>
  </si>
  <si>
    <t>51479.0</t>
  </si>
  <si>
    <t>54803.0</t>
  </si>
  <si>
    <t>79530.0</t>
  </si>
  <si>
    <t>31615.0</t>
  </si>
  <si>
    <t>72025.0</t>
  </si>
  <si>
    <t>52614.0</t>
  </si>
  <si>
    <t>35684.0</t>
  </si>
  <si>
    <t>48178.0</t>
  </si>
  <si>
    <t>29548.0</t>
  </si>
  <si>
    <t>63810.0</t>
  </si>
  <si>
    <t>38578.0</t>
  </si>
  <si>
    <t>46098.0</t>
  </si>
  <si>
    <t>22585.0</t>
  </si>
  <si>
    <t>30279.0</t>
  </si>
  <si>
    <t>66426.0</t>
  </si>
  <si>
    <t>30822.0</t>
  </si>
  <si>
    <t>33581.0</t>
  </si>
  <si>
    <t>19986.0</t>
  </si>
  <si>
    <t>27421.0</t>
  </si>
  <si>
    <t>36143.0</t>
  </si>
  <si>
    <t>10245.0</t>
  </si>
  <si>
    <t>43795.0</t>
  </si>
  <si>
    <t>63381.0</t>
  </si>
  <si>
    <t>38823.0</t>
  </si>
  <si>
    <t>83664.0</t>
  </si>
  <si>
    <t>90300.0</t>
  </si>
  <si>
    <t>62499.0</t>
  </si>
  <si>
    <t>74293.0</t>
  </si>
  <si>
    <t>51012.0</t>
  </si>
  <si>
    <t>70777.0</t>
  </si>
  <si>
    <t>68682.0</t>
  </si>
  <si>
    <t>43824.0</t>
  </si>
  <si>
    <t>15345.0</t>
  </si>
  <si>
    <t>23442.0</t>
  </si>
  <si>
    <t>14515.0</t>
  </si>
  <si>
    <t>31395.0</t>
  </si>
  <si>
    <t>75276.0</t>
  </si>
  <si>
    <t>42373.0</t>
  </si>
  <si>
    <t>30507.0</t>
  </si>
  <si>
    <t>55521.0</t>
  </si>
  <si>
    <t>48006.0</t>
  </si>
  <si>
    <t>27213.0</t>
  </si>
  <si>
    <t>65808.0</t>
  </si>
  <si>
    <t>50437.0</t>
  </si>
  <si>
    <t>23616.0</t>
  </si>
  <si>
    <t>53858.0</t>
  </si>
  <si>
    <t>66465.0</t>
  </si>
  <si>
    <t>46923.0</t>
  </si>
  <si>
    <t>75072.0</t>
  </si>
  <si>
    <t>75865.0</t>
  </si>
  <si>
    <t>19789.0</t>
  </si>
  <si>
    <t>91065.0</t>
  </si>
  <si>
    <t>49505.0</t>
  </si>
  <si>
    <t>37401.0</t>
  </si>
  <si>
    <t>18492.0</t>
  </si>
  <si>
    <t>82584.0</t>
  </si>
  <si>
    <t>93027.0</t>
  </si>
  <si>
    <t>48686.0</t>
  </si>
  <si>
    <t>92910.0</t>
  </si>
  <si>
    <t>75433.0</t>
  </si>
  <si>
    <t>10404.0</t>
  </si>
  <si>
    <t>61314.0</t>
  </si>
  <si>
    <t>84865.0</t>
  </si>
  <si>
    <t>42387.0</t>
  </si>
  <si>
    <t>67309.0</t>
  </si>
  <si>
    <t>75236.0</t>
  </si>
  <si>
    <t>30015.0</t>
  </si>
  <si>
    <t>50943.0</t>
  </si>
  <si>
    <t>67272.0</t>
  </si>
  <si>
    <t>51529.0</t>
  </si>
  <si>
    <t>32011.0</t>
  </si>
  <si>
    <t>28691.0</t>
  </si>
  <si>
    <t>56223.0</t>
  </si>
  <si>
    <t>18100.0</t>
  </si>
  <si>
    <t>20130.0</t>
  </si>
  <si>
    <t>23295.0</t>
  </si>
  <si>
    <t>42618.0</t>
  </si>
  <si>
    <t>81246.0</t>
  </si>
  <si>
    <t>24027.0</t>
  </si>
  <si>
    <t>55707.0</t>
  </si>
  <si>
    <t>57959.0</t>
  </si>
  <si>
    <t>56796.0</t>
  </si>
  <si>
    <t>36230.0</t>
  </si>
  <si>
    <t>70829.0</t>
  </si>
  <si>
    <t>65991.0</t>
  </si>
  <si>
    <t>38988.0</t>
  </si>
  <si>
    <t>89572.0</t>
  </si>
  <si>
    <t>42207.0</t>
  </si>
  <si>
    <t>50300.0</t>
  </si>
  <si>
    <t>66664.0</t>
  </si>
  <si>
    <t>60597.0</t>
  </si>
  <si>
    <t>70165.0</t>
  </si>
  <si>
    <t>50520.0</t>
  </si>
  <si>
    <t>33183.0</t>
  </si>
  <si>
    <t>66582.0</t>
  </si>
  <si>
    <t>75261.0</t>
  </si>
  <si>
    <t>31880.0</t>
  </si>
  <si>
    <t>53790.0</t>
  </si>
  <si>
    <t>49269.0</t>
  </si>
  <si>
    <t>61456.0</t>
  </si>
  <si>
    <t>37406.0</t>
  </si>
  <si>
    <t>56937.0</t>
  </si>
  <si>
    <t>38415.0</t>
  </si>
  <si>
    <t>20518.0</t>
  </si>
  <si>
    <t>62503.0</t>
  </si>
  <si>
    <t>41644.0</t>
  </si>
  <si>
    <t>55842.0</t>
  </si>
  <si>
    <t>62010.0</t>
  </si>
  <si>
    <t>41124.0</t>
  </si>
  <si>
    <t>38961.0</t>
  </si>
  <si>
    <t>32233.0</t>
  </si>
  <si>
    <t>43057.0</t>
  </si>
  <si>
    <t>83151.0</t>
  </si>
  <si>
    <t>78825.0</t>
  </si>
  <si>
    <t>60093.0</t>
  </si>
  <si>
    <t>14045.0</t>
  </si>
  <si>
    <t>28457.0</t>
  </si>
  <si>
    <t>78952.0</t>
  </si>
  <si>
    <t>46310.0</t>
  </si>
  <si>
    <t>76005.0</t>
  </si>
  <si>
    <t>58308.0</t>
  </si>
  <si>
    <t>55614.0</t>
  </si>
  <si>
    <t>59432.0</t>
  </si>
  <si>
    <t>55563.0</t>
  </si>
  <si>
    <t>78642.0</t>
  </si>
  <si>
    <t>67911.0</t>
  </si>
  <si>
    <t>65275.0</t>
  </si>
  <si>
    <t>27203.0</t>
  </si>
  <si>
    <t>48330.0</t>
  </si>
  <si>
    <t>24279.0</t>
  </si>
  <si>
    <t>64355.0</t>
  </si>
  <si>
    <t>53653.0</t>
  </si>
  <si>
    <t>65665.0</t>
  </si>
  <si>
    <t>81217.0</t>
  </si>
  <si>
    <t>34935.0</t>
  </si>
  <si>
    <t>61250.0</t>
  </si>
  <si>
    <t>39665.0</t>
  </si>
  <si>
    <t>60152.0</t>
  </si>
  <si>
    <t>48920.0</t>
  </si>
  <si>
    <t>89120.0</t>
  </si>
  <si>
    <t>44124.0</t>
  </si>
  <si>
    <t>81169.0</t>
  </si>
  <si>
    <t>36443.0</t>
  </si>
  <si>
    <t>26095.0</t>
  </si>
  <si>
    <t>71367.0</t>
  </si>
  <si>
    <t>80184.0</t>
  </si>
  <si>
    <t>30630.0</t>
  </si>
  <si>
    <t>73454.0</t>
  </si>
  <si>
    <t>42691.0</t>
  </si>
  <si>
    <t>70503.0</t>
  </si>
  <si>
    <t>25545.0</t>
  </si>
  <si>
    <t>32880.0</t>
  </si>
  <si>
    <t>77863.0</t>
  </si>
  <si>
    <t>50353.0</t>
  </si>
  <si>
    <t>61839.0</t>
  </si>
  <si>
    <t>49154.0</t>
  </si>
  <si>
    <t>47682.0</t>
  </si>
  <si>
    <t>72679.0</t>
  </si>
  <si>
    <t>57954.0</t>
  </si>
  <si>
    <t>65316.0</t>
  </si>
  <si>
    <t>28567.0</t>
  </si>
  <si>
    <t>47352.0</t>
  </si>
  <si>
    <t>44931.0</t>
  </si>
  <si>
    <t>76982.0</t>
  </si>
  <si>
    <t>57247.0</t>
  </si>
  <si>
    <t>22944.0</t>
  </si>
  <si>
    <t>25315.0</t>
  </si>
  <si>
    <t>43638.0</t>
  </si>
  <si>
    <t>42710.0</t>
  </si>
  <si>
    <t>84169.0</t>
  </si>
  <si>
    <t>54058.0</t>
  </si>
  <si>
    <t>24683.0</t>
  </si>
  <si>
    <t>85620.0</t>
  </si>
  <si>
    <t>47850.0</t>
  </si>
  <si>
    <t>19514.0</t>
  </si>
  <si>
    <t>27159.0</t>
  </si>
  <si>
    <t>39548.0</t>
  </si>
  <si>
    <t>21474.0</t>
  </si>
  <si>
    <t>60504.0</t>
  </si>
  <si>
    <t>22419.0</t>
  </si>
  <si>
    <t>81698.0</t>
  </si>
  <si>
    <t>43462.0</t>
  </si>
  <si>
    <t>54880.0</t>
  </si>
  <si>
    <t>79908.0</t>
  </si>
  <si>
    <t>15315.0</t>
  </si>
  <si>
    <t>87771.0</t>
  </si>
  <si>
    <t>33039.0</t>
  </si>
  <si>
    <t>81741.0</t>
  </si>
  <si>
    <t>71499.0</t>
  </si>
  <si>
    <t>62466.0</t>
  </si>
  <si>
    <t>48799.0</t>
  </si>
  <si>
    <t>52157.0</t>
  </si>
  <si>
    <t>66565.0</t>
  </si>
  <si>
    <t>29298.0</t>
  </si>
  <si>
    <t>47691.0</t>
  </si>
  <si>
    <t>38200.0</t>
  </si>
  <si>
    <t>44989.0</t>
  </si>
  <si>
    <t>38443.0</t>
  </si>
  <si>
    <t>38593.0</t>
  </si>
  <si>
    <t>64413.0</t>
  </si>
  <si>
    <t>36959.0</t>
  </si>
  <si>
    <t>61996.0</t>
  </si>
  <si>
    <t>51287.0</t>
  </si>
  <si>
    <t>13260.0</t>
  </si>
  <si>
    <t>47472.0</t>
  </si>
  <si>
    <t>54603.0</t>
  </si>
  <si>
    <t>45207.0</t>
  </si>
  <si>
    <t>47821.0</t>
  </si>
  <si>
    <t>27450.0</t>
  </si>
  <si>
    <t>39453.0</t>
  </si>
  <si>
    <t>26850.0</t>
  </si>
  <si>
    <t>79800.0</t>
  </si>
  <si>
    <t>61794.0</t>
  </si>
  <si>
    <t>53863.0</t>
  </si>
  <si>
    <t>24221.0</t>
  </si>
  <si>
    <t>39684.0</t>
  </si>
  <si>
    <t>92163.0</t>
  </si>
  <si>
    <t>69882.0</t>
  </si>
  <si>
    <t>33178.0</t>
  </si>
  <si>
    <t>59973.0</t>
  </si>
  <si>
    <t>17459.0</t>
  </si>
  <si>
    <t>23910.0</t>
  </si>
  <si>
    <t>42169.0</t>
  </si>
  <si>
    <t>26224.0</t>
  </si>
  <si>
    <t>31089.0</t>
  </si>
  <si>
    <t>30081.0</t>
  </si>
  <si>
    <t>62807.0</t>
  </si>
  <si>
    <t>72906.0</t>
  </si>
  <si>
    <t>61467.0</t>
  </si>
  <si>
    <t>49618.0</t>
  </si>
  <si>
    <t>21888.0</t>
  </si>
  <si>
    <t>26150.0</t>
  </si>
  <si>
    <t>30801.0</t>
  </si>
  <si>
    <t>81168.0</t>
  </si>
  <si>
    <t>26877.0</t>
  </si>
  <si>
    <t>45006.0</t>
  </si>
  <si>
    <t>18978.0</t>
  </si>
  <si>
    <t>48240.0</t>
  </si>
  <si>
    <t>45837.0</t>
  </si>
  <si>
    <t>35791.0</t>
  </si>
  <si>
    <t>54162.0</t>
  </si>
  <si>
    <t>30522.0</t>
  </si>
  <si>
    <t>54456.0</t>
  </si>
  <si>
    <t>31632.0</t>
  </si>
  <si>
    <t>72298.0</t>
  </si>
  <si>
    <t>36975.0</t>
  </si>
  <si>
    <t>72635.0</t>
  </si>
  <si>
    <t>13624.0</t>
  </si>
  <si>
    <t>84196.0</t>
  </si>
  <si>
    <t>70971.0</t>
  </si>
  <si>
    <t>34487.0</t>
  </si>
  <si>
    <t>28769.0</t>
  </si>
  <si>
    <t>69084.0</t>
  </si>
  <si>
    <t>65488.0</t>
  </si>
  <si>
    <t>32218.0</t>
  </si>
  <si>
    <t>83917.0</t>
  </si>
  <si>
    <t>46102.0</t>
  </si>
  <si>
    <t>84574.0</t>
  </si>
  <si>
    <t>56181.0</t>
  </si>
  <si>
    <t>63120.0</t>
  </si>
  <si>
    <t>73691.0</t>
  </si>
  <si>
    <t>76140.0</t>
  </si>
  <si>
    <t>62859.0</t>
  </si>
  <si>
    <t>45906.0</t>
  </si>
  <si>
    <t>77632.0</t>
  </si>
  <si>
    <t>46463.0</t>
  </si>
  <si>
    <t>105471.0</t>
  </si>
  <si>
    <t>55282.0</t>
  </si>
  <si>
    <t>78710.0</t>
  </si>
  <si>
    <t>66886.0</t>
  </si>
  <si>
    <t>98777.0</t>
  </si>
  <si>
    <t>29103.0</t>
  </si>
  <si>
    <t>67445.0</t>
  </si>
  <si>
    <t>50616.0</t>
  </si>
  <si>
    <t>49431.0</t>
  </si>
  <si>
    <t>61278.0</t>
  </si>
  <si>
    <t>73059.0</t>
  </si>
  <si>
    <t>46734.0</t>
  </si>
  <si>
    <t>56253.0</t>
  </si>
  <si>
    <t>58330.0</t>
  </si>
  <si>
    <t>25965.0</t>
  </si>
  <si>
    <t>14661.0</t>
  </si>
  <si>
    <t>18690.0</t>
  </si>
  <si>
    <t>45068.0</t>
  </si>
  <si>
    <t>21063.0</t>
  </si>
  <si>
    <t>29187.0</t>
  </si>
  <si>
    <t>54690.0</t>
  </si>
  <si>
    <t>59304.0</t>
  </si>
  <si>
    <t>59247.0</t>
  </si>
  <si>
    <t>66731.0</t>
  </si>
  <si>
    <t>77353.0</t>
  </si>
  <si>
    <t>26751.0</t>
  </si>
  <si>
    <t>81300.0</t>
  </si>
  <si>
    <t>70337.0</t>
  </si>
  <si>
    <t>36145.0</t>
  </si>
  <si>
    <t>65295.0</t>
  </si>
  <si>
    <t>68118.0</t>
  </si>
  <si>
    <t>68743.0</t>
  </si>
  <si>
    <t>41039.0</t>
  </si>
  <si>
    <t>38946.0</t>
  </si>
  <si>
    <t>65777.0</t>
  </si>
  <si>
    <t>66476.0</t>
  </si>
  <si>
    <t>86857.0</t>
  </si>
  <si>
    <t>77845.0</t>
  </si>
  <si>
    <t>69476.0</t>
  </si>
  <si>
    <t>50611.0</t>
  </si>
  <si>
    <t>61209.0</t>
  </si>
  <si>
    <t>42315.0</t>
  </si>
  <si>
    <t>13084.0</t>
  </si>
  <si>
    <t>47570.0</t>
  </si>
  <si>
    <t>61923.0</t>
  </si>
  <si>
    <t>34824.0</t>
  </si>
  <si>
    <t>26518.0</t>
  </si>
  <si>
    <t>45938.0</t>
  </si>
  <si>
    <t>78468.0</t>
  </si>
  <si>
    <t>78901.0</t>
  </si>
  <si>
    <t>71427.0</t>
  </si>
  <si>
    <t>71022.0</t>
  </si>
  <si>
    <t>90247.0</t>
  </si>
  <si>
    <t>41335.0</t>
  </si>
  <si>
    <t>35682.0</t>
  </si>
  <si>
    <t>43185.0</t>
  </si>
  <si>
    <t>66375.0</t>
  </si>
  <si>
    <t>25252.0</t>
  </si>
  <si>
    <t>55250.0</t>
  </si>
  <si>
    <t>33249.0</t>
  </si>
  <si>
    <t>58398.0</t>
  </si>
  <si>
    <t>50272.0</t>
  </si>
  <si>
    <t>76618.0</t>
  </si>
  <si>
    <t>87305.0</t>
  </si>
  <si>
    <t>25851.0</t>
  </si>
  <si>
    <t>58710.0</t>
  </si>
  <si>
    <t>45160.0</t>
  </si>
  <si>
    <t>74806.0</t>
  </si>
  <si>
    <t>59111.0</t>
  </si>
  <si>
    <t>18988.0</t>
  </si>
  <si>
    <t>72190.0</t>
  </si>
  <si>
    <t>80395.0</t>
  </si>
  <si>
    <t>75012.0</t>
  </si>
  <si>
    <t>56962.0</t>
  </si>
  <si>
    <t>89891.0</t>
  </si>
  <si>
    <t>35946.0</t>
  </si>
  <si>
    <t>53593.0</t>
  </si>
  <si>
    <t>45072.0</t>
  </si>
  <si>
    <t>89694.0</t>
  </si>
  <si>
    <t>67432.0</t>
  </si>
  <si>
    <t>70545.0</t>
  </si>
  <si>
    <t>17487.0</t>
  </si>
  <si>
    <t>62882.0</t>
  </si>
  <si>
    <t>64108.0</t>
  </si>
  <si>
    <t>34941.0</t>
  </si>
  <si>
    <t>48767.0</t>
  </si>
  <si>
    <t>38702.0</t>
  </si>
  <si>
    <t>82224.0</t>
  </si>
  <si>
    <t>83844.0</t>
  </si>
  <si>
    <t>17003.0</t>
  </si>
  <si>
    <t>71163.0</t>
  </si>
  <si>
    <t>33697.0</t>
  </si>
  <si>
    <t>63564.0</t>
  </si>
  <si>
    <t>83443.0</t>
  </si>
  <si>
    <t>51518.0</t>
  </si>
  <si>
    <t>80952.0</t>
  </si>
  <si>
    <t>75507.0</t>
  </si>
  <si>
    <t>63855.0</t>
  </si>
  <si>
    <t>62220.0</t>
  </si>
  <si>
    <t>58512.0</t>
  </si>
  <si>
    <t>40662.0</t>
  </si>
  <si>
    <t>38829.0</t>
  </si>
  <si>
    <t>35523.0</t>
  </si>
  <si>
    <t>79146.0</t>
  </si>
  <si>
    <t>78285.0</t>
  </si>
  <si>
    <t>31626.0</t>
  </si>
  <si>
    <t>75127.0</t>
  </si>
  <si>
    <t>48726.0</t>
  </si>
  <si>
    <t>74985.0</t>
  </si>
  <si>
    <t>67430.0</t>
  </si>
  <si>
    <t>46891.0</t>
  </si>
  <si>
    <t>62058.0</t>
  </si>
  <si>
    <t>72063.0</t>
  </si>
  <si>
    <t>78939.0</t>
  </si>
  <si>
    <t>42720.0</t>
  </si>
  <si>
    <t>33622.0</t>
  </si>
  <si>
    <t>6835.0</t>
  </si>
  <si>
    <t>41452.0</t>
  </si>
  <si>
    <t>40760.0</t>
  </si>
  <si>
    <t>74250.0</t>
  </si>
  <si>
    <t>51124.0</t>
  </si>
  <si>
    <t>72258.0</t>
  </si>
  <si>
    <t>71466.0</t>
  </si>
  <si>
    <t>36283.0</t>
  </si>
  <si>
    <t>20587.0</t>
  </si>
  <si>
    <t>30467.0</t>
  </si>
  <si>
    <t>31590.0</t>
  </si>
  <si>
    <t>20425.0</t>
  </si>
  <si>
    <t>17144.0</t>
  </si>
  <si>
    <t>42564.0</t>
  </si>
  <si>
    <t>43783.0</t>
  </si>
  <si>
    <t>40780.0</t>
  </si>
  <si>
    <t>62847.0</t>
  </si>
  <si>
    <t>82017.0</t>
  </si>
  <si>
    <t>16813.0</t>
  </si>
  <si>
    <t>51267.0</t>
  </si>
  <si>
    <t>46524.0</t>
  </si>
  <si>
    <t>45183.0</t>
  </si>
  <si>
    <t>70421.0</t>
  </si>
  <si>
    <t>60161.0</t>
  </si>
  <si>
    <t>73926.0</t>
  </si>
  <si>
    <t>19329.0</t>
  </si>
  <si>
    <t>61872.0</t>
  </si>
  <si>
    <t>46984.0</t>
  </si>
  <si>
    <t>34838.0</t>
  </si>
  <si>
    <t>82716.0</t>
  </si>
  <si>
    <t>48192.0</t>
  </si>
  <si>
    <t>49681.0</t>
  </si>
  <si>
    <t>56850.0</t>
  </si>
  <si>
    <t>55267.0</t>
  </si>
  <si>
    <t>59666.0</t>
  </si>
  <si>
    <t>72504.0</t>
  </si>
  <si>
    <t>26872.0</t>
  </si>
  <si>
    <t>21359.0</t>
  </si>
  <si>
    <t>73170.0</t>
  </si>
  <si>
    <t>52750.0</t>
  </si>
  <si>
    <t>91820.0</t>
  </si>
  <si>
    <t>65968.0</t>
  </si>
  <si>
    <t>30772.0</t>
  </si>
  <si>
    <t>22507.0</t>
  </si>
  <si>
    <t>65685.0</t>
  </si>
  <si>
    <t>25804.0</t>
  </si>
  <si>
    <t>76412.0</t>
  </si>
  <si>
    <t>22063.0</t>
  </si>
  <si>
    <t>57091.0</t>
  </si>
  <si>
    <t>78353.0</t>
  </si>
  <si>
    <t>93404.0</t>
  </si>
  <si>
    <t>37859.0</t>
  </si>
  <si>
    <t>80995.0</t>
  </si>
  <si>
    <t>16529.0</t>
  </si>
  <si>
    <t>55412.0</t>
  </si>
  <si>
    <t>48789.0</t>
  </si>
  <si>
    <t>56575.0</t>
  </si>
  <si>
    <t>25130.0</t>
  </si>
  <si>
    <t>35441.0</t>
  </si>
  <si>
    <t>71391.0</t>
  </si>
  <si>
    <t>49494.0</t>
  </si>
  <si>
    <t>81702.0</t>
  </si>
  <si>
    <t>45889.0</t>
  </si>
  <si>
    <t>56628.0</t>
  </si>
  <si>
    <t>34026.0</t>
  </si>
  <si>
    <t>40049.0</t>
  </si>
  <si>
    <t>19419.0</t>
  </si>
  <si>
    <t>82504.0</t>
  </si>
  <si>
    <t>81205.0</t>
  </si>
  <si>
    <t>61618.0</t>
  </si>
  <si>
    <t>55284.0</t>
  </si>
  <si>
    <t>49980.0</t>
  </si>
  <si>
    <t>15072.0</t>
  </si>
  <si>
    <t>49166.0</t>
  </si>
  <si>
    <t>82347.0</t>
  </si>
  <si>
    <t>30843.0</t>
  </si>
  <si>
    <t>46374.0</t>
  </si>
  <si>
    <t>60474.0</t>
  </si>
  <si>
    <t>38576.0</t>
  </si>
  <si>
    <t>55357.0</t>
  </si>
  <si>
    <t>37758.0</t>
  </si>
  <si>
    <t>85710.0</t>
  </si>
  <si>
    <t>44602.0</t>
  </si>
  <si>
    <t>38683.0</t>
  </si>
  <si>
    <t>49514.0</t>
  </si>
  <si>
    <t>57906.0</t>
  </si>
  <si>
    <t>43456.0</t>
  </si>
  <si>
    <t>19485.0</t>
  </si>
  <si>
    <t>53172.0</t>
  </si>
  <si>
    <t>30545.0</t>
  </si>
  <si>
    <t>70123.0</t>
  </si>
  <si>
    <t>62450.0</t>
  </si>
  <si>
    <t>21675.0</t>
  </si>
  <si>
    <t>42395.0</t>
  </si>
  <si>
    <t>61346.0</t>
  </si>
  <si>
    <t>80812.0</t>
  </si>
  <si>
    <t>42835.0</t>
  </si>
  <si>
    <t>39922.0</t>
  </si>
  <si>
    <t>86424.0</t>
  </si>
  <si>
    <t>17117.0</t>
  </si>
  <si>
    <t>24762.0</t>
  </si>
  <si>
    <t>35797.0</t>
  </si>
  <si>
    <t>36627.0</t>
  </si>
  <si>
    <t>51111.0</t>
  </si>
  <si>
    <t>82072.0</t>
  </si>
  <si>
    <t>46231.0</t>
  </si>
  <si>
    <t>42243.0</t>
  </si>
  <si>
    <t>51195.0</t>
  </si>
  <si>
    <t>68092.0</t>
  </si>
  <si>
    <t>31814.0</t>
  </si>
  <si>
    <t>51390.0</t>
  </si>
  <si>
    <t>76630.0</t>
  </si>
  <si>
    <t>26868.0</t>
  </si>
  <si>
    <t>55260.0</t>
  </si>
  <si>
    <t>64090.0</t>
  </si>
  <si>
    <t>78331.0</t>
  </si>
  <si>
    <t>37087.0</t>
  </si>
  <si>
    <t>21846.0</t>
  </si>
  <si>
    <t>81320.0</t>
  </si>
  <si>
    <t>54137.0</t>
  </si>
  <si>
    <t>66825.0</t>
  </si>
  <si>
    <t>57100.0</t>
  </si>
  <si>
    <t>58917.0</t>
  </si>
  <si>
    <t>85072.0</t>
  </si>
  <si>
    <t>86429.0</t>
  </si>
  <si>
    <t>45684.0</t>
  </si>
  <si>
    <t>47889.0</t>
  </si>
  <si>
    <t>45921.0</t>
  </si>
  <si>
    <t>78420.0</t>
  </si>
  <si>
    <t>75114.0</t>
  </si>
  <si>
    <t>52278.0</t>
  </si>
  <si>
    <t>35641.0</t>
  </si>
  <si>
    <t>95529.0</t>
  </si>
  <si>
    <t>62820.0</t>
  </si>
  <si>
    <t>73113.0</t>
  </si>
  <si>
    <t>42607.0</t>
  </si>
  <si>
    <t>74637.0</t>
  </si>
  <si>
    <t>46015.0</t>
  </si>
  <si>
    <t>72354.0</t>
  </si>
  <si>
    <t>39858.0</t>
  </si>
  <si>
    <t>34469.0</t>
  </si>
  <si>
    <t>83033.0</t>
  </si>
  <si>
    <t>24401.0</t>
  </si>
  <si>
    <t>77583.0</t>
  </si>
  <si>
    <t>74116.0</t>
  </si>
  <si>
    <t>68397.0</t>
  </si>
  <si>
    <t>79632.0</t>
  </si>
  <si>
    <t>46107.0</t>
  </si>
  <si>
    <t>64950.0</t>
  </si>
  <si>
    <t>25443.0</t>
  </si>
  <si>
    <t>32892.0</t>
  </si>
  <si>
    <t>71796.0</t>
  </si>
  <si>
    <t>67536.0</t>
  </si>
  <si>
    <t>55239.0</t>
  </si>
  <si>
    <t>60554.0</t>
  </si>
  <si>
    <t>64831.0</t>
  </si>
  <si>
    <t>56067.0</t>
  </si>
  <si>
    <t>82025.0</t>
  </si>
  <si>
    <t>94384.0</t>
  </si>
  <si>
    <t>14906.0</t>
  </si>
  <si>
    <t>51563.0</t>
  </si>
  <si>
    <t>57937.0</t>
  </si>
  <si>
    <t>68274.0</t>
  </si>
  <si>
    <t>39771.0</t>
  </si>
  <si>
    <t>67893.0</t>
  </si>
  <si>
    <t>27922.0</t>
  </si>
  <si>
    <t>52190.0</t>
  </si>
  <si>
    <t>44051.0</t>
  </si>
  <si>
    <t>42767.0</t>
  </si>
  <si>
    <t>46106.0</t>
  </si>
  <si>
    <t>16927.0</t>
  </si>
  <si>
    <t>59754.0</t>
  </si>
  <si>
    <t>53700.0</t>
  </si>
  <si>
    <t>59041.0</t>
  </si>
  <si>
    <t>54237.0</t>
  </si>
  <si>
    <t>70647.0</t>
  </si>
  <si>
    <t>52597.0</t>
  </si>
  <si>
    <t>41021.0</t>
  </si>
  <si>
    <t>40233.0</t>
  </si>
  <si>
    <t>50183.0</t>
  </si>
  <si>
    <t>54753.0</t>
  </si>
  <si>
    <t>92955.0</t>
  </si>
  <si>
    <t>33471.0</t>
  </si>
  <si>
    <t>34596.0</t>
  </si>
  <si>
    <t>44010.0</t>
  </si>
  <si>
    <t>84219.0</t>
  </si>
  <si>
    <t>40706.0</t>
  </si>
  <si>
    <t>15716.0</t>
  </si>
  <si>
    <t>59052.0</t>
  </si>
  <si>
    <t>80573.0</t>
  </si>
  <si>
    <t>83715.0</t>
  </si>
  <si>
    <t>82576.0</t>
  </si>
  <si>
    <t>35704.0</t>
  </si>
  <si>
    <t>53103.0</t>
  </si>
  <si>
    <t>46779.0</t>
  </si>
  <si>
    <t>4861.0</t>
  </si>
  <si>
    <t>33462.0</t>
  </si>
  <si>
    <t>80763.0</t>
  </si>
  <si>
    <t>65352.0</t>
  </si>
  <si>
    <t>82170.0</t>
  </si>
  <si>
    <t>75759.0</t>
  </si>
  <si>
    <t>79689.0</t>
  </si>
  <si>
    <t>35340.0</t>
  </si>
  <si>
    <t>85683.0</t>
  </si>
  <si>
    <t>24884.0</t>
  </si>
  <si>
    <t>42021.0</t>
  </si>
  <si>
    <t>64449.0</t>
  </si>
  <si>
    <t>64587.0</t>
  </si>
  <si>
    <t>75437.0</t>
  </si>
  <si>
    <t>52845.0</t>
  </si>
  <si>
    <t>46086.0</t>
  </si>
  <si>
    <t>78028.0</t>
  </si>
  <si>
    <t>95169.0</t>
  </si>
  <si>
    <t>56337.0</t>
  </si>
  <si>
    <t>22434.0</t>
  </si>
  <si>
    <t>36930.0</t>
  </si>
  <si>
    <t>36130.0</t>
  </si>
  <si>
    <t>65569.0</t>
  </si>
  <si>
    <t>36736.0</t>
  </si>
  <si>
    <t>77568.0</t>
  </si>
  <si>
    <t>49187.0</t>
  </si>
  <si>
    <t>30168.0</t>
  </si>
  <si>
    <t>34053.0</t>
  </si>
  <si>
    <t>38196.0</t>
  </si>
  <si>
    <t>59412.0</t>
  </si>
  <si>
    <t>70924.0</t>
  </si>
  <si>
    <t>54165.0</t>
  </si>
  <si>
    <t>32300.0</t>
  </si>
  <si>
    <t>20180.0</t>
  </si>
  <si>
    <t>34961.0</t>
  </si>
  <si>
    <t>28440.0</t>
  </si>
  <si>
    <t>64504.0</t>
  </si>
  <si>
    <t>33564.0</t>
  </si>
  <si>
    <t>17345.0</t>
  </si>
  <si>
    <t>56320.0</t>
  </si>
  <si>
    <t>28647.0</t>
  </si>
  <si>
    <t>15038.0</t>
  </si>
  <si>
    <t>32173.0</t>
  </si>
  <si>
    <t>68316.0</t>
  </si>
  <si>
    <t>74538.0</t>
  </si>
  <si>
    <t>91700.0</t>
  </si>
  <si>
    <t>68695.0</t>
  </si>
  <si>
    <t>31056.0</t>
  </si>
  <si>
    <t>28071.0</t>
  </si>
  <si>
    <t>37334.0</t>
  </si>
  <si>
    <t>46423.0</t>
  </si>
  <si>
    <t>37126.0</t>
  </si>
  <si>
    <t>47703.0</t>
  </si>
  <si>
    <t>61180.0</t>
  </si>
  <si>
    <t>38998.0</t>
  </si>
  <si>
    <t>8028.0</t>
  </si>
  <si>
    <t>76081.0</t>
  </si>
  <si>
    <t>34728.0</t>
  </si>
  <si>
    <t>33168.0</t>
  </si>
  <si>
    <t>33585.0</t>
  </si>
  <si>
    <t>77037.0</t>
  </si>
  <si>
    <t>35196.0</t>
  </si>
  <si>
    <t>44529.0</t>
  </si>
  <si>
    <t>28764.0</t>
  </si>
  <si>
    <t>69098.0</t>
  </si>
  <si>
    <t>25959.0</t>
  </si>
  <si>
    <t>27100.0</t>
  </si>
  <si>
    <t>70596.0</t>
  </si>
  <si>
    <t>42557.0</t>
  </si>
  <si>
    <t>53312.0</t>
  </si>
  <si>
    <t>72228.0</t>
  </si>
  <si>
    <t>67605.0</t>
  </si>
  <si>
    <t>62845.0</t>
  </si>
  <si>
    <t>65196.0</t>
  </si>
  <si>
    <t>42000.0</t>
  </si>
  <si>
    <t>65526.0</t>
  </si>
  <si>
    <t>16860.0</t>
  </si>
  <si>
    <t>83528.0</t>
  </si>
  <si>
    <t>64176.0</t>
  </si>
  <si>
    <t>22304.0</t>
  </si>
  <si>
    <t>67023.0</t>
  </si>
  <si>
    <t>70713.0</t>
  </si>
  <si>
    <t>59925.0</t>
  </si>
  <si>
    <t>39722.0</t>
  </si>
  <si>
    <t>88347.0</t>
  </si>
  <si>
    <t>87171.0</t>
  </si>
  <si>
    <t>26907.0</t>
  </si>
  <si>
    <t>50014.0</t>
  </si>
  <si>
    <t>41014.0</t>
  </si>
  <si>
    <t>66294.0</t>
  </si>
  <si>
    <t>36715.0</t>
  </si>
  <si>
    <t>79456.0</t>
  </si>
  <si>
    <t>40479.0</t>
  </si>
  <si>
    <t>75345.0</t>
  </si>
  <si>
    <t>54233.0</t>
  </si>
  <si>
    <t>24163.0</t>
  </si>
  <si>
    <t>84460.0</t>
  </si>
  <si>
    <t>71691.0</t>
  </si>
  <si>
    <t>85844.0</t>
  </si>
  <si>
    <t>39190.0</t>
  </si>
  <si>
    <t>57236.0</t>
  </si>
  <si>
    <t>61825.0</t>
  </si>
  <si>
    <t>79803.0</t>
  </si>
  <si>
    <t>80910.0</t>
  </si>
  <si>
    <t>27590.0</t>
  </si>
  <si>
    <t>56775.0</t>
  </si>
  <si>
    <t>83829.0</t>
  </si>
  <si>
    <t>54210.0</t>
  </si>
  <si>
    <t>38508.0</t>
  </si>
  <si>
    <t>53187.0</t>
  </si>
  <si>
    <t>30023.0</t>
  </si>
  <si>
    <t>76045.0</t>
  </si>
  <si>
    <t>50870.0</t>
  </si>
  <si>
    <t>65463.0</t>
  </si>
  <si>
    <t>66480.0</t>
  </si>
  <si>
    <t>76773.0</t>
  </si>
  <si>
    <t>54466.0</t>
  </si>
  <si>
    <t>16269.0</t>
  </si>
  <si>
    <t>71819.0</t>
  </si>
  <si>
    <t>33569.0</t>
  </si>
  <si>
    <t>36262.0</t>
  </si>
  <si>
    <t>22634.0</t>
  </si>
  <si>
    <t>70566.0</t>
  </si>
  <si>
    <t>31605.0</t>
  </si>
  <si>
    <t>52034.0</t>
  </si>
  <si>
    <t>48526.0</t>
  </si>
  <si>
    <t>39552.0</t>
  </si>
  <si>
    <t>86358.0</t>
  </si>
  <si>
    <t>46931.0</t>
  </si>
  <si>
    <t>16581.0</t>
  </si>
  <si>
    <t>63998.0</t>
  </si>
  <si>
    <t>67381.0</t>
  </si>
  <si>
    <t>25930.0</t>
  </si>
  <si>
    <t>42693.0</t>
  </si>
  <si>
    <t>85606.0</t>
  </si>
  <si>
    <t>72903.0</t>
  </si>
  <si>
    <t>49669.0</t>
  </si>
  <si>
    <t>36778.0</t>
  </si>
  <si>
    <t>85696.0</t>
  </si>
  <si>
    <t>49678.0</t>
  </si>
  <si>
    <t>37155.0</t>
  </si>
  <si>
    <t>21282.0</t>
  </si>
  <si>
    <t>33419.0</t>
  </si>
  <si>
    <t>63285.0</t>
  </si>
  <si>
    <t>21255.0</t>
  </si>
  <si>
    <t>42162.0</t>
  </si>
  <si>
    <t>54450.0</t>
  </si>
  <si>
    <t>57744.0</t>
  </si>
  <si>
    <t>26576.0</t>
  </si>
  <si>
    <t>57513.0</t>
  </si>
  <si>
    <t>68142.0</t>
  </si>
  <si>
    <t>83145.0</t>
  </si>
  <si>
    <t>54197.0</t>
  </si>
  <si>
    <t>23091.0</t>
  </si>
  <si>
    <t>46049.0</t>
  </si>
  <si>
    <t>56715.0</t>
  </si>
  <si>
    <t>79410.0</t>
  </si>
  <si>
    <t>57304.0</t>
  </si>
  <si>
    <t>44375.0</t>
  </si>
  <si>
    <t>59594.0</t>
  </si>
  <si>
    <t>80685.0</t>
  </si>
  <si>
    <t>40344.0</t>
  </si>
  <si>
    <t>62710.0</t>
  </si>
  <si>
    <t>48985.0</t>
  </si>
  <si>
    <t>35322.0</t>
  </si>
  <si>
    <t>77142.0</t>
  </si>
  <si>
    <t>81657.0</t>
  </si>
  <si>
    <t>14421.0</t>
  </si>
  <si>
    <t>74214.0</t>
  </si>
  <si>
    <t>66726.0</t>
  </si>
  <si>
    <t>23724.0</t>
  </si>
  <si>
    <t>47353.0</t>
  </si>
  <si>
    <t>33444.0</t>
  </si>
  <si>
    <t>54386.0</t>
  </si>
  <si>
    <t>28510.0</t>
  </si>
  <si>
    <t>90638.0</t>
  </si>
  <si>
    <t>48070.0</t>
  </si>
  <si>
    <t>43140.0</t>
  </si>
  <si>
    <t>54959.0</t>
  </si>
  <si>
    <t>15056.0</t>
  </si>
  <si>
    <t>26954.0</t>
  </si>
  <si>
    <t>22327.0</t>
  </si>
  <si>
    <t>44393.0</t>
  </si>
  <si>
    <t>62000.0</t>
  </si>
  <si>
    <t>31497.0</t>
  </si>
  <si>
    <t>45894.0</t>
  </si>
  <si>
    <t>78579.0</t>
  </si>
  <si>
    <t>67369.0</t>
  </si>
  <si>
    <t>58401.0</t>
  </si>
  <si>
    <t>62307.0</t>
  </si>
  <si>
    <t>43641.0</t>
  </si>
  <si>
    <t>70091.0</t>
  </si>
  <si>
    <t>78075.0</t>
  </si>
  <si>
    <t>59184.0</t>
  </si>
  <si>
    <t>54809.0</t>
  </si>
  <si>
    <t>58113.0</t>
  </si>
  <si>
    <t>51412.0</t>
  </si>
  <si>
    <t>66636.0</t>
  </si>
  <si>
    <t>50965.0</t>
  </si>
  <si>
    <t>18351.0</t>
  </si>
  <si>
    <t>40451.0</t>
  </si>
  <si>
    <t>36317.0</t>
  </si>
  <si>
    <t>42213.0</t>
  </si>
  <si>
    <t>65748.0</t>
  </si>
  <si>
    <t>77044.0</t>
  </si>
  <si>
    <t>74918.0</t>
  </si>
  <si>
    <t>56721.0</t>
  </si>
  <si>
    <t>42160.0</t>
  </si>
  <si>
    <t>61559.0</t>
  </si>
  <si>
    <t>33629.0</t>
  </si>
  <si>
    <t>34377.0</t>
  </si>
  <si>
    <t>8940.0</t>
  </si>
  <si>
    <t>26228.0</t>
  </si>
  <si>
    <t>77297.0</t>
  </si>
  <si>
    <t>40211.0</t>
  </si>
  <si>
    <t>33438.0</t>
  </si>
  <si>
    <t>75032.0</t>
  </si>
  <si>
    <t>61284.0</t>
  </si>
  <si>
    <t>22518.0</t>
  </si>
  <si>
    <t>54730.0</t>
  </si>
  <si>
    <t>38452.0</t>
  </si>
  <si>
    <t>44421.0</t>
  </si>
  <si>
    <t>38197.0</t>
  </si>
  <si>
    <t>41986.0</t>
  </si>
  <si>
    <t>28427.0</t>
  </si>
  <si>
    <t>37395.0</t>
  </si>
  <si>
    <t>64722.0</t>
  </si>
  <si>
    <t>55249.0</t>
  </si>
  <si>
    <t>84906.0</t>
  </si>
  <si>
    <t>44213.0</t>
  </si>
  <si>
    <t>25707.0</t>
  </si>
  <si>
    <t>59062.0</t>
  </si>
  <si>
    <t>76624.0</t>
  </si>
  <si>
    <t>66000.0</t>
  </si>
  <si>
    <t>27683.0</t>
  </si>
  <si>
    <t>1730.0</t>
  </si>
  <si>
    <t>40521.0</t>
  </si>
  <si>
    <t>20427.0</t>
  </si>
  <si>
    <t>65106.0</t>
  </si>
  <si>
    <t>69969.0</t>
  </si>
  <si>
    <t>67433.0</t>
  </si>
  <si>
    <t>77766.0</t>
  </si>
  <si>
    <t>74716.0</t>
  </si>
  <si>
    <t>55158.0</t>
  </si>
  <si>
    <t>62972.0</t>
  </si>
  <si>
    <t>74190.0</t>
  </si>
  <si>
    <t>39356.0</t>
  </si>
  <si>
    <t>76653.0</t>
  </si>
  <si>
    <t>90687.0</t>
  </si>
  <si>
    <t>73450.0</t>
  </si>
  <si>
    <t>31454.0</t>
  </si>
  <si>
    <t>47139.0</t>
  </si>
  <si>
    <t>53378.0</t>
  </si>
  <si>
    <t>19656.0</t>
  </si>
  <si>
    <t>45579.0</t>
  </si>
  <si>
    <t>85485.0</t>
  </si>
  <si>
    <t>55956.0</t>
  </si>
  <si>
    <t>64191.0</t>
  </si>
  <si>
    <t>38808.0</t>
  </si>
  <si>
    <t>57183.0</t>
  </si>
  <si>
    <t>23748.0</t>
  </si>
  <si>
    <t>66303.0</t>
  </si>
  <si>
    <t>37368.0</t>
  </si>
  <si>
    <t>40800.0</t>
  </si>
  <si>
    <t>71847.0</t>
  </si>
  <si>
    <t>46149.0</t>
  </si>
  <si>
    <t>78687.0</t>
  </si>
  <si>
    <t>49118.0</t>
  </si>
  <si>
    <t>37633.0</t>
  </si>
  <si>
    <t>39767.0</t>
  </si>
  <si>
    <t>26997.0</t>
  </si>
  <si>
    <t>33986.0</t>
  </si>
  <si>
    <t>46831.0</t>
  </si>
  <si>
    <t>52531.0</t>
  </si>
  <si>
    <t>15759.0</t>
  </si>
  <si>
    <t>43050.0</t>
  </si>
  <si>
    <t>42997.0</t>
  </si>
  <si>
    <t>48918.0</t>
  </si>
  <si>
    <t>60033.0</t>
  </si>
  <si>
    <t>34043.0</t>
  </si>
  <si>
    <t>57811.0</t>
  </si>
  <si>
    <t>78569.0</t>
  </si>
  <si>
    <t>23148.0</t>
  </si>
  <si>
    <t>44267.0</t>
  </si>
  <si>
    <t>71626.0</t>
  </si>
  <si>
    <t>60894.0</t>
  </si>
  <si>
    <t>50200.0</t>
  </si>
  <si>
    <t>81051.0</t>
  </si>
  <si>
    <t>65169.0</t>
  </si>
  <si>
    <t>59868.0</t>
  </si>
  <si>
    <t>65695.0</t>
  </si>
  <si>
    <t>64857.0</t>
  </si>
  <si>
    <t>45143.0</t>
  </si>
  <si>
    <t>74805.0</t>
  </si>
  <si>
    <t>59060.0</t>
  </si>
  <si>
    <t>27238.0</t>
  </si>
  <si>
    <t>47009.0</t>
  </si>
  <si>
    <t>46094.0</t>
  </si>
  <si>
    <t>37235.0</t>
  </si>
  <si>
    <t>81843.0</t>
  </si>
  <si>
    <t>46692.0</t>
  </si>
  <si>
    <t>77382.0</t>
  </si>
  <si>
    <t>37774.0</t>
  </si>
  <si>
    <t>18393.0</t>
  </si>
  <si>
    <t>72828.0</t>
  </si>
  <si>
    <t>24711.0</t>
  </si>
  <si>
    <t>45503.0</t>
  </si>
  <si>
    <t>6560.0</t>
  </si>
  <si>
    <t>71604.0</t>
  </si>
  <si>
    <t>27244.0</t>
  </si>
  <si>
    <t>48752.0</t>
  </si>
  <si>
    <t>71434.0</t>
  </si>
  <si>
    <t>90842.0</t>
  </si>
  <si>
    <t>88097.0</t>
  </si>
  <si>
    <t>51948.0</t>
  </si>
  <si>
    <t>71853.0</t>
  </si>
  <si>
    <t>35876.0</t>
  </si>
  <si>
    <t>39660.0</t>
  </si>
  <si>
    <t>50127.0</t>
  </si>
  <si>
    <t>43263.0</t>
  </si>
  <si>
    <t>18929.0</t>
  </si>
  <si>
    <t>24367.0</t>
  </si>
  <si>
    <t>26887.0</t>
  </si>
  <si>
    <t>62061.0</t>
  </si>
  <si>
    <t>76542.0</t>
  </si>
  <si>
    <t>70515.0</t>
  </si>
  <si>
    <t>18227.0</t>
  </si>
  <si>
    <t>69139.0</t>
  </si>
  <si>
    <t>69109.0</t>
  </si>
  <si>
    <t>69627.0</t>
  </si>
  <si>
    <t>38136.0</t>
  </si>
  <si>
    <t>62159.0</t>
  </si>
  <si>
    <t>80695.0</t>
  </si>
  <si>
    <t>33316.0</t>
  </si>
  <si>
    <t>58554.0</t>
  </si>
  <si>
    <t>17256.0</t>
  </si>
  <si>
    <t>53034.0</t>
  </si>
  <si>
    <t>52203.0</t>
  </si>
  <si>
    <t>59601.0</t>
  </si>
  <si>
    <t>75154.0</t>
  </si>
  <si>
    <t>37971.0</t>
  </si>
  <si>
    <t>67267.0</t>
  </si>
  <si>
    <t>57338.0</t>
  </si>
  <si>
    <t>50523.0</t>
  </si>
  <si>
    <t>56242.0</t>
  </si>
  <si>
    <t>48904.0</t>
  </si>
  <si>
    <t>56243.0</t>
  </si>
  <si>
    <t>21355.0</t>
  </si>
  <si>
    <t>57420.0</t>
  </si>
  <si>
    <t>46390.0</t>
  </si>
  <si>
    <t>54342.0</t>
  </si>
  <si>
    <t>20895.0</t>
  </si>
  <si>
    <t>92344.0</t>
  </si>
  <si>
    <t>44964.0</t>
  </si>
  <si>
    <t>53761.0</t>
  </si>
  <si>
    <t>22682.0</t>
  </si>
  <si>
    <t>38887.0</t>
  </si>
  <si>
    <t>41658.0</t>
  </si>
  <si>
    <t>29791.0</t>
  </si>
  <si>
    <t>63915.0</t>
  </si>
  <si>
    <t>39996.0</t>
  </si>
  <si>
    <t>26759.0</t>
  </si>
  <si>
    <t>51039.0</t>
  </si>
  <si>
    <t>60544.0</t>
  </si>
  <si>
    <t>37716.0</t>
  </si>
  <si>
    <t>36864.0</t>
  </si>
  <si>
    <t>44511.0</t>
  </si>
  <si>
    <t>36947.0</t>
  </si>
  <si>
    <t>67087.0</t>
  </si>
  <si>
    <t>57045.0</t>
  </si>
  <si>
    <t>36957.0</t>
  </si>
  <si>
    <t>69389.0</t>
  </si>
  <si>
    <t>43142.0</t>
  </si>
  <si>
    <t>80589.0</t>
  </si>
  <si>
    <t>34412.0</t>
  </si>
  <si>
    <t>57537.0</t>
  </si>
  <si>
    <t>51315.0</t>
  </si>
  <si>
    <t>36026.0</t>
  </si>
  <si>
    <t>24639.0</t>
  </si>
  <si>
    <t>34578.0</t>
  </si>
  <si>
    <t>65704.0</t>
  </si>
  <si>
    <t>54132.0</t>
  </si>
  <si>
    <t>28164.0</t>
  </si>
  <si>
    <t>43269.0</t>
  </si>
  <si>
    <t>38741.0</t>
  </si>
  <si>
    <t>31907.0</t>
  </si>
  <si>
    <t>31163.0</t>
  </si>
  <si>
    <t>92533.0</t>
  </si>
  <si>
    <t>34853.0</t>
  </si>
  <si>
    <t>70844.0</t>
  </si>
  <si>
    <t>31086.0</t>
  </si>
  <si>
    <t>20491.0</t>
  </si>
  <si>
    <t>42523.0</t>
  </si>
  <si>
    <t>33402.0</t>
  </si>
  <si>
    <t>36408.0</t>
  </si>
  <si>
    <t>21645.0</t>
  </si>
  <si>
    <t>78427.0</t>
  </si>
  <si>
    <t>82657.0</t>
  </si>
  <si>
    <t>51876.0</t>
  </si>
  <si>
    <t>78041.0</t>
  </si>
  <si>
    <t>52852.0</t>
  </si>
  <si>
    <t>70038.0</t>
  </si>
  <si>
    <t>69401.0</t>
  </si>
  <si>
    <t>46053.0</t>
  </si>
  <si>
    <t>77343.0</t>
  </si>
  <si>
    <t>73892.0</t>
  </si>
  <si>
    <t>40304.0</t>
  </si>
  <si>
    <t>32727.0</t>
  </si>
  <si>
    <t>43300.0</t>
  </si>
  <si>
    <t>26290.0</t>
  </si>
  <si>
    <t>93790.0</t>
  </si>
  <si>
    <t>38410.0</t>
  </si>
  <si>
    <t>64866.0</t>
  </si>
  <si>
    <t>57957.0</t>
  </si>
  <si>
    <t>16531.0</t>
  </si>
  <si>
    <t>28072.0</t>
  </si>
  <si>
    <t>49476.0</t>
  </si>
  <si>
    <t>50725.0</t>
  </si>
  <si>
    <t>41145.0</t>
  </si>
  <si>
    <t>67419.0</t>
  </si>
  <si>
    <t>23162.0</t>
  </si>
  <si>
    <t>34380.0</t>
  </si>
  <si>
    <t>34704.0</t>
  </si>
  <si>
    <t>94871.0</t>
  </si>
  <si>
    <t>65148.0</t>
  </si>
  <si>
    <t>39898.0</t>
  </si>
  <si>
    <t>59892.0</t>
  </si>
  <si>
    <t>41020.0</t>
  </si>
  <si>
    <t>57072.0</t>
  </si>
  <si>
    <t>19414.0</t>
  </si>
  <si>
    <t>19107.0</t>
  </si>
  <si>
    <t>75484.0</t>
  </si>
  <si>
    <t>70379.0</t>
  </si>
  <si>
    <t>79419.0</t>
  </si>
  <si>
    <t>64014.0</t>
  </si>
  <si>
    <t>76998.0</t>
  </si>
  <si>
    <t>49854.0</t>
  </si>
  <si>
    <t>60585.0</t>
  </si>
  <si>
    <t>42873.0</t>
  </si>
  <si>
    <t>87679.0</t>
  </si>
  <si>
    <t>57867.0</t>
  </si>
  <si>
    <t>35765.0</t>
  </si>
  <si>
    <t>65492.0</t>
  </si>
  <si>
    <t>32952.0</t>
  </si>
  <si>
    <t>53374.0</t>
  </si>
  <si>
    <t>71706.0</t>
  </si>
  <si>
    <t>68487.0</t>
  </si>
  <si>
    <t>53253.0</t>
  </si>
  <si>
    <t>42014.0</t>
  </si>
  <si>
    <t>54108.0</t>
  </si>
  <si>
    <t>49667.0</t>
  </si>
  <si>
    <t>63206.0</t>
  </si>
  <si>
    <t>57136.0</t>
  </si>
  <si>
    <t>46772.0</t>
  </si>
  <si>
    <t>78931.0</t>
  </si>
  <si>
    <t>53977.0</t>
  </si>
  <si>
    <t>73538.0</t>
  </si>
  <si>
    <t>79529.0</t>
  </si>
  <si>
    <t>20981.0</t>
  </si>
  <si>
    <t>51766.0</t>
  </si>
  <si>
    <t>55759.0</t>
  </si>
  <si>
    <t>37787.0</t>
  </si>
  <si>
    <t>27242.0</t>
  </si>
  <si>
    <t>87188.0</t>
  </si>
  <si>
    <t>69930.0</t>
  </si>
  <si>
    <t>37697.0</t>
  </si>
  <si>
    <t>3502.0</t>
  </si>
  <si>
    <t>58597.0</t>
  </si>
  <si>
    <t>82032.0</t>
  </si>
  <si>
    <t>28087.0</t>
  </si>
  <si>
    <t>74004.0</t>
  </si>
  <si>
    <t>19740.0</t>
  </si>
  <si>
    <t>57036.0</t>
  </si>
  <si>
    <t>53083.0</t>
  </si>
  <si>
    <t>69283.0</t>
  </si>
  <si>
    <t>23331.0</t>
  </si>
  <si>
    <t>9255.0</t>
  </si>
  <si>
    <t>67786.0</t>
  </si>
  <si>
    <t>71969.0</t>
  </si>
  <si>
    <t>59235.0</t>
  </si>
  <si>
    <t>31928.0</t>
  </si>
  <si>
    <t>74881.0</t>
  </si>
  <si>
    <t>65819.0</t>
  </si>
  <si>
    <t>51411.0</t>
  </si>
  <si>
    <t>51983.0</t>
  </si>
  <si>
    <t>30390.0</t>
  </si>
  <si>
    <t>30983.0</t>
  </si>
  <si>
    <t>66033.0</t>
  </si>
  <si>
    <t>37284.0</t>
  </si>
  <si>
    <t>57530.0</t>
  </si>
  <si>
    <t>76800.0</t>
  </si>
  <si>
    <t>63943.0</t>
  </si>
  <si>
    <t>37054.0</t>
  </si>
  <si>
    <t>47175.0</t>
  </si>
  <si>
    <t>31859.0</t>
  </si>
  <si>
    <t>27215.0</t>
  </si>
  <si>
    <t>70179.0</t>
  </si>
  <si>
    <t>24645.0</t>
  </si>
  <si>
    <t>79865.0</t>
  </si>
  <si>
    <t>44322.0</t>
  </si>
  <si>
    <t>47958.0</t>
  </si>
  <si>
    <t>63972.0</t>
  </si>
  <si>
    <t>75315.0</t>
  </si>
  <si>
    <t>55517.0</t>
  </si>
  <si>
    <t>75283.0</t>
  </si>
  <si>
    <t>27161.0</t>
  </si>
  <si>
    <t>38201.0</t>
  </si>
  <si>
    <t>45203.0</t>
  </si>
  <si>
    <t>81574.0</t>
  </si>
  <si>
    <t>60482.0</t>
  </si>
  <si>
    <t>34633.0</t>
  </si>
  <si>
    <t>78093.0</t>
  </si>
  <si>
    <t>82460.0</t>
  </si>
  <si>
    <t>45903.0</t>
  </si>
  <si>
    <t>40442.0</t>
  </si>
  <si>
    <t>61482.0</t>
  </si>
  <si>
    <t>34968.0</t>
  </si>
  <si>
    <t>75794.0</t>
  </si>
  <si>
    <t>74268.0</t>
  </si>
  <si>
    <t>13724.0</t>
  </si>
  <si>
    <t>52569.0</t>
  </si>
  <si>
    <t>48432.0</t>
  </si>
  <si>
    <t>36108.0</t>
  </si>
  <si>
    <t>76445.0</t>
  </si>
  <si>
    <t>36663.0</t>
  </si>
  <si>
    <t>53843.0</t>
  </si>
  <si>
    <t>90226.0</t>
  </si>
  <si>
    <t>70638.0</t>
  </si>
  <si>
    <t>44512.0</t>
  </si>
  <si>
    <t>27116.0</t>
  </si>
  <si>
    <t>54072.0</t>
  </si>
  <si>
    <t>71855.0</t>
  </si>
  <si>
    <t>51250.0</t>
  </si>
  <si>
    <t>60432.0</t>
  </si>
  <si>
    <t>12393.0</t>
  </si>
  <si>
    <t>64509.0</t>
  </si>
  <si>
    <t>33955.0</t>
  </si>
  <si>
    <t>55434.0</t>
  </si>
  <si>
    <t>28359.0</t>
  </si>
  <si>
    <t>52973.0</t>
  </si>
  <si>
    <t>51717.0</t>
  </si>
  <si>
    <t>18793.0</t>
  </si>
  <si>
    <t>50664.0</t>
  </si>
  <si>
    <t>54414.0</t>
  </si>
  <si>
    <t>54549.0</t>
  </si>
  <si>
    <t>47111.0</t>
  </si>
  <si>
    <t>41003.0</t>
  </si>
  <si>
    <t>19444.0</t>
  </si>
  <si>
    <t>36301.0</t>
  </si>
  <si>
    <t>42731.0</t>
  </si>
  <si>
    <t>52854.0</t>
  </si>
  <si>
    <t>22775.0</t>
  </si>
  <si>
    <t>59821.0</t>
  </si>
  <si>
    <t>50002.0</t>
  </si>
  <si>
    <t>69755.0</t>
  </si>
  <si>
    <t>44078.0</t>
  </si>
  <si>
    <t>30560.0</t>
  </si>
  <si>
    <t>35924.0</t>
  </si>
  <si>
    <t>64140.0</t>
  </si>
  <si>
    <t>56386.0</t>
  </si>
  <si>
    <t>75774.0</t>
  </si>
  <si>
    <t>39228.0</t>
  </si>
  <si>
    <t>58494.0</t>
  </si>
  <si>
    <t>58684.0</t>
  </si>
  <si>
    <t>56551.0</t>
  </si>
  <si>
    <t>22448.0</t>
  </si>
  <si>
    <t>82014.0</t>
  </si>
  <si>
    <t>34213.0</t>
  </si>
  <si>
    <t>25358.0</t>
  </si>
  <si>
    <t>35544.0</t>
  </si>
  <si>
    <t>36634.0</t>
  </si>
  <si>
    <t>62670.0</t>
  </si>
  <si>
    <t>50334.0</t>
  </si>
  <si>
    <t>72066.0</t>
  </si>
  <si>
    <t>50729.0</t>
  </si>
  <si>
    <t>34916.0</t>
  </si>
  <si>
    <t>64892.0</t>
  </si>
  <si>
    <t>43602.0</t>
  </si>
  <si>
    <t>41473.0</t>
  </si>
  <si>
    <t>63246.0</t>
  </si>
  <si>
    <t>36732.0</t>
  </si>
  <si>
    <t>37929.0</t>
  </si>
  <si>
    <t>86610.0</t>
  </si>
  <si>
    <t>80141.0</t>
  </si>
  <si>
    <t>69016.0</t>
  </si>
  <si>
    <t>20193.0</t>
  </si>
  <si>
    <t>27573.0</t>
  </si>
  <si>
    <t>15862.0</t>
  </si>
  <si>
    <t>49544.0</t>
  </si>
  <si>
    <t>33228.0</t>
  </si>
  <si>
    <t>70440.0</t>
  </si>
  <si>
    <t>38232.0</t>
  </si>
  <si>
    <t>22554.0</t>
  </si>
  <si>
    <t>23536.0</t>
  </si>
  <si>
    <t>49413.0</t>
  </si>
  <si>
    <t>42231.0</t>
  </si>
  <si>
    <t>78789.0</t>
  </si>
  <si>
    <t>56534.0</t>
  </si>
  <si>
    <t>58350.0</t>
  </si>
  <si>
    <t>49090.0</t>
  </si>
  <si>
    <t>61787.0</t>
  </si>
  <si>
    <t>18169.0</t>
  </si>
  <si>
    <t>24336.0</t>
  </si>
  <si>
    <t>18222.0</t>
  </si>
  <si>
    <t>62335.0</t>
  </si>
  <si>
    <t>42033.0</t>
  </si>
  <si>
    <t>86580.0</t>
  </si>
  <si>
    <t>41437.0</t>
  </si>
  <si>
    <t>73705.0</t>
  </si>
  <si>
    <t>61064.0</t>
  </si>
  <si>
    <t>18358.0</t>
  </si>
  <si>
    <t>55012.0</t>
  </si>
  <si>
    <t>9722.0</t>
  </si>
  <si>
    <t>38175.0</t>
  </si>
  <si>
    <t>58656.0</t>
  </si>
  <si>
    <t>52117.0</t>
  </si>
  <si>
    <t>64813.0</t>
  </si>
  <si>
    <t>54222.0</t>
  </si>
  <si>
    <t>83512.0</t>
  </si>
  <si>
    <t>77520.0</t>
  </si>
  <si>
    <t>41154.0</t>
  </si>
  <si>
    <t>80398.0</t>
  </si>
  <si>
    <t>18746.0</t>
  </si>
  <si>
    <t>60230.0</t>
  </si>
  <si>
    <t>22108.0</t>
  </si>
  <si>
    <t>44392.0</t>
  </si>
  <si>
    <t>55424.0</t>
  </si>
  <si>
    <t>17688.0</t>
  </si>
  <si>
    <t>92491.0</t>
  </si>
  <si>
    <t>90273.0</t>
  </si>
  <si>
    <t>82571.0</t>
  </si>
  <si>
    <t>38513.0</t>
  </si>
  <si>
    <t>16653.0</t>
  </si>
  <si>
    <t>42586.0</t>
  </si>
  <si>
    <t>23529.0</t>
  </si>
  <si>
    <t>71107.0</t>
  </si>
  <si>
    <t>46910.0</t>
  </si>
  <si>
    <t>37244.0</t>
  </si>
  <si>
    <t>82427.0</t>
  </si>
  <si>
    <t>75342.0</t>
  </si>
  <si>
    <t>70044.0</t>
  </si>
  <si>
    <t>77437.0</t>
  </si>
  <si>
    <t>54984.0</t>
  </si>
  <si>
    <t>42403.0</t>
  </si>
  <si>
    <t>55761.0</t>
  </si>
  <si>
    <t>37292.0</t>
  </si>
  <si>
    <t>45576.0</t>
  </si>
  <si>
    <t>70321.0</t>
  </si>
  <si>
    <t>58086.0</t>
  </si>
  <si>
    <t>81795.0</t>
  </si>
  <si>
    <t>28389.0</t>
  </si>
  <si>
    <t>69901.0</t>
  </si>
  <si>
    <t>80360.0</t>
  </si>
  <si>
    <t>51569.0</t>
  </si>
  <si>
    <t>16014.0</t>
  </si>
  <si>
    <t>41120.0</t>
  </si>
  <si>
    <t>39763.0</t>
  </si>
  <si>
    <t>38725.0</t>
  </si>
  <si>
    <t>77981.0</t>
  </si>
  <si>
    <t>62905.0</t>
  </si>
  <si>
    <t>13533.0</t>
  </si>
  <si>
    <t>59481.0</t>
  </si>
  <si>
    <t>72117.0</t>
  </si>
  <si>
    <t>21955.0</t>
  </si>
  <si>
    <t>67131.0</t>
  </si>
  <si>
    <t>36802.0</t>
  </si>
  <si>
    <t>47808.0</t>
  </si>
  <si>
    <t>25509.0</t>
  </si>
  <si>
    <t>85431.0</t>
  </si>
  <si>
    <t>42664.0</t>
  </si>
  <si>
    <t>28973.0</t>
  </si>
  <si>
    <t>39435.0</t>
  </si>
  <si>
    <t>65370.0</t>
  </si>
  <si>
    <t>20194.0</t>
  </si>
  <si>
    <t>42473.0</t>
  </si>
  <si>
    <t>64590.0</t>
  </si>
  <si>
    <t>71232.0</t>
  </si>
  <si>
    <t>34600.0</t>
  </si>
  <si>
    <t>46904.0</t>
  </si>
  <si>
    <t>49094.0</t>
  </si>
  <si>
    <t>36075.0</t>
  </si>
  <si>
    <t>60839.0</t>
  </si>
  <si>
    <t>82122.0</t>
  </si>
  <si>
    <t>34074.0</t>
  </si>
  <si>
    <t>28520.0</t>
  </si>
  <si>
    <t>62535.0</t>
  </si>
  <si>
    <t>36273.0</t>
  </si>
  <si>
    <t>63404.0</t>
  </si>
  <si>
    <t>78416.0</t>
  </si>
  <si>
    <t>59385.0</t>
  </si>
  <si>
    <t>44689.0</t>
  </si>
  <si>
    <t>7144.0</t>
  </si>
  <si>
    <t>90369.0</t>
  </si>
  <si>
    <t>63159.0</t>
  </si>
  <si>
    <t>46757.0</t>
  </si>
  <si>
    <t>79734.0</t>
  </si>
  <si>
    <t>63207.0</t>
  </si>
  <si>
    <t>72071.0</t>
  </si>
  <si>
    <t>21840.0</t>
  </si>
  <si>
    <t>58582.0</t>
  </si>
  <si>
    <t>72282.0</t>
  </si>
  <si>
    <t>50387.0</t>
  </si>
  <si>
    <t>32583.0</t>
  </si>
  <si>
    <t>62568.0</t>
  </si>
  <si>
    <t>44635.0</t>
  </si>
  <si>
    <t>63967.0</t>
  </si>
  <si>
    <t>52513.0</t>
  </si>
  <si>
    <t>25293.0</t>
  </si>
  <si>
    <t>54111.0</t>
  </si>
  <si>
    <t>78394.0</t>
  </si>
  <si>
    <t>80739.0</t>
  </si>
  <si>
    <t>22669.0</t>
  </si>
  <si>
    <t>29236.0</t>
  </si>
  <si>
    <t>44911.0</t>
  </si>
  <si>
    <t>54693.0</t>
  </si>
  <si>
    <t>48186.0</t>
  </si>
  <si>
    <t>41580.0</t>
  </si>
  <si>
    <t>80336.0</t>
  </si>
  <si>
    <t>47743.0</t>
  </si>
  <si>
    <t>57333.0</t>
  </si>
  <si>
    <t>32313.0</t>
  </si>
  <si>
    <t>84953.0</t>
  </si>
  <si>
    <t>27071.0</t>
  </si>
  <si>
    <t>68148.0</t>
  </si>
  <si>
    <t>65735.0</t>
  </si>
  <si>
    <t>86836.0</t>
  </si>
  <si>
    <t>4023.0</t>
  </si>
  <si>
    <t>30093.0</t>
  </si>
  <si>
    <t>57705.0</t>
  </si>
  <si>
    <t>25008.0</t>
  </si>
  <si>
    <t>83257.0</t>
  </si>
  <si>
    <t>22280.0</t>
  </si>
  <si>
    <t>72159.0</t>
  </si>
  <si>
    <t>64260.0</t>
  </si>
  <si>
    <t>82733.0</t>
  </si>
  <si>
    <t>74290.0</t>
  </si>
  <si>
    <t>58217.0</t>
  </si>
  <si>
    <t>21024.0</t>
  </si>
  <si>
    <t>70116.0</t>
  </si>
  <si>
    <t>54006.0</t>
  </si>
  <si>
    <t>69063.0</t>
  </si>
  <si>
    <t>11448.0</t>
  </si>
  <si>
    <t>70886.0</t>
  </si>
  <si>
    <t>60208.0</t>
  </si>
  <si>
    <t>32889.0</t>
  </si>
  <si>
    <t>34738.0</t>
  </si>
  <si>
    <t>30538.0</t>
  </si>
  <si>
    <t>82326.0</t>
  </si>
  <si>
    <t>26642.0</t>
  </si>
  <si>
    <t>69932.0</t>
  </si>
  <si>
    <t>44503.0</t>
  </si>
  <si>
    <t>60200.0</t>
  </si>
  <si>
    <t>49638.0</t>
  </si>
  <si>
    <t>23830.0</t>
  </si>
  <si>
    <t>33051.0</t>
  </si>
  <si>
    <t>72905.0</t>
  </si>
  <si>
    <t>69702.0</t>
  </si>
  <si>
    <t>70300.0</t>
  </si>
  <si>
    <t>70643.0</t>
  </si>
  <si>
    <t>30396.0</t>
  </si>
  <si>
    <t>62772.0</t>
  </si>
  <si>
    <t>30298.0</t>
  </si>
  <si>
    <t>44155.0</t>
  </si>
  <si>
    <t>86979.0</t>
  </si>
  <si>
    <t>76532.0</t>
  </si>
  <si>
    <t>42081.0</t>
  </si>
  <si>
    <t>88420.0</t>
  </si>
  <si>
    <t>31158.0</t>
  </si>
  <si>
    <t>61671.0</t>
  </si>
  <si>
    <t>69719.0</t>
  </si>
  <si>
    <t>49160.0</t>
  </si>
  <si>
    <t>90933.0</t>
  </si>
  <si>
    <t>113734.0</t>
  </si>
  <si>
    <t>22148.0</t>
  </si>
  <si>
    <t>73395.0</t>
  </si>
  <si>
    <t>29819.0</t>
  </si>
  <si>
    <t>45688.0</t>
  </si>
  <si>
    <t>60491.0</t>
  </si>
  <si>
    <t>33235.0</t>
  </si>
  <si>
    <t>35701.0</t>
  </si>
  <si>
    <t>31535.0</t>
  </si>
  <si>
    <t>92556.0</t>
  </si>
  <si>
    <t>67384.0</t>
  </si>
  <si>
    <t>77870.0</t>
  </si>
  <si>
    <t>57107.0</t>
  </si>
  <si>
    <t>36038.0</t>
  </si>
  <si>
    <t>34230.0</t>
  </si>
  <si>
    <t>31878.0</t>
  </si>
  <si>
    <t>70932.0</t>
  </si>
  <si>
    <t>91249.0</t>
  </si>
  <si>
    <t>77598.0</t>
  </si>
  <si>
    <t>80982.0</t>
  </si>
  <si>
    <t>22701.0</t>
  </si>
  <si>
    <t>70617.0</t>
  </si>
  <si>
    <t>64849.0</t>
  </si>
  <si>
    <t>62694.0</t>
  </si>
  <si>
    <t>61917.0</t>
  </si>
  <si>
    <t>67472.0</t>
  </si>
  <si>
    <t>21059.0</t>
  </si>
  <si>
    <t>29543.0</t>
  </si>
  <si>
    <t>75903.0</t>
  </si>
  <si>
    <t>34984.0</t>
  </si>
  <si>
    <t>54998.0</t>
  </si>
  <si>
    <t>54356.0</t>
  </si>
  <si>
    <t>34242.0</t>
  </si>
  <si>
    <t>25410.0</t>
  </si>
  <si>
    <t>73356.0</t>
  </si>
  <si>
    <t>28320.0</t>
  </si>
  <si>
    <t>23763.0</t>
  </si>
  <si>
    <t>72570.0</t>
  </si>
  <si>
    <t>34529.0</t>
  </si>
  <si>
    <t>70792.0</t>
  </si>
  <si>
    <t>63211.0</t>
  </si>
  <si>
    <t>83891.0</t>
  </si>
  <si>
    <t>36065.0</t>
  </si>
  <si>
    <t>51141.0</t>
  </si>
  <si>
    <t>56939.0</t>
  </si>
  <si>
    <t>80872.0</t>
  </si>
  <si>
    <t>72335.0</t>
  </si>
  <si>
    <t>61798.0</t>
  </si>
  <si>
    <t>76842.0</t>
  </si>
  <si>
    <t>29478.0</t>
  </si>
  <si>
    <t>46998.0</t>
  </si>
  <si>
    <t>96843.0</t>
  </si>
  <si>
    <t>70053.0</t>
  </si>
  <si>
    <t>71670.0</t>
  </si>
  <si>
    <t>44359.0</t>
  </si>
  <si>
    <t>40887.0</t>
  </si>
  <si>
    <t>48877.0</t>
  </si>
  <si>
    <t>74485.0</t>
  </si>
  <si>
    <t>64474.0</t>
  </si>
  <si>
    <t>77226.0</t>
  </si>
  <si>
    <t>72643.0</t>
  </si>
  <si>
    <t>85738.0</t>
  </si>
  <si>
    <t>55686.0</t>
  </si>
  <si>
    <t>39062.0</t>
  </si>
  <si>
    <t>40794.0</t>
  </si>
  <si>
    <t>4428.0</t>
  </si>
  <si>
    <t>32632.0</t>
  </si>
  <si>
    <t>38236.0</t>
  </si>
  <si>
    <t>36781.0</t>
  </si>
  <si>
    <t>31385.0</t>
  </si>
  <si>
    <t>24570.0</t>
  </si>
  <si>
    <t>94642.0</t>
  </si>
  <si>
    <t>58646.0</t>
  </si>
  <si>
    <t>53201.0</t>
  </si>
  <si>
    <t>57113.0</t>
  </si>
  <si>
    <t>51373.0</t>
  </si>
  <si>
    <t>23477.0</t>
  </si>
  <si>
    <t>58116.0</t>
  </si>
  <si>
    <t>72968.0</t>
  </si>
  <si>
    <t>39791.0</t>
  </si>
  <si>
    <t>91712.0</t>
  </si>
  <si>
    <t>94472.0</t>
  </si>
  <si>
    <t>13672.0</t>
  </si>
  <si>
    <t>96547.0</t>
  </si>
  <si>
    <t>79205.0</t>
  </si>
  <si>
    <t>56559.0</t>
  </si>
  <si>
    <t>32644.0</t>
  </si>
  <si>
    <t>67506.0</t>
  </si>
  <si>
    <t>24206.0</t>
  </si>
  <si>
    <t>28420.0</t>
  </si>
  <si>
    <t>22979.0</t>
  </si>
  <si>
    <t>33279.0</t>
  </si>
  <si>
    <t>30368.0</t>
  </si>
  <si>
    <t>63684.0</t>
  </si>
  <si>
    <t>41638.0</t>
  </si>
  <si>
    <t>68805.0</t>
  </si>
  <si>
    <t>65814.0</t>
  </si>
  <si>
    <t>71964.0</t>
  </si>
  <si>
    <t>39146.0</t>
  </si>
  <si>
    <t>96876.0</t>
  </si>
  <si>
    <t>34445.0</t>
  </si>
  <si>
    <t>68281.0</t>
  </si>
  <si>
    <t>36790.0</t>
  </si>
  <si>
    <t>27943.0</t>
  </si>
  <si>
    <t>22263.0</t>
  </si>
  <si>
    <t>30261.0</t>
  </si>
  <si>
    <t>28587.0</t>
  </si>
  <si>
    <t>43815.0</t>
  </si>
  <si>
    <t>48195.0</t>
  </si>
  <si>
    <t>77027.0</t>
  </si>
  <si>
    <t>71322.0</t>
  </si>
  <si>
    <t>32765.0</t>
  </si>
  <si>
    <t>23272.0</t>
  </si>
  <si>
    <t>49912.0</t>
  </si>
  <si>
    <t>68117.0</t>
  </si>
  <si>
    <t>67225.0</t>
  </si>
  <si>
    <t>17649.0</t>
  </si>
  <si>
    <t>55914.0</t>
  </si>
  <si>
    <t>40059.0</t>
  </si>
  <si>
    <t>60905.0</t>
  </si>
  <si>
    <t>75330.0</t>
  </si>
  <si>
    <t>60689.0</t>
  </si>
  <si>
    <t>38680.0</t>
  </si>
  <si>
    <t>61416.0</t>
  </si>
  <si>
    <t>49767.0</t>
  </si>
  <si>
    <t>83273.0</t>
  </si>
  <si>
    <t>29009.0</t>
  </si>
  <si>
    <t>45057.0</t>
  </si>
  <si>
    <t>37150.0</t>
  </si>
  <si>
    <t>43020.0</t>
  </si>
  <si>
    <t>53154.0</t>
  </si>
  <si>
    <t>65308.0</t>
  </si>
  <si>
    <t>76467.0</t>
  </si>
  <si>
    <t>81044.0</t>
  </si>
  <si>
    <t>32871.0</t>
  </si>
  <si>
    <t>55801.0</t>
  </si>
  <si>
    <t>76320.0</t>
  </si>
  <si>
    <t>36927.0</t>
  </si>
  <si>
    <t>48794.0</t>
  </si>
  <si>
    <t>23478.0</t>
  </si>
  <si>
    <t>71128.0</t>
  </si>
  <si>
    <t>59462.0</t>
  </si>
  <si>
    <t>42554.0</t>
  </si>
  <si>
    <t>67046.0</t>
  </si>
  <si>
    <t>42192.0</t>
  </si>
  <si>
    <t>77610.0</t>
  </si>
  <si>
    <t>31761.0</t>
  </si>
  <si>
    <t>34350.0</t>
  </si>
  <si>
    <t>54591.0</t>
  </si>
  <si>
    <t>71866.0</t>
  </si>
  <si>
    <t>69520.0</t>
  </si>
  <si>
    <t>64713.0</t>
  </si>
  <si>
    <t>27889.0</t>
  </si>
  <si>
    <t>22123.0</t>
  </si>
  <si>
    <t>27803.0</t>
  </si>
  <si>
    <t>51651.0</t>
  </si>
  <si>
    <t>87000.0</t>
  </si>
  <si>
    <t>79823.0</t>
  </si>
  <si>
    <t>30828.0</t>
  </si>
  <si>
    <t>34109.0</t>
  </si>
  <si>
    <t>53367.0</t>
  </si>
  <si>
    <t>22390.0</t>
  </si>
  <si>
    <t>79244.0</t>
  </si>
  <si>
    <t>48699.0</t>
  </si>
  <si>
    <t>80144.0</t>
  </si>
  <si>
    <t>54252.0</t>
  </si>
  <si>
    <t>81929.0</t>
  </si>
  <si>
    <t>76068.0</t>
  </si>
  <si>
    <t>53204.0</t>
  </si>
  <si>
    <t>14796.0</t>
  </si>
  <si>
    <t>78128.0</t>
  </si>
  <si>
    <t>14188.0</t>
  </si>
  <si>
    <t>72967.0</t>
  </si>
  <si>
    <t>48150.0</t>
  </si>
  <si>
    <t>82332.0</t>
  </si>
  <si>
    <t>58275.0</t>
  </si>
  <si>
    <t>44953.0</t>
  </si>
  <si>
    <t>34587.0</t>
  </si>
  <si>
    <t>43018.0</t>
  </si>
  <si>
    <t>45736.0</t>
  </si>
  <si>
    <t>27733.0</t>
  </si>
  <si>
    <t>69805.0</t>
  </si>
  <si>
    <t>72217.0</t>
  </si>
  <si>
    <t>25818.0</t>
  </si>
  <si>
    <t>37509.0</t>
  </si>
  <si>
    <t>25176.0</t>
  </si>
  <si>
    <t>43586.0</t>
  </si>
  <si>
    <t>53230.0</t>
  </si>
  <si>
    <t>50116.0</t>
  </si>
  <si>
    <t>82333.0</t>
  </si>
  <si>
    <t>65220.0</t>
  </si>
  <si>
    <t>33590.0</t>
  </si>
  <si>
    <t>72309.0</t>
  </si>
  <si>
    <t>16005.0</t>
  </si>
  <si>
    <t>65487.0</t>
  </si>
  <si>
    <t>58692.0</t>
  </si>
  <si>
    <t>40590.0</t>
  </si>
  <si>
    <t>62637.0</t>
  </si>
  <si>
    <t>29435.0</t>
  </si>
  <si>
    <t>19346.0</t>
  </si>
  <si>
    <t>35788.0</t>
  </si>
  <si>
    <t>36997.0</t>
  </si>
  <si>
    <t>23539.0</t>
  </si>
  <si>
    <t>65333.0</t>
  </si>
  <si>
    <t>78499.0</t>
  </si>
  <si>
    <t>29732.0</t>
  </si>
  <si>
    <t>41275.0</t>
  </si>
  <si>
    <t>63516.0</t>
  </si>
  <si>
    <t>42769.0</t>
  </si>
  <si>
    <t>49572.0</t>
  </si>
  <si>
    <t>69209.0</t>
  </si>
  <si>
    <t>17148.0</t>
  </si>
  <si>
    <t>32146.0</t>
  </si>
  <si>
    <t>41713.0</t>
  </si>
  <si>
    <t>58482.0</t>
  </si>
  <si>
    <t>59686.0</t>
  </si>
  <si>
    <t>60896.0</t>
  </si>
  <si>
    <t>62994.0</t>
  </si>
  <si>
    <t>47320.0</t>
  </si>
  <si>
    <t>74859.0</t>
  </si>
  <si>
    <t>15253.0</t>
  </si>
  <si>
    <t>31560.0</t>
  </si>
  <si>
    <t>91172.0</t>
  </si>
  <si>
    <t>90000.0</t>
  </si>
  <si>
    <t>41967.0</t>
  </si>
  <si>
    <t>69263.0</t>
  </si>
  <si>
    <t>65706.0</t>
  </si>
  <si>
    <t>60934.0</t>
  </si>
  <si>
    <t>71965.0</t>
  </si>
  <si>
    <t>65210.0</t>
  </si>
  <si>
    <t>79174.0</t>
  </si>
  <si>
    <t>81380.0</t>
  </si>
  <si>
    <t>52914.0</t>
  </si>
  <si>
    <t>26067.0</t>
  </si>
  <si>
    <t>44325.0</t>
  </si>
  <si>
    <t>26487.0</t>
  </si>
  <si>
    <t>53233.0</t>
  </si>
  <si>
    <t>67716.0</t>
  </si>
  <si>
    <t>76234.0</t>
  </si>
  <si>
    <t>84117.0</t>
  </si>
  <si>
    <t>25224.0</t>
  </si>
  <si>
    <t>89616.0</t>
  </si>
  <si>
    <t>40851.0</t>
  </si>
  <si>
    <t>27469.0</t>
  </si>
  <si>
    <t>73803.0</t>
  </si>
  <si>
    <t>8820.0</t>
  </si>
  <si>
    <t>43322.0</t>
  </si>
  <si>
    <t>55593.0</t>
  </si>
  <si>
    <t>50501.0</t>
  </si>
  <si>
    <t>37085.0</t>
  </si>
  <si>
    <t>16185.0</t>
  </si>
  <si>
    <t>57731.0</t>
  </si>
  <si>
    <t>73807.0</t>
  </si>
  <si>
    <t>35893.0</t>
  </si>
  <si>
    <t>61014.0</t>
  </si>
  <si>
    <t>32144.0</t>
  </si>
  <si>
    <t>14918.0</t>
  </si>
  <si>
    <t>45146.0</t>
  </si>
  <si>
    <t>41769.0</t>
  </si>
  <si>
    <t>88325.0</t>
  </si>
  <si>
    <t>38054.0</t>
  </si>
  <si>
    <t>80617.0</t>
  </si>
  <si>
    <t>5305.0</t>
  </si>
  <si>
    <t>36807.0</t>
  </si>
  <si>
    <t>40101.0</t>
  </si>
  <si>
    <t>58025.0</t>
  </si>
  <si>
    <t>33562.0</t>
  </si>
  <si>
    <t>57642.0</t>
  </si>
  <si>
    <t>63777.0</t>
  </si>
  <si>
    <t>57967.0</t>
  </si>
  <si>
    <t>24434.0</t>
  </si>
  <si>
    <t>11012.0</t>
  </si>
  <si>
    <t>44802.0</t>
  </si>
  <si>
    <t>26816.0</t>
  </si>
  <si>
    <t>61223.0</t>
  </si>
  <si>
    <t>56981.0</t>
  </si>
  <si>
    <t>69245.0</t>
  </si>
  <si>
    <t>52869.0</t>
  </si>
  <si>
    <t>0</t>
  </si>
  <si>
    <t>11–15</t>
  </si>
  <si>
    <t>16–20</t>
  </si>
  <si>
    <t>5–10</t>
  </si>
  <si>
    <t>Ticket Médio</t>
  </si>
  <si>
    <t>Total Gasto Pelo Cliente</t>
  </si>
  <si>
    <t>+R$ 50</t>
  </si>
  <si>
    <t>Apresenta queda consistente conforme a recência aumenta.</t>
  </si>
  <si>
    <t>A probabilidade de aceitação diminui significativamente à medida que o tempo desde a última compra aumenta.</t>
  </si>
  <si>
    <t>+R$ 1500</t>
  </si>
  <si>
    <t>Clientes com até 15 dias têm 30,2% de aceitação (2x a média geral de aceitação). Clientes com recência entre 16-45 dias têm aceitação próxima a média geral. A partir do 46 dia há uma queda consistente até 7.3%</t>
  </si>
  <si>
    <t>Clientes com ticket médio elevado apresentam propensão significativamente maior à aceitação da campanha, indicando maior abertura a ofertas de maior valor.</t>
  </si>
  <si>
    <t>O valor histórico acumulado gasto pelo cliente é fortemente associado à aceitação da campanha. Há um crescimento expressivo conforme o valor gasto aumenta.</t>
  </si>
  <si>
    <t>O canal de compras influencia significativamente a aceitação da campanha, com clientes de canais remotos apresentando maior receptividade a campanha.</t>
  </si>
  <si>
    <t>Existem diferenças de aceitação entre estados civis, porém com menor impacto e menor acionabilidade em comparação às variáveis comportamentais.</t>
  </si>
  <si>
    <t>Esta variável é útil para contextualizar perfis, mas não deve guiar decisões de envio ISOLADAMENTE.</t>
  </si>
  <si>
    <t>Estado civil apresenta menor dispersão real de aceitação do que variáveis comportamentais e economicas. Parte da variação vem de volume de dados pequeno (viúvos)</t>
  </si>
  <si>
    <t>Segmento</t>
  </si>
  <si>
    <t>0-15 dias | +R$ 1500 | +R$ 50</t>
  </si>
  <si>
    <t>0-15 dias | R$ 0-100 | R$ 1–25</t>
  </si>
  <si>
    <t>0-15 dias | R$ 1001-1500 | +R$ 50</t>
  </si>
  <si>
    <t>0-15 dias | R$ 101-500 | R$ 1–25</t>
  </si>
  <si>
    <t>0-15 dias | R$ 101-500 | R$ 26–50</t>
  </si>
  <si>
    <t>0-15 dias | R$ 501-1000 | R$ 26–50</t>
  </si>
  <si>
    <t>16-30 dias | +R$ 1500 | +R$ 50</t>
  </si>
  <si>
    <t>16-30 dias | R$ 0-100 | R$ 1–25</t>
  </si>
  <si>
    <t>16-30 dias | R$ 1001-1500 | +R$ 50</t>
  </si>
  <si>
    <t>16-30 dias | R$ 101-500 | R$ 1–25</t>
  </si>
  <si>
    <t>16-30 dias | R$ 101-500 | R$ 26–50</t>
  </si>
  <si>
    <t>16-30 dias | R$ 501-1000 | R$ 26–50</t>
  </si>
  <si>
    <t>31-45 dias | +R$ 1500 | +R$ 50</t>
  </si>
  <si>
    <t>31-45 dias | R$ 0-100 | R$ 1–25</t>
  </si>
  <si>
    <t>31-45 dias | R$ 1001-1500 | +R$ 50</t>
  </si>
  <si>
    <t>31-45 dias | R$ 101-500 | R$ 1–25</t>
  </si>
  <si>
    <t>31-45 dias | R$ 101-500 | R$ 26–50</t>
  </si>
  <si>
    <t>31-45 dias | R$ 501-1000 | R$ 26–50</t>
  </si>
  <si>
    <t>46-60 dias | +R$ 1500 | +R$ 50</t>
  </si>
  <si>
    <t>46-60 dias | R$ 0-100 | R$ 1–25</t>
  </si>
  <si>
    <t>46-60 dias | R$ 1001-1500 | +R$ 50</t>
  </si>
  <si>
    <t>46-60 dias | R$ 101-500 | R$ 1–25</t>
  </si>
  <si>
    <t>46-60 dias | R$ 101-500 | R$ 26–50</t>
  </si>
  <si>
    <t>46-60 dias | R$ 501-1000 | R$ 26–50</t>
  </si>
  <si>
    <t>61-75 dias | +R$ 1500 | +R$ 50</t>
  </si>
  <si>
    <t>61-75 dias | R$ 0-100 | R$ 1–25</t>
  </si>
  <si>
    <t>61-75 dias | R$ 1001-1500 | +R$ 50</t>
  </si>
  <si>
    <t>61-75 dias | R$ 101-500 | R$ 1–25</t>
  </si>
  <si>
    <t>61-75 dias | R$ 101-500 | R$ 26–50</t>
  </si>
  <si>
    <t>61-75 dias | R$ 501-1000 | R$ 26–50</t>
  </si>
  <si>
    <t>76-99 dias | +R$ 1500 | +R$ 50</t>
  </si>
  <si>
    <t>76-99 dias | R$ 0-100 | R$ 1–25</t>
  </si>
  <si>
    <t>76-99 dias | R$ 1001-1500 | +R$ 50</t>
  </si>
  <si>
    <t>76-99 dias | R$ 101-500 | R$ 1–25</t>
  </si>
  <si>
    <t>76-99 dias | R$ 101-500 | R$ 26–50</t>
  </si>
  <si>
    <t>76-99 dias | R$ 501-1000 | R$ 26–50</t>
  </si>
  <si>
    <t>Quantos aceitaram?</t>
  </si>
  <si>
    <t>Média aceitação</t>
  </si>
  <si>
    <t>Dados Primários:</t>
  </si>
  <si>
    <t>Clientes da campanha piloto:</t>
  </si>
  <si>
    <t>Custo total da campanha:</t>
  </si>
  <si>
    <t>Dados Secundários:</t>
  </si>
  <si>
    <t>Custo por contato:</t>
  </si>
  <si>
    <t>por cliente</t>
  </si>
  <si>
    <t>Qtd. Clientes que aceitaram:</t>
  </si>
  <si>
    <t>Receita unitária por cada cliente</t>
  </si>
  <si>
    <t>clientes</t>
  </si>
  <si>
    <t>Taxa de sucesso (aceitação)</t>
  </si>
  <si>
    <t>Receita Esperada (R$)</t>
  </si>
  <si>
    <t>Custo Campanha (R$)</t>
  </si>
  <si>
    <t>Decisão</t>
  </si>
  <si>
    <t>Lucro Esperado (R$)</t>
  </si>
  <si>
    <t>Lucro campanha piloto:</t>
  </si>
  <si>
    <t>Receita total gerada:</t>
  </si>
  <si>
    <t>Segmento Lucrativo</t>
  </si>
  <si>
    <t>Clientes contactados</t>
  </si>
  <si>
    <t>SIM</t>
  </si>
  <si>
    <t>Canal predominante</t>
  </si>
  <si>
    <t>Categorização Response</t>
  </si>
  <si>
    <t>Recência</t>
  </si>
  <si>
    <t>+20</t>
  </si>
  <si>
    <t>1–4</t>
  </si>
  <si>
    <t>Aceitação (%)</t>
  </si>
  <si>
    <t>Total Compras</t>
  </si>
  <si>
    <t>Análise Exploratória dos Dados (EDA)</t>
  </si>
  <si>
    <t>Recência (Recency)</t>
  </si>
  <si>
    <t>Total Gasto (MnTotal)</t>
  </si>
  <si>
    <t>Canal de Compras</t>
  </si>
  <si>
    <t>Idade (Age)</t>
  </si>
  <si>
    <t>Aplicação do Método Estatístico (Information Value)</t>
  </si>
  <si>
    <t>Análises + Insights Preliminares</t>
  </si>
  <si>
    <t>Insight Geral:</t>
  </si>
  <si>
    <t>A aceitação da campanha é majoritariamente explicada por variáveis comportamentais e econômicas — especialmente recência, valor histórico e ticket médio — que apresentam padrões consistentes, monotônicos e altamente interpretáveis.</t>
  </si>
  <si>
    <t>Variáveis demográficas possuem papel secundário e explicativo, mas não decisório.</t>
  </si>
  <si>
    <t>Cálculo do ROI para estratégia proposta.</t>
  </si>
  <si>
    <t>colunas criadas</t>
  </si>
  <si>
    <t>target</t>
  </si>
  <si>
    <t>variável de segmentação</t>
  </si>
  <si>
    <t>0-15 dias | R$ 0-100 | R$ 26–50</t>
  </si>
  <si>
    <t>0-15 dias | R$ 1001-1500 | R$ 26–50</t>
  </si>
  <si>
    <t>0-15 dias | R$ 101-500 | +R$ 50</t>
  </si>
  <si>
    <t>0-15 dias | R$ 501-1000 | +R$ 50</t>
  </si>
  <si>
    <t>16-30 dias | R$ 0-100 | +R$ 50</t>
  </si>
  <si>
    <t>16-30 dias | R$ 1001-1500 | R$ 26–50</t>
  </si>
  <si>
    <t>16-30 dias | R$ 501-1000 | +R$ 50</t>
  </si>
  <si>
    <t>31-45 dias | R$ 1001-1500 | R$ 26–50</t>
  </si>
  <si>
    <t>31-45 dias | R$ 501-1000 | +R$ 50</t>
  </si>
  <si>
    <t>46-60 dias | R$ 0-100 | +R$ 50</t>
  </si>
  <si>
    <t>46-60 dias | R$ 1001-1500 | R$ 26–50</t>
  </si>
  <si>
    <t>46-60 dias | R$ 501-1000 | +R$ 50</t>
  </si>
  <si>
    <t>61-75 dias | R$ 0-100 | +R$ 50</t>
  </si>
  <si>
    <t>61-75 dias | R$ 0-100 | R$ 26–50</t>
  </si>
  <si>
    <t>61-75 dias | R$ 1001-1500 | R$ 26–50</t>
  </si>
  <si>
    <t>61-75 dias | R$ 101-500 | +R$ 50</t>
  </si>
  <si>
    <t>61-75 dias | R$ 501-1000 | +R$ 50</t>
  </si>
  <si>
    <t>76-99 dias | +R$ 1500 | R$ 26–50</t>
  </si>
  <si>
    <t>76-99 dias | R$ 1001-1500 | R$ 26–50</t>
  </si>
  <si>
    <t>76-99 dias | R$ 101-500 | +R$ 50</t>
  </si>
  <si>
    <t>76-99 dias | R$ 501-1000 | +R$ 50</t>
  </si>
  <si>
    <t>Enviar campanha</t>
  </si>
  <si>
    <t>Não enviar campanha</t>
  </si>
  <si>
    <t>Segmentação (Recência | Gasto Total | Ticket Médio)</t>
  </si>
  <si>
    <t>Lucro pós estratégia proposta:</t>
  </si>
  <si>
    <t>Média de aceitação</t>
  </si>
  <si>
    <t>Canal</t>
  </si>
  <si>
    <t>Variável</t>
  </si>
  <si>
    <t>Interpretação</t>
  </si>
  <si>
    <t>Forte</t>
  </si>
  <si>
    <t>Fraca</t>
  </si>
  <si>
    <t>Moderada</t>
  </si>
  <si>
    <t>Sensibilidade a Promoção</t>
  </si>
  <si>
    <t>Total Gasto Pelos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</si>
</sst>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0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pivotButton="1" applyAlignment="1">
      <alignment horizontal="left" vertical="top"/>
    </xf>
    <xf numFmtId="0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NumberFormat="1" applyFont="1" applyFill="1" applyBorder="1" applyAlignment="1">
      <alignment horizontal="left"/>
    </xf>
    <xf numFmtId="166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/>
    <xf numFmtId="166" fontId="0" fillId="0" borderId="0" xfId="2" applyNumberFormat="1" applyFont="1" applyAlignment="1">
      <alignment horizontal="left"/>
    </xf>
    <xf numFmtId="2" fontId="0" fillId="0" borderId="0" xfId="0" applyNumberFormat="1" applyAlignment="1">
      <alignment horizontal="left"/>
    </xf>
    <xf numFmtId="166" fontId="2" fillId="2" borderId="2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165" fontId="2" fillId="3" borderId="2" xfId="0" applyNumberFormat="1" applyFont="1" applyFill="1" applyBorder="1" applyAlignment="1">
      <alignment horizontal="left"/>
    </xf>
    <xf numFmtId="9" fontId="0" fillId="0" borderId="0" xfId="0" applyNumberFormat="1"/>
    <xf numFmtId="164" fontId="0" fillId="0" borderId="0" xfId="0" applyNumberFormat="1" applyAlignment="1">
      <alignment horizontal="left"/>
    </xf>
    <xf numFmtId="9" fontId="0" fillId="0" borderId="0" xfId="2" applyFont="1" applyAlignment="1">
      <alignment horizontal="left"/>
    </xf>
    <xf numFmtId="164" fontId="3" fillId="4" borderId="0" xfId="0" applyNumberFormat="1" applyFont="1" applyFill="1" applyAlignment="1">
      <alignment horizontal="left"/>
    </xf>
    <xf numFmtId="0" fontId="4" fillId="0" borderId="0" xfId="0" applyFont="1"/>
    <xf numFmtId="0" fontId="0" fillId="0" borderId="3" xfId="0" applyBorder="1"/>
    <xf numFmtId="16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3" xfId="0" applyFont="1" applyBorder="1"/>
    <xf numFmtId="0" fontId="5" fillId="0" borderId="0" xfId="0" applyFont="1" applyFill="1"/>
    <xf numFmtId="0" fontId="5" fillId="0" borderId="0" xfId="0" applyNumberFormat="1" applyFont="1"/>
    <xf numFmtId="164" fontId="5" fillId="0" borderId="0" xfId="0" applyNumberFormat="1" applyFont="1"/>
    <xf numFmtId="0" fontId="5" fillId="0" borderId="0" xfId="0" applyFont="1"/>
    <xf numFmtId="164" fontId="5" fillId="0" borderId="0" xfId="1" applyNumberFormat="1" applyFont="1"/>
    <xf numFmtId="1" fontId="5" fillId="0" borderId="0" xfId="0" applyNumberFormat="1" applyFont="1"/>
    <xf numFmtId="164" fontId="5" fillId="0" borderId="0" xfId="1" applyNumberFormat="1" applyFont="1" applyFill="1"/>
    <xf numFmtId="0" fontId="5" fillId="0" borderId="0" xfId="0" applyNumberFormat="1" applyFont="1" applyFill="1"/>
    <xf numFmtId="1" fontId="5" fillId="0" borderId="0" xfId="0" applyNumberFormat="1" applyFont="1" applyFill="1"/>
    <xf numFmtId="164" fontId="5" fillId="0" borderId="0" xfId="0" applyNumberFormat="1" applyFont="1" applyFill="1"/>
    <xf numFmtId="0" fontId="7" fillId="0" borderId="0" xfId="0" applyFont="1" applyAlignment="1">
      <alignment vertical="center"/>
    </xf>
    <xf numFmtId="0" fontId="3" fillId="5" borderId="0" xfId="0" applyFont="1" applyFill="1"/>
    <xf numFmtId="164" fontId="8" fillId="0" borderId="0" xfId="1" applyNumberFormat="1" applyFont="1" applyFill="1"/>
    <xf numFmtId="0" fontId="8" fillId="0" borderId="0" xfId="0" applyNumberFormat="1" applyFont="1" applyFill="1"/>
    <xf numFmtId="164" fontId="8" fillId="0" borderId="0" xfId="0" applyNumberFormat="1" applyFont="1" applyFill="1"/>
    <xf numFmtId="0" fontId="8" fillId="0" borderId="0" xfId="0" applyFont="1" applyFill="1"/>
    <xf numFmtId="0" fontId="8" fillId="0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164" fontId="8" fillId="0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Fill="1" applyAlignment="1">
      <alignment horizontal="left"/>
    </xf>
    <xf numFmtId="0" fontId="5" fillId="6" borderId="0" xfId="0" applyNumberFormat="1" applyFont="1" applyFill="1"/>
    <xf numFmtId="0" fontId="5" fillId="7" borderId="0" xfId="0" applyNumberFormat="1" applyFont="1" applyFill="1"/>
    <xf numFmtId="0" fontId="5" fillId="6" borderId="0" xfId="0" applyFont="1" applyFill="1"/>
    <xf numFmtId="0" fontId="5" fillId="6" borderId="0" xfId="0" applyNumberFormat="1" applyFont="1" applyFill="1" applyAlignment="1">
      <alignment horizontal="left"/>
    </xf>
    <xf numFmtId="0" fontId="5" fillId="8" borderId="0" xfId="0" applyNumberFormat="1" applyFont="1" applyFill="1"/>
    <xf numFmtId="164" fontId="5" fillId="8" borderId="0" xfId="0" applyNumberFormat="1" applyFont="1" applyFill="1"/>
    <xf numFmtId="1" fontId="5" fillId="8" borderId="0" xfId="0" applyNumberFormat="1" applyFont="1" applyFill="1"/>
    <xf numFmtId="0" fontId="5" fillId="8" borderId="0" xfId="0" applyFont="1" applyFill="1"/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0" borderId="0" xfId="0" applyFont="1"/>
    <xf numFmtId="0" fontId="10" fillId="0" borderId="0" xfId="0" applyFont="1"/>
    <xf numFmtId="9" fontId="2" fillId="0" borderId="1" xfId="0" applyNumberFormat="1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left" vertical="top"/>
    </xf>
    <xf numFmtId="9" fontId="6" fillId="7" borderId="0" xfId="0" applyNumberFormat="1" applyFont="1" applyFill="1" applyAlignment="1">
      <alignment horizontal="left" vertical="top"/>
    </xf>
    <xf numFmtId="164" fontId="6" fillId="7" borderId="0" xfId="0" applyNumberFormat="1" applyFont="1" applyFill="1" applyAlignment="1">
      <alignment horizontal="center" vertical="top"/>
    </xf>
    <xf numFmtId="9" fontId="2" fillId="0" borderId="3" xfId="0" applyNumberFormat="1" applyFont="1" applyFill="1" applyBorder="1" applyAlignment="1">
      <alignment horizontal="left" vertical="top"/>
    </xf>
    <xf numFmtId="164" fontId="2" fillId="0" borderId="3" xfId="0" applyNumberFormat="1" applyFont="1" applyFill="1" applyBorder="1" applyAlignment="1">
      <alignment horizontal="left" vertical="top"/>
    </xf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/>
    <xf numFmtId="0" fontId="0" fillId="0" borderId="0" xfId="0" applyFont="1" applyFill="1"/>
    <xf numFmtId="0" fontId="0" fillId="0" borderId="3" xfId="0" applyFont="1" applyFill="1" applyBorder="1"/>
    <xf numFmtId="165" fontId="0" fillId="0" borderId="0" xfId="0" applyNumberFormat="1" applyFont="1" applyFill="1" applyAlignment="1">
      <alignment horizontal="left"/>
    </xf>
    <xf numFmtId="165" fontId="0" fillId="0" borderId="3" xfId="0" applyNumberFormat="1" applyFont="1" applyFill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450"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3" formatCode="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3" formatCode="0%"/>
    </dxf>
    <dxf>
      <numFmt numFmtId="13" formatCode="0%"/>
    </dxf>
    <dxf>
      <numFmt numFmtId="166" formatCode="0.0%"/>
    </dxf>
    <dxf>
      <numFmt numFmtId="14" formatCode="0.0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3" formatCode="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66" formatCode="0.0%"/>
    </dxf>
    <dxf>
      <numFmt numFmtId="166" formatCode="0.0%"/>
    </dxf>
    <dxf>
      <numFmt numFmtId="13" formatCode="0%"/>
    </dxf>
    <dxf>
      <numFmt numFmtId="166" formatCode="0.0%"/>
    </dxf>
    <dxf>
      <numFmt numFmtId="166" formatCode="0.0%"/>
    </dxf>
    <dxf>
      <numFmt numFmtId="14" formatCode="0.00%"/>
    </dxf>
    <dxf>
      <numFmt numFmtId="167" formatCode="0.000%"/>
    </dxf>
    <dxf>
      <numFmt numFmtId="168" formatCode="0.0000%"/>
    </dxf>
    <dxf>
      <numFmt numFmtId="167" formatCode="0.00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66" formatCode="0.0%"/>
    </dxf>
    <dxf>
      <numFmt numFmtId="166" formatCode="0.0%"/>
    </dxf>
    <dxf>
      <numFmt numFmtId="13" formatCode="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66" formatCode="0.0%"/>
    </dxf>
    <dxf>
      <numFmt numFmtId="166" formatCode="0.0%"/>
    </dxf>
    <dxf>
      <numFmt numFmtId="13" formatCode="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66" formatCode="0.0%"/>
    </dxf>
    <dxf>
      <numFmt numFmtId="166" formatCode="0.0%"/>
    </dxf>
    <dxf>
      <numFmt numFmtId="14" formatCode="0.00%"/>
    </dxf>
    <dxf>
      <numFmt numFmtId="167" formatCode="0.000%"/>
    </dxf>
    <dxf>
      <numFmt numFmtId="13" formatCode="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66" formatCode="0.0%"/>
    </dxf>
    <dxf>
      <numFmt numFmtId="166" formatCode="0.0%"/>
    </dxf>
    <dxf>
      <numFmt numFmtId="13" formatCode="0%"/>
    </dxf>
    <dxf>
      <numFmt numFmtId="166" formatCode="0.0%"/>
    </dxf>
    <dxf>
      <numFmt numFmtId="166" formatCode="0.0%"/>
    </dxf>
    <dxf>
      <numFmt numFmtId="14" formatCode="0.00%"/>
    </dxf>
    <dxf>
      <numFmt numFmtId="167" formatCode="0.000%"/>
    </dxf>
    <dxf>
      <numFmt numFmtId="168" formatCode="0.0000%"/>
    </dxf>
    <dxf>
      <numFmt numFmtId="167" formatCode="0.00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4" formatCode="0.00%"/>
    </dxf>
    <dxf>
      <numFmt numFmtId="166" formatCode="0.0%"/>
    </dxf>
    <dxf>
      <numFmt numFmtId="166" formatCode="0.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66" formatCode="0.0%"/>
    </dxf>
    <dxf>
      <numFmt numFmtId="13" formatCode="0%"/>
    </dxf>
    <dxf>
      <numFmt numFmtId="166" formatCode="0.0%"/>
    </dxf>
    <dxf>
      <numFmt numFmtId="166" formatCode="0.0%"/>
    </dxf>
    <dxf>
      <numFmt numFmtId="13" formatCode="0%"/>
    </dxf>
    <dxf>
      <numFmt numFmtId="166" formatCode="0.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alignment vertical="top" readingOrder="0"/>
    </dxf>
    <dxf>
      <alignment horizontal="left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4" formatCode="0.00%"/>
    </dxf>
    <dxf>
      <numFmt numFmtId="167" formatCode="0.000%"/>
    </dxf>
    <dxf>
      <numFmt numFmtId="13" formatCode="0%"/>
    </dxf>
    <dxf>
      <numFmt numFmtId="166" formatCode="0.0%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R$&quot;\ #,##0.00"/>
    </dxf>
  </dxfs>
  <tableStyles count="0" defaultTableStyle="TableStyleMedium2" defaultPivotStyle="PivotStyleLight16"/>
  <colors>
    <mruColors>
      <color rgb="FFEA1D2C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ptop" refreshedDate="46044.642210763886" createdVersion="6" refreshedVersion="6" minRefreshableVersion="3" recordCount="2205">
  <cacheSource type="worksheet">
    <worksheetSource name="Tabela3"/>
  </cacheSource>
  <cacheFields count="53">
    <cacheField name="ID" numFmtId="0">
      <sharedItems containsSemiMixedTypes="0" containsString="0" containsNumber="1" containsInteger="1" minValue="1" maxValue="2205"/>
    </cacheField>
    <cacheField name="Income" numFmtId="164">
      <sharedItems containsSemiMixedTypes="0" containsString="0" containsNumber="1" containsInteger="1" minValue="1730" maxValue="113734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Faixa Recência" numFmtId="0">
      <sharedItems count="12">
        <s v="46-60 dias"/>
        <s v="31-45 dias"/>
        <s v="16-30 dias"/>
        <s v="76-99 dias"/>
        <s v="61-75 dias"/>
        <s v="0-15 dias"/>
        <s v="61-75" u="1"/>
        <s v="31-45" u="1"/>
        <s v="76-99" u="1"/>
        <s v="46-60" u="1"/>
        <s v="16-30" u="1"/>
        <s v="0-15" u="1"/>
      </sharedItems>
    </cacheField>
    <cacheField name="Age" numFmtId="1">
      <sharedItems containsSemiMixedTypes="0" containsString="0" containsNumber="1" containsInteger="1" minValue="24" maxValue="80"/>
    </cacheField>
    <cacheField name="Faixa Idade" numFmtId="1">
      <sharedItems count="6">
        <s v="60–69"/>
        <s v="50–59"/>
        <s v="30–39"/>
        <s v="40–49"/>
        <s v="70–80"/>
        <s v="24–29"/>
      </sharedItems>
    </cacheField>
    <cacheField name="Customer_Days" numFmtId="0">
      <sharedItems containsSemiMixedTypes="0" containsString="0" containsNumber="1" containsInteger="1" minValue="2159" maxValue="2858"/>
    </cacheField>
    <cacheField name="Estado Civil" numFmtId="0">
      <sharedItems count="5">
        <s v="Solteiro"/>
        <s v="Juntos"/>
        <s v="Casado"/>
        <s v="Divorciado"/>
        <s v="Viúvo"/>
      </sharedItems>
    </cacheField>
    <cacheField name="marital_Divorced" numFmtId="0">
      <sharedItems containsSemiMixedTypes="0" containsString="0" containsNumber="1" containsInteger="1" minValue="0" maxValue="1"/>
    </cacheField>
    <cacheField name="marital_Married" numFmtId="0">
      <sharedItems containsSemiMixedTypes="0" containsString="0" containsNumber="1" containsInteger="1" minValue="0" maxValue="1"/>
    </cacheField>
    <cacheField name="marital_Single" numFmtId="0">
      <sharedItems containsSemiMixedTypes="0" containsString="0" containsNumber="1" containsInteger="1" minValue="0" maxValue="1"/>
    </cacheField>
    <cacheField name="marital_Together" numFmtId="0">
      <sharedItems containsSemiMixedTypes="0" containsString="0" containsNumber="1" containsInteger="1" minValue="0" maxValue="1"/>
    </cacheField>
    <cacheField name="marital_Widow" numFmtId="0">
      <sharedItems containsSemiMixedTypes="0" containsString="0" containsNumber="1" containsInteger="1" minValue="0" maxValue="1"/>
    </cacheField>
    <cacheField name="education_2n Cycle" numFmtId="0">
      <sharedItems containsSemiMixedTypes="0" containsString="0" containsNumber="1" containsInteger="1" minValue="0" maxValue="1"/>
    </cacheField>
    <cacheField name="education_Basic" numFmtId="0">
      <sharedItems containsSemiMixedTypes="0" containsString="0" containsNumber="1" containsInteger="1" minValue="0" maxValue="1"/>
    </cacheField>
    <cacheField name="education_Graduation" numFmtId="0">
      <sharedItems containsSemiMixedTypes="0" containsString="0" containsNumber="1" containsInteger="1" minValue="0" maxValue="1"/>
    </cacheField>
    <cacheField name="education_Master" numFmtId="0">
      <sharedItems containsSemiMixedTypes="0" containsString="0" containsNumber="1" containsInteger="1" minValue="0" maxValue="1"/>
    </cacheField>
    <cacheField name="education_PhD" numFmtId="0">
      <sharedItems containsSemiMixedTypes="0" containsString="0" containsNumber="1" containsInteger="1" minValue="0" maxValue="1"/>
    </cacheField>
    <cacheField name="MntWines" numFmtId="164">
      <sharedItems containsSemiMixedTypes="0" containsString="0" containsNumber="1" containsInteger="1" minValue="0" maxValue="1493"/>
    </cacheField>
    <cacheField name="MntFruits" numFmtId="164">
      <sharedItems containsSemiMixedTypes="0" containsString="0" containsNumber="1" containsInteger="1" minValue="0" maxValue="199"/>
    </cacheField>
    <cacheField name="MntMeatProducts" numFmtId="164">
      <sharedItems containsSemiMixedTypes="0" containsString="0" containsNumber="1" containsInteger="1" minValue="0" maxValue="1725"/>
    </cacheField>
    <cacheField name="MntFishProducts" numFmtId="164">
      <sharedItems containsSemiMixedTypes="0" containsString="0" containsNumber="1" containsInteger="1" minValue="0" maxValue="259"/>
    </cacheField>
    <cacheField name="MntSweetProducts" numFmtId="164">
      <sharedItems containsSemiMixedTypes="0" containsString="0" containsNumber="1" containsInteger="1" minValue="0" maxValue="262"/>
    </cacheField>
    <cacheField name="MntGoldProds" numFmtId="164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VisitsMonth" numFmtId="0">
      <sharedItems containsSemiMixedTypes="0" containsString="0" containsNumber="1" containsInteger="1" minValue="0" maxValue="20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Total de Compras" numFmtId="0">
      <sharedItems containsSemiMixedTypes="0" containsString="0" containsNumber="1" containsInteger="1" minValue="0" maxValue="32" count="33">
        <n v="22"/>
        <n v="4"/>
        <n v="20"/>
        <n v="6"/>
        <n v="14"/>
        <n v="17"/>
        <n v="8"/>
        <n v="5"/>
        <n v="1"/>
        <n v="15"/>
        <n v="12"/>
        <n v="25"/>
        <n v="11"/>
        <n v="24"/>
        <n v="28"/>
        <n v="13"/>
        <n v="10"/>
        <n v="7"/>
        <n v="23"/>
        <n v="19"/>
        <n v="3"/>
        <n v="16"/>
        <n v="26"/>
        <n v="18"/>
        <n v="31"/>
        <n v="9"/>
        <n v="27"/>
        <n v="21"/>
        <n v="32"/>
        <n v="29"/>
        <n v="30"/>
        <n v="0"/>
        <n v="2"/>
      </sharedItems>
    </cacheField>
    <cacheField name="Faixa Total de Compras" numFmtId="0">
      <sharedItems count="15">
        <s v="+20"/>
        <s v="1–4"/>
        <s v="16–20"/>
        <s v="5–10"/>
        <s v="11–15"/>
        <s v="0"/>
        <s v="3–5" u="1"/>
        <s v="1–2" u="1"/>
        <s v="+30" u="1"/>
        <s v="26-30" u="1"/>
        <s v="1–5" u="1"/>
        <s v="11–20" u="1"/>
        <s v="21–32" u="1"/>
        <s v="6–10" u="1"/>
        <s v="21-25" u="1"/>
      </sharedItems>
    </cacheField>
    <cacheField name="Canal Predominante" numFmtId="0">
      <sharedItems count="3">
        <s v="Catalog"/>
        <s v="Store"/>
        <s v="Web"/>
      </sharedItems>
    </cacheField>
    <cacheField name="Ticket médio" numFmtId="164">
      <sharedItems containsMixedTypes="1" containsNumber="1" minValue="1.52" maxValue="176"/>
    </cacheField>
    <cacheField name="Faixa ticket médio" numFmtId="164">
      <sharedItems count="5">
        <s v="+R$ 50"/>
        <s v="R$ 1–25"/>
        <s v="R$ 26–50"/>
        <s v="R$ 101–176" u="1"/>
        <s v="R$ 51–100" u="1"/>
      </sharedItems>
    </cacheField>
    <cacheField name="MntTotal" numFmtId="164">
      <sharedItems containsSemiMixedTypes="0" containsString="0" containsNumber="1" containsInteger="1" minValue="4" maxValue="2491"/>
    </cacheField>
    <cacheField name="Faixa Gasto" numFmtId="0">
      <sharedItems count="8">
        <s v="+R$ 1500"/>
        <s v="R$ 0-100"/>
        <s v="R$ 501-1000"/>
        <s v="R$ 101-500"/>
        <s v="R$ 1001-1500"/>
        <s v="R$ +1500" u="1"/>
        <s v="R$ 1501-2000" u="1"/>
        <s v="R$ +2000" u="1"/>
      </sharedItems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Overall" numFmtId="0">
      <sharedItems containsSemiMixedTypes="0" containsString="0" containsNumber="1" containsInteger="1" minValue="0" maxValue="4"/>
    </cacheField>
    <cacheField name="Faixa AcceptedCmpOverall" numFmtId="0">
      <sharedItems containsNonDate="0" containsString="0" containsBlank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MntRegularProds" numFmtId="164">
      <sharedItems containsSemiMixedTypes="0" containsString="0" containsNumber="1" containsInteger="1" minValue="-283" maxValue="2458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Categorização Response" numFmtId="0">
      <sharedItems count="2">
        <s v="Aceitou"/>
        <s v="Não aceitou"/>
      </sharedItems>
    </cacheField>
    <cacheField name="Segmento" numFmtId="0">
      <sharedItems count="57">
        <s v="46-60 dias | +R$ 1500 | +R$ 50"/>
        <s v="31-45 dias | R$ 0-100 | R$ 1–25"/>
        <s v="16-30 dias | R$ 501-1000 | R$ 26–50"/>
        <s v="16-30 dias | R$ 0-100 | R$ 1–25"/>
        <s v="76-99 dias | R$ 101-500 | R$ 26–50"/>
        <s v="31-45 dias | R$ 501-1000 | R$ 26–50"/>
        <s v="31-45 dias | R$ 101-500 | R$ 1–25"/>
        <s v="61-75 dias | R$ 0-100 | R$ 26–50"/>
        <s v="46-60 dias | R$ 0-100 | R$ 1–25"/>
        <s v="76-99 dias | R$ 1001-1500 | +R$ 50"/>
        <s v="46-60 dias | R$ 101-500 | R$ 1–25"/>
        <s v="16-30 dias | R$ 1001-1500 | +R$ 50"/>
        <s v="16-30 dias | R$ 101-500 | R$ 26–50"/>
        <s v="76-99 dias | +R$ 1500 | +R$ 50"/>
        <s v="76-99 dias | R$ 0-100 | R$ 1–25"/>
        <s v="31-45 dias | +R$ 1500 | +R$ 50"/>
        <s v="61-75 dias | R$ 501-1000 | +R$ 50"/>
        <s v="0-15 dias | R$ 501-1000 | R$ 26–50"/>
        <s v="61-75 dias | R$ 101-500 | R$ 26–50"/>
        <s v="0-15 dias | R$ 101-500 | R$ 1–25"/>
        <s v="16-30 dias | R$ 101-500 | R$ 1–25"/>
        <s v="0-15 dias | R$ 1001-1500 | +R$ 50"/>
        <s v="46-60 dias | R$ 501-1000 | R$ 26–50"/>
        <s v="0-15 dias | R$ 0-100 | R$ 1–25"/>
        <s v="31-45 dias | R$ 1001-1500 | +R$ 50"/>
        <s v="0-15 dias | +R$ 1500 | +R$ 50"/>
        <s v="46-60 dias | R$ 1001-1500 | +R$ 50"/>
        <s v="46-60 dias | R$ 101-500 | R$ 26–50"/>
        <s v="61-75 dias | R$ 0-100 | R$ 1–25"/>
        <s v="16-30 dias | R$ 1001-1500 | R$ 26–50"/>
        <s v="76-99 dias | R$ 501-1000 | R$ 26–50"/>
        <s v="76-99 dias | R$ 101-500 | R$ 1–25"/>
        <s v="0-15 dias | R$ 101-500 | R$ 26–50"/>
        <s v="61-75 dias | R$ 1001-1500 | +R$ 50"/>
        <s v="61-75 dias | R$ 501-1000 | R$ 26–50"/>
        <s v="31-45 dias | R$ 101-500 | R$ 26–50"/>
        <s v="46-60 dias | R$ 1001-1500 | R$ 26–50"/>
        <s v="16-30 dias | R$ 501-1000 | +R$ 50"/>
        <s v="16-30 dias | +R$ 1500 | +R$ 50"/>
        <s v="31-45 dias | R$ 501-1000 | +R$ 50"/>
        <s v="61-75 dias | R$ 101-500 | R$ 1–25"/>
        <s v="46-60 dias | R$ 501-1000 | +R$ 50"/>
        <s v="76-99 dias | R$ 1001-1500 | R$ 26–50"/>
        <s v="61-75 dias | R$ 1001-1500 | R$ 26–50"/>
        <s v="31-45 dias | R$ 1001-1500 | R$ 26–50"/>
        <s v="61-75 dias | +R$ 1500 | +R$ 50"/>
        <s v="76-99 dias | R$ 501-1000 | +R$ 50"/>
        <s v="0-15 dias | R$ 501-1000 | +R$ 50"/>
        <s v="0-15 dias | R$ 1001-1500 | R$ 26–50"/>
        <s v="76-99 dias | R$ 101-500 | +R$ 50"/>
        <s v="16-30 dias | R$ 0-100 | +R$ 50"/>
        <s v="61-75 dias | R$ 101-500 | +R$ 50"/>
        <s v="61-75 dias | R$ 0-100 | +R$ 50"/>
        <s v="76-99 dias | +R$ 1500 | R$ 26–50"/>
        <s v="0-15 dias | R$ 101-500 | +R$ 50"/>
        <s v="46-60 dias | R$ 0-100 | +R$ 50"/>
        <s v="0-15 dias | R$ 0-100 | R$ 26–50"/>
      </sharedItems>
    </cacheField>
    <cacheField name="Segmento Lucrativo" numFmtId="0">
      <sharedItems count="2">
        <s v="NÃO"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05">
  <r>
    <n v="1"/>
    <n v="58138"/>
    <n v="0"/>
    <n v="0"/>
    <n v="58"/>
    <x v="0"/>
    <n v="63"/>
    <x v="0"/>
    <n v="2822"/>
    <x v="0"/>
    <n v="0"/>
    <n v="0"/>
    <n v="1"/>
    <n v="0"/>
    <n v="0"/>
    <n v="0"/>
    <n v="0"/>
    <n v="1"/>
    <n v="0"/>
    <n v="0"/>
    <n v="635"/>
    <n v="88"/>
    <n v="546"/>
    <n v="172"/>
    <n v="88"/>
    <n v="88"/>
    <n v="3"/>
    <n v="7"/>
    <n v="8"/>
    <n v="10"/>
    <n v="4"/>
    <x v="0"/>
    <x v="0"/>
    <x v="0"/>
    <n v="69.5"/>
    <x v="0"/>
    <n v="1529"/>
    <x v="0"/>
    <n v="0"/>
    <n v="0"/>
    <n v="0"/>
    <n v="0"/>
    <n v="0"/>
    <n v="0"/>
    <m/>
    <n v="0"/>
    <n v="3"/>
    <n v="11"/>
    <n v="1441"/>
    <x v="0"/>
    <x v="0"/>
    <x v="0"/>
    <x v="0"/>
  </r>
  <r>
    <n v="2"/>
    <n v="46344"/>
    <n v="1"/>
    <n v="1"/>
    <n v="38"/>
    <x v="1"/>
    <n v="66"/>
    <x v="0"/>
    <n v="2272"/>
    <x v="0"/>
    <n v="0"/>
    <n v="0"/>
    <n v="1"/>
    <n v="0"/>
    <n v="0"/>
    <n v="0"/>
    <n v="0"/>
    <n v="1"/>
    <n v="0"/>
    <n v="0"/>
    <n v="11"/>
    <n v="1"/>
    <n v="6"/>
    <n v="2"/>
    <n v="1"/>
    <n v="6"/>
    <n v="2"/>
    <n v="5"/>
    <n v="1"/>
    <n v="1"/>
    <n v="2"/>
    <x v="1"/>
    <x v="1"/>
    <x v="1"/>
    <n v="5.25"/>
    <x v="1"/>
    <n v="21"/>
    <x v="1"/>
    <n v="0"/>
    <n v="0"/>
    <n v="0"/>
    <n v="0"/>
    <n v="0"/>
    <n v="0"/>
    <m/>
    <n v="0"/>
    <n v="3"/>
    <n v="11"/>
    <n v="15"/>
    <x v="1"/>
    <x v="1"/>
    <x v="1"/>
    <x v="0"/>
  </r>
  <r>
    <n v="3"/>
    <n v="71613"/>
    <n v="0"/>
    <n v="0"/>
    <n v="26"/>
    <x v="2"/>
    <n v="55"/>
    <x v="1"/>
    <n v="2471"/>
    <x v="1"/>
    <n v="0"/>
    <n v="0"/>
    <n v="0"/>
    <n v="1"/>
    <n v="0"/>
    <n v="0"/>
    <n v="0"/>
    <n v="1"/>
    <n v="0"/>
    <n v="0"/>
    <n v="426"/>
    <n v="49"/>
    <n v="127"/>
    <n v="111"/>
    <n v="21"/>
    <n v="42"/>
    <n v="1"/>
    <n v="4"/>
    <n v="8"/>
    <n v="2"/>
    <n v="10"/>
    <x v="2"/>
    <x v="2"/>
    <x v="1"/>
    <n v="36.700000000000003"/>
    <x v="2"/>
    <n v="734"/>
    <x v="2"/>
    <n v="0"/>
    <n v="0"/>
    <n v="0"/>
    <n v="0"/>
    <n v="0"/>
    <n v="0"/>
    <m/>
    <n v="0"/>
    <n v="3"/>
    <n v="11"/>
    <n v="692"/>
    <x v="1"/>
    <x v="1"/>
    <x v="2"/>
    <x v="0"/>
  </r>
  <r>
    <n v="4"/>
    <n v="26646"/>
    <n v="1"/>
    <n v="0"/>
    <n v="26"/>
    <x v="2"/>
    <n v="36"/>
    <x v="2"/>
    <n v="2298"/>
    <x v="1"/>
    <n v="0"/>
    <n v="0"/>
    <n v="0"/>
    <n v="1"/>
    <n v="0"/>
    <n v="0"/>
    <n v="0"/>
    <n v="1"/>
    <n v="0"/>
    <n v="0"/>
    <n v="11"/>
    <n v="4"/>
    <n v="20"/>
    <n v="10"/>
    <n v="3"/>
    <n v="5"/>
    <n v="2"/>
    <n v="6"/>
    <n v="2"/>
    <n v="0"/>
    <n v="4"/>
    <x v="3"/>
    <x v="3"/>
    <x v="1"/>
    <n v="8"/>
    <x v="1"/>
    <n v="48"/>
    <x v="1"/>
    <n v="0"/>
    <n v="0"/>
    <n v="0"/>
    <n v="0"/>
    <n v="0"/>
    <n v="0"/>
    <m/>
    <n v="0"/>
    <n v="3"/>
    <n v="11"/>
    <n v="43"/>
    <x v="1"/>
    <x v="1"/>
    <x v="3"/>
    <x v="0"/>
  </r>
  <r>
    <n v="5"/>
    <n v="58293"/>
    <n v="1"/>
    <n v="0"/>
    <n v="94"/>
    <x v="3"/>
    <n v="39"/>
    <x v="2"/>
    <n v="2320"/>
    <x v="2"/>
    <n v="0"/>
    <n v="1"/>
    <n v="0"/>
    <n v="0"/>
    <n v="0"/>
    <n v="0"/>
    <n v="0"/>
    <n v="0"/>
    <n v="0"/>
    <n v="1"/>
    <n v="173"/>
    <n v="43"/>
    <n v="118"/>
    <n v="46"/>
    <n v="27"/>
    <n v="15"/>
    <n v="5"/>
    <n v="5"/>
    <n v="5"/>
    <n v="3"/>
    <n v="6"/>
    <x v="4"/>
    <x v="4"/>
    <x v="1"/>
    <n v="29.071428571428573"/>
    <x v="2"/>
    <n v="407"/>
    <x v="3"/>
    <n v="0"/>
    <n v="0"/>
    <n v="0"/>
    <n v="0"/>
    <n v="0"/>
    <n v="0"/>
    <m/>
    <n v="0"/>
    <n v="3"/>
    <n v="11"/>
    <n v="392"/>
    <x v="1"/>
    <x v="1"/>
    <x v="4"/>
    <x v="0"/>
  </r>
  <r>
    <n v="6"/>
    <n v="62513"/>
    <n v="0"/>
    <n v="1"/>
    <n v="16"/>
    <x v="2"/>
    <n v="53"/>
    <x v="1"/>
    <n v="2452"/>
    <x v="1"/>
    <n v="0"/>
    <n v="0"/>
    <n v="0"/>
    <n v="1"/>
    <n v="0"/>
    <n v="0"/>
    <n v="0"/>
    <n v="0"/>
    <n v="1"/>
    <n v="0"/>
    <n v="520"/>
    <n v="42"/>
    <n v="98"/>
    <n v="0"/>
    <n v="42"/>
    <n v="14"/>
    <n v="2"/>
    <n v="6"/>
    <n v="6"/>
    <n v="4"/>
    <n v="10"/>
    <x v="2"/>
    <x v="2"/>
    <x v="1"/>
    <n v="35.1"/>
    <x v="2"/>
    <n v="702"/>
    <x v="2"/>
    <n v="0"/>
    <n v="0"/>
    <n v="0"/>
    <n v="0"/>
    <n v="0"/>
    <n v="0"/>
    <m/>
    <n v="0"/>
    <n v="3"/>
    <n v="11"/>
    <n v="688"/>
    <x v="1"/>
    <x v="1"/>
    <x v="2"/>
    <x v="0"/>
  </r>
  <r>
    <n v="7"/>
    <n v="55635"/>
    <n v="0"/>
    <n v="1"/>
    <n v="34"/>
    <x v="1"/>
    <n v="49"/>
    <x v="3"/>
    <n v="2752"/>
    <x v="3"/>
    <n v="1"/>
    <n v="0"/>
    <n v="0"/>
    <n v="0"/>
    <n v="0"/>
    <n v="0"/>
    <n v="0"/>
    <n v="1"/>
    <n v="0"/>
    <n v="0"/>
    <n v="235"/>
    <n v="65"/>
    <n v="164"/>
    <n v="50"/>
    <n v="49"/>
    <n v="27"/>
    <n v="4"/>
    <n v="6"/>
    <n v="7"/>
    <n v="3"/>
    <n v="7"/>
    <x v="5"/>
    <x v="2"/>
    <x v="2"/>
    <n v="33.117647058823529"/>
    <x v="2"/>
    <n v="563"/>
    <x v="2"/>
    <n v="0"/>
    <n v="0"/>
    <n v="0"/>
    <n v="0"/>
    <n v="0"/>
    <n v="0"/>
    <m/>
    <n v="0"/>
    <n v="3"/>
    <n v="11"/>
    <n v="536"/>
    <x v="1"/>
    <x v="1"/>
    <x v="5"/>
    <x v="0"/>
  </r>
  <r>
    <n v="8"/>
    <n v="33454"/>
    <n v="1"/>
    <n v="0"/>
    <n v="32"/>
    <x v="1"/>
    <n v="35"/>
    <x v="2"/>
    <n v="2576"/>
    <x v="2"/>
    <n v="0"/>
    <n v="1"/>
    <n v="0"/>
    <n v="0"/>
    <n v="0"/>
    <n v="0"/>
    <n v="0"/>
    <n v="0"/>
    <n v="0"/>
    <n v="1"/>
    <n v="76"/>
    <n v="10"/>
    <n v="56"/>
    <n v="3"/>
    <n v="1"/>
    <n v="23"/>
    <n v="2"/>
    <n v="8"/>
    <n v="4"/>
    <n v="0"/>
    <n v="4"/>
    <x v="6"/>
    <x v="3"/>
    <x v="2"/>
    <n v="18.25"/>
    <x v="1"/>
    <n v="146"/>
    <x v="3"/>
    <n v="0"/>
    <n v="0"/>
    <n v="0"/>
    <n v="0"/>
    <n v="0"/>
    <n v="0"/>
    <m/>
    <n v="0"/>
    <n v="3"/>
    <n v="11"/>
    <n v="123"/>
    <x v="1"/>
    <x v="1"/>
    <x v="6"/>
    <x v="0"/>
  </r>
  <r>
    <n v="9"/>
    <n v="30351"/>
    <n v="1"/>
    <n v="0"/>
    <n v="19"/>
    <x v="2"/>
    <n v="46"/>
    <x v="3"/>
    <n v="2547"/>
    <x v="1"/>
    <n v="0"/>
    <n v="0"/>
    <n v="0"/>
    <n v="1"/>
    <n v="0"/>
    <n v="0"/>
    <n v="0"/>
    <n v="0"/>
    <n v="0"/>
    <n v="1"/>
    <n v="14"/>
    <n v="0"/>
    <n v="24"/>
    <n v="3"/>
    <n v="3"/>
    <n v="2"/>
    <n v="1"/>
    <n v="9"/>
    <n v="3"/>
    <n v="0"/>
    <n v="2"/>
    <x v="7"/>
    <x v="3"/>
    <x v="2"/>
    <n v="8.8000000000000007"/>
    <x v="1"/>
    <n v="44"/>
    <x v="1"/>
    <n v="0"/>
    <n v="0"/>
    <n v="0"/>
    <n v="0"/>
    <n v="0"/>
    <n v="0"/>
    <m/>
    <n v="0"/>
    <n v="3"/>
    <n v="11"/>
    <n v="42"/>
    <x v="0"/>
    <x v="0"/>
    <x v="3"/>
    <x v="0"/>
  </r>
  <r>
    <n v="10"/>
    <n v="5648"/>
    <n v="1"/>
    <n v="1"/>
    <n v="68"/>
    <x v="4"/>
    <n v="70"/>
    <x v="4"/>
    <n v="2267"/>
    <x v="1"/>
    <n v="0"/>
    <n v="0"/>
    <n v="0"/>
    <n v="1"/>
    <n v="0"/>
    <n v="0"/>
    <n v="0"/>
    <n v="0"/>
    <n v="0"/>
    <n v="1"/>
    <n v="28"/>
    <n v="0"/>
    <n v="6"/>
    <n v="1"/>
    <n v="1"/>
    <n v="13"/>
    <n v="1"/>
    <n v="20"/>
    <n v="1"/>
    <n v="0"/>
    <n v="0"/>
    <x v="8"/>
    <x v="1"/>
    <x v="2"/>
    <n v="36"/>
    <x v="2"/>
    <n v="36"/>
    <x v="1"/>
    <n v="0"/>
    <n v="0"/>
    <n v="1"/>
    <n v="0"/>
    <n v="0"/>
    <n v="1"/>
    <m/>
    <n v="0"/>
    <n v="3"/>
    <n v="11"/>
    <n v="23"/>
    <x v="1"/>
    <x v="1"/>
    <x v="7"/>
    <x v="0"/>
  </r>
  <r>
    <n v="11"/>
    <n v="7500"/>
    <n v="0"/>
    <n v="0"/>
    <n v="59"/>
    <x v="0"/>
    <n v="44"/>
    <x v="3"/>
    <n v="2752"/>
    <x v="2"/>
    <n v="0"/>
    <n v="1"/>
    <n v="0"/>
    <n v="0"/>
    <n v="0"/>
    <n v="0"/>
    <n v="1"/>
    <n v="0"/>
    <n v="0"/>
    <n v="0"/>
    <n v="6"/>
    <n v="16"/>
    <n v="11"/>
    <n v="11"/>
    <n v="1"/>
    <n v="16"/>
    <n v="1"/>
    <n v="8"/>
    <n v="2"/>
    <n v="0"/>
    <n v="3"/>
    <x v="7"/>
    <x v="3"/>
    <x v="1"/>
    <n v="9"/>
    <x v="1"/>
    <n v="45"/>
    <x v="1"/>
    <n v="0"/>
    <n v="0"/>
    <n v="0"/>
    <n v="0"/>
    <n v="0"/>
    <n v="0"/>
    <m/>
    <n v="0"/>
    <n v="3"/>
    <n v="11"/>
    <n v="29"/>
    <x v="1"/>
    <x v="1"/>
    <x v="8"/>
    <x v="0"/>
  </r>
  <r>
    <n v="12"/>
    <n v="63033"/>
    <n v="0"/>
    <n v="0"/>
    <n v="82"/>
    <x v="3"/>
    <n v="61"/>
    <x v="0"/>
    <n v="2385"/>
    <x v="3"/>
    <n v="1"/>
    <n v="0"/>
    <n v="0"/>
    <n v="0"/>
    <n v="0"/>
    <n v="0"/>
    <n v="0"/>
    <n v="1"/>
    <n v="0"/>
    <n v="0"/>
    <n v="194"/>
    <n v="61"/>
    <n v="480"/>
    <n v="225"/>
    <n v="112"/>
    <n v="30"/>
    <n v="1"/>
    <n v="2"/>
    <n v="3"/>
    <n v="4"/>
    <n v="8"/>
    <x v="9"/>
    <x v="4"/>
    <x v="1"/>
    <n v="71.466666666666669"/>
    <x v="0"/>
    <n v="1072"/>
    <x v="4"/>
    <n v="0"/>
    <n v="0"/>
    <n v="0"/>
    <n v="0"/>
    <n v="0"/>
    <n v="0"/>
    <m/>
    <n v="0"/>
    <n v="3"/>
    <n v="11"/>
    <n v="1042"/>
    <x v="1"/>
    <x v="1"/>
    <x v="9"/>
    <x v="0"/>
  </r>
  <r>
    <n v="13"/>
    <n v="59354"/>
    <n v="1"/>
    <n v="1"/>
    <n v="53"/>
    <x v="0"/>
    <n v="68"/>
    <x v="0"/>
    <n v="2385"/>
    <x v="3"/>
    <n v="1"/>
    <n v="0"/>
    <n v="0"/>
    <n v="0"/>
    <n v="0"/>
    <n v="0"/>
    <n v="0"/>
    <n v="0"/>
    <n v="1"/>
    <n v="0"/>
    <n v="233"/>
    <n v="2"/>
    <n v="53"/>
    <n v="3"/>
    <n v="5"/>
    <n v="14"/>
    <n v="3"/>
    <n v="6"/>
    <n v="6"/>
    <n v="1"/>
    <n v="5"/>
    <x v="10"/>
    <x v="4"/>
    <x v="2"/>
    <n v="24.666666666666668"/>
    <x v="1"/>
    <n v="296"/>
    <x v="3"/>
    <n v="0"/>
    <n v="0"/>
    <n v="0"/>
    <n v="0"/>
    <n v="0"/>
    <n v="0"/>
    <m/>
    <n v="0"/>
    <n v="3"/>
    <n v="11"/>
    <n v="282"/>
    <x v="1"/>
    <x v="1"/>
    <x v="10"/>
    <x v="0"/>
  </r>
  <r>
    <n v="14"/>
    <n v="17323"/>
    <n v="0"/>
    <n v="0"/>
    <n v="38"/>
    <x v="1"/>
    <n v="33"/>
    <x v="2"/>
    <n v="2786"/>
    <x v="2"/>
    <n v="0"/>
    <n v="1"/>
    <n v="0"/>
    <n v="0"/>
    <n v="0"/>
    <n v="0"/>
    <n v="0"/>
    <n v="1"/>
    <n v="0"/>
    <n v="0"/>
    <n v="3"/>
    <n v="14"/>
    <n v="17"/>
    <n v="6"/>
    <n v="1"/>
    <n v="5"/>
    <n v="1"/>
    <n v="8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36"/>
    <x v="1"/>
    <x v="1"/>
    <x v="1"/>
    <x v="0"/>
  </r>
  <r>
    <n v="15"/>
    <n v="82800"/>
    <n v="0"/>
    <n v="0"/>
    <n v="23"/>
    <x v="2"/>
    <n v="74"/>
    <x v="4"/>
    <n v="2741"/>
    <x v="0"/>
    <n v="0"/>
    <n v="0"/>
    <n v="1"/>
    <n v="0"/>
    <n v="0"/>
    <n v="0"/>
    <n v="0"/>
    <n v="0"/>
    <n v="0"/>
    <n v="1"/>
    <n v="1006"/>
    <n v="22"/>
    <n v="115"/>
    <n v="59"/>
    <n v="68"/>
    <n v="45"/>
    <n v="1"/>
    <n v="3"/>
    <n v="7"/>
    <n v="6"/>
    <n v="12"/>
    <x v="11"/>
    <x v="0"/>
    <x v="1"/>
    <n v="50.8"/>
    <x v="0"/>
    <n v="1270"/>
    <x v="4"/>
    <n v="1"/>
    <n v="0"/>
    <n v="0"/>
    <n v="0"/>
    <n v="1"/>
    <n v="2"/>
    <m/>
    <n v="0"/>
    <n v="3"/>
    <n v="11"/>
    <n v="1225"/>
    <x v="0"/>
    <x v="0"/>
    <x v="11"/>
    <x v="1"/>
  </r>
  <r>
    <n v="16"/>
    <n v="41850"/>
    <n v="1"/>
    <n v="1"/>
    <n v="51"/>
    <x v="0"/>
    <n v="40"/>
    <x v="3"/>
    <n v="2711"/>
    <x v="2"/>
    <n v="0"/>
    <n v="1"/>
    <n v="0"/>
    <n v="0"/>
    <n v="0"/>
    <n v="0"/>
    <n v="0"/>
    <n v="1"/>
    <n v="0"/>
    <n v="0"/>
    <n v="53"/>
    <n v="5"/>
    <n v="19"/>
    <n v="2"/>
    <n v="13"/>
    <n v="4"/>
    <n v="3"/>
    <n v="8"/>
    <n v="3"/>
    <n v="0"/>
    <n v="3"/>
    <x v="3"/>
    <x v="3"/>
    <x v="2"/>
    <n v="15.333333333333334"/>
    <x v="1"/>
    <n v="92"/>
    <x v="1"/>
    <n v="0"/>
    <n v="0"/>
    <n v="0"/>
    <n v="0"/>
    <n v="0"/>
    <n v="0"/>
    <m/>
    <n v="0"/>
    <n v="3"/>
    <n v="11"/>
    <n v="88"/>
    <x v="1"/>
    <x v="1"/>
    <x v="8"/>
    <x v="0"/>
  </r>
  <r>
    <n v="17"/>
    <n v="37760"/>
    <n v="0"/>
    <n v="0"/>
    <n v="20"/>
    <x v="2"/>
    <n v="74"/>
    <x v="4"/>
    <n v="2826"/>
    <x v="1"/>
    <n v="0"/>
    <n v="0"/>
    <n v="0"/>
    <n v="1"/>
    <n v="0"/>
    <n v="0"/>
    <n v="0"/>
    <n v="1"/>
    <n v="0"/>
    <n v="0"/>
    <n v="84"/>
    <n v="5"/>
    <n v="38"/>
    <n v="150"/>
    <n v="12"/>
    <n v="28"/>
    <n v="2"/>
    <n v="7"/>
    <n v="4"/>
    <n v="1"/>
    <n v="6"/>
    <x v="12"/>
    <x v="4"/>
    <x v="1"/>
    <n v="26.272727272727273"/>
    <x v="2"/>
    <n v="289"/>
    <x v="3"/>
    <n v="0"/>
    <n v="0"/>
    <n v="0"/>
    <n v="0"/>
    <n v="0"/>
    <n v="0"/>
    <m/>
    <n v="0"/>
    <n v="3"/>
    <n v="11"/>
    <n v="261"/>
    <x v="1"/>
    <x v="1"/>
    <x v="12"/>
    <x v="0"/>
  </r>
  <r>
    <n v="18"/>
    <n v="76995"/>
    <n v="0"/>
    <n v="1"/>
    <n v="91"/>
    <x v="3"/>
    <n v="71"/>
    <x v="4"/>
    <n v="2617"/>
    <x v="2"/>
    <n v="0"/>
    <n v="1"/>
    <n v="0"/>
    <n v="0"/>
    <n v="0"/>
    <n v="0"/>
    <n v="0"/>
    <n v="0"/>
    <n v="1"/>
    <n v="0"/>
    <n v="1012"/>
    <n v="80"/>
    <n v="498"/>
    <n v="0"/>
    <n v="16"/>
    <n v="176"/>
    <n v="2"/>
    <n v="5"/>
    <n v="11"/>
    <n v="4"/>
    <n v="9"/>
    <x v="13"/>
    <x v="0"/>
    <x v="2"/>
    <n v="66.916666666666671"/>
    <x v="0"/>
    <n v="1606"/>
    <x v="0"/>
    <n v="1"/>
    <n v="0"/>
    <n v="0"/>
    <n v="0"/>
    <n v="0"/>
    <n v="1"/>
    <m/>
    <n v="0"/>
    <n v="3"/>
    <n v="11"/>
    <n v="1430"/>
    <x v="1"/>
    <x v="1"/>
    <x v="13"/>
    <x v="0"/>
  </r>
  <r>
    <n v="19"/>
    <n v="33812"/>
    <n v="1"/>
    <n v="0"/>
    <n v="86"/>
    <x v="3"/>
    <n v="35"/>
    <x v="2"/>
    <n v="2762"/>
    <x v="0"/>
    <n v="0"/>
    <n v="0"/>
    <n v="1"/>
    <n v="0"/>
    <n v="0"/>
    <n v="1"/>
    <n v="0"/>
    <n v="0"/>
    <n v="0"/>
    <n v="0"/>
    <n v="4"/>
    <n v="17"/>
    <n v="19"/>
    <n v="30"/>
    <n v="24"/>
    <n v="39"/>
    <n v="2"/>
    <n v="6"/>
    <n v="2"/>
    <n v="1"/>
    <n v="3"/>
    <x v="3"/>
    <x v="3"/>
    <x v="1"/>
    <n v="15.666666666666666"/>
    <x v="1"/>
    <n v="94"/>
    <x v="1"/>
    <n v="0"/>
    <n v="0"/>
    <n v="0"/>
    <n v="0"/>
    <n v="0"/>
    <n v="0"/>
    <m/>
    <n v="0"/>
    <n v="3"/>
    <n v="11"/>
    <n v="55"/>
    <x v="1"/>
    <x v="1"/>
    <x v="14"/>
    <x v="0"/>
  </r>
  <r>
    <n v="20"/>
    <n v="37040"/>
    <n v="0"/>
    <n v="0"/>
    <n v="41"/>
    <x v="1"/>
    <n v="38"/>
    <x v="2"/>
    <n v="2849"/>
    <x v="2"/>
    <n v="0"/>
    <n v="1"/>
    <n v="0"/>
    <n v="0"/>
    <n v="0"/>
    <n v="0"/>
    <n v="0"/>
    <n v="1"/>
    <n v="0"/>
    <n v="0"/>
    <n v="86"/>
    <n v="2"/>
    <n v="73"/>
    <n v="69"/>
    <n v="38"/>
    <n v="48"/>
    <n v="1"/>
    <n v="8"/>
    <n v="4"/>
    <n v="2"/>
    <n v="5"/>
    <x v="12"/>
    <x v="4"/>
    <x v="1"/>
    <n v="24.363636363636363"/>
    <x v="1"/>
    <n v="268"/>
    <x v="3"/>
    <n v="0"/>
    <n v="0"/>
    <n v="0"/>
    <n v="0"/>
    <n v="0"/>
    <n v="0"/>
    <m/>
    <n v="0"/>
    <n v="3"/>
    <n v="11"/>
    <n v="220"/>
    <x v="1"/>
    <x v="1"/>
    <x v="6"/>
    <x v="0"/>
  </r>
  <r>
    <n v="21"/>
    <n v="2447"/>
    <n v="1"/>
    <n v="0"/>
    <n v="42"/>
    <x v="1"/>
    <n v="41"/>
    <x v="3"/>
    <n v="2698"/>
    <x v="2"/>
    <n v="0"/>
    <n v="1"/>
    <n v="0"/>
    <n v="0"/>
    <n v="0"/>
    <n v="0"/>
    <n v="0"/>
    <n v="1"/>
    <n v="0"/>
    <n v="0"/>
    <n v="1"/>
    <n v="1"/>
    <n v="1725"/>
    <n v="1"/>
    <n v="1"/>
    <n v="1"/>
    <n v="15"/>
    <n v="1"/>
    <n v="0"/>
    <n v="28"/>
    <n v="0"/>
    <x v="14"/>
    <x v="0"/>
    <x v="0"/>
    <n v="61.75"/>
    <x v="0"/>
    <n v="1729"/>
    <x v="0"/>
    <n v="0"/>
    <n v="0"/>
    <n v="0"/>
    <n v="0"/>
    <n v="0"/>
    <n v="0"/>
    <m/>
    <n v="0"/>
    <n v="3"/>
    <n v="11"/>
    <n v="1728"/>
    <x v="1"/>
    <x v="1"/>
    <x v="15"/>
    <x v="1"/>
  </r>
  <r>
    <n v="22"/>
    <n v="58607"/>
    <n v="0"/>
    <n v="1"/>
    <n v="63"/>
    <x v="4"/>
    <n v="71"/>
    <x v="4"/>
    <n v="2712"/>
    <x v="2"/>
    <n v="0"/>
    <n v="1"/>
    <n v="0"/>
    <n v="0"/>
    <n v="0"/>
    <n v="0"/>
    <n v="0"/>
    <n v="0"/>
    <n v="0"/>
    <n v="1"/>
    <n v="867"/>
    <n v="0"/>
    <n v="86"/>
    <n v="0"/>
    <n v="0"/>
    <n v="19"/>
    <n v="3"/>
    <n v="8"/>
    <n v="2"/>
    <n v="3"/>
    <n v="9"/>
    <x v="4"/>
    <x v="4"/>
    <x v="1"/>
    <n v="68.071428571428569"/>
    <x v="0"/>
    <n v="953"/>
    <x v="2"/>
    <n v="0"/>
    <n v="0"/>
    <n v="0"/>
    <n v="1"/>
    <n v="0"/>
    <n v="1"/>
    <m/>
    <n v="0"/>
    <n v="3"/>
    <n v="11"/>
    <n v="934"/>
    <x v="1"/>
    <x v="1"/>
    <x v="16"/>
    <x v="0"/>
  </r>
  <r>
    <n v="23"/>
    <n v="65324"/>
    <n v="0"/>
    <n v="1"/>
    <n v="0"/>
    <x v="5"/>
    <n v="66"/>
    <x v="0"/>
    <n v="2328"/>
    <x v="2"/>
    <n v="0"/>
    <n v="1"/>
    <n v="0"/>
    <n v="0"/>
    <n v="0"/>
    <n v="0"/>
    <n v="0"/>
    <n v="0"/>
    <n v="0"/>
    <n v="1"/>
    <n v="384"/>
    <n v="0"/>
    <n v="102"/>
    <n v="21"/>
    <n v="32"/>
    <n v="5"/>
    <n v="3"/>
    <n v="4"/>
    <n v="6"/>
    <n v="2"/>
    <n v="9"/>
    <x v="5"/>
    <x v="2"/>
    <x v="1"/>
    <n v="31.705882352941178"/>
    <x v="2"/>
    <n v="539"/>
    <x v="2"/>
    <n v="0"/>
    <n v="0"/>
    <n v="0"/>
    <n v="0"/>
    <n v="0"/>
    <n v="0"/>
    <m/>
    <n v="0"/>
    <n v="3"/>
    <n v="11"/>
    <n v="534"/>
    <x v="1"/>
    <x v="1"/>
    <x v="17"/>
    <x v="0"/>
  </r>
  <r>
    <n v="24"/>
    <n v="40689"/>
    <n v="0"/>
    <n v="1"/>
    <n v="69"/>
    <x v="4"/>
    <n v="69"/>
    <x v="0"/>
    <n v="2627"/>
    <x v="1"/>
    <n v="0"/>
    <n v="0"/>
    <n v="0"/>
    <n v="1"/>
    <n v="0"/>
    <n v="0"/>
    <n v="0"/>
    <n v="1"/>
    <n v="0"/>
    <n v="0"/>
    <n v="270"/>
    <n v="3"/>
    <n v="27"/>
    <n v="39"/>
    <n v="6"/>
    <n v="99"/>
    <n v="7"/>
    <n v="8"/>
    <n v="7"/>
    <n v="1"/>
    <n v="5"/>
    <x v="15"/>
    <x v="4"/>
    <x v="2"/>
    <n v="26.53846153846154"/>
    <x v="2"/>
    <n v="345"/>
    <x v="3"/>
    <n v="0"/>
    <n v="0"/>
    <n v="0"/>
    <n v="0"/>
    <n v="0"/>
    <n v="0"/>
    <m/>
    <n v="0"/>
    <n v="3"/>
    <n v="11"/>
    <n v="246"/>
    <x v="1"/>
    <x v="1"/>
    <x v="18"/>
    <x v="0"/>
  </r>
  <r>
    <n v="25"/>
    <n v="18589"/>
    <n v="0"/>
    <n v="0"/>
    <n v="89"/>
    <x v="3"/>
    <n v="51"/>
    <x v="1"/>
    <n v="2702"/>
    <x v="0"/>
    <n v="0"/>
    <n v="0"/>
    <n v="1"/>
    <n v="0"/>
    <n v="0"/>
    <n v="0"/>
    <n v="0"/>
    <n v="1"/>
    <n v="0"/>
    <n v="0"/>
    <n v="6"/>
    <n v="4"/>
    <n v="25"/>
    <n v="15"/>
    <n v="12"/>
    <n v="13"/>
    <n v="2"/>
    <n v="7"/>
    <n v="2"/>
    <n v="1"/>
    <n v="3"/>
    <x v="3"/>
    <x v="3"/>
    <x v="1"/>
    <n v="10.333333333333334"/>
    <x v="1"/>
    <n v="62"/>
    <x v="1"/>
    <n v="0"/>
    <n v="0"/>
    <n v="0"/>
    <n v="0"/>
    <n v="0"/>
    <n v="0"/>
    <m/>
    <n v="0"/>
    <n v="3"/>
    <n v="11"/>
    <n v="49"/>
    <x v="1"/>
    <x v="1"/>
    <x v="14"/>
    <x v="0"/>
  </r>
  <r>
    <n v="26"/>
    <n v="53359"/>
    <n v="1"/>
    <n v="1"/>
    <n v="4"/>
    <x v="5"/>
    <n v="44"/>
    <x v="3"/>
    <n v="2557"/>
    <x v="2"/>
    <n v="0"/>
    <n v="1"/>
    <n v="0"/>
    <n v="0"/>
    <n v="0"/>
    <n v="0"/>
    <n v="0"/>
    <n v="1"/>
    <n v="0"/>
    <n v="0"/>
    <n v="173"/>
    <n v="4"/>
    <n v="30"/>
    <n v="3"/>
    <n v="6"/>
    <n v="41"/>
    <n v="4"/>
    <n v="7"/>
    <n v="5"/>
    <n v="1"/>
    <n v="4"/>
    <x v="16"/>
    <x v="3"/>
    <x v="2"/>
    <n v="21.6"/>
    <x v="1"/>
    <n v="216"/>
    <x v="3"/>
    <n v="0"/>
    <n v="0"/>
    <n v="0"/>
    <n v="0"/>
    <n v="0"/>
    <n v="0"/>
    <m/>
    <n v="0"/>
    <n v="3"/>
    <n v="11"/>
    <n v="175"/>
    <x v="1"/>
    <x v="1"/>
    <x v="19"/>
    <x v="0"/>
  </r>
  <r>
    <n v="27"/>
    <n v="38360"/>
    <n v="1"/>
    <n v="0"/>
    <n v="26"/>
    <x v="2"/>
    <n v="31"/>
    <x v="2"/>
    <n v="2553"/>
    <x v="2"/>
    <n v="0"/>
    <n v="1"/>
    <n v="0"/>
    <n v="0"/>
    <n v="0"/>
    <n v="0"/>
    <n v="0"/>
    <n v="1"/>
    <n v="0"/>
    <n v="0"/>
    <n v="36"/>
    <n v="2"/>
    <n v="42"/>
    <n v="20"/>
    <n v="21"/>
    <n v="10"/>
    <n v="2"/>
    <n v="3"/>
    <n v="2"/>
    <n v="1"/>
    <n v="4"/>
    <x v="17"/>
    <x v="3"/>
    <x v="1"/>
    <n v="17.285714285714285"/>
    <x v="1"/>
    <n v="121"/>
    <x v="3"/>
    <n v="0"/>
    <n v="0"/>
    <n v="0"/>
    <n v="0"/>
    <n v="0"/>
    <n v="0"/>
    <m/>
    <n v="0"/>
    <n v="3"/>
    <n v="11"/>
    <n v="111"/>
    <x v="1"/>
    <x v="1"/>
    <x v="20"/>
    <x v="0"/>
  </r>
  <r>
    <n v="28"/>
    <n v="84618"/>
    <n v="0"/>
    <n v="0"/>
    <n v="96"/>
    <x v="3"/>
    <n v="55"/>
    <x v="1"/>
    <n v="2378"/>
    <x v="2"/>
    <n v="0"/>
    <n v="1"/>
    <n v="0"/>
    <n v="0"/>
    <n v="0"/>
    <n v="0"/>
    <n v="0"/>
    <n v="0"/>
    <n v="0"/>
    <n v="1"/>
    <n v="684"/>
    <n v="100"/>
    <n v="801"/>
    <n v="21"/>
    <n v="66"/>
    <n v="0"/>
    <n v="1"/>
    <n v="2"/>
    <n v="6"/>
    <n v="9"/>
    <n v="10"/>
    <x v="11"/>
    <x v="0"/>
    <x v="1"/>
    <n v="66.88"/>
    <x v="0"/>
    <n v="1672"/>
    <x v="0"/>
    <n v="0"/>
    <n v="0"/>
    <n v="0"/>
    <n v="0"/>
    <n v="1"/>
    <n v="1"/>
    <m/>
    <n v="0"/>
    <n v="3"/>
    <n v="11"/>
    <n v="1672"/>
    <x v="1"/>
    <x v="1"/>
    <x v="13"/>
    <x v="0"/>
  </r>
  <r>
    <n v="29"/>
    <n v="10979"/>
    <n v="0"/>
    <n v="0"/>
    <n v="34"/>
    <x v="1"/>
    <n v="31"/>
    <x v="2"/>
    <n v="2197"/>
    <x v="3"/>
    <n v="1"/>
    <n v="0"/>
    <n v="0"/>
    <n v="0"/>
    <n v="0"/>
    <n v="0"/>
    <n v="0"/>
    <n v="0"/>
    <n v="1"/>
    <n v="0"/>
    <n v="8"/>
    <n v="4"/>
    <n v="10"/>
    <n v="2"/>
    <n v="2"/>
    <n v="4"/>
    <n v="2"/>
    <n v="5"/>
    <n v="3"/>
    <n v="0"/>
    <n v="3"/>
    <x v="3"/>
    <x v="3"/>
    <x v="2"/>
    <n v="4.333333333333333"/>
    <x v="1"/>
    <n v="26"/>
    <x v="1"/>
    <n v="0"/>
    <n v="0"/>
    <n v="0"/>
    <n v="0"/>
    <n v="0"/>
    <n v="0"/>
    <m/>
    <n v="0"/>
    <n v="3"/>
    <n v="11"/>
    <n v="22"/>
    <x v="1"/>
    <x v="1"/>
    <x v="1"/>
    <x v="0"/>
  </r>
  <r>
    <n v="30"/>
    <n v="38620"/>
    <n v="0"/>
    <n v="0"/>
    <n v="56"/>
    <x v="0"/>
    <n v="57"/>
    <x v="1"/>
    <n v="2573"/>
    <x v="1"/>
    <n v="0"/>
    <n v="0"/>
    <n v="0"/>
    <n v="1"/>
    <n v="0"/>
    <n v="0"/>
    <n v="0"/>
    <n v="0"/>
    <n v="1"/>
    <n v="0"/>
    <n v="112"/>
    <n v="17"/>
    <n v="44"/>
    <n v="34"/>
    <n v="22"/>
    <n v="89"/>
    <n v="1"/>
    <n v="3"/>
    <n v="2"/>
    <n v="5"/>
    <n v="3"/>
    <x v="16"/>
    <x v="3"/>
    <x v="0"/>
    <n v="22.9"/>
    <x v="1"/>
    <n v="229"/>
    <x v="3"/>
    <n v="0"/>
    <n v="0"/>
    <n v="0"/>
    <n v="0"/>
    <n v="0"/>
    <n v="0"/>
    <m/>
    <n v="0"/>
    <n v="3"/>
    <n v="11"/>
    <n v="140"/>
    <x v="1"/>
    <x v="1"/>
    <x v="10"/>
    <x v="0"/>
  </r>
  <r>
    <n v="31"/>
    <n v="40548"/>
    <n v="0"/>
    <n v="1"/>
    <n v="31"/>
    <x v="1"/>
    <n v="50"/>
    <x v="1"/>
    <n v="2786"/>
    <x v="1"/>
    <n v="0"/>
    <n v="0"/>
    <n v="0"/>
    <n v="1"/>
    <n v="0"/>
    <n v="0"/>
    <n v="0"/>
    <n v="1"/>
    <n v="0"/>
    <n v="0"/>
    <n v="110"/>
    <n v="0"/>
    <n v="5"/>
    <n v="2"/>
    <n v="0"/>
    <n v="3"/>
    <n v="2"/>
    <n v="5"/>
    <n v="2"/>
    <n v="1"/>
    <n v="4"/>
    <x v="17"/>
    <x v="3"/>
    <x v="1"/>
    <n v="16.714285714285715"/>
    <x v="1"/>
    <n v="117"/>
    <x v="3"/>
    <n v="0"/>
    <n v="0"/>
    <n v="0"/>
    <n v="1"/>
    <n v="0"/>
    <n v="1"/>
    <m/>
    <n v="0"/>
    <n v="3"/>
    <n v="11"/>
    <n v="114"/>
    <x v="1"/>
    <x v="1"/>
    <x v="6"/>
    <x v="0"/>
  </r>
  <r>
    <n v="32"/>
    <n v="46610"/>
    <n v="0"/>
    <n v="2"/>
    <n v="8"/>
    <x v="5"/>
    <n v="68"/>
    <x v="0"/>
    <n v="2767"/>
    <x v="3"/>
    <n v="1"/>
    <n v="0"/>
    <n v="0"/>
    <n v="0"/>
    <n v="0"/>
    <n v="0"/>
    <n v="0"/>
    <n v="0"/>
    <n v="0"/>
    <n v="1"/>
    <n v="96"/>
    <n v="12"/>
    <n v="96"/>
    <n v="33"/>
    <n v="22"/>
    <n v="43"/>
    <n v="6"/>
    <n v="6"/>
    <n v="4"/>
    <n v="1"/>
    <n v="6"/>
    <x v="12"/>
    <x v="4"/>
    <x v="1"/>
    <n v="23.545454545454547"/>
    <x v="1"/>
    <n v="259"/>
    <x v="3"/>
    <n v="0"/>
    <n v="0"/>
    <n v="0"/>
    <n v="0"/>
    <n v="0"/>
    <n v="0"/>
    <m/>
    <n v="0"/>
    <n v="3"/>
    <n v="11"/>
    <n v="216"/>
    <x v="0"/>
    <x v="0"/>
    <x v="19"/>
    <x v="0"/>
  </r>
  <r>
    <n v="33"/>
    <n v="68657"/>
    <n v="0"/>
    <n v="0"/>
    <n v="4"/>
    <x v="5"/>
    <n v="74"/>
    <x v="4"/>
    <n v="2653"/>
    <x v="2"/>
    <n v="0"/>
    <n v="1"/>
    <n v="0"/>
    <n v="0"/>
    <n v="0"/>
    <n v="0"/>
    <n v="0"/>
    <n v="0"/>
    <n v="1"/>
    <n v="0"/>
    <n v="482"/>
    <n v="34"/>
    <n v="471"/>
    <n v="119"/>
    <n v="68"/>
    <n v="22"/>
    <n v="1"/>
    <n v="7"/>
    <n v="3"/>
    <n v="5"/>
    <n v="9"/>
    <x v="5"/>
    <x v="2"/>
    <x v="1"/>
    <n v="69.058823529411768"/>
    <x v="0"/>
    <n v="1174"/>
    <x v="4"/>
    <n v="0"/>
    <n v="0"/>
    <n v="0"/>
    <n v="0"/>
    <n v="0"/>
    <n v="0"/>
    <m/>
    <n v="0"/>
    <n v="3"/>
    <n v="11"/>
    <n v="1152"/>
    <x v="1"/>
    <x v="1"/>
    <x v="21"/>
    <x v="1"/>
  </r>
  <r>
    <n v="34"/>
    <n v="49389"/>
    <n v="1"/>
    <n v="1"/>
    <n v="55"/>
    <x v="0"/>
    <n v="69"/>
    <x v="0"/>
    <n v="2463"/>
    <x v="0"/>
    <n v="0"/>
    <n v="0"/>
    <n v="1"/>
    <n v="0"/>
    <n v="0"/>
    <n v="0"/>
    <n v="0"/>
    <n v="0"/>
    <n v="1"/>
    <n v="0"/>
    <n v="40"/>
    <n v="0"/>
    <n v="19"/>
    <n v="2"/>
    <n v="1"/>
    <n v="3"/>
    <n v="1"/>
    <n v="7"/>
    <n v="2"/>
    <n v="0"/>
    <n v="3"/>
    <x v="7"/>
    <x v="3"/>
    <x v="1"/>
    <n v="12.4"/>
    <x v="1"/>
    <n v="62"/>
    <x v="1"/>
    <n v="0"/>
    <n v="0"/>
    <n v="0"/>
    <n v="0"/>
    <n v="0"/>
    <n v="0"/>
    <m/>
    <n v="0"/>
    <n v="3"/>
    <n v="11"/>
    <n v="59"/>
    <x v="1"/>
    <x v="1"/>
    <x v="8"/>
    <x v="0"/>
  </r>
  <r>
    <n v="35"/>
    <n v="67353"/>
    <n v="0"/>
    <n v="1"/>
    <n v="37"/>
    <x v="1"/>
    <n v="50"/>
    <x v="1"/>
    <n v="2339"/>
    <x v="2"/>
    <n v="0"/>
    <n v="1"/>
    <n v="0"/>
    <n v="0"/>
    <n v="0"/>
    <n v="0"/>
    <n v="0"/>
    <n v="0"/>
    <n v="0"/>
    <n v="1"/>
    <n v="702"/>
    <n v="17"/>
    <n v="151"/>
    <n v="0"/>
    <n v="8"/>
    <n v="35"/>
    <n v="5"/>
    <n v="2"/>
    <n v="5"/>
    <n v="6"/>
    <n v="12"/>
    <x v="18"/>
    <x v="0"/>
    <x v="1"/>
    <n v="38.173913043478258"/>
    <x v="2"/>
    <n v="878"/>
    <x v="2"/>
    <n v="0"/>
    <n v="0"/>
    <n v="0"/>
    <n v="0"/>
    <n v="0"/>
    <n v="0"/>
    <m/>
    <n v="0"/>
    <n v="3"/>
    <n v="11"/>
    <n v="843"/>
    <x v="1"/>
    <x v="1"/>
    <x v="5"/>
    <x v="0"/>
  </r>
  <r>
    <n v="36"/>
    <n v="23718"/>
    <n v="1"/>
    <n v="0"/>
    <n v="76"/>
    <x v="3"/>
    <n v="44"/>
    <x v="3"/>
    <n v="2459"/>
    <x v="2"/>
    <n v="0"/>
    <n v="1"/>
    <n v="0"/>
    <n v="0"/>
    <n v="0"/>
    <n v="1"/>
    <n v="0"/>
    <n v="0"/>
    <n v="0"/>
    <n v="0"/>
    <n v="6"/>
    <n v="3"/>
    <n v="14"/>
    <n v="15"/>
    <n v="7"/>
    <n v="36"/>
    <n v="3"/>
    <n v="7"/>
    <n v="3"/>
    <n v="1"/>
    <n v="2"/>
    <x v="3"/>
    <x v="3"/>
    <x v="2"/>
    <n v="7.5"/>
    <x v="1"/>
    <n v="45"/>
    <x v="1"/>
    <n v="0"/>
    <n v="0"/>
    <n v="0"/>
    <n v="0"/>
    <n v="0"/>
    <n v="0"/>
    <m/>
    <n v="0"/>
    <n v="3"/>
    <n v="11"/>
    <n v="9"/>
    <x v="1"/>
    <x v="1"/>
    <x v="14"/>
    <x v="0"/>
  </r>
  <r>
    <n v="37"/>
    <n v="42429"/>
    <n v="0"/>
    <n v="1"/>
    <n v="99"/>
    <x v="3"/>
    <n v="47"/>
    <x v="3"/>
    <n v="2297"/>
    <x v="4"/>
    <n v="0"/>
    <n v="0"/>
    <n v="0"/>
    <n v="0"/>
    <n v="1"/>
    <n v="0"/>
    <n v="0"/>
    <n v="1"/>
    <n v="0"/>
    <n v="0"/>
    <n v="55"/>
    <n v="0"/>
    <n v="6"/>
    <n v="2"/>
    <n v="0"/>
    <n v="4"/>
    <n v="2"/>
    <n v="5"/>
    <n v="1"/>
    <n v="1"/>
    <n v="3"/>
    <x v="7"/>
    <x v="3"/>
    <x v="1"/>
    <n v="12.6"/>
    <x v="1"/>
    <n v="63"/>
    <x v="1"/>
    <n v="0"/>
    <n v="0"/>
    <n v="0"/>
    <n v="0"/>
    <n v="0"/>
    <n v="0"/>
    <m/>
    <n v="0"/>
    <n v="3"/>
    <n v="11"/>
    <n v="59"/>
    <x v="1"/>
    <x v="1"/>
    <x v="14"/>
    <x v="0"/>
  </r>
  <r>
    <n v="38"/>
    <n v="48948"/>
    <n v="0"/>
    <n v="0"/>
    <n v="53"/>
    <x v="0"/>
    <n v="77"/>
    <x v="4"/>
    <n v="2672"/>
    <x v="3"/>
    <n v="1"/>
    <n v="0"/>
    <n v="0"/>
    <n v="0"/>
    <n v="0"/>
    <n v="0"/>
    <n v="0"/>
    <n v="0"/>
    <n v="0"/>
    <n v="1"/>
    <n v="437"/>
    <n v="8"/>
    <n v="206"/>
    <n v="160"/>
    <n v="49"/>
    <n v="42"/>
    <n v="2"/>
    <n v="6"/>
    <n v="7"/>
    <n v="10"/>
    <n v="5"/>
    <x v="0"/>
    <x v="0"/>
    <x v="0"/>
    <n v="39.090909090909093"/>
    <x v="2"/>
    <n v="860"/>
    <x v="2"/>
    <n v="0"/>
    <n v="0"/>
    <n v="1"/>
    <n v="0"/>
    <n v="0"/>
    <n v="1"/>
    <m/>
    <n v="0"/>
    <n v="3"/>
    <n v="11"/>
    <n v="818"/>
    <x v="0"/>
    <x v="0"/>
    <x v="22"/>
    <x v="0"/>
  </r>
  <r>
    <n v="39"/>
    <n v="80011"/>
    <n v="0"/>
    <n v="1"/>
    <n v="3"/>
    <x v="5"/>
    <n v="40"/>
    <x v="3"/>
    <n v="2585"/>
    <x v="2"/>
    <n v="0"/>
    <n v="1"/>
    <n v="0"/>
    <n v="0"/>
    <n v="0"/>
    <n v="0"/>
    <n v="0"/>
    <n v="1"/>
    <n v="0"/>
    <n v="0"/>
    <n v="421"/>
    <n v="76"/>
    <n v="536"/>
    <n v="82"/>
    <n v="178"/>
    <n v="102"/>
    <n v="2"/>
    <n v="4"/>
    <n v="8"/>
    <n v="6"/>
    <n v="5"/>
    <x v="19"/>
    <x v="2"/>
    <x v="2"/>
    <n v="68.05263157894737"/>
    <x v="0"/>
    <n v="1293"/>
    <x v="4"/>
    <n v="0"/>
    <n v="0"/>
    <n v="0"/>
    <n v="0"/>
    <n v="0"/>
    <n v="0"/>
    <m/>
    <n v="0"/>
    <n v="3"/>
    <n v="11"/>
    <n v="1191"/>
    <x v="1"/>
    <x v="1"/>
    <x v="21"/>
    <x v="1"/>
  </r>
  <r>
    <n v="40"/>
    <n v="20559"/>
    <n v="1"/>
    <n v="0"/>
    <n v="88"/>
    <x v="3"/>
    <n v="35"/>
    <x v="2"/>
    <n v="2633"/>
    <x v="2"/>
    <n v="0"/>
    <n v="1"/>
    <n v="0"/>
    <n v="0"/>
    <n v="0"/>
    <n v="0"/>
    <n v="0"/>
    <n v="0"/>
    <n v="1"/>
    <n v="0"/>
    <n v="13"/>
    <n v="1"/>
    <n v="29"/>
    <n v="3"/>
    <n v="0"/>
    <n v="7"/>
    <n v="2"/>
    <n v="8"/>
    <n v="2"/>
    <n v="0"/>
    <n v="3"/>
    <x v="7"/>
    <x v="3"/>
    <x v="1"/>
    <n v="9.1999999999999993"/>
    <x v="1"/>
    <n v="46"/>
    <x v="1"/>
    <n v="0"/>
    <n v="0"/>
    <n v="0"/>
    <n v="0"/>
    <n v="0"/>
    <n v="0"/>
    <m/>
    <n v="0"/>
    <n v="3"/>
    <n v="11"/>
    <n v="39"/>
    <x v="1"/>
    <x v="1"/>
    <x v="14"/>
    <x v="0"/>
  </r>
  <r>
    <n v="41"/>
    <n v="21994"/>
    <n v="0"/>
    <n v="1"/>
    <n v="4"/>
    <x v="5"/>
    <n v="63"/>
    <x v="0"/>
    <n v="2711"/>
    <x v="1"/>
    <n v="0"/>
    <n v="0"/>
    <n v="0"/>
    <n v="1"/>
    <n v="0"/>
    <n v="0"/>
    <n v="0"/>
    <n v="1"/>
    <n v="0"/>
    <n v="0"/>
    <n v="9"/>
    <n v="0"/>
    <n v="6"/>
    <n v="3"/>
    <n v="1"/>
    <n v="3"/>
    <n v="1"/>
    <n v="5"/>
    <n v="0"/>
    <n v="0"/>
    <n v="3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6"/>
    <x v="1"/>
    <x v="1"/>
    <x v="23"/>
    <x v="0"/>
  </r>
  <r>
    <n v="42"/>
    <n v="7500"/>
    <n v="1"/>
    <n v="0"/>
    <n v="19"/>
    <x v="2"/>
    <n v="45"/>
    <x v="3"/>
    <n v="2429"/>
    <x v="2"/>
    <n v="0"/>
    <n v="1"/>
    <n v="0"/>
    <n v="0"/>
    <n v="0"/>
    <n v="0"/>
    <n v="0"/>
    <n v="0"/>
    <n v="1"/>
    <n v="0"/>
    <n v="3"/>
    <n v="1"/>
    <n v="10"/>
    <n v="3"/>
    <n v="2"/>
    <n v="12"/>
    <n v="3"/>
    <n v="5"/>
    <n v="2"/>
    <n v="0"/>
    <n v="3"/>
    <x v="7"/>
    <x v="3"/>
    <x v="1"/>
    <n v="3.8"/>
    <x v="1"/>
    <n v="19"/>
    <x v="1"/>
    <n v="0"/>
    <n v="0"/>
    <n v="0"/>
    <n v="0"/>
    <n v="0"/>
    <n v="0"/>
    <m/>
    <n v="0"/>
    <n v="3"/>
    <n v="11"/>
    <n v="7"/>
    <x v="1"/>
    <x v="1"/>
    <x v="3"/>
    <x v="0"/>
  </r>
  <r>
    <n v="43"/>
    <n v="79941"/>
    <n v="0"/>
    <n v="0"/>
    <n v="72"/>
    <x v="4"/>
    <n v="44"/>
    <x v="3"/>
    <n v="2160"/>
    <x v="0"/>
    <n v="0"/>
    <n v="0"/>
    <n v="1"/>
    <n v="0"/>
    <n v="0"/>
    <n v="0"/>
    <n v="0"/>
    <n v="1"/>
    <n v="0"/>
    <n v="0"/>
    <n v="123"/>
    <n v="164"/>
    <n v="266"/>
    <n v="227"/>
    <n v="30"/>
    <n v="174"/>
    <n v="1"/>
    <n v="1"/>
    <n v="2"/>
    <n v="4"/>
    <n v="9"/>
    <x v="9"/>
    <x v="4"/>
    <x v="1"/>
    <n v="54"/>
    <x v="0"/>
    <n v="810"/>
    <x v="2"/>
    <n v="0"/>
    <n v="0"/>
    <n v="0"/>
    <n v="0"/>
    <n v="0"/>
    <n v="0"/>
    <m/>
    <n v="0"/>
    <n v="3"/>
    <n v="11"/>
    <n v="636"/>
    <x v="1"/>
    <x v="1"/>
    <x v="16"/>
    <x v="0"/>
  </r>
  <r>
    <n v="44"/>
    <n v="7500"/>
    <n v="0"/>
    <n v="0"/>
    <n v="24"/>
    <x v="2"/>
    <n v="24"/>
    <x v="5"/>
    <n v="2756"/>
    <x v="2"/>
    <n v="0"/>
    <n v="1"/>
    <n v="0"/>
    <n v="0"/>
    <n v="0"/>
    <n v="1"/>
    <n v="0"/>
    <n v="0"/>
    <n v="0"/>
    <n v="0"/>
    <n v="3"/>
    <n v="18"/>
    <n v="14"/>
    <n v="15"/>
    <n v="22"/>
    <n v="50"/>
    <n v="3"/>
    <n v="9"/>
    <n v="3"/>
    <n v="1"/>
    <n v="3"/>
    <x v="17"/>
    <x v="3"/>
    <x v="2"/>
    <n v="10.285714285714286"/>
    <x v="1"/>
    <n v="72"/>
    <x v="1"/>
    <n v="0"/>
    <n v="0"/>
    <n v="0"/>
    <n v="0"/>
    <n v="0"/>
    <n v="0"/>
    <m/>
    <n v="0"/>
    <n v="3"/>
    <n v="11"/>
    <n v="22"/>
    <x v="0"/>
    <x v="0"/>
    <x v="3"/>
    <x v="0"/>
  </r>
  <r>
    <n v="45"/>
    <n v="41728"/>
    <n v="1"/>
    <n v="0"/>
    <n v="92"/>
    <x v="3"/>
    <n v="52"/>
    <x v="1"/>
    <n v="2560"/>
    <x v="1"/>
    <n v="0"/>
    <n v="0"/>
    <n v="0"/>
    <n v="1"/>
    <n v="0"/>
    <n v="0"/>
    <n v="0"/>
    <n v="1"/>
    <n v="0"/>
    <n v="0"/>
    <n v="13"/>
    <n v="6"/>
    <n v="15"/>
    <n v="3"/>
    <n v="5"/>
    <n v="13"/>
    <n v="1"/>
    <n v="10"/>
    <n v="2"/>
    <n v="0"/>
    <n v="2"/>
    <x v="1"/>
    <x v="1"/>
    <x v="2"/>
    <n v="10.5"/>
    <x v="1"/>
    <n v="42"/>
    <x v="1"/>
    <n v="0"/>
    <n v="0"/>
    <n v="0"/>
    <n v="0"/>
    <n v="0"/>
    <n v="0"/>
    <m/>
    <n v="0"/>
    <n v="3"/>
    <n v="11"/>
    <n v="29"/>
    <x v="1"/>
    <x v="1"/>
    <x v="14"/>
    <x v="0"/>
  </r>
  <r>
    <n v="46"/>
    <n v="72550"/>
    <n v="1"/>
    <n v="1"/>
    <n v="39"/>
    <x v="1"/>
    <n v="66"/>
    <x v="0"/>
    <n v="2757"/>
    <x v="2"/>
    <n v="0"/>
    <n v="1"/>
    <n v="0"/>
    <n v="0"/>
    <n v="0"/>
    <n v="0"/>
    <n v="0"/>
    <n v="0"/>
    <n v="0"/>
    <n v="1"/>
    <n v="826"/>
    <n v="50"/>
    <n v="317"/>
    <n v="50"/>
    <n v="38"/>
    <n v="38"/>
    <n v="9"/>
    <n v="8"/>
    <n v="5"/>
    <n v="2"/>
    <n v="12"/>
    <x v="19"/>
    <x v="2"/>
    <x v="1"/>
    <n v="67.421052631578945"/>
    <x v="0"/>
    <n v="1281"/>
    <x v="4"/>
    <n v="0"/>
    <n v="0"/>
    <n v="0"/>
    <n v="0"/>
    <n v="0"/>
    <n v="0"/>
    <m/>
    <n v="0"/>
    <n v="3"/>
    <n v="11"/>
    <n v="1243"/>
    <x v="1"/>
    <x v="1"/>
    <x v="24"/>
    <x v="1"/>
  </r>
  <r>
    <n v="47"/>
    <n v="65486"/>
    <n v="0"/>
    <n v="1"/>
    <n v="29"/>
    <x v="2"/>
    <n v="63"/>
    <x v="0"/>
    <n v="2207"/>
    <x v="4"/>
    <n v="0"/>
    <n v="0"/>
    <n v="0"/>
    <n v="0"/>
    <n v="1"/>
    <n v="0"/>
    <n v="0"/>
    <n v="1"/>
    <n v="0"/>
    <n v="0"/>
    <n v="245"/>
    <n v="19"/>
    <n v="125"/>
    <n v="37"/>
    <n v="67"/>
    <n v="14"/>
    <n v="1"/>
    <n v="2"/>
    <n v="4"/>
    <n v="2"/>
    <n v="10"/>
    <x v="21"/>
    <x v="2"/>
    <x v="1"/>
    <n v="30.8125"/>
    <x v="2"/>
    <n v="493"/>
    <x v="3"/>
    <n v="0"/>
    <n v="0"/>
    <n v="0"/>
    <n v="0"/>
    <n v="0"/>
    <n v="0"/>
    <m/>
    <n v="0"/>
    <n v="3"/>
    <n v="11"/>
    <n v="479"/>
    <x v="1"/>
    <x v="1"/>
    <x v="12"/>
    <x v="0"/>
  </r>
  <r>
    <n v="48"/>
    <n v="79143"/>
    <n v="0"/>
    <n v="0"/>
    <n v="2"/>
    <x v="5"/>
    <n v="56"/>
    <x v="1"/>
    <n v="2846"/>
    <x v="2"/>
    <n v="0"/>
    <n v="1"/>
    <n v="0"/>
    <n v="0"/>
    <n v="0"/>
    <n v="0"/>
    <n v="0"/>
    <n v="0"/>
    <n v="1"/>
    <n v="0"/>
    <n v="650"/>
    <n v="37"/>
    <n v="780"/>
    <n v="27"/>
    <n v="167"/>
    <n v="32"/>
    <n v="1"/>
    <n v="3"/>
    <n v="6"/>
    <n v="9"/>
    <n v="13"/>
    <x v="14"/>
    <x v="0"/>
    <x v="1"/>
    <n v="59.321428571428569"/>
    <x v="0"/>
    <n v="1661"/>
    <x v="0"/>
    <n v="0"/>
    <n v="0"/>
    <n v="0"/>
    <n v="0"/>
    <n v="0"/>
    <n v="0"/>
    <m/>
    <n v="0"/>
    <n v="3"/>
    <n v="11"/>
    <n v="1629"/>
    <x v="1"/>
    <x v="1"/>
    <x v="25"/>
    <x v="1"/>
  </r>
  <r>
    <n v="49"/>
    <n v="35790"/>
    <n v="1"/>
    <n v="0"/>
    <n v="54"/>
    <x v="0"/>
    <n v="43"/>
    <x v="3"/>
    <n v="2702"/>
    <x v="0"/>
    <n v="0"/>
    <n v="0"/>
    <n v="1"/>
    <n v="0"/>
    <n v="0"/>
    <n v="0"/>
    <n v="0"/>
    <n v="1"/>
    <n v="0"/>
    <n v="0"/>
    <n v="12"/>
    <n v="6"/>
    <n v="20"/>
    <n v="30"/>
    <n v="1"/>
    <n v="3"/>
    <n v="2"/>
    <n v="7"/>
    <n v="2"/>
    <n v="0"/>
    <n v="3"/>
    <x v="7"/>
    <x v="3"/>
    <x v="1"/>
    <n v="13.8"/>
    <x v="1"/>
    <n v="69"/>
    <x v="1"/>
    <n v="0"/>
    <n v="0"/>
    <n v="0"/>
    <n v="0"/>
    <n v="0"/>
    <n v="0"/>
    <m/>
    <n v="0"/>
    <n v="3"/>
    <n v="11"/>
    <n v="66"/>
    <x v="1"/>
    <x v="1"/>
    <x v="8"/>
    <x v="0"/>
  </r>
  <r>
    <n v="50"/>
    <n v="82582"/>
    <n v="0"/>
    <n v="0"/>
    <n v="54"/>
    <x v="0"/>
    <n v="43"/>
    <x v="3"/>
    <n v="2181"/>
    <x v="3"/>
    <n v="1"/>
    <n v="0"/>
    <n v="0"/>
    <n v="0"/>
    <n v="0"/>
    <n v="0"/>
    <n v="0"/>
    <n v="1"/>
    <n v="0"/>
    <n v="0"/>
    <n v="510"/>
    <n v="120"/>
    <n v="550"/>
    <n v="156"/>
    <n v="40"/>
    <n v="241"/>
    <n v="1"/>
    <n v="1"/>
    <n v="4"/>
    <n v="9"/>
    <n v="7"/>
    <x v="2"/>
    <x v="2"/>
    <x v="0"/>
    <n v="68.8"/>
    <x v="0"/>
    <n v="1376"/>
    <x v="4"/>
    <n v="1"/>
    <n v="0"/>
    <n v="1"/>
    <n v="0"/>
    <n v="0"/>
    <n v="2"/>
    <m/>
    <n v="0"/>
    <n v="3"/>
    <n v="11"/>
    <n v="1135"/>
    <x v="0"/>
    <x v="0"/>
    <x v="26"/>
    <x v="0"/>
  </r>
  <r>
    <n v="51"/>
    <n v="66373"/>
    <n v="1"/>
    <n v="1"/>
    <n v="57"/>
    <x v="0"/>
    <n v="42"/>
    <x v="3"/>
    <n v="2541"/>
    <x v="2"/>
    <n v="0"/>
    <n v="1"/>
    <n v="0"/>
    <n v="0"/>
    <n v="0"/>
    <n v="0"/>
    <n v="0"/>
    <n v="1"/>
    <n v="0"/>
    <n v="0"/>
    <n v="328"/>
    <n v="9"/>
    <n v="124"/>
    <n v="12"/>
    <n v="24"/>
    <n v="109"/>
    <n v="7"/>
    <n v="3"/>
    <n v="4"/>
    <n v="2"/>
    <n v="10"/>
    <x v="21"/>
    <x v="2"/>
    <x v="1"/>
    <n v="31.0625"/>
    <x v="2"/>
    <n v="497"/>
    <x v="3"/>
    <n v="0"/>
    <n v="0"/>
    <n v="0"/>
    <n v="0"/>
    <n v="0"/>
    <n v="0"/>
    <m/>
    <n v="0"/>
    <n v="3"/>
    <n v="11"/>
    <n v="388"/>
    <x v="1"/>
    <x v="1"/>
    <x v="27"/>
    <x v="0"/>
  </r>
  <r>
    <n v="52"/>
    <n v="82384"/>
    <n v="0"/>
    <n v="0"/>
    <n v="55"/>
    <x v="0"/>
    <n v="65"/>
    <x v="0"/>
    <n v="2746"/>
    <x v="1"/>
    <n v="0"/>
    <n v="0"/>
    <n v="0"/>
    <n v="1"/>
    <n v="0"/>
    <n v="0"/>
    <n v="0"/>
    <n v="0"/>
    <n v="1"/>
    <n v="0"/>
    <n v="984"/>
    <n v="51"/>
    <n v="432"/>
    <n v="180"/>
    <n v="120"/>
    <n v="190"/>
    <n v="1"/>
    <n v="1"/>
    <n v="3"/>
    <n v="10"/>
    <n v="13"/>
    <x v="22"/>
    <x v="0"/>
    <x v="1"/>
    <n v="67.961538461538467"/>
    <x v="0"/>
    <n v="1767"/>
    <x v="0"/>
    <n v="0"/>
    <n v="0"/>
    <n v="0"/>
    <n v="0"/>
    <n v="1"/>
    <n v="1"/>
    <m/>
    <n v="0"/>
    <n v="3"/>
    <n v="11"/>
    <n v="1577"/>
    <x v="0"/>
    <x v="0"/>
    <x v="0"/>
    <x v="0"/>
  </r>
  <r>
    <n v="53"/>
    <n v="70287"/>
    <n v="0"/>
    <n v="0"/>
    <n v="30"/>
    <x v="2"/>
    <n v="54"/>
    <x v="1"/>
    <n v="2612"/>
    <x v="3"/>
    <n v="1"/>
    <n v="0"/>
    <n v="0"/>
    <n v="0"/>
    <n v="0"/>
    <n v="0"/>
    <n v="0"/>
    <n v="1"/>
    <n v="0"/>
    <n v="0"/>
    <n v="295"/>
    <n v="35"/>
    <n v="482"/>
    <n v="121"/>
    <n v="120"/>
    <n v="40"/>
    <n v="1"/>
    <n v="3"/>
    <n v="5"/>
    <n v="5"/>
    <n v="10"/>
    <x v="2"/>
    <x v="2"/>
    <x v="1"/>
    <n v="52.65"/>
    <x v="0"/>
    <n v="1053"/>
    <x v="4"/>
    <n v="0"/>
    <n v="0"/>
    <n v="0"/>
    <n v="0"/>
    <n v="0"/>
    <n v="0"/>
    <m/>
    <n v="0"/>
    <n v="3"/>
    <n v="11"/>
    <n v="1013"/>
    <x v="0"/>
    <x v="0"/>
    <x v="11"/>
    <x v="1"/>
  </r>
  <r>
    <n v="54"/>
    <n v="27938"/>
    <n v="1"/>
    <n v="0"/>
    <n v="31"/>
    <x v="1"/>
    <n v="32"/>
    <x v="2"/>
    <n v="2221"/>
    <x v="0"/>
    <n v="0"/>
    <n v="0"/>
    <n v="1"/>
    <n v="0"/>
    <n v="0"/>
    <n v="0"/>
    <n v="0"/>
    <n v="1"/>
    <n v="0"/>
    <n v="0"/>
    <n v="13"/>
    <n v="0"/>
    <n v="8"/>
    <n v="2"/>
    <n v="1"/>
    <n v="5"/>
    <n v="1"/>
    <n v="3"/>
    <n v="1"/>
    <n v="0"/>
    <n v="4"/>
    <x v="7"/>
    <x v="3"/>
    <x v="1"/>
    <n v="4.8"/>
    <x v="1"/>
    <n v="24"/>
    <x v="1"/>
    <n v="0"/>
    <n v="0"/>
    <n v="0"/>
    <n v="0"/>
    <n v="0"/>
    <n v="0"/>
    <m/>
    <n v="0"/>
    <n v="3"/>
    <n v="11"/>
    <n v="19"/>
    <x v="1"/>
    <x v="1"/>
    <x v="1"/>
    <x v="0"/>
  </r>
  <r>
    <n v="55"/>
    <n v="55954"/>
    <n v="0"/>
    <n v="1"/>
    <n v="63"/>
    <x v="4"/>
    <n v="52"/>
    <x v="1"/>
    <n v="2277"/>
    <x v="2"/>
    <n v="0"/>
    <n v="1"/>
    <n v="0"/>
    <n v="0"/>
    <n v="0"/>
    <n v="0"/>
    <n v="0"/>
    <n v="0"/>
    <n v="0"/>
    <n v="1"/>
    <n v="447"/>
    <n v="0"/>
    <n v="28"/>
    <n v="0"/>
    <n v="0"/>
    <n v="43"/>
    <n v="3"/>
    <n v="7"/>
    <n v="8"/>
    <n v="2"/>
    <n v="6"/>
    <x v="21"/>
    <x v="2"/>
    <x v="2"/>
    <n v="29.6875"/>
    <x v="2"/>
    <n v="475"/>
    <x v="3"/>
    <n v="0"/>
    <n v="0"/>
    <n v="0"/>
    <n v="0"/>
    <n v="0"/>
    <n v="0"/>
    <m/>
    <n v="0"/>
    <n v="3"/>
    <n v="11"/>
    <n v="432"/>
    <x v="1"/>
    <x v="1"/>
    <x v="18"/>
    <x v="0"/>
  </r>
  <r>
    <n v="56"/>
    <n v="75777"/>
    <n v="0"/>
    <n v="0"/>
    <n v="12"/>
    <x v="5"/>
    <n v="38"/>
    <x v="2"/>
    <n v="2519"/>
    <x v="0"/>
    <n v="0"/>
    <n v="0"/>
    <n v="1"/>
    <n v="0"/>
    <n v="0"/>
    <n v="0"/>
    <n v="0"/>
    <n v="0"/>
    <n v="1"/>
    <n v="0"/>
    <n v="712"/>
    <n v="26"/>
    <n v="538"/>
    <n v="69"/>
    <n v="13"/>
    <n v="80"/>
    <n v="1"/>
    <n v="1"/>
    <n v="3"/>
    <n v="6"/>
    <n v="11"/>
    <x v="2"/>
    <x v="2"/>
    <x v="1"/>
    <n v="67.900000000000006"/>
    <x v="0"/>
    <n v="1358"/>
    <x v="4"/>
    <n v="0"/>
    <n v="0"/>
    <n v="0"/>
    <n v="1"/>
    <n v="1"/>
    <n v="2"/>
    <m/>
    <n v="0"/>
    <n v="3"/>
    <n v="11"/>
    <n v="1278"/>
    <x v="0"/>
    <x v="0"/>
    <x v="21"/>
    <x v="1"/>
  </r>
  <r>
    <n v="57"/>
    <n v="66653"/>
    <n v="1"/>
    <n v="1"/>
    <n v="18"/>
    <x v="2"/>
    <n v="45"/>
    <x v="3"/>
    <n v="2819"/>
    <x v="1"/>
    <n v="0"/>
    <n v="0"/>
    <n v="0"/>
    <n v="1"/>
    <n v="0"/>
    <n v="0"/>
    <n v="0"/>
    <n v="1"/>
    <n v="0"/>
    <n v="0"/>
    <n v="452"/>
    <n v="18"/>
    <n v="102"/>
    <n v="16"/>
    <n v="18"/>
    <n v="6"/>
    <n v="4"/>
    <n v="3"/>
    <n v="4"/>
    <n v="2"/>
    <n v="12"/>
    <x v="23"/>
    <x v="2"/>
    <x v="1"/>
    <n v="33.666666666666664"/>
    <x v="2"/>
    <n v="606"/>
    <x v="2"/>
    <n v="0"/>
    <n v="0"/>
    <n v="0"/>
    <n v="0"/>
    <n v="0"/>
    <n v="0"/>
    <m/>
    <n v="0"/>
    <n v="3"/>
    <n v="11"/>
    <n v="600"/>
    <x v="1"/>
    <x v="1"/>
    <x v="2"/>
    <x v="0"/>
  </r>
  <r>
    <n v="58"/>
    <n v="61823"/>
    <n v="0"/>
    <n v="1"/>
    <n v="26"/>
    <x v="2"/>
    <n v="68"/>
    <x v="0"/>
    <n v="2655"/>
    <x v="0"/>
    <n v="0"/>
    <n v="0"/>
    <n v="1"/>
    <n v="0"/>
    <n v="0"/>
    <n v="0"/>
    <n v="0"/>
    <n v="1"/>
    <n v="0"/>
    <n v="0"/>
    <n v="523"/>
    <n v="7"/>
    <n v="134"/>
    <n v="37"/>
    <n v="14"/>
    <n v="169"/>
    <n v="4"/>
    <n v="7"/>
    <n v="8"/>
    <n v="2"/>
    <n v="10"/>
    <x v="2"/>
    <x v="2"/>
    <x v="1"/>
    <n v="35.75"/>
    <x v="2"/>
    <n v="715"/>
    <x v="2"/>
    <n v="0"/>
    <n v="0"/>
    <n v="0"/>
    <n v="0"/>
    <n v="0"/>
    <n v="0"/>
    <m/>
    <n v="0"/>
    <n v="3"/>
    <n v="11"/>
    <n v="546"/>
    <x v="1"/>
    <x v="1"/>
    <x v="2"/>
    <x v="0"/>
  </r>
  <r>
    <n v="59"/>
    <n v="67680"/>
    <n v="0"/>
    <n v="1"/>
    <n v="8"/>
    <x v="5"/>
    <n v="69"/>
    <x v="0"/>
    <n v="2542"/>
    <x v="4"/>
    <n v="0"/>
    <n v="0"/>
    <n v="0"/>
    <n v="0"/>
    <n v="1"/>
    <n v="0"/>
    <n v="0"/>
    <n v="0"/>
    <n v="0"/>
    <n v="1"/>
    <n v="546"/>
    <n v="0"/>
    <n v="48"/>
    <n v="0"/>
    <n v="6"/>
    <n v="6"/>
    <n v="1"/>
    <n v="5"/>
    <n v="7"/>
    <n v="3"/>
    <n v="8"/>
    <x v="23"/>
    <x v="2"/>
    <x v="1"/>
    <n v="33.333333333333336"/>
    <x v="2"/>
    <n v="600"/>
    <x v="2"/>
    <n v="0"/>
    <n v="0"/>
    <n v="0"/>
    <n v="0"/>
    <n v="0"/>
    <n v="0"/>
    <m/>
    <n v="0"/>
    <n v="3"/>
    <n v="11"/>
    <n v="594"/>
    <x v="1"/>
    <x v="1"/>
    <x v="17"/>
    <x v="0"/>
  </r>
  <r>
    <n v="60"/>
    <n v="70666"/>
    <n v="0"/>
    <n v="0"/>
    <n v="29"/>
    <x v="2"/>
    <n v="72"/>
    <x v="4"/>
    <n v="2364"/>
    <x v="1"/>
    <n v="0"/>
    <n v="0"/>
    <n v="0"/>
    <n v="1"/>
    <n v="0"/>
    <n v="0"/>
    <n v="0"/>
    <n v="1"/>
    <n v="0"/>
    <n v="0"/>
    <n v="398"/>
    <n v="40"/>
    <n v="367"/>
    <n v="119"/>
    <n v="122"/>
    <n v="30"/>
    <n v="1"/>
    <n v="4"/>
    <n v="7"/>
    <n v="4"/>
    <n v="4"/>
    <x v="9"/>
    <x v="4"/>
    <x v="2"/>
    <n v="69.733333333333334"/>
    <x v="0"/>
    <n v="1046"/>
    <x v="4"/>
    <n v="0"/>
    <n v="0"/>
    <n v="0"/>
    <n v="0"/>
    <n v="0"/>
    <n v="0"/>
    <m/>
    <n v="0"/>
    <n v="3"/>
    <n v="11"/>
    <n v="1016"/>
    <x v="1"/>
    <x v="1"/>
    <x v="11"/>
    <x v="1"/>
  </r>
  <r>
    <n v="61"/>
    <n v="25721"/>
    <n v="1"/>
    <n v="0"/>
    <n v="75"/>
    <x v="4"/>
    <n v="49"/>
    <x v="3"/>
    <n v="2563"/>
    <x v="2"/>
    <n v="0"/>
    <n v="1"/>
    <n v="0"/>
    <n v="0"/>
    <n v="0"/>
    <n v="0"/>
    <n v="0"/>
    <n v="1"/>
    <n v="0"/>
    <n v="0"/>
    <n v="1"/>
    <n v="3"/>
    <n v="6"/>
    <n v="3"/>
    <n v="6"/>
    <n v="15"/>
    <n v="1"/>
    <n v="7"/>
    <n v="1"/>
    <n v="1"/>
    <n v="2"/>
    <x v="1"/>
    <x v="1"/>
    <x v="1"/>
    <n v="4.75"/>
    <x v="1"/>
    <n v="19"/>
    <x v="1"/>
    <n v="0"/>
    <n v="0"/>
    <n v="0"/>
    <n v="0"/>
    <n v="0"/>
    <n v="0"/>
    <m/>
    <n v="0"/>
    <n v="3"/>
    <n v="11"/>
    <n v="4"/>
    <x v="0"/>
    <x v="0"/>
    <x v="28"/>
    <x v="0"/>
  </r>
  <r>
    <n v="62"/>
    <n v="32474"/>
    <n v="1"/>
    <n v="1"/>
    <n v="0"/>
    <x v="5"/>
    <n v="53"/>
    <x v="1"/>
    <n v="2208"/>
    <x v="1"/>
    <n v="0"/>
    <n v="0"/>
    <n v="0"/>
    <n v="1"/>
    <n v="0"/>
    <n v="0"/>
    <n v="0"/>
    <n v="1"/>
    <n v="0"/>
    <n v="0"/>
    <n v="10"/>
    <n v="0"/>
    <n v="1"/>
    <n v="0"/>
    <n v="0"/>
    <n v="0"/>
    <n v="1"/>
    <n v="7"/>
    <n v="1"/>
    <n v="0"/>
    <n v="2"/>
    <x v="20"/>
    <x v="1"/>
    <x v="1"/>
    <n v="3.6666666666666665"/>
    <x v="1"/>
    <n v="11"/>
    <x v="1"/>
    <n v="0"/>
    <n v="0"/>
    <n v="0"/>
    <n v="0"/>
    <n v="0"/>
    <n v="0"/>
    <m/>
    <n v="0"/>
    <n v="3"/>
    <n v="11"/>
    <n v="11"/>
    <x v="1"/>
    <x v="1"/>
    <x v="23"/>
    <x v="0"/>
  </r>
  <r>
    <n v="63"/>
    <n v="88194"/>
    <n v="0"/>
    <n v="1"/>
    <n v="19"/>
    <x v="2"/>
    <n v="41"/>
    <x v="3"/>
    <n v="2261"/>
    <x v="0"/>
    <n v="0"/>
    <n v="0"/>
    <n v="1"/>
    <n v="0"/>
    <n v="0"/>
    <n v="1"/>
    <n v="0"/>
    <n v="0"/>
    <n v="0"/>
    <n v="0"/>
    <n v="688"/>
    <n v="14"/>
    <n v="309"/>
    <n v="201"/>
    <n v="24"/>
    <n v="38"/>
    <n v="1"/>
    <n v="5"/>
    <n v="11"/>
    <n v="10"/>
    <n v="10"/>
    <x v="24"/>
    <x v="0"/>
    <x v="2"/>
    <n v="39.87096774193548"/>
    <x v="2"/>
    <n v="1236"/>
    <x v="4"/>
    <n v="1"/>
    <n v="0"/>
    <n v="1"/>
    <n v="0"/>
    <n v="0"/>
    <n v="2"/>
    <m/>
    <n v="0"/>
    <n v="3"/>
    <n v="11"/>
    <n v="1198"/>
    <x v="0"/>
    <x v="0"/>
    <x v="29"/>
    <x v="1"/>
  </r>
  <r>
    <n v="64"/>
    <n v="69096"/>
    <n v="0"/>
    <n v="1"/>
    <n v="4"/>
    <x v="5"/>
    <n v="62"/>
    <x v="0"/>
    <n v="2434"/>
    <x v="1"/>
    <n v="0"/>
    <n v="0"/>
    <n v="0"/>
    <n v="1"/>
    <n v="0"/>
    <n v="0"/>
    <n v="0"/>
    <n v="1"/>
    <n v="0"/>
    <n v="0"/>
    <n v="247"/>
    <n v="49"/>
    <n v="159"/>
    <n v="7"/>
    <n v="82"/>
    <n v="109"/>
    <n v="1"/>
    <n v="4"/>
    <n v="5"/>
    <n v="2"/>
    <n v="10"/>
    <x v="5"/>
    <x v="2"/>
    <x v="1"/>
    <n v="32"/>
    <x v="2"/>
    <n v="544"/>
    <x v="2"/>
    <n v="0"/>
    <n v="0"/>
    <n v="0"/>
    <n v="0"/>
    <n v="0"/>
    <n v="0"/>
    <m/>
    <n v="0"/>
    <n v="3"/>
    <n v="11"/>
    <n v="435"/>
    <x v="1"/>
    <x v="1"/>
    <x v="17"/>
    <x v="0"/>
  </r>
  <r>
    <n v="65"/>
    <n v="74854"/>
    <n v="1"/>
    <n v="2"/>
    <n v="90"/>
    <x v="3"/>
    <n v="50"/>
    <x v="1"/>
    <n v="2606"/>
    <x v="1"/>
    <n v="0"/>
    <n v="0"/>
    <n v="0"/>
    <n v="1"/>
    <n v="0"/>
    <n v="0"/>
    <n v="0"/>
    <n v="1"/>
    <n v="0"/>
    <n v="0"/>
    <n v="856"/>
    <n v="59"/>
    <n v="487"/>
    <n v="58"/>
    <n v="29"/>
    <n v="73"/>
    <n v="7"/>
    <n v="5"/>
    <n v="2"/>
    <n v="5"/>
    <n v="5"/>
    <x v="10"/>
    <x v="4"/>
    <x v="0"/>
    <n v="124.08333333333333"/>
    <x v="0"/>
    <n v="1489"/>
    <x v="4"/>
    <n v="0"/>
    <n v="0"/>
    <n v="0"/>
    <n v="0"/>
    <n v="0"/>
    <n v="0"/>
    <m/>
    <n v="0"/>
    <n v="3"/>
    <n v="11"/>
    <n v="1416"/>
    <x v="1"/>
    <x v="1"/>
    <x v="9"/>
    <x v="0"/>
  </r>
  <r>
    <n v="66"/>
    <n v="66991"/>
    <n v="0"/>
    <n v="0"/>
    <n v="1"/>
    <x v="5"/>
    <n v="66"/>
    <x v="0"/>
    <n v="2815"/>
    <x v="2"/>
    <n v="0"/>
    <n v="1"/>
    <n v="0"/>
    <n v="0"/>
    <n v="0"/>
    <n v="0"/>
    <n v="0"/>
    <n v="0"/>
    <n v="1"/>
    <n v="0"/>
    <n v="496"/>
    <n v="36"/>
    <n v="460"/>
    <n v="189"/>
    <n v="60"/>
    <n v="12"/>
    <n v="3"/>
    <n v="3"/>
    <n v="4"/>
    <n v="8"/>
    <n v="6"/>
    <x v="23"/>
    <x v="2"/>
    <x v="0"/>
    <n v="68.944444444444443"/>
    <x v="0"/>
    <n v="1241"/>
    <x v="4"/>
    <n v="0"/>
    <n v="0"/>
    <n v="0"/>
    <n v="0"/>
    <n v="0"/>
    <n v="0"/>
    <m/>
    <n v="0"/>
    <n v="3"/>
    <n v="11"/>
    <n v="1229"/>
    <x v="1"/>
    <x v="1"/>
    <x v="21"/>
    <x v="1"/>
  </r>
  <r>
    <n v="67"/>
    <n v="65031"/>
    <n v="0"/>
    <n v="1"/>
    <n v="29"/>
    <x v="2"/>
    <n v="61"/>
    <x v="0"/>
    <n v="2628"/>
    <x v="2"/>
    <n v="0"/>
    <n v="1"/>
    <n v="0"/>
    <n v="0"/>
    <n v="0"/>
    <n v="0"/>
    <n v="0"/>
    <n v="1"/>
    <n v="0"/>
    <n v="0"/>
    <n v="258"/>
    <n v="107"/>
    <n v="291"/>
    <n v="84"/>
    <n v="37"/>
    <n v="86"/>
    <n v="4"/>
    <n v="7"/>
    <n v="10"/>
    <n v="3"/>
    <n v="13"/>
    <x v="22"/>
    <x v="0"/>
    <x v="1"/>
    <n v="29.884615384615383"/>
    <x v="2"/>
    <n v="777"/>
    <x v="2"/>
    <n v="0"/>
    <n v="0"/>
    <n v="0"/>
    <n v="0"/>
    <n v="0"/>
    <n v="0"/>
    <m/>
    <n v="0"/>
    <n v="3"/>
    <n v="11"/>
    <n v="691"/>
    <x v="1"/>
    <x v="1"/>
    <x v="2"/>
    <x v="0"/>
  </r>
  <r>
    <n v="68"/>
    <n v="60631"/>
    <n v="1"/>
    <n v="1"/>
    <n v="88"/>
    <x v="3"/>
    <n v="45"/>
    <x v="3"/>
    <n v="2609"/>
    <x v="2"/>
    <n v="0"/>
    <n v="1"/>
    <n v="0"/>
    <n v="0"/>
    <n v="0"/>
    <n v="0"/>
    <n v="0"/>
    <n v="0"/>
    <n v="0"/>
    <n v="1"/>
    <n v="565"/>
    <n v="6"/>
    <n v="65"/>
    <n v="0"/>
    <n v="6"/>
    <n v="19"/>
    <n v="5"/>
    <n v="7"/>
    <n v="9"/>
    <n v="2"/>
    <n v="8"/>
    <x v="19"/>
    <x v="2"/>
    <x v="2"/>
    <n v="33.789473684210527"/>
    <x v="2"/>
    <n v="642"/>
    <x v="2"/>
    <n v="0"/>
    <n v="0"/>
    <n v="0"/>
    <n v="1"/>
    <n v="0"/>
    <n v="1"/>
    <m/>
    <n v="0"/>
    <n v="3"/>
    <n v="11"/>
    <n v="623"/>
    <x v="1"/>
    <x v="1"/>
    <x v="30"/>
    <x v="0"/>
  </r>
  <r>
    <n v="69"/>
    <n v="28332"/>
    <n v="0"/>
    <n v="0"/>
    <n v="58"/>
    <x v="0"/>
    <n v="68"/>
    <x v="0"/>
    <n v="2219"/>
    <x v="2"/>
    <n v="0"/>
    <n v="1"/>
    <n v="0"/>
    <n v="0"/>
    <n v="0"/>
    <n v="0"/>
    <n v="0"/>
    <n v="1"/>
    <n v="0"/>
    <n v="0"/>
    <n v="14"/>
    <n v="10"/>
    <n v="13"/>
    <n v="4"/>
    <n v="15"/>
    <n v="9"/>
    <n v="1"/>
    <n v="2"/>
    <n v="2"/>
    <n v="1"/>
    <n v="4"/>
    <x v="17"/>
    <x v="3"/>
    <x v="1"/>
    <n v="8"/>
    <x v="1"/>
    <n v="56"/>
    <x v="1"/>
    <n v="0"/>
    <n v="0"/>
    <n v="0"/>
    <n v="0"/>
    <n v="0"/>
    <n v="0"/>
    <m/>
    <n v="0"/>
    <n v="3"/>
    <n v="11"/>
    <n v="47"/>
    <x v="1"/>
    <x v="1"/>
    <x v="8"/>
    <x v="0"/>
  </r>
  <r>
    <n v="70"/>
    <n v="40246"/>
    <n v="1"/>
    <n v="0"/>
    <n v="68"/>
    <x v="4"/>
    <n v="43"/>
    <x v="3"/>
    <n v="2716"/>
    <x v="3"/>
    <n v="1"/>
    <n v="0"/>
    <n v="0"/>
    <n v="0"/>
    <n v="0"/>
    <n v="0"/>
    <n v="0"/>
    <n v="1"/>
    <n v="0"/>
    <n v="0"/>
    <n v="2"/>
    <n v="1"/>
    <n v="6"/>
    <n v="2"/>
    <n v="1"/>
    <n v="1"/>
    <n v="1"/>
    <n v="6"/>
    <n v="1"/>
    <n v="0"/>
    <n v="2"/>
    <x v="20"/>
    <x v="1"/>
    <x v="1"/>
    <n v="4"/>
    <x v="1"/>
    <n v="12"/>
    <x v="1"/>
    <n v="0"/>
    <n v="0"/>
    <n v="0"/>
    <n v="0"/>
    <n v="0"/>
    <n v="0"/>
    <m/>
    <n v="0"/>
    <n v="3"/>
    <n v="11"/>
    <n v="11"/>
    <x v="1"/>
    <x v="1"/>
    <x v="28"/>
    <x v="0"/>
  </r>
  <r>
    <n v="71"/>
    <n v="75251"/>
    <n v="0"/>
    <n v="0"/>
    <n v="34"/>
    <x v="1"/>
    <n v="48"/>
    <x v="3"/>
    <n v="2830"/>
    <x v="2"/>
    <n v="0"/>
    <n v="1"/>
    <n v="0"/>
    <n v="0"/>
    <n v="0"/>
    <n v="0"/>
    <n v="0"/>
    <n v="0"/>
    <n v="1"/>
    <n v="0"/>
    <n v="721"/>
    <n v="111"/>
    <n v="925"/>
    <n v="97"/>
    <n v="18"/>
    <n v="18"/>
    <n v="1"/>
    <n v="5"/>
    <n v="7"/>
    <n v="6"/>
    <n v="5"/>
    <x v="23"/>
    <x v="2"/>
    <x v="2"/>
    <n v="104"/>
    <x v="0"/>
    <n v="1872"/>
    <x v="0"/>
    <n v="0"/>
    <n v="0"/>
    <n v="0"/>
    <n v="0"/>
    <n v="0"/>
    <n v="0"/>
    <m/>
    <n v="0"/>
    <n v="3"/>
    <n v="11"/>
    <n v="1854"/>
    <x v="0"/>
    <x v="0"/>
    <x v="15"/>
    <x v="1"/>
  </r>
  <r>
    <n v="72"/>
    <n v="75825"/>
    <n v="0"/>
    <n v="0"/>
    <n v="40"/>
    <x v="1"/>
    <n v="44"/>
    <x v="3"/>
    <n v="2784"/>
    <x v="0"/>
    <n v="0"/>
    <n v="0"/>
    <n v="1"/>
    <n v="0"/>
    <n v="0"/>
    <n v="0"/>
    <n v="0"/>
    <n v="1"/>
    <n v="0"/>
    <n v="0"/>
    <n v="1032"/>
    <n v="105"/>
    <n v="779"/>
    <n v="137"/>
    <n v="105"/>
    <n v="51"/>
    <n v="0"/>
    <n v="4"/>
    <n v="5"/>
    <n v="8"/>
    <n v="9"/>
    <x v="0"/>
    <x v="0"/>
    <x v="1"/>
    <n v="98.090909090909093"/>
    <x v="0"/>
    <n v="2158"/>
    <x v="0"/>
    <n v="0"/>
    <n v="0"/>
    <n v="1"/>
    <n v="0"/>
    <n v="0"/>
    <n v="1"/>
    <m/>
    <n v="0"/>
    <n v="3"/>
    <n v="11"/>
    <n v="2107"/>
    <x v="0"/>
    <x v="0"/>
    <x v="15"/>
    <x v="1"/>
  </r>
  <r>
    <n v="73"/>
    <n v="26326"/>
    <n v="0"/>
    <n v="0"/>
    <n v="12"/>
    <x v="5"/>
    <n v="44"/>
    <x v="3"/>
    <n v="2457"/>
    <x v="1"/>
    <n v="0"/>
    <n v="0"/>
    <n v="0"/>
    <n v="1"/>
    <n v="0"/>
    <n v="1"/>
    <n v="0"/>
    <n v="0"/>
    <n v="0"/>
    <n v="0"/>
    <n v="1"/>
    <n v="0"/>
    <n v="5"/>
    <n v="0"/>
    <n v="3"/>
    <n v="9"/>
    <n v="1"/>
    <n v="3"/>
    <n v="0"/>
    <n v="0"/>
    <n v="3"/>
    <x v="20"/>
    <x v="1"/>
    <x v="1"/>
    <n v="3"/>
    <x v="1"/>
    <n v="9"/>
    <x v="1"/>
    <n v="0"/>
    <n v="0"/>
    <n v="0"/>
    <n v="0"/>
    <n v="0"/>
    <n v="0"/>
    <m/>
    <n v="1"/>
    <n v="3"/>
    <n v="11"/>
    <n v="0"/>
    <x v="1"/>
    <x v="1"/>
    <x v="23"/>
    <x v="0"/>
  </r>
  <r>
    <n v="74"/>
    <n v="56046"/>
    <n v="0"/>
    <n v="0"/>
    <n v="9"/>
    <x v="5"/>
    <n v="55"/>
    <x v="1"/>
    <n v="2702"/>
    <x v="1"/>
    <n v="0"/>
    <n v="0"/>
    <n v="0"/>
    <n v="1"/>
    <n v="0"/>
    <n v="0"/>
    <n v="0"/>
    <n v="1"/>
    <n v="0"/>
    <n v="0"/>
    <n v="577"/>
    <n v="0"/>
    <n v="64"/>
    <n v="0"/>
    <n v="0"/>
    <n v="51"/>
    <n v="2"/>
    <n v="8"/>
    <n v="10"/>
    <n v="1"/>
    <n v="8"/>
    <x v="19"/>
    <x v="2"/>
    <x v="2"/>
    <n v="33.736842105263158"/>
    <x v="2"/>
    <n v="641"/>
    <x v="2"/>
    <n v="0"/>
    <n v="0"/>
    <n v="1"/>
    <n v="0"/>
    <n v="0"/>
    <n v="1"/>
    <m/>
    <n v="0"/>
    <n v="3"/>
    <n v="11"/>
    <n v="590"/>
    <x v="0"/>
    <x v="0"/>
    <x v="17"/>
    <x v="0"/>
  </r>
  <r>
    <n v="75"/>
    <n v="29760"/>
    <n v="1"/>
    <n v="0"/>
    <n v="87"/>
    <x v="3"/>
    <n v="35"/>
    <x v="2"/>
    <n v="2828"/>
    <x v="0"/>
    <n v="0"/>
    <n v="0"/>
    <n v="1"/>
    <n v="0"/>
    <n v="0"/>
    <n v="0"/>
    <n v="0"/>
    <n v="1"/>
    <n v="0"/>
    <n v="0"/>
    <n v="64"/>
    <n v="4"/>
    <n v="68"/>
    <n v="7"/>
    <n v="5"/>
    <n v="17"/>
    <n v="4"/>
    <n v="8"/>
    <n v="3"/>
    <n v="1"/>
    <n v="4"/>
    <x v="6"/>
    <x v="3"/>
    <x v="1"/>
    <n v="18.5"/>
    <x v="1"/>
    <n v="148"/>
    <x v="3"/>
    <n v="0"/>
    <n v="0"/>
    <n v="0"/>
    <n v="0"/>
    <n v="0"/>
    <n v="0"/>
    <m/>
    <n v="0"/>
    <n v="3"/>
    <n v="11"/>
    <n v="131"/>
    <x v="1"/>
    <x v="1"/>
    <x v="31"/>
    <x v="0"/>
  </r>
  <r>
    <n v="76"/>
    <n v="26304"/>
    <n v="1"/>
    <n v="0"/>
    <n v="5"/>
    <x v="5"/>
    <n v="51"/>
    <x v="1"/>
    <n v="2530"/>
    <x v="2"/>
    <n v="0"/>
    <n v="1"/>
    <n v="0"/>
    <n v="0"/>
    <n v="0"/>
    <n v="0"/>
    <n v="0"/>
    <n v="1"/>
    <n v="0"/>
    <n v="0"/>
    <n v="4"/>
    <n v="1"/>
    <n v="5"/>
    <n v="2"/>
    <n v="0"/>
    <n v="4"/>
    <n v="1"/>
    <n v="7"/>
    <n v="1"/>
    <n v="0"/>
    <n v="2"/>
    <x v="20"/>
    <x v="1"/>
    <x v="1"/>
    <n v="4"/>
    <x v="1"/>
    <n v="12"/>
    <x v="1"/>
    <n v="0"/>
    <n v="0"/>
    <n v="0"/>
    <n v="0"/>
    <n v="0"/>
    <n v="0"/>
    <m/>
    <n v="0"/>
    <n v="3"/>
    <n v="11"/>
    <n v="8"/>
    <x v="1"/>
    <x v="1"/>
    <x v="23"/>
    <x v="0"/>
  </r>
  <r>
    <n v="77"/>
    <n v="23559"/>
    <n v="1"/>
    <n v="0"/>
    <n v="87"/>
    <x v="3"/>
    <n v="47"/>
    <x v="3"/>
    <n v="2520"/>
    <x v="2"/>
    <n v="0"/>
    <n v="1"/>
    <n v="0"/>
    <n v="0"/>
    <n v="0"/>
    <n v="1"/>
    <n v="0"/>
    <n v="0"/>
    <n v="0"/>
    <n v="0"/>
    <n v="25"/>
    <n v="5"/>
    <n v="19"/>
    <n v="7"/>
    <n v="0"/>
    <n v="23"/>
    <n v="3"/>
    <n v="7"/>
    <n v="3"/>
    <n v="0"/>
    <n v="3"/>
    <x v="3"/>
    <x v="3"/>
    <x v="2"/>
    <n v="9.3333333333333339"/>
    <x v="1"/>
    <n v="56"/>
    <x v="1"/>
    <n v="0"/>
    <n v="0"/>
    <n v="0"/>
    <n v="0"/>
    <n v="0"/>
    <n v="0"/>
    <m/>
    <n v="0"/>
    <n v="3"/>
    <n v="11"/>
    <n v="33"/>
    <x v="1"/>
    <x v="1"/>
    <x v="14"/>
    <x v="0"/>
  </r>
  <r>
    <n v="78"/>
    <n v="38620"/>
    <n v="0"/>
    <n v="0"/>
    <n v="56"/>
    <x v="0"/>
    <n v="57"/>
    <x v="1"/>
    <n v="2573"/>
    <x v="1"/>
    <n v="0"/>
    <n v="0"/>
    <n v="0"/>
    <n v="1"/>
    <n v="0"/>
    <n v="0"/>
    <n v="0"/>
    <n v="0"/>
    <n v="1"/>
    <n v="0"/>
    <n v="112"/>
    <n v="17"/>
    <n v="44"/>
    <n v="34"/>
    <n v="22"/>
    <n v="89"/>
    <n v="1"/>
    <n v="3"/>
    <n v="2"/>
    <n v="5"/>
    <n v="3"/>
    <x v="16"/>
    <x v="3"/>
    <x v="0"/>
    <n v="22.9"/>
    <x v="1"/>
    <n v="229"/>
    <x v="3"/>
    <n v="0"/>
    <n v="0"/>
    <n v="0"/>
    <n v="0"/>
    <n v="0"/>
    <n v="0"/>
    <m/>
    <n v="0"/>
    <n v="3"/>
    <n v="11"/>
    <n v="140"/>
    <x v="1"/>
    <x v="1"/>
    <x v="10"/>
    <x v="0"/>
  </r>
  <r>
    <n v="79"/>
    <n v="81361"/>
    <n v="0"/>
    <n v="0"/>
    <n v="18"/>
    <x v="2"/>
    <n v="33"/>
    <x v="2"/>
    <n v="2283"/>
    <x v="3"/>
    <n v="1"/>
    <n v="0"/>
    <n v="0"/>
    <n v="0"/>
    <n v="0"/>
    <n v="0"/>
    <n v="0"/>
    <n v="1"/>
    <n v="0"/>
    <n v="0"/>
    <n v="163"/>
    <n v="23"/>
    <n v="424"/>
    <n v="27"/>
    <n v="65"/>
    <n v="76"/>
    <n v="1"/>
    <n v="1"/>
    <n v="3"/>
    <n v="10"/>
    <n v="13"/>
    <x v="22"/>
    <x v="0"/>
    <x v="1"/>
    <n v="27"/>
    <x v="2"/>
    <n v="702"/>
    <x v="2"/>
    <n v="0"/>
    <n v="0"/>
    <n v="0"/>
    <n v="0"/>
    <n v="0"/>
    <n v="0"/>
    <m/>
    <n v="0"/>
    <n v="3"/>
    <n v="11"/>
    <n v="626"/>
    <x v="1"/>
    <x v="1"/>
    <x v="2"/>
    <x v="0"/>
  </r>
  <r>
    <n v="80"/>
    <n v="29440"/>
    <n v="1"/>
    <n v="1"/>
    <n v="95"/>
    <x v="3"/>
    <n v="60"/>
    <x v="0"/>
    <n v="2481"/>
    <x v="2"/>
    <n v="0"/>
    <n v="1"/>
    <n v="0"/>
    <n v="0"/>
    <n v="0"/>
    <n v="0"/>
    <n v="0"/>
    <n v="1"/>
    <n v="0"/>
    <n v="0"/>
    <n v="17"/>
    <n v="8"/>
    <n v="14"/>
    <n v="10"/>
    <n v="4"/>
    <n v="3"/>
    <n v="2"/>
    <n v="7"/>
    <n v="1"/>
    <n v="0"/>
    <n v="4"/>
    <x v="7"/>
    <x v="3"/>
    <x v="1"/>
    <n v="10.6"/>
    <x v="1"/>
    <n v="53"/>
    <x v="1"/>
    <n v="0"/>
    <n v="0"/>
    <n v="0"/>
    <n v="0"/>
    <n v="0"/>
    <n v="0"/>
    <m/>
    <n v="0"/>
    <n v="3"/>
    <n v="11"/>
    <n v="50"/>
    <x v="1"/>
    <x v="1"/>
    <x v="14"/>
    <x v="0"/>
  </r>
  <r>
    <n v="81"/>
    <n v="36138"/>
    <n v="1"/>
    <n v="1"/>
    <n v="48"/>
    <x v="0"/>
    <n v="50"/>
    <x v="1"/>
    <n v="2507"/>
    <x v="2"/>
    <n v="0"/>
    <n v="1"/>
    <n v="0"/>
    <n v="0"/>
    <n v="0"/>
    <n v="0"/>
    <n v="0"/>
    <n v="0"/>
    <n v="1"/>
    <n v="0"/>
    <n v="130"/>
    <n v="0"/>
    <n v="16"/>
    <n v="0"/>
    <n v="0"/>
    <n v="5"/>
    <n v="5"/>
    <n v="7"/>
    <n v="3"/>
    <n v="1"/>
    <n v="4"/>
    <x v="6"/>
    <x v="3"/>
    <x v="1"/>
    <n v="18.25"/>
    <x v="1"/>
    <n v="146"/>
    <x v="3"/>
    <n v="0"/>
    <n v="0"/>
    <n v="0"/>
    <n v="1"/>
    <n v="0"/>
    <n v="1"/>
    <m/>
    <n v="0"/>
    <n v="3"/>
    <n v="11"/>
    <n v="141"/>
    <x v="1"/>
    <x v="1"/>
    <x v="10"/>
    <x v="0"/>
  </r>
  <r>
    <n v="82"/>
    <n v="50388"/>
    <n v="0"/>
    <n v="1"/>
    <n v="3"/>
    <x v="5"/>
    <n v="63"/>
    <x v="0"/>
    <n v="2191"/>
    <x v="0"/>
    <n v="0"/>
    <n v="0"/>
    <n v="1"/>
    <n v="0"/>
    <n v="0"/>
    <n v="0"/>
    <n v="0"/>
    <n v="1"/>
    <n v="0"/>
    <n v="0"/>
    <n v="292"/>
    <n v="6"/>
    <n v="37"/>
    <n v="0"/>
    <n v="3"/>
    <n v="34"/>
    <n v="4"/>
    <n v="7"/>
    <n v="6"/>
    <n v="1"/>
    <n v="6"/>
    <x v="15"/>
    <x v="4"/>
    <x v="2"/>
    <n v="26"/>
    <x v="2"/>
    <n v="338"/>
    <x v="3"/>
    <n v="1"/>
    <n v="0"/>
    <n v="0"/>
    <n v="1"/>
    <n v="0"/>
    <n v="2"/>
    <m/>
    <n v="0"/>
    <n v="3"/>
    <n v="11"/>
    <n v="304"/>
    <x v="0"/>
    <x v="0"/>
    <x v="32"/>
    <x v="0"/>
  </r>
  <r>
    <n v="83"/>
    <n v="79593"/>
    <n v="0"/>
    <n v="0"/>
    <n v="70"/>
    <x v="4"/>
    <n v="47"/>
    <x v="3"/>
    <n v="2207"/>
    <x v="2"/>
    <n v="0"/>
    <n v="1"/>
    <n v="0"/>
    <n v="0"/>
    <n v="0"/>
    <n v="0"/>
    <n v="0"/>
    <n v="1"/>
    <n v="0"/>
    <n v="0"/>
    <n v="350"/>
    <n v="60"/>
    <n v="568"/>
    <n v="110"/>
    <n v="133"/>
    <n v="145"/>
    <n v="1"/>
    <n v="2"/>
    <n v="5"/>
    <n v="6"/>
    <n v="7"/>
    <x v="23"/>
    <x v="2"/>
    <x v="1"/>
    <n v="67.833333333333329"/>
    <x v="0"/>
    <n v="1221"/>
    <x v="4"/>
    <n v="0"/>
    <n v="0"/>
    <n v="0"/>
    <n v="0"/>
    <n v="1"/>
    <n v="1"/>
    <m/>
    <n v="0"/>
    <n v="3"/>
    <n v="11"/>
    <n v="1076"/>
    <x v="1"/>
    <x v="1"/>
    <x v="33"/>
    <x v="0"/>
  </r>
  <r>
    <n v="84"/>
    <n v="54178"/>
    <n v="0"/>
    <n v="1"/>
    <n v="79"/>
    <x v="3"/>
    <n v="53"/>
    <x v="1"/>
    <n v="2318"/>
    <x v="1"/>
    <n v="0"/>
    <n v="0"/>
    <n v="0"/>
    <n v="1"/>
    <n v="0"/>
    <n v="0"/>
    <n v="0"/>
    <n v="1"/>
    <n v="0"/>
    <n v="0"/>
    <n v="135"/>
    <n v="9"/>
    <n v="39"/>
    <n v="4"/>
    <n v="0"/>
    <n v="7"/>
    <n v="1"/>
    <n v="2"/>
    <n v="2"/>
    <n v="2"/>
    <n v="5"/>
    <x v="25"/>
    <x v="3"/>
    <x v="1"/>
    <n v="20.777777777777779"/>
    <x v="1"/>
    <n v="187"/>
    <x v="3"/>
    <n v="0"/>
    <n v="0"/>
    <n v="0"/>
    <n v="0"/>
    <n v="0"/>
    <n v="0"/>
    <m/>
    <n v="0"/>
    <n v="3"/>
    <n v="11"/>
    <n v="180"/>
    <x v="1"/>
    <x v="1"/>
    <x v="31"/>
    <x v="0"/>
  </r>
  <r>
    <n v="85"/>
    <n v="42394"/>
    <n v="1"/>
    <n v="0"/>
    <n v="69"/>
    <x v="4"/>
    <n v="48"/>
    <x v="3"/>
    <n v="2257"/>
    <x v="0"/>
    <n v="0"/>
    <n v="0"/>
    <n v="1"/>
    <n v="0"/>
    <n v="0"/>
    <n v="0"/>
    <n v="0"/>
    <n v="0"/>
    <n v="1"/>
    <n v="0"/>
    <n v="15"/>
    <n v="2"/>
    <n v="10"/>
    <n v="0"/>
    <n v="1"/>
    <n v="4"/>
    <n v="1"/>
    <n v="7"/>
    <n v="1"/>
    <n v="0"/>
    <n v="3"/>
    <x v="1"/>
    <x v="1"/>
    <x v="1"/>
    <n v="7"/>
    <x v="1"/>
    <n v="28"/>
    <x v="1"/>
    <n v="0"/>
    <n v="0"/>
    <n v="0"/>
    <n v="0"/>
    <n v="0"/>
    <n v="0"/>
    <m/>
    <n v="0"/>
    <n v="3"/>
    <n v="11"/>
    <n v="24"/>
    <x v="1"/>
    <x v="1"/>
    <x v="28"/>
    <x v="0"/>
  </r>
  <r>
    <n v="86"/>
    <n v="23626"/>
    <n v="1"/>
    <n v="0"/>
    <n v="84"/>
    <x v="3"/>
    <n v="50"/>
    <x v="1"/>
    <n v="2195"/>
    <x v="2"/>
    <n v="0"/>
    <n v="1"/>
    <n v="0"/>
    <n v="0"/>
    <n v="0"/>
    <n v="0"/>
    <n v="0"/>
    <n v="0"/>
    <n v="0"/>
    <n v="1"/>
    <n v="27"/>
    <n v="2"/>
    <n v="14"/>
    <n v="0"/>
    <n v="0"/>
    <n v="0"/>
    <n v="3"/>
    <n v="5"/>
    <n v="3"/>
    <n v="1"/>
    <n v="3"/>
    <x v="17"/>
    <x v="3"/>
    <x v="2"/>
    <n v="6.1428571428571432"/>
    <x v="1"/>
    <n v="43"/>
    <x v="1"/>
    <n v="0"/>
    <n v="0"/>
    <n v="0"/>
    <n v="0"/>
    <n v="0"/>
    <n v="0"/>
    <m/>
    <n v="0"/>
    <n v="3"/>
    <n v="11"/>
    <n v="43"/>
    <x v="1"/>
    <x v="1"/>
    <x v="14"/>
    <x v="0"/>
  </r>
  <r>
    <n v="87"/>
    <n v="30096"/>
    <n v="1"/>
    <n v="0"/>
    <n v="30"/>
    <x v="2"/>
    <n v="37"/>
    <x v="2"/>
    <n v="2197"/>
    <x v="2"/>
    <n v="0"/>
    <n v="1"/>
    <n v="0"/>
    <n v="0"/>
    <n v="0"/>
    <n v="0"/>
    <n v="0"/>
    <n v="1"/>
    <n v="0"/>
    <n v="0"/>
    <n v="5"/>
    <n v="3"/>
    <n v="11"/>
    <n v="12"/>
    <n v="5"/>
    <n v="9"/>
    <n v="1"/>
    <n v="6"/>
    <n v="2"/>
    <n v="0"/>
    <n v="3"/>
    <x v="7"/>
    <x v="3"/>
    <x v="1"/>
    <n v="7.2"/>
    <x v="1"/>
    <n v="36"/>
    <x v="1"/>
    <n v="0"/>
    <n v="0"/>
    <n v="0"/>
    <n v="0"/>
    <n v="0"/>
    <n v="0"/>
    <m/>
    <n v="0"/>
    <n v="3"/>
    <n v="11"/>
    <n v="27"/>
    <x v="1"/>
    <x v="1"/>
    <x v="3"/>
    <x v="0"/>
  </r>
  <r>
    <n v="88"/>
    <n v="47916"/>
    <n v="0"/>
    <n v="1"/>
    <n v="72"/>
    <x v="4"/>
    <n v="60"/>
    <x v="0"/>
    <n v="2743"/>
    <x v="4"/>
    <n v="0"/>
    <n v="0"/>
    <n v="0"/>
    <n v="0"/>
    <n v="1"/>
    <n v="0"/>
    <n v="0"/>
    <n v="1"/>
    <n v="0"/>
    <n v="0"/>
    <n v="505"/>
    <n v="0"/>
    <n v="26"/>
    <n v="0"/>
    <n v="0"/>
    <n v="75"/>
    <n v="5"/>
    <n v="6"/>
    <n v="7"/>
    <n v="4"/>
    <n v="6"/>
    <x v="5"/>
    <x v="2"/>
    <x v="2"/>
    <n v="31.235294117647058"/>
    <x v="2"/>
    <n v="531"/>
    <x v="2"/>
    <n v="0"/>
    <n v="0"/>
    <n v="0"/>
    <n v="1"/>
    <n v="0"/>
    <n v="1"/>
    <m/>
    <n v="0"/>
    <n v="3"/>
    <n v="11"/>
    <n v="456"/>
    <x v="1"/>
    <x v="1"/>
    <x v="34"/>
    <x v="0"/>
  </r>
  <r>
    <n v="89"/>
    <n v="51813"/>
    <n v="1"/>
    <n v="1"/>
    <n v="37"/>
    <x v="1"/>
    <n v="48"/>
    <x v="3"/>
    <n v="2603"/>
    <x v="3"/>
    <n v="1"/>
    <n v="0"/>
    <n v="0"/>
    <n v="0"/>
    <n v="0"/>
    <n v="0"/>
    <n v="0"/>
    <n v="1"/>
    <n v="0"/>
    <n v="0"/>
    <n v="51"/>
    <n v="2"/>
    <n v="7"/>
    <n v="0"/>
    <n v="1"/>
    <n v="2"/>
    <n v="2"/>
    <n v="7"/>
    <n v="2"/>
    <n v="0"/>
    <n v="3"/>
    <x v="7"/>
    <x v="3"/>
    <x v="1"/>
    <n v="12.2"/>
    <x v="1"/>
    <n v="61"/>
    <x v="1"/>
    <n v="0"/>
    <n v="0"/>
    <n v="0"/>
    <n v="0"/>
    <n v="0"/>
    <n v="0"/>
    <m/>
    <n v="0"/>
    <n v="3"/>
    <n v="11"/>
    <n v="59"/>
    <x v="1"/>
    <x v="1"/>
    <x v="1"/>
    <x v="0"/>
  </r>
  <r>
    <n v="90"/>
    <n v="78497"/>
    <n v="0"/>
    <n v="0"/>
    <n v="44"/>
    <x v="1"/>
    <n v="69"/>
    <x v="0"/>
    <n v="2369"/>
    <x v="2"/>
    <n v="0"/>
    <n v="1"/>
    <n v="0"/>
    <n v="0"/>
    <n v="0"/>
    <n v="1"/>
    <n v="0"/>
    <n v="0"/>
    <n v="0"/>
    <n v="0"/>
    <n v="207"/>
    <n v="26"/>
    <n v="447"/>
    <n v="75"/>
    <n v="0"/>
    <n v="223"/>
    <n v="1"/>
    <n v="2"/>
    <n v="5"/>
    <n v="7"/>
    <n v="12"/>
    <x v="13"/>
    <x v="0"/>
    <x v="1"/>
    <n v="31.458333333333332"/>
    <x v="2"/>
    <n v="755"/>
    <x v="2"/>
    <n v="1"/>
    <n v="0"/>
    <n v="0"/>
    <n v="0"/>
    <n v="0"/>
    <n v="1"/>
    <m/>
    <n v="0"/>
    <n v="3"/>
    <n v="11"/>
    <n v="532"/>
    <x v="1"/>
    <x v="1"/>
    <x v="5"/>
    <x v="0"/>
  </r>
  <r>
    <n v="91"/>
    <n v="50150"/>
    <n v="0"/>
    <n v="0"/>
    <n v="32"/>
    <x v="1"/>
    <n v="37"/>
    <x v="2"/>
    <n v="2533"/>
    <x v="2"/>
    <n v="0"/>
    <n v="1"/>
    <n v="0"/>
    <n v="0"/>
    <n v="0"/>
    <n v="0"/>
    <n v="0"/>
    <n v="0"/>
    <n v="0"/>
    <n v="1"/>
    <n v="135"/>
    <n v="46"/>
    <n v="92"/>
    <n v="65"/>
    <n v="61"/>
    <n v="11"/>
    <n v="2"/>
    <n v="5"/>
    <n v="5"/>
    <n v="2"/>
    <n v="7"/>
    <x v="4"/>
    <x v="4"/>
    <x v="1"/>
    <n v="28.5"/>
    <x v="2"/>
    <n v="399"/>
    <x v="3"/>
    <n v="0"/>
    <n v="0"/>
    <n v="0"/>
    <n v="0"/>
    <n v="0"/>
    <n v="0"/>
    <m/>
    <n v="0"/>
    <n v="3"/>
    <n v="11"/>
    <n v="388"/>
    <x v="1"/>
    <x v="1"/>
    <x v="35"/>
    <x v="0"/>
  </r>
  <r>
    <n v="92"/>
    <n v="47823"/>
    <n v="0"/>
    <n v="1"/>
    <n v="0"/>
    <x v="5"/>
    <n v="60"/>
    <x v="0"/>
    <n v="2500"/>
    <x v="0"/>
    <n v="0"/>
    <n v="0"/>
    <n v="1"/>
    <n v="0"/>
    <n v="0"/>
    <n v="1"/>
    <n v="0"/>
    <n v="0"/>
    <n v="0"/>
    <n v="0"/>
    <n v="53"/>
    <n v="1"/>
    <n v="5"/>
    <n v="2"/>
    <n v="1"/>
    <n v="10"/>
    <n v="2"/>
    <n v="8"/>
    <n v="2"/>
    <n v="0"/>
    <n v="3"/>
    <x v="7"/>
    <x v="3"/>
    <x v="1"/>
    <n v="12.4"/>
    <x v="1"/>
    <n v="62"/>
    <x v="1"/>
    <n v="0"/>
    <n v="0"/>
    <n v="0"/>
    <n v="0"/>
    <n v="0"/>
    <n v="0"/>
    <m/>
    <n v="0"/>
    <n v="3"/>
    <n v="11"/>
    <n v="52"/>
    <x v="1"/>
    <x v="1"/>
    <x v="23"/>
    <x v="0"/>
  </r>
  <r>
    <n v="93"/>
    <n v="34554"/>
    <n v="0"/>
    <n v="1"/>
    <n v="43"/>
    <x v="1"/>
    <n v="61"/>
    <x v="0"/>
    <n v="2250"/>
    <x v="0"/>
    <n v="0"/>
    <n v="0"/>
    <n v="1"/>
    <n v="0"/>
    <n v="0"/>
    <n v="0"/>
    <n v="0"/>
    <n v="0"/>
    <n v="0"/>
    <n v="1"/>
    <n v="41"/>
    <n v="1"/>
    <n v="6"/>
    <n v="2"/>
    <n v="0"/>
    <n v="5"/>
    <n v="2"/>
    <n v="6"/>
    <n v="2"/>
    <n v="0"/>
    <n v="3"/>
    <x v="7"/>
    <x v="3"/>
    <x v="1"/>
    <n v="10"/>
    <x v="1"/>
    <n v="50"/>
    <x v="1"/>
    <n v="0"/>
    <n v="0"/>
    <n v="0"/>
    <n v="0"/>
    <n v="0"/>
    <n v="0"/>
    <m/>
    <n v="0"/>
    <n v="3"/>
    <n v="11"/>
    <n v="45"/>
    <x v="1"/>
    <x v="1"/>
    <x v="1"/>
    <x v="0"/>
  </r>
  <r>
    <n v="94"/>
    <n v="85693"/>
    <n v="0"/>
    <n v="1"/>
    <n v="59"/>
    <x v="0"/>
    <n v="41"/>
    <x v="3"/>
    <n v="2594"/>
    <x v="1"/>
    <n v="0"/>
    <n v="0"/>
    <n v="0"/>
    <n v="1"/>
    <n v="0"/>
    <n v="0"/>
    <n v="0"/>
    <n v="1"/>
    <n v="0"/>
    <n v="0"/>
    <n v="386"/>
    <n v="172"/>
    <n v="183"/>
    <n v="185"/>
    <n v="132"/>
    <n v="111"/>
    <n v="2"/>
    <n v="5"/>
    <n v="9"/>
    <n v="5"/>
    <n v="11"/>
    <x v="11"/>
    <x v="0"/>
    <x v="1"/>
    <n v="42.32"/>
    <x v="2"/>
    <n v="1058"/>
    <x v="4"/>
    <n v="0"/>
    <n v="0"/>
    <n v="0"/>
    <n v="0"/>
    <n v="0"/>
    <n v="0"/>
    <m/>
    <n v="0"/>
    <n v="3"/>
    <n v="11"/>
    <n v="947"/>
    <x v="1"/>
    <x v="1"/>
    <x v="36"/>
    <x v="0"/>
  </r>
  <r>
    <n v="95"/>
    <n v="65846"/>
    <n v="0"/>
    <n v="0"/>
    <n v="68"/>
    <x v="4"/>
    <n v="75"/>
    <x v="4"/>
    <n v="2567"/>
    <x v="2"/>
    <n v="0"/>
    <n v="1"/>
    <n v="0"/>
    <n v="0"/>
    <n v="0"/>
    <n v="0"/>
    <n v="0"/>
    <n v="0"/>
    <n v="0"/>
    <n v="1"/>
    <n v="562"/>
    <n v="81"/>
    <n v="276"/>
    <n v="80"/>
    <n v="40"/>
    <n v="81"/>
    <n v="1"/>
    <n v="4"/>
    <n v="6"/>
    <n v="3"/>
    <n v="6"/>
    <x v="9"/>
    <x v="4"/>
    <x v="2"/>
    <n v="69.266666666666666"/>
    <x v="0"/>
    <n v="1039"/>
    <x v="4"/>
    <n v="0"/>
    <n v="0"/>
    <n v="0"/>
    <n v="0"/>
    <n v="0"/>
    <n v="0"/>
    <m/>
    <n v="0"/>
    <n v="3"/>
    <n v="11"/>
    <n v="958"/>
    <x v="1"/>
    <x v="1"/>
    <x v="33"/>
    <x v="0"/>
  </r>
  <r>
    <n v="96"/>
    <n v="87195"/>
    <n v="0"/>
    <n v="0"/>
    <n v="35"/>
    <x v="1"/>
    <n v="61"/>
    <x v="0"/>
    <n v="2211"/>
    <x v="2"/>
    <n v="0"/>
    <n v="1"/>
    <n v="0"/>
    <n v="0"/>
    <n v="0"/>
    <n v="0"/>
    <n v="0"/>
    <n v="1"/>
    <n v="0"/>
    <n v="0"/>
    <n v="217"/>
    <n v="76"/>
    <n v="690"/>
    <n v="50"/>
    <n v="26"/>
    <n v="38"/>
    <n v="1"/>
    <n v="1"/>
    <n v="3"/>
    <n v="11"/>
    <n v="5"/>
    <x v="19"/>
    <x v="2"/>
    <x v="0"/>
    <n v="55.736842105263158"/>
    <x v="0"/>
    <n v="1059"/>
    <x v="4"/>
    <n v="0"/>
    <n v="0"/>
    <n v="0"/>
    <n v="0"/>
    <n v="0"/>
    <n v="0"/>
    <m/>
    <n v="0"/>
    <n v="3"/>
    <n v="11"/>
    <n v="1021"/>
    <x v="0"/>
    <x v="0"/>
    <x v="24"/>
    <x v="1"/>
  </r>
  <r>
    <n v="97"/>
    <n v="24594"/>
    <n v="1"/>
    <n v="0"/>
    <n v="94"/>
    <x v="3"/>
    <n v="41"/>
    <x v="3"/>
    <n v="2360"/>
    <x v="1"/>
    <n v="0"/>
    <n v="0"/>
    <n v="0"/>
    <n v="1"/>
    <n v="0"/>
    <n v="0"/>
    <n v="1"/>
    <n v="0"/>
    <n v="0"/>
    <n v="0"/>
    <n v="1"/>
    <n v="3"/>
    <n v="6"/>
    <n v="10"/>
    <n v="0"/>
    <n v="9"/>
    <n v="1"/>
    <n v="5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1"/>
    <x v="1"/>
    <x v="1"/>
    <x v="14"/>
    <x v="0"/>
  </r>
  <r>
    <n v="98"/>
    <n v="49096"/>
    <n v="1"/>
    <n v="1"/>
    <n v="15"/>
    <x v="5"/>
    <n v="56"/>
    <x v="1"/>
    <n v="2437"/>
    <x v="2"/>
    <n v="0"/>
    <n v="1"/>
    <n v="0"/>
    <n v="0"/>
    <n v="0"/>
    <n v="0"/>
    <n v="0"/>
    <n v="1"/>
    <n v="0"/>
    <n v="0"/>
    <n v="144"/>
    <n v="1"/>
    <n v="32"/>
    <n v="2"/>
    <n v="1"/>
    <n v="7"/>
    <n v="4"/>
    <n v="7"/>
    <n v="4"/>
    <n v="1"/>
    <n v="4"/>
    <x v="25"/>
    <x v="3"/>
    <x v="2"/>
    <n v="20"/>
    <x v="1"/>
    <n v="180"/>
    <x v="3"/>
    <n v="0"/>
    <n v="0"/>
    <n v="0"/>
    <n v="0"/>
    <n v="0"/>
    <n v="0"/>
    <m/>
    <n v="0"/>
    <n v="3"/>
    <n v="11"/>
    <n v="173"/>
    <x v="1"/>
    <x v="1"/>
    <x v="19"/>
    <x v="0"/>
  </r>
  <r>
    <n v="99"/>
    <n v="52413"/>
    <n v="0"/>
    <n v="2"/>
    <n v="56"/>
    <x v="0"/>
    <n v="51"/>
    <x v="1"/>
    <n v="2671"/>
    <x v="2"/>
    <n v="0"/>
    <n v="1"/>
    <n v="0"/>
    <n v="0"/>
    <n v="0"/>
    <n v="0"/>
    <n v="0"/>
    <n v="1"/>
    <n v="0"/>
    <n v="0"/>
    <n v="295"/>
    <n v="106"/>
    <n v="271"/>
    <n v="75"/>
    <n v="98"/>
    <n v="65"/>
    <n v="4"/>
    <n v="6"/>
    <n v="6"/>
    <n v="4"/>
    <n v="12"/>
    <x v="0"/>
    <x v="0"/>
    <x v="1"/>
    <n v="38.409090909090907"/>
    <x v="2"/>
    <n v="845"/>
    <x v="2"/>
    <n v="0"/>
    <n v="0"/>
    <n v="0"/>
    <n v="0"/>
    <n v="0"/>
    <n v="0"/>
    <m/>
    <n v="0"/>
    <n v="3"/>
    <n v="11"/>
    <n v="780"/>
    <x v="1"/>
    <x v="1"/>
    <x v="22"/>
    <x v="0"/>
  </r>
  <r>
    <n v="100"/>
    <n v="38557"/>
    <n v="1"/>
    <n v="0"/>
    <n v="17"/>
    <x v="2"/>
    <n v="42"/>
    <x v="3"/>
    <n v="2716"/>
    <x v="0"/>
    <n v="0"/>
    <n v="0"/>
    <n v="1"/>
    <n v="0"/>
    <n v="0"/>
    <n v="0"/>
    <n v="0"/>
    <n v="1"/>
    <n v="0"/>
    <n v="0"/>
    <n v="76"/>
    <n v="3"/>
    <n v="31"/>
    <n v="4"/>
    <n v="4"/>
    <n v="27"/>
    <n v="2"/>
    <n v="7"/>
    <n v="3"/>
    <n v="1"/>
    <n v="3"/>
    <x v="17"/>
    <x v="3"/>
    <x v="2"/>
    <n v="16.857142857142858"/>
    <x v="1"/>
    <n v="118"/>
    <x v="3"/>
    <n v="0"/>
    <n v="0"/>
    <n v="0"/>
    <n v="0"/>
    <n v="0"/>
    <n v="0"/>
    <m/>
    <n v="0"/>
    <n v="3"/>
    <n v="11"/>
    <n v="91"/>
    <x v="1"/>
    <x v="1"/>
    <x v="20"/>
    <x v="0"/>
  </r>
  <r>
    <n v="101"/>
    <n v="89058"/>
    <n v="0"/>
    <n v="0"/>
    <n v="18"/>
    <x v="2"/>
    <n v="60"/>
    <x v="0"/>
    <n v="2728"/>
    <x v="2"/>
    <n v="0"/>
    <n v="1"/>
    <n v="0"/>
    <n v="0"/>
    <n v="0"/>
    <n v="0"/>
    <n v="0"/>
    <n v="0"/>
    <n v="1"/>
    <n v="0"/>
    <n v="454"/>
    <n v="194"/>
    <n v="106"/>
    <n v="31"/>
    <n v="22"/>
    <n v="43"/>
    <n v="1"/>
    <n v="2"/>
    <n v="5"/>
    <n v="4"/>
    <n v="4"/>
    <x v="15"/>
    <x v="4"/>
    <x v="2"/>
    <n v="62.07692307692308"/>
    <x v="0"/>
    <n v="807"/>
    <x v="2"/>
    <n v="0"/>
    <n v="0"/>
    <n v="0"/>
    <n v="0"/>
    <n v="0"/>
    <n v="0"/>
    <m/>
    <n v="0"/>
    <n v="3"/>
    <n v="11"/>
    <n v="764"/>
    <x v="1"/>
    <x v="1"/>
    <x v="37"/>
    <x v="0"/>
  </r>
  <r>
    <n v="102"/>
    <n v="77298"/>
    <n v="0"/>
    <n v="1"/>
    <n v="46"/>
    <x v="0"/>
    <n v="41"/>
    <x v="3"/>
    <n v="2398"/>
    <x v="1"/>
    <n v="0"/>
    <n v="0"/>
    <n v="0"/>
    <n v="1"/>
    <n v="0"/>
    <n v="0"/>
    <n v="0"/>
    <n v="1"/>
    <n v="0"/>
    <n v="0"/>
    <n v="425"/>
    <n v="115"/>
    <n v="292"/>
    <n v="23"/>
    <n v="35"/>
    <n v="79"/>
    <n v="1"/>
    <n v="3"/>
    <n v="6"/>
    <n v="6"/>
    <n v="11"/>
    <x v="18"/>
    <x v="0"/>
    <x v="1"/>
    <n v="38.695652173913047"/>
    <x v="2"/>
    <n v="890"/>
    <x v="2"/>
    <n v="0"/>
    <n v="0"/>
    <n v="0"/>
    <n v="0"/>
    <n v="0"/>
    <n v="0"/>
    <m/>
    <n v="0"/>
    <n v="3"/>
    <n v="11"/>
    <n v="811"/>
    <x v="1"/>
    <x v="1"/>
    <x v="22"/>
    <x v="0"/>
  </r>
  <r>
    <n v="103"/>
    <n v="68126"/>
    <n v="0"/>
    <n v="0"/>
    <n v="40"/>
    <x v="1"/>
    <n v="29"/>
    <x v="5"/>
    <n v="2755"/>
    <x v="0"/>
    <n v="0"/>
    <n v="0"/>
    <n v="1"/>
    <n v="0"/>
    <n v="0"/>
    <n v="0"/>
    <n v="0"/>
    <n v="0"/>
    <n v="0"/>
    <n v="1"/>
    <n v="1332"/>
    <n v="17"/>
    <n v="311"/>
    <n v="23"/>
    <n v="51"/>
    <n v="86"/>
    <n v="1"/>
    <n v="9"/>
    <n v="7"/>
    <n v="4"/>
    <n v="5"/>
    <x v="21"/>
    <x v="2"/>
    <x v="2"/>
    <n v="108.375"/>
    <x v="0"/>
    <n v="1734"/>
    <x v="0"/>
    <n v="0"/>
    <n v="0"/>
    <n v="0"/>
    <n v="1"/>
    <n v="0"/>
    <n v="1"/>
    <m/>
    <n v="0"/>
    <n v="3"/>
    <n v="11"/>
    <n v="1648"/>
    <x v="0"/>
    <x v="0"/>
    <x v="15"/>
    <x v="1"/>
  </r>
  <r>
    <n v="104"/>
    <n v="57288"/>
    <n v="0"/>
    <n v="1"/>
    <n v="27"/>
    <x v="2"/>
    <n v="57"/>
    <x v="1"/>
    <n v="2163"/>
    <x v="1"/>
    <n v="0"/>
    <n v="0"/>
    <n v="0"/>
    <n v="1"/>
    <n v="0"/>
    <n v="0"/>
    <n v="0"/>
    <n v="0"/>
    <n v="1"/>
    <n v="0"/>
    <n v="527"/>
    <n v="0"/>
    <n v="21"/>
    <n v="0"/>
    <n v="0"/>
    <n v="60"/>
    <n v="3"/>
    <n v="6"/>
    <n v="8"/>
    <n v="1"/>
    <n v="8"/>
    <x v="5"/>
    <x v="2"/>
    <x v="2"/>
    <n v="32.235294117647058"/>
    <x v="2"/>
    <n v="548"/>
    <x v="2"/>
    <n v="0"/>
    <n v="0"/>
    <n v="0"/>
    <n v="1"/>
    <n v="0"/>
    <n v="1"/>
    <m/>
    <n v="0"/>
    <n v="3"/>
    <n v="11"/>
    <n v="488"/>
    <x v="1"/>
    <x v="1"/>
    <x v="2"/>
    <x v="0"/>
  </r>
  <r>
    <n v="105"/>
    <n v="86037"/>
    <n v="0"/>
    <n v="0"/>
    <n v="95"/>
    <x v="3"/>
    <n v="29"/>
    <x v="5"/>
    <n v="2702"/>
    <x v="0"/>
    <n v="0"/>
    <n v="0"/>
    <n v="1"/>
    <n v="0"/>
    <n v="0"/>
    <n v="0"/>
    <n v="0"/>
    <n v="1"/>
    <n v="0"/>
    <n v="0"/>
    <n v="490"/>
    <n v="44"/>
    <n v="125"/>
    <n v="29"/>
    <n v="20"/>
    <n v="22"/>
    <n v="1"/>
    <n v="3"/>
    <n v="6"/>
    <n v="7"/>
    <n v="11"/>
    <x v="13"/>
    <x v="0"/>
    <x v="1"/>
    <n v="29.5"/>
    <x v="2"/>
    <n v="708"/>
    <x v="2"/>
    <n v="0"/>
    <n v="0"/>
    <n v="0"/>
    <n v="1"/>
    <n v="1"/>
    <n v="2"/>
    <m/>
    <n v="0"/>
    <n v="3"/>
    <n v="11"/>
    <n v="686"/>
    <x v="0"/>
    <x v="0"/>
    <x v="30"/>
    <x v="0"/>
  </r>
  <r>
    <n v="106"/>
    <n v="43974"/>
    <n v="1"/>
    <n v="0"/>
    <n v="19"/>
    <x v="2"/>
    <n v="40"/>
    <x v="3"/>
    <n v="2723"/>
    <x v="2"/>
    <n v="0"/>
    <n v="1"/>
    <n v="0"/>
    <n v="0"/>
    <n v="0"/>
    <n v="0"/>
    <n v="0"/>
    <n v="0"/>
    <n v="0"/>
    <n v="1"/>
    <n v="378"/>
    <n v="0"/>
    <n v="101"/>
    <n v="0"/>
    <n v="0"/>
    <n v="72"/>
    <n v="5"/>
    <n v="7"/>
    <n v="6"/>
    <n v="4"/>
    <n v="6"/>
    <x v="21"/>
    <x v="2"/>
    <x v="2"/>
    <n v="29.9375"/>
    <x v="2"/>
    <n v="479"/>
    <x v="3"/>
    <n v="0"/>
    <n v="0"/>
    <n v="0"/>
    <n v="0"/>
    <n v="0"/>
    <n v="0"/>
    <m/>
    <n v="0"/>
    <n v="3"/>
    <n v="11"/>
    <n v="407"/>
    <x v="1"/>
    <x v="1"/>
    <x v="12"/>
    <x v="0"/>
  </r>
  <r>
    <n v="107"/>
    <n v="50785"/>
    <n v="1"/>
    <n v="1"/>
    <n v="27"/>
    <x v="2"/>
    <n v="58"/>
    <x v="1"/>
    <n v="2451"/>
    <x v="0"/>
    <n v="0"/>
    <n v="0"/>
    <n v="1"/>
    <n v="0"/>
    <n v="0"/>
    <n v="0"/>
    <n v="0"/>
    <n v="1"/>
    <n v="0"/>
    <n v="0"/>
    <n v="64"/>
    <n v="1"/>
    <n v="21"/>
    <n v="0"/>
    <n v="1"/>
    <n v="27"/>
    <n v="2"/>
    <n v="6"/>
    <n v="2"/>
    <n v="1"/>
    <n v="3"/>
    <x v="3"/>
    <x v="3"/>
    <x v="1"/>
    <n v="14.5"/>
    <x v="1"/>
    <n v="87"/>
    <x v="1"/>
    <n v="0"/>
    <n v="0"/>
    <n v="0"/>
    <n v="0"/>
    <n v="0"/>
    <n v="0"/>
    <m/>
    <n v="0"/>
    <n v="3"/>
    <n v="11"/>
    <n v="60"/>
    <x v="1"/>
    <x v="1"/>
    <x v="3"/>
    <x v="0"/>
  </r>
  <r>
    <n v="108"/>
    <n v="90765"/>
    <n v="0"/>
    <n v="0"/>
    <n v="25"/>
    <x v="2"/>
    <n v="50"/>
    <x v="1"/>
    <n v="2315"/>
    <x v="2"/>
    <n v="0"/>
    <n v="1"/>
    <n v="0"/>
    <n v="0"/>
    <n v="0"/>
    <n v="0"/>
    <n v="0"/>
    <n v="1"/>
    <n v="0"/>
    <n v="0"/>
    <n v="547"/>
    <n v="99"/>
    <n v="812"/>
    <n v="151"/>
    <n v="82"/>
    <n v="33"/>
    <n v="0"/>
    <n v="1"/>
    <n v="4"/>
    <n v="6"/>
    <n v="5"/>
    <x v="9"/>
    <x v="4"/>
    <x v="0"/>
    <n v="112.73333333333333"/>
    <x v="0"/>
    <n v="1691"/>
    <x v="0"/>
    <n v="1"/>
    <n v="0"/>
    <n v="0"/>
    <n v="0"/>
    <n v="1"/>
    <n v="2"/>
    <m/>
    <n v="0"/>
    <n v="3"/>
    <n v="11"/>
    <n v="1658"/>
    <x v="1"/>
    <x v="1"/>
    <x v="38"/>
    <x v="1"/>
  </r>
  <r>
    <n v="109"/>
    <n v="36550"/>
    <n v="1"/>
    <n v="0"/>
    <n v="74"/>
    <x v="4"/>
    <n v="42"/>
    <x v="3"/>
    <n v="2654"/>
    <x v="2"/>
    <n v="0"/>
    <n v="1"/>
    <n v="0"/>
    <n v="0"/>
    <n v="0"/>
    <n v="1"/>
    <n v="0"/>
    <n v="0"/>
    <n v="0"/>
    <n v="0"/>
    <n v="47"/>
    <n v="90"/>
    <n v="94"/>
    <n v="123"/>
    <n v="103"/>
    <n v="120"/>
    <n v="5"/>
    <n v="9"/>
    <n v="9"/>
    <n v="1"/>
    <n v="5"/>
    <x v="9"/>
    <x v="4"/>
    <x v="2"/>
    <n v="30.466666666666665"/>
    <x v="2"/>
    <n v="457"/>
    <x v="3"/>
    <n v="0"/>
    <n v="0"/>
    <n v="0"/>
    <n v="0"/>
    <n v="0"/>
    <n v="0"/>
    <m/>
    <n v="0"/>
    <n v="3"/>
    <n v="11"/>
    <n v="337"/>
    <x v="1"/>
    <x v="1"/>
    <x v="18"/>
    <x v="0"/>
  </r>
  <r>
    <n v="110"/>
    <n v="30753"/>
    <n v="1"/>
    <n v="1"/>
    <n v="85"/>
    <x v="3"/>
    <n v="53"/>
    <x v="1"/>
    <n v="2512"/>
    <x v="1"/>
    <n v="0"/>
    <n v="0"/>
    <n v="0"/>
    <n v="1"/>
    <n v="0"/>
    <n v="1"/>
    <n v="0"/>
    <n v="0"/>
    <n v="0"/>
    <n v="0"/>
    <n v="12"/>
    <n v="5"/>
    <n v="25"/>
    <n v="0"/>
    <n v="9"/>
    <n v="30"/>
    <n v="2"/>
    <n v="5"/>
    <n v="1"/>
    <n v="1"/>
    <n v="3"/>
    <x v="7"/>
    <x v="3"/>
    <x v="1"/>
    <n v="10.199999999999999"/>
    <x v="1"/>
    <n v="51"/>
    <x v="1"/>
    <n v="0"/>
    <n v="0"/>
    <n v="0"/>
    <n v="0"/>
    <n v="0"/>
    <n v="0"/>
    <m/>
    <n v="0"/>
    <n v="3"/>
    <n v="11"/>
    <n v="21"/>
    <x v="1"/>
    <x v="1"/>
    <x v="14"/>
    <x v="0"/>
  </r>
  <r>
    <n v="111"/>
    <n v="21918"/>
    <n v="1"/>
    <n v="0"/>
    <n v="37"/>
    <x v="1"/>
    <n v="51"/>
    <x v="1"/>
    <n v="2386"/>
    <x v="1"/>
    <n v="0"/>
    <n v="0"/>
    <n v="0"/>
    <n v="1"/>
    <n v="0"/>
    <n v="0"/>
    <n v="0"/>
    <n v="1"/>
    <n v="0"/>
    <n v="0"/>
    <n v="1"/>
    <n v="6"/>
    <n v="7"/>
    <n v="11"/>
    <n v="5"/>
    <n v="3"/>
    <n v="2"/>
    <n v="6"/>
    <n v="2"/>
    <n v="0"/>
    <n v="3"/>
    <x v="7"/>
    <x v="3"/>
    <x v="1"/>
    <n v="6"/>
    <x v="1"/>
    <n v="30"/>
    <x v="1"/>
    <n v="0"/>
    <n v="0"/>
    <n v="0"/>
    <n v="0"/>
    <n v="0"/>
    <n v="0"/>
    <m/>
    <n v="0"/>
    <n v="3"/>
    <n v="11"/>
    <n v="27"/>
    <x v="1"/>
    <x v="1"/>
    <x v="1"/>
    <x v="0"/>
  </r>
  <r>
    <n v="112"/>
    <n v="56129"/>
    <n v="0"/>
    <n v="1"/>
    <n v="65"/>
    <x v="4"/>
    <n v="67"/>
    <x v="0"/>
    <n v="2533"/>
    <x v="1"/>
    <n v="0"/>
    <n v="0"/>
    <n v="0"/>
    <n v="1"/>
    <n v="0"/>
    <n v="0"/>
    <n v="0"/>
    <n v="0"/>
    <n v="1"/>
    <n v="0"/>
    <n v="320"/>
    <n v="48"/>
    <n v="133"/>
    <n v="39"/>
    <n v="72"/>
    <n v="48"/>
    <n v="4"/>
    <n v="4"/>
    <n v="6"/>
    <n v="2"/>
    <n v="10"/>
    <x v="23"/>
    <x v="2"/>
    <x v="1"/>
    <n v="34"/>
    <x v="2"/>
    <n v="612"/>
    <x v="2"/>
    <n v="0"/>
    <n v="0"/>
    <n v="0"/>
    <n v="0"/>
    <n v="0"/>
    <n v="0"/>
    <m/>
    <n v="0"/>
    <n v="3"/>
    <n v="11"/>
    <n v="564"/>
    <x v="1"/>
    <x v="1"/>
    <x v="34"/>
    <x v="0"/>
  </r>
  <r>
    <n v="113"/>
    <n v="32557"/>
    <n v="1"/>
    <n v="0"/>
    <n v="13"/>
    <x v="5"/>
    <n v="53"/>
    <x v="1"/>
    <n v="2284"/>
    <x v="0"/>
    <n v="0"/>
    <n v="0"/>
    <n v="1"/>
    <n v="0"/>
    <n v="0"/>
    <n v="0"/>
    <n v="0"/>
    <n v="0"/>
    <n v="1"/>
    <n v="0"/>
    <n v="34"/>
    <n v="3"/>
    <n v="29"/>
    <n v="0"/>
    <n v="4"/>
    <n v="10"/>
    <n v="3"/>
    <n v="5"/>
    <n v="2"/>
    <n v="1"/>
    <n v="3"/>
    <x v="3"/>
    <x v="3"/>
    <x v="1"/>
    <n v="11.666666666666666"/>
    <x v="1"/>
    <n v="70"/>
    <x v="1"/>
    <n v="0"/>
    <n v="0"/>
    <n v="0"/>
    <n v="0"/>
    <n v="0"/>
    <n v="0"/>
    <m/>
    <n v="0"/>
    <n v="3"/>
    <n v="11"/>
    <n v="60"/>
    <x v="0"/>
    <x v="0"/>
    <x v="23"/>
    <x v="0"/>
  </r>
  <r>
    <n v="114"/>
    <n v="19510"/>
    <n v="2"/>
    <n v="0"/>
    <n v="63"/>
    <x v="4"/>
    <n v="35"/>
    <x v="2"/>
    <n v="2457"/>
    <x v="2"/>
    <n v="0"/>
    <n v="1"/>
    <n v="0"/>
    <n v="0"/>
    <n v="0"/>
    <n v="0"/>
    <n v="0"/>
    <n v="0"/>
    <n v="1"/>
    <n v="0"/>
    <n v="9"/>
    <n v="0"/>
    <n v="7"/>
    <n v="3"/>
    <n v="4"/>
    <n v="7"/>
    <n v="2"/>
    <n v="7"/>
    <n v="1"/>
    <n v="0"/>
    <n v="3"/>
    <x v="1"/>
    <x v="1"/>
    <x v="1"/>
    <n v="5.75"/>
    <x v="1"/>
    <n v="23"/>
    <x v="1"/>
    <n v="0"/>
    <n v="0"/>
    <n v="0"/>
    <n v="0"/>
    <n v="0"/>
    <n v="0"/>
    <m/>
    <n v="0"/>
    <n v="3"/>
    <n v="11"/>
    <n v="16"/>
    <x v="1"/>
    <x v="1"/>
    <x v="28"/>
    <x v="0"/>
  </r>
  <r>
    <n v="115"/>
    <n v="30992"/>
    <n v="1"/>
    <n v="0"/>
    <n v="83"/>
    <x v="3"/>
    <n v="44"/>
    <x v="3"/>
    <n v="2592"/>
    <x v="3"/>
    <n v="1"/>
    <n v="0"/>
    <n v="0"/>
    <n v="0"/>
    <n v="0"/>
    <n v="0"/>
    <n v="0"/>
    <n v="1"/>
    <n v="0"/>
    <n v="0"/>
    <n v="17"/>
    <n v="0"/>
    <n v="14"/>
    <n v="7"/>
    <n v="3"/>
    <n v="2"/>
    <n v="1"/>
    <n v="7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39"/>
    <x v="1"/>
    <x v="1"/>
    <x v="14"/>
    <x v="0"/>
  </r>
  <r>
    <n v="116"/>
    <n v="101970"/>
    <n v="0"/>
    <n v="0"/>
    <n v="69"/>
    <x v="4"/>
    <n v="37"/>
    <x v="2"/>
    <n v="2633"/>
    <x v="0"/>
    <n v="0"/>
    <n v="0"/>
    <n v="1"/>
    <n v="0"/>
    <n v="0"/>
    <n v="0"/>
    <n v="0"/>
    <n v="1"/>
    <n v="0"/>
    <n v="0"/>
    <n v="722"/>
    <n v="27"/>
    <n v="102"/>
    <n v="44"/>
    <n v="72"/>
    <n v="168"/>
    <n v="0"/>
    <n v="2"/>
    <n v="6"/>
    <n v="8"/>
    <n v="13"/>
    <x v="26"/>
    <x v="0"/>
    <x v="1"/>
    <n v="35.814814814814817"/>
    <x v="2"/>
    <n v="967"/>
    <x v="2"/>
    <n v="1"/>
    <n v="0"/>
    <n v="0"/>
    <n v="1"/>
    <n v="1"/>
    <n v="3"/>
    <m/>
    <n v="0"/>
    <n v="3"/>
    <n v="11"/>
    <n v="799"/>
    <x v="0"/>
    <x v="0"/>
    <x v="34"/>
    <x v="0"/>
  </r>
  <r>
    <n v="117"/>
    <n v="71488"/>
    <n v="0"/>
    <n v="0"/>
    <n v="87"/>
    <x v="3"/>
    <n v="55"/>
    <x v="1"/>
    <n v="2655"/>
    <x v="1"/>
    <n v="0"/>
    <n v="0"/>
    <n v="0"/>
    <n v="1"/>
    <n v="0"/>
    <n v="1"/>
    <n v="0"/>
    <n v="0"/>
    <n v="0"/>
    <n v="0"/>
    <n v="162"/>
    <n v="33"/>
    <n v="124"/>
    <n v="40"/>
    <n v="28"/>
    <n v="172"/>
    <n v="2"/>
    <n v="1"/>
    <n v="3"/>
    <n v="4"/>
    <n v="7"/>
    <x v="4"/>
    <x v="4"/>
    <x v="1"/>
    <n v="27.642857142857142"/>
    <x v="2"/>
    <n v="387"/>
    <x v="3"/>
    <n v="0"/>
    <n v="0"/>
    <n v="0"/>
    <n v="0"/>
    <n v="0"/>
    <n v="0"/>
    <m/>
    <n v="0"/>
    <n v="3"/>
    <n v="11"/>
    <n v="215"/>
    <x v="1"/>
    <x v="1"/>
    <x v="4"/>
    <x v="0"/>
  </r>
  <r>
    <n v="118"/>
    <n v="79607"/>
    <n v="0"/>
    <n v="0"/>
    <n v="37"/>
    <x v="1"/>
    <n v="36"/>
    <x v="2"/>
    <n v="2593"/>
    <x v="0"/>
    <n v="0"/>
    <n v="0"/>
    <n v="1"/>
    <n v="0"/>
    <n v="0"/>
    <n v="0"/>
    <n v="0"/>
    <n v="1"/>
    <n v="0"/>
    <n v="0"/>
    <n v="450"/>
    <n v="133"/>
    <n v="951"/>
    <n v="173"/>
    <n v="0"/>
    <n v="216"/>
    <n v="1"/>
    <n v="1"/>
    <n v="3"/>
    <n v="6"/>
    <n v="6"/>
    <x v="9"/>
    <x v="4"/>
    <x v="0"/>
    <n v="113.8"/>
    <x v="0"/>
    <n v="1707"/>
    <x v="0"/>
    <n v="0"/>
    <n v="0"/>
    <n v="0"/>
    <n v="0"/>
    <n v="0"/>
    <n v="0"/>
    <m/>
    <n v="0"/>
    <n v="3"/>
    <n v="11"/>
    <n v="1491"/>
    <x v="0"/>
    <x v="0"/>
    <x v="15"/>
    <x v="1"/>
  </r>
  <r>
    <n v="119"/>
    <n v="54348"/>
    <n v="1"/>
    <n v="1"/>
    <n v="51"/>
    <x v="0"/>
    <n v="67"/>
    <x v="0"/>
    <n v="2180"/>
    <x v="2"/>
    <n v="0"/>
    <n v="1"/>
    <n v="0"/>
    <n v="0"/>
    <n v="0"/>
    <n v="0"/>
    <n v="0"/>
    <n v="0"/>
    <n v="1"/>
    <n v="0"/>
    <n v="70"/>
    <n v="0"/>
    <n v="16"/>
    <n v="0"/>
    <n v="0"/>
    <n v="4"/>
    <n v="2"/>
    <n v="6"/>
    <n v="2"/>
    <n v="0"/>
    <n v="4"/>
    <x v="3"/>
    <x v="3"/>
    <x v="1"/>
    <n v="14.333333333333334"/>
    <x v="1"/>
    <n v="86"/>
    <x v="1"/>
    <n v="0"/>
    <n v="0"/>
    <n v="0"/>
    <n v="0"/>
    <n v="0"/>
    <n v="0"/>
    <m/>
    <n v="0"/>
    <n v="3"/>
    <n v="11"/>
    <n v="82"/>
    <x v="1"/>
    <x v="1"/>
    <x v="8"/>
    <x v="0"/>
  </r>
  <r>
    <n v="120"/>
    <n v="77376"/>
    <n v="1"/>
    <n v="1"/>
    <n v="72"/>
    <x v="4"/>
    <n v="64"/>
    <x v="0"/>
    <n v="2209"/>
    <x v="1"/>
    <n v="0"/>
    <n v="0"/>
    <n v="0"/>
    <n v="1"/>
    <n v="0"/>
    <n v="0"/>
    <n v="0"/>
    <n v="0"/>
    <n v="0"/>
    <n v="1"/>
    <n v="492"/>
    <n v="19"/>
    <n v="110"/>
    <n v="16"/>
    <n v="12"/>
    <n v="12"/>
    <n v="4"/>
    <n v="4"/>
    <n v="6"/>
    <n v="3"/>
    <n v="10"/>
    <x v="19"/>
    <x v="2"/>
    <x v="1"/>
    <n v="34.157894736842103"/>
    <x v="2"/>
    <n v="649"/>
    <x v="2"/>
    <n v="0"/>
    <n v="0"/>
    <n v="0"/>
    <n v="0"/>
    <n v="0"/>
    <n v="0"/>
    <m/>
    <n v="0"/>
    <n v="3"/>
    <n v="11"/>
    <n v="637"/>
    <x v="1"/>
    <x v="1"/>
    <x v="34"/>
    <x v="0"/>
  </r>
  <r>
    <n v="121"/>
    <n v="62998"/>
    <n v="0"/>
    <n v="1"/>
    <n v="10"/>
    <x v="5"/>
    <n v="68"/>
    <x v="0"/>
    <n v="2431"/>
    <x v="2"/>
    <n v="0"/>
    <n v="1"/>
    <n v="0"/>
    <n v="0"/>
    <n v="0"/>
    <n v="0"/>
    <n v="0"/>
    <n v="1"/>
    <n v="0"/>
    <n v="0"/>
    <n v="120"/>
    <n v="58"/>
    <n v="73"/>
    <n v="65"/>
    <n v="89"/>
    <n v="58"/>
    <n v="5"/>
    <n v="5"/>
    <n v="5"/>
    <n v="4"/>
    <n v="5"/>
    <x v="4"/>
    <x v="4"/>
    <x v="2"/>
    <n v="28.928571428571427"/>
    <x v="2"/>
    <n v="405"/>
    <x v="3"/>
    <n v="0"/>
    <n v="0"/>
    <n v="0"/>
    <n v="0"/>
    <n v="0"/>
    <n v="0"/>
    <m/>
    <n v="0"/>
    <n v="3"/>
    <n v="11"/>
    <n v="347"/>
    <x v="1"/>
    <x v="1"/>
    <x v="32"/>
    <x v="0"/>
  </r>
  <r>
    <n v="122"/>
    <n v="61331"/>
    <n v="1"/>
    <n v="1"/>
    <n v="42"/>
    <x v="1"/>
    <n v="62"/>
    <x v="0"/>
    <n v="2635"/>
    <x v="0"/>
    <n v="0"/>
    <n v="0"/>
    <n v="1"/>
    <n v="0"/>
    <n v="0"/>
    <n v="0"/>
    <n v="0"/>
    <n v="0"/>
    <n v="1"/>
    <n v="0"/>
    <n v="534"/>
    <n v="5"/>
    <n v="47"/>
    <n v="0"/>
    <n v="5"/>
    <n v="41"/>
    <n v="5"/>
    <n v="8"/>
    <n v="11"/>
    <n v="1"/>
    <n v="6"/>
    <x v="23"/>
    <x v="2"/>
    <x v="2"/>
    <n v="32.833333333333336"/>
    <x v="2"/>
    <n v="591"/>
    <x v="2"/>
    <n v="0"/>
    <n v="0"/>
    <n v="0"/>
    <n v="0"/>
    <n v="0"/>
    <n v="0"/>
    <m/>
    <n v="0"/>
    <n v="3"/>
    <n v="11"/>
    <n v="550"/>
    <x v="1"/>
    <x v="1"/>
    <x v="5"/>
    <x v="0"/>
  </r>
  <r>
    <n v="123"/>
    <n v="73448"/>
    <n v="0"/>
    <n v="0"/>
    <n v="10"/>
    <x v="5"/>
    <n v="51"/>
    <x v="1"/>
    <n v="2298"/>
    <x v="2"/>
    <n v="0"/>
    <n v="1"/>
    <n v="0"/>
    <n v="0"/>
    <n v="0"/>
    <n v="0"/>
    <n v="0"/>
    <n v="1"/>
    <n v="0"/>
    <n v="0"/>
    <n v="236"/>
    <n v="106"/>
    <n v="189"/>
    <n v="23"/>
    <n v="41"/>
    <n v="130"/>
    <n v="1"/>
    <n v="4"/>
    <n v="7"/>
    <n v="2"/>
    <n v="9"/>
    <x v="23"/>
    <x v="2"/>
    <x v="1"/>
    <n v="33.055555555555557"/>
    <x v="2"/>
    <n v="595"/>
    <x v="2"/>
    <n v="0"/>
    <n v="0"/>
    <n v="0"/>
    <n v="0"/>
    <n v="0"/>
    <n v="0"/>
    <m/>
    <n v="0"/>
    <n v="3"/>
    <n v="11"/>
    <n v="465"/>
    <x v="1"/>
    <x v="1"/>
    <x v="17"/>
    <x v="0"/>
  </r>
  <r>
    <n v="124"/>
    <n v="41551"/>
    <n v="1"/>
    <n v="1"/>
    <n v="51"/>
    <x v="0"/>
    <n v="56"/>
    <x v="1"/>
    <n v="2478"/>
    <x v="2"/>
    <n v="0"/>
    <n v="1"/>
    <n v="0"/>
    <n v="0"/>
    <n v="0"/>
    <n v="0"/>
    <n v="0"/>
    <n v="0"/>
    <n v="0"/>
    <n v="1"/>
    <n v="220"/>
    <n v="0"/>
    <n v="33"/>
    <n v="3"/>
    <n v="0"/>
    <n v="23"/>
    <n v="5"/>
    <n v="8"/>
    <n v="5"/>
    <n v="1"/>
    <n v="5"/>
    <x v="12"/>
    <x v="4"/>
    <x v="2"/>
    <n v="23.272727272727273"/>
    <x v="1"/>
    <n v="256"/>
    <x v="3"/>
    <n v="0"/>
    <n v="0"/>
    <n v="0"/>
    <n v="0"/>
    <n v="0"/>
    <n v="0"/>
    <m/>
    <n v="0"/>
    <n v="3"/>
    <n v="11"/>
    <n v="233"/>
    <x v="1"/>
    <x v="1"/>
    <x v="10"/>
    <x v="0"/>
  </r>
  <r>
    <n v="125"/>
    <n v="62981"/>
    <n v="0"/>
    <n v="0"/>
    <n v="21"/>
    <x v="2"/>
    <n v="53"/>
    <x v="1"/>
    <n v="2628"/>
    <x v="1"/>
    <n v="0"/>
    <n v="0"/>
    <n v="0"/>
    <n v="1"/>
    <n v="0"/>
    <n v="0"/>
    <n v="0"/>
    <n v="0"/>
    <n v="0"/>
    <n v="1"/>
    <n v="796"/>
    <n v="14"/>
    <n v="590"/>
    <n v="38"/>
    <n v="44"/>
    <n v="0"/>
    <n v="1"/>
    <n v="3"/>
    <n v="4"/>
    <n v="5"/>
    <n v="13"/>
    <x v="0"/>
    <x v="0"/>
    <x v="1"/>
    <n v="67.36363636363636"/>
    <x v="0"/>
    <n v="1482"/>
    <x v="4"/>
    <n v="0"/>
    <n v="0"/>
    <n v="0"/>
    <n v="1"/>
    <n v="0"/>
    <n v="1"/>
    <m/>
    <n v="0"/>
    <n v="3"/>
    <n v="11"/>
    <n v="1482"/>
    <x v="1"/>
    <x v="1"/>
    <x v="11"/>
    <x v="1"/>
  </r>
  <r>
    <n v="126"/>
    <n v="9548"/>
    <n v="1"/>
    <n v="0"/>
    <n v="31"/>
    <x v="1"/>
    <n v="44"/>
    <x v="3"/>
    <n v="2849"/>
    <x v="3"/>
    <n v="1"/>
    <n v="0"/>
    <n v="0"/>
    <n v="0"/>
    <n v="0"/>
    <n v="0"/>
    <n v="1"/>
    <n v="0"/>
    <n v="0"/>
    <n v="0"/>
    <n v="0"/>
    <n v="1"/>
    <n v="3"/>
    <n v="10"/>
    <n v="6"/>
    <n v="9"/>
    <n v="2"/>
    <n v="8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1"/>
    <x v="1"/>
    <x v="1"/>
    <x v="1"/>
    <x v="0"/>
  </r>
  <r>
    <n v="127"/>
    <n v="33762"/>
    <n v="2"/>
    <n v="1"/>
    <n v="61"/>
    <x v="4"/>
    <n v="61"/>
    <x v="0"/>
    <n v="2516"/>
    <x v="2"/>
    <n v="0"/>
    <n v="1"/>
    <n v="0"/>
    <n v="0"/>
    <n v="0"/>
    <n v="0"/>
    <n v="0"/>
    <n v="0"/>
    <n v="0"/>
    <n v="1"/>
    <n v="53"/>
    <n v="1"/>
    <n v="34"/>
    <n v="2"/>
    <n v="0"/>
    <n v="16"/>
    <n v="3"/>
    <n v="8"/>
    <n v="2"/>
    <n v="2"/>
    <n v="2"/>
    <x v="3"/>
    <x v="3"/>
    <x v="2"/>
    <n v="15"/>
    <x v="1"/>
    <n v="90"/>
    <x v="1"/>
    <n v="0"/>
    <n v="0"/>
    <n v="0"/>
    <n v="0"/>
    <n v="0"/>
    <n v="0"/>
    <m/>
    <n v="0"/>
    <n v="3"/>
    <n v="11"/>
    <n v="74"/>
    <x v="1"/>
    <x v="1"/>
    <x v="28"/>
    <x v="0"/>
  </r>
  <r>
    <n v="128"/>
    <n v="35860"/>
    <n v="1"/>
    <n v="1"/>
    <n v="37"/>
    <x v="1"/>
    <n v="47"/>
    <x v="3"/>
    <n v="2200"/>
    <x v="0"/>
    <n v="0"/>
    <n v="0"/>
    <n v="1"/>
    <n v="0"/>
    <n v="0"/>
    <n v="0"/>
    <n v="0"/>
    <n v="0"/>
    <n v="0"/>
    <n v="1"/>
    <n v="15"/>
    <n v="0"/>
    <n v="8"/>
    <n v="4"/>
    <n v="2"/>
    <n v="20"/>
    <n v="2"/>
    <n v="5"/>
    <n v="1"/>
    <n v="1"/>
    <n v="2"/>
    <x v="1"/>
    <x v="1"/>
    <x v="1"/>
    <n v="7.25"/>
    <x v="1"/>
    <n v="29"/>
    <x v="1"/>
    <n v="0"/>
    <n v="0"/>
    <n v="1"/>
    <n v="0"/>
    <n v="0"/>
    <n v="1"/>
    <m/>
    <n v="0"/>
    <n v="3"/>
    <n v="11"/>
    <n v="9"/>
    <x v="0"/>
    <x v="0"/>
    <x v="1"/>
    <x v="0"/>
  </r>
  <r>
    <n v="129"/>
    <n v="36921"/>
    <n v="1"/>
    <n v="1"/>
    <n v="74"/>
    <x v="4"/>
    <n v="55"/>
    <x v="1"/>
    <n v="2495"/>
    <x v="3"/>
    <n v="1"/>
    <n v="0"/>
    <n v="0"/>
    <n v="0"/>
    <n v="0"/>
    <n v="0"/>
    <n v="0"/>
    <n v="0"/>
    <n v="0"/>
    <n v="1"/>
    <n v="17"/>
    <n v="1"/>
    <n v="12"/>
    <n v="3"/>
    <n v="1"/>
    <n v="4"/>
    <n v="2"/>
    <n v="7"/>
    <n v="2"/>
    <n v="0"/>
    <n v="3"/>
    <x v="7"/>
    <x v="3"/>
    <x v="1"/>
    <n v="6.8"/>
    <x v="1"/>
    <n v="34"/>
    <x v="1"/>
    <n v="0"/>
    <n v="0"/>
    <n v="0"/>
    <n v="0"/>
    <n v="0"/>
    <n v="0"/>
    <m/>
    <n v="0"/>
    <n v="3"/>
    <n v="11"/>
    <n v="30"/>
    <x v="1"/>
    <x v="1"/>
    <x v="28"/>
    <x v="0"/>
  </r>
  <r>
    <n v="130"/>
    <n v="92859"/>
    <n v="0"/>
    <n v="0"/>
    <n v="46"/>
    <x v="0"/>
    <n v="28"/>
    <x v="5"/>
    <n v="2777"/>
    <x v="0"/>
    <n v="0"/>
    <n v="0"/>
    <n v="1"/>
    <n v="0"/>
    <n v="0"/>
    <n v="0"/>
    <n v="0"/>
    <n v="0"/>
    <n v="1"/>
    <n v="0"/>
    <n v="962"/>
    <n v="61"/>
    <n v="921"/>
    <n v="52"/>
    <n v="61"/>
    <n v="20"/>
    <n v="1"/>
    <n v="2"/>
    <n v="5"/>
    <n v="4"/>
    <n v="12"/>
    <x v="27"/>
    <x v="0"/>
    <x v="1"/>
    <n v="97.952380952380949"/>
    <x v="0"/>
    <n v="2057"/>
    <x v="0"/>
    <n v="0"/>
    <n v="0"/>
    <n v="0"/>
    <n v="0"/>
    <n v="0"/>
    <n v="0"/>
    <m/>
    <n v="0"/>
    <n v="3"/>
    <n v="11"/>
    <n v="2037"/>
    <x v="1"/>
    <x v="1"/>
    <x v="0"/>
    <x v="0"/>
  </r>
  <r>
    <n v="131"/>
    <n v="65104"/>
    <n v="0"/>
    <n v="1"/>
    <n v="4"/>
    <x v="5"/>
    <n v="44"/>
    <x v="3"/>
    <n v="2386"/>
    <x v="1"/>
    <n v="0"/>
    <n v="0"/>
    <n v="0"/>
    <n v="1"/>
    <n v="0"/>
    <n v="0"/>
    <n v="0"/>
    <n v="0"/>
    <n v="1"/>
    <n v="0"/>
    <n v="738"/>
    <n v="0"/>
    <n v="232"/>
    <n v="13"/>
    <n v="20"/>
    <n v="50"/>
    <n v="2"/>
    <n v="7"/>
    <n v="3"/>
    <n v="5"/>
    <n v="7"/>
    <x v="9"/>
    <x v="4"/>
    <x v="1"/>
    <n v="66.86666666666666"/>
    <x v="0"/>
    <n v="1003"/>
    <x v="4"/>
    <n v="0"/>
    <n v="0"/>
    <n v="0"/>
    <n v="0"/>
    <n v="0"/>
    <n v="0"/>
    <m/>
    <n v="0"/>
    <n v="3"/>
    <n v="11"/>
    <n v="953"/>
    <x v="0"/>
    <x v="0"/>
    <x v="21"/>
    <x v="1"/>
  </r>
  <r>
    <n v="132"/>
    <n v="86111"/>
    <n v="0"/>
    <n v="0"/>
    <n v="73"/>
    <x v="4"/>
    <n v="58"/>
    <x v="1"/>
    <n v="2595"/>
    <x v="2"/>
    <n v="0"/>
    <n v="1"/>
    <n v="0"/>
    <n v="0"/>
    <n v="0"/>
    <n v="0"/>
    <n v="0"/>
    <n v="1"/>
    <n v="0"/>
    <n v="0"/>
    <n v="399"/>
    <n v="28"/>
    <n v="756"/>
    <n v="36"/>
    <n v="40"/>
    <n v="126"/>
    <n v="1"/>
    <n v="2"/>
    <n v="5"/>
    <n v="7"/>
    <n v="10"/>
    <x v="0"/>
    <x v="0"/>
    <x v="1"/>
    <n v="57.227272727272727"/>
    <x v="0"/>
    <n v="1259"/>
    <x v="4"/>
    <n v="0"/>
    <n v="0"/>
    <n v="0"/>
    <n v="0"/>
    <n v="0"/>
    <n v="0"/>
    <m/>
    <n v="0"/>
    <n v="3"/>
    <n v="11"/>
    <n v="1133"/>
    <x v="1"/>
    <x v="1"/>
    <x v="33"/>
    <x v="0"/>
  </r>
  <r>
    <n v="133"/>
    <n v="68352"/>
    <n v="0"/>
    <n v="1"/>
    <n v="47"/>
    <x v="0"/>
    <n v="46"/>
    <x v="3"/>
    <n v="2464"/>
    <x v="0"/>
    <n v="0"/>
    <n v="0"/>
    <n v="1"/>
    <n v="0"/>
    <n v="0"/>
    <n v="0"/>
    <n v="0"/>
    <n v="0"/>
    <n v="0"/>
    <n v="1"/>
    <n v="614"/>
    <n v="16"/>
    <n v="132"/>
    <n v="43"/>
    <n v="33"/>
    <n v="33"/>
    <n v="3"/>
    <n v="6"/>
    <n v="8"/>
    <n v="5"/>
    <n v="9"/>
    <x v="0"/>
    <x v="0"/>
    <x v="1"/>
    <n v="38.090909090909093"/>
    <x v="2"/>
    <n v="838"/>
    <x v="2"/>
    <n v="0"/>
    <n v="0"/>
    <n v="0"/>
    <n v="0"/>
    <n v="0"/>
    <n v="0"/>
    <m/>
    <n v="0"/>
    <n v="3"/>
    <n v="11"/>
    <n v="805"/>
    <x v="1"/>
    <x v="1"/>
    <x v="22"/>
    <x v="0"/>
  </r>
  <r>
    <n v="134"/>
    <n v="41883"/>
    <n v="1"/>
    <n v="0"/>
    <n v="13"/>
    <x v="5"/>
    <n v="32"/>
    <x v="2"/>
    <n v="2626"/>
    <x v="1"/>
    <n v="0"/>
    <n v="0"/>
    <n v="0"/>
    <n v="1"/>
    <n v="0"/>
    <n v="0"/>
    <n v="0"/>
    <n v="1"/>
    <n v="0"/>
    <n v="0"/>
    <n v="32"/>
    <n v="34"/>
    <n v="41"/>
    <n v="73"/>
    <n v="16"/>
    <n v="116"/>
    <n v="3"/>
    <n v="7"/>
    <n v="4"/>
    <n v="2"/>
    <n v="3"/>
    <x v="25"/>
    <x v="3"/>
    <x v="2"/>
    <n v="21.777777777777779"/>
    <x v="1"/>
    <n v="196"/>
    <x v="3"/>
    <n v="0"/>
    <n v="0"/>
    <n v="0"/>
    <n v="0"/>
    <n v="0"/>
    <n v="0"/>
    <m/>
    <n v="0"/>
    <n v="3"/>
    <n v="11"/>
    <n v="80"/>
    <x v="1"/>
    <x v="1"/>
    <x v="19"/>
    <x v="0"/>
  </r>
  <r>
    <n v="135"/>
    <n v="59809"/>
    <n v="0"/>
    <n v="2"/>
    <n v="36"/>
    <x v="1"/>
    <n v="44"/>
    <x v="3"/>
    <n v="2778"/>
    <x v="2"/>
    <n v="0"/>
    <n v="1"/>
    <n v="0"/>
    <n v="0"/>
    <n v="0"/>
    <n v="0"/>
    <n v="0"/>
    <n v="1"/>
    <n v="0"/>
    <n v="0"/>
    <n v="598"/>
    <n v="16"/>
    <n v="141"/>
    <n v="32"/>
    <n v="41"/>
    <n v="49"/>
    <n v="3"/>
    <n v="8"/>
    <n v="3"/>
    <n v="3"/>
    <n v="6"/>
    <x v="10"/>
    <x v="4"/>
    <x v="1"/>
    <n v="69"/>
    <x v="0"/>
    <n v="828"/>
    <x v="2"/>
    <n v="0"/>
    <n v="0"/>
    <n v="0"/>
    <n v="0"/>
    <n v="0"/>
    <n v="0"/>
    <m/>
    <n v="0"/>
    <n v="3"/>
    <n v="11"/>
    <n v="779"/>
    <x v="1"/>
    <x v="1"/>
    <x v="39"/>
    <x v="1"/>
  </r>
  <r>
    <n v="136"/>
    <n v="23957"/>
    <n v="1"/>
    <n v="0"/>
    <n v="47"/>
    <x v="0"/>
    <n v="45"/>
    <x v="3"/>
    <n v="2768"/>
    <x v="2"/>
    <n v="0"/>
    <n v="1"/>
    <n v="0"/>
    <n v="0"/>
    <n v="0"/>
    <n v="0"/>
    <n v="0"/>
    <n v="1"/>
    <n v="0"/>
    <n v="0"/>
    <n v="2"/>
    <n v="1"/>
    <n v="18"/>
    <n v="20"/>
    <n v="11"/>
    <n v="16"/>
    <n v="1"/>
    <n v="6"/>
    <n v="2"/>
    <n v="0"/>
    <n v="3"/>
    <x v="7"/>
    <x v="3"/>
    <x v="1"/>
    <n v="10.4"/>
    <x v="1"/>
    <n v="52"/>
    <x v="1"/>
    <n v="0"/>
    <n v="0"/>
    <n v="0"/>
    <n v="0"/>
    <n v="0"/>
    <n v="0"/>
    <m/>
    <n v="0"/>
    <n v="3"/>
    <n v="11"/>
    <n v="36"/>
    <x v="0"/>
    <x v="0"/>
    <x v="8"/>
    <x v="0"/>
  </r>
  <r>
    <n v="137"/>
    <n v="38547"/>
    <n v="1"/>
    <n v="0"/>
    <n v="49"/>
    <x v="0"/>
    <n v="39"/>
    <x v="2"/>
    <n v="2464"/>
    <x v="1"/>
    <n v="0"/>
    <n v="0"/>
    <n v="0"/>
    <n v="1"/>
    <n v="0"/>
    <n v="0"/>
    <n v="0"/>
    <n v="1"/>
    <n v="0"/>
    <n v="0"/>
    <n v="6"/>
    <n v="1"/>
    <n v="10"/>
    <n v="0"/>
    <n v="1"/>
    <n v="4"/>
    <n v="1"/>
    <n v="8"/>
    <n v="1"/>
    <n v="0"/>
    <n v="2"/>
    <x v="20"/>
    <x v="1"/>
    <x v="1"/>
    <n v="6"/>
    <x v="1"/>
    <n v="18"/>
    <x v="1"/>
    <n v="0"/>
    <n v="0"/>
    <n v="0"/>
    <n v="0"/>
    <n v="0"/>
    <n v="0"/>
    <m/>
    <n v="1"/>
    <n v="3"/>
    <n v="11"/>
    <n v="14"/>
    <x v="1"/>
    <x v="1"/>
    <x v="8"/>
    <x v="0"/>
  </r>
  <r>
    <n v="138"/>
    <n v="35688"/>
    <n v="2"/>
    <n v="1"/>
    <n v="94"/>
    <x v="3"/>
    <n v="47"/>
    <x v="3"/>
    <n v="2835"/>
    <x v="2"/>
    <n v="0"/>
    <n v="1"/>
    <n v="0"/>
    <n v="0"/>
    <n v="0"/>
    <n v="1"/>
    <n v="0"/>
    <n v="0"/>
    <n v="0"/>
    <n v="0"/>
    <n v="73"/>
    <n v="3"/>
    <n v="90"/>
    <n v="12"/>
    <n v="1"/>
    <n v="32"/>
    <n v="7"/>
    <n v="8"/>
    <n v="4"/>
    <n v="1"/>
    <n v="4"/>
    <x v="25"/>
    <x v="3"/>
    <x v="2"/>
    <n v="19.888888888888889"/>
    <x v="1"/>
    <n v="179"/>
    <x v="3"/>
    <n v="0"/>
    <n v="0"/>
    <n v="0"/>
    <n v="0"/>
    <n v="0"/>
    <n v="0"/>
    <m/>
    <n v="0"/>
    <n v="3"/>
    <n v="11"/>
    <n v="147"/>
    <x v="1"/>
    <x v="1"/>
    <x v="31"/>
    <x v="0"/>
  </r>
  <r>
    <n v="139"/>
    <n v="49605"/>
    <n v="0"/>
    <n v="0"/>
    <n v="65"/>
    <x v="4"/>
    <n v="54"/>
    <x v="1"/>
    <n v="2167"/>
    <x v="2"/>
    <n v="0"/>
    <n v="1"/>
    <n v="0"/>
    <n v="0"/>
    <n v="0"/>
    <n v="0"/>
    <n v="0"/>
    <n v="0"/>
    <n v="1"/>
    <n v="0"/>
    <n v="42"/>
    <n v="16"/>
    <n v="29"/>
    <n v="12"/>
    <n v="20"/>
    <n v="8"/>
    <n v="1"/>
    <n v="3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11"/>
    <x v="1"/>
    <x v="1"/>
    <x v="40"/>
    <x v="0"/>
  </r>
  <r>
    <n v="140"/>
    <n v="59354"/>
    <n v="0"/>
    <n v="2"/>
    <n v="59"/>
    <x v="0"/>
    <n v="67"/>
    <x v="0"/>
    <n v="2225"/>
    <x v="2"/>
    <n v="0"/>
    <n v="1"/>
    <n v="0"/>
    <n v="0"/>
    <n v="0"/>
    <n v="0"/>
    <n v="0"/>
    <n v="0"/>
    <n v="1"/>
    <n v="0"/>
    <n v="295"/>
    <n v="21"/>
    <n v="78"/>
    <n v="39"/>
    <n v="13"/>
    <n v="13"/>
    <n v="1"/>
    <n v="3"/>
    <n v="4"/>
    <n v="4"/>
    <n v="7"/>
    <x v="9"/>
    <x v="4"/>
    <x v="1"/>
    <n v="29.733333333333334"/>
    <x v="2"/>
    <n v="446"/>
    <x v="3"/>
    <n v="0"/>
    <n v="0"/>
    <n v="0"/>
    <n v="0"/>
    <n v="0"/>
    <n v="0"/>
    <m/>
    <n v="0"/>
    <n v="3"/>
    <n v="11"/>
    <n v="433"/>
    <x v="1"/>
    <x v="1"/>
    <x v="27"/>
    <x v="0"/>
  </r>
  <r>
    <n v="141"/>
    <n v="65747"/>
    <n v="0"/>
    <n v="1"/>
    <n v="96"/>
    <x v="3"/>
    <n v="51"/>
    <x v="1"/>
    <n v="2273"/>
    <x v="2"/>
    <n v="0"/>
    <n v="1"/>
    <n v="0"/>
    <n v="0"/>
    <n v="0"/>
    <n v="0"/>
    <n v="0"/>
    <n v="1"/>
    <n v="0"/>
    <n v="0"/>
    <n v="346"/>
    <n v="17"/>
    <n v="48"/>
    <n v="23"/>
    <n v="13"/>
    <n v="13"/>
    <n v="4"/>
    <n v="6"/>
    <n v="8"/>
    <n v="1"/>
    <n v="6"/>
    <x v="9"/>
    <x v="4"/>
    <x v="2"/>
    <n v="29.8"/>
    <x v="2"/>
    <n v="447"/>
    <x v="3"/>
    <n v="0"/>
    <n v="0"/>
    <n v="0"/>
    <n v="1"/>
    <n v="0"/>
    <n v="1"/>
    <m/>
    <n v="0"/>
    <n v="3"/>
    <n v="11"/>
    <n v="434"/>
    <x v="1"/>
    <x v="1"/>
    <x v="4"/>
    <x v="0"/>
  </r>
  <r>
    <n v="142"/>
    <n v="46344"/>
    <n v="0"/>
    <n v="1"/>
    <n v="28"/>
    <x v="2"/>
    <n v="48"/>
    <x v="3"/>
    <n v="2721"/>
    <x v="1"/>
    <n v="0"/>
    <n v="0"/>
    <n v="0"/>
    <n v="1"/>
    <n v="0"/>
    <n v="1"/>
    <n v="0"/>
    <n v="0"/>
    <n v="0"/>
    <n v="0"/>
    <n v="233"/>
    <n v="20"/>
    <n v="57"/>
    <n v="8"/>
    <n v="20"/>
    <n v="91"/>
    <n v="4"/>
    <n v="7"/>
    <n v="7"/>
    <n v="1"/>
    <n v="5"/>
    <x v="15"/>
    <x v="4"/>
    <x v="2"/>
    <n v="26"/>
    <x v="2"/>
    <n v="338"/>
    <x v="3"/>
    <n v="0"/>
    <n v="0"/>
    <n v="0"/>
    <n v="0"/>
    <n v="0"/>
    <n v="0"/>
    <m/>
    <n v="0"/>
    <n v="3"/>
    <n v="11"/>
    <n v="247"/>
    <x v="1"/>
    <x v="1"/>
    <x v="12"/>
    <x v="0"/>
  </r>
  <r>
    <n v="143"/>
    <n v="34176"/>
    <n v="1"/>
    <n v="0"/>
    <n v="12"/>
    <x v="5"/>
    <n v="32"/>
    <x v="2"/>
    <n v="2207"/>
    <x v="0"/>
    <n v="0"/>
    <n v="0"/>
    <n v="1"/>
    <n v="0"/>
    <n v="0"/>
    <n v="0"/>
    <n v="0"/>
    <n v="1"/>
    <n v="0"/>
    <n v="0"/>
    <n v="5"/>
    <n v="7"/>
    <n v="24"/>
    <n v="19"/>
    <n v="14"/>
    <n v="20"/>
    <n v="4"/>
    <n v="6"/>
    <n v="3"/>
    <n v="0"/>
    <n v="4"/>
    <x v="17"/>
    <x v="3"/>
    <x v="1"/>
    <n v="9.8571428571428577"/>
    <x v="1"/>
    <n v="69"/>
    <x v="1"/>
    <n v="0"/>
    <n v="0"/>
    <n v="0"/>
    <n v="0"/>
    <n v="0"/>
    <n v="0"/>
    <m/>
    <n v="0"/>
    <n v="3"/>
    <n v="11"/>
    <n v="49"/>
    <x v="1"/>
    <x v="1"/>
    <x v="23"/>
    <x v="0"/>
  </r>
  <r>
    <n v="144"/>
    <n v="61010"/>
    <n v="0"/>
    <n v="1"/>
    <n v="57"/>
    <x v="0"/>
    <n v="68"/>
    <x v="0"/>
    <n v="2787"/>
    <x v="1"/>
    <n v="0"/>
    <n v="0"/>
    <n v="0"/>
    <n v="1"/>
    <n v="0"/>
    <n v="0"/>
    <n v="0"/>
    <n v="0"/>
    <n v="0"/>
    <n v="1"/>
    <n v="888"/>
    <n v="0"/>
    <n v="57"/>
    <n v="0"/>
    <n v="0"/>
    <n v="76"/>
    <n v="2"/>
    <n v="5"/>
    <n v="8"/>
    <n v="5"/>
    <n v="11"/>
    <x v="13"/>
    <x v="0"/>
    <x v="1"/>
    <n v="39.375"/>
    <x v="2"/>
    <n v="945"/>
    <x v="2"/>
    <n v="0"/>
    <n v="0"/>
    <n v="0"/>
    <n v="0"/>
    <n v="0"/>
    <n v="0"/>
    <m/>
    <n v="0"/>
    <n v="3"/>
    <n v="11"/>
    <n v="869"/>
    <x v="1"/>
    <x v="1"/>
    <x v="22"/>
    <x v="0"/>
  </r>
  <r>
    <n v="145"/>
    <n v="69372"/>
    <n v="0"/>
    <n v="0"/>
    <n v="10"/>
    <x v="5"/>
    <n v="71"/>
    <x v="4"/>
    <n v="2654"/>
    <x v="1"/>
    <n v="0"/>
    <n v="0"/>
    <n v="0"/>
    <n v="1"/>
    <n v="0"/>
    <n v="0"/>
    <n v="0"/>
    <n v="1"/>
    <n v="0"/>
    <n v="0"/>
    <n v="997"/>
    <n v="26"/>
    <n v="269"/>
    <n v="34"/>
    <n v="13"/>
    <n v="42"/>
    <n v="1"/>
    <n v="4"/>
    <n v="10"/>
    <n v="4"/>
    <n v="6"/>
    <x v="2"/>
    <x v="2"/>
    <x v="2"/>
    <n v="66.95"/>
    <x v="0"/>
    <n v="1339"/>
    <x v="4"/>
    <n v="0"/>
    <n v="0"/>
    <n v="0"/>
    <n v="1"/>
    <n v="1"/>
    <n v="2"/>
    <m/>
    <n v="0"/>
    <n v="3"/>
    <n v="11"/>
    <n v="1297"/>
    <x v="0"/>
    <x v="0"/>
    <x v="21"/>
    <x v="1"/>
  </r>
  <r>
    <n v="146"/>
    <n v="49967"/>
    <n v="0"/>
    <n v="1"/>
    <n v="4"/>
    <x v="5"/>
    <n v="62"/>
    <x v="0"/>
    <n v="2515"/>
    <x v="0"/>
    <n v="0"/>
    <n v="0"/>
    <n v="1"/>
    <n v="0"/>
    <n v="0"/>
    <n v="0"/>
    <n v="0"/>
    <n v="1"/>
    <n v="0"/>
    <n v="0"/>
    <n v="212"/>
    <n v="6"/>
    <n v="69"/>
    <n v="4"/>
    <n v="12"/>
    <n v="3"/>
    <n v="3"/>
    <n v="7"/>
    <n v="6"/>
    <n v="1"/>
    <n v="5"/>
    <x v="10"/>
    <x v="4"/>
    <x v="2"/>
    <n v="25.25"/>
    <x v="2"/>
    <n v="303"/>
    <x v="3"/>
    <n v="0"/>
    <n v="0"/>
    <n v="0"/>
    <n v="0"/>
    <n v="0"/>
    <n v="0"/>
    <m/>
    <n v="0"/>
    <n v="3"/>
    <n v="11"/>
    <n v="300"/>
    <x v="1"/>
    <x v="1"/>
    <x v="32"/>
    <x v="0"/>
  </r>
  <r>
    <n v="147"/>
    <n v="60199"/>
    <n v="1"/>
    <n v="2"/>
    <n v="49"/>
    <x v="0"/>
    <n v="42"/>
    <x v="3"/>
    <n v="2449"/>
    <x v="0"/>
    <n v="0"/>
    <n v="0"/>
    <n v="1"/>
    <n v="0"/>
    <n v="0"/>
    <n v="0"/>
    <n v="0"/>
    <n v="1"/>
    <n v="0"/>
    <n v="0"/>
    <n v="8"/>
    <n v="1"/>
    <n v="7"/>
    <n v="2"/>
    <n v="0"/>
    <n v="0"/>
    <n v="1"/>
    <n v="4"/>
    <n v="0"/>
    <n v="0"/>
    <n v="3"/>
    <x v="20"/>
    <x v="1"/>
    <x v="1"/>
    <n v="6"/>
    <x v="1"/>
    <n v="18"/>
    <x v="1"/>
    <n v="0"/>
    <n v="0"/>
    <n v="0"/>
    <n v="0"/>
    <n v="0"/>
    <n v="0"/>
    <m/>
    <n v="0"/>
    <n v="3"/>
    <n v="11"/>
    <n v="18"/>
    <x v="1"/>
    <x v="1"/>
    <x v="8"/>
    <x v="0"/>
  </r>
  <r>
    <n v="148"/>
    <n v="55375"/>
    <n v="0"/>
    <n v="1"/>
    <n v="3"/>
    <x v="5"/>
    <n v="43"/>
    <x v="3"/>
    <n v="2414"/>
    <x v="1"/>
    <n v="0"/>
    <n v="0"/>
    <n v="0"/>
    <n v="1"/>
    <n v="0"/>
    <n v="0"/>
    <n v="0"/>
    <n v="1"/>
    <n v="0"/>
    <n v="0"/>
    <n v="42"/>
    <n v="11"/>
    <n v="57"/>
    <n v="10"/>
    <n v="28"/>
    <n v="14"/>
    <n v="1"/>
    <n v="2"/>
    <n v="1"/>
    <n v="1"/>
    <n v="6"/>
    <x v="6"/>
    <x v="3"/>
    <x v="1"/>
    <n v="18.5"/>
    <x v="1"/>
    <n v="148"/>
    <x v="3"/>
    <n v="0"/>
    <n v="0"/>
    <n v="0"/>
    <n v="0"/>
    <n v="0"/>
    <n v="0"/>
    <m/>
    <n v="0"/>
    <n v="3"/>
    <n v="11"/>
    <n v="134"/>
    <x v="1"/>
    <x v="1"/>
    <x v="19"/>
    <x v="0"/>
  </r>
  <r>
    <n v="149"/>
    <n v="80317"/>
    <n v="0"/>
    <n v="0"/>
    <n v="64"/>
    <x v="4"/>
    <n v="65"/>
    <x v="0"/>
    <n v="2472"/>
    <x v="0"/>
    <n v="0"/>
    <n v="0"/>
    <n v="1"/>
    <n v="0"/>
    <n v="0"/>
    <n v="0"/>
    <n v="0"/>
    <n v="1"/>
    <n v="0"/>
    <n v="0"/>
    <n v="536"/>
    <n v="11"/>
    <n v="387"/>
    <n v="149"/>
    <n v="91"/>
    <n v="57"/>
    <n v="1"/>
    <n v="1"/>
    <n v="3"/>
    <n v="4"/>
    <n v="10"/>
    <x v="5"/>
    <x v="2"/>
    <x v="1"/>
    <n v="69.058823529411768"/>
    <x v="0"/>
    <n v="1174"/>
    <x v="4"/>
    <n v="0"/>
    <n v="0"/>
    <n v="0"/>
    <n v="0"/>
    <n v="0"/>
    <n v="0"/>
    <m/>
    <n v="0"/>
    <n v="3"/>
    <n v="11"/>
    <n v="1117"/>
    <x v="1"/>
    <x v="1"/>
    <x v="33"/>
    <x v="0"/>
  </r>
  <r>
    <n v="150"/>
    <n v="30523"/>
    <n v="2"/>
    <n v="1"/>
    <n v="0"/>
    <x v="5"/>
    <n v="62"/>
    <x v="0"/>
    <n v="2522"/>
    <x v="0"/>
    <n v="0"/>
    <n v="0"/>
    <n v="1"/>
    <n v="0"/>
    <n v="0"/>
    <n v="0"/>
    <n v="0"/>
    <n v="0"/>
    <n v="1"/>
    <n v="0"/>
    <n v="5"/>
    <n v="0"/>
    <n v="3"/>
    <n v="0"/>
    <n v="0"/>
    <n v="5"/>
    <n v="1"/>
    <n v="7"/>
    <n v="1"/>
    <n v="0"/>
    <n v="2"/>
    <x v="20"/>
    <x v="1"/>
    <x v="1"/>
    <n v="2.6666666666666665"/>
    <x v="1"/>
    <n v="8"/>
    <x v="1"/>
    <n v="0"/>
    <n v="0"/>
    <n v="0"/>
    <n v="0"/>
    <n v="0"/>
    <n v="0"/>
    <m/>
    <n v="0"/>
    <n v="3"/>
    <n v="11"/>
    <n v="3"/>
    <x v="1"/>
    <x v="1"/>
    <x v="23"/>
    <x v="0"/>
  </r>
  <r>
    <n v="151"/>
    <n v="70356"/>
    <n v="0"/>
    <n v="0"/>
    <n v="20"/>
    <x v="2"/>
    <n v="75"/>
    <x v="4"/>
    <n v="2760"/>
    <x v="2"/>
    <n v="0"/>
    <n v="1"/>
    <n v="0"/>
    <n v="0"/>
    <n v="0"/>
    <n v="0"/>
    <n v="0"/>
    <n v="0"/>
    <n v="0"/>
    <n v="1"/>
    <n v="1349"/>
    <n v="16"/>
    <n v="249"/>
    <n v="43"/>
    <n v="16"/>
    <n v="33"/>
    <n v="2"/>
    <n v="6"/>
    <n v="10"/>
    <n v="6"/>
    <n v="9"/>
    <x v="11"/>
    <x v="0"/>
    <x v="2"/>
    <n v="66.92"/>
    <x v="0"/>
    <n v="1673"/>
    <x v="0"/>
    <n v="0"/>
    <n v="0"/>
    <n v="0"/>
    <n v="0"/>
    <n v="0"/>
    <n v="0"/>
    <m/>
    <n v="0"/>
    <n v="3"/>
    <n v="11"/>
    <n v="1640"/>
    <x v="1"/>
    <x v="1"/>
    <x v="38"/>
    <x v="1"/>
  </r>
  <r>
    <n v="152"/>
    <n v="23228"/>
    <n v="1"/>
    <n v="0"/>
    <n v="91"/>
    <x v="3"/>
    <n v="36"/>
    <x v="2"/>
    <n v="2334"/>
    <x v="2"/>
    <n v="0"/>
    <n v="1"/>
    <n v="0"/>
    <n v="0"/>
    <n v="0"/>
    <n v="0"/>
    <n v="0"/>
    <n v="1"/>
    <n v="0"/>
    <n v="0"/>
    <n v="53"/>
    <n v="3"/>
    <n v="49"/>
    <n v="7"/>
    <n v="4"/>
    <n v="5"/>
    <n v="4"/>
    <n v="8"/>
    <n v="3"/>
    <n v="0"/>
    <n v="4"/>
    <x v="17"/>
    <x v="3"/>
    <x v="1"/>
    <n v="16.571428571428573"/>
    <x v="1"/>
    <n v="116"/>
    <x v="3"/>
    <n v="0"/>
    <n v="0"/>
    <n v="0"/>
    <n v="0"/>
    <n v="0"/>
    <n v="0"/>
    <m/>
    <n v="0"/>
    <n v="3"/>
    <n v="11"/>
    <n v="111"/>
    <x v="1"/>
    <x v="1"/>
    <x v="31"/>
    <x v="0"/>
  </r>
  <r>
    <n v="153"/>
    <n v="74165"/>
    <n v="0"/>
    <n v="0"/>
    <n v="9"/>
    <x v="5"/>
    <n v="45"/>
    <x v="3"/>
    <n v="2583"/>
    <x v="3"/>
    <n v="1"/>
    <n v="0"/>
    <n v="0"/>
    <n v="0"/>
    <n v="0"/>
    <n v="0"/>
    <n v="0"/>
    <n v="0"/>
    <n v="0"/>
    <n v="1"/>
    <n v="1001"/>
    <n v="12"/>
    <n v="240"/>
    <n v="16"/>
    <n v="12"/>
    <n v="12"/>
    <n v="1"/>
    <n v="2"/>
    <n v="5"/>
    <n v="4"/>
    <n v="10"/>
    <x v="19"/>
    <x v="2"/>
    <x v="1"/>
    <n v="67.421052631578945"/>
    <x v="0"/>
    <n v="1281"/>
    <x v="4"/>
    <n v="0"/>
    <n v="0"/>
    <n v="0"/>
    <n v="0"/>
    <n v="0"/>
    <n v="0"/>
    <m/>
    <n v="0"/>
    <n v="3"/>
    <n v="11"/>
    <n v="1269"/>
    <x v="1"/>
    <x v="1"/>
    <x v="21"/>
    <x v="1"/>
  </r>
  <r>
    <n v="154"/>
    <n v="43482"/>
    <n v="2"/>
    <n v="1"/>
    <n v="83"/>
    <x v="3"/>
    <n v="54"/>
    <x v="1"/>
    <n v="2387"/>
    <x v="1"/>
    <n v="0"/>
    <n v="0"/>
    <n v="0"/>
    <n v="1"/>
    <n v="0"/>
    <n v="0"/>
    <n v="0"/>
    <n v="1"/>
    <n v="0"/>
    <n v="0"/>
    <n v="18"/>
    <n v="1"/>
    <n v="32"/>
    <n v="6"/>
    <n v="3"/>
    <n v="28"/>
    <n v="3"/>
    <n v="6"/>
    <n v="2"/>
    <n v="0"/>
    <n v="4"/>
    <x v="3"/>
    <x v="3"/>
    <x v="1"/>
    <n v="10"/>
    <x v="1"/>
    <n v="60"/>
    <x v="1"/>
    <n v="0"/>
    <n v="0"/>
    <n v="0"/>
    <n v="0"/>
    <n v="0"/>
    <n v="0"/>
    <m/>
    <n v="0"/>
    <n v="3"/>
    <n v="11"/>
    <n v="32"/>
    <x v="1"/>
    <x v="1"/>
    <x v="14"/>
    <x v="0"/>
  </r>
  <r>
    <n v="155"/>
    <n v="62551"/>
    <n v="0"/>
    <n v="0"/>
    <n v="27"/>
    <x v="2"/>
    <n v="67"/>
    <x v="0"/>
    <n v="2382"/>
    <x v="3"/>
    <n v="1"/>
    <n v="0"/>
    <n v="0"/>
    <n v="0"/>
    <n v="0"/>
    <n v="0"/>
    <n v="0"/>
    <n v="1"/>
    <n v="0"/>
    <n v="0"/>
    <n v="125"/>
    <n v="16"/>
    <n v="98"/>
    <n v="134"/>
    <n v="21"/>
    <n v="27"/>
    <n v="1"/>
    <n v="3"/>
    <n v="6"/>
    <n v="7"/>
    <n v="4"/>
    <x v="5"/>
    <x v="2"/>
    <x v="0"/>
    <n v="23.176470588235293"/>
    <x v="1"/>
    <n v="394"/>
    <x v="3"/>
    <n v="0"/>
    <n v="0"/>
    <n v="1"/>
    <n v="0"/>
    <n v="0"/>
    <n v="1"/>
    <m/>
    <n v="0"/>
    <n v="3"/>
    <n v="11"/>
    <n v="367"/>
    <x v="1"/>
    <x v="1"/>
    <x v="20"/>
    <x v="0"/>
  </r>
  <r>
    <n v="156"/>
    <n v="52332"/>
    <n v="0"/>
    <n v="0"/>
    <n v="63"/>
    <x v="4"/>
    <n v="61"/>
    <x v="0"/>
    <n v="2464"/>
    <x v="3"/>
    <n v="1"/>
    <n v="0"/>
    <n v="0"/>
    <n v="0"/>
    <n v="0"/>
    <n v="0"/>
    <n v="0"/>
    <n v="1"/>
    <n v="0"/>
    <n v="0"/>
    <n v="212"/>
    <n v="5"/>
    <n v="33"/>
    <n v="7"/>
    <n v="0"/>
    <n v="2"/>
    <n v="1"/>
    <n v="4"/>
    <n v="3"/>
    <n v="2"/>
    <n v="6"/>
    <x v="12"/>
    <x v="4"/>
    <x v="1"/>
    <n v="23.363636363636363"/>
    <x v="1"/>
    <n v="257"/>
    <x v="3"/>
    <n v="0"/>
    <n v="0"/>
    <n v="0"/>
    <n v="1"/>
    <n v="0"/>
    <n v="1"/>
    <m/>
    <n v="0"/>
    <n v="3"/>
    <n v="11"/>
    <n v="255"/>
    <x v="1"/>
    <x v="1"/>
    <x v="40"/>
    <x v="0"/>
  </r>
  <r>
    <n v="157"/>
    <n v="66951"/>
    <n v="0"/>
    <n v="0"/>
    <n v="46"/>
    <x v="0"/>
    <n v="32"/>
    <x v="2"/>
    <n v="2398"/>
    <x v="0"/>
    <n v="0"/>
    <n v="0"/>
    <n v="1"/>
    <n v="0"/>
    <n v="0"/>
    <n v="0"/>
    <n v="0"/>
    <n v="1"/>
    <n v="0"/>
    <n v="0"/>
    <n v="277"/>
    <n v="162"/>
    <n v="305"/>
    <n v="173"/>
    <n v="76"/>
    <n v="124"/>
    <n v="1"/>
    <n v="1"/>
    <n v="3"/>
    <n v="4"/>
    <n v="7"/>
    <x v="4"/>
    <x v="4"/>
    <x v="1"/>
    <n v="70.928571428571431"/>
    <x v="0"/>
    <n v="993"/>
    <x v="2"/>
    <n v="0"/>
    <n v="0"/>
    <n v="0"/>
    <n v="0"/>
    <n v="0"/>
    <n v="0"/>
    <m/>
    <n v="0"/>
    <n v="3"/>
    <n v="11"/>
    <n v="869"/>
    <x v="1"/>
    <x v="1"/>
    <x v="41"/>
    <x v="0"/>
  </r>
  <r>
    <n v="158"/>
    <n v="26091"/>
    <n v="1"/>
    <n v="1"/>
    <n v="84"/>
    <x v="3"/>
    <n v="63"/>
    <x v="0"/>
    <n v="2283"/>
    <x v="1"/>
    <n v="0"/>
    <n v="0"/>
    <n v="0"/>
    <n v="1"/>
    <n v="0"/>
    <n v="0"/>
    <n v="0"/>
    <n v="1"/>
    <n v="0"/>
    <n v="0"/>
    <n v="15"/>
    <n v="10"/>
    <n v="19"/>
    <n v="8"/>
    <n v="17"/>
    <n v="20"/>
    <n v="3"/>
    <n v="5"/>
    <n v="2"/>
    <n v="1"/>
    <n v="3"/>
    <x v="3"/>
    <x v="3"/>
    <x v="1"/>
    <n v="11.5"/>
    <x v="1"/>
    <n v="69"/>
    <x v="1"/>
    <n v="0"/>
    <n v="0"/>
    <n v="0"/>
    <n v="0"/>
    <n v="0"/>
    <n v="0"/>
    <m/>
    <n v="0"/>
    <n v="3"/>
    <n v="11"/>
    <n v="49"/>
    <x v="1"/>
    <x v="1"/>
    <x v="14"/>
    <x v="0"/>
  </r>
  <r>
    <n v="159"/>
    <n v="33456"/>
    <n v="1"/>
    <n v="1"/>
    <n v="58"/>
    <x v="0"/>
    <n v="55"/>
    <x v="1"/>
    <n v="2228"/>
    <x v="1"/>
    <n v="0"/>
    <n v="0"/>
    <n v="0"/>
    <n v="1"/>
    <n v="0"/>
    <n v="0"/>
    <n v="0"/>
    <n v="1"/>
    <n v="0"/>
    <n v="0"/>
    <n v="7"/>
    <n v="3"/>
    <n v="10"/>
    <n v="8"/>
    <n v="1"/>
    <n v="7"/>
    <n v="2"/>
    <n v="7"/>
    <n v="1"/>
    <n v="0"/>
    <n v="3"/>
    <x v="1"/>
    <x v="1"/>
    <x v="1"/>
    <n v="7.25"/>
    <x v="1"/>
    <n v="29"/>
    <x v="1"/>
    <n v="0"/>
    <n v="0"/>
    <n v="0"/>
    <n v="0"/>
    <n v="0"/>
    <n v="0"/>
    <m/>
    <n v="0"/>
    <n v="3"/>
    <n v="11"/>
    <n v="22"/>
    <x v="1"/>
    <x v="1"/>
    <x v="8"/>
    <x v="0"/>
  </r>
  <r>
    <n v="160"/>
    <n v="28718"/>
    <n v="1"/>
    <n v="0"/>
    <n v="78"/>
    <x v="3"/>
    <n v="38"/>
    <x v="2"/>
    <n v="2510"/>
    <x v="2"/>
    <n v="0"/>
    <n v="1"/>
    <n v="0"/>
    <n v="0"/>
    <n v="0"/>
    <n v="0"/>
    <n v="0"/>
    <n v="1"/>
    <n v="0"/>
    <n v="0"/>
    <n v="12"/>
    <n v="4"/>
    <n v="6"/>
    <n v="11"/>
    <n v="8"/>
    <n v="16"/>
    <n v="2"/>
    <n v="8"/>
    <n v="2"/>
    <n v="0"/>
    <n v="3"/>
    <x v="7"/>
    <x v="3"/>
    <x v="1"/>
    <n v="8.1999999999999993"/>
    <x v="1"/>
    <n v="41"/>
    <x v="1"/>
    <n v="0"/>
    <n v="0"/>
    <n v="0"/>
    <n v="0"/>
    <n v="0"/>
    <n v="0"/>
    <m/>
    <n v="0"/>
    <n v="3"/>
    <n v="11"/>
    <n v="25"/>
    <x v="1"/>
    <x v="1"/>
    <x v="14"/>
    <x v="0"/>
  </r>
  <r>
    <n v="161"/>
    <n v="50447"/>
    <n v="2"/>
    <n v="0"/>
    <n v="4"/>
    <x v="5"/>
    <n v="50"/>
    <x v="1"/>
    <n v="2228"/>
    <x v="2"/>
    <n v="0"/>
    <n v="1"/>
    <n v="0"/>
    <n v="0"/>
    <n v="0"/>
    <n v="0"/>
    <n v="0"/>
    <n v="1"/>
    <n v="0"/>
    <n v="0"/>
    <n v="85"/>
    <n v="7"/>
    <n v="24"/>
    <n v="2"/>
    <n v="3"/>
    <n v="27"/>
    <n v="1"/>
    <n v="6"/>
    <n v="3"/>
    <n v="1"/>
    <n v="3"/>
    <x v="17"/>
    <x v="3"/>
    <x v="2"/>
    <n v="17.285714285714285"/>
    <x v="1"/>
    <n v="121"/>
    <x v="3"/>
    <n v="0"/>
    <n v="0"/>
    <n v="0"/>
    <n v="0"/>
    <n v="0"/>
    <n v="0"/>
    <m/>
    <n v="0"/>
    <n v="3"/>
    <n v="11"/>
    <n v="94"/>
    <x v="1"/>
    <x v="1"/>
    <x v="19"/>
    <x v="0"/>
  </r>
  <r>
    <n v="162"/>
    <n v="53537"/>
    <n v="1"/>
    <n v="1"/>
    <n v="17"/>
    <x v="2"/>
    <n v="61"/>
    <x v="0"/>
    <n v="2309"/>
    <x v="1"/>
    <n v="0"/>
    <n v="0"/>
    <n v="0"/>
    <n v="1"/>
    <n v="0"/>
    <n v="0"/>
    <n v="0"/>
    <n v="0"/>
    <n v="0"/>
    <n v="1"/>
    <n v="81"/>
    <n v="0"/>
    <n v="6"/>
    <n v="0"/>
    <n v="0"/>
    <n v="6"/>
    <n v="2"/>
    <n v="5"/>
    <n v="2"/>
    <n v="1"/>
    <n v="3"/>
    <x v="3"/>
    <x v="3"/>
    <x v="1"/>
    <n v="14.5"/>
    <x v="1"/>
    <n v="87"/>
    <x v="1"/>
    <n v="0"/>
    <n v="0"/>
    <n v="0"/>
    <n v="0"/>
    <n v="0"/>
    <n v="0"/>
    <m/>
    <n v="0"/>
    <n v="3"/>
    <n v="11"/>
    <n v="81"/>
    <x v="1"/>
    <x v="1"/>
    <x v="3"/>
    <x v="0"/>
  </r>
  <r>
    <n v="163"/>
    <n v="52074"/>
    <n v="0"/>
    <n v="1"/>
    <n v="77"/>
    <x v="3"/>
    <n v="53"/>
    <x v="1"/>
    <n v="2245"/>
    <x v="0"/>
    <n v="0"/>
    <n v="0"/>
    <n v="1"/>
    <n v="0"/>
    <n v="0"/>
    <n v="0"/>
    <n v="0"/>
    <n v="1"/>
    <n v="0"/>
    <n v="0"/>
    <n v="59"/>
    <n v="0"/>
    <n v="12"/>
    <n v="0"/>
    <n v="0"/>
    <n v="48"/>
    <n v="1"/>
    <n v="4"/>
    <n v="2"/>
    <n v="2"/>
    <n v="2"/>
    <x v="3"/>
    <x v="3"/>
    <x v="2"/>
    <n v="11.833333333333334"/>
    <x v="1"/>
    <n v="71"/>
    <x v="1"/>
    <n v="0"/>
    <n v="0"/>
    <n v="1"/>
    <n v="0"/>
    <n v="0"/>
    <n v="1"/>
    <m/>
    <n v="0"/>
    <n v="3"/>
    <n v="11"/>
    <n v="23"/>
    <x v="1"/>
    <x v="1"/>
    <x v="14"/>
    <x v="0"/>
  </r>
  <r>
    <n v="164"/>
    <n v="80427"/>
    <n v="0"/>
    <n v="1"/>
    <n v="56"/>
    <x v="0"/>
    <n v="45"/>
    <x v="3"/>
    <n v="2814"/>
    <x v="2"/>
    <n v="0"/>
    <n v="1"/>
    <n v="0"/>
    <n v="0"/>
    <n v="0"/>
    <n v="0"/>
    <n v="0"/>
    <n v="0"/>
    <n v="0"/>
    <n v="1"/>
    <n v="1149"/>
    <n v="71"/>
    <n v="449"/>
    <n v="69"/>
    <n v="71"/>
    <n v="26"/>
    <n v="1"/>
    <n v="5"/>
    <n v="11"/>
    <n v="8"/>
    <n v="8"/>
    <x v="26"/>
    <x v="0"/>
    <x v="2"/>
    <n v="67"/>
    <x v="0"/>
    <n v="1809"/>
    <x v="0"/>
    <n v="0"/>
    <n v="0"/>
    <n v="0"/>
    <n v="0"/>
    <n v="0"/>
    <n v="0"/>
    <m/>
    <n v="0"/>
    <n v="3"/>
    <n v="11"/>
    <n v="1783"/>
    <x v="1"/>
    <x v="1"/>
    <x v="0"/>
    <x v="0"/>
  </r>
  <r>
    <n v="165"/>
    <n v="83837"/>
    <n v="0"/>
    <n v="0"/>
    <n v="79"/>
    <x v="3"/>
    <n v="72"/>
    <x v="4"/>
    <n v="2719"/>
    <x v="2"/>
    <n v="0"/>
    <n v="1"/>
    <n v="0"/>
    <n v="0"/>
    <n v="0"/>
    <n v="0"/>
    <n v="0"/>
    <n v="0"/>
    <n v="0"/>
    <n v="1"/>
    <n v="847"/>
    <n v="66"/>
    <n v="119"/>
    <n v="86"/>
    <n v="89"/>
    <n v="111"/>
    <n v="1"/>
    <n v="4"/>
    <n v="9"/>
    <n v="10"/>
    <n v="5"/>
    <x v="13"/>
    <x v="0"/>
    <x v="0"/>
    <n v="50.291666666666664"/>
    <x v="0"/>
    <n v="1207"/>
    <x v="4"/>
    <n v="1"/>
    <n v="0"/>
    <n v="0"/>
    <n v="1"/>
    <n v="0"/>
    <n v="2"/>
    <m/>
    <n v="0"/>
    <n v="3"/>
    <n v="11"/>
    <n v="1096"/>
    <x v="0"/>
    <x v="0"/>
    <x v="9"/>
    <x v="0"/>
  </r>
  <r>
    <n v="166"/>
    <n v="38853"/>
    <n v="1"/>
    <n v="1"/>
    <n v="90"/>
    <x v="3"/>
    <n v="50"/>
    <x v="1"/>
    <n v="2196"/>
    <x v="2"/>
    <n v="0"/>
    <n v="1"/>
    <n v="0"/>
    <n v="0"/>
    <n v="0"/>
    <n v="0"/>
    <n v="0"/>
    <n v="0"/>
    <n v="0"/>
    <n v="1"/>
    <n v="29"/>
    <n v="0"/>
    <n v="14"/>
    <n v="0"/>
    <n v="0"/>
    <n v="2"/>
    <n v="2"/>
    <n v="7"/>
    <n v="2"/>
    <n v="0"/>
    <n v="3"/>
    <x v="7"/>
    <x v="3"/>
    <x v="1"/>
    <n v="8.6"/>
    <x v="1"/>
    <n v="43"/>
    <x v="1"/>
    <n v="0"/>
    <n v="0"/>
    <n v="0"/>
    <n v="0"/>
    <n v="0"/>
    <n v="0"/>
    <m/>
    <n v="0"/>
    <n v="3"/>
    <n v="11"/>
    <n v="41"/>
    <x v="1"/>
    <x v="1"/>
    <x v="14"/>
    <x v="0"/>
  </r>
  <r>
    <n v="167"/>
    <n v="38285"/>
    <n v="2"/>
    <n v="1"/>
    <n v="96"/>
    <x v="3"/>
    <n v="61"/>
    <x v="0"/>
    <n v="2164"/>
    <x v="1"/>
    <n v="0"/>
    <n v="0"/>
    <n v="0"/>
    <n v="1"/>
    <n v="0"/>
    <n v="0"/>
    <n v="0"/>
    <n v="1"/>
    <n v="0"/>
    <n v="0"/>
    <n v="2"/>
    <n v="0"/>
    <n v="5"/>
    <n v="2"/>
    <n v="0"/>
    <n v="1"/>
    <n v="1"/>
    <n v="2"/>
    <n v="0"/>
    <n v="0"/>
    <n v="3"/>
    <x v="20"/>
    <x v="1"/>
    <x v="1"/>
    <n v="3"/>
    <x v="1"/>
    <n v="9"/>
    <x v="1"/>
    <n v="0"/>
    <n v="0"/>
    <n v="0"/>
    <n v="0"/>
    <n v="0"/>
    <n v="0"/>
    <m/>
    <n v="0"/>
    <n v="3"/>
    <n v="11"/>
    <n v="8"/>
    <x v="1"/>
    <x v="1"/>
    <x v="14"/>
    <x v="0"/>
  </r>
  <r>
    <n v="168"/>
    <n v="78497"/>
    <n v="0"/>
    <n v="0"/>
    <n v="44"/>
    <x v="1"/>
    <n v="69"/>
    <x v="0"/>
    <n v="2369"/>
    <x v="2"/>
    <n v="0"/>
    <n v="1"/>
    <n v="0"/>
    <n v="0"/>
    <n v="0"/>
    <n v="1"/>
    <n v="0"/>
    <n v="0"/>
    <n v="0"/>
    <n v="0"/>
    <n v="207"/>
    <n v="26"/>
    <n v="447"/>
    <n v="75"/>
    <n v="0"/>
    <n v="223"/>
    <n v="1"/>
    <n v="2"/>
    <n v="5"/>
    <n v="7"/>
    <n v="12"/>
    <x v="13"/>
    <x v="0"/>
    <x v="1"/>
    <n v="31.458333333333332"/>
    <x v="2"/>
    <n v="755"/>
    <x v="2"/>
    <n v="1"/>
    <n v="0"/>
    <n v="0"/>
    <n v="0"/>
    <n v="0"/>
    <n v="1"/>
    <m/>
    <n v="0"/>
    <n v="3"/>
    <n v="11"/>
    <n v="532"/>
    <x v="1"/>
    <x v="1"/>
    <x v="5"/>
    <x v="0"/>
  </r>
  <r>
    <n v="169"/>
    <n v="51650"/>
    <n v="0"/>
    <n v="1"/>
    <n v="81"/>
    <x v="3"/>
    <n v="44"/>
    <x v="3"/>
    <n v="2208"/>
    <x v="2"/>
    <n v="0"/>
    <n v="1"/>
    <n v="0"/>
    <n v="0"/>
    <n v="0"/>
    <n v="0"/>
    <n v="0"/>
    <n v="0"/>
    <n v="0"/>
    <n v="1"/>
    <n v="152"/>
    <n v="3"/>
    <n v="22"/>
    <n v="2"/>
    <n v="5"/>
    <n v="7"/>
    <n v="1"/>
    <n v="5"/>
    <n v="4"/>
    <n v="1"/>
    <n v="4"/>
    <x v="25"/>
    <x v="3"/>
    <x v="2"/>
    <n v="20.444444444444443"/>
    <x v="1"/>
    <n v="184"/>
    <x v="3"/>
    <n v="0"/>
    <n v="0"/>
    <n v="0"/>
    <n v="0"/>
    <n v="0"/>
    <n v="0"/>
    <m/>
    <n v="0"/>
    <n v="3"/>
    <n v="11"/>
    <n v="177"/>
    <x v="1"/>
    <x v="1"/>
    <x v="31"/>
    <x v="0"/>
  </r>
  <r>
    <n v="170"/>
    <n v="16248"/>
    <n v="1"/>
    <n v="0"/>
    <n v="77"/>
    <x v="3"/>
    <n v="32"/>
    <x v="2"/>
    <n v="2209"/>
    <x v="2"/>
    <n v="0"/>
    <n v="1"/>
    <n v="0"/>
    <n v="0"/>
    <n v="0"/>
    <n v="1"/>
    <n v="0"/>
    <n v="0"/>
    <n v="0"/>
    <n v="0"/>
    <n v="12"/>
    <n v="11"/>
    <n v="10"/>
    <n v="3"/>
    <n v="12"/>
    <n v="9"/>
    <n v="3"/>
    <n v="6"/>
    <n v="2"/>
    <n v="1"/>
    <n v="3"/>
    <x v="3"/>
    <x v="3"/>
    <x v="1"/>
    <n v="8"/>
    <x v="1"/>
    <n v="48"/>
    <x v="1"/>
    <n v="0"/>
    <n v="0"/>
    <n v="0"/>
    <n v="0"/>
    <n v="0"/>
    <n v="0"/>
    <m/>
    <n v="0"/>
    <n v="3"/>
    <n v="11"/>
    <n v="39"/>
    <x v="1"/>
    <x v="1"/>
    <x v="14"/>
    <x v="0"/>
  </r>
  <r>
    <n v="171"/>
    <n v="66835"/>
    <n v="0"/>
    <n v="0"/>
    <n v="21"/>
    <x v="2"/>
    <n v="74"/>
    <x v="4"/>
    <n v="2433"/>
    <x v="2"/>
    <n v="0"/>
    <n v="1"/>
    <n v="0"/>
    <n v="0"/>
    <n v="0"/>
    <n v="0"/>
    <n v="0"/>
    <n v="0"/>
    <n v="1"/>
    <n v="0"/>
    <n v="620"/>
    <n v="26"/>
    <n v="195"/>
    <n v="34"/>
    <n v="17"/>
    <n v="141"/>
    <n v="1"/>
    <n v="2"/>
    <n v="6"/>
    <n v="4"/>
    <n v="13"/>
    <x v="18"/>
    <x v="0"/>
    <x v="1"/>
    <n v="38.782608695652172"/>
    <x v="2"/>
    <n v="892"/>
    <x v="2"/>
    <n v="0"/>
    <n v="0"/>
    <n v="0"/>
    <n v="0"/>
    <n v="0"/>
    <n v="0"/>
    <m/>
    <n v="0"/>
    <n v="3"/>
    <n v="11"/>
    <n v="751"/>
    <x v="1"/>
    <x v="1"/>
    <x v="2"/>
    <x v="0"/>
  </r>
  <r>
    <n v="172"/>
    <n v="30477"/>
    <n v="1"/>
    <n v="0"/>
    <n v="16"/>
    <x v="2"/>
    <n v="36"/>
    <x v="2"/>
    <n v="2317"/>
    <x v="2"/>
    <n v="0"/>
    <n v="1"/>
    <n v="0"/>
    <n v="0"/>
    <n v="0"/>
    <n v="0"/>
    <n v="0"/>
    <n v="0"/>
    <n v="1"/>
    <n v="0"/>
    <n v="47"/>
    <n v="1"/>
    <n v="6"/>
    <n v="0"/>
    <n v="0"/>
    <n v="12"/>
    <n v="1"/>
    <n v="6"/>
    <n v="1"/>
    <n v="1"/>
    <n v="3"/>
    <x v="7"/>
    <x v="3"/>
    <x v="1"/>
    <n v="10.8"/>
    <x v="1"/>
    <n v="54"/>
    <x v="1"/>
    <n v="0"/>
    <n v="0"/>
    <n v="0"/>
    <n v="0"/>
    <n v="0"/>
    <n v="0"/>
    <m/>
    <n v="0"/>
    <n v="3"/>
    <n v="11"/>
    <n v="42"/>
    <x v="1"/>
    <x v="1"/>
    <x v="3"/>
    <x v="0"/>
  </r>
  <r>
    <n v="173"/>
    <n v="28249"/>
    <n v="0"/>
    <n v="0"/>
    <n v="80"/>
    <x v="3"/>
    <n v="59"/>
    <x v="1"/>
    <n v="2173"/>
    <x v="2"/>
    <n v="0"/>
    <n v="1"/>
    <n v="0"/>
    <n v="0"/>
    <n v="0"/>
    <n v="0"/>
    <n v="1"/>
    <n v="0"/>
    <n v="0"/>
    <n v="0"/>
    <n v="1"/>
    <n v="9"/>
    <n v="7"/>
    <n v="2"/>
    <n v="14"/>
    <n v="10"/>
    <n v="1"/>
    <n v="6"/>
    <n v="2"/>
    <n v="0"/>
    <n v="3"/>
    <x v="7"/>
    <x v="3"/>
    <x v="1"/>
    <n v="6.6"/>
    <x v="1"/>
    <n v="33"/>
    <x v="1"/>
    <n v="0"/>
    <n v="0"/>
    <n v="0"/>
    <n v="0"/>
    <n v="0"/>
    <n v="0"/>
    <m/>
    <n v="0"/>
    <n v="3"/>
    <n v="11"/>
    <n v="23"/>
    <x v="1"/>
    <x v="1"/>
    <x v="14"/>
    <x v="0"/>
  </r>
  <r>
    <n v="174"/>
    <n v="25271"/>
    <n v="1"/>
    <n v="0"/>
    <n v="45"/>
    <x v="1"/>
    <n v="37"/>
    <x v="2"/>
    <n v="2730"/>
    <x v="2"/>
    <n v="0"/>
    <n v="1"/>
    <n v="0"/>
    <n v="0"/>
    <n v="0"/>
    <n v="0"/>
    <n v="0"/>
    <n v="1"/>
    <n v="0"/>
    <n v="0"/>
    <n v="10"/>
    <n v="1"/>
    <n v="18"/>
    <n v="10"/>
    <n v="4"/>
    <n v="7"/>
    <n v="1"/>
    <n v="9"/>
    <n v="1"/>
    <n v="1"/>
    <n v="2"/>
    <x v="1"/>
    <x v="1"/>
    <x v="1"/>
    <n v="10.75"/>
    <x v="1"/>
    <n v="43"/>
    <x v="1"/>
    <n v="0"/>
    <n v="0"/>
    <n v="0"/>
    <n v="0"/>
    <n v="0"/>
    <n v="0"/>
    <m/>
    <n v="0"/>
    <n v="3"/>
    <n v="11"/>
    <n v="36"/>
    <x v="1"/>
    <x v="1"/>
    <x v="1"/>
    <x v="0"/>
  </r>
  <r>
    <n v="175"/>
    <n v="32303"/>
    <n v="0"/>
    <n v="1"/>
    <n v="63"/>
    <x v="4"/>
    <n v="50"/>
    <x v="1"/>
    <n v="2272"/>
    <x v="0"/>
    <n v="0"/>
    <n v="0"/>
    <n v="1"/>
    <n v="0"/>
    <n v="0"/>
    <n v="0"/>
    <n v="0"/>
    <n v="0"/>
    <n v="0"/>
    <n v="1"/>
    <n v="35"/>
    <n v="0"/>
    <n v="2"/>
    <n v="0"/>
    <n v="0"/>
    <n v="2"/>
    <n v="2"/>
    <n v="5"/>
    <n v="1"/>
    <n v="0"/>
    <n v="4"/>
    <x v="7"/>
    <x v="3"/>
    <x v="1"/>
    <n v="7.4"/>
    <x v="1"/>
    <n v="37"/>
    <x v="1"/>
    <n v="0"/>
    <n v="0"/>
    <n v="0"/>
    <n v="0"/>
    <n v="0"/>
    <n v="0"/>
    <m/>
    <n v="0"/>
    <n v="3"/>
    <n v="11"/>
    <n v="35"/>
    <x v="1"/>
    <x v="1"/>
    <x v="28"/>
    <x v="0"/>
  </r>
  <r>
    <n v="176"/>
    <n v="61286"/>
    <n v="0"/>
    <n v="1"/>
    <n v="34"/>
    <x v="1"/>
    <n v="54"/>
    <x v="1"/>
    <n v="2490"/>
    <x v="2"/>
    <n v="0"/>
    <n v="1"/>
    <n v="0"/>
    <n v="0"/>
    <n v="0"/>
    <n v="0"/>
    <n v="0"/>
    <n v="1"/>
    <n v="0"/>
    <n v="0"/>
    <n v="356"/>
    <n v="0"/>
    <n v="107"/>
    <n v="19"/>
    <n v="9"/>
    <n v="117"/>
    <n v="2"/>
    <n v="5"/>
    <n v="7"/>
    <n v="1"/>
    <n v="8"/>
    <x v="21"/>
    <x v="2"/>
    <x v="1"/>
    <n v="30.6875"/>
    <x v="2"/>
    <n v="491"/>
    <x v="3"/>
    <n v="0"/>
    <n v="0"/>
    <n v="0"/>
    <n v="0"/>
    <n v="0"/>
    <n v="0"/>
    <m/>
    <n v="0"/>
    <n v="3"/>
    <n v="11"/>
    <n v="374"/>
    <x v="1"/>
    <x v="1"/>
    <x v="35"/>
    <x v="0"/>
  </r>
  <r>
    <n v="177"/>
    <n v="74068"/>
    <n v="0"/>
    <n v="0"/>
    <n v="14"/>
    <x v="5"/>
    <n v="44"/>
    <x v="3"/>
    <n v="2626"/>
    <x v="2"/>
    <n v="0"/>
    <n v="1"/>
    <n v="0"/>
    <n v="0"/>
    <n v="0"/>
    <n v="0"/>
    <n v="0"/>
    <n v="1"/>
    <n v="0"/>
    <n v="0"/>
    <n v="783"/>
    <n v="30"/>
    <n v="537"/>
    <n v="140"/>
    <n v="76"/>
    <n v="15"/>
    <n v="1"/>
    <n v="2"/>
    <n v="4"/>
    <n v="10"/>
    <n v="9"/>
    <x v="18"/>
    <x v="0"/>
    <x v="0"/>
    <n v="68.086956521739125"/>
    <x v="0"/>
    <n v="1566"/>
    <x v="0"/>
    <n v="0"/>
    <n v="0"/>
    <n v="0"/>
    <n v="0"/>
    <n v="0"/>
    <n v="0"/>
    <m/>
    <n v="0"/>
    <n v="3"/>
    <n v="11"/>
    <n v="1551"/>
    <x v="1"/>
    <x v="1"/>
    <x v="25"/>
    <x v="1"/>
  </r>
  <r>
    <n v="178"/>
    <n v="45759"/>
    <n v="1"/>
    <n v="1"/>
    <n v="13"/>
    <x v="5"/>
    <n v="56"/>
    <x v="1"/>
    <n v="2650"/>
    <x v="2"/>
    <n v="0"/>
    <n v="1"/>
    <n v="0"/>
    <n v="0"/>
    <n v="0"/>
    <n v="0"/>
    <n v="0"/>
    <n v="0"/>
    <n v="0"/>
    <n v="1"/>
    <n v="42"/>
    <n v="1"/>
    <n v="18"/>
    <n v="3"/>
    <n v="0"/>
    <n v="4"/>
    <n v="2"/>
    <n v="7"/>
    <n v="2"/>
    <n v="0"/>
    <n v="3"/>
    <x v="7"/>
    <x v="3"/>
    <x v="1"/>
    <n v="12.8"/>
    <x v="1"/>
    <n v="64"/>
    <x v="1"/>
    <n v="0"/>
    <n v="0"/>
    <n v="0"/>
    <n v="0"/>
    <n v="0"/>
    <n v="0"/>
    <m/>
    <n v="0"/>
    <n v="3"/>
    <n v="11"/>
    <n v="60"/>
    <x v="1"/>
    <x v="1"/>
    <x v="23"/>
    <x v="0"/>
  </r>
  <r>
    <n v="179"/>
    <n v="24882"/>
    <n v="1"/>
    <n v="0"/>
    <n v="52"/>
    <x v="0"/>
    <n v="42"/>
    <x v="3"/>
    <n v="2817"/>
    <x v="1"/>
    <n v="0"/>
    <n v="0"/>
    <n v="0"/>
    <n v="1"/>
    <n v="0"/>
    <n v="0"/>
    <n v="1"/>
    <n v="0"/>
    <n v="0"/>
    <n v="0"/>
    <n v="1"/>
    <n v="4"/>
    <n v="10"/>
    <n v="29"/>
    <n v="0"/>
    <n v="36"/>
    <n v="1"/>
    <n v="6"/>
    <n v="1"/>
    <n v="1"/>
    <n v="2"/>
    <x v="1"/>
    <x v="1"/>
    <x v="1"/>
    <n v="11"/>
    <x v="1"/>
    <n v="44"/>
    <x v="1"/>
    <n v="0"/>
    <n v="0"/>
    <n v="1"/>
    <n v="0"/>
    <n v="0"/>
    <n v="1"/>
    <m/>
    <n v="0"/>
    <n v="3"/>
    <n v="11"/>
    <n v="8"/>
    <x v="1"/>
    <x v="1"/>
    <x v="8"/>
    <x v="0"/>
  </r>
  <r>
    <n v="180"/>
    <n v="66973"/>
    <n v="0"/>
    <n v="0"/>
    <n v="98"/>
    <x v="3"/>
    <n v="31"/>
    <x v="2"/>
    <n v="2567"/>
    <x v="1"/>
    <n v="0"/>
    <n v="0"/>
    <n v="0"/>
    <n v="1"/>
    <n v="0"/>
    <n v="0"/>
    <n v="0"/>
    <n v="0"/>
    <n v="0"/>
    <n v="1"/>
    <n v="466"/>
    <n v="22"/>
    <n v="432"/>
    <n v="147"/>
    <n v="113"/>
    <n v="102"/>
    <n v="1"/>
    <n v="3"/>
    <n v="8"/>
    <n v="7"/>
    <n v="12"/>
    <x v="26"/>
    <x v="0"/>
    <x v="1"/>
    <n v="43.703703703703702"/>
    <x v="2"/>
    <n v="1180"/>
    <x v="4"/>
    <n v="0"/>
    <n v="0"/>
    <n v="0"/>
    <n v="0"/>
    <n v="0"/>
    <n v="0"/>
    <m/>
    <n v="0"/>
    <n v="3"/>
    <n v="11"/>
    <n v="1078"/>
    <x v="1"/>
    <x v="1"/>
    <x v="42"/>
    <x v="0"/>
  </r>
  <r>
    <n v="181"/>
    <n v="38872"/>
    <n v="1"/>
    <n v="0"/>
    <n v="93"/>
    <x v="3"/>
    <n v="32"/>
    <x v="2"/>
    <n v="2554"/>
    <x v="2"/>
    <n v="0"/>
    <n v="1"/>
    <n v="0"/>
    <n v="0"/>
    <n v="0"/>
    <n v="0"/>
    <n v="0"/>
    <n v="1"/>
    <n v="0"/>
    <n v="0"/>
    <n v="23"/>
    <n v="3"/>
    <n v="21"/>
    <n v="3"/>
    <n v="19"/>
    <n v="22"/>
    <n v="2"/>
    <n v="8"/>
    <n v="3"/>
    <n v="0"/>
    <n v="3"/>
    <x v="3"/>
    <x v="3"/>
    <x v="2"/>
    <n v="11.5"/>
    <x v="1"/>
    <n v="69"/>
    <x v="1"/>
    <n v="0"/>
    <n v="0"/>
    <n v="0"/>
    <n v="0"/>
    <n v="0"/>
    <n v="0"/>
    <m/>
    <n v="0"/>
    <n v="3"/>
    <n v="11"/>
    <n v="47"/>
    <x v="1"/>
    <x v="1"/>
    <x v="14"/>
    <x v="0"/>
  </r>
  <r>
    <n v="182"/>
    <n v="51148"/>
    <n v="1"/>
    <n v="1"/>
    <n v="38"/>
    <x v="1"/>
    <n v="47"/>
    <x v="3"/>
    <n v="2655"/>
    <x v="2"/>
    <n v="0"/>
    <n v="1"/>
    <n v="0"/>
    <n v="0"/>
    <n v="0"/>
    <n v="0"/>
    <n v="0"/>
    <n v="1"/>
    <n v="0"/>
    <n v="0"/>
    <n v="235"/>
    <n v="6"/>
    <n v="45"/>
    <n v="8"/>
    <n v="9"/>
    <n v="12"/>
    <n v="4"/>
    <n v="6"/>
    <n v="5"/>
    <n v="1"/>
    <n v="6"/>
    <x v="10"/>
    <x v="4"/>
    <x v="1"/>
    <n v="25.25"/>
    <x v="2"/>
    <n v="303"/>
    <x v="3"/>
    <n v="0"/>
    <n v="0"/>
    <n v="0"/>
    <n v="0"/>
    <n v="0"/>
    <n v="0"/>
    <m/>
    <n v="0"/>
    <n v="3"/>
    <n v="11"/>
    <n v="291"/>
    <x v="1"/>
    <x v="1"/>
    <x v="35"/>
    <x v="0"/>
  </r>
  <r>
    <n v="183"/>
    <n v="31353"/>
    <n v="1"/>
    <n v="1"/>
    <n v="24"/>
    <x v="2"/>
    <n v="43"/>
    <x v="3"/>
    <n v="2341"/>
    <x v="2"/>
    <n v="0"/>
    <n v="1"/>
    <n v="0"/>
    <n v="0"/>
    <n v="0"/>
    <n v="0"/>
    <n v="0"/>
    <n v="1"/>
    <n v="0"/>
    <n v="0"/>
    <n v="10"/>
    <n v="0"/>
    <n v="10"/>
    <n v="3"/>
    <n v="1"/>
    <n v="7"/>
    <n v="2"/>
    <n v="8"/>
    <n v="1"/>
    <n v="1"/>
    <n v="2"/>
    <x v="1"/>
    <x v="1"/>
    <x v="1"/>
    <n v="6"/>
    <x v="1"/>
    <n v="24"/>
    <x v="1"/>
    <n v="0"/>
    <n v="0"/>
    <n v="0"/>
    <n v="0"/>
    <n v="0"/>
    <n v="0"/>
    <m/>
    <n v="0"/>
    <n v="3"/>
    <n v="11"/>
    <n v="17"/>
    <x v="1"/>
    <x v="1"/>
    <x v="3"/>
    <x v="0"/>
  </r>
  <r>
    <n v="184"/>
    <n v="69661"/>
    <n v="0"/>
    <n v="0"/>
    <n v="80"/>
    <x v="3"/>
    <n v="40"/>
    <x v="3"/>
    <n v="2206"/>
    <x v="2"/>
    <n v="0"/>
    <n v="1"/>
    <n v="0"/>
    <n v="0"/>
    <n v="0"/>
    <n v="0"/>
    <n v="0"/>
    <n v="0"/>
    <n v="1"/>
    <n v="0"/>
    <n v="656"/>
    <n v="16"/>
    <n v="106"/>
    <n v="32"/>
    <n v="16"/>
    <n v="8"/>
    <n v="1"/>
    <n v="3"/>
    <n v="7"/>
    <n v="3"/>
    <n v="12"/>
    <x v="0"/>
    <x v="0"/>
    <x v="1"/>
    <n v="37.545454545454547"/>
    <x v="2"/>
    <n v="826"/>
    <x v="2"/>
    <n v="0"/>
    <n v="0"/>
    <n v="0"/>
    <n v="0"/>
    <n v="0"/>
    <n v="0"/>
    <m/>
    <n v="0"/>
    <n v="3"/>
    <n v="11"/>
    <n v="818"/>
    <x v="1"/>
    <x v="1"/>
    <x v="30"/>
    <x v="0"/>
  </r>
  <r>
    <n v="185"/>
    <n v="80067"/>
    <n v="0"/>
    <n v="0"/>
    <n v="82"/>
    <x v="3"/>
    <n v="66"/>
    <x v="0"/>
    <n v="2442"/>
    <x v="2"/>
    <n v="0"/>
    <n v="1"/>
    <n v="0"/>
    <n v="0"/>
    <n v="0"/>
    <n v="0"/>
    <n v="0"/>
    <n v="1"/>
    <n v="0"/>
    <n v="0"/>
    <n v="519"/>
    <n v="17"/>
    <n v="813"/>
    <n v="27"/>
    <n v="173"/>
    <n v="51"/>
    <n v="1"/>
    <n v="2"/>
    <n v="4"/>
    <n v="6"/>
    <n v="6"/>
    <x v="21"/>
    <x v="2"/>
    <x v="0"/>
    <n v="96.8125"/>
    <x v="0"/>
    <n v="1549"/>
    <x v="0"/>
    <n v="0"/>
    <n v="0"/>
    <n v="0"/>
    <n v="0"/>
    <n v="1"/>
    <n v="1"/>
    <m/>
    <n v="0"/>
    <n v="3"/>
    <n v="11"/>
    <n v="1498"/>
    <x v="1"/>
    <x v="1"/>
    <x v="13"/>
    <x v="0"/>
  </r>
  <r>
    <n v="186"/>
    <n v="86718"/>
    <n v="0"/>
    <n v="0"/>
    <n v="20"/>
    <x v="2"/>
    <n v="66"/>
    <x v="0"/>
    <n v="2687"/>
    <x v="2"/>
    <n v="0"/>
    <n v="1"/>
    <n v="0"/>
    <n v="0"/>
    <n v="0"/>
    <n v="0"/>
    <n v="0"/>
    <n v="1"/>
    <n v="0"/>
    <n v="0"/>
    <n v="344"/>
    <n v="189"/>
    <n v="482"/>
    <n v="50"/>
    <n v="33"/>
    <n v="172"/>
    <n v="1"/>
    <n v="2"/>
    <n v="5"/>
    <n v="6"/>
    <n v="5"/>
    <x v="21"/>
    <x v="2"/>
    <x v="0"/>
    <n v="68.625"/>
    <x v="0"/>
    <n v="1098"/>
    <x v="4"/>
    <n v="0"/>
    <n v="0"/>
    <n v="0"/>
    <n v="0"/>
    <n v="0"/>
    <n v="0"/>
    <m/>
    <n v="0"/>
    <n v="3"/>
    <n v="11"/>
    <n v="926"/>
    <x v="1"/>
    <x v="1"/>
    <x v="11"/>
    <x v="1"/>
  </r>
  <r>
    <n v="187"/>
    <n v="46854"/>
    <n v="1"/>
    <n v="1"/>
    <n v="81"/>
    <x v="3"/>
    <n v="47"/>
    <x v="3"/>
    <n v="2249"/>
    <x v="0"/>
    <n v="0"/>
    <n v="0"/>
    <n v="1"/>
    <n v="0"/>
    <n v="0"/>
    <n v="0"/>
    <n v="0"/>
    <n v="0"/>
    <n v="0"/>
    <n v="1"/>
    <n v="96"/>
    <n v="1"/>
    <n v="79"/>
    <n v="7"/>
    <n v="1"/>
    <n v="79"/>
    <n v="6"/>
    <n v="8"/>
    <n v="5"/>
    <n v="1"/>
    <n v="3"/>
    <x v="25"/>
    <x v="3"/>
    <x v="2"/>
    <n v="20.444444444444443"/>
    <x v="1"/>
    <n v="184"/>
    <x v="3"/>
    <n v="0"/>
    <n v="0"/>
    <n v="1"/>
    <n v="0"/>
    <n v="0"/>
    <n v="1"/>
    <m/>
    <n v="0"/>
    <n v="3"/>
    <n v="11"/>
    <n v="105"/>
    <x v="0"/>
    <x v="0"/>
    <x v="31"/>
    <x v="0"/>
  </r>
  <r>
    <n v="188"/>
    <n v="69142"/>
    <n v="0"/>
    <n v="1"/>
    <n v="50"/>
    <x v="0"/>
    <n v="68"/>
    <x v="0"/>
    <n v="2159"/>
    <x v="3"/>
    <n v="1"/>
    <n v="0"/>
    <n v="0"/>
    <n v="0"/>
    <n v="0"/>
    <n v="0"/>
    <n v="0"/>
    <n v="1"/>
    <n v="0"/>
    <n v="0"/>
    <n v="448"/>
    <n v="4"/>
    <n v="34"/>
    <n v="6"/>
    <n v="4"/>
    <n v="39"/>
    <n v="3"/>
    <n v="5"/>
    <n v="8"/>
    <n v="1"/>
    <n v="7"/>
    <x v="21"/>
    <x v="2"/>
    <x v="2"/>
    <n v="31"/>
    <x v="2"/>
    <n v="496"/>
    <x v="3"/>
    <n v="0"/>
    <n v="0"/>
    <n v="0"/>
    <n v="1"/>
    <n v="0"/>
    <n v="1"/>
    <m/>
    <n v="0"/>
    <n v="3"/>
    <n v="11"/>
    <n v="457"/>
    <x v="1"/>
    <x v="1"/>
    <x v="27"/>
    <x v="0"/>
  </r>
  <r>
    <n v="189"/>
    <n v="75922"/>
    <n v="0"/>
    <n v="0"/>
    <n v="60"/>
    <x v="0"/>
    <n v="52"/>
    <x v="1"/>
    <n v="2361"/>
    <x v="0"/>
    <n v="0"/>
    <n v="0"/>
    <n v="1"/>
    <n v="0"/>
    <n v="0"/>
    <n v="0"/>
    <n v="0"/>
    <n v="1"/>
    <n v="0"/>
    <n v="0"/>
    <n v="265"/>
    <n v="138"/>
    <n v="553"/>
    <n v="224"/>
    <n v="23"/>
    <n v="92"/>
    <n v="1"/>
    <n v="1"/>
    <n v="4"/>
    <n v="4"/>
    <n v="9"/>
    <x v="5"/>
    <x v="2"/>
    <x v="1"/>
    <n v="70.764705882352942"/>
    <x v="0"/>
    <n v="1203"/>
    <x v="4"/>
    <n v="0"/>
    <n v="0"/>
    <n v="0"/>
    <n v="0"/>
    <n v="0"/>
    <n v="0"/>
    <m/>
    <n v="0"/>
    <n v="3"/>
    <n v="11"/>
    <n v="1111"/>
    <x v="1"/>
    <x v="1"/>
    <x v="26"/>
    <x v="0"/>
  </r>
  <r>
    <n v="190"/>
    <n v="63693"/>
    <n v="0"/>
    <n v="1"/>
    <n v="63"/>
    <x v="4"/>
    <n v="42"/>
    <x v="3"/>
    <n v="2417"/>
    <x v="3"/>
    <n v="1"/>
    <n v="0"/>
    <n v="0"/>
    <n v="0"/>
    <n v="0"/>
    <n v="0"/>
    <n v="0"/>
    <n v="1"/>
    <n v="0"/>
    <n v="0"/>
    <n v="587"/>
    <n v="43"/>
    <n v="337"/>
    <n v="42"/>
    <n v="87"/>
    <n v="54"/>
    <n v="3"/>
    <n v="6"/>
    <n v="11"/>
    <n v="6"/>
    <n v="9"/>
    <x v="22"/>
    <x v="0"/>
    <x v="2"/>
    <n v="42.153846153846153"/>
    <x v="2"/>
    <n v="1096"/>
    <x v="4"/>
    <n v="0"/>
    <n v="0"/>
    <n v="0"/>
    <n v="0"/>
    <n v="0"/>
    <n v="0"/>
    <m/>
    <n v="0"/>
    <n v="3"/>
    <n v="11"/>
    <n v="1042"/>
    <x v="1"/>
    <x v="1"/>
    <x v="43"/>
    <x v="0"/>
  </r>
  <r>
    <n v="191"/>
    <n v="102160"/>
    <n v="0"/>
    <n v="0"/>
    <n v="54"/>
    <x v="0"/>
    <n v="43"/>
    <x v="3"/>
    <n v="2763"/>
    <x v="1"/>
    <n v="0"/>
    <n v="0"/>
    <n v="0"/>
    <n v="1"/>
    <n v="0"/>
    <n v="0"/>
    <n v="0"/>
    <n v="0"/>
    <n v="0"/>
    <n v="1"/>
    <n v="763"/>
    <n v="29"/>
    <n v="138"/>
    <n v="76"/>
    <n v="176"/>
    <n v="58"/>
    <n v="0"/>
    <n v="4"/>
    <n v="7"/>
    <n v="9"/>
    <n v="10"/>
    <x v="22"/>
    <x v="0"/>
    <x v="1"/>
    <n v="45.46153846153846"/>
    <x v="2"/>
    <n v="1182"/>
    <x v="4"/>
    <n v="1"/>
    <n v="0"/>
    <n v="0"/>
    <n v="1"/>
    <n v="1"/>
    <n v="3"/>
    <m/>
    <n v="0"/>
    <n v="3"/>
    <n v="11"/>
    <n v="1124"/>
    <x v="0"/>
    <x v="0"/>
    <x v="36"/>
    <x v="0"/>
  </r>
  <r>
    <n v="192"/>
    <n v="40637"/>
    <n v="1"/>
    <n v="1"/>
    <n v="72"/>
    <x v="4"/>
    <n v="55"/>
    <x v="1"/>
    <n v="2506"/>
    <x v="0"/>
    <n v="0"/>
    <n v="0"/>
    <n v="1"/>
    <n v="0"/>
    <n v="0"/>
    <n v="0"/>
    <n v="0"/>
    <n v="0"/>
    <n v="0"/>
    <n v="1"/>
    <n v="22"/>
    <n v="0"/>
    <n v="13"/>
    <n v="0"/>
    <n v="0"/>
    <n v="3"/>
    <n v="2"/>
    <n v="7"/>
    <n v="1"/>
    <n v="0"/>
    <n v="3"/>
    <x v="1"/>
    <x v="1"/>
    <x v="1"/>
    <n v="8.75"/>
    <x v="1"/>
    <n v="35"/>
    <x v="1"/>
    <n v="0"/>
    <n v="0"/>
    <n v="0"/>
    <n v="0"/>
    <n v="0"/>
    <n v="0"/>
    <m/>
    <n v="0"/>
    <n v="3"/>
    <n v="11"/>
    <n v="32"/>
    <x v="1"/>
    <x v="1"/>
    <x v="28"/>
    <x v="0"/>
  </r>
  <r>
    <n v="193"/>
    <n v="18890"/>
    <n v="0"/>
    <n v="0"/>
    <n v="5"/>
    <x v="5"/>
    <n v="36"/>
    <x v="2"/>
    <n v="2755"/>
    <x v="0"/>
    <n v="0"/>
    <n v="0"/>
    <n v="1"/>
    <n v="0"/>
    <n v="0"/>
    <n v="0"/>
    <n v="0"/>
    <n v="0"/>
    <n v="1"/>
    <n v="0"/>
    <n v="6"/>
    <n v="4"/>
    <n v="1"/>
    <n v="7"/>
    <n v="2"/>
    <n v="15"/>
    <n v="1"/>
    <n v="6"/>
    <n v="0"/>
    <n v="1"/>
    <n v="2"/>
    <x v="20"/>
    <x v="1"/>
    <x v="1"/>
    <n v="6.666666666666667"/>
    <x v="1"/>
    <n v="20"/>
    <x v="1"/>
    <n v="0"/>
    <n v="0"/>
    <n v="1"/>
    <n v="0"/>
    <n v="0"/>
    <n v="1"/>
    <m/>
    <n v="0"/>
    <n v="3"/>
    <n v="11"/>
    <n v="5"/>
    <x v="0"/>
    <x v="0"/>
    <x v="23"/>
    <x v="0"/>
  </r>
  <r>
    <n v="194"/>
    <n v="29604"/>
    <n v="1"/>
    <n v="0"/>
    <n v="88"/>
    <x v="3"/>
    <n v="32"/>
    <x v="2"/>
    <n v="2362"/>
    <x v="1"/>
    <n v="0"/>
    <n v="0"/>
    <n v="0"/>
    <n v="1"/>
    <n v="0"/>
    <n v="0"/>
    <n v="0"/>
    <n v="1"/>
    <n v="0"/>
    <n v="0"/>
    <n v="7"/>
    <n v="6"/>
    <n v="13"/>
    <n v="7"/>
    <n v="6"/>
    <n v="14"/>
    <n v="1"/>
    <n v="9"/>
    <n v="1"/>
    <n v="0"/>
    <n v="3"/>
    <x v="1"/>
    <x v="1"/>
    <x v="1"/>
    <n v="9.75"/>
    <x v="1"/>
    <n v="39"/>
    <x v="1"/>
    <n v="0"/>
    <n v="0"/>
    <n v="1"/>
    <n v="0"/>
    <n v="0"/>
    <n v="1"/>
    <m/>
    <n v="0"/>
    <n v="3"/>
    <n v="11"/>
    <n v="25"/>
    <x v="1"/>
    <x v="1"/>
    <x v="14"/>
    <x v="0"/>
  </r>
  <r>
    <n v="195"/>
    <n v="48721"/>
    <n v="1"/>
    <n v="1"/>
    <n v="50"/>
    <x v="0"/>
    <n v="57"/>
    <x v="1"/>
    <n v="2571"/>
    <x v="3"/>
    <n v="1"/>
    <n v="0"/>
    <n v="0"/>
    <n v="0"/>
    <n v="0"/>
    <n v="0"/>
    <n v="0"/>
    <n v="0"/>
    <n v="1"/>
    <n v="0"/>
    <n v="81"/>
    <n v="18"/>
    <n v="113"/>
    <n v="47"/>
    <n v="13"/>
    <n v="21"/>
    <n v="6"/>
    <n v="6"/>
    <n v="4"/>
    <n v="2"/>
    <n v="5"/>
    <x v="12"/>
    <x v="4"/>
    <x v="1"/>
    <n v="24.727272727272727"/>
    <x v="1"/>
    <n v="272"/>
    <x v="3"/>
    <n v="0"/>
    <n v="0"/>
    <n v="0"/>
    <n v="0"/>
    <n v="0"/>
    <n v="0"/>
    <m/>
    <n v="0"/>
    <n v="3"/>
    <n v="11"/>
    <n v="251"/>
    <x v="1"/>
    <x v="1"/>
    <x v="10"/>
    <x v="0"/>
  </r>
  <r>
    <n v="196"/>
    <n v="44794"/>
    <n v="0"/>
    <n v="1"/>
    <n v="99"/>
    <x v="3"/>
    <n v="54"/>
    <x v="1"/>
    <n v="2180"/>
    <x v="2"/>
    <n v="0"/>
    <n v="1"/>
    <n v="0"/>
    <n v="0"/>
    <n v="0"/>
    <n v="0"/>
    <n v="0"/>
    <n v="1"/>
    <n v="0"/>
    <n v="0"/>
    <n v="54"/>
    <n v="0"/>
    <n v="7"/>
    <n v="0"/>
    <n v="0"/>
    <n v="4"/>
    <n v="1"/>
    <n v="6"/>
    <n v="2"/>
    <n v="0"/>
    <n v="3"/>
    <x v="7"/>
    <x v="3"/>
    <x v="1"/>
    <n v="12.2"/>
    <x v="1"/>
    <n v="61"/>
    <x v="1"/>
    <n v="0"/>
    <n v="0"/>
    <n v="0"/>
    <n v="0"/>
    <n v="0"/>
    <n v="0"/>
    <m/>
    <n v="0"/>
    <n v="3"/>
    <n v="11"/>
    <n v="57"/>
    <x v="1"/>
    <x v="1"/>
    <x v="14"/>
    <x v="0"/>
  </r>
  <r>
    <n v="197"/>
    <n v="64497"/>
    <n v="0"/>
    <n v="1"/>
    <n v="17"/>
    <x v="2"/>
    <n v="66"/>
    <x v="0"/>
    <n v="2816"/>
    <x v="3"/>
    <n v="1"/>
    <n v="0"/>
    <n v="0"/>
    <n v="0"/>
    <n v="0"/>
    <n v="0"/>
    <n v="0"/>
    <n v="1"/>
    <n v="0"/>
    <n v="0"/>
    <n v="1170"/>
    <n v="48"/>
    <n v="320"/>
    <n v="42"/>
    <n v="32"/>
    <n v="192"/>
    <n v="5"/>
    <n v="8"/>
    <n v="11"/>
    <n v="4"/>
    <n v="9"/>
    <x v="13"/>
    <x v="0"/>
    <x v="2"/>
    <n v="67.166666666666671"/>
    <x v="0"/>
    <n v="1612"/>
    <x v="0"/>
    <n v="0"/>
    <n v="0"/>
    <n v="1"/>
    <n v="0"/>
    <n v="0"/>
    <n v="1"/>
    <m/>
    <n v="0"/>
    <n v="3"/>
    <n v="11"/>
    <n v="1420"/>
    <x v="0"/>
    <x v="0"/>
    <x v="38"/>
    <x v="1"/>
  </r>
  <r>
    <n v="198"/>
    <n v="46097"/>
    <n v="0"/>
    <n v="1"/>
    <n v="11"/>
    <x v="5"/>
    <n v="64"/>
    <x v="0"/>
    <n v="2614"/>
    <x v="1"/>
    <n v="0"/>
    <n v="0"/>
    <n v="0"/>
    <n v="1"/>
    <n v="0"/>
    <n v="0"/>
    <n v="0"/>
    <n v="1"/>
    <n v="0"/>
    <n v="0"/>
    <n v="72"/>
    <n v="24"/>
    <n v="68"/>
    <n v="65"/>
    <n v="4"/>
    <n v="8"/>
    <n v="5"/>
    <n v="4"/>
    <n v="3"/>
    <n v="1"/>
    <n v="6"/>
    <x v="16"/>
    <x v="3"/>
    <x v="1"/>
    <n v="23.3"/>
    <x v="1"/>
    <n v="233"/>
    <x v="3"/>
    <n v="0"/>
    <n v="0"/>
    <n v="0"/>
    <n v="0"/>
    <n v="0"/>
    <n v="0"/>
    <m/>
    <n v="0"/>
    <n v="3"/>
    <n v="11"/>
    <n v="225"/>
    <x v="1"/>
    <x v="1"/>
    <x v="19"/>
    <x v="0"/>
  </r>
  <r>
    <n v="199"/>
    <n v="77972"/>
    <n v="0"/>
    <n v="0"/>
    <n v="18"/>
    <x v="2"/>
    <n v="66"/>
    <x v="0"/>
    <n v="2262"/>
    <x v="1"/>
    <n v="0"/>
    <n v="0"/>
    <n v="0"/>
    <n v="1"/>
    <n v="0"/>
    <n v="0"/>
    <n v="0"/>
    <n v="1"/>
    <n v="0"/>
    <n v="0"/>
    <n v="613"/>
    <n v="22"/>
    <n v="319"/>
    <n v="33"/>
    <n v="102"/>
    <n v="12"/>
    <n v="1"/>
    <n v="1"/>
    <n v="4"/>
    <n v="6"/>
    <n v="9"/>
    <x v="19"/>
    <x v="2"/>
    <x v="1"/>
    <n v="57.315789473684212"/>
    <x v="0"/>
    <n v="1089"/>
    <x v="4"/>
    <n v="0"/>
    <n v="0"/>
    <n v="0"/>
    <n v="0"/>
    <n v="0"/>
    <n v="0"/>
    <m/>
    <n v="0"/>
    <n v="3"/>
    <n v="11"/>
    <n v="1077"/>
    <x v="1"/>
    <x v="1"/>
    <x v="11"/>
    <x v="1"/>
  </r>
  <r>
    <n v="200"/>
    <n v="44377"/>
    <n v="1"/>
    <n v="1"/>
    <n v="70"/>
    <x v="4"/>
    <n v="52"/>
    <x v="1"/>
    <n v="2791"/>
    <x v="2"/>
    <n v="0"/>
    <n v="1"/>
    <n v="0"/>
    <n v="0"/>
    <n v="0"/>
    <n v="0"/>
    <n v="0"/>
    <n v="0"/>
    <n v="0"/>
    <n v="1"/>
    <n v="224"/>
    <n v="0"/>
    <n v="30"/>
    <n v="0"/>
    <n v="0"/>
    <n v="10"/>
    <n v="8"/>
    <n v="8"/>
    <n v="5"/>
    <n v="1"/>
    <n v="5"/>
    <x v="12"/>
    <x v="4"/>
    <x v="2"/>
    <n v="23.09090909090909"/>
    <x v="1"/>
    <n v="254"/>
    <x v="3"/>
    <n v="0"/>
    <n v="0"/>
    <n v="0"/>
    <n v="0"/>
    <n v="0"/>
    <n v="0"/>
    <m/>
    <n v="0"/>
    <n v="3"/>
    <n v="11"/>
    <n v="244"/>
    <x v="1"/>
    <x v="1"/>
    <x v="40"/>
    <x v="0"/>
  </r>
  <r>
    <n v="201"/>
    <n v="46014"/>
    <n v="1"/>
    <n v="1"/>
    <n v="21"/>
    <x v="2"/>
    <n v="46"/>
    <x v="3"/>
    <n v="2683"/>
    <x v="1"/>
    <n v="0"/>
    <n v="0"/>
    <n v="0"/>
    <n v="1"/>
    <n v="0"/>
    <n v="0"/>
    <n v="0"/>
    <n v="0"/>
    <n v="1"/>
    <n v="0"/>
    <n v="410"/>
    <n v="0"/>
    <n v="59"/>
    <n v="19"/>
    <n v="9"/>
    <n v="44"/>
    <n v="10"/>
    <n v="7"/>
    <n v="7"/>
    <n v="1"/>
    <n v="8"/>
    <x v="21"/>
    <x v="2"/>
    <x v="1"/>
    <n v="31.0625"/>
    <x v="2"/>
    <n v="497"/>
    <x v="3"/>
    <n v="0"/>
    <n v="0"/>
    <n v="0"/>
    <n v="0"/>
    <n v="0"/>
    <n v="0"/>
    <m/>
    <n v="0"/>
    <n v="3"/>
    <n v="11"/>
    <n v="453"/>
    <x v="1"/>
    <x v="1"/>
    <x v="12"/>
    <x v="0"/>
  </r>
  <r>
    <n v="202"/>
    <n v="70951"/>
    <n v="0"/>
    <n v="0"/>
    <n v="66"/>
    <x v="4"/>
    <n v="35"/>
    <x v="2"/>
    <n v="2580"/>
    <x v="2"/>
    <n v="0"/>
    <n v="1"/>
    <n v="0"/>
    <n v="0"/>
    <n v="0"/>
    <n v="0"/>
    <n v="0"/>
    <n v="1"/>
    <n v="0"/>
    <n v="0"/>
    <n v="239"/>
    <n v="10"/>
    <n v="554"/>
    <n v="254"/>
    <n v="87"/>
    <n v="54"/>
    <n v="1"/>
    <n v="1"/>
    <n v="3"/>
    <n v="4"/>
    <n v="9"/>
    <x v="21"/>
    <x v="2"/>
    <x v="1"/>
    <n v="71.5"/>
    <x v="0"/>
    <n v="1144"/>
    <x v="4"/>
    <n v="0"/>
    <n v="0"/>
    <n v="0"/>
    <n v="0"/>
    <n v="0"/>
    <n v="0"/>
    <m/>
    <n v="0"/>
    <n v="3"/>
    <n v="11"/>
    <n v="1090"/>
    <x v="1"/>
    <x v="1"/>
    <x v="33"/>
    <x v="0"/>
  </r>
  <r>
    <n v="203"/>
    <n v="41443"/>
    <n v="1"/>
    <n v="0"/>
    <n v="79"/>
    <x v="3"/>
    <n v="43"/>
    <x v="3"/>
    <n v="2248"/>
    <x v="2"/>
    <n v="0"/>
    <n v="1"/>
    <n v="0"/>
    <n v="0"/>
    <n v="0"/>
    <n v="0"/>
    <n v="0"/>
    <n v="1"/>
    <n v="0"/>
    <n v="0"/>
    <n v="171"/>
    <n v="7"/>
    <n v="171"/>
    <n v="25"/>
    <n v="19"/>
    <n v="89"/>
    <n v="6"/>
    <n v="8"/>
    <n v="8"/>
    <n v="1"/>
    <n v="5"/>
    <x v="4"/>
    <x v="4"/>
    <x v="2"/>
    <n v="28.071428571428573"/>
    <x v="2"/>
    <n v="393"/>
    <x v="3"/>
    <n v="0"/>
    <n v="0"/>
    <n v="0"/>
    <n v="0"/>
    <n v="0"/>
    <n v="0"/>
    <m/>
    <n v="0"/>
    <n v="3"/>
    <n v="11"/>
    <n v="304"/>
    <x v="1"/>
    <x v="1"/>
    <x v="4"/>
    <x v="0"/>
  </r>
  <r>
    <n v="204"/>
    <n v="52195"/>
    <n v="2"/>
    <n v="1"/>
    <n v="2"/>
    <x v="5"/>
    <n v="42"/>
    <x v="3"/>
    <n v="2207"/>
    <x v="0"/>
    <n v="0"/>
    <n v="0"/>
    <n v="1"/>
    <n v="0"/>
    <n v="0"/>
    <n v="1"/>
    <n v="0"/>
    <n v="0"/>
    <n v="0"/>
    <n v="0"/>
    <n v="12"/>
    <n v="0"/>
    <n v="4"/>
    <n v="0"/>
    <n v="0"/>
    <n v="1"/>
    <n v="1"/>
    <n v="8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5"/>
    <x v="1"/>
    <x v="1"/>
    <x v="23"/>
    <x v="0"/>
  </r>
  <r>
    <n v="205"/>
    <n v="83790"/>
    <n v="0"/>
    <n v="0"/>
    <n v="81"/>
    <x v="3"/>
    <n v="72"/>
    <x v="4"/>
    <n v="2385"/>
    <x v="2"/>
    <n v="0"/>
    <n v="1"/>
    <n v="0"/>
    <n v="0"/>
    <n v="0"/>
    <n v="0"/>
    <n v="0"/>
    <n v="0"/>
    <n v="1"/>
    <n v="0"/>
    <n v="1076"/>
    <n v="16"/>
    <n v="417"/>
    <n v="42"/>
    <n v="48"/>
    <n v="16"/>
    <n v="1"/>
    <n v="3"/>
    <n v="8"/>
    <n v="10"/>
    <n v="6"/>
    <x v="13"/>
    <x v="0"/>
    <x v="0"/>
    <n v="66.625"/>
    <x v="0"/>
    <n v="1599"/>
    <x v="0"/>
    <n v="0"/>
    <n v="0"/>
    <n v="0"/>
    <n v="1"/>
    <n v="1"/>
    <n v="2"/>
    <m/>
    <n v="0"/>
    <n v="3"/>
    <n v="11"/>
    <n v="1583"/>
    <x v="1"/>
    <x v="1"/>
    <x v="13"/>
    <x v="0"/>
  </r>
  <r>
    <n v="206"/>
    <n v="44551"/>
    <n v="0"/>
    <n v="1"/>
    <n v="24"/>
    <x v="2"/>
    <n v="66"/>
    <x v="0"/>
    <n v="2461"/>
    <x v="4"/>
    <n v="0"/>
    <n v="0"/>
    <n v="0"/>
    <n v="0"/>
    <n v="1"/>
    <n v="0"/>
    <n v="0"/>
    <n v="0"/>
    <n v="1"/>
    <n v="0"/>
    <n v="182"/>
    <n v="4"/>
    <n v="33"/>
    <n v="0"/>
    <n v="0"/>
    <n v="66"/>
    <n v="2"/>
    <n v="7"/>
    <n v="4"/>
    <n v="1"/>
    <n v="5"/>
    <x v="16"/>
    <x v="3"/>
    <x v="1"/>
    <n v="21.9"/>
    <x v="1"/>
    <n v="219"/>
    <x v="3"/>
    <n v="0"/>
    <n v="0"/>
    <n v="0"/>
    <n v="0"/>
    <n v="0"/>
    <n v="0"/>
    <m/>
    <n v="0"/>
    <n v="3"/>
    <n v="11"/>
    <n v="153"/>
    <x v="1"/>
    <x v="1"/>
    <x v="20"/>
    <x v="0"/>
  </r>
  <r>
    <n v="207"/>
    <n v="69508"/>
    <n v="1"/>
    <n v="0"/>
    <n v="48"/>
    <x v="0"/>
    <n v="40"/>
    <x v="3"/>
    <n v="2751"/>
    <x v="1"/>
    <n v="0"/>
    <n v="0"/>
    <n v="0"/>
    <n v="1"/>
    <n v="0"/>
    <n v="0"/>
    <n v="0"/>
    <n v="1"/>
    <n v="0"/>
    <n v="0"/>
    <n v="824"/>
    <n v="32"/>
    <n v="162"/>
    <n v="42"/>
    <n v="32"/>
    <n v="43"/>
    <n v="2"/>
    <n v="6"/>
    <n v="11"/>
    <n v="4"/>
    <n v="11"/>
    <x v="22"/>
    <x v="0"/>
    <x v="2"/>
    <n v="42"/>
    <x v="2"/>
    <n v="1092"/>
    <x v="4"/>
    <n v="0"/>
    <n v="0"/>
    <n v="0"/>
    <n v="0"/>
    <n v="0"/>
    <n v="0"/>
    <m/>
    <n v="0"/>
    <n v="3"/>
    <n v="11"/>
    <n v="1049"/>
    <x v="1"/>
    <x v="1"/>
    <x v="36"/>
    <x v="0"/>
  </r>
  <r>
    <n v="208"/>
    <n v="45204"/>
    <n v="1"/>
    <n v="0"/>
    <n v="93"/>
    <x v="3"/>
    <n v="32"/>
    <x v="2"/>
    <n v="2238"/>
    <x v="1"/>
    <n v="0"/>
    <n v="0"/>
    <n v="0"/>
    <n v="1"/>
    <n v="0"/>
    <n v="1"/>
    <n v="0"/>
    <n v="0"/>
    <n v="0"/>
    <n v="0"/>
    <n v="30"/>
    <n v="11"/>
    <n v="25"/>
    <n v="29"/>
    <n v="1"/>
    <n v="18"/>
    <n v="1"/>
    <n v="3"/>
    <n v="1"/>
    <n v="1"/>
    <n v="4"/>
    <x v="3"/>
    <x v="3"/>
    <x v="1"/>
    <n v="16"/>
    <x v="1"/>
    <n v="96"/>
    <x v="1"/>
    <n v="0"/>
    <n v="0"/>
    <n v="0"/>
    <n v="0"/>
    <n v="0"/>
    <n v="0"/>
    <m/>
    <n v="0"/>
    <n v="3"/>
    <n v="11"/>
    <n v="78"/>
    <x v="1"/>
    <x v="1"/>
    <x v="14"/>
    <x v="0"/>
  </r>
  <r>
    <n v="209"/>
    <n v="72460"/>
    <n v="0"/>
    <n v="0"/>
    <n v="56"/>
    <x v="0"/>
    <n v="51"/>
    <x v="1"/>
    <n v="2386"/>
    <x v="2"/>
    <n v="0"/>
    <n v="1"/>
    <n v="0"/>
    <n v="0"/>
    <n v="0"/>
    <n v="0"/>
    <n v="0"/>
    <n v="1"/>
    <n v="0"/>
    <n v="0"/>
    <n v="377"/>
    <n v="10"/>
    <n v="540"/>
    <n v="80"/>
    <n v="30"/>
    <n v="10"/>
    <n v="1"/>
    <n v="1"/>
    <n v="3"/>
    <n v="5"/>
    <n v="7"/>
    <x v="9"/>
    <x v="4"/>
    <x v="1"/>
    <n v="69.13333333333334"/>
    <x v="0"/>
    <n v="1037"/>
    <x v="4"/>
    <n v="0"/>
    <n v="0"/>
    <n v="0"/>
    <n v="0"/>
    <n v="0"/>
    <n v="0"/>
    <m/>
    <n v="0"/>
    <n v="3"/>
    <n v="11"/>
    <n v="1027"/>
    <x v="1"/>
    <x v="1"/>
    <x v="26"/>
    <x v="0"/>
  </r>
  <r>
    <n v="210"/>
    <n v="77622"/>
    <n v="0"/>
    <n v="2"/>
    <n v="3"/>
    <x v="5"/>
    <n v="50"/>
    <x v="1"/>
    <n v="2235"/>
    <x v="1"/>
    <n v="0"/>
    <n v="0"/>
    <n v="0"/>
    <n v="1"/>
    <n v="0"/>
    <n v="0"/>
    <n v="0"/>
    <n v="0"/>
    <n v="0"/>
    <n v="1"/>
    <n v="520"/>
    <n v="7"/>
    <n v="154"/>
    <n v="19"/>
    <n v="0"/>
    <n v="14"/>
    <n v="2"/>
    <n v="3"/>
    <n v="6"/>
    <n v="3"/>
    <n v="11"/>
    <x v="2"/>
    <x v="2"/>
    <x v="1"/>
    <n v="35"/>
    <x v="2"/>
    <n v="700"/>
    <x v="2"/>
    <n v="0"/>
    <n v="0"/>
    <n v="0"/>
    <n v="0"/>
    <n v="0"/>
    <n v="0"/>
    <m/>
    <n v="0"/>
    <n v="3"/>
    <n v="11"/>
    <n v="686"/>
    <x v="1"/>
    <x v="1"/>
    <x v="17"/>
    <x v="0"/>
  </r>
  <r>
    <n v="211"/>
    <n v="30732"/>
    <n v="1"/>
    <n v="0"/>
    <n v="44"/>
    <x v="1"/>
    <n v="40"/>
    <x v="3"/>
    <n v="2699"/>
    <x v="2"/>
    <n v="0"/>
    <n v="1"/>
    <n v="0"/>
    <n v="0"/>
    <n v="0"/>
    <n v="0"/>
    <n v="0"/>
    <n v="0"/>
    <n v="0"/>
    <n v="1"/>
    <n v="155"/>
    <n v="1"/>
    <n v="25"/>
    <n v="0"/>
    <n v="1"/>
    <n v="3"/>
    <n v="4"/>
    <n v="8"/>
    <n v="4"/>
    <n v="1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79"/>
    <x v="1"/>
    <x v="1"/>
    <x v="6"/>
    <x v="0"/>
  </r>
  <r>
    <n v="212"/>
    <n v="63887"/>
    <n v="0"/>
    <n v="1"/>
    <n v="38"/>
    <x v="1"/>
    <n v="58"/>
    <x v="1"/>
    <n v="2818"/>
    <x v="3"/>
    <n v="1"/>
    <n v="0"/>
    <n v="0"/>
    <n v="0"/>
    <n v="0"/>
    <n v="0"/>
    <n v="0"/>
    <n v="1"/>
    <n v="0"/>
    <n v="0"/>
    <n v="897"/>
    <n v="23"/>
    <n v="207"/>
    <n v="15"/>
    <n v="11"/>
    <n v="92"/>
    <n v="5"/>
    <n v="6"/>
    <n v="9"/>
    <n v="6"/>
    <n v="12"/>
    <x v="26"/>
    <x v="0"/>
    <x v="1"/>
    <n v="42.703703703703702"/>
    <x v="2"/>
    <n v="1153"/>
    <x v="4"/>
    <n v="0"/>
    <n v="0"/>
    <n v="0"/>
    <n v="0"/>
    <n v="0"/>
    <n v="0"/>
    <m/>
    <n v="0"/>
    <n v="3"/>
    <n v="11"/>
    <n v="1061"/>
    <x v="1"/>
    <x v="1"/>
    <x v="44"/>
    <x v="0"/>
  </r>
  <r>
    <n v="213"/>
    <n v="42011"/>
    <n v="1"/>
    <n v="0"/>
    <n v="46"/>
    <x v="0"/>
    <n v="42"/>
    <x v="3"/>
    <n v="2619"/>
    <x v="1"/>
    <n v="0"/>
    <n v="0"/>
    <n v="0"/>
    <n v="1"/>
    <n v="0"/>
    <n v="0"/>
    <n v="0"/>
    <n v="1"/>
    <n v="0"/>
    <n v="0"/>
    <n v="131"/>
    <n v="0"/>
    <n v="16"/>
    <n v="2"/>
    <n v="1"/>
    <n v="39"/>
    <n v="4"/>
    <n v="8"/>
    <n v="3"/>
    <n v="1"/>
    <n v="4"/>
    <x v="6"/>
    <x v="3"/>
    <x v="1"/>
    <n v="18.75"/>
    <x v="1"/>
    <n v="150"/>
    <x v="3"/>
    <n v="0"/>
    <n v="0"/>
    <n v="0"/>
    <n v="0"/>
    <n v="0"/>
    <n v="0"/>
    <m/>
    <n v="0"/>
    <n v="3"/>
    <n v="11"/>
    <n v="111"/>
    <x v="1"/>
    <x v="1"/>
    <x v="10"/>
    <x v="0"/>
  </r>
  <r>
    <n v="214"/>
    <n v="51369"/>
    <n v="0"/>
    <n v="1"/>
    <n v="84"/>
    <x v="3"/>
    <n v="44"/>
    <x v="3"/>
    <n v="2771"/>
    <x v="1"/>
    <n v="0"/>
    <n v="0"/>
    <n v="0"/>
    <n v="1"/>
    <n v="0"/>
    <n v="0"/>
    <n v="0"/>
    <n v="1"/>
    <n v="0"/>
    <n v="0"/>
    <n v="297"/>
    <n v="7"/>
    <n v="79"/>
    <n v="0"/>
    <n v="11"/>
    <n v="182"/>
    <n v="2"/>
    <n v="8"/>
    <n v="8"/>
    <n v="2"/>
    <n v="4"/>
    <x v="4"/>
    <x v="4"/>
    <x v="2"/>
    <n v="28.142857142857142"/>
    <x v="2"/>
    <n v="394"/>
    <x v="3"/>
    <n v="0"/>
    <n v="0"/>
    <n v="0"/>
    <n v="0"/>
    <n v="0"/>
    <n v="0"/>
    <m/>
    <n v="0"/>
    <n v="3"/>
    <n v="11"/>
    <n v="212"/>
    <x v="1"/>
    <x v="1"/>
    <x v="4"/>
    <x v="0"/>
  </r>
  <r>
    <n v="215"/>
    <n v="51537"/>
    <n v="0"/>
    <n v="1"/>
    <n v="27"/>
    <x v="2"/>
    <n v="68"/>
    <x v="0"/>
    <n v="2726"/>
    <x v="3"/>
    <n v="1"/>
    <n v="0"/>
    <n v="0"/>
    <n v="0"/>
    <n v="0"/>
    <n v="0"/>
    <n v="0"/>
    <n v="1"/>
    <n v="0"/>
    <n v="0"/>
    <n v="787"/>
    <n v="20"/>
    <n v="204"/>
    <n v="0"/>
    <n v="0"/>
    <n v="92"/>
    <n v="3"/>
    <n v="8"/>
    <n v="2"/>
    <n v="2"/>
    <n v="11"/>
    <x v="9"/>
    <x v="4"/>
    <x v="1"/>
    <n v="67.400000000000006"/>
    <x v="0"/>
    <n v="1011"/>
    <x v="4"/>
    <n v="0"/>
    <n v="0"/>
    <n v="0"/>
    <n v="0"/>
    <n v="0"/>
    <n v="0"/>
    <m/>
    <n v="0"/>
    <n v="3"/>
    <n v="11"/>
    <n v="919"/>
    <x v="1"/>
    <x v="1"/>
    <x v="11"/>
    <x v="1"/>
  </r>
  <r>
    <n v="216"/>
    <n v="79930"/>
    <n v="0"/>
    <n v="0"/>
    <n v="72"/>
    <x v="4"/>
    <n v="48"/>
    <x v="3"/>
    <n v="2849"/>
    <x v="2"/>
    <n v="0"/>
    <n v="1"/>
    <n v="0"/>
    <n v="0"/>
    <n v="0"/>
    <n v="0"/>
    <n v="0"/>
    <n v="0"/>
    <n v="0"/>
    <n v="1"/>
    <n v="792"/>
    <n v="86"/>
    <n v="740"/>
    <n v="67"/>
    <n v="51"/>
    <n v="17"/>
    <n v="1"/>
    <n v="2"/>
    <n v="3"/>
    <n v="5"/>
    <n v="8"/>
    <x v="21"/>
    <x v="2"/>
    <x v="1"/>
    <n v="108.5"/>
    <x v="0"/>
    <n v="1736"/>
    <x v="0"/>
    <n v="0"/>
    <n v="0"/>
    <n v="0"/>
    <n v="0"/>
    <n v="0"/>
    <n v="0"/>
    <m/>
    <n v="0"/>
    <n v="3"/>
    <n v="11"/>
    <n v="1719"/>
    <x v="1"/>
    <x v="1"/>
    <x v="45"/>
    <x v="0"/>
  </r>
  <r>
    <n v="217"/>
    <n v="34320"/>
    <n v="1"/>
    <n v="0"/>
    <n v="66"/>
    <x v="4"/>
    <n v="34"/>
    <x v="2"/>
    <n v="2292"/>
    <x v="1"/>
    <n v="0"/>
    <n v="0"/>
    <n v="0"/>
    <n v="1"/>
    <n v="0"/>
    <n v="0"/>
    <n v="0"/>
    <n v="0"/>
    <n v="0"/>
    <n v="1"/>
    <n v="4"/>
    <n v="1"/>
    <n v="9"/>
    <n v="3"/>
    <n v="0"/>
    <n v="0"/>
    <n v="1"/>
    <n v="8"/>
    <n v="1"/>
    <n v="0"/>
    <n v="2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7"/>
    <x v="1"/>
    <x v="1"/>
    <x v="28"/>
    <x v="0"/>
  </r>
  <r>
    <n v="218"/>
    <n v="37070"/>
    <n v="1"/>
    <n v="1"/>
    <n v="30"/>
    <x v="2"/>
    <n v="54"/>
    <x v="1"/>
    <n v="2625"/>
    <x v="0"/>
    <n v="0"/>
    <n v="0"/>
    <n v="1"/>
    <n v="0"/>
    <n v="0"/>
    <n v="0"/>
    <n v="0"/>
    <n v="1"/>
    <n v="0"/>
    <n v="0"/>
    <n v="231"/>
    <n v="7"/>
    <n v="137"/>
    <n v="4"/>
    <n v="15"/>
    <n v="39"/>
    <n v="9"/>
    <n v="7"/>
    <n v="5"/>
    <n v="1"/>
    <n v="8"/>
    <x v="4"/>
    <x v="4"/>
    <x v="1"/>
    <n v="28.142857142857142"/>
    <x v="2"/>
    <n v="394"/>
    <x v="3"/>
    <n v="0"/>
    <n v="0"/>
    <n v="0"/>
    <n v="0"/>
    <n v="0"/>
    <n v="0"/>
    <m/>
    <n v="0"/>
    <n v="3"/>
    <n v="11"/>
    <n v="355"/>
    <x v="0"/>
    <x v="0"/>
    <x v="12"/>
    <x v="0"/>
  </r>
  <r>
    <n v="219"/>
    <n v="81975"/>
    <n v="0"/>
    <n v="1"/>
    <n v="2"/>
    <x v="5"/>
    <n v="58"/>
    <x v="1"/>
    <n v="2699"/>
    <x v="3"/>
    <n v="1"/>
    <n v="0"/>
    <n v="0"/>
    <n v="0"/>
    <n v="0"/>
    <n v="1"/>
    <n v="0"/>
    <n v="0"/>
    <n v="0"/>
    <n v="0"/>
    <n v="983"/>
    <n v="76"/>
    <n v="184"/>
    <n v="180"/>
    <n v="138"/>
    <n v="27"/>
    <n v="1"/>
    <n v="7"/>
    <n v="6"/>
    <n v="3"/>
    <n v="4"/>
    <x v="15"/>
    <x v="4"/>
    <x v="2"/>
    <n v="120.07692307692308"/>
    <x v="0"/>
    <n v="1561"/>
    <x v="0"/>
    <n v="0"/>
    <n v="0"/>
    <n v="0"/>
    <n v="0"/>
    <n v="1"/>
    <n v="1"/>
    <m/>
    <n v="0"/>
    <n v="3"/>
    <n v="11"/>
    <n v="1534"/>
    <x v="1"/>
    <x v="1"/>
    <x v="25"/>
    <x v="1"/>
  </r>
  <r>
    <n v="220"/>
    <n v="38590"/>
    <n v="1"/>
    <n v="0"/>
    <n v="65"/>
    <x v="4"/>
    <n v="49"/>
    <x v="3"/>
    <n v="2569"/>
    <x v="1"/>
    <n v="0"/>
    <n v="0"/>
    <n v="0"/>
    <n v="1"/>
    <n v="0"/>
    <n v="0"/>
    <n v="0"/>
    <n v="1"/>
    <n v="0"/>
    <n v="0"/>
    <n v="3"/>
    <n v="1"/>
    <n v="8"/>
    <n v="4"/>
    <n v="3"/>
    <n v="3"/>
    <n v="1"/>
    <n v="8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6"/>
    <x v="1"/>
    <x v="1"/>
    <x v="28"/>
    <x v="0"/>
  </r>
  <r>
    <n v="221"/>
    <n v="15033"/>
    <n v="0"/>
    <n v="0"/>
    <n v="37"/>
    <x v="1"/>
    <n v="69"/>
    <x v="0"/>
    <n v="2233"/>
    <x v="0"/>
    <n v="0"/>
    <n v="0"/>
    <n v="1"/>
    <n v="0"/>
    <n v="0"/>
    <n v="0"/>
    <n v="0"/>
    <n v="1"/>
    <n v="0"/>
    <n v="0"/>
    <n v="0"/>
    <n v="4"/>
    <n v="5"/>
    <n v="6"/>
    <n v="0"/>
    <n v="4"/>
    <n v="1"/>
    <n v="3"/>
    <n v="1"/>
    <n v="0"/>
    <n v="3"/>
    <x v="1"/>
    <x v="1"/>
    <x v="1"/>
    <n v="3.75"/>
    <x v="1"/>
    <n v="15"/>
    <x v="1"/>
    <n v="0"/>
    <n v="0"/>
    <n v="0"/>
    <n v="0"/>
    <n v="0"/>
    <n v="0"/>
    <m/>
    <n v="0"/>
    <n v="3"/>
    <n v="11"/>
    <n v="11"/>
    <x v="1"/>
    <x v="1"/>
    <x v="1"/>
    <x v="0"/>
  </r>
  <r>
    <n v="222"/>
    <n v="62745"/>
    <n v="0"/>
    <n v="1"/>
    <n v="89"/>
    <x v="3"/>
    <n v="55"/>
    <x v="1"/>
    <n v="2622"/>
    <x v="2"/>
    <n v="0"/>
    <n v="1"/>
    <n v="0"/>
    <n v="0"/>
    <n v="0"/>
    <n v="0"/>
    <n v="0"/>
    <n v="0"/>
    <n v="0"/>
    <n v="1"/>
    <n v="562"/>
    <n v="21"/>
    <n v="464"/>
    <n v="28"/>
    <n v="10"/>
    <n v="32"/>
    <n v="3"/>
    <n v="5"/>
    <n v="7"/>
    <n v="8"/>
    <n v="11"/>
    <x v="22"/>
    <x v="0"/>
    <x v="1"/>
    <n v="41.730769230769234"/>
    <x v="2"/>
    <n v="1085"/>
    <x v="4"/>
    <n v="0"/>
    <n v="0"/>
    <n v="0"/>
    <n v="0"/>
    <n v="0"/>
    <n v="0"/>
    <m/>
    <n v="0"/>
    <n v="3"/>
    <n v="11"/>
    <n v="1053"/>
    <x v="1"/>
    <x v="1"/>
    <x v="42"/>
    <x v="0"/>
  </r>
  <r>
    <n v="223"/>
    <n v="22212"/>
    <n v="1"/>
    <n v="0"/>
    <n v="49"/>
    <x v="0"/>
    <n v="45"/>
    <x v="3"/>
    <n v="2361"/>
    <x v="2"/>
    <n v="0"/>
    <n v="1"/>
    <n v="0"/>
    <n v="0"/>
    <n v="0"/>
    <n v="1"/>
    <n v="0"/>
    <n v="0"/>
    <n v="0"/>
    <n v="0"/>
    <n v="5"/>
    <n v="9"/>
    <n v="20"/>
    <n v="6"/>
    <n v="8"/>
    <n v="21"/>
    <n v="2"/>
    <n v="6"/>
    <n v="2"/>
    <n v="0"/>
    <n v="4"/>
    <x v="3"/>
    <x v="3"/>
    <x v="1"/>
    <n v="8"/>
    <x v="1"/>
    <n v="48"/>
    <x v="1"/>
    <n v="0"/>
    <n v="0"/>
    <n v="0"/>
    <n v="0"/>
    <n v="0"/>
    <n v="0"/>
    <m/>
    <n v="0"/>
    <n v="3"/>
    <n v="11"/>
    <n v="27"/>
    <x v="1"/>
    <x v="1"/>
    <x v="8"/>
    <x v="0"/>
  </r>
  <r>
    <n v="224"/>
    <n v="23661"/>
    <n v="1"/>
    <n v="0"/>
    <n v="46"/>
    <x v="0"/>
    <n v="38"/>
    <x v="2"/>
    <n v="2366"/>
    <x v="1"/>
    <n v="0"/>
    <n v="0"/>
    <n v="0"/>
    <n v="1"/>
    <n v="0"/>
    <n v="0"/>
    <n v="0"/>
    <n v="0"/>
    <n v="1"/>
    <n v="0"/>
    <n v="18"/>
    <n v="0"/>
    <n v="4"/>
    <n v="0"/>
    <n v="0"/>
    <n v="1"/>
    <n v="1"/>
    <n v="7"/>
    <n v="1"/>
    <n v="0"/>
    <n v="3"/>
    <x v="1"/>
    <x v="1"/>
    <x v="1"/>
    <n v="5.5"/>
    <x v="1"/>
    <n v="22"/>
    <x v="1"/>
    <n v="0"/>
    <n v="0"/>
    <n v="0"/>
    <n v="0"/>
    <n v="0"/>
    <n v="0"/>
    <m/>
    <n v="0"/>
    <n v="3"/>
    <n v="11"/>
    <n v="21"/>
    <x v="1"/>
    <x v="1"/>
    <x v="8"/>
    <x v="0"/>
  </r>
  <r>
    <n v="225"/>
    <n v="79761"/>
    <n v="0"/>
    <n v="1"/>
    <n v="32"/>
    <x v="1"/>
    <n v="62"/>
    <x v="0"/>
    <n v="2427"/>
    <x v="0"/>
    <n v="0"/>
    <n v="0"/>
    <n v="1"/>
    <n v="0"/>
    <n v="0"/>
    <n v="0"/>
    <n v="0"/>
    <n v="0"/>
    <n v="0"/>
    <n v="1"/>
    <n v="415"/>
    <n v="5"/>
    <n v="124"/>
    <n v="15"/>
    <n v="35"/>
    <n v="11"/>
    <n v="1"/>
    <n v="3"/>
    <n v="5"/>
    <n v="2"/>
    <n v="11"/>
    <x v="23"/>
    <x v="2"/>
    <x v="1"/>
    <n v="33"/>
    <x v="2"/>
    <n v="594"/>
    <x v="2"/>
    <n v="0"/>
    <n v="0"/>
    <n v="0"/>
    <n v="0"/>
    <n v="0"/>
    <n v="0"/>
    <m/>
    <n v="0"/>
    <n v="3"/>
    <n v="11"/>
    <n v="583"/>
    <x v="1"/>
    <x v="1"/>
    <x v="5"/>
    <x v="0"/>
  </r>
  <r>
    <n v="226"/>
    <n v="7500"/>
    <n v="1"/>
    <n v="0"/>
    <n v="54"/>
    <x v="0"/>
    <n v="47"/>
    <x v="3"/>
    <n v="2344"/>
    <x v="0"/>
    <n v="0"/>
    <n v="0"/>
    <n v="1"/>
    <n v="0"/>
    <n v="0"/>
    <n v="0"/>
    <n v="0"/>
    <n v="1"/>
    <n v="0"/>
    <n v="0"/>
    <n v="5"/>
    <n v="3"/>
    <n v="10"/>
    <n v="12"/>
    <n v="7"/>
    <n v="20"/>
    <n v="4"/>
    <n v="7"/>
    <n v="3"/>
    <n v="1"/>
    <n v="3"/>
    <x v="17"/>
    <x v="3"/>
    <x v="2"/>
    <n v="5.2857142857142856"/>
    <x v="1"/>
    <n v="37"/>
    <x v="1"/>
    <n v="0"/>
    <n v="0"/>
    <n v="0"/>
    <n v="0"/>
    <n v="0"/>
    <n v="0"/>
    <m/>
    <n v="0"/>
    <n v="3"/>
    <n v="11"/>
    <n v="17"/>
    <x v="1"/>
    <x v="1"/>
    <x v="8"/>
    <x v="0"/>
  </r>
  <r>
    <n v="227"/>
    <n v="73455"/>
    <n v="0"/>
    <n v="0"/>
    <n v="98"/>
    <x v="3"/>
    <n v="52"/>
    <x v="1"/>
    <n v="2403"/>
    <x v="4"/>
    <n v="0"/>
    <n v="0"/>
    <n v="0"/>
    <n v="0"/>
    <n v="1"/>
    <n v="0"/>
    <n v="0"/>
    <n v="1"/>
    <n v="0"/>
    <n v="0"/>
    <n v="901"/>
    <n v="61"/>
    <n v="757"/>
    <n v="186"/>
    <n v="163"/>
    <n v="20"/>
    <n v="1"/>
    <n v="3"/>
    <n v="6"/>
    <n v="5"/>
    <n v="10"/>
    <x v="27"/>
    <x v="0"/>
    <x v="1"/>
    <n v="98.476190476190482"/>
    <x v="0"/>
    <n v="2068"/>
    <x v="0"/>
    <n v="0"/>
    <n v="0"/>
    <n v="0"/>
    <n v="1"/>
    <n v="0"/>
    <n v="1"/>
    <m/>
    <n v="0"/>
    <n v="3"/>
    <n v="11"/>
    <n v="2048"/>
    <x v="1"/>
    <x v="1"/>
    <x v="13"/>
    <x v="0"/>
  </r>
  <r>
    <n v="228"/>
    <n v="64961"/>
    <n v="0"/>
    <n v="1"/>
    <n v="97"/>
    <x v="3"/>
    <n v="62"/>
    <x v="0"/>
    <n v="2712"/>
    <x v="1"/>
    <n v="0"/>
    <n v="0"/>
    <n v="0"/>
    <n v="1"/>
    <n v="0"/>
    <n v="0"/>
    <n v="0"/>
    <n v="1"/>
    <n v="0"/>
    <n v="0"/>
    <n v="382"/>
    <n v="114"/>
    <n v="276"/>
    <n v="75"/>
    <n v="124"/>
    <n v="38"/>
    <n v="2"/>
    <n v="3"/>
    <n v="6"/>
    <n v="4"/>
    <n v="4"/>
    <x v="4"/>
    <x v="4"/>
    <x v="2"/>
    <n v="69.357142857142861"/>
    <x v="0"/>
    <n v="971"/>
    <x v="2"/>
    <n v="0"/>
    <n v="0"/>
    <n v="0"/>
    <n v="0"/>
    <n v="0"/>
    <n v="0"/>
    <m/>
    <n v="0"/>
    <n v="3"/>
    <n v="11"/>
    <n v="933"/>
    <x v="1"/>
    <x v="1"/>
    <x v="46"/>
    <x v="0"/>
  </r>
  <r>
    <n v="229"/>
    <n v="22804"/>
    <n v="1"/>
    <n v="0"/>
    <n v="75"/>
    <x v="4"/>
    <n v="49"/>
    <x v="3"/>
    <n v="2492"/>
    <x v="0"/>
    <n v="0"/>
    <n v="0"/>
    <n v="1"/>
    <n v="0"/>
    <n v="0"/>
    <n v="0"/>
    <n v="0"/>
    <n v="1"/>
    <n v="0"/>
    <n v="0"/>
    <n v="14"/>
    <n v="1"/>
    <n v="7"/>
    <n v="2"/>
    <n v="1"/>
    <n v="1"/>
    <n v="1"/>
    <n v="9"/>
    <n v="2"/>
    <n v="0"/>
    <n v="2"/>
    <x v="1"/>
    <x v="1"/>
    <x v="2"/>
    <n v="6.25"/>
    <x v="1"/>
    <n v="25"/>
    <x v="1"/>
    <n v="0"/>
    <n v="0"/>
    <n v="0"/>
    <n v="0"/>
    <n v="0"/>
    <n v="0"/>
    <m/>
    <n v="0"/>
    <n v="3"/>
    <n v="11"/>
    <n v="24"/>
    <x v="1"/>
    <x v="1"/>
    <x v="28"/>
    <x v="0"/>
  </r>
  <r>
    <n v="230"/>
    <n v="73687"/>
    <n v="0"/>
    <n v="0"/>
    <n v="8"/>
    <x v="5"/>
    <n v="30"/>
    <x v="2"/>
    <n v="2372"/>
    <x v="2"/>
    <n v="0"/>
    <n v="1"/>
    <n v="0"/>
    <n v="0"/>
    <n v="0"/>
    <n v="0"/>
    <n v="0"/>
    <n v="1"/>
    <n v="0"/>
    <n v="0"/>
    <n v="559"/>
    <n v="153"/>
    <n v="503"/>
    <n v="218"/>
    <n v="13"/>
    <n v="181"/>
    <n v="1"/>
    <n v="2"/>
    <n v="3"/>
    <n v="9"/>
    <n v="9"/>
    <x v="27"/>
    <x v="0"/>
    <x v="0"/>
    <n v="68.857142857142861"/>
    <x v="0"/>
    <n v="1446"/>
    <x v="4"/>
    <n v="1"/>
    <n v="0"/>
    <n v="0"/>
    <n v="0"/>
    <n v="0"/>
    <n v="1"/>
    <m/>
    <n v="0"/>
    <n v="3"/>
    <n v="11"/>
    <n v="1265"/>
    <x v="0"/>
    <x v="0"/>
    <x v="21"/>
    <x v="1"/>
  </r>
  <r>
    <n v="231"/>
    <n v="61074"/>
    <n v="0"/>
    <n v="1"/>
    <n v="37"/>
    <x v="1"/>
    <n v="62"/>
    <x v="0"/>
    <n v="2840"/>
    <x v="2"/>
    <n v="0"/>
    <n v="1"/>
    <n v="0"/>
    <n v="0"/>
    <n v="0"/>
    <n v="0"/>
    <n v="0"/>
    <n v="1"/>
    <n v="0"/>
    <n v="0"/>
    <n v="789"/>
    <n v="0"/>
    <n v="133"/>
    <n v="0"/>
    <n v="28"/>
    <n v="152"/>
    <n v="7"/>
    <n v="7"/>
    <n v="11"/>
    <n v="5"/>
    <n v="8"/>
    <x v="13"/>
    <x v="0"/>
    <x v="2"/>
    <n v="39.583333333333336"/>
    <x v="2"/>
    <n v="950"/>
    <x v="2"/>
    <n v="0"/>
    <n v="0"/>
    <n v="0"/>
    <n v="0"/>
    <n v="0"/>
    <n v="0"/>
    <m/>
    <n v="0"/>
    <n v="3"/>
    <n v="11"/>
    <n v="798"/>
    <x v="1"/>
    <x v="1"/>
    <x v="5"/>
    <x v="0"/>
  </r>
  <r>
    <n v="232"/>
    <n v="31686"/>
    <n v="1"/>
    <n v="1"/>
    <n v="31"/>
    <x v="1"/>
    <n v="56"/>
    <x v="1"/>
    <n v="2183"/>
    <x v="2"/>
    <n v="0"/>
    <n v="1"/>
    <n v="0"/>
    <n v="0"/>
    <n v="0"/>
    <n v="0"/>
    <n v="0"/>
    <n v="0"/>
    <n v="0"/>
    <n v="1"/>
    <n v="11"/>
    <n v="0"/>
    <n v="5"/>
    <n v="0"/>
    <n v="0"/>
    <n v="1"/>
    <n v="2"/>
    <n v="6"/>
    <n v="1"/>
    <n v="0"/>
    <n v="3"/>
    <x v="1"/>
    <x v="1"/>
    <x v="1"/>
    <n v="4"/>
    <x v="1"/>
    <n v="16"/>
    <x v="1"/>
    <n v="0"/>
    <n v="0"/>
    <n v="0"/>
    <n v="0"/>
    <n v="0"/>
    <n v="0"/>
    <m/>
    <n v="0"/>
    <n v="3"/>
    <n v="11"/>
    <n v="15"/>
    <x v="1"/>
    <x v="1"/>
    <x v="1"/>
    <x v="0"/>
  </r>
  <r>
    <n v="233"/>
    <n v="80134"/>
    <n v="1"/>
    <n v="0"/>
    <n v="40"/>
    <x v="1"/>
    <n v="48"/>
    <x v="3"/>
    <n v="2564"/>
    <x v="2"/>
    <n v="0"/>
    <n v="1"/>
    <n v="0"/>
    <n v="0"/>
    <n v="0"/>
    <n v="0"/>
    <n v="0"/>
    <n v="1"/>
    <n v="0"/>
    <n v="0"/>
    <n v="1218"/>
    <n v="16"/>
    <n v="272"/>
    <n v="104"/>
    <n v="0"/>
    <n v="80"/>
    <n v="2"/>
    <n v="6"/>
    <n v="5"/>
    <n v="3"/>
    <n v="6"/>
    <x v="4"/>
    <x v="4"/>
    <x v="1"/>
    <n v="115"/>
    <x v="0"/>
    <n v="1610"/>
    <x v="0"/>
    <n v="1"/>
    <n v="0"/>
    <n v="0"/>
    <n v="1"/>
    <n v="1"/>
    <n v="3"/>
    <m/>
    <n v="0"/>
    <n v="3"/>
    <n v="11"/>
    <n v="1530"/>
    <x v="0"/>
    <x v="0"/>
    <x v="15"/>
    <x v="1"/>
  </r>
  <r>
    <n v="234"/>
    <n v="75027"/>
    <n v="0"/>
    <n v="1"/>
    <n v="74"/>
    <x v="4"/>
    <n v="67"/>
    <x v="0"/>
    <n v="2695"/>
    <x v="2"/>
    <n v="0"/>
    <n v="1"/>
    <n v="0"/>
    <n v="0"/>
    <n v="0"/>
    <n v="0"/>
    <n v="0"/>
    <n v="1"/>
    <n v="0"/>
    <n v="0"/>
    <n v="925"/>
    <n v="64"/>
    <n v="179"/>
    <n v="133"/>
    <n v="12"/>
    <n v="77"/>
    <n v="2"/>
    <n v="5"/>
    <n v="9"/>
    <n v="4"/>
    <n v="6"/>
    <x v="19"/>
    <x v="2"/>
    <x v="2"/>
    <n v="69.10526315789474"/>
    <x v="0"/>
    <n v="1313"/>
    <x v="4"/>
    <n v="0"/>
    <n v="0"/>
    <n v="0"/>
    <n v="0"/>
    <n v="0"/>
    <n v="0"/>
    <m/>
    <n v="0"/>
    <n v="3"/>
    <n v="11"/>
    <n v="1236"/>
    <x v="1"/>
    <x v="1"/>
    <x v="33"/>
    <x v="0"/>
  </r>
  <r>
    <n v="235"/>
    <n v="67546"/>
    <n v="0"/>
    <n v="0"/>
    <n v="90"/>
    <x v="3"/>
    <n v="32"/>
    <x v="2"/>
    <n v="2826"/>
    <x v="2"/>
    <n v="0"/>
    <n v="1"/>
    <n v="0"/>
    <n v="0"/>
    <n v="0"/>
    <n v="0"/>
    <n v="0"/>
    <n v="0"/>
    <n v="0"/>
    <n v="1"/>
    <n v="864"/>
    <n v="134"/>
    <n v="768"/>
    <n v="150"/>
    <n v="38"/>
    <n v="172"/>
    <n v="1"/>
    <n v="3"/>
    <n v="4"/>
    <n v="10"/>
    <n v="5"/>
    <x v="19"/>
    <x v="2"/>
    <x v="0"/>
    <n v="102.84210526315789"/>
    <x v="0"/>
    <n v="1954"/>
    <x v="0"/>
    <n v="0"/>
    <n v="0"/>
    <n v="0"/>
    <n v="0"/>
    <n v="0"/>
    <n v="0"/>
    <m/>
    <n v="0"/>
    <n v="3"/>
    <n v="11"/>
    <n v="1782"/>
    <x v="1"/>
    <x v="1"/>
    <x v="13"/>
    <x v="0"/>
  </r>
  <r>
    <n v="236"/>
    <n v="65176"/>
    <n v="0"/>
    <n v="1"/>
    <n v="57"/>
    <x v="0"/>
    <n v="51"/>
    <x v="1"/>
    <n v="2767"/>
    <x v="1"/>
    <n v="0"/>
    <n v="0"/>
    <n v="0"/>
    <n v="1"/>
    <n v="0"/>
    <n v="0"/>
    <n v="0"/>
    <n v="0"/>
    <n v="1"/>
    <n v="0"/>
    <n v="960"/>
    <n v="28"/>
    <n v="183"/>
    <n v="220"/>
    <n v="70"/>
    <n v="70"/>
    <n v="4"/>
    <n v="6"/>
    <n v="9"/>
    <n v="6"/>
    <n v="6"/>
    <x v="27"/>
    <x v="0"/>
    <x v="2"/>
    <n v="69.571428571428569"/>
    <x v="0"/>
    <n v="1461"/>
    <x v="4"/>
    <n v="0"/>
    <n v="0"/>
    <n v="0"/>
    <n v="0"/>
    <n v="0"/>
    <n v="0"/>
    <m/>
    <n v="0"/>
    <n v="3"/>
    <n v="11"/>
    <n v="1391"/>
    <x v="1"/>
    <x v="1"/>
    <x v="26"/>
    <x v="0"/>
  </r>
  <r>
    <n v="237"/>
    <n v="31160"/>
    <n v="1"/>
    <n v="0"/>
    <n v="59"/>
    <x v="0"/>
    <n v="45"/>
    <x v="3"/>
    <n v="2445"/>
    <x v="0"/>
    <n v="0"/>
    <n v="0"/>
    <n v="1"/>
    <n v="0"/>
    <n v="0"/>
    <n v="0"/>
    <n v="0"/>
    <n v="0"/>
    <n v="1"/>
    <n v="0"/>
    <n v="16"/>
    <n v="3"/>
    <n v="25"/>
    <n v="6"/>
    <n v="1"/>
    <n v="13"/>
    <n v="2"/>
    <n v="8"/>
    <n v="2"/>
    <n v="0"/>
    <n v="3"/>
    <x v="7"/>
    <x v="3"/>
    <x v="1"/>
    <n v="10.199999999999999"/>
    <x v="1"/>
    <n v="51"/>
    <x v="1"/>
    <n v="0"/>
    <n v="0"/>
    <n v="0"/>
    <n v="0"/>
    <n v="0"/>
    <n v="0"/>
    <m/>
    <n v="0"/>
    <n v="3"/>
    <n v="11"/>
    <n v="38"/>
    <x v="1"/>
    <x v="1"/>
    <x v="8"/>
    <x v="0"/>
  </r>
  <r>
    <n v="238"/>
    <n v="29938"/>
    <n v="1"/>
    <n v="0"/>
    <n v="52"/>
    <x v="0"/>
    <n v="35"/>
    <x v="2"/>
    <n v="2404"/>
    <x v="0"/>
    <n v="0"/>
    <n v="0"/>
    <n v="1"/>
    <n v="0"/>
    <n v="0"/>
    <n v="0"/>
    <n v="0"/>
    <n v="1"/>
    <n v="0"/>
    <n v="0"/>
    <n v="3"/>
    <n v="3"/>
    <n v="7"/>
    <n v="0"/>
    <n v="2"/>
    <n v="11"/>
    <n v="2"/>
    <n v="6"/>
    <n v="1"/>
    <n v="0"/>
    <n v="3"/>
    <x v="1"/>
    <x v="1"/>
    <x v="1"/>
    <n v="3.75"/>
    <x v="1"/>
    <n v="15"/>
    <x v="1"/>
    <n v="0"/>
    <n v="0"/>
    <n v="0"/>
    <n v="0"/>
    <n v="0"/>
    <n v="0"/>
    <m/>
    <n v="0"/>
    <n v="3"/>
    <n v="11"/>
    <n v="4"/>
    <x v="1"/>
    <x v="1"/>
    <x v="8"/>
    <x v="0"/>
  </r>
  <r>
    <n v="239"/>
    <n v="102692"/>
    <n v="0"/>
    <n v="0"/>
    <n v="5"/>
    <x v="5"/>
    <n v="46"/>
    <x v="3"/>
    <n v="2609"/>
    <x v="3"/>
    <n v="1"/>
    <n v="0"/>
    <n v="0"/>
    <n v="0"/>
    <n v="0"/>
    <n v="0"/>
    <n v="0"/>
    <n v="1"/>
    <n v="0"/>
    <n v="0"/>
    <n v="168"/>
    <n v="148"/>
    <n v="444"/>
    <n v="32"/>
    <n v="172"/>
    <n v="148"/>
    <n v="1"/>
    <n v="2"/>
    <n v="6"/>
    <n v="9"/>
    <n v="13"/>
    <x v="14"/>
    <x v="0"/>
    <x v="1"/>
    <n v="34.428571428571431"/>
    <x v="2"/>
    <n v="964"/>
    <x v="2"/>
    <n v="1"/>
    <n v="1"/>
    <n v="0"/>
    <n v="1"/>
    <n v="1"/>
    <n v="4"/>
    <m/>
    <n v="0"/>
    <n v="3"/>
    <n v="11"/>
    <n v="816"/>
    <x v="0"/>
    <x v="0"/>
    <x v="17"/>
    <x v="0"/>
  </r>
  <r>
    <n v="240"/>
    <n v="26490"/>
    <n v="0"/>
    <n v="0"/>
    <n v="92"/>
    <x v="3"/>
    <n v="62"/>
    <x v="0"/>
    <n v="2804"/>
    <x v="1"/>
    <n v="0"/>
    <n v="0"/>
    <n v="0"/>
    <n v="1"/>
    <n v="0"/>
    <n v="1"/>
    <n v="0"/>
    <n v="0"/>
    <n v="0"/>
    <n v="0"/>
    <n v="45"/>
    <n v="47"/>
    <n v="52"/>
    <n v="21"/>
    <n v="20"/>
    <n v="25"/>
    <n v="2"/>
    <n v="6"/>
    <n v="3"/>
    <n v="1"/>
    <n v="5"/>
    <x v="25"/>
    <x v="3"/>
    <x v="1"/>
    <n v="20.555555555555557"/>
    <x v="1"/>
    <n v="185"/>
    <x v="3"/>
    <n v="0"/>
    <n v="0"/>
    <n v="0"/>
    <n v="0"/>
    <n v="0"/>
    <n v="0"/>
    <m/>
    <n v="0"/>
    <n v="3"/>
    <n v="11"/>
    <n v="160"/>
    <x v="1"/>
    <x v="1"/>
    <x v="31"/>
    <x v="0"/>
  </r>
  <r>
    <n v="241"/>
    <n v="75702"/>
    <n v="1"/>
    <n v="1"/>
    <n v="77"/>
    <x v="3"/>
    <n v="53"/>
    <x v="1"/>
    <n v="2828"/>
    <x v="1"/>
    <n v="0"/>
    <n v="0"/>
    <n v="0"/>
    <n v="1"/>
    <n v="0"/>
    <n v="0"/>
    <n v="0"/>
    <n v="1"/>
    <n v="0"/>
    <n v="0"/>
    <n v="650"/>
    <n v="28"/>
    <n v="353"/>
    <n v="45"/>
    <n v="42"/>
    <n v="30"/>
    <n v="5"/>
    <n v="8"/>
    <n v="4"/>
    <n v="6"/>
    <n v="11"/>
    <x v="27"/>
    <x v="0"/>
    <x v="1"/>
    <n v="53.238095238095241"/>
    <x v="0"/>
    <n v="1118"/>
    <x v="4"/>
    <n v="0"/>
    <n v="0"/>
    <n v="0"/>
    <n v="0"/>
    <n v="0"/>
    <n v="0"/>
    <m/>
    <n v="0"/>
    <n v="3"/>
    <n v="11"/>
    <n v="1088"/>
    <x v="1"/>
    <x v="1"/>
    <x v="9"/>
    <x v="0"/>
  </r>
  <r>
    <n v="242"/>
    <n v="30899"/>
    <n v="1"/>
    <n v="0"/>
    <n v="35"/>
    <x v="1"/>
    <n v="46"/>
    <x v="3"/>
    <n v="2783"/>
    <x v="0"/>
    <n v="0"/>
    <n v="0"/>
    <n v="1"/>
    <n v="0"/>
    <n v="0"/>
    <n v="0"/>
    <n v="0"/>
    <n v="0"/>
    <n v="0"/>
    <n v="1"/>
    <n v="24"/>
    <n v="0"/>
    <n v="8"/>
    <n v="0"/>
    <n v="0"/>
    <n v="1"/>
    <n v="2"/>
    <n v="6"/>
    <n v="1"/>
    <n v="0"/>
    <n v="3"/>
    <x v="1"/>
    <x v="1"/>
    <x v="1"/>
    <n v="8"/>
    <x v="1"/>
    <n v="32"/>
    <x v="1"/>
    <n v="0"/>
    <n v="0"/>
    <n v="0"/>
    <n v="0"/>
    <n v="0"/>
    <n v="0"/>
    <m/>
    <n v="0"/>
    <n v="3"/>
    <n v="11"/>
    <n v="31"/>
    <x v="1"/>
    <x v="1"/>
    <x v="1"/>
    <x v="0"/>
  </r>
  <r>
    <n v="243"/>
    <n v="63342"/>
    <n v="0"/>
    <n v="1"/>
    <n v="48"/>
    <x v="0"/>
    <n v="59"/>
    <x v="1"/>
    <n v="2780"/>
    <x v="1"/>
    <n v="0"/>
    <n v="0"/>
    <n v="0"/>
    <n v="1"/>
    <n v="0"/>
    <n v="0"/>
    <n v="0"/>
    <n v="0"/>
    <n v="0"/>
    <n v="1"/>
    <n v="918"/>
    <n v="21"/>
    <n v="118"/>
    <n v="13"/>
    <n v="10"/>
    <n v="21"/>
    <n v="3"/>
    <n v="6"/>
    <n v="8"/>
    <n v="3"/>
    <n v="5"/>
    <x v="21"/>
    <x v="2"/>
    <x v="2"/>
    <n v="67.5"/>
    <x v="0"/>
    <n v="1080"/>
    <x v="4"/>
    <n v="0"/>
    <n v="0"/>
    <n v="0"/>
    <n v="1"/>
    <n v="0"/>
    <n v="1"/>
    <m/>
    <n v="0"/>
    <n v="3"/>
    <n v="11"/>
    <n v="1059"/>
    <x v="1"/>
    <x v="1"/>
    <x v="26"/>
    <x v="0"/>
  </r>
  <r>
    <n v="244"/>
    <n v="45989"/>
    <n v="0"/>
    <n v="1"/>
    <n v="97"/>
    <x v="3"/>
    <n v="56"/>
    <x v="1"/>
    <n v="2774"/>
    <x v="0"/>
    <n v="0"/>
    <n v="0"/>
    <n v="1"/>
    <n v="0"/>
    <n v="0"/>
    <n v="0"/>
    <n v="0"/>
    <n v="1"/>
    <n v="0"/>
    <n v="0"/>
    <n v="138"/>
    <n v="33"/>
    <n v="87"/>
    <n v="28"/>
    <n v="24"/>
    <n v="12"/>
    <n v="4"/>
    <n v="3"/>
    <n v="3"/>
    <n v="2"/>
    <n v="7"/>
    <x v="10"/>
    <x v="4"/>
    <x v="1"/>
    <n v="25.833333333333332"/>
    <x v="2"/>
    <n v="310"/>
    <x v="3"/>
    <n v="0"/>
    <n v="0"/>
    <n v="0"/>
    <n v="0"/>
    <n v="0"/>
    <n v="0"/>
    <m/>
    <n v="0"/>
    <n v="3"/>
    <n v="11"/>
    <n v="298"/>
    <x v="1"/>
    <x v="1"/>
    <x v="4"/>
    <x v="0"/>
  </r>
  <r>
    <n v="245"/>
    <n v="18701"/>
    <n v="1"/>
    <n v="1"/>
    <n v="95"/>
    <x v="3"/>
    <n v="56"/>
    <x v="1"/>
    <n v="2549"/>
    <x v="0"/>
    <n v="0"/>
    <n v="0"/>
    <n v="1"/>
    <n v="0"/>
    <n v="0"/>
    <n v="0"/>
    <n v="0"/>
    <n v="1"/>
    <n v="0"/>
    <n v="0"/>
    <n v="12"/>
    <n v="4"/>
    <n v="2"/>
    <n v="10"/>
    <n v="6"/>
    <n v="10"/>
    <n v="4"/>
    <n v="5"/>
    <n v="2"/>
    <n v="0"/>
    <n v="4"/>
    <x v="3"/>
    <x v="3"/>
    <x v="1"/>
    <n v="5.666666666666667"/>
    <x v="1"/>
    <n v="34"/>
    <x v="1"/>
    <n v="0"/>
    <n v="0"/>
    <n v="0"/>
    <n v="0"/>
    <n v="0"/>
    <n v="0"/>
    <m/>
    <n v="0"/>
    <n v="3"/>
    <n v="11"/>
    <n v="24"/>
    <x v="1"/>
    <x v="1"/>
    <x v="14"/>
    <x v="0"/>
  </r>
  <r>
    <n v="246"/>
    <n v="40737"/>
    <n v="2"/>
    <n v="1"/>
    <n v="24"/>
    <x v="2"/>
    <n v="63"/>
    <x v="0"/>
    <n v="2362"/>
    <x v="0"/>
    <n v="0"/>
    <n v="0"/>
    <n v="1"/>
    <n v="0"/>
    <n v="0"/>
    <n v="0"/>
    <n v="0"/>
    <n v="0"/>
    <n v="0"/>
    <n v="1"/>
    <n v="11"/>
    <n v="0"/>
    <n v="4"/>
    <n v="0"/>
    <n v="0"/>
    <n v="2"/>
    <n v="1"/>
    <n v="8"/>
    <n v="1"/>
    <n v="0"/>
    <n v="2"/>
    <x v="20"/>
    <x v="1"/>
    <x v="1"/>
    <n v="5"/>
    <x v="1"/>
    <n v="15"/>
    <x v="1"/>
    <n v="0"/>
    <n v="0"/>
    <n v="0"/>
    <n v="0"/>
    <n v="0"/>
    <n v="0"/>
    <m/>
    <n v="0"/>
    <n v="3"/>
    <n v="11"/>
    <n v="13"/>
    <x v="1"/>
    <x v="1"/>
    <x v="3"/>
    <x v="0"/>
  </r>
  <r>
    <n v="247"/>
    <n v="15287"/>
    <n v="1"/>
    <n v="0"/>
    <n v="60"/>
    <x v="0"/>
    <n v="41"/>
    <x v="3"/>
    <n v="2786"/>
    <x v="3"/>
    <n v="1"/>
    <n v="0"/>
    <n v="0"/>
    <n v="0"/>
    <n v="0"/>
    <n v="0"/>
    <n v="0"/>
    <n v="1"/>
    <n v="0"/>
    <n v="0"/>
    <n v="1"/>
    <n v="2"/>
    <n v="8"/>
    <n v="4"/>
    <n v="3"/>
    <n v="13"/>
    <n v="2"/>
    <n v="7"/>
    <n v="1"/>
    <n v="1"/>
    <n v="2"/>
    <x v="1"/>
    <x v="1"/>
    <x v="1"/>
    <n v="4.5"/>
    <x v="1"/>
    <n v="18"/>
    <x v="1"/>
    <n v="0"/>
    <n v="0"/>
    <n v="1"/>
    <n v="0"/>
    <n v="0"/>
    <n v="1"/>
    <m/>
    <n v="0"/>
    <n v="3"/>
    <n v="11"/>
    <n v="5"/>
    <x v="0"/>
    <x v="0"/>
    <x v="8"/>
    <x v="0"/>
  </r>
  <r>
    <n v="248"/>
    <n v="69674"/>
    <n v="0"/>
    <n v="2"/>
    <n v="46"/>
    <x v="0"/>
    <n v="52"/>
    <x v="1"/>
    <n v="2562"/>
    <x v="3"/>
    <n v="1"/>
    <n v="0"/>
    <n v="0"/>
    <n v="0"/>
    <n v="0"/>
    <n v="0"/>
    <n v="0"/>
    <n v="0"/>
    <n v="0"/>
    <n v="1"/>
    <n v="554"/>
    <n v="41"/>
    <n v="215"/>
    <n v="11"/>
    <n v="0"/>
    <n v="24"/>
    <n v="3"/>
    <n v="5"/>
    <n v="10"/>
    <n v="2"/>
    <n v="10"/>
    <x v="0"/>
    <x v="0"/>
    <x v="2"/>
    <n v="37.31818181818182"/>
    <x v="2"/>
    <n v="821"/>
    <x v="2"/>
    <n v="0"/>
    <n v="0"/>
    <n v="0"/>
    <n v="0"/>
    <n v="0"/>
    <n v="0"/>
    <m/>
    <n v="0"/>
    <n v="3"/>
    <n v="11"/>
    <n v="797"/>
    <x v="1"/>
    <x v="1"/>
    <x v="22"/>
    <x v="0"/>
  </r>
  <r>
    <n v="249"/>
    <n v="44159"/>
    <n v="1"/>
    <n v="0"/>
    <n v="85"/>
    <x v="3"/>
    <n v="50"/>
    <x v="1"/>
    <n v="2171"/>
    <x v="2"/>
    <n v="0"/>
    <n v="1"/>
    <n v="0"/>
    <n v="0"/>
    <n v="0"/>
    <n v="0"/>
    <n v="0"/>
    <n v="0"/>
    <n v="1"/>
    <n v="0"/>
    <n v="167"/>
    <n v="2"/>
    <n v="62"/>
    <n v="24"/>
    <n v="13"/>
    <n v="7"/>
    <n v="4"/>
    <n v="5"/>
    <n v="4"/>
    <n v="1"/>
    <n v="6"/>
    <x v="12"/>
    <x v="4"/>
    <x v="1"/>
    <n v="24.363636363636363"/>
    <x v="1"/>
    <n v="268"/>
    <x v="3"/>
    <n v="0"/>
    <n v="0"/>
    <n v="0"/>
    <n v="0"/>
    <n v="0"/>
    <n v="0"/>
    <m/>
    <n v="0"/>
    <n v="3"/>
    <n v="11"/>
    <n v="261"/>
    <x v="1"/>
    <x v="1"/>
    <x v="31"/>
    <x v="0"/>
  </r>
  <r>
    <n v="250"/>
    <n v="37717"/>
    <n v="1"/>
    <n v="0"/>
    <n v="31"/>
    <x v="1"/>
    <n v="42"/>
    <x v="3"/>
    <n v="2742"/>
    <x v="2"/>
    <n v="0"/>
    <n v="1"/>
    <n v="0"/>
    <n v="0"/>
    <n v="0"/>
    <n v="0"/>
    <n v="0"/>
    <n v="0"/>
    <n v="0"/>
    <n v="1"/>
    <n v="9"/>
    <n v="0"/>
    <n v="6"/>
    <n v="4"/>
    <n v="1"/>
    <n v="5"/>
    <n v="1"/>
    <n v="9"/>
    <n v="1"/>
    <n v="0"/>
    <n v="2"/>
    <x v="20"/>
    <x v="1"/>
    <x v="1"/>
    <n v="6.666666666666667"/>
    <x v="1"/>
    <n v="20"/>
    <x v="1"/>
    <n v="0"/>
    <n v="0"/>
    <n v="0"/>
    <n v="0"/>
    <n v="0"/>
    <n v="0"/>
    <m/>
    <n v="0"/>
    <n v="3"/>
    <n v="11"/>
    <n v="15"/>
    <x v="1"/>
    <x v="1"/>
    <x v="1"/>
    <x v="0"/>
  </r>
  <r>
    <n v="251"/>
    <n v="43776"/>
    <n v="1"/>
    <n v="1"/>
    <n v="9"/>
    <x v="5"/>
    <n v="68"/>
    <x v="0"/>
    <n v="2670"/>
    <x v="1"/>
    <n v="0"/>
    <n v="0"/>
    <n v="0"/>
    <n v="1"/>
    <n v="0"/>
    <n v="0"/>
    <n v="0"/>
    <n v="0"/>
    <n v="1"/>
    <n v="0"/>
    <n v="177"/>
    <n v="2"/>
    <n v="71"/>
    <n v="3"/>
    <n v="2"/>
    <n v="20"/>
    <n v="6"/>
    <n v="8"/>
    <n v="5"/>
    <n v="2"/>
    <n v="4"/>
    <x v="12"/>
    <x v="4"/>
    <x v="2"/>
    <n v="23.181818181818183"/>
    <x v="1"/>
    <n v="255"/>
    <x v="3"/>
    <n v="0"/>
    <n v="0"/>
    <n v="0"/>
    <n v="0"/>
    <n v="0"/>
    <n v="0"/>
    <m/>
    <n v="0"/>
    <n v="3"/>
    <n v="11"/>
    <n v="235"/>
    <x v="0"/>
    <x v="0"/>
    <x v="19"/>
    <x v="0"/>
  </r>
  <r>
    <n v="252"/>
    <n v="38179"/>
    <n v="1"/>
    <n v="1"/>
    <n v="30"/>
    <x v="2"/>
    <n v="54"/>
    <x v="1"/>
    <n v="2631"/>
    <x v="2"/>
    <n v="0"/>
    <n v="1"/>
    <n v="0"/>
    <n v="0"/>
    <n v="0"/>
    <n v="0"/>
    <n v="0"/>
    <n v="0"/>
    <n v="1"/>
    <n v="0"/>
    <n v="38"/>
    <n v="4"/>
    <n v="22"/>
    <n v="4"/>
    <n v="2"/>
    <n v="20"/>
    <n v="4"/>
    <n v="7"/>
    <n v="3"/>
    <n v="1"/>
    <n v="3"/>
    <x v="17"/>
    <x v="3"/>
    <x v="2"/>
    <n v="10"/>
    <x v="1"/>
    <n v="70"/>
    <x v="1"/>
    <n v="0"/>
    <n v="0"/>
    <n v="0"/>
    <n v="0"/>
    <n v="0"/>
    <n v="0"/>
    <m/>
    <n v="0"/>
    <n v="3"/>
    <n v="11"/>
    <n v="50"/>
    <x v="1"/>
    <x v="1"/>
    <x v="3"/>
    <x v="0"/>
  </r>
  <r>
    <n v="253"/>
    <n v="80124"/>
    <n v="0"/>
    <n v="0"/>
    <n v="47"/>
    <x v="0"/>
    <n v="57"/>
    <x v="1"/>
    <n v="2162"/>
    <x v="2"/>
    <n v="0"/>
    <n v="1"/>
    <n v="0"/>
    <n v="0"/>
    <n v="0"/>
    <n v="0"/>
    <n v="0"/>
    <n v="1"/>
    <n v="0"/>
    <n v="0"/>
    <n v="483"/>
    <n v="84"/>
    <n v="398"/>
    <n v="205"/>
    <n v="84"/>
    <n v="241"/>
    <n v="1"/>
    <n v="1"/>
    <n v="3"/>
    <n v="7"/>
    <n v="8"/>
    <x v="23"/>
    <x v="2"/>
    <x v="1"/>
    <n v="69.666666666666671"/>
    <x v="0"/>
    <n v="1254"/>
    <x v="4"/>
    <n v="0"/>
    <n v="0"/>
    <n v="1"/>
    <n v="0"/>
    <n v="0"/>
    <n v="1"/>
    <m/>
    <n v="0"/>
    <n v="3"/>
    <n v="11"/>
    <n v="1013"/>
    <x v="1"/>
    <x v="1"/>
    <x v="26"/>
    <x v="0"/>
  </r>
  <r>
    <n v="254"/>
    <n v="38097"/>
    <n v="1"/>
    <n v="1"/>
    <n v="70"/>
    <x v="4"/>
    <n v="50"/>
    <x v="1"/>
    <n v="2781"/>
    <x v="2"/>
    <n v="0"/>
    <n v="1"/>
    <n v="0"/>
    <n v="0"/>
    <n v="0"/>
    <n v="0"/>
    <n v="0"/>
    <n v="0"/>
    <n v="0"/>
    <n v="1"/>
    <n v="77"/>
    <n v="2"/>
    <n v="35"/>
    <n v="0"/>
    <n v="1"/>
    <n v="69"/>
    <n v="4"/>
    <n v="7"/>
    <n v="3"/>
    <n v="2"/>
    <n v="2"/>
    <x v="17"/>
    <x v="3"/>
    <x v="2"/>
    <n v="16.428571428571427"/>
    <x v="1"/>
    <n v="115"/>
    <x v="3"/>
    <n v="0"/>
    <n v="0"/>
    <n v="1"/>
    <n v="0"/>
    <n v="0"/>
    <n v="1"/>
    <m/>
    <n v="0"/>
    <n v="3"/>
    <n v="11"/>
    <n v="46"/>
    <x v="0"/>
    <x v="0"/>
    <x v="40"/>
    <x v="0"/>
  </r>
  <r>
    <n v="255"/>
    <n v="72940"/>
    <n v="0"/>
    <n v="0"/>
    <n v="13"/>
    <x v="5"/>
    <n v="50"/>
    <x v="1"/>
    <n v="2534"/>
    <x v="2"/>
    <n v="0"/>
    <n v="1"/>
    <n v="0"/>
    <n v="0"/>
    <n v="0"/>
    <n v="0"/>
    <n v="0"/>
    <n v="1"/>
    <n v="0"/>
    <n v="0"/>
    <n v="182"/>
    <n v="74"/>
    <n v="298"/>
    <n v="162"/>
    <n v="149"/>
    <n v="116"/>
    <n v="1"/>
    <n v="1"/>
    <n v="3"/>
    <n v="3"/>
    <n v="6"/>
    <x v="10"/>
    <x v="4"/>
    <x v="1"/>
    <n v="72.083333333333329"/>
    <x v="0"/>
    <n v="865"/>
    <x v="2"/>
    <n v="0"/>
    <n v="0"/>
    <n v="0"/>
    <n v="0"/>
    <n v="0"/>
    <n v="0"/>
    <m/>
    <n v="0"/>
    <n v="3"/>
    <n v="11"/>
    <n v="749"/>
    <x v="1"/>
    <x v="1"/>
    <x v="47"/>
    <x v="0"/>
  </r>
  <r>
    <n v="256"/>
    <n v="22070"/>
    <n v="1"/>
    <n v="0"/>
    <n v="11"/>
    <x v="5"/>
    <n v="50"/>
    <x v="1"/>
    <n v="2427"/>
    <x v="1"/>
    <n v="0"/>
    <n v="0"/>
    <n v="0"/>
    <n v="1"/>
    <n v="0"/>
    <n v="0"/>
    <n v="0"/>
    <n v="1"/>
    <n v="0"/>
    <n v="0"/>
    <n v="10"/>
    <n v="7"/>
    <n v="19"/>
    <n v="8"/>
    <n v="2"/>
    <n v="21"/>
    <n v="2"/>
    <n v="6"/>
    <n v="2"/>
    <n v="2"/>
    <n v="2"/>
    <x v="3"/>
    <x v="3"/>
    <x v="2"/>
    <n v="7.666666666666667"/>
    <x v="1"/>
    <n v="46"/>
    <x v="1"/>
    <n v="0"/>
    <n v="0"/>
    <n v="0"/>
    <n v="0"/>
    <n v="0"/>
    <n v="0"/>
    <m/>
    <n v="0"/>
    <n v="3"/>
    <n v="11"/>
    <n v="25"/>
    <x v="1"/>
    <x v="1"/>
    <x v="23"/>
    <x v="0"/>
  </r>
  <r>
    <n v="257"/>
    <n v="69267"/>
    <n v="0"/>
    <n v="0"/>
    <n v="31"/>
    <x v="1"/>
    <n v="67"/>
    <x v="0"/>
    <n v="2804"/>
    <x v="0"/>
    <n v="0"/>
    <n v="0"/>
    <n v="1"/>
    <n v="0"/>
    <n v="0"/>
    <n v="0"/>
    <n v="0"/>
    <n v="1"/>
    <n v="0"/>
    <n v="0"/>
    <n v="778"/>
    <n v="44"/>
    <n v="499"/>
    <n v="95"/>
    <n v="73"/>
    <n v="146"/>
    <n v="2"/>
    <n v="7"/>
    <n v="3"/>
    <n v="4"/>
    <n v="5"/>
    <x v="10"/>
    <x v="4"/>
    <x v="1"/>
    <n v="124.08333333333333"/>
    <x v="0"/>
    <n v="1489"/>
    <x v="4"/>
    <n v="0"/>
    <n v="0"/>
    <n v="0"/>
    <n v="0"/>
    <n v="0"/>
    <n v="0"/>
    <m/>
    <n v="0"/>
    <n v="3"/>
    <n v="11"/>
    <n v="1343"/>
    <x v="0"/>
    <x v="0"/>
    <x v="24"/>
    <x v="1"/>
  </r>
  <r>
    <n v="258"/>
    <n v="31788"/>
    <n v="1"/>
    <n v="0"/>
    <n v="15"/>
    <x v="5"/>
    <n v="37"/>
    <x v="2"/>
    <n v="2260"/>
    <x v="0"/>
    <n v="0"/>
    <n v="0"/>
    <n v="1"/>
    <n v="0"/>
    <n v="0"/>
    <n v="0"/>
    <n v="0"/>
    <n v="0"/>
    <n v="1"/>
    <n v="0"/>
    <n v="16"/>
    <n v="7"/>
    <n v="23"/>
    <n v="0"/>
    <n v="8"/>
    <n v="6"/>
    <n v="3"/>
    <n v="5"/>
    <n v="3"/>
    <n v="0"/>
    <n v="4"/>
    <x v="17"/>
    <x v="3"/>
    <x v="1"/>
    <n v="7.7142857142857144"/>
    <x v="1"/>
    <n v="54"/>
    <x v="1"/>
    <n v="0"/>
    <n v="0"/>
    <n v="0"/>
    <n v="0"/>
    <n v="0"/>
    <n v="0"/>
    <m/>
    <n v="1"/>
    <n v="3"/>
    <n v="11"/>
    <n v="48"/>
    <x v="1"/>
    <x v="1"/>
    <x v="23"/>
    <x v="0"/>
  </r>
  <r>
    <n v="259"/>
    <n v="61905"/>
    <n v="0"/>
    <n v="1"/>
    <n v="2"/>
    <x v="5"/>
    <n v="45"/>
    <x v="3"/>
    <n v="2304"/>
    <x v="1"/>
    <n v="0"/>
    <n v="0"/>
    <n v="0"/>
    <n v="1"/>
    <n v="0"/>
    <n v="0"/>
    <n v="0"/>
    <n v="0"/>
    <n v="0"/>
    <n v="1"/>
    <n v="167"/>
    <n v="0"/>
    <n v="43"/>
    <n v="6"/>
    <n v="2"/>
    <n v="13"/>
    <n v="2"/>
    <n v="5"/>
    <n v="4"/>
    <n v="2"/>
    <n v="4"/>
    <x v="16"/>
    <x v="3"/>
    <x v="2"/>
    <n v="21.8"/>
    <x v="1"/>
    <n v="218"/>
    <x v="3"/>
    <n v="0"/>
    <n v="0"/>
    <n v="0"/>
    <n v="0"/>
    <n v="0"/>
    <n v="0"/>
    <m/>
    <n v="0"/>
    <n v="3"/>
    <n v="11"/>
    <n v="205"/>
    <x v="1"/>
    <x v="1"/>
    <x v="19"/>
    <x v="0"/>
  </r>
  <r>
    <n v="260"/>
    <n v="29315"/>
    <n v="1"/>
    <n v="1"/>
    <n v="55"/>
    <x v="0"/>
    <n v="60"/>
    <x v="0"/>
    <n v="2243"/>
    <x v="2"/>
    <n v="0"/>
    <n v="1"/>
    <n v="0"/>
    <n v="0"/>
    <n v="0"/>
    <n v="0"/>
    <n v="0"/>
    <n v="1"/>
    <n v="0"/>
    <n v="0"/>
    <n v="13"/>
    <n v="2"/>
    <n v="14"/>
    <n v="8"/>
    <n v="7"/>
    <n v="4"/>
    <n v="4"/>
    <n v="6"/>
    <n v="2"/>
    <n v="0"/>
    <n v="4"/>
    <x v="3"/>
    <x v="3"/>
    <x v="1"/>
    <n v="7.333333333333333"/>
    <x v="1"/>
    <n v="44"/>
    <x v="1"/>
    <n v="0"/>
    <n v="0"/>
    <n v="0"/>
    <n v="0"/>
    <n v="0"/>
    <n v="0"/>
    <m/>
    <n v="0"/>
    <n v="3"/>
    <n v="11"/>
    <n v="40"/>
    <x v="1"/>
    <x v="1"/>
    <x v="8"/>
    <x v="0"/>
  </r>
  <r>
    <n v="261"/>
    <n v="33378"/>
    <n v="1"/>
    <n v="1"/>
    <n v="38"/>
    <x v="1"/>
    <n v="57"/>
    <x v="1"/>
    <n v="2667"/>
    <x v="3"/>
    <n v="1"/>
    <n v="0"/>
    <n v="0"/>
    <n v="0"/>
    <n v="0"/>
    <n v="0"/>
    <n v="0"/>
    <n v="1"/>
    <n v="0"/>
    <n v="0"/>
    <n v="33"/>
    <n v="6"/>
    <n v="40"/>
    <n v="3"/>
    <n v="7"/>
    <n v="10"/>
    <n v="3"/>
    <n v="7"/>
    <n v="2"/>
    <n v="0"/>
    <n v="4"/>
    <x v="3"/>
    <x v="3"/>
    <x v="1"/>
    <n v="14.833333333333334"/>
    <x v="1"/>
    <n v="89"/>
    <x v="1"/>
    <n v="0"/>
    <n v="0"/>
    <n v="0"/>
    <n v="0"/>
    <n v="0"/>
    <n v="0"/>
    <m/>
    <n v="0"/>
    <n v="3"/>
    <n v="11"/>
    <n v="79"/>
    <x v="1"/>
    <x v="1"/>
    <x v="1"/>
    <x v="0"/>
  </r>
  <r>
    <n v="262"/>
    <n v="66313"/>
    <n v="0"/>
    <n v="1"/>
    <n v="86"/>
    <x v="3"/>
    <n v="57"/>
    <x v="1"/>
    <n v="2445"/>
    <x v="1"/>
    <n v="0"/>
    <n v="0"/>
    <n v="0"/>
    <n v="1"/>
    <n v="0"/>
    <n v="0"/>
    <n v="0"/>
    <n v="0"/>
    <n v="0"/>
    <n v="1"/>
    <n v="625"/>
    <n v="7"/>
    <n v="99"/>
    <n v="10"/>
    <n v="22"/>
    <n v="7"/>
    <n v="2"/>
    <n v="4"/>
    <n v="6"/>
    <n v="3"/>
    <n v="12"/>
    <x v="27"/>
    <x v="0"/>
    <x v="1"/>
    <n v="36.333333333333336"/>
    <x v="2"/>
    <n v="763"/>
    <x v="2"/>
    <n v="0"/>
    <n v="0"/>
    <n v="0"/>
    <n v="0"/>
    <n v="0"/>
    <n v="0"/>
    <m/>
    <n v="0"/>
    <n v="3"/>
    <n v="11"/>
    <n v="756"/>
    <x v="1"/>
    <x v="1"/>
    <x v="30"/>
    <x v="0"/>
  </r>
  <r>
    <n v="263"/>
    <n v="60714"/>
    <n v="0"/>
    <n v="0"/>
    <n v="56"/>
    <x v="0"/>
    <n v="64"/>
    <x v="0"/>
    <n v="2687"/>
    <x v="0"/>
    <n v="0"/>
    <n v="0"/>
    <n v="1"/>
    <n v="0"/>
    <n v="0"/>
    <n v="0"/>
    <n v="0"/>
    <n v="1"/>
    <n v="0"/>
    <n v="0"/>
    <n v="216"/>
    <n v="162"/>
    <n v="224"/>
    <n v="101"/>
    <n v="92"/>
    <n v="162"/>
    <n v="2"/>
    <n v="5"/>
    <n v="7"/>
    <n v="4"/>
    <n v="10"/>
    <x v="27"/>
    <x v="0"/>
    <x v="1"/>
    <n v="37.857142857142854"/>
    <x v="2"/>
    <n v="795"/>
    <x v="2"/>
    <n v="0"/>
    <n v="0"/>
    <n v="0"/>
    <n v="0"/>
    <n v="0"/>
    <n v="0"/>
    <m/>
    <n v="0"/>
    <n v="3"/>
    <n v="11"/>
    <n v="633"/>
    <x v="0"/>
    <x v="0"/>
    <x v="22"/>
    <x v="0"/>
  </r>
  <r>
    <n v="264"/>
    <n v="77882"/>
    <n v="0"/>
    <n v="0"/>
    <n v="29"/>
    <x v="2"/>
    <n v="39"/>
    <x v="2"/>
    <n v="2219"/>
    <x v="1"/>
    <n v="0"/>
    <n v="0"/>
    <n v="0"/>
    <n v="1"/>
    <n v="0"/>
    <n v="0"/>
    <n v="0"/>
    <n v="0"/>
    <n v="1"/>
    <n v="0"/>
    <n v="68"/>
    <n v="129"/>
    <n v="396"/>
    <n v="188"/>
    <n v="22"/>
    <n v="15"/>
    <n v="1"/>
    <n v="1"/>
    <n v="3"/>
    <n v="3"/>
    <n v="5"/>
    <x v="12"/>
    <x v="4"/>
    <x v="1"/>
    <n v="73"/>
    <x v="0"/>
    <n v="803"/>
    <x v="2"/>
    <n v="0"/>
    <n v="0"/>
    <n v="0"/>
    <n v="0"/>
    <n v="0"/>
    <n v="0"/>
    <m/>
    <n v="0"/>
    <n v="3"/>
    <n v="11"/>
    <n v="788"/>
    <x v="1"/>
    <x v="1"/>
    <x v="37"/>
    <x v="0"/>
  </r>
  <r>
    <n v="265"/>
    <n v="69867"/>
    <n v="0"/>
    <n v="0"/>
    <n v="30"/>
    <x v="2"/>
    <n v="34"/>
    <x v="2"/>
    <n v="2612"/>
    <x v="0"/>
    <n v="0"/>
    <n v="0"/>
    <n v="1"/>
    <n v="0"/>
    <n v="0"/>
    <n v="0"/>
    <n v="0"/>
    <n v="0"/>
    <n v="0"/>
    <n v="1"/>
    <n v="196"/>
    <n v="0"/>
    <n v="512"/>
    <n v="33"/>
    <n v="130"/>
    <n v="54"/>
    <n v="1"/>
    <n v="1"/>
    <n v="3"/>
    <n v="5"/>
    <n v="8"/>
    <x v="21"/>
    <x v="2"/>
    <x v="1"/>
    <n v="54.4375"/>
    <x v="0"/>
    <n v="871"/>
    <x v="2"/>
    <n v="1"/>
    <n v="0"/>
    <n v="0"/>
    <n v="0"/>
    <n v="0"/>
    <n v="1"/>
    <m/>
    <n v="0"/>
    <n v="3"/>
    <n v="11"/>
    <n v="817"/>
    <x v="0"/>
    <x v="0"/>
    <x v="37"/>
    <x v="0"/>
  </r>
  <r>
    <n v="266"/>
    <n v="63841"/>
    <n v="0"/>
    <n v="1"/>
    <n v="64"/>
    <x v="4"/>
    <n v="52"/>
    <x v="1"/>
    <n v="2593"/>
    <x v="3"/>
    <n v="1"/>
    <n v="0"/>
    <n v="0"/>
    <n v="0"/>
    <n v="0"/>
    <n v="0"/>
    <n v="0"/>
    <n v="0"/>
    <n v="1"/>
    <n v="0"/>
    <n v="635"/>
    <n v="15"/>
    <n v="100"/>
    <n v="20"/>
    <n v="7"/>
    <n v="131"/>
    <n v="1"/>
    <n v="6"/>
    <n v="9"/>
    <n v="3"/>
    <n v="9"/>
    <x v="27"/>
    <x v="0"/>
    <x v="2"/>
    <n v="37"/>
    <x v="2"/>
    <n v="777"/>
    <x v="2"/>
    <n v="0"/>
    <n v="0"/>
    <n v="0"/>
    <n v="0"/>
    <n v="0"/>
    <n v="0"/>
    <m/>
    <n v="0"/>
    <n v="3"/>
    <n v="11"/>
    <n v="646"/>
    <x v="1"/>
    <x v="1"/>
    <x v="34"/>
    <x v="0"/>
  </r>
  <r>
    <n v="267"/>
    <n v="24480"/>
    <n v="1"/>
    <n v="0"/>
    <n v="46"/>
    <x v="0"/>
    <n v="39"/>
    <x v="2"/>
    <n v="2662"/>
    <x v="2"/>
    <n v="0"/>
    <n v="1"/>
    <n v="0"/>
    <n v="0"/>
    <n v="0"/>
    <n v="0"/>
    <n v="1"/>
    <n v="0"/>
    <n v="0"/>
    <n v="0"/>
    <n v="4"/>
    <n v="19"/>
    <n v="9"/>
    <n v="28"/>
    <n v="25"/>
    <n v="17"/>
    <n v="3"/>
    <n v="7"/>
    <n v="3"/>
    <n v="0"/>
    <n v="4"/>
    <x v="17"/>
    <x v="3"/>
    <x v="1"/>
    <n v="12.142857142857142"/>
    <x v="1"/>
    <n v="85"/>
    <x v="1"/>
    <n v="0"/>
    <n v="0"/>
    <n v="0"/>
    <n v="0"/>
    <n v="0"/>
    <n v="0"/>
    <m/>
    <n v="0"/>
    <n v="3"/>
    <n v="11"/>
    <n v="68"/>
    <x v="1"/>
    <x v="1"/>
    <x v="8"/>
    <x v="0"/>
  </r>
  <r>
    <n v="268"/>
    <n v="51369"/>
    <n v="0"/>
    <n v="1"/>
    <n v="84"/>
    <x v="3"/>
    <n v="44"/>
    <x v="3"/>
    <n v="2771"/>
    <x v="1"/>
    <n v="0"/>
    <n v="0"/>
    <n v="0"/>
    <n v="1"/>
    <n v="0"/>
    <n v="0"/>
    <n v="0"/>
    <n v="1"/>
    <n v="0"/>
    <n v="0"/>
    <n v="297"/>
    <n v="7"/>
    <n v="79"/>
    <n v="0"/>
    <n v="11"/>
    <n v="182"/>
    <n v="2"/>
    <n v="8"/>
    <n v="8"/>
    <n v="2"/>
    <n v="4"/>
    <x v="4"/>
    <x v="4"/>
    <x v="2"/>
    <n v="28.142857142857142"/>
    <x v="2"/>
    <n v="394"/>
    <x v="3"/>
    <n v="0"/>
    <n v="0"/>
    <n v="0"/>
    <n v="0"/>
    <n v="0"/>
    <n v="0"/>
    <m/>
    <n v="0"/>
    <n v="3"/>
    <n v="11"/>
    <n v="212"/>
    <x v="1"/>
    <x v="1"/>
    <x v="4"/>
    <x v="0"/>
  </r>
  <r>
    <n v="269"/>
    <n v="37760"/>
    <n v="0"/>
    <n v="0"/>
    <n v="20"/>
    <x v="2"/>
    <n v="74"/>
    <x v="4"/>
    <n v="2826"/>
    <x v="1"/>
    <n v="0"/>
    <n v="0"/>
    <n v="0"/>
    <n v="1"/>
    <n v="0"/>
    <n v="0"/>
    <n v="0"/>
    <n v="1"/>
    <n v="0"/>
    <n v="0"/>
    <n v="84"/>
    <n v="5"/>
    <n v="38"/>
    <n v="150"/>
    <n v="12"/>
    <n v="28"/>
    <n v="2"/>
    <n v="7"/>
    <n v="4"/>
    <n v="1"/>
    <n v="6"/>
    <x v="12"/>
    <x v="4"/>
    <x v="1"/>
    <n v="26.272727272727273"/>
    <x v="2"/>
    <n v="289"/>
    <x v="3"/>
    <n v="0"/>
    <n v="0"/>
    <n v="0"/>
    <n v="0"/>
    <n v="0"/>
    <n v="0"/>
    <m/>
    <n v="0"/>
    <n v="3"/>
    <n v="11"/>
    <n v="261"/>
    <x v="1"/>
    <x v="1"/>
    <x v="12"/>
    <x v="0"/>
  </r>
  <r>
    <n v="270"/>
    <n v="65640"/>
    <n v="0"/>
    <n v="1"/>
    <n v="74"/>
    <x v="4"/>
    <n v="46"/>
    <x v="3"/>
    <n v="2279"/>
    <x v="1"/>
    <n v="0"/>
    <n v="0"/>
    <n v="0"/>
    <n v="1"/>
    <n v="0"/>
    <n v="0"/>
    <n v="0"/>
    <n v="0"/>
    <n v="0"/>
    <n v="1"/>
    <n v="204"/>
    <n v="7"/>
    <n v="149"/>
    <n v="20"/>
    <n v="15"/>
    <n v="66"/>
    <n v="1"/>
    <n v="2"/>
    <n v="5"/>
    <n v="1"/>
    <n v="8"/>
    <x v="4"/>
    <x v="4"/>
    <x v="1"/>
    <n v="28.214285714285715"/>
    <x v="2"/>
    <n v="395"/>
    <x v="3"/>
    <n v="0"/>
    <n v="0"/>
    <n v="0"/>
    <n v="0"/>
    <n v="0"/>
    <n v="0"/>
    <m/>
    <n v="0"/>
    <n v="3"/>
    <n v="11"/>
    <n v="329"/>
    <x v="1"/>
    <x v="1"/>
    <x v="18"/>
    <x v="0"/>
  </r>
  <r>
    <n v="271"/>
    <n v="44319"/>
    <n v="1"/>
    <n v="1"/>
    <n v="18"/>
    <x v="2"/>
    <n v="45"/>
    <x v="3"/>
    <n v="2232"/>
    <x v="2"/>
    <n v="0"/>
    <n v="1"/>
    <n v="0"/>
    <n v="0"/>
    <n v="0"/>
    <n v="0"/>
    <n v="0"/>
    <n v="0"/>
    <n v="1"/>
    <n v="0"/>
    <n v="26"/>
    <n v="0"/>
    <n v="8"/>
    <n v="0"/>
    <n v="0"/>
    <n v="3"/>
    <n v="2"/>
    <n v="5"/>
    <n v="2"/>
    <n v="0"/>
    <n v="3"/>
    <x v="7"/>
    <x v="3"/>
    <x v="1"/>
    <n v="6.8"/>
    <x v="1"/>
    <n v="34"/>
    <x v="1"/>
    <n v="0"/>
    <n v="0"/>
    <n v="0"/>
    <n v="0"/>
    <n v="0"/>
    <n v="0"/>
    <m/>
    <n v="0"/>
    <n v="3"/>
    <n v="11"/>
    <n v="31"/>
    <x v="1"/>
    <x v="1"/>
    <x v="3"/>
    <x v="0"/>
  </r>
  <r>
    <n v="272"/>
    <n v="30631"/>
    <n v="1"/>
    <n v="0"/>
    <n v="75"/>
    <x v="4"/>
    <n v="46"/>
    <x v="3"/>
    <n v="2511"/>
    <x v="2"/>
    <n v="0"/>
    <n v="1"/>
    <n v="0"/>
    <n v="0"/>
    <n v="0"/>
    <n v="0"/>
    <n v="0"/>
    <n v="1"/>
    <n v="0"/>
    <n v="0"/>
    <n v="15"/>
    <n v="6"/>
    <n v="20"/>
    <n v="4"/>
    <n v="5"/>
    <n v="20"/>
    <n v="1"/>
    <n v="7"/>
    <n v="3"/>
    <n v="1"/>
    <n v="2"/>
    <x v="3"/>
    <x v="3"/>
    <x v="2"/>
    <n v="8.3333333333333339"/>
    <x v="1"/>
    <n v="50"/>
    <x v="1"/>
    <n v="0"/>
    <n v="0"/>
    <n v="0"/>
    <n v="0"/>
    <n v="0"/>
    <n v="0"/>
    <m/>
    <n v="0"/>
    <n v="3"/>
    <n v="11"/>
    <n v="30"/>
    <x v="1"/>
    <x v="1"/>
    <x v="28"/>
    <x v="0"/>
  </r>
  <r>
    <n v="273"/>
    <n v="75278"/>
    <n v="0"/>
    <n v="0"/>
    <n v="17"/>
    <x v="2"/>
    <n v="68"/>
    <x v="0"/>
    <n v="2675"/>
    <x v="1"/>
    <n v="0"/>
    <n v="0"/>
    <n v="0"/>
    <n v="1"/>
    <n v="0"/>
    <n v="0"/>
    <n v="0"/>
    <n v="1"/>
    <n v="0"/>
    <n v="0"/>
    <n v="304"/>
    <n v="98"/>
    <n v="230"/>
    <n v="150"/>
    <n v="74"/>
    <n v="74"/>
    <n v="1"/>
    <n v="3"/>
    <n v="6"/>
    <n v="3"/>
    <n v="13"/>
    <x v="0"/>
    <x v="0"/>
    <x v="1"/>
    <n v="38.909090909090907"/>
    <x v="2"/>
    <n v="856"/>
    <x v="2"/>
    <n v="0"/>
    <n v="0"/>
    <n v="0"/>
    <n v="0"/>
    <n v="0"/>
    <n v="0"/>
    <m/>
    <n v="0"/>
    <n v="3"/>
    <n v="11"/>
    <n v="782"/>
    <x v="1"/>
    <x v="1"/>
    <x v="2"/>
    <x v="0"/>
  </r>
  <r>
    <n v="274"/>
    <n v="50898"/>
    <n v="1"/>
    <n v="1"/>
    <n v="88"/>
    <x v="3"/>
    <n v="64"/>
    <x v="0"/>
    <n v="2696"/>
    <x v="1"/>
    <n v="0"/>
    <n v="0"/>
    <n v="0"/>
    <n v="1"/>
    <n v="0"/>
    <n v="0"/>
    <n v="0"/>
    <n v="0"/>
    <n v="1"/>
    <n v="0"/>
    <n v="285"/>
    <n v="28"/>
    <n v="242"/>
    <n v="55"/>
    <n v="114"/>
    <n v="135"/>
    <n v="13"/>
    <n v="5"/>
    <n v="6"/>
    <n v="2"/>
    <n v="12"/>
    <x v="2"/>
    <x v="2"/>
    <x v="1"/>
    <n v="36.200000000000003"/>
    <x v="2"/>
    <n v="724"/>
    <x v="2"/>
    <n v="0"/>
    <n v="0"/>
    <n v="0"/>
    <n v="0"/>
    <n v="0"/>
    <n v="0"/>
    <m/>
    <n v="0"/>
    <n v="3"/>
    <n v="11"/>
    <n v="589"/>
    <x v="1"/>
    <x v="1"/>
    <x v="30"/>
    <x v="0"/>
  </r>
  <r>
    <n v="275"/>
    <n v="79946"/>
    <n v="0"/>
    <n v="0"/>
    <n v="19"/>
    <x v="2"/>
    <n v="54"/>
    <x v="1"/>
    <n v="2207"/>
    <x v="4"/>
    <n v="0"/>
    <n v="0"/>
    <n v="0"/>
    <n v="0"/>
    <n v="1"/>
    <n v="0"/>
    <n v="0"/>
    <n v="1"/>
    <n v="0"/>
    <n v="0"/>
    <n v="395"/>
    <n v="183"/>
    <n v="565"/>
    <n v="166"/>
    <n v="141"/>
    <n v="28"/>
    <n v="1"/>
    <n v="3"/>
    <n v="5"/>
    <n v="11"/>
    <n v="5"/>
    <x v="27"/>
    <x v="0"/>
    <x v="0"/>
    <n v="69.047619047619051"/>
    <x v="0"/>
    <n v="1450"/>
    <x v="4"/>
    <n v="0"/>
    <n v="0"/>
    <n v="0"/>
    <n v="0"/>
    <n v="0"/>
    <n v="0"/>
    <m/>
    <n v="0"/>
    <n v="3"/>
    <n v="11"/>
    <n v="1422"/>
    <x v="1"/>
    <x v="1"/>
    <x v="11"/>
    <x v="1"/>
  </r>
  <r>
    <n v="276"/>
    <n v="35416"/>
    <n v="0"/>
    <n v="0"/>
    <n v="62"/>
    <x v="4"/>
    <n v="71"/>
    <x v="4"/>
    <n v="2540"/>
    <x v="3"/>
    <n v="1"/>
    <n v="0"/>
    <n v="0"/>
    <n v="0"/>
    <n v="0"/>
    <n v="0"/>
    <n v="0"/>
    <n v="0"/>
    <n v="1"/>
    <n v="0"/>
    <n v="248"/>
    <n v="3"/>
    <n v="81"/>
    <n v="4"/>
    <n v="3"/>
    <n v="51"/>
    <n v="3"/>
    <n v="8"/>
    <n v="7"/>
    <n v="1"/>
    <n v="5"/>
    <x v="15"/>
    <x v="4"/>
    <x v="2"/>
    <n v="26.076923076923077"/>
    <x v="2"/>
    <n v="339"/>
    <x v="3"/>
    <n v="0"/>
    <n v="0"/>
    <n v="0"/>
    <n v="0"/>
    <n v="0"/>
    <n v="0"/>
    <m/>
    <n v="0"/>
    <n v="3"/>
    <n v="11"/>
    <n v="288"/>
    <x v="1"/>
    <x v="1"/>
    <x v="18"/>
    <x v="0"/>
  </r>
  <r>
    <n v="277"/>
    <n v="32414"/>
    <n v="0"/>
    <n v="0"/>
    <n v="11"/>
    <x v="5"/>
    <n v="36"/>
    <x v="2"/>
    <n v="2519"/>
    <x v="1"/>
    <n v="0"/>
    <n v="0"/>
    <n v="0"/>
    <n v="1"/>
    <n v="0"/>
    <n v="1"/>
    <n v="0"/>
    <n v="0"/>
    <n v="0"/>
    <n v="0"/>
    <n v="20"/>
    <n v="6"/>
    <n v="5"/>
    <n v="0"/>
    <n v="9"/>
    <n v="12"/>
    <n v="1"/>
    <n v="7"/>
    <n v="1"/>
    <n v="0"/>
    <n v="3"/>
    <x v="1"/>
    <x v="1"/>
    <x v="1"/>
    <n v="10"/>
    <x v="1"/>
    <n v="40"/>
    <x v="1"/>
    <n v="0"/>
    <n v="0"/>
    <n v="1"/>
    <n v="0"/>
    <n v="0"/>
    <n v="1"/>
    <m/>
    <n v="0"/>
    <n v="3"/>
    <n v="11"/>
    <n v="28"/>
    <x v="1"/>
    <x v="1"/>
    <x v="23"/>
    <x v="0"/>
  </r>
  <r>
    <n v="278"/>
    <n v="38361"/>
    <n v="1"/>
    <n v="0"/>
    <n v="74"/>
    <x v="4"/>
    <n v="51"/>
    <x v="1"/>
    <n v="2343"/>
    <x v="1"/>
    <n v="0"/>
    <n v="0"/>
    <n v="0"/>
    <n v="1"/>
    <n v="0"/>
    <n v="0"/>
    <n v="0"/>
    <n v="1"/>
    <n v="0"/>
    <n v="0"/>
    <n v="39"/>
    <n v="0"/>
    <n v="56"/>
    <n v="20"/>
    <n v="8"/>
    <n v="14"/>
    <n v="3"/>
    <n v="7"/>
    <n v="3"/>
    <n v="1"/>
    <n v="3"/>
    <x v="17"/>
    <x v="3"/>
    <x v="2"/>
    <n v="17.571428571428573"/>
    <x v="1"/>
    <n v="123"/>
    <x v="3"/>
    <n v="0"/>
    <n v="0"/>
    <n v="0"/>
    <n v="0"/>
    <n v="0"/>
    <n v="0"/>
    <m/>
    <n v="0"/>
    <n v="3"/>
    <n v="11"/>
    <n v="109"/>
    <x v="1"/>
    <x v="1"/>
    <x v="40"/>
    <x v="0"/>
  </r>
  <r>
    <n v="279"/>
    <n v="82497"/>
    <n v="0"/>
    <n v="0"/>
    <n v="32"/>
    <x v="1"/>
    <n v="40"/>
    <x v="3"/>
    <n v="2765"/>
    <x v="2"/>
    <n v="0"/>
    <n v="1"/>
    <n v="0"/>
    <n v="0"/>
    <n v="0"/>
    <n v="0"/>
    <n v="0"/>
    <n v="1"/>
    <n v="0"/>
    <n v="0"/>
    <n v="777"/>
    <n v="129"/>
    <n v="573"/>
    <n v="216"/>
    <n v="21"/>
    <n v="203"/>
    <n v="1"/>
    <n v="4"/>
    <n v="2"/>
    <n v="7"/>
    <n v="9"/>
    <x v="23"/>
    <x v="2"/>
    <x v="1"/>
    <n v="95.333333333333329"/>
    <x v="0"/>
    <n v="1716"/>
    <x v="0"/>
    <n v="0"/>
    <n v="0"/>
    <n v="0"/>
    <n v="0"/>
    <n v="1"/>
    <n v="1"/>
    <m/>
    <n v="0"/>
    <n v="3"/>
    <n v="11"/>
    <n v="1513"/>
    <x v="1"/>
    <x v="1"/>
    <x v="15"/>
    <x v="1"/>
  </r>
  <r>
    <n v="280"/>
    <n v="16626"/>
    <n v="2"/>
    <n v="0"/>
    <n v="76"/>
    <x v="3"/>
    <n v="49"/>
    <x v="3"/>
    <n v="2324"/>
    <x v="1"/>
    <n v="0"/>
    <n v="0"/>
    <n v="0"/>
    <n v="1"/>
    <n v="0"/>
    <n v="0"/>
    <n v="0"/>
    <n v="1"/>
    <n v="0"/>
    <n v="0"/>
    <n v="8"/>
    <n v="3"/>
    <n v="22"/>
    <n v="21"/>
    <n v="1"/>
    <n v="13"/>
    <n v="3"/>
    <n v="9"/>
    <n v="3"/>
    <n v="0"/>
    <n v="3"/>
    <x v="3"/>
    <x v="3"/>
    <x v="2"/>
    <n v="9.1666666666666661"/>
    <x v="1"/>
    <n v="55"/>
    <x v="1"/>
    <n v="0"/>
    <n v="0"/>
    <n v="0"/>
    <n v="0"/>
    <n v="0"/>
    <n v="0"/>
    <m/>
    <n v="0"/>
    <n v="3"/>
    <n v="11"/>
    <n v="42"/>
    <x v="1"/>
    <x v="1"/>
    <x v="14"/>
    <x v="0"/>
  </r>
  <r>
    <n v="281"/>
    <n v="29672"/>
    <n v="1"/>
    <n v="1"/>
    <n v="6"/>
    <x v="5"/>
    <n v="55"/>
    <x v="1"/>
    <n v="2633"/>
    <x v="1"/>
    <n v="0"/>
    <n v="0"/>
    <n v="0"/>
    <n v="1"/>
    <n v="0"/>
    <n v="0"/>
    <n v="0"/>
    <n v="1"/>
    <n v="0"/>
    <n v="0"/>
    <n v="9"/>
    <n v="1"/>
    <n v="3"/>
    <n v="0"/>
    <n v="4"/>
    <n v="8"/>
    <n v="1"/>
    <n v="6"/>
    <n v="0"/>
    <n v="0"/>
    <n v="3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9"/>
    <x v="1"/>
    <x v="1"/>
    <x v="23"/>
    <x v="0"/>
  </r>
  <r>
    <n v="282"/>
    <n v="55951"/>
    <n v="0"/>
    <n v="1"/>
    <n v="62"/>
    <x v="4"/>
    <n v="68"/>
    <x v="0"/>
    <n v="2834"/>
    <x v="1"/>
    <n v="0"/>
    <n v="0"/>
    <n v="0"/>
    <n v="1"/>
    <n v="0"/>
    <n v="0"/>
    <n v="0"/>
    <n v="0"/>
    <n v="1"/>
    <n v="0"/>
    <n v="1241"/>
    <n v="0"/>
    <n v="80"/>
    <n v="0"/>
    <n v="13"/>
    <n v="40"/>
    <n v="3"/>
    <n v="8"/>
    <n v="3"/>
    <n v="6"/>
    <n v="11"/>
    <x v="2"/>
    <x v="2"/>
    <x v="1"/>
    <n v="66.7"/>
    <x v="0"/>
    <n v="1334"/>
    <x v="4"/>
    <n v="0"/>
    <n v="1"/>
    <n v="0"/>
    <n v="1"/>
    <n v="0"/>
    <n v="2"/>
    <m/>
    <n v="0"/>
    <n v="3"/>
    <n v="11"/>
    <n v="1294"/>
    <x v="1"/>
    <x v="1"/>
    <x v="33"/>
    <x v="0"/>
  </r>
  <r>
    <n v="283"/>
    <n v="35388"/>
    <n v="1"/>
    <n v="0"/>
    <n v="20"/>
    <x v="2"/>
    <n v="32"/>
    <x v="2"/>
    <n v="2638"/>
    <x v="3"/>
    <n v="1"/>
    <n v="0"/>
    <n v="0"/>
    <n v="0"/>
    <n v="0"/>
    <n v="1"/>
    <n v="0"/>
    <n v="0"/>
    <n v="0"/>
    <n v="0"/>
    <n v="6"/>
    <n v="4"/>
    <n v="7"/>
    <n v="4"/>
    <n v="3"/>
    <n v="8"/>
    <n v="1"/>
    <n v="7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16"/>
    <x v="1"/>
    <x v="1"/>
    <x v="3"/>
    <x v="0"/>
  </r>
  <r>
    <n v="284"/>
    <n v="42386"/>
    <n v="1"/>
    <n v="0"/>
    <n v="43"/>
    <x v="1"/>
    <n v="34"/>
    <x v="2"/>
    <n v="2691"/>
    <x v="1"/>
    <n v="0"/>
    <n v="0"/>
    <n v="0"/>
    <n v="1"/>
    <n v="0"/>
    <n v="0"/>
    <n v="0"/>
    <n v="0"/>
    <n v="1"/>
    <n v="0"/>
    <n v="65"/>
    <n v="4"/>
    <n v="16"/>
    <n v="0"/>
    <n v="4"/>
    <n v="11"/>
    <n v="1"/>
    <n v="8"/>
    <n v="3"/>
    <n v="0"/>
    <n v="3"/>
    <x v="3"/>
    <x v="3"/>
    <x v="2"/>
    <n v="14.833333333333334"/>
    <x v="1"/>
    <n v="89"/>
    <x v="1"/>
    <n v="0"/>
    <n v="0"/>
    <n v="0"/>
    <n v="0"/>
    <n v="0"/>
    <n v="0"/>
    <m/>
    <n v="0"/>
    <n v="3"/>
    <n v="11"/>
    <n v="78"/>
    <x v="1"/>
    <x v="1"/>
    <x v="1"/>
    <x v="0"/>
  </r>
  <r>
    <n v="285"/>
    <n v="68627"/>
    <n v="0"/>
    <n v="0"/>
    <n v="45"/>
    <x v="1"/>
    <n v="38"/>
    <x v="2"/>
    <n v="2692"/>
    <x v="0"/>
    <n v="0"/>
    <n v="0"/>
    <n v="1"/>
    <n v="0"/>
    <n v="0"/>
    <n v="0"/>
    <n v="0"/>
    <n v="1"/>
    <n v="0"/>
    <n v="0"/>
    <n v="395"/>
    <n v="15"/>
    <n v="263"/>
    <n v="60"/>
    <n v="54"/>
    <n v="38"/>
    <n v="1"/>
    <n v="1"/>
    <n v="2"/>
    <n v="3"/>
    <n v="6"/>
    <x v="12"/>
    <x v="4"/>
    <x v="1"/>
    <n v="71.545454545454547"/>
    <x v="0"/>
    <n v="787"/>
    <x v="2"/>
    <n v="0"/>
    <n v="0"/>
    <n v="0"/>
    <n v="0"/>
    <n v="0"/>
    <n v="0"/>
    <m/>
    <n v="0"/>
    <n v="3"/>
    <n v="11"/>
    <n v="749"/>
    <x v="1"/>
    <x v="1"/>
    <x v="39"/>
    <x v="1"/>
  </r>
  <r>
    <n v="286"/>
    <n v="57912"/>
    <n v="0"/>
    <n v="1"/>
    <n v="34"/>
    <x v="1"/>
    <n v="55"/>
    <x v="1"/>
    <n v="2263"/>
    <x v="3"/>
    <n v="1"/>
    <n v="0"/>
    <n v="0"/>
    <n v="0"/>
    <n v="0"/>
    <n v="0"/>
    <n v="0"/>
    <n v="0"/>
    <n v="0"/>
    <n v="1"/>
    <n v="801"/>
    <n v="0"/>
    <n v="80"/>
    <n v="0"/>
    <n v="0"/>
    <n v="35"/>
    <n v="5"/>
    <n v="5"/>
    <n v="8"/>
    <n v="3"/>
    <n v="12"/>
    <x v="18"/>
    <x v="0"/>
    <x v="1"/>
    <n v="38.304347826086953"/>
    <x v="2"/>
    <n v="881"/>
    <x v="2"/>
    <n v="0"/>
    <n v="0"/>
    <n v="0"/>
    <n v="1"/>
    <n v="0"/>
    <n v="1"/>
    <m/>
    <n v="0"/>
    <n v="3"/>
    <n v="11"/>
    <n v="846"/>
    <x v="1"/>
    <x v="1"/>
    <x v="5"/>
    <x v="0"/>
  </r>
  <r>
    <n v="287"/>
    <n v="35246"/>
    <n v="1"/>
    <n v="1"/>
    <n v="53"/>
    <x v="0"/>
    <n v="62"/>
    <x v="0"/>
    <n v="2233"/>
    <x v="3"/>
    <n v="1"/>
    <n v="0"/>
    <n v="0"/>
    <n v="0"/>
    <n v="0"/>
    <n v="0"/>
    <n v="0"/>
    <n v="1"/>
    <n v="0"/>
    <n v="0"/>
    <n v="36"/>
    <n v="0"/>
    <n v="12"/>
    <n v="2"/>
    <n v="2"/>
    <n v="10"/>
    <n v="4"/>
    <n v="5"/>
    <n v="3"/>
    <n v="1"/>
    <n v="3"/>
    <x v="17"/>
    <x v="3"/>
    <x v="2"/>
    <n v="7.4285714285714288"/>
    <x v="1"/>
    <n v="52"/>
    <x v="1"/>
    <n v="0"/>
    <n v="0"/>
    <n v="0"/>
    <n v="0"/>
    <n v="0"/>
    <n v="0"/>
    <m/>
    <n v="0"/>
    <n v="3"/>
    <n v="11"/>
    <n v="42"/>
    <x v="1"/>
    <x v="1"/>
    <x v="8"/>
    <x v="0"/>
  </r>
  <r>
    <n v="288"/>
    <n v="58821"/>
    <n v="0"/>
    <n v="1"/>
    <n v="44"/>
    <x v="1"/>
    <n v="64"/>
    <x v="0"/>
    <n v="2419"/>
    <x v="1"/>
    <n v="0"/>
    <n v="0"/>
    <n v="0"/>
    <n v="1"/>
    <n v="0"/>
    <n v="1"/>
    <n v="0"/>
    <n v="0"/>
    <n v="0"/>
    <n v="0"/>
    <n v="513"/>
    <n v="14"/>
    <n v="154"/>
    <n v="19"/>
    <n v="0"/>
    <n v="28"/>
    <n v="1"/>
    <n v="6"/>
    <n v="9"/>
    <n v="2"/>
    <n v="9"/>
    <x v="2"/>
    <x v="2"/>
    <x v="2"/>
    <n v="35"/>
    <x v="2"/>
    <n v="700"/>
    <x v="2"/>
    <n v="0"/>
    <n v="0"/>
    <n v="0"/>
    <n v="0"/>
    <n v="0"/>
    <n v="0"/>
    <m/>
    <n v="0"/>
    <n v="3"/>
    <n v="11"/>
    <n v="672"/>
    <x v="1"/>
    <x v="1"/>
    <x v="5"/>
    <x v="0"/>
  </r>
  <r>
    <n v="289"/>
    <n v="46377"/>
    <n v="1"/>
    <n v="0"/>
    <n v="89"/>
    <x v="3"/>
    <n v="42"/>
    <x v="3"/>
    <n v="2279"/>
    <x v="2"/>
    <n v="0"/>
    <n v="1"/>
    <n v="0"/>
    <n v="0"/>
    <n v="0"/>
    <n v="0"/>
    <n v="0"/>
    <n v="0"/>
    <n v="0"/>
    <n v="1"/>
    <n v="37"/>
    <n v="0"/>
    <n v="46"/>
    <n v="4"/>
    <n v="3"/>
    <n v="0"/>
    <n v="1"/>
    <n v="4"/>
    <n v="2"/>
    <n v="1"/>
    <n v="3"/>
    <x v="3"/>
    <x v="3"/>
    <x v="1"/>
    <n v="15"/>
    <x v="1"/>
    <n v="90"/>
    <x v="1"/>
    <n v="0"/>
    <n v="0"/>
    <n v="0"/>
    <n v="0"/>
    <n v="0"/>
    <n v="0"/>
    <m/>
    <n v="0"/>
    <n v="3"/>
    <n v="11"/>
    <n v="90"/>
    <x v="1"/>
    <x v="1"/>
    <x v="14"/>
    <x v="0"/>
  </r>
  <r>
    <n v="290"/>
    <n v="39747"/>
    <n v="1"/>
    <n v="0"/>
    <n v="43"/>
    <x v="1"/>
    <n v="32"/>
    <x v="2"/>
    <n v="2236"/>
    <x v="0"/>
    <n v="0"/>
    <n v="0"/>
    <n v="1"/>
    <n v="0"/>
    <n v="0"/>
    <n v="0"/>
    <n v="0"/>
    <n v="1"/>
    <n v="0"/>
    <n v="0"/>
    <n v="80"/>
    <n v="15"/>
    <n v="93"/>
    <n v="20"/>
    <n v="13"/>
    <n v="52"/>
    <n v="3"/>
    <n v="8"/>
    <n v="5"/>
    <n v="1"/>
    <n v="4"/>
    <x v="16"/>
    <x v="3"/>
    <x v="2"/>
    <n v="22.1"/>
    <x v="1"/>
    <n v="221"/>
    <x v="3"/>
    <n v="0"/>
    <n v="0"/>
    <n v="0"/>
    <n v="0"/>
    <n v="0"/>
    <n v="0"/>
    <m/>
    <n v="0"/>
    <n v="3"/>
    <n v="11"/>
    <n v="169"/>
    <x v="1"/>
    <x v="1"/>
    <x v="6"/>
    <x v="0"/>
  </r>
  <r>
    <n v="291"/>
    <n v="23976"/>
    <n v="1"/>
    <n v="0"/>
    <n v="68"/>
    <x v="4"/>
    <n v="36"/>
    <x v="2"/>
    <n v="2343"/>
    <x v="1"/>
    <n v="0"/>
    <n v="0"/>
    <n v="0"/>
    <n v="1"/>
    <n v="0"/>
    <n v="0"/>
    <n v="0"/>
    <n v="1"/>
    <n v="0"/>
    <n v="0"/>
    <n v="14"/>
    <n v="1"/>
    <n v="21"/>
    <n v="2"/>
    <n v="3"/>
    <n v="25"/>
    <n v="3"/>
    <n v="7"/>
    <n v="3"/>
    <n v="1"/>
    <n v="3"/>
    <x v="17"/>
    <x v="3"/>
    <x v="2"/>
    <n v="5.8571428571428568"/>
    <x v="1"/>
    <n v="41"/>
    <x v="1"/>
    <n v="0"/>
    <n v="0"/>
    <n v="0"/>
    <n v="0"/>
    <n v="0"/>
    <n v="0"/>
    <m/>
    <n v="0"/>
    <n v="3"/>
    <n v="11"/>
    <n v="16"/>
    <x v="1"/>
    <x v="1"/>
    <x v="28"/>
    <x v="0"/>
  </r>
  <r>
    <n v="292"/>
    <n v="80950"/>
    <n v="0"/>
    <n v="0"/>
    <n v="44"/>
    <x v="1"/>
    <n v="59"/>
    <x v="1"/>
    <n v="2617"/>
    <x v="2"/>
    <n v="0"/>
    <n v="1"/>
    <n v="0"/>
    <n v="0"/>
    <n v="0"/>
    <n v="0"/>
    <n v="0"/>
    <n v="0"/>
    <n v="1"/>
    <n v="0"/>
    <n v="525"/>
    <n v="147"/>
    <n v="112"/>
    <n v="219"/>
    <n v="147"/>
    <n v="63"/>
    <n v="1"/>
    <n v="2"/>
    <n v="6"/>
    <n v="7"/>
    <n v="9"/>
    <x v="0"/>
    <x v="0"/>
    <x v="1"/>
    <n v="52.272727272727273"/>
    <x v="0"/>
    <n v="1150"/>
    <x v="4"/>
    <n v="1"/>
    <n v="0"/>
    <n v="0"/>
    <n v="0"/>
    <n v="0"/>
    <n v="1"/>
    <m/>
    <n v="0"/>
    <n v="3"/>
    <n v="11"/>
    <n v="1087"/>
    <x v="1"/>
    <x v="1"/>
    <x v="24"/>
    <x v="1"/>
  </r>
  <r>
    <n v="293"/>
    <n v="27038"/>
    <n v="0"/>
    <n v="0"/>
    <n v="64"/>
    <x v="4"/>
    <n v="54"/>
    <x v="1"/>
    <n v="2808"/>
    <x v="4"/>
    <n v="0"/>
    <n v="0"/>
    <n v="0"/>
    <n v="0"/>
    <n v="1"/>
    <n v="0"/>
    <n v="0"/>
    <n v="1"/>
    <n v="0"/>
    <n v="0"/>
    <n v="1"/>
    <n v="26"/>
    <n v="25"/>
    <n v="17"/>
    <n v="23"/>
    <n v="15"/>
    <n v="1"/>
    <n v="9"/>
    <n v="3"/>
    <n v="0"/>
    <n v="3"/>
    <x v="3"/>
    <x v="3"/>
    <x v="2"/>
    <n v="15.333333333333334"/>
    <x v="1"/>
    <n v="92"/>
    <x v="1"/>
    <n v="0"/>
    <n v="0"/>
    <n v="0"/>
    <n v="0"/>
    <n v="0"/>
    <n v="0"/>
    <m/>
    <n v="0"/>
    <n v="3"/>
    <n v="11"/>
    <n v="77"/>
    <x v="0"/>
    <x v="0"/>
    <x v="28"/>
    <x v="0"/>
  </r>
  <r>
    <n v="294"/>
    <n v="77457"/>
    <n v="0"/>
    <n v="0"/>
    <n v="85"/>
    <x v="3"/>
    <n v="73"/>
    <x v="4"/>
    <n v="2275"/>
    <x v="0"/>
    <n v="0"/>
    <n v="0"/>
    <n v="1"/>
    <n v="0"/>
    <n v="0"/>
    <n v="0"/>
    <n v="0"/>
    <n v="1"/>
    <n v="0"/>
    <n v="0"/>
    <n v="675"/>
    <n v="11"/>
    <n v="400"/>
    <n v="15"/>
    <n v="45"/>
    <n v="11"/>
    <n v="1"/>
    <n v="1"/>
    <n v="2"/>
    <n v="5"/>
    <n v="10"/>
    <x v="5"/>
    <x v="2"/>
    <x v="1"/>
    <n v="67.411764705882348"/>
    <x v="0"/>
    <n v="1146"/>
    <x v="4"/>
    <n v="0"/>
    <n v="0"/>
    <n v="0"/>
    <n v="0"/>
    <n v="1"/>
    <n v="1"/>
    <m/>
    <n v="0"/>
    <n v="3"/>
    <n v="11"/>
    <n v="1135"/>
    <x v="1"/>
    <x v="1"/>
    <x v="9"/>
    <x v="0"/>
  </r>
  <r>
    <n v="295"/>
    <n v="64100"/>
    <n v="0"/>
    <n v="1"/>
    <n v="93"/>
    <x v="3"/>
    <n v="56"/>
    <x v="1"/>
    <n v="2451"/>
    <x v="2"/>
    <n v="0"/>
    <n v="1"/>
    <n v="0"/>
    <n v="0"/>
    <n v="0"/>
    <n v="0"/>
    <n v="0"/>
    <n v="0"/>
    <n v="1"/>
    <n v="0"/>
    <n v="509"/>
    <n v="0"/>
    <n v="27"/>
    <n v="0"/>
    <n v="0"/>
    <n v="10"/>
    <n v="1"/>
    <n v="7"/>
    <n v="8"/>
    <n v="3"/>
    <n v="6"/>
    <x v="5"/>
    <x v="2"/>
    <x v="2"/>
    <n v="31.529411764705884"/>
    <x v="2"/>
    <n v="536"/>
    <x v="2"/>
    <n v="0"/>
    <n v="0"/>
    <n v="0"/>
    <n v="1"/>
    <n v="0"/>
    <n v="1"/>
    <m/>
    <n v="0"/>
    <n v="3"/>
    <n v="11"/>
    <n v="526"/>
    <x v="1"/>
    <x v="1"/>
    <x v="30"/>
    <x v="0"/>
  </r>
  <r>
    <n v="296"/>
    <n v="42670"/>
    <n v="0"/>
    <n v="0"/>
    <n v="12"/>
    <x v="5"/>
    <n v="28"/>
    <x v="5"/>
    <n v="2587"/>
    <x v="1"/>
    <n v="0"/>
    <n v="0"/>
    <n v="0"/>
    <n v="1"/>
    <n v="0"/>
    <n v="0"/>
    <n v="0"/>
    <n v="0"/>
    <n v="1"/>
    <n v="0"/>
    <n v="154"/>
    <n v="2"/>
    <n v="46"/>
    <n v="20"/>
    <n v="4"/>
    <n v="15"/>
    <n v="1"/>
    <n v="4"/>
    <n v="4"/>
    <n v="2"/>
    <n v="4"/>
    <x v="16"/>
    <x v="3"/>
    <x v="2"/>
    <n v="22.6"/>
    <x v="1"/>
    <n v="226"/>
    <x v="3"/>
    <n v="0"/>
    <n v="0"/>
    <n v="0"/>
    <n v="0"/>
    <n v="0"/>
    <n v="0"/>
    <m/>
    <n v="0"/>
    <n v="3"/>
    <n v="11"/>
    <n v="211"/>
    <x v="1"/>
    <x v="1"/>
    <x v="19"/>
    <x v="0"/>
  </r>
  <r>
    <n v="297"/>
    <n v="12571"/>
    <n v="1"/>
    <n v="0"/>
    <n v="86"/>
    <x v="3"/>
    <n v="44"/>
    <x v="3"/>
    <n v="2321"/>
    <x v="3"/>
    <n v="1"/>
    <n v="0"/>
    <n v="0"/>
    <n v="0"/>
    <n v="0"/>
    <n v="0"/>
    <n v="0"/>
    <n v="1"/>
    <n v="0"/>
    <n v="0"/>
    <n v="3"/>
    <n v="5"/>
    <n v="14"/>
    <n v="2"/>
    <n v="12"/>
    <n v="17"/>
    <n v="4"/>
    <n v="6"/>
    <n v="3"/>
    <n v="1"/>
    <n v="3"/>
    <x v="17"/>
    <x v="3"/>
    <x v="2"/>
    <n v="5.1428571428571432"/>
    <x v="1"/>
    <n v="36"/>
    <x v="1"/>
    <n v="0"/>
    <n v="0"/>
    <n v="0"/>
    <n v="0"/>
    <n v="0"/>
    <n v="0"/>
    <m/>
    <n v="0"/>
    <n v="3"/>
    <n v="11"/>
    <n v="19"/>
    <x v="1"/>
    <x v="1"/>
    <x v="14"/>
    <x v="0"/>
  </r>
  <r>
    <n v="298"/>
    <n v="22574"/>
    <n v="2"/>
    <n v="1"/>
    <n v="28"/>
    <x v="2"/>
    <n v="53"/>
    <x v="1"/>
    <n v="2403"/>
    <x v="2"/>
    <n v="0"/>
    <n v="1"/>
    <n v="0"/>
    <n v="0"/>
    <n v="0"/>
    <n v="0"/>
    <n v="0"/>
    <n v="1"/>
    <n v="0"/>
    <n v="0"/>
    <n v="25"/>
    <n v="0"/>
    <n v="8"/>
    <n v="2"/>
    <n v="0"/>
    <n v="2"/>
    <n v="2"/>
    <n v="7"/>
    <n v="2"/>
    <n v="0"/>
    <n v="3"/>
    <x v="7"/>
    <x v="3"/>
    <x v="1"/>
    <n v="7"/>
    <x v="1"/>
    <n v="35"/>
    <x v="1"/>
    <n v="0"/>
    <n v="0"/>
    <n v="0"/>
    <n v="0"/>
    <n v="0"/>
    <n v="0"/>
    <m/>
    <n v="0"/>
    <n v="3"/>
    <n v="11"/>
    <n v="33"/>
    <x v="1"/>
    <x v="1"/>
    <x v="3"/>
    <x v="0"/>
  </r>
  <r>
    <n v="299"/>
    <n v="70893"/>
    <n v="0"/>
    <n v="0"/>
    <n v="42"/>
    <x v="1"/>
    <n v="44"/>
    <x v="3"/>
    <n v="2667"/>
    <x v="0"/>
    <n v="0"/>
    <n v="0"/>
    <n v="1"/>
    <n v="0"/>
    <n v="0"/>
    <n v="0"/>
    <n v="0"/>
    <n v="0"/>
    <n v="1"/>
    <n v="0"/>
    <n v="768"/>
    <n v="44"/>
    <n v="561"/>
    <n v="77"/>
    <n v="44"/>
    <n v="14"/>
    <n v="1"/>
    <n v="3"/>
    <n v="6"/>
    <n v="6"/>
    <n v="10"/>
    <x v="0"/>
    <x v="0"/>
    <x v="1"/>
    <n v="67.909090909090907"/>
    <x v="0"/>
    <n v="1494"/>
    <x v="4"/>
    <n v="0"/>
    <n v="0"/>
    <n v="0"/>
    <n v="0"/>
    <n v="0"/>
    <n v="0"/>
    <m/>
    <n v="0"/>
    <n v="3"/>
    <n v="11"/>
    <n v="1480"/>
    <x v="1"/>
    <x v="1"/>
    <x v="24"/>
    <x v="1"/>
  </r>
  <r>
    <n v="300"/>
    <n v="54198"/>
    <n v="1"/>
    <n v="1"/>
    <n v="13"/>
    <x v="5"/>
    <n v="54"/>
    <x v="1"/>
    <n v="2353"/>
    <x v="2"/>
    <n v="0"/>
    <n v="1"/>
    <n v="0"/>
    <n v="0"/>
    <n v="0"/>
    <n v="0"/>
    <n v="0"/>
    <n v="1"/>
    <n v="0"/>
    <n v="0"/>
    <n v="185"/>
    <n v="0"/>
    <n v="28"/>
    <n v="3"/>
    <n v="2"/>
    <n v="17"/>
    <n v="6"/>
    <n v="4"/>
    <n v="3"/>
    <n v="1"/>
    <n v="6"/>
    <x v="16"/>
    <x v="3"/>
    <x v="1"/>
    <n v="21.8"/>
    <x v="1"/>
    <n v="218"/>
    <x v="3"/>
    <n v="0"/>
    <n v="0"/>
    <n v="0"/>
    <n v="0"/>
    <n v="0"/>
    <n v="0"/>
    <m/>
    <n v="0"/>
    <n v="3"/>
    <n v="11"/>
    <n v="201"/>
    <x v="1"/>
    <x v="1"/>
    <x v="19"/>
    <x v="0"/>
  </r>
  <r>
    <n v="301"/>
    <n v="28839"/>
    <n v="1"/>
    <n v="1"/>
    <n v="86"/>
    <x v="3"/>
    <n v="64"/>
    <x v="0"/>
    <n v="2269"/>
    <x v="1"/>
    <n v="0"/>
    <n v="0"/>
    <n v="0"/>
    <n v="1"/>
    <n v="0"/>
    <n v="0"/>
    <n v="0"/>
    <n v="0"/>
    <n v="1"/>
    <n v="0"/>
    <n v="24"/>
    <n v="0"/>
    <n v="7"/>
    <n v="0"/>
    <n v="0"/>
    <n v="1"/>
    <n v="2"/>
    <n v="5"/>
    <n v="2"/>
    <n v="0"/>
    <n v="3"/>
    <x v="7"/>
    <x v="3"/>
    <x v="1"/>
    <n v="6.2"/>
    <x v="1"/>
    <n v="31"/>
    <x v="1"/>
    <n v="0"/>
    <n v="0"/>
    <n v="0"/>
    <n v="0"/>
    <n v="0"/>
    <n v="0"/>
    <m/>
    <n v="0"/>
    <n v="3"/>
    <n v="11"/>
    <n v="30"/>
    <x v="1"/>
    <x v="1"/>
    <x v="14"/>
    <x v="0"/>
  </r>
  <r>
    <n v="302"/>
    <n v="40321"/>
    <n v="1"/>
    <n v="1"/>
    <n v="59"/>
    <x v="0"/>
    <n v="48"/>
    <x v="3"/>
    <n v="2494"/>
    <x v="2"/>
    <n v="0"/>
    <n v="1"/>
    <n v="0"/>
    <n v="0"/>
    <n v="0"/>
    <n v="0"/>
    <n v="0"/>
    <n v="1"/>
    <n v="0"/>
    <n v="0"/>
    <n v="44"/>
    <n v="4"/>
    <n v="21"/>
    <n v="6"/>
    <n v="0"/>
    <n v="27"/>
    <n v="2"/>
    <n v="7"/>
    <n v="3"/>
    <n v="0"/>
    <n v="3"/>
    <x v="3"/>
    <x v="3"/>
    <x v="2"/>
    <n v="12.5"/>
    <x v="1"/>
    <n v="75"/>
    <x v="1"/>
    <n v="0"/>
    <n v="0"/>
    <n v="0"/>
    <n v="0"/>
    <n v="0"/>
    <n v="0"/>
    <m/>
    <n v="0"/>
    <n v="3"/>
    <n v="11"/>
    <n v="48"/>
    <x v="1"/>
    <x v="1"/>
    <x v="8"/>
    <x v="0"/>
  </r>
  <r>
    <n v="303"/>
    <n v="66503"/>
    <n v="1"/>
    <n v="0"/>
    <n v="30"/>
    <x v="2"/>
    <n v="35"/>
    <x v="2"/>
    <n v="2843"/>
    <x v="0"/>
    <n v="0"/>
    <n v="0"/>
    <n v="1"/>
    <n v="0"/>
    <n v="0"/>
    <n v="0"/>
    <n v="0"/>
    <n v="1"/>
    <n v="0"/>
    <n v="0"/>
    <n v="91"/>
    <n v="64"/>
    <n v="128"/>
    <n v="65"/>
    <n v="3"/>
    <n v="50"/>
    <n v="2"/>
    <n v="3"/>
    <n v="4"/>
    <n v="3"/>
    <n v="6"/>
    <x v="15"/>
    <x v="4"/>
    <x v="1"/>
    <n v="27"/>
    <x v="2"/>
    <n v="351"/>
    <x v="3"/>
    <n v="0"/>
    <n v="0"/>
    <n v="0"/>
    <n v="0"/>
    <n v="0"/>
    <n v="0"/>
    <m/>
    <n v="0"/>
    <n v="3"/>
    <n v="11"/>
    <n v="301"/>
    <x v="1"/>
    <x v="1"/>
    <x v="12"/>
    <x v="0"/>
  </r>
  <r>
    <n v="304"/>
    <n v="30833"/>
    <n v="1"/>
    <n v="1"/>
    <n v="33"/>
    <x v="1"/>
    <n v="69"/>
    <x v="0"/>
    <n v="2507"/>
    <x v="2"/>
    <n v="0"/>
    <n v="1"/>
    <n v="0"/>
    <n v="0"/>
    <n v="0"/>
    <n v="0"/>
    <n v="0"/>
    <n v="1"/>
    <n v="0"/>
    <n v="0"/>
    <n v="11"/>
    <n v="0"/>
    <n v="7"/>
    <n v="3"/>
    <n v="1"/>
    <n v="6"/>
    <n v="2"/>
    <n v="5"/>
    <n v="1"/>
    <n v="0"/>
    <n v="3"/>
    <x v="1"/>
    <x v="1"/>
    <x v="1"/>
    <n v="5.5"/>
    <x v="1"/>
    <n v="22"/>
    <x v="1"/>
    <n v="0"/>
    <n v="0"/>
    <n v="0"/>
    <n v="0"/>
    <n v="0"/>
    <n v="0"/>
    <m/>
    <n v="0"/>
    <n v="3"/>
    <n v="11"/>
    <n v="16"/>
    <x v="1"/>
    <x v="1"/>
    <x v="1"/>
    <x v="0"/>
  </r>
  <r>
    <n v="305"/>
    <n v="64795"/>
    <n v="0"/>
    <n v="1"/>
    <n v="23"/>
    <x v="2"/>
    <n v="49"/>
    <x v="3"/>
    <n v="2687"/>
    <x v="2"/>
    <n v="0"/>
    <n v="1"/>
    <n v="0"/>
    <n v="0"/>
    <n v="0"/>
    <n v="0"/>
    <n v="0"/>
    <n v="1"/>
    <n v="0"/>
    <n v="0"/>
    <n v="412"/>
    <n v="5"/>
    <n v="119"/>
    <n v="38"/>
    <n v="29"/>
    <n v="77"/>
    <n v="3"/>
    <n v="2"/>
    <n v="3"/>
    <n v="3"/>
    <n v="12"/>
    <x v="23"/>
    <x v="2"/>
    <x v="1"/>
    <n v="33.5"/>
    <x v="2"/>
    <n v="603"/>
    <x v="2"/>
    <n v="0"/>
    <n v="0"/>
    <n v="0"/>
    <n v="0"/>
    <n v="0"/>
    <n v="0"/>
    <m/>
    <n v="0"/>
    <n v="3"/>
    <n v="11"/>
    <n v="526"/>
    <x v="1"/>
    <x v="1"/>
    <x v="2"/>
    <x v="0"/>
  </r>
  <r>
    <n v="306"/>
    <n v="34421"/>
    <n v="1"/>
    <n v="0"/>
    <n v="81"/>
    <x v="3"/>
    <n v="46"/>
    <x v="3"/>
    <n v="2522"/>
    <x v="2"/>
    <n v="0"/>
    <n v="1"/>
    <n v="0"/>
    <n v="0"/>
    <n v="0"/>
    <n v="0"/>
    <n v="0"/>
    <n v="1"/>
    <n v="0"/>
    <n v="0"/>
    <n v="3"/>
    <n v="3"/>
    <n v="7"/>
    <n v="6"/>
    <n v="2"/>
    <n v="9"/>
    <n v="1"/>
    <n v="7"/>
    <n v="1"/>
    <n v="0"/>
    <n v="2"/>
    <x v="20"/>
    <x v="1"/>
    <x v="1"/>
    <n v="7"/>
    <x v="1"/>
    <n v="21"/>
    <x v="1"/>
    <n v="0"/>
    <n v="0"/>
    <n v="0"/>
    <n v="0"/>
    <n v="0"/>
    <n v="0"/>
    <m/>
    <n v="0"/>
    <n v="3"/>
    <n v="11"/>
    <n v="12"/>
    <x v="1"/>
    <x v="1"/>
    <x v="14"/>
    <x v="0"/>
  </r>
  <r>
    <n v="307"/>
    <n v="47025"/>
    <n v="1"/>
    <n v="1"/>
    <n v="6"/>
    <x v="5"/>
    <n v="55"/>
    <x v="1"/>
    <n v="2299"/>
    <x v="3"/>
    <n v="1"/>
    <n v="0"/>
    <n v="0"/>
    <n v="0"/>
    <n v="0"/>
    <n v="0"/>
    <n v="0"/>
    <n v="0"/>
    <n v="0"/>
    <n v="1"/>
    <n v="16"/>
    <n v="0"/>
    <n v="3"/>
    <n v="0"/>
    <n v="0"/>
    <n v="1"/>
    <n v="1"/>
    <n v="7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8"/>
    <x v="1"/>
    <x v="1"/>
    <x v="23"/>
    <x v="0"/>
  </r>
  <r>
    <n v="308"/>
    <n v="64325"/>
    <n v="0"/>
    <n v="1"/>
    <n v="41"/>
    <x v="1"/>
    <n v="59"/>
    <x v="1"/>
    <n v="2666"/>
    <x v="3"/>
    <n v="1"/>
    <n v="0"/>
    <n v="0"/>
    <n v="0"/>
    <n v="0"/>
    <n v="0"/>
    <n v="0"/>
    <n v="0"/>
    <n v="0"/>
    <n v="1"/>
    <n v="731"/>
    <n v="60"/>
    <n v="353"/>
    <n v="78"/>
    <n v="12"/>
    <n v="73"/>
    <n v="5"/>
    <n v="7"/>
    <n v="10"/>
    <n v="3"/>
    <n v="5"/>
    <x v="23"/>
    <x v="2"/>
    <x v="2"/>
    <n v="68.555555555555557"/>
    <x v="0"/>
    <n v="1234"/>
    <x v="4"/>
    <n v="0"/>
    <n v="0"/>
    <n v="0"/>
    <n v="0"/>
    <n v="0"/>
    <n v="0"/>
    <m/>
    <n v="0"/>
    <n v="3"/>
    <n v="11"/>
    <n v="1161"/>
    <x v="1"/>
    <x v="1"/>
    <x v="24"/>
    <x v="1"/>
  </r>
  <r>
    <n v="309"/>
    <n v="40464"/>
    <n v="0"/>
    <n v="1"/>
    <n v="78"/>
    <x v="3"/>
    <n v="67"/>
    <x v="0"/>
    <n v="2693"/>
    <x v="0"/>
    <n v="0"/>
    <n v="0"/>
    <n v="1"/>
    <n v="0"/>
    <n v="0"/>
    <n v="0"/>
    <n v="0"/>
    <n v="1"/>
    <n v="0"/>
    <n v="0"/>
    <n v="424"/>
    <n v="17"/>
    <n v="118"/>
    <n v="7"/>
    <n v="23"/>
    <n v="41"/>
    <n v="6"/>
    <n v="8"/>
    <n v="8"/>
    <n v="2"/>
    <n v="8"/>
    <x v="23"/>
    <x v="2"/>
    <x v="2"/>
    <n v="32.722222222222221"/>
    <x v="2"/>
    <n v="589"/>
    <x v="2"/>
    <n v="0"/>
    <n v="0"/>
    <n v="0"/>
    <n v="0"/>
    <n v="0"/>
    <n v="0"/>
    <m/>
    <n v="0"/>
    <n v="3"/>
    <n v="11"/>
    <n v="548"/>
    <x v="1"/>
    <x v="1"/>
    <x v="30"/>
    <x v="0"/>
  </r>
  <r>
    <n v="310"/>
    <n v="62187"/>
    <n v="0"/>
    <n v="0"/>
    <n v="49"/>
    <x v="0"/>
    <n v="63"/>
    <x v="0"/>
    <n v="2518"/>
    <x v="2"/>
    <n v="0"/>
    <n v="1"/>
    <n v="0"/>
    <n v="0"/>
    <n v="0"/>
    <n v="0"/>
    <n v="0"/>
    <n v="1"/>
    <n v="0"/>
    <n v="0"/>
    <n v="792"/>
    <n v="0"/>
    <n v="275"/>
    <n v="45"/>
    <n v="45"/>
    <n v="126"/>
    <n v="1"/>
    <n v="3"/>
    <n v="4"/>
    <n v="8"/>
    <n v="5"/>
    <x v="5"/>
    <x v="2"/>
    <x v="0"/>
    <n v="68.058823529411768"/>
    <x v="0"/>
    <n v="1157"/>
    <x v="4"/>
    <n v="0"/>
    <n v="0"/>
    <n v="0"/>
    <n v="0"/>
    <n v="0"/>
    <n v="0"/>
    <m/>
    <n v="0"/>
    <n v="3"/>
    <n v="11"/>
    <n v="1031"/>
    <x v="1"/>
    <x v="1"/>
    <x v="26"/>
    <x v="0"/>
  </r>
  <r>
    <n v="311"/>
    <n v="14849"/>
    <n v="1"/>
    <n v="0"/>
    <n v="39"/>
    <x v="1"/>
    <n v="44"/>
    <x v="3"/>
    <n v="2521"/>
    <x v="3"/>
    <n v="1"/>
    <n v="0"/>
    <n v="0"/>
    <n v="0"/>
    <n v="0"/>
    <n v="0"/>
    <n v="0"/>
    <n v="0"/>
    <n v="0"/>
    <n v="1"/>
    <n v="21"/>
    <n v="2"/>
    <n v="28"/>
    <n v="3"/>
    <n v="2"/>
    <n v="9"/>
    <n v="3"/>
    <n v="8"/>
    <n v="2"/>
    <n v="0"/>
    <n v="4"/>
    <x v="3"/>
    <x v="3"/>
    <x v="1"/>
    <n v="9.3333333333333339"/>
    <x v="1"/>
    <n v="56"/>
    <x v="1"/>
    <n v="0"/>
    <n v="0"/>
    <n v="0"/>
    <n v="0"/>
    <n v="0"/>
    <n v="0"/>
    <m/>
    <n v="0"/>
    <n v="3"/>
    <n v="11"/>
    <n v="47"/>
    <x v="1"/>
    <x v="1"/>
    <x v="1"/>
    <x v="0"/>
  </r>
  <r>
    <n v="312"/>
    <n v="27255"/>
    <n v="1"/>
    <n v="0"/>
    <n v="3"/>
    <x v="5"/>
    <n v="36"/>
    <x v="2"/>
    <n v="2393"/>
    <x v="2"/>
    <n v="0"/>
    <n v="1"/>
    <n v="0"/>
    <n v="0"/>
    <n v="0"/>
    <n v="0"/>
    <n v="0"/>
    <n v="1"/>
    <n v="0"/>
    <n v="0"/>
    <n v="22"/>
    <n v="1"/>
    <n v="11"/>
    <n v="0"/>
    <n v="1"/>
    <n v="2"/>
    <n v="1"/>
    <n v="7"/>
    <n v="1"/>
    <n v="0"/>
    <n v="3"/>
    <x v="1"/>
    <x v="1"/>
    <x v="1"/>
    <n v="8.75"/>
    <x v="1"/>
    <n v="35"/>
    <x v="1"/>
    <n v="0"/>
    <n v="0"/>
    <n v="0"/>
    <n v="0"/>
    <n v="0"/>
    <n v="0"/>
    <m/>
    <n v="0"/>
    <n v="3"/>
    <n v="11"/>
    <n v="33"/>
    <x v="1"/>
    <x v="1"/>
    <x v="23"/>
    <x v="0"/>
  </r>
  <r>
    <n v="313"/>
    <n v="54432"/>
    <n v="2"/>
    <n v="1"/>
    <n v="37"/>
    <x v="1"/>
    <n v="70"/>
    <x v="4"/>
    <n v="2575"/>
    <x v="2"/>
    <n v="0"/>
    <n v="1"/>
    <n v="0"/>
    <n v="0"/>
    <n v="0"/>
    <n v="0"/>
    <n v="0"/>
    <n v="0"/>
    <n v="0"/>
    <n v="1"/>
    <n v="33"/>
    <n v="0"/>
    <n v="5"/>
    <n v="0"/>
    <n v="0"/>
    <n v="0"/>
    <n v="1"/>
    <n v="4"/>
    <n v="1"/>
    <n v="0"/>
    <n v="3"/>
    <x v="1"/>
    <x v="1"/>
    <x v="1"/>
    <n v="9.5"/>
    <x v="1"/>
    <n v="38"/>
    <x v="1"/>
    <n v="0"/>
    <n v="0"/>
    <n v="0"/>
    <n v="0"/>
    <n v="0"/>
    <n v="0"/>
    <m/>
    <n v="0"/>
    <n v="3"/>
    <n v="11"/>
    <n v="38"/>
    <x v="1"/>
    <x v="1"/>
    <x v="1"/>
    <x v="0"/>
  </r>
  <r>
    <n v="314"/>
    <n v="29999"/>
    <n v="1"/>
    <n v="0"/>
    <n v="22"/>
    <x v="2"/>
    <n v="34"/>
    <x v="2"/>
    <n v="2660"/>
    <x v="0"/>
    <n v="0"/>
    <n v="0"/>
    <n v="1"/>
    <n v="0"/>
    <n v="0"/>
    <n v="0"/>
    <n v="0"/>
    <n v="0"/>
    <n v="0"/>
    <n v="1"/>
    <n v="68"/>
    <n v="7"/>
    <n v="59"/>
    <n v="10"/>
    <n v="5"/>
    <n v="11"/>
    <n v="4"/>
    <n v="8"/>
    <n v="3"/>
    <n v="1"/>
    <n v="4"/>
    <x v="6"/>
    <x v="3"/>
    <x v="1"/>
    <n v="18.625"/>
    <x v="1"/>
    <n v="149"/>
    <x v="3"/>
    <n v="0"/>
    <n v="0"/>
    <n v="0"/>
    <n v="0"/>
    <n v="0"/>
    <n v="0"/>
    <m/>
    <n v="0"/>
    <n v="3"/>
    <n v="11"/>
    <n v="138"/>
    <x v="1"/>
    <x v="1"/>
    <x v="20"/>
    <x v="0"/>
  </r>
  <r>
    <n v="315"/>
    <n v="24072"/>
    <n v="1"/>
    <n v="0"/>
    <n v="79"/>
    <x v="3"/>
    <n v="37"/>
    <x v="2"/>
    <n v="2598"/>
    <x v="0"/>
    <n v="0"/>
    <n v="0"/>
    <n v="1"/>
    <n v="0"/>
    <n v="0"/>
    <n v="0"/>
    <n v="0"/>
    <n v="1"/>
    <n v="0"/>
    <n v="0"/>
    <n v="9"/>
    <n v="1"/>
    <n v="6"/>
    <n v="3"/>
    <n v="0"/>
    <n v="4"/>
    <n v="1"/>
    <n v="8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5"/>
    <x v="1"/>
    <x v="1"/>
    <x v="14"/>
    <x v="0"/>
  </r>
  <r>
    <n v="316"/>
    <n v="33996"/>
    <n v="0"/>
    <n v="0"/>
    <n v="46"/>
    <x v="0"/>
    <n v="31"/>
    <x v="2"/>
    <n v="2450"/>
    <x v="0"/>
    <n v="0"/>
    <n v="0"/>
    <n v="1"/>
    <n v="0"/>
    <n v="0"/>
    <n v="0"/>
    <n v="0"/>
    <n v="0"/>
    <n v="0"/>
    <n v="1"/>
    <n v="40"/>
    <n v="2"/>
    <n v="15"/>
    <n v="8"/>
    <n v="0"/>
    <n v="6"/>
    <n v="1"/>
    <n v="4"/>
    <n v="1"/>
    <n v="1"/>
    <n v="3"/>
    <x v="7"/>
    <x v="3"/>
    <x v="1"/>
    <n v="13"/>
    <x v="1"/>
    <n v="65"/>
    <x v="1"/>
    <n v="0"/>
    <n v="0"/>
    <n v="0"/>
    <n v="0"/>
    <n v="0"/>
    <n v="0"/>
    <m/>
    <n v="0"/>
    <n v="3"/>
    <n v="11"/>
    <n v="59"/>
    <x v="1"/>
    <x v="1"/>
    <x v="8"/>
    <x v="0"/>
  </r>
  <r>
    <n v="317"/>
    <n v="66334"/>
    <n v="0"/>
    <n v="1"/>
    <n v="82"/>
    <x v="3"/>
    <n v="64"/>
    <x v="0"/>
    <n v="2611"/>
    <x v="2"/>
    <n v="0"/>
    <n v="1"/>
    <n v="0"/>
    <n v="0"/>
    <n v="0"/>
    <n v="0"/>
    <n v="0"/>
    <n v="0"/>
    <n v="0"/>
    <n v="1"/>
    <n v="909"/>
    <n v="11"/>
    <n v="218"/>
    <n v="0"/>
    <n v="0"/>
    <n v="23"/>
    <n v="2"/>
    <n v="5"/>
    <n v="9"/>
    <n v="3"/>
    <n v="5"/>
    <x v="5"/>
    <x v="2"/>
    <x v="2"/>
    <n v="66.941176470588232"/>
    <x v="0"/>
    <n v="1138"/>
    <x v="4"/>
    <n v="0"/>
    <n v="0"/>
    <n v="0"/>
    <n v="0"/>
    <n v="0"/>
    <n v="0"/>
    <m/>
    <n v="0"/>
    <n v="3"/>
    <n v="11"/>
    <n v="1115"/>
    <x v="0"/>
    <x v="0"/>
    <x v="9"/>
    <x v="0"/>
  </r>
  <r>
    <n v="318"/>
    <n v="35178"/>
    <n v="1"/>
    <n v="0"/>
    <n v="10"/>
    <x v="5"/>
    <n v="49"/>
    <x v="3"/>
    <n v="2694"/>
    <x v="2"/>
    <n v="0"/>
    <n v="1"/>
    <n v="0"/>
    <n v="0"/>
    <n v="0"/>
    <n v="0"/>
    <n v="0"/>
    <n v="0"/>
    <n v="1"/>
    <n v="0"/>
    <n v="23"/>
    <n v="1"/>
    <n v="13"/>
    <n v="2"/>
    <n v="2"/>
    <n v="18"/>
    <n v="1"/>
    <n v="7"/>
    <n v="1"/>
    <n v="1"/>
    <n v="2"/>
    <x v="1"/>
    <x v="1"/>
    <x v="1"/>
    <n v="10.25"/>
    <x v="1"/>
    <n v="41"/>
    <x v="1"/>
    <n v="0"/>
    <n v="0"/>
    <n v="1"/>
    <n v="0"/>
    <n v="0"/>
    <n v="1"/>
    <m/>
    <n v="0"/>
    <n v="3"/>
    <n v="11"/>
    <n v="23"/>
    <x v="0"/>
    <x v="0"/>
    <x v="23"/>
    <x v="0"/>
  </r>
  <r>
    <n v="319"/>
    <n v="22010"/>
    <n v="1"/>
    <n v="0"/>
    <n v="51"/>
    <x v="0"/>
    <n v="37"/>
    <x v="2"/>
    <n v="2523"/>
    <x v="1"/>
    <n v="0"/>
    <n v="0"/>
    <n v="0"/>
    <n v="1"/>
    <n v="0"/>
    <n v="0"/>
    <n v="0"/>
    <n v="1"/>
    <n v="0"/>
    <n v="0"/>
    <n v="11"/>
    <n v="2"/>
    <n v="9"/>
    <n v="3"/>
    <n v="0"/>
    <n v="8"/>
    <n v="2"/>
    <n v="8"/>
    <n v="2"/>
    <n v="0"/>
    <n v="3"/>
    <x v="7"/>
    <x v="3"/>
    <x v="1"/>
    <n v="5"/>
    <x v="1"/>
    <n v="25"/>
    <x v="1"/>
    <n v="0"/>
    <n v="0"/>
    <n v="0"/>
    <n v="0"/>
    <n v="0"/>
    <n v="0"/>
    <m/>
    <n v="0"/>
    <n v="3"/>
    <n v="11"/>
    <n v="17"/>
    <x v="1"/>
    <x v="1"/>
    <x v="8"/>
    <x v="0"/>
  </r>
  <r>
    <n v="320"/>
    <n v="62204"/>
    <n v="0"/>
    <n v="2"/>
    <n v="38"/>
    <x v="1"/>
    <n v="60"/>
    <x v="0"/>
    <n v="2814"/>
    <x v="3"/>
    <n v="1"/>
    <n v="0"/>
    <n v="0"/>
    <n v="0"/>
    <n v="0"/>
    <n v="0"/>
    <n v="0"/>
    <n v="1"/>
    <n v="0"/>
    <n v="0"/>
    <n v="317"/>
    <n v="46"/>
    <n v="247"/>
    <n v="151"/>
    <n v="46"/>
    <n v="139"/>
    <n v="1"/>
    <n v="3"/>
    <n v="4"/>
    <n v="5"/>
    <n v="12"/>
    <x v="27"/>
    <x v="0"/>
    <x v="1"/>
    <n v="38.428571428571431"/>
    <x v="2"/>
    <n v="807"/>
    <x v="2"/>
    <n v="0"/>
    <n v="0"/>
    <n v="0"/>
    <n v="0"/>
    <n v="0"/>
    <n v="0"/>
    <m/>
    <n v="0"/>
    <n v="3"/>
    <n v="11"/>
    <n v="668"/>
    <x v="1"/>
    <x v="1"/>
    <x v="5"/>
    <x v="0"/>
  </r>
  <r>
    <n v="321"/>
    <n v="75693"/>
    <n v="0"/>
    <n v="0"/>
    <n v="10"/>
    <x v="5"/>
    <n v="52"/>
    <x v="1"/>
    <n v="2729"/>
    <x v="3"/>
    <n v="1"/>
    <n v="0"/>
    <n v="0"/>
    <n v="0"/>
    <n v="0"/>
    <n v="0"/>
    <n v="0"/>
    <n v="1"/>
    <n v="0"/>
    <n v="0"/>
    <n v="797"/>
    <n v="153"/>
    <n v="293"/>
    <n v="72"/>
    <n v="97"/>
    <n v="30"/>
    <n v="1"/>
    <n v="4"/>
    <n v="11"/>
    <n v="4"/>
    <n v="6"/>
    <x v="27"/>
    <x v="0"/>
    <x v="2"/>
    <n v="67.238095238095241"/>
    <x v="0"/>
    <n v="1412"/>
    <x v="4"/>
    <n v="1"/>
    <n v="0"/>
    <n v="0"/>
    <n v="1"/>
    <n v="1"/>
    <n v="3"/>
    <m/>
    <n v="0"/>
    <n v="3"/>
    <n v="11"/>
    <n v="1382"/>
    <x v="0"/>
    <x v="0"/>
    <x v="21"/>
    <x v="1"/>
  </r>
  <r>
    <n v="322"/>
    <n v="30675"/>
    <n v="1"/>
    <n v="0"/>
    <n v="14"/>
    <x v="5"/>
    <n v="48"/>
    <x v="3"/>
    <n v="2753"/>
    <x v="2"/>
    <n v="0"/>
    <n v="1"/>
    <n v="0"/>
    <n v="0"/>
    <n v="0"/>
    <n v="0"/>
    <n v="0"/>
    <n v="1"/>
    <n v="0"/>
    <n v="0"/>
    <n v="10"/>
    <n v="2"/>
    <n v="16"/>
    <n v="11"/>
    <n v="2"/>
    <n v="21"/>
    <n v="1"/>
    <n v="8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20"/>
    <x v="1"/>
    <x v="1"/>
    <x v="23"/>
    <x v="0"/>
  </r>
  <r>
    <n v="323"/>
    <n v="83003"/>
    <n v="0"/>
    <n v="0"/>
    <n v="18"/>
    <x v="2"/>
    <n v="55"/>
    <x v="1"/>
    <n v="2642"/>
    <x v="1"/>
    <n v="0"/>
    <n v="0"/>
    <n v="0"/>
    <n v="1"/>
    <n v="0"/>
    <n v="0"/>
    <n v="0"/>
    <n v="1"/>
    <n v="0"/>
    <n v="0"/>
    <n v="856"/>
    <n v="61"/>
    <n v="570"/>
    <n v="40"/>
    <n v="25"/>
    <n v="122"/>
    <n v="1"/>
    <n v="3"/>
    <n v="7"/>
    <n v="6"/>
    <n v="8"/>
    <x v="27"/>
    <x v="0"/>
    <x v="1"/>
    <n v="73.904761904761898"/>
    <x v="0"/>
    <n v="1552"/>
    <x v="0"/>
    <n v="0"/>
    <n v="0"/>
    <n v="0"/>
    <n v="0"/>
    <n v="1"/>
    <n v="1"/>
    <m/>
    <n v="0"/>
    <n v="3"/>
    <n v="11"/>
    <n v="1430"/>
    <x v="0"/>
    <x v="0"/>
    <x v="38"/>
    <x v="1"/>
  </r>
  <r>
    <n v="324"/>
    <n v="68655"/>
    <n v="0"/>
    <n v="0"/>
    <n v="95"/>
    <x v="3"/>
    <n v="32"/>
    <x v="2"/>
    <n v="2847"/>
    <x v="0"/>
    <n v="0"/>
    <n v="0"/>
    <n v="1"/>
    <n v="0"/>
    <n v="0"/>
    <n v="0"/>
    <n v="0"/>
    <n v="1"/>
    <n v="0"/>
    <n v="0"/>
    <n v="456"/>
    <n v="19"/>
    <n v="832"/>
    <n v="75"/>
    <n v="118"/>
    <n v="38"/>
    <n v="1"/>
    <n v="3"/>
    <n v="4"/>
    <n v="5"/>
    <n v="11"/>
    <x v="2"/>
    <x v="2"/>
    <x v="1"/>
    <n v="75"/>
    <x v="0"/>
    <n v="1500"/>
    <x v="4"/>
    <n v="0"/>
    <n v="0"/>
    <n v="0"/>
    <n v="0"/>
    <n v="0"/>
    <n v="0"/>
    <m/>
    <n v="0"/>
    <n v="3"/>
    <n v="11"/>
    <n v="1462"/>
    <x v="1"/>
    <x v="1"/>
    <x v="9"/>
    <x v="0"/>
  </r>
  <r>
    <n v="325"/>
    <n v="41411"/>
    <n v="0"/>
    <n v="0"/>
    <n v="11"/>
    <x v="5"/>
    <n v="34"/>
    <x v="2"/>
    <n v="2363"/>
    <x v="3"/>
    <n v="1"/>
    <n v="0"/>
    <n v="0"/>
    <n v="0"/>
    <n v="0"/>
    <n v="0"/>
    <n v="0"/>
    <n v="1"/>
    <n v="0"/>
    <n v="0"/>
    <n v="37"/>
    <n v="32"/>
    <n v="38"/>
    <n v="11"/>
    <n v="3"/>
    <n v="18"/>
    <n v="1"/>
    <n v="6"/>
    <n v="2"/>
    <n v="1"/>
    <n v="4"/>
    <x v="17"/>
    <x v="3"/>
    <x v="1"/>
    <n v="17.285714285714285"/>
    <x v="1"/>
    <n v="121"/>
    <x v="3"/>
    <n v="0"/>
    <n v="0"/>
    <n v="0"/>
    <n v="0"/>
    <n v="0"/>
    <n v="0"/>
    <m/>
    <n v="0"/>
    <n v="3"/>
    <n v="11"/>
    <n v="103"/>
    <x v="1"/>
    <x v="1"/>
    <x v="19"/>
    <x v="0"/>
  </r>
  <r>
    <n v="326"/>
    <n v="55212"/>
    <n v="0"/>
    <n v="1"/>
    <n v="65"/>
    <x v="4"/>
    <n v="51"/>
    <x v="1"/>
    <n v="2742"/>
    <x v="2"/>
    <n v="0"/>
    <n v="1"/>
    <n v="0"/>
    <n v="0"/>
    <n v="0"/>
    <n v="0"/>
    <n v="0"/>
    <n v="0"/>
    <n v="0"/>
    <n v="1"/>
    <n v="1103"/>
    <n v="0"/>
    <n v="45"/>
    <n v="0"/>
    <n v="0"/>
    <n v="34"/>
    <n v="3"/>
    <n v="8"/>
    <n v="4"/>
    <n v="2"/>
    <n v="11"/>
    <x v="5"/>
    <x v="2"/>
    <x v="1"/>
    <n v="67.529411764705884"/>
    <x v="0"/>
    <n v="1148"/>
    <x v="4"/>
    <n v="0"/>
    <n v="1"/>
    <n v="0"/>
    <n v="1"/>
    <n v="0"/>
    <n v="2"/>
    <m/>
    <n v="0"/>
    <n v="3"/>
    <n v="11"/>
    <n v="1114"/>
    <x v="1"/>
    <x v="1"/>
    <x v="33"/>
    <x v="0"/>
  </r>
  <r>
    <n v="327"/>
    <n v="59292"/>
    <n v="0"/>
    <n v="1"/>
    <n v="71"/>
    <x v="4"/>
    <n v="70"/>
    <x v="4"/>
    <n v="2540"/>
    <x v="1"/>
    <n v="0"/>
    <n v="0"/>
    <n v="0"/>
    <n v="1"/>
    <n v="0"/>
    <n v="0"/>
    <n v="0"/>
    <n v="0"/>
    <n v="0"/>
    <n v="1"/>
    <n v="378"/>
    <n v="14"/>
    <n v="68"/>
    <n v="19"/>
    <n v="14"/>
    <n v="14"/>
    <n v="2"/>
    <n v="3"/>
    <n v="3"/>
    <n v="5"/>
    <n v="8"/>
    <x v="21"/>
    <x v="2"/>
    <x v="1"/>
    <n v="30.8125"/>
    <x v="2"/>
    <n v="493"/>
    <x v="3"/>
    <n v="0"/>
    <n v="0"/>
    <n v="0"/>
    <n v="0"/>
    <n v="0"/>
    <n v="0"/>
    <m/>
    <n v="0"/>
    <n v="3"/>
    <n v="11"/>
    <n v="479"/>
    <x v="1"/>
    <x v="1"/>
    <x v="18"/>
    <x v="0"/>
  </r>
  <r>
    <n v="328"/>
    <n v="27190"/>
    <n v="1"/>
    <n v="0"/>
    <n v="13"/>
    <x v="5"/>
    <n v="47"/>
    <x v="3"/>
    <n v="2477"/>
    <x v="1"/>
    <n v="0"/>
    <n v="0"/>
    <n v="0"/>
    <n v="1"/>
    <n v="0"/>
    <n v="0"/>
    <n v="1"/>
    <n v="0"/>
    <n v="0"/>
    <n v="0"/>
    <n v="1"/>
    <n v="6"/>
    <n v="7"/>
    <n v="0"/>
    <n v="1"/>
    <n v="3"/>
    <n v="1"/>
    <n v="8"/>
    <n v="1"/>
    <n v="0"/>
    <n v="2"/>
    <x v="20"/>
    <x v="1"/>
    <x v="1"/>
    <n v="5"/>
    <x v="1"/>
    <n v="15"/>
    <x v="1"/>
    <n v="0"/>
    <n v="0"/>
    <n v="1"/>
    <n v="0"/>
    <n v="0"/>
    <n v="1"/>
    <m/>
    <n v="0"/>
    <n v="3"/>
    <n v="11"/>
    <n v="12"/>
    <x v="0"/>
    <x v="0"/>
    <x v="23"/>
    <x v="0"/>
  </r>
  <r>
    <n v="329"/>
    <n v="82623"/>
    <n v="0"/>
    <n v="0"/>
    <n v="58"/>
    <x v="0"/>
    <n v="68"/>
    <x v="0"/>
    <n v="2390"/>
    <x v="3"/>
    <n v="1"/>
    <n v="0"/>
    <n v="0"/>
    <n v="0"/>
    <n v="0"/>
    <n v="0"/>
    <n v="0"/>
    <n v="1"/>
    <n v="0"/>
    <n v="0"/>
    <n v="204"/>
    <n v="34"/>
    <n v="204"/>
    <n v="172"/>
    <n v="153"/>
    <n v="173"/>
    <n v="1"/>
    <n v="1"/>
    <n v="2"/>
    <n v="9"/>
    <n v="4"/>
    <x v="9"/>
    <x v="4"/>
    <x v="0"/>
    <n v="51.133333333333333"/>
    <x v="0"/>
    <n v="767"/>
    <x v="2"/>
    <n v="0"/>
    <n v="0"/>
    <n v="0"/>
    <n v="0"/>
    <n v="0"/>
    <n v="0"/>
    <m/>
    <n v="0"/>
    <n v="3"/>
    <n v="11"/>
    <n v="594"/>
    <x v="1"/>
    <x v="1"/>
    <x v="41"/>
    <x v="0"/>
  </r>
  <r>
    <n v="330"/>
    <n v="44300"/>
    <n v="1"/>
    <n v="1"/>
    <n v="65"/>
    <x v="4"/>
    <n v="55"/>
    <x v="1"/>
    <n v="2530"/>
    <x v="2"/>
    <n v="0"/>
    <n v="1"/>
    <n v="0"/>
    <n v="0"/>
    <n v="0"/>
    <n v="0"/>
    <n v="0"/>
    <n v="1"/>
    <n v="0"/>
    <n v="0"/>
    <n v="30"/>
    <n v="0"/>
    <n v="9"/>
    <n v="0"/>
    <n v="0"/>
    <n v="3"/>
    <n v="2"/>
    <n v="6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6"/>
    <x v="1"/>
    <x v="1"/>
    <x v="28"/>
    <x v="0"/>
  </r>
  <r>
    <n v="331"/>
    <n v="84835"/>
    <n v="0"/>
    <n v="0"/>
    <n v="0"/>
    <x v="5"/>
    <n v="50"/>
    <x v="1"/>
    <n v="2172"/>
    <x v="3"/>
    <n v="1"/>
    <n v="0"/>
    <n v="0"/>
    <n v="0"/>
    <n v="0"/>
    <n v="0"/>
    <n v="0"/>
    <n v="1"/>
    <n v="0"/>
    <n v="0"/>
    <n v="189"/>
    <n v="104"/>
    <n v="379"/>
    <n v="111"/>
    <n v="189"/>
    <n v="218"/>
    <n v="1"/>
    <n v="1"/>
    <n v="4"/>
    <n v="4"/>
    <n v="6"/>
    <x v="4"/>
    <x v="4"/>
    <x v="1"/>
    <n v="69.428571428571431"/>
    <x v="0"/>
    <n v="972"/>
    <x v="2"/>
    <n v="0"/>
    <n v="0"/>
    <n v="0"/>
    <n v="0"/>
    <n v="0"/>
    <n v="0"/>
    <m/>
    <n v="0"/>
    <n v="3"/>
    <n v="11"/>
    <n v="754"/>
    <x v="0"/>
    <x v="0"/>
    <x v="47"/>
    <x v="0"/>
  </r>
  <r>
    <n v="332"/>
    <n v="30372"/>
    <n v="1"/>
    <n v="1"/>
    <n v="33"/>
    <x v="1"/>
    <n v="49"/>
    <x v="3"/>
    <n v="2710"/>
    <x v="4"/>
    <n v="0"/>
    <n v="0"/>
    <n v="0"/>
    <n v="0"/>
    <n v="1"/>
    <n v="0"/>
    <n v="0"/>
    <n v="1"/>
    <n v="0"/>
    <n v="0"/>
    <n v="15"/>
    <n v="0"/>
    <n v="12"/>
    <n v="7"/>
    <n v="3"/>
    <n v="7"/>
    <n v="3"/>
    <n v="7"/>
    <n v="2"/>
    <n v="0"/>
    <n v="3"/>
    <x v="7"/>
    <x v="3"/>
    <x v="1"/>
    <n v="7.4"/>
    <x v="1"/>
    <n v="37"/>
    <x v="1"/>
    <n v="0"/>
    <n v="0"/>
    <n v="0"/>
    <n v="0"/>
    <n v="0"/>
    <n v="0"/>
    <m/>
    <n v="0"/>
    <n v="3"/>
    <n v="11"/>
    <n v="30"/>
    <x v="1"/>
    <x v="1"/>
    <x v="1"/>
    <x v="0"/>
  </r>
  <r>
    <n v="333"/>
    <n v="33181"/>
    <n v="1"/>
    <n v="0"/>
    <n v="90"/>
    <x v="3"/>
    <n v="44"/>
    <x v="3"/>
    <n v="2336"/>
    <x v="2"/>
    <n v="0"/>
    <n v="1"/>
    <n v="0"/>
    <n v="0"/>
    <n v="0"/>
    <n v="0"/>
    <n v="0"/>
    <n v="0"/>
    <n v="1"/>
    <n v="0"/>
    <n v="9"/>
    <n v="0"/>
    <n v="3"/>
    <n v="0"/>
    <n v="0"/>
    <n v="4"/>
    <n v="1"/>
    <n v="6"/>
    <n v="1"/>
    <n v="0"/>
    <n v="2"/>
    <x v="20"/>
    <x v="1"/>
    <x v="1"/>
    <n v="4"/>
    <x v="1"/>
    <n v="12"/>
    <x v="1"/>
    <n v="0"/>
    <n v="0"/>
    <n v="1"/>
    <n v="0"/>
    <n v="0"/>
    <n v="1"/>
    <m/>
    <n v="0"/>
    <n v="3"/>
    <n v="11"/>
    <n v="8"/>
    <x v="1"/>
    <x v="1"/>
    <x v="14"/>
    <x v="0"/>
  </r>
  <r>
    <n v="334"/>
    <n v="71113"/>
    <n v="0"/>
    <n v="1"/>
    <n v="95"/>
    <x v="3"/>
    <n v="63"/>
    <x v="0"/>
    <n v="2353"/>
    <x v="2"/>
    <n v="0"/>
    <n v="1"/>
    <n v="0"/>
    <n v="0"/>
    <n v="0"/>
    <n v="0"/>
    <n v="0"/>
    <n v="1"/>
    <n v="0"/>
    <n v="0"/>
    <n v="495"/>
    <n v="33"/>
    <n v="255"/>
    <n v="11"/>
    <n v="33"/>
    <n v="8"/>
    <n v="4"/>
    <n v="4"/>
    <n v="6"/>
    <n v="7"/>
    <n v="9"/>
    <x v="0"/>
    <x v="0"/>
    <x v="1"/>
    <n v="37.590909090909093"/>
    <x v="2"/>
    <n v="827"/>
    <x v="2"/>
    <n v="0"/>
    <n v="0"/>
    <n v="0"/>
    <n v="0"/>
    <n v="0"/>
    <n v="0"/>
    <m/>
    <n v="0"/>
    <n v="3"/>
    <n v="11"/>
    <n v="819"/>
    <x v="1"/>
    <x v="1"/>
    <x v="30"/>
    <x v="0"/>
  </r>
  <r>
    <n v="335"/>
    <n v="71952"/>
    <n v="1"/>
    <n v="0"/>
    <n v="93"/>
    <x v="3"/>
    <n v="34"/>
    <x v="2"/>
    <n v="2694"/>
    <x v="2"/>
    <n v="0"/>
    <n v="1"/>
    <n v="0"/>
    <n v="0"/>
    <n v="0"/>
    <n v="0"/>
    <n v="0"/>
    <n v="1"/>
    <n v="0"/>
    <n v="0"/>
    <n v="656"/>
    <n v="80"/>
    <n v="455"/>
    <n v="52"/>
    <n v="107"/>
    <n v="93"/>
    <n v="2"/>
    <n v="4"/>
    <n v="8"/>
    <n v="4"/>
    <n v="8"/>
    <x v="2"/>
    <x v="2"/>
    <x v="2"/>
    <n v="67.5"/>
    <x v="0"/>
    <n v="1350"/>
    <x v="4"/>
    <n v="0"/>
    <n v="0"/>
    <n v="1"/>
    <n v="0"/>
    <n v="1"/>
    <n v="2"/>
    <m/>
    <n v="0"/>
    <n v="3"/>
    <n v="11"/>
    <n v="1257"/>
    <x v="1"/>
    <x v="1"/>
    <x v="9"/>
    <x v="0"/>
  </r>
  <r>
    <n v="336"/>
    <n v="69759"/>
    <n v="0"/>
    <n v="0"/>
    <n v="38"/>
    <x v="1"/>
    <n v="54"/>
    <x v="1"/>
    <n v="2403"/>
    <x v="0"/>
    <n v="0"/>
    <n v="0"/>
    <n v="1"/>
    <n v="0"/>
    <n v="0"/>
    <n v="0"/>
    <n v="0"/>
    <n v="0"/>
    <n v="0"/>
    <n v="1"/>
    <n v="452"/>
    <n v="20"/>
    <n v="514"/>
    <n v="13"/>
    <n v="30"/>
    <n v="0"/>
    <n v="3"/>
    <n v="3"/>
    <n v="4"/>
    <n v="6"/>
    <n v="5"/>
    <x v="9"/>
    <x v="4"/>
    <x v="0"/>
    <n v="68.599999999999994"/>
    <x v="0"/>
    <n v="1029"/>
    <x v="4"/>
    <n v="0"/>
    <n v="0"/>
    <n v="0"/>
    <n v="0"/>
    <n v="0"/>
    <n v="0"/>
    <m/>
    <n v="0"/>
    <n v="3"/>
    <n v="11"/>
    <n v="1029"/>
    <x v="0"/>
    <x v="0"/>
    <x v="24"/>
    <x v="1"/>
  </r>
  <r>
    <n v="337"/>
    <n v="72099"/>
    <n v="0"/>
    <n v="0"/>
    <n v="18"/>
    <x v="2"/>
    <n v="46"/>
    <x v="3"/>
    <n v="2769"/>
    <x v="2"/>
    <n v="0"/>
    <n v="1"/>
    <n v="0"/>
    <n v="0"/>
    <n v="0"/>
    <n v="0"/>
    <n v="0"/>
    <n v="1"/>
    <n v="0"/>
    <n v="0"/>
    <n v="546"/>
    <n v="91"/>
    <n v="410"/>
    <n v="119"/>
    <n v="0"/>
    <n v="22"/>
    <n v="1"/>
    <n v="1"/>
    <n v="3"/>
    <n v="4"/>
    <n v="10"/>
    <x v="5"/>
    <x v="2"/>
    <x v="1"/>
    <n v="68.588235294117652"/>
    <x v="0"/>
    <n v="1166"/>
    <x v="4"/>
    <n v="0"/>
    <n v="0"/>
    <n v="0"/>
    <n v="0"/>
    <n v="0"/>
    <n v="0"/>
    <m/>
    <n v="0"/>
    <n v="3"/>
    <n v="11"/>
    <n v="1144"/>
    <x v="1"/>
    <x v="1"/>
    <x v="11"/>
    <x v="1"/>
  </r>
  <r>
    <n v="338"/>
    <n v="60000"/>
    <n v="0"/>
    <n v="1"/>
    <n v="57"/>
    <x v="0"/>
    <n v="44"/>
    <x v="3"/>
    <n v="2713"/>
    <x v="0"/>
    <n v="0"/>
    <n v="0"/>
    <n v="1"/>
    <n v="0"/>
    <n v="0"/>
    <n v="0"/>
    <n v="0"/>
    <n v="0"/>
    <n v="0"/>
    <n v="1"/>
    <n v="1048"/>
    <n v="0"/>
    <n v="217"/>
    <n v="0"/>
    <n v="0"/>
    <n v="12"/>
    <n v="5"/>
    <n v="6"/>
    <n v="11"/>
    <n v="3"/>
    <n v="5"/>
    <x v="19"/>
    <x v="2"/>
    <x v="2"/>
    <n v="66.578947368421055"/>
    <x v="0"/>
    <n v="1265"/>
    <x v="4"/>
    <n v="0"/>
    <n v="0"/>
    <n v="0"/>
    <n v="0"/>
    <n v="0"/>
    <n v="0"/>
    <m/>
    <n v="0"/>
    <n v="3"/>
    <n v="11"/>
    <n v="1253"/>
    <x v="1"/>
    <x v="1"/>
    <x v="26"/>
    <x v="0"/>
  </r>
  <r>
    <n v="339"/>
    <n v="38643"/>
    <n v="1"/>
    <n v="1"/>
    <n v="45"/>
    <x v="1"/>
    <n v="42"/>
    <x v="3"/>
    <n v="2371"/>
    <x v="0"/>
    <n v="0"/>
    <n v="0"/>
    <n v="1"/>
    <n v="0"/>
    <n v="0"/>
    <n v="0"/>
    <n v="0"/>
    <n v="1"/>
    <n v="0"/>
    <n v="0"/>
    <n v="22"/>
    <n v="2"/>
    <n v="14"/>
    <n v="0"/>
    <n v="1"/>
    <n v="10"/>
    <n v="2"/>
    <n v="7"/>
    <n v="2"/>
    <n v="0"/>
    <n v="3"/>
    <x v="7"/>
    <x v="3"/>
    <x v="1"/>
    <n v="7.8"/>
    <x v="1"/>
    <n v="39"/>
    <x v="1"/>
    <n v="0"/>
    <n v="0"/>
    <n v="0"/>
    <n v="0"/>
    <n v="0"/>
    <n v="0"/>
    <m/>
    <n v="1"/>
    <n v="3"/>
    <n v="11"/>
    <n v="29"/>
    <x v="1"/>
    <x v="1"/>
    <x v="1"/>
    <x v="0"/>
  </r>
  <r>
    <n v="340"/>
    <n v="50737"/>
    <n v="0"/>
    <n v="1"/>
    <n v="61"/>
    <x v="4"/>
    <n v="65"/>
    <x v="0"/>
    <n v="2573"/>
    <x v="2"/>
    <n v="0"/>
    <n v="1"/>
    <n v="0"/>
    <n v="0"/>
    <n v="0"/>
    <n v="0"/>
    <n v="0"/>
    <n v="1"/>
    <n v="0"/>
    <n v="0"/>
    <n v="78"/>
    <n v="0"/>
    <n v="11"/>
    <n v="0"/>
    <n v="0"/>
    <n v="10"/>
    <n v="1"/>
    <n v="6"/>
    <n v="2"/>
    <n v="0"/>
    <n v="4"/>
    <x v="3"/>
    <x v="3"/>
    <x v="1"/>
    <n v="14.833333333333334"/>
    <x v="1"/>
    <n v="89"/>
    <x v="1"/>
    <n v="0"/>
    <n v="0"/>
    <n v="0"/>
    <n v="1"/>
    <n v="0"/>
    <n v="1"/>
    <m/>
    <n v="0"/>
    <n v="3"/>
    <n v="11"/>
    <n v="79"/>
    <x v="1"/>
    <x v="1"/>
    <x v="28"/>
    <x v="0"/>
  </r>
  <r>
    <n v="341"/>
    <n v="68462"/>
    <n v="0"/>
    <n v="0"/>
    <n v="6"/>
    <x v="5"/>
    <n v="51"/>
    <x v="1"/>
    <n v="2723"/>
    <x v="2"/>
    <n v="0"/>
    <n v="1"/>
    <n v="0"/>
    <n v="0"/>
    <n v="0"/>
    <n v="0"/>
    <n v="0"/>
    <n v="0"/>
    <n v="0"/>
    <n v="1"/>
    <n v="561"/>
    <n v="64"/>
    <n v="785"/>
    <n v="84"/>
    <n v="128"/>
    <n v="48"/>
    <n v="1"/>
    <n v="1"/>
    <n v="3"/>
    <n v="3"/>
    <n v="8"/>
    <x v="4"/>
    <x v="4"/>
    <x v="1"/>
    <n v="115.85714285714286"/>
    <x v="0"/>
    <n v="1622"/>
    <x v="0"/>
    <n v="0"/>
    <n v="0"/>
    <n v="0"/>
    <n v="0"/>
    <n v="0"/>
    <n v="0"/>
    <m/>
    <n v="0"/>
    <n v="3"/>
    <n v="11"/>
    <n v="1574"/>
    <x v="1"/>
    <x v="1"/>
    <x v="25"/>
    <x v="1"/>
  </r>
  <r>
    <n v="342"/>
    <n v="65073"/>
    <n v="0"/>
    <n v="0"/>
    <n v="65"/>
    <x v="4"/>
    <n v="77"/>
    <x v="4"/>
    <n v="2472"/>
    <x v="2"/>
    <n v="0"/>
    <n v="1"/>
    <n v="0"/>
    <n v="0"/>
    <n v="0"/>
    <n v="0"/>
    <n v="0"/>
    <n v="0"/>
    <n v="1"/>
    <n v="0"/>
    <n v="629"/>
    <n v="17"/>
    <n v="177"/>
    <n v="69"/>
    <n v="0"/>
    <n v="8"/>
    <n v="1"/>
    <n v="2"/>
    <n v="5"/>
    <n v="3"/>
    <n v="5"/>
    <x v="15"/>
    <x v="4"/>
    <x v="2"/>
    <n v="68.615384615384613"/>
    <x v="0"/>
    <n v="892"/>
    <x v="2"/>
    <n v="0"/>
    <n v="0"/>
    <n v="0"/>
    <n v="0"/>
    <n v="0"/>
    <n v="0"/>
    <m/>
    <n v="1"/>
    <n v="3"/>
    <n v="11"/>
    <n v="884"/>
    <x v="1"/>
    <x v="1"/>
    <x v="16"/>
    <x v="0"/>
  </r>
  <r>
    <n v="343"/>
    <n v="46681"/>
    <n v="0"/>
    <n v="2"/>
    <n v="52"/>
    <x v="0"/>
    <n v="72"/>
    <x v="4"/>
    <n v="2423"/>
    <x v="1"/>
    <n v="0"/>
    <n v="0"/>
    <n v="0"/>
    <n v="1"/>
    <n v="0"/>
    <n v="0"/>
    <n v="0"/>
    <n v="0"/>
    <n v="0"/>
    <n v="1"/>
    <n v="269"/>
    <n v="15"/>
    <n v="69"/>
    <n v="15"/>
    <n v="19"/>
    <n v="38"/>
    <n v="2"/>
    <n v="5"/>
    <n v="4"/>
    <n v="6"/>
    <n v="4"/>
    <x v="4"/>
    <x v="4"/>
    <x v="0"/>
    <n v="27.642857142857142"/>
    <x v="2"/>
    <n v="387"/>
    <x v="3"/>
    <n v="0"/>
    <n v="0"/>
    <n v="0"/>
    <n v="0"/>
    <n v="0"/>
    <n v="0"/>
    <m/>
    <n v="0"/>
    <n v="3"/>
    <n v="11"/>
    <n v="349"/>
    <x v="1"/>
    <x v="1"/>
    <x v="27"/>
    <x v="0"/>
  </r>
  <r>
    <n v="344"/>
    <n v="78618"/>
    <n v="0"/>
    <n v="0"/>
    <n v="87"/>
    <x v="3"/>
    <n v="63"/>
    <x v="0"/>
    <n v="2798"/>
    <x v="2"/>
    <n v="0"/>
    <n v="1"/>
    <n v="0"/>
    <n v="0"/>
    <n v="0"/>
    <n v="0"/>
    <n v="0"/>
    <n v="1"/>
    <n v="0"/>
    <n v="0"/>
    <n v="736"/>
    <n v="163"/>
    <n v="818"/>
    <n v="212"/>
    <n v="163"/>
    <n v="61"/>
    <n v="1"/>
    <n v="2"/>
    <n v="4"/>
    <n v="7"/>
    <n v="10"/>
    <x v="27"/>
    <x v="0"/>
    <x v="1"/>
    <n v="99.61904761904762"/>
    <x v="0"/>
    <n v="2092"/>
    <x v="0"/>
    <n v="0"/>
    <n v="0"/>
    <n v="0"/>
    <n v="1"/>
    <n v="0"/>
    <n v="1"/>
    <m/>
    <n v="0"/>
    <n v="3"/>
    <n v="11"/>
    <n v="2031"/>
    <x v="1"/>
    <x v="1"/>
    <x v="13"/>
    <x v="0"/>
  </r>
  <r>
    <n v="345"/>
    <n v="62187"/>
    <n v="0"/>
    <n v="1"/>
    <n v="38"/>
    <x v="1"/>
    <n v="51"/>
    <x v="1"/>
    <n v="2258"/>
    <x v="4"/>
    <n v="0"/>
    <n v="0"/>
    <n v="0"/>
    <n v="0"/>
    <n v="1"/>
    <n v="0"/>
    <n v="0"/>
    <n v="0"/>
    <n v="0"/>
    <n v="1"/>
    <n v="512"/>
    <n v="0"/>
    <n v="83"/>
    <n v="0"/>
    <n v="0"/>
    <n v="41"/>
    <n v="3"/>
    <n v="4"/>
    <n v="6"/>
    <n v="2"/>
    <n v="10"/>
    <x v="23"/>
    <x v="2"/>
    <x v="1"/>
    <n v="33.055555555555557"/>
    <x v="2"/>
    <n v="595"/>
    <x v="2"/>
    <n v="0"/>
    <n v="0"/>
    <n v="0"/>
    <n v="0"/>
    <n v="0"/>
    <n v="0"/>
    <m/>
    <n v="0"/>
    <n v="3"/>
    <n v="11"/>
    <n v="554"/>
    <x v="1"/>
    <x v="1"/>
    <x v="5"/>
    <x v="0"/>
  </r>
  <r>
    <n v="346"/>
    <n v="28442"/>
    <n v="2"/>
    <n v="0"/>
    <n v="53"/>
    <x v="0"/>
    <n v="42"/>
    <x v="3"/>
    <n v="2284"/>
    <x v="2"/>
    <n v="0"/>
    <n v="1"/>
    <n v="0"/>
    <n v="0"/>
    <n v="0"/>
    <n v="0"/>
    <n v="0"/>
    <n v="1"/>
    <n v="0"/>
    <n v="0"/>
    <n v="19"/>
    <n v="3"/>
    <n v="10"/>
    <n v="11"/>
    <n v="8"/>
    <n v="6"/>
    <n v="3"/>
    <n v="4"/>
    <n v="2"/>
    <n v="1"/>
    <n v="4"/>
    <x v="17"/>
    <x v="3"/>
    <x v="1"/>
    <n v="7.2857142857142856"/>
    <x v="1"/>
    <n v="51"/>
    <x v="1"/>
    <n v="0"/>
    <n v="0"/>
    <n v="0"/>
    <n v="0"/>
    <n v="0"/>
    <n v="0"/>
    <m/>
    <n v="0"/>
    <n v="3"/>
    <n v="11"/>
    <n v="45"/>
    <x v="1"/>
    <x v="1"/>
    <x v="8"/>
    <x v="0"/>
  </r>
  <r>
    <n v="347"/>
    <n v="37717"/>
    <n v="1"/>
    <n v="0"/>
    <n v="31"/>
    <x v="1"/>
    <n v="42"/>
    <x v="3"/>
    <n v="2742"/>
    <x v="2"/>
    <n v="0"/>
    <n v="1"/>
    <n v="0"/>
    <n v="0"/>
    <n v="0"/>
    <n v="0"/>
    <n v="0"/>
    <n v="0"/>
    <n v="0"/>
    <n v="1"/>
    <n v="9"/>
    <n v="0"/>
    <n v="6"/>
    <n v="4"/>
    <n v="1"/>
    <n v="5"/>
    <n v="1"/>
    <n v="9"/>
    <n v="1"/>
    <n v="0"/>
    <n v="2"/>
    <x v="20"/>
    <x v="1"/>
    <x v="1"/>
    <n v="6.666666666666667"/>
    <x v="1"/>
    <n v="20"/>
    <x v="1"/>
    <n v="0"/>
    <n v="0"/>
    <n v="0"/>
    <n v="0"/>
    <n v="0"/>
    <n v="0"/>
    <m/>
    <n v="0"/>
    <n v="3"/>
    <n v="11"/>
    <n v="15"/>
    <x v="1"/>
    <x v="1"/>
    <x v="1"/>
    <x v="0"/>
  </r>
  <r>
    <n v="348"/>
    <n v="51479"/>
    <n v="1"/>
    <n v="1"/>
    <n v="67"/>
    <x v="4"/>
    <n v="53"/>
    <x v="1"/>
    <n v="2707"/>
    <x v="2"/>
    <n v="0"/>
    <n v="1"/>
    <n v="0"/>
    <n v="0"/>
    <n v="0"/>
    <n v="0"/>
    <n v="0"/>
    <n v="1"/>
    <n v="0"/>
    <n v="0"/>
    <n v="247"/>
    <n v="8"/>
    <n v="160"/>
    <n v="6"/>
    <n v="8"/>
    <n v="65"/>
    <n v="7"/>
    <n v="7"/>
    <n v="6"/>
    <n v="3"/>
    <n v="6"/>
    <x v="9"/>
    <x v="4"/>
    <x v="2"/>
    <n v="28.6"/>
    <x v="2"/>
    <n v="429"/>
    <x v="3"/>
    <n v="0"/>
    <n v="0"/>
    <n v="0"/>
    <n v="0"/>
    <n v="0"/>
    <n v="0"/>
    <m/>
    <n v="0"/>
    <n v="3"/>
    <n v="11"/>
    <n v="364"/>
    <x v="1"/>
    <x v="1"/>
    <x v="18"/>
    <x v="0"/>
  </r>
  <r>
    <n v="349"/>
    <n v="54803"/>
    <n v="0"/>
    <n v="1"/>
    <n v="65"/>
    <x v="4"/>
    <n v="51"/>
    <x v="1"/>
    <n v="2836"/>
    <x v="0"/>
    <n v="0"/>
    <n v="0"/>
    <n v="1"/>
    <n v="0"/>
    <n v="0"/>
    <n v="0"/>
    <n v="0"/>
    <n v="1"/>
    <n v="0"/>
    <n v="0"/>
    <n v="404"/>
    <n v="0"/>
    <n v="92"/>
    <n v="28"/>
    <n v="27"/>
    <n v="142"/>
    <n v="2"/>
    <n v="4"/>
    <n v="6"/>
    <n v="2"/>
    <n v="9"/>
    <x v="5"/>
    <x v="2"/>
    <x v="1"/>
    <n v="32.411764705882355"/>
    <x v="2"/>
    <n v="551"/>
    <x v="2"/>
    <n v="0"/>
    <n v="0"/>
    <n v="0"/>
    <n v="0"/>
    <n v="0"/>
    <n v="0"/>
    <m/>
    <n v="0"/>
    <n v="3"/>
    <n v="11"/>
    <n v="409"/>
    <x v="1"/>
    <x v="1"/>
    <x v="34"/>
    <x v="0"/>
  </r>
  <r>
    <n v="350"/>
    <n v="79530"/>
    <n v="0"/>
    <n v="0"/>
    <n v="64"/>
    <x v="4"/>
    <n v="60"/>
    <x v="0"/>
    <n v="2567"/>
    <x v="2"/>
    <n v="0"/>
    <n v="1"/>
    <n v="0"/>
    <n v="0"/>
    <n v="0"/>
    <n v="0"/>
    <n v="0"/>
    <n v="1"/>
    <n v="0"/>
    <n v="0"/>
    <n v="333"/>
    <n v="0"/>
    <n v="815"/>
    <n v="129"/>
    <n v="42"/>
    <n v="29"/>
    <n v="1"/>
    <n v="2"/>
    <n v="4"/>
    <n v="10"/>
    <n v="11"/>
    <x v="11"/>
    <x v="0"/>
    <x v="1"/>
    <n v="52.76"/>
    <x v="0"/>
    <n v="1319"/>
    <x v="4"/>
    <n v="0"/>
    <n v="0"/>
    <n v="0"/>
    <n v="0"/>
    <n v="0"/>
    <n v="0"/>
    <m/>
    <n v="0"/>
    <n v="3"/>
    <n v="11"/>
    <n v="1290"/>
    <x v="1"/>
    <x v="1"/>
    <x v="33"/>
    <x v="0"/>
  </r>
  <r>
    <n v="351"/>
    <n v="31615"/>
    <n v="1"/>
    <n v="0"/>
    <n v="82"/>
    <x v="3"/>
    <n v="44"/>
    <x v="3"/>
    <n v="2629"/>
    <x v="3"/>
    <n v="1"/>
    <n v="0"/>
    <n v="0"/>
    <n v="0"/>
    <n v="0"/>
    <n v="0"/>
    <n v="0"/>
    <n v="1"/>
    <n v="0"/>
    <n v="0"/>
    <n v="2"/>
    <n v="3"/>
    <n v="20"/>
    <n v="6"/>
    <n v="11"/>
    <n v="9"/>
    <n v="2"/>
    <n v="7"/>
    <n v="2"/>
    <n v="0"/>
    <n v="3"/>
    <x v="7"/>
    <x v="3"/>
    <x v="1"/>
    <n v="8.4"/>
    <x v="1"/>
    <n v="42"/>
    <x v="1"/>
    <n v="0"/>
    <n v="0"/>
    <n v="0"/>
    <n v="0"/>
    <n v="0"/>
    <n v="0"/>
    <m/>
    <n v="0"/>
    <n v="3"/>
    <n v="11"/>
    <n v="33"/>
    <x v="1"/>
    <x v="1"/>
    <x v="14"/>
    <x v="0"/>
  </r>
  <r>
    <n v="352"/>
    <n v="72025"/>
    <n v="0"/>
    <n v="0"/>
    <n v="27"/>
    <x v="2"/>
    <n v="58"/>
    <x v="1"/>
    <n v="2748"/>
    <x v="1"/>
    <n v="0"/>
    <n v="0"/>
    <n v="0"/>
    <n v="1"/>
    <n v="0"/>
    <n v="0"/>
    <n v="0"/>
    <n v="1"/>
    <n v="0"/>
    <n v="0"/>
    <n v="833"/>
    <n v="33"/>
    <n v="549"/>
    <n v="151"/>
    <n v="133"/>
    <n v="233"/>
    <n v="1"/>
    <n v="3"/>
    <n v="4"/>
    <n v="3"/>
    <n v="8"/>
    <x v="9"/>
    <x v="4"/>
    <x v="1"/>
    <n v="113.26666666666667"/>
    <x v="0"/>
    <n v="1699"/>
    <x v="0"/>
    <n v="0"/>
    <n v="0"/>
    <n v="0"/>
    <n v="0"/>
    <n v="0"/>
    <n v="0"/>
    <m/>
    <n v="0"/>
    <n v="3"/>
    <n v="11"/>
    <n v="1466"/>
    <x v="1"/>
    <x v="1"/>
    <x v="38"/>
    <x v="1"/>
  </r>
  <r>
    <n v="353"/>
    <n v="52614"/>
    <n v="0"/>
    <n v="1"/>
    <n v="63"/>
    <x v="4"/>
    <n v="45"/>
    <x v="3"/>
    <n v="2734"/>
    <x v="0"/>
    <n v="0"/>
    <n v="0"/>
    <n v="1"/>
    <n v="0"/>
    <n v="0"/>
    <n v="0"/>
    <n v="0"/>
    <n v="0"/>
    <n v="0"/>
    <n v="1"/>
    <n v="789"/>
    <n v="0"/>
    <n v="142"/>
    <n v="12"/>
    <n v="9"/>
    <n v="38"/>
    <n v="2"/>
    <n v="8"/>
    <n v="2"/>
    <n v="4"/>
    <n v="8"/>
    <x v="4"/>
    <x v="4"/>
    <x v="1"/>
    <n v="68"/>
    <x v="0"/>
    <n v="952"/>
    <x v="2"/>
    <n v="0"/>
    <n v="0"/>
    <n v="0"/>
    <n v="0"/>
    <n v="0"/>
    <n v="0"/>
    <m/>
    <n v="0"/>
    <n v="3"/>
    <n v="11"/>
    <n v="914"/>
    <x v="1"/>
    <x v="1"/>
    <x v="16"/>
    <x v="0"/>
  </r>
  <r>
    <n v="354"/>
    <n v="35684"/>
    <n v="1"/>
    <n v="0"/>
    <n v="66"/>
    <x v="4"/>
    <n v="36"/>
    <x v="2"/>
    <n v="2227"/>
    <x v="2"/>
    <n v="0"/>
    <n v="1"/>
    <n v="0"/>
    <n v="0"/>
    <n v="0"/>
    <n v="1"/>
    <n v="0"/>
    <n v="0"/>
    <n v="0"/>
    <n v="0"/>
    <n v="10"/>
    <n v="4"/>
    <n v="7"/>
    <n v="0"/>
    <n v="6"/>
    <n v="3"/>
    <n v="1"/>
    <n v="6"/>
    <n v="1"/>
    <n v="0"/>
    <n v="3"/>
    <x v="1"/>
    <x v="1"/>
    <x v="1"/>
    <n v="6.75"/>
    <x v="1"/>
    <n v="27"/>
    <x v="1"/>
    <n v="0"/>
    <n v="0"/>
    <n v="0"/>
    <n v="0"/>
    <n v="0"/>
    <n v="0"/>
    <m/>
    <n v="0"/>
    <n v="3"/>
    <n v="11"/>
    <n v="24"/>
    <x v="1"/>
    <x v="1"/>
    <x v="28"/>
    <x v="0"/>
  </r>
  <r>
    <n v="355"/>
    <n v="48178"/>
    <n v="1"/>
    <n v="1"/>
    <n v="69"/>
    <x v="4"/>
    <n v="45"/>
    <x v="3"/>
    <n v="2768"/>
    <x v="2"/>
    <n v="0"/>
    <n v="1"/>
    <n v="0"/>
    <n v="0"/>
    <n v="0"/>
    <n v="0"/>
    <n v="0"/>
    <n v="1"/>
    <n v="0"/>
    <n v="0"/>
    <n v="159"/>
    <n v="4"/>
    <n v="45"/>
    <n v="6"/>
    <n v="2"/>
    <n v="38"/>
    <n v="6"/>
    <n v="8"/>
    <n v="5"/>
    <n v="1"/>
    <n v="4"/>
    <x v="16"/>
    <x v="3"/>
    <x v="2"/>
    <n v="21.6"/>
    <x v="1"/>
    <n v="216"/>
    <x v="3"/>
    <n v="0"/>
    <n v="0"/>
    <n v="0"/>
    <n v="0"/>
    <n v="0"/>
    <n v="0"/>
    <m/>
    <n v="0"/>
    <n v="3"/>
    <n v="11"/>
    <n v="178"/>
    <x v="1"/>
    <x v="1"/>
    <x v="40"/>
    <x v="0"/>
  </r>
  <r>
    <n v="356"/>
    <n v="29548"/>
    <n v="1"/>
    <n v="0"/>
    <n v="52"/>
    <x v="0"/>
    <n v="50"/>
    <x v="1"/>
    <n v="2463"/>
    <x v="0"/>
    <n v="0"/>
    <n v="0"/>
    <n v="1"/>
    <n v="0"/>
    <n v="0"/>
    <n v="0"/>
    <n v="0"/>
    <n v="0"/>
    <n v="1"/>
    <n v="0"/>
    <n v="7"/>
    <n v="1"/>
    <n v="6"/>
    <n v="3"/>
    <n v="1"/>
    <n v="11"/>
    <n v="1"/>
    <n v="4"/>
    <n v="1"/>
    <n v="1"/>
    <n v="2"/>
    <x v="1"/>
    <x v="1"/>
    <x v="1"/>
    <n v="4.5"/>
    <x v="1"/>
    <n v="18"/>
    <x v="1"/>
    <n v="0"/>
    <n v="0"/>
    <n v="1"/>
    <n v="0"/>
    <n v="0"/>
    <n v="1"/>
    <m/>
    <n v="0"/>
    <n v="3"/>
    <n v="11"/>
    <n v="7"/>
    <x v="1"/>
    <x v="1"/>
    <x v="8"/>
    <x v="0"/>
  </r>
  <r>
    <n v="357"/>
    <n v="63810"/>
    <n v="0"/>
    <n v="1"/>
    <n v="45"/>
    <x v="1"/>
    <n v="54"/>
    <x v="1"/>
    <n v="2754"/>
    <x v="0"/>
    <n v="0"/>
    <n v="0"/>
    <n v="1"/>
    <n v="0"/>
    <n v="0"/>
    <n v="0"/>
    <n v="0"/>
    <n v="1"/>
    <n v="0"/>
    <n v="0"/>
    <n v="977"/>
    <n v="12"/>
    <n v="253"/>
    <n v="16"/>
    <n v="12"/>
    <n v="101"/>
    <n v="4"/>
    <n v="8"/>
    <n v="4"/>
    <n v="3"/>
    <n v="12"/>
    <x v="19"/>
    <x v="2"/>
    <x v="1"/>
    <n v="66.84210526315789"/>
    <x v="0"/>
    <n v="1270"/>
    <x v="4"/>
    <n v="0"/>
    <n v="0"/>
    <n v="0"/>
    <n v="1"/>
    <n v="0"/>
    <n v="1"/>
    <m/>
    <n v="0"/>
    <n v="3"/>
    <n v="11"/>
    <n v="1169"/>
    <x v="1"/>
    <x v="1"/>
    <x v="24"/>
    <x v="1"/>
  </r>
  <r>
    <n v="358"/>
    <n v="38578"/>
    <n v="1"/>
    <n v="1"/>
    <n v="2"/>
    <x v="5"/>
    <n v="48"/>
    <x v="3"/>
    <n v="2531"/>
    <x v="0"/>
    <n v="0"/>
    <n v="0"/>
    <n v="1"/>
    <n v="0"/>
    <n v="0"/>
    <n v="0"/>
    <n v="0"/>
    <n v="0"/>
    <n v="0"/>
    <n v="1"/>
    <n v="38"/>
    <n v="4"/>
    <n v="22"/>
    <n v="3"/>
    <n v="3"/>
    <n v="3"/>
    <n v="3"/>
    <n v="8"/>
    <n v="3"/>
    <n v="0"/>
    <n v="3"/>
    <x v="3"/>
    <x v="3"/>
    <x v="2"/>
    <n v="11.666666666666666"/>
    <x v="1"/>
    <n v="70"/>
    <x v="1"/>
    <n v="0"/>
    <n v="0"/>
    <n v="0"/>
    <n v="0"/>
    <n v="0"/>
    <n v="0"/>
    <m/>
    <n v="0"/>
    <n v="3"/>
    <n v="11"/>
    <n v="67"/>
    <x v="0"/>
    <x v="0"/>
    <x v="23"/>
    <x v="0"/>
  </r>
  <r>
    <n v="359"/>
    <n v="46098"/>
    <n v="1"/>
    <n v="1"/>
    <n v="86"/>
    <x v="3"/>
    <n v="45"/>
    <x v="3"/>
    <n v="2839"/>
    <x v="0"/>
    <n v="0"/>
    <n v="0"/>
    <n v="1"/>
    <n v="0"/>
    <n v="0"/>
    <n v="0"/>
    <n v="0"/>
    <n v="0"/>
    <n v="1"/>
    <n v="0"/>
    <n v="57"/>
    <n v="0"/>
    <n v="27"/>
    <n v="0"/>
    <n v="0"/>
    <n v="36"/>
    <n v="4"/>
    <n v="8"/>
    <n v="3"/>
    <n v="2"/>
    <n v="2"/>
    <x v="17"/>
    <x v="3"/>
    <x v="2"/>
    <n v="12"/>
    <x v="1"/>
    <n v="84"/>
    <x v="1"/>
    <n v="0"/>
    <n v="0"/>
    <n v="0"/>
    <n v="0"/>
    <n v="0"/>
    <n v="0"/>
    <m/>
    <n v="0"/>
    <n v="3"/>
    <n v="11"/>
    <n v="48"/>
    <x v="1"/>
    <x v="1"/>
    <x v="14"/>
    <x v="0"/>
  </r>
  <r>
    <n v="360"/>
    <n v="22585"/>
    <n v="0"/>
    <n v="0"/>
    <n v="23"/>
    <x v="2"/>
    <n v="50"/>
    <x v="1"/>
    <n v="2627"/>
    <x v="0"/>
    <n v="0"/>
    <n v="0"/>
    <n v="1"/>
    <n v="0"/>
    <n v="0"/>
    <n v="0"/>
    <n v="0"/>
    <n v="1"/>
    <n v="0"/>
    <n v="0"/>
    <n v="3"/>
    <n v="9"/>
    <n v="15"/>
    <n v="13"/>
    <n v="2"/>
    <n v="39"/>
    <n v="1"/>
    <n v="9"/>
    <n v="1"/>
    <n v="1"/>
    <n v="2"/>
    <x v="1"/>
    <x v="1"/>
    <x v="1"/>
    <n v="10.5"/>
    <x v="1"/>
    <n v="42"/>
    <x v="1"/>
    <n v="0"/>
    <n v="0"/>
    <n v="1"/>
    <n v="0"/>
    <n v="0"/>
    <n v="1"/>
    <m/>
    <n v="0"/>
    <n v="3"/>
    <n v="11"/>
    <n v="3"/>
    <x v="0"/>
    <x v="0"/>
    <x v="3"/>
    <x v="0"/>
  </r>
  <r>
    <n v="361"/>
    <n v="30279"/>
    <n v="1"/>
    <n v="0"/>
    <n v="13"/>
    <x v="5"/>
    <n v="31"/>
    <x v="2"/>
    <n v="2705"/>
    <x v="0"/>
    <n v="0"/>
    <n v="0"/>
    <n v="1"/>
    <n v="0"/>
    <n v="0"/>
    <n v="0"/>
    <n v="0"/>
    <n v="1"/>
    <n v="0"/>
    <n v="0"/>
    <n v="10"/>
    <n v="4"/>
    <n v="14"/>
    <n v="4"/>
    <n v="4"/>
    <n v="1"/>
    <n v="1"/>
    <n v="8"/>
    <n v="1"/>
    <n v="0"/>
    <n v="3"/>
    <x v="1"/>
    <x v="1"/>
    <x v="1"/>
    <n v="9"/>
    <x v="1"/>
    <n v="36"/>
    <x v="1"/>
    <n v="0"/>
    <n v="0"/>
    <n v="0"/>
    <n v="0"/>
    <n v="0"/>
    <n v="0"/>
    <m/>
    <n v="0"/>
    <n v="3"/>
    <n v="11"/>
    <n v="35"/>
    <x v="1"/>
    <x v="1"/>
    <x v="23"/>
    <x v="0"/>
  </r>
  <r>
    <n v="362"/>
    <n v="66426"/>
    <n v="0"/>
    <n v="1"/>
    <n v="14"/>
    <x v="5"/>
    <n v="59"/>
    <x v="1"/>
    <n v="2429"/>
    <x v="1"/>
    <n v="0"/>
    <n v="0"/>
    <n v="0"/>
    <n v="1"/>
    <n v="0"/>
    <n v="0"/>
    <n v="0"/>
    <n v="0"/>
    <n v="0"/>
    <n v="1"/>
    <n v="1043"/>
    <n v="24"/>
    <n v="97"/>
    <n v="32"/>
    <n v="24"/>
    <n v="157"/>
    <n v="2"/>
    <n v="6"/>
    <n v="3"/>
    <n v="5"/>
    <n v="10"/>
    <x v="23"/>
    <x v="2"/>
    <x v="1"/>
    <n v="67.777777777777771"/>
    <x v="0"/>
    <n v="1220"/>
    <x v="4"/>
    <n v="0"/>
    <n v="0"/>
    <n v="0"/>
    <n v="0"/>
    <n v="0"/>
    <n v="0"/>
    <m/>
    <n v="0"/>
    <n v="3"/>
    <n v="11"/>
    <n v="1063"/>
    <x v="1"/>
    <x v="1"/>
    <x v="21"/>
    <x v="1"/>
  </r>
  <r>
    <n v="363"/>
    <n v="30822"/>
    <n v="1"/>
    <n v="0"/>
    <n v="92"/>
    <x v="3"/>
    <n v="51"/>
    <x v="1"/>
    <n v="2539"/>
    <x v="0"/>
    <n v="0"/>
    <n v="0"/>
    <n v="1"/>
    <n v="0"/>
    <n v="0"/>
    <n v="0"/>
    <n v="0"/>
    <n v="1"/>
    <n v="0"/>
    <n v="0"/>
    <n v="3"/>
    <n v="9"/>
    <n v="13"/>
    <n v="2"/>
    <n v="12"/>
    <n v="12"/>
    <n v="1"/>
    <n v="7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27"/>
    <x v="1"/>
    <x v="1"/>
    <x v="14"/>
    <x v="0"/>
  </r>
  <r>
    <n v="364"/>
    <n v="33581"/>
    <n v="2"/>
    <n v="0"/>
    <n v="38"/>
    <x v="1"/>
    <n v="51"/>
    <x v="1"/>
    <n v="2696"/>
    <x v="2"/>
    <n v="0"/>
    <n v="1"/>
    <n v="0"/>
    <n v="0"/>
    <n v="0"/>
    <n v="0"/>
    <n v="0"/>
    <n v="0"/>
    <n v="0"/>
    <n v="1"/>
    <n v="11"/>
    <n v="0"/>
    <n v="5"/>
    <n v="0"/>
    <n v="0"/>
    <n v="1"/>
    <n v="1"/>
    <n v="8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5"/>
    <x v="1"/>
    <x v="1"/>
    <x v="1"/>
    <x v="0"/>
  </r>
  <r>
    <n v="365"/>
    <n v="19986"/>
    <n v="1"/>
    <n v="0"/>
    <n v="74"/>
    <x v="4"/>
    <n v="35"/>
    <x v="2"/>
    <n v="2386"/>
    <x v="2"/>
    <n v="0"/>
    <n v="1"/>
    <n v="0"/>
    <n v="0"/>
    <n v="0"/>
    <n v="0"/>
    <n v="0"/>
    <n v="1"/>
    <n v="0"/>
    <n v="0"/>
    <n v="3"/>
    <n v="6"/>
    <n v="5"/>
    <n v="0"/>
    <n v="2"/>
    <n v="6"/>
    <n v="1"/>
    <n v="7"/>
    <n v="0"/>
    <n v="0"/>
    <n v="3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0"/>
    <x v="1"/>
    <x v="1"/>
    <x v="28"/>
    <x v="0"/>
  </r>
  <r>
    <n v="366"/>
    <n v="27421"/>
    <n v="0"/>
    <n v="0"/>
    <n v="14"/>
    <x v="5"/>
    <n v="66"/>
    <x v="0"/>
    <n v="2723"/>
    <x v="4"/>
    <n v="0"/>
    <n v="0"/>
    <n v="0"/>
    <n v="0"/>
    <n v="1"/>
    <n v="0"/>
    <n v="0"/>
    <n v="1"/>
    <n v="0"/>
    <n v="0"/>
    <n v="43"/>
    <n v="12"/>
    <n v="96"/>
    <n v="78"/>
    <n v="40"/>
    <n v="55"/>
    <n v="3"/>
    <n v="7"/>
    <n v="4"/>
    <n v="1"/>
    <n v="6"/>
    <x v="12"/>
    <x v="4"/>
    <x v="1"/>
    <n v="24.454545454545453"/>
    <x v="1"/>
    <n v="269"/>
    <x v="3"/>
    <n v="0"/>
    <n v="0"/>
    <n v="0"/>
    <n v="0"/>
    <n v="0"/>
    <n v="0"/>
    <m/>
    <n v="0"/>
    <n v="3"/>
    <n v="11"/>
    <n v="214"/>
    <x v="1"/>
    <x v="1"/>
    <x v="19"/>
    <x v="0"/>
  </r>
  <r>
    <n v="367"/>
    <n v="35688"/>
    <n v="2"/>
    <n v="1"/>
    <n v="94"/>
    <x v="3"/>
    <n v="47"/>
    <x v="3"/>
    <n v="2835"/>
    <x v="2"/>
    <n v="0"/>
    <n v="1"/>
    <n v="0"/>
    <n v="0"/>
    <n v="0"/>
    <n v="1"/>
    <n v="0"/>
    <n v="0"/>
    <n v="0"/>
    <n v="0"/>
    <n v="73"/>
    <n v="3"/>
    <n v="90"/>
    <n v="12"/>
    <n v="1"/>
    <n v="32"/>
    <n v="7"/>
    <n v="8"/>
    <n v="4"/>
    <n v="1"/>
    <n v="4"/>
    <x v="25"/>
    <x v="3"/>
    <x v="2"/>
    <n v="19.888888888888889"/>
    <x v="1"/>
    <n v="179"/>
    <x v="3"/>
    <n v="0"/>
    <n v="0"/>
    <n v="0"/>
    <n v="0"/>
    <n v="0"/>
    <n v="0"/>
    <m/>
    <n v="0"/>
    <n v="3"/>
    <n v="11"/>
    <n v="147"/>
    <x v="1"/>
    <x v="1"/>
    <x v="31"/>
    <x v="0"/>
  </r>
  <r>
    <n v="368"/>
    <n v="36143"/>
    <n v="1"/>
    <n v="0"/>
    <n v="33"/>
    <x v="1"/>
    <n v="39"/>
    <x v="2"/>
    <n v="2250"/>
    <x v="0"/>
    <n v="0"/>
    <n v="0"/>
    <n v="1"/>
    <n v="0"/>
    <n v="0"/>
    <n v="0"/>
    <n v="0"/>
    <n v="0"/>
    <n v="1"/>
    <n v="0"/>
    <n v="12"/>
    <n v="0"/>
    <n v="1"/>
    <n v="0"/>
    <n v="0"/>
    <n v="6"/>
    <n v="1"/>
    <n v="3"/>
    <n v="0"/>
    <n v="1"/>
    <n v="2"/>
    <x v="20"/>
    <x v="1"/>
    <x v="1"/>
    <n v="4.333333333333333"/>
    <x v="1"/>
    <n v="13"/>
    <x v="1"/>
    <n v="0"/>
    <n v="0"/>
    <n v="0"/>
    <n v="0"/>
    <n v="0"/>
    <n v="0"/>
    <m/>
    <n v="0"/>
    <n v="3"/>
    <n v="11"/>
    <n v="7"/>
    <x v="1"/>
    <x v="1"/>
    <x v="1"/>
    <x v="0"/>
  </r>
  <r>
    <n v="369"/>
    <n v="10245"/>
    <n v="1"/>
    <n v="0"/>
    <n v="32"/>
    <x v="1"/>
    <n v="49"/>
    <x v="3"/>
    <n v="2569"/>
    <x v="0"/>
    <n v="0"/>
    <n v="0"/>
    <n v="1"/>
    <n v="0"/>
    <n v="0"/>
    <n v="0"/>
    <n v="0"/>
    <n v="1"/>
    <n v="0"/>
    <n v="0"/>
    <n v="4"/>
    <n v="7"/>
    <n v="7"/>
    <n v="6"/>
    <n v="4"/>
    <n v="13"/>
    <n v="3"/>
    <n v="5"/>
    <n v="1"/>
    <n v="2"/>
    <n v="2"/>
    <x v="7"/>
    <x v="3"/>
    <x v="0"/>
    <n v="5.6"/>
    <x v="1"/>
    <n v="28"/>
    <x v="1"/>
    <n v="0"/>
    <n v="0"/>
    <n v="0"/>
    <n v="0"/>
    <n v="0"/>
    <n v="0"/>
    <m/>
    <n v="0"/>
    <n v="3"/>
    <n v="11"/>
    <n v="15"/>
    <x v="1"/>
    <x v="1"/>
    <x v="1"/>
    <x v="0"/>
  </r>
  <r>
    <n v="370"/>
    <n v="43795"/>
    <n v="0"/>
    <n v="1"/>
    <n v="11"/>
    <x v="5"/>
    <n v="52"/>
    <x v="1"/>
    <n v="2415"/>
    <x v="1"/>
    <n v="0"/>
    <n v="0"/>
    <n v="0"/>
    <n v="1"/>
    <n v="0"/>
    <n v="0"/>
    <n v="0"/>
    <n v="0"/>
    <n v="1"/>
    <n v="0"/>
    <n v="314"/>
    <n v="11"/>
    <n v="53"/>
    <n v="4"/>
    <n v="3"/>
    <n v="107"/>
    <n v="3"/>
    <n v="7"/>
    <n v="7"/>
    <n v="3"/>
    <n v="4"/>
    <x v="4"/>
    <x v="4"/>
    <x v="2"/>
    <n v="27.5"/>
    <x v="2"/>
    <n v="385"/>
    <x v="3"/>
    <n v="0"/>
    <n v="0"/>
    <n v="0"/>
    <n v="1"/>
    <n v="0"/>
    <n v="1"/>
    <m/>
    <n v="0"/>
    <n v="3"/>
    <n v="11"/>
    <n v="278"/>
    <x v="0"/>
    <x v="0"/>
    <x v="32"/>
    <x v="0"/>
  </r>
  <r>
    <n v="371"/>
    <n v="63381"/>
    <n v="0"/>
    <n v="1"/>
    <n v="78"/>
    <x v="3"/>
    <n v="60"/>
    <x v="0"/>
    <n v="2791"/>
    <x v="1"/>
    <n v="0"/>
    <n v="0"/>
    <n v="0"/>
    <n v="1"/>
    <n v="0"/>
    <n v="0"/>
    <n v="0"/>
    <n v="1"/>
    <n v="0"/>
    <n v="0"/>
    <n v="571"/>
    <n v="50"/>
    <n v="142"/>
    <n v="33"/>
    <n v="50"/>
    <n v="159"/>
    <n v="4"/>
    <n v="2"/>
    <n v="4"/>
    <n v="5"/>
    <n v="13"/>
    <x v="0"/>
    <x v="0"/>
    <x v="1"/>
    <n v="38.454545454545453"/>
    <x v="2"/>
    <n v="846"/>
    <x v="2"/>
    <n v="0"/>
    <n v="0"/>
    <n v="0"/>
    <n v="0"/>
    <n v="0"/>
    <n v="0"/>
    <m/>
    <n v="0"/>
    <n v="3"/>
    <n v="11"/>
    <n v="687"/>
    <x v="1"/>
    <x v="1"/>
    <x v="30"/>
    <x v="0"/>
  </r>
  <r>
    <n v="372"/>
    <n v="38823"/>
    <n v="0"/>
    <n v="1"/>
    <n v="56"/>
    <x v="0"/>
    <n v="71"/>
    <x v="4"/>
    <n v="2827"/>
    <x v="1"/>
    <n v="0"/>
    <n v="0"/>
    <n v="0"/>
    <n v="1"/>
    <n v="0"/>
    <n v="0"/>
    <n v="0"/>
    <n v="1"/>
    <n v="0"/>
    <n v="0"/>
    <n v="70"/>
    <n v="0"/>
    <n v="11"/>
    <n v="2"/>
    <n v="8"/>
    <n v="23"/>
    <n v="1"/>
    <n v="6"/>
    <n v="2"/>
    <n v="1"/>
    <n v="3"/>
    <x v="3"/>
    <x v="3"/>
    <x v="1"/>
    <n v="15.166666666666666"/>
    <x v="1"/>
    <n v="91"/>
    <x v="1"/>
    <n v="0"/>
    <n v="0"/>
    <n v="0"/>
    <n v="0"/>
    <n v="0"/>
    <n v="0"/>
    <m/>
    <n v="0"/>
    <n v="3"/>
    <n v="11"/>
    <n v="68"/>
    <x v="1"/>
    <x v="1"/>
    <x v="8"/>
    <x v="0"/>
  </r>
  <r>
    <n v="373"/>
    <n v="83664"/>
    <n v="1"/>
    <n v="1"/>
    <n v="57"/>
    <x v="0"/>
    <n v="52"/>
    <x v="1"/>
    <n v="2576"/>
    <x v="3"/>
    <n v="1"/>
    <n v="0"/>
    <n v="0"/>
    <n v="0"/>
    <n v="0"/>
    <n v="0"/>
    <n v="0"/>
    <n v="0"/>
    <n v="0"/>
    <n v="1"/>
    <n v="866"/>
    <n v="21"/>
    <n v="151"/>
    <n v="28"/>
    <n v="21"/>
    <n v="86"/>
    <n v="3"/>
    <n v="5"/>
    <n v="2"/>
    <n v="2"/>
    <n v="12"/>
    <x v="21"/>
    <x v="2"/>
    <x v="1"/>
    <n v="67.9375"/>
    <x v="0"/>
    <n v="1087"/>
    <x v="4"/>
    <n v="0"/>
    <n v="0"/>
    <n v="0"/>
    <n v="0"/>
    <n v="0"/>
    <n v="0"/>
    <m/>
    <n v="0"/>
    <n v="3"/>
    <n v="11"/>
    <n v="1001"/>
    <x v="1"/>
    <x v="1"/>
    <x v="26"/>
    <x v="0"/>
  </r>
  <r>
    <n v="374"/>
    <n v="90300"/>
    <n v="0"/>
    <n v="0"/>
    <n v="7"/>
    <x v="5"/>
    <n v="41"/>
    <x v="3"/>
    <n v="2336"/>
    <x v="1"/>
    <n v="0"/>
    <n v="0"/>
    <n v="0"/>
    <n v="1"/>
    <n v="0"/>
    <n v="0"/>
    <n v="0"/>
    <n v="1"/>
    <n v="0"/>
    <n v="0"/>
    <n v="594"/>
    <n v="134"/>
    <n v="786"/>
    <n v="33"/>
    <n v="134"/>
    <n v="57"/>
    <n v="0"/>
    <n v="1"/>
    <n v="5"/>
    <n v="6"/>
    <n v="8"/>
    <x v="19"/>
    <x v="2"/>
    <x v="1"/>
    <n v="88.473684210526315"/>
    <x v="0"/>
    <n v="1681"/>
    <x v="0"/>
    <n v="0"/>
    <n v="0"/>
    <n v="0"/>
    <n v="0"/>
    <n v="1"/>
    <n v="1"/>
    <m/>
    <n v="0"/>
    <n v="3"/>
    <n v="11"/>
    <n v="1624"/>
    <x v="1"/>
    <x v="1"/>
    <x v="25"/>
    <x v="1"/>
  </r>
  <r>
    <n v="375"/>
    <n v="62499"/>
    <n v="1"/>
    <n v="0"/>
    <n v="0"/>
    <x v="5"/>
    <n v="41"/>
    <x v="3"/>
    <n v="2361"/>
    <x v="1"/>
    <n v="0"/>
    <n v="0"/>
    <n v="0"/>
    <n v="1"/>
    <n v="0"/>
    <n v="0"/>
    <n v="0"/>
    <n v="0"/>
    <n v="1"/>
    <n v="0"/>
    <n v="140"/>
    <n v="4"/>
    <n v="61"/>
    <n v="0"/>
    <n v="13"/>
    <n v="4"/>
    <n v="2"/>
    <n v="4"/>
    <n v="3"/>
    <n v="1"/>
    <n v="6"/>
    <x v="16"/>
    <x v="3"/>
    <x v="1"/>
    <n v="21.8"/>
    <x v="1"/>
    <n v="218"/>
    <x v="3"/>
    <n v="0"/>
    <n v="0"/>
    <n v="0"/>
    <n v="0"/>
    <n v="0"/>
    <n v="0"/>
    <m/>
    <n v="0"/>
    <n v="3"/>
    <n v="11"/>
    <n v="214"/>
    <x v="1"/>
    <x v="1"/>
    <x v="19"/>
    <x v="0"/>
  </r>
  <r>
    <n v="376"/>
    <n v="74293"/>
    <n v="0"/>
    <n v="0"/>
    <n v="66"/>
    <x v="4"/>
    <n v="27"/>
    <x v="5"/>
    <n v="2215"/>
    <x v="0"/>
    <n v="0"/>
    <n v="0"/>
    <n v="1"/>
    <n v="0"/>
    <n v="0"/>
    <n v="0"/>
    <n v="0"/>
    <n v="1"/>
    <n v="0"/>
    <n v="0"/>
    <n v="375"/>
    <n v="152"/>
    <n v="335"/>
    <n v="93"/>
    <n v="91"/>
    <n v="81"/>
    <n v="1"/>
    <n v="2"/>
    <n v="5"/>
    <n v="4"/>
    <n v="6"/>
    <x v="9"/>
    <x v="4"/>
    <x v="1"/>
    <n v="69.733333333333334"/>
    <x v="0"/>
    <n v="1046"/>
    <x v="4"/>
    <n v="0"/>
    <n v="0"/>
    <n v="0"/>
    <n v="0"/>
    <n v="0"/>
    <n v="0"/>
    <m/>
    <n v="0"/>
    <n v="3"/>
    <n v="11"/>
    <n v="965"/>
    <x v="1"/>
    <x v="1"/>
    <x v="33"/>
    <x v="0"/>
  </r>
  <r>
    <n v="377"/>
    <n v="51012"/>
    <n v="0"/>
    <n v="0"/>
    <n v="86"/>
    <x v="3"/>
    <n v="74"/>
    <x v="4"/>
    <n v="2596"/>
    <x v="2"/>
    <n v="0"/>
    <n v="1"/>
    <n v="0"/>
    <n v="0"/>
    <n v="0"/>
    <n v="0"/>
    <n v="0"/>
    <n v="0"/>
    <n v="0"/>
    <n v="1"/>
    <n v="102"/>
    <n v="9"/>
    <n v="63"/>
    <n v="2"/>
    <n v="9"/>
    <n v="24"/>
    <n v="1"/>
    <n v="6"/>
    <n v="4"/>
    <n v="1"/>
    <n v="4"/>
    <x v="25"/>
    <x v="3"/>
    <x v="2"/>
    <n v="20.555555555555557"/>
    <x v="1"/>
    <n v="185"/>
    <x v="3"/>
    <n v="0"/>
    <n v="0"/>
    <n v="0"/>
    <n v="0"/>
    <n v="0"/>
    <n v="0"/>
    <m/>
    <n v="0"/>
    <n v="3"/>
    <n v="11"/>
    <n v="161"/>
    <x v="1"/>
    <x v="1"/>
    <x v="31"/>
    <x v="0"/>
  </r>
  <r>
    <n v="378"/>
    <n v="70777"/>
    <n v="0"/>
    <n v="1"/>
    <n v="80"/>
    <x v="3"/>
    <n v="52"/>
    <x v="1"/>
    <n v="2283"/>
    <x v="2"/>
    <n v="0"/>
    <n v="1"/>
    <n v="0"/>
    <n v="0"/>
    <n v="0"/>
    <n v="0"/>
    <n v="0"/>
    <n v="0"/>
    <n v="1"/>
    <n v="0"/>
    <n v="554"/>
    <n v="35"/>
    <n v="113"/>
    <n v="0"/>
    <n v="7"/>
    <n v="78"/>
    <n v="3"/>
    <n v="3"/>
    <n v="5"/>
    <n v="3"/>
    <n v="12"/>
    <x v="2"/>
    <x v="2"/>
    <x v="1"/>
    <n v="35.450000000000003"/>
    <x v="2"/>
    <n v="709"/>
    <x v="2"/>
    <n v="0"/>
    <n v="0"/>
    <n v="0"/>
    <n v="0"/>
    <n v="0"/>
    <n v="0"/>
    <m/>
    <n v="0"/>
    <n v="3"/>
    <n v="11"/>
    <n v="631"/>
    <x v="1"/>
    <x v="1"/>
    <x v="30"/>
    <x v="0"/>
  </r>
  <r>
    <n v="379"/>
    <n v="68682"/>
    <n v="0"/>
    <n v="0"/>
    <n v="56"/>
    <x v="0"/>
    <n v="29"/>
    <x v="5"/>
    <n v="2425"/>
    <x v="1"/>
    <n v="0"/>
    <n v="0"/>
    <n v="0"/>
    <n v="1"/>
    <n v="0"/>
    <n v="0"/>
    <n v="0"/>
    <n v="0"/>
    <n v="0"/>
    <n v="1"/>
    <n v="919"/>
    <n v="0"/>
    <n v="505"/>
    <n v="99"/>
    <n v="30"/>
    <n v="45"/>
    <n v="1"/>
    <n v="2"/>
    <n v="4"/>
    <n v="9"/>
    <n v="10"/>
    <x v="18"/>
    <x v="0"/>
    <x v="1"/>
    <n v="67.521739130434781"/>
    <x v="0"/>
    <n v="1553"/>
    <x v="0"/>
    <n v="0"/>
    <n v="0"/>
    <n v="0"/>
    <n v="0"/>
    <n v="0"/>
    <n v="0"/>
    <m/>
    <n v="0"/>
    <n v="3"/>
    <n v="11"/>
    <n v="1508"/>
    <x v="1"/>
    <x v="1"/>
    <x v="0"/>
    <x v="0"/>
  </r>
  <r>
    <n v="380"/>
    <n v="43824"/>
    <n v="1"/>
    <n v="1"/>
    <n v="18"/>
    <x v="2"/>
    <n v="49"/>
    <x v="3"/>
    <n v="2811"/>
    <x v="2"/>
    <n v="0"/>
    <n v="1"/>
    <n v="0"/>
    <n v="0"/>
    <n v="0"/>
    <n v="0"/>
    <n v="0"/>
    <n v="1"/>
    <n v="0"/>
    <n v="0"/>
    <n v="96"/>
    <n v="1"/>
    <n v="42"/>
    <n v="12"/>
    <n v="3"/>
    <n v="32"/>
    <n v="4"/>
    <n v="8"/>
    <n v="3"/>
    <n v="1"/>
    <n v="4"/>
    <x v="6"/>
    <x v="3"/>
    <x v="1"/>
    <n v="19.25"/>
    <x v="1"/>
    <n v="154"/>
    <x v="3"/>
    <n v="0"/>
    <n v="0"/>
    <n v="0"/>
    <n v="0"/>
    <n v="0"/>
    <n v="0"/>
    <m/>
    <n v="0"/>
    <n v="3"/>
    <n v="11"/>
    <n v="122"/>
    <x v="1"/>
    <x v="1"/>
    <x v="20"/>
    <x v="0"/>
  </r>
  <r>
    <n v="381"/>
    <n v="15345"/>
    <n v="1"/>
    <n v="0"/>
    <n v="51"/>
    <x v="0"/>
    <n v="36"/>
    <x v="2"/>
    <n v="2826"/>
    <x v="1"/>
    <n v="0"/>
    <n v="0"/>
    <n v="0"/>
    <n v="1"/>
    <n v="0"/>
    <n v="0"/>
    <n v="0"/>
    <n v="1"/>
    <n v="0"/>
    <n v="0"/>
    <n v="5"/>
    <n v="2"/>
    <n v="16"/>
    <n v="3"/>
    <n v="2"/>
    <n v="19"/>
    <n v="2"/>
    <n v="8"/>
    <n v="1"/>
    <n v="1"/>
    <n v="2"/>
    <x v="1"/>
    <x v="1"/>
    <x v="1"/>
    <n v="7"/>
    <x v="1"/>
    <n v="28"/>
    <x v="1"/>
    <n v="0"/>
    <n v="0"/>
    <n v="0"/>
    <n v="0"/>
    <n v="0"/>
    <n v="0"/>
    <m/>
    <n v="0"/>
    <n v="3"/>
    <n v="11"/>
    <n v="9"/>
    <x v="0"/>
    <x v="0"/>
    <x v="8"/>
    <x v="0"/>
  </r>
  <r>
    <n v="382"/>
    <n v="23442"/>
    <n v="1"/>
    <n v="0"/>
    <n v="71"/>
    <x v="4"/>
    <n v="33"/>
    <x v="2"/>
    <n v="2711"/>
    <x v="0"/>
    <n v="0"/>
    <n v="0"/>
    <n v="1"/>
    <n v="0"/>
    <n v="0"/>
    <n v="0"/>
    <n v="0"/>
    <n v="1"/>
    <n v="0"/>
    <n v="0"/>
    <n v="2"/>
    <n v="0"/>
    <n v="6"/>
    <n v="8"/>
    <n v="6"/>
    <n v="5"/>
    <n v="1"/>
    <n v="7"/>
    <n v="1"/>
    <n v="0"/>
    <n v="3"/>
    <x v="1"/>
    <x v="1"/>
    <x v="1"/>
    <n v="5.5"/>
    <x v="1"/>
    <n v="22"/>
    <x v="1"/>
    <n v="0"/>
    <n v="0"/>
    <n v="0"/>
    <n v="0"/>
    <n v="0"/>
    <n v="0"/>
    <m/>
    <n v="0"/>
    <n v="3"/>
    <n v="11"/>
    <n v="17"/>
    <x v="1"/>
    <x v="1"/>
    <x v="28"/>
    <x v="0"/>
  </r>
  <r>
    <n v="383"/>
    <n v="14515"/>
    <n v="1"/>
    <n v="0"/>
    <n v="71"/>
    <x v="4"/>
    <n v="40"/>
    <x v="3"/>
    <n v="2756"/>
    <x v="1"/>
    <n v="0"/>
    <n v="0"/>
    <n v="0"/>
    <n v="1"/>
    <n v="0"/>
    <n v="1"/>
    <n v="0"/>
    <n v="0"/>
    <n v="0"/>
    <n v="0"/>
    <n v="6"/>
    <n v="4"/>
    <n v="9"/>
    <n v="6"/>
    <n v="36"/>
    <n v="35"/>
    <n v="4"/>
    <n v="7"/>
    <n v="2"/>
    <n v="2"/>
    <n v="3"/>
    <x v="17"/>
    <x v="3"/>
    <x v="1"/>
    <n v="8.7142857142857135"/>
    <x v="1"/>
    <n v="61"/>
    <x v="1"/>
    <n v="0"/>
    <n v="0"/>
    <n v="0"/>
    <n v="0"/>
    <n v="0"/>
    <n v="0"/>
    <m/>
    <n v="0"/>
    <n v="3"/>
    <n v="11"/>
    <n v="26"/>
    <x v="0"/>
    <x v="0"/>
    <x v="28"/>
    <x v="0"/>
  </r>
  <r>
    <n v="384"/>
    <n v="31395"/>
    <n v="1"/>
    <n v="1"/>
    <n v="80"/>
    <x v="3"/>
    <n v="64"/>
    <x v="0"/>
    <n v="2622"/>
    <x v="3"/>
    <n v="1"/>
    <n v="0"/>
    <n v="0"/>
    <n v="0"/>
    <n v="0"/>
    <n v="1"/>
    <n v="0"/>
    <n v="0"/>
    <n v="0"/>
    <n v="0"/>
    <n v="23"/>
    <n v="1"/>
    <n v="25"/>
    <n v="0"/>
    <n v="8"/>
    <n v="7"/>
    <n v="4"/>
    <n v="6"/>
    <n v="2"/>
    <n v="1"/>
    <n v="3"/>
    <x v="3"/>
    <x v="3"/>
    <x v="1"/>
    <n v="9.5"/>
    <x v="1"/>
    <n v="57"/>
    <x v="1"/>
    <n v="0"/>
    <n v="0"/>
    <n v="0"/>
    <n v="0"/>
    <n v="0"/>
    <n v="0"/>
    <m/>
    <n v="0"/>
    <n v="3"/>
    <n v="11"/>
    <n v="50"/>
    <x v="1"/>
    <x v="1"/>
    <x v="14"/>
    <x v="0"/>
  </r>
  <r>
    <n v="385"/>
    <n v="75276"/>
    <n v="0"/>
    <n v="0"/>
    <n v="2"/>
    <x v="5"/>
    <n v="55"/>
    <x v="1"/>
    <n v="2799"/>
    <x v="1"/>
    <n v="0"/>
    <n v="0"/>
    <n v="0"/>
    <n v="1"/>
    <n v="0"/>
    <n v="0"/>
    <n v="0"/>
    <n v="1"/>
    <n v="0"/>
    <n v="0"/>
    <n v="610"/>
    <n v="105"/>
    <n v="125"/>
    <n v="137"/>
    <n v="42"/>
    <n v="21"/>
    <n v="1"/>
    <n v="5"/>
    <n v="9"/>
    <n v="4"/>
    <n v="9"/>
    <x v="0"/>
    <x v="0"/>
    <x v="2"/>
    <n v="46.31818181818182"/>
    <x v="2"/>
    <n v="1019"/>
    <x v="4"/>
    <n v="0"/>
    <n v="0"/>
    <n v="0"/>
    <n v="0"/>
    <n v="0"/>
    <n v="0"/>
    <m/>
    <n v="0"/>
    <n v="3"/>
    <n v="11"/>
    <n v="998"/>
    <x v="1"/>
    <x v="1"/>
    <x v="48"/>
    <x v="1"/>
  </r>
  <r>
    <n v="386"/>
    <n v="42373"/>
    <n v="1"/>
    <n v="1"/>
    <n v="83"/>
    <x v="3"/>
    <n v="46"/>
    <x v="3"/>
    <n v="2477"/>
    <x v="0"/>
    <n v="0"/>
    <n v="0"/>
    <n v="1"/>
    <n v="0"/>
    <n v="0"/>
    <n v="0"/>
    <n v="0"/>
    <n v="1"/>
    <n v="0"/>
    <n v="0"/>
    <n v="67"/>
    <n v="5"/>
    <n v="61"/>
    <n v="3"/>
    <n v="8"/>
    <n v="19"/>
    <n v="5"/>
    <n v="5"/>
    <n v="2"/>
    <n v="1"/>
    <n v="5"/>
    <x v="6"/>
    <x v="3"/>
    <x v="1"/>
    <n v="18"/>
    <x v="1"/>
    <n v="144"/>
    <x v="3"/>
    <n v="0"/>
    <n v="0"/>
    <n v="0"/>
    <n v="0"/>
    <n v="0"/>
    <n v="0"/>
    <m/>
    <n v="0"/>
    <n v="3"/>
    <n v="11"/>
    <n v="125"/>
    <x v="1"/>
    <x v="1"/>
    <x v="31"/>
    <x v="0"/>
  </r>
  <r>
    <n v="387"/>
    <n v="30507"/>
    <n v="0"/>
    <n v="0"/>
    <n v="29"/>
    <x v="2"/>
    <n v="60"/>
    <x v="0"/>
    <n v="2634"/>
    <x v="1"/>
    <n v="0"/>
    <n v="0"/>
    <n v="0"/>
    <n v="1"/>
    <n v="0"/>
    <n v="0"/>
    <n v="0"/>
    <n v="1"/>
    <n v="0"/>
    <n v="0"/>
    <n v="65"/>
    <n v="36"/>
    <n v="74"/>
    <n v="38"/>
    <n v="20"/>
    <n v="110"/>
    <n v="1"/>
    <n v="7"/>
    <n v="5"/>
    <n v="1"/>
    <n v="4"/>
    <x v="16"/>
    <x v="3"/>
    <x v="2"/>
    <n v="23.3"/>
    <x v="1"/>
    <n v="233"/>
    <x v="3"/>
    <n v="0"/>
    <n v="0"/>
    <n v="0"/>
    <n v="0"/>
    <n v="0"/>
    <n v="0"/>
    <m/>
    <n v="0"/>
    <n v="3"/>
    <n v="11"/>
    <n v="123"/>
    <x v="1"/>
    <x v="1"/>
    <x v="20"/>
    <x v="0"/>
  </r>
  <r>
    <n v="388"/>
    <n v="55521"/>
    <n v="1"/>
    <n v="2"/>
    <n v="11"/>
    <x v="5"/>
    <n v="65"/>
    <x v="0"/>
    <n v="2409"/>
    <x v="0"/>
    <n v="0"/>
    <n v="0"/>
    <n v="1"/>
    <n v="0"/>
    <n v="0"/>
    <n v="0"/>
    <n v="0"/>
    <n v="0"/>
    <n v="0"/>
    <n v="1"/>
    <n v="416"/>
    <n v="0"/>
    <n v="26"/>
    <n v="0"/>
    <n v="0"/>
    <n v="4"/>
    <n v="9"/>
    <n v="7"/>
    <n v="6"/>
    <n v="3"/>
    <n v="6"/>
    <x v="9"/>
    <x v="4"/>
    <x v="2"/>
    <n v="29.466666666666665"/>
    <x v="2"/>
    <n v="442"/>
    <x v="3"/>
    <n v="0"/>
    <n v="0"/>
    <n v="0"/>
    <n v="1"/>
    <n v="0"/>
    <n v="1"/>
    <m/>
    <n v="0"/>
    <n v="3"/>
    <n v="11"/>
    <n v="438"/>
    <x v="0"/>
    <x v="0"/>
    <x v="32"/>
    <x v="0"/>
  </r>
  <r>
    <n v="389"/>
    <n v="48006"/>
    <n v="1"/>
    <n v="1"/>
    <n v="55"/>
    <x v="0"/>
    <n v="55"/>
    <x v="1"/>
    <n v="2179"/>
    <x v="2"/>
    <n v="0"/>
    <n v="1"/>
    <n v="0"/>
    <n v="0"/>
    <n v="0"/>
    <n v="0"/>
    <n v="0"/>
    <n v="1"/>
    <n v="0"/>
    <n v="0"/>
    <n v="23"/>
    <n v="0"/>
    <n v="11"/>
    <n v="3"/>
    <n v="2"/>
    <n v="2"/>
    <n v="1"/>
    <n v="6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7"/>
    <x v="1"/>
    <x v="1"/>
    <x v="8"/>
    <x v="0"/>
  </r>
  <r>
    <n v="390"/>
    <n v="27213"/>
    <n v="1"/>
    <n v="0"/>
    <n v="19"/>
    <x v="2"/>
    <n v="48"/>
    <x v="3"/>
    <n v="2827"/>
    <x v="0"/>
    <n v="0"/>
    <n v="0"/>
    <n v="1"/>
    <n v="0"/>
    <n v="0"/>
    <n v="0"/>
    <n v="0"/>
    <n v="0"/>
    <n v="0"/>
    <n v="1"/>
    <n v="19"/>
    <n v="3"/>
    <n v="26"/>
    <n v="10"/>
    <n v="9"/>
    <n v="3"/>
    <n v="3"/>
    <n v="8"/>
    <n v="2"/>
    <n v="0"/>
    <n v="4"/>
    <x v="3"/>
    <x v="3"/>
    <x v="1"/>
    <n v="11.166666666666666"/>
    <x v="1"/>
    <n v="67"/>
    <x v="1"/>
    <n v="0"/>
    <n v="0"/>
    <n v="0"/>
    <n v="0"/>
    <n v="0"/>
    <n v="0"/>
    <m/>
    <n v="0"/>
    <n v="3"/>
    <n v="11"/>
    <n v="64"/>
    <x v="0"/>
    <x v="0"/>
    <x v="3"/>
    <x v="0"/>
  </r>
  <r>
    <n v="391"/>
    <n v="65808"/>
    <n v="1"/>
    <n v="1"/>
    <n v="1"/>
    <x v="5"/>
    <n v="49"/>
    <x v="3"/>
    <n v="2189"/>
    <x v="3"/>
    <n v="1"/>
    <n v="0"/>
    <n v="0"/>
    <n v="0"/>
    <n v="0"/>
    <n v="0"/>
    <n v="0"/>
    <n v="0"/>
    <n v="0"/>
    <n v="1"/>
    <n v="155"/>
    <n v="7"/>
    <n v="80"/>
    <n v="13"/>
    <n v="7"/>
    <n v="10"/>
    <n v="3"/>
    <n v="6"/>
    <n v="5"/>
    <n v="1"/>
    <n v="5"/>
    <x v="12"/>
    <x v="4"/>
    <x v="2"/>
    <n v="23.818181818181817"/>
    <x v="1"/>
    <n v="262"/>
    <x v="3"/>
    <n v="0"/>
    <n v="0"/>
    <n v="0"/>
    <n v="0"/>
    <n v="0"/>
    <n v="0"/>
    <m/>
    <n v="0"/>
    <n v="3"/>
    <n v="11"/>
    <n v="252"/>
    <x v="1"/>
    <x v="1"/>
    <x v="19"/>
    <x v="0"/>
  </r>
  <r>
    <n v="392"/>
    <n v="30351"/>
    <n v="1"/>
    <n v="0"/>
    <n v="19"/>
    <x v="2"/>
    <n v="46"/>
    <x v="3"/>
    <n v="2547"/>
    <x v="1"/>
    <n v="0"/>
    <n v="0"/>
    <n v="0"/>
    <n v="1"/>
    <n v="0"/>
    <n v="0"/>
    <n v="0"/>
    <n v="0"/>
    <n v="0"/>
    <n v="1"/>
    <n v="14"/>
    <n v="0"/>
    <n v="24"/>
    <n v="3"/>
    <n v="3"/>
    <n v="2"/>
    <n v="1"/>
    <n v="9"/>
    <n v="3"/>
    <n v="0"/>
    <n v="2"/>
    <x v="7"/>
    <x v="3"/>
    <x v="2"/>
    <n v="8.8000000000000007"/>
    <x v="1"/>
    <n v="44"/>
    <x v="1"/>
    <n v="0"/>
    <n v="0"/>
    <n v="0"/>
    <n v="0"/>
    <n v="0"/>
    <n v="0"/>
    <m/>
    <n v="0"/>
    <n v="3"/>
    <n v="11"/>
    <n v="42"/>
    <x v="1"/>
    <x v="1"/>
    <x v="3"/>
    <x v="0"/>
  </r>
  <r>
    <n v="393"/>
    <n v="50437"/>
    <n v="0"/>
    <n v="2"/>
    <n v="28"/>
    <x v="2"/>
    <n v="57"/>
    <x v="1"/>
    <n v="2779"/>
    <x v="2"/>
    <n v="0"/>
    <n v="1"/>
    <n v="0"/>
    <n v="0"/>
    <n v="0"/>
    <n v="0"/>
    <n v="0"/>
    <n v="1"/>
    <n v="0"/>
    <n v="0"/>
    <n v="370"/>
    <n v="9"/>
    <n v="92"/>
    <n v="6"/>
    <n v="9"/>
    <n v="4"/>
    <n v="3"/>
    <n v="7"/>
    <n v="7"/>
    <n v="1"/>
    <n v="8"/>
    <x v="21"/>
    <x v="2"/>
    <x v="1"/>
    <n v="30.375"/>
    <x v="2"/>
    <n v="486"/>
    <x v="3"/>
    <n v="0"/>
    <n v="0"/>
    <n v="0"/>
    <n v="0"/>
    <n v="0"/>
    <n v="0"/>
    <m/>
    <n v="0"/>
    <n v="3"/>
    <n v="11"/>
    <n v="482"/>
    <x v="1"/>
    <x v="1"/>
    <x v="12"/>
    <x v="0"/>
  </r>
  <r>
    <n v="394"/>
    <n v="23616"/>
    <n v="1"/>
    <n v="0"/>
    <n v="76"/>
    <x v="3"/>
    <n v="38"/>
    <x v="2"/>
    <n v="2748"/>
    <x v="0"/>
    <n v="0"/>
    <n v="0"/>
    <n v="1"/>
    <n v="0"/>
    <n v="0"/>
    <n v="1"/>
    <n v="0"/>
    <n v="0"/>
    <n v="0"/>
    <n v="0"/>
    <n v="4"/>
    <n v="22"/>
    <n v="11"/>
    <n v="3"/>
    <n v="7"/>
    <n v="32"/>
    <n v="2"/>
    <n v="8"/>
    <n v="3"/>
    <n v="0"/>
    <n v="3"/>
    <x v="3"/>
    <x v="3"/>
    <x v="2"/>
    <n v="7.833333333333333"/>
    <x v="1"/>
    <n v="47"/>
    <x v="1"/>
    <n v="0"/>
    <n v="0"/>
    <n v="0"/>
    <n v="0"/>
    <n v="0"/>
    <n v="0"/>
    <m/>
    <n v="0"/>
    <n v="3"/>
    <n v="11"/>
    <n v="15"/>
    <x v="0"/>
    <x v="0"/>
    <x v="14"/>
    <x v="0"/>
  </r>
  <r>
    <n v="395"/>
    <n v="53858"/>
    <n v="0"/>
    <n v="1"/>
    <n v="50"/>
    <x v="0"/>
    <n v="44"/>
    <x v="3"/>
    <n v="2756"/>
    <x v="2"/>
    <n v="0"/>
    <n v="1"/>
    <n v="0"/>
    <n v="0"/>
    <n v="0"/>
    <n v="0"/>
    <n v="0"/>
    <n v="1"/>
    <n v="0"/>
    <n v="0"/>
    <n v="407"/>
    <n v="53"/>
    <n v="221"/>
    <n v="58"/>
    <n v="150"/>
    <n v="26"/>
    <n v="4"/>
    <n v="4"/>
    <n v="4"/>
    <n v="3"/>
    <n v="6"/>
    <x v="15"/>
    <x v="4"/>
    <x v="1"/>
    <n v="68.384615384615387"/>
    <x v="0"/>
    <n v="889"/>
    <x v="2"/>
    <n v="0"/>
    <n v="0"/>
    <n v="0"/>
    <n v="0"/>
    <n v="0"/>
    <n v="0"/>
    <m/>
    <n v="0"/>
    <n v="3"/>
    <n v="11"/>
    <n v="863"/>
    <x v="1"/>
    <x v="1"/>
    <x v="41"/>
    <x v="0"/>
  </r>
  <r>
    <n v="396"/>
    <n v="66465"/>
    <n v="0"/>
    <n v="1"/>
    <n v="1"/>
    <x v="5"/>
    <n v="65"/>
    <x v="0"/>
    <n v="2615"/>
    <x v="2"/>
    <n v="0"/>
    <n v="1"/>
    <n v="0"/>
    <n v="0"/>
    <n v="0"/>
    <n v="0"/>
    <n v="0"/>
    <n v="0"/>
    <n v="0"/>
    <n v="1"/>
    <n v="1200"/>
    <n v="0"/>
    <n v="204"/>
    <n v="38"/>
    <n v="29"/>
    <n v="14"/>
    <n v="3"/>
    <n v="6"/>
    <n v="11"/>
    <n v="9"/>
    <n v="12"/>
    <x v="28"/>
    <x v="0"/>
    <x v="1"/>
    <n v="45.96875"/>
    <x v="2"/>
    <n v="1471"/>
    <x v="4"/>
    <n v="1"/>
    <n v="0"/>
    <n v="0"/>
    <n v="0"/>
    <n v="0"/>
    <n v="1"/>
    <m/>
    <n v="0"/>
    <n v="3"/>
    <n v="11"/>
    <n v="1457"/>
    <x v="1"/>
    <x v="1"/>
    <x v="48"/>
    <x v="1"/>
  </r>
  <r>
    <n v="397"/>
    <n v="46923"/>
    <n v="1"/>
    <n v="0"/>
    <n v="90"/>
    <x v="3"/>
    <n v="33"/>
    <x v="2"/>
    <n v="2835"/>
    <x v="0"/>
    <n v="0"/>
    <n v="0"/>
    <n v="1"/>
    <n v="0"/>
    <n v="0"/>
    <n v="0"/>
    <n v="0"/>
    <n v="1"/>
    <n v="0"/>
    <n v="0"/>
    <n v="85"/>
    <n v="44"/>
    <n v="54"/>
    <n v="102"/>
    <n v="78"/>
    <n v="6"/>
    <n v="3"/>
    <n v="7"/>
    <n v="5"/>
    <n v="1"/>
    <n v="7"/>
    <x v="15"/>
    <x v="4"/>
    <x v="1"/>
    <n v="27.923076923076923"/>
    <x v="2"/>
    <n v="363"/>
    <x v="3"/>
    <n v="0"/>
    <n v="0"/>
    <n v="0"/>
    <n v="0"/>
    <n v="0"/>
    <n v="0"/>
    <m/>
    <n v="0"/>
    <n v="3"/>
    <n v="11"/>
    <n v="357"/>
    <x v="1"/>
    <x v="1"/>
    <x v="4"/>
    <x v="0"/>
  </r>
  <r>
    <n v="398"/>
    <n v="75072"/>
    <n v="0"/>
    <n v="1"/>
    <n v="83"/>
    <x v="3"/>
    <n v="58"/>
    <x v="1"/>
    <n v="2681"/>
    <x v="1"/>
    <n v="0"/>
    <n v="0"/>
    <n v="0"/>
    <n v="1"/>
    <n v="0"/>
    <n v="0"/>
    <n v="0"/>
    <n v="1"/>
    <n v="0"/>
    <n v="0"/>
    <n v="583"/>
    <n v="34"/>
    <n v="309"/>
    <n v="0"/>
    <n v="22"/>
    <n v="125"/>
    <n v="2"/>
    <n v="3"/>
    <n v="5"/>
    <n v="4"/>
    <n v="8"/>
    <x v="5"/>
    <x v="2"/>
    <x v="1"/>
    <n v="55.764705882352942"/>
    <x v="0"/>
    <n v="948"/>
    <x v="2"/>
    <n v="0"/>
    <n v="0"/>
    <n v="0"/>
    <n v="0"/>
    <n v="0"/>
    <n v="0"/>
    <m/>
    <n v="0"/>
    <n v="3"/>
    <n v="11"/>
    <n v="823"/>
    <x v="1"/>
    <x v="1"/>
    <x v="46"/>
    <x v="0"/>
  </r>
  <r>
    <n v="399"/>
    <n v="75865"/>
    <n v="0"/>
    <n v="0"/>
    <n v="73"/>
    <x v="4"/>
    <n v="77"/>
    <x v="4"/>
    <n v="2249"/>
    <x v="2"/>
    <n v="0"/>
    <n v="1"/>
    <n v="0"/>
    <n v="0"/>
    <n v="0"/>
    <n v="0"/>
    <n v="0"/>
    <n v="0"/>
    <n v="0"/>
    <n v="1"/>
    <n v="483"/>
    <n v="0"/>
    <n v="591"/>
    <n v="156"/>
    <n v="0"/>
    <n v="12"/>
    <n v="1"/>
    <n v="1"/>
    <n v="3"/>
    <n v="5"/>
    <n v="10"/>
    <x v="23"/>
    <x v="2"/>
    <x v="1"/>
    <n v="68.333333333333329"/>
    <x v="0"/>
    <n v="1230"/>
    <x v="4"/>
    <n v="0"/>
    <n v="0"/>
    <n v="0"/>
    <n v="0"/>
    <n v="0"/>
    <n v="0"/>
    <m/>
    <n v="0"/>
    <n v="3"/>
    <n v="11"/>
    <n v="1218"/>
    <x v="1"/>
    <x v="1"/>
    <x v="33"/>
    <x v="0"/>
  </r>
  <r>
    <n v="400"/>
    <n v="19789"/>
    <n v="1"/>
    <n v="0"/>
    <n v="24"/>
    <x v="2"/>
    <n v="45"/>
    <x v="3"/>
    <n v="2380"/>
    <x v="1"/>
    <n v="0"/>
    <n v="0"/>
    <n v="0"/>
    <n v="1"/>
    <n v="0"/>
    <n v="1"/>
    <n v="0"/>
    <n v="0"/>
    <n v="0"/>
    <n v="0"/>
    <n v="2"/>
    <n v="5"/>
    <n v="9"/>
    <n v="28"/>
    <n v="6"/>
    <n v="28"/>
    <n v="3"/>
    <n v="5"/>
    <n v="2"/>
    <n v="1"/>
    <n v="3"/>
    <x v="3"/>
    <x v="3"/>
    <x v="1"/>
    <n v="8.3333333333333339"/>
    <x v="1"/>
    <n v="50"/>
    <x v="1"/>
    <n v="0"/>
    <n v="0"/>
    <n v="1"/>
    <n v="0"/>
    <n v="0"/>
    <n v="1"/>
    <m/>
    <n v="0"/>
    <n v="3"/>
    <n v="11"/>
    <n v="22"/>
    <x v="1"/>
    <x v="1"/>
    <x v="3"/>
    <x v="0"/>
  </r>
  <r>
    <n v="401"/>
    <n v="80134"/>
    <n v="0"/>
    <n v="0"/>
    <n v="11"/>
    <x v="5"/>
    <n v="26"/>
    <x v="5"/>
    <n v="2294"/>
    <x v="1"/>
    <n v="0"/>
    <n v="0"/>
    <n v="0"/>
    <n v="1"/>
    <n v="0"/>
    <n v="0"/>
    <n v="0"/>
    <n v="1"/>
    <n v="0"/>
    <n v="0"/>
    <n v="966"/>
    <n v="26"/>
    <n v="282"/>
    <n v="52"/>
    <n v="26"/>
    <n v="26"/>
    <n v="1"/>
    <n v="5"/>
    <n v="2"/>
    <n v="7"/>
    <n v="11"/>
    <x v="2"/>
    <x v="2"/>
    <x v="1"/>
    <n v="67.599999999999994"/>
    <x v="0"/>
    <n v="1352"/>
    <x v="4"/>
    <n v="1"/>
    <n v="1"/>
    <n v="0"/>
    <n v="1"/>
    <n v="1"/>
    <n v="4"/>
    <m/>
    <n v="0"/>
    <n v="3"/>
    <n v="11"/>
    <n v="1326"/>
    <x v="1"/>
    <x v="1"/>
    <x v="21"/>
    <x v="1"/>
  </r>
  <r>
    <n v="402"/>
    <n v="91065"/>
    <n v="0"/>
    <n v="0"/>
    <n v="33"/>
    <x v="1"/>
    <n v="39"/>
    <x v="2"/>
    <n v="2651"/>
    <x v="0"/>
    <n v="0"/>
    <n v="0"/>
    <n v="1"/>
    <n v="0"/>
    <n v="0"/>
    <n v="0"/>
    <n v="0"/>
    <n v="1"/>
    <n v="0"/>
    <n v="0"/>
    <n v="822"/>
    <n v="114"/>
    <n v="108"/>
    <n v="179"/>
    <n v="137"/>
    <n v="114"/>
    <n v="1"/>
    <n v="3"/>
    <n v="7"/>
    <n v="9"/>
    <n v="9"/>
    <x v="11"/>
    <x v="0"/>
    <x v="0"/>
    <n v="54.4"/>
    <x v="0"/>
    <n v="1360"/>
    <x v="4"/>
    <n v="1"/>
    <n v="0"/>
    <n v="0"/>
    <n v="0"/>
    <n v="1"/>
    <n v="2"/>
    <m/>
    <n v="0"/>
    <n v="3"/>
    <n v="11"/>
    <n v="1246"/>
    <x v="0"/>
    <x v="0"/>
    <x v="24"/>
    <x v="1"/>
  </r>
  <r>
    <n v="403"/>
    <n v="49505"/>
    <n v="1"/>
    <n v="1"/>
    <n v="4"/>
    <x v="5"/>
    <n v="49"/>
    <x v="3"/>
    <n v="2640"/>
    <x v="2"/>
    <n v="0"/>
    <n v="1"/>
    <n v="0"/>
    <n v="0"/>
    <n v="0"/>
    <n v="0"/>
    <n v="0"/>
    <n v="0"/>
    <n v="1"/>
    <n v="0"/>
    <n v="604"/>
    <n v="0"/>
    <n v="100"/>
    <n v="19"/>
    <n v="0"/>
    <n v="28"/>
    <n v="9"/>
    <n v="8"/>
    <n v="10"/>
    <n v="2"/>
    <n v="8"/>
    <x v="2"/>
    <x v="2"/>
    <x v="2"/>
    <n v="36.15"/>
    <x v="2"/>
    <n v="723"/>
    <x v="2"/>
    <n v="0"/>
    <n v="0"/>
    <n v="0"/>
    <n v="0"/>
    <n v="0"/>
    <n v="0"/>
    <m/>
    <n v="0"/>
    <n v="3"/>
    <n v="11"/>
    <n v="695"/>
    <x v="1"/>
    <x v="1"/>
    <x v="17"/>
    <x v="0"/>
  </r>
  <r>
    <n v="404"/>
    <n v="37401"/>
    <n v="1"/>
    <n v="0"/>
    <n v="14"/>
    <x v="5"/>
    <n v="47"/>
    <x v="3"/>
    <n v="2213"/>
    <x v="2"/>
    <n v="0"/>
    <n v="1"/>
    <n v="0"/>
    <n v="0"/>
    <n v="0"/>
    <n v="0"/>
    <n v="0"/>
    <n v="0"/>
    <n v="0"/>
    <n v="1"/>
    <n v="19"/>
    <n v="3"/>
    <n v="19"/>
    <n v="3"/>
    <n v="1"/>
    <n v="3"/>
    <n v="2"/>
    <n v="7"/>
    <n v="2"/>
    <n v="0"/>
    <n v="3"/>
    <x v="7"/>
    <x v="3"/>
    <x v="1"/>
    <n v="9"/>
    <x v="1"/>
    <n v="45"/>
    <x v="1"/>
    <n v="0"/>
    <n v="0"/>
    <n v="0"/>
    <n v="0"/>
    <n v="0"/>
    <n v="0"/>
    <m/>
    <n v="0"/>
    <n v="3"/>
    <n v="11"/>
    <n v="42"/>
    <x v="1"/>
    <x v="1"/>
    <x v="23"/>
    <x v="0"/>
  </r>
  <r>
    <n v="405"/>
    <n v="30096"/>
    <n v="1"/>
    <n v="0"/>
    <n v="30"/>
    <x v="2"/>
    <n v="37"/>
    <x v="2"/>
    <n v="2197"/>
    <x v="2"/>
    <n v="0"/>
    <n v="1"/>
    <n v="0"/>
    <n v="0"/>
    <n v="0"/>
    <n v="0"/>
    <n v="0"/>
    <n v="1"/>
    <n v="0"/>
    <n v="0"/>
    <n v="5"/>
    <n v="3"/>
    <n v="11"/>
    <n v="12"/>
    <n v="5"/>
    <n v="9"/>
    <n v="1"/>
    <n v="6"/>
    <n v="2"/>
    <n v="0"/>
    <n v="3"/>
    <x v="7"/>
    <x v="3"/>
    <x v="1"/>
    <n v="7.2"/>
    <x v="1"/>
    <n v="36"/>
    <x v="1"/>
    <n v="0"/>
    <n v="0"/>
    <n v="0"/>
    <n v="0"/>
    <n v="0"/>
    <n v="0"/>
    <m/>
    <n v="0"/>
    <n v="3"/>
    <n v="11"/>
    <n v="27"/>
    <x v="1"/>
    <x v="1"/>
    <x v="3"/>
    <x v="0"/>
  </r>
  <r>
    <n v="406"/>
    <n v="18492"/>
    <n v="1"/>
    <n v="0"/>
    <n v="75"/>
    <x v="4"/>
    <n v="38"/>
    <x v="2"/>
    <n v="2183"/>
    <x v="1"/>
    <n v="0"/>
    <n v="0"/>
    <n v="0"/>
    <n v="1"/>
    <n v="0"/>
    <n v="0"/>
    <n v="0"/>
    <n v="0"/>
    <n v="1"/>
    <n v="0"/>
    <n v="2"/>
    <n v="2"/>
    <n v="2"/>
    <n v="2"/>
    <n v="1"/>
    <n v="1"/>
    <n v="1"/>
    <n v="8"/>
    <n v="1"/>
    <n v="0"/>
    <n v="2"/>
    <x v="20"/>
    <x v="1"/>
    <x v="1"/>
    <n v="3"/>
    <x v="1"/>
    <n v="9"/>
    <x v="1"/>
    <n v="0"/>
    <n v="0"/>
    <n v="0"/>
    <n v="0"/>
    <n v="0"/>
    <n v="0"/>
    <m/>
    <n v="0"/>
    <n v="3"/>
    <n v="11"/>
    <n v="8"/>
    <x v="1"/>
    <x v="1"/>
    <x v="28"/>
    <x v="0"/>
  </r>
  <r>
    <n v="407"/>
    <n v="82584"/>
    <n v="0"/>
    <n v="0"/>
    <n v="26"/>
    <x v="2"/>
    <n v="46"/>
    <x v="3"/>
    <n v="2549"/>
    <x v="2"/>
    <n v="0"/>
    <n v="1"/>
    <n v="0"/>
    <n v="0"/>
    <n v="0"/>
    <n v="0"/>
    <n v="0"/>
    <n v="0"/>
    <n v="1"/>
    <n v="0"/>
    <n v="1076"/>
    <n v="68"/>
    <n v="103"/>
    <n v="29"/>
    <n v="91"/>
    <n v="68"/>
    <n v="1"/>
    <n v="1"/>
    <n v="3"/>
    <n v="4"/>
    <n v="8"/>
    <x v="9"/>
    <x v="4"/>
    <x v="1"/>
    <n v="91.13333333333334"/>
    <x v="0"/>
    <n v="1367"/>
    <x v="4"/>
    <n v="0"/>
    <n v="0"/>
    <n v="0"/>
    <n v="1"/>
    <n v="1"/>
    <n v="2"/>
    <m/>
    <n v="0"/>
    <n v="3"/>
    <n v="11"/>
    <n v="1299"/>
    <x v="0"/>
    <x v="0"/>
    <x v="11"/>
    <x v="1"/>
  </r>
  <r>
    <n v="408"/>
    <n v="93027"/>
    <n v="0"/>
    <n v="0"/>
    <n v="77"/>
    <x v="3"/>
    <n v="79"/>
    <x v="4"/>
    <n v="2601"/>
    <x v="2"/>
    <n v="0"/>
    <n v="1"/>
    <n v="0"/>
    <n v="0"/>
    <n v="0"/>
    <n v="0"/>
    <n v="0"/>
    <n v="0"/>
    <n v="0"/>
    <n v="1"/>
    <n v="1285"/>
    <n v="42"/>
    <n v="716"/>
    <n v="55"/>
    <n v="0"/>
    <n v="21"/>
    <n v="0"/>
    <n v="2"/>
    <n v="7"/>
    <n v="10"/>
    <n v="5"/>
    <x v="0"/>
    <x v="0"/>
    <x v="0"/>
    <n v="95.36363636363636"/>
    <x v="0"/>
    <n v="2098"/>
    <x v="0"/>
    <n v="0"/>
    <n v="0"/>
    <n v="0"/>
    <n v="0"/>
    <n v="1"/>
    <n v="1"/>
    <m/>
    <n v="0"/>
    <n v="3"/>
    <n v="11"/>
    <n v="2077"/>
    <x v="1"/>
    <x v="1"/>
    <x v="13"/>
    <x v="0"/>
  </r>
  <r>
    <n v="409"/>
    <n v="48686"/>
    <n v="1"/>
    <n v="2"/>
    <n v="8"/>
    <x v="5"/>
    <n v="67"/>
    <x v="0"/>
    <n v="2366"/>
    <x v="2"/>
    <n v="0"/>
    <n v="1"/>
    <n v="0"/>
    <n v="0"/>
    <n v="0"/>
    <n v="0"/>
    <n v="0"/>
    <n v="1"/>
    <n v="0"/>
    <n v="0"/>
    <n v="10"/>
    <n v="0"/>
    <n v="7"/>
    <n v="2"/>
    <n v="0"/>
    <n v="1"/>
    <n v="1"/>
    <n v="8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8"/>
    <x v="1"/>
    <x v="1"/>
    <x v="23"/>
    <x v="0"/>
  </r>
  <r>
    <n v="410"/>
    <n v="92910"/>
    <n v="0"/>
    <n v="0"/>
    <n v="42"/>
    <x v="1"/>
    <n v="34"/>
    <x v="2"/>
    <n v="2225"/>
    <x v="2"/>
    <n v="0"/>
    <n v="1"/>
    <n v="0"/>
    <n v="0"/>
    <n v="0"/>
    <n v="0"/>
    <n v="0"/>
    <n v="1"/>
    <n v="0"/>
    <n v="0"/>
    <n v="551"/>
    <n v="137"/>
    <n v="792"/>
    <n v="179"/>
    <n v="103"/>
    <n v="33"/>
    <n v="1"/>
    <n v="1"/>
    <n v="6"/>
    <n v="7"/>
    <n v="13"/>
    <x v="22"/>
    <x v="0"/>
    <x v="1"/>
    <n v="67.769230769230774"/>
    <x v="0"/>
    <n v="1762"/>
    <x v="0"/>
    <n v="1"/>
    <n v="0"/>
    <n v="0"/>
    <n v="1"/>
    <n v="1"/>
    <n v="3"/>
    <m/>
    <n v="0"/>
    <n v="3"/>
    <n v="11"/>
    <n v="1729"/>
    <x v="1"/>
    <x v="1"/>
    <x v="15"/>
    <x v="1"/>
  </r>
  <r>
    <n v="411"/>
    <n v="75433"/>
    <n v="1"/>
    <n v="0"/>
    <n v="28"/>
    <x v="2"/>
    <n v="31"/>
    <x v="2"/>
    <n v="2244"/>
    <x v="2"/>
    <n v="0"/>
    <n v="1"/>
    <n v="0"/>
    <n v="0"/>
    <n v="0"/>
    <n v="0"/>
    <n v="0"/>
    <n v="1"/>
    <n v="0"/>
    <n v="0"/>
    <n v="800"/>
    <n v="0"/>
    <n v="297"/>
    <n v="0"/>
    <n v="34"/>
    <n v="57"/>
    <n v="2"/>
    <n v="6"/>
    <n v="2"/>
    <n v="5"/>
    <n v="10"/>
    <x v="5"/>
    <x v="2"/>
    <x v="1"/>
    <n v="66.529411764705884"/>
    <x v="0"/>
    <n v="1131"/>
    <x v="4"/>
    <n v="1"/>
    <n v="0"/>
    <n v="0"/>
    <n v="1"/>
    <n v="0"/>
    <n v="2"/>
    <m/>
    <n v="0"/>
    <n v="3"/>
    <n v="11"/>
    <n v="1074"/>
    <x v="1"/>
    <x v="1"/>
    <x v="11"/>
    <x v="1"/>
  </r>
  <r>
    <n v="412"/>
    <n v="10404"/>
    <n v="1"/>
    <n v="0"/>
    <n v="52"/>
    <x v="0"/>
    <n v="31"/>
    <x v="2"/>
    <n v="2215"/>
    <x v="1"/>
    <n v="0"/>
    <n v="0"/>
    <n v="0"/>
    <n v="1"/>
    <n v="0"/>
    <n v="1"/>
    <n v="0"/>
    <n v="0"/>
    <n v="0"/>
    <n v="0"/>
    <n v="2"/>
    <n v="2"/>
    <n v="11"/>
    <n v="10"/>
    <n v="6"/>
    <n v="12"/>
    <n v="2"/>
    <n v="5"/>
    <n v="1"/>
    <n v="0"/>
    <n v="4"/>
    <x v="7"/>
    <x v="3"/>
    <x v="1"/>
    <n v="6.2"/>
    <x v="1"/>
    <n v="31"/>
    <x v="1"/>
    <n v="0"/>
    <n v="0"/>
    <n v="0"/>
    <n v="0"/>
    <n v="0"/>
    <n v="0"/>
    <m/>
    <n v="0"/>
    <n v="3"/>
    <n v="11"/>
    <n v="19"/>
    <x v="1"/>
    <x v="1"/>
    <x v="8"/>
    <x v="0"/>
  </r>
  <r>
    <n v="413"/>
    <n v="61314"/>
    <n v="0"/>
    <n v="1"/>
    <n v="1"/>
    <x v="5"/>
    <n v="52"/>
    <x v="1"/>
    <n v="2589"/>
    <x v="2"/>
    <n v="0"/>
    <n v="1"/>
    <n v="0"/>
    <n v="0"/>
    <n v="0"/>
    <n v="0"/>
    <n v="0"/>
    <n v="1"/>
    <n v="0"/>
    <n v="0"/>
    <n v="378"/>
    <n v="0"/>
    <n v="189"/>
    <n v="97"/>
    <n v="172"/>
    <n v="172"/>
    <n v="2"/>
    <n v="3"/>
    <n v="5"/>
    <n v="5"/>
    <n v="12"/>
    <x v="0"/>
    <x v="0"/>
    <x v="1"/>
    <n v="38"/>
    <x v="2"/>
    <n v="836"/>
    <x v="2"/>
    <n v="0"/>
    <n v="0"/>
    <n v="0"/>
    <n v="0"/>
    <n v="0"/>
    <n v="0"/>
    <m/>
    <n v="0"/>
    <n v="3"/>
    <n v="11"/>
    <n v="664"/>
    <x v="1"/>
    <x v="1"/>
    <x v="17"/>
    <x v="0"/>
  </r>
  <r>
    <n v="414"/>
    <n v="84865"/>
    <n v="0"/>
    <n v="0"/>
    <n v="1"/>
    <x v="5"/>
    <n v="59"/>
    <x v="1"/>
    <n v="2575"/>
    <x v="0"/>
    <n v="0"/>
    <n v="0"/>
    <n v="1"/>
    <n v="0"/>
    <n v="0"/>
    <n v="0"/>
    <n v="0"/>
    <n v="0"/>
    <n v="0"/>
    <n v="1"/>
    <n v="1248"/>
    <n v="16"/>
    <n v="349"/>
    <n v="43"/>
    <n v="16"/>
    <n v="16"/>
    <n v="1"/>
    <n v="4"/>
    <n v="2"/>
    <n v="4"/>
    <n v="9"/>
    <x v="9"/>
    <x v="4"/>
    <x v="1"/>
    <n v="111.46666666666667"/>
    <x v="0"/>
    <n v="1672"/>
    <x v="0"/>
    <n v="1"/>
    <n v="1"/>
    <n v="0"/>
    <n v="1"/>
    <n v="1"/>
    <n v="4"/>
    <m/>
    <n v="0"/>
    <n v="3"/>
    <n v="11"/>
    <n v="1656"/>
    <x v="0"/>
    <x v="0"/>
    <x v="25"/>
    <x v="1"/>
  </r>
  <r>
    <n v="415"/>
    <n v="42387"/>
    <n v="1"/>
    <n v="0"/>
    <n v="42"/>
    <x v="1"/>
    <n v="31"/>
    <x v="2"/>
    <n v="2767"/>
    <x v="2"/>
    <n v="0"/>
    <n v="1"/>
    <n v="0"/>
    <n v="0"/>
    <n v="0"/>
    <n v="0"/>
    <n v="0"/>
    <n v="1"/>
    <n v="0"/>
    <n v="0"/>
    <n v="235"/>
    <n v="0"/>
    <n v="235"/>
    <n v="19"/>
    <n v="4"/>
    <n v="191"/>
    <n v="5"/>
    <n v="8"/>
    <n v="8"/>
    <n v="1"/>
    <n v="7"/>
    <x v="21"/>
    <x v="2"/>
    <x v="2"/>
    <n v="30.8125"/>
    <x v="2"/>
    <n v="493"/>
    <x v="3"/>
    <n v="0"/>
    <n v="0"/>
    <n v="0"/>
    <n v="0"/>
    <n v="0"/>
    <n v="0"/>
    <m/>
    <n v="0"/>
    <n v="3"/>
    <n v="11"/>
    <n v="302"/>
    <x v="1"/>
    <x v="1"/>
    <x v="35"/>
    <x v="0"/>
  </r>
  <r>
    <n v="416"/>
    <n v="67309"/>
    <n v="1"/>
    <n v="1"/>
    <n v="76"/>
    <x v="3"/>
    <n v="53"/>
    <x v="1"/>
    <n v="2681"/>
    <x v="1"/>
    <n v="0"/>
    <n v="0"/>
    <n v="0"/>
    <n v="1"/>
    <n v="0"/>
    <n v="1"/>
    <n v="0"/>
    <n v="0"/>
    <n v="0"/>
    <n v="0"/>
    <n v="515"/>
    <n v="47"/>
    <n v="181"/>
    <n v="149"/>
    <n v="95"/>
    <n v="95"/>
    <n v="15"/>
    <n v="7"/>
    <n v="9"/>
    <n v="6"/>
    <n v="9"/>
    <x v="13"/>
    <x v="0"/>
    <x v="2"/>
    <n v="41.125"/>
    <x v="2"/>
    <n v="987"/>
    <x v="2"/>
    <n v="0"/>
    <n v="0"/>
    <n v="0"/>
    <n v="0"/>
    <n v="0"/>
    <n v="0"/>
    <m/>
    <n v="0"/>
    <n v="3"/>
    <n v="11"/>
    <n v="892"/>
    <x v="1"/>
    <x v="1"/>
    <x v="30"/>
    <x v="0"/>
  </r>
  <r>
    <n v="417"/>
    <n v="75236"/>
    <n v="0"/>
    <n v="1"/>
    <n v="27"/>
    <x v="2"/>
    <n v="56"/>
    <x v="1"/>
    <n v="2375"/>
    <x v="2"/>
    <n v="0"/>
    <n v="1"/>
    <n v="0"/>
    <n v="0"/>
    <n v="0"/>
    <n v="0"/>
    <n v="0"/>
    <n v="1"/>
    <n v="0"/>
    <n v="0"/>
    <n v="438"/>
    <n v="66"/>
    <n v="400"/>
    <n v="12"/>
    <n v="38"/>
    <n v="114"/>
    <n v="1"/>
    <n v="4"/>
    <n v="8"/>
    <n v="3"/>
    <n v="13"/>
    <x v="13"/>
    <x v="0"/>
    <x v="1"/>
    <n v="39.75"/>
    <x v="2"/>
    <n v="954"/>
    <x v="2"/>
    <n v="0"/>
    <n v="0"/>
    <n v="0"/>
    <n v="0"/>
    <n v="0"/>
    <n v="0"/>
    <m/>
    <n v="0"/>
    <n v="3"/>
    <n v="11"/>
    <n v="840"/>
    <x v="1"/>
    <x v="1"/>
    <x v="2"/>
    <x v="0"/>
  </r>
  <r>
    <n v="418"/>
    <n v="30015"/>
    <n v="1"/>
    <n v="0"/>
    <n v="28"/>
    <x v="2"/>
    <n v="50"/>
    <x v="1"/>
    <n v="2306"/>
    <x v="0"/>
    <n v="0"/>
    <n v="0"/>
    <n v="1"/>
    <n v="0"/>
    <n v="0"/>
    <n v="0"/>
    <n v="0"/>
    <n v="1"/>
    <n v="0"/>
    <n v="0"/>
    <n v="25"/>
    <n v="0"/>
    <n v="22"/>
    <n v="2"/>
    <n v="3"/>
    <n v="5"/>
    <n v="2"/>
    <n v="5"/>
    <n v="1"/>
    <n v="0"/>
    <n v="4"/>
    <x v="7"/>
    <x v="3"/>
    <x v="1"/>
    <n v="10.4"/>
    <x v="1"/>
    <n v="52"/>
    <x v="1"/>
    <n v="0"/>
    <n v="0"/>
    <n v="0"/>
    <n v="0"/>
    <n v="0"/>
    <n v="0"/>
    <m/>
    <n v="0"/>
    <n v="3"/>
    <n v="11"/>
    <n v="47"/>
    <x v="1"/>
    <x v="1"/>
    <x v="3"/>
    <x v="0"/>
  </r>
  <r>
    <n v="419"/>
    <n v="50943"/>
    <n v="0"/>
    <n v="1"/>
    <n v="49"/>
    <x v="0"/>
    <n v="64"/>
    <x v="0"/>
    <n v="2532"/>
    <x v="1"/>
    <n v="0"/>
    <n v="0"/>
    <n v="0"/>
    <n v="1"/>
    <n v="0"/>
    <n v="0"/>
    <n v="0"/>
    <n v="0"/>
    <n v="1"/>
    <n v="0"/>
    <n v="31"/>
    <n v="0"/>
    <n v="7"/>
    <n v="2"/>
    <n v="0"/>
    <n v="6"/>
    <n v="1"/>
    <n v="5"/>
    <n v="1"/>
    <n v="0"/>
    <n v="3"/>
    <x v="1"/>
    <x v="1"/>
    <x v="1"/>
    <n v="10"/>
    <x v="1"/>
    <n v="40"/>
    <x v="1"/>
    <n v="0"/>
    <n v="0"/>
    <n v="0"/>
    <n v="0"/>
    <n v="0"/>
    <n v="0"/>
    <m/>
    <n v="0"/>
    <n v="3"/>
    <n v="11"/>
    <n v="34"/>
    <x v="1"/>
    <x v="1"/>
    <x v="8"/>
    <x v="0"/>
  </r>
  <r>
    <n v="420"/>
    <n v="67272"/>
    <n v="0"/>
    <n v="1"/>
    <n v="12"/>
    <x v="5"/>
    <n v="54"/>
    <x v="1"/>
    <n v="2349"/>
    <x v="3"/>
    <n v="1"/>
    <n v="0"/>
    <n v="0"/>
    <n v="0"/>
    <n v="0"/>
    <n v="0"/>
    <n v="0"/>
    <n v="1"/>
    <n v="0"/>
    <n v="0"/>
    <n v="357"/>
    <n v="35"/>
    <n v="271"/>
    <n v="28"/>
    <n v="28"/>
    <n v="14"/>
    <n v="3"/>
    <n v="5"/>
    <n v="6"/>
    <n v="2"/>
    <n v="12"/>
    <x v="2"/>
    <x v="2"/>
    <x v="1"/>
    <n v="35.950000000000003"/>
    <x v="2"/>
    <n v="719"/>
    <x v="2"/>
    <n v="0"/>
    <n v="0"/>
    <n v="0"/>
    <n v="0"/>
    <n v="0"/>
    <n v="0"/>
    <m/>
    <n v="0"/>
    <n v="3"/>
    <n v="11"/>
    <n v="705"/>
    <x v="1"/>
    <x v="1"/>
    <x v="17"/>
    <x v="0"/>
  </r>
  <r>
    <n v="421"/>
    <n v="51529"/>
    <n v="0"/>
    <n v="1"/>
    <n v="14"/>
    <x v="5"/>
    <n v="71"/>
    <x v="4"/>
    <n v="2454"/>
    <x v="4"/>
    <n v="0"/>
    <n v="0"/>
    <n v="0"/>
    <n v="0"/>
    <n v="1"/>
    <n v="0"/>
    <n v="0"/>
    <n v="0"/>
    <n v="1"/>
    <n v="0"/>
    <n v="400"/>
    <n v="4"/>
    <n v="35"/>
    <n v="6"/>
    <n v="0"/>
    <n v="22"/>
    <n v="2"/>
    <n v="8"/>
    <n v="9"/>
    <n v="1"/>
    <n v="5"/>
    <x v="9"/>
    <x v="4"/>
    <x v="2"/>
    <n v="29.666666666666668"/>
    <x v="2"/>
    <n v="445"/>
    <x v="3"/>
    <n v="0"/>
    <n v="0"/>
    <n v="0"/>
    <n v="0"/>
    <n v="0"/>
    <n v="0"/>
    <m/>
    <n v="0"/>
    <n v="3"/>
    <n v="11"/>
    <n v="423"/>
    <x v="1"/>
    <x v="1"/>
    <x v="32"/>
    <x v="0"/>
  </r>
  <r>
    <n v="422"/>
    <n v="32011"/>
    <n v="1"/>
    <n v="0"/>
    <n v="89"/>
    <x v="3"/>
    <n v="49"/>
    <x v="3"/>
    <n v="2470"/>
    <x v="2"/>
    <n v="0"/>
    <n v="1"/>
    <n v="0"/>
    <n v="0"/>
    <n v="0"/>
    <n v="0"/>
    <n v="0"/>
    <n v="0"/>
    <n v="0"/>
    <n v="1"/>
    <n v="99"/>
    <n v="0"/>
    <n v="15"/>
    <n v="2"/>
    <n v="1"/>
    <n v="5"/>
    <n v="3"/>
    <n v="7"/>
    <n v="2"/>
    <n v="1"/>
    <n v="4"/>
    <x v="17"/>
    <x v="3"/>
    <x v="1"/>
    <n v="16.714285714285715"/>
    <x v="1"/>
    <n v="117"/>
    <x v="3"/>
    <n v="0"/>
    <n v="0"/>
    <n v="0"/>
    <n v="0"/>
    <n v="0"/>
    <n v="0"/>
    <m/>
    <n v="0"/>
    <n v="3"/>
    <n v="11"/>
    <n v="112"/>
    <x v="1"/>
    <x v="1"/>
    <x v="31"/>
    <x v="0"/>
  </r>
  <r>
    <n v="423"/>
    <n v="7500"/>
    <n v="1"/>
    <n v="0"/>
    <n v="96"/>
    <x v="3"/>
    <n v="34"/>
    <x v="2"/>
    <n v="2666"/>
    <x v="2"/>
    <n v="0"/>
    <n v="1"/>
    <n v="0"/>
    <n v="0"/>
    <n v="0"/>
    <n v="1"/>
    <n v="0"/>
    <n v="0"/>
    <n v="0"/>
    <n v="0"/>
    <n v="1"/>
    <n v="11"/>
    <n v="5"/>
    <n v="4"/>
    <n v="6"/>
    <n v="9"/>
    <n v="2"/>
    <n v="8"/>
    <n v="2"/>
    <n v="0"/>
    <n v="3"/>
    <x v="7"/>
    <x v="3"/>
    <x v="1"/>
    <n v="5.4"/>
    <x v="1"/>
    <n v="27"/>
    <x v="1"/>
    <n v="0"/>
    <n v="0"/>
    <n v="0"/>
    <n v="0"/>
    <n v="0"/>
    <n v="0"/>
    <m/>
    <n v="0"/>
    <n v="3"/>
    <n v="11"/>
    <n v="18"/>
    <x v="1"/>
    <x v="1"/>
    <x v="14"/>
    <x v="0"/>
  </r>
  <r>
    <n v="424"/>
    <n v="28691"/>
    <n v="1"/>
    <n v="0"/>
    <n v="56"/>
    <x v="0"/>
    <n v="31"/>
    <x v="2"/>
    <n v="2519"/>
    <x v="2"/>
    <n v="0"/>
    <n v="1"/>
    <n v="0"/>
    <n v="0"/>
    <n v="0"/>
    <n v="0"/>
    <n v="0"/>
    <n v="1"/>
    <n v="0"/>
    <n v="0"/>
    <n v="5"/>
    <n v="4"/>
    <n v="13"/>
    <n v="8"/>
    <n v="0"/>
    <n v="4"/>
    <n v="1"/>
    <n v="8"/>
    <n v="1"/>
    <n v="0"/>
    <n v="3"/>
    <x v="1"/>
    <x v="1"/>
    <x v="1"/>
    <n v="7.5"/>
    <x v="1"/>
    <n v="30"/>
    <x v="1"/>
    <n v="0"/>
    <n v="0"/>
    <n v="0"/>
    <n v="0"/>
    <n v="0"/>
    <n v="0"/>
    <m/>
    <n v="0"/>
    <n v="3"/>
    <n v="11"/>
    <n v="26"/>
    <x v="1"/>
    <x v="1"/>
    <x v="8"/>
    <x v="0"/>
  </r>
  <r>
    <n v="425"/>
    <n v="56223"/>
    <n v="0"/>
    <n v="1"/>
    <n v="72"/>
    <x v="4"/>
    <n v="72"/>
    <x v="4"/>
    <n v="2350"/>
    <x v="2"/>
    <n v="0"/>
    <n v="1"/>
    <n v="0"/>
    <n v="0"/>
    <n v="0"/>
    <n v="0"/>
    <n v="0"/>
    <n v="0"/>
    <n v="0"/>
    <n v="1"/>
    <n v="77"/>
    <n v="28"/>
    <n v="31"/>
    <n v="16"/>
    <n v="0"/>
    <n v="4"/>
    <n v="2"/>
    <n v="4"/>
    <n v="2"/>
    <n v="1"/>
    <n v="5"/>
    <x v="6"/>
    <x v="3"/>
    <x v="1"/>
    <n v="19"/>
    <x v="1"/>
    <n v="152"/>
    <x v="3"/>
    <n v="0"/>
    <n v="0"/>
    <n v="0"/>
    <n v="0"/>
    <n v="0"/>
    <n v="0"/>
    <m/>
    <n v="0"/>
    <n v="3"/>
    <n v="11"/>
    <n v="148"/>
    <x v="1"/>
    <x v="1"/>
    <x v="40"/>
    <x v="0"/>
  </r>
  <r>
    <n v="426"/>
    <n v="18100"/>
    <n v="0"/>
    <n v="0"/>
    <n v="14"/>
    <x v="5"/>
    <n v="74"/>
    <x v="4"/>
    <n v="2486"/>
    <x v="2"/>
    <n v="0"/>
    <n v="1"/>
    <n v="0"/>
    <n v="0"/>
    <n v="0"/>
    <n v="0"/>
    <n v="0"/>
    <n v="1"/>
    <n v="0"/>
    <n v="0"/>
    <n v="3"/>
    <n v="1"/>
    <n v="2"/>
    <n v="4"/>
    <n v="3"/>
    <n v="1"/>
    <n v="1"/>
    <n v="5"/>
    <n v="0"/>
    <n v="0"/>
    <n v="3"/>
    <x v="20"/>
    <x v="1"/>
    <x v="1"/>
    <n v="4.333333333333333"/>
    <x v="1"/>
    <n v="13"/>
    <x v="1"/>
    <n v="0"/>
    <n v="0"/>
    <n v="0"/>
    <n v="0"/>
    <n v="0"/>
    <n v="0"/>
    <m/>
    <n v="0"/>
    <n v="3"/>
    <n v="11"/>
    <n v="12"/>
    <x v="1"/>
    <x v="1"/>
    <x v="23"/>
    <x v="0"/>
  </r>
  <r>
    <n v="427"/>
    <n v="30279"/>
    <n v="1"/>
    <n v="0"/>
    <n v="13"/>
    <x v="5"/>
    <n v="31"/>
    <x v="2"/>
    <n v="2705"/>
    <x v="0"/>
    <n v="0"/>
    <n v="0"/>
    <n v="1"/>
    <n v="0"/>
    <n v="0"/>
    <n v="0"/>
    <n v="0"/>
    <n v="1"/>
    <n v="0"/>
    <n v="0"/>
    <n v="10"/>
    <n v="4"/>
    <n v="14"/>
    <n v="4"/>
    <n v="4"/>
    <n v="1"/>
    <n v="1"/>
    <n v="8"/>
    <n v="1"/>
    <n v="0"/>
    <n v="3"/>
    <x v="1"/>
    <x v="1"/>
    <x v="1"/>
    <n v="9"/>
    <x v="1"/>
    <n v="36"/>
    <x v="1"/>
    <n v="0"/>
    <n v="0"/>
    <n v="0"/>
    <n v="0"/>
    <n v="0"/>
    <n v="0"/>
    <m/>
    <n v="0"/>
    <n v="3"/>
    <n v="11"/>
    <n v="35"/>
    <x v="1"/>
    <x v="1"/>
    <x v="23"/>
    <x v="0"/>
  </r>
  <r>
    <n v="428"/>
    <n v="20130"/>
    <n v="0"/>
    <n v="0"/>
    <n v="99"/>
    <x v="3"/>
    <n v="46"/>
    <x v="3"/>
    <n v="2263"/>
    <x v="2"/>
    <n v="0"/>
    <n v="1"/>
    <n v="0"/>
    <n v="0"/>
    <n v="0"/>
    <n v="1"/>
    <n v="0"/>
    <n v="0"/>
    <n v="0"/>
    <n v="0"/>
    <n v="0"/>
    <n v="6"/>
    <n v="3"/>
    <n v="7"/>
    <n v="6"/>
    <n v="12"/>
    <n v="1"/>
    <n v="8"/>
    <n v="1"/>
    <n v="0"/>
    <n v="3"/>
    <x v="1"/>
    <x v="1"/>
    <x v="1"/>
    <n v="5.5"/>
    <x v="1"/>
    <n v="22"/>
    <x v="1"/>
    <n v="0"/>
    <n v="0"/>
    <n v="0"/>
    <n v="0"/>
    <n v="0"/>
    <n v="0"/>
    <m/>
    <n v="0"/>
    <n v="3"/>
    <n v="11"/>
    <n v="10"/>
    <x v="1"/>
    <x v="1"/>
    <x v="14"/>
    <x v="0"/>
  </r>
  <r>
    <n v="429"/>
    <n v="23295"/>
    <n v="0"/>
    <n v="0"/>
    <n v="72"/>
    <x v="4"/>
    <n v="61"/>
    <x v="0"/>
    <n v="2510"/>
    <x v="3"/>
    <n v="1"/>
    <n v="0"/>
    <n v="0"/>
    <n v="0"/>
    <n v="0"/>
    <n v="0"/>
    <n v="0"/>
    <n v="1"/>
    <n v="0"/>
    <n v="0"/>
    <n v="0"/>
    <n v="0"/>
    <n v="1"/>
    <n v="2"/>
    <n v="12"/>
    <n v="5"/>
    <n v="1"/>
    <n v="8"/>
    <n v="1"/>
    <n v="0"/>
    <n v="2"/>
    <x v="20"/>
    <x v="1"/>
    <x v="1"/>
    <n v="5"/>
    <x v="1"/>
    <n v="15"/>
    <x v="1"/>
    <n v="0"/>
    <n v="0"/>
    <n v="0"/>
    <n v="0"/>
    <n v="0"/>
    <n v="0"/>
    <m/>
    <n v="0"/>
    <n v="3"/>
    <n v="11"/>
    <n v="10"/>
    <x v="1"/>
    <x v="1"/>
    <x v="28"/>
    <x v="0"/>
  </r>
  <r>
    <n v="430"/>
    <n v="42618"/>
    <n v="1"/>
    <n v="0"/>
    <n v="92"/>
    <x v="3"/>
    <n v="48"/>
    <x v="3"/>
    <n v="2422"/>
    <x v="3"/>
    <n v="1"/>
    <n v="0"/>
    <n v="0"/>
    <n v="0"/>
    <n v="0"/>
    <n v="0"/>
    <n v="0"/>
    <n v="0"/>
    <n v="1"/>
    <n v="0"/>
    <n v="76"/>
    <n v="14"/>
    <n v="74"/>
    <n v="13"/>
    <n v="5"/>
    <n v="10"/>
    <n v="2"/>
    <n v="8"/>
    <n v="5"/>
    <n v="0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72"/>
    <x v="1"/>
    <x v="1"/>
    <x v="31"/>
    <x v="0"/>
  </r>
  <r>
    <n v="431"/>
    <n v="81246"/>
    <n v="0"/>
    <n v="0"/>
    <n v="87"/>
    <x v="3"/>
    <n v="56"/>
    <x v="1"/>
    <n v="2341"/>
    <x v="0"/>
    <n v="0"/>
    <n v="0"/>
    <n v="1"/>
    <n v="0"/>
    <n v="0"/>
    <n v="0"/>
    <n v="0"/>
    <n v="1"/>
    <n v="0"/>
    <n v="0"/>
    <n v="398"/>
    <n v="190"/>
    <n v="537"/>
    <n v="61"/>
    <n v="156"/>
    <n v="37"/>
    <n v="1"/>
    <n v="1"/>
    <n v="4"/>
    <n v="5"/>
    <n v="7"/>
    <x v="21"/>
    <x v="2"/>
    <x v="1"/>
    <n v="83.875"/>
    <x v="0"/>
    <n v="1342"/>
    <x v="4"/>
    <n v="1"/>
    <n v="0"/>
    <n v="1"/>
    <n v="0"/>
    <n v="0"/>
    <n v="2"/>
    <m/>
    <n v="0"/>
    <n v="3"/>
    <n v="11"/>
    <n v="1305"/>
    <x v="1"/>
    <x v="1"/>
    <x v="9"/>
    <x v="0"/>
  </r>
  <r>
    <n v="432"/>
    <n v="24027"/>
    <n v="1"/>
    <n v="0"/>
    <n v="7"/>
    <x v="5"/>
    <n v="44"/>
    <x v="3"/>
    <n v="2544"/>
    <x v="2"/>
    <n v="0"/>
    <n v="1"/>
    <n v="0"/>
    <n v="0"/>
    <n v="0"/>
    <n v="0"/>
    <n v="0"/>
    <n v="1"/>
    <n v="0"/>
    <n v="0"/>
    <n v="14"/>
    <n v="7"/>
    <n v="11"/>
    <n v="11"/>
    <n v="0"/>
    <n v="5"/>
    <n v="2"/>
    <n v="8"/>
    <n v="2"/>
    <n v="0"/>
    <n v="3"/>
    <x v="7"/>
    <x v="3"/>
    <x v="1"/>
    <n v="8.6"/>
    <x v="1"/>
    <n v="43"/>
    <x v="1"/>
    <n v="0"/>
    <n v="0"/>
    <n v="0"/>
    <n v="0"/>
    <n v="0"/>
    <n v="0"/>
    <m/>
    <n v="0"/>
    <n v="3"/>
    <n v="11"/>
    <n v="38"/>
    <x v="1"/>
    <x v="1"/>
    <x v="23"/>
    <x v="0"/>
  </r>
  <r>
    <n v="433"/>
    <n v="55707"/>
    <n v="0"/>
    <n v="1"/>
    <n v="91"/>
    <x v="3"/>
    <n v="67"/>
    <x v="0"/>
    <n v="2348"/>
    <x v="2"/>
    <n v="0"/>
    <n v="1"/>
    <n v="0"/>
    <n v="0"/>
    <n v="0"/>
    <n v="0"/>
    <n v="0"/>
    <n v="0"/>
    <n v="0"/>
    <n v="1"/>
    <n v="208"/>
    <n v="7"/>
    <n v="82"/>
    <n v="30"/>
    <n v="66"/>
    <n v="35"/>
    <n v="2"/>
    <n v="3"/>
    <n v="3"/>
    <n v="2"/>
    <n v="9"/>
    <x v="4"/>
    <x v="4"/>
    <x v="1"/>
    <n v="28.071428571428573"/>
    <x v="2"/>
    <n v="393"/>
    <x v="3"/>
    <n v="0"/>
    <n v="0"/>
    <n v="0"/>
    <n v="0"/>
    <n v="0"/>
    <n v="0"/>
    <m/>
    <n v="0"/>
    <n v="3"/>
    <n v="11"/>
    <n v="358"/>
    <x v="1"/>
    <x v="1"/>
    <x v="4"/>
    <x v="0"/>
  </r>
  <r>
    <n v="434"/>
    <n v="57959"/>
    <n v="0"/>
    <n v="1"/>
    <n v="71"/>
    <x v="4"/>
    <n v="65"/>
    <x v="0"/>
    <n v="2582"/>
    <x v="0"/>
    <n v="0"/>
    <n v="0"/>
    <n v="1"/>
    <n v="0"/>
    <n v="0"/>
    <n v="0"/>
    <n v="0"/>
    <n v="1"/>
    <n v="0"/>
    <n v="0"/>
    <n v="430"/>
    <n v="16"/>
    <n v="322"/>
    <n v="43"/>
    <n v="24"/>
    <n v="33"/>
    <n v="5"/>
    <n v="3"/>
    <n v="4"/>
    <n v="7"/>
    <n v="11"/>
    <x v="0"/>
    <x v="0"/>
    <x v="1"/>
    <n v="37.954545454545453"/>
    <x v="2"/>
    <n v="835"/>
    <x v="2"/>
    <n v="0"/>
    <n v="0"/>
    <n v="0"/>
    <n v="0"/>
    <n v="0"/>
    <n v="0"/>
    <m/>
    <n v="0"/>
    <n v="3"/>
    <n v="11"/>
    <n v="802"/>
    <x v="1"/>
    <x v="1"/>
    <x v="34"/>
    <x v="0"/>
  </r>
  <r>
    <n v="435"/>
    <n v="56796"/>
    <n v="0"/>
    <n v="1"/>
    <n v="24"/>
    <x v="2"/>
    <n v="51"/>
    <x v="1"/>
    <n v="2657"/>
    <x v="2"/>
    <n v="0"/>
    <n v="1"/>
    <n v="0"/>
    <n v="0"/>
    <n v="0"/>
    <n v="0"/>
    <n v="0"/>
    <n v="1"/>
    <n v="0"/>
    <n v="0"/>
    <n v="656"/>
    <n v="38"/>
    <n v="161"/>
    <n v="62"/>
    <n v="47"/>
    <n v="37"/>
    <n v="3"/>
    <n v="7"/>
    <n v="8"/>
    <n v="9"/>
    <n v="7"/>
    <x v="13"/>
    <x v="0"/>
    <x v="0"/>
    <n v="40.166666666666664"/>
    <x v="2"/>
    <n v="964"/>
    <x v="2"/>
    <n v="0"/>
    <n v="0"/>
    <n v="0"/>
    <n v="0"/>
    <n v="0"/>
    <n v="0"/>
    <m/>
    <n v="0"/>
    <n v="3"/>
    <n v="11"/>
    <n v="927"/>
    <x v="1"/>
    <x v="1"/>
    <x v="2"/>
    <x v="0"/>
  </r>
  <r>
    <n v="436"/>
    <n v="36230"/>
    <n v="1"/>
    <n v="0"/>
    <n v="17"/>
    <x v="2"/>
    <n v="49"/>
    <x v="3"/>
    <n v="2414"/>
    <x v="0"/>
    <n v="0"/>
    <n v="0"/>
    <n v="1"/>
    <n v="0"/>
    <n v="0"/>
    <n v="0"/>
    <n v="0"/>
    <n v="0"/>
    <n v="1"/>
    <n v="0"/>
    <n v="14"/>
    <n v="2"/>
    <n v="30"/>
    <n v="8"/>
    <n v="2"/>
    <n v="3"/>
    <n v="1"/>
    <n v="5"/>
    <n v="2"/>
    <n v="0"/>
    <n v="4"/>
    <x v="3"/>
    <x v="3"/>
    <x v="1"/>
    <n v="9.3333333333333339"/>
    <x v="1"/>
    <n v="56"/>
    <x v="1"/>
    <n v="0"/>
    <n v="0"/>
    <n v="0"/>
    <n v="0"/>
    <n v="0"/>
    <n v="0"/>
    <m/>
    <n v="0"/>
    <n v="3"/>
    <n v="11"/>
    <n v="53"/>
    <x v="1"/>
    <x v="1"/>
    <x v="3"/>
    <x v="0"/>
  </r>
  <r>
    <n v="437"/>
    <n v="70829"/>
    <n v="1"/>
    <n v="1"/>
    <n v="87"/>
    <x v="3"/>
    <n v="40"/>
    <x v="3"/>
    <n v="2369"/>
    <x v="2"/>
    <n v="0"/>
    <n v="1"/>
    <n v="0"/>
    <n v="0"/>
    <n v="0"/>
    <n v="1"/>
    <n v="0"/>
    <n v="0"/>
    <n v="0"/>
    <n v="0"/>
    <n v="141"/>
    <n v="70"/>
    <n v="106"/>
    <n v="72"/>
    <n v="19"/>
    <n v="23"/>
    <n v="2"/>
    <n v="3"/>
    <n v="4"/>
    <n v="2"/>
    <n v="8"/>
    <x v="4"/>
    <x v="4"/>
    <x v="1"/>
    <n v="29.142857142857142"/>
    <x v="2"/>
    <n v="408"/>
    <x v="3"/>
    <n v="0"/>
    <n v="0"/>
    <n v="0"/>
    <n v="0"/>
    <n v="0"/>
    <n v="0"/>
    <m/>
    <n v="0"/>
    <n v="3"/>
    <n v="11"/>
    <n v="385"/>
    <x v="1"/>
    <x v="1"/>
    <x v="4"/>
    <x v="0"/>
  </r>
  <r>
    <n v="438"/>
    <n v="65991"/>
    <n v="0"/>
    <n v="1"/>
    <n v="21"/>
    <x v="2"/>
    <n v="44"/>
    <x v="3"/>
    <n v="2819"/>
    <x v="2"/>
    <n v="0"/>
    <n v="1"/>
    <n v="0"/>
    <n v="0"/>
    <n v="0"/>
    <n v="0"/>
    <n v="0"/>
    <n v="1"/>
    <n v="0"/>
    <n v="0"/>
    <n v="507"/>
    <n v="19"/>
    <n v="364"/>
    <n v="25"/>
    <n v="47"/>
    <n v="9"/>
    <n v="3"/>
    <n v="7"/>
    <n v="9"/>
    <n v="5"/>
    <n v="10"/>
    <x v="13"/>
    <x v="0"/>
    <x v="1"/>
    <n v="40.083333333333336"/>
    <x v="2"/>
    <n v="962"/>
    <x v="2"/>
    <n v="0"/>
    <n v="0"/>
    <n v="0"/>
    <n v="0"/>
    <n v="0"/>
    <n v="0"/>
    <m/>
    <n v="0"/>
    <n v="3"/>
    <n v="11"/>
    <n v="953"/>
    <x v="1"/>
    <x v="1"/>
    <x v="2"/>
    <x v="0"/>
  </r>
  <r>
    <n v="439"/>
    <n v="38988"/>
    <n v="1"/>
    <n v="2"/>
    <n v="90"/>
    <x v="3"/>
    <n v="48"/>
    <x v="3"/>
    <n v="2837"/>
    <x v="2"/>
    <n v="0"/>
    <n v="1"/>
    <n v="0"/>
    <n v="0"/>
    <n v="0"/>
    <n v="0"/>
    <n v="0"/>
    <n v="1"/>
    <n v="0"/>
    <n v="0"/>
    <n v="164"/>
    <n v="24"/>
    <n v="103"/>
    <n v="12"/>
    <n v="3"/>
    <n v="42"/>
    <n v="7"/>
    <n v="8"/>
    <n v="5"/>
    <n v="1"/>
    <n v="6"/>
    <x v="10"/>
    <x v="4"/>
    <x v="1"/>
    <n v="25.5"/>
    <x v="2"/>
    <n v="306"/>
    <x v="3"/>
    <n v="0"/>
    <n v="0"/>
    <n v="0"/>
    <n v="0"/>
    <n v="0"/>
    <n v="0"/>
    <m/>
    <n v="0"/>
    <n v="3"/>
    <n v="11"/>
    <n v="264"/>
    <x v="1"/>
    <x v="1"/>
    <x v="4"/>
    <x v="0"/>
  </r>
  <r>
    <n v="440"/>
    <n v="89572"/>
    <n v="0"/>
    <n v="0"/>
    <n v="44"/>
    <x v="1"/>
    <n v="54"/>
    <x v="1"/>
    <n v="2811"/>
    <x v="0"/>
    <n v="0"/>
    <n v="0"/>
    <n v="1"/>
    <n v="0"/>
    <n v="0"/>
    <n v="1"/>
    <n v="0"/>
    <n v="0"/>
    <n v="0"/>
    <n v="0"/>
    <n v="606"/>
    <n v="24"/>
    <n v="974"/>
    <n v="197"/>
    <n v="194"/>
    <n v="64"/>
    <n v="1"/>
    <n v="4"/>
    <n v="7"/>
    <n v="7"/>
    <n v="9"/>
    <x v="18"/>
    <x v="0"/>
    <x v="1"/>
    <n v="86.739130434782609"/>
    <x v="0"/>
    <n v="1995"/>
    <x v="0"/>
    <n v="1"/>
    <n v="0"/>
    <n v="0"/>
    <n v="1"/>
    <n v="0"/>
    <n v="2"/>
    <m/>
    <n v="0"/>
    <n v="3"/>
    <n v="11"/>
    <n v="1931"/>
    <x v="0"/>
    <x v="0"/>
    <x v="15"/>
    <x v="1"/>
  </r>
  <r>
    <n v="441"/>
    <n v="42207"/>
    <n v="1"/>
    <n v="0"/>
    <n v="71"/>
    <x v="4"/>
    <n v="36"/>
    <x v="2"/>
    <n v="2613"/>
    <x v="2"/>
    <n v="0"/>
    <n v="1"/>
    <n v="0"/>
    <n v="0"/>
    <n v="0"/>
    <n v="0"/>
    <n v="0"/>
    <n v="0"/>
    <n v="1"/>
    <n v="0"/>
    <n v="116"/>
    <n v="11"/>
    <n v="72"/>
    <n v="3"/>
    <n v="17"/>
    <n v="46"/>
    <n v="4"/>
    <n v="6"/>
    <n v="4"/>
    <n v="1"/>
    <n v="5"/>
    <x v="16"/>
    <x v="3"/>
    <x v="1"/>
    <n v="21.9"/>
    <x v="1"/>
    <n v="219"/>
    <x v="3"/>
    <n v="0"/>
    <n v="0"/>
    <n v="1"/>
    <n v="0"/>
    <n v="0"/>
    <n v="1"/>
    <m/>
    <n v="0"/>
    <n v="3"/>
    <n v="11"/>
    <n v="173"/>
    <x v="0"/>
    <x v="0"/>
    <x v="40"/>
    <x v="0"/>
  </r>
  <r>
    <n v="442"/>
    <n v="50300"/>
    <n v="0"/>
    <n v="1"/>
    <n v="52"/>
    <x v="0"/>
    <n v="68"/>
    <x v="0"/>
    <n v="2194"/>
    <x v="2"/>
    <n v="0"/>
    <n v="1"/>
    <n v="0"/>
    <n v="0"/>
    <n v="0"/>
    <n v="0"/>
    <n v="0"/>
    <n v="1"/>
    <n v="0"/>
    <n v="0"/>
    <n v="143"/>
    <n v="15"/>
    <n v="60"/>
    <n v="24"/>
    <n v="23"/>
    <n v="5"/>
    <n v="2"/>
    <n v="2"/>
    <n v="2"/>
    <n v="1"/>
    <n v="8"/>
    <x v="12"/>
    <x v="4"/>
    <x v="1"/>
    <n v="24.09090909090909"/>
    <x v="1"/>
    <n v="265"/>
    <x v="3"/>
    <n v="0"/>
    <n v="0"/>
    <n v="0"/>
    <n v="0"/>
    <n v="0"/>
    <n v="0"/>
    <m/>
    <n v="0"/>
    <n v="3"/>
    <n v="11"/>
    <n v="260"/>
    <x v="1"/>
    <x v="1"/>
    <x v="10"/>
    <x v="0"/>
  </r>
  <r>
    <n v="443"/>
    <n v="66664"/>
    <n v="0"/>
    <n v="0"/>
    <n v="78"/>
    <x v="3"/>
    <n v="38"/>
    <x v="2"/>
    <n v="2801"/>
    <x v="1"/>
    <n v="0"/>
    <n v="0"/>
    <n v="0"/>
    <n v="1"/>
    <n v="0"/>
    <n v="1"/>
    <n v="0"/>
    <n v="0"/>
    <n v="0"/>
    <n v="0"/>
    <n v="398"/>
    <n v="96"/>
    <n v="447"/>
    <n v="220"/>
    <n v="96"/>
    <n v="32"/>
    <n v="1"/>
    <n v="3"/>
    <n v="5"/>
    <n v="7"/>
    <n v="6"/>
    <x v="23"/>
    <x v="2"/>
    <x v="0"/>
    <n v="69.833333333333329"/>
    <x v="0"/>
    <n v="1257"/>
    <x v="4"/>
    <n v="0"/>
    <n v="0"/>
    <n v="0"/>
    <n v="0"/>
    <n v="0"/>
    <n v="0"/>
    <m/>
    <n v="0"/>
    <n v="3"/>
    <n v="11"/>
    <n v="1225"/>
    <x v="1"/>
    <x v="1"/>
    <x v="9"/>
    <x v="0"/>
  </r>
  <r>
    <n v="444"/>
    <n v="60597"/>
    <n v="0"/>
    <n v="1"/>
    <n v="2"/>
    <x v="5"/>
    <n v="56"/>
    <x v="1"/>
    <n v="2338"/>
    <x v="2"/>
    <n v="0"/>
    <n v="1"/>
    <n v="0"/>
    <n v="0"/>
    <n v="0"/>
    <n v="0"/>
    <n v="0"/>
    <n v="1"/>
    <n v="0"/>
    <n v="0"/>
    <n v="522"/>
    <n v="0"/>
    <n v="257"/>
    <n v="32"/>
    <n v="16"/>
    <n v="66"/>
    <n v="4"/>
    <n v="7"/>
    <n v="2"/>
    <n v="2"/>
    <n v="8"/>
    <x v="10"/>
    <x v="4"/>
    <x v="1"/>
    <n v="68.916666666666671"/>
    <x v="0"/>
    <n v="827"/>
    <x v="2"/>
    <n v="1"/>
    <n v="0"/>
    <n v="0"/>
    <n v="0"/>
    <n v="0"/>
    <n v="1"/>
    <m/>
    <n v="0"/>
    <n v="3"/>
    <n v="11"/>
    <n v="761"/>
    <x v="0"/>
    <x v="0"/>
    <x v="47"/>
    <x v="0"/>
  </r>
  <r>
    <n v="445"/>
    <n v="70165"/>
    <n v="0"/>
    <n v="0"/>
    <n v="60"/>
    <x v="0"/>
    <n v="71"/>
    <x v="4"/>
    <n v="2439"/>
    <x v="4"/>
    <n v="0"/>
    <n v="0"/>
    <n v="0"/>
    <n v="0"/>
    <n v="1"/>
    <n v="0"/>
    <n v="0"/>
    <n v="1"/>
    <n v="0"/>
    <n v="0"/>
    <n v="161"/>
    <n v="0"/>
    <n v="253"/>
    <n v="199"/>
    <n v="191"/>
    <n v="122"/>
    <n v="1"/>
    <n v="1"/>
    <n v="3"/>
    <n v="7"/>
    <n v="11"/>
    <x v="27"/>
    <x v="0"/>
    <x v="1"/>
    <n v="38.285714285714285"/>
    <x v="2"/>
    <n v="804"/>
    <x v="2"/>
    <n v="0"/>
    <n v="0"/>
    <n v="0"/>
    <n v="0"/>
    <n v="0"/>
    <n v="0"/>
    <m/>
    <n v="0"/>
    <n v="3"/>
    <n v="11"/>
    <n v="682"/>
    <x v="1"/>
    <x v="1"/>
    <x v="22"/>
    <x v="0"/>
  </r>
  <r>
    <n v="446"/>
    <n v="50520"/>
    <n v="0"/>
    <n v="1"/>
    <n v="25"/>
    <x v="2"/>
    <n v="62"/>
    <x v="0"/>
    <n v="2311"/>
    <x v="4"/>
    <n v="0"/>
    <n v="0"/>
    <n v="0"/>
    <n v="0"/>
    <n v="1"/>
    <n v="0"/>
    <n v="0"/>
    <n v="0"/>
    <n v="0"/>
    <n v="1"/>
    <n v="112"/>
    <n v="0"/>
    <n v="6"/>
    <n v="2"/>
    <n v="1"/>
    <n v="14"/>
    <n v="2"/>
    <n v="6"/>
    <n v="3"/>
    <n v="1"/>
    <n v="3"/>
    <x v="17"/>
    <x v="3"/>
    <x v="2"/>
    <n v="17.285714285714285"/>
    <x v="1"/>
    <n v="121"/>
    <x v="3"/>
    <n v="0"/>
    <n v="0"/>
    <n v="0"/>
    <n v="0"/>
    <n v="0"/>
    <n v="0"/>
    <m/>
    <n v="0"/>
    <n v="3"/>
    <n v="11"/>
    <n v="107"/>
    <x v="1"/>
    <x v="1"/>
    <x v="20"/>
    <x v="0"/>
  </r>
  <r>
    <n v="447"/>
    <n v="80124"/>
    <n v="0"/>
    <n v="0"/>
    <n v="47"/>
    <x v="0"/>
    <n v="57"/>
    <x v="1"/>
    <n v="2162"/>
    <x v="2"/>
    <n v="0"/>
    <n v="1"/>
    <n v="0"/>
    <n v="0"/>
    <n v="0"/>
    <n v="0"/>
    <n v="0"/>
    <n v="1"/>
    <n v="0"/>
    <n v="0"/>
    <n v="483"/>
    <n v="84"/>
    <n v="398"/>
    <n v="205"/>
    <n v="84"/>
    <n v="241"/>
    <n v="1"/>
    <n v="1"/>
    <n v="3"/>
    <n v="7"/>
    <n v="8"/>
    <x v="23"/>
    <x v="2"/>
    <x v="1"/>
    <n v="69.666666666666671"/>
    <x v="0"/>
    <n v="1254"/>
    <x v="4"/>
    <n v="0"/>
    <n v="0"/>
    <n v="1"/>
    <n v="0"/>
    <n v="0"/>
    <n v="1"/>
    <m/>
    <n v="0"/>
    <n v="3"/>
    <n v="11"/>
    <n v="1013"/>
    <x v="1"/>
    <x v="1"/>
    <x v="26"/>
    <x v="0"/>
  </r>
  <r>
    <n v="448"/>
    <n v="33183"/>
    <n v="1"/>
    <n v="0"/>
    <n v="46"/>
    <x v="0"/>
    <n v="45"/>
    <x v="3"/>
    <n v="2284"/>
    <x v="2"/>
    <n v="0"/>
    <n v="1"/>
    <n v="0"/>
    <n v="0"/>
    <n v="0"/>
    <n v="0"/>
    <n v="0"/>
    <n v="1"/>
    <n v="0"/>
    <n v="0"/>
    <n v="7"/>
    <n v="5"/>
    <n v="39"/>
    <n v="17"/>
    <n v="15"/>
    <n v="37"/>
    <n v="2"/>
    <n v="7"/>
    <n v="4"/>
    <n v="0"/>
    <n v="3"/>
    <x v="17"/>
    <x v="3"/>
    <x v="2"/>
    <n v="11.857142857142858"/>
    <x v="1"/>
    <n v="83"/>
    <x v="1"/>
    <n v="0"/>
    <n v="0"/>
    <n v="0"/>
    <n v="0"/>
    <n v="0"/>
    <n v="0"/>
    <m/>
    <n v="0"/>
    <n v="3"/>
    <n v="11"/>
    <n v="46"/>
    <x v="1"/>
    <x v="1"/>
    <x v="8"/>
    <x v="0"/>
  </r>
  <r>
    <n v="449"/>
    <n v="66582"/>
    <n v="0"/>
    <n v="0"/>
    <n v="83"/>
    <x v="3"/>
    <n v="51"/>
    <x v="1"/>
    <n v="2277"/>
    <x v="0"/>
    <n v="0"/>
    <n v="0"/>
    <n v="1"/>
    <n v="0"/>
    <n v="0"/>
    <n v="0"/>
    <n v="0"/>
    <n v="0"/>
    <n v="0"/>
    <n v="1"/>
    <n v="789"/>
    <n v="25"/>
    <n v="420"/>
    <n v="16"/>
    <n v="38"/>
    <n v="0"/>
    <n v="1"/>
    <n v="1"/>
    <n v="2"/>
    <n v="8"/>
    <n v="9"/>
    <x v="19"/>
    <x v="2"/>
    <x v="1"/>
    <n v="67.78947368421052"/>
    <x v="0"/>
    <n v="1288"/>
    <x v="4"/>
    <n v="0"/>
    <n v="0"/>
    <n v="0"/>
    <n v="0"/>
    <n v="0"/>
    <n v="0"/>
    <m/>
    <n v="0"/>
    <n v="3"/>
    <n v="11"/>
    <n v="1288"/>
    <x v="1"/>
    <x v="1"/>
    <x v="9"/>
    <x v="0"/>
  </r>
  <r>
    <n v="450"/>
    <n v="75261"/>
    <n v="0"/>
    <n v="0"/>
    <n v="17"/>
    <x v="2"/>
    <n v="65"/>
    <x v="0"/>
    <n v="2591"/>
    <x v="1"/>
    <n v="0"/>
    <n v="0"/>
    <n v="0"/>
    <n v="1"/>
    <n v="0"/>
    <n v="0"/>
    <n v="0"/>
    <n v="0"/>
    <n v="0"/>
    <n v="1"/>
    <n v="1239"/>
    <n v="17"/>
    <n v="413"/>
    <n v="23"/>
    <n v="34"/>
    <n v="17"/>
    <n v="1"/>
    <n v="2"/>
    <n v="5"/>
    <n v="6"/>
    <n v="5"/>
    <x v="21"/>
    <x v="2"/>
    <x v="0"/>
    <n v="107.875"/>
    <x v="0"/>
    <n v="1726"/>
    <x v="0"/>
    <n v="0"/>
    <n v="0"/>
    <n v="0"/>
    <n v="1"/>
    <n v="1"/>
    <n v="2"/>
    <m/>
    <n v="0"/>
    <n v="3"/>
    <n v="11"/>
    <n v="1709"/>
    <x v="0"/>
    <x v="0"/>
    <x v="38"/>
    <x v="1"/>
  </r>
  <r>
    <n v="451"/>
    <n v="31880"/>
    <n v="1"/>
    <n v="0"/>
    <n v="13"/>
    <x v="5"/>
    <n v="50"/>
    <x v="1"/>
    <n v="2765"/>
    <x v="4"/>
    <n v="0"/>
    <n v="0"/>
    <n v="0"/>
    <n v="0"/>
    <n v="1"/>
    <n v="0"/>
    <n v="0"/>
    <n v="1"/>
    <n v="0"/>
    <n v="0"/>
    <n v="4"/>
    <n v="1"/>
    <n v="5"/>
    <n v="2"/>
    <n v="0"/>
    <n v="3"/>
    <n v="1"/>
    <n v="8"/>
    <n v="1"/>
    <n v="0"/>
    <n v="2"/>
    <x v="20"/>
    <x v="1"/>
    <x v="1"/>
    <n v="4"/>
    <x v="1"/>
    <n v="12"/>
    <x v="1"/>
    <n v="0"/>
    <n v="0"/>
    <n v="0"/>
    <n v="0"/>
    <n v="0"/>
    <n v="0"/>
    <m/>
    <n v="0"/>
    <n v="3"/>
    <n v="11"/>
    <n v="9"/>
    <x v="1"/>
    <x v="1"/>
    <x v="23"/>
    <x v="0"/>
  </r>
  <r>
    <n v="452"/>
    <n v="53790"/>
    <n v="0"/>
    <n v="2"/>
    <n v="86"/>
    <x v="3"/>
    <n v="69"/>
    <x v="0"/>
    <n v="2274"/>
    <x v="2"/>
    <n v="0"/>
    <n v="1"/>
    <n v="0"/>
    <n v="0"/>
    <n v="0"/>
    <n v="0"/>
    <n v="0"/>
    <n v="1"/>
    <n v="0"/>
    <n v="0"/>
    <n v="335"/>
    <n v="42"/>
    <n v="127"/>
    <n v="28"/>
    <n v="5"/>
    <n v="5"/>
    <n v="3"/>
    <n v="6"/>
    <n v="7"/>
    <n v="2"/>
    <n v="8"/>
    <x v="5"/>
    <x v="2"/>
    <x v="1"/>
    <n v="31.588235294117649"/>
    <x v="2"/>
    <n v="537"/>
    <x v="2"/>
    <n v="0"/>
    <n v="0"/>
    <n v="0"/>
    <n v="0"/>
    <n v="0"/>
    <n v="0"/>
    <m/>
    <n v="0"/>
    <n v="3"/>
    <n v="11"/>
    <n v="532"/>
    <x v="1"/>
    <x v="1"/>
    <x v="30"/>
    <x v="0"/>
  </r>
  <r>
    <n v="453"/>
    <n v="49269"/>
    <n v="1"/>
    <n v="0"/>
    <n v="92"/>
    <x v="3"/>
    <n v="49"/>
    <x v="3"/>
    <n v="2842"/>
    <x v="1"/>
    <n v="0"/>
    <n v="0"/>
    <n v="0"/>
    <n v="1"/>
    <n v="0"/>
    <n v="0"/>
    <n v="0"/>
    <n v="0"/>
    <n v="0"/>
    <n v="1"/>
    <n v="639"/>
    <n v="8"/>
    <n v="166"/>
    <n v="11"/>
    <n v="8"/>
    <n v="58"/>
    <n v="3"/>
    <n v="7"/>
    <n v="7"/>
    <n v="3"/>
    <n v="12"/>
    <x v="0"/>
    <x v="0"/>
    <x v="1"/>
    <n v="37.81818181818182"/>
    <x v="2"/>
    <n v="832"/>
    <x v="2"/>
    <n v="0"/>
    <n v="0"/>
    <n v="0"/>
    <n v="0"/>
    <n v="0"/>
    <n v="0"/>
    <m/>
    <n v="0"/>
    <n v="3"/>
    <n v="11"/>
    <n v="774"/>
    <x v="1"/>
    <x v="1"/>
    <x v="30"/>
    <x v="0"/>
  </r>
  <r>
    <n v="454"/>
    <n v="61456"/>
    <n v="0"/>
    <n v="1"/>
    <n v="47"/>
    <x v="0"/>
    <n v="45"/>
    <x v="3"/>
    <n v="2618"/>
    <x v="2"/>
    <n v="0"/>
    <n v="1"/>
    <n v="0"/>
    <n v="0"/>
    <n v="0"/>
    <n v="0"/>
    <n v="0"/>
    <n v="1"/>
    <n v="0"/>
    <n v="0"/>
    <n v="563"/>
    <n v="76"/>
    <n v="384"/>
    <n v="84"/>
    <n v="192"/>
    <n v="89"/>
    <n v="4"/>
    <n v="4"/>
    <n v="6"/>
    <n v="10"/>
    <n v="13"/>
    <x v="29"/>
    <x v="0"/>
    <x v="1"/>
    <n v="44.793103448275865"/>
    <x v="2"/>
    <n v="1299"/>
    <x v="4"/>
    <n v="0"/>
    <n v="0"/>
    <n v="0"/>
    <n v="0"/>
    <n v="0"/>
    <n v="0"/>
    <m/>
    <n v="0"/>
    <n v="3"/>
    <n v="11"/>
    <n v="1210"/>
    <x v="1"/>
    <x v="1"/>
    <x v="36"/>
    <x v="0"/>
  </r>
  <r>
    <n v="455"/>
    <n v="37406"/>
    <n v="1"/>
    <n v="0"/>
    <n v="18"/>
    <x v="2"/>
    <n v="40"/>
    <x v="3"/>
    <n v="2421"/>
    <x v="2"/>
    <n v="0"/>
    <n v="1"/>
    <n v="0"/>
    <n v="0"/>
    <n v="0"/>
    <n v="0"/>
    <n v="0"/>
    <n v="1"/>
    <n v="0"/>
    <n v="0"/>
    <n v="2"/>
    <n v="0"/>
    <n v="8"/>
    <n v="2"/>
    <n v="2"/>
    <n v="3"/>
    <n v="1"/>
    <n v="8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1"/>
    <x v="0"/>
    <x v="0"/>
    <x v="3"/>
    <x v="0"/>
  </r>
  <r>
    <n v="456"/>
    <n v="56937"/>
    <n v="1"/>
    <n v="0"/>
    <n v="81"/>
    <x v="3"/>
    <n v="39"/>
    <x v="2"/>
    <n v="2853"/>
    <x v="1"/>
    <n v="0"/>
    <n v="0"/>
    <n v="0"/>
    <n v="1"/>
    <n v="0"/>
    <n v="0"/>
    <n v="0"/>
    <n v="0"/>
    <n v="0"/>
    <n v="1"/>
    <n v="746"/>
    <n v="8"/>
    <n v="125"/>
    <n v="11"/>
    <n v="8"/>
    <n v="8"/>
    <n v="7"/>
    <n v="6"/>
    <n v="8"/>
    <n v="6"/>
    <n v="9"/>
    <x v="18"/>
    <x v="0"/>
    <x v="1"/>
    <n v="39.043478260869563"/>
    <x v="2"/>
    <n v="898"/>
    <x v="2"/>
    <n v="0"/>
    <n v="0"/>
    <n v="0"/>
    <n v="1"/>
    <n v="0"/>
    <n v="1"/>
    <m/>
    <n v="0"/>
    <n v="3"/>
    <n v="11"/>
    <n v="890"/>
    <x v="0"/>
    <x v="0"/>
    <x v="30"/>
    <x v="0"/>
  </r>
  <r>
    <n v="457"/>
    <n v="38415"/>
    <n v="1"/>
    <n v="1"/>
    <n v="91"/>
    <x v="3"/>
    <n v="42"/>
    <x v="3"/>
    <n v="2702"/>
    <x v="2"/>
    <n v="0"/>
    <n v="1"/>
    <n v="0"/>
    <n v="0"/>
    <n v="0"/>
    <n v="0"/>
    <n v="0"/>
    <n v="1"/>
    <n v="0"/>
    <n v="0"/>
    <n v="22"/>
    <n v="1"/>
    <n v="13"/>
    <n v="4"/>
    <n v="0"/>
    <n v="4"/>
    <n v="2"/>
    <n v="7"/>
    <n v="1"/>
    <n v="0"/>
    <n v="3"/>
    <x v="1"/>
    <x v="1"/>
    <x v="1"/>
    <n v="10"/>
    <x v="1"/>
    <n v="40"/>
    <x v="1"/>
    <n v="0"/>
    <n v="0"/>
    <n v="0"/>
    <n v="0"/>
    <n v="0"/>
    <n v="0"/>
    <m/>
    <n v="0"/>
    <n v="3"/>
    <n v="11"/>
    <n v="36"/>
    <x v="1"/>
    <x v="1"/>
    <x v="14"/>
    <x v="0"/>
  </r>
  <r>
    <n v="458"/>
    <n v="20518"/>
    <n v="1"/>
    <n v="0"/>
    <n v="58"/>
    <x v="0"/>
    <n v="32"/>
    <x v="2"/>
    <n v="2201"/>
    <x v="0"/>
    <n v="0"/>
    <n v="0"/>
    <n v="1"/>
    <n v="0"/>
    <n v="0"/>
    <n v="0"/>
    <n v="0"/>
    <n v="1"/>
    <n v="0"/>
    <n v="0"/>
    <n v="4"/>
    <n v="1"/>
    <n v="6"/>
    <n v="4"/>
    <n v="1"/>
    <n v="9"/>
    <n v="1"/>
    <n v="5"/>
    <n v="1"/>
    <n v="1"/>
    <n v="2"/>
    <x v="1"/>
    <x v="1"/>
    <x v="1"/>
    <n v="4"/>
    <x v="1"/>
    <n v="16"/>
    <x v="1"/>
    <n v="0"/>
    <n v="0"/>
    <n v="0"/>
    <n v="0"/>
    <n v="0"/>
    <n v="0"/>
    <m/>
    <n v="0"/>
    <n v="3"/>
    <n v="11"/>
    <n v="7"/>
    <x v="1"/>
    <x v="1"/>
    <x v="8"/>
    <x v="0"/>
  </r>
  <r>
    <n v="459"/>
    <n v="62503"/>
    <n v="0"/>
    <n v="1"/>
    <n v="40"/>
    <x v="1"/>
    <n v="64"/>
    <x v="0"/>
    <n v="2655"/>
    <x v="2"/>
    <n v="0"/>
    <n v="1"/>
    <n v="0"/>
    <n v="0"/>
    <n v="0"/>
    <n v="0"/>
    <n v="0"/>
    <n v="1"/>
    <n v="0"/>
    <n v="0"/>
    <n v="478"/>
    <n v="0"/>
    <n v="193"/>
    <n v="110"/>
    <n v="75"/>
    <n v="117"/>
    <n v="4"/>
    <n v="5"/>
    <n v="8"/>
    <n v="3"/>
    <n v="11"/>
    <x v="0"/>
    <x v="0"/>
    <x v="1"/>
    <n v="38.909090909090907"/>
    <x v="2"/>
    <n v="856"/>
    <x v="2"/>
    <n v="0"/>
    <n v="0"/>
    <n v="0"/>
    <n v="0"/>
    <n v="0"/>
    <n v="0"/>
    <m/>
    <n v="0"/>
    <n v="3"/>
    <n v="11"/>
    <n v="739"/>
    <x v="1"/>
    <x v="1"/>
    <x v="5"/>
    <x v="0"/>
  </r>
  <r>
    <n v="460"/>
    <n v="41644"/>
    <n v="1"/>
    <n v="1"/>
    <n v="67"/>
    <x v="4"/>
    <n v="48"/>
    <x v="3"/>
    <n v="2210"/>
    <x v="0"/>
    <n v="0"/>
    <n v="0"/>
    <n v="1"/>
    <n v="0"/>
    <n v="0"/>
    <n v="0"/>
    <n v="0"/>
    <n v="0"/>
    <n v="0"/>
    <n v="1"/>
    <n v="20"/>
    <n v="3"/>
    <n v="4"/>
    <n v="2"/>
    <n v="0"/>
    <n v="2"/>
    <n v="2"/>
    <n v="3"/>
    <n v="1"/>
    <n v="0"/>
    <n v="3"/>
    <x v="1"/>
    <x v="1"/>
    <x v="1"/>
    <n v="7.25"/>
    <x v="1"/>
    <n v="29"/>
    <x v="1"/>
    <n v="0"/>
    <n v="0"/>
    <n v="0"/>
    <n v="0"/>
    <n v="0"/>
    <n v="0"/>
    <m/>
    <n v="0"/>
    <n v="3"/>
    <n v="11"/>
    <n v="27"/>
    <x v="1"/>
    <x v="1"/>
    <x v="28"/>
    <x v="0"/>
  </r>
  <r>
    <n v="461"/>
    <n v="55842"/>
    <n v="0"/>
    <n v="1"/>
    <n v="19"/>
    <x v="2"/>
    <n v="43"/>
    <x v="3"/>
    <n v="2196"/>
    <x v="2"/>
    <n v="0"/>
    <n v="1"/>
    <n v="0"/>
    <n v="0"/>
    <n v="0"/>
    <n v="0"/>
    <n v="0"/>
    <n v="0"/>
    <n v="1"/>
    <n v="0"/>
    <n v="451"/>
    <n v="0"/>
    <n v="39"/>
    <n v="0"/>
    <n v="4"/>
    <n v="24"/>
    <n v="1"/>
    <n v="5"/>
    <n v="7"/>
    <n v="1"/>
    <n v="8"/>
    <x v="21"/>
    <x v="2"/>
    <x v="1"/>
    <n v="30.875"/>
    <x v="2"/>
    <n v="494"/>
    <x v="3"/>
    <n v="0"/>
    <n v="0"/>
    <n v="0"/>
    <n v="0"/>
    <n v="0"/>
    <n v="0"/>
    <m/>
    <n v="0"/>
    <n v="3"/>
    <n v="11"/>
    <n v="470"/>
    <x v="1"/>
    <x v="1"/>
    <x v="12"/>
    <x v="0"/>
  </r>
  <r>
    <n v="462"/>
    <n v="62010"/>
    <n v="0"/>
    <n v="1"/>
    <n v="93"/>
    <x v="3"/>
    <n v="48"/>
    <x v="3"/>
    <n v="2773"/>
    <x v="2"/>
    <n v="0"/>
    <n v="1"/>
    <n v="0"/>
    <n v="0"/>
    <n v="0"/>
    <n v="0"/>
    <n v="0"/>
    <n v="0"/>
    <n v="0"/>
    <n v="1"/>
    <n v="371"/>
    <n v="22"/>
    <n v="39"/>
    <n v="6"/>
    <n v="0"/>
    <n v="92"/>
    <n v="4"/>
    <n v="5"/>
    <n v="6"/>
    <n v="2"/>
    <n v="7"/>
    <x v="9"/>
    <x v="4"/>
    <x v="1"/>
    <n v="29.2"/>
    <x v="2"/>
    <n v="438"/>
    <x v="3"/>
    <n v="0"/>
    <n v="0"/>
    <n v="0"/>
    <n v="0"/>
    <n v="0"/>
    <n v="0"/>
    <m/>
    <n v="0"/>
    <n v="3"/>
    <n v="11"/>
    <n v="346"/>
    <x v="1"/>
    <x v="1"/>
    <x v="4"/>
    <x v="0"/>
  </r>
  <r>
    <n v="463"/>
    <n v="41124"/>
    <n v="1"/>
    <n v="0"/>
    <n v="41"/>
    <x v="1"/>
    <n v="43"/>
    <x v="3"/>
    <n v="2765"/>
    <x v="2"/>
    <n v="0"/>
    <n v="1"/>
    <n v="0"/>
    <n v="0"/>
    <n v="0"/>
    <n v="0"/>
    <n v="0"/>
    <n v="1"/>
    <n v="0"/>
    <n v="0"/>
    <n v="281"/>
    <n v="7"/>
    <n v="84"/>
    <n v="15"/>
    <n v="0"/>
    <n v="119"/>
    <n v="7"/>
    <n v="8"/>
    <n v="7"/>
    <n v="3"/>
    <n v="4"/>
    <x v="4"/>
    <x v="4"/>
    <x v="2"/>
    <n v="27.642857142857142"/>
    <x v="2"/>
    <n v="387"/>
    <x v="3"/>
    <n v="0"/>
    <n v="0"/>
    <n v="0"/>
    <n v="0"/>
    <n v="0"/>
    <n v="0"/>
    <m/>
    <n v="0"/>
    <n v="3"/>
    <n v="11"/>
    <n v="268"/>
    <x v="1"/>
    <x v="1"/>
    <x v="35"/>
    <x v="0"/>
  </r>
  <r>
    <n v="464"/>
    <n v="38961"/>
    <n v="1"/>
    <n v="0"/>
    <n v="60"/>
    <x v="0"/>
    <n v="47"/>
    <x v="3"/>
    <n v="2340"/>
    <x v="2"/>
    <n v="0"/>
    <n v="1"/>
    <n v="0"/>
    <n v="0"/>
    <n v="0"/>
    <n v="0"/>
    <n v="0"/>
    <n v="0"/>
    <n v="1"/>
    <n v="0"/>
    <n v="19"/>
    <n v="7"/>
    <n v="19"/>
    <n v="0"/>
    <n v="1"/>
    <n v="24"/>
    <n v="1"/>
    <n v="7"/>
    <n v="2"/>
    <n v="1"/>
    <n v="2"/>
    <x v="7"/>
    <x v="3"/>
    <x v="2"/>
    <n v="9.1999999999999993"/>
    <x v="1"/>
    <n v="46"/>
    <x v="1"/>
    <n v="0"/>
    <n v="0"/>
    <n v="0"/>
    <n v="0"/>
    <n v="0"/>
    <n v="0"/>
    <m/>
    <n v="0"/>
    <n v="3"/>
    <n v="11"/>
    <n v="22"/>
    <x v="1"/>
    <x v="1"/>
    <x v="8"/>
    <x v="0"/>
  </r>
  <r>
    <n v="465"/>
    <n v="37760"/>
    <n v="1"/>
    <n v="0"/>
    <n v="54"/>
    <x v="0"/>
    <n v="48"/>
    <x v="3"/>
    <n v="2481"/>
    <x v="3"/>
    <n v="1"/>
    <n v="0"/>
    <n v="0"/>
    <n v="0"/>
    <n v="0"/>
    <n v="0"/>
    <n v="0"/>
    <n v="0"/>
    <n v="1"/>
    <n v="0"/>
    <n v="26"/>
    <n v="3"/>
    <n v="13"/>
    <n v="2"/>
    <n v="10"/>
    <n v="0"/>
    <n v="1"/>
    <n v="6"/>
    <n v="2"/>
    <n v="0"/>
    <n v="3"/>
    <x v="7"/>
    <x v="3"/>
    <x v="1"/>
    <n v="10.8"/>
    <x v="1"/>
    <n v="54"/>
    <x v="1"/>
    <n v="0"/>
    <n v="0"/>
    <n v="0"/>
    <n v="0"/>
    <n v="0"/>
    <n v="0"/>
    <m/>
    <n v="0"/>
    <n v="3"/>
    <n v="11"/>
    <n v="54"/>
    <x v="1"/>
    <x v="1"/>
    <x v="8"/>
    <x v="0"/>
  </r>
  <r>
    <n v="466"/>
    <n v="32233"/>
    <n v="1"/>
    <n v="0"/>
    <n v="26"/>
    <x v="2"/>
    <n v="46"/>
    <x v="3"/>
    <n v="2838"/>
    <x v="0"/>
    <n v="0"/>
    <n v="0"/>
    <n v="1"/>
    <n v="0"/>
    <n v="0"/>
    <n v="0"/>
    <n v="0"/>
    <n v="1"/>
    <n v="0"/>
    <n v="0"/>
    <n v="138"/>
    <n v="15"/>
    <n v="35"/>
    <n v="25"/>
    <n v="11"/>
    <n v="72"/>
    <n v="2"/>
    <n v="9"/>
    <n v="6"/>
    <n v="2"/>
    <n v="2"/>
    <x v="16"/>
    <x v="3"/>
    <x v="2"/>
    <n v="22.4"/>
    <x v="1"/>
    <n v="224"/>
    <x v="3"/>
    <n v="0"/>
    <n v="0"/>
    <n v="1"/>
    <n v="0"/>
    <n v="0"/>
    <n v="1"/>
    <m/>
    <n v="0"/>
    <n v="3"/>
    <n v="11"/>
    <n v="152"/>
    <x v="0"/>
    <x v="0"/>
    <x v="20"/>
    <x v="0"/>
  </r>
  <r>
    <n v="467"/>
    <n v="43057"/>
    <n v="0"/>
    <n v="1"/>
    <n v="30"/>
    <x v="2"/>
    <n v="45"/>
    <x v="3"/>
    <n v="2401"/>
    <x v="2"/>
    <n v="0"/>
    <n v="1"/>
    <n v="0"/>
    <n v="0"/>
    <n v="0"/>
    <n v="0"/>
    <n v="0"/>
    <n v="1"/>
    <n v="0"/>
    <n v="0"/>
    <n v="213"/>
    <n v="2"/>
    <n v="44"/>
    <n v="0"/>
    <n v="2"/>
    <n v="5"/>
    <n v="4"/>
    <n v="5"/>
    <n v="4"/>
    <n v="2"/>
    <n v="5"/>
    <x v="12"/>
    <x v="4"/>
    <x v="1"/>
    <n v="23.727272727272727"/>
    <x v="1"/>
    <n v="261"/>
    <x v="3"/>
    <n v="0"/>
    <n v="0"/>
    <n v="0"/>
    <n v="0"/>
    <n v="0"/>
    <n v="0"/>
    <m/>
    <n v="0"/>
    <n v="3"/>
    <n v="11"/>
    <n v="256"/>
    <x v="1"/>
    <x v="1"/>
    <x v="20"/>
    <x v="0"/>
  </r>
  <r>
    <n v="468"/>
    <n v="83151"/>
    <n v="0"/>
    <n v="0"/>
    <n v="93"/>
    <x v="3"/>
    <n v="60"/>
    <x v="0"/>
    <n v="2786"/>
    <x v="1"/>
    <n v="0"/>
    <n v="0"/>
    <n v="0"/>
    <n v="1"/>
    <n v="0"/>
    <n v="0"/>
    <n v="0"/>
    <n v="0"/>
    <n v="1"/>
    <n v="0"/>
    <n v="407"/>
    <n v="28"/>
    <n v="100"/>
    <n v="120"/>
    <n v="74"/>
    <n v="18"/>
    <n v="1"/>
    <n v="3"/>
    <n v="5"/>
    <n v="9"/>
    <n v="4"/>
    <x v="23"/>
    <x v="2"/>
    <x v="0"/>
    <n v="40.5"/>
    <x v="2"/>
    <n v="729"/>
    <x v="2"/>
    <n v="0"/>
    <n v="0"/>
    <n v="0"/>
    <n v="0"/>
    <n v="0"/>
    <n v="0"/>
    <m/>
    <n v="0"/>
    <n v="3"/>
    <n v="11"/>
    <n v="711"/>
    <x v="1"/>
    <x v="1"/>
    <x v="30"/>
    <x v="0"/>
  </r>
  <r>
    <n v="469"/>
    <n v="78825"/>
    <n v="0"/>
    <n v="0"/>
    <n v="35"/>
    <x v="1"/>
    <n v="56"/>
    <x v="1"/>
    <n v="2812"/>
    <x v="3"/>
    <n v="1"/>
    <n v="0"/>
    <n v="0"/>
    <n v="0"/>
    <n v="0"/>
    <n v="0"/>
    <n v="0"/>
    <n v="0"/>
    <n v="0"/>
    <n v="1"/>
    <n v="483"/>
    <n v="74"/>
    <n v="114"/>
    <n v="169"/>
    <n v="37"/>
    <n v="18"/>
    <n v="1"/>
    <n v="3"/>
    <n v="5"/>
    <n v="10"/>
    <n v="13"/>
    <x v="14"/>
    <x v="0"/>
    <x v="1"/>
    <n v="31.321428571428573"/>
    <x v="2"/>
    <n v="877"/>
    <x v="2"/>
    <n v="0"/>
    <n v="0"/>
    <n v="0"/>
    <n v="0"/>
    <n v="0"/>
    <n v="0"/>
    <m/>
    <n v="0"/>
    <n v="3"/>
    <n v="11"/>
    <n v="859"/>
    <x v="0"/>
    <x v="0"/>
    <x v="5"/>
    <x v="0"/>
  </r>
  <r>
    <n v="470"/>
    <n v="65104"/>
    <n v="0"/>
    <n v="1"/>
    <n v="4"/>
    <x v="5"/>
    <n v="44"/>
    <x v="3"/>
    <n v="2386"/>
    <x v="1"/>
    <n v="0"/>
    <n v="0"/>
    <n v="0"/>
    <n v="1"/>
    <n v="0"/>
    <n v="0"/>
    <n v="0"/>
    <n v="0"/>
    <n v="1"/>
    <n v="0"/>
    <n v="738"/>
    <n v="0"/>
    <n v="232"/>
    <n v="13"/>
    <n v="20"/>
    <n v="50"/>
    <n v="2"/>
    <n v="7"/>
    <n v="3"/>
    <n v="5"/>
    <n v="7"/>
    <x v="9"/>
    <x v="4"/>
    <x v="1"/>
    <n v="66.86666666666666"/>
    <x v="0"/>
    <n v="1003"/>
    <x v="4"/>
    <n v="0"/>
    <n v="0"/>
    <n v="0"/>
    <n v="0"/>
    <n v="0"/>
    <n v="0"/>
    <m/>
    <n v="0"/>
    <n v="3"/>
    <n v="11"/>
    <n v="953"/>
    <x v="1"/>
    <x v="1"/>
    <x v="21"/>
    <x v="1"/>
  </r>
  <r>
    <n v="471"/>
    <n v="60093"/>
    <n v="0"/>
    <n v="1"/>
    <n v="92"/>
    <x v="3"/>
    <n v="46"/>
    <x v="3"/>
    <n v="2527"/>
    <x v="2"/>
    <n v="0"/>
    <n v="1"/>
    <n v="0"/>
    <n v="0"/>
    <n v="0"/>
    <n v="0"/>
    <n v="0"/>
    <n v="1"/>
    <n v="0"/>
    <n v="0"/>
    <n v="502"/>
    <n v="12"/>
    <n v="109"/>
    <n v="16"/>
    <n v="6"/>
    <n v="90"/>
    <n v="2"/>
    <n v="6"/>
    <n v="7"/>
    <n v="2"/>
    <n v="10"/>
    <x v="19"/>
    <x v="2"/>
    <x v="1"/>
    <n v="33.94736842105263"/>
    <x v="2"/>
    <n v="645"/>
    <x v="2"/>
    <n v="0"/>
    <n v="0"/>
    <n v="0"/>
    <n v="0"/>
    <n v="0"/>
    <n v="0"/>
    <m/>
    <n v="0"/>
    <n v="3"/>
    <n v="11"/>
    <n v="555"/>
    <x v="1"/>
    <x v="1"/>
    <x v="30"/>
    <x v="0"/>
  </r>
  <r>
    <n v="472"/>
    <n v="14045"/>
    <n v="1"/>
    <n v="0"/>
    <n v="24"/>
    <x v="2"/>
    <n v="51"/>
    <x v="1"/>
    <n v="2313"/>
    <x v="2"/>
    <n v="0"/>
    <n v="1"/>
    <n v="0"/>
    <n v="0"/>
    <n v="0"/>
    <n v="0"/>
    <n v="0"/>
    <n v="1"/>
    <n v="0"/>
    <n v="0"/>
    <n v="11"/>
    <n v="0"/>
    <n v="5"/>
    <n v="2"/>
    <n v="1"/>
    <n v="1"/>
    <n v="1"/>
    <n v="7"/>
    <n v="1"/>
    <n v="0"/>
    <n v="3"/>
    <x v="1"/>
    <x v="1"/>
    <x v="1"/>
    <n v="4.75"/>
    <x v="1"/>
    <n v="19"/>
    <x v="1"/>
    <n v="0"/>
    <n v="0"/>
    <n v="0"/>
    <n v="0"/>
    <n v="0"/>
    <n v="0"/>
    <m/>
    <n v="0"/>
    <n v="3"/>
    <n v="11"/>
    <n v="18"/>
    <x v="1"/>
    <x v="1"/>
    <x v="3"/>
    <x v="0"/>
  </r>
  <r>
    <n v="473"/>
    <n v="28457"/>
    <n v="0"/>
    <n v="0"/>
    <n v="96"/>
    <x v="3"/>
    <n v="68"/>
    <x v="0"/>
    <n v="2768"/>
    <x v="4"/>
    <n v="0"/>
    <n v="0"/>
    <n v="0"/>
    <n v="0"/>
    <n v="1"/>
    <n v="1"/>
    <n v="0"/>
    <n v="0"/>
    <n v="0"/>
    <n v="0"/>
    <n v="24"/>
    <n v="1"/>
    <n v="108"/>
    <n v="29"/>
    <n v="29"/>
    <n v="14"/>
    <n v="1"/>
    <n v="8"/>
    <n v="4"/>
    <n v="1"/>
    <n v="4"/>
    <x v="25"/>
    <x v="3"/>
    <x v="2"/>
    <n v="21.222222222222221"/>
    <x v="1"/>
    <n v="191"/>
    <x v="3"/>
    <n v="0"/>
    <n v="0"/>
    <n v="0"/>
    <n v="0"/>
    <n v="0"/>
    <n v="0"/>
    <m/>
    <n v="0"/>
    <n v="3"/>
    <n v="11"/>
    <n v="177"/>
    <x v="1"/>
    <x v="1"/>
    <x v="31"/>
    <x v="0"/>
  </r>
  <r>
    <n v="474"/>
    <n v="78952"/>
    <n v="0"/>
    <n v="1"/>
    <n v="11"/>
    <x v="5"/>
    <n v="62"/>
    <x v="0"/>
    <n v="2802"/>
    <x v="1"/>
    <n v="0"/>
    <n v="0"/>
    <n v="0"/>
    <n v="1"/>
    <n v="0"/>
    <n v="0"/>
    <n v="0"/>
    <n v="0"/>
    <n v="0"/>
    <n v="1"/>
    <n v="1170"/>
    <n v="19"/>
    <n v="594"/>
    <n v="99"/>
    <n v="76"/>
    <n v="134"/>
    <n v="2"/>
    <n v="6"/>
    <n v="2"/>
    <n v="5"/>
    <n v="12"/>
    <x v="19"/>
    <x v="2"/>
    <x v="1"/>
    <n v="103.05263157894737"/>
    <x v="0"/>
    <n v="1958"/>
    <x v="0"/>
    <n v="0"/>
    <n v="0"/>
    <n v="0"/>
    <n v="0"/>
    <n v="0"/>
    <n v="0"/>
    <m/>
    <n v="0"/>
    <n v="3"/>
    <n v="11"/>
    <n v="1824"/>
    <x v="1"/>
    <x v="1"/>
    <x v="25"/>
    <x v="1"/>
  </r>
  <r>
    <n v="475"/>
    <n v="46310"/>
    <n v="1"/>
    <n v="0"/>
    <n v="99"/>
    <x v="3"/>
    <n v="44"/>
    <x v="3"/>
    <n v="2732"/>
    <x v="3"/>
    <n v="1"/>
    <n v="0"/>
    <n v="0"/>
    <n v="0"/>
    <n v="0"/>
    <n v="0"/>
    <n v="0"/>
    <n v="1"/>
    <n v="0"/>
    <n v="0"/>
    <n v="185"/>
    <n v="2"/>
    <n v="88"/>
    <n v="15"/>
    <n v="5"/>
    <n v="14"/>
    <n v="2"/>
    <n v="8"/>
    <n v="6"/>
    <n v="1"/>
    <n v="5"/>
    <x v="10"/>
    <x v="4"/>
    <x v="2"/>
    <n v="24.583333333333332"/>
    <x v="1"/>
    <n v="295"/>
    <x v="3"/>
    <n v="0"/>
    <n v="0"/>
    <n v="0"/>
    <n v="0"/>
    <n v="0"/>
    <n v="0"/>
    <m/>
    <n v="0"/>
    <n v="3"/>
    <n v="11"/>
    <n v="281"/>
    <x v="1"/>
    <x v="1"/>
    <x v="31"/>
    <x v="0"/>
  </r>
  <r>
    <n v="476"/>
    <n v="76005"/>
    <n v="0"/>
    <n v="0"/>
    <n v="72"/>
    <x v="4"/>
    <n v="65"/>
    <x v="0"/>
    <n v="2651"/>
    <x v="1"/>
    <n v="0"/>
    <n v="0"/>
    <n v="0"/>
    <n v="1"/>
    <n v="0"/>
    <n v="0"/>
    <n v="0"/>
    <n v="1"/>
    <n v="0"/>
    <n v="0"/>
    <n v="983"/>
    <n v="20"/>
    <n v="389"/>
    <n v="240"/>
    <n v="50"/>
    <n v="40"/>
    <n v="1"/>
    <n v="6"/>
    <n v="3"/>
    <n v="5"/>
    <n v="13"/>
    <x v="27"/>
    <x v="0"/>
    <x v="1"/>
    <n v="80.095238095238102"/>
    <x v="0"/>
    <n v="1682"/>
    <x v="0"/>
    <n v="1"/>
    <n v="0"/>
    <n v="0"/>
    <n v="0"/>
    <n v="0"/>
    <n v="1"/>
    <m/>
    <n v="0"/>
    <n v="3"/>
    <n v="11"/>
    <n v="1642"/>
    <x v="1"/>
    <x v="1"/>
    <x v="45"/>
    <x v="0"/>
  </r>
  <r>
    <n v="477"/>
    <n v="58308"/>
    <n v="0"/>
    <n v="1"/>
    <n v="77"/>
    <x v="3"/>
    <n v="56"/>
    <x v="1"/>
    <n v="2692"/>
    <x v="0"/>
    <n v="0"/>
    <n v="0"/>
    <n v="1"/>
    <n v="0"/>
    <n v="0"/>
    <n v="0"/>
    <n v="0"/>
    <n v="0"/>
    <n v="1"/>
    <n v="0"/>
    <n v="691"/>
    <n v="0"/>
    <n v="69"/>
    <n v="10"/>
    <n v="0"/>
    <n v="130"/>
    <n v="4"/>
    <n v="8"/>
    <n v="2"/>
    <n v="6"/>
    <n v="3"/>
    <x v="12"/>
    <x v="4"/>
    <x v="0"/>
    <n v="70"/>
    <x v="0"/>
    <n v="770"/>
    <x v="2"/>
    <n v="0"/>
    <n v="0"/>
    <n v="0"/>
    <n v="0"/>
    <n v="0"/>
    <n v="0"/>
    <m/>
    <n v="0"/>
    <n v="3"/>
    <n v="11"/>
    <n v="640"/>
    <x v="1"/>
    <x v="1"/>
    <x v="46"/>
    <x v="0"/>
  </r>
  <r>
    <n v="478"/>
    <n v="55614"/>
    <n v="0"/>
    <n v="0"/>
    <n v="85"/>
    <x v="3"/>
    <n v="76"/>
    <x v="4"/>
    <n v="2373"/>
    <x v="3"/>
    <n v="1"/>
    <n v="0"/>
    <n v="0"/>
    <n v="0"/>
    <n v="0"/>
    <n v="0"/>
    <n v="0"/>
    <n v="0"/>
    <n v="0"/>
    <n v="1"/>
    <n v="504"/>
    <n v="13"/>
    <n v="131"/>
    <n v="8"/>
    <n v="0"/>
    <n v="26"/>
    <n v="1"/>
    <n v="7"/>
    <n v="9"/>
    <n v="4"/>
    <n v="6"/>
    <x v="19"/>
    <x v="2"/>
    <x v="2"/>
    <n v="34.526315789473685"/>
    <x v="2"/>
    <n v="656"/>
    <x v="2"/>
    <n v="0"/>
    <n v="0"/>
    <n v="0"/>
    <n v="1"/>
    <n v="0"/>
    <n v="1"/>
    <m/>
    <n v="0"/>
    <n v="3"/>
    <n v="11"/>
    <n v="630"/>
    <x v="1"/>
    <x v="1"/>
    <x v="30"/>
    <x v="0"/>
  </r>
  <r>
    <n v="479"/>
    <n v="59432"/>
    <n v="0"/>
    <n v="1"/>
    <n v="88"/>
    <x v="3"/>
    <n v="58"/>
    <x v="1"/>
    <n v="2601"/>
    <x v="3"/>
    <n v="1"/>
    <n v="0"/>
    <n v="0"/>
    <n v="0"/>
    <n v="0"/>
    <n v="0"/>
    <n v="0"/>
    <n v="0"/>
    <n v="1"/>
    <n v="0"/>
    <n v="317"/>
    <n v="25"/>
    <n v="265"/>
    <n v="25"/>
    <n v="19"/>
    <n v="12"/>
    <n v="3"/>
    <n v="5"/>
    <n v="5"/>
    <n v="3"/>
    <n v="11"/>
    <x v="19"/>
    <x v="2"/>
    <x v="1"/>
    <n v="34.263157894736842"/>
    <x v="2"/>
    <n v="651"/>
    <x v="2"/>
    <n v="0"/>
    <n v="0"/>
    <n v="0"/>
    <n v="0"/>
    <n v="0"/>
    <n v="0"/>
    <m/>
    <n v="0"/>
    <n v="3"/>
    <n v="11"/>
    <n v="639"/>
    <x v="1"/>
    <x v="1"/>
    <x v="30"/>
    <x v="0"/>
  </r>
  <r>
    <n v="480"/>
    <n v="55563"/>
    <n v="0"/>
    <n v="1"/>
    <n v="22"/>
    <x v="2"/>
    <n v="42"/>
    <x v="3"/>
    <n v="2244"/>
    <x v="3"/>
    <n v="1"/>
    <n v="0"/>
    <n v="0"/>
    <n v="0"/>
    <n v="0"/>
    <n v="0"/>
    <n v="0"/>
    <n v="1"/>
    <n v="0"/>
    <n v="0"/>
    <n v="29"/>
    <n v="1"/>
    <n v="9"/>
    <n v="2"/>
    <n v="0"/>
    <n v="2"/>
    <n v="1"/>
    <n v="3"/>
    <n v="2"/>
    <n v="0"/>
    <n v="3"/>
    <x v="7"/>
    <x v="3"/>
    <x v="1"/>
    <n v="8.1999999999999993"/>
    <x v="1"/>
    <n v="41"/>
    <x v="1"/>
    <n v="0"/>
    <n v="0"/>
    <n v="0"/>
    <n v="0"/>
    <n v="0"/>
    <n v="0"/>
    <m/>
    <n v="0"/>
    <n v="3"/>
    <n v="11"/>
    <n v="39"/>
    <x v="1"/>
    <x v="1"/>
    <x v="3"/>
    <x v="0"/>
  </r>
  <r>
    <n v="481"/>
    <n v="78642"/>
    <n v="0"/>
    <n v="1"/>
    <n v="83"/>
    <x v="3"/>
    <n v="49"/>
    <x v="3"/>
    <n v="2593"/>
    <x v="1"/>
    <n v="0"/>
    <n v="0"/>
    <n v="0"/>
    <n v="1"/>
    <n v="0"/>
    <n v="0"/>
    <n v="0"/>
    <n v="0"/>
    <n v="0"/>
    <n v="1"/>
    <n v="1396"/>
    <n v="0"/>
    <n v="322"/>
    <n v="46"/>
    <n v="35"/>
    <n v="17"/>
    <n v="1"/>
    <n v="6"/>
    <n v="4"/>
    <n v="9"/>
    <n v="4"/>
    <x v="5"/>
    <x v="2"/>
    <x v="0"/>
    <n v="105.82352941176471"/>
    <x v="0"/>
    <n v="1799"/>
    <x v="0"/>
    <n v="0"/>
    <n v="0"/>
    <n v="0"/>
    <n v="0"/>
    <n v="0"/>
    <n v="0"/>
    <m/>
    <n v="0"/>
    <n v="3"/>
    <n v="11"/>
    <n v="1782"/>
    <x v="1"/>
    <x v="1"/>
    <x v="13"/>
    <x v="0"/>
  </r>
  <r>
    <n v="482"/>
    <n v="67911"/>
    <n v="0"/>
    <n v="1"/>
    <n v="63"/>
    <x v="4"/>
    <n v="71"/>
    <x v="4"/>
    <n v="2197"/>
    <x v="1"/>
    <n v="0"/>
    <n v="0"/>
    <n v="0"/>
    <n v="1"/>
    <n v="0"/>
    <n v="0"/>
    <n v="0"/>
    <n v="0"/>
    <n v="0"/>
    <n v="1"/>
    <n v="529"/>
    <n v="0"/>
    <n v="356"/>
    <n v="63"/>
    <n v="28"/>
    <n v="0"/>
    <n v="3"/>
    <n v="3"/>
    <n v="6"/>
    <n v="7"/>
    <n v="11"/>
    <x v="13"/>
    <x v="0"/>
    <x v="1"/>
    <n v="40.666666666666664"/>
    <x v="2"/>
    <n v="976"/>
    <x v="2"/>
    <n v="0"/>
    <n v="0"/>
    <n v="0"/>
    <n v="0"/>
    <n v="0"/>
    <n v="0"/>
    <m/>
    <n v="0"/>
    <n v="3"/>
    <n v="11"/>
    <n v="976"/>
    <x v="1"/>
    <x v="1"/>
    <x v="34"/>
    <x v="0"/>
  </r>
  <r>
    <n v="483"/>
    <n v="65275"/>
    <n v="0"/>
    <n v="0"/>
    <n v="9"/>
    <x v="5"/>
    <n v="76"/>
    <x v="4"/>
    <n v="2611"/>
    <x v="2"/>
    <n v="0"/>
    <n v="1"/>
    <n v="0"/>
    <n v="0"/>
    <n v="0"/>
    <n v="0"/>
    <n v="0"/>
    <n v="1"/>
    <n v="0"/>
    <n v="0"/>
    <n v="388"/>
    <n v="14"/>
    <n v="218"/>
    <n v="91"/>
    <n v="14"/>
    <n v="21"/>
    <n v="1"/>
    <n v="2"/>
    <n v="4"/>
    <n v="3"/>
    <n v="13"/>
    <x v="2"/>
    <x v="2"/>
    <x v="1"/>
    <n v="36.25"/>
    <x v="2"/>
    <n v="725"/>
    <x v="2"/>
    <n v="0"/>
    <n v="0"/>
    <n v="0"/>
    <n v="0"/>
    <n v="0"/>
    <n v="0"/>
    <m/>
    <n v="0"/>
    <n v="3"/>
    <n v="11"/>
    <n v="704"/>
    <x v="1"/>
    <x v="1"/>
    <x v="17"/>
    <x v="0"/>
  </r>
  <r>
    <n v="484"/>
    <n v="27203"/>
    <n v="1"/>
    <n v="1"/>
    <n v="92"/>
    <x v="3"/>
    <n v="70"/>
    <x v="4"/>
    <n v="2851"/>
    <x v="1"/>
    <n v="0"/>
    <n v="0"/>
    <n v="0"/>
    <n v="1"/>
    <n v="0"/>
    <n v="0"/>
    <n v="0"/>
    <n v="1"/>
    <n v="0"/>
    <n v="0"/>
    <n v="13"/>
    <n v="2"/>
    <n v="21"/>
    <n v="4"/>
    <n v="0"/>
    <n v="24"/>
    <n v="2"/>
    <n v="8"/>
    <n v="1"/>
    <n v="1"/>
    <n v="2"/>
    <x v="1"/>
    <x v="1"/>
    <x v="1"/>
    <n v="10"/>
    <x v="1"/>
    <n v="40"/>
    <x v="1"/>
    <n v="0"/>
    <n v="0"/>
    <n v="0"/>
    <n v="0"/>
    <n v="0"/>
    <n v="0"/>
    <m/>
    <n v="0"/>
    <n v="3"/>
    <n v="11"/>
    <n v="16"/>
    <x v="1"/>
    <x v="1"/>
    <x v="14"/>
    <x v="0"/>
  </r>
  <r>
    <n v="485"/>
    <n v="48330"/>
    <n v="0"/>
    <n v="1"/>
    <n v="2"/>
    <x v="5"/>
    <n v="59"/>
    <x v="1"/>
    <n v="2385"/>
    <x v="1"/>
    <n v="0"/>
    <n v="0"/>
    <n v="0"/>
    <n v="1"/>
    <n v="0"/>
    <n v="0"/>
    <n v="0"/>
    <n v="0"/>
    <n v="1"/>
    <n v="0"/>
    <n v="28"/>
    <n v="0"/>
    <n v="4"/>
    <n v="0"/>
    <n v="0"/>
    <n v="0"/>
    <n v="1"/>
    <n v="5"/>
    <n v="1"/>
    <n v="0"/>
    <n v="3"/>
    <x v="1"/>
    <x v="1"/>
    <x v="1"/>
    <n v="8"/>
    <x v="1"/>
    <n v="32"/>
    <x v="1"/>
    <n v="0"/>
    <n v="0"/>
    <n v="0"/>
    <n v="0"/>
    <n v="0"/>
    <n v="0"/>
    <m/>
    <n v="0"/>
    <n v="3"/>
    <n v="11"/>
    <n v="32"/>
    <x v="1"/>
    <x v="1"/>
    <x v="23"/>
    <x v="0"/>
  </r>
  <r>
    <n v="486"/>
    <n v="24279"/>
    <n v="0"/>
    <n v="0"/>
    <n v="6"/>
    <x v="5"/>
    <n v="30"/>
    <x v="2"/>
    <n v="2706"/>
    <x v="2"/>
    <n v="0"/>
    <n v="1"/>
    <n v="0"/>
    <n v="0"/>
    <n v="0"/>
    <n v="0"/>
    <n v="1"/>
    <n v="0"/>
    <n v="0"/>
    <n v="0"/>
    <n v="16"/>
    <n v="36"/>
    <n v="21"/>
    <n v="20"/>
    <n v="62"/>
    <n v="108"/>
    <n v="1"/>
    <n v="8"/>
    <n v="4"/>
    <n v="1"/>
    <n v="3"/>
    <x v="6"/>
    <x v="3"/>
    <x v="2"/>
    <n v="19.375"/>
    <x v="1"/>
    <n v="155"/>
    <x v="3"/>
    <n v="0"/>
    <n v="0"/>
    <n v="0"/>
    <n v="0"/>
    <n v="0"/>
    <n v="0"/>
    <m/>
    <n v="0"/>
    <n v="3"/>
    <n v="11"/>
    <n v="47"/>
    <x v="1"/>
    <x v="1"/>
    <x v="19"/>
    <x v="0"/>
  </r>
  <r>
    <n v="487"/>
    <n v="64355"/>
    <n v="1"/>
    <n v="0"/>
    <n v="66"/>
    <x v="4"/>
    <n v="35"/>
    <x v="2"/>
    <n v="2833"/>
    <x v="2"/>
    <n v="0"/>
    <n v="1"/>
    <n v="0"/>
    <n v="0"/>
    <n v="0"/>
    <n v="0"/>
    <n v="0"/>
    <n v="0"/>
    <n v="0"/>
    <n v="1"/>
    <n v="1047"/>
    <n v="0"/>
    <n v="140"/>
    <n v="67"/>
    <n v="38"/>
    <n v="153"/>
    <n v="2"/>
    <n v="8"/>
    <n v="4"/>
    <n v="3"/>
    <n v="12"/>
    <x v="19"/>
    <x v="2"/>
    <x v="1"/>
    <n v="68"/>
    <x v="0"/>
    <n v="1292"/>
    <x v="4"/>
    <n v="0"/>
    <n v="0"/>
    <n v="0"/>
    <n v="0"/>
    <n v="0"/>
    <n v="0"/>
    <m/>
    <n v="0"/>
    <n v="3"/>
    <n v="11"/>
    <n v="1139"/>
    <x v="1"/>
    <x v="1"/>
    <x v="33"/>
    <x v="0"/>
  </r>
  <r>
    <n v="488"/>
    <n v="50943"/>
    <n v="0"/>
    <n v="1"/>
    <n v="49"/>
    <x v="0"/>
    <n v="64"/>
    <x v="0"/>
    <n v="2532"/>
    <x v="1"/>
    <n v="0"/>
    <n v="0"/>
    <n v="0"/>
    <n v="1"/>
    <n v="0"/>
    <n v="0"/>
    <n v="0"/>
    <n v="0"/>
    <n v="1"/>
    <n v="0"/>
    <n v="31"/>
    <n v="0"/>
    <n v="7"/>
    <n v="2"/>
    <n v="0"/>
    <n v="6"/>
    <n v="1"/>
    <n v="5"/>
    <n v="1"/>
    <n v="0"/>
    <n v="3"/>
    <x v="1"/>
    <x v="1"/>
    <x v="1"/>
    <n v="10"/>
    <x v="1"/>
    <n v="40"/>
    <x v="1"/>
    <n v="0"/>
    <n v="0"/>
    <n v="0"/>
    <n v="0"/>
    <n v="0"/>
    <n v="0"/>
    <m/>
    <n v="0"/>
    <n v="3"/>
    <n v="11"/>
    <n v="34"/>
    <x v="1"/>
    <x v="1"/>
    <x v="8"/>
    <x v="0"/>
  </r>
  <r>
    <n v="489"/>
    <n v="53653"/>
    <n v="0"/>
    <n v="0"/>
    <n v="29"/>
    <x v="2"/>
    <n v="67"/>
    <x v="0"/>
    <n v="2758"/>
    <x v="4"/>
    <n v="0"/>
    <n v="0"/>
    <n v="0"/>
    <n v="0"/>
    <n v="1"/>
    <n v="0"/>
    <n v="0"/>
    <n v="1"/>
    <n v="0"/>
    <n v="0"/>
    <n v="815"/>
    <n v="10"/>
    <n v="239"/>
    <n v="28"/>
    <n v="10"/>
    <n v="108"/>
    <n v="2"/>
    <n v="6"/>
    <n v="10"/>
    <n v="4"/>
    <n v="12"/>
    <x v="22"/>
    <x v="0"/>
    <x v="1"/>
    <n v="42.384615384615387"/>
    <x v="2"/>
    <n v="1102"/>
    <x v="4"/>
    <n v="0"/>
    <n v="0"/>
    <n v="0"/>
    <n v="0"/>
    <n v="0"/>
    <n v="0"/>
    <m/>
    <n v="0"/>
    <n v="3"/>
    <n v="11"/>
    <n v="994"/>
    <x v="1"/>
    <x v="1"/>
    <x v="29"/>
    <x v="1"/>
  </r>
  <r>
    <n v="490"/>
    <n v="65665"/>
    <n v="0"/>
    <n v="1"/>
    <n v="77"/>
    <x v="3"/>
    <n v="44"/>
    <x v="3"/>
    <n v="2368"/>
    <x v="2"/>
    <n v="0"/>
    <n v="1"/>
    <n v="0"/>
    <n v="0"/>
    <n v="0"/>
    <n v="0"/>
    <n v="0"/>
    <n v="1"/>
    <n v="0"/>
    <n v="0"/>
    <n v="225"/>
    <n v="162"/>
    <n v="387"/>
    <n v="106"/>
    <n v="36"/>
    <n v="29"/>
    <n v="1"/>
    <n v="3"/>
    <n v="5"/>
    <n v="10"/>
    <n v="8"/>
    <x v="18"/>
    <x v="0"/>
    <x v="0"/>
    <n v="39.826086956521742"/>
    <x v="2"/>
    <n v="916"/>
    <x v="2"/>
    <n v="0"/>
    <n v="0"/>
    <n v="0"/>
    <n v="0"/>
    <n v="0"/>
    <n v="0"/>
    <m/>
    <n v="0"/>
    <n v="3"/>
    <n v="11"/>
    <n v="887"/>
    <x v="1"/>
    <x v="1"/>
    <x v="30"/>
    <x v="0"/>
  </r>
  <r>
    <n v="491"/>
    <n v="81217"/>
    <n v="0"/>
    <n v="0"/>
    <n v="77"/>
    <x v="3"/>
    <n v="31"/>
    <x v="2"/>
    <n v="2504"/>
    <x v="0"/>
    <n v="0"/>
    <n v="0"/>
    <n v="1"/>
    <n v="0"/>
    <n v="0"/>
    <n v="0"/>
    <n v="0"/>
    <n v="1"/>
    <n v="0"/>
    <n v="0"/>
    <n v="493"/>
    <n v="70"/>
    <n v="324"/>
    <n v="146"/>
    <n v="40"/>
    <n v="84"/>
    <n v="1"/>
    <n v="1"/>
    <n v="3"/>
    <n v="7"/>
    <n v="11"/>
    <x v="27"/>
    <x v="0"/>
    <x v="1"/>
    <n v="51.095238095238095"/>
    <x v="0"/>
    <n v="1073"/>
    <x v="4"/>
    <n v="0"/>
    <n v="0"/>
    <n v="0"/>
    <n v="0"/>
    <n v="0"/>
    <n v="0"/>
    <m/>
    <n v="0"/>
    <n v="3"/>
    <n v="11"/>
    <n v="989"/>
    <x v="1"/>
    <x v="1"/>
    <x v="9"/>
    <x v="0"/>
  </r>
  <r>
    <n v="492"/>
    <n v="34935"/>
    <n v="0"/>
    <n v="0"/>
    <n v="71"/>
    <x v="4"/>
    <n v="28"/>
    <x v="5"/>
    <n v="2532"/>
    <x v="2"/>
    <n v="0"/>
    <n v="1"/>
    <n v="0"/>
    <n v="0"/>
    <n v="0"/>
    <n v="0"/>
    <n v="0"/>
    <n v="1"/>
    <n v="0"/>
    <n v="0"/>
    <n v="34"/>
    <n v="4"/>
    <n v="66"/>
    <n v="3"/>
    <n v="10"/>
    <n v="20"/>
    <n v="1"/>
    <n v="7"/>
    <n v="2"/>
    <n v="1"/>
    <n v="4"/>
    <x v="17"/>
    <x v="3"/>
    <x v="1"/>
    <n v="16.714285714285715"/>
    <x v="1"/>
    <n v="117"/>
    <x v="3"/>
    <n v="0"/>
    <n v="0"/>
    <n v="0"/>
    <n v="0"/>
    <n v="0"/>
    <n v="0"/>
    <m/>
    <n v="0"/>
    <n v="3"/>
    <n v="11"/>
    <n v="97"/>
    <x v="1"/>
    <x v="1"/>
    <x v="40"/>
    <x v="0"/>
  </r>
  <r>
    <n v="493"/>
    <n v="61250"/>
    <n v="0"/>
    <n v="1"/>
    <n v="49"/>
    <x v="0"/>
    <n v="61"/>
    <x v="0"/>
    <n v="2719"/>
    <x v="3"/>
    <n v="1"/>
    <n v="0"/>
    <n v="0"/>
    <n v="0"/>
    <n v="0"/>
    <n v="0"/>
    <n v="0"/>
    <n v="1"/>
    <n v="0"/>
    <n v="0"/>
    <n v="382"/>
    <n v="138"/>
    <n v="65"/>
    <n v="60"/>
    <n v="26"/>
    <n v="59"/>
    <n v="6"/>
    <n v="5"/>
    <n v="5"/>
    <n v="2"/>
    <n v="12"/>
    <x v="19"/>
    <x v="2"/>
    <x v="1"/>
    <n v="35.315789473684212"/>
    <x v="2"/>
    <n v="671"/>
    <x v="2"/>
    <n v="0"/>
    <n v="0"/>
    <n v="0"/>
    <n v="0"/>
    <n v="0"/>
    <n v="0"/>
    <m/>
    <n v="0"/>
    <n v="3"/>
    <n v="11"/>
    <n v="612"/>
    <x v="1"/>
    <x v="1"/>
    <x v="22"/>
    <x v="0"/>
  </r>
  <r>
    <n v="494"/>
    <n v="39665"/>
    <n v="1"/>
    <n v="0"/>
    <n v="97"/>
    <x v="3"/>
    <n v="39"/>
    <x v="2"/>
    <n v="2559"/>
    <x v="1"/>
    <n v="0"/>
    <n v="0"/>
    <n v="0"/>
    <n v="1"/>
    <n v="0"/>
    <n v="0"/>
    <n v="0"/>
    <n v="0"/>
    <n v="0"/>
    <n v="1"/>
    <n v="127"/>
    <n v="1"/>
    <n v="56"/>
    <n v="0"/>
    <n v="1"/>
    <n v="31"/>
    <n v="3"/>
    <n v="7"/>
    <n v="4"/>
    <n v="2"/>
    <n v="3"/>
    <x v="25"/>
    <x v="3"/>
    <x v="2"/>
    <n v="20.555555555555557"/>
    <x v="1"/>
    <n v="185"/>
    <x v="3"/>
    <n v="0"/>
    <n v="0"/>
    <n v="1"/>
    <n v="0"/>
    <n v="0"/>
    <n v="1"/>
    <m/>
    <n v="0"/>
    <n v="3"/>
    <n v="11"/>
    <n v="154"/>
    <x v="1"/>
    <x v="1"/>
    <x v="31"/>
    <x v="0"/>
  </r>
  <r>
    <n v="495"/>
    <n v="60152"/>
    <n v="0"/>
    <n v="1"/>
    <n v="6"/>
    <x v="5"/>
    <n v="41"/>
    <x v="3"/>
    <n v="2617"/>
    <x v="0"/>
    <n v="0"/>
    <n v="0"/>
    <n v="1"/>
    <n v="0"/>
    <n v="0"/>
    <n v="0"/>
    <n v="0"/>
    <n v="1"/>
    <n v="0"/>
    <n v="0"/>
    <n v="325"/>
    <n v="83"/>
    <n v="300"/>
    <n v="86"/>
    <n v="58"/>
    <n v="91"/>
    <n v="1"/>
    <n v="3"/>
    <n v="6"/>
    <n v="4"/>
    <n v="12"/>
    <x v="0"/>
    <x v="0"/>
    <x v="1"/>
    <n v="38.727272727272727"/>
    <x v="2"/>
    <n v="852"/>
    <x v="2"/>
    <n v="0"/>
    <n v="0"/>
    <n v="0"/>
    <n v="0"/>
    <n v="0"/>
    <n v="0"/>
    <m/>
    <n v="0"/>
    <n v="3"/>
    <n v="11"/>
    <n v="761"/>
    <x v="1"/>
    <x v="1"/>
    <x v="17"/>
    <x v="0"/>
  </r>
  <r>
    <n v="496"/>
    <n v="48920"/>
    <n v="0"/>
    <n v="2"/>
    <n v="93"/>
    <x v="3"/>
    <n v="56"/>
    <x v="1"/>
    <n v="2411"/>
    <x v="2"/>
    <n v="0"/>
    <n v="1"/>
    <n v="0"/>
    <n v="0"/>
    <n v="0"/>
    <n v="0"/>
    <n v="0"/>
    <n v="1"/>
    <n v="0"/>
    <n v="0"/>
    <n v="238"/>
    <n v="17"/>
    <n v="68"/>
    <n v="8"/>
    <n v="10"/>
    <n v="6"/>
    <n v="3"/>
    <n v="7"/>
    <n v="6"/>
    <n v="2"/>
    <n v="5"/>
    <x v="15"/>
    <x v="4"/>
    <x v="2"/>
    <n v="26.23076923076923"/>
    <x v="2"/>
    <n v="341"/>
    <x v="3"/>
    <n v="0"/>
    <n v="0"/>
    <n v="0"/>
    <n v="1"/>
    <n v="0"/>
    <n v="1"/>
    <m/>
    <n v="0"/>
    <n v="3"/>
    <n v="11"/>
    <n v="335"/>
    <x v="1"/>
    <x v="1"/>
    <x v="4"/>
    <x v="0"/>
  </r>
  <r>
    <n v="497"/>
    <n v="89120"/>
    <n v="0"/>
    <n v="0"/>
    <n v="78"/>
    <x v="3"/>
    <n v="61"/>
    <x v="0"/>
    <n v="2263"/>
    <x v="1"/>
    <n v="0"/>
    <n v="0"/>
    <n v="0"/>
    <n v="1"/>
    <n v="0"/>
    <n v="0"/>
    <n v="0"/>
    <n v="0"/>
    <n v="1"/>
    <n v="0"/>
    <n v="1168"/>
    <n v="92"/>
    <n v="408"/>
    <n v="72"/>
    <n v="129"/>
    <n v="55"/>
    <n v="1"/>
    <n v="1"/>
    <n v="5"/>
    <n v="6"/>
    <n v="7"/>
    <x v="23"/>
    <x v="2"/>
    <x v="1"/>
    <n v="103.83333333333333"/>
    <x v="0"/>
    <n v="1869"/>
    <x v="0"/>
    <n v="0"/>
    <n v="0"/>
    <n v="0"/>
    <n v="0"/>
    <n v="1"/>
    <n v="1"/>
    <m/>
    <n v="0"/>
    <n v="3"/>
    <n v="11"/>
    <n v="1814"/>
    <x v="1"/>
    <x v="1"/>
    <x v="13"/>
    <x v="0"/>
  </r>
  <r>
    <n v="498"/>
    <n v="44124"/>
    <n v="0"/>
    <n v="1"/>
    <n v="62"/>
    <x v="4"/>
    <n v="74"/>
    <x v="4"/>
    <n v="2573"/>
    <x v="1"/>
    <n v="0"/>
    <n v="0"/>
    <n v="0"/>
    <n v="1"/>
    <n v="0"/>
    <n v="0"/>
    <n v="0"/>
    <n v="0"/>
    <n v="0"/>
    <n v="1"/>
    <n v="284"/>
    <n v="0"/>
    <n v="55"/>
    <n v="0"/>
    <n v="6"/>
    <n v="52"/>
    <n v="4"/>
    <n v="8"/>
    <n v="6"/>
    <n v="2"/>
    <n v="5"/>
    <x v="15"/>
    <x v="4"/>
    <x v="2"/>
    <n v="26.53846153846154"/>
    <x v="2"/>
    <n v="345"/>
    <x v="3"/>
    <n v="0"/>
    <n v="0"/>
    <n v="0"/>
    <n v="0"/>
    <n v="0"/>
    <n v="0"/>
    <m/>
    <n v="0"/>
    <n v="3"/>
    <n v="11"/>
    <n v="293"/>
    <x v="1"/>
    <x v="1"/>
    <x v="18"/>
    <x v="0"/>
  </r>
  <r>
    <n v="499"/>
    <n v="81169"/>
    <n v="0"/>
    <n v="0"/>
    <n v="47"/>
    <x v="0"/>
    <n v="45"/>
    <x v="3"/>
    <n v="2600"/>
    <x v="0"/>
    <n v="0"/>
    <n v="0"/>
    <n v="1"/>
    <n v="0"/>
    <n v="0"/>
    <n v="0"/>
    <n v="0"/>
    <n v="0"/>
    <n v="1"/>
    <n v="0"/>
    <n v="1288"/>
    <n v="20"/>
    <n v="613"/>
    <n v="80"/>
    <n v="61"/>
    <n v="27"/>
    <n v="1"/>
    <n v="2"/>
    <n v="5"/>
    <n v="7"/>
    <n v="9"/>
    <x v="27"/>
    <x v="0"/>
    <x v="1"/>
    <n v="98.19047619047619"/>
    <x v="0"/>
    <n v="2062"/>
    <x v="0"/>
    <n v="0"/>
    <n v="0"/>
    <n v="0"/>
    <n v="0"/>
    <n v="0"/>
    <n v="0"/>
    <m/>
    <n v="0"/>
    <n v="3"/>
    <n v="11"/>
    <n v="2035"/>
    <x v="1"/>
    <x v="1"/>
    <x v="0"/>
    <x v="0"/>
  </r>
  <r>
    <n v="500"/>
    <n v="36443"/>
    <n v="1"/>
    <n v="1"/>
    <n v="9"/>
    <x v="5"/>
    <n v="59"/>
    <x v="1"/>
    <n v="2670"/>
    <x v="2"/>
    <n v="0"/>
    <n v="1"/>
    <n v="0"/>
    <n v="0"/>
    <n v="0"/>
    <n v="0"/>
    <n v="0"/>
    <n v="1"/>
    <n v="0"/>
    <n v="0"/>
    <n v="65"/>
    <n v="0"/>
    <n v="46"/>
    <n v="4"/>
    <n v="3"/>
    <n v="20"/>
    <n v="4"/>
    <n v="8"/>
    <n v="3"/>
    <n v="1"/>
    <n v="3"/>
    <x v="17"/>
    <x v="3"/>
    <x v="2"/>
    <n v="16.857142857142858"/>
    <x v="1"/>
    <n v="118"/>
    <x v="3"/>
    <n v="0"/>
    <n v="0"/>
    <n v="0"/>
    <n v="0"/>
    <n v="0"/>
    <n v="0"/>
    <m/>
    <n v="0"/>
    <n v="3"/>
    <n v="11"/>
    <n v="98"/>
    <x v="1"/>
    <x v="1"/>
    <x v="19"/>
    <x v="0"/>
  </r>
  <r>
    <n v="501"/>
    <n v="26095"/>
    <n v="1"/>
    <n v="0"/>
    <n v="77"/>
    <x v="3"/>
    <n v="30"/>
    <x v="2"/>
    <n v="2523"/>
    <x v="0"/>
    <n v="0"/>
    <n v="0"/>
    <n v="1"/>
    <n v="0"/>
    <n v="0"/>
    <n v="0"/>
    <n v="0"/>
    <n v="1"/>
    <n v="0"/>
    <n v="0"/>
    <n v="11"/>
    <n v="7"/>
    <n v="9"/>
    <n v="3"/>
    <n v="1"/>
    <n v="11"/>
    <n v="1"/>
    <n v="7"/>
    <n v="1"/>
    <n v="0"/>
    <n v="3"/>
    <x v="1"/>
    <x v="1"/>
    <x v="1"/>
    <n v="7.75"/>
    <x v="1"/>
    <n v="31"/>
    <x v="1"/>
    <n v="0"/>
    <n v="0"/>
    <n v="0"/>
    <n v="0"/>
    <n v="0"/>
    <n v="0"/>
    <m/>
    <n v="0"/>
    <n v="3"/>
    <n v="11"/>
    <n v="20"/>
    <x v="1"/>
    <x v="1"/>
    <x v="14"/>
    <x v="0"/>
  </r>
  <r>
    <n v="502"/>
    <n v="71367"/>
    <n v="0"/>
    <n v="0"/>
    <n v="24"/>
    <x v="2"/>
    <n v="61"/>
    <x v="0"/>
    <n v="2469"/>
    <x v="1"/>
    <n v="0"/>
    <n v="0"/>
    <n v="0"/>
    <n v="1"/>
    <n v="0"/>
    <n v="0"/>
    <n v="0"/>
    <n v="1"/>
    <n v="0"/>
    <n v="0"/>
    <n v="227"/>
    <n v="23"/>
    <n v="389"/>
    <n v="42"/>
    <n v="21"/>
    <n v="75"/>
    <n v="1"/>
    <n v="2"/>
    <n v="4"/>
    <n v="5"/>
    <n v="7"/>
    <x v="21"/>
    <x v="2"/>
    <x v="1"/>
    <n v="43.875"/>
    <x v="2"/>
    <n v="702"/>
    <x v="2"/>
    <n v="0"/>
    <n v="0"/>
    <n v="0"/>
    <n v="0"/>
    <n v="0"/>
    <n v="0"/>
    <m/>
    <n v="0"/>
    <n v="3"/>
    <n v="11"/>
    <n v="627"/>
    <x v="1"/>
    <x v="1"/>
    <x v="2"/>
    <x v="0"/>
  </r>
  <r>
    <n v="503"/>
    <n v="80184"/>
    <n v="0"/>
    <n v="0"/>
    <n v="19"/>
    <x v="2"/>
    <n v="76"/>
    <x v="4"/>
    <n v="2279"/>
    <x v="2"/>
    <n v="0"/>
    <n v="1"/>
    <n v="0"/>
    <n v="0"/>
    <n v="0"/>
    <n v="0"/>
    <n v="0"/>
    <n v="0"/>
    <n v="1"/>
    <n v="0"/>
    <n v="1035"/>
    <n v="134"/>
    <n v="670"/>
    <n v="25"/>
    <n v="38"/>
    <n v="0"/>
    <n v="1"/>
    <n v="3"/>
    <n v="6"/>
    <n v="3"/>
    <n v="10"/>
    <x v="19"/>
    <x v="2"/>
    <x v="1"/>
    <n v="100.10526315789474"/>
    <x v="0"/>
    <n v="1902"/>
    <x v="0"/>
    <n v="1"/>
    <n v="0"/>
    <n v="0"/>
    <n v="0"/>
    <n v="1"/>
    <n v="2"/>
    <m/>
    <n v="0"/>
    <n v="3"/>
    <n v="11"/>
    <n v="1902"/>
    <x v="1"/>
    <x v="1"/>
    <x v="38"/>
    <x v="1"/>
  </r>
  <r>
    <n v="504"/>
    <n v="30630"/>
    <n v="1"/>
    <n v="1"/>
    <n v="67"/>
    <x v="4"/>
    <n v="55"/>
    <x v="1"/>
    <n v="2312"/>
    <x v="3"/>
    <n v="1"/>
    <n v="0"/>
    <n v="0"/>
    <n v="0"/>
    <n v="0"/>
    <n v="0"/>
    <n v="0"/>
    <n v="1"/>
    <n v="0"/>
    <n v="0"/>
    <n v="27"/>
    <n v="1"/>
    <n v="12"/>
    <n v="2"/>
    <n v="0"/>
    <n v="10"/>
    <n v="2"/>
    <n v="7"/>
    <n v="2"/>
    <n v="0"/>
    <n v="3"/>
    <x v="7"/>
    <x v="3"/>
    <x v="1"/>
    <n v="8.4"/>
    <x v="1"/>
    <n v="42"/>
    <x v="1"/>
    <n v="0"/>
    <n v="0"/>
    <n v="0"/>
    <n v="0"/>
    <n v="0"/>
    <n v="0"/>
    <m/>
    <n v="0"/>
    <n v="3"/>
    <n v="11"/>
    <n v="32"/>
    <x v="1"/>
    <x v="1"/>
    <x v="28"/>
    <x v="0"/>
  </r>
  <r>
    <n v="505"/>
    <n v="73454"/>
    <n v="0"/>
    <n v="0"/>
    <n v="95"/>
    <x v="3"/>
    <n v="33"/>
    <x v="2"/>
    <n v="2279"/>
    <x v="0"/>
    <n v="0"/>
    <n v="0"/>
    <n v="1"/>
    <n v="0"/>
    <n v="0"/>
    <n v="0"/>
    <n v="0"/>
    <n v="0"/>
    <n v="1"/>
    <n v="0"/>
    <n v="982"/>
    <n v="73"/>
    <n v="351"/>
    <n v="56"/>
    <n v="14"/>
    <n v="175"/>
    <n v="1"/>
    <n v="5"/>
    <n v="2"/>
    <n v="4"/>
    <n v="6"/>
    <x v="10"/>
    <x v="4"/>
    <x v="1"/>
    <n v="123"/>
    <x v="0"/>
    <n v="1476"/>
    <x v="4"/>
    <n v="0"/>
    <n v="0"/>
    <n v="1"/>
    <n v="0"/>
    <n v="0"/>
    <n v="1"/>
    <m/>
    <n v="0"/>
    <n v="3"/>
    <n v="11"/>
    <n v="1301"/>
    <x v="1"/>
    <x v="1"/>
    <x v="9"/>
    <x v="0"/>
  </r>
  <r>
    <n v="506"/>
    <n v="42691"/>
    <n v="0"/>
    <n v="0"/>
    <n v="48"/>
    <x v="0"/>
    <n v="29"/>
    <x v="5"/>
    <n v="2476"/>
    <x v="2"/>
    <n v="0"/>
    <n v="1"/>
    <n v="0"/>
    <n v="0"/>
    <n v="0"/>
    <n v="0"/>
    <n v="0"/>
    <n v="1"/>
    <n v="0"/>
    <n v="0"/>
    <n v="179"/>
    <n v="2"/>
    <n v="64"/>
    <n v="38"/>
    <n v="17"/>
    <n v="58"/>
    <n v="1"/>
    <n v="5"/>
    <n v="5"/>
    <n v="1"/>
    <n v="6"/>
    <x v="10"/>
    <x v="4"/>
    <x v="1"/>
    <n v="25"/>
    <x v="1"/>
    <n v="300"/>
    <x v="3"/>
    <n v="0"/>
    <n v="0"/>
    <n v="0"/>
    <n v="0"/>
    <n v="0"/>
    <n v="0"/>
    <m/>
    <n v="0"/>
    <n v="3"/>
    <n v="11"/>
    <n v="242"/>
    <x v="1"/>
    <x v="1"/>
    <x v="10"/>
    <x v="0"/>
  </r>
  <r>
    <n v="507"/>
    <n v="70503"/>
    <n v="0"/>
    <n v="0"/>
    <n v="73"/>
    <x v="4"/>
    <n v="67"/>
    <x v="0"/>
    <n v="2796"/>
    <x v="2"/>
    <n v="0"/>
    <n v="1"/>
    <n v="0"/>
    <n v="0"/>
    <n v="0"/>
    <n v="0"/>
    <n v="0"/>
    <n v="1"/>
    <n v="0"/>
    <n v="0"/>
    <n v="1379"/>
    <n v="33"/>
    <n v="216"/>
    <n v="0"/>
    <n v="33"/>
    <n v="66"/>
    <n v="1"/>
    <n v="6"/>
    <n v="2"/>
    <n v="4"/>
    <n v="9"/>
    <x v="9"/>
    <x v="4"/>
    <x v="1"/>
    <n v="110.73333333333333"/>
    <x v="0"/>
    <n v="1661"/>
    <x v="0"/>
    <n v="0"/>
    <n v="0"/>
    <n v="0"/>
    <n v="1"/>
    <n v="1"/>
    <n v="2"/>
    <m/>
    <n v="0"/>
    <n v="3"/>
    <n v="11"/>
    <n v="1595"/>
    <x v="1"/>
    <x v="1"/>
    <x v="45"/>
    <x v="0"/>
  </r>
  <r>
    <n v="508"/>
    <n v="25545"/>
    <n v="1"/>
    <n v="0"/>
    <n v="35"/>
    <x v="1"/>
    <n v="33"/>
    <x v="2"/>
    <n v="2818"/>
    <x v="2"/>
    <n v="0"/>
    <n v="1"/>
    <n v="0"/>
    <n v="0"/>
    <n v="0"/>
    <n v="0"/>
    <n v="0"/>
    <n v="1"/>
    <n v="0"/>
    <n v="0"/>
    <n v="32"/>
    <n v="1"/>
    <n v="64"/>
    <n v="16"/>
    <n v="12"/>
    <n v="85"/>
    <n v="3"/>
    <n v="6"/>
    <n v="2"/>
    <n v="2"/>
    <n v="3"/>
    <x v="17"/>
    <x v="3"/>
    <x v="1"/>
    <n v="17.857142857142858"/>
    <x v="1"/>
    <n v="125"/>
    <x v="3"/>
    <n v="0"/>
    <n v="0"/>
    <n v="0"/>
    <n v="0"/>
    <n v="0"/>
    <n v="0"/>
    <m/>
    <n v="0"/>
    <n v="3"/>
    <n v="11"/>
    <n v="40"/>
    <x v="0"/>
    <x v="0"/>
    <x v="6"/>
    <x v="0"/>
  </r>
  <r>
    <n v="509"/>
    <n v="32880"/>
    <n v="1"/>
    <n v="0"/>
    <n v="76"/>
    <x v="3"/>
    <n v="34"/>
    <x v="2"/>
    <n v="2731"/>
    <x v="2"/>
    <n v="0"/>
    <n v="1"/>
    <n v="0"/>
    <n v="0"/>
    <n v="0"/>
    <n v="0"/>
    <n v="0"/>
    <n v="1"/>
    <n v="0"/>
    <n v="0"/>
    <n v="8"/>
    <n v="4"/>
    <n v="15"/>
    <n v="7"/>
    <n v="6"/>
    <n v="2"/>
    <n v="1"/>
    <n v="8"/>
    <n v="1"/>
    <n v="0"/>
    <n v="3"/>
    <x v="1"/>
    <x v="1"/>
    <x v="1"/>
    <n v="10"/>
    <x v="1"/>
    <n v="40"/>
    <x v="1"/>
    <n v="0"/>
    <n v="0"/>
    <n v="0"/>
    <n v="0"/>
    <n v="0"/>
    <n v="0"/>
    <m/>
    <n v="0"/>
    <n v="3"/>
    <n v="11"/>
    <n v="38"/>
    <x v="1"/>
    <x v="1"/>
    <x v="14"/>
    <x v="0"/>
  </r>
  <r>
    <n v="510"/>
    <n v="77863"/>
    <n v="0"/>
    <n v="0"/>
    <n v="20"/>
    <x v="2"/>
    <n v="62"/>
    <x v="0"/>
    <n v="2373"/>
    <x v="1"/>
    <n v="0"/>
    <n v="0"/>
    <n v="0"/>
    <n v="1"/>
    <n v="0"/>
    <n v="0"/>
    <n v="0"/>
    <n v="0"/>
    <n v="0"/>
    <n v="1"/>
    <n v="881"/>
    <n v="38"/>
    <n v="319"/>
    <n v="16"/>
    <n v="25"/>
    <n v="12"/>
    <n v="1"/>
    <n v="2"/>
    <n v="4"/>
    <n v="5"/>
    <n v="10"/>
    <x v="19"/>
    <x v="2"/>
    <x v="1"/>
    <n v="67.315789473684205"/>
    <x v="0"/>
    <n v="1279"/>
    <x v="4"/>
    <n v="0"/>
    <n v="0"/>
    <n v="0"/>
    <n v="0"/>
    <n v="0"/>
    <n v="0"/>
    <m/>
    <n v="0"/>
    <n v="3"/>
    <n v="11"/>
    <n v="1267"/>
    <x v="1"/>
    <x v="1"/>
    <x v="11"/>
    <x v="1"/>
  </r>
  <r>
    <n v="511"/>
    <n v="50353"/>
    <n v="0"/>
    <n v="0"/>
    <n v="72"/>
    <x v="4"/>
    <n v="43"/>
    <x v="3"/>
    <n v="2180"/>
    <x v="2"/>
    <n v="0"/>
    <n v="1"/>
    <n v="0"/>
    <n v="0"/>
    <n v="0"/>
    <n v="0"/>
    <n v="0"/>
    <n v="0"/>
    <n v="1"/>
    <n v="0"/>
    <n v="141"/>
    <n v="15"/>
    <n v="153"/>
    <n v="67"/>
    <n v="31"/>
    <n v="35"/>
    <n v="1"/>
    <n v="3"/>
    <n v="4"/>
    <n v="4"/>
    <n v="6"/>
    <x v="4"/>
    <x v="4"/>
    <x v="1"/>
    <n v="29.071428571428573"/>
    <x v="2"/>
    <n v="407"/>
    <x v="3"/>
    <n v="0"/>
    <n v="0"/>
    <n v="0"/>
    <n v="0"/>
    <n v="0"/>
    <n v="0"/>
    <m/>
    <n v="0"/>
    <n v="3"/>
    <n v="11"/>
    <n v="372"/>
    <x v="1"/>
    <x v="1"/>
    <x v="18"/>
    <x v="0"/>
  </r>
  <r>
    <n v="512"/>
    <n v="61839"/>
    <n v="0"/>
    <n v="0"/>
    <n v="20"/>
    <x v="2"/>
    <n v="56"/>
    <x v="1"/>
    <n v="2845"/>
    <x v="0"/>
    <n v="0"/>
    <n v="0"/>
    <n v="1"/>
    <n v="0"/>
    <n v="0"/>
    <n v="0"/>
    <n v="0"/>
    <n v="1"/>
    <n v="0"/>
    <n v="0"/>
    <n v="1000"/>
    <n v="155"/>
    <n v="379"/>
    <n v="224"/>
    <n v="17"/>
    <n v="120"/>
    <n v="1"/>
    <n v="8"/>
    <n v="4"/>
    <n v="8"/>
    <n v="4"/>
    <x v="21"/>
    <x v="2"/>
    <x v="0"/>
    <n v="110.9375"/>
    <x v="0"/>
    <n v="1775"/>
    <x v="0"/>
    <n v="0"/>
    <n v="0"/>
    <n v="0"/>
    <n v="0"/>
    <n v="0"/>
    <n v="0"/>
    <m/>
    <n v="0"/>
    <n v="3"/>
    <n v="11"/>
    <n v="1655"/>
    <x v="1"/>
    <x v="1"/>
    <x v="38"/>
    <x v="1"/>
  </r>
  <r>
    <n v="513"/>
    <n v="49154"/>
    <n v="1"/>
    <n v="1"/>
    <n v="69"/>
    <x v="4"/>
    <n v="60"/>
    <x v="0"/>
    <n v="2397"/>
    <x v="2"/>
    <n v="0"/>
    <n v="1"/>
    <n v="0"/>
    <n v="0"/>
    <n v="0"/>
    <n v="0"/>
    <n v="0"/>
    <n v="0"/>
    <n v="0"/>
    <n v="1"/>
    <n v="206"/>
    <n v="10"/>
    <n v="67"/>
    <n v="30"/>
    <n v="27"/>
    <n v="71"/>
    <n v="6"/>
    <n v="6"/>
    <n v="4"/>
    <n v="1"/>
    <n v="8"/>
    <x v="15"/>
    <x v="4"/>
    <x v="1"/>
    <n v="26.153846153846153"/>
    <x v="2"/>
    <n v="340"/>
    <x v="3"/>
    <n v="0"/>
    <n v="0"/>
    <n v="0"/>
    <n v="0"/>
    <n v="0"/>
    <n v="0"/>
    <m/>
    <n v="0"/>
    <n v="3"/>
    <n v="11"/>
    <n v="269"/>
    <x v="1"/>
    <x v="1"/>
    <x v="18"/>
    <x v="0"/>
  </r>
  <r>
    <n v="514"/>
    <n v="47682"/>
    <n v="0"/>
    <n v="1"/>
    <n v="80"/>
    <x v="3"/>
    <n v="45"/>
    <x v="3"/>
    <n v="2658"/>
    <x v="4"/>
    <n v="0"/>
    <n v="0"/>
    <n v="0"/>
    <n v="0"/>
    <n v="1"/>
    <n v="1"/>
    <n v="0"/>
    <n v="0"/>
    <n v="0"/>
    <n v="0"/>
    <n v="162"/>
    <n v="61"/>
    <n v="83"/>
    <n v="97"/>
    <n v="57"/>
    <n v="61"/>
    <n v="4"/>
    <n v="5"/>
    <n v="4"/>
    <n v="3"/>
    <n v="8"/>
    <x v="9"/>
    <x v="4"/>
    <x v="1"/>
    <n v="30.666666666666668"/>
    <x v="2"/>
    <n v="460"/>
    <x v="3"/>
    <n v="0"/>
    <n v="0"/>
    <n v="0"/>
    <n v="0"/>
    <n v="0"/>
    <n v="0"/>
    <m/>
    <n v="0"/>
    <n v="3"/>
    <n v="11"/>
    <n v="399"/>
    <x v="1"/>
    <x v="1"/>
    <x v="4"/>
    <x v="0"/>
  </r>
  <r>
    <n v="515"/>
    <n v="72679"/>
    <n v="0"/>
    <n v="1"/>
    <n v="65"/>
    <x v="4"/>
    <n v="51"/>
    <x v="1"/>
    <n v="2443"/>
    <x v="0"/>
    <n v="0"/>
    <n v="0"/>
    <n v="1"/>
    <n v="0"/>
    <n v="0"/>
    <n v="0"/>
    <n v="0"/>
    <n v="1"/>
    <n v="0"/>
    <n v="0"/>
    <n v="619"/>
    <n v="54"/>
    <n v="260"/>
    <n v="127"/>
    <n v="54"/>
    <n v="54"/>
    <n v="1"/>
    <n v="1"/>
    <n v="4"/>
    <n v="7"/>
    <n v="5"/>
    <x v="21"/>
    <x v="2"/>
    <x v="0"/>
    <n v="69.625"/>
    <x v="0"/>
    <n v="1114"/>
    <x v="4"/>
    <n v="0"/>
    <n v="0"/>
    <n v="0"/>
    <n v="0"/>
    <n v="0"/>
    <n v="0"/>
    <m/>
    <n v="0"/>
    <n v="3"/>
    <n v="11"/>
    <n v="1060"/>
    <x v="1"/>
    <x v="1"/>
    <x v="33"/>
    <x v="0"/>
  </r>
  <r>
    <n v="516"/>
    <n v="57954"/>
    <n v="1"/>
    <n v="1"/>
    <n v="52"/>
    <x v="0"/>
    <n v="43"/>
    <x v="3"/>
    <n v="2170"/>
    <x v="1"/>
    <n v="0"/>
    <n v="0"/>
    <n v="0"/>
    <n v="1"/>
    <n v="0"/>
    <n v="0"/>
    <n v="0"/>
    <n v="0"/>
    <n v="1"/>
    <n v="0"/>
    <n v="456"/>
    <n v="4"/>
    <n v="24"/>
    <n v="0"/>
    <n v="0"/>
    <n v="9"/>
    <n v="7"/>
    <n v="7"/>
    <n v="8"/>
    <n v="2"/>
    <n v="6"/>
    <x v="21"/>
    <x v="2"/>
    <x v="2"/>
    <n v="30.25"/>
    <x v="2"/>
    <n v="484"/>
    <x v="3"/>
    <n v="0"/>
    <n v="0"/>
    <n v="0"/>
    <n v="1"/>
    <n v="0"/>
    <n v="1"/>
    <m/>
    <n v="0"/>
    <n v="3"/>
    <n v="11"/>
    <n v="475"/>
    <x v="1"/>
    <x v="1"/>
    <x v="27"/>
    <x v="0"/>
  </r>
  <r>
    <n v="517"/>
    <n v="65316"/>
    <n v="1"/>
    <n v="1"/>
    <n v="65"/>
    <x v="4"/>
    <n v="58"/>
    <x v="1"/>
    <n v="2590"/>
    <x v="2"/>
    <n v="0"/>
    <n v="1"/>
    <n v="0"/>
    <n v="0"/>
    <n v="0"/>
    <n v="0"/>
    <n v="0"/>
    <n v="1"/>
    <n v="0"/>
    <n v="0"/>
    <n v="112"/>
    <n v="6"/>
    <n v="92"/>
    <n v="3"/>
    <n v="9"/>
    <n v="38"/>
    <n v="2"/>
    <n v="4"/>
    <n v="3"/>
    <n v="2"/>
    <n v="5"/>
    <x v="16"/>
    <x v="3"/>
    <x v="1"/>
    <n v="22.2"/>
    <x v="1"/>
    <n v="222"/>
    <x v="3"/>
    <n v="0"/>
    <n v="0"/>
    <n v="0"/>
    <n v="0"/>
    <n v="0"/>
    <n v="0"/>
    <m/>
    <n v="0"/>
    <n v="3"/>
    <n v="11"/>
    <n v="184"/>
    <x v="1"/>
    <x v="1"/>
    <x v="40"/>
    <x v="0"/>
  </r>
  <r>
    <n v="518"/>
    <n v="28567"/>
    <n v="1"/>
    <n v="0"/>
    <n v="57"/>
    <x v="0"/>
    <n v="38"/>
    <x v="2"/>
    <n v="2536"/>
    <x v="0"/>
    <n v="0"/>
    <n v="0"/>
    <n v="1"/>
    <n v="0"/>
    <n v="0"/>
    <n v="0"/>
    <n v="0"/>
    <n v="1"/>
    <n v="0"/>
    <n v="0"/>
    <n v="11"/>
    <n v="3"/>
    <n v="22"/>
    <n v="2"/>
    <n v="2"/>
    <n v="6"/>
    <n v="2"/>
    <n v="6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34"/>
    <x v="1"/>
    <x v="1"/>
    <x v="8"/>
    <x v="0"/>
  </r>
  <r>
    <n v="519"/>
    <n v="47352"/>
    <n v="0"/>
    <n v="1"/>
    <n v="70"/>
    <x v="4"/>
    <n v="69"/>
    <x v="0"/>
    <n v="2603"/>
    <x v="1"/>
    <n v="0"/>
    <n v="0"/>
    <n v="0"/>
    <n v="1"/>
    <n v="0"/>
    <n v="0"/>
    <n v="0"/>
    <n v="0"/>
    <n v="1"/>
    <n v="0"/>
    <n v="172"/>
    <n v="12"/>
    <n v="112"/>
    <n v="8"/>
    <n v="0"/>
    <n v="15"/>
    <n v="4"/>
    <n v="7"/>
    <n v="6"/>
    <n v="1"/>
    <n v="5"/>
    <x v="10"/>
    <x v="4"/>
    <x v="2"/>
    <n v="25.333333333333332"/>
    <x v="2"/>
    <n v="304"/>
    <x v="3"/>
    <n v="0"/>
    <n v="0"/>
    <n v="0"/>
    <n v="0"/>
    <n v="0"/>
    <n v="0"/>
    <m/>
    <n v="0"/>
    <n v="3"/>
    <n v="11"/>
    <n v="289"/>
    <x v="1"/>
    <x v="1"/>
    <x v="18"/>
    <x v="0"/>
  </r>
  <r>
    <n v="520"/>
    <n v="44931"/>
    <n v="0"/>
    <n v="1"/>
    <n v="0"/>
    <x v="5"/>
    <n v="53"/>
    <x v="1"/>
    <n v="2321"/>
    <x v="1"/>
    <n v="0"/>
    <n v="0"/>
    <n v="0"/>
    <n v="1"/>
    <n v="0"/>
    <n v="0"/>
    <n v="0"/>
    <n v="1"/>
    <n v="0"/>
    <n v="0"/>
    <n v="78"/>
    <n v="0"/>
    <n v="11"/>
    <n v="0"/>
    <n v="0"/>
    <n v="7"/>
    <n v="1"/>
    <n v="5"/>
    <n v="2"/>
    <n v="1"/>
    <n v="3"/>
    <x v="3"/>
    <x v="3"/>
    <x v="1"/>
    <n v="14.833333333333334"/>
    <x v="1"/>
    <n v="89"/>
    <x v="1"/>
    <n v="0"/>
    <n v="0"/>
    <n v="0"/>
    <n v="0"/>
    <n v="0"/>
    <n v="0"/>
    <m/>
    <n v="0"/>
    <n v="3"/>
    <n v="11"/>
    <n v="82"/>
    <x v="1"/>
    <x v="1"/>
    <x v="23"/>
    <x v="0"/>
  </r>
  <r>
    <n v="521"/>
    <n v="76982"/>
    <n v="0"/>
    <n v="0"/>
    <n v="19"/>
    <x v="2"/>
    <n v="53"/>
    <x v="1"/>
    <n v="2293"/>
    <x v="3"/>
    <n v="1"/>
    <n v="0"/>
    <n v="0"/>
    <n v="0"/>
    <n v="0"/>
    <n v="0"/>
    <n v="0"/>
    <n v="1"/>
    <n v="0"/>
    <n v="0"/>
    <n v="464"/>
    <n v="151"/>
    <n v="292"/>
    <n v="65"/>
    <n v="60"/>
    <n v="30"/>
    <n v="1"/>
    <n v="4"/>
    <n v="8"/>
    <n v="3"/>
    <n v="4"/>
    <x v="9"/>
    <x v="4"/>
    <x v="2"/>
    <n v="68.8"/>
    <x v="0"/>
    <n v="1032"/>
    <x v="4"/>
    <n v="0"/>
    <n v="0"/>
    <n v="0"/>
    <n v="0"/>
    <n v="1"/>
    <n v="1"/>
    <m/>
    <n v="0"/>
    <n v="3"/>
    <n v="11"/>
    <n v="1002"/>
    <x v="0"/>
    <x v="0"/>
    <x v="11"/>
    <x v="1"/>
  </r>
  <r>
    <n v="522"/>
    <n v="57247"/>
    <n v="0"/>
    <n v="1"/>
    <n v="50"/>
    <x v="0"/>
    <n v="68"/>
    <x v="0"/>
    <n v="2484"/>
    <x v="1"/>
    <n v="0"/>
    <n v="0"/>
    <n v="0"/>
    <n v="1"/>
    <n v="0"/>
    <n v="1"/>
    <n v="0"/>
    <n v="0"/>
    <n v="0"/>
    <n v="0"/>
    <n v="99"/>
    <n v="4"/>
    <n v="32"/>
    <n v="37"/>
    <n v="54"/>
    <n v="6"/>
    <n v="2"/>
    <n v="2"/>
    <n v="2"/>
    <n v="1"/>
    <n v="7"/>
    <x v="16"/>
    <x v="3"/>
    <x v="1"/>
    <n v="22.6"/>
    <x v="1"/>
    <n v="226"/>
    <x v="3"/>
    <n v="0"/>
    <n v="0"/>
    <n v="0"/>
    <n v="0"/>
    <n v="0"/>
    <n v="0"/>
    <m/>
    <n v="0"/>
    <n v="3"/>
    <n v="11"/>
    <n v="220"/>
    <x v="1"/>
    <x v="1"/>
    <x v="10"/>
    <x v="0"/>
  </r>
  <r>
    <n v="523"/>
    <n v="22944"/>
    <n v="1"/>
    <n v="0"/>
    <n v="67"/>
    <x v="4"/>
    <n v="39"/>
    <x v="2"/>
    <n v="2347"/>
    <x v="0"/>
    <n v="0"/>
    <n v="0"/>
    <n v="1"/>
    <n v="0"/>
    <n v="0"/>
    <n v="0"/>
    <n v="0"/>
    <n v="0"/>
    <n v="1"/>
    <n v="0"/>
    <n v="19"/>
    <n v="3"/>
    <n v="19"/>
    <n v="4"/>
    <n v="5"/>
    <n v="26"/>
    <n v="3"/>
    <n v="7"/>
    <n v="3"/>
    <n v="0"/>
    <n v="3"/>
    <x v="3"/>
    <x v="3"/>
    <x v="2"/>
    <n v="8.3333333333333339"/>
    <x v="1"/>
    <n v="50"/>
    <x v="1"/>
    <n v="0"/>
    <n v="0"/>
    <n v="0"/>
    <n v="0"/>
    <n v="0"/>
    <n v="0"/>
    <m/>
    <n v="0"/>
    <n v="3"/>
    <n v="11"/>
    <n v="24"/>
    <x v="1"/>
    <x v="1"/>
    <x v="28"/>
    <x v="0"/>
  </r>
  <r>
    <n v="524"/>
    <n v="25315"/>
    <n v="1"/>
    <n v="0"/>
    <n v="46"/>
    <x v="0"/>
    <n v="43"/>
    <x v="3"/>
    <n v="2393"/>
    <x v="1"/>
    <n v="0"/>
    <n v="0"/>
    <n v="0"/>
    <n v="1"/>
    <n v="0"/>
    <n v="1"/>
    <n v="0"/>
    <n v="0"/>
    <n v="0"/>
    <n v="0"/>
    <n v="1"/>
    <n v="9"/>
    <n v="8"/>
    <n v="11"/>
    <n v="3"/>
    <n v="22"/>
    <n v="3"/>
    <n v="8"/>
    <n v="3"/>
    <n v="0"/>
    <n v="3"/>
    <x v="3"/>
    <x v="3"/>
    <x v="2"/>
    <n v="5.333333333333333"/>
    <x v="1"/>
    <n v="32"/>
    <x v="1"/>
    <n v="0"/>
    <n v="0"/>
    <n v="0"/>
    <n v="0"/>
    <n v="0"/>
    <n v="0"/>
    <m/>
    <n v="0"/>
    <n v="3"/>
    <n v="11"/>
    <n v="10"/>
    <x v="1"/>
    <x v="1"/>
    <x v="8"/>
    <x v="0"/>
  </r>
  <r>
    <n v="525"/>
    <n v="43638"/>
    <n v="0"/>
    <n v="1"/>
    <n v="37"/>
    <x v="1"/>
    <n v="51"/>
    <x v="1"/>
    <n v="2851"/>
    <x v="4"/>
    <n v="0"/>
    <n v="0"/>
    <n v="0"/>
    <n v="0"/>
    <n v="1"/>
    <n v="0"/>
    <n v="0"/>
    <n v="1"/>
    <n v="0"/>
    <n v="0"/>
    <n v="63"/>
    <n v="10"/>
    <n v="83"/>
    <n v="7"/>
    <n v="19"/>
    <n v="19"/>
    <n v="2"/>
    <n v="7"/>
    <n v="4"/>
    <n v="1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63"/>
    <x v="1"/>
    <x v="1"/>
    <x v="6"/>
    <x v="0"/>
  </r>
  <r>
    <n v="526"/>
    <n v="42710"/>
    <n v="1"/>
    <n v="0"/>
    <n v="38"/>
    <x v="1"/>
    <n v="36"/>
    <x v="2"/>
    <n v="2737"/>
    <x v="0"/>
    <n v="0"/>
    <n v="0"/>
    <n v="1"/>
    <n v="0"/>
    <n v="0"/>
    <n v="0"/>
    <n v="0"/>
    <n v="0"/>
    <n v="0"/>
    <n v="1"/>
    <n v="252"/>
    <n v="3"/>
    <n v="42"/>
    <n v="4"/>
    <n v="3"/>
    <n v="102"/>
    <n v="2"/>
    <n v="6"/>
    <n v="4"/>
    <n v="5"/>
    <n v="3"/>
    <x v="10"/>
    <x v="4"/>
    <x v="0"/>
    <n v="25.333333333333332"/>
    <x v="2"/>
    <n v="304"/>
    <x v="3"/>
    <n v="0"/>
    <n v="0"/>
    <n v="0"/>
    <n v="0"/>
    <n v="0"/>
    <n v="0"/>
    <m/>
    <n v="0"/>
    <n v="3"/>
    <n v="11"/>
    <n v="202"/>
    <x v="1"/>
    <x v="1"/>
    <x v="35"/>
    <x v="0"/>
  </r>
  <r>
    <n v="527"/>
    <n v="84169"/>
    <n v="0"/>
    <n v="0"/>
    <n v="9"/>
    <x v="5"/>
    <n v="38"/>
    <x v="2"/>
    <n v="2485"/>
    <x v="2"/>
    <n v="0"/>
    <n v="1"/>
    <n v="0"/>
    <n v="0"/>
    <n v="0"/>
    <n v="0"/>
    <n v="0"/>
    <n v="0"/>
    <n v="0"/>
    <n v="1"/>
    <n v="1478"/>
    <n v="19"/>
    <n v="403"/>
    <n v="0"/>
    <n v="19"/>
    <n v="0"/>
    <n v="1"/>
    <n v="3"/>
    <n v="7"/>
    <n v="6"/>
    <n v="6"/>
    <x v="19"/>
    <x v="2"/>
    <x v="2"/>
    <n v="101"/>
    <x v="0"/>
    <n v="1919"/>
    <x v="0"/>
    <n v="0"/>
    <n v="0"/>
    <n v="0"/>
    <n v="1"/>
    <n v="1"/>
    <n v="2"/>
    <m/>
    <n v="0"/>
    <n v="3"/>
    <n v="11"/>
    <n v="1919"/>
    <x v="0"/>
    <x v="0"/>
    <x v="25"/>
    <x v="1"/>
  </r>
  <r>
    <n v="528"/>
    <n v="54058"/>
    <n v="0"/>
    <n v="1"/>
    <n v="56"/>
    <x v="0"/>
    <n v="44"/>
    <x v="3"/>
    <n v="2549"/>
    <x v="1"/>
    <n v="0"/>
    <n v="0"/>
    <n v="0"/>
    <n v="1"/>
    <n v="0"/>
    <n v="0"/>
    <n v="0"/>
    <n v="1"/>
    <n v="0"/>
    <n v="0"/>
    <n v="198"/>
    <n v="18"/>
    <n v="252"/>
    <n v="32"/>
    <n v="108"/>
    <n v="54"/>
    <n v="2"/>
    <n v="3"/>
    <n v="4"/>
    <n v="6"/>
    <n v="8"/>
    <x v="23"/>
    <x v="2"/>
    <x v="1"/>
    <n v="33.777777777777779"/>
    <x v="2"/>
    <n v="608"/>
    <x v="2"/>
    <n v="0"/>
    <n v="0"/>
    <n v="0"/>
    <n v="0"/>
    <n v="0"/>
    <n v="0"/>
    <m/>
    <n v="0"/>
    <n v="3"/>
    <n v="11"/>
    <n v="554"/>
    <x v="1"/>
    <x v="1"/>
    <x v="22"/>
    <x v="0"/>
  </r>
  <r>
    <n v="529"/>
    <n v="24683"/>
    <n v="1"/>
    <n v="0"/>
    <n v="98"/>
    <x v="3"/>
    <n v="30"/>
    <x v="2"/>
    <n v="2272"/>
    <x v="2"/>
    <n v="0"/>
    <n v="1"/>
    <n v="0"/>
    <n v="0"/>
    <n v="0"/>
    <n v="1"/>
    <n v="0"/>
    <n v="0"/>
    <n v="0"/>
    <n v="0"/>
    <n v="8"/>
    <n v="4"/>
    <n v="10"/>
    <n v="6"/>
    <n v="7"/>
    <n v="6"/>
    <n v="2"/>
    <n v="5"/>
    <n v="2"/>
    <n v="0"/>
    <n v="4"/>
    <x v="3"/>
    <x v="3"/>
    <x v="1"/>
    <n v="5.833333333333333"/>
    <x v="1"/>
    <n v="35"/>
    <x v="1"/>
    <n v="0"/>
    <n v="0"/>
    <n v="0"/>
    <n v="0"/>
    <n v="0"/>
    <n v="0"/>
    <m/>
    <n v="0"/>
    <n v="3"/>
    <n v="11"/>
    <n v="29"/>
    <x v="1"/>
    <x v="1"/>
    <x v="14"/>
    <x v="0"/>
  </r>
  <r>
    <n v="530"/>
    <n v="85620"/>
    <n v="0"/>
    <n v="0"/>
    <n v="68"/>
    <x v="4"/>
    <n v="56"/>
    <x v="1"/>
    <n v="2332"/>
    <x v="4"/>
    <n v="0"/>
    <n v="0"/>
    <n v="0"/>
    <n v="0"/>
    <n v="1"/>
    <n v="0"/>
    <n v="0"/>
    <n v="1"/>
    <n v="0"/>
    <n v="0"/>
    <n v="416"/>
    <n v="46"/>
    <n v="925"/>
    <n v="60"/>
    <n v="107"/>
    <n v="46"/>
    <n v="1"/>
    <n v="1"/>
    <n v="3"/>
    <n v="6"/>
    <n v="4"/>
    <x v="15"/>
    <x v="4"/>
    <x v="0"/>
    <n v="119.53846153846153"/>
    <x v="0"/>
    <n v="1554"/>
    <x v="0"/>
    <n v="0"/>
    <n v="0"/>
    <n v="0"/>
    <n v="0"/>
    <n v="0"/>
    <n v="0"/>
    <m/>
    <n v="0"/>
    <n v="3"/>
    <n v="11"/>
    <n v="1508"/>
    <x v="0"/>
    <x v="0"/>
    <x v="45"/>
    <x v="0"/>
  </r>
  <r>
    <n v="531"/>
    <n v="47850"/>
    <n v="1"/>
    <n v="0"/>
    <n v="72"/>
    <x v="4"/>
    <n v="40"/>
    <x v="3"/>
    <n v="2367"/>
    <x v="2"/>
    <n v="0"/>
    <n v="1"/>
    <n v="0"/>
    <n v="0"/>
    <n v="0"/>
    <n v="0"/>
    <n v="0"/>
    <n v="1"/>
    <n v="0"/>
    <n v="0"/>
    <n v="42"/>
    <n v="7"/>
    <n v="43"/>
    <n v="20"/>
    <n v="12"/>
    <n v="10"/>
    <n v="1"/>
    <n v="6"/>
    <n v="3"/>
    <n v="0"/>
    <n v="4"/>
    <x v="17"/>
    <x v="3"/>
    <x v="1"/>
    <n v="17.714285714285715"/>
    <x v="1"/>
    <n v="124"/>
    <x v="3"/>
    <n v="0"/>
    <n v="0"/>
    <n v="0"/>
    <n v="0"/>
    <n v="0"/>
    <n v="0"/>
    <m/>
    <n v="0"/>
    <n v="3"/>
    <n v="11"/>
    <n v="114"/>
    <x v="1"/>
    <x v="1"/>
    <x v="40"/>
    <x v="0"/>
  </r>
  <r>
    <n v="532"/>
    <n v="19514"/>
    <n v="1"/>
    <n v="1"/>
    <n v="47"/>
    <x v="0"/>
    <n v="52"/>
    <x v="1"/>
    <n v="2313"/>
    <x v="2"/>
    <n v="0"/>
    <n v="1"/>
    <n v="0"/>
    <n v="0"/>
    <n v="0"/>
    <n v="0"/>
    <n v="0"/>
    <n v="1"/>
    <n v="0"/>
    <n v="0"/>
    <n v="14"/>
    <n v="3"/>
    <n v="21"/>
    <n v="2"/>
    <n v="1"/>
    <n v="28"/>
    <n v="4"/>
    <n v="8"/>
    <n v="3"/>
    <n v="1"/>
    <n v="2"/>
    <x v="3"/>
    <x v="3"/>
    <x v="2"/>
    <n v="6.833333333333333"/>
    <x v="1"/>
    <n v="41"/>
    <x v="1"/>
    <n v="0"/>
    <n v="0"/>
    <n v="1"/>
    <n v="0"/>
    <n v="0"/>
    <n v="1"/>
    <m/>
    <n v="0"/>
    <n v="3"/>
    <n v="11"/>
    <n v="13"/>
    <x v="0"/>
    <x v="0"/>
    <x v="8"/>
    <x v="0"/>
  </r>
  <r>
    <n v="533"/>
    <n v="27159"/>
    <n v="1"/>
    <n v="1"/>
    <n v="33"/>
    <x v="1"/>
    <n v="47"/>
    <x v="3"/>
    <n v="2251"/>
    <x v="2"/>
    <n v="0"/>
    <n v="1"/>
    <n v="0"/>
    <n v="0"/>
    <n v="0"/>
    <n v="0"/>
    <n v="0"/>
    <n v="0"/>
    <n v="1"/>
    <n v="0"/>
    <n v="17"/>
    <n v="0"/>
    <n v="3"/>
    <n v="0"/>
    <n v="0"/>
    <n v="1"/>
    <n v="2"/>
    <n v="6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9"/>
    <x v="1"/>
    <x v="1"/>
    <x v="1"/>
    <x v="0"/>
  </r>
  <r>
    <n v="534"/>
    <n v="39548"/>
    <n v="1"/>
    <n v="1"/>
    <n v="87"/>
    <x v="3"/>
    <n v="57"/>
    <x v="1"/>
    <n v="2249"/>
    <x v="0"/>
    <n v="0"/>
    <n v="0"/>
    <n v="1"/>
    <n v="0"/>
    <n v="0"/>
    <n v="1"/>
    <n v="0"/>
    <n v="0"/>
    <n v="0"/>
    <n v="0"/>
    <n v="15"/>
    <n v="4"/>
    <n v="10"/>
    <n v="3"/>
    <n v="4"/>
    <n v="18"/>
    <n v="2"/>
    <n v="3"/>
    <n v="1"/>
    <n v="1"/>
    <n v="3"/>
    <x v="7"/>
    <x v="3"/>
    <x v="1"/>
    <n v="7.2"/>
    <x v="1"/>
    <n v="36"/>
    <x v="1"/>
    <n v="0"/>
    <n v="0"/>
    <n v="0"/>
    <n v="0"/>
    <n v="0"/>
    <n v="0"/>
    <m/>
    <n v="0"/>
    <n v="3"/>
    <n v="11"/>
    <n v="18"/>
    <x v="1"/>
    <x v="1"/>
    <x v="14"/>
    <x v="0"/>
  </r>
  <r>
    <n v="535"/>
    <n v="21474"/>
    <n v="1"/>
    <n v="0"/>
    <n v="0"/>
    <x v="5"/>
    <n v="31"/>
    <x v="2"/>
    <n v="2241"/>
    <x v="0"/>
    <n v="0"/>
    <n v="0"/>
    <n v="1"/>
    <n v="0"/>
    <n v="0"/>
    <n v="0"/>
    <n v="0"/>
    <n v="1"/>
    <n v="0"/>
    <n v="0"/>
    <n v="6"/>
    <n v="16"/>
    <n v="24"/>
    <n v="11"/>
    <n v="0"/>
    <n v="34"/>
    <n v="2"/>
    <n v="7"/>
    <n v="3"/>
    <n v="1"/>
    <n v="2"/>
    <x v="3"/>
    <x v="3"/>
    <x v="2"/>
    <n v="9.5"/>
    <x v="1"/>
    <n v="57"/>
    <x v="1"/>
    <n v="0"/>
    <n v="0"/>
    <n v="1"/>
    <n v="0"/>
    <n v="0"/>
    <n v="1"/>
    <m/>
    <n v="0"/>
    <n v="3"/>
    <n v="11"/>
    <n v="23"/>
    <x v="0"/>
    <x v="0"/>
    <x v="23"/>
    <x v="0"/>
  </r>
  <r>
    <n v="536"/>
    <n v="60504"/>
    <n v="0"/>
    <n v="1"/>
    <n v="73"/>
    <x v="4"/>
    <n v="49"/>
    <x v="3"/>
    <n v="2301"/>
    <x v="0"/>
    <n v="0"/>
    <n v="0"/>
    <n v="1"/>
    <n v="0"/>
    <n v="0"/>
    <n v="0"/>
    <n v="0"/>
    <n v="0"/>
    <n v="0"/>
    <n v="1"/>
    <n v="458"/>
    <n v="0"/>
    <n v="24"/>
    <n v="6"/>
    <n v="4"/>
    <n v="34"/>
    <n v="2"/>
    <n v="6"/>
    <n v="6"/>
    <n v="2"/>
    <n v="8"/>
    <x v="21"/>
    <x v="2"/>
    <x v="1"/>
    <n v="30.75"/>
    <x v="2"/>
    <n v="492"/>
    <x v="3"/>
    <n v="0"/>
    <n v="0"/>
    <n v="0"/>
    <n v="0"/>
    <n v="0"/>
    <n v="0"/>
    <m/>
    <n v="0"/>
    <n v="3"/>
    <n v="11"/>
    <n v="458"/>
    <x v="1"/>
    <x v="1"/>
    <x v="18"/>
    <x v="0"/>
  </r>
  <r>
    <n v="537"/>
    <n v="22419"/>
    <n v="0"/>
    <n v="0"/>
    <n v="74"/>
    <x v="4"/>
    <n v="57"/>
    <x v="1"/>
    <n v="2596"/>
    <x v="2"/>
    <n v="0"/>
    <n v="1"/>
    <n v="0"/>
    <n v="0"/>
    <n v="0"/>
    <n v="0"/>
    <n v="0"/>
    <n v="1"/>
    <n v="0"/>
    <n v="0"/>
    <n v="30"/>
    <n v="3"/>
    <n v="47"/>
    <n v="19"/>
    <n v="21"/>
    <n v="42"/>
    <n v="1"/>
    <n v="8"/>
    <n v="3"/>
    <n v="2"/>
    <n v="2"/>
    <x v="17"/>
    <x v="3"/>
    <x v="2"/>
    <n v="17.142857142857142"/>
    <x v="1"/>
    <n v="120"/>
    <x v="3"/>
    <n v="0"/>
    <n v="0"/>
    <n v="0"/>
    <n v="0"/>
    <n v="0"/>
    <n v="0"/>
    <m/>
    <n v="0"/>
    <n v="3"/>
    <n v="11"/>
    <n v="78"/>
    <x v="1"/>
    <x v="1"/>
    <x v="40"/>
    <x v="0"/>
  </r>
  <r>
    <n v="538"/>
    <n v="81698"/>
    <n v="0"/>
    <n v="0"/>
    <n v="4"/>
    <x v="5"/>
    <n v="71"/>
    <x v="4"/>
    <n v="2394"/>
    <x v="2"/>
    <n v="0"/>
    <n v="1"/>
    <n v="0"/>
    <n v="0"/>
    <n v="0"/>
    <n v="0"/>
    <n v="0"/>
    <n v="0"/>
    <n v="1"/>
    <n v="0"/>
    <n v="179"/>
    <n v="28"/>
    <n v="520"/>
    <n v="111"/>
    <n v="123"/>
    <n v="47"/>
    <n v="1"/>
    <n v="1"/>
    <n v="3"/>
    <n v="8"/>
    <n v="13"/>
    <x v="13"/>
    <x v="0"/>
    <x v="1"/>
    <n v="40.041666666666664"/>
    <x v="2"/>
    <n v="961"/>
    <x v="2"/>
    <n v="0"/>
    <n v="0"/>
    <n v="0"/>
    <n v="0"/>
    <n v="0"/>
    <n v="0"/>
    <m/>
    <n v="0"/>
    <n v="3"/>
    <n v="11"/>
    <n v="914"/>
    <x v="0"/>
    <x v="0"/>
    <x v="17"/>
    <x v="0"/>
  </r>
  <r>
    <n v="539"/>
    <n v="43462"/>
    <n v="1"/>
    <n v="1"/>
    <n v="50"/>
    <x v="0"/>
    <n v="68"/>
    <x v="0"/>
    <n v="2814"/>
    <x v="1"/>
    <n v="0"/>
    <n v="0"/>
    <n v="0"/>
    <n v="1"/>
    <n v="0"/>
    <n v="0"/>
    <n v="0"/>
    <n v="1"/>
    <n v="0"/>
    <n v="0"/>
    <n v="90"/>
    <n v="17"/>
    <n v="97"/>
    <n v="15"/>
    <n v="6"/>
    <n v="15"/>
    <n v="6"/>
    <n v="8"/>
    <n v="4"/>
    <n v="1"/>
    <n v="5"/>
    <x v="16"/>
    <x v="3"/>
    <x v="1"/>
    <n v="22.5"/>
    <x v="1"/>
    <n v="225"/>
    <x v="3"/>
    <n v="0"/>
    <n v="0"/>
    <n v="0"/>
    <n v="0"/>
    <n v="0"/>
    <n v="0"/>
    <m/>
    <n v="0"/>
    <n v="3"/>
    <n v="11"/>
    <n v="210"/>
    <x v="1"/>
    <x v="1"/>
    <x v="10"/>
    <x v="0"/>
  </r>
  <r>
    <n v="540"/>
    <n v="54880"/>
    <n v="1"/>
    <n v="0"/>
    <n v="57"/>
    <x v="0"/>
    <n v="42"/>
    <x v="3"/>
    <n v="2644"/>
    <x v="0"/>
    <n v="0"/>
    <n v="0"/>
    <n v="1"/>
    <n v="0"/>
    <n v="0"/>
    <n v="0"/>
    <n v="0"/>
    <n v="0"/>
    <n v="0"/>
    <n v="1"/>
    <n v="308"/>
    <n v="85"/>
    <n v="137"/>
    <n v="102"/>
    <n v="45"/>
    <n v="118"/>
    <n v="2"/>
    <n v="5"/>
    <n v="6"/>
    <n v="2"/>
    <n v="11"/>
    <x v="19"/>
    <x v="2"/>
    <x v="1"/>
    <n v="35.631578947368418"/>
    <x v="2"/>
    <n v="677"/>
    <x v="2"/>
    <n v="0"/>
    <n v="0"/>
    <n v="0"/>
    <n v="0"/>
    <n v="0"/>
    <n v="0"/>
    <m/>
    <n v="0"/>
    <n v="3"/>
    <n v="11"/>
    <n v="559"/>
    <x v="1"/>
    <x v="1"/>
    <x v="22"/>
    <x v="0"/>
  </r>
  <r>
    <n v="541"/>
    <n v="79908"/>
    <n v="0"/>
    <n v="0"/>
    <n v="30"/>
    <x v="2"/>
    <n v="38"/>
    <x v="2"/>
    <n v="2609"/>
    <x v="2"/>
    <n v="0"/>
    <n v="1"/>
    <n v="0"/>
    <n v="0"/>
    <n v="0"/>
    <n v="0"/>
    <n v="0"/>
    <n v="1"/>
    <n v="0"/>
    <n v="0"/>
    <n v="557"/>
    <n v="129"/>
    <n v="761"/>
    <n v="29"/>
    <n v="185"/>
    <n v="111"/>
    <n v="1"/>
    <n v="2"/>
    <n v="5"/>
    <n v="6"/>
    <n v="7"/>
    <x v="23"/>
    <x v="2"/>
    <x v="1"/>
    <n v="92.277777777777771"/>
    <x v="0"/>
    <n v="1661"/>
    <x v="0"/>
    <n v="0"/>
    <n v="0"/>
    <n v="0"/>
    <n v="0"/>
    <n v="1"/>
    <n v="1"/>
    <m/>
    <n v="0"/>
    <n v="3"/>
    <n v="11"/>
    <n v="1550"/>
    <x v="1"/>
    <x v="1"/>
    <x v="38"/>
    <x v="1"/>
  </r>
  <r>
    <n v="542"/>
    <n v="15315"/>
    <n v="0"/>
    <n v="0"/>
    <n v="27"/>
    <x v="2"/>
    <n v="50"/>
    <x v="1"/>
    <n v="2489"/>
    <x v="2"/>
    <n v="0"/>
    <n v="1"/>
    <n v="0"/>
    <n v="0"/>
    <n v="0"/>
    <n v="1"/>
    <n v="0"/>
    <n v="0"/>
    <n v="0"/>
    <n v="0"/>
    <n v="7"/>
    <n v="4"/>
    <n v="13"/>
    <n v="15"/>
    <n v="8"/>
    <n v="17"/>
    <n v="2"/>
    <n v="5"/>
    <n v="2"/>
    <n v="0"/>
    <n v="4"/>
    <x v="3"/>
    <x v="3"/>
    <x v="1"/>
    <n v="7.833333333333333"/>
    <x v="1"/>
    <n v="47"/>
    <x v="1"/>
    <n v="0"/>
    <n v="0"/>
    <n v="0"/>
    <n v="0"/>
    <n v="0"/>
    <n v="0"/>
    <m/>
    <n v="0"/>
    <n v="3"/>
    <n v="11"/>
    <n v="30"/>
    <x v="1"/>
    <x v="1"/>
    <x v="3"/>
    <x v="0"/>
  </r>
  <r>
    <n v="543"/>
    <n v="87771"/>
    <n v="0"/>
    <n v="1"/>
    <n v="61"/>
    <x v="4"/>
    <n v="61"/>
    <x v="0"/>
    <n v="2562"/>
    <x v="1"/>
    <n v="0"/>
    <n v="0"/>
    <n v="0"/>
    <n v="1"/>
    <n v="0"/>
    <n v="0"/>
    <n v="0"/>
    <n v="1"/>
    <n v="0"/>
    <n v="0"/>
    <n v="1492"/>
    <n v="38"/>
    <n v="287"/>
    <n v="50"/>
    <n v="57"/>
    <n v="33"/>
    <n v="1"/>
    <n v="6"/>
    <n v="5"/>
    <n v="10"/>
    <n v="4"/>
    <x v="19"/>
    <x v="2"/>
    <x v="0"/>
    <n v="101.26315789473684"/>
    <x v="0"/>
    <n v="1924"/>
    <x v="0"/>
    <n v="1"/>
    <n v="1"/>
    <n v="0"/>
    <n v="1"/>
    <n v="1"/>
    <n v="4"/>
    <m/>
    <n v="0"/>
    <n v="3"/>
    <n v="11"/>
    <n v="1891"/>
    <x v="0"/>
    <x v="0"/>
    <x v="45"/>
    <x v="0"/>
  </r>
  <r>
    <n v="544"/>
    <n v="33039"/>
    <n v="1"/>
    <n v="0"/>
    <n v="4"/>
    <x v="5"/>
    <n v="42"/>
    <x v="3"/>
    <n v="2452"/>
    <x v="2"/>
    <n v="0"/>
    <n v="1"/>
    <n v="0"/>
    <n v="0"/>
    <n v="0"/>
    <n v="0"/>
    <n v="0"/>
    <n v="1"/>
    <n v="0"/>
    <n v="0"/>
    <n v="30"/>
    <n v="8"/>
    <n v="12"/>
    <n v="8"/>
    <n v="8"/>
    <n v="12"/>
    <n v="1"/>
    <n v="5"/>
    <n v="2"/>
    <n v="0"/>
    <n v="4"/>
    <x v="3"/>
    <x v="3"/>
    <x v="1"/>
    <n v="11"/>
    <x v="1"/>
    <n v="66"/>
    <x v="1"/>
    <n v="0"/>
    <n v="0"/>
    <n v="0"/>
    <n v="0"/>
    <n v="0"/>
    <n v="0"/>
    <m/>
    <n v="0"/>
    <n v="3"/>
    <n v="11"/>
    <n v="54"/>
    <x v="1"/>
    <x v="1"/>
    <x v="23"/>
    <x v="0"/>
  </r>
  <r>
    <n v="545"/>
    <n v="81741"/>
    <n v="0"/>
    <n v="0"/>
    <n v="75"/>
    <x v="4"/>
    <n v="40"/>
    <x v="3"/>
    <n v="2537"/>
    <x v="0"/>
    <n v="0"/>
    <n v="0"/>
    <n v="1"/>
    <n v="0"/>
    <n v="0"/>
    <n v="0"/>
    <n v="0"/>
    <n v="1"/>
    <n v="0"/>
    <n v="0"/>
    <n v="249"/>
    <n v="153"/>
    <n v="940"/>
    <n v="58"/>
    <n v="134"/>
    <n v="38"/>
    <n v="0"/>
    <n v="2"/>
    <n v="6"/>
    <n v="6"/>
    <n v="7"/>
    <x v="19"/>
    <x v="2"/>
    <x v="1"/>
    <n v="80.736842105263165"/>
    <x v="0"/>
    <n v="1534"/>
    <x v="0"/>
    <n v="0"/>
    <n v="0"/>
    <n v="0"/>
    <n v="0"/>
    <n v="0"/>
    <n v="0"/>
    <m/>
    <n v="0"/>
    <n v="3"/>
    <n v="11"/>
    <n v="1496"/>
    <x v="1"/>
    <x v="1"/>
    <x v="45"/>
    <x v="0"/>
  </r>
  <r>
    <n v="546"/>
    <n v="71499"/>
    <n v="0"/>
    <n v="1"/>
    <n v="12"/>
    <x v="5"/>
    <n v="49"/>
    <x v="3"/>
    <n v="2528"/>
    <x v="1"/>
    <n v="0"/>
    <n v="0"/>
    <n v="0"/>
    <n v="1"/>
    <n v="0"/>
    <n v="0"/>
    <n v="0"/>
    <n v="0"/>
    <n v="1"/>
    <n v="0"/>
    <n v="465"/>
    <n v="25"/>
    <n v="132"/>
    <n v="136"/>
    <n v="0"/>
    <n v="37"/>
    <n v="2"/>
    <n v="4"/>
    <n v="8"/>
    <n v="3"/>
    <n v="13"/>
    <x v="13"/>
    <x v="0"/>
    <x v="1"/>
    <n v="31.583333333333332"/>
    <x v="2"/>
    <n v="758"/>
    <x v="2"/>
    <n v="0"/>
    <n v="0"/>
    <n v="0"/>
    <n v="0"/>
    <n v="0"/>
    <n v="0"/>
    <m/>
    <n v="0"/>
    <n v="3"/>
    <n v="11"/>
    <n v="721"/>
    <x v="1"/>
    <x v="1"/>
    <x v="17"/>
    <x v="0"/>
  </r>
  <r>
    <n v="547"/>
    <n v="62466"/>
    <n v="0"/>
    <n v="1"/>
    <n v="13"/>
    <x v="5"/>
    <n v="50"/>
    <x v="1"/>
    <n v="2324"/>
    <x v="2"/>
    <n v="0"/>
    <n v="1"/>
    <n v="0"/>
    <n v="0"/>
    <n v="0"/>
    <n v="1"/>
    <n v="0"/>
    <n v="0"/>
    <n v="0"/>
    <n v="0"/>
    <n v="129"/>
    <n v="129"/>
    <n v="259"/>
    <n v="168"/>
    <n v="121"/>
    <n v="83"/>
    <n v="5"/>
    <n v="4"/>
    <n v="6"/>
    <n v="3"/>
    <n v="12"/>
    <x v="27"/>
    <x v="0"/>
    <x v="1"/>
    <n v="38.38095238095238"/>
    <x v="2"/>
    <n v="806"/>
    <x v="2"/>
    <n v="0"/>
    <n v="0"/>
    <n v="0"/>
    <n v="0"/>
    <n v="0"/>
    <n v="0"/>
    <m/>
    <n v="0"/>
    <n v="3"/>
    <n v="11"/>
    <n v="723"/>
    <x v="1"/>
    <x v="1"/>
    <x v="17"/>
    <x v="0"/>
  </r>
  <r>
    <n v="548"/>
    <n v="48799"/>
    <n v="0"/>
    <n v="1"/>
    <n v="9"/>
    <x v="5"/>
    <n v="57"/>
    <x v="1"/>
    <n v="2395"/>
    <x v="3"/>
    <n v="1"/>
    <n v="0"/>
    <n v="0"/>
    <n v="0"/>
    <n v="0"/>
    <n v="0"/>
    <n v="0"/>
    <n v="0"/>
    <n v="0"/>
    <n v="1"/>
    <n v="174"/>
    <n v="18"/>
    <n v="81"/>
    <n v="28"/>
    <n v="6"/>
    <n v="24"/>
    <n v="3"/>
    <n v="3"/>
    <n v="3"/>
    <n v="2"/>
    <n v="7"/>
    <x v="10"/>
    <x v="4"/>
    <x v="1"/>
    <n v="25.583333333333332"/>
    <x v="2"/>
    <n v="307"/>
    <x v="3"/>
    <n v="0"/>
    <n v="0"/>
    <n v="0"/>
    <n v="0"/>
    <n v="0"/>
    <n v="0"/>
    <m/>
    <n v="0"/>
    <n v="3"/>
    <n v="11"/>
    <n v="283"/>
    <x v="1"/>
    <x v="1"/>
    <x v="32"/>
    <x v="0"/>
  </r>
  <r>
    <n v="549"/>
    <n v="52157"/>
    <n v="0"/>
    <n v="1"/>
    <n v="48"/>
    <x v="0"/>
    <n v="70"/>
    <x v="4"/>
    <n v="2181"/>
    <x v="1"/>
    <n v="0"/>
    <n v="0"/>
    <n v="0"/>
    <n v="1"/>
    <n v="0"/>
    <n v="0"/>
    <n v="0"/>
    <n v="0"/>
    <n v="0"/>
    <n v="1"/>
    <n v="189"/>
    <n v="2"/>
    <n v="29"/>
    <n v="3"/>
    <n v="2"/>
    <n v="40"/>
    <n v="2"/>
    <n v="4"/>
    <n v="3"/>
    <n v="2"/>
    <n v="5"/>
    <x v="16"/>
    <x v="3"/>
    <x v="1"/>
    <n v="22.5"/>
    <x v="1"/>
    <n v="225"/>
    <x v="3"/>
    <n v="0"/>
    <n v="0"/>
    <n v="0"/>
    <n v="0"/>
    <n v="0"/>
    <n v="0"/>
    <m/>
    <n v="0"/>
    <n v="3"/>
    <n v="11"/>
    <n v="185"/>
    <x v="1"/>
    <x v="1"/>
    <x v="10"/>
    <x v="0"/>
  </r>
  <r>
    <n v="550"/>
    <n v="66565"/>
    <n v="0"/>
    <n v="1"/>
    <n v="80"/>
    <x v="3"/>
    <n v="58"/>
    <x v="1"/>
    <n v="2730"/>
    <x v="0"/>
    <n v="0"/>
    <n v="0"/>
    <n v="1"/>
    <n v="0"/>
    <n v="0"/>
    <n v="0"/>
    <n v="0"/>
    <n v="1"/>
    <n v="0"/>
    <n v="0"/>
    <n v="747"/>
    <n v="10"/>
    <n v="161"/>
    <n v="65"/>
    <n v="40"/>
    <n v="42"/>
    <n v="4"/>
    <n v="8"/>
    <n v="4"/>
    <n v="2"/>
    <n v="9"/>
    <x v="9"/>
    <x v="4"/>
    <x v="1"/>
    <n v="68.2"/>
    <x v="0"/>
    <n v="1023"/>
    <x v="4"/>
    <n v="0"/>
    <n v="0"/>
    <n v="0"/>
    <n v="0"/>
    <n v="0"/>
    <n v="0"/>
    <m/>
    <n v="0"/>
    <n v="3"/>
    <n v="11"/>
    <n v="981"/>
    <x v="1"/>
    <x v="1"/>
    <x v="9"/>
    <x v="0"/>
  </r>
  <r>
    <n v="551"/>
    <n v="29298"/>
    <n v="1"/>
    <n v="1"/>
    <n v="60"/>
    <x v="0"/>
    <n v="69"/>
    <x v="0"/>
    <n v="2454"/>
    <x v="1"/>
    <n v="0"/>
    <n v="0"/>
    <n v="0"/>
    <n v="1"/>
    <n v="0"/>
    <n v="0"/>
    <n v="0"/>
    <n v="0"/>
    <n v="1"/>
    <n v="0"/>
    <n v="6"/>
    <n v="0"/>
    <n v="2"/>
    <n v="2"/>
    <n v="0"/>
    <n v="1"/>
    <n v="1"/>
    <n v="5"/>
    <n v="1"/>
    <n v="0"/>
    <n v="2"/>
    <x v="20"/>
    <x v="1"/>
    <x v="1"/>
    <n v="3.3333333333333335"/>
    <x v="1"/>
    <n v="10"/>
    <x v="1"/>
    <n v="0"/>
    <n v="0"/>
    <n v="0"/>
    <n v="0"/>
    <n v="0"/>
    <n v="0"/>
    <m/>
    <n v="0"/>
    <n v="3"/>
    <n v="11"/>
    <n v="9"/>
    <x v="1"/>
    <x v="1"/>
    <x v="8"/>
    <x v="0"/>
  </r>
  <r>
    <n v="552"/>
    <n v="47691"/>
    <n v="0"/>
    <n v="1"/>
    <n v="43"/>
    <x v="1"/>
    <n v="41"/>
    <x v="3"/>
    <n v="2518"/>
    <x v="0"/>
    <n v="0"/>
    <n v="0"/>
    <n v="1"/>
    <n v="0"/>
    <n v="0"/>
    <n v="0"/>
    <n v="0"/>
    <n v="1"/>
    <n v="0"/>
    <n v="0"/>
    <n v="14"/>
    <n v="0"/>
    <n v="3"/>
    <n v="0"/>
    <n v="0"/>
    <n v="4"/>
    <n v="1"/>
    <n v="6"/>
    <n v="1"/>
    <n v="0"/>
    <n v="2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3"/>
    <x v="1"/>
    <x v="1"/>
    <x v="1"/>
    <x v="0"/>
  </r>
  <r>
    <n v="553"/>
    <n v="38200"/>
    <n v="1"/>
    <n v="1"/>
    <n v="19"/>
    <x v="2"/>
    <n v="50"/>
    <x v="1"/>
    <n v="2728"/>
    <x v="1"/>
    <n v="0"/>
    <n v="0"/>
    <n v="0"/>
    <n v="1"/>
    <n v="0"/>
    <n v="0"/>
    <n v="0"/>
    <n v="1"/>
    <n v="0"/>
    <n v="0"/>
    <n v="12"/>
    <n v="0"/>
    <n v="4"/>
    <n v="0"/>
    <n v="0"/>
    <n v="1"/>
    <n v="1"/>
    <n v="7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5"/>
    <x v="1"/>
    <x v="1"/>
    <x v="3"/>
    <x v="0"/>
  </r>
  <r>
    <n v="554"/>
    <n v="44989"/>
    <n v="0"/>
    <n v="1"/>
    <n v="26"/>
    <x v="2"/>
    <n v="46"/>
    <x v="3"/>
    <n v="2814"/>
    <x v="2"/>
    <n v="0"/>
    <n v="1"/>
    <n v="0"/>
    <n v="0"/>
    <n v="0"/>
    <n v="0"/>
    <n v="0"/>
    <n v="1"/>
    <n v="0"/>
    <n v="0"/>
    <n v="98"/>
    <n v="0"/>
    <n v="106"/>
    <n v="49"/>
    <n v="10"/>
    <n v="106"/>
    <n v="5"/>
    <n v="6"/>
    <n v="5"/>
    <n v="1"/>
    <n v="5"/>
    <x v="12"/>
    <x v="4"/>
    <x v="2"/>
    <n v="23.90909090909091"/>
    <x v="1"/>
    <n v="263"/>
    <x v="3"/>
    <n v="0"/>
    <n v="0"/>
    <n v="0"/>
    <n v="0"/>
    <n v="0"/>
    <n v="0"/>
    <m/>
    <n v="0"/>
    <n v="3"/>
    <n v="11"/>
    <n v="157"/>
    <x v="1"/>
    <x v="1"/>
    <x v="20"/>
    <x v="0"/>
  </r>
  <r>
    <n v="555"/>
    <n v="38443"/>
    <n v="1"/>
    <n v="1"/>
    <n v="58"/>
    <x v="0"/>
    <n v="52"/>
    <x v="1"/>
    <n v="2312"/>
    <x v="2"/>
    <n v="0"/>
    <n v="1"/>
    <n v="0"/>
    <n v="0"/>
    <n v="0"/>
    <n v="0"/>
    <n v="0"/>
    <n v="0"/>
    <n v="0"/>
    <n v="1"/>
    <n v="32"/>
    <n v="0"/>
    <n v="5"/>
    <n v="0"/>
    <n v="0"/>
    <n v="1"/>
    <n v="2"/>
    <n v="7"/>
    <n v="1"/>
    <n v="0"/>
    <n v="3"/>
    <x v="1"/>
    <x v="1"/>
    <x v="1"/>
    <n v="9.25"/>
    <x v="1"/>
    <n v="37"/>
    <x v="1"/>
    <n v="0"/>
    <n v="0"/>
    <n v="0"/>
    <n v="0"/>
    <n v="0"/>
    <n v="0"/>
    <m/>
    <n v="0"/>
    <n v="3"/>
    <n v="11"/>
    <n v="36"/>
    <x v="1"/>
    <x v="1"/>
    <x v="8"/>
    <x v="0"/>
  </r>
  <r>
    <n v="556"/>
    <n v="38593"/>
    <n v="1"/>
    <n v="0"/>
    <n v="42"/>
    <x v="1"/>
    <n v="42"/>
    <x v="3"/>
    <n v="2448"/>
    <x v="0"/>
    <n v="0"/>
    <n v="0"/>
    <n v="1"/>
    <n v="0"/>
    <n v="0"/>
    <n v="1"/>
    <n v="0"/>
    <n v="0"/>
    <n v="0"/>
    <n v="0"/>
    <n v="51"/>
    <n v="12"/>
    <n v="49"/>
    <n v="17"/>
    <n v="24"/>
    <n v="24"/>
    <n v="3"/>
    <n v="8"/>
    <n v="4"/>
    <n v="1"/>
    <n v="3"/>
    <x v="6"/>
    <x v="3"/>
    <x v="2"/>
    <n v="19.125"/>
    <x v="1"/>
    <n v="153"/>
    <x v="3"/>
    <n v="0"/>
    <n v="0"/>
    <n v="0"/>
    <n v="0"/>
    <n v="0"/>
    <n v="0"/>
    <m/>
    <n v="0"/>
    <n v="3"/>
    <n v="11"/>
    <n v="129"/>
    <x v="1"/>
    <x v="1"/>
    <x v="6"/>
    <x v="0"/>
  </r>
  <r>
    <n v="557"/>
    <n v="64413"/>
    <n v="0"/>
    <n v="1"/>
    <n v="27"/>
    <x v="2"/>
    <n v="50"/>
    <x v="1"/>
    <n v="2491"/>
    <x v="1"/>
    <n v="0"/>
    <n v="0"/>
    <n v="0"/>
    <n v="1"/>
    <n v="0"/>
    <n v="0"/>
    <n v="0"/>
    <n v="0"/>
    <n v="0"/>
    <n v="1"/>
    <n v="200"/>
    <n v="5"/>
    <n v="44"/>
    <n v="0"/>
    <n v="10"/>
    <n v="20"/>
    <n v="1"/>
    <n v="5"/>
    <n v="5"/>
    <n v="1"/>
    <n v="5"/>
    <x v="12"/>
    <x v="4"/>
    <x v="2"/>
    <n v="23.545454545454547"/>
    <x v="1"/>
    <n v="259"/>
    <x v="3"/>
    <n v="0"/>
    <n v="0"/>
    <n v="0"/>
    <n v="0"/>
    <n v="0"/>
    <n v="0"/>
    <m/>
    <n v="0"/>
    <n v="3"/>
    <n v="11"/>
    <n v="239"/>
    <x v="1"/>
    <x v="1"/>
    <x v="20"/>
    <x v="0"/>
  </r>
  <r>
    <n v="558"/>
    <n v="36959"/>
    <n v="1"/>
    <n v="0"/>
    <n v="56"/>
    <x v="0"/>
    <n v="39"/>
    <x v="2"/>
    <n v="2429"/>
    <x v="2"/>
    <n v="0"/>
    <n v="1"/>
    <n v="0"/>
    <n v="0"/>
    <n v="0"/>
    <n v="0"/>
    <n v="0"/>
    <n v="0"/>
    <n v="1"/>
    <n v="0"/>
    <n v="25"/>
    <n v="6"/>
    <n v="25"/>
    <n v="6"/>
    <n v="0"/>
    <n v="0"/>
    <n v="2"/>
    <n v="8"/>
    <n v="2"/>
    <n v="0"/>
    <n v="3"/>
    <x v="7"/>
    <x v="3"/>
    <x v="1"/>
    <n v="12.4"/>
    <x v="1"/>
    <n v="62"/>
    <x v="1"/>
    <n v="0"/>
    <n v="0"/>
    <n v="0"/>
    <n v="0"/>
    <n v="0"/>
    <n v="0"/>
    <m/>
    <n v="0"/>
    <n v="3"/>
    <n v="11"/>
    <n v="62"/>
    <x v="1"/>
    <x v="1"/>
    <x v="8"/>
    <x v="0"/>
  </r>
  <r>
    <n v="559"/>
    <n v="61996"/>
    <n v="0"/>
    <n v="1"/>
    <n v="27"/>
    <x v="2"/>
    <n v="43"/>
    <x v="3"/>
    <n v="2673"/>
    <x v="2"/>
    <n v="0"/>
    <n v="1"/>
    <n v="0"/>
    <n v="0"/>
    <n v="0"/>
    <n v="0"/>
    <n v="0"/>
    <n v="0"/>
    <n v="0"/>
    <n v="1"/>
    <n v="1050"/>
    <n v="12"/>
    <n v="144"/>
    <n v="0"/>
    <n v="0"/>
    <n v="24"/>
    <n v="3"/>
    <n v="5"/>
    <n v="6"/>
    <n v="4"/>
    <n v="8"/>
    <x v="23"/>
    <x v="2"/>
    <x v="1"/>
    <n v="67"/>
    <x v="0"/>
    <n v="1206"/>
    <x v="4"/>
    <n v="1"/>
    <n v="1"/>
    <n v="0"/>
    <n v="1"/>
    <n v="0"/>
    <n v="3"/>
    <m/>
    <n v="0"/>
    <n v="3"/>
    <n v="11"/>
    <n v="1182"/>
    <x v="0"/>
    <x v="0"/>
    <x v="11"/>
    <x v="1"/>
  </r>
  <r>
    <n v="560"/>
    <n v="51287"/>
    <n v="1"/>
    <n v="1"/>
    <n v="10"/>
    <x v="5"/>
    <n v="52"/>
    <x v="1"/>
    <n v="2248"/>
    <x v="2"/>
    <n v="0"/>
    <n v="1"/>
    <n v="0"/>
    <n v="0"/>
    <n v="0"/>
    <n v="0"/>
    <n v="0"/>
    <n v="1"/>
    <n v="0"/>
    <n v="0"/>
    <n v="117"/>
    <n v="0"/>
    <n v="22"/>
    <n v="13"/>
    <n v="0"/>
    <n v="30"/>
    <n v="3"/>
    <n v="7"/>
    <n v="4"/>
    <n v="1"/>
    <n v="3"/>
    <x v="6"/>
    <x v="3"/>
    <x v="2"/>
    <n v="19"/>
    <x v="1"/>
    <n v="152"/>
    <x v="3"/>
    <n v="0"/>
    <n v="0"/>
    <n v="0"/>
    <n v="0"/>
    <n v="0"/>
    <n v="0"/>
    <m/>
    <n v="0"/>
    <n v="3"/>
    <n v="11"/>
    <n v="122"/>
    <x v="1"/>
    <x v="1"/>
    <x v="19"/>
    <x v="0"/>
  </r>
  <r>
    <n v="561"/>
    <n v="13260"/>
    <n v="1"/>
    <n v="1"/>
    <n v="48"/>
    <x v="0"/>
    <n v="50"/>
    <x v="1"/>
    <n v="2469"/>
    <x v="2"/>
    <n v="0"/>
    <n v="1"/>
    <n v="0"/>
    <n v="0"/>
    <n v="0"/>
    <n v="0"/>
    <n v="0"/>
    <n v="1"/>
    <n v="0"/>
    <n v="0"/>
    <n v="9"/>
    <n v="4"/>
    <n v="17"/>
    <n v="10"/>
    <n v="2"/>
    <n v="7"/>
    <n v="4"/>
    <n v="8"/>
    <n v="3"/>
    <n v="0"/>
    <n v="3"/>
    <x v="3"/>
    <x v="3"/>
    <x v="2"/>
    <n v="7"/>
    <x v="1"/>
    <n v="42"/>
    <x v="1"/>
    <n v="0"/>
    <n v="0"/>
    <n v="0"/>
    <n v="0"/>
    <n v="0"/>
    <n v="0"/>
    <m/>
    <n v="0"/>
    <n v="3"/>
    <n v="11"/>
    <n v="35"/>
    <x v="1"/>
    <x v="1"/>
    <x v="8"/>
    <x v="0"/>
  </r>
  <r>
    <n v="562"/>
    <n v="47472"/>
    <n v="1"/>
    <n v="1"/>
    <n v="39"/>
    <x v="1"/>
    <n v="54"/>
    <x v="1"/>
    <n v="2445"/>
    <x v="1"/>
    <n v="0"/>
    <n v="0"/>
    <n v="0"/>
    <n v="1"/>
    <n v="0"/>
    <n v="0"/>
    <n v="0"/>
    <n v="0"/>
    <n v="0"/>
    <n v="1"/>
    <n v="56"/>
    <n v="0"/>
    <n v="11"/>
    <n v="0"/>
    <n v="0"/>
    <n v="8"/>
    <n v="2"/>
    <n v="5"/>
    <n v="2"/>
    <n v="0"/>
    <n v="4"/>
    <x v="3"/>
    <x v="3"/>
    <x v="1"/>
    <n v="11.166666666666666"/>
    <x v="1"/>
    <n v="67"/>
    <x v="1"/>
    <n v="0"/>
    <n v="0"/>
    <n v="0"/>
    <n v="0"/>
    <n v="0"/>
    <n v="0"/>
    <m/>
    <n v="0"/>
    <n v="3"/>
    <n v="11"/>
    <n v="59"/>
    <x v="1"/>
    <x v="1"/>
    <x v="1"/>
    <x v="0"/>
  </r>
  <r>
    <n v="563"/>
    <n v="54603"/>
    <n v="1"/>
    <n v="1"/>
    <n v="85"/>
    <x v="3"/>
    <n v="64"/>
    <x v="0"/>
    <n v="2514"/>
    <x v="1"/>
    <n v="0"/>
    <n v="0"/>
    <n v="0"/>
    <n v="1"/>
    <n v="0"/>
    <n v="0"/>
    <n v="0"/>
    <n v="0"/>
    <n v="1"/>
    <n v="0"/>
    <n v="145"/>
    <n v="13"/>
    <n v="46"/>
    <n v="17"/>
    <n v="2"/>
    <n v="4"/>
    <n v="6"/>
    <n v="7"/>
    <n v="4"/>
    <n v="2"/>
    <n v="4"/>
    <x v="16"/>
    <x v="3"/>
    <x v="2"/>
    <n v="22.3"/>
    <x v="1"/>
    <n v="223"/>
    <x v="3"/>
    <n v="0"/>
    <n v="0"/>
    <n v="0"/>
    <n v="0"/>
    <n v="0"/>
    <n v="0"/>
    <m/>
    <n v="0"/>
    <n v="3"/>
    <n v="11"/>
    <n v="219"/>
    <x v="1"/>
    <x v="1"/>
    <x v="31"/>
    <x v="0"/>
  </r>
  <r>
    <n v="564"/>
    <n v="45207"/>
    <n v="1"/>
    <n v="1"/>
    <n v="64"/>
    <x v="4"/>
    <n v="46"/>
    <x v="3"/>
    <n v="2755"/>
    <x v="2"/>
    <n v="0"/>
    <n v="1"/>
    <n v="0"/>
    <n v="0"/>
    <n v="0"/>
    <n v="0"/>
    <n v="0"/>
    <n v="0"/>
    <n v="0"/>
    <n v="1"/>
    <n v="203"/>
    <n v="0"/>
    <n v="10"/>
    <n v="0"/>
    <n v="0"/>
    <n v="2"/>
    <n v="5"/>
    <n v="6"/>
    <n v="3"/>
    <n v="1"/>
    <n v="6"/>
    <x v="16"/>
    <x v="3"/>
    <x v="1"/>
    <n v="21.3"/>
    <x v="1"/>
    <n v="213"/>
    <x v="3"/>
    <n v="0"/>
    <n v="0"/>
    <n v="0"/>
    <n v="1"/>
    <n v="0"/>
    <n v="1"/>
    <m/>
    <n v="0"/>
    <n v="3"/>
    <n v="11"/>
    <n v="211"/>
    <x v="1"/>
    <x v="1"/>
    <x v="40"/>
    <x v="0"/>
  </r>
  <r>
    <n v="565"/>
    <n v="40689"/>
    <n v="0"/>
    <n v="1"/>
    <n v="69"/>
    <x v="4"/>
    <n v="69"/>
    <x v="0"/>
    <n v="2627"/>
    <x v="1"/>
    <n v="0"/>
    <n v="0"/>
    <n v="0"/>
    <n v="1"/>
    <n v="0"/>
    <n v="0"/>
    <n v="0"/>
    <n v="1"/>
    <n v="0"/>
    <n v="0"/>
    <n v="270"/>
    <n v="3"/>
    <n v="27"/>
    <n v="39"/>
    <n v="6"/>
    <n v="99"/>
    <n v="7"/>
    <n v="8"/>
    <n v="7"/>
    <n v="1"/>
    <n v="5"/>
    <x v="15"/>
    <x v="4"/>
    <x v="2"/>
    <n v="26.53846153846154"/>
    <x v="2"/>
    <n v="345"/>
    <x v="3"/>
    <n v="0"/>
    <n v="0"/>
    <n v="0"/>
    <n v="0"/>
    <n v="0"/>
    <n v="0"/>
    <m/>
    <n v="0"/>
    <n v="3"/>
    <n v="11"/>
    <n v="246"/>
    <x v="1"/>
    <x v="1"/>
    <x v="18"/>
    <x v="0"/>
  </r>
  <r>
    <n v="566"/>
    <n v="47821"/>
    <n v="1"/>
    <n v="1"/>
    <n v="54"/>
    <x v="0"/>
    <n v="53"/>
    <x v="1"/>
    <n v="2411"/>
    <x v="1"/>
    <n v="0"/>
    <n v="0"/>
    <n v="0"/>
    <n v="1"/>
    <n v="0"/>
    <n v="1"/>
    <n v="0"/>
    <n v="0"/>
    <n v="0"/>
    <n v="0"/>
    <n v="9"/>
    <n v="0"/>
    <n v="16"/>
    <n v="6"/>
    <n v="6"/>
    <n v="10"/>
    <n v="1"/>
    <n v="8"/>
    <n v="1"/>
    <n v="0"/>
    <n v="3"/>
    <x v="1"/>
    <x v="1"/>
    <x v="1"/>
    <n v="9.25"/>
    <x v="1"/>
    <n v="37"/>
    <x v="1"/>
    <n v="0"/>
    <n v="0"/>
    <n v="0"/>
    <n v="0"/>
    <n v="0"/>
    <n v="0"/>
    <m/>
    <n v="0"/>
    <n v="3"/>
    <n v="11"/>
    <n v="27"/>
    <x v="1"/>
    <x v="1"/>
    <x v="8"/>
    <x v="0"/>
  </r>
  <r>
    <n v="567"/>
    <n v="27450"/>
    <n v="0"/>
    <n v="0"/>
    <n v="57"/>
    <x v="0"/>
    <n v="69"/>
    <x v="0"/>
    <n v="2599"/>
    <x v="2"/>
    <n v="0"/>
    <n v="1"/>
    <n v="0"/>
    <n v="0"/>
    <n v="0"/>
    <n v="0"/>
    <n v="0"/>
    <n v="0"/>
    <n v="1"/>
    <n v="0"/>
    <n v="37"/>
    <n v="12"/>
    <n v="23"/>
    <n v="8"/>
    <n v="11"/>
    <n v="52"/>
    <n v="1"/>
    <n v="7"/>
    <n v="2"/>
    <n v="1"/>
    <n v="3"/>
    <x v="3"/>
    <x v="3"/>
    <x v="1"/>
    <n v="15.166666666666666"/>
    <x v="1"/>
    <n v="91"/>
    <x v="1"/>
    <n v="0"/>
    <n v="0"/>
    <n v="0"/>
    <n v="0"/>
    <n v="0"/>
    <n v="0"/>
    <m/>
    <n v="0"/>
    <n v="3"/>
    <n v="11"/>
    <n v="39"/>
    <x v="1"/>
    <x v="1"/>
    <x v="8"/>
    <x v="0"/>
  </r>
  <r>
    <n v="568"/>
    <n v="39453"/>
    <n v="1"/>
    <n v="0"/>
    <n v="64"/>
    <x v="4"/>
    <n v="37"/>
    <x v="2"/>
    <n v="2246"/>
    <x v="1"/>
    <n v="0"/>
    <n v="0"/>
    <n v="0"/>
    <n v="1"/>
    <n v="0"/>
    <n v="0"/>
    <n v="0"/>
    <n v="1"/>
    <n v="0"/>
    <n v="0"/>
    <n v="46"/>
    <n v="0"/>
    <n v="7"/>
    <n v="0"/>
    <n v="0"/>
    <n v="2"/>
    <n v="2"/>
    <n v="6"/>
    <n v="2"/>
    <n v="0"/>
    <n v="3"/>
    <x v="7"/>
    <x v="3"/>
    <x v="1"/>
    <n v="10.6"/>
    <x v="1"/>
    <n v="53"/>
    <x v="1"/>
    <n v="0"/>
    <n v="0"/>
    <n v="0"/>
    <n v="0"/>
    <n v="0"/>
    <n v="0"/>
    <m/>
    <n v="0"/>
    <n v="3"/>
    <n v="11"/>
    <n v="51"/>
    <x v="1"/>
    <x v="1"/>
    <x v="28"/>
    <x v="0"/>
  </r>
  <r>
    <n v="569"/>
    <n v="26850"/>
    <n v="1"/>
    <n v="1"/>
    <n v="10"/>
    <x v="5"/>
    <n v="49"/>
    <x v="3"/>
    <n v="2231"/>
    <x v="1"/>
    <n v="0"/>
    <n v="0"/>
    <n v="0"/>
    <n v="1"/>
    <n v="0"/>
    <n v="1"/>
    <n v="0"/>
    <n v="0"/>
    <n v="0"/>
    <n v="0"/>
    <n v="31"/>
    <n v="1"/>
    <n v="13"/>
    <n v="7"/>
    <n v="2"/>
    <n v="9"/>
    <n v="4"/>
    <n v="4"/>
    <n v="2"/>
    <n v="1"/>
    <n v="4"/>
    <x v="17"/>
    <x v="3"/>
    <x v="1"/>
    <n v="7.7142857142857144"/>
    <x v="1"/>
    <n v="54"/>
    <x v="1"/>
    <n v="0"/>
    <n v="0"/>
    <n v="0"/>
    <n v="0"/>
    <n v="0"/>
    <n v="0"/>
    <m/>
    <n v="0"/>
    <n v="3"/>
    <n v="11"/>
    <n v="45"/>
    <x v="1"/>
    <x v="1"/>
    <x v="23"/>
    <x v="0"/>
  </r>
  <r>
    <n v="570"/>
    <n v="79800"/>
    <n v="0"/>
    <n v="0"/>
    <n v="65"/>
    <x v="4"/>
    <n v="65"/>
    <x v="0"/>
    <n v="2803"/>
    <x v="4"/>
    <n v="0"/>
    <n v="0"/>
    <n v="0"/>
    <n v="0"/>
    <n v="1"/>
    <n v="0"/>
    <n v="0"/>
    <n v="1"/>
    <n v="0"/>
    <n v="0"/>
    <n v="1060"/>
    <n v="21"/>
    <n v="530"/>
    <n v="32"/>
    <n v="0"/>
    <n v="224"/>
    <n v="1"/>
    <n v="3"/>
    <n v="5"/>
    <n v="11"/>
    <n v="5"/>
    <x v="27"/>
    <x v="0"/>
    <x v="0"/>
    <n v="78.238095238095241"/>
    <x v="0"/>
    <n v="1643"/>
    <x v="0"/>
    <n v="1"/>
    <n v="0"/>
    <n v="1"/>
    <n v="0"/>
    <n v="1"/>
    <n v="3"/>
    <m/>
    <n v="0"/>
    <n v="3"/>
    <n v="11"/>
    <n v="1419"/>
    <x v="0"/>
    <x v="0"/>
    <x v="45"/>
    <x v="0"/>
  </r>
  <r>
    <n v="571"/>
    <n v="61794"/>
    <n v="0"/>
    <n v="1"/>
    <n v="74"/>
    <x v="4"/>
    <n v="59"/>
    <x v="1"/>
    <n v="2447"/>
    <x v="2"/>
    <n v="0"/>
    <n v="1"/>
    <n v="0"/>
    <n v="0"/>
    <n v="0"/>
    <n v="0"/>
    <n v="0"/>
    <n v="0"/>
    <n v="1"/>
    <n v="0"/>
    <n v="264"/>
    <n v="47"/>
    <n v="188"/>
    <n v="54"/>
    <n v="47"/>
    <n v="11"/>
    <n v="2"/>
    <n v="2"/>
    <n v="4"/>
    <n v="4"/>
    <n v="10"/>
    <x v="23"/>
    <x v="2"/>
    <x v="1"/>
    <n v="33.333333333333336"/>
    <x v="2"/>
    <n v="600"/>
    <x v="2"/>
    <n v="0"/>
    <n v="0"/>
    <n v="0"/>
    <n v="0"/>
    <n v="0"/>
    <n v="0"/>
    <m/>
    <n v="0"/>
    <n v="3"/>
    <n v="11"/>
    <n v="589"/>
    <x v="1"/>
    <x v="1"/>
    <x v="34"/>
    <x v="0"/>
  </r>
  <r>
    <n v="572"/>
    <n v="53863"/>
    <n v="0"/>
    <n v="1"/>
    <n v="4"/>
    <x v="5"/>
    <n v="65"/>
    <x v="0"/>
    <n v="2202"/>
    <x v="1"/>
    <n v="0"/>
    <n v="0"/>
    <n v="0"/>
    <n v="1"/>
    <n v="0"/>
    <n v="0"/>
    <n v="0"/>
    <n v="1"/>
    <n v="0"/>
    <n v="0"/>
    <n v="399"/>
    <n v="4"/>
    <n v="30"/>
    <n v="6"/>
    <n v="4"/>
    <n v="30"/>
    <n v="3"/>
    <n v="7"/>
    <n v="7"/>
    <n v="1"/>
    <n v="7"/>
    <x v="9"/>
    <x v="4"/>
    <x v="2"/>
    <n v="29.533333333333335"/>
    <x v="2"/>
    <n v="443"/>
    <x v="3"/>
    <n v="0"/>
    <n v="0"/>
    <n v="0"/>
    <n v="1"/>
    <n v="0"/>
    <n v="1"/>
    <m/>
    <n v="0"/>
    <n v="3"/>
    <n v="11"/>
    <n v="413"/>
    <x v="1"/>
    <x v="1"/>
    <x v="32"/>
    <x v="0"/>
  </r>
  <r>
    <n v="573"/>
    <n v="24221"/>
    <n v="0"/>
    <n v="0"/>
    <n v="94"/>
    <x v="3"/>
    <n v="61"/>
    <x v="0"/>
    <n v="2472"/>
    <x v="1"/>
    <n v="0"/>
    <n v="0"/>
    <n v="0"/>
    <n v="1"/>
    <n v="0"/>
    <n v="0"/>
    <n v="0"/>
    <n v="1"/>
    <n v="0"/>
    <n v="0"/>
    <n v="8"/>
    <n v="9"/>
    <n v="9"/>
    <n v="2"/>
    <n v="5"/>
    <n v="22"/>
    <n v="1"/>
    <n v="4"/>
    <n v="1"/>
    <n v="1"/>
    <n v="3"/>
    <x v="7"/>
    <x v="3"/>
    <x v="1"/>
    <n v="6.6"/>
    <x v="1"/>
    <n v="33"/>
    <x v="1"/>
    <n v="0"/>
    <n v="0"/>
    <n v="0"/>
    <n v="0"/>
    <n v="0"/>
    <n v="0"/>
    <m/>
    <n v="0"/>
    <n v="3"/>
    <n v="11"/>
    <n v="11"/>
    <x v="1"/>
    <x v="1"/>
    <x v="14"/>
    <x v="0"/>
  </r>
  <r>
    <n v="574"/>
    <n v="39684"/>
    <n v="1"/>
    <n v="0"/>
    <n v="41"/>
    <x v="1"/>
    <n v="36"/>
    <x v="2"/>
    <n v="2784"/>
    <x v="0"/>
    <n v="0"/>
    <n v="0"/>
    <n v="1"/>
    <n v="0"/>
    <n v="0"/>
    <n v="0"/>
    <n v="0"/>
    <n v="0"/>
    <n v="0"/>
    <n v="1"/>
    <n v="19"/>
    <n v="0"/>
    <n v="35"/>
    <n v="6"/>
    <n v="4"/>
    <n v="17"/>
    <n v="2"/>
    <n v="7"/>
    <n v="2"/>
    <n v="1"/>
    <n v="2"/>
    <x v="7"/>
    <x v="3"/>
    <x v="2"/>
    <n v="12.8"/>
    <x v="1"/>
    <n v="64"/>
    <x v="1"/>
    <n v="0"/>
    <n v="0"/>
    <n v="0"/>
    <n v="0"/>
    <n v="0"/>
    <n v="0"/>
    <m/>
    <n v="1"/>
    <n v="3"/>
    <n v="11"/>
    <n v="47"/>
    <x v="0"/>
    <x v="0"/>
    <x v="1"/>
    <x v="0"/>
  </r>
  <r>
    <n v="575"/>
    <n v="92163"/>
    <n v="0"/>
    <n v="0"/>
    <n v="25"/>
    <x v="2"/>
    <n v="45"/>
    <x v="3"/>
    <n v="2723"/>
    <x v="2"/>
    <n v="0"/>
    <n v="1"/>
    <n v="0"/>
    <n v="0"/>
    <n v="0"/>
    <n v="0"/>
    <n v="0"/>
    <n v="0"/>
    <n v="1"/>
    <n v="0"/>
    <n v="817"/>
    <n v="183"/>
    <n v="797"/>
    <n v="106"/>
    <n v="163"/>
    <n v="20"/>
    <n v="0"/>
    <n v="2"/>
    <n v="5"/>
    <n v="11"/>
    <n v="5"/>
    <x v="27"/>
    <x v="0"/>
    <x v="0"/>
    <n v="98.38095238095238"/>
    <x v="0"/>
    <n v="2066"/>
    <x v="0"/>
    <n v="1"/>
    <n v="0"/>
    <n v="0"/>
    <n v="0"/>
    <n v="1"/>
    <n v="2"/>
    <m/>
    <n v="0"/>
    <n v="3"/>
    <n v="11"/>
    <n v="2046"/>
    <x v="0"/>
    <x v="0"/>
    <x v="38"/>
    <x v="1"/>
  </r>
  <r>
    <n v="576"/>
    <n v="69882"/>
    <n v="0"/>
    <n v="0"/>
    <n v="94"/>
    <x v="3"/>
    <n v="55"/>
    <x v="1"/>
    <n v="2390"/>
    <x v="0"/>
    <n v="0"/>
    <n v="0"/>
    <n v="1"/>
    <n v="0"/>
    <n v="0"/>
    <n v="0"/>
    <n v="0"/>
    <n v="0"/>
    <n v="1"/>
    <n v="0"/>
    <n v="292"/>
    <n v="127"/>
    <n v="635"/>
    <n v="132"/>
    <n v="127"/>
    <n v="165"/>
    <n v="1"/>
    <n v="1"/>
    <n v="3"/>
    <n v="7"/>
    <n v="9"/>
    <x v="19"/>
    <x v="2"/>
    <x v="1"/>
    <n v="69.10526315789474"/>
    <x v="0"/>
    <n v="1313"/>
    <x v="4"/>
    <n v="0"/>
    <n v="0"/>
    <n v="0"/>
    <n v="0"/>
    <n v="0"/>
    <n v="0"/>
    <m/>
    <n v="0"/>
    <n v="3"/>
    <n v="11"/>
    <n v="1148"/>
    <x v="1"/>
    <x v="1"/>
    <x v="9"/>
    <x v="0"/>
  </r>
  <r>
    <n v="577"/>
    <n v="33178"/>
    <n v="1"/>
    <n v="0"/>
    <n v="9"/>
    <x v="5"/>
    <n v="43"/>
    <x v="3"/>
    <n v="2309"/>
    <x v="1"/>
    <n v="0"/>
    <n v="0"/>
    <n v="0"/>
    <n v="1"/>
    <n v="0"/>
    <n v="0"/>
    <n v="0"/>
    <n v="1"/>
    <n v="0"/>
    <n v="0"/>
    <n v="12"/>
    <n v="6"/>
    <n v="2"/>
    <n v="11"/>
    <n v="2"/>
    <n v="16"/>
    <n v="1"/>
    <n v="4"/>
    <n v="1"/>
    <n v="0"/>
    <n v="3"/>
    <x v="1"/>
    <x v="1"/>
    <x v="1"/>
    <n v="8.25"/>
    <x v="1"/>
    <n v="33"/>
    <x v="1"/>
    <n v="0"/>
    <n v="0"/>
    <n v="0"/>
    <n v="0"/>
    <n v="0"/>
    <n v="0"/>
    <m/>
    <n v="0"/>
    <n v="3"/>
    <n v="11"/>
    <n v="17"/>
    <x v="1"/>
    <x v="1"/>
    <x v="23"/>
    <x v="0"/>
  </r>
  <r>
    <n v="578"/>
    <n v="59973"/>
    <n v="0"/>
    <n v="0"/>
    <n v="47"/>
    <x v="0"/>
    <n v="48"/>
    <x v="3"/>
    <n v="2450"/>
    <x v="2"/>
    <n v="0"/>
    <n v="1"/>
    <n v="0"/>
    <n v="0"/>
    <n v="0"/>
    <n v="0"/>
    <n v="0"/>
    <n v="0"/>
    <n v="0"/>
    <n v="1"/>
    <n v="130"/>
    <n v="30"/>
    <n v="168"/>
    <n v="20"/>
    <n v="34"/>
    <n v="0"/>
    <n v="1"/>
    <n v="1"/>
    <n v="3"/>
    <n v="4"/>
    <n v="7"/>
    <x v="4"/>
    <x v="4"/>
    <x v="1"/>
    <n v="27.285714285714285"/>
    <x v="2"/>
    <n v="382"/>
    <x v="3"/>
    <n v="0"/>
    <n v="0"/>
    <n v="0"/>
    <n v="0"/>
    <n v="0"/>
    <n v="0"/>
    <m/>
    <n v="0"/>
    <n v="3"/>
    <n v="11"/>
    <n v="382"/>
    <x v="1"/>
    <x v="1"/>
    <x v="27"/>
    <x v="0"/>
  </r>
  <r>
    <n v="579"/>
    <n v="17459"/>
    <n v="1"/>
    <n v="0"/>
    <n v="12"/>
    <x v="5"/>
    <n v="45"/>
    <x v="3"/>
    <n v="2442"/>
    <x v="1"/>
    <n v="0"/>
    <n v="0"/>
    <n v="0"/>
    <n v="1"/>
    <n v="0"/>
    <n v="0"/>
    <n v="0"/>
    <n v="0"/>
    <n v="1"/>
    <n v="0"/>
    <n v="6"/>
    <n v="4"/>
    <n v="16"/>
    <n v="3"/>
    <n v="10"/>
    <n v="30"/>
    <n v="3"/>
    <n v="7"/>
    <n v="3"/>
    <n v="1"/>
    <n v="2"/>
    <x v="3"/>
    <x v="3"/>
    <x v="2"/>
    <n v="6.5"/>
    <x v="1"/>
    <n v="39"/>
    <x v="1"/>
    <n v="0"/>
    <n v="0"/>
    <n v="0"/>
    <n v="0"/>
    <n v="0"/>
    <n v="0"/>
    <m/>
    <n v="0"/>
    <n v="3"/>
    <n v="11"/>
    <n v="9"/>
    <x v="0"/>
    <x v="0"/>
    <x v="23"/>
    <x v="0"/>
  </r>
  <r>
    <n v="580"/>
    <n v="23910"/>
    <n v="1"/>
    <n v="0"/>
    <n v="80"/>
    <x v="3"/>
    <n v="51"/>
    <x v="1"/>
    <n v="2770"/>
    <x v="3"/>
    <n v="1"/>
    <n v="0"/>
    <n v="0"/>
    <n v="0"/>
    <n v="0"/>
    <n v="0"/>
    <n v="0"/>
    <n v="1"/>
    <n v="0"/>
    <n v="0"/>
    <n v="16"/>
    <n v="12"/>
    <n v="18"/>
    <n v="7"/>
    <n v="1"/>
    <n v="13"/>
    <n v="1"/>
    <n v="7"/>
    <n v="2"/>
    <n v="0"/>
    <n v="3"/>
    <x v="7"/>
    <x v="3"/>
    <x v="1"/>
    <n v="10.8"/>
    <x v="1"/>
    <n v="54"/>
    <x v="1"/>
    <n v="0"/>
    <n v="0"/>
    <n v="0"/>
    <n v="0"/>
    <n v="0"/>
    <n v="0"/>
    <m/>
    <n v="0"/>
    <n v="3"/>
    <n v="11"/>
    <n v="41"/>
    <x v="1"/>
    <x v="1"/>
    <x v="14"/>
    <x v="0"/>
  </r>
  <r>
    <n v="581"/>
    <n v="42169"/>
    <n v="1"/>
    <n v="1"/>
    <n v="20"/>
    <x v="2"/>
    <n v="51"/>
    <x v="1"/>
    <n v="2412"/>
    <x v="2"/>
    <n v="0"/>
    <n v="1"/>
    <n v="0"/>
    <n v="0"/>
    <n v="0"/>
    <n v="0"/>
    <n v="0"/>
    <n v="0"/>
    <n v="1"/>
    <n v="0"/>
    <n v="19"/>
    <n v="0"/>
    <n v="9"/>
    <n v="0"/>
    <n v="0"/>
    <n v="2"/>
    <n v="2"/>
    <n v="8"/>
    <n v="1"/>
    <n v="0"/>
    <n v="3"/>
    <x v="1"/>
    <x v="1"/>
    <x v="1"/>
    <n v="7"/>
    <x v="1"/>
    <n v="28"/>
    <x v="1"/>
    <n v="0"/>
    <n v="0"/>
    <n v="0"/>
    <n v="0"/>
    <n v="0"/>
    <n v="0"/>
    <m/>
    <n v="0"/>
    <n v="3"/>
    <n v="11"/>
    <n v="26"/>
    <x v="1"/>
    <x v="1"/>
    <x v="3"/>
    <x v="0"/>
  </r>
  <r>
    <n v="582"/>
    <n v="26224"/>
    <n v="1"/>
    <n v="0"/>
    <n v="39"/>
    <x v="1"/>
    <n v="42"/>
    <x v="3"/>
    <n v="2549"/>
    <x v="2"/>
    <n v="0"/>
    <n v="1"/>
    <n v="0"/>
    <n v="0"/>
    <n v="0"/>
    <n v="1"/>
    <n v="0"/>
    <n v="0"/>
    <n v="0"/>
    <n v="0"/>
    <n v="4"/>
    <n v="7"/>
    <n v="15"/>
    <n v="13"/>
    <n v="9"/>
    <n v="15"/>
    <n v="3"/>
    <n v="6"/>
    <n v="2"/>
    <n v="1"/>
    <n v="3"/>
    <x v="3"/>
    <x v="3"/>
    <x v="1"/>
    <n v="8"/>
    <x v="1"/>
    <n v="48"/>
    <x v="1"/>
    <n v="0"/>
    <n v="0"/>
    <n v="0"/>
    <n v="0"/>
    <n v="0"/>
    <n v="0"/>
    <m/>
    <n v="0"/>
    <n v="3"/>
    <n v="11"/>
    <n v="33"/>
    <x v="1"/>
    <x v="1"/>
    <x v="1"/>
    <x v="0"/>
  </r>
  <r>
    <n v="583"/>
    <n v="31089"/>
    <n v="1"/>
    <n v="0"/>
    <n v="57"/>
    <x v="0"/>
    <n v="39"/>
    <x v="2"/>
    <n v="2840"/>
    <x v="1"/>
    <n v="0"/>
    <n v="0"/>
    <n v="0"/>
    <n v="1"/>
    <n v="0"/>
    <n v="0"/>
    <n v="0"/>
    <n v="1"/>
    <n v="0"/>
    <n v="0"/>
    <n v="31"/>
    <n v="3"/>
    <n v="31"/>
    <n v="2"/>
    <n v="8"/>
    <n v="4"/>
    <n v="3"/>
    <n v="8"/>
    <n v="3"/>
    <n v="0"/>
    <n v="4"/>
    <x v="17"/>
    <x v="3"/>
    <x v="1"/>
    <n v="10.714285714285714"/>
    <x v="1"/>
    <n v="75"/>
    <x v="1"/>
    <n v="0"/>
    <n v="0"/>
    <n v="0"/>
    <n v="0"/>
    <n v="0"/>
    <n v="0"/>
    <m/>
    <n v="0"/>
    <n v="3"/>
    <n v="11"/>
    <n v="71"/>
    <x v="1"/>
    <x v="1"/>
    <x v="8"/>
    <x v="0"/>
  </r>
  <r>
    <n v="584"/>
    <n v="30081"/>
    <n v="0"/>
    <n v="1"/>
    <n v="27"/>
    <x v="2"/>
    <n v="59"/>
    <x v="1"/>
    <n v="2652"/>
    <x v="0"/>
    <n v="0"/>
    <n v="0"/>
    <n v="1"/>
    <n v="0"/>
    <n v="0"/>
    <n v="0"/>
    <n v="0"/>
    <n v="1"/>
    <n v="0"/>
    <n v="0"/>
    <n v="36"/>
    <n v="0"/>
    <n v="2"/>
    <n v="0"/>
    <n v="0"/>
    <n v="4"/>
    <n v="1"/>
    <n v="7"/>
    <n v="1"/>
    <n v="0"/>
    <n v="3"/>
    <x v="1"/>
    <x v="1"/>
    <x v="1"/>
    <n v="9.5"/>
    <x v="1"/>
    <n v="38"/>
    <x v="1"/>
    <n v="0"/>
    <n v="0"/>
    <n v="0"/>
    <n v="0"/>
    <n v="0"/>
    <n v="0"/>
    <m/>
    <n v="0"/>
    <n v="3"/>
    <n v="11"/>
    <n v="34"/>
    <x v="1"/>
    <x v="1"/>
    <x v="3"/>
    <x v="0"/>
  </r>
  <r>
    <n v="585"/>
    <n v="62807"/>
    <n v="0"/>
    <n v="1"/>
    <n v="83"/>
    <x v="3"/>
    <n v="60"/>
    <x v="0"/>
    <n v="2826"/>
    <x v="1"/>
    <n v="0"/>
    <n v="0"/>
    <n v="0"/>
    <n v="1"/>
    <n v="0"/>
    <n v="0"/>
    <n v="0"/>
    <n v="1"/>
    <n v="0"/>
    <n v="0"/>
    <n v="526"/>
    <n v="28"/>
    <n v="135"/>
    <n v="10"/>
    <n v="21"/>
    <n v="99"/>
    <n v="3"/>
    <n v="5"/>
    <n v="5"/>
    <n v="3"/>
    <n v="12"/>
    <x v="2"/>
    <x v="2"/>
    <x v="1"/>
    <n v="36"/>
    <x v="2"/>
    <n v="720"/>
    <x v="2"/>
    <n v="0"/>
    <n v="0"/>
    <n v="0"/>
    <n v="0"/>
    <n v="0"/>
    <n v="0"/>
    <m/>
    <n v="0"/>
    <n v="3"/>
    <n v="11"/>
    <n v="621"/>
    <x v="1"/>
    <x v="1"/>
    <x v="30"/>
    <x v="0"/>
  </r>
  <r>
    <n v="586"/>
    <n v="72906"/>
    <n v="0"/>
    <n v="0"/>
    <n v="79"/>
    <x v="3"/>
    <n v="65"/>
    <x v="0"/>
    <n v="2444"/>
    <x v="0"/>
    <n v="0"/>
    <n v="0"/>
    <n v="1"/>
    <n v="0"/>
    <n v="0"/>
    <n v="0"/>
    <n v="0"/>
    <n v="1"/>
    <n v="0"/>
    <n v="0"/>
    <n v="400"/>
    <n v="32"/>
    <n v="519"/>
    <n v="71"/>
    <n v="75"/>
    <n v="54"/>
    <n v="1"/>
    <n v="1"/>
    <n v="3"/>
    <n v="4"/>
    <n v="9"/>
    <x v="21"/>
    <x v="2"/>
    <x v="1"/>
    <n v="68.5625"/>
    <x v="0"/>
    <n v="1097"/>
    <x v="4"/>
    <n v="0"/>
    <n v="0"/>
    <n v="0"/>
    <n v="0"/>
    <n v="0"/>
    <n v="0"/>
    <m/>
    <n v="0"/>
    <n v="3"/>
    <n v="11"/>
    <n v="1043"/>
    <x v="1"/>
    <x v="1"/>
    <x v="9"/>
    <x v="0"/>
  </r>
  <r>
    <n v="587"/>
    <n v="61467"/>
    <n v="0"/>
    <n v="2"/>
    <n v="69"/>
    <x v="4"/>
    <n v="72"/>
    <x v="4"/>
    <n v="2726"/>
    <x v="2"/>
    <n v="0"/>
    <n v="1"/>
    <n v="0"/>
    <n v="0"/>
    <n v="0"/>
    <n v="0"/>
    <n v="0"/>
    <n v="0"/>
    <n v="0"/>
    <n v="1"/>
    <n v="410"/>
    <n v="16"/>
    <n v="114"/>
    <n v="0"/>
    <n v="5"/>
    <n v="49"/>
    <n v="3"/>
    <n v="5"/>
    <n v="5"/>
    <n v="2"/>
    <n v="10"/>
    <x v="5"/>
    <x v="2"/>
    <x v="1"/>
    <n v="32.058823529411768"/>
    <x v="2"/>
    <n v="545"/>
    <x v="2"/>
    <n v="0"/>
    <n v="0"/>
    <n v="0"/>
    <n v="0"/>
    <n v="0"/>
    <n v="0"/>
    <m/>
    <n v="0"/>
    <n v="3"/>
    <n v="11"/>
    <n v="496"/>
    <x v="1"/>
    <x v="1"/>
    <x v="34"/>
    <x v="0"/>
  </r>
  <r>
    <n v="588"/>
    <n v="49618"/>
    <n v="1"/>
    <n v="1"/>
    <n v="77"/>
    <x v="3"/>
    <n v="54"/>
    <x v="1"/>
    <n v="2678"/>
    <x v="1"/>
    <n v="0"/>
    <n v="0"/>
    <n v="0"/>
    <n v="1"/>
    <n v="0"/>
    <n v="0"/>
    <n v="0"/>
    <n v="0"/>
    <n v="1"/>
    <n v="0"/>
    <n v="80"/>
    <n v="3"/>
    <n v="26"/>
    <n v="4"/>
    <n v="2"/>
    <n v="14"/>
    <n v="4"/>
    <n v="7"/>
    <n v="3"/>
    <n v="1"/>
    <n v="3"/>
    <x v="17"/>
    <x v="3"/>
    <x v="2"/>
    <n v="16.428571428571427"/>
    <x v="1"/>
    <n v="115"/>
    <x v="3"/>
    <n v="0"/>
    <n v="0"/>
    <n v="0"/>
    <n v="0"/>
    <n v="0"/>
    <n v="0"/>
    <m/>
    <n v="0"/>
    <n v="3"/>
    <n v="11"/>
    <n v="101"/>
    <x v="1"/>
    <x v="1"/>
    <x v="31"/>
    <x v="0"/>
  </r>
  <r>
    <n v="589"/>
    <n v="21888"/>
    <n v="1"/>
    <n v="0"/>
    <n v="15"/>
    <x v="5"/>
    <n v="34"/>
    <x v="2"/>
    <n v="2706"/>
    <x v="0"/>
    <n v="0"/>
    <n v="0"/>
    <n v="1"/>
    <n v="0"/>
    <n v="0"/>
    <n v="0"/>
    <n v="0"/>
    <n v="0"/>
    <n v="1"/>
    <n v="0"/>
    <n v="88"/>
    <n v="10"/>
    <n v="46"/>
    <n v="2"/>
    <n v="3"/>
    <n v="64"/>
    <n v="4"/>
    <n v="10"/>
    <n v="5"/>
    <n v="1"/>
    <n v="2"/>
    <x v="6"/>
    <x v="3"/>
    <x v="2"/>
    <n v="18.625"/>
    <x v="1"/>
    <n v="149"/>
    <x v="3"/>
    <n v="0"/>
    <n v="0"/>
    <n v="0"/>
    <n v="0"/>
    <n v="0"/>
    <n v="0"/>
    <m/>
    <n v="0"/>
    <n v="3"/>
    <n v="11"/>
    <n v="85"/>
    <x v="0"/>
    <x v="0"/>
    <x v="19"/>
    <x v="0"/>
  </r>
  <r>
    <n v="590"/>
    <n v="42429"/>
    <n v="0"/>
    <n v="1"/>
    <n v="99"/>
    <x v="3"/>
    <n v="47"/>
    <x v="3"/>
    <n v="2297"/>
    <x v="4"/>
    <n v="0"/>
    <n v="0"/>
    <n v="0"/>
    <n v="0"/>
    <n v="1"/>
    <n v="0"/>
    <n v="0"/>
    <n v="1"/>
    <n v="0"/>
    <n v="0"/>
    <n v="55"/>
    <n v="0"/>
    <n v="6"/>
    <n v="2"/>
    <n v="0"/>
    <n v="4"/>
    <n v="2"/>
    <n v="5"/>
    <n v="1"/>
    <n v="1"/>
    <n v="3"/>
    <x v="7"/>
    <x v="3"/>
    <x v="1"/>
    <n v="12.6"/>
    <x v="1"/>
    <n v="63"/>
    <x v="1"/>
    <n v="0"/>
    <n v="0"/>
    <n v="0"/>
    <n v="0"/>
    <n v="0"/>
    <n v="0"/>
    <m/>
    <n v="0"/>
    <n v="3"/>
    <n v="11"/>
    <n v="59"/>
    <x v="1"/>
    <x v="1"/>
    <x v="14"/>
    <x v="0"/>
  </r>
  <r>
    <n v="591"/>
    <n v="26150"/>
    <n v="2"/>
    <n v="1"/>
    <n v="61"/>
    <x v="4"/>
    <n v="64"/>
    <x v="0"/>
    <n v="2634"/>
    <x v="3"/>
    <n v="1"/>
    <n v="0"/>
    <n v="0"/>
    <n v="0"/>
    <n v="0"/>
    <n v="0"/>
    <n v="0"/>
    <n v="1"/>
    <n v="0"/>
    <n v="0"/>
    <n v="5"/>
    <n v="1"/>
    <n v="13"/>
    <n v="3"/>
    <n v="5"/>
    <n v="1"/>
    <n v="1"/>
    <n v="7"/>
    <n v="1"/>
    <n v="0"/>
    <n v="3"/>
    <x v="1"/>
    <x v="1"/>
    <x v="1"/>
    <n v="6.75"/>
    <x v="1"/>
    <n v="27"/>
    <x v="1"/>
    <n v="0"/>
    <n v="0"/>
    <n v="0"/>
    <n v="0"/>
    <n v="0"/>
    <n v="0"/>
    <m/>
    <n v="0"/>
    <n v="3"/>
    <n v="11"/>
    <n v="26"/>
    <x v="1"/>
    <x v="1"/>
    <x v="28"/>
    <x v="0"/>
  </r>
  <r>
    <n v="592"/>
    <n v="30801"/>
    <n v="0"/>
    <n v="1"/>
    <n v="23"/>
    <x v="2"/>
    <n v="45"/>
    <x v="3"/>
    <n v="2770"/>
    <x v="2"/>
    <n v="0"/>
    <n v="1"/>
    <n v="0"/>
    <n v="0"/>
    <n v="0"/>
    <n v="0"/>
    <n v="1"/>
    <n v="0"/>
    <n v="0"/>
    <n v="0"/>
    <n v="8"/>
    <n v="4"/>
    <n v="5"/>
    <n v="15"/>
    <n v="2"/>
    <n v="11"/>
    <n v="2"/>
    <n v="7"/>
    <n v="1"/>
    <n v="0"/>
    <n v="3"/>
    <x v="1"/>
    <x v="1"/>
    <x v="1"/>
    <n v="8.5"/>
    <x v="1"/>
    <n v="34"/>
    <x v="1"/>
    <n v="0"/>
    <n v="0"/>
    <n v="0"/>
    <n v="0"/>
    <n v="0"/>
    <n v="0"/>
    <m/>
    <n v="0"/>
    <n v="3"/>
    <n v="11"/>
    <n v="23"/>
    <x v="1"/>
    <x v="1"/>
    <x v="3"/>
    <x v="0"/>
  </r>
  <r>
    <n v="593"/>
    <n v="81168"/>
    <n v="0"/>
    <n v="0"/>
    <n v="84"/>
    <x v="3"/>
    <n v="55"/>
    <x v="1"/>
    <n v="2212"/>
    <x v="2"/>
    <n v="0"/>
    <n v="1"/>
    <n v="0"/>
    <n v="0"/>
    <n v="0"/>
    <n v="0"/>
    <n v="0"/>
    <n v="1"/>
    <n v="0"/>
    <n v="0"/>
    <n v="410"/>
    <n v="0"/>
    <n v="592"/>
    <n v="147"/>
    <n v="22"/>
    <n v="22"/>
    <n v="1"/>
    <n v="3"/>
    <n v="6"/>
    <n v="4"/>
    <n v="7"/>
    <x v="5"/>
    <x v="2"/>
    <x v="1"/>
    <n v="68.882352941176464"/>
    <x v="0"/>
    <n v="1171"/>
    <x v="4"/>
    <n v="1"/>
    <n v="0"/>
    <n v="0"/>
    <n v="0"/>
    <n v="0"/>
    <n v="1"/>
    <m/>
    <n v="0"/>
    <n v="3"/>
    <n v="11"/>
    <n v="1149"/>
    <x v="1"/>
    <x v="1"/>
    <x v="9"/>
    <x v="0"/>
  </r>
  <r>
    <n v="594"/>
    <n v="26877"/>
    <n v="0"/>
    <n v="0"/>
    <n v="74"/>
    <x v="4"/>
    <n v="51"/>
    <x v="1"/>
    <n v="2473"/>
    <x v="0"/>
    <n v="0"/>
    <n v="0"/>
    <n v="1"/>
    <n v="0"/>
    <n v="0"/>
    <n v="0"/>
    <n v="0"/>
    <n v="0"/>
    <n v="1"/>
    <n v="0"/>
    <n v="101"/>
    <n v="13"/>
    <n v="76"/>
    <n v="20"/>
    <n v="18"/>
    <n v="40"/>
    <n v="2"/>
    <n v="6"/>
    <n v="3"/>
    <n v="1"/>
    <n v="6"/>
    <x v="16"/>
    <x v="3"/>
    <x v="1"/>
    <n v="22.8"/>
    <x v="1"/>
    <n v="228"/>
    <x v="3"/>
    <n v="0"/>
    <n v="0"/>
    <n v="0"/>
    <n v="0"/>
    <n v="0"/>
    <n v="0"/>
    <m/>
    <n v="0"/>
    <n v="3"/>
    <n v="11"/>
    <n v="188"/>
    <x v="1"/>
    <x v="1"/>
    <x v="40"/>
    <x v="0"/>
  </r>
  <r>
    <n v="595"/>
    <n v="45006"/>
    <n v="0"/>
    <n v="0"/>
    <n v="90"/>
    <x v="3"/>
    <n v="76"/>
    <x v="4"/>
    <n v="2505"/>
    <x v="4"/>
    <n v="0"/>
    <n v="0"/>
    <n v="0"/>
    <n v="0"/>
    <n v="1"/>
    <n v="0"/>
    <n v="0"/>
    <n v="0"/>
    <n v="1"/>
    <n v="0"/>
    <n v="162"/>
    <n v="25"/>
    <n v="53"/>
    <n v="16"/>
    <n v="0"/>
    <n v="10"/>
    <n v="1"/>
    <n v="3"/>
    <n v="3"/>
    <n v="1"/>
    <n v="7"/>
    <x v="12"/>
    <x v="4"/>
    <x v="1"/>
    <n v="23.272727272727273"/>
    <x v="1"/>
    <n v="256"/>
    <x v="3"/>
    <n v="0"/>
    <n v="0"/>
    <n v="0"/>
    <n v="0"/>
    <n v="0"/>
    <n v="0"/>
    <m/>
    <n v="0"/>
    <n v="3"/>
    <n v="11"/>
    <n v="246"/>
    <x v="1"/>
    <x v="1"/>
    <x v="31"/>
    <x v="0"/>
  </r>
  <r>
    <n v="596"/>
    <n v="18978"/>
    <n v="1"/>
    <n v="0"/>
    <n v="41"/>
    <x v="1"/>
    <n v="47"/>
    <x v="3"/>
    <n v="2724"/>
    <x v="2"/>
    <n v="0"/>
    <n v="1"/>
    <n v="0"/>
    <n v="0"/>
    <n v="0"/>
    <n v="0"/>
    <n v="1"/>
    <n v="0"/>
    <n v="0"/>
    <n v="0"/>
    <n v="2"/>
    <n v="8"/>
    <n v="1"/>
    <n v="4"/>
    <n v="7"/>
    <n v="15"/>
    <n v="1"/>
    <n v="8"/>
    <n v="1"/>
    <n v="0"/>
    <n v="3"/>
    <x v="1"/>
    <x v="1"/>
    <x v="1"/>
    <n v="5.5"/>
    <x v="1"/>
    <n v="22"/>
    <x v="1"/>
    <n v="0"/>
    <n v="0"/>
    <n v="0"/>
    <n v="0"/>
    <n v="0"/>
    <n v="0"/>
    <m/>
    <n v="0"/>
    <n v="3"/>
    <n v="11"/>
    <n v="7"/>
    <x v="1"/>
    <x v="1"/>
    <x v="1"/>
    <x v="0"/>
  </r>
  <r>
    <n v="597"/>
    <n v="22574"/>
    <n v="2"/>
    <n v="1"/>
    <n v="28"/>
    <x v="2"/>
    <n v="53"/>
    <x v="1"/>
    <n v="2403"/>
    <x v="2"/>
    <n v="0"/>
    <n v="1"/>
    <n v="0"/>
    <n v="0"/>
    <n v="0"/>
    <n v="0"/>
    <n v="0"/>
    <n v="1"/>
    <n v="0"/>
    <n v="0"/>
    <n v="25"/>
    <n v="0"/>
    <n v="8"/>
    <n v="2"/>
    <n v="0"/>
    <n v="2"/>
    <n v="2"/>
    <n v="7"/>
    <n v="2"/>
    <n v="0"/>
    <n v="3"/>
    <x v="7"/>
    <x v="3"/>
    <x v="1"/>
    <n v="7"/>
    <x v="1"/>
    <n v="35"/>
    <x v="1"/>
    <n v="0"/>
    <n v="0"/>
    <n v="0"/>
    <n v="0"/>
    <n v="0"/>
    <n v="0"/>
    <m/>
    <n v="0"/>
    <n v="3"/>
    <n v="11"/>
    <n v="33"/>
    <x v="1"/>
    <x v="1"/>
    <x v="3"/>
    <x v="0"/>
  </r>
  <r>
    <n v="598"/>
    <n v="48240"/>
    <n v="0"/>
    <n v="0"/>
    <n v="73"/>
    <x v="4"/>
    <n v="51"/>
    <x v="1"/>
    <n v="2756"/>
    <x v="0"/>
    <n v="0"/>
    <n v="0"/>
    <n v="1"/>
    <n v="0"/>
    <n v="0"/>
    <n v="0"/>
    <n v="0"/>
    <n v="0"/>
    <n v="0"/>
    <n v="1"/>
    <n v="389"/>
    <n v="91"/>
    <n v="248"/>
    <n v="64"/>
    <n v="49"/>
    <n v="41"/>
    <n v="3"/>
    <n v="5"/>
    <n v="6"/>
    <n v="3"/>
    <n v="13"/>
    <x v="0"/>
    <x v="0"/>
    <x v="1"/>
    <n v="38.227272727272727"/>
    <x v="2"/>
    <n v="841"/>
    <x v="2"/>
    <n v="0"/>
    <n v="0"/>
    <n v="0"/>
    <n v="0"/>
    <n v="0"/>
    <n v="0"/>
    <m/>
    <n v="0"/>
    <n v="3"/>
    <n v="11"/>
    <n v="800"/>
    <x v="0"/>
    <x v="0"/>
    <x v="34"/>
    <x v="0"/>
  </r>
  <r>
    <n v="599"/>
    <n v="45837"/>
    <n v="1"/>
    <n v="1"/>
    <n v="88"/>
    <x v="3"/>
    <n v="46"/>
    <x v="3"/>
    <n v="2497"/>
    <x v="2"/>
    <n v="0"/>
    <n v="1"/>
    <n v="0"/>
    <n v="0"/>
    <n v="0"/>
    <n v="0"/>
    <n v="0"/>
    <n v="1"/>
    <n v="0"/>
    <n v="0"/>
    <n v="215"/>
    <n v="13"/>
    <n v="87"/>
    <n v="17"/>
    <n v="17"/>
    <n v="24"/>
    <n v="5"/>
    <n v="7"/>
    <n v="6"/>
    <n v="2"/>
    <n v="5"/>
    <x v="15"/>
    <x v="4"/>
    <x v="2"/>
    <n v="26.846153846153847"/>
    <x v="2"/>
    <n v="349"/>
    <x v="3"/>
    <n v="0"/>
    <n v="0"/>
    <n v="0"/>
    <n v="0"/>
    <n v="0"/>
    <n v="0"/>
    <m/>
    <n v="0"/>
    <n v="3"/>
    <n v="11"/>
    <n v="325"/>
    <x v="1"/>
    <x v="1"/>
    <x v="4"/>
    <x v="0"/>
  </r>
  <r>
    <n v="600"/>
    <n v="35791"/>
    <n v="2"/>
    <n v="1"/>
    <n v="94"/>
    <x v="3"/>
    <n v="55"/>
    <x v="1"/>
    <n v="2578"/>
    <x v="0"/>
    <n v="0"/>
    <n v="0"/>
    <n v="1"/>
    <n v="0"/>
    <n v="0"/>
    <n v="0"/>
    <n v="0"/>
    <n v="0"/>
    <n v="1"/>
    <n v="0"/>
    <n v="27"/>
    <n v="0"/>
    <n v="5"/>
    <n v="0"/>
    <n v="0"/>
    <n v="3"/>
    <n v="2"/>
    <n v="8"/>
    <n v="1"/>
    <n v="0"/>
    <n v="3"/>
    <x v="1"/>
    <x v="1"/>
    <x v="1"/>
    <n v="8"/>
    <x v="1"/>
    <n v="32"/>
    <x v="1"/>
    <n v="0"/>
    <n v="0"/>
    <n v="0"/>
    <n v="0"/>
    <n v="0"/>
    <n v="0"/>
    <m/>
    <n v="0"/>
    <n v="3"/>
    <n v="11"/>
    <n v="29"/>
    <x v="1"/>
    <x v="1"/>
    <x v="14"/>
    <x v="0"/>
  </r>
  <r>
    <n v="601"/>
    <n v="54162"/>
    <n v="1"/>
    <n v="1"/>
    <n v="31"/>
    <x v="1"/>
    <n v="42"/>
    <x v="3"/>
    <n v="2627"/>
    <x v="4"/>
    <n v="0"/>
    <n v="0"/>
    <n v="0"/>
    <n v="0"/>
    <n v="1"/>
    <n v="0"/>
    <n v="0"/>
    <n v="1"/>
    <n v="0"/>
    <n v="0"/>
    <n v="5"/>
    <n v="6"/>
    <n v="10"/>
    <n v="6"/>
    <n v="5"/>
    <n v="10"/>
    <n v="1"/>
    <n v="4"/>
    <n v="1"/>
    <n v="0"/>
    <n v="3"/>
    <x v="1"/>
    <x v="1"/>
    <x v="1"/>
    <n v="8"/>
    <x v="1"/>
    <n v="32"/>
    <x v="1"/>
    <n v="0"/>
    <n v="0"/>
    <n v="0"/>
    <n v="0"/>
    <n v="0"/>
    <n v="0"/>
    <m/>
    <n v="0"/>
    <n v="3"/>
    <n v="11"/>
    <n v="22"/>
    <x v="1"/>
    <x v="1"/>
    <x v="1"/>
    <x v="0"/>
  </r>
  <r>
    <n v="602"/>
    <n v="30522"/>
    <n v="0"/>
    <n v="1"/>
    <n v="6"/>
    <x v="5"/>
    <n v="60"/>
    <x v="0"/>
    <n v="2840"/>
    <x v="2"/>
    <n v="0"/>
    <n v="1"/>
    <n v="0"/>
    <n v="0"/>
    <n v="0"/>
    <n v="0"/>
    <n v="0"/>
    <n v="0"/>
    <n v="1"/>
    <n v="0"/>
    <n v="179"/>
    <n v="8"/>
    <n v="83"/>
    <n v="19"/>
    <n v="11"/>
    <n v="26"/>
    <n v="5"/>
    <n v="2"/>
    <n v="1"/>
    <n v="2"/>
    <n v="9"/>
    <x v="10"/>
    <x v="4"/>
    <x v="1"/>
    <n v="25"/>
    <x v="1"/>
    <n v="300"/>
    <x v="3"/>
    <n v="0"/>
    <n v="0"/>
    <n v="0"/>
    <n v="0"/>
    <n v="0"/>
    <n v="0"/>
    <m/>
    <n v="0"/>
    <n v="3"/>
    <n v="11"/>
    <n v="274"/>
    <x v="1"/>
    <x v="1"/>
    <x v="19"/>
    <x v="0"/>
  </r>
  <r>
    <n v="603"/>
    <n v="54456"/>
    <n v="0"/>
    <n v="1"/>
    <n v="23"/>
    <x v="2"/>
    <n v="59"/>
    <x v="1"/>
    <n v="2512"/>
    <x v="2"/>
    <n v="0"/>
    <n v="1"/>
    <n v="0"/>
    <n v="0"/>
    <n v="0"/>
    <n v="0"/>
    <n v="0"/>
    <n v="0"/>
    <n v="0"/>
    <n v="1"/>
    <n v="352"/>
    <n v="0"/>
    <n v="27"/>
    <n v="10"/>
    <n v="0"/>
    <n v="15"/>
    <n v="3"/>
    <n v="6"/>
    <n v="6"/>
    <n v="1"/>
    <n v="7"/>
    <x v="4"/>
    <x v="4"/>
    <x v="1"/>
    <n v="27.785714285714285"/>
    <x v="2"/>
    <n v="389"/>
    <x v="3"/>
    <n v="0"/>
    <n v="0"/>
    <n v="0"/>
    <n v="0"/>
    <n v="0"/>
    <n v="0"/>
    <m/>
    <n v="0"/>
    <n v="3"/>
    <n v="11"/>
    <n v="374"/>
    <x v="1"/>
    <x v="1"/>
    <x v="12"/>
    <x v="0"/>
  </r>
  <r>
    <n v="604"/>
    <n v="31632"/>
    <n v="0"/>
    <n v="0"/>
    <n v="92"/>
    <x v="3"/>
    <n v="49"/>
    <x v="3"/>
    <n v="2509"/>
    <x v="0"/>
    <n v="0"/>
    <n v="0"/>
    <n v="1"/>
    <n v="0"/>
    <n v="0"/>
    <n v="0"/>
    <n v="0"/>
    <n v="1"/>
    <n v="0"/>
    <n v="0"/>
    <n v="17"/>
    <n v="8"/>
    <n v="12"/>
    <n v="11"/>
    <n v="15"/>
    <n v="32"/>
    <n v="1"/>
    <n v="7"/>
    <n v="2"/>
    <n v="1"/>
    <n v="2"/>
    <x v="7"/>
    <x v="3"/>
    <x v="2"/>
    <n v="12.6"/>
    <x v="1"/>
    <n v="63"/>
    <x v="1"/>
    <n v="0"/>
    <n v="0"/>
    <n v="0"/>
    <n v="0"/>
    <n v="0"/>
    <n v="0"/>
    <m/>
    <n v="0"/>
    <n v="3"/>
    <n v="11"/>
    <n v="31"/>
    <x v="1"/>
    <x v="1"/>
    <x v="14"/>
    <x v="0"/>
  </r>
  <r>
    <n v="605"/>
    <n v="72298"/>
    <n v="0"/>
    <n v="0"/>
    <n v="52"/>
    <x v="0"/>
    <n v="71"/>
    <x v="4"/>
    <n v="2270"/>
    <x v="4"/>
    <n v="0"/>
    <n v="0"/>
    <n v="0"/>
    <n v="0"/>
    <n v="1"/>
    <n v="0"/>
    <n v="0"/>
    <n v="1"/>
    <n v="0"/>
    <n v="0"/>
    <n v="625"/>
    <n v="35"/>
    <n v="169"/>
    <n v="58"/>
    <n v="17"/>
    <n v="35"/>
    <n v="1"/>
    <n v="1"/>
    <n v="4"/>
    <n v="3"/>
    <n v="6"/>
    <x v="15"/>
    <x v="4"/>
    <x v="1"/>
    <n v="69.538461538461533"/>
    <x v="0"/>
    <n v="904"/>
    <x v="2"/>
    <n v="0"/>
    <n v="0"/>
    <n v="0"/>
    <n v="1"/>
    <n v="1"/>
    <n v="2"/>
    <m/>
    <n v="0"/>
    <n v="3"/>
    <n v="11"/>
    <n v="869"/>
    <x v="1"/>
    <x v="1"/>
    <x v="41"/>
    <x v="0"/>
  </r>
  <r>
    <n v="606"/>
    <n v="36975"/>
    <n v="1"/>
    <n v="0"/>
    <n v="50"/>
    <x v="0"/>
    <n v="42"/>
    <x v="3"/>
    <n v="2342"/>
    <x v="0"/>
    <n v="0"/>
    <n v="0"/>
    <n v="1"/>
    <n v="0"/>
    <n v="0"/>
    <n v="1"/>
    <n v="0"/>
    <n v="0"/>
    <n v="0"/>
    <n v="0"/>
    <n v="10"/>
    <n v="6"/>
    <n v="11"/>
    <n v="0"/>
    <n v="4"/>
    <n v="2"/>
    <n v="1"/>
    <n v="7"/>
    <n v="1"/>
    <n v="0"/>
    <n v="3"/>
    <x v="1"/>
    <x v="1"/>
    <x v="1"/>
    <n v="7.75"/>
    <x v="1"/>
    <n v="31"/>
    <x v="1"/>
    <n v="0"/>
    <n v="0"/>
    <n v="0"/>
    <n v="0"/>
    <n v="0"/>
    <n v="0"/>
    <m/>
    <n v="0"/>
    <n v="3"/>
    <n v="11"/>
    <n v="29"/>
    <x v="1"/>
    <x v="1"/>
    <x v="8"/>
    <x v="0"/>
  </r>
  <r>
    <n v="607"/>
    <n v="72635"/>
    <n v="0"/>
    <n v="0"/>
    <n v="54"/>
    <x v="0"/>
    <n v="65"/>
    <x v="0"/>
    <n v="2550"/>
    <x v="2"/>
    <n v="0"/>
    <n v="1"/>
    <n v="0"/>
    <n v="0"/>
    <n v="0"/>
    <n v="1"/>
    <n v="0"/>
    <n v="0"/>
    <n v="0"/>
    <n v="0"/>
    <n v="390"/>
    <n v="22"/>
    <n v="323"/>
    <n v="104"/>
    <n v="35"/>
    <n v="107"/>
    <n v="1"/>
    <n v="3"/>
    <n v="6"/>
    <n v="8"/>
    <n v="6"/>
    <x v="2"/>
    <x v="2"/>
    <x v="0"/>
    <n v="43.7"/>
    <x v="2"/>
    <n v="874"/>
    <x v="2"/>
    <n v="1"/>
    <n v="0"/>
    <n v="0"/>
    <n v="0"/>
    <n v="0"/>
    <n v="1"/>
    <m/>
    <n v="0"/>
    <n v="3"/>
    <n v="11"/>
    <n v="767"/>
    <x v="1"/>
    <x v="1"/>
    <x v="22"/>
    <x v="0"/>
  </r>
  <r>
    <n v="608"/>
    <n v="13624"/>
    <n v="1"/>
    <n v="0"/>
    <n v="93"/>
    <x v="3"/>
    <n v="44"/>
    <x v="3"/>
    <n v="2684"/>
    <x v="2"/>
    <n v="0"/>
    <n v="1"/>
    <n v="0"/>
    <n v="0"/>
    <n v="0"/>
    <n v="0"/>
    <n v="0"/>
    <n v="1"/>
    <n v="0"/>
    <n v="0"/>
    <n v="10"/>
    <n v="2"/>
    <n v="15"/>
    <n v="2"/>
    <n v="1"/>
    <n v="6"/>
    <n v="2"/>
    <n v="6"/>
    <n v="2"/>
    <n v="0"/>
    <n v="3"/>
    <x v="7"/>
    <x v="3"/>
    <x v="1"/>
    <n v="6"/>
    <x v="1"/>
    <n v="30"/>
    <x v="1"/>
    <n v="0"/>
    <n v="0"/>
    <n v="0"/>
    <n v="0"/>
    <n v="0"/>
    <n v="0"/>
    <m/>
    <n v="0"/>
    <n v="3"/>
    <n v="11"/>
    <n v="24"/>
    <x v="1"/>
    <x v="1"/>
    <x v="14"/>
    <x v="0"/>
  </r>
  <r>
    <n v="609"/>
    <n v="84196"/>
    <n v="0"/>
    <n v="1"/>
    <n v="56"/>
    <x v="0"/>
    <n v="45"/>
    <x v="3"/>
    <n v="2550"/>
    <x v="0"/>
    <n v="0"/>
    <n v="0"/>
    <n v="1"/>
    <n v="0"/>
    <n v="0"/>
    <n v="0"/>
    <n v="0"/>
    <n v="1"/>
    <n v="0"/>
    <n v="0"/>
    <n v="215"/>
    <n v="63"/>
    <n v="507"/>
    <n v="231"/>
    <n v="31"/>
    <n v="190"/>
    <n v="1"/>
    <n v="3"/>
    <n v="8"/>
    <n v="4"/>
    <n v="7"/>
    <x v="19"/>
    <x v="2"/>
    <x v="2"/>
    <n v="55.10526315789474"/>
    <x v="0"/>
    <n v="1047"/>
    <x v="4"/>
    <n v="0"/>
    <n v="0"/>
    <n v="0"/>
    <n v="0"/>
    <n v="0"/>
    <n v="0"/>
    <m/>
    <n v="0"/>
    <n v="3"/>
    <n v="11"/>
    <n v="857"/>
    <x v="1"/>
    <x v="1"/>
    <x v="26"/>
    <x v="0"/>
  </r>
  <r>
    <n v="610"/>
    <n v="70971"/>
    <n v="0"/>
    <n v="1"/>
    <n v="28"/>
    <x v="2"/>
    <n v="60"/>
    <x v="0"/>
    <n v="2805"/>
    <x v="1"/>
    <n v="0"/>
    <n v="0"/>
    <n v="0"/>
    <n v="1"/>
    <n v="0"/>
    <n v="0"/>
    <n v="0"/>
    <n v="1"/>
    <n v="0"/>
    <n v="0"/>
    <n v="1001"/>
    <n v="17"/>
    <n v="572"/>
    <n v="93"/>
    <n v="125"/>
    <n v="17"/>
    <n v="7"/>
    <n v="7"/>
    <n v="11"/>
    <n v="11"/>
    <n v="5"/>
    <x v="26"/>
    <x v="0"/>
    <x v="2"/>
    <n v="66.962962962962962"/>
    <x v="0"/>
    <n v="1808"/>
    <x v="0"/>
    <n v="0"/>
    <n v="0"/>
    <n v="0"/>
    <n v="0"/>
    <n v="0"/>
    <n v="0"/>
    <m/>
    <n v="0"/>
    <n v="3"/>
    <n v="11"/>
    <n v="1791"/>
    <x v="0"/>
    <x v="0"/>
    <x v="38"/>
    <x v="1"/>
  </r>
  <r>
    <n v="611"/>
    <n v="34487"/>
    <n v="1"/>
    <n v="1"/>
    <n v="94"/>
    <x v="3"/>
    <n v="43"/>
    <x v="3"/>
    <n v="2820"/>
    <x v="3"/>
    <n v="1"/>
    <n v="0"/>
    <n v="0"/>
    <n v="0"/>
    <n v="0"/>
    <n v="0"/>
    <n v="0"/>
    <n v="0"/>
    <n v="0"/>
    <n v="1"/>
    <n v="19"/>
    <n v="18"/>
    <n v="33"/>
    <n v="24"/>
    <n v="1"/>
    <n v="8"/>
    <n v="3"/>
    <n v="9"/>
    <n v="3"/>
    <n v="0"/>
    <n v="3"/>
    <x v="3"/>
    <x v="3"/>
    <x v="2"/>
    <n v="15.833333333333334"/>
    <x v="1"/>
    <n v="95"/>
    <x v="1"/>
    <n v="0"/>
    <n v="0"/>
    <n v="0"/>
    <n v="0"/>
    <n v="0"/>
    <n v="0"/>
    <m/>
    <n v="0"/>
    <n v="3"/>
    <n v="11"/>
    <n v="87"/>
    <x v="1"/>
    <x v="1"/>
    <x v="14"/>
    <x v="0"/>
  </r>
  <r>
    <n v="612"/>
    <n v="28769"/>
    <n v="1"/>
    <n v="0"/>
    <n v="76"/>
    <x v="3"/>
    <n v="43"/>
    <x v="3"/>
    <n v="2717"/>
    <x v="0"/>
    <n v="0"/>
    <n v="0"/>
    <n v="1"/>
    <n v="0"/>
    <n v="0"/>
    <n v="0"/>
    <n v="0"/>
    <n v="1"/>
    <n v="0"/>
    <n v="0"/>
    <n v="41"/>
    <n v="5"/>
    <n v="129"/>
    <n v="10"/>
    <n v="3"/>
    <n v="3"/>
    <n v="3"/>
    <n v="9"/>
    <n v="4"/>
    <n v="1"/>
    <n v="4"/>
    <x v="25"/>
    <x v="3"/>
    <x v="2"/>
    <n v="20.888888888888889"/>
    <x v="1"/>
    <n v="188"/>
    <x v="3"/>
    <n v="0"/>
    <n v="0"/>
    <n v="0"/>
    <n v="0"/>
    <n v="0"/>
    <n v="0"/>
    <m/>
    <n v="0"/>
    <n v="3"/>
    <n v="11"/>
    <n v="185"/>
    <x v="1"/>
    <x v="1"/>
    <x v="31"/>
    <x v="0"/>
  </r>
  <r>
    <n v="613"/>
    <n v="69084"/>
    <n v="1"/>
    <n v="0"/>
    <n v="43"/>
    <x v="1"/>
    <n v="50"/>
    <x v="1"/>
    <n v="2381"/>
    <x v="2"/>
    <n v="0"/>
    <n v="1"/>
    <n v="0"/>
    <n v="0"/>
    <n v="0"/>
    <n v="0"/>
    <n v="0"/>
    <n v="0"/>
    <n v="0"/>
    <n v="1"/>
    <n v="1181"/>
    <n v="107"/>
    <n v="199"/>
    <n v="39"/>
    <n v="30"/>
    <n v="30"/>
    <n v="2"/>
    <n v="8"/>
    <n v="7"/>
    <n v="3"/>
    <n v="13"/>
    <x v="18"/>
    <x v="0"/>
    <x v="1"/>
    <n v="67.652173913043484"/>
    <x v="0"/>
    <n v="1556"/>
    <x v="0"/>
    <n v="0"/>
    <n v="0"/>
    <n v="0"/>
    <n v="0"/>
    <n v="0"/>
    <n v="0"/>
    <m/>
    <n v="0"/>
    <n v="3"/>
    <n v="11"/>
    <n v="1526"/>
    <x v="1"/>
    <x v="1"/>
    <x v="15"/>
    <x v="1"/>
  </r>
  <r>
    <n v="614"/>
    <n v="65488"/>
    <n v="0"/>
    <n v="0"/>
    <n v="46"/>
    <x v="0"/>
    <n v="62"/>
    <x v="0"/>
    <n v="2175"/>
    <x v="1"/>
    <n v="0"/>
    <n v="0"/>
    <n v="0"/>
    <n v="1"/>
    <n v="0"/>
    <n v="0"/>
    <n v="0"/>
    <n v="0"/>
    <n v="0"/>
    <n v="1"/>
    <n v="603"/>
    <n v="45"/>
    <n v="207"/>
    <n v="36"/>
    <n v="18"/>
    <n v="54"/>
    <n v="1"/>
    <n v="1"/>
    <n v="3"/>
    <n v="4"/>
    <n v="6"/>
    <x v="15"/>
    <x v="4"/>
    <x v="1"/>
    <n v="69.92307692307692"/>
    <x v="0"/>
    <n v="909"/>
    <x v="2"/>
    <n v="0"/>
    <n v="0"/>
    <n v="0"/>
    <n v="0"/>
    <n v="0"/>
    <n v="0"/>
    <m/>
    <n v="0"/>
    <n v="3"/>
    <n v="11"/>
    <n v="855"/>
    <x v="1"/>
    <x v="1"/>
    <x v="41"/>
    <x v="0"/>
  </r>
  <r>
    <n v="615"/>
    <n v="62466"/>
    <n v="0"/>
    <n v="1"/>
    <n v="13"/>
    <x v="5"/>
    <n v="50"/>
    <x v="1"/>
    <n v="2324"/>
    <x v="2"/>
    <n v="0"/>
    <n v="1"/>
    <n v="0"/>
    <n v="0"/>
    <n v="0"/>
    <n v="1"/>
    <n v="0"/>
    <n v="0"/>
    <n v="0"/>
    <n v="0"/>
    <n v="129"/>
    <n v="129"/>
    <n v="259"/>
    <n v="168"/>
    <n v="121"/>
    <n v="83"/>
    <n v="5"/>
    <n v="4"/>
    <n v="6"/>
    <n v="3"/>
    <n v="12"/>
    <x v="27"/>
    <x v="0"/>
    <x v="1"/>
    <n v="38.38095238095238"/>
    <x v="2"/>
    <n v="806"/>
    <x v="2"/>
    <n v="0"/>
    <n v="0"/>
    <n v="0"/>
    <n v="0"/>
    <n v="0"/>
    <n v="0"/>
    <m/>
    <n v="0"/>
    <n v="3"/>
    <n v="11"/>
    <n v="723"/>
    <x v="1"/>
    <x v="1"/>
    <x v="17"/>
    <x v="0"/>
  </r>
  <r>
    <n v="616"/>
    <n v="32218"/>
    <n v="0"/>
    <n v="0"/>
    <n v="27"/>
    <x v="2"/>
    <n v="60"/>
    <x v="0"/>
    <n v="2293"/>
    <x v="0"/>
    <n v="0"/>
    <n v="0"/>
    <n v="1"/>
    <n v="0"/>
    <n v="0"/>
    <n v="1"/>
    <n v="0"/>
    <n v="0"/>
    <n v="0"/>
    <n v="0"/>
    <n v="10"/>
    <n v="24"/>
    <n v="15"/>
    <n v="13"/>
    <n v="1"/>
    <n v="30"/>
    <n v="1"/>
    <n v="7"/>
    <n v="2"/>
    <n v="1"/>
    <n v="3"/>
    <x v="3"/>
    <x v="3"/>
    <x v="1"/>
    <n v="10.5"/>
    <x v="1"/>
    <n v="63"/>
    <x v="1"/>
    <n v="0"/>
    <n v="0"/>
    <n v="1"/>
    <n v="0"/>
    <n v="0"/>
    <n v="1"/>
    <m/>
    <n v="0"/>
    <n v="3"/>
    <n v="11"/>
    <n v="33"/>
    <x v="0"/>
    <x v="0"/>
    <x v="3"/>
    <x v="0"/>
  </r>
  <r>
    <n v="617"/>
    <n v="83917"/>
    <n v="0"/>
    <n v="0"/>
    <n v="12"/>
    <x v="5"/>
    <n v="47"/>
    <x v="3"/>
    <n v="2596"/>
    <x v="0"/>
    <n v="0"/>
    <n v="0"/>
    <n v="1"/>
    <n v="0"/>
    <n v="0"/>
    <n v="0"/>
    <n v="0"/>
    <n v="1"/>
    <n v="0"/>
    <n v="0"/>
    <n v="514"/>
    <n v="22"/>
    <n v="732"/>
    <n v="42"/>
    <n v="198"/>
    <n v="79"/>
    <n v="1"/>
    <n v="3"/>
    <n v="6"/>
    <n v="7"/>
    <n v="7"/>
    <x v="2"/>
    <x v="2"/>
    <x v="0"/>
    <n v="75.400000000000006"/>
    <x v="0"/>
    <n v="1508"/>
    <x v="0"/>
    <n v="0"/>
    <n v="0"/>
    <n v="0"/>
    <n v="0"/>
    <n v="0"/>
    <n v="0"/>
    <m/>
    <n v="0"/>
    <n v="3"/>
    <n v="11"/>
    <n v="1429"/>
    <x v="0"/>
    <x v="0"/>
    <x v="25"/>
    <x v="1"/>
  </r>
  <r>
    <n v="618"/>
    <n v="46102"/>
    <n v="2"/>
    <n v="1"/>
    <n v="3"/>
    <x v="5"/>
    <n v="58"/>
    <x v="1"/>
    <n v="2270"/>
    <x v="3"/>
    <n v="1"/>
    <n v="0"/>
    <n v="0"/>
    <n v="0"/>
    <n v="0"/>
    <n v="0"/>
    <n v="0"/>
    <n v="1"/>
    <n v="0"/>
    <n v="0"/>
    <n v="14"/>
    <n v="0"/>
    <n v="1"/>
    <n v="0"/>
    <n v="0"/>
    <n v="1"/>
    <n v="1"/>
    <n v="7"/>
    <n v="1"/>
    <n v="0"/>
    <n v="2"/>
    <x v="20"/>
    <x v="1"/>
    <x v="1"/>
    <n v="5"/>
    <x v="1"/>
    <n v="15"/>
    <x v="1"/>
    <n v="0"/>
    <n v="0"/>
    <n v="0"/>
    <n v="0"/>
    <n v="0"/>
    <n v="0"/>
    <m/>
    <n v="0"/>
    <n v="3"/>
    <n v="11"/>
    <n v="14"/>
    <x v="1"/>
    <x v="1"/>
    <x v="23"/>
    <x v="0"/>
  </r>
  <r>
    <n v="619"/>
    <n v="84574"/>
    <n v="0"/>
    <n v="0"/>
    <n v="72"/>
    <x v="4"/>
    <n v="68"/>
    <x v="0"/>
    <n v="2549"/>
    <x v="0"/>
    <n v="0"/>
    <n v="0"/>
    <n v="1"/>
    <n v="0"/>
    <n v="0"/>
    <n v="0"/>
    <n v="0"/>
    <n v="1"/>
    <n v="0"/>
    <n v="0"/>
    <n v="387"/>
    <n v="20"/>
    <n v="713"/>
    <n v="38"/>
    <n v="54"/>
    <n v="163"/>
    <n v="1"/>
    <n v="5"/>
    <n v="9"/>
    <n v="11"/>
    <n v="11"/>
    <x v="24"/>
    <x v="0"/>
    <x v="0"/>
    <n v="39.096774193548384"/>
    <x v="2"/>
    <n v="1212"/>
    <x v="4"/>
    <n v="0"/>
    <n v="0"/>
    <n v="0"/>
    <n v="0"/>
    <n v="0"/>
    <n v="0"/>
    <m/>
    <n v="0"/>
    <n v="3"/>
    <n v="11"/>
    <n v="1049"/>
    <x v="1"/>
    <x v="1"/>
    <x v="43"/>
    <x v="0"/>
  </r>
  <r>
    <n v="620"/>
    <n v="56181"/>
    <n v="0"/>
    <n v="1"/>
    <n v="6"/>
    <x v="5"/>
    <n v="58"/>
    <x v="1"/>
    <n v="2696"/>
    <x v="2"/>
    <n v="0"/>
    <n v="1"/>
    <n v="0"/>
    <n v="0"/>
    <n v="0"/>
    <n v="0"/>
    <n v="0"/>
    <n v="1"/>
    <n v="0"/>
    <n v="0"/>
    <n v="121"/>
    <n v="103"/>
    <n v="69"/>
    <n v="8"/>
    <n v="44"/>
    <n v="48"/>
    <n v="1"/>
    <n v="4"/>
    <n v="4"/>
    <n v="2"/>
    <n v="7"/>
    <x v="15"/>
    <x v="4"/>
    <x v="1"/>
    <n v="26.53846153846154"/>
    <x v="2"/>
    <n v="345"/>
    <x v="3"/>
    <n v="0"/>
    <n v="0"/>
    <n v="0"/>
    <n v="0"/>
    <n v="0"/>
    <n v="0"/>
    <m/>
    <n v="0"/>
    <n v="3"/>
    <n v="11"/>
    <n v="297"/>
    <x v="1"/>
    <x v="1"/>
    <x v="32"/>
    <x v="0"/>
  </r>
  <r>
    <n v="621"/>
    <n v="63120"/>
    <n v="0"/>
    <n v="1"/>
    <n v="53"/>
    <x v="0"/>
    <n v="70"/>
    <x v="4"/>
    <n v="2798"/>
    <x v="3"/>
    <n v="1"/>
    <n v="0"/>
    <n v="0"/>
    <n v="0"/>
    <n v="0"/>
    <n v="0"/>
    <n v="0"/>
    <n v="0"/>
    <n v="1"/>
    <n v="0"/>
    <n v="965"/>
    <n v="69"/>
    <n v="279"/>
    <n v="54"/>
    <n v="41"/>
    <n v="69"/>
    <n v="5"/>
    <n v="7"/>
    <n v="8"/>
    <n v="4"/>
    <n v="9"/>
    <x v="27"/>
    <x v="0"/>
    <x v="1"/>
    <n v="67.047619047619051"/>
    <x v="0"/>
    <n v="1408"/>
    <x v="4"/>
    <n v="0"/>
    <n v="0"/>
    <n v="0"/>
    <n v="0"/>
    <n v="0"/>
    <n v="0"/>
    <m/>
    <n v="0"/>
    <n v="3"/>
    <n v="11"/>
    <n v="1339"/>
    <x v="0"/>
    <x v="0"/>
    <x v="26"/>
    <x v="0"/>
  </r>
  <r>
    <n v="622"/>
    <n v="73691"/>
    <n v="0"/>
    <n v="1"/>
    <n v="58"/>
    <x v="0"/>
    <n v="49"/>
    <x v="3"/>
    <n v="2394"/>
    <x v="2"/>
    <n v="0"/>
    <n v="1"/>
    <n v="0"/>
    <n v="0"/>
    <n v="0"/>
    <n v="0"/>
    <n v="0"/>
    <n v="1"/>
    <n v="0"/>
    <n v="0"/>
    <n v="707"/>
    <n v="21"/>
    <n v="250"/>
    <n v="85"/>
    <n v="43"/>
    <n v="73"/>
    <n v="2"/>
    <n v="2"/>
    <n v="6"/>
    <n v="2"/>
    <n v="8"/>
    <x v="21"/>
    <x v="2"/>
    <x v="1"/>
    <n v="69.125"/>
    <x v="0"/>
    <n v="1106"/>
    <x v="4"/>
    <n v="0"/>
    <n v="0"/>
    <n v="1"/>
    <n v="0"/>
    <n v="0"/>
    <n v="1"/>
    <m/>
    <n v="0"/>
    <n v="3"/>
    <n v="11"/>
    <n v="1033"/>
    <x v="1"/>
    <x v="1"/>
    <x v="26"/>
    <x v="0"/>
  </r>
  <r>
    <n v="623"/>
    <n v="63381"/>
    <n v="0"/>
    <n v="1"/>
    <n v="78"/>
    <x v="3"/>
    <n v="60"/>
    <x v="0"/>
    <n v="2791"/>
    <x v="1"/>
    <n v="0"/>
    <n v="0"/>
    <n v="0"/>
    <n v="1"/>
    <n v="0"/>
    <n v="0"/>
    <n v="0"/>
    <n v="1"/>
    <n v="0"/>
    <n v="0"/>
    <n v="571"/>
    <n v="50"/>
    <n v="142"/>
    <n v="33"/>
    <n v="50"/>
    <n v="159"/>
    <n v="4"/>
    <n v="2"/>
    <n v="4"/>
    <n v="5"/>
    <n v="13"/>
    <x v="0"/>
    <x v="0"/>
    <x v="1"/>
    <n v="38.454545454545453"/>
    <x v="2"/>
    <n v="846"/>
    <x v="2"/>
    <n v="0"/>
    <n v="0"/>
    <n v="0"/>
    <n v="0"/>
    <n v="0"/>
    <n v="0"/>
    <m/>
    <n v="0"/>
    <n v="3"/>
    <n v="11"/>
    <n v="687"/>
    <x v="1"/>
    <x v="1"/>
    <x v="30"/>
    <x v="0"/>
  </r>
  <r>
    <n v="624"/>
    <n v="76140"/>
    <n v="0"/>
    <n v="0"/>
    <n v="57"/>
    <x v="0"/>
    <n v="72"/>
    <x v="4"/>
    <n v="2206"/>
    <x v="1"/>
    <n v="0"/>
    <n v="0"/>
    <n v="0"/>
    <n v="1"/>
    <n v="0"/>
    <n v="0"/>
    <n v="0"/>
    <n v="0"/>
    <n v="0"/>
    <n v="1"/>
    <n v="586"/>
    <n v="66"/>
    <n v="653"/>
    <n v="17"/>
    <n v="0"/>
    <n v="26"/>
    <n v="1"/>
    <n v="2"/>
    <n v="5"/>
    <n v="9"/>
    <n v="6"/>
    <x v="2"/>
    <x v="2"/>
    <x v="0"/>
    <n v="66.099999999999994"/>
    <x v="0"/>
    <n v="1322"/>
    <x v="4"/>
    <n v="0"/>
    <n v="0"/>
    <n v="0"/>
    <n v="0"/>
    <n v="0"/>
    <n v="0"/>
    <m/>
    <n v="0"/>
    <n v="3"/>
    <n v="11"/>
    <n v="1296"/>
    <x v="1"/>
    <x v="1"/>
    <x v="26"/>
    <x v="0"/>
  </r>
  <r>
    <n v="625"/>
    <n v="62859"/>
    <n v="0"/>
    <n v="1"/>
    <n v="37"/>
    <x v="1"/>
    <n v="61"/>
    <x v="0"/>
    <n v="2705"/>
    <x v="3"/>
    <n v="1"/>
    <n v="0"/>
    <n v="0"/>
    <n v="0"/>
    <n v="0"/>
    <n v="0"/>
    <n v="0"/>
    <n v="0"/>
    <n v="0"/>
    <n v="1"/>
    <n v="1063"/>
    <n v="89"/>
    <n v="102"/>
    <n v="16"/>
    <n v="12"/>
    <n v="25"/>
    <n v="4"/>
    <n v="6"/>
    <n v="9"/>
    <n v="4"/>
    <n v="6"/>
    <x v="19"/>
    <x v="2"/>
    <x v="2"/>
    <n v="67.473684210526315"/>
    <x v="0"/>
    <n v="1282"/>
    <x v="4"/>
    <n v="0"/>
    <n v="0"/>
    <n v="0"/>
    <n v="0"/>
    <n v="0"/>
    <n v="0"/>
    <m/>
    <n v="0"/>
    <n v="3"/>
    <n v="11"/>
    <n v="1257"/>
    <x v="1"/>
    <x v="1"/>
    <x v="24"/>
    <x v="1"/>
  </r>
  <r>
    <n v="626"/>
    <n v="45906"/>
    <n v="0"/>
    <n v="1"/>
    <n v="20"/>
    <x v="2"/>
    <n v="56"/>
    <x v="1"/>
    <n v="2577"/>
    <x v="0"/>
    <n v="0"/>
    <n v="0"/>
    <n v="1"/>
    <n v="0"/>
    <n v="0"/>
    <n v="0"/>
    <n v="0"/>
    <n v="1"/>
    <n v="0"/>
    <n v="0"/>
    <n v="305"/>
    <n v="3"/>
    <n v="27"/>
    <n v="4"/>
    <n v="3"/>
    <n v="144"/>
    <n v="2"/>
    <n v="5"/>
    <n v="5"/>
    <n v="4"/>
    <n v="4"/>
    <x v="15"/>
    <x v="4"/>
    <x v="2"/>
    <n v="26.307692307692307"/>
    <x v="2"/>
    <n v="342"/>
    <x v="3"/>
    <n v="0"/>
    <n v="0"/>
    <n v="1"/>
    <n v="0"/>
    <n v="0"/>
    <n v="1"/>
    <m/>
    <n v="0"/>
    <n v="3"/>
    <n v="11"/>
    <n v="198"/>
    <x v="1"/>
    <x v="1"/>
    <x v="12"/>
    <x v="0"/>
  </r>
  <r>
    <n v="627"/>
    <n v="77632"/>
    <n v="0"/>
    <n v="0"/>
    <n v="73"/>
    <x v="4"/>
    <n v="73"/>
    <x v="4"/>
    <n v="2635"/>
    <x v="1"/>
    <n v="0"/>
    <n v="0"/>
    <n v="0"/>
    <n v="1"/>
    <n v="0"/>
    <n v="0"/>
    <n v="0"/>
    <n v="0"/>
    <n v="1"/>
    <n v="0"/>
    <n v="1200"/>
    <n v="105"/>
    <n v="758"/>
    <n v="0"/>
    <n v="42"/>
    <n v="147"/>
    <n v="1"/>
    <n v="2"/>
    <n v="4"/>
    <n v="2"/>
    <n v="6"/>
    <x v="10"/>
    <x v="4"/>
    <x v="1"/>
    <n v="175.41666666666666"/>
    <x v="0"/>
    <n v="2105"/>
    <x v="0"/>
    <n v="0"/>
    <n v="0"/>
    <n v="0"/>
    <n v="1"/>
    <n v="1"/>
    <n v="2"/>
    <m/>
    <n v="0"/>
    <n v="3"/>
    <n v="11"/>
    <n v="1958"/>
    <x v="0"/>
    <x v="0"/>
    <x v="45"/>
    <x v="0"/>
  </r>
  <r>
    <n v="628"/>
    <n v="46463"/>
    <n v="1"/>
    <n v="1"/>
    <n v="56"/>
    <x v="0"/>
    <n v="49"/>
    <x v="3"/>
    <n v="2474"/>
    <x v="2"/>
    <n v="0"/>
    <n v="1"/>
    <n v="0"/>
    <n v="0"/>
    <n v="0"/>
    <n v="0"/>
    <n v="0"/>
    <n v="0"/>
    <n v="0"/>
    <n v="1"/>
    <n v="163"/>
    <n v="2"/>
    <n v="40"/>
    <n v="8"/>
    <n v="11"/>
    <n v="11"/>
    <n v="7"/>
    <n v="6"/>
    <n v="3"/>
    <n v="1"/>
    <n v="6"/>
    <x v="16"/>
    <x v="3"/>
    <x v="1"/>
    <n v="22.4"/>
    <x v="1"/>
    <n v="224"/>
    <x v="3"/>
    <n v="0"/>
    <n v="0"/>
    <n v="0"/>
    <n v="0"/>
    <n v="0"/>
    <n v="0"/>
    <m/>
    <n v="0"/>
    <n v="3"/>
    <n v="11"/>
    <n v="213"/>
    <x v="1"/>
    <x v="1"/>
    <x v="10"/>
    <x v="0"/>
  </r>
  <r>
    <n v="629"/>
    <n v="105471"/>
    <n v="0"/>
    <n v="0"/>
    <n v="36"/>
    <x v="1"/>
    <n v="50"/>
    <x v="1"/>
    <n v="2683"/>
    <x v="1"/>
    <n v="0"/>
    <n v="0"/>
    <n v="0"/>
    <n v="1"/>
    <n v="0"/>
    <n v="0"/>
    <n v="0"/>
    <n v="1"/>
    <n v="0"/>
    <n v="0"/>
    <n v="1009"/>
    <n v="181"/>
    <n v="104"/>
    <n v="202"/>
    <n v="21"/>
    <n v="207"/>
    <n v="0"/>
    <n v="3"/>
    <n v="9"/>
    <n v="8"/>
    <n v="13"/>
    <x v="30"/>
    <x v="0"/>
    <x v="1"/>
    <n v="50.56666666666667"/>
    <x v="0"/>
    <n v="1517"/>
    <x v="0"/>
    <n v="1"/>
    <n v="0"/>
    <n v="0"/>
    <n v="0"/>
    <n v="1"/>
    <n v="2"/>
    <m/>
    <n v="0"/>
    <n v="3"/>
    <n v="11"/>
    <n v="1310"/>
    <x v="0"/>
    <x v="0"/>
    <x v="15"/>
    <x v="1"/>
  </r>
  <r>
    <n v="630"/>
    <n v="55282"/>
    <n v="1"/>
    <n v="0"/>
    <n v="9"/>
    <x v="5"/>
    <n v="50"/>
    <x v="1"/>
    <n v="2357"/>
    <x v="3"/>
    <n v="1"/>
    <n v="0"/>
    <n v="0"/>
    <n v="0"/>
    <n v="0"/>
    <n v="0"/>
    <n v="0"/>
    <n v="0"/>
    <n v="1"/>
    <n v="0"/>
    <n v="125"/>
    <n v="6"/>
    <n v="73"/>
    <n v="8"/>
    <n v="4"/>
    <n v="19"/>
    <n v="1"/>
    <n v="4"/>
    <n v="3"/>
    <n v="1"/>
    <n v="6"/>
    <x v="16"/>
    <x v="3"/>
    <x v="1"/>
    <n v="21.6"/>
    <x v="1"/>
    <n v="216"/>
    <x v="3"/>
    <n v="0"/>
    <n v="0"/>
    <n v="0"/>
    <n v="0"/>
    <n v="0"/>
    <n v="0"/>
    <m/>
    <n v="0"/>
    <n v="3"/>
    <n v="11"/>
    <n v="197"/>
    <x v="1"/>
    <x v="1"/>
    <x v="19"/>
    <x v="0"/>
  </r>
  <r>
    <n v="631"/>
    <n v="78710"/>
    <n v="0"/>
    <n v="1"/>
    <n v="42"/>
    <x v="1"/>
    <n v="43"/>
    <x v="3"/>
    <n v="2196"/>
    <x v="2"/>
    <n v="0"/>
    <n v="1"/>
    <n v="0"/>
    <n v="0"/>
    <n v="0"/>
    <n v="0"/>
    <n v="0"/>
    <n v="0"/>
    <n v="1"/>
    <n v="0"/>
    <n v="721"/>
    <n v="0"/>
    <n v="152"/>
    <n v="119"/>
    <n v="50"/>
    <n v="50"/>
    <n v="3"/>
    <n v="4"/>
    <n v="7"/>
    <n v="6"/>
    <n v="12"/>
    <x v="11"/>
    <x v="0"/>
    <x v="1"/>
    <n v="41.68"/>
    <x v="2"/>
    <n v="1042"/>
    <x v="4"/>
    <n v="0"/>
    <n v="0"/>
    <n v="0"/>
    <n v="0"/>
    <n v="0"/>
    <n v="0"/>
    <m/>
    <n v="0"/>
    <n v="3"/>
    <n v="11"/>
    <n v="992"/>
    <x v="1"/>
    <x v="1"/>
    <x v="44"/>
    <x v="0"/>
  </r>
  <r>
    <n v="632"/>
    <n v="66886"/>
    <n v="0"/>
    <n v="1"/>
    <n v="28"/>
    <x v="2"/>
    <n v="62"/>
    <x v="0"/>
    <n v="2445"/>
    <x v="1"/>
    <n v="0"/>
    <n v="0"/>
    <n v="0"/>
    <n v="1"/>
    <n v="0"/>
    <n v="0"/>
    <n v="0"/>
    <n v="1"/>
    <n v="0"/>
    <n v="0"/>
    <n v="315"/>
    <n v="4"/>
    <n v="62"/>
    <n v="41"/>
    <n v="31"/>
    <n v="146"/>
    <n v="2"/>
    <n v="5"/>
    <n v="7"/>
    <n v="1"/>
    <n v="7"/>
    <x v="9"/>
    <x v="4"/>
    <x v="2"/>
    <n v="30.2"/>
    <x v="2"/>
    <n v="453"/>
    <x v="3"/>
    <n v="0"/>
    <n v="0"/>
    <n v="0"/>
    <n v="0"/>
    <n v="0"/>
    <n v="0"/>
    <m/>
    <n v="0"/>
    <n v="3"/>
    <n v="11"/>
    <n v="307"/>
    <x v="1"/>
    <x v="1"/>
    <x v="12"/>
    <x v="0"/>
  </r>
  <r>
    <n v="633"/>
    <n v="98777"/>
    <n v="0"/>
    <n v="0"/>
    <n v="23"/>
    <x v="2"/>
    <n v="60"/>
    <x v="0"/>
    <n v="2291"/>
    <x v="0"/>
    <n v="0"/>
    <n v="0"/>
    <n v="1"/>
    <n v="0"/>
    <n v="0"/>
    <n v="0"/>
    <n v="0"/>
    <n v="0"/>
    <n v="1"/>
    <n v="0"/>
    <n v="1000"/>
    <n v="19"/>
    <n v="711"/>
    <n v="125"/>
    <n v="115"/>
    <n v="38"/>
    <n v="0"/>
    <n v="1"/>
    <n v="4"/>
    <n v="6"/>
    <n v="9"/>
    <x v="19"/>
    <x v="2"/>
    <x v="1"/>
    <n v="103.68421052631579"/>
    <x v="0"/>
    <n v="1970"/>
    <x v="0"/>
    <n v="0"/>
    <n v="0"/>
    <n v="0"/>
    <n v="1"/>
    <n v="0"/>
    <n v="1"/>
    <m/>
    <n v="0"/>
    <n v="3"/>
    <n v="11"/>
    <n v="1932"/>
    <x v="1"/>
    <x v="1"/>
    <x v="38"/>
    <x v="1"/>
  </r>
  <r>
    <n v="634"/>
    <n v="29103"/>
    <n v="1"/>
    <n v="0"/>
    <n v="38"/>
    <x v="1"/>
    <n v="35"/>
    <x v="2"/>
    <n v="2830"/>
    <x v="1"/>
    <n v="0"/>
    <n v="0"/>
    <n v="0"/>
    <n v="1"/>
    <n v="0"/>
    <n v="0"/>
    <n v="0"/>
    <n v="1"/>
    <n v="0"/>
    <n v="0"/>
    <n v="16"/>
    <n v="0"/>
    <n v="17"/>
    <n v="6"/>
    <n v="3"/>
    <n v="6"/>
    <n v="2"/>
    <n v="9"/>
    <n v="1"/>
    <n v="0"/>
    <n v="3"/>
    <x v="1"/>
    <x v="1"/>
    <x v="1"/>
    <n v="10.5"/>
    <x v="1"/>
    <n v="42"/>
    <x v="1"/>
    <n v="0"/>
    <n v="0"/>
    <n v="0"/>
    <n v="0"/>
    <n v="0"/>
    <n v="0"/>
    <m/>
    <n v="0"/>
    <n v="3"/>
    <n v="11"/>
    <n v="36"/>
    <x v="1"/>
    <x v="1"/>
    <x v="1"/>
    <x v="0"/>
  </r>
  <r>
    <n v="635"/>
    <n v="67445"/>
    <n v="0"/>
    <n v="1"/>
    <n v="63"/>
    <x v="4"/>
    <n v="46"/>
    <x v="3"/>
    <n v="2845"/>
    <x v="2"/>
    <n v="0"/>
    <n v="1"/>
    <n v="0"/>
    <n v="0"/>
    <n v="0"/>
    <n v="0"/>
    <n v="0"/>
    <n v="1"/>
    <n v="0"/>
    <n v="0"/>
    <n v="757"/>
    <n v="80"/>
    <n v="217"/>
    <n v="29"/>
    <n v="80"/>
    <n v="11"/>
    <n v="5"/>
    <n v="6"/>
    <n v="9"/>
    <n v="6"/>
    <n v="12"/>
    <x v="26"/>
    <x v="0"/>
    <x v="1"/>
    <n v="43.074074074074076"/>
    <x v="2"/>
    <n v="1163"/>
    <x v="4"/>
    <n v="0"/>
    <n v="0"/>
    <n v="0"/>
    <n v="0"/>
    <n v="0"/>
    <n v="0"/>
    <m/>
    <n v="0"/>
    <n v="3"/>
    <n v="11"/>
    <n v="1152"/>
    <x v="1"/>
    <x v="1"/>
    <x v="43"/>
    <x v="0"/>
  </r>
  <r>
    <n v="636"/>
    <n v="50616"/>
    <n v="0"/>
    <n v="1"/>
    <n v="71"/>
    <x v="4"/>
    <n v="70"/>
    <x v="4"/>
    <n v="2236"/>
    <x v="1"/>
    <n v="0"/>
    <n v="0"/>
    <n v="0"/>
    <n v="1"/>
    <n v="0"/>
    <n v="0"/>
    <n v="0"/>
    <n v="0"/>
    <n v="0"/>
    <n v="1"/>
    <n v="30"/>
    <n v="2"/>
    <n v="25"/>
    <n v="0"/>
    <n v="1"/>
    <n v="9"/>
    <n v="1"/>
    <n v="2"/>
    <n v="1"/>
    <n v="1"/>
    <n v="4"/>
    <x v="3"/>
    <x v="3"/>
    <x v="1"/>
    <n v="9.6666666666666661"/>
    <x v="1"/>
    <n v="58"/>
    <x v="1"/>
    <n v="0"/>
    <n v="0"/>
    <n v="0"/>
    <n v="0"/>
    <n v="0"/>
    <n v="0"/>
    <m/>
    <n v="0"/>
    <n v="3"/>
    <n v="11"/>
    <n v="49"/>
    <x v="1"/>
    <x v="1"/>
    <x v="28"/>
    <x v="0"/>
  </r>
  <r>
    <n v="637"/>
    <n v="49431"/>
    <n v="0"/>
    <n v="1"/>
    <n v="9"/>
    <x v="5"/>
    <n v="65"/>
    <x v="0"/>
    <n v="2854"/>
    <x v="3"/>
    <n v="1"/>
    <n v="0"/>
    <n v="0"/>
    <n v="0"/>
    <n v="0"/>
    <n v="0"/>
    <n v="0"/>
    <n v="1"/>
    <n v="0"/>
    <n v="0"/>
    <n v="219"/>
    <n v="3"/>
    <n v="100"/>
    <n v="26"/>
    <n v="0"/>
    <n v="17"/>
    <n v="2"/>
    <n v="8"/>
    <n v="7"/>
    <n v="1"/>
    <n v="5"/>
    <x v="15"/>
    <x v="4"/>
    <x v="2"/>
    <n v="26.76923076923077"/>
    <x v="2"/>
    <n v="348"/>
    <x v="3"/>
    <n v="0"/>
    <n v="0"/>
    <n v="0"/>
    <n v="0"/>
    <n v="0"/>
    <n v="0"/>
    <m/>
    <n v="0"/>
    <n v="3"/>
    <n v="11"/>
    <n v="331"/>
    <x v="1"/>
    <x v="1"/>
    <x v="32"/>
    <x v="0"/>
  </r>
  <r>
    <n v="638"/>
    <n v="61278"/>
    <n v="0"/>
    <n v="1"/>
    <n v="87"/>
    <x v="3"/>
    <n v="67"/>
    <x v="0"/>
    <n v="2335"/>
    <x v="1"/>
    <n v="0"/>
    <n v="0"/>
    <n v="0"/>
    <n v="1"/>
    <n v="0"/>
    <n v="0"/>
    <n v="0"/>
    <n v="1"/>
    <n v="0"/>
    <n v="0"/>
    <n v="111"/>
    <n v="3"/>
    <n v="28"/>
    <n v="2"/>
    <n v="6"/>
    <n v="15"/>
    <n v="2"/>
    <n v="6"/>
    <n v="3"/>
    <n v="1"/>
    <n v="4"/>
    <x v="6"/>
    <x v="3"/>
    <x v="1"/>
    <n v="18.75"/>
    <x v="1"/>
    <n v="150"/>
    <x v="3"/>
    <n v="0"/>
    <n v="0"/>
    <n v="0"/>
    <n v="0"/>
    <n v="0"/>
    <n v="0"/>
    <m/>
    <n v="0"/>
    <n v="3"/>
    <n v="11"/>
    <n v="135"/>
    <x v="1"/>
    <x v="1"/>
    <x v="31"/>
    <x v="0"/>
  </r>
  <r>
    <n v="639"/>
    <n v="26490"/>
    <n v="0"/>
    <n v="0"/>
    <n v="92"/>
    <x v="3"/>
    <n v="62"/>
    <x v="0"/>
    <n v="2804"/>
    <x v="1"/>
    <n v="0"/>
    <n v="0"/>
    <n v="0"/>
    <n v="1"/>
    <n v="0"/>
    <n v="1"/>
    <n v="0"/>
    <n v="0"/>
    <n v="0"/>
    <n v="0"/>
    <n v="45"/>
    <n v="47"/>
    <n v="52"/>
    <n v="21"/>
    <n v="20"/>
    <n v="25"/>
    <n v="2"/>
    <n v="6"/>
    <n v="3"/>
    <n v="1"/>
    <n v="5"/>
    <x v="25"/>
    <x v="3"/>
    <x v="1"/>
    <n v="20.555555555555557"/>
    <x v="1"/>
    <n v="185"/>
    <x v="3"/>
    <n v="0"/>
    <n v="0"/>
    <n v="0"/>
    <n v="0"/>
    <n v="0"/>
    <n v="0"/>
    <m/>
    <n v="0"/>
    <n v="3"/>
    <n v="11"/>
    <n v="160"/>
    <x v="1"/>
    <x v="1"/>
    <x v="31"/>
    <x v="0"/>
  </r>
  <r>
    <n v="640"/>
    <n v="73059"/>
    <n v="0"/>
    <n v="1"/>
    <n v="36"/>
    <x v="1"/>
    <n v="73"/>
    <x v="4"/>
    <n v="2461"/>
    <x v="1"/>
    <n v="0"/>
    <n v="0"/>
    <n v="0"/>
    <n v="1"/>
    <n v="0"/>
    <n v="0"/>
    <n v="0"/>
    <n v="0"/>
    <n v="0"/>
    <n v="1"/>
    <n v="410"/>
    <n v="112"/>
    <n v="420"/>
    <n v="0"/>
    <n v="82"/>
    <n v="71"/>
    <n v="1"/>
    <n v="4"/>
    <n v="9"/>
    <n v="3"/>
    <n v="13"/>
    <x v="11"/>
    <x v="0"/>
    <x v="1"/>
    <n v="40.96"/>
    <x v="2"/>
    <n v="1024"/>
    <x v="4"/>
    <n v="0"/>
    <n v="0"/>
    <n v="0"/>
    <n v="0"/>
    <n v="0"/>
    <n v="0"/>
    <m/>
    <n v="0"/>
    <n v="3"/>
    <n v="11"/>
    <n v="953"/>
    <x v="1"/>
    <x v="1"/>
    <x v="44"/>
    <x v="0"/>
  </r>
  <r>
    <n v="641"/>
    <n v="46734"/>
    <n v="1"/>
    <n v="2"/>
    <n v="86"/>
    <x v="3"/>
    <n v="54"/>
    <x v="1"/>
    <n v="2410"/>
    <x v="0"/>
    <n v="0"/>
    <n v="0"/>
    <n v="1"/>
    <n v="0"/>
    <n v="0"/>
    <n v="0"/>
    <n v="0"/>
    <n v="0"/>
    <n v="0"/>
    <n v="1"/>
    <n v="100"/>
    <n v="1"/>
    <n v="39"/>
    <n v="6"/>
    <n v="1"/>
    <n v="76"/>
    <n v="4"/>
    <n v="6"/>
    <n v="3"/>
    <n v="2"/>
    <n v="3"/>
    <x v="6"/>
    <x v="3"/>
    <x v="2"/>
    <n v="18.375"/>
    <x v="1"/>
    <n v="147"/>
    <x v="3"/>
    <n v="0"/>
    <n v="0"/>
    <n v="1"/>
    <n v="0"/>
    <n v="0"/>
    <n v="1"/>
    <m/>
    <n v="0"/>
    <n v="3"/>
    <n v="11"/>
    <n v="71"/>
    <x v="1"/>
    <x v="1"/>
    <x v="31"/>
    <x v="0"/>
  </r>
  <r>
    <n v="642"/>
    <n v="56253"/>
    <n v="0"/>
    <n v="1"/>
    <n v="83"/>
    <x v="3"/>
    <n v="57"/>
    <x v="1"/>
    <n v="2728"/>
    <x v="1"/>
    <n v="0"/>
    <n v="0"/>
    <n v="0"/>
    <n v="1"/>
    <n v="0"/>
    <n v="0"/>
    <n v="0"/>
    <n v="1"/>
    <n v="0"/>
    <n v="0"/>
    <n v="509"/>
    <n v="0"/>
    <n v="65"/>
    <n v="7"/>
    <n v="11"/>
    <n v="5"/>
    <n v="4"/>
    <n v="6"/>
    <n v="7"/>
    <n v="2"/>
    <n v="9"/>
    <x v="23"/>
    <x v="2"/>
    <x v="1"/>
    <n v="32.888888888888886"/>
    <x v="2"/>
    <n v="592"/>
    <x v="2"/>
    <n v="0"/>
    <n v="0"/>
    <n v="0"/>
    <n v="0"/>
    <n v="0"/>
    <n v="0"/>
    <m/>
    <n v="0"/>
    <n v="3"/>
    <n v="11"/>
    <n v="587"/>
    <x v="1"/>
    <x v="1"/>
    <x v="30"/>
    <x v="0"/>
  </r>
  <r>
    <n v="643"/>
    <n v="19986"/>
    <n v="1"/>
    <n v="0"/>
    <n v="74"/>
    <x v="4"/>
    <n v="35"/>
    <x v="2"/>
    <n v="2386"/>
    <x v="2"/>
    <n v="0"/>
    <n v="1"/>
    <n v="0"/>
    <n v="0"/>
    <n v="0"/>
    <n v="0"/>
    <n v="0"/>
    <n v="1"/>
    <n v="0"/>
    <n v="0"/>
    <n v="3"/>
    <n v="6"/>
    <n v="5"/>
    <n v="0"/>
    <n v="2"/>
    <n v="6"/>
    <n v="1"/>
    <n v="7"/>
    <n v="0"/>
    <n v="0"/>
    <n v="3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0"/>
    <x v="1"/>
    <x v="1"/>
    <x v="28"/>
    <x v="0"/>
  </r>
  <r>
    <n v="644"/>
    <n v="58330"/>
    <n v="0"/>
    <n v="1"/>
    <n v="87"/>
    <x v="3"/>
    <n v="45"/>
    <x v="3"/>
    <n v="2345"/>
    <x v="4"/>
    <n v="0"/>
    <n v="0"/>
    <n v="0"/>
    <n v="0"/>
    <n v="1"/>
    <n v="0"/>
    <n v="0"/>
    <n v="1"/>
    <n v="0"/>
    <n v="0"/>
    <n v="445"/>
    <n v="53"/>
    <n v="213"/>
    <n v="104"/>
    <n v="98"/>
    <n v="151"/>
    <n v="1"/>
    <n v="4"/>
    <n v="6"/>
    <n v="4"/>
    <n v="13"/>
    <x v="18"/>
    <x v="0"/>
    <x v="1"/>
    <n v="39.695652173913047"/>
    <x v="2"/>
    <n v="913"/>
    <x v="2"/>
    <n v="0"/>
    <n v="0"/>
    <n v="0"/>
    <n v="0"/>
    <n v="0"/>
    <n v="0"/>
    <m/>
    <n v="0"/>
    <n v="3"/>
    <n v="11"/>
    <n v="762"/>
    <x v="1"/>
    <x v="1"/>
    <x v="30"/>
    <x v="0"/>
  </r>
  <r>
    <n v="645"/>
    <n v="25965"/>
    <n v="0"/>
    <n v="0"/>
    <n v="29"/>
    <x v="2"/>
    <n v="40"/>
    <x v="3"/>
    <n v="2819"/>
    <x v="2"/>
    <n v="0"/>
    <n v="1"/>
    <n v="0"/>
    <n v="0"/>
    <n v="0"/>
    <n v="0"/>
    <n v="1"/>
    <n v="0"/>
    <n v="0"/>
    <n v="0"/>
    <n v="2"/>
    <n v="2"/>
    <n v="11"/>
    <n v="41"/>
    <n v="7"/>
    <n v="11"/>
    <n v="1"/>
    <n v="8"/>
    <n v="2"/>
    <n v="0"/>
    <n v="3"/>
    <x v="7"/>
    <x v="3"/>
    <x v="1"/>
    <n v="12.6"/>
    <x v="1"/>
    <n v="63"/>
    <x v="1"/>
    <n v="0"/>
    <n v="0"/>
    <n v="0"/>
    <n v="0"/>
    <n v="0"/>
    <n v="0"/>
    <m/>
    <n v="0"/>
    <n v="3"/>
    <n v="11"/>
    <n v="52"/>
    <x v="1"/>
    <x v="1"/>
    <x v="3"/>
    <x v="0"/>
  </r>
  <r>
    <n v="646"/>
    <n v="14661"/>
    <n v="0"/>
    <n v="0"/>
    <n v="88"/>
    <x v="3"/>
    <n v="64"/>
    <x v="0"/>
    <n v="2703"/>
    <x v="1"/>
    <n v="0"/>
    <n v="0"/>
    <n v="0"/>
    <n v="1"/>
    <n v="0"/>
    <n v="0"/>
    <n v="0"/>
    <n v="0"/>
    <n v="1"/>
    <n v="0"/>
    <n v="4"/>
    <n v="1"/>
    <n v="11"/>
    <n v="6"/>
    <n v="2"/>
    <n v="2"/>
    <n v="1"/>
    <n v="6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22"/>
    <x v="1"/>
    <x v="1"/>
    <x v="14"/>
    <x v="0"/>
  </r>
  <r>
    <n v="647"/>
    <n v="18690"/>
    <n v="0"/>
    <n v="0"/>
    <n v="77"/>
    <x v="3"/>
    <n v="61"/>
    <x v="0"/>
    <n v="2707"/>
    <x v="2"/>
    <n v="0"/>
    <n v="1"/>
    <n v="0"/>
    <n v="0"/>
    <n v="0"/>
    <n v="0"/>
    <n v="0"/>
    <n v="1"/>
    <n v="0"/>
    <n v="0"/>
    <n v="6"/>
    <n v="1"/>
    <n v="7"/>
    <n v="23"/>
    <n v="4"/>
    <n v="19"/>
    <n v="1"/>
    <n v="8"/>
    <n v="1"/>
    <n v="1"/>
    <n v="2"/>
    <x v="1"/>
    <x v="1"/>
    <x v="1"/>
    <n v="10.25"/>
    <x v="1"/>
    <n v="41"/>
    <x v="1"/>
    <n v="0"/>
    <n v="0"/>
    <n v="0"/>
    <n v="0"/>
    <n v="0"/>
    <n v="0"/>
    <m/>
    <n v="0"/>
    <n v="3"/>
    <n v="11"/>
    <n v="22"/>
    <x v="1"/>
    <x v="1"/>
    <x v="14"/>
    <x v="0"/>
  </r>
  <r>
    <n v="648"/>
    <n v="45068"/>
    <n v="0"/>
    <n v="1"/>
    <n v="25"/>
    <x v="2"/>
    <n v="46"/>
    <x v="3"/>
    <n v="2568"/>
    <x v="1"/>
    <n v="0"/>
    <n v="0"/>
    <n v="0"/>
    <n v="1"/>
    <n v="0"/>
    <n v="0"/>
    <n v="0"/>
    <n v="0"/>
    <n v="0"/>
    <n v="1"/>
    <n v="14"/>
    <n v="0"/>
    <n v="3"/>
    <n v="0"/>
    <n v="0"/>
    <n v="3"/>
    <n v="1"/>
    <n v="7"/>
    <n v="1"/>
    <n v="0"/>
    <n v="2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4"/>
    <x v="1"/>
    <x v="1"/>
    <x v="3"/>
    <x v="0"/>
  </r>
  <r>
    <n v="649"/>
    <n v="21063"/>
    <n v="1"/>
    <n v="0"/>
    <n v="34"/>
    <x v="1"/>
    <n v="33"/>
    <x v="2"/>
    <n v="2436"/>
    <x v="0"/>
    <n v="0"/>
    <n v="0"/>
    <n v="1"/>
    <n v="0"/>
    <n v="0"/>
    <n v="0"/>
    <n v="1"/>
    <n v="0"/>
    <n v="0"/>
    <n v="0"/>
    <n v="1"/>
    <n v="10"/>
    <n v="11"/>
    <n v="19"/>
    <n v="3"/>
    <n v="15"/>
    <n v="2"/>
    <n v="6"/>
    <n v="2"/>
    <n v="0"/>
    <n v="3"/>
    <x v="7"/>
    <x v="3"/>
    <x v="1"/>
    <n v="8.8000000000000007"/>
    <x v="1"/>
    <n v="44"/>
    <x v="1"/>
    <n v="0"/>
    <n v="0"/>
    <n v="0"/>
    <n v="0"/>
    <n v="0"/>
    <n v="0"/>
    <m/>
    <n v="0"/>
    <n v="3"/>
    <n v="11"/>
    <n v="29"/>
    <x v="1"/>
    <x v="1"/>
    <x v="1"/>
    <x v="0"/>
  </r>
  <r>
    <n v="650"/>
    <n v="29187"/>
    <n v="1"/>
    <n v="0"/>
    <n v="43"/>
    <x v="1"/>
    <n v="52"/>
    <x v="1"/>
    <n v="2575"/>
    <x v="2"/>
    <n v="0"/>
    <n v="1"/>
    <n v="0"/>
    <n v="0"/>
    <n v="0"/>
    <n v="0"/>
    <n v="0"/>
    <n v="0"/>
    <n v="0"/>
    <n v="1"/>
    <n v="26"/>
    <n v="0"/>
    <n v="6"/>
    <n v="0"/>
    <n v="0"/>
    <n v="2"/>
    <n v="1"/>
    <n v="8"/>
    <n v="1"/>
    <n v="0"/>
    <n v="3"/>
    <x v="1"/>
    <x v="1"/>
    <x v="1"/>
    <n v="8"/>
    <x v="1"/>
    <n v="32"/>
    <x v="1"/>
    <n v="0"/>
    <n v="0"/>
    <n v="0"/>
    <n v="0"/>
    <n v="0"/>
    <n v="0"/>
    <m/>
    <n v="0"/>
    <n v="3"/>
    <n v="11"/>
    <n v="30"/>
    <x v="1"/>
    <x v="1"/>
    <x v="1"/>
    <x v="0"/>
  </r>
  <r>
    <n v="651"/>
    <n v="54690"/>
    <n v="1"/>
    <n v="1"/>
    <n v="76"/>
    <x v="3"/>
    <n v="49"/>
    <x v="3"/>
    <n v="2393"/>
    <x v="2"/>
    <n v="0"/>
    <n v="1"/>
    <n v="0"/>
    <n v="0"/>
    <n v="0"/>
    <n v="1"/>
    <n v="0"/>
    <n v="0"/>
    <n v="0"/>
    <n v="0"/>
    <n v="111"/>
    <n v="16"/>
    <n v="37"/>
    <n v="7"/>
    <n v="9"/>
    <n v="18"/>
    <n v="3"/>
    <n v="3"/>
    <n v="3"/>
    <n v="1"/>
    <n v="5"/>
    <x v="25"/>
    <x v="3"/>
    <x v="1"/>
    <n v="20"/>
    <x v="1"/>
    <n v="180"/>
    <x v="3"/>
    <n v="0"/>
    <n v="0"/>
    <n v="0"/>
    <n v="0"/>
    <n v="0"/>
    <n v="0"/>
    <m/>
    <n v="0"/>
    <n v="3"/>
    <n v="11"/>
    <n v="162"/>
    <x v="1"/>
    <x v="1"/>
    <x v="31"/>
    <x v="0"/>
  </r>
  <r>
    <n v="652"/>
    <n v="59304"/>
    <n v="0"/>
    <n v="1"/>
    <n v="81"/>
    <x v="3"/>
    <n v="56"/>
    <x v="1"/>
    <n v="2494"/>
    <x v="2"/>
    <n v="0"/>
    <n v="1"/>
    <n v="0"/>
    <n v="0"/>
    <n v="0"/>
    <n v="0"/>
    <n v="0"/>
    <n v="0"/>
    <n v="0"/>
    <n v="1"/>
    <n v="418"/>
    <n v="61"/>
    <n v="428"/>
    <n v="80"/>
    <n v="51"/>
    <n v="10"/>
    <n v="3"/>
    <n v="5"/>
    <n v="7"/>
    <n v="8"/>
    <n v="10"/>
    <x v="11"/>
    <x v="0"/>
    <x v="1"/>
    <n v="41.52"/>
    <x v="2"/>
    <n v="1038"/>
    <x v="4"/>
    <n v="0"/>
    <n v="0"/>
    <n v="0"/>
    <n v="0"/>
    <n v="0"/>
    <n v="0"/>
    <m/>
    <n v="0"/>
    <n v="3"/>
    <n v="11"/>
    <n v="1028"/>
    <x v="1"/>
    <x v="1"/>
    <x v="42"/>
    <x v="0"/>
  </r>
  <r>
    <n v="653"/>
    <n v="59247"/>
    <n v="0"/>
    <n v="2"/>
    <n v="87"/>
    <x v="3"/>
    <n v="58"/>
    <x v="1"/>
    <n v="2392"/>
    <x v="0"/>
    <n v="0"/>
    <n v="0"/>
    <n v="1"/>
    <n v="0"/>
    <n v="0"/>
    <n v="0"/>
    <n v="0"/>
    <n v="0"/>
    <n v="1"/>
    <n v="0"/>
    <n v="327"/>
    <n v="9"/>
    <n v="122"/>
    <n v="19"/>
    <n v="14"/>
    <n v="83"/>
    <n v="5"/>
    <n v="6"/>
    <n v="5"/>
    <n v="2"/>
    <n v="9"/>
    <x v="21"/>
    <x v="2"/>
    <x v="1"/>
    <n v="30.6875"/>
    <x v="2"/>
    <n v="491"/>
    <x v="3"/>
    <n v="0"/>
    <n v="0"/>
    <n v="0"/>
    <n v="0"/>
    <n v="0"/>
    <n v="0"/>
    <m/>
    <n v="0"/>
    <n v="3"/>
    <n v="11"/>
    <n v="408"/>
    <x v="1"/>
    <x v="1"/>
    <x v="4"/>
    <x v="0"/>
  </r>
  <r>
    <n v="654"/>
    <n v="66731"/>
    <n v="0"/>
    <n v="1"/>
    <n v="33"/>
    <x v="1"/>
    <n v="50"/>
    <x v="1"/>
    <n v="2814"/>
    <x v="4"/>
    <n v="0"/>
    <n v="0"/>
    <n v="0"/>
    <n v="0"/>
    <n v="1"/>
    <n v="0"/>
    <n v="0"/>
    <n v="1"/>
    <n v="0"/>
    <n v="0"/>
    <n v="371"/>
    <n v="159"/>
    <n v="194"/>
    <n v="58"/>
    <n v="106"/>
    <n v="141"/>
    <n v="4"/>
    <n v="3"/>
    <n v="4"/>
    <n v="3"/>
    <n v="6"/>
    <x v="15"/>
    <x v="4"/>
    <x v="1"/>
    <n v="68.307692307692307"/>
    <x v="0"/>
    <n v="888"/>
    <x v="2"/>
    <n v="0"/>
    <n v="0"/>
    <n v="0"/>
    <n v="0"/>
    <n v="0"/>
    <n v="0"/>
    <m/>
    <n v="0"/>
    <n v="3"/>
    <n v="11"/>
    <n v="747"/>
    <x v="1"/>
    <x v="1"/>
    <x v="39"/>
    <x v="1"/>
  </r>
  <r>
    <n v="655"/>
    <n v="77353"/>
    <n v="0"/>
    <n v="1"/>
    <n v="38"/>
    <x v="1"/>
    <n v="40"/>
    <x v="3"/>
    <n v="2354"/>
    <x v="2"/>
    <n v="0"/>
    <n v="1"/>
    <n v="0"/>
    <n v="0"/>
    <n v="0"/>
    <n v="0"/>
    <n v="0"/>
    <n v="1"/>
    <n v="0"/>
    <n v="0"/>
    <n v="275"/>
    <n v="59"/>
    <n v="107"/>
    <n v="69"/>
    <n v="101"/>
    <n v="59"/>
    <n v="2"/>
    <n v="4"/>
    <n v="6"/>
    <n v="4"/>
    <n v="8"/>
    <x v="23"/>
    <x v="2"/>
    <x v="1"/>
    <n v="33.944444444444443"/>
    <x v="2"/>
    <n v="611"/>
    <x v="2"/>
    <n v="0"/>
    <n v="0"/>
    <n v="0"/>
    <n v="0"/>
    <n v="0"/>
    <n v="0"/>
    <m/>
    <n v="0"/>
    <n v="3"/>
    <n v="11"/>
    <n v="552"/>
    <x v="1"/>
    <x v="1"/>
    <x v="5"/>
    <x v="0"/>
  </r>
  <r>
    <n v="656"/>
    <n v="52614"/>
    <n v="0"/>
    <n v="1"/>
    <n v="63"/>
    <x v="4"/>
    <n v="45"/>
    <x v="3"/>
    <n v="2734"/>
    <x v="0"/>
    <n v="0"/>
    <n v="0"/>
    <n v="1"/>
    <n v="0"/>
    <n v="0"/>
    <n v="0"/>
    <n v="0"/>
    <n v="0"/>
    <n v="0"/>
    <n v="1"/>
    <n v="789"/>
    <n v="0"/>
    <n v="142"/>
    <n v="12"/>
    <n v="9"/>
    <n v="38"/>
    <n v="2"/>
    <n v="8"/>
    <n v="2"/>
    <n v="4"/>
    <n v="8"/>
    <x v="4"/>
    <x v="4"/>
    <x v="1"/>
    <n v="68"/>
    <x v="0"/>
    <n v="952"/>
    <x v="2"/>
    <n v="0"/>
    <n v="0"/>
    <n v="0"/>
    <n v="0"/>
    <n v="0"/>
    <n v="0"/>
    <m/>
    <n v="0"/>
    <n v="3"/>
    <n v="11"/>
    <n v="914"/>
    <x v="1"/>
    <x v="1"/>
    <x v="16"/>
    <x v="0"/>
  </r>
  <r>
    <n v="657"/>
    <n v="26751"/>
    <n v="2"/>
    <n v="0"/>
    <n v="26"/>
    <x v="2"/>
    <n v="46"/>
    <x v="3"/>
    <n v="2197"/>
    <x v="2"/>
    <n v="0"/>
    <n v="1"/>
    <n v="0"/>
    <n v="0"/>
    <n v="0"/>
    <n v="0"/>
    <n v="0"/>
    <n v="1"/>
    <n v="0"/>
    <n v="0"/>
    <n v="1"/>
    <n v="1"/>
    <n v="5"/>
    <n v="0"/>
    <n v="3"/>
    <n v="1"/>
    <n v="1"/>
    <n v="8"/>
    <n v="1"/>
    <n v="0"/>
    <n v="2"/>
    <x v="20"/>
    <x v="1"/>
    <x v="1"/>
    <n v="3.3333333333333335"/>
    <x v="1"/>
    <n v="10"/>
    <x v="1"/>
    <n v="0"/>
    <n v="0"/>
    <n v="0"/>
    <n v="0"/>
    <n v="0"/>
    <n v="0"/>
    <m/>
    <n v="0"/>
    <n v="3"/>
    <n v="11"/>
    <n v="9"/>
    <x v="1"/>
    <x v="1"/>
    <x v="3"/>
    <x v="0"/>
  </r>
  <r>
    <n v="658"/>
    <n v="81300"/>
    <n v="0"/>
    <n v="1"/>
    <n v="17"/>
    <x v="2"/>
    <n v="57"/>
    <x v="1"/>
    <n v="2766"/>
    <x v="2"/>
    <n v="0"/>
    <n v="1"/>
    <n v="0"/>
    <n v="0"/>
    <n v="0"/>
    <n v="0"/>
    <n v="0"/>
    <n v="0"/>
    <n v="0"/>
    <n v="1"/>
    <n v="1004"/>
    <n v="12"/>
    <n v="145"/>
    <n v="32"/>
    <n v="12"/>
    <n v="36"/>
    <n v="3"/>
    <n v="5"/>
    <n v="10"/>
    <n v="3"/>
    <n v="5"/>
    <x v="23"/>
    <x v="2"/>
    <x v="2"/>
    <n v="66.944444444444443"/>
    <x v="0"/>
    <n v="1205"/>
    <x v="4"/>
    <n v="1"/>
    <n v="0"/>
    <n v="0"/>
    <n v="0"/>
    <n v="0"/>
    <n v="1"/>
    <m/>
    <n v="0"/>
    <n v="3"/>
    <n v="11"/>
    <n v="1169"/>
    <x v="0"/>
    <x v="0"/>
    <x v="11"/>
    <x v="1"/>
  </r>
  <r>
    <n v="659"/>
    <n v="70337"/>
    <n v="0"/>
    <n v="0"/>
    <n v="75"/>
    <x v="4"/>
    <n v="41"/>
    <x v="3"/>
    <n v="2337"/>
    <x v="0"/>
    <n v="0"/>
    <n v="0"/>
    <n v="1"/>
    <n v="0"/>
    <n v="0"/>
    <n v="0"/>
    <n v="0"/>
    <n v="1"/>
    <n v="0"/>
    <n v="0"/>
    <n v="187"/>
    <n v="81"/>
    <n v="149"/>
    <n v="25"/>
    <n v="43"/>
    <n v="91"/>
    <n v="1"/>
    <n v="1"/>
    <n v="2"/>
    <n v="2"/>
    <n v="12"/>
    <x v="21"/>
    <x v="2"/>
    <x v="1"/>
    <n v="30.3125"/>
    <x v="2"/>
    <n v="485"/>
    <x v="3"/>
    <n v="0"/>
    <n v="0"/>
    <n v="0"/>
    <n v="0"/>
    <n v="0"/>
    <n v="0"/>
    <m/>
    <n v="0"/>
    <n v="3"/>
    <n v="11"/>
    <n v="394"/>
    <x v="1"/>
    <x v="1"/>
    <x v="18"/>
    <x v="0"/>
  </r>
  <r>
    <n v="660"/>
    <n v="36145"/>
    <n v="1"/>
    <n v="0"/>
    <n v="13"/>
    <x v="5"/>
    <n v="35"/>
    <x v="2"/>
    <n v="2537"/>
    <x v="2"/>
    <n v="0"/>
    <n v="1"/>
    <n v="0"/>
    <n v="0"/>
    <n v="0"/>
    <n v="1"/>
    <n v="0"/>
    <n v="0"/>
    <n v="0"/>
    <n v="0"/>
    <n v="56"/>
    <n v="4"/>
    <n v="76"/>
    <n v="17"/>
    <n v="1"/>
    <n v="18"/>
    <n v="4"/>
    <n v="9"/>
    <n v="4"/>
    <n v="1"/>
    <n v="3"/>
    <x v="6"/>
    <x v="3"/>
    <x v="2"/>
    <n v="19.25"/>
    <x v="1"/>
    <n v="154"/>
    <x v="3"/>
    <n v="0"/>
    <n v="0"/>
    <n v="1"/>
    <n v="0"/>
    <n v="0"/>
    <n v="1"/>
    <m/>
    <n v="0"/>
    <n v="3"/>
    <n v="11"/>
    <n v="136"/>
    <x v="0"/>
    <x v="0"/>
    <x v="19"/>
    <x v="0"/>
  </r>
  <r>
    <n v="661"/>
    <n v="65295"/>
    <n v="0"/>
    <n v="0"/>
    <n v="19"/>
    <x v="2"/>
    <n v="40"/>
    <x v="3"/>
    <n v="2347"/>
    <x v="0"/>
    <n v="0"/>
    <n v="0"/>
    <n v="1"/>
    <n v="0"/>
    <n v="0"/>
    <n v="0"/>
    <n v="0"/>
    <n v="0"/>
    <n v="0"/>
    <n v="1"/>
    <n v="365"/>
    <n v="32"/>
    <n v="117"/>
    <n v="34"/>
    <n v="110"/>
    <n v="6"/>
    <n v="1"/>
    <n v="2"/>
    <n v="3"/>
    <n v="3"/>
    <n v="13"/>
    <x v="19"/>
    <x v="2"/>
    <x v="1"/>
    <n v="34.631578947368418"/>
    <x v="2"/>
    <n v="658"/>
    <x v="2"/>
    <n v="0"/>
    <n v="0"/>
    <n v="0"/>
    <n v="0"/>
    <n v="0"/>
    <n v="0"/>
    <m/>
    <n v="0"/>
    <n v="3"/>
    <n v="11"/>
    <n v="652"/>
    <x v="1"/>
    <x v="1"/>
    <x v="2"/>
    <x v="0"/>
  </r>
  <r>
    <n v="662"/>
    <n v="68118"/>
    <n v="0"/>
    <n v="1"/>
    <n v="51"/>
    <x v="0"/>
    <n v="57"/>
    <x v="1"/>
    <n v="2413"/>
    <x v="3"/>
    <n v="1"/>
    <n v="0"/>
    <n v="0"/>
    <n v="0"/>
    <n v="0"/>
    <n v="0"/>
    <n v="0"/>
    <n v="1"/>
    <n v="0"/>
    <n v="0"/>
    <n v="595"/>
    <n v="23"/>
    <n v="123"/>
    <n v="10"/>
    <n v="23"/>
    <n v="154"/>
    <n v="2"/>
    <n v="6"/>
    <n v="8"/>
    <n v="9"/>
    <n v="4"/>
    <x v="27"/>
    <x v="0"/>
    <x v="0"/>
    <n v="36.857142857142854"/>
    <x v="2"/>
    <n v="774"/>
    <x v="2"/>
    <n v="0"/>
    <n v="0"/>
    <n v="0"/>
    <n v="0"/>
    <n v="0"/>
    <n v="0"/>
    <m/>
    <n v="0"/>
    <n v="3"/>
    <n v="11"/>
    <n v="620"/>
    <x v="1"/>
    <x v="1"/>
    <x v="22"/>
    <x v="0"/>
  </r>
  <r>
    <n v="663"/>
    <n v="68743"/>
    <n v="0"/>
    <n v="0"/>
    <n v="81"/>
    <x v="3"/>
    <n v="53"/>
    <x v="1"/>
    <n v="2827"/>
    <x v="3"/>
    <n v="1"/>
    <n v="0"/>
    <n v="0"/>
    <n v="0"/>
    <n v="0"/>
    <n v="0"/>
    <n v="0"/>
    <n v="1"/>
    <n v="0"/>
    <n v="0"/>
    <n v="1132"/>
    <n v="134"/>
    <n v="384"/>
    <n v="175"/>
    <n v="134"/>
    <n v="115"/>
    <n v="1"/>
    <n v="7"/>
    <n v="11"/>
    <n v="5"/>
    <n v="13"/>
    <x v="29"/>
    <x v="0"/>
    <x v="1"/>
    <n v="67.551724137931032"/>
    <x v="0"/>
    <n v="1959"/>
    <x v="0"/>
    <n v="0"/>
    <n v="0"/>
    <n v="0"/>
    <n v="0"/>
    <n v="0"/>
    <n v="0"/>
    <m/>
    <n v="0"/>
    <n v="3"/>
    <n v="11"/>
    <n v="1844"/>
    <x v="1"/>
    <x v="1"/>
    <x v="13"/>
    <x v="0"/>
  </r>
  <r>
    <n v="664"/>
    <n v="41039"/>
    <n v="0"/>
    <n v="0"/>
    <n v="32"/>
    <x v="1"/>
    <n v="38"/>
    <x v="2"/>
    <n v="2498"/>
    <x v="1"/>
    <n v="0"/>
    <n v="0"/>
    <n v="0"/>
    <n v="1"/>
    <n v="0"/>
    <n v="1"/>
    <n v="0"/>
    <n v="0"/>
    <n v="0"/>
    <n v="0"/>
    <n v="34"/>
    <n v="11"/>
    <n v="137"/>
    <n v="179"/>
    <n v="61"/>
    <n v="45"/>
    <n v="1"/>
    <n v="8"/>
    <n v="8"/>
    <n v="1"/>
    <n v="5"/>
    <x v="4"/>
    <x v="4"/>
    <x v="2"/>
    <n v="30.142857142857142"/>
    <x v="2"/>
    <n v="422"/>
    <x v="3"/>
    <n v="0"/>
    <n v="0"/>
    <n v="0"/>
    <n v="0"/>
    <n v="0"/>
    <n v="0"/>
    <m/>
    <n v="0"/>
    <n v="3"/>
    <n v="11"/>
    <n v="377"/>
    <x v="1"/>
    <x v="1"/>
    <x v="35"/>
    <x v="0"/>
  </r>
  <r>
    <n v="665"/>
    <n v="38946"/>
    <n v="0"/>
    <n v="1"/>
    <n v="84"/>
    <x v="3"/>
    <n v="65"/>
    <x v="0"/>
    <n v="2407"/>
    <x v="1"/>
    <n v="0"/>
    <n v="0"/>
    <n v="0"/>
    <n v="1"/>
    <n v="0"/>
    <n v="0"/>
    <n v="0"/>
    <n v="1"/>
    <n v="0"/>
    <n v="0"/>
    <n v="116"/>
    <n v="6"/>
    <n v="82"/>
    <n v="6"/>
    <n v="6"/>
    <n v="41"/>
    <n v="2"/>
    <n v="5"/>
    <n v="3"/>
    <n v="1"/>
    <n v="6"/>
    <x v="16"/>
    <x v="3"/>
    <x v="1"/>
    <n v="21.6"/>
    <x v="1"/>
    <n v="216"/>
    <x v="3"/>
    <n v="0"/>
    <n v="0"/>
    <n v="0"/>
    <n v="0"/>
    <n v="0"/>
    <n v="0"/>
    <m/>
    <n v="0"/>
    <n v="3"/>
    <n v="11"/>
    <n v="175"/>
    <x v="1"/>
    <x v="1"/>
    <x v="31"/>
    <x v="0"/>
  </r>
  <r>
    <n v="666"/>
    <n v="65777"/>
    <n v="0"/>
    <n v="0"/>
    <n v="87"/>
    <x v="3"/>
    <n v="53"/>
    <x v="1"/>
    <n v="2351"/>
    <x v="1"/>
    <n v="0"/>
    <n v="0"/>
    <n v="0"/>
    <n v="1"/>
    <n v="0"/>
    <n v="0"/>
    <n v="0"/>
    <n v="1"/>
    <n v="0"/>
    <n v="0"/>
    <n v="565"/>
    <n v="32"/>
    <n v="435"/>
    <n v="28"/>
    <n v="32"/>
    <n v="54"/>
    <n v="1"/>
    <n v="1"/>
    <n v="2"/>
    <n v="8"/>
    <n v="6"/>
    <x v="21"/>
    <x v="2"/>
    <x v="0"/>
    <n v="68.25"/>
    <x v="0"/>
    <n v="1092"/>
    <x v="4"/>
    <n v="0"/>
    <n v="0"/>
    <n v="0"/>
    <n v="0"/>
    <n v="0"/>
    <n v="0"/>
    <m/>
    <n v="0"/>
    <n v="3"/>
    <n v="11"/>
    <n v="1038"/>
    <x v="1"/>
    <x v="1"/>
    <x v="9"/>
    <x v="0"/>
  </r>
  <r>
    <n v="667"/>
    <n v="66476"/>
    <n v="0"/>
    <n v="1"/>
    <n v="99"/>
    <x v="3"/>
    <n v="44"/>
    <x v="3"/>
    <n v="2638"/>
    <x v="3"/>
    <n v="1"/>
    <n v="0"/>
    <n v="0"/>
    <n v="0"/>
    <n v="0"/>
    <n v="0"/>
    <n v="0"/>
    <n v="0"/>
    <n v="0"/>
    <n v="1"/>
    <n v="372"/>
    <n v="18"/>
    <n v="126"/>
    <n v="47"/>
    <n v="48"/>
    <n v="78"/>
    <n v="2"/>
    <n v="4"/>
    <n v="5"/>
    <n v="2"/>
    <n v="11"/>
    <x v="23"/>
    <x v="2"/>
    <x v="1"/>
    <n v="33.944444444444443"/>
    <x v="2"/>
    <n v="611"/>
    <x v="2"/>
    <n v="0"/>
    <n v="0"/>
    <n v="0"/>
    <n v="0"/>
    <n v="0"/>
    <n v="0"/>
    <m/>
    <n v="0"/>
    <n v="3"/>
    <n v="11"/>
    <n v="533"/>
    <x v="1"/>
    <x v="1"/>
    <x v="30"/>
    <x v="0"/>
  </r>
  <r>
    <n v="668"/>
    <n v="86857"/>
    <n v="0"/>
    <n v="0"/>
    <n v="96"/>
    <x v="3"/>
    <n v="48"/>
    <x v="3"/>
    <n v="2814"/>
    <x v="0"/>
    <n v="0"/>
    <n v="0"/>
    <n v="1"/>
    <n v="0"/>
    <n v="0"/>
    <n v="0"/>
    <n v="0"/>
    <n v="0"/>
    <n v="0"/>
    <n v="1"/>
    <n v="899"/>
    <n v="102"/>
    <n v="838"/>
    <n v="133"/>
    <n v="102"/>
    <n v="40"/>
    <n v="1"/>
    <n v="2"/>
    <n v="5"/>
    <n v="6"/>
    <n v="10"/>
    <x v="27"/>
    <x v="0"/>
    <x v="1"/>
    <n v="98.761904761904759"/>
    <x v="0"/>
    <n v="2074"/>
    <x v="0"/>
    <n v="0"/>
    <n v="0"/>
    <n v="0"/>
    <n v="0"/>
    <n v="0"/>
    <n v="0"/>
    <m/>
    <n v="0"/>
    <n v="3"/>
    <n v="11"/>
    <n v="2034"/>
    <x v="0"/>
    <x v="0"/>
    <x v="13"/>
    <x v="0"/>
  </r>
  <r>
    <n v="669"/>
    <n v="77845"/>
    <n v="0"/>
    <n v="0"/>
    <n v="40"/>
    <x v="1"/>
    <n v="31"/>
    <x v="2"/>
    <n v="2203"/>
    <x v="1"/>
    <n v="0"/>
    <n v="0"/>
    <n v="0"/>
    <n v="1"/>
    <n v="0"/>
    <n v="0"/>
    <n v="0"/>
    <n v="0"/>
    <n v="0"/>
    <n v="1"/>
    <n v="760"/>
    <n v="40"/>
    <n v="480"/>
    <n v="0"/>
    <n v="40"/>
    <n v="26"/>
    <n v="1"/>
    <n v="1"/>
    <n v="3"/>
    <n v="5"/>
    <n v="12"/>
    <x v="2"/>
    <x v="2"/>
    <x v="1"/>
    <n v="66"/>
    <x v="0"/>
    <n v="1320"/>
    <x v="4"/>
    <n v="1"/>
    <n v="0"/>
    <n v="0"/>
    <n v="0"/>
    <n v="1"/>
    <n v="2"/>
    <m/>
    <n v="0"/>
    <n v="3"/>
    <n v="11"/>
    <n v="1294"/>
    <x v="1"/>
    <x v="1"/>
    <x v="24"/>
    <x v="1"/>
  </r>
  <r>
    <n v="670"/>
    <n v="69476"/>
    <n v="0"/>
    <n v="0"/>
    <n v="3"/>
    <x v="5"/>
    <n v="51"/>
    <x v="1"/>
    <n v="2431"/>
    <x v="1"/>
    <n v="0"/>
    <n v="0"/>
    <n v="0"/>
    <n v="1"/>
    <n v="0"/>
    <n v="0"/>
    <n v="0"/>
    <n v="0"/>
    <n v="0"/>
    <n v="1"/>
    <n v="260"/>
    <n v="86"/>
    <n v="559"/>
    <n v="63"/>
    <n v="9"/>
    <n v="67"/>
    <n v="1"/>
    <n v="2"/>
    <n v="4"/>
    <n v="6"/>
    <n v="4"/>
    <x v="4"/>
    <x v="4"/>
    <x v="0"/>
    <n v="69.785714285714292"/>
    <x v="0"/>
    <n v="977"/>
    <x v="2"/>
    <n v="0"/>
    <n v="0"/>
    <n v="0"/>
    <n v="0"/>
    <n v="0"/>
    <n v="0"/>
    <m/>
    <n v="0"/>
    <n v="3"/>
    <n v="11"/>
    <n v="910"/>
    <x v="1"/>
    <x v="1"/>
    <x v="47"/>
    <x v="0"/>
  </r>
  <r>
    <n v="671"/>
    <n v="50611"/>
    <n v="0"/>
    <n v="1"/>
    <n v="98"/>
    <x v="3"/>
    <n v="60"/>
    <x v="0"/>
    <n v="2792"/>
    <x v="3"/>
    <n v="1"/>
    <n v="0"/>
    <n v="0"/>
    <n v="0"/>
    <n v="0"/>
    <n v="0"/>
    <n v="0"/>
    <n v="0"/>
    <n v="0"/>
    <n v="1"/>
    <n v="459"/>
    <n v="0"/>
    <n v="24"/>
    <n v="6"/>
    <n v="0"/>
    <n v="4"/>
    <n v="6"/>
    <n v="6"/>
    <n v="4"/>
    <n v="5"/>
    <n v="7"/>
    <x v="21"/>
    <x v="2"/>
    <x v="1"/>
    <n v="30.5625"/>
    <x v="2"/>
    <n v="489"/>
    <x v="3"/>
    <n v="0"/>
    <n v="0"/>
    <n v="0"/>
    <n v="1"/>
    <n v="0"/>
    <n v="1"/>
    <m/>
    <n v="0"/>
    <n v="3"/>
    <n v="11"/>
    <n v="485"/>
    <x v="0"/>
    <x v="0"/>
    <x v="4"/>
    <x v="0"/>
  </r>
  <r>
    <n v="672"/>
    <n v="61209"/>
    <n v="0"/>
    <n v="0"/>
    <n v="73"/>
    <x v="4"/>
    <n v="50"/>
    <x v="1"/>
    <n v="2467"/>
    <x v="0"/>
    <n v="0"/>
    <n v="0"/>
    <n v="1"/>
    <n v="0"/>
    <n v="0"/>
    <n v="0"/>
    <n v="0"/>
    <n v="1"/>
    <n v="0"/>
    <n v="0"/>
    <n v="466"/>
    <n v="0"/>
    <n v="224"/>
    <n v="119"/>
    <n v="49"/>
    <n v="99"/>
    <n v="1"/>
    <n v="2"/>
    <n v="5"/>
    <n v="3"/>
    <n v="4"/>
    <x v="10"/>
    <x v="4"/>
    <x v="2"/>
    <n v="71.5"/>
    <x v="0"/>
    <n v="858"/>
    <x v="2"/>
    <n v="0"/>
    <n v="0"/>
    <n v="0"/>
    <n v="0"/>
    <n v="0"/>
    <n v="0"/>
    <m/>
    <n v="0"/>
    <n v="3"/>
    <n v="11"/>
    <n v="759"/>
    <x v="1"/>
    <x v="1"/>
    <x v="16"/>
    <x v="0"/>
  </r>
  <r>
    <n v="673"/>
    <n v="42315"/>
    <n v="0"/>
    <n v="1"/>
    <n v="90"/>
    <x v="3"/>
    <n v="62"/>
    <x v="0"/>
    <n v="2511"/>
    <x v="1"/>
    <n v="0"/>
    <n v="0"/>
    <n v="0"/>
    <n v="1"/>
    <n v="0"/>
    <n v="0"/>
    <n v="0"/>
    <n v="0"/>
    <n v="1"/>
    <n v="0"/>
    <n v="67"/>
    <n v="15"/>
    <n v="80"/>
    <n v="17"/>
    <n v="11"/>
    <n v="80"/>
    <n v="3"/>
    <n v="3"/>
    <n v="1"/>
    <n v="4"/>
    <n v="4"/>
    <x v="25"/>
    <x v="3"/>
    <x v="0"/>
    <n v="21.111111111111111"/>
    <x v="1"/>
    <n v="190"/>
    <x v="3"/>
    <n v="0"/>
    <n v="0"/>
    <n v="0"/>
    <n v="0"/>
    <n v="0"/>
    <n v="0"/>
    <m/>
    <n v="0"/>
    <n v="3"/>
    <n v="11"/>
    <n v="110"/>
    <x v="1"/>
    <x v="1"/>
    <x v="31"/>
    <x v="0"/>
  </r>
  <r>
    <n v="674"/>
    <n v="13084"/>
    <n v="0"/>
    <n v="0"/>
    <n v="29"/>
    <x v="2"/>
    <n v="68"/>
    <x v="0"/>
    <n v="2398"/>
    <x v="1"/>
    <n v="0"/>
    <n v="0"/>
    <n v="0"/>
    <n v="1"/>
    <n v="0"/>
    <n v="0"/>
    <n v="1"/>
    <n v="0"/>
    <n v="0"/>
    <n v="0"/>
    <n v="2"/>
    <n v="0"/>
    <n v="7"/>
    <n v="3"/>
    <n v="7"/>
    <n v="10"/>
    <n v="1"/>
    <n v="6"/>
    <n v="1"/>
    <n v="0"/>
    <n v="3"/>
    <x v="1"/>
    <x v="1"/>
    <x v="1"/>
    <n v="4.75"/>
    <x v="1"/>
    <n v="19"/>
    <x v="1"/>
    <n v="0"/>
    <n v="0"/>
    <n v="0"/>
    <n v="0"/>
    <n v="0"/>
    <n v="0"/>
    <m/>
    <n v="0"/>
    <n v="3"/>
    <n v="11"/>
    <n v="9"/>
    <x v="1"/>
    <x v="1"/>
    <x v="3"/>
    <x v="0"/>
  </r>
  <r>
    <n v="675"/>
    <n v="47570"/>
    <n v="1"/>
    <n v="1"/>
    <n v="3"/>
    <x v="5"/>
    <n v="71"/>
    <x v="4"/>
    <n v="2555"/>
    <x v="4"/>
    <n v="0"/>
    <n v="0"/>
    <n v="0"/>
    <n v="0"/>
    <n v="1"/>
    <n v="0"/>
    <n v="0"/>
    <n v="0"/>
    <n v="1"/>
    <n v="0"/>
    <n v="67"/>
    <n v="1"/>
    <n v="20"/>
    <n v="0"/>
    <n v="2"/>
    <n v="31"/>
    <n v="3"/>
    <n v="7"/>
    <n v="2"/>
    <n v="2"/>
    <n v="2"/>
    <x v="3"/>
    <x v="3"/>
    <x v="2"/>
    <n v="15"/>
    <x v="1"/>
    <n v="90"/>
    <x v="1"/>
    <n v="0"/>
    <n v="0"/>
    <n v="0"/>
    <n v="0"/>
    <n v="0"/>
    <n v="0"/>
    <m/>
    <n v="0"/>
    <n v="3"/>
    <n v="11"/>
    <n v="59"/>
    <x v="0"/>
    <x v="0"/>
    <x v="23"/>
    <x v="0"/>
  </r>
  <r>
    <n v="676"/>
    <n v="61923"/>
    <n v="0"/>
    <n v="2"/>
    <n v="94"/>
    <x v="3"/>
    <n v="59"/>
    <x v="1"/>
    <n v="2497"/>
    <x v="2"/>
    <n v="0"/>
    <n v="1"/>
    <n v="0"/>
    <n v="0"/>
    <n v="0"/>
    <n v="0"/>
    <n v="0"/>
    <n v="0"/>
    <n v="1"/>
    <n v="0"/>
    <n v="92"/>
    <n v="4"/>
    <n v="18"/>
    <n v="3"/>
    <n v="3"/>
    <n v="6"/>
    <n v="1"/>
    <n v="3"/>
    <n v="2"/>
    <n v="1"/>
    <n v="4"/>
    <x v="17"/>
    <x v="3"/>
    <x v="1"/>
    <n v="17.142857142857142"/>
    <x v="1"/>
    <n v="120"/>
    <x v="3"/>
    <n v="0"/>
    <n v="0"/>
    <n v="0"/>
    <n v="0"/>
    <n v="0"/>
    <n v="0"/>
    <m/>
    <n v="0"/>
    <n v="3"/>
    <n v="11"/>
    <n v="114"/>
    <x v="1"/>
    <x v="1"/>
    <x v="31"/>
    <x v="0"/>
  </r>
  <r>
    <n v="677"/>
    <n v="34824"/>
    <n v="0"/>
    <n v="0"/>
    <n v="65"/>
    <x v="4"/>
    <n v="25"/>
    <x v="5"/>
    <n v="2254"/>
    <x v="0"/>
    <n v="0"/>
    <n v="0"/>
    <n v="1"/>
    <n v="0"/>
    <n v="0"/>
    <n v="0"/>
    <n v="0"/>
    <n v="1"/>
    <n v="0"/>
    <n v="0"/>
    <n v="4"/>
    <n v="2"/>
    <n v="11"/>
    <n v="2"/>
    <n v="0"/>
    <n v="4"/>
    <n v="1"/>
    <n v="6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5"/>
    <x v="1"/>
    <x v="1"/>
    <x v="28"/>
    <x v="0"/>
  </r>
  <r>
    <n v="678"/>
    <n v="26518"/>
    <n v="1"/>
    <n v="1"/>
    <n v="33"/>
    <x v="1"/>
    <n v="71"/>
    <x v="4"/>
    <n v="2606"/>
    <x v="0"/>
    <n v="0"/>
    <n v="0"/>
    <n v="1"/>
    <n v="0"/>
    <n v="0"/>
    <n v="0"/>
    <n v="0"/>
    <n v="0"/>
    <n v="0"/>
    <n v="1"/>
    <n v="20"/>
    <n v="1"/>
    <n v="28"/>
    <n v="3"/>
    <n v="3"/>
    <n v="2"/>
    <n v="3"/>
    <n v="8"/>
    <n v="2"/>
    <n v="0"/>
    <n v="3"/>
    <x v="7"/>
    <x v="3"/>
    <x v="1"/>
    <n v="11"/>
    <x v="1"/>
    <n v="55"/>
    <x v="1"/>
    <n v="0"/>
    <n v="0"/>
    <n v="0"/>
    <n v="0"/>
    <n v="0"/>
    <n v="0"/>
    <m/>
    <n v="0"/>
    <n v="3"/>
    <n v="11"/>
    <n v="53"/>
    <x v="0"/>
    <x v="0"/>
    <x v="1"/>
    <x v="0"/>
  </r>
  <r>
    <n v="679"/>
    <n v="45938"/>
    <n v="0"/>
    <n v="0"/>
    <n v="46"/>
    <x v="0"/>
    <n v="59"/>
    <x v="1"/>
    <n v="2397"/>
    <x v="0"/>
    <n v="0"/>
    <n v="0"/>
    <n v="1"/>
    <n v="0"/>
    <n v="0"/>
    <n v="0"/>
    <n v="0"/>
    <n v="1"/>
    <n v="0"/>
    <n v="0"/>
    <n v="273"/>
    <n v="11"/>
    <n v="178"/>
    <n v="62"/>
    <n v="83"/>
    <n v="29"/>
    <n v="2"/>
    <n v="6"/>
    <n v="8"/>
    <n v="4"/>
    <n v="6"/>
    <x v="23"/>
    <x v="2"/>
    <x v="2"/>
    <n v="33.722222222222221"/>
    <x v="2"/>
    <n v="607"/>
    <x v="2"/>
    <n v="0"/>
    <n v="0"/>
    <n v="0"/>
    <n v="0"/>
    <n v="0"/>
    <n v="0"/>
    <m/>
    <n v="0"/>
    <n v="3"/>
    <n v="11"/>
    <n v="578"/>
    <x v="1"/>
    <x v="1"/>
    <x v="22"/>
    <x v="0"/>
  </r>
  <r>
    <n v="680"/>
    <n v="78468"/>
    <n v="0"/>
    <n v="0"/>
    <n v="29"/>
    <x v="2"/>
    <n v="60"/>
    <x v="0"/>
    <n v="2240"/>
    <x v="1"/>
    <n v="0"/>
    <n v="0"/>
    <n v="0"/>
    <n v="1"/>
    <n v="0"/>
    <n v="0"/>
    <n v="0"/>
    <n v="1"/>
    <n v="0"/>
    <n v="0"/>
    <n v="434"/>
    <n v="22"/>
    <n v="388"/>
    <n v="104"/>
    <n v="22"/>
    <n v="34"/>
    <n v="1"/>
    <n v="4"/>
    <n v="10"/>
    <n v="7"/>
    <n v="10"/>
    <x v="26"/>
    <x v="0"/>
    <x v="2"/>
    <n v="35.925925925925924"/>
    <x v="2"/>
    <n v="970"/>
    <x v="2"/>
    <n v="1"/>
    <n v="0"/>
    <n v="0"/>
    <n v="0"/>
    <n v="0"/>
    <n v="1"/>
    <m/>
    <n v="0"/>
    <n v="3"/>
    <n v="11"/>
    <n v="936"/>
    <x v="1"/>
    <x v="1"/>
    <x v="2"/>
    <x v="0"/>
  </r>
  <r>
    <n v="681"/>
    <n v="78901"/>
    <n v="0"/>
    <n v="1"/>
    <n v="99"/>
    <x v="3"/>
    <n v="47"/>
    <x v="3"/>
    <n v="2444"/>
    <x v="3"/>
    <n v="1"/>
    <n v="0"/>
    <n v="0"/>
    <n v="0"/>
    <n v="0"/>
    <n v="0"/>
    <n v="0"/>
    <n v="1"/>
    <n v="0"/>
    <n v="0"/>
    <n v="321"/>
    <n v="11"/>
    <n v="309"/>
    <n v="33"/>
    <n v="26"/>
    <n v="34"/>
    <n v="3"/>
    <n v="4"/>
    <n v="9"/>
    <n v="3"/>
    <n v="5"/>
    <x v="5"/>
    <x v="2"/>
    <x v="2"/>
    <n v="41.176470588235297"/>
    <x v="2"/>
    <n v="700"/>
    <x v="2"/>
    <n v="0"/>
    <n v="0"/>
    <n v="0"/>
    <n v="0"/>
    <n v="0"/>
    <n v="0"/>
    <m/>
    <n v="0"/>
    <n v="3"/>
    <n v="11"/>
    <n v="666"/>
    <x v="1"/>
    <x v="1"/>
    <x v="30"/>
    <x v="0"/>
  </r>
  <r>
    <n v="682"/>
    <n v="71427"/>
    <n v="2"/>
    <n v="0"/>
    <n v="26"/>
    <x v="2"/>
    <n v="42"/>
    <x v="3"/>
    <n v="2268"/>
    <x v="2"/>
    <n v="0"/>
    <n v="1"/>
    <n v="0"/>
    <n v="0"/>
    <n v="0"/>
    <n v="0"/>
    <n v="0"/>
    <n v="1"/>
    <n v="0"/>
    <n v="0"/>
    <n v="212"/>
    <n v="123"/>
    <n v="177"/>
    <n v="15"/>
    <n v="64"/>
    <n v="23"/>
    <n v="2"/>
    <n v="4"/>
    <n v="8"/>
    <n v="2"/>
    <n v="8"/>
    <x v="23"/>
    <x v="2"/>
    <x v="2"/>
    <n v="32.833333333333336"/>
    <x v="2"/>
    <n v="591"/>
    <x v="2"/>
    <n v="0"/>
    <n v="0"/>
    <n v="0"/>
    <n v="0"/>
    <n v="0"/>
    <n v="0"/>
    <m/>
    <n v="0"/>
    <n v="3"/>
    <n v="11"/>
    <n v="568"/>
    <x v="1"/>
    <x v="1"/>
    <x v="2"/>
    <x v="0"/>
  </r>
  <r>
    <n v="683"/>
    <n v="71022"/>
    <n v="0"/>
    <n v="1"/>
    <n v="30"/>
    <x v="2"/>
    <n v="42"/>
    <x v="3"/>
    <n v="2297"/>
    <x v="3"/>
    <n v="1"/>
    <n v="0"/>
    <n v="0"/>
    <n v="0"/>
    <n v="0"/>
    <n v="0"/>
    <n v="0"/>
    <n v="1"/>
    <n v="0"/>
    <n v="0"/>
    <n v="909"/>
    <n v="12"/>
    <n v="278"/>
    <n v="0"/>
    <n v="12"/>
    <n v="242"/>
    <n v="3"/>
    <n v="8"/>
    <n v="5"/>
    <n v="2"/>
    <n v="11"/>
    <x v="23"/>
    <x v="2"/>
    <x v="1"/>
    <n v="67.277777777777771"/>
    <x v="0"/>
    <n v="1211"/>
    <x v="4"/>
    <n v="0"/>
    <n v="0"/>
    <n v="1"/>
    <n v="0"/>
    <n v="0"/>
    <n v="1"/>
    <m/>
    <n v="0"/>
    <n v="3"/>
    <n v="11"/>
    <n v="969"/>
    <x v="1"/>
    <x v="1"/>
    <x v="11"/>
    <x v="1"/>
  </r>
  <r>
    <n v="684"/>
    <n v="90247"/>
    <n v="0"/>
    <n v="0"/>
    <n v="27"/>
    <x v="2"/>
    <n v="32"/>
    <x v="2"/>
    <n v="2220"/>
    <x v="0"/>
    <n v="0"/>
    <n v="0"/>
    <n v="1"/>
    <n v="0"/>
    <n v="0"/>
    <n v="0"/>
    <n v="0"/>
    <n v="0"/>
    <n v="1"/>
    <n v="0"/>
    <n v="1184"/>
    <n v="32"/>
    <n v="352"/>
    <n v="21"/>
    <n v="16"/>
    <n v="16"/>
    <n v="1"/>
    <n v="1"/>
    <n v="3"/>
    <n v="4"/>
    <n v="7"/>
    <x v="4"/>
    <x v="4"/>
    <x v="1"/>
    <n v="114.64285714285714"/>
    <x v="0"/>
    <n v="1605"/>
    <x v="0"/>
    <n v="1"/>
    <n v="0"/>
    <n v="0"/>
    <n v="1"/>
    <n v="1"/>
    <n v="3"/>
    <m/>
    <n v="0"/>
    <n v="3"/>
    <n v="11"/>
    <n v="1589"/>
    <x v="0"/>
    <x v="0"/>
    <x v="38"/>
    <x v="1"/>
  </r>
  <r>
    <n v="685"/>
    <n v="41335"/>
    <n v="1"/>
    <n v="0"/>
    <n v="24"/>
    <x v="2"/>
    <n v="52"/>
    <x v="1"/>
    <n v="2344"/>
    <x v="3"/>
    <n v="1"/>
    <n v="0"/>
    <n v="0"/>
    <n v="0"/>
    <n v="0"/>
    <n v="0"/>
    <n v="0"/>
    <n v="0"/>
    <n v="1"/>
    <n v="0"/>
    <n v="112"/>
    <n v="19"/>
    <n v="21"/>
    <n v="16"/>
    <n v="14"/>
    <n v="5"/>
    <n v="3"/>
    <n v="7"/>
    <n v="4"/>
    <n v="1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77"/>
    <x v="1"/>
    <x v="1"/>
    <x v="20"/>
    <x v="0"/>
  </r>
  <r>
    <n v="686"/>
    <n v="71952"/>
    <n v="1"/>
    <n v="0"/>
    <n v="93"/>
    <x v="3"/>
    <n v="34"/>
    <x v="2"/>
    <n v="2694"/>
    <x v="2"/>
    <n v="0"/>
    <n v="1"/>
    <n v="0"/>
    <n v="0"/>
    <n v="0"/>
    <n v="0"/>
    <n v="0"/>
    <n v="1"/>
    <n v="0"/>
    <n v="0"/>
    <n v="656"/>
    <n v="80"/>
    <n v="455"/>
    <n v="52"/>
    <n v="107"/>
    <n v="93"/>
    <n v="2"/>
    <n v="4"/>
    <n v="8"/>
    <n v="4"/>
    <n v="8"/>
    <x v="2"/>
    <x v="2"/>
    <x v="2"/>
    <n v="67.5"/>
    <x v="0"/>
    <n v="1350"/>
    <x v="4"/>
    <n v="0"/>
    <n v="0"/>
    <n v="1"/>
    <n v="0"/>
    <n v="1"/>
    <n v="2"/>
    <m/>
    <n v="0"/>
    <n v="3"/>
    <n v="11"/>
    <n v="1257"/>
    <x v="1"/>
    <x v="1"/>
    <x v="9"/>
    <x v="0"/>
  </r>
  <r>
    <n v="687"/>
    <n v="35682"/>
    <n v="1"/>
    <n v="0"/>
    <n v="34"/>
    <x v="1"/>
    <n v="50"/>
    <x v="1"/>
    <n v="2161"/>
    <x v="3"/>
    <n v="1"/>
    <n v="0"/>
    <n v="0"/>
    <n v="0"/>
    <n v="0"/>
    <n v="0"/>
    <n v="0"/>
    <n v="0"/>
    <n v="0"/>
    <n v="1"/>
    <n v="23"/>
    <n v="0"/>
    <n v="8"/>
    <n v="6"/>
    <n v="2"/>
    <n v="18"/>
    <n v="1"/>
    <n v="2"/>
    <n v="1"/>
    <n v="1"/>
    <n v="3"/>
    <x v="7"/>
    <x v="3"/>
    <x v="1"/>
    <n v="7.8"/>
    <x v="1"/>
    <n v="39"/>
    <x v="1"/>
    <n v="0"/>
    <n v="0"/>
    <n v="0"/>
    <n v="0"/>
    <n v="0"/>
    <n v="0"/>
    <m/>
    <n v="0"/>
    <n v="3"/>
    <n v="11"/>
    <n v="21"/>
    <x v="1"/>
    <x v="1"/>
    <x v="1"/>
    <x v="0"/>
  </r>
  <r>
    <n v="688"/>
    <n v="43185"/>
    <n v="0"/>
    <n v="1"/>
    <n v="88"/>
    <x v="3"/>
    <n v="69"/>
    <x v="0"/>
    <n v="2604"/>
    <x v="3"/>
    <n v="1"/>
    <n v="0"/>
    <n v="0"/>
    <n v="0"/>
    <n v="0"/>
    <n v="0"/>
    <n v="0"/>
    <n v="1"/>
    <n v="0"/>
    <n v="0"/>
    <n v="537"/>
    <n v="6"/>
    <n v="42"/>
    <n v="16"/>
    <n v="6"/>
    <n v="30"/>
    <n v="2"/>
    <n v="8"/>
    <n v="9"/>
    <n v="3"/>
    <n v="6"/>
    <x v="23"/>
    <x v="2"/>
    <x v="2"/>
    <n v="33.722222222222221"/>
    <x v="2"/>
    <n v="607"/>
    <x v="2"/>
    <n v="0"/>
    <n v="0"/>
    <n v="0"/>
    <n v="0"/>
    <n v="0"/>
    <n v="0"/>
    <m/>
    <n v="0"/>
    <n v="3"/>
    <n v="11"/>
    <n v="577"/>
    <x v="1"/>
    <x v="1"/>
    <x v="30"/>
    <x v="0"/>
  </r>
  <r>
    <n v="689"/>
    <n v="66375"/>
    <n v="0"/>
    <n v="1"/>
    <n v="96"/>
    <x v="3"/>
    <n v="72"/>
    <x v="4"/>
    <n v="2379"/>
    <x v="1"/>
    <n v="0"/>
    <n v="0"/>
    <n v="0"/>
    <n v="1"/>
    <n v="0"/>
    <n v="0"/>
    <n v="0"/>
    <n v="0"/>
    <n v="0"/>
    <n v="1"/>
    <n v="712"/>
    <n v="0"/>
    <n v="45"/>
    <n v="0"/>
    <n v="0"/>
    <n v="191"/>
    <n v="3"/>
    <n v="7"/>
    <n v="2"/>
    <n v="4"/>
    <n v="5"/>
    <x v="12"/>
    <x v="4"/>
    <x v="1"/>
    <n v="68.818181818181813"/>
    <x v="0"/>
    <n v="757"/>
    <x v="2"/>
    <n v="0"/>
    <n v="0"/>
    <n v="1"/>
    <n v="0"/>
    <n v="0"/>
    <n v="1"/>
    <m/>
    <n v="0"/>
    <n v="3"/>
    <n v="11"/>
    <n v="566"/>
    <x v="1"/>
    <x v="1"/>
    <x v="46"/>
    <x v="0"/>
  </r>
  <r>
    <n v="690"/>
    <n v="35178"/>
    <n v="1"/>
    <n v="0"/>
    <n v="10"/>
    <x v="5"/>
    <n v="49"/>
    <x v="3"/>
    <n v="2694"/>
    <x v="2"/>
    <n v="0"/>
    <n v="1"/>
    <n v="0"/>
    <n v="0"/>
    <n v="0"/>
    <n v="0"/>
    <n v="0"/>
    <n v="0"/>
    <n v="1"/>
    <n v="0"/>
    <n v="23"/>
    <n v="1"/>
    <n v="13"/>
    <n v="2"/>
    <n v="2"/>
    <n v="18"/>
    <n v="1"/>
    <n v="7"/>
    <n v="1"/>
    <n v="1"/>
    <n v="2"/>
    <x v="1"/>
    <x v="1"/>
    <x v="1"/>
    <n v="10.25"/>
    <x v="1"/>
    <n v="41"/>
    <x v="1"/>
    <n v="0"/>
    <n v="0"/>
    <n v="1"/>
    <n v="0"/>
    <n v="0"/>
    <n v="1"/>
    <m/>
    <n v="0"/>
    <n v="3"/>
    <n v="11"/>
    <n v="23"/>
    <x v="0"/>
    <x v="0"/>
    <x v="23"/>
    <x v="0"/>
  </r>
  <r>
    <n v="691"/>
    <n v="25252"/>
    <n v="1"/>
    <n v="0"/>
    <n v="26"/>
    <x v="2"/>
    <n v="34"/>
    <x v="2"/>
    <n v="2511"/>
    <x v="2"/>
    <n v="0"/>
    <n v="1"/>
    <n v="0"/>
    <n v="0"/>
    <n v="0"/>
    <n v="0"/>
    <n v="0"/>
    <n v="1"/>
    <n v="0"/>
    <n v="0"/>
    <n v="1"/>
    <n v="3"/>
    <n v="4"/>
    <n v="2"/>
    <n v="2"/>
    <n v="6"/>
    <n v="1"/>
    <n v="8"/>
    <n v="1"/>
    <n v="0"/>
    <n v="2"/>
    <x v="20"/>
    <x v="1"/>
    <x v="1"/>
    <n v="4"/>
    <x v="1"/>
    <n v="12"/>
    <x v="1"/>
    <n v="0"/>
    <n v="0"/>
    <n v="0"/>
    <n v="0"/>
    <n v="0"/>
    <n v="0"/>
    <m/>
    <n v="0"/>
    <n v="3"/>
    <n v="11"/>
    <n v="6"/>
    <x v="1"/>
    <x v="1"/>
    <x v="3"/>
    <x v="0"/>
  </r>
  <r>
    <n v="692"/>
    <n v="55250"/>
    <n v="0"/>
    <n v="1"/>
    <n v="49"/>
    <x v="0"/>
    <n v="55"/>
    <x v="1"/>
    <n v="2775"/>
    <x v="0"/>
    <n v="0"/>
    <n v="0"/>
    <n v="1"/>
    <n v="0"/>
    <n v="0"/>
    <n v="0"/>
    <n v="0"/>
    <n v="0"/>
    <n v="1"/>
    <n v="0"/>
    <n v="664"/>
    <n v="58"/>
    <n v="83"/>
    <n v="32"/>
    <n v="0"/>
    <n v="66"/>
    <n v="4"/>
    <n v="5"/>
    <n v="7"/>
    <n v="5"/>
    <n v="10"/>
    <x v="0"/>
    <x v="0"/>
    <x v="1"/>
    <n v="38.045454545454547"/>
    <x v="2"/>
    <n v="837"/>
    <x v="2"/>
    <n v="0"/>
    <n v="0"/>
    <n v="0"/>
    <n v="0"/>
    <n v="0"/>
    <n v="0"/>
    <m/>
    <n v="0"/>
    <n v="3"/>
    <n v="11"/>
    <n v="771"/>
    <x v="1"/>
    <x v="1"/>
    <x v="22"/>
    <x v="0"/>
  </r>
  <r>
    <n v="693"/>
    <n v="33249"/>
    <n v="1"/>
    <n v="0"/>
    <n v="11"/>
    <x v="5"/>
    <n v="45"/>
    <x v="3"/>
    <n v="2653"/>
    <x v="0"/>
    <n v="0"/>
    <n v="0"/>
    <n v="1"/>
    <n v="0"/>
    <n v="0"/>
    <n v="0"/>
    <n v="0"/>
    <n v="1"/>
    <n v="0"/>
    <n v="0"/>
    <n v="6"/>
    <n v="10"/>
    <n v="21"/>
    <n v="19"/>
    <n v="14"/>
    <n v="42"/>
    <n v="2"/>
    <n v="6"/>
    <n v="2"/>
    <n v="1"/>
    <n v="3"/>
    <x v="3"/>
    <x v="3"/>
    <x v="1"/>
    <n v="11.666666666666666"/>
    <x v="1"/>
    <n v="70"/>
    <x v="1"/>
    <n v="0"/>
    <n v="0"/>
    <n v="0"/>
    <n v="0"/>
    <n v="0"/>
    <n v="0"/>
    <m/>
    <n v="0"/>
    <n v="3"/>
    <n v="11"/>
    <n v="28"/>
    <x v="1"/>
    <x v="1"/>
    <x v="23"/>
    <x v="0"/>
  </r>
  <r>
    <n v="694"/>
    <n v="58398"/>
    <n v="0"/>
    <n v="0"/>
    <n v="44"/>
    <x v="1"/>
    <n v="67"/>
    <x v="0"/>
    <n v="2570"/>
    <x v="1"/>
    <n v="0"/>
    <n v="0"/>
    <n v="0"/>
    <n v="1"/>
    <n v="0"/>
    <n v="0"/>
    <n v="0"/>
    <n v="1"/>
    <n v="0"/>
    <n v="0"/>
    <n v="299"/>
    <n v="5"/>
    <n v="201"/>
    <n v="21"/>
    <n v="21"/>
    <n v="49"/>
    <n v="3"/>
    <n v="4"/>
    <n v="5"/>
    <n v="4"/>
    <n v="8"/>
    <x v="5"/>
    <x v="2"/>
    <x v="1"/>
    <n v="32.176470588235297"/>
    <x v="2"/>
    <n v="547"/>
    <x v="2"/>
    <n v="0"/>
    <n v="0"/>
    <n v="0"/>
    <n v="0"/>
    <n v="0"/>
    <n v="0"/>
    <m/>
    <n v="0"/>
    <n v="3"/>
    <n v="11"/>
    <n v="498"/>
    <x v="1"/>
    <x v="1"/>
    <x v="5"/>
    <x v="0"/>
  </r>
  <r>
    <n v="695"/>
    <n v="50272"/>
    <n v="1"/>
    <n v="0"/>
    <n v="75"/>
    <x v="4"/>
    <n v="38"/>
    <x v="2"/>
    <n v="2485"/>
    <x v="1"/>
    <n v="0"/>
    <n v="0"/>
    <n v="0"/>
    <n v="1"/>
    <n v="0"/>
    <n v="0"/>
    <n v="0"/>
    <n v="1"/>
    <n v="0"/>
    <n v="0"/>
    <n v="99"/>
    <n v="13"/>
    <n v="66"/>
    <n v="43"/>
    <n v="8"/>
    <n v="4"/>
    <n v="3"/>
    <n v="7"/>
    <n v="4"/>
    <n v="1"/>
    <n v="5"/>
    <x v="16"/>
    <x v="3"/>
    <x v="1"/>
    <n v="22.9"/>
    <x v="1"/>
    <n v="229"/>
    <x v="3"/>
    <n v="0"/>
    <n v="0"/>
    <n v="0"/>
    <n v="0"/>
    <n v="0"/>
    <n v="0"/>
    <m/>
    <n v="0"/>
    <n v="3"/>
    <n v="11"/>
    <n v="225"/>
    <x v="1"/>
    <x v="1"/>
    <x v="40"/>
    <x v="0"/>
  </r>
  <r>
    <n v="696"/>
    <n v="76618"/>
    <n v="0"/>
    <n v="0"/>
    <n v="64"/>
    <x v="4"/>
    <n v="45"/>
    <x v="3"/>
    <n v="2728"/>
    <x v="2"/>
    <n v="0"/>
    <n v="1"/>
    <n v="0"/>
    <n v="0"/>
    <n v="0"/>
    <n v="0"/>
    <n v="0"/>
    <n v="0"/>
    <n v="0"/>
    <n v="1"/>
    <n v="749"/>
    <n v="40"/>
    <n v="294"/>
    <n v="121"/>
    <n v="160"/>
    <n v="147"/>
    <n v="1"/>
    <n v="1"/>
    <n v="3"/>
    <n v="2"/>
    <n v="5"/>
    <x v="16"/>
    <x v="3"/>
    <x v="1"/>
    <n v="136.4"/>
    <x v="0"/>
    <n v="1364"/>
    <x v="4"/>
    <n v="0"/>
    <n v="0"/>
    <n v="0"/>
    <n v="0"/>
    <n v="0"/>
    <n v="0"/>
    <m/>
    <n v="0"/>
    <n v="3"/>
    <n v="11"/>
    <n v="1217"/>
    <x v="1"/>
    <x v="1"/>
    <x v="33"/>
    <x v="0"/>
  </r>
  <r>
    <n v="697"/>
    <n v="87305"/>
    <n v="0"/>
    <n v="0"/>
    <n v="19"/>
    <x v="2"/>
    <n v="60"/>
    <x v="0"/>
    <n v="2803"/>
    <x v="3"/>
    <n v="1"/>
    <n v="0"/>
    <n v="0"/>
    <n v="0"/>
    <n v="0"/>
    <n v="1"/>
    <n v="0"/>
    <n v="0"/>
    <n v="0"/>
    <n v="0"/>
    <n v="345"/>
    <n v="25"/>
    <n v="501"/>
    <n v="63"/>
    <n v="138"/>
    <n v="80"/>
    <n v="1"/>
    <n v="2"/>
    <n v="5"/>
    <n v="3"/>
    <n v="8"/>
    <x v="21"/>
    <x v="2"/>
    <x v="1"/>
    <n v="67"/>
    <x v="0"/>
    <n v="1072"/>
    <x v="4"/>
    <n v="0"/>
    <n v="0"/>
    <n v="0"/>
    <n v="0"/>
    <n v="1"/>
    <n v="1"/>
    <m/>
    <n v="0"/>
    <n v="3"/>
    <n v="11"/>
    <n v="992"/>
    <x v="0"/>
    <x v="0"/>
    <x v="11"/>
    <x v="1"/>
  </r>
  <r>
    <n v="698"/>
    <n v="25851"/>
    <n v="1"/>
    <n v="0"/>
    <n v="45"/>
    <x v="1"/>
    <n v="42"/>
    <x v="3"/>
    <n v="2662"/>
    <x v="1"/>
    <n v="0"/>
    <n v="0"/>
    <n v="0"/>
    <n v="1"/>
    <n v="0"/>
    <n v="0"/>
    <n v="0"/>
    <n v="1"/>
    <n v="0"/>
    <n v="0"/>
    <n v="9"/>
    <n v="4"/>
    <n v="18"/>
    <n v="7"/>
    <n v="5"/>
    <n v="5"/>
    <n v="2"/>
    <n v="7"/>
    <n v="2"/>
    <n v="0"/>
    <n v="3"/>
    <x v="7"/>
    <x v="3"/>
    <x v="1"/>
    <n v="8.6"/>
    <x v="1"/>
    <n v="43"/>
    <x v="1"/>
    <n v="0"/>
    <n v="0"/>
    <n v="0"/>
    <n v="0"/>
    <n v="0"/>
    <n v="0"/>
    <m/>
    <n v="0"/>
    <n v="3"/>
    <n v="11"/>
    <n v="38"/>
    <x v="1"/>
    <x v="1"/>
    <x v="1"/>
    <x v="0"/>
  </r>
  <r>
    <n v="699"/>
    <n v="58710"/>
    <n v="0"/>
    <n v="1"/>
    <n v="77"/>
    <x v="3"/>
    <n v="50"/>
    <x v="1"/>
    <n v="2614"/>
    <x v="3"/>
    <n v="1"/>
    <n v="0"/>
    <n v="0"/>
    <n v="0"/>
    <n v="0"/>
    <n v="0"/>
    <n v="0"/>
    <n v="1"/>
    <n v="0"/>
    <n v="0"/>
    <n v="440"/>
    <n v="81"/>
    <n v="368"/>
    <n v="0"/>
    <n v="122"/>
    <n v="174"/>
    <n v="6"/>
    <n v="6"/>
    <n v="11"/>
    <n v="5"/>
    <n v="9"/>
    <x v="11"/>
    <x v="0"/>
    <x v="2"/>
    <n v="40.44"/>
    <x v="2"/>
    <n v="1011"/>
    <x v="4"/>
    <n v="0"/>
    <n v="0"/>
    <n v="0"/>
    <n v="0"/>
    <n v="0"/>
    <n v="0"/>
    <m/>
    <n v="0"/>
    <n v="3"/>
    <n v="11"/>
    <n v="837"/>
    <x v="1"/>
    <x v="1"/>
    <x v="42"/>
    <x v="0"/>
  </r>
  <r>
    <n v="700"/>
    <n v="45160"/>
    <n v="1"/>
    <n v="1"/>
    <n v="9"/>
    <x v="5"/>
    <n v="62"/>
    <x v="0"/>
    <n v="2251"/>
    <x v="0"/>
    <n v="0"/>
    <n v="0"/>
    <n v="1"/>
    <n v="0"/>
    <n v="0"/>
    <n v="0"/>
    <n v="0"/>
    <n v="1"/>
    <n v="0"/>
    <n v="0"/>
    <n v="8"/>
    <n v="2"/>
    <n v="5"/>
    <n v="3"/>
    <n v="0"/>
    <n v="3"/>
    <n v="1"/>
    <n v="7"/>
    <n v="1"/>
    <n v="0"/>
    <n v="2"/>
    <x v="20"/>
    <x v="1"/>
    <x v="1"/>
    <n v="6"/>
    <x v="1"/>
    <n v="18"/>
    <x v="1"/>
    <n v="0"/>
    <n v="0"/>
    <n v="0"/>
    <n v="0"/>
    <n v="0"/>
    <n v="0"/>
    <m/>
    <n v="0"/>
    <n v="3"/>
    <n v="11"/>
    <n v="15"/>
    <x v="1"/>
    <x v="1"/>
    <x v="23"/>
    <x v="0"/>
  </r>
  <r>
    <n v="701"/>
    <n v="74806"/>
    <n v="0"/>
    <n v="1"/>
    <n v="1"/>
    <x v="5"/>
    <n v="55"/>
    <x v="1"/>
    <n v="2716"/>
    <x v="2"/>
    <n v="0"/>
    <n v="1"/>
    <n v="0"/>
    <n v="0"/>
    <n v="0"/>
    <n v="0"/>
    <n v="0"/>
    <n v="0"/>
    <n v="1"/>
    <n v="0"/>
    <n v="670"/>
    <n v="9"/>
    <n v="249"/>
    <n v="0"/>
    <n v="28"/>
    <n v="9"/>
    <n v="2"/>
    <n v="4"/>
    <n v="5"/>
    <n v="4"/>
    <n v="5"/>
    <x v="4"/>
    <x v="4"/>
    <x v="2"/>
    <n v="68.285714285714292"/>
    <x v="0"/>
    <n v="956"/>
    <x v="2"/>
    <n v="0"/>
    <n v="0"/>
    <n v="0"/>
    <n v="0"/>
    <n v="0"/>
    <n v="0"/>
    <m/>
    <n v="0"/>
    <n v="3"/>
    <n v="11"/>
    <n v="947"/>
    <x v="1"/>
    <x v="1"/>
    <x v="47"/>
    <x v="0"/>
  </r>
  <r>
    <n v="702"/>
    <n v="59111"/>
    <n v="0"/>
    <n v="0"/>
    <n v="90"/>
    <x v="3"/>
    <n v="66"/>
    <x v="0"/>
    <n v="2582"/>
    <x v="2"/>
    <n v="0"/>
    <n v="1"/>
    <n v="0"/>
    <n v="0"/>
    <n v="0"/>
    <n v="0"/>
    <n v="0"/>
    <n v="1"/>
    <n v="0"/>
    <n v="0"/>
    <n v="524"/>
    <n v="0"/>
    <n v="134"/>
    <n v="28"/>
    <n v="28"/>
    <n v="155"/>
    <n v="1"/>
    <n v="7"/>
    <n v="11"/>
    <n v="1"/>
    <n v="8"/>
    <x v="2"/>
    <x v="2"/>
    <x v="2"/>
    <n v="35.700000000000003"/>
    <x v="2"/>
    <n v="714"/>
    <x v="2"/>
    <n v="0"/>
    <n v="0"/>
    <n v="0"/>
    <n v="0"/>
    <n v="0"/>
    <n v="0"/>
    <m/>
    <n v="0"/>
    <n v="3"/>
    <n v="11"/>
    <n v="559"/>
    <x v="1"/>
    <x v="1"/>
    <x v="30"/>
    <x v="0"/>
  </r>
  <r>
    <n v="703"/>
    <n v="18988"/>
    <n v="1"/>
    <n v="0"/>
    <n v="43"/>
    <x v="1"/>
    <n v="36"/>
    <x v="2"/>
    <n v="2196"/>
    <x v="2"/>
    <n v="0"/>
    <n v="1"/>
    <n v="0"/>
    <n v="0"/>
    <n v="0"/>
    <n v="0"/>
    <n v="0"/>
    <n v="0"/>
    <n v="0"/>
    <n v="1"/>
    <n v="6"/>
    <n v="0"/>
    <n v="6"/>
    <n v="2"/>
    <n v="1"/>
    <n v="1"/>
    <n v="2"/>
    <n v="7"/>
    <n v="1"/>
    <n v="0"/>
    <n v="3"/>
    <x v="1"/>
    <x v="1"/>
    <x v="1"/>
    <n v="3.75"/>
    <x v="1"/>
    <n v="15"/>
    <x v="1"/>
    <n v="0"/>
    <n v="0"/>
    <n v="0"/>
    <n v="0"/>
    <n v="0"/>
    <n v="0"/>
    <m/>
    <n v="0"/>
    <n v="3"/>
    <n v="11"/>
    <n v="14"/>
    <x v="1"/>
    <x v="1"/>
    <x v="1"/>
    <x v="0"/>
  </r>
  <r>
    <n v="704"/>
    <n v="72190"/>
    <n v="0"/>
    <n v="0"/>
    <n v="79"/>
    <x v="3"/>
    <n v="55"/>
    <x v="1"/>
    <n v="2660"/>
    <x v="2"/>
    <n v="0"/>
    <n v="1"/>
    <n v="0"/>
    <n v="0"/>
    <n v="0"/>
    <n v="0"/>
    <n v="0"/>
    <n v="1"/>
    <n v="0"/>
    <n v="0"/>
    <n v="597"/>
    <n v="166"/>
    <n v="597"/>
    <n v="172"/>
    <n v="166"/>
    <n v="249"/>
    <n v="1"/>
    <n v="3"/>
    <n v="5"/>
    <n v="6"/>
    <n v="4"/>
    <x v="9"/>
    <x v="4"/>
    <x v="0"/>
    <n v="113.2"/>
    <x v="0"/>
    <n v="1698"/>
    <x v="0"/>
    <n v="0"/>
    <n v="0"/>
    <n v="0"/>
    <n v="0"/>
    <n v="0"/>
    <n v="0"/>
    <m/>
    <n v="0"/>
    <n v="3"/>
    <n v="11"/>
    <n v="1449"/>
    <x v="1"/>
    <x v="1"/>
    <x v="13"/>
    <x v="0"/>
  </r>
  <r>
    <n v="705"/>
    <n v="7500"/>
    <n v="1"/>
    <n v="0"/>
    <n v="19"/>
    <x v="2"/>
    <n v="44"/>
    <x v="3"/>
    <n v="2856"/>
    <x v="2"/>
    <n v="0"/>
    <n v="1"/>
    <n v="0"/>
    <n v="0"/>
    <n v="0"/>
    <n v="0"/>
    <n v="0"/>
    <n v="1"/>
    <n v="0"/>
    <n v="0"/>
    <n v="7"/>
    <n v="0"/>
    <n v="12"/>
    <n v="13"/>
    <n v="7"/>
    <n v="32"/>
    <n v="5"/>
    <n v="9"/>
    <n v="4"/>
    <n v="1"/>
    <n v="2"/>
    <x v="17"/>
    <x v="3"/>
    <x v="2"/>
    <n v="5.5714285714285712"/>
    <x v="1"/>
    <n v="39"/>
    <x v="1"/>
    <n v="0"/>
    <n v="0"/>
    <n v="1"/>
    <n v="0"/>
    <n v="0"/>
    <n v="1"/>
    <m/>
    <n v="0"/>
    <n v="3"/>
    <n v="11"/>
    <n v="7"/>
    <x v="0"/>
    <x v="0"/>
    <x v="3"/>
    <x v="0"/>
  </r>
  <r>
    <n v="706"/>
    <n v="44794"/>
    <n v="0"/>
    <n v="1"/>
    <n v="99"/>
    <x v="3"/>
    <n v="54"/>
    <x v="1"/>
    <n v="2180"/>
    <x v="2"/>
    <n v="0"/>
    <n v="1"/>
    <n v="0"/>
    <n v="0"/>
    <n v="0"/>
    <n v="0"/>
    <n v="0"/>
    <n v="1"/>
    <n v="0"/>
    <n v="0"/>
    <n v="54"/>
    <n v="0"/>
    <n v="7"/>
    <n v="0"/>
    <n v="0"/>
    <n v="4"/>
    <n v="1"/>
    <n v="6"/>
    <n v="2"/>
    <n v="0"/>
    <n v="3"/>
    <x v="7"/>
    <x v="3"/>
    <x v="1"/>
    <n v="12.2"/>
    <x v="1"/>
    <n v="61"/>
    <x v="1"/>
    <n v="0"/>
    <n v="0"/>
    <n v="0"/>
    <n v="0"/>
    <n v="0"/>
    <n v="0"/>
    <m/>
    <n v="0"/>
    <n v="3"/>
    <n v="11"/>
    <n v="57"/>
    <x v="1"/>
    <x v="1"/>
    <x v="14"/>
    <x v="0"/>
  </r>
  <r>
    <n v="707"/>
    <n v="80395"/>
    <n v="0"/>
    <n v="0"/>
    <n v="62"/>
    <x v="4"/>
    <n v="65"/>
    <x v="0"/>
    <n v="2377"/>
    <x v="2"/>
    <n v="0"/>
    <n v="1"/>
    <n v="0"/>
    <n v="0"/>
    <n v="0"/>
    <n v="0"/>
    <n v="0"/>
    <n v="1"/>
    <n v="0"/>
    <n v="0"/>
    <n v="445"/>
    <n v="25"/>
    <n v="706"/>
    <n v="80"/>
    <n v="76"/>
    <n v="48"/>
    <n v="1"/>
    <n v="2"/>
    <n v="6"/>
    <n v="5"/>
    <n v="12"/>
    <x v="18"/>
    <x v="0"/>
    <x v="1"/>
    <n v="57.913043478260867"/>
    <x v="0"/>
    <n v="1332"/>
    <x v="4"/>
    <n v="1"/>
    <n v="0"/>
    <n v="0"/>
    <n v="0"/>
    <n v="0"/>
    <n v="1"/>
    <m/>
    <n v="0"/>
    <n v="3"/>
    <n v="11"/>
    <n v="1284"/>
    <x v="1"/>
    <x v="1"/>
    <x v="33"/>
    <x v="0"/>
  </r>
  <r>
    <n v="708"/>
    <n v="75012"/>
    <n v="0"/>
    <n v="0"/>
    <n v="41"/>
    <x v="1"/>
    <n v="44"/>
    <x v="3"/>
    <n v="2314"/>
    <x v="3"/>
    <n v="1"/>
    <n v="0"/>
    <n v="0"/>
    <n v="0"/>
    <n v="0"/>
    <n v="0"/>
    <n v="0"/>
    <n v="0"/>
    <n v="1"/>
    <n v="0"/>
    <n v="294"/>
    <n v="142"/>
    <n v="218"/>
    <n v="164"/>
    <n v="58"/>
    <n v="151"/>
    <n v="1"/>
    <n v="1"/>
    <n v="3"/>
    <n v="8"/>
    <n v="11"/>
    <x v="0"/>
    <x v="0"/>
    <x v="1"/>
    <n v="39.81818181818182"/>
    <x v="2"/>
    <n v="876"/>
    <x v="2"/>
    <n v="0"/>
    <n v="0"/>
    <n v="0"/>
    <n v="0"/>
    <n v="0"/>
    <n v="0"/>
    <m/>
    <n v="0"/>
    <n v="3"/>
    <n v="11"/>
    <n v="725"/>
    <x v="1"/>
    <x v="1"/>
    <x v="5"/>
    <x v="0"/>
  </r>
  <r>
    <n v="709"/>
    <n v="56962"/>
    <n v="2"/>
    <n v="1"/>
    <n v="60"/>
    <x v="0"/>
    <n v="55"/>
    <x v="1"/>
    <n v="2420"/>
    <x v="2"/>
    <n v="0"/>
    <n v="1"/>
    <n v="0"/>
    <n v="0"/>
    <n v="0"/>
    <n v="0"/>
    <n v="0"/>
    <n v="0"/>
    <n v="1"/>
    <n v="0"/>
    <n v="292"/>
    <n v="3"/>
    <n v="77"/>
    <n v="10"/>
    <n v="3"/>
    <n v="26"/>
    <n v="7"/>
    <n v="7"/>
    <n v="6"/>
    <n v="3"/>
    <n v="5"/>
    <x v="4"/>
    <x v="4"/>
    <x v="2"/>
    <n v="27.5"/>
    <x v="2"/>
    <n v="385"/>
    <x v="3"/>
    <n v="0"/>
    <n v="0"/>
    <n v="0"/>
    <n v="0"/>
    <n v="0"/>
    <n v="0"/>
    <m/>
    <n v="0"/>
    <n v="3"/>
    <n v="11"/>
    <n v="359"/>
    <x v="1"/>
    <x v="1"/>
    <x v="27"/>
    <x v="0"/>
  </r>
  <r>
    <n v="710"/>
    <n v="89891"/>
    <n v="0"/>
    <n v="0"/>
    <n v="17"/>
    <x v="2"/>
    <n v="29"/>
    <x v="5"/>
    <n v="2599"/>
    <x v="1"/>
    <n v="0"/>
    <n v="0"/>
    <n v="0"/>
    <n v="1"/>
    <n v="0"/>
    <n v="0"/>
    <n v="0"/>
    <n v="1"/>
    <n v="0"/>
    <n v="0"/>
    <n v="412"/>
    <n v="22"/>
    <n v="132"/>
    <n v="59"/>
    <n v="28"/>
    <n v="183"/>
    <n v="1"/>
    <n v="4"/>
    <n v="11"/>
    <n v="6"/>
    <n v="8"/>
    <x v="11"/>
    <x v="0"/>
    <x v="2"/>
    <n v="26.12"/>
    <x v="2"/>
    <n v="653"/>
    <x v="2"/>
    <n v="0"/>
    <n v="0"/>
    <n v="0"/>
    <n v="0"/>
    <n v="1"/>
    <n v="1"/>
    <m/>
    <n v="0"/>
    <n v="3"/>
    <n v="11"/>
    <n v="470"/>
    <x v="1"/>
    <x v="1"/>
    <x v="2"/>
    <x v="0"/>
  </r>
  <r>
    <n v="711"/>
    <n v="35946"/>
    <n v="1"/>
    <n v="1"/>
    <n v="24"/>
    <x v="2"/>
    <n v="71"/>
    <x v="4"/>
    <n v="2434"/>
    <x v="3"/>
    <n v="1"/>
    <n v="0"/>
    <n v="0"/>
    <n v="0"/>
    <n v="0"/>
    <n v="0"/>
    <n v="0"/>
    <n v="0"/>
    <n v="0"/>
    <n v="1"/>
    <n v="8"/>
    <n v="0"/>
    <n v="3"/>
    <n v="0"/>
    <n v="0"/>
    <n v="0"/>
    <n v="1"/>
    <n v="5"/>
    <n v="0"/>
    <n v="0"/>
    <n v="3"/>
    <x v="20"/>
    <x v="1"/>
    <x v="1"/>
    <n v="3.6666666666666665"/>
    <x v="1"/>
    <n v="11"/>
    <x v="1"/>
    <n v="0"/>
    <n v="0"/>
    <n v="0"/>
    <n v="0"/>
    <n v="0"/>
    <n v="0"/>
    <m/>
    <n v="0"/>
    <n v="3"/>
    <n v="11"/>
    <n v="11"/>
    <x v="1"/>
    <x v="1"/>
    <x v="3"/>
    <x v="0"/>
  </r>
  <r>
    <n v="712"/>
    <n v="53593"/>
    <n v="1"/>
    <n v="1"/>
    <n v="60"/>
    <x v="0"/>
    <n v="67"/>
    <x v="0"/>
    <n v="2850"/>
    <x v="1"/>
    <n v="0"/>
    <n v="0"/>
    <n v="0"/>
    <n v="1"/>
    <n v="0"/>
    <n v="0"/>
    <n v="0"/>
    <n v="0"/>
    <n v="0"/>
    <n v="1"/>
    <n v="349"/>
    <n v="4"/>
    <n v="78"/>
    <n v="6"/>
    <n v="0"/>
    <n v="43"/>
    <n v="8"/>
    <n v="8"/>
    <n v="7"/>
    <n v="2"/>
    <n v="6"/>
    <x v="9"/>
    <x v="4"/>
    <x v="2"/>
    <n v="29.133333333333333"/>
    <x v="2"/>
    <n v="437"/>
    <x v="3"/>
    <n v="0"/>
    <n v="0"/>
    <n v="0"/>
    <n v="0"/>
    <n v="0"/>
    <n v="0"/>
    <m/>
    <n v="0"/>
    <n v="3"/>
    <n v="11"/>
    <n v="394"/>
    <x v="1"/>
    <x v="1"/>
    <x v="27"/>
    <x v="0"/>
  </r>
  <r>
    <n v="713"/>
    <n v="66373"/>
    <n v="1"/>
    <n v="1"/>
    <n v="57"/>
    <x v="0"/>
    <n v="42"/>
    <x v="3"/>
    <n v="2541"/>
    <x v="2"/>
    <n v="0"/>
    <n v="1"/>
    <n v="0"/>
    <n v="0"/>
    <n v="0"/>
    <n v="0"/>
    <n v="0"/>
    <n v="1"/>
    <n v="0"/>
    <n v="0"/>
    <n v="328"/>
    <n v="9"/>
    <n v="124"/>
    <n v="12"/>
    <n v="24"/>
    <n v="109"/>
    <n v="7"/>
    <n v="3"/>
    <n v="4"/>
    <n v="2"/>
    <n v="10"/>
    <x v="21"/>
    <x v="2"/>
    <x v="1"/>
    <n v="31.0625"/>
    <x v="2"/>
    <n v="497"/>
    <x v="3"/>
    <n v="0"/>
    <n v="0"/>
    <n v="0"/>
    <n v="0"/>
    <n v="0"/>
    <n v="0"/>
    <m/>
    <n v="0"/>
    <n v="3"/>
    <n v="11"/>
    <n v="388"/>
    <x v="1"/>
    <x v="1"/>
    <x v="27"/>
    <x v="0"/>
  </r>
  <r>
    <n v="714"/>
    <n v="45072"/>
    <n v="1"/>
    <n v="2"/>
    <n v="74"/>
    <x v="4"/>
    <n v="72"/>
    <x v="4"/>
    <n v="2415"/>
    <x v="3"/>
    <n v="1"/>
    <n v="0"/>
    <n v="0"/>
    <n v="0"/>
    <n v="0"/>
    <n v="0"/>
    <n v="0"/>
    <n v="0"/>
    <n v="0"/>
    <n v="1"/>
    <n v="144"/>
    <n v="2"/>
    <n v="99"/>
    <n v="7"/>
    <n v="2"/>
    <n v="30"/>
    <n v="5"/>
    <n v="8"/>
    <n v="6"/>
    <n v="1"/>
    <n v="4"/>
    <x v="12"/>
    <x v="4"/>
    <x v="2"/>
    <n v="23.09090909090909"/>
    <x v="1"/>
    <n v="254"/>
    <x v="3"/>
    <n v="0"/>
    <n v="0"/>
    <n v="0"/>
    <n v="0"/>
    <n v="0"/>
    <n v="0"/>
    <m/>
    <n v="0"/>
    <n v="3"/>
    <n v="11"/>
    <n v="224"/>
    <x v="1"/>
    <x v="1"/>
    <x v="40"/>
    <x v="0"/>
  </r>
  <r>
    <n v="715"/>
    <n v="89694"/>
    <n v="1"/>
    <n v="1"/>
    <n v="22"/>
    <x v="2"/>
    <n v="47"/>
    <x v="3"/>
    <n v="2422"/>
    <x v="3"/>
    <n v="1"/>
    <n v="0"/>
    <n v="0"/>
    <n v="0"/>
    <n v="0"/>
    <n v="0"/>
    <n v="0"/>
    <n v="1"/>
    <n v="0"/>
    <n v="0"/>
    <n v="1126"/>
    <n v="28"/>
    <n v="211"/>
    <n v="37"/>
    <n v="28"/>
    <n v="42"/>
    <n v="3"/>
    <n v="5"/>
    <n v="4"/>
    <n v="3"/>
    <n v="4"/>
    <x v="12"/>
    <x v="4"/>
    <x v="2"/>
    <n v="130"/>
    <x v="0"/>
    <n v="1430"/>
    <x v="4"/>
    <n v="1"/>
    <n v="0"/>
    <n v="0"/>
    <n v="1"/>
    <n v="1"/>
    <n v="3"/>
    <m/>
    <n v="0"/>
    <n v="3"/>
    <n v="11"/>
    <n v="1388"/>
    <x v="1"/>
    <x v="1"/>
    <x v="11"/>
    <x v="1"/>
  </r>
  <r>
    <n v="716"/>
    <n v="72025"/>
    <n v="0"/>
    <n v="0"/>
    <n v="46"/>
    <x v="0"/>
    <n v="71"/>
    <x v="4"/>
    <n v="2220"/>
    <x v="2"/>
    <n v="0"/>
    <n v="1"/>
    <n v="0"/>
    <n v="0"/>
    <n v="0"/>
    <n v="0"/>
    <n v="0"/>
    <n v="1"/>
    <n v="0"/>
    <n v="0"/>
    <n v="967"/>
    <n v="0"/>
    <n v="617"/>
    <n v="43"/>
    <n v="50"/>
    <n v="0"/>
    <n v="1"/>
    <n v="2"/>
    <n v="4"/>
    <n v="8"/>
    <n v="13"/>
    <x v="11"/>
    <x v="0"/>
    <x v="1"/>
    <n v="67.08"/>
    <x v="0"/>
    <n v="1677"/>
    <x v="0"/>
    <n v="1"/>
    <n v="0"/>
    <n v="0"/>
    <n v="1"/>
    <n v="1"/>
    <n v="3"/>
    <m/>
    <n v="0"/>
    <n v="3"/>
    <n v="11"/>
    <n v="1677"/>
    <x v="0"/>
    <x v="0"/>
    <x v="0"/>
    <x v="0"/>
  </r>
  <r>
    <n v="717"/>
    <n v="67432"/>
    <n v="0"/>
    <n v="1"/>
    <n v="69"/>
    <x v="4"/>
    <n v="47"/>
    <x v="3"/>
    <n v="2616"/>
    <x v="2"/>
    <n v="0"/>
    <n v="1"/>
    <n v="0"/>
    <n v="0"/>
    <n v="0"/>
    <n v="0"/>
    <n v="0"/>
    <n v="1"/>
    <n v="0"/>
    <n v="0"/>
    <n v="432"/>
    <n v="79"/>
    <n v="341"/>
    <n v="177"/>
    <n v="136"/>
    <n v="170"/>
    <n v="2"/>
    <n v="4"/>
    <n v="8"/>
    <n v="5"/>
    <n v="4"/>
    <x v="5"/>
    <x v="2"/>
    <x v="2"/>
    <n v="68.529411764705884"/>
    <x v="0"/>
    <n v="1165"/>
    <x v="4"/>
    <n v="0"/>
    <n v="0"/>
    <n v="0"/>
    <n v="0"/>
    <n v="0"/>
    <n v="0"/>
    <m/>
    <n v="0"/>
    <n v="3"/>
    <n v="11"/>
    <n v="995"/>
    <x v="1"/>
    <x v="1"/>
    <x v="33"/>
    <x v="0"/>
  </r>
  <r>
    <n v="718"/>
    <n v="70545"/>
    <n v="0"/>
    <n v="1"/>
    <n v="29"/>
    <x v="2"/>
    <n v="68"/>
    <x v="0"/>
    <n v="2185"/>
    <x v="1"/>
    <n v="0"/>
    <n v="0"/>
    <n v="0"/>
    <n v="1"/>
    <n v="0"/>
    <n v="0"/>
    <n v="0"/>
    <n v="0"/>
    <n v="1"/>
    <n v="0"/>
    <n v="138"/>
    <n v="39"/>
    <n v="63"/>
    <n v="55"/>
    <n v="18"/>
    <n v="21"/>
    <n v="1"/>
    <n v="2"/>
    <n v="4"/>
    <n v="1"/>
    <n v="7"/>
    <x v="10"/>
    <x v="4"/>
    <x v="1"/>
    <n v="26.083333333333332"/>
    <x v="2"/>
    <n v="313"/>
    <x v="3"/>
    <n v="0"/>
    <n v="0"/>
    <n v="0"/>
    <n v="0"/>
    <n v="0"/>
    <n v="0"/>
    <m/>
    <n v="0"/>
    <n v="3"/>
    <n v="11"/>
    <n v="292"/>
    <x v="1"/>
    <x v="1"/>
    <x v="12"/>
    <x v="0"/>
  </r>
  <r>
    <n v="719"/>
    <n v="17487"/>
    <n v="1"/>
    <n v="0"/>
    <n v="37"/>
    <x v="1"/>
    <n v="31"/>
    <x v="2"/>
    <n v="2627"/>
    <x v="2"/>
    <n v="0"/>
    <n v="1"/>
    <n v="0"/>
    <n v="0"/>
    <n v="0"/>
    <n v="0"/>
    <n v="1"/>
    <n v="0"/>
    <n v="0"/>
    <n v="0"/>
    <n v="0"/>
    <n v="0"/>
    <n v="1"/>
    <n v="7"/>
    <n v="4"/>
    <n v="6"/>
    <n v="1"/>
    <n v="7"/>
    <n v="1"/>
    <n v="0"/>
    <n v="2"/>
    <x v="20"/>
    <x v="1"/>
    <x v="1"/>
    <n v="4"/>
    <x v="1"/>
    <n v="12"/>
    <x v="1"/>
    <n v="0"/>
    <n v="0"/>
    <n v="0"/>
    <n v="0"/>
    <n v="0"/>
    <n v="0"/>
    <m/>
    <n v="0"/>
    <n v="3"/>
    <n v="11"/>
    <n v="6"/>
    <x v="1"/>
    <x v="1"/>
    <x v="1"/>
    <x v="0"/>
  </r>
  <r>
    <n v="720"/>
    <n v="62882"/>
    <n v="0"/>
    <n v="1"/>
    <n v="26"/>
    <x v="2"/>
    <n v="51"/>
    <x v="1"/>
    <n v="2848"/>
    <x v="1"/>
    <n v="0"/>
    <n v="0"/>
    <n v="0"/>
    <n v="1"/>
    <n v="0"/>
    <n v="0"/>
    <n v="0"/>
    <n v="1"/>
    <n v="0"/>
    <n v="0"/>
    <n v="509"/>
    <n v="133"/>
    <n v="497"/>
    <n v="78"/>
    <n v="24"/>
    <n v="97"/>
    <n v="2"/>
    <n v="4"/>
    <n v="7"/>
    <n v="5"/>
    <n v="6"/>
    <x v="23"/>
    <x v="2"/>
    <x v="2"/>
    <n v="68.944444444444443"/>
    <x v="0"/>
    <n v="1241"/>
    <x v="4"/>
    <n v="0"/>
    <n v="0"/>
    <n v="0"/>
    <n v="0"/>
    <n v="0"/>
    <n v="0"/>
    <m/>
    <n v="0"/>
    <n v="3"/>
    <n v="11"/>
    <n v="1144"/>
    <x v="1"/>
    <x v="1"/>
    <x v="11"/>
    <x v="1"/>
  </r>
  <r>
    <n v="721"/>
    <n v="64108"/>
    <n v="0"/>
    <n v="1"/>
    <n v="8"/>
    <x v="5"/>
    <n v="67"/>
    <x v="0"/>
    <n v="2622"/>
    <x v="0"/>
    <n v="0"/>
    <n v="0"/>
    <n v="1"/>
    <n v="0"/>
    <n v="0"/>
    <n v="0"/>
    <n v="0"/>
    <n v="0"/>
    <n v="0"/>
    <n v="1"/>
    <n v="948"/>
    <n v="10"/>
    <n v="86"/>
    <n v="13"/>
    <n v="21"/>
    <n v="21"/>
    <n v="4"/>
    <n v="5"/>
    <n v="6"/>
    <n v="9"/>
    <n v="11"/>
    <x v="22"/>
    <x v="0"/>
    <x v="1"/>
    <n v="41.46153846153846"/>
    <x v="2"/>
    <n v="1078"/>
    <x v="4"/>
    <n v="0"/>
    <n v="0"/>
    <n v="0"/>
    <n v="0"/>
    <n v="0"/>
    <n v="0"/>
    <m/>
    <n v="0"/>
    <n v="3"/>
    <n v="11"/>
    <n v="1057"/>
    <x v="1"/>
    <x v="1"/>
    <x v="48"/>
    <x v="1"/>
  </r>
  <r>
    <n v="722"/>
    <n v="34941"/>
    <n v="1"/>
    <n v="1"/>
    <n v="26"/>
    <x v="2"/>
    <n v="64"/>
    <x v="0"/>
    <n v="2639"/>
    <x v="1"/>
    <n v="0"/>
    <n v="0"/>
    <n v="0"/>
    <n v="1"/>
    <n v="0"/>
    <n v="0"/>
    <n v="0"/>
    <n v="0"/>
    <n v="1"/>
    <n v="0"/>
    <n v="39"/>
    <n v="2"/>
    <n v="25"/>
    <n v="4"/>
    <n v="3"/>
    <n v="24"/>
    <n v="2"/>
    <n v="8"/>
    <n v="3"/>
    <n v="0"/>
    <n v="3"/>
    <x v="3"/>
    <x v="3"/>
    <x v="2"/>
    <n v="12.166666666666666"/>
    <x v="1"/>
    <n v="73"/>
    <x v="1"/>
    <n v="0"/>
    <n v="0"/>
    <n v="0"/>
    <n v="0"/>
    <n v="0"/>
    <n v="0"/>
    <m/>
    <n v="0"/>
    <n v="3"/>
    <n v="11"/>
    <n v="49"/>
    <x v="1"/>
    <x v="1"/>
    <x v="3"/>
    <x v="0"/>
  </r>
  <r>
    <n v="723"/>
    <n v="48767"/>
    <n v="1"/>
    <n v="2"/>
    <n v="79"/>
    <x v="3"/>
    <n v="70"/>
    <x v="4"/>
    <n v="2338"/>
    <x v="0"/>
    <n v="0"/>
    <n v="0"/>
    <n v="1"/>
    <n v="0"/>
    <n v="0"/>
    <n v="0"/>
    <n v="0"/>
    <n v="0"/>
    <n v="0"/>
    <n v="1"/>
    <n v="28"/>
    <n v="1"/>
    <n v="21"/>
    <n v="3"/>
    <n v="0"/>
    <n v="10"/>
    <n v="3"/>
    <n v="5"/>
    <n v="2"/>
    <n v="1"/>
    <n v="3"/>
    <x v="3"/>
    <x v="3"/>
    <x v="1"/>
    <n v="8.8333333333333339"/>
    <x v="1"/>
    <n v="53"/>
    <x v="1"/>
    <n v="0"/>
    <n v="0"/>
    <n v="0"/>
    <n v="0"/>
    <n v="0"/>
    <n v="0"/>
    <m/>
    <n v="0"/>
    <n v="3"/>
    <n v="11"/>
    <n v="43"/>
    <x v="1"/>
    <x v="1"/>
    <x v="14"/>
    <x v="0"/>
  </r>
  <r>
    <n v="724"/>
    <n v="38702"/>
    <n v="1"/>
    <n v="0"/>
    <n v="71"/>
    <x v="4"/>
    <n v="42"/>
    <x v="3"/>
    <n v="2491"/>
    <x v="1"/>
    <n v="0"/>
    <n v="0"/>
    <n v="0"/>
    <n v="1"/>
    <n v="0"/>
    <n v="1"/>
    <n v="0"/>
    <n v="0"/>
    <n v="0"/>
    <n v="0"/>
    <n v="13"/>
    <n v="11"/>
    <n v="24"/>
    <n v="13"/>
    <n v="8"/>
    <n v="40"/>
    <n v="2"/>
    <n v="6"/>
    <n v="3"/>
    <n v="0"/>
    <n v="4"/>
    <x v="17"/>
    <x v="3"/>
    <x v="1"/>
    <n v="9.8571428571428577"/>
    <x v="1"/>
    <n v="69"/>
    <x v="1"/>
    <n v="0"/>
    <n v="0"/>
    <n v="0"/>
    <n v="0"/>
    <n v="0"/>
    <n v="0"/>
    <m/>
    <n v="0"/>
    <n v="3"/>
    <n v="11"/>
    <n v="29"/>
    <x v="1"/>
    <x v="1"/>
    <x v="28"/>
    <x v="0"/>
  </r>
  <r>
    <n v="725"/>
    <n v="82224"/>
    <n v="0"/>
    <n v="0"/>
    <n v="83"/>
    <x v="3"/>
    <n v="56"/>
    <x v="1"/>
    <n v="2314"/>
    <x v="2"/>
    <n v="0"/>
    <n v="1"/>
    <n v="0"/>
    <n v="0"/>
    <n v="0"/>
    <n v="0"/>
    <n v="0"/>
    <n v="1"/>
    <n v="0"/>
    <n v="0"/>
    <n v="307"/>
    <n v="26"/>
    <n v="360"/>
    <n v="138"/>
    <n v="31"/>
    <n v="40"/>
    <n v="1"/>
    <n v="3"/>
    <n v="6"/>
    <n v="9"/>
    <n v="5"/>
    <x v="2"/>
    <x v="2"/>
    <x v="0"/>
    <n v="43.1"/>
    <x v="2"/>
    <n v="862"/>
    <x v="2"/>
    <n v="1"/>
    <n v="0"/>
    <n v="0"/>
    <n v="0"/>
    <n v="0"/>
    <n v="1"/>
    <m/>
    <n v="0"/>
    <n v="3"/>
    <n v="11"/>
    <n v="822"/>
    <x v="1"/>
    <x v="1"/>
    <x v="30"/>
    <x v="0"/>
  </r>
  <r>
    <n v="726"/>
    <n v="83844"/>
    <n v="0"/>
    <n v="0"/>
    <n v="57"/>
    <x v="0"/>
    <n v="68"/>
    <x v="0"/>
    <n v="2572"/>
    <x v="1"/>
    <n v="0"/>
    <n v="0"/>
    <n v="0"/>
    <n v="1"/>
    <n v="0"/>
    <n v="0"/>
    <n v="0"/>
    <n v="1"/>
    <n v="0"/>
    <n v="0"/>
    <n v="901"/>
    <n v="31"/>
    <n v="345"/>
    <n v="75"/>
    <n v="31"/>
    <n v="191"/>
    <n v="1"/>
    <n v="1"/>
    <n v="4"/>
    <n v="4"/>
    <n v="11"/>
    <x v="19"/>
    <x v="2"/>
    <x v="1"/>
    <n v="72.78947368421052"/>
    <x v="0"/>
    <n v="1383"/>
    <x v="4"/>
    <n v="0"/>
    <n v="0"/>
    <n v="0"/>
    <n v="0"/>
    <n v="1"/>
    <n v="1"/>
    <m/>
    <n v="0"/>
    <n v="3"/>
    <n v="11"/>
    <n v="1192"/>
    <x v="1"/>
    <x v="1"/>
    <x v="26"/>
    <x v="0"/>
  </r>
  <r>
    <n v="727"/>
    <n v="17003"/>
    <n v="1"/>
    <n v="0"/>
    <n v="37"/>
    <x v="1"/>
    <n v="45"/>
    <x v="3"/>
    <n v="2361"/>
    <x v="2"/>
    <n v="0"/>
    <n v="1"/>
    <n v="0"/>
    <n v="0"/>
    <n v="0"/>
    <n v="1"/>
    <n v="0"/>
    <n v="0"/>
    <n v="0"/>
    <n v="0"/>
    <n v="2"/>
    <n v="5"/>
    <n v="12"/>
    <n v="4"/>
    <n v="8"/>
    <n v="7"/>
    <n v="3"/>
    <n v="5"/>
    <n v="2"/>
    <n v="0"/>
    <n v="4"/>
    <x v="3"/>
    <x v="3"/>
    <x v="1"/>
    <n v="5.166666666666667"/>
    <x v="1"/>
    <n v="31"/>
    <x v="1"/>
    <n v="0"/>
    <n v="0"/>
    <n v="0"/>
    <n v="0"/>
    <n v="0"/>
    <n v="0"/>
    <m/>
    <n v="0"/>
    <n v="3"/>
    <n v="11"/>
    <n v="24"/>
    <x v="1"/>
    <x v="1"/>
    <x v="1"/>
    <x v="0"/>
  </r>
  <r>
    <n v="728"/>
    <n v="71163"/>
    <n v="0"/>
    <n v="0"/>
    <n v="30"/>
    <x v="2"/>
    <n v="25"/>
    <x v="5"/>
    <n v="2271"/>
    <x v="0"/>
    <n v="0"/>
    <n v="0"/>
    <n v="1"/>
    <n v="0"/>
    <n v="0"/>
    <n v="0"/>
    <n v="0"/>
    <n v="1"/>
    <n v="0"/>
    <n v="0"/>
    <n v="283"/>
    <n v="17"/>
    <n v="372"/>
    <n v="138"/>
    <n v="106"/>
    <n v="44"/>
    <n v="1"/>
    <n v="1"/>
    <n v="3"/>
    <n v="8"/>
    <n v="12"/>
    <x v="18"/>
    <x v="0"/>
    <x v="1"/>
    <n v="39.826086956521742"/>
    <x v="2"/>
    <n v="916"/>
    <x v="2"/>
    <n v="0"/>
    <n v="0"/>
    <n v="0"/>
    <n v="0"/>
    <n v="0"/>
    <n v="0"/>
    <m/>
    <n v="0"/>
    <n v="3"/>
    <n v="11"/>
    <n v="872"/>
    <x v="1"/>
    <x v="1"/>
    <x v="2"/>
    <x v="0"/>
  </r>
  <r>
    <n v="729"/>
    <n v="33697"/>
    <n v="1"/>
    <n v="0"/>
    <n v="34"/>
    <x v="1"/>
    <n v="50"/>
    <x v="1"/>
    <n v="2446"/>
    <x v="0"/>
    <n v="0"/>
    <n v="0"/>
    <n v="1"/>
    <n v="0"/>
    <n v="0"/>
    <n v="0"/>
    <n v="0"/>
    <n v="1"/>
    <n v="0"/>
    <n v="0"/>
    <n v="4"/>
    <n v="3"/>
    <n v="7"/>
    <n v="0"/>
    <n v="3"/>
    <n v="11"/>
    <n v="1"/>
    <n v="7"/>
    <n v="1"/>
    <n v="0"/>
    <n v="2"/>
    <x v="20"/>
    <x v="1"/>
    <x v="1"/>
    <n v="5.666666666666667"/>
    <x v="1"/>
    <n v="17"/>
    <x v="1"/>
    <n v="0"/>
    <n v="0"/>
    <n v="1"/>
    <n v="0"/>
    <n v="0"/>
    <n v="1"/>
    <m/>
    <n v="0"/>
    <n v="3"/>
    <n v="11"/>
    <n v="6"/>
    <x v="1"/>
    <x v="1"/>
    <x v="1"/>
    <x v="0"/>
  </r>
  <r>
    <n v="730"/>
    <n v="63564"/>
    <n v="0"/>
    <n v="0"/>
    <n v="0"/>
    <x v="5"/>
    <n v="66"/>
    <x v="0"/>
    <n v="2310"/>
    <x v="2"/>
    <n v="0"/>
    <n v="1"/>
    <n v="0"/>
    <n v="0"/>
    <n v="0"/>
    <n v="1"/>
    <n v="0"/>
    <n v="0"/>
    <n v="0"/>
    <n v="0"/>
    <n v="769"/>
    <n v="80"/>
    <n v="252"/>
    <n v="15"/>
    <n v="34"/>
    <n v="65"/>
    <n v="1"/>
    <n v="6"/>
    <n v="10"/>
    <n v="10"/>
    <n v="7"/>
    <x v="26"/>
    <x v="0"/>
    <x v="2"/>
    <n v="42.592592592592595"/>
    <x v="2"/>
    <n v="1150"/>
    <x v="4"/>
    <n v="0"/>
    <n v="0"/>
    <n v="1"/>
    <n v="0"/>
    <n v="0"/>
    <n v="1"/>
    <m/>
    <n v="0"/>
    <n v="3"/>
    <n v="11"/>
    <n v="1085"/>
    <x v="0"/>
    <x v="0"/>
    <x v="48"/>
    <x v="1"/>
  </r>
  <r>
    <n v="731"/>
    <n v="83443"/>
    <n v="0"/>
    <n v="0"/>
    <n v="89"/>
    <x v="3"/>
    <n v="48"/>
    <x v="3"/>
    <n v="2339"/>
    <x v="1"/>
    <n v="0"/>
    <n v="0"/>
    <n v="0"/>
    <n v="1"/>
    <n v="0"/>
    <n v="0"/>
    <n v="0"/>
    <n v="0"/>
    <n v="0"/>
    <n v="1"/>
    <n v="518"/>
    <n v="42"/>
    <n v="742"/>
    <n v="55"/>
    <n v="56"/>
    <n v="84"/>
    <n v="1"/>
    <n v="2"/>
    <n v="6"/>
    <n v="10"/>
    <n v="5"/>
    <x v="27"/>
    <x v="0"/>
    <x v="0"/>
    <n v="67.285714285714292"/>
    <x v="0"/>
    <n v="1413"/>
    <x v="4"/>
    <n v="0"/>
    <n v="0"/>
    <n v="0"/>
    <n v="0"/>
    <n v="0"/>
    <n v="0"/>
    <m/>
    <n v="0"/>
    <n v="3"/>
    <n v="11"/>
    <n v="1329"/>
    <x v="1"/>
    <x v="1"/>
    <x v="9"/>
    <x v="0"/>
  </r>
  <r>
    <n v="732"/>
    <n v="51518"/>
    <n v="0"/>
    <n v="1"/>
    <n v="92"/>
    <x v="3"/>
    <n v="62"/>
    <x v="0"/>
    <n v="2428"/>
    <x v="1"/>
    <n v="0"/>
    <n v="0"/>
    <n v="0"/>
    <n v="1"/>
    <n v="0"/>
    <n v="0"/>
    <n v="0"/>
    <n v="0"/>
    <n v="0"/>
    <n v="1"/>
    <n v="350"/>
    <n v="8"/>
    <n v="66"/>
    <n v="17"/>
    <n v="4"/>
    <n v="4"/>
    <n v="2"/>
    <n v="3"/>
    <n v="3"/>
    <n v="2"/>
    <n v="10"/>
    <x v="9"/>
    <x v="4"/>
    <x v="1"/>
    <n v="29.666666666666668"/>
    <x v="2"/>
    <n v="445"/>
    <x v="3"/>
    <n v="0"/>
    <n v="0"/>
    <n v="0"/>
    <n v="0"/>
    <n v="0"/>
    <n v="0"/>
    <m/>
    <n v="0"/>
    <n v="3"/>
    <n v="11"/>
    <n v="441"/>
    <x v="1"/>
    <x v="1"/>
    <x v="4"/>
    <x v="0"/>
  </r>
  <r>
    <n v="733"/>
    <n v="58330"/>
    <n v="0"/>
    <n v="1"/>
    <n v="87"/>
    <x v="3"/>
    <n v="45"/>
    <x v="3"/>
    <n v="2345"/>
    <x v="4"/>
    <n v="0"/>
    <n v="0"/>
    <n v="0"/>
    <n v="0"/>
    <n v="1"/>
    <n v="0"/>
    <n v="0"/>
    <n v="1"/>
    <n v="0"/>
    <n v="0"/>
    <n v="445"/>
    <n v="53"/>
    <n v="213"/>
    <n v="104"/>
    <n v="98"/>
    <n v="151"/>
    <n v="1"/>
    <n v="4"/>
    <n v="6"/>
    <n v="4"/>
    <n v="13"/>
    <x v="18"/>
    <x v="0"/>
    <x v="1"/>
    <n v="39.695652173913047"/>
    <x v="2"/>
    <n v="913"/>
    <x v="2"/>
    <n v="0"/>
    <n v="0"/>
    <n v="0"/>
    <n v="0"/>
    <n v="0"/>
    <n v="0"/>
    <m/>
    <n v="0"/>
    <n v="3"/>
    <n v="11"/>
    <n v="762"/>
    <x v="1"/>
    <x v="1"/>
    <x v="30"/>
    <x v="0"/>
  </r>
  <r>
    <n v="734"/>
    <n v="80952"/>
    <n v="0"/>
    <n v="0"/>
    <n v="20"/>
    <x v="2"/>
    <n v="51"/>
    <x v="1"/>
    <n v="2645"/>
    <x v="2"/>
    <n v="0"/>
    <n v="1"/>
    <n v="0"/>
    <n v="0"/>
    <n v="0"/>
    <n v="0"/>
    <n v="0"/>
    <n v="1"/>
    <n v="0"/>
    <n v="0"/>
    <n v="778"/>
    <n v="178"/>
    <n v="689"/>
    <n v="41"/>
    <n v="27"/>
    <n v="44"/>
    <n v="1"/>
    <n v="8"/>
    <n v="8"/>
    <n v="5"/>
    <n v="11"/>
    <x v="13"/>
    <x v="0"/>
    <x v="1"/>
    <n v="71.375"/>
    <x v="0"/>
    <n v="1713"/>
    <x v="0"/>
    <n v="1"/>
    <n v="0"/>
    <n v="0"/>
    <n v="1"/>
    <n v="1"/>
    <n v="3"/>
    <m/>
    <n v="0"/>
    <n v="3"/>
    <n v="11"/>
    <n v="1669"/>
    <x v="0"/>
    <x v="0"/>
    <x v="38"/>
    <x v="1"/>
  </r>
  <r>
    <n v="735"/>
    <n v="75507"/>
    <n v="0"/>
    <n v="0"/>
    <n v="56"/>
    <x v="0"/>
    <n v="41"/>
    <x v="3"/>
    <n v="2217"/>
    <x v="1"/>
    <n v="0"/>
    <n v="0"/>
    <n v="0"/>
    <n v="1"/>
    <n v="0"/>
    <n v="0"/>
    <n v="0"/>
    <n v="1"/>
    <n v="0"/>
    <n v="0"/>
    <n v="709"/>
    <n v="93"/>
    <n v="374"/>
    <n v="104"/>
    <n v="80"/>
    <n v="80"/>
    <n v="1"/>
    <n v="3"/>
    <n v="8"/>
    <n v="6"/>
    <n v="6"/>
    <x v="2"/>
    <x v="2"/>
    <x v="2"/>
    <n v="68"/>
    <x v="0"/>
    <n v="1360"/>
    <x v="4"/>
    <n v="0"/>
    <n v="0"/>
    <n v="0"/>
    <n v="0"/>
    <n v="0"/>
    <n v="0"/>
    <m/>
    <n v="0"/>
    <n v="3"/>
    <n v="11"/>
    <n v="1280"/>
    <x v="1"/>
    <x v="1"/>
    <x v="26"/>
    <x v="0"/>
  </r>
  <r>
    <n v="736"/>
    <n v="63855"/>
    <n v="0"/>
    <n v="0"/>
    <n v="28"/>
    <x v="2"/>
    <n v="42"/>
    <x v="3"/>
    <n v="2664"/>
    <x v="1"/>
    <n v="0"/>
    <n v="0"/>
    <n v="0"/>
    <n v="1"/>
    <n v="0"/>
    <n v="1"/>
    <n v="0"/>
    <n v="0"/>
    <n v="0"/>
    <n v="0"/>
    <n v="359"/>
    <n v="35"/>
    <n v="314"/>
    <n v="93"/>
    <n v="116"/>
    <n v="89"/>
    <n v="1"/>
    <n v="4"/>
    <n v="7"/>
    <n v="3"/>
    <n v="13"/>
    <x v="18"/>
    <x v="0"/>
    <x v="1"/>
    <n v="39.869565217391305"/>
    <x v="2"/>
    <n v="917"/>
    <x v="2"/>
    <n v="0"/>
    <n v="0"/>
    <n v="0"/>
    <n v="0"/>
    <n v="0"/>
    <n v="0"/>
    <m/>
    <n v="0"/>
    <n v="3"/>
    <n v="11"/>
    <n v="828"/>
    <x v="1"/>
    <x v="1"/>
    <x v="2"/>
    <x v="0"/>
  </r>
  <r>
    <n v="737"/>
    <n v="62220"/>
    <n v="0"/>
    <n v="1"/>
    <n v="55"/>
    <x v="0"/>
    <n v="48"/>
    <x v="3"/>
    <n v="2846"/>
    <x v="1"/>
    <n v="0"/>
    <n v="0"/>
    <n v="0"/>
    <n v="1"/>
    <n v="0"/>
    <n v="0"/>
    <n v="0"/>
    <n v="0"/>
    <n v="0"/>
    <n v="1"/>
    <n v="799"/>
    <n v="12"/>
    <n v="375"/>
    <n v="16"/>
    <n v="12"/>
    <n v="12"/>
    <n v="5"/>
    <n v="6"/>
    <n v="7"/>
    <n v="6"/>
    <n v="5"/>
    <x v="23"/>
    <x v="2"/>
    <x v="2"/>
    <n v="67.444444444444443"/>
    <x v="0"/>
    <n v="1214"/>
    <x v="4"/>
    <n v="0"/>
    <n v="0"/>
    <n v="0"/>
    <n v="0"/>
    <n v="0"/>
    <n v="0"/>
    <m/>
    <n v="0"/>
    <n v="3"/>
    <n v="11"/>
    <n v="1202"/>
    <x v="0"/>
    <x v="0"/>
    <x v="26"/>
    <x v="0"/>
  </r>
  <r>
    <n v="738"/>
    <n v="58512"/>
    <n v="0"/>
    <n v="1"/>
    <n v="25"/>
    <x v="2"/>
    <n v="56"/>
    <x v="1"/>
    <n v="2442"/>
    <x v="2"/>
    <n v="0"/>
    <n v="1"/>
    <n v="0"/>
    <n v="0"/>
    <n v="0"/>
    <n v="0"/>
    <n v="0"/>
    <n v="1"/>
    <n v="0"/>
    <n v="0"/>
    <n v="895"/>
    <n v="10"/>
    <n v="101"/>
    <n v="13"/>
    <n v="0"/>
    <n v="152"/>
    <n v="5"/>
    <n v="8"/>
    <n v="3"/>
    <n v="4"/>
    <n v="8"/>
    <x v="9"/>
    <x v="4"/>
    <x v="1"/>
    <n v="67.933333333333337"/>
    <x v="0"/>
    <n v="1019"/>
    <x v="4"/>
    <n v="0"/>
    <n v="0"/>
    <n v="0"/>
    <n v="0"/>
    <n v="0"/>
    <n v="0"/>
    <m/>
    <n v="0"/>
    <n v="3"/>
    <n v="11"/>
    <n v="867"/>
    <x v="1"/>
    <x v="1"/>
    <x v="11"/>
    <x v="1"/>
  </r>
  <r>
    <n v="739"/>
    <n v="40662"/>
    <n v="1"/>
    <n v="0"/>
    <n v="0"/>
    <x v="5"/>
    <n v="41"/>
    <x v="3"/>
    <n v="2630"/>
    <x v="2"/>
    <n v="0"/>
    <n v="1"/>
    <n v="0"/>
    <n v="0"/>
    <n v="0"/>
    <n v="0"/>
    <n v="0"/>
    <n v="0"/>
    <n v="1"/>
    <n v="0"/>
    <n v="40"/>
    <n v="2"/>
    <n v="23"/>
    <n v="0"/>
    <n v="4"/>
    <n v="23"/>
    <n v="2"/>
    <n v="4"/>
    <n v="2"/>
    <n v="1"/>
    <n v="3"/>
    <x v="3"/>
    <x v="3"/>
    <x v="1"/>
    <n v="11.5"/>
    <x v="1"/>
    <n v="69"/>
    <x v="1"/>
    <n v="0"/>
    <n v="0"/>
    <n v="0"/>
    <n v="0"/>
    <n v="0"/>
    <n v="0"/>
    <m/>
    <n v="0"/>
    <n v="3"/>
    <n v="11"/>
    <n v="46"/>
    <x v="1"/>
    <x v="1"/>
    <x v="23"/>
    <x v="0"/>
  </r>
  <r>
    <n v="740"/>
    <n v="38829"/>
    <n v="0"/>
    <n v="1"/>
    <n v="86"/>
    <x v="3"/>
    <n v="61"/>
    <x v="0"/>
    <n v="2243"/>
    <x v="2"/>
    <n v="0"/>
    <n v="1"/>
    <n v="0"/>
    <n v="0"/>
    <n v="0"/>
    <n v="0"/>
    <n v="0"/>
    <n v="0"/>
    <n v="0"/>
    <n v="1"/>
    <n v="76"/>
    <n v="0"/>
    <n v="7"/>
    <n v="0"/>
    <n v="0"/>
    <n v="16"/>
    <n v="1"/>
    <n v="5"/>
    <n v="3"/>
    <n v="2"/>
    <n v="2"/>
    <x v="17"/>
    <x v="3"/>
    <x v="2"/>
    <n v="11.857142857142858"/>
    <x v="1"/>
    <n v="83"/>
    <x v="1"/>
    <n v="0"/>
    <n v="0"/>
    <n v="0"/>
    <n v="0"/>
    <n v="0"/>
    <n v="0"/>
    <m/>
    <n v="0"/>
    <n v="3"/>
    <n v="11"/>
    <n v="67"/>
    <x v="1"/>
    <x v="1"/>
    <x v="14"/>
    <x v="0"/>
  </r>
  <r>
    <n v="741"/>
    <n v="35523"/>
    <n v="1"/>
    <n v="0"/>
    <n v="8"/>
    <x v="5"/>
    <n v="39"/>
    <x v="2"/>
    <n v="2428"/>
    <x v="2"/>
    <n v="0"/>
    <n v="1"/>
    <n v="0"/>
    <n v="0"/>
    <n v="0"/>
    <n v="1"/>
    <n v="0"/>
    <n v="0"/>
    <n v="0"/>
    <n v="0"/>
    <n v="11"/>
    <n v="5"/>
    <n v="22"/>
    <n v="12"/>
    <n v="5"/>
    <n v="11"/>
    <n v="2"/>
    <n v="7"/>
    <n v="3"/>
    <n v="0"/>
    <n v="3"/>
    <x v="3"/>
    <x v="3"/>
    <x v="2"/>
    <n v="9.1666666666666661"/>
    <x v="1"/>
    <n v="55"/>
    <x v="1"/>
    <n v="0"/>
    <n v="0"/>
    <n v="0"/>
    <n v="0"/>
    <n v="0"/>
    <n v="0"/>
    <m/>
    <n v="0"/>
    <n v="3"/>
    <n v="11"/>
    <n v="44"/>
    <x v="1"/>
    <x v="1"/>
    <x v="23"/>
    <x v="0"/>
  </r>
  <r>
    <n v="742"/>
    <n v="79146"/>
    <n v="1"/>
    <n v="1"/>
    <n v="33"/>
    <x v="1"/>
    <n v="53"/>
    <x v="1"/>
    <n v="2225"/>
    <x v="0"/>
    <n v="0"/>
    <n v="0"/>
    <n v="1"/>
    <n v="0"/>
    <n v="0"/>
    <n v="0"/>
    <n v="0"/>
    <n v="1"/>
    <n v="0"/>
    <n v="0"/>
    <n v="245"/>
    <n v="16"/>
    <n v="223"/>
    <n v="21"/>
    <n v="43"/>
    <n v="16"/>
    <n v="2"/>
    <n v="6"/>
    <n v="8"/>
    <n v="1"/>
    <n v="8"/>
    <x v="5"/>
    <x v="2"/>
    <x v="2"/>
    <n v="32.235294117647058"/>
    <x v="2"/>
    <n v="548"/>
    <x v="2"/>
    <n v="0"/>
    <n v="0"/>
    <n v="0"/>
    <n v="0"/>
    <n v="0"/>
    <n v="0"/>
    <m/>
    <n v="0"/>
    <n v="3"/>
    <n v="11"/>
    <n v="532"/>
    <x v="1"/>
    <x v="1"/>
    <x v="5"/>
    <x v="0"/>
  </r>
  <r>
    <n v="743"/>
    <n v="78285"/>
    <n v="0"/>
    <n v="0"/>
    <n v="13"/>
    <x v="5"/>
    <n v="32"/>
    <x v="2"/>
    <n v="2403"/>
    <x v="2"/>
    <n v="0"/>
    <n v="1"/>
    <n v="0"/>
    <n v="0"/>
    <n v="0"/>
    <n v="0"/>
    <n v="0"/>
    <n v="0"/>
    <n v="1"/>
    <n v="0"/>
    <n v="647"/>
    <n v="107"/>
    <n v="391"/>
    <n v="175"/>
    <n v="67"/>
    <n v="40"/>
    <n v="1"/>
    <n v="3"/>
    <n v="6"/>
    <n v="4"/>
    <n v="10"/>
    <x v="2"/>
    <x v="2"/>
    <x v="1"/>
    <n v="69.349999999999994"/>
    <x v="0"/>
    <n v="1387"/>
    <x v="4"/>
    <n v="0"/>
    <n v="0"/>
    <n v="0"/>
    <n v="0"/>
    <n v="0"/>
    <n v="0"/>
    <m/>
    <n v="0"/>
    <n v="3"/>
    <n v="11"/>
    <n v="1347"/>
    <x v="1"/>
    <x v="1"/>
    <x v="21"/>
    <x v="1"/>
  </r>
  <r>
    <n v="744"/>
    <n v="31626"/>
    <n v="1"/>
    <n v="0"/>
    <n v="12"/>
    <x v="5"/>
    <n v="42"/>
    <x v="3"/>
    <n v="2574"/>
    <x v="0"/>
    <n v="0"/>
    <n v="0"/>
    <n v="1"/>
    <n v="0"/>
    <n v="0"/>
    <n v="0"/>
    <n v="0"/>
    <n v="0"/>
    <n v="0"/>
    <n v="1"/>
    <n v="39"/>
    <n v="1"/>
    <n v="9"/>
    <n v="2"/>
    <n v="1"/>
    <n v="34"/>
    <n v="1"/>
    <n v="7"/>
    <n v="2"/>
    <n v="1"/>
    <n v="2"/>
    <x v="7"/>
    <x v="3"/>
    <x v="2"/>
    <n v="10.4"/>
    <x v="1"/>
    <n v="52"/>
    <x v="1"/>
    <n v="0"/>
    <n v="0"/>
    <n v="1"/>
    <n v="0"/>
    <n v="0"/>
    <n v="1"/>
    <m/>
    <n v="0"/>
    <n v="3"/>
    <n v="11"/>
    <n v="18"/>
    <x v="0"/>
    <x v="0"/>
    <x v="23"/>
    <x v="0"/>
  </r>
  <r>
    <n v="745"/>
    <n v="75127"/>
    <n v="0"/>
    <n v="0"/>
    <n v="92"/>
    <x v="3"/>
    <n v="68"/>
    <x v="0"/>
    <n v="2197"/>
    <x v="0"/>
    <n v="0"/>
    <n v="0"/>
    <n v="1"/>
    <n v="0"/>
    <n v="0"/>
    <n v="0"/>
    <n v="0"/>
    <n v="1"/>
    <n v="0"/>
    <n v="0"/>
    <n v="203"/>
    <n v="35"/>
    <n v="305"/>
    <n v="46"/>
    <n v="17"/>
    <n v="227"/>
    <n v="1"/>
    <n v="1"/>
    <n v="2"/>
    <n v="11"/>
    <n v="5"/>
    <x v="23"/>
    <x v="2"/>
    <x v="0"/>
    <n v="33.666666666666664"/>
    <x v="2"/>
    <n v="606"/>
    <x v="2"/>
    <n v="0"/>
    <n v="0"/>
    <n v="0"/>
    <n v="0"/>
    <n v="0"/>
    <n v="0"/>
    <m/>
    <n v="0"/>
    <n v="3"/>
    <n v="11"/>
    <n v="379"/>
    <x v="1"/>
    <x v="1"/>
    <x v="30"/>
    <x v="0"/>
  </r>
  <r>
    <n v="746"/>
    <n v="48726"/>
    <n v="0"/>
    <n v="1"/>
    <n v="90"/>
    <x v="3"/>
    <n v="65"/>
    <x v="0"/>
    <n v="2587"/>
    <x v="2"/>
    <n v="0"/>
    <n v="1"/>
    <n v="0"/>
    <n v="0"/>
    <n v="0"/>
    <n v="0"/>
    <n v="0"/>
    <n v="1"/>
    <n v="0"/>
    <n v="0"/>
    <n v="138"/>
    <n v="3"/>
    <n v="38"/>
    <n v="4"/>
    <n v="0"/>
    <n v="59"/>
    <n v="3"/>
    <n v="6"/>
    <n v="3"/>
    <n v="2"/>
    <n v="4"/>
    <x v="25"/>
    <x v="3"/>
    <x v="1"/>
    <n v="20.333333333333332"/>
    <x v="1"/>
    <n v="183"/>
    <x v="3"/>
    <n v="0"/>
    <n v="0"/>
    <n v="0"/>
    <n v="0"/>
    <n v="0"/>
    <n v="0"/>
    <m/>
    <n v="0"/>
    <n v="3"/>
    <n v="11"/>
    <n v="124"/>
    <x v="1"/>
    <x v="1"/>
    <x v="31"/>
    <x v="0"/>
  </r>
  <r>
    <n v="747"/>
    <n v="74985"/>
    <n v="0"/>
    <n v="0"/>
    <n v="8"/>
    <x v="5"/>
    <n v="43"/>
    <x v="3"/>
    <n v="2815"/>
    <x v="2"/>
    <n v="0"/>
    <n v="1"/>
    <n v="0"/>
    <n v="0"/>
    <n v="0"/>
    <n v="0"/>
    <n v="0"/>
    <n v="1"/>
    <n v="0"/>
    <n v="0"/>
    <n v="587"/>
    <n v="51"/>
    <n v="898"/>
    <n v="247"/>
    <n v="0"/>
    <n v="86"/>
    <n v="1"/>
    <n v="2"/>
    <n v="3"/>
    <n v="6"/>
    <n v="7"/>
    <x v="21"/>
    <x v="2"/>
    <x v="1"/>
    <n v="111.4375"/>
    <x v="0"/>
    <n v="1783"/>
    <x v="0"/>
    <n v="0"/>
    <n v="0"/>
    <n v="0"/>
    <n v="0"/>
    <n v="0"/>
    <n v="0"/>
    <m/>
    <n v="0"/>
    <n v="3"/>
    <n v="11"/>
    <n v="1697"/>
    <x v="1"/>
    <x v="1"/>
    <x v="25"/>
    <x v="1"/>
  </r>
  <r>
    <n v="748"/>
    <n v="67430"/>
    <n v="0"/>
    <n v="0"/>
    <n v="6"/>
    <x v="5"/>
    <n v="33"/>
    <x v="2"/>
    <n v="2821"/>
    <x v="1"/>
    <n v="0"/>
    <n v="0"/>
    <n v="0"/>
    <n v="1"/>
    <n v="0"/>
    <n v="0"/>
    <n v="0"/>
    <n v="1"/>
    <n v="0"/>
    <n v="0"/>
    <n v="595"/>
    <n v="97"/>
    <n v="291"/>
    <n v="127"/>
    <n v="133"/>
    <n v="121"/>
    <n v="1"/>
    <n v="6"/>
    <n v="11"/>
    <n v="5"/>
    <n v="12"/>
    <x v="14"/>
    <x v="0"/>
    <x v="1"/>
    <n v="44.392857142857146"/>
    <x v="2"/>
    <n v="1243"/>
    <x v="4"/>
    <n v="0"/>
    <n v="0"/>
    <n v="0"/>
    <n v="0"/>
    <n v="0"/>
    <n v="0"/>
    <m/>
    <n v="0"/>
    <n v="3"/>
    <n v="11"/>
    <n v="1122"/>
    <x v="1"/>
    <x v="1"/>
    <x v="48"/>
    <x v="1"/>
  </r>
  <r>
    <n v="749"/>
    <n v="46891"/>
    <n v="0"/>
    <n v="1"/>
    <n v="91"/>
    <x v="3"/>
    <n v="55"/>
    <x v="1"/>
    <n v="2460"/>
    <x v="2"/>
    <n v="0"/>
    <n v="1"/>
    <n v="0"/>
    <n v="0"/>
    <n v="0"/>
    <n v="1"/>
    <n v="0"/>
    <n v="0"/>
    <n v="0"/>
    <n v="0"/>
    <n v="43"/>
    <n v="12"/>
    <n v="23"/>
    <n v="29"/>
    <n v="15"/>
    <n v="61"/>
    <n v="1"/>
    <n v="4"/>
    <n v="2"/>
    <n v="1"/>
    <n v="4"/>
    <x v="17"/>
    <x v="3"/>
    <x v="1"/>
    <n v="17.428571428571427"/>
    <x v="1"/>
    <n v="122"/>
    <x v="3"/>
    <n v="0"/>
    <n v="0"/>
    <n v="0"/>
    <n v="0"/>
    <n v="0"/>
    <n v="0"/>
    <m/>
    <n v="0"/>
    <n v="3"/>
    <n v="11"/>
    <n v="61"/>
    <x v="1"/>
    <x v="1"/>
    <x v="31"/>
    <x v="0"/>
  </r>
  <r>
    <n v="750"/>
    <n v="62058"/>
    <n v="0"/>
    <n v="1"/>
    <n v="52"/>
    <x v="0"/>
    <n v="64"/>
    <x v="0"/>
    <n v="2558"/>
    <x v="2"/>
    <n v="0"/>
    <n v="1"/>
    <n v="0"/>
    <n v="0"/>
    <n v="0"/>
    <n v="0"/>
    <n v="0"/>
    <n v="0"/>
    <n v="1"/>
    <n v="0"/>
    <n v="301"/>
    <n v="7"/>
    <n v="74"/>
    <n v="10"/>
    <n v="0"/>
    <n v="58"/>
    <n v="4"/>
    <n v="6"/>
    <n v="6"/>
    <n v="1"/>
    <n v="7"/>
    <x v="4"/>
    <x v="4"/>
    <x v="1"/>
    <n v="28"/>
    <x v="2"/>
    <n v="392"/>
    <x v="3"/>
    <n v="0"/>
    <n v="0"/>
    <n v="0"/>
    <n v="0"/>
    <n v="0"/>
    <n v="0"/>
    <m/>
    <n v="0"/>
    <n v="3"/>
    <n v="11"/>
    <n v="334"/>
    <x v="1"/>
    <x v="1"/>
    <x v="27"/>
    <x v="0"/>
  </r>
  <r>
    <n v="751"/>
    <n v="72063"/>
    <n v="0"/>
    <n v="1"/>
    <n v="3"/>
    <x v="5"/>
    <n v="41"/>
    <x v="3"/>
    <n v="2520"/>
    <x v="2"/>
    <n v="0"/>
    <n v="1"/>
    <n v="0"/>
    <n v="0"/>
    <n v="0"/>
    <n v="0"/>
    <n v="0"/>
    <n v="1"/>
    <n v="0"/>
    <n v="0"/>
    <n v="180"/>
    <n v="32"/>
    <n v="348"/>
    <n v="76"/>
    <n v="32"/>
    <n v="90"/>
    <n v="2"/>
    <n v="2"/>
    <n v="5"/>
    <n v="2"/>
    <n v="12"/>
    <x v="19"/>
    <x v="2"/>
    <x v="1"/>
    <n v="35.157894736842103"/>
    <x v="2"/>
    <n v="668"/>
    <x v="2"/>
    <n v="0"/>
    <n v="0"/>
    <n v="0"/>
    <n v="0"/>
    <n v="0"/>
    <n v="0"/>
    <m/>
    <n v="0"/>
    <n v="3"/>
    <n v="11"/>
    <n v="578"/>
    <x v="1"/>
    <x v="1"/>
    <x v="17"/>
    <x v="0"/>
  </r>
  <r>
    <n v="752"/>
    <n v="78939"/>
    <n v="0"/>
    <n v="0"/>
    <n v="57"/>
    <x v="0"/>
    <n v="69"/>
    <x v="0"/>
    <n v="2358"/>
    <x v="2"/>
    <n v="0"/>
    <n v="1"/>
    <n v="0"/>
    <n v="0"/>
    <n v="0"/>
    <n v="0"/>
    <n v="0"/>
    <n v="0"/>
    <n v="0"/>
    <n v="1"/>
    <n v="794"/>
    <n v="115"/>
    <n v="243"/>
    <n v="150"/>
    <n v="0"/>
    <n v="205"/>
    <n v="1"/>
    <n v="3"/>
    <n v="8"/>
    <n v="5"/>
    <n v="6"/>
    <x v="19"/>
    <x v="2"/>
    <x v="2"/>
    <n v="68.526315789473685"/>
    <x v="0"/>
    <n v="1302"/>
    <x v="4"/>
    <n v="0"/>
    <n v="0"/>
    <n v="0"/>
    <n v="0"/>
    <n v="0"/>
    <n v="0"/>
    <m/>
    <n v="0"/>
    <n v="3"/>
    <n v="11"/>
    <n v="1097"/>
    <x v="1"/>
    <x v="1"/>
    <x v="26"/>
    <x v="0"/>
  </r>
  <r>
    <n v="753"/>
    <n v="42720"/>
    <n v="1"/>
    <n v="1"/>
    <n v="9"/>
    <x v="5"/>
    <n v="55"/>
    <x v="1"/>
    <n v="2590"/>
    <x v="0"/>
    <n v="0"/>
    <n v="0"/>
    <n v="1"/>
    <n v="0"/>
    <n v="0"/>
    <n v="0"/>
    <n v="0"/>
    <n v="1"/>
    <n v="0"/>
    <n v="0"/>
    <n v="392"/>
    <n v="5"/>
    <n v="91"/>
    <n v="28"/>
    <n v="26"/>
    <n v="112"/>
    <n v="8"/>
    <n v="8"/>
    <n v="7"/>
    <n v="3"/>
    <n v="7"/>
    <x v="5"/>
    <x v="2"/>
    <x v="2"/>
    <n v="31.882352941176471"/>
    <x v="2"/>
    <n v="542"/>
    <x v="2"/>
    <n v="0"/>
    <n v="0"/>
    <n v="0"/>
    <n v="0"/>
    <n v="0"/>
    <n v="0"/>
    <m/>
    <n v="0"/>
    <n v="3"/>
    <n v="11"/>
    <n v="430"/>
    <x v="0"/>
    <x v="0"/>
    <x v="17"/>
    <x v="0"/>
  </r>
  <r>
    <n v="754"/>
    <n v="33622"/>
    <n v="1"/>
    <n v="1"/>
    <n v="22"/>
    <x v="2"/>
    <n v="48"/>
    <x v="3"/>
    <n v="2601"/>
    <x v="2"/>
    <n v="0"/>
    <n v="1"/>
    <n v="0"/>
    <n v="0"/>
    <n v="0"/>
    <n v="0"/>
    <n v="0"/>
    <n v="1"/>
    <n v="0"/>
    <n v="0"/>
    <n v="39"/>
    <n v="1"/>
    <n v="22"/>
    <n v="3"/>
    <n v="4"/>
    <n v="12"/>
    <n v="3"/>
    <n v="7"/>
    <n v="2"/>
    <n v="0"/>
    <n v="4"/>
    <x v="3"/>
    <x v="3"/>
    <x v="1"/>
    <n v="11.5"/>
    <x v="1"/>
    <n v="69"/>
    <x v="1"/>
    <n v="0"/>
    <n v="0"/>
    <n v="0"/>
    <n v="0"/>
    <n v="0"/>
    <n v="0"/>
    <m/>
    <n v="0"/>
    <n v="3"/>
    <n v="11"/>
    <n v="57"/>
    <x v="1"/>
    <x v="1"/>
    <x v="3"/>
    <x v="0"/>
  </r>
  <r>
    <n v="755"/>
    <n v="6835"/>
    <n v="0"/>
    <n v="1"/>
    <n v="76"/>
    <x v="3"/>
    <n v="63"/>
    <x v="0"/>
    <n v="2727"/>
    <x v="1"/>
    <n v="0"/>
    <n v="0"/>
    <n v="0"/>
    <n v="1"/>
    <n v="0"/>
    <n v="0"/>
    <n v="0"/>
    <n v="0"/>
    <n v="0"/>
    <n v="1"/>
    <n v="107"/>
    <n v="2"/>
    <n v="12"/>
    <n v="2"/>
    <n v="2"/>
    <n v="12"/>
    <n v="0"/>
    <n v="20"/>
    <n v="0"/>
    <n v="0"/>
    <n v="1"/>
    <x v="8"/>
    <x v="1"/>
    <x v="1"/>
    <n v="125"/>
    <x v="0"/>
    <n v="125"/>
    <x v="3"/>
    <n v="0"/>
    <n v="0"/>
    <n v="0"/>
    <n v="0"/>
    <n v="0"/>
    <n v="0"/>
    <m/>
    <n v="0"/>
    <n v="3"/>
    <n v="11"/>
    <n v="113"/>
    <x v="1"/>
    <x v="1"/>
    <x v="49"/>
    <x v="0"/>
  </r>
  <r>
    <n v="756"/>
    <n v="41452"/>
    <n v="1"/>
    <n v="1"/>
    <n v="86"/>
    <x v="3"/>
    <n v="67"/>
    <x v="0"/>
    <n v="2639"/>
    <x v="1"/>
    <n v="0"/>
    <n v="0"/>
    <n v="0"/>
    <n v="1"/>
    <n v="0"/>
    <n v="0"/>
    <n v="0"/>
    <n v="1"/>
    <n v="0"/>
    <n v="0"/>
    <n v="13"/>
    <n v="0"/>
    <n v="3"/>
    <n v="0"/>
    <n v="0"/>
    <n v="0"/>
    <n v="1"/>
    <n v="7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6"/>
    <x v="1"/>
    <x v="1"/>
    <x v="14"/>
    <x v="0"/>
  </r>
  <r>
    <n v="757"/>
    <n v="40760"/>
    <n v="0"/>
    <n v="1"/>
    <n v="64"/>
    <x v="4"/>
    <n v="55"/>
    <x v="1"/>
    <n v="2462"/>
    <x v="0"/>
    <n v="0"/>
    <n v="0"/>
    <n v="1"/>
    <n v="0"/>
    <n v="0"/>
    <n v="0"/>
    <n v="0"/>
    <n v="0"/>
    <n v="0"/>
    <n v="1"/>
    <n v="70"/>
    <n v="0"/>
    <n v="17"/>
    <n v="0"/>
    <n v="0"/>
    <n v="6"/>
    <n v="2"/>
    <n v="6"/>
    <n v="2"/>
    <n v="1"/>
    <n v="3"/>
    <x v="3"/>
    <x v="3"/>
    <x v="1"/>
    <n v="14.5"/>
    <x v="1"/>
    <n v="87"/>
    <x v="1"/>
    <n v="0"/>
    <n v="0"/>
    <n v="0"/>
    <n v="0"/>
    <n v="0"/>
    <n v="0"/>
    <m/>
    <n v="0"/>
    <n v="3"/>
    <n v="11"/>
    <n v="81"/>
    <x v="1"/>
    <x v="1"/>
    <x v="28"/>
    <x v="0"/>
  </r>
  <r>
    <n v="758"/>
    <n v="74250"/>
    <n v="0"/>
    <n v="0"/>
    <n v="90"/>
    <x v="3"/>
    <n v="62"/>
    <x v="0"/>
    <n v="2313"/>
    <x v="1"/>
    <n v="0"/>
    <n v="0"/>
    <n v="0"/>
    <n v="1"/>
    <n v="0"/>
    <n v="0"/>
    <n v="0"/>
    <n v="0"/>
    <n v="0"/>
    <n v="1"/>
    <n v="680"/>
    <n v="11"/>
    <n v="392"/>
    <n v="75"/>
    <n v="0"/>
    <n v="0"/>
    <n v="1"/>
    <n v="1"/>
    <n v="2"/>
    <n v="11"/>
    <n v="4"/>
    <x v="5"/>
    <x v="2"/>
    <x v="0"/>
    <n v="68.117647058823536"/>
    <x v="0"/>
    <n v="1158"/>
    <x v="4"/>
    <n v="0"/>
    <n v="0"/>
    <n v="0"/>
    <n v="0"/>
    <n v="0"/>
    <n v="0"/>
    <m/>
    <n v="0"/>
    <n v="3"/>
    <n v="11"/>
    <n v="1158"/>
    <x v="1"/>
    <x v="1"/>
    <x v="9"/>
    <x v="0"/>
  </r>
  <r>
    <n v="759"/>
    <n v="51124"/>
    <n v="1"/>
    <n v="1"/>
    <n v="79"/>
    <x v="3"/>
    <n v="65"/>
    <x v="0"/>
    <n v="2352"/>
    <x v="0"/>
    <n v="0"/>
    <n v="0"/>
    <n v="1"/>
    <n v="0"/>
    <n v="0"/>
    <n v="0"/>
    <n v="0"/>
    <n v="0"/>
    <n v="1"/>
    <n v="0"/>
    <n v="26"/>
    <n v="1"/>
    <n v="11"/>
    <n v="0"/>
    <n v="1"/>
    <n v="4"/>
    <n v="2"/>
    <n v="3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5"/>
    <x v="1"/>
    <x v="1"/>
    <x v="14"/>
    <x v="0"/>
  </r>
  <r>
    <n v="760"/>
    <n v="72258"/>
    <n v="0"/>
    <n v="1"/>
    <n v="28"/>
    <x v="2"/>
    <n v="49"/>
    <x v="3"/>
    <n v="2449"/>
    <x v="0"/>
    <n v="0"/>
    <n v="0"/>
    <n v="1"/>
    <n v="0"/>
    <n v="0"/>
    <n v="0"/>
    <n v="0"/>
    <n v="1"/>
    <n v="0"/>
    <n v="0"/>
    <n v="522"/>
    <n v="0"/>
    <n v="522"/>
    <n v="227"/>
    <n v="120"/>
    <n v="134"/>
    <n v="2"/>
    <n v="2"/>
    <n v="6"/>
    <n v="9"/>
    <n v="5"/>
    <x v="2"/>
    <x v="2"/>
    <x v="0"/>
    <n v="69.55"/>
    <x v="0"/>
    <n v="1391"/>
    <x v="4"/>
    <n v="0"/>
    <n v="0"/>
    <n v="0"/>
    <n v="0"/>
    <n v="0"/>
    <n v="0"/>
    <m/>
    <n v="0"/>
    <n v="3"/>
    <n v="11"/>
    <n v="1257"/>
    <x v="1"/>
    <x v="1"/>
    <x v="11"/>
    <x v="1"/>
  </r>
  <r>
    <n v="761"/>
    <n v="71466"/>
    <n v="0"/>
    <n v="0"/>
    <n v="86"/>
    <x v="3"/>
    <n v="46"/>
    <x v="3"/>
    <n v="2244"/>
    <x v="0"/>
    <n v="0"/>
    <n v="0"/>
    <n v="1"/>
    <n v="0"/>
    <n v="0"/>
    <n v="0"/>
    <n v="0"/>
    <n v="0"/>
    <n v="0"/>
    <n v="1"/>
    <n v="412"/>
    <n v="12"/>
    <n v="546"/>
    <n v="78"/>
    <n v="182"/>
    <n v="0"/>
    <n v="1"/>
    <n v="1"/>
    <n v="4"/>
    <n v="4"/>
    <n v="10"/>
    <x v="23"/>
    <x v="2"/>
    <x v="1"/>
    <n v="68.333333333333329"/>
    <x v="0"/>
    <n v="1230"/>
    <x v="4"/>
    <n v="0"/>
    <n v="0"/>
    <n v="0"/>
    <n v="0"/>
    <n v="0"/>
    <n v="0"/>
    <m/>
    <n v="0"/>
    <n v="3"/>
    <n v="11"/>
    <n v="1230"/>
    <x v="1"/>
    <x v="1"/>
    <x v="9"/>
    <x v="0"/>
  </r>
  <r>
    <n v="762"/>
    <n v="36283"/>
    <n v="1"/>
    <n v="1"/>
    <n v="42"/>
    <x v="1"/>
    <n v="44"/>
    <x v="3"/>
    <n v="2235"/>
    <x v="1"/>
    <n v="0"/>
    <n v="0"/>
    <n v="0"/>
    <n v="1"/>
    <n v="0"/>
    <n v="0"/>
    <n v="0"/>
    <n v="1"/>
    <n v="0"/>
    <n v="0"/>
    <n v="6"/>
    <n v="5"/>
    <n v="5"/>
    <n v="8"/>
    <n v="0"/>
    <n v="5"/>
    <n v="2"/>
    <n v="4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19"/>
    <x v="1"/>
    <x v="1"/>
    <x v="1"/>
    <x v="0"/>
  </r>
  <r>
    <n v="763"/>
    <n v="20587"/>
    <n v="1"/>
    <n v="0"/>
    <n v="39"/>
    <x v="1"/>
    <n v="50"/>
    <x v="1"/>
    <n v="2208"/>
    <x v="0"/>
    <n v="0"/>
    <n v="0"/>
    <n v="1"/>
    <n v="0"/>
    <n v="0"/>
    <n v="0"/>
    <n v="0"/>
    <n v="1"/>
    <n v="0"/>
    <n v="0"/>
    <n v="2"/>
    <n v="3"/>
    <n v="6"/>
    <n v="4"/>
    <n v="1"/>
    <n v="9"/>
    <n v="1"/>
    <n v="7"/>
    <n v="1"/>
    <n v="1"/>
    <n v="2"/>
    <x v="1"/>
    <x v="1"/>
    <x v="1"/>
    <n v="4"/>
    <x v="1"/>
    <n v="16"/>
    <x v="1"/>
    <n v="0"/>
    <n v="0"/>
    <n v="0"/>
    <n v="0"/>
    <n v="0"/>
    <n v="0"/>
    <m/>
    <n v="0"/>
    <n v="3"/>
    <n v="11"/>
    <n v="7"/>
    <x v="1"/>
    <x v="1"/>
    <x v="1"/>
    <x v="0"/>
  </r>
  <r>
    <n v="764"/>
    <n v="30467"/>
    <n v="1"/>
    <n v="0"/>
    <n v="8"/>
    <x v="5"/>
    <n v="48"/>
    <x v="3"/>
    <n v="2261"/>
    <x v="2"/>
    <n v="0"/>
    <n v="1"/>
    <n v="0"/>
    <n v="0"/>
    <n v="0"/>
    <n v="0"/>
    <n v="0"/>
    <n v="1"/>
    <n v="0"/>
    <n v="0"/>
    <n v="1"/>
    <n v="3"/>
    <n v="8"/>
    <n v="2"/>
    <n v="5"/>
    <n v="5"/>
    <n v="1"/>
    <n v="7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4"/>
    <x v="1"/>
    <x v="1"/>
    <x v="23"/>
    <x v="0"/>
  </r>
  <r>
    <n v="765"/>
    <n v="31590"/>
    <n v="1"/>
    <n v="0"/>
    <n v="40"/>
    <x v="1"/>
    <n v="48"/>
    <x v="3"/>
    <n v="2535"/>
    <x v="1"/>
    <n v="0"/>
    <n v="0"/>
    <n v="0"/>
    <n v="1"/>
    <n v="0"/>
    <n v="0"/>
    <n v="0"/>
    <n v="1"/>
    <n v="0"/>
    <n v="0"/>
    <n v="6"/>
    <n v="2"/>
    <n v="15"/>
    <n v="6"/>
    <n v="6"/>
    <n v="3"/>
    <n v="1"/>
    <n v="8"/>
    <n v="1"/>
    <n v="0"/>
    <n v="3"/>
    <x v="1"/>
    <x v="1"/>
    <x v="1"/>
    <n v="8.75"/>
    <x v="1"/>
    <n v="35"/>
    <x v="1"/>
    <n v="0"/>
    <n v="0"/>
    <n v="0"/>
    <n v="0"/>
    <n v="0"/>
    <n v="0"/>
    <m/>
    <n v="0"/>
    <n v="3"/>
    <n v="11"/>
    <n v="32"/>
    <x v="1"/>
    <x v="1"/>
    <x v="1"/>
    <x v="0"/>
  </r>
  <r>
    <n v="766"/>
    <n v="20425"/>
    <n v="1"/>
    <n v="0"/>
    <n v="5"/>
    <x v="5"/>
    <n v="34"/>
    <x v="2"/>
    <n v="2767"/>
    <x v="2"/>
    <n v="0"/>
    <n v="1"/>
    <n v="0"/>
    <n v="0"/>
    <n v="0"/>
    <n v="0"/>
    <n v="1"/>
    <n v="0"/>
    <n v="0"/>
    <n v="0"/>
    <n v="4"/>
    <n v="12"/>
    <n v="5"/>
    <n v="3"/>
    <n v="16"/>
    <n v="17"/>
    <n v="2"/>
    <n v="7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23"/>
    <x v="1"/>
    <x v="1"/>
    <x v="23"/>
    <x v="0"/>
  </r>
  <r>
    <n v="767"/>
    <n v="17144"/>
    <n v="1"/>
    <n v="1"/>
    <n v="96"/>
    <x v="3"/>
    <n v="60"/>
    <x v="0"/>
    <n v="2293"/>
    <x v="1"/>
    <n v="0"/>
    <n v="0"/>
    <n v="0"/>
    <n v="1"/>
    <n v="0"/>
    <n v="0"/>
    <n v="0"/>
    <n v="0"/>
    <n v="1"/>
    <n v="0"/>
    <n v="18"/>
    <n v="2"/>
    <n v="19"/>
    <n v="0"/>
    <n v="2"/>
    <n v="6"/>
    <n v="5"/>
    <n v="7"/>
    <n v="3"/>
    <n v="0"/>
    <n v="4"/>
    <x v="17"/>
    <x v="3"/>
    <x v="1"/>
    <n v="5.8571428571428568"/>
    <x v="1"/>
    <n v="41"/>
    <x v="1"/>
    <n v="0"/>
    <n v="0"/>
    <n v="0"/>
    <n v="0"/>
    <n v="0"/>
    <n v="0"/>
    <m/>
    <n v="0"/>
    <n v="3"/>
    <n v="11"/>
    <n v="35"/>
    <x v="1"/>
    <x v="1"/>
    <x v="14"/>
    <x v="0"/>
  </r>
  <r>
    <n v="768"/>
    <n v="42564"/>
    <n v="0"/>
    <n v="1"/>
    <n v="28"/>
    <x v="2"/>
    <n v="52"/>
    <x v="1"/>
    <n v="2702"/>
    <x v="3"/>
    <n v="1"/>
    <n v="0"/>
    <n v="0"/>
    <n v="0"/>
    <n v="0"/>
    <n v="0"/>
    <n v="0"/>
    <n v="0"/>
    <n v="0"/>
    <n v="1"/>
    <n v="324"/>
    <n v="48"/>
    <n v="186"/>
    <n v="39"/>
    <n v="18"/>
    <n v="198"/>
    <n v="6"/>
    <n v="7"/>
    <n v="6"/>
    <n v="8"/>
    <n v="4"/>
    <x v="23"/>
    <x v="2"/>
    <x v="0"/>
    <n v="34.166666666666664"/>
    <x v="2"/>
    <n v="615"/>
    <x v="2"/>
    <n v="0"/>
    <n v="0"/>
    <n v="1"/>
    <n v="0"/>
    <n v="0"/>
    <n v="1"/>
    <m/>
    <n v="0"/>
    <n v="3"/>
    <n v="11"/>
    <n v="417"/>
    <x v="0"/>
    <x v="0"/>
    <x v="2"/>
    <x v="0"/>
  </r>
  <r>
    <n v="769"/>
    <n v="43783"/>
    <n v="1"/>
    <n v="0"/>
    <n v="22"/>
    <x v="2"/>
    <n v="42"/>
    <x v="3"/>
    <n v="2190"/>
    <x v="2"/>
    <n v="0"/>
    <n v="1"/>
    <n v="0"/>
    <n v="0"/>
    <n v="0"/>
    <n v="0"/>
    <n v="0"/>
    <n v="0"/>
    <n v="1"/>
    <n v="0"/>
    <n v="327"/>
    <n v="9"/>
    <n v="125"/>
    <n v="25"/>
    <n v="4"/>
    <n v="139"/>
    <n v="6"/>
    <n v="7"/>
    <n v="7"/>
    <n v="1"/>
    <n v="8"/>
    <x v="21"/>
    <x v="2"/>
    <x v="1"/>
    <n v="30.625"/>
    <x v="2"/>
    <n v="490"/>
    <x v="3"/>
    <n v="0"/>
    <n v="0"/>
    <n v="1"/>
    <n v="0"/>
    <n v="0"/>
    <n v="1"/>
    <m/>
    <n v="0"/>
    <n v="3"/>
    <n v="11"/>
    <n v="351"/>
    <x v="1"/>
    <x v="1"/>
    <x v="12"/>
    <x v="0"/>
  </r>
  <r>
    <n v="770"/>
    <n v="40780"/>
    <n v="0"/>
    <n v="1"/>
    <n v="30"/>
    <x v="2"/>
    <n v="44"/>
    <x v="3"/>
    <n v="2818"/>
    <x v="3"/>
    <n v="1"/>
    <n v="0"/>
    <n v="0"/>
    <n v="0"/>
    <n v="0"/>
    <n v="0"/>
    <n v="0"/>
    <n v="1"/>
    <n v="0"/>
    <n v="0"/>
    <n v="229"/>
    <n v="27"/>
    <n v="71"/>
    <n v="13"/>
    <n v="3"/>
    <n v="34"/>
    <n v="4"/>
    <n v="9"/>
    <n v="7"/>
    <n v="1"/>
    <n v="5"/>
    <x v="15"/>
    <x v="4"/>
    <x v="2"/>
    <n v="26.384615384615383"/>
    <x v="2"/>
    <n v="343"/>
    <x v="3"/>
    <n v="0"/>
    <n v="0"/>
    <n v="0"/>
    <n v="0"/>
    <n v="0"/>
    <n v="0"/>
    <m/>
    <n v="0"/>
    <n v="3"/>
    <n v="11"/>
    <n v="309"/>
    <x v="1"/>
    <x v="1"/>
    <x v="12"/>
    <x v="0"/>
  </r>
  <r>
    <n v="771"/>
    <n v="62847"/>
    <n v="0"/>
    <n v="0"/>
    <n v="45"/>
    <x v="1"/>
    <n v="75"/>
    <x v="4"/>
    <n v="2689"/>
    <x v="1"/>
    <n v="0"/>
    <n v="0"/>
    <n v="0"/>
    <n v="1"/>
    <n v="0"/>
    <n v="0"/>
    <n v="0"/>
    <n v="0"/>
    <n v="1"/>
    <n v="0"/>
    <n v="521"/>
    <n v="168"/>
    <n v="706"/>
    <n v="80"/>
    <n v="76"/>
    <n v="61"/>
    <n v="1"/>
    <n v="2"/>
    <n v="3"/>
    <n v="6"/>
    <n v="4"/>
    <x v="15"/>
    <x v="4"/>
    <x v="0"/>
    <n v="119.30769230769231"/>
    <x v="0"/>
    <n v="1551"/>
    <x v="0"/>
    <n v="0"/>
    <n v="0"/>
    <n v="0"/>
    <n v="0"/>
    <n v="0"/>
    <n v="0"/>
    <m/>
    <n v="0"/>
    <n v="3"/>
    <n v="11"/>
    <n v="1490"/>
    <x v="1"/>
    <x v="1"/>
    <x v="15"/>
    <x v="1"/>
  </r>
  <r>
    <n v="772"/>
    <n v="82017"/>
    <n v="0"/>
    <n v="0"/>
    <n v="58"/>
    <x v="0"/>
    <n v="63"/>
    <x v="0"/>
    <n v="2758"/>
    <x v="2"/>
    <n v="0"/>
    <n v="1"/>
    <n v="0"/>
    <n v="0"/>
    <n v="0"/>
    <n v="0"/>
    <n v="0"/>
    <n v="0"/>
    <n v="0"/>
    <n v="1"/>
    <n v="184"/>
    <n v="23"/>
    <n v="446"/>
    <n v="30"/>
    <n v="23"/>
    <n v="23"/>
    <n v="1"/>
    <n v="2"/>
    <n v="5"/>
    <n v="4"/>
    <n v="7"/>
    <x v="21"/>
    <x v="2"/>
    <x v="1"/>
    <n v="44.125"/>
    <x v="2"/>
    <n v="706"/>
    <x v="2"/>
    <n v="1"/>
    <n v="0"/>
    <n v="0"/>
    <n v="1"/>
    <n v="1"/>
    <n v="3"/>
    <m/>
    <n v="0"/>
    <n v="3"/>
    <n v="11"/>
    <n v="683"/>
    <x v="0"/>
    <x v="0"/>
    <x v="22"/>
    <x v="0"/>
  </r>
  <r>
    <n v="773"/>
    <n v="16813"/>
    <n v="0"/>
    <n v="0"/>
    <n v="49"/>
    <x v="0"/>
    <n v="70"/>
    <x v="4"/>
    <n v="2504"/>
    <x v="0"/>
    <n v="0"/>
    <n v="0"/>
    <n v="1"/>
    <n v="0"/>
    <n v="0"/>
    <n v="0"/>
    <n v="0"/>
    <n v="1"/>
    <n v="0"/>
    <n v="0"/>
    <n v="4"/>
    <n v="8"/>
    <n v="11"/>
    <n v="12"/>
    <n v="2"/>
    <n v="13"/>
    <n v="1"/>
    <n v="7"/>
    <n v="2"/>
    <n v="0"/>
    <n v="3"/>
    <x v="7"/>
    <x v="3"/>
    <x v="1"/>
    <n v="7.4"/>
    <x v="1"/>
    <n v="37"/>
    <x v="1"/>
    <n v="0"/>
    <n v="0"/>
    <n v="1"/>
    <n v="0"/>
    <n v="0"/>
    <n v="1"/>
    <m/>
    <n v="0"/>
    <n v="3"/>
    <n v="11"/>
    <n v="24"/>
    <x v="1"/>
    <x v="1"/>
    <x v="8"/>
    <x v="0"/>
  </r>
  <r>
    <n v="774"/>
    <n v="51267"/>
    <n v="1"/>
    <n v="1"/>
    <n v="37"/>
    <x v="1"/>
    <n v="42"/>
    <x v="3"/>
    <n v="2402"/>
    <x v="2"/>
    <n v="0"/>
    <n v="1"/>
    <n v="0"/>
    <n v="0"/>
    <n v="0"/>
    <n v="0"/>
    <n v="0"/>
    <n v="1"/>
    <n v="0"/>
    <n v="0"/>
    <n v="183"/>
    <n v="2"/>
    <n v="64"/>
    <n v="7"/>
    <n v="2"/>
    <n v="12"/>
    <n v="4"/>
    <n v="4"/>
    <n v="3"/>
    <n v="3"/>
    <n v="5"/>
    <x v="12"/>
    <x v="4"/>
    <x v="1"/>
    <n v="23.454545454545453"/>
    <x v="1"/>
    <n v="258"/>
    <x v="3"/>
    <n v="0"/>
    <n v="0"/>
    <n v="0"/>
    <n v="0"/>
    <n v="0"/>
    <n v="0"/>
    <m/>
    <n v="0"/>
    <n v="3"/>
    <n v="11"/>
    <n v="246"/>
    <x v="1"/>
    <x v="1"/>
    <x v="6"/>
    <x v="0"/>
  </r>
  <r>
    <n v="775"/>
    <n v="46524"/>
    <n v="0"/>
    <n v="1"/>
    <n v="70"/>
    <x v="4"/>
    <n v="59"/>
    <x v="1"/>
    <n v="2609"/>
    <x v="0"/>
    <n v="0"/>
    <n v="0"/>
    <n v="1"/>
    <n v="0"/>
    <n v="0"/>
    <n v="0"/>
    <n v="0"/>
    <n v="1"/>
    <n v="0"/>
    <n v="0"/>
    <n v="31"/>
    <n v="19"/>
    <n v="35"/>
    <n v="26"/>
    <n v="14"/>
    <n v="52"/>
    <n v="2"/>
    <n v="3"/>
    <n v="1"/>
    <n v="1"/>
    <n v="5"/>
    <x v="17"/>
    <x v="3"/>
    <x v="1"/>
    <n v="17.857142857142858"/>
    <x v="1"/>
    <n v="125"/>
    <x v="3"/>
    <n v="0"/>
    <n v="0"/>
    <n v="0"/>
    <n v="0"/>
    <n v="0"/>
    <n v="0"/>
    <m/>
    <n v="0"/>
    <n v="3"/>
    <n v="11"/>
    <n v="73"/>
    <x v="1"/>
    <x v="1"/>
    <x v="40"/>
    <x v="0"/>
  </r>
  <r>
    <n v="776"/>
    <n v="45183"/>
    <n v="0"/>
    <n v="0"/>
    <n v="33"/>
    <x v="1"/>
    <n v="58"/>
    <x v="1"/>
    <n v="2684"/>
    <x v="0"/>
    <n v="0"/>
    <n v="0"/>
    <n v="1"/>
    <n v="0"/>
    <n v="0"/>
    <n v="0"/>
    <n v="0"/>
    <n v="0"/>
    <n v="1"/>
    <n v="0"/>
    <n v="219"/>
    <n v="3"/>
    <n v="60"/>
    <n v="12"/>
    <n v="9"/>
    <n v="12"/>
    <n v="1"/>
    <n v="7"/>
    <n v="4"/>
    <n v="1"/>
    <n v="7"/>
    <x v="10"/>
    <x v="4"/>
    <x v="1"/>
    <n v="25.25"/>
    <x v="2"/>
    <n v="303"/>
    <x v="3"/>
    <n v="0"/>
    <n v="0"/>
    <n v="0"/>
    <n v="1"/>
    <n v="0"/>
    <n v="1"/>
    <m/>
    <n v="0"/>
    <n v="3"/>
    <n v="11"/>
    <n v="291"/>
    <x v="1"/>
    <x v="1"/>
    <x v="35"/>
    <x v="0"/>
  </r>
  <r>
    <n v="777"/>
    <n v="70421"/>
    <n v="0"/>
    <n v="1"/>
    <n v="98"/>
    <x v="3"/>
    <n v="66"/>
    <x v="0"/>
    <n v="2160"/>
    <x v="2"/>
    <n v="0"/>
    <n v="1"/>
    <n v="0"/>
    <n v="0"/>
    <n v="0"/>
    <n v="0"/>
    <n v="0"/>
    <n v="0"/>
    <n v="0"/>
    <n v="1"/>
    <n v="479"/>
    <n v="28"/>
    <n v="136"/>
    <n v="75"/>
    <n v="14"/>
    <n v="35"/>
    <n v="3"/>
    <n v="6"/>
    <n v="10"/>
    <n v="3"/>
    <n v="7"/>
    <x v="2"/>
    <x v="2"/>
    <x v="2"/>
    <n v="36.6"/>
    <x v="2"/>
    <n v="732"/>
    <x v="2"/>
    <n v="0"/>
    <n v="0"/>
    <n v="0"/>
    <n v="0"/>
    <n v="0"/>
    <n v="0"/>
    <m/>
    <n v="0"/>
    <n v="3"/>
    <n v="11"/>
    <n v="697"/>
    <x v="1"/>
    <x v="1"/>
    <x v="30"/>
    <x v="0"/>
  </r>
  <r>
    <n v="778"/>
    <n v="60161"/>
    <n v="0"/>
    <n v="1"/>
    <n v="17"/>
    <x v="2"/>
    <n v="55"/>
    <x v="1"/>
    <n v="2773"/>
    <x v="3"/>
    <n v="1"/>
    <n v="0"/>
    <n v="0"/>
    <n v="0"/>
    <n v="0"/>
    <n v="1"/>
    <n v="0"/>
    <n v="0"/>
    <n v="0"/>
    <n v="0"/>
    <n v="584"/>
    <n v="44"/>
    <n v="212"/>
    <n v="46"/>
    <n v="8"/>
    <n v="177"/>
    <n v="3"/>
    <n v="8"/>
    <n v="11"/>
    <n v="4"/>
    <n v="8"/>
    <x v="18"/>
    <x v="0"/>
    <x v="2"/>
    <n v="38.869565217391305"/>
    <x v="2"/>
    <n v="894"/>
    <x v="2"/>
    <n v="0"/>
    <n v="0"/>
    <n v="0"/>
    <n v="0"/>
    <n v="0"/>
    <n v="0"/>
    <m/>
    <n v="0"/>
    <n v="3"/>
    <n v="11"/>
    <n v="717"/>
    <x v="1"/>
    <x v="1"/>
    <x v="2"/>
    <x v="0"/>
  </r>
  <r>
    <n v="779"/>
    <n v="73926"/>
    <n v="0"/>
    <n v="0"/>
    <n v="54"/>
    <x v="0"/>
    <n v="47"/>
    <x v="3"/>
    <n v="2643"/>
    <x v="1"/>
    <n v="0"/>
    <n v="0"/>
    <n v="0"/>
    <n v="1"/>
    <n v="0"/>
    <n v="0"/>
    <n v="0"/>
    <n v="1"/>
    <n v="0"/>
    <n v="0"/>
    <n v="627"/>
    <n v="91"/>
    <n v="597"/>
    <n v="159"/>
    <n v="91"/>
    <n v="15"/>
    <n v="1"/>
    <n v="3"/>
    <n v="6"/>
    <n v="5"/>
    <n v="12"/>
    <x v="18"/>
    <x v="0"/>
    <x v="1"/>
    <n v="68.043478260869563"/>
    <x v="0"/>
    <n v="1565"/>
    <x v="0"/>
    <n v="0"/>
    <n v="0"/>
    <n v="0"/>
    <n v="0"/>
    <n v="0"/>
    <n v="0"/>
    <m/>
    <n v="0"/>
    <n v="3"/>
    <n v="11"/>
    <n v="1550"/>
    <x v="1"/>
    <x v="1"/>
    <x v="0"/>
    <x v="0"/>
  </r>
  <r>
    <n v="780"/>
    <n v="19329"/>
    <n v="1"/>
    <n v="0"/>
    <n v="39"/>
    <x v="1"/>
    <n v="52"/>
    <x v="1"/>
    <n v="2356"/>
    <x v="2"/>
    <n v="0"/>
    <n v="1"/>
    <n v="0"/>
    <n v="0"/>
    <n v="0"/>
    <n v="0"/>
    <n v="0"/>
    <n v="1"/>
    <n v="0"/>
    <n v="0"/>
    <n v="24"/>
    <n v="1"/>
    <n v="16"/>
    <n v="12"/>
    <n v="2"/>
    <n v="5"/>
    <n v="3"/>
    <n v="8"/>
    <n v="4"/>
    <n v="0"/>
    <n v="3"/>
    <x v="17"/>
    <x v="3"/>
    <x v="2"/>
    <n v="7.8571428571428568"/>
    <x v="1"/>
    <n v="55"/>
    <x v="1"/>
    <n v="0"/>
    <n v="0"/>
    <n v="0"/>
    <n v="0"/>
    <n v="0"/>
    <n v="0"/>
    <m/>
    <n v="0"/>
    <n v="3"/>
    <n v="11"/>
    <n v="50"/>
    <x v="1"/>
    <x v="1"/>
    <x v="1"/>
    <x v="0"/>
  </r>
  <r>
    <n v="781"/>
    <n v="61872"/>
    <n v="0"/>
    <n v="1"/>
    <n v="81"/>
    <x v="3"/>
    <n v="50"/>
    <x v="1"/>
    <n v="2357"/>
    <x v="2"/>
    <n v="0"/>
    <n v="1"/>
    <n v="0"/>
    <n v="0"/>
    <n v="0"/>
    <n v="0"/>
    <n v="0"/>
    <n v="0"/>
    <n v="1"/>
    <n v="0"/>
    <n v="330"/>
    <n v="5"/>
    <n v="159"/>
    <n v="36"/>
    <n v="27"/>
    <n v="16"/>
    <n v="4"/>
    <n v="4"/>
    <n v="4"/>
    <n v="4"/>
    <n v="9"/>
    <x v="5"/>
    <x v="2"/>
    <x v="1"/>
    <n v="32.764705882352942"/>
    <x v="2"/>
    <n v="557"/>
    <x v="2"/>
    <n v="0"/>
    <n v="0"/>
    <n v="0"/>
    <n v="0"/>
    <n v="0"/>
    <n v="0"/>
    <m/>
    <n v="0"/>
    <n v="3"/>
    <n v="11"/>
    <n v="541"/>
    <x v="1"/>
    <x v="1"/>
    <x v="30"/>
    <x v="0"/>
  </r>
  <r>
    <n v="782"/>
    <n v="46984"/>
    <n v="1"/>
    <n v="1"/>
    <n v="71"/>
    <x v="4"/>
    <n v="64"/>
    <x v="0"/>
    <n v="2619"/>
    <x v="4"/>
    <n v="0"/>
    <n v="0"/>
    <n v="0"/>
    <n v="0"/>
    <n v="1"/>
    <n v="0"/>
    <n v="0"/>
    <n v="1"/>
    <n v="0"/>
    <n v="0"/>
    <n v="19"/>
    <n v="1"/>
    <n v="10"/>
    <n v="2"/>
    <n v="1"/>
    <n v="8"/>
    <n v="1"/>
    <n v="5"/>
    <n v="1"/>
    <n v="0"/>
    <n v="3"/>
    <x v="1"/>
    <x v="1"/>
    <x v="1"/>
    <n v="8.25"/>
    <x v="1"/>
    <n v="33"/>
    <x v="1"/>
    <n v="0"/>
    <n v="0"/>
    <n v="0"/>
    <n v="0"/>
    <n v="0"/>
    <n v="0"/>
    <m/>
    <n v="0"/>
    <n v="3"/>
    <n v="11"/>
    <n v="25"/>
    <x v="1"/>
    <x v="1"/>
    <x v="28"/>
    <x v="0"/>
  </r>
  <r>
    <n v="783"/>
    <n v="34838"/>
    <n v="1"/>
    <n v="1"/>
    <n v="62"/>
    <x v="4"/>
    <n v="69"/>
    <x v="0"/>
    <n v="2685"/>
    <x v="2"/>
    <n v="0"/>
    <n v="1"/>
    <n v="0"/>
    <n v="0"/>
    <n v="0"/>
    <n v="0"/>
    <n v="0"/>
    <n v="1"/>
    <n v="0"/>
    <n v="0"/>
    <n v="28"/>
    <n v="23"/>
    <n v="29"/>
    <n v="29"/>
    <n v="14"/>
    <n v="47"/>
    <n v="3"/>
    <n v="6"/>
    <n v="2"/>
    <n v="1"/>
    <n v="4"/>
    <x v="17"/>
    <x v="3"/>
    <x v="1"/>
    <n v="17.571428571428573"/>
    <x v="1"/>
    <n v="123"/>
    <x v="3"/>
    <n v="0"/>
    <n v="0"/>
    <n v="0"/>
    <n v="0"/>
    <n v="0"/>
    <n v="0"/>
    <m/>
    <n v="0"/>
    <n v="3"/>
    <n v="11"/>
    <n v="76"/>
    <x v="1"/>
    <x v="1"/>
    <x v="40"/>
    <x v="0"/>
  </r>
  <r>
    <n v="784"/>
    <n v="82716"/>
    <n v="0"/>
    <n v="0"/>
    <n v="8"/>
    <x v="5"/>
    <n v="76"/>
    <x v="4"/>
    <n v="2395"/>
    <x v="0"/>
    <n v="0"/>
    <n v="0"/>
    <n v="1"/>
    <n v="0"/>
    <n v="0"/>
    <n v="0"/>
    <n v="0"/>
    <n v="0"/>
    <n v="0"/>
    <n v="1"/>
    <n v="606"/>
    <n v="148"/>
    <n v="228"/>
    <n v="15"/>
    <n v="148"/>
    <n v="22"/>
    <n v="1"/>
    <n v="2"/>
    <n v="6"/>
    <n v="8"/>
    <n v="13"/>
    <x v="26"/>
    <x v="0"/>
    <x v="1"/>
    <n v="42.407407407407405"/>
    <x v="2"/>
    <n v="1145"/>
    <x v="4"/>
    <n v="0"/>
    <n v="0"/>
    <n v="0"/>
    <n v="0"/>
    <n v="0"/>
    <n v="0"/>
    <m/>
    <n v="0"/>
    <n v="3"/>
    <n v="11"/>
    <n v="1123"/>
    <x v="1"/>
    <x v="1"/>
    <x v="48"/>
    <x v="1"/>
  </r>
  <r>
    <n v="785"/>
    <n v="48192"/>
    <n v="0"/>
    <n v="0"/>
    <n v="76"/>
    <x v="3"/>
    <n v="62"/>
    <x v="0"/>
    <n v="2608"/>
    <x v="2"/>
    <n v="0"/>
    <n v="1"/>
    <n v="0"/>
    <n v="0"/>
    <n v="0"/>
    <n v="0"/>
    <n v="0"/>
    <n v="1"/>
    <n v="0"/>
    <n v="0"/>
    <n v="1039"/>
    <n v="43"/>
    <n v="204"/>
    <n v="153"/>
    <n v="58"/>
    <n v="29"/>
    <n v="3"/>
    <n v="8"/>
    <n v="2"/>
    <n v="8"/>
    <n v="12"/>
    <x v="0"/>
    <x v="0"/>
    <x v="1"/>
    <n v="68.045454545454547"/>
    <x v="0"/>
    <n v="1497"/>
    <x v="4"/>
    <n v="1"/>
    <n v="1"/>
    <n v="0"/>
    <n v="1"/>
    <n v="0"/>
    <n v="3"/>
    <m/>
    <n v="0"/>
    <n v="3"/>
    <n v="11"/>
    <n v="1468"/>
    <x v="0"/>
    <x v="0"/>
    <x v="9"/>
    <x v="0"/>
  </r>
  <r>
    <n v="786"/>
    <n v="49681"/>
    <n v="0"/>
    <n v="2"/>
    <n v="66"/>
    <x v="4"/>
    <n v="44"/>
    <x v="3"/>
    <n v="2396"/>
    <x v="2"/>
    <n v="0"/>
    <n v="1"/>
    <n v="0"/>
    <n v="0"/>
    <n v="0"/>
    <n v="0"/>
    <n v="0"/>
    <n v="0"/>
    <n v="1"/>
    <n v="0"/>
    <n v="411"/>
    <n v="0"/>
    <n v="26"/>
    <n v="0"/>
    <n v="0"/>
    <n v="21"/>
    <n v="6"/>
    <n v="7"/>
    <n v="7"/>
    <n v="1"/>
    <n v="7"/>
    <x v="9"/>
    <x v="4"/>
    <x v="2"/>
    <n v="29.133333333333333"/>
    <x v="2"/>
    <n v="437"/>
    <x v="3"/>
    <n v="0"/>
    <n v="0"/>
    <n v="0"/>
    <n v="0"/>
    <n v="0"/>
    <n v="0"/>
    <m/>
    <n v="0"/>
    <n v="3"/>
    <n v="11"/>
    <n v="416"/>
    <x v="1"/>
    <x v="1"/>
    <x v="18"/>
    <x v="0"/>
  </r>
  <r>
    <n v="787"/>
    <n v="56850"/>
    <n v="0"/>
    <n v="1"/>
    <n v="83"/>
    <x v="3"/>
    <n v="49"/>
    <x v="3"/>
    <n v="2257"/>
    <x v="2"/>
    <n v="0"/>
    <n v="1"/>
    <n v="0"/>
    <n v="0"/>
    <n v="0"/>
    <n v="0"/>
    <n v="0"/>
    <n v="0"/>
    <n v="1"/>
    <n v="0"/>
    <n v="34"/>
    <n v="1"/>
    <n v="19"/>
    <n v="2"/>
    <n v="7"/>
    <n v="0"/>
    <n v="1"/>
    <n v="2"/>
    <n v="1"/>
    <n v="1"/>
    <n v="3"/>
    <x v="7"/>
    <x v="3"/>
    <x v="1"/>
    <n v="12.6"/>
    <x v="1"/>
    <n v="63"/>
    <x v="1"/>
    <n v="0"/>
    <n v="0"/>
    <n v="0"/>
    <n v="0"/>
    <n v="0"/>
    <n v="0"/>
    <m/>
    <n v="0"/>
    <n v="3"/>
    <n v="11"/>
    <n v="63"/>
    <x v="1"/>
    <x v="1"/>
    <x v="14"/>
    <x v="0"/>
  </r>
  <r>
    <n v="788"/>
    <n v="55267"/>
    <n v="0"/>
    <n v="1"/>
    <n v="28"/>
    <x v="2"/>
    <n v="63"/>
    <x v="0"/>
    <n v="2410"/>
    <x v="2"/>
    <n v="0"/>
    <n v="1"/>
    <n v="0"/>
    <n v="0"/>
    <n v="0"/>
    <n v="0"/>
    <n v="0"/>
    <n v="1"/>
    <n v="0"/>
    <n v="0"/>
    <n v="161"/>
    <n v="28"/>
    <n v="136"/>
    <n v="32"/>
    <n v="3"/>
    <n v="45"/>
    <n v="4"/>
    <n v="3"/>
    <n v="3"/>
    <n v="4"/>
    <n v="6"/>
    <x v="15"/>
    <x v="4"/>
    <x v="1"/>
    <n v="27.692307692307693"/>
    <x v="2"/>
    <n v="360"/>
    <x v="3"/>
    <n v="0"/>
    <n v="0"/>
    <n v="0"/>
    <n v="0"/>
    <n v="0"/>
    <n v="0"/>
    <m/>
    <n v="0"/>
    <n v="3"/>
    <n v="11"/>
    <n v="315"/>
    <x v="1"/>
    <x v="1"/>
    <x v="12"/>
    <x v="0"/>
  </r>
  <r>
    <n v="789"/>
    <n v="59666"/>
    <n v="1"/>
    <n v="1"/>
    <n v="87"/>
    <x v="3"/>
    <n v="48"/>
    <x v="3"/>
    <n v="2623"/>
    <x v="2"/>
    <n v="0"/>
    <n v="1"/>
    <n v="0"/>
    <n v="0"/>
    <n v="0"/>
    <n v="0"/>
    <n v="0"/>
    <n v="1"/>
    <n v="0"/>
    <n v="0"/>
    <n v="623"/>
    <n v="53"/>
    <n v="178"/>
    <n v="23"/>
    <n v="17"/>
    <n v="133"/>
    <n v="7"/>
    <n v="8"/>
    <n v="3"/>
    <n v="2"/>
    <n v="8"/>
    <x v="15"/>
    <x v="4"/>
    <x v="1"/>
    <n v="68.769230769230774"/>
    <x v="0"/>
    <n v="894"/>
    <x v="2"/>
    <n v="0"/>
    <n v="0"/>
    <n v="0"/>
    <n v="1"/>
    <n v="0"/>
    <n v="1"/>
    <m/>
    <n v="0"/>
    <n v="3"/>
    <n v="11"/>
    <n v="761"/>
    <x v="1"/>
    <x v="1"/>
    <x v="46"/>
    <x v="0"/>
  </r>
  <r>
    <n v="790"/>
    <n v="72504"/>
    <n v="0"/>
    <n v="1"/>
    <n v="43"/>
    <x v="1"/>
    <n v="48"/>
    <x v="3"/>
    <n v="2608"/>
    <x v="0"/>
    <n v="0"/>
    <n v="0"/>
    <n v="1"/>
    <n v="0"/>
    <n v="0"/>
    <n v="0"/>
    <n v="0"/>
    <n v="1"/>
    <n v="0"/>
    <n v="0"/>
    <n v="604"/>
    <n v="26"/>
    <n v="470"/>
    <n v="123"/>
    <n v="161"/>
    <n v="94"/>
    <n v="2"/>
    <n v="2"/>
    <n v="5"/>
    <n v="9"/>
    <n v="6"/>
    <x v="2"/>
    <x v="2"/>
    <x v="0"/>
    <n v="69.2"/>
    <x v="0"/>
    <n v="1384"/>
    <x v="4"/>
    <n v="0"/>
    <n v="0"/>
    <n v="0"/>
    <n v="0"/>
    <n v="0"/>
    <n v="0"/>
    <m/>
    <n v="0"/>
    <n v="3"/>
    <n v="11"/>
    <n v="1290"/>
    <x v="1"/>
    <x v="1"/>
    <x v="24"/>
    <x v="1"/>
  </r>
  <r>
    <n v="791"/>
    <n v="26872"/>
    <n v="0"/>
    <n v="0"/>
    <n v="0"/>
    <x v="5"/>
    <n v="39"/>
    <x v="2"/>
    <n v="2415"/>
    <x v="2"/>
    <n v="0"/>
    <n v="1"/>
    <n v="0"/>
    <n v="0"/>
    <n v="0"/>
    <n v="0"/>
    <n v="0"/>
    <n v="1"/>
    <n v="0"/>
    <n v="0"/>
    <n v="3"/>
    <n v="10"/>
    <n v="8"/>
    <n v="3"/>
    <n v="16"/>
    <n v="32"/>
    <n v="1"/>
    <n v="6"/>
    <n v="1"/>
    <n v="1"/>
    <n v="2"/>
    <x v="1"/>
    <x v="1"/>
    <x v="1"/>
    <n v="10"/>
    <x v="1"/>
    <n v="40"/>
    <x v="1"/>
    <n v="0"/>
    <n v="0"/>
    <n v="0"/>
    <n v="0"/>
    <n v="0"/>
    <n v="0"/>
    <m/>
    <n v="0"/>
    <n v="3"/>
    <n v="11"/>
    <n v="8"/>
    <x v="1"/>
    <x v="1"/>
    <x v="23"/>
    <x v="0"/>
  </r>
  <r>
    <n v="792"/>
    <n v="21359"/>
    <n v="1"/>
    <n v="0"/>
    <n v="1"/>
    <x v="5"/>
    <n v="48"/>
    <x v="3"/>
    <n v="2594"/>
    <x v="0"/>
    <n v="0"/>
    <n v="0"/>
    <n v="1"/>
    <n v="0"/>
    <n v="0"/>
    <n v="0"/>
    <n v="0"/>
    <n v="1"/>
    <n v="0"/>
    <n v="0"/>
    <n v="12"/>
    <n v="2"/>
    <n v="17"/>
    <n v="6"/>
    <n v="1"/>
    <n v="10"/>
    <n v="2"/>
    <n v="8"/>
    <n v="2"/>
    <n v="0"/>
    <n v="3"/>
    <x v="7"/>
    <x v="3"/>
    <x v="1"/>
    <n v="7.6"/>
    <x v="1"/>
    <n v="38"/>
    <x v="1"/>
    <n v="0"/>
    <n v="0"/>
    <n v="0"/>
    <n v="0"/>
    <n v="0"/>
    <n v="0"/>
    <m/>
    <n v="0"/>
    <n v="3"/>
    <n v="11"/>
    <n v="28"/>
    <x v="0"/>
    <x v="0"/>
    <x v="23"/>
    <x v="0"/>
  </r>
  <r>
    <n v="793"/>
    <n v="73170"/>
    <n v="0"/>
    <n v="0"/>
    <n v="1"/>
    <x v="5"/>
    <n v="45"/>
    <x v="3"/>
    <n v="2188"/>
    <x v="0"/>
    <n v="0"/>
    <n v="0"/>
    <n v="1"/>
    <n v="0"/>
    <n v="0"/>
    <n v="0"/>
    <n v="0"/>
    <n v="1"/>
    <n v="0"/>
    <n v="0"/>
    <n v="184"/>
    <n v="174"/>
    <n v="256"/>
    <n v="50"/>
    <n v="30"/>
    <n v="32"/>
    <n v="1"/>
    <n v="2"/>
    <n v="5"/>
    <n v="4"/>
    <n v="6"/>
    <x v="9"/>
    <x v="4"/>
    <x v="1"/>
    <n v="46.266666666666666"/>
    <x v="2"/>
    <n v="694"/>
    <x v="2"/>
    <n v="0"/>
    <n v="0"/>
    <n v="0"/>
    <n v="0"/>
    <n v="0"/>
    <n v="0"/>
    <m/>
    <n v="0"/>
    <n v="3"/>
    <n v="11"/>
    <n v="662"/>
    <x v="1"/>
    <x v="1"/>
    <x v="17"/>
    <x v="0"/>
  </r>
  <r>
    <n v="794"/>
    <n v="52750"/>
    <n v="0"/>
    <n v="1"/>
    <n v="72"/>
    <x v="4"/>
    <n v="65"/>
    <x v="0"/>
    <n v="2669"/>
    <x v="2"/>
    <n v="0"/>
    <n v="1"/>
    <n v="0"/>
    <n v="0"/>
    <n v="0"/>
    <n v="0"/>
    <n v="0"/>
    <n v="0"/>
    <n v="1"/>
    <n v="0"/>
    <n v="393"/>
    <n v="0"/>
    <n v="239"/>
    <n v="90"/>
    <n v="69"/>
    <n v="69"/>
    <n v="6"/>
    <n v="4"/>
    <n v="5"/>
    <n v="7"/>
    <n v="9"/>
    <x v="27"/>
    <x v="0"/>
    <x v="1"/>
    <n v="37.666666666666664"/>
    <x v="2"/>
    <n v="791"/>
    <x v="2"/>
    <n v="0"/>
    <n v="0"/>
    <n v="0"/>
    <n v="0"/>
    <n v="0"/>
    <n v="0"/>
    <m/>
    <n v="0"/>
    <n v="3"/>
    <n v="11"/>
    <n v="722"/>
    <x v="1"/>
    <x v="1"/>
    <x v="34"/>
    <x v="0"/>
  </r>
  <r>
    <n v="795"/>
    <n v="91820"/>
    <n v="0"/>
    <n v="0"/>
    <n v="72"/>
    <x v="4"/>
    <n v="34"/>
    <x v="2"/>
    <n v="2377"/>
    <x v="1"/>
    <n v="0"/>
    <n v="0"/>
    <n v="0"/>
    <n v="1"/>
    <n v="0"/>
    <n v="0"/>
    <n v="0"/>
    <n v="0"/>
    <n v="0"/>
    <n v="1"/>
    <n v="410"/>
    <n v="73"/>
    <n v="747"/>
    <n v="76"/>
    <n v="161"/>
    <n v="30"/>
    <n v="0"/>
    <n v="1"/>
    <n v="5"/>
    <n v="5"/>
    <n v="12"/>
    <x v="0"/>
    <x v="0"/>
    <x v="1"/>
    <n v="66.681818181818187"/>
    <x v="0"/>
    <n v="1467"/>
    <x v="4"/>
    <n v="0"/>
    <n v="0"/>
    <n v="0"/>
    <n v="0"/>
    <n v="0"/>
    <n v="0"/>
    <m/>
    <n v="0"/>
    <n v="3"/>
    <n v="11"/>
    <n v="1437"/>
    <x v="1"/>
    <x v="1"/>
    <x v="33"/>
    <x v="0"/>
  </r>
  <r>
    <n v="796"/>
    <n v="65968"/>
    <n v="0"/>
    <n v="1"/>
    <n v="12"/>
    <x v="5"/>
    <n v="50"/>
    <x v="1"/>
    <n v="2207"/>
    <x v="1"/>
    <n v="0"/>
    <n v="0"/>
    <n v="0"/>
    <n v="1"/>
    <n v="0"/>
    <n v="0"/>
    <n v="0"/>
    <n v="0"/>
    <n v="0"/>
    <n v="1"/>
    <n v="376"/>
    <n v="9"/>
    <n v="83"/>
    <n v="19"/>
    <n v="4"/>
    <n v="4"/>
    <n v="2"/>
    <n v="3"/>
    <n v="5"/>
    <n v="4"/>
    <n v="7"/>
    <x v="21"/>
    <x v="2"/>
    <x v="1"/>
    <n v="30.6875"/>
    <x v="2"/>
    <n v="491"/>
    <x v="3"/>
    <n v="0"/>
    <n v="0"/>
    <n v="0"/>
    <n v="0"/>
    <n v="0"/>
    <n v="0"/>
    <m/>
    <n v="0"/>
    <n v="3"/>
    <n v="11"/>
    <n v="487"/>
    <x v="1"/>
    <x v="1"/>
    <x v="32"/>
    <x v="0"/>
  </r>
  <r>
    <n v="797"/>
    <n v="30772"/>
    <n v="1"/>
    <n v="1"/>
    <n v="89"/>
    <x v="3"/>
    <n v="44"/>
    <x v="3"/>
    <n v="2268"/>
    <x v="2"/>
    <n v="0"/>
    <n v="1"/>
    <n v="0"/>
    <n v="0"/>
    <n v="0"/>
    <n v="0"/>
    <n v="0"/>
    <n v="1"/>
    <n v="0"/>
    <n v="0"/>
    <n v="7"/>
    <n v="2"/>
    <n v="4"/>
    <n v="2"/>
    <n v="1"/>
    <n v="4"/>
    <n v="1"/>
    <n v="6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2"/>
    <x v="1"/>
    <x v="1"/>
    <x v="14"/>
    <x v="0"/>
  </r>
  <r>
    <n v="798"/>
    <n v="22507"/>
    <n v="0"/>
    <n v="0"/>
    <n v="67"/>
    <x v="4"/>
    <n v="66"/>
    <x v="0"/>
    <n v="2741"/>
    <x v="0"/>
    <n v="0"/>
    <n v="0"/>
    <n v="1"/>
    <n v="0"/>
    <n v="0"/>
    <n v="0"/>
    <n v="0"/>
    <n v="1"/>
    <n v="0"/>
    <n v="0"/>
    <n v="68"/>
    <n v="0"/>
    <n v="226"/>
    <n v="51"/>
    <n v="157"/>
    <n v="68"/>
    <n v="3"/>
    <n v="9"/>
    <n v="10"/>
    <n v="2"/>
    <n v="4"/>
    <x v="21"/>
    <x v="2"/>
    <x v="2"/>
    <n v="31.375"/>
    <x v="2"/>
    <n v="502"/>
    <x v="2"/>
    <n v="0"/>
    <n v="0"/>
    <n v="0"/>
    <n v="0"/>
    <n v="0"/>
    <n v="0"/>
    <m/>
    <n v="0"/>
    <n v="3"/>
    <n v="11"/>
    <n v="434"/>
    <x v="1"/>
    <x v="1"/>
    <x v="34"/>
    <x v="0"/>
  </r>
  <r>
    <n v="799"/>
    <n v="65685"/>
    <n v="0"/>
    <n v="1"/>
    <n v="54"/>
    <x v="0"/>
    <n v="48"/>
    <x v="3"/>
    <n v="2251"/>
    <x v="2"/>
    <n v="0"/>
    <n v="1"/>
    <n v="0"/>
    <n v="0"/>
    <n v="0"/>
    <n v="0"/>
    <n v="0"/>
    <n v="1"/>
    <n v="0"/>
    <n v="0"/>
    <n v="642"/>
    <n v="14"/>
    <n v="49"/>
    <n v="0"/>
    <n v="7"/>
    <n v="57"/>
    <n v="1"/>
    <n v="5"/>
    <n v="9"/>
    <n v="2"/>
    <n v="9"/>
    <x v="2"/>
    <x v="2"/>
    <x v="2"/>
    <n v="35.6"/>
    <x v="2"/>
    <n v="712"/>
    <x v="2"/>
    <n v="0"/>
    <n v="0"/>
    <n v="0"/>
    <n v="0"/>
    <n v="0"/>
    <n v="0"/>
    <m/>
    <n v="0"/>
    <n v="3"/>
    <n v="11"/>
    <n v="655"/>
    <x v="1"/>
    <x v="1"/>
    <x v="22"/>
    <x v="0"/>
  </r>
  <r>
    <n v="800"/>
    <n v="25804"/>
    <n v="1"/>
    <n v="0"/>
    <n v="34"/>
    <x v="1"/>
    <n v="42"/>
    <x v="3"/>
    <n v="2460"/>
    <x v="2"/>
    <n v="0"/>
    <n v="1"/>
    <n v="0"/>
    <n v="0"/>
    <n v="0"/>
    <n v="1"/>
    <n v="0"/>
    <n v="0"/>
    <n v="0"/>
    <n v="0"/>
    <n v="8"/>
    <n v="7"/>
    <n v="9"/>
    <n v="13"/>
    <n v="6"/>
    <n v="12"/>
    <n v="2"/>
    <n v="8"/>
    <n v="2"/>
    <n v="0"/>
    <n v="3"/>
    <x v="7"/>
    <x v="3"/>
    <x v="1"/>
    <n v="8.6"/>
    <x v="1"/>
    <n v="43"/>
    <x v="1"/>
    <n v="0"/>
    <n v="0"/>
    <n v="0"/>
    <n v="0"/>
    <n v="0"/>
    <n v="0"/>
    <m/>
    <n v="0"/>
    <n v="3"/>
    <n v="11"/>
    <n v="31"/>
    <x v="1"/>
    <x v="1"/>
    <x v="1"/>
    <x v="0"/>
  </r>
  <r>
    <n v="801"/>
    <n v="76412"/>
    <n v="0"/>
    <n v="0"/>
    <n v="15"/>
    <x v="5"/>
    <n v="40"/>
    <x v="3"/>
    <n v="2579"/>
    <x v="0"/>
    <n v="0"/>
    <n v="0"/>
    <n v="1"/>
    <n v="0"/>
    <n v="0"/>
    <n v="0"/>
    <n v="0"/>
    <n v="0"/>
    <n v="0"/>
    <n v="1"/>
    <n v="840"/>
    <n v="53"/>
    <n v="804"/>
    <n v="23"/>
    <n v="71"/>
    <n v="17"/>
    <n v="1"/>
    <n v="3"/>
    <n v="5"/>
    <n v="4"/>
    <n v="8"/>
    <x v="5"/>
    <x v="2"/>
    <x v="1"/>
    <n v="105.35294117647059"/>
    <x v="0"/>
    <n v="1791"/>
    <x v="0"/>
    <n v="1"/>
    <n v="0"/>
    <n v="0"/>
    <n v="0"/>
    <n v="1"/>
    <n v="2"/>
    <m/>
    <n v="0"/>
    <n v="3"/>
    <n v="11"/>
    <n v="1774"/>
    <x v="0"/>
    <x v="0"/>
    <x v="25"/>
    <x v="1"/>
  </r>
  <r>
    <n v="802"/>
    <n v="22063"/>
    <n v="1"/>
    <n v="0"/>
    <n v="43"/>
    <x v="1"/>
    <n v="48"/>
    <x v="3"/>
    <n v="2484"/>
    <x v="2"/>
    <n v="0"/>
    <n v="1"/>
    <n v="0"/>
    <n v="0"/>
    <n v="0"/>
    <n v="0"/>
    <n v="0"/>
    <n v="1"/>
    <n v="0"/>
    <n v="0"/>
    <n v="7"/>
    <n v="10"/>
    <n v="13"/>
    <n v="3"/>
    <n v="11"/>
    <n v="11"/>
    <n v="2"/>
    <n v="7"/>
    <n v="2"/>
    <n v="0"/>
    <n v="3"/>
    <x v="7"/>
    <x v="3"/>
    <x v="1"/>
    <n v="8.8000000000000007"/>
    <x v="1"/>
    <n v="44"/>
    <x v="1"/>
    <n v="0"/>
    <n v="0"/>
    <n v="0"/>
    <n v="0"/>
    <n v="0"/>
    <n v="0"/>
    <m/>
    <n v="0"/>
    <n v="3"/>
    <n v="11"/>
    <n v="33"/>
    <x v="1"/>
    <x v="1"/>
    <x v="1"/>
    <x v="0"/>
  </r>
  <r>
    <n v="803"/>
    <n v="57091"/>
    <n v="0"/>
    <n v="0"/>
    <n v="0"/>
    <x v="5"/>
    <n v="59"/>
    <x v="1"/>
    <n v="2173"/>
    <x v="0"/>
    <n v="0"/>
    <n v="0"/>
    <n v="1"/>
    <n v="0"/>
    <n v="0"/>
    <n v="0"/>
    <n v="0"/>
    <n v="1"/>
    <n v="0"/>
    <n v="0"/>
    <n v="464"/>
    <n v="5"/>
    <n v="64"/>
    <n v="7"/>
    <n v="0"/>
    <n v="37"/>
    <n v="1"/>
    <n v="5"/>
    <n v="7"/>
    <n v="3"/>
    <n v="7"/>
    <x v="5"/>
    <x v="2"/>
    <x v="2"/>
    <n v="31.764705882352942"/>
    <x v="2"/>
    <n v="540"/>
    <x v="2"/>
    <n v="0"/>
    <n v="1"/>
    <n v="0"/>
    <n v="0"/>
    <n v="0"/>
    <n v="1"/>
    <m/>
    <n v="0"/>
    <n v="3"/>
    <n v="11"/>
    <n v="503"/>
    <x v="0"/>
    <x v="0"/>
    <x v="17"/>
    <x v="0"/>
  </r>
  <r>
    <n v="804"/>
    <n v="22419"/>
    <n v="0"/>
    <n v="0"/>
    <n v="74"/>
    <x v="4"/>
    <n v="57"/>
    <x v="1"/>
    <n v="2596"/>
    <x v="2"/>
    <n v="0"/>
    <n v="1"/>
    <n v="0"/>
    <n v="0"/>
    <n v="0"/>
    <n v="0"/>
    <n v="0"/>
    <n v="1"/>
    <n v="0"/>
    <n v="0"/>
    <n v="30"/>
    <n v="3"/>
    <n v="47"/>
    <n v="19"/>
    <n v="21"/>
    <n v="42"/>
    <n v="1"/>
    <n v="8"/>
    <n v="3"/>
    <n v="2"/>
    <n v="2"/>
    <x v="17"/>
    <x v="3"/>
    <x v="2"/>
    <n v="17.142857142857142"/>
    <x v="1"/>
    <n v="120"/>
    <x v="3"/>
    <n v="0"/>
    <n v="0"/>
    <n v="0"/>
    <n v="0"/>
    <n v="0"/>
    <n v="0"/>
    <m/>
    <n v="0"/>
    <n v="3"/>
    <n v="11"/>
    <n v="78"/>
    <x v="1"/>
    <x v="1"/>
    <x v="40"/>
    <x v="0"/>
  </r>
  <r>
    <n v="805"/>
    <n v="87771"/>
    <n v="0"/>
    <n v="1"/>
    <n v="61"/>
    <x v="4"/>
    <n v="61"/>
    <x v="0"/>
    <n v="2562"/>
    <x v="1"/>
    <n v="0"/>
    <n v="0"/>
    <n v="0"/>
    <n v="1"/>
    <n v="0"/>
    <n v="0"/>
    <n v="0"/>
    <n v="1"/>
    <n v="0"/>
    <n v="0"/>
    <n v="1492"/>
    <n v="38"/>
    <n v="287"/>
    <n v="50"/>
    <n v="57"/>
    <n v="33"/>
    <n v="1"/>
    <n v="6"/>
    <n v="5"/>
    <n v="10"/>
    <n v="4"/>
    <x v="19"/>
    <x v="2"/>
    <x v="0"/>
    <n v="101.26315789473684"/>
    <x v="0"/>
    <n v="1924"/>
    <x v="0"/>
    <n v="1"/>
    <n v="1"/>
    <n v="0"/>
    <n v="1"/>
    <n v="1"/>
    <n v="4"/>
    <m/>
    <n v="0"/>
    <n v="3"/>
    <n v="11"/>
    <n v="1891"/>
    <x v="0"/>
    <x v="0"/>
    <x v="45"/>
    <x v="0"/>
  </r>
  <r>
    <n v="806"/>
    <n v="78353"/>
    <n v="0"/>
    <n v="1"/>
    <n v="51"/>
    <x v="0"/>
    <n v="61"/>
    <x v="0"/>
    <n v="2598"/>
    <x v="3"/>
    <n v="1"/>
    <n v="0"/>
    <n v="0"/>
    <n v="0"/>
    <n v="0"/>
    <n v="1"/>
    <n v="0"/>
    <n v="0"/>
    <n v="0"/>
    <n v="0"/>
    <n v="752"/>
    <n v="122"/>
    <n v="476"/>
    <n v="39"/>
    <n v="153"/>
    <n v="34"/>
    <n v="1"/>
    <n v="8"/>
    <n v="10"/>
    <n v="2"/>
    <n v="11"/>
    <x v="18"/>
    <x v="0"/>
    <x v="1"/>
    <n v="67.043478260869563"/>
    <x v="0"/>
    <n v="1542"/>
    <x v="0"/>
    <n v="0"/>
    <n v="0"/>
    <n v="0"/>
    <n v="0"/>
    <n v="0"/>
    <n v="0"/>
    <m/>
    <n v="0"/>
    <n v="3"/>
    <n v="11"/>
    <n v="1508"/>
    <x v="1"/>
    <x v="1"/>
    <x v="0"/>
    <x v="0"/>
  </r>
  <r>
    <n v="807"/>
    <n v="93404"/>
    <n v="1"/>
    <n v="2"/>
    <n v="97"/>
    <x v="3"/>
    <n v="66"/>
    <x v="0"/>
    <n v="2577"/>
    <x v="2"/>
    <n v="0"/>
    <n v="1"/>
    <n v="0"/>
    <n v="0"/>
    <n v="0"/>
    <n v="0"/>
    <n v="0"/>
    <n v="1"/>
    <n v="0"/>
    <n v="0"/>
    <n v="1279"/>
    <n v="15"/>
    <n v="287"/>
    <n v="20"/>
    <n v="0"/>
    <n v="15"/>
    <n v="3"/>
    <n v="5"/>
    <n v="3"/>
    <n v="4"/>
    <n v="7"/>
    <x v="4"/>
    <x v="4"/>
    <x v="1"/>
    <n v="114.35714285714286"/>
    <x v="0"/>
    <n v="1601"/>
    <x v="0"/>
    <n v="0"/>
    <n v="0"/>
    <n v="0"/>
    <n v="1"/>
    <n v="1"/>
    <n v="2"/>
    <m/>
    <n v="0"/>
    <n v="3"/>
    <n v="11"/>
    <n v="1586"/>
    <x v="1"/>
    <x v="1"/>
    <x v="13"/>
    <x v="0"/>
  </r>
  <r>
    <n v="808"/>
    <n v="37859"/>
    <n v="1"/>
    <n v="2"/>
    <n v="75"/>
    <x v="4"/>
    <n v="58"/>
    <x v="1"/>
    <n v="2692"/>
    <x v="3"/>
    <n v="1"/>
    <n v="0"/>
    <n v="0"/>
    <n v="0"/>
    <n v="0"/>
    <n v="0"/>
    <n v="0"/>
    <n v="1"/>
    <n v="0"/>
    <n v="0"/>
    <n v="22"/>
    <n v="1"/>
    <n v="8"/>
    <n v="2"/>
    <n v="1"/>
    <n v="2"/>
    <n v="2"/>
    <n v="8"/>
    <n v="1"/>
    <n v="0"/>
    <n v="3"/>
    <x v="1"/>
    <x v="1"/>
    <x v="1"/>
    <n v="8.5"/>
    <x v="1"/>
    <n v="34"/>
    <x v="1"/>
    <n v="0"/>
    <n v="0"/>
    <n v="0"/>
    <n v="0"/>
    <n v="0"/>
    <n v="0"/>
    <m/>
    <n v="0"/>
    <n v="3"/>
    <n v="11"/>
    <n v="32"/>
    <x v="1"/>
    <x v="1"/>
    <x v="28"/>
    <x v="0"/>
  </r>
  <r>
    <n v="809"/>
    <n v="80995"/>
    <n v="0"/>
    <n v="1"/>
    <n v="83"/>
    <x v="3"/>
    <n v="62"/>
    <x v="0"/>
    <n v="2573"/>
    <x v="4"/>
    <n v="0"/>
    <n v="0"/>
    <n v="0"/>
    <n v="0"/>
    <n v="1"/>
    <n v="0"/>
    <n v="0"/>
    <n v="0"/>
    <n v="0"/>
    <n v="1"/>
    <n v="860"/>
    <n v="28"/>
    <n v="409"/>
    <n v="73"/>
    <n v="56"/>
    <n v="56"/>
    <n v="1"/>
    <n v="4"/>
    <n v="8"/>
    <n v="9"/>
    <n v="4"/>
    <x v="27"/>
    <x v="0"/>
    <x v="0"/>
    <n v="67.904761904761898"/>
    <x v="0"/>
    <n v="1426"/>
    <x v="4"/>
    <n v="0"/>
    <n v="0"/>
    <n v="0"/>
    <n v="0"/>
    <n v="0"/>
    <n v="0"/>
    <m/>
    <n v="0"/>
    <n v="3"/>
    <n v="11"/>
    <n v="1370"/>
    <x v="1"/>
    <x v="1"/>
    <x v="9"/>
    <x v="0"/>
  </r>
  <r>
    <n v="810"/>
    <n v="16529"/>
    <n v="1"/>
    <n v="0"/>
    <n v="23"/>
    <x v="2"/>
    <n v="36"/>
    <x v="2"/>
    <n v="2279"/>
    <x v="1"/>
    <n v="0"/>
    <n v="0"/>
    <n v="0"/>
    <n v="1"/>
    <n v="0"/>
    <n v="0"/>
    <n v="0"/>
    <n v="1"/>
    <n v="0"/>
    <n v="0"/>
    <n v="3"/>
    <n v="0"/>
    <n v="5"/>
    <n v="13"/>
    <n v="0"/>
    <n v="1"/>
    <n v="1"/>
    <n v="6"/>
    <n v="1"/>
    <n v="0"/>
    <n v="3"/>
    <x v="1"/>
    <x v="1"/>
    <x v="1"/>
    <n v="5.25"/>
    <x v="1"/>
    <n v="21"/>
    <x v="1"/>
    <n v="0"/>
    <n v="0"/>
    <n v="0"/>
    <n v="0"/>
    <n v="0"/>
    <n v="0"/>
    <m/>
    <n v="0"/>
    <n v="3"/>
    <n v="11"/>
    <n v="20"/>
    <x v="1"/>
    <x v="1"/>
    <x v="3"/>
    <x v="0"/>
  </r>
  <r>
    <n v="811"/>
    <n v="55412"/>
    <n v="1"/>
    <n v="1"/>
    <n v="65"/>
    <x v="4"/>
    <n v="44"/>
    <x v="3"/>
    <n v="2378"/>
    <x v="3"/>
    <n v="1"/>
    <n v="0"/>
    <n v="0"/>
    <n v="0"/>
    <n v="0"/>
    <n v="0"/>
    <n v="0"/>
    <n v="0"/>
    <n v="0"/>
    <n v="1"/>
    <n v="10"/>
    <n v="5"/>
    <n v="28"/>
    <n v="11"/>
    <n v="1"/>
    <n v="8"/>
    <n v="1"/>
    <n v="5"/>
    <n v="2"/>
    <n v="0"/>
    <n v="3"/>
    <x v="7"/>
    <x v="3"/>
    <x v="1"/>
    <n v="11"/>
    <x v="1"/>
    <n v="55"/>
    <x v="1"/>
    <n v="0"/>
    <n v="0"/>
    <n v="0"/>
    <n v="0"/>
    <n v="0"/>
    <n v="0"/>
    <m/>
    <n v="0"/>
    <n v="3"/>
    <n v="11"/>
    <n v="47"/>
    <x v="1"/>
    <x v="1"/>
    <x v="28"/>
    <x v="0"/>
  </r>
  <r>
    <n v="812"/>
    <n v="48789"/>
    <n v="0"/>
    <n v="0"/>
    <n v="94"/>
    <x v="3"/>
    <n v="28"/>
    <x v="5"/>
    <n v="2816"/>
    <x v="0"/>
    <n v="0"/>
    <n v="0"/>
    <n v="1"/>
    <n v="0"/>
    <n v="0"/>
    <n v="0"/>
    <n v="0"/>
    <n v="1"/>
    <n v="0"/>
    <n v="0"/>
    <n v="351"/>
    <n v="16"/>
    <n v="156"/>
    <n v="7"/>
    <n v="5"/>
    <n v="145"/>
    <n v="1"/>
    <n v="6"/>
    <n v="6"/>
    <n v="4"/>
    <n v="7"/>
    <x v="5"/>
    <x v="2"/>
    <x v="1"/>
    <n v="31.470588235294116"/>
    <x v="2"/>
    <n v="535"/>
    <x v="2"/>
    <n v="0"/>
    <n v="0"/>
    <n v="0"/>
    <n v="0"/>
    <n v="0"/>
    <n v="0"/>
    <m/>
    <n v="0"/>
    <n v="3"/>
    <n v="11"/>
    <n v="390"/>
    <x v="1"/>
    <x v="1"/>
    <x v="30"/>
    <x v="0"/>
  </r>
  <r>
    <n v="813"/>
    <n v="56575"/>
    <n v="0"/>
    <n v="2"/>
    <n v="42"/>
    <x v="1"/>
    <n v="53"/>
    <x v="1"/>
    <n v="2579"/>
    <x v="1"/>
    <n v="0"/>
    <n v="0"/>
    <n v="0"/>
    <n v="1"/>
    <n v="0"/>
    <n v="0"/>
    <n v="0"/>
    <n v="0"/>
    <n v="0"/>
    <n v="1"/>
    <n v="421"/>
    <n v="5"/>
    <n v="90"/>
    <n v="0"/>
    <n v="16"/>
    <n v="10"/>
    <n v="3"/>
    <n v="5"/>
    <n v="7"/>
    <n v="3"/>
    <n v="7"/>
    <x v="5"/>
    <x v="2"/>
    <x v="2"/>
    <n v="31.294117647058822"/>
    <x v="2"/>
    <n v="532"/>
    <x v="2"/>
    <n v="0"/>
    <n v="0"/>
    <n v="0"/>
    <n v="0"/>
    <n v="0"/>
    <n v="0"/>
    <m/>
    <n v="0"/>
    <n v="3"/>
    <n v="11"/>
    <n v="522"/>
    <x v="1"/>
    <x v="1"/>
    <x v="5"/>
    <x v="0"/>
  </r>
  <r>
    <n v="814"/>
    <n v="25130"/>
    <n v="1"/>
    <n v="0"/>
    <n v="10"/>
    <x v="5"/>
    <n v="40"/>
    <x v="3"/>
    <n v="2429"/>
    <x v="1"/>
    <n v="0"/>
    <n v="0"/>
    <n v="0"/>
    <n v="1"/>
    <n v="0"/>
    <n v="1"/>
    <n v="0"/>
    <n v="0"/>
    <n v="0"/>
    <n v="0"/>
    <n v="2"/>
    <n v="5"/>
    <n v="7"/>
    <n v="0"/>
    <n v="18"/>
    <n v="18"/>
    <n v="2"/>
    <n v="7"/>
    <n v="2"/>
    <n v="0"/>
    <n v="3"/>
    <x v="7"/>
    <x v="3"/>
    <x v="1"/>
    <n v="6.4"/>
    <x v="1"/>
    <n v="32"/>
    <x v="1"/>
    <n v="0"/>
    <n v="0"/>
    <n v="0"/>
    <n v="0"/>
    <n v="0"/>
    <n v="0"/>
    <m/>
    <n v="0"/>
    <n v="3"/>
    <n v="11"/>
    <n v="14"/>
    <x v="1"/>
    <x v="1"/>
    <x v="23"/>
    <x v="0"/>
  </r>
  <r>
    <n v="815"/>
    <n v="35441"/>
    <n v="1"/>
    <n v="1"/>
    <n v="94"/>
    <x v="3"/>
    <n v="53"/>
    <x v="1"/>
    <n v="2659"/>
    <x v="2"/>
    <n v="0"/>
    <n v="1"/>
    <n v="0"/>
    <n v="0"/>
    <n v="0"/>
    <n v="0"/>
    <n v="0"/>
    <n v="1"/>
    <n v="0"/>
    <n v="0"/>
    <n v="25"/>
    <n v="1"/>
    <n v="9"/>
    <n v="2"/>
    <n v="1"/>
    <n v="1"/>
    <n v="2"/>
    <n v="8"/>
    <n v="1"/>
    <n v="0"/>
    <n v="3"/>
    <x v="1"/>
    <x v="1"/>
    <x v="1"/>
    <n v="9.5"/>
    <x v="1"/>
    <n v="38"/>
    <x v="1"/>
    <n v="0"/>
    <n v="0"/>
    <n v="0"/>
    <n v="0"/>
    <n v="0"/>
    <n v="0"/>
    <m/>
    <n v="0"/>
    <n v="3"/>
    <n v="11"/>
    <n v="37"/>
    <x v="1"/>
    <x v="1"/>
    <x v="14"/>
    <x v="0"/>
  </r>
  <r>
    <n v="816"/>
    <n v="71391"/>
    <n v="0"/>
    <n v="1"/>
    <n v="50"/>
    <x v="0"/>
    <n v="64"/>
    <x v="0"/>
    <n v="2616"/>
    <x v="2"/>
    <n v="0"/>
    <n v="1"/>
    <n v="0"/>
    <n v="0"/>
    <n v="0"/>
    <n v="0"/>
    <n v="0"/>
    <n v="1"/>
    <n v="0"/>
    <n v="0"/>
    <n v="336"/>
    <n v="123"/>
    <n v="274"/>
    <n v="46"/>
    <n v="123"/>
    <n v="141"/>
    <n v="5"/>
    <n v="3"/>
    <n v="6"/>
    <n v="5"/>
    <n v="12"/>
    <x v="18"/>
    <x v="0"/>
    <x v="1"/>
    <n v="39.217391304347828"/>
    <x v="2"/>
    <n v="902"/>
    <x v="2"/>
    <n v="0"/>
    <n v="0"/>
    <n v="0"/>
    <n v="0"/>
    <n v="0"/>
    <n v="0"/>
    <m/>
    <n v="0"/>
    <n v="3"/>
    <n v="11"/>
    <n v="761"/>
    <x v="1"/>
    <x v="1"/>
    <x v="22"/>
    <x v="0"/>
  </r>
  <r>
    <n v="817"/>
    <n v="49494"/>
    <n v="1"/>
    <n v="0"/>
    <n v="46"/>
    <x v="0"/>
    <n v="48"/>
    <x v="3"/>
    <n v="2589"/>
    <x v="0"/>
    <n v="0"/>
    <n v="0"/>
    <n v="1"/>
    <n v="0"/>
    <n v="0"/>
    <n v="0"/>
    <n v="0"/>
    <n v="0"/>
    <n v="1"/>
    <n v="0"/>
    <n v="191"/>
    <n v="9"/>
    <n v="97"/>
    <n v="0"/>
    <n v="6"/>
    <n v="82"/>
    <n v="2"/>
    <n v="7"/>
    <n v="6"/>
    <n v="1"/>
    <n v="5"/>
    <x v="10"/>
    <x v="4"/>
    <x v="2"/>
    <n v="25.25"/>
    <x v="2"/>
    <n v="303"/>
    <x v="3"/>
    <n v="0"/>
    <n v="0"/>
    <n v="0"/>
    <n v="0"/>
    <n v="0"/>
    <n v="0"/>
    <m/>
    <n v="0"/>
    <n v="3"/>
    <n v="11"/>
    <n v="221"/>
    <x v="1"/>
    <x v="1"/>
    <x v="27"/>
    <x v="0"/>
  </r>
  <r>
    <n v="818"/>
    <n v="81702"/>
    <n v="0"/>
    <n v="0"/>
    <n v="98"/>
    <x v="3"/>
    <n v="40"/>
    <x v="3"/>
    <n v="2803"/>
    <x v="3"/>
    <n v="1"/>
    <n v="0"/>
    <n v="0"/>
    <n v="0"/>
    <n v="0"/>
    <n v="0"/>
    <n v="0"/>
    <n v="1"/>
    <n v="0"/>
    <n v="0"/>
    <n v="563"/>
    <n v="50"/>
    <n v="774"/>
    <n v="28"/>
    <n v="31"/>
    <n v="187"/>
    <n v="1"/>
    <n v="3"/>
    <n v="7"/>
    <n v="7"/>
    <n v="12"/>
    <x v="22"/>
    <x v="0"/>
    <x v="1"/>
    <n v="55.615384615384613"/>
    <x v="0"/>
    <n v="1446"/>
    <x v="4"/>
    <n v="0"/>
    <n v="0"/>
    <n v="0"/>
    <n v="0"/>
    <n v="0"/>
    <n v="0"/>
    <m/>
    <n v="0"/>
    <n v="3"/>
    <n v="11"/>
    <n v="1259"/>
    <x v="1"/>
    <x v="1"/>
    <x v="9"/>
    <x v="0"/>
  </r>
  <r>
    <n v="819"/>
    <n v="45889"/>
    <n v="0"/>
    <n v="1"/>
    <n v="42"/>
    <x v="1"/>
    <n v="40"/>
    <x v="3"/>
    <n v="2521"/>
    <x v="0"/>
    <n v="0"/>
    <n v="0"/>
    <n v="1"/>
    <n v="0"/>
    <n v="0"/>
    <n v="1"/>
    <n v="0"/>
    <n v="0"/>
    <n v="0"/>
    <n v="0"/>
    <n v="31"/>
    <n v="0"/>
    <n v="6"/>
    <n v="0"/>
    <n v="1"/>
    <n v="8"/>
    <n v="1"/>
    <n v="6"/>
    <n v="1"/>
    <n v="0"/>
    <n v="3"/>
    <x v="1"/>
    <x v="1"/>
    <x v="1"/>
    <n v="9.5"/>
    <x v="1"/>
    <n v="38"/>
    <x v="1"/>
    <n v="0"/>
    <n v="0"/>
    <n v="0"/>
    <n v="0"/>
    <n v="0"/>
    <n v="0"/>
    <m/>
    <n v="0"/>
    <n v="3"/>
    <n v="11"/>
    <n v="30"/>
    <x v="1"/>
    <x v="1"/>
    <x v="1"/>
    <x v="0"/>
  </r>
  <r>
    <n v="820"/>
    <n v="56628"/>
    <n v="0"/>
    <n v="1"/>
    <n v="30"/>
    <x v="2"/>
    <n v="43"/>
    <x v="3"/>
    <n v="2259"/>
    <x v="0"/>
    <n v="0"/>
    <n v="0"/>
    <n v="1"/>
    <n v="0"/>
    <n v="0"/>
    <n v="0"/>
    <n v="0"/>
    <n v="1"/>
    <n v="0"/>
    <n v="0"/>
    <n v="479"/>
    <n v="5"/>
    <n v="82"/>
    <n v="7"/>
    <n v="17"/>
    <n v="171"/>
    <n v="2"/>
    <n v="5"/>
    <n v="7"/>
    <n v="6"/>
    <n v="5"/>
    <x v="23"/>
    <x v="2"/>
    <x v="2"/>
    <n v="32.777777777777779"/>
    <x v="2"/>
    <n v="590"/>
    <x v="2"/>
    <n v="0"/>
    <n v="0"/>
    <n v="1"/>
    <n v="0"/>
    <n v="0"/>
    <n v="1"/>
    <m/>
    <n v="0"/>
    <n v="3"/>
    <n v="11"/>
    <n v="419"/>
    <x v="1"/>
    <x v="1"/>
    <x v="2"/>
    <x v="0"/>
  </r>
  <r>
    <n v="821"/>
    <n v="34026"/>
    <n v="1"/>
    <n v="1"/>
    <n v="11"/>
    <x v="5"/>
    <n v="70"/>
    <x v="4"/>
    <n v="2487"/>
    <x v="1"/>
    <n v="0"/>
    <n v="0"/>
    <n v="0"/>
    <n v="1"/>
    <n v="0"/>
    <n v="0"/>
    <n v="0"/>
    <n v="1"/>
    <n v="0"/>
    <n v="0"/>
    <n v="18"/>
    <n v="6"/>
    <n v="15"/>
    <n v="12"/>
    <n v="8"/>
    <n v="17"/>
    <n v="3"/>
    <n v="5"/>
    <n v="2"/>
    <n v="1"/>
    <n v="3"/>
    <x v="3"/>
    <x v="3"/>
    <x v="1"/>
    <n v="9.8333333333333339"/>
    <x v="1"/>
    <n v="59"/>
    <x v="1"/>
    <n v="0"/>
    <n v="0"/>
    <n v="0"/>
    <n v="0"/>
    <n v="0"/>
    <n v="0"/>
    <m/>
    <n v="0"/>
    <n v="3"/>
    <n v="11"/>
    <n v="42"/>
    <x v="1"/>
    <x v="1"/>
    <x v="23"/>
    <x v="0"/>
  </r>
  <r>
    <n v="822"/>
    <n v="40049"/>
    <n v="0"/>
    <n v="1"/>
    <n v="61"/>
    <x v="4"/>
    <n v="46"/>
    <x v="3"/>
    <n v="2736"/>
    <x v="2"/>
    <n v="0"/>
    <n v="1"/>
    <n v="0"/>
    <n v="0"/>
    <n v="0"/>
    <n v="0"/>
    <n v="0"/>
    <n v="1"/>
    <n v="0"/>
    <n v="0"/>
    <n v="91"/>
    <n v="65"/>
    <n v="52"/>
    <n v="10"/>
    <n v="44"/>
    <n v="28"/>
    <n v="3"/>
    <n v="5"/>
    <n v="3"/>
    <n v="2"/>
    <n v="6"/>
    <x v="12"/>
    <x v="4"/>
    <x v="1"/>
    <n v="23.818181818181817"/>
    <x v="1"/>
    <n v="262"/>
    <x v="3"/>
    <n v="0"/>
    <n v="0"/>
    <n v="0"/>
    <n v="0"/>
    <n v="0"/>
    <n v="0"/>
    <m/>
    <n v="0"/>
    <n v="3"/>
    <n v="11"/>
    <n v="234"/>
    <x v="1"/>
    <x v="1"/>
    <x v="40"/>
    <x v="0"/>
  </r>
  <r>
    <n v="823"/>
    <n v="34176"/>
    <n v="1"/>
    <n v="0"/>
    <n v="12"/>
    <x v="5"/>
    <n v="32"/>
    <x v="2"/>
    <n v="2207"/>
    <x v="0"/>
    <n v="0"/>
    <n v="0"/>
    <n v="1"/>
    <n v="0"/>
    <n v="0"/>
    <n v="0"/>
    <n v="0"/>
    <n v="1"/>
    <n v="0"/>
    <n v="0"/>
    <n v="5"/>
    <n v="7"/>
    <n v="24"/>
    <n v="19"/>
    <n v="14"/>
    <n v="20"/>
    <n v="4"/>
    <n v="6"/>
    <n v="3"/>
    <n v="0"/>
    <n v="4"/>
    <x v="17"/>
    <x v="3"/>
    <x v="1"/>
    <n v="9.8571428571428577"/>
    <x v="1"/>
    <n v="69"/>
    <x v="1"/>
    <n v="0"/>
    <n v="0"/>
    <n v="0"/>
    <n v="0"/>
    <n v="0"/>
    <n v="0"/>
    <m/>
    <n v="0"/>
    <n v="3"/>
    <n v="11"/>
    <n v="49"/>
    <x v="1"/>
    <x v="1"/>
    <x v="23"/>
    <x v="0"/>
  </r>
  <r>
    <n v="824"/>
    <n v="19419"/>
    <n v="1"/>
    <n v="0"/>
    <n v="76"/>
    <x v="3"/>
    <n v="39"/>
    <x v="2"/>
    <n v="2755"/>
    <x v="2"/>
    <n v="0"/>
    <n v="1"/>
    <n v="0"/>
    <n v="0"/>
    <n v="0"/>
    <n v="0"/>
    <n v="0"/>
    <n v="1"/>
    <n v="0"/>
    <n v="0"/>
    <n v="2"/>
    <n v="14"/>
    <n v="28"/>
    <n v="16"/>
    <n v="3"/>
    <n v="7"/>
    <n v="4"/>
    <n v="9"/>
    <n v="4"/>
    <n v="0"/>
    <n v="3"/>
    <x v="17"/>
    <x v="3"/>
    <x v="2"/>
    <n v="9"/>
    <x v="1"/>
    <n v="63"/>
    <x v="1"/>
    <n v="0"/>
    <n v="0"/>
    <n v="0"/>
    <n v="0"/>
    <n v="0"/>
    <n v="0"/>
    <m/>
    <n v="0"/>
    <n v="3"/>
    <n v="11"/>
    <n v="56"/>
    <x v="1"/>
    <x v="1"/>
    <x v="14"/>
    <x v="0"/>
  </r>
  <r>
    <n v="825"/>
    <n v="82504"/>
    <n v="0"/>
    <n v="0"/>
    <n v="2"/>
    <x v="5"/>
    <n v="60"/>
    <x v="0"/>
    <n v="2496"/>
    <x v="2"/>
    <n v="0"/>
    <n v="1"/>
    <n v="0"/>
    <n v="0"/>
    <n v="0"/>
    <n v="1"/>
    <n v="0"/>
    <n v="0"/>
    <n v="0"/>
    <n v="0"/>
    <n v="362"/>
    <n v="50"/>
    <n v="431"/>
    <n v="134"/>
    <n v="35"/>
    <n v="54"/>
    <n v="1"/>
    <n v="1"/>
    <n v="3"/>
    <n v="6"/>
    <n v="7"/>
    <x v="21"/>
    <x v="2"/>
    <x v="1"/>
    <n v="63.25"/>
    <x v="0"/>
    <n v="1012"/>
    <x v="4"/>
    <n v="0"/>
    <n v="0"/>
    <n v="0"/>
    <n v="0"/>
    <n v="0"/>
    <n v="0"/>
    <m/>
    <n v="0"/>
    <n v="3"/>
    <n v="11"/>
    <n v="958"/>
    <x v="1"/>
    <x v="1"/>
    <x v="21"/>
    <x v="1"/>
  </r>
  <r>
    <n v="826"/>
    <n v="81205"/>
    <n v="0"/>
    <n v="0"/>
    <n v="43"/>
    <x v="1"/>
    <n v="50"/>
    <x v="1"/>
    <n v="2326"/>
    <x v="1"/>
    <n v="0"/>
    <n v="0"/>
    <n v="0"/>
    <n v="1"/>
    <n v="0"/>
    <n v="0"/>
    <n v="0"/>
    <n v="1"/>
    <n v="0"/>
    <n v="0"/>
    <n v="724"/>
    <n v="74"/>
    <n v="929"/>
    <n v="97"/>
    <n v="55"/>
    <n v="130"/>
    <n v="1"/>
    <n v="2"/>
    <n v="5"/>
    <n v="6"/>
    <n v="7"/>
    <x v="23"/>
    <x v="2"/>
    <x v="1"/>
    <n v="104.38888888888889"/>
    <x v="0"/>
    <n v="1879"/>
    <x v="0"/>
    <n v="0"/>
    <n v="1"/>
    <n v="1"/>
    <n v="0"/>
    <n v="1"/>
    <n v="3"/>
    <m/>
    <n v="0"/>
    <n v="3"/>
    <n v="11"/>
    <n v="1749"/>
    <x v="0"/>
    <x v="0"/>
    <x v="15"/>
    <x v="1"/>
  </r>
  <r>
    <n v="827"/>
    <n v="61618"/>
    <n v="0"/>
    <n v="0"/>
    <n v="27"/>
    <x v="2"/>
    <n v="29"/>
    <x v="5"/>
    <n v="2797"/>
    <x v="0"/>
    <n v="0"/>
    <n v="0"/>
    <n v="1"/>
    <n v="0"/>
    <n v="0"/>
    <n v="1"/>
    <n v="0"/>
    <n v="0"/>
    <n v="0"/>
    <n v="0"/>
    <n v="605"/>
    <n v="91"/>
    <n v="399"/>
    <n v="0"/>
    <n v="45"/>
    <n v="205"/>
    <n v="2"/>
    <n v="3"/>
    <n v="3"/>
    <n v="6"/>
    <n v="8"/>
    <x v="5"/>
    <x v="2"/>
    <x v="1"/>
    <n v="67.058823529411768"/>
    <x v="0"/>
    <n v="1140"/>
    <x v="4"/>
    <n v="0"/>
    <n v="0"/>
    <n v="0"/>
    <n v="0"/>
    <n v="0"/>
    <n v="0"/>
    <m/>
    <n v="0"/>
    <n v="3"/>
    <n v="11"/>
    <n v="935"/>
    <x v="1"/>
    <x v="1"/>
    <x v="11"/>
    <x v="1"/>
  </r>
  <r>
    <n v="828"/>
    <n v="55284"/>
    <n v="0"/>
    <n v="1"/>
    <n v="60"/>
    <x v="0"/>
    <n v="64"/>
    <x v="0"/>
    <n v="2711"/>
    <x v="0"/>
    <n v="0"/>
    <n v="0"/>
    <n v="1"/>
    <n v="0"/>
    <n v="0"/>
    <n v="0"/>
    <n v="0"/>
    <n v="0"/>
    <n v="1"/>
    <n v="0"/>
    <n v="547"/>
    <n v="7"/>
    <n v="140"/>
    <n v="0"/>
    <n v="7"/>
    <n v="63"/>
    <n v="3"/>
    <n v="5"/>
    <n v="7"/>
    <n v="5"/>
    <n v="8"/>
    <x v="2"/>
    <x v="2"/>
    <x v="1"/>
    <n v="35.049999999999997"/>
    <x v="2"/>
    <n v="701"/>
    <x v="2"/>
    <n v="0"/>
    <n v="0"/>
    <n v="0"/>
    <n v="0"/>
    <n v="0"/>
    <n v="0"/>
    <m/>
    <n v="0"/>
    <n v="3"/>
    <n v="11"/>
    <n v="638"/>
    <x v="1"/>
    <x v="1"/>
    <x v="22"/>
    <x v="0"/>
  </r>
  <r>
    <n v="829"/>
    <n v="49980"/>
    <n v="0"/>
    <n v="1"/>
    <n v="79"/>
    <x v="3"/>
    <n v="57"/>
    <x v="1"/>
    <n v="2408"/>
    <x v="0"/>
    <n v="0"/>
    <n v="0"/>
    <n v="1"/>
    <n v="0"/>
    <n v="0"/>
    <n v="0"/>
    <n v="0"/>
    <n v="1"/>
    <n v="0"/>
    <n v="0"/>
    <n v="104"/>
    <n v="1"/>
    <n v="54"/>
    <n v="13"/>
    <n v="9"/>
    <n v="14"/>
    <n v="2"/>
    <n v="5"/>
    <n v="3"/>
    <n v="1"/>
    <n v="5"/>
    <x v="25"/>
    <x v="3"/>
    <x v="1"/>
    <n v="20.111111111111111"/>
    <x v="1"/>
    <n v="181"/>
    <x v="3"/>
    <n v="0"/>
    <n v="0"/>
    <n v="0"/>
    <n v="0"/>
    <n v="0"/>
    <n v="0"/>
    <m/>
    <n v="0"/>
    <n v="3"/>
    <n v="11"/>
    <n v="167"/>
    <x v="1"/>
    <x v="1"/>
    <x v="31"/>
    <x v="0"/>
  </r>
  <r>
    <n v="830"/>
    <n v="15072"/>
    <n v="2"/>
    <n v="0"/>
    <n v="96"/>
    <x v="3"/>
    <n v="40"/>
    <x v="3"/>
    <n v="2574"/>
    <x v="2"/>
    <n v="0"/>
    <n v="1"/>
    <n v="0"/>
    <n v="0"/>
    <n v="0"/>
    <n v="0"/>
    <n v="0"/>
    <n v="1"/>
    <n v="0"/>
    <n v="0"/>
    <n v="8"/>
    <n v="2"/>
    <n v="15"/>
    <n v="0"/>
    <n v="10"/>
    <n v="18"/>
    <n v="4"/>
    <n v="5"/>
    <n v="3"/>
    <n v="1"/>
    <n v="3"/>
    <x v="17"/>
    <x v="3"/>
    <x v="2"/>
    <n v="5"/>
    <x v="1"/>
    <n v="35"/>
    <x v="1"/>
    <n v="0"/>
    <n v="0"/>
    <n v="0"/>
    <n v="0"/>
    <n v="0"/>
    <n v="0"/>
    <m/>
    <n v="0"/>
    <n v="3"/>
    <n v="11"/>
    <n v="17"/>
    <x v="1"/>
    <x v="1"/>
    <x v="14"/>
    <x v="0"/>
  </r>
  <r>
    <n v="831"/>
    <n v="49166"/>
    <n v="0"/>
    <n v="1"/>
    <n v="17"/>
    <x v="2"/>
    <n v="46"/>
    <x v="3"/>
    <n v="2540"/>
    <x v="0"/>
    <n v="0"/>
    <n v="0"/>
    <n v="1"/>
    <n v="0"/>
    <n v="0"/>
    <n v="0"/>
    <n v="0"/>
    <n v="1"/>
    <n v="0"/>
    <n v="0"/>
    <n v="224"/>
    <n v="2"/>
    <n v="25"/>
    <n v="7"/>
    <n v="0"/>
    <n v="110"/>
    <n v="2"/>
    <n v="6"/>
    <n v="5"/>
    <n v="3"/>
    <n v="3"/>
    <x v="12"/>
    <x v="4"/>
    <x v="2"/>
    <n v="23.454545454545453"/>
    <x v="1"/>
    <n v="258"/>
    <x v="3"/>
    <n v="0"/>
    <n v="0"/>
    <n v="0"/>
    <n v="0"/>
    <n v="0"/>
    <n v="0"/>
    <m/>
    <n v="0"/>
    <n v="3"/>
    <n v="11"/>
    <n v="148"/>
    <x v="1"/>
    <x v="1"/>
    <x v="20"/>
    <x v="0"/>
  </r>
  <r>
    <n v="832"/>
    <n v="65324"/>
    <n v="0"/>
    <n v="1"/>
    <n v="0"/>
    <x v="5"/>
    <n v="66"/>
    <x v="0"/>
    <n v="2328"/>
    <x v="2"/>
    <n v="0"/>
    <n v="1"/>
    <n v="0"/>
    <n v="0"/>
    <n v="0"/>
    <n v="0"/>
    <n v="0"/>
    <n v="0"/>
    <n v="0"/>
    <n v="1"/>
    <n v="384"/>
    <n v="0"/>
    <n v="102"/>
    <n v="21"/>
    <n v="32"/>
    <n v="5"/>
    <n v="3"/>
    <n v="4"/>
    <n v="6"/>
    <n v="2"/>
    <n v="9"/>
    <x v="5"/>
    <x v="2"/>
    <x v="1"/>
    <n v="31.705882352941178"/>
    <x v="2"/>
    <n v="539"/>
    <x v="2"/>
    <n v="0"/>
    <n v="0"/>
    <n v="0"/>
    <n v="0"/>
    <n v="0"/>
    <n v="0"/>
    <m/>
    <n v="0"/>
    <n v="3"/>
    <n v="11"/>
    <n v="534"/>
    <x v="1"/>
    <x v="1"/>
    <x v="17"/>
    <x v="0"/>
  </r>
  <r>
    <n v="833"/>
    <n v="82347"/>
    <n v="0"/>
    <n v="0"/>
    <n v="38"/>
    <x v="1"/>
    <n v="63"/>
    <x v="0"/>
    <n v="2759"/>
    <x v="2"/>
    <n v="0"/>
    <n v="1"/>
    <n v="0"/>
    <n v="0"/>
    <n v="0"/>
    <n v="1"/>
    <n v="0"/>
    <n v="0"/>
    <n v="0"/>
    <n v="0"/>
    <n v="556"/>
    <n v="54"/>
    <n v="845"/>
    <n v="202"/>
    <n v="133"/>
    <n v="63"/>
    <n v="1"/>
    <n v="3"/>
    <n v="7"/>
    <n v="7"/>
    <n v="10"/>
    <x v="13"/>
    <x v="0"/>
    <x v="1"/>
    <n v="74.583333333333329"/>
    <x v="0"/>
    <n v="1790"/>
    <x v="0"/>
    <n v="1"/>
    <n v="0"/>
    <n v="1"/>
    <n v="0"/>
    <n v="0"/>
    <n v="2"/>
    <m/>
    <n v="0"/>
    <n v="3"/>
    <n v="11"/>
    <n v="1727"/>
    <x v="1"/>
    <x v="1"/>
    <x v="15"/>
    <x v="1"/>
  </r>
  <r>
    <n v="834"/>
    <n v="30843"/>
    <n v="1"/>
    <n v="1"/>
    <n v="43"/>
    <x v="1"/>
    <n v="54"/>
    <x v="1"/>
    <n v="2193"/>
    <x v="1"/>
    <n v="0"/>
    <n v="0"/>
    <n v="0"/>
    <n v="1"/>
    <n v="0"/>
    <n v="0"/>
    <n v="0"/>
    <n v="0"/>
    <n v="0"/>
    <n v="1"/>
    <n v="24"/>
    <n v="0"/>
    <n v="2"/>
    <n v="0"/>
    <n v="0"/>
    <n v="9"/>
    <n v="2"/>
    <n v="5"/>
    <n v="1"/>
    <n v="1"/>
    <n v="2"/>
    <x v="1"/>
    <x v="1"/>
    <x v="1"/>
    <n v="6.5"/>
    <x v="1"/>
    <n v="26"/>
    <x v="1"/>
    <n v="0"/>
    <n v="0"/>
    <n v="1"/>
    <n v="0"/>
    <n v="0"/>
    <n v="1"/>
    <m/>
    <n v="0"/>
    <n v="3"/>
    <n v="11"/>
    <n v="17"/>
    <x v="1"/>
    <x v="1"/>
    <x v="1"/>
    <x v="0"/>
  </r>
  <r>
    <n v="835"/>
    <n v="46374"/>
    <n v="0"/>
    <n v="1"/>
    <n v="1"/>
    <x v="5"/>
    <n v="46"/>
    <x v="3"/>
    <n v="2263"/>
    <x v="2"/>
    <n v="0"/>
    <n v="1"/>
    <n v="0"/>
    <n v="0"/>
    <n v="0"/>
    <n v="0"/>
    <n v="0"/>
    <n v="0"/>
    <n v="0"/>
    <n v="1"/>
    <n v="408"/>
    <n v="0"/>
    <n v="21"/>
    <n v="0"/>
    <n v="0"/>
    <n v="17"/>
    <n v="3"/>
    <n v="8"/>
    <n v="7"/>
    <n v="1"/>
    <n v="7"/>
    <x v="9"/>
    <x v="4"/>
    <x v="2"/>
    <n v="28.6"/>
    <x v="2"/>
    <n v="429"/>
    <x v="3"/>
    <n v="1"/>
    <n v="0"/>
    <n v="0"/>
    <n v="1"/>
    <n v="0"/>
    <n v="2"/>
    <m/>
    <n v="0"/>
    <n v="3"/>
    <n v="11"/>
    <n v="412"/>
    <x v="0"/>
    <x v="0"/>
    <x v="32"/>
    <x v="0"/>
  </r>
  <r>
    <n v="836"/>
    <n v="60474"/>
    <n v="0"/>
    <n v="1"/>
    <n v="25"/>
    <x v="2"/>
    <n v="41"/>
    <x v="3"/>
    <n v="2613"/>
    <x v="0"/>
    <n v="0"/>
    <n v="0"/>
    <n v="1"/>
    <n v="0"/>
    <n v="0"/>
    <n v="0"/>
    <n v="0"/>
    <n v="1"/>
    <n v="0"/>
    <n v="0"/>
    <n v="265"/>
    <n v="199"/>
    <n v="303"/>
    <n v="234"/>
    <n v="9"/>
    <n v="170"/>
    <n v="7"/>
    <n v="7"/>
    <n v="10"/>
    <n v="2"/>
    <n v="12"/>
    <x v="13"/>
    <x v="0"/>
    <x v="1"/>
    <n v="42.083333333333336"/>
    <x v="2"/>
    <n v="1010"/>
    <x v="4"/>
    <n v="0"/>
    <n v="0"/>
    <n v="0"/>
    <n v="0"/>
    <n v="0"/>
    <n v="0"/>
    <m/>
    <n v="0"/>
    <n v="3"/>
    <n v="11"/>
    <n v="840"/>
    <x v="1"/>
    <x v="1"/>
    <x v="29"/>
    <x v="1"/>
  </r>
  <r>
    <n v="837"/>
    <n v="38576"/>
    <n v="0"/>
    <n v="1"/>
    <n v="2"/>
    <x v="5"/>
    <n v="47"/>
    <x v="3"/>
    <n v="2276"/>
    <x v="2"/>
    <n v="0"/>
    <n v="1"/>
    <n v="0"/>
    <n v="0"/>
    <n v="0"/>
    <n v="0"/>
    <n v="0"/>
    <n v="0"/>
    <n v="1"/>
    <n v="0"/>
    <n v="34"/>
    <n v="0"/>
    <n v="7"/>
    <n v="0"/>
    <n v="0"/>
    <n v="0"/>
    <n v="1"/>
    <n v="7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41"/>
    <x v="1"/>
    <x v="1"/>
    <x v="23"/>
    <x v="0"/>
  </r>
  <r>
    <n v="838"/>
    <n v="55357"/>
    <n v="2"/>
    <n v="0"/>
    <n v="66"/>
    <x v="4"/>
    <n v="35"/>
    <x v="2"/>
    <n v="2654"/>
    <x v="2"/>
    <n v="0"/>
    <n v="1"/>
    <n v="0"/>
    <n v="0"/>
    <n v="0"/>
    <n v="0"/>
    <n v="0"/>
    <n v="1"/>
    <n v="0"/>
    <n v="0"/>
    <n v="374"/>
    <n v="64"/>
    <n v="116"/>
    <n v="84"/>
    <n v="25"/>
    <n v="64"/>
    <n v="3"/>
    <n v="5"/>
    <n v="6"/>
    <n v="2"/>
    <n v="11"/>
    <x v="19"/>
    <x v="2"/>
    <x v="1"/>
    <n v="34.89473684210526"/>
    <x v="2"/>
    <n v="663"/>
    <x v="2"/>
    <n v="0"/>
    <n v="0"/>
    <n v="0"/>
    <n v="0"/>
    <n v="0"/>
    <n v="0"/>
    <m/>
    <n v="0"/>
    <n v="3"/>
    <n v="11"/>
    <n v="599"/>
    <x v="1"/>
    <x v="1"/>
    <x v="34"/>
    <x v="0"/>
  </r>
  <r>
    <n v="839"/>
    <n v="37758"/>
    <n v="1"/>
    <n v="1"/>
    <n v="49"/>
    <x v="0"/>
    <n v="54"/>
    <x v="1"/>
    <n v="2792"/>
    <x v="1"/>
    <n v="0"/>
    <n v="0"/>
    <n v="0"/>
    <n v="1"/>
    <n v="0"/>
    <n v="0"/>
    <n v="0"/>
    <n v="1"/>
    <n v="0"/>
    <n v="0"/>
    <n v="27"/>
    <n v="2"/>
    <n v="10"/>
    <n v="0"/>
    <n v="0"/>
    <n v="1"/>
    <n v="2"/>
    <n v="8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8"/>
    <x v="1"/>
    <x v="1"/>
    <x v="8"/>
    <x v="0"/>
  </r>
  <r>
    <n v="840"/>
    <n v="85710"/>
    <n v="0"/>
    <n v="0"/>
    <n v="5"/>
    <x v="5"/>
    <n v="31"/>
    <x v="2"/>
    <n v="2579"/>
    <x v="2"/>
    <n v="0"/>
    <n v="1"/>
    <n v="0"/>
    <n v="0"/>
    <n v="0"/>
    <n v="1"/>
    <n v="0"/>
    <n v="0"/>
    <n v="0"/>
    <n v="0"/>
    <n v="600"/>
    <n v="20"/>
    <n v="350"/>
    <n v="29"/>
    <n v="30"/>
    <n v="33"/>
    <n v="1"/>
    <n v="2"/>
    <n v="6"/>
    <n v="9"/>
    <n v="10"/>
    <x v="11"/>
    <x v="0"/>
    <x v="1"/>
    <n v="41.16"/>
    <x v="2"/>
    <n v="1029"/>
    <x v="4"/>
    <n v="0"/>
    <n v="0"/>
    <n v="0"/>
    <n v="0"/>
    <n v="1"/>
    <n v="1"/>
    <m/>
    <n v="0"/>
    <n v="3"/>
    <n v="11"/>
    <n v="996"/>
    <x v="1"/>
    <x v="1"/>
    <x v="48"/>
    <x v="1"/>
  </r>
  <r>
    <n v="841"/>
    <n v="23228"/>
    <n v="1"/>
    <n v="0"/>
    <n v="71"/>
    <x v="4"/>
    <n v="51"/>
    <x v="1"/>
    <n v="2313"/>
    <x v="1"/>
    <n v="0"/>
    <n v="0"/>
    <n v="0"/>
    <n v="1"/>
    <n v="0"/>
    <n v="0"/>
    <n v="0"/>
    <n v="1"/>
    <n v="0"/>
    <n v="0"/>
    <n v="13"/>
    <n v="2"/>
    <n v="18"/>
    <n v="6"/>
    <n v="1"/>
    <n v="0"/>
    <n v="2"/>
    <n v="8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40"/>
    <x v="1"/>
    <x v="1"/>
    <x v="28"/>
    <x v="0"/>
  </r>
  <r>
    <n v="842"/>
    <n v="44602"/>
    <n v="1"/>
    <n v="1"/>
    <n v="35"/>
    <x v="1"/>
    <n v="51"/>
    <x v="1"/>
    <n v="2293"/>
    <x v="1"/>
    <n v="0"/>
    <n v="0"/>
    <n v="0"/>
    <n v="1"/>
    <n v="0"/>
    <n v="0"/>
    <n v="0"/>
    <n v="0"/>
    <n v="1"/>
    <n v="0"/>
    <n v="167"/>
    <n v="2"/>
    <n v="89"/>
    <n v="0"/>
    <n v="0"/>
    <n v="34"/>
    <n v="6"/>
    <n v="8"/>
    <n v="6"/>
    <n v="1"/>
    <n v="4"/>
    <x v="12"/>
    <x v="4"/>
    <x v="2"/>
    <n v="23.454545454545453"/>
    <x v="1"/>
    <n v="258"/>
    <x v="3"/>
    <n v="0"/>
    <n v="0"/>
    <n v="0"/>
    <n v="0"/>
    <n v="0"/>
    <n v="0"/>
    <m/>
    <n v="0"/>
    <n v="3"/>
    <n v="11"/>
    <n v="224"/>
    <x v="1"/>
    <x v="1"/>
    <x v="6"/>
    <x v="0"/>
  </r>
  <r>
    <n v="843"/>
    <n v="7500"/>
    <n v="0"/>
    <n v="0"/>
    <n v="94"/>
    <x v="3"/>
    <n v="33"/>
    <x v="2"/>
    <n v="2695"/>
    <x v="2"/>
    <n v="0"/>
    <n v="1"/>
    <n v="0"/>
    <n v="0"/>
    <n v="0"/>
    <n v="0"/>
    <n v="0"/>
    <n v="1"/>
    <n v="0"/>
    <n v="0"/>
    <n v="0"/>
    <n v="2"/>
    <n v="3"/>
    <n v="4"/>
    <n v="1"/>
    <n v="5"/>
    <n v="1"/>
    <n v="6"/>
    <n v="0"/>
    <n v="0"/>
    <n v="3"/>
    <x v="20"/>
    <x v="1"/>
    <x v="1"/>
    <n v="3.3333333333333335"/>
    <x v="1"/>
    <n v="10"/>
    <x v="1"/>
    <n v="0"/>
    <n v="0"/>
    <n v="0"/>
    <n v="0"/>
    <n v="0"/>
    <n v="0"/>
    <m/>
    <n v="0"/>
    <n v="3"/>
    <n v="11"/>
    <n v="5"/>
    <x v="1"/>
    <x v="1"/>
    <x v="14"/>
    <x v="0"/>
  </r>
  <r>
    <n v="844"/>
    <n v="38683"/>
    <n v="1"/>
    <n v="0"/>
    <n v="80"/>
    <x v="3"/>
    <n v="31"/>
    <x v="2"/>
    <n v="2792"/>
    <x v="1"/>
    <n v="0"/>
    <n v="0"/>
    <n v="0"/>
    <n v="1"/>
    <n v="0"/>
    <n v="1"/>
    <n v="0"/>
    <n v="0"/>
    <n v="0"/>
    <n v="0"/>
    <n v="46"/>
    <n v="35"/>
    <n v="69"/>
    <n v="84"/>
    <n v="41"/>
    <n v="66"/>
    <n v="6"/>
    <n v="7"/>
    <n v="4"/>
    <n v="1"/>
    <n v="6"/>
    <x v="12"/>
    <x v="4"/>
    <x v="1"/>
    <n v="25"/>
    <x v="1"/>
    <n v="275"/>
    <x v="3"/>
    <n v="0"/>
    <n v="0"/>
    <n v="0"/>
    <n v="0"/>
    <n v="0"/>
    <n v="0"/>
    <m/>
    <n v="0"/>
    <n v="3"/>
    <n v="11"/>
    <n v="209"/>
    <x v="1"/>
    <x v="1"/>
    <x v="31"/>
    <x v="0"/>
  </r>
  <r>
    <n v="845"/>
    <n v="49514"/>
    <n v="1"/>
    <n v="0"/>
    <n v="61"/>
    <x v="4"/>
    <n v="45"/>
    <x v="3"/>
    <n v="2353"/>
    <x v="0"/>
    <n v="0"/>
    <n v="0"/>
    <n v="1"/>
    <n v="0"/>
    <n v="0"/>
    <n v="1"/>
    <n v="0"/>
    <n v="0"/>
    <n v="0"/>
    <n v="0"/>
    <n v="88"/>
    <n v="39"/>
    <n v="78"/>
    <n v="58"/>
    <n v="13"/>
    <n v="93"/>
    <n v="2"/>
    <n v="7"/>
    <n v="6"/>
    <n v="1"/>
    <n v="4"/>
    <x v="12"/>
    <x v="4"/>
    <x v="2"/>
    <n v="25.09090909090909"/>
    <x v="2"/>
    <n v="276"/>
    <x v="3"/>
    <n v="0"/>
    <n v="0"/>
    <n v="0"/>
    <n v="0"/>
    <n v="0"/>
    <n v="0"/>
    <m/>
    <n v="0"/>
    <n v="3"/>
    <n v="11"/>
    <n v="183"/>
    <x v="1"/>
    <x v="1"/>
    <x v="18"/>
    <x v="0"/>
  </r>
  <r>
    <n v="846"/>
    <n v="57906"/>
    <n v="0"/>
    <n v="1"/>
    <n v="29"/>
    <x v="2"/>
    <n v="47"/>
    <x v="3"/>
    <n v="2542"/>
    <x v="1"/>
    <n v="0"/>
    <n v="0"/>
    <n v="0"/>
    <n v="1"/>
    <n v="0"/>
    <n v="0"/>
    <n v="0"/>
    <n v="0"/>
    <n v="0"/>
    <n v="1"/>
    <n v="243"/>
    <n v="11"/>
    <n v="119"/>
    <n v="10"/>
    <n v="3"/>
    <n v="15"/>
    <n v="3"/>
    <n v="4"/>
    <n v="4"/>
    <n v="2"/>
    <n v="8"/>
    <x v="4"/>
    <x v="4"/>
    <x v="1"/>
    <n v="27.571428571428573"/>
    <x v="2"/>
    <n v="386"/>
    <x v="3"/>
    <n v="0"/>
    <n v="0"/>
    <n v="0"/>
    <n v="0"/>
    <n v="0"/>
    <n v="0"/>
    <m/>
    <n v="0"/>
    <n v="3"/>
    <n v="11"/>
    <n v="371"/>
    <x v="1"/>
    <x v="1"/>
    <x v="12"/>
    <x v="0"/>
  </r>
  <r>
    <n v="847"/>
    <n v="43456"/>
    <n v="0"/>
    <n v="1"/>
    <n v="0"/>
    <x v="5"/>
    <n v="54"/>
    <x v="1"/>
    <n v="2619"/>
    <x v="0"/>
    <n v="0"/>
    <n v="0"/>
    <n v="1"/>
    <n v="0"/>
    <n v="0"/>
    <n v="0"/>
    <n v="0"/>
    <n v="0"/>
    <n v="1"/>
    <n v="0"/>
    <n v="275"/>
    <n v="11"/>
    <n v="68"/>
    <n v="25"/>
    <n v="7"/>
    <n v="7"/>
    <n v="3"/>
    <n v="5"/>
    <n v="5"/>
    <n v="1"/>
    <n v="8"/>
    <x v="4"/>
    <x v="4"/>
    <x v="1"/>
    <n v="27.571428571428573"/>
    <x v="2"/>
    <n v="386"/>
    <x v="3"/>
    <n v="0"/>
    <n v="0"/>
    <n v="0"/>
    <n v="0"/>
    <n v="0"/>
    <n v="0"/>
    <m/>
    <n v="0"/>
    <n v="3"/>
    <n v="11"/>
    <n v="379"/>
    <x v="1"/>
    <x v="1"/>
    <x v="32"/>
    <x v="0"/>
  </r>
  <r>
    <n v="848"/>
    <n v="19485"/>
    <n v="2"/>
    <n v="0"/>
    <n v="80"/>
    <x v="3"/>
    <n v="34"/>
    <x v="2"/>
    <n v="2437"/>
    <x v="0"/>
    <n v="0"/>
    <n v="0"/>
    <n v="1"/>
    <n v="0"/>
    <n v="0"/>
    <n v="0"/>
    <n v="0"/>
    <n v="0"/>
    <n v="1"/>
    <n v="0"/>
    <n v="6"/>
    <n v="0"/>
    <n v="4"/>
    <n v="0"/>
    <n v="0"/>
    <n v="0"/>
    <n v="1"/>
    <n v="7"/>
    <n v="1"/>
    <n v="0"/>
    <n v="2"/>
    <x v="20"/>
    <x v="1"/>
    <x v="1"/>
    <n v="3.3333333333333335"/>
    <x v="1"/>
    <n v="10"/>
    <x v="1"/>
    <n v="0"/>
    <n v="0"/>
    <n v="0"/>
    <n v="0"/>
    <n v="0"/>
    <n v="0"/>
    <m/>
    <n v="0"/>
    <n v="3"/>
    <n v="11"/>
    <n v="10"/>
    <x v="1"/>
    <x v="1"/>
    <x v="14"/>
    <x v="0"/>
  </r>
  <r>
    <n v="849"/>
    <n v="53172"/>
    <n v="0"/>
    <n v="1"/>
    <n v="54"/>
    <x v="0"/>
    <n v="42"/>
    <x v="3"/>
    <n v="2578"/>
    <x v="1"/>
    <n v="0"/>
    <n v="0"/>
    <n v="0"/>
    <n v="1"/>
    <n v="0"/>
    <n v="0"/>
    <n v="0"/>
    <n v="1"/>
    <n v="0"/>
    <n v="0"/>
    <n v="121"/>
    <n v="62"/>
    <n v="90"/>
    <n v="68"/>
    <n v="20"/>
    <n v="125"/>
    <n v="3"/>
    <n v="3"/>
    <n v="2"/>
    <n v="3"/>
    <n v="8"/>
    <x v="15"/>
    <x v="4"/>
    <x v="1"/>
    <n v="27.76923076923077"/>
    <x v="2"/>
    <n v="361"/>
    <x v="3"/>
    <n v="0"/>
    <n v="0"/>
    <n v="0"/>
    <n v="0"/>
    <n v="0"/>
    <n v="0"/>
    <m/>
    <n v="0"/>
    <n v="3"/>
    <n v="11"/>
    <n v="236"/>
    <x v="1"/>
    <x v="1"/>
    <x v="27"/>
    <x v="0"/>
  </r>
  <r>
    <n v="850"/>
    <n v="30545"/>
    <n v="1"/>
    <n v="0"/>
    <n v="71"/>
    <x v="4"/>
    <n v="41"/>
    <x v="3"/>
    <n v="2779"/>
    <x v="1"/>
    <n v="0"/>
    <n v="0"/>
    <n v="0"/>
    <n v="1"/>
    <n v="0"/>
    <n v="0"/>
    <n v="0"/>
    <n v="1"/>
    <n v="0"/>
    <n v="0"/>
    <n v="4"/>
    <n v="12"/>
    <n v="15"/>
    <n v="19"/>
    <n v="7"/>
    <n v="12"/>
    <n v="2"/>
    <n v="7"/>
    <n v="2"/>
    <n v="0"/>
    <n v="3"/>
    <x v="7"/>
    <x v="3"/>
    <x v="1"/>
    <n v="11.4"/>
    <x v="1"/>
    <n v="57"/>
    <x v="1"/>
    <n v="0"/>
    <n v="0"/>
    <n v="0"/>
    <n v="0"/>
    <n v="0"/>
    <n v="0"/>
    <m/>
    <n v="0"/>
    <n v="3"/>
    <n v="11"/>
    <n v="45"/>
    <x v="1"/>
    <x v="1"/>
    <x v="28"/>
    <x v="0"/>
  </r>
  <r>
    <n v="851"/>
    <n v="70123"/>
    <n v="0"/>
    <n v="0"/>
    <n v="27"/>
    <x v="2"/>
    <n v="37"/>
    <x v="2"/>
    <n v="2433"/>
    <x v="1"/>
    <n v="0"/>
    <n v="0"/>
    <n v="0"/>
    <n v="1"/>
    <n v="0"/>
    <n v="0"/>
    <n v="0"/>
    <n v="0"/>
    <n v="0"/>
    <n v="1"/>
    <n v="1308"/>
    <n v="0"/>
    <n v="396"/>
    <n v="23"/>
    <n v="0"/>
    <n v="0"/>
    <n v="1"/>
    <n v="3"/>
    <n v="5"/>
    <n v="7"/>
    <n v="4"/>
    <x v="21"/>
    <x v="2"/>
    <x v="0"/>
    <n v="107.9375"/>
    <x v="0"/>
    <n v="1727"/>
    <x v="0"/>
    <n v="0"/>
    <n v="1"/>
    <n v="0"/>
    <n v="1"/>
    <n v="0"/>
    <n v="2"/>
    <m/>
    <n v="0"/>
    <n v="3"/>
    <n v="11"/>
    <n v="1727"/>
    <x v="1"/>
    <x v="1"/>
    <x v="38"/>
    <x v="1"/>
  </r>
  <r>
    <n v="852"/>
    <n v="62450"/>
    <n v="0"/>
    <n v="1"/>
    <n v="61"/>
    <x v="4"/>
    <n v="61"/>
    <x v="0"/>
    <n v="2333"/>
    <x v="0"/>
    <n v="0"/>
    <n v="0"/>
    <n v="1"/>
    <n v="0"/>
    <n v="0"/>
    <n v="0"/>
    <n v="0"/>
    <n v="1"/>
    <n v="0"/>
    <n v="0"/>
    <n v="515"/>
    <n v="47"/>
    <n v="267"/>
    <n v="62"/>
    <n v="66"/>
    <n v="38"/>
    <n v="2"/>
    <n v="3"/>
    <n v="5"/>
    <n v="5"/>
    <n v="4"/>
    <x v="4"/>
    <x v="4"/>
    <x v="2"/>
    <n v="68.357142857142861"/>
    <x v="0"/>
    <n v="957"/>
    <x v="2"/>
    <n v="0"/>
    <n v="0"/>
    <n v="0"/>
    <n v="1"/>
    <n v="0"/>
    <n v="1"/>
    <m/>
    <n v="0"/>
    <n v="3"/>
    <n v="11"/>
    <n v="919"/>
    <x v="1"/>
    <x v="1"/>
    <x v="16"/>
    <x v="0"/>
  </r>
  <r>
    <n v="853"/>
    <n v="21675"/>
    <n v="1"/>
    <n v="0"/>
    <n v="55"/>
    <x v="0"/>
    <n v="44"/>
    <x v="3"/>
    <n v="2177"/>
    <x v="1"/>
    <n v="0"/>
    <n v="0"/>
    <n v="0"/>
    <n v="1"/>
    <n v="0"/>
    <n v="0"/>
    <n v="0"/>
    <n v="1"/>
    <n v="0"/>
    <n v="0"/>
    <n v="4"/>
    <n v="0"/>
    <n v="16"/>
    <n v="17"/>
    <n v="4"/>
    <n v="4"/>
    <n v="3"/>
    <n v="7"/>
    <n v="4"/>
    <n v="0"/>
    <n v="3"/>
    <x v="17"/>
    <x v="3"/>
    <x v="2"/>
    <n v="5.8571428571428568"/>
    <x v="1"/>
    <n v="41"/>
    <x v="1"/>
    <n v="0"/>
    <n v="0"/>
    <n v="0"/>
    <n v="0"/>
    <n v="0"/>
    <n v="0"/>
    <m/>
    <n v="0"/>
    <n v="3"/>
    <n v="11"/>
    <n v="37"/>
    <x v="1"/>
    <x v="1"/>
    <x v="8"/>
    <x v="0"/>
  </r>
  <r>
    <n v="854"/>
    <n v="42395"/>
    <n v="1"/>
    <n v="1"/>
    <n v="35"/>
    <x v="1"/>
    <n v="39"/>
    <x v="2"/>
    <n v="2245"/>
    <x v="0"/>
    <n v="0"/>
    <n v="0"/>
    <n v="1"/>
    <n v="0"/>
    <n v="0"/>
    <n v="1"/>
    <n v="0"/>
    <n v="0"/>
    <n v="0"/>
    <n v="0"/>
    <n v="48"/>
    <n v="13"/>
    <n v="57"/>
    <n v="24"/>
    <n v="15"/>
    <n v="25"/>
    <n v="4"/>
    <n v="7"/>
    <n v="3"/>
    <n v="1"/>
    <n v="4"/>
    <x v="6"/>
    <x v="3"/>
    <x v="1"/>
    <n v="19.625"/>
    <x v="1"/>
    <n v="157"/>
    <x v="3"/>
    <n v="0"/>
    <n v="0"/>
    <n v="0"/>
    <n v="0"/>
    <n v="0"/>
    <n v="0"/>
    <m/>
    <n v="0"/>
    <n v="3"/>
    <n v="11"/>
    <n v="132"/>
    <x v="1"/>
    <x v="1"/>
    <x v="6"/>
    <x v="0"/>
  </r>
  <r>
    <n v="855"/>
    <n v="61346"/>
    <n v="1"/>
    <n v="0"/>
    <n v="34"/>
    <x v="1"/>
    <n v="42"/>
    <x v="3"/>
    <n v="2425"/>
    <x v="1"/>
    <n v="0"/>
    <n v="0"/>
    <n v="0"/>
    <n v="1"/>
    <n v="0"/>
    <n v="0"/>
    <n v="0"/>
    <n v="0"/>
    <n v="1"/>
    <n v="0"/>
    <n v="562"/>
    <n v="58"/>
    <n v="168"/>
    <n v="43"/>
    <n v="16"/>
    <n v="142"/>
    <n v="1"/>
    <n v="3"/>
    <n v="5"/>
    <n v="7"/>
    <n v="10"/>
    <x v="0"/>
    <x v="0"/>
    <x v="1"/>
    <n v="38.5"/>
    <x v="2"/>
    <n v="847"/>
    <x v="2"/>
    <n v="0"/>
    <n v="0"/>
    <n v="0"/>
    <n v="0"/>
    <n v="0"/>
    <n v="0"/>
    <m/>
    <n v="0"/>
    <n v="3"/>
    <n v="11"/>
    <n v="705"/>
    <x v="1"/>
    <x v="1"/>
    <x v="5"/>
    <x v="0"/>
  </r>
  <r>
    <n v="856"/>
    <n v="80812"/>
    <n v="0"/>
    <n v="0"/>
    <n v="95"/>
    <x v="3"/>
    <n v="67"/>
    <x v="0"/>
    <n v="2444"/>
    <x v="1"/>
    <n v="0"/>
    <n v="0"/>
    <n v="0"/>
    <n v="1"/>
    <n v="0"/>
    <n v="0"/>
    <n v="0"/>
    <n v="1"/>
    <n v="0"/>
    <n v="0"/>
    <n v="769"/>
    <n v="22"/>
    <n v="500"/>
    <n v="210"/>
    <n v="143"/>
    <n v="33"/>
    <n v="1"/>
    <n v="2"/>
    <n v="4"/>
    <n v="8"/>
    <n v="5"/>
    <x v="5"/>
    <x v="2"/>
    <x v="0"/>
    <n v="96.705882352941174"/>
    <x v="0"/>
    <n v="1644"/>
    <x v="0"/>
    <n v="1"/>
    <n v="0"/>
    <n v="1"/>
    <n v="0"/>
    <n v="1"/>
    <n v="3"/>
    <m/>
    <n v="0"/>
    <n v="3"/>
    <n v="11"/>
    <n v="1611"/>
    <x v="1"/>
    <x v="1"/>
    <x v="13"/>
    <x v="0"/>
  </r>
  <r>
    <n v="857"/>
    <n v="42835"/>
    <n v="1"/>
    <n v="1"/>
    <n v="64"/>
    <x v="4"/>
    <n v="49"/>
    <x v="3"/>
    <n v="2523"/>
    <x v="3"/>
    <n v="1"/>
    <n v="0"/>
    <n v="0"/>
    <n v="0"/>
    <n v="0"/>
    <n v="0"/>
    <n v="0"/>
    <n v="0"/>
    <n v="1"/>
    <n v="0"/>
    <n v="379"/>
    <n v="4"/>
    <n v="93"/>
    <n v="12"/>
    <n v="9"/>
    <n v="98"/>
    <n v="7"/>
    <n v="6"/>
    <n v="6"/>
    <n v="6"/>
    <n v="4"/>
    <x v="21"/>
    <x v="2"/>
    <x v="2"/>
    <n v="31.0625"/>
    <x v="2"/>
    <n v="497"/>
    <x v="3"/>
    <n v="0"/>
    <n v="0"/>
    <n v="0"/>
    <n v="0"/>
    <n v="0"/>
    <n v="0"/>
    <m/>
    <n v="0"/>
    <n v="3"/>
    <n v="11"/>
    <n v="399"/>
    <x v="1"/>
    <x v="1"/>
    <x v="18"/>
    <x v="0"/>
  </r>
  <r>
    <n v="858"/>
    <n v="39922"/>
    <n v="1"/>
    <n v="0"/>
    <n v="30"/>
    <x v="2"/>
    <n v="37"/>
    <x v="2"/>
    <n v="2659"/>
    <x v="2"/>
    <n v="0"/>
    <n v="1"/>
    <n v="0"/>
    <n v="0"/>
    <n v="0"/>
    <n v="0"/>
    <n v="0"/>
    <n v="1"/>
    <n v="0"/>
    <n v="0"/>
    <n v="29"/>
    <n v="12"/>
    <n v="59"/>
    <n v="19"/>
    <n v="1"/>
    <n v="36"/>
    <n v="2"/>
    <n v="8"/>
    <n v="3"/>
    <n v="0"/>
    <n v="4"/>
    <x v="17"/>
    <x v="3"/>
    <x v="1"/>
    <n v="17.142857142857142"/>
    <x v="1"/>
    <n v="120"/>
    <x v="3"/>
    <n v="0"/>
    <n v="0"/>
    <n v="0"/>
    <n v="0"/>
    <n v="0"/>
    <n v="0"/>
    <m/>
    <n v="0"/>
    <n v="3"/>
    <n v="11"/>
    <n v="84"/>
    <x v="1"/>
    <x v="1"/>
    <x v="20"/>
    <x v="0"/>
  </r>
  <r>
    <n v="859"/>
    <n v="86424"/>
    <n v="0"/>
    <n v="0"/>
    <n v="12"/>
    <x v="5"/>
    <n v="64"/>
    <x v="0"/>
    <n v="2244"/>
    <x v="0"/>
    <n v="0"/>
    <n v="0"/>
    <n v="1"/>
    <n v="0"/>
    <n v="0"/>
    <n v="0"/>
    <n v="0"/>
    <n v="0"/>
    <n v="1"/>
    <n v="0"/>
    <n v="387"/>
    <n v="68"/>
    <n v="569"/>
    <n v="89"/>
    <n v="45"/>
    <n v="68"/>
    <n v="1"/>
    <n v="1"/>
    <n v="6"/>
    <n v="9"/>
    <n v="12"/>
    <x v="26"/>
    <x v="0"/>
    <x v="1"/>
    <n v="42.888888888888886"/>
    <x v="2"/>
    <n v="1158"/>
    <x v="4"/>
    <n v="0"/>
    <n v="0"/>
    <n v="0"/>
    <n v="0"/>
    <n v="0"/>
    <n v="0"/>
    <m/>
    <n v="0"/>
    <n v="3"/>
    <n v="11"/>
    <n v="1090"/>
    <x v="1"/>
    <x v="1"/>
    <x v="48"/>
    <x v="1"/>
  </r>
  <r>
    <n v="860"/>
    <n v="17117"/>
    <n v="1"/>
    <n v="0"/>
    <n v="96"/>
    <x v="3"/>
    <n v="42"/>
    <x v="3"/>
    <n v="2687"/>
    <x v="1"/>
    <n v="0"/>
    <n v="0"/>
    <n v="0"/>
    <n v="1"/>
    <n v="0"/>
    <n v="1"/>
    <n v="0"/>
    <n v="0"/>
    <n v="0"/>
    <n v="0"/>
    <n v="12"/>
    <n v="23"/>
    <n v="38"/>
    <n v="30"/>
    <n v="18"/>
    <n v="7"/>
    <n v="4"/>
    <n v="9"/>
    <n v="3"/>
    <n v="1"/>
    <n v="3"/>
    <x v="17"/>
    <x v="3"/>
    <x v="2"/>
    <n v="17.285714285714285"/>
    <x v="1"/>
    <n v="121"/>
    <x v="3"/>
    <n v="0"/>
    <n v="0"/>
    <n v="0"/>
    <n v="0"/>
    <n v="0"/>
    <n v="0"/>
    <m/>
    <n v="0"/>
    <n v="3"/>
    <n v="11"/>
    <n v="114"/>
    <x v="1"/>
    <x v="1"/>
    <x v="31"/>
    <x v="0"/>
  </r>
  <r>
    <n v="861"/>
    <n v="24762"/>
    <n v="1"/>
    <n v="0"/>
    <n v="16"/>
    <x v="2"/>
    <n v="48"/>
    <x v="3"/>
    <n v="2298"/>
    <x v="0"/>
    <n v="0"/>
    <n v="0"/>
    <n v="1"/>
    <n v="0"/>
    <n v="0"/>
    <n v="0"/>
    <n v="0"/>
    <n v="1"/>
    <n v="0"/>
    <n v="0"/>
    <n v="6"/>
    <n v="10"/>
    <n v="12"/>
    <n v="3"/>
    <n v="15"/>
    <n v="40"/>
    <n v="3"/>
    <n v="8"/>
    <n v="3"/>
    <n v="1"/>
    <n v="2"/>
    <x v="3"/>
    <x v="3"/>
    <x v="2"/>
    <n v="7.666666666666667"/>
    <x v="1"/>
    <n v="46"/>
    <x v="1"/>
    <n v="0"/>
    <n v="0"/>
    <n v="1"/>
    <n v="0"/>
    <n v="0"/>
    <n v="1"/>
    <m/>
    <n v="0"/>
    <n v="3"/>
    <n v="11"/>
    <n v="6"/>
    <x v="0"/>
    <x v="0"/>
    <x v="3"/>
    <x v="0"/>
  </r>
  <r>
    <n v="862"/>
    <n v="35797"/>
    <n v="0"/>
    <n v="1"/>
    <n v="16"/>
    <x v="2"/>
    <n v="45"/>
    <x v="3"/>
    <n v="2780"/>
    <x v="2"/>
    <n v="0"/>
    <n v="1"/>
    <n v="0"/>
    <n v="0"/>
    <n v="0"/>
    <n v="0"/>
    <n v="0"/>
    <n v="1"/>
    <n v="0"/>
    <n v="0"/>
    <n v="27"/>
    <n v="1"/>
    <n v="14"/>
    <n v="4"/>
    <n v="1"/>
    <n v="21"/>
    <n v="2"/>
    <n v="8"/>
    <n v="2"/>
    <n v="0"/>
    <n v="3"/>
    <x v="7"/>
    <x v="3"/>
    <x v="1"/>
    <n v="9.4"/>
    <x v="1"/>
    <n v="47"/>
    <x v="1"/>
    <n v="0"/>
    <n v="0"/>
    <n v="0"/>
    <n v="0"/>
    <n v="0"/>
    <n v="0"/>
    <m/>
    <n v="0"/>
    <n v="3"/>
    <n v="11"/>
    <n v="26"/>
    <x v="1"/>
    <x v="1"/>
    <x v="3"/>
    <x v="0"/>
  </r>
  <r>
    <n v="863"/>
    <n v="36627"/>
    <n v="2"/>
    <n v="0"/>
    <n v="78"/>
    <x v="3"/>
    <n v="45"/>
    <x v="3"/>
    <n v="2500"/>
    <x v="3"/>
    <n v="1"/>
    <n v="0"/>
    <n v="0"/>
    <n v="0"/>
    <n v="0"/>
    <n v="0"/>
    <n v="0"/>
    <n v="1"/>
    <n v="0"/>
    <n v="0"/>
    <n v="9"/>
    <n v="1"/>
    <n v="5"/>
    <n v="0"/>
    <n v="0"/>
    <n v="1"/>
    <n v="1"/>
    <n v="5"/>
    <n v="0"/>
    <n v="0"/>
    <n v="3"/>
    <x v="20"/>
    <x v="1"/>
    <x v="1"/>
    <n v="5"/>
    <x v="1"/>
    <n v="15"/>
    <x v="1"/>
    <n v="0"/>
    <n v="0"/>
    <n v="0"/>
    <n v="0"/>
    <n v="0"/>
    <n v="0"/>
    <m/>
    <n v="0"/>
    <n v="3"/>
    <n v="11"/>
    <n v="14"/>
    <x v="1"/>
    <x v="1"/>
    <x v="14"/>
    <x v="0"/>
  </r>
  <r>
    <n v="864"/>
    <n v="51111"/>
    <n v="1"/>
    <n v="1"/>
    <n v="83"/>
    <x v="3"/>
    <n v="39"/>
    <x v="2"/>
    <n v="2169"/>
    <x v="2"/>
    <n v="0"/>
    <n v="1"/>
    <n v="0"/>
    <n v="0"/>
    <n v="0"/>
    <n v="1"/>
    <n v="0"/>
    <n v="0"/>
    <n v="0"/>
    <n v="0"/>
    <n v="22"/>
    <n v="0"/>
    <n v="19"/>
    <n v="6"/>
    <n v="5"/>
    <n v="3"/>
    <n v="2"/>
    <n v="6"/>
    <n v="2"/>
    <n v="0"/>
    <n v="3"/>
    <x v="7"/>
    <x v="3"/>
    <x v="1"/>
    <n v="10.4"/>
    <x v="1"/>
    <n v="52"/>
    <x v="1"/>
    <n v="0"/>
    <n v="0"/>
    <n v="0"/>
    <n v="0"/>
    <n v="0"/>
    <n v="0"/>
    <m/>
    <n v="0"/>
    <n v="3"/>
    <n v="11"/>
    <n v="49"/>
    <x v="1"/>
    <x v="1"/>
    <x v="14"/>
    <x v="0"/>
  </r>
  <r>
    <n v="865"/>
    <n v="86857"/>
    <n v="0"/>
    <n v="0"/>
    <n v="96"/>
    <x v="3"/>
    <n v="48"/>
    <x v="3"/>
    <n v="2814"/>
    <x v="0"/>
    <n v="0"/>
    <n v="0"/>
    <n v="1"/>
    <n v="0"/>
    <n v="0"/>
    <n v="0"/>
    <n v="0"/>
    <n v="0"/>
    <n v="0"/>
    <n v="1"/>
    <n v="899"/>
    <n v="102"/>
    <n v="838"/>
    <n v="133"/>
    <n v="102"/>
    <n v="40"/>
    <n v="1"/>
    <n v="2"/>
    <n v="5"/>
    <n v="6"/>
    <n v="10"/>
    <x v="27"/>
    <x v="0"/>
    <x v="1"/>
    <n v="98.761904761904759"/>
    <x v="0"/>
    <n v="2074"/>
    <x v="0"/>
    <n v="0"/>
    <n v="0"/>
    <n v="0"/>
    <n v="0"/>
    <n v="0"/>
    <n v="0"/>
    <m/>
    <n v="0"/>
    <n v="3"/>
    <n v="11"/>
    <n v="2034"/>
    <x v="0"/>
    <x v="0"/>
    <x v="13"/>
    <x v="0"/>
  </r>
  <r>
    <n v="866"/>
    <n v="82072"/>
    <n v="0"/>
    <n v="0"/>
    <n v="67"/>
    <x v="4"/>
    <n v="50"/>
    <x v="1"/>
    <n v="2521"/>
    <x v="1"/>
    <n v="0"/>
    <n v="0"/>
    <n v="0"/>
    <n v="1"/>
    <n v="0"/>
    <n v="0"/>
    <n v="0"/>
    <n v="0"/>
    <n v="0"/>
    <n v="1"/>
    <n v="889"/>
    <n v="55"/>
    <n v="685"/>
    <n v="168"/>
    <n v="92"/>
    <n v="129"/>
    <n v="1"/>
    <n v="1"/>
    <n v="3"/>
    <n v="2"/>
    <n v="13"/>
    <x v="23"/>
    <x v="2"/>
    <x v="1"/>
    <n v="104.94444444444444"/>
    <x v="0"/>
    <n v="1889"/>
    <x v="0"/>
    <n v="0"/>
    <n v="0"/>
    <n v="0"/>
    <n v="0"/>
    <n v="0"/>
    <n v="0"/>
    <m/>
    <n v="0"/>
    <n v="3"/>
    <n v="11"/>
    <n v="1760"/>
    <x v="1"/>
    <x v="1"/>
    <x v="45"/>
    <x v="0"/>
  </r>
  <r>
    <n v="867"/>
    <n v="46231"/>
    <n v="2"/>
    <n v="1"/>
    <n v="87"/>
    <x v="3"/>
    <n v="67"/>
    <x v="0"/>
    <n v="2739"/>
    <x v="0"/>
    <n v="0"/>
    <n v="0"/>
    <n v="1"/>
    <n v="0"/>
    <n v="0"/>
    <n v="0"/>
    <n v="0"/>
    <n v="0"/>
    <n v="0"/>
    <n v="1"/>
    <n v="189"/>
    <n v="2"/>
    <n v="55"/>
    <n v="0"/>
    <n v="5"/>
    <n v="12"/>
    <n v="4"/>
    <n v="9"/>
    <n v="6"/>
    <n v="1"/>
    <n v="4"/>
    <x v="12"/>
    <x v="4"/>
    <x v="2"/>
    <n v="22.818181818181817"/>
    <x v="1"/>
    <n v="251"/>
    <x v="3"/>
    <n v="0"/>
    <n v="0"/>
    <n v="0"/>
    <n v="0"/>
    <n v="0"/>
    <n v="0"/>
    <m/>
    <n v="0"/>
    <n v="3"/>
    <n v="11"/>
    <n v="239"/>
    <x v="1"/>
    <x v="1"/>
    <x v="31"/>
    <x v="0"/>
  </r>
  <r>
    <n v="868"/>
    <n v="42243"/>
    <n v="1"/>
    <n v="1"/>
    <n v="34"/>
    <x v="1"/>
    <n v="61"/>
    <x v="0"/>
    <n v="2359"/>
    <x v="2"/>
    <n v="0"/>
    <n v="1"/>
    <n v="0"/>
    <n v="0"/>
    <n v="0"/>
    <n v="0"/>
    <n v="0"/>
    <n v="1"/>
    <n v="0"/>
    <n v="0"/>
    <n v="48"/>
    <n v="0"/>
    <n v="2"/>
    <n v="0"/>
    <n v="0"/>
    <n v="5"/>
    <n v="2"/>
    <n v="7"/>
    <n v="2"/>
    <n v="0"/>
    <n v="3"/>
    <x v="7"/>
    <x v="3"/>
    <x v="1"/>
    <n v="10"/>
    <x v="1"/>
    <n v="50"/>
    <x v="1"/>
    <n v="0"/>
    <n v="0"/>
    <n v="0"/>
    <n v="0"/>
    <n v="0"/>
    <n v="0"/>
    <m/>
    <n v="0"/>
    <n v="3"/>
    <n v="11"/>
    <n v="45"/>
    <x v="1"/>
    <x v="1"/>
    <x v="1"/>
    <x v="0"/>
  </r>
  <r>
    <n v="869"/>
    <n v="51195"/>
    <n v="1"/>
    <n v="1"/>
    <n v="46"/>
    <x v="0"/>
    <n v="58"/>
    <x v="1"/>
    <n v="2613"/>
    <x v="1"/>
    <n v="0"/>
    <n v="0"/>
    <n v="0"/>
    <n v="1"/>
    <n v="0"/>
    <n v="0"/>
    <n v="0"/>
    <n v="1"/>
    <n v="0"/>
    <n v="0"/>
    <n v="230"/>
    <n v="14"/>
    <n v="156"/>
    <n v="82"/>
    <n v="24"/>
    <n v="58"/>
    <n v="8"/>
    <n v="8"/>
    <n v="9"/>
    <n v="2"/>
    <n v="5"/>
    <x v="21"/>
    <x v="2"/>
    <x v="2"/>
    <n v="31.625"/>
    <x v="2"/>
    <n v="506"/>
    <x v="2"/>
    <n v="0"/>
    <n v="0"/>
    <n v="0"/>
    <n v="0"/>
    <n v="0"/>
    <n v="0"/>
    <m/>
    <n v="0"/>
    <n v="3"/>
    <n v="11"/>
    <n v="448"/>
    <x v="1"/>
    <x v="1"/>
    <x v="22"/>
    <x v="0"/>
  </r>
  <r>
    <n v="870"/>
    <n v="68092"/>
    <n v="0"/>
    <n v="0"/>
    <n v="7"/>
    <x v="5"/>
    <n v="42"/>
    <x v="3"/>
    <n v="2354"/>
    <x v="0"/>
    <n v="0"/>
    <n v="0"/>
    <n v="1"/>
    <n v="0"/>
    <n v="0"/>
    <n v="0"/>
    <n v="0"/>
    <n v="0"/>
    <n v="1"/>
    <n v="0"/>
    <n v="852"/>
    <n v="60"/>
    <n v="207"/>
    <n v="78"/>
    <n v="36"/>
    <n v="48"/>
    <n v="2"/>
    <n v="5"/>
    <n v="2"/>
    <n v="6"/>
    <n v="10"/>
    <x v="23"/>
    <x v="2"/>
    <x v="1"/>
    <n v="68.5"/>
    <x v="0"/>
    <n v="1233"/>
    <x v="4"/>
    <n v="0"/>
    <n v="0"/>
    <n v="0"/>
    <n v="0"/>
    <n v="0"/>
    <n v="0"/>
    <m/>
    <n v="0"/>
    <n v="3"/>
    <n v="11"/>
    <n v="1185"/>
    <x v="1"/>
    <x v="1"/>
    <x v="21"/>
    <x v="1"/>
  </r>
  <r>
    <n v="871"/>
    <n v="31814"/>
    <n v="1"/>
    <n v="0"/>
    <n v="73"/>
    <x v="4"/>
    <n v="47"/>
    <x v="3"/>
    <n v="2664"/>
    <x v="2"/>
    <n v="0"/>
    <n v="1"/>
    <n v="0"/>
    <n v="0"/>
    <n v="0"/>
    <n v="0"/>
    <n v="0"/>
    <n v="1"/>
    <n v="0"/>
    <n v="0"/>
    <n v="35"/>
    <n v="3"/>
    <n v="20"/>
    <n v="4"/>
    <n v="1"/>
    <n v="20"/>
    <n v="2"/>
    <n v="9"/>
    <n v="2"/>
    <n v="0"/>
    <n v="3"/>
    <x v="7"/>
    <x v="3"/>
    <x v="1"/>
    <n v="12.6"/>
    <x v="1"/>
    <n v="63"/>
    <x v="1"/>
    <n v="0"/>
    <n v="0"/>
    <n v="1"/>
    <n v="0"/>
    <n v="0"/>
    <n v="1"/>
    <m/>
    <n v="0"/>
    <n v="3"/>
    <n v="11"/>
    <n v="43"/>
    <x v="1"/>
    <x v="1"/>
    <x v="28"/>
    <x v="0"/>
  </r>
  <r>
    <n v="872"/>
    <n v="51390"/>
    <n v="1"/>
    <n v="1"/>
    <n v="54"/>
    <x v="0"/>
    <n v="55"/>
    <x v="1"/>
    <n v="2818"/>
    <x v="4"/>
    <n v="0"/>
    <n v="0"/>
    <n v="0"/>
    <n v="0"/>
    <n v="1"/>
    <n v="0"/>
    <n v="0"/>
    <n v="0"/>
    <n v="1"/>
    <n v="0"/>
    <n v="205"/>
    <n v="20"/>
    <n v="47"/>
    <n v="23"/>
    <n v="2"/>
    <n v="56"/>
    <n v="6"/>
    <n v="5"/>
    <n v="5"/>
    <n v="2"/>
    <n v="5"/>
    <x v="10"/>
    <x v="4"/>
    <x v="2"/>
    <n v="24.75"/>
    <x v="1"/>
    <n v="297"/>
    <x v="3"/>
    <n v="0"/>
    <n v="0"/>
    <n v="0"/>
    <n v="0"/>
    <n v="0"/>
    <n v="0"/>
    <m/>
    <n v="0"/>
    <n v="3"/>
    <n v="11"/>
    <n v="241"/>
    <x v="1"/>
    <x v="1"/>
    <x v="10"/>
    <x v="0"/>
  </r>
  <r>
    <n v="873"/>
    <n v="76630"/>
    <n v="0"/>
    <n v="0"/>
    <n v="93"/>
    <x v="3"/>
    <n v="37"/>
    <x v="2"/>
    <n v="2325"/>
    <x v="2"/>
    <n v="0"/>
    <n v="1"/>
    <n v="0"/>
    <n v="0"/>
    <n v="0"/>
    <n v="0"/>
    <n v="0"/>
    <n v="1"/>
    <n v="0"/>
    <n v="0"/>
    <n v="255"/>
    <n v="31"/>
    <n v="446"/>
    <n v="40"/>
    <n v="56"/>
    <n v="175"/>
    <n v="1"/>
    <n v="1"/>
    <n v="3"/>
    <n v="10"/>
    <n v="11"/>
    <x v="13"/>
    <x v="0"/>
    <x v="1"/>
    <n v="34.5"/>
    <x v="2"/>
    <n v="828"/>
    <x v="2"/>
    <n v="0"/>
    <n v="0"/>
    <n v="0"/>
    <n v="0"/>
    <n v="0"/>
    <n v="0"/>
    <m/>
    <n v="0"/>
    <n v="3"/>
    <n v="11"/>
    <n v="653"/>
    <x v="1"/>
    <x v="1"/>
    <x v="30"/>
    <x v="0"/>
  </r>
  <r>
    <n v="874"/>
    <n v="26868"/>
    <n v="1"/>
    <n v="0"/>
    <n v="52"/>
    <x v="0"/>
    <n v="29"/>
    <x v="5"/>
    <n v="2219"/>
    <x v="0"/>
    <n v="0"/>
    <n v="0"/>
    <n v="1"/>
    <n v="0"/>
    <n v="0"/>
    <n v="0"/>
    <n v="1"/>
    <n v="0"/>
    <n v="0"/>
    <n v="0"/>
    <n v="0"/>
    <n v="0"/>
    <n v="1"/>
    <n v="8"/>
    <n v="3"/>
    <n v="2"/>
    <n v="1"/>
    <n v="7"/>
    <n v="1"/>
    <n v="0"/>
    <n v="2"/>
    <x v="20"/>
    <x v="1"/>
    <x v="1"/>
    <n v="4"/>
    <x v="1"/>
    <n v="12"/>
    <x v="1"/>
    <n v="0"/>
    <n v="0"/>
    <n v="0"/>
    <n v="0"/>
    <n v="0"/>
    <n v="0"/>
    <m/>
    <n v="0"/>
    <n v="3"/>
    <n v="11"/>
    <n v="10"/>
    <x v="1"/>
    <x v="1"/>
    <x v="8"/>
    <x v="0"/>
  </r>
  <r>
    <n v="875"/>
    <n v="48948"/>
    <n v="0"/>
    <n v="0"/>
    <n v="53"/>
    <x v="0"/>
    <n v="77"/>
    <x v="4"/>
    <n v="2672"/>
    <x v="3"/>
    <n v="1"/>
    <n v="0"/>
    <n v="0"/>
    <n v="0"/>
    <n v="0"/>
    <n v="0"/>
    <n v="0"/>
    <n v="0"/>
    <n v="0"/>
    <n v="1"/>
    <n v="437"/>
    <n v="8"/>
    <n v="206"/>
    <n v="160"/>
    <n v="49"/>
    <n v="42"/>
    <n v="2"/>
    <n v="6"/>
    <n v="7"/>
    <n v="10"/>
    <n v="5"/>
    <x v="0"/>
    <x v="0"/>
    <x v="0"/>
    <n v="39.090909090909093"/>
    <x v="2"/>
    <n v="860"/>
    <x v="2"/>
    <n v="0"/>
    <n v="0"/>
    <n v="1"/>
    <n v="0"/>
    <n v="0"/>
    <n v="1"/>
    <m/>
    <n v="0"/>
    <n v="3"/>
    <n v="11"/>
    <n v="818"/>
    <x v="0"/>
    <x v="0"/>
    <x v="22"/>
    <x v="0"/>
  </r>
  <r>
    <n v="876"/>
    <n v="55260"/>
    <n v="0"/>
    <n v="1"/>
    <n v="81"/>
    <x v="3"/>
    <n v="48"/>
    <x v="3"/>
    <n v="2723"/>
    <x v="0"/>
    <n v="0"/>
    <n v="0"/>
    <n v="1"/>
    <n v="0"/>
    <n v="0"/>
    <n v="0"/>
    <n v="0"/>
    <n v="0"/>
    <n v="0"/>
    <n v="1"/>
    <n v="825"/>
    <n v="8"/>
    <n v="53"/>
    <n v="11"/>
    <n v="0"/>
    <n v="242"/>
    <n v="2"/>
    <n v="6"/>
    <n v="8"/>
    <n v="10"/>
    <n v="5"/>
    <x v="18"/>
    <x v="0"/>
    <x v="0"/>
    <n v="39"/>
    <x v="2"/>
    <n v="897"/>
    <x v="2"/>
    <n v="0"/>
    <n v="0"/>
    <n v="0"/>
    <n v="0"/>
    <n v="0"/>
    <n v="0"/>
    <m/>
    <n v="0"/>
    <n v="3"/>
    <n v="11"/>
    <n v="655"/>
    <x v="1"/>
    <x v="1"/>
    <x v="30"/>
    <x v="0"/>
  </r>
  <r>
    <n v="877"/>
    <n v="64090"/>
    <n v="0"/>
    <n v="1"/>
    <n v="8"/>
    <x v="5"/>
    <n v="64"/>
    <x v="0"/>
    <n v="2485"/>
    <x v="1"/>
    <n v="0"/>
    <n v="0"/>
    <n v="0"/>
    <n v="1"/>
    <n v="0"/>
    <n v="0"/>
    <n v="0"/>
    <n v="1"/>
    <n v="0"/>
    <n v="0"/>
    <n v="316"/>
    <n v="58"/>
    <n v="161"/>
    <n v="76"/>
    <n v="51"/>
    <n v="135"/>
    <n v="1"/>
    <n v="5"/>
    <n v="6"/>
    <n v="9"/>
    <n v="4"/>
    <x v="19"/>
    <x v="2"/>
    <x v="0"/>
    <n v="34.842105263157897"/>
    <x v="2"/>
    <n v="662"/>
    <x v="2"/>
    <n v="0"/>
    <n v="0"/>
    <n v="0"/>
    <n v="0"/>
    <n v="0"/>
    <n v="0"/>
    <m/>
    <n v="0"/>
    <n v="3"/>
    <n v="11"/>
    <n v="527"/>
    <x v="0"/>
    <x v="0"/>
    <x v="17"/>
    <x v="0"/>
  </r>
  <r>
    <n v="878"/>
    <n v="78331"/>
    <n v="0"/>
    <n v="1"/>
    <n v="97"/>
    <x v="3"/>
    <n v="62"/>
    <x v="0"/>
    <n v="2316"/>
    <x v="3"/>
    <n v="1"/>
    <n v="0"/>
    <n v="0"/>
    <n v="0"/>
    <n v="0"/>
    <n v="0"/>
    <n v="0"/>
    <n v="1"/>
    <n v="0"/>
    <n v="0"/>
    <n v="756"/>
    <n v="138"/>
    <n v="354"/>
    <n v="160"/>
    <n v="169"/>
    <n v="61"/>
    <n v="2"/>
    <n v="4"/>
    <n v="10"/>
    <n v="6"/>
    <n v="7"/>
    <x v="18"/>
    <x v="0"/>
    <x v="2"/>
    <n v="68.565217391304344"/>
    <x v="0"/>
    <n v="1577"/>
    <x v="0"/>
    <n v="0"/>
    <n v="0"/>
    <n v="0"/>
    <n v="0"/>
    <n v="0"/>
    <n v="0"/>
    <m/>
    <n v="0"/>
    <n v="3"/>
    <n v="11"/>
    <n v="1516"/>
    <x v="1"/>
    <x v="1"/>
    <x v="13"/>
    <x v="0"/>
  </r>
  <r>
    <n v="879"/>
    <n v="37087"/>
    <n v="1"/>
    <n v="0"/>
    <n v="50"/>
    <x v="0"/>
    <n v="46"/>
    <x v="3"/>
    <n v="2481"/>
    <x v="2"/>
    <n v="0"/>
    <n v="1"/>
    <n v="0"/>
    <n v="0"/>
    <n v="0"/>
    <n v="0"/>
    <n v="0"/>
    <n v="0"/>
    <n v="0"/>
    <n v="1"/>
    <n v="194"/>
    <n v="55"/>
    <n v="134"/>
    <n v="15"/>
    <n v="0"/>
    <n v="3"/>
    <n v="3"/>
    <n v="6"/>
    <n v="4"/>
    <n v="2"/>
    <n v="8"/>
    <x v="4"/>
    <x v="4"/>
    <x v="1"/>
    <n v="28.428571428571427"/>
    <x v="2"/>
    <n v="398"/>
    <x v="3"/>
    <n v="0"/>
    <n v="0"/>
    <n v="0"/>
    <n v="0"/>
    <n v="0"/>
    <n v="0"/>
    <m/>
    <n v="0"/>
    <n v="3"/>
    <n v="11"/>
    <n v="395"/>
    <x v="1"/>
    <x v="1"/>
    <x v="27"/>
    <x v="0"/>
  </r>
  <r>
    <n v="880"/>
    <n v="21846"/>
    <n v="1"/>
    <n v="0"/>
    <n v="38"/>
    <x v="1"/>
    <n v="34"/>
    <x v="2"/>
    <n v="2409"/>
    <x v="3"/>
    <n v="1"/>
    <n v="0"/>
    <n v="0"/>
    <n v="0"/>
    <n v="0"/>
    <n v="0"/>
    <n v="0"/>
    <n v="1"/>
    <n v="0"/>
    <n v="0"/>
    <n v="7"/>
    <n v="17"/>
    <n v="18"/>
    <n v="6"/>
    <n v="10"/>
    <n v="26"/>
    <n v="4"/>
    <n v="8"/>
    <n v="4"/>
    <n v="0"/>
    <n v="3"/>
    <x v="17"/>
    <x v="3"/>
    <x v="2"/>
    <n v="8.2857142857142865"/>
    <x v="1"/>
    <n v="58"/>
    <x v="1"/>
    <n v="0"/>
    <n v="0"/>
    <n v="0"/>
    <n v="0"/>
    <n v="0"/>
    <n v="0"/>
    <m/>
    <n v="0"/>
    <n v="3"/>
    <n v="11"/>
    <n v="32"/>
    <x v="1"/>
    <x v="1"/>
    <x v="1"/>
    <x v="0"/>
  </r>
  <r>
    <n v="881"/>
    <n v="81320"/>
    <n v="0"/>
    <n v="0"/>
    <n v="61"/>
    <x v="4"/>
    <n v="62"/>
    <x v="0"/>
    <n v="2667"/>
    <x v="2"/>
    <n v="0"/>
    <n v="1"/>
    <n v="0"/>
    <n v="0"/>
    <n v="0"/>
    <n v="0"/>
    <n v="0"/>
    <n v="1"/>
    <n v="0"/>
    <n v="0"/>
    <n v="183"/>
    <n v="33"/>
    <n v="493"/>
    <n v="59"/>
    <n v="103"/>
    <n v="57"/>
    <n v="1"/>
    <n v="2"/>
    <n v="4"/>
    <n v="3"/>
    <n v="10"/>
    <x v="5"/>
    <x v="2"/>
    <x v="1"/>
    <n v="51.235294117647058"/>
    <x v="0"/>
    <n v="871"/>
    <x v="2"/>
    <n v="0"/>
    <n v="0"/>
    <n v="0"/>
    <n v="0"/>
    <n v="0"/>
    <n v="0"/>
    <m/>
    <n v="0"/>
    <n v="3"/>
    <n v="11"/>
    <n v="814"/>
    <x v="1"/>
    <x v="1"/>
    <x v="16"/>
    <x v="0"/>
  </r>
  <r>
    <n v="882"/>
    <n v="54137"/>
    <n v="0"/>
    <n v="1"/>
    <n v="46"/>
    <x v="0"/>
    <n v="50"/>
    <x v="1"/>
    <n v="2476"/>
    <x v="3"/>
    <n v="1"/>
    <n v="0"/>
    <n v="0"/>
    <n v="0"/>
    <n v="0"/>
    <n v="0"/>
    <n v="0"/>
    <n v="1"/>
    <n v="0"/>
    <n v="0"/>
    <n v="171"/>
    <n v="0"/>
    <n v="11"/>
    <n v="0"/>
    <n v="1"/>
    <n v="20"/>
    <n v="2"/>
    <n v="6"/>
    <n v="4"/>
    <n v="1"/>
    <n v="4"/>
    <x v="25"/>
    <x v="3"/>
    <x v="2"/>
    <n v="20.333333333333332"/>
    <x v="1"/>
    <n v="183"/>
    <x v="3"/>
    <n v="0"/>
    <n v="0"/>
    <n v="0"/>
    <n v="0"/>
    <n v="0"/>
    <n v="0"/>
    <m/>
    <n v="0"/>
    <n v="3"/>
    <n v="11"/>
    <n v="163"/>
    <x v="1"/>
    <x v="1"/>
    <x v="10"/>
    <x v="0"/>
  </r>
  <r>
    <n v="883"/>
    <n v="66825"/>
    <n v="0"/>
    <n v="0"/>
    <n v="73"/>
    <x v="4"/>
    <n v="53"/>
    <x v="1"/>
    <n v="2509"/>
    <x v="1"/>
    <n v="0"/>
    <n v="0"/>
    <n v="0"/>
    <n v="1"/>
    <n v="0"/>
    <n v="0"/>
    <n v="0"/>
    <n v="1"/>
    <n v="0"/>
    <n v="0"/>
    <n v="243"/>
    <n v="101"/>
    <n v="405"/>
    <n v="29"/>
    <n v="40"/>
    <n v="40"/>
    <n v="1"/>
    <n v="2"/>
    <n v="4"/>
    <n v="5"/>
    <n v="6"/>
    <x v="9"/>
    <x v="4"/>
    <x v="1"/>
    <n v="54.533333333333331"/>
    <x v="0"/>
    <n v="818"/>
    <x v="2"/>
    <n v="0"/>
    <n v="0"/>
    <n v="0"/>
    <n v="0"/>
    <n v="0"/>
    <n v="0"/>
    <m/>
    <n v="0"/>
    <n v="3"/>
    <n v="11"/>
    <n v="778"/>
    <x v="1"/>
    <x v="1"/>
    <x v="16"/>
    <x v="0"/>
  </r>
  <r>
    <n v="884"/>
    <n v="57100"/>
    <n v="0"/>
    <n v="0"/>
    <n v="19"/>
    <x v="2"/>
    <n v="47"/>
    <x v="3"/>
    <n v="2366"/>
    <x v="1"/>
    <n v="0"/>
    <n v="0"/>
    <n v="0"/>
    <n v="1"/>
    <n v="0"/>
    <n v="0"/>
    <n v="0"/>
    <n v="1"/>
    <n v="0"/>
    <n v="0"/>
    <n v="181"/>
    <n v="21"/>
    <n v="69"/>
    <n v="39"/>
    <n v="3"/>
    <n v="96"/>
    <n v="1"/>
    <n v="3"/>
    <n v="3"/>
    <n v="3"/>
    <n v="6"/>
    <x v="10"/>
    <x v="4"/>
    <x v="1"/>
    <n v="26.083333333333332"/>
    <x v="2"/>
    <n v="313"/>
    <x v="3"/>
    <n v="0"/>
    <n v="0"/>
    <n v="0"/>
    <n v="0"/>
    <n v="0"/>
    <n v="0"/>
    <m/>
    <n v="0"/>
    <n v="3"/>
    <n v="11"/>
    <n v="217"/>
    <x v="1"/>
    <x v="1"/>
    <x v="12"/>
    <x v="0"/>
  </r>
  <r>
    <n v="885"/>
    <n v="58917"/>
    <n v="1"/>
    <n v="2"/>
    <n v="10"/>
    <x v="5"/>
    <n v="51"/>
    <x v="1"/>
    <n v="2621"/>
    <x v="1"/>
    <n v="0"/>
    <n v="0"/>
    <n v="0"/>
    <n v="1"/>
    <n v="0"/>
    <n v="0"/>
    <n v="0"/>
    <n v="1"/>
    <n v="0"/>
    <n v="0"/>
    <n v="151"/>
    <n v="7"/>
    <n v="89"/>
    <n v="0"/>
    <n v="7"/>
    <n v="28"/>
    <n v="5"/>
    <n v="5"/>
    <n v="4"/>
    <n v="1"/>
    <n v="6"/>
    <x v="12"/>
    <x v="4"/>
    <x v="1"/>
    <n v="23.09090909090909"/>
    <x v="1"/>
    <n v="254"/>
    <x v="3"/>
    <n v="0"/>
    <n v="0"/>
    <n v="0"/>
    <n v="0"/>
    <n v="0"/>
    <n v="0"/>
    <m/>
    <n v="0"/>
    <n v="3"/>
    <n v="11"/>
    <n v="226"/>
    <x v="1"/>
    <x v="1"/>
    <x v="19"/>
    <x v="0"/>
  </r>
  <r>
    <n v="886"/>
    <n v="85072"/>
    <n v="0"/>
    <n v="0"/>
    <n v="94"/>
    <x v="3"/>
    <n v="43"/>
    <x v="3"/>
    <n v="2240"/>
    <x v="0"/>
    <n v="0"/>
    <n v="0"/>
    <n v="1"/>
    <n v="0"/>
    <n v="0"/>
    <n v="0"/>
    <n v="0"/>
    <n v="1"/>
    <n v="0"/>
    <n v="0"/>
    <n v="494"/>
    <n v="92"/>
    <n v="391"/>
    <n v="194"/>
    <n v="11"/>
    <n v="241"/>
    <n v="1"/>
    <n v="0"/>
    <n v="3"/>
    <n v="4"/>
    <n v="10"/>
    <x v="5"/>
    <x v="2"/>
    <x v="1"/>
    <n v="69.529411764705884"/>
    <x v="0"/>
    <n v="1182"/>
    <x v="4"/>
    <n v="0"/>
    <n v="0"/>
    <n v="0"/>
    <n v="0"/>
    <n v="0"/>
    <n v="0"/>
    <m/>
    <n v="0"/>
    <n v="3"/>
    <n v="11"/>
    <n v="941"/>
    <x v="1"/>
    <x v="1"/>
    <x v="9"/>
    <x v="0"/>
  </r>
  <r>
    <n v="887"/>
    <n v="86429"/>
    <n v="0"/>
    <n v="0"/>
    <n v="10"/>
    <x v="5"/>
    <n v="59"/>
    <x v="1"/>
    <n v="2379"/>
    <x v="0"/>
    <n v="0"/>
    <n v="0"/>
    <n v="1"/>
    <n v="0"/>
    <n v="0"/>
    <n v="0"/>
    <n v="0"/>
    <n v="1"/>
    <n v="0"/>
    <n v="0"/>
    <n v="464"/>
    <n v="28"/>
    <n v="873"/>
    <n v="29"/>
    <n v="18"/>
    <n v="37"/>
    <n v="0"/>
    <n v="2"/>
    <n v="7"/>
    <n v="4"/>
    <n v="7"/>
    <x v="23"/>
    <x v="2"/>
    <x v="2"/>
    <n v="78.444444444444443"/>
    <x v="0"/>
    <n v="1412"/>
    <x v="4"/>
    <n v="1"/>
    <n v="0"/>
    <n v="0"/>
    <n v="0"/>
    <n v="0"/>
    <n v="1"/>
    <m/>
    <n v="0"/>
    <n v="3"/>
    <n v="11"/>
    <n v="1375"/>
    <x v="0"/>
    <x v="0"/>
    <x v="21"/>
    <x v="1"/>
  </r>
  <r>
    <n v="888"/>
    <n v="45684"/>
    <n v="1"/>
    <n v="0"/>
    <n v="37"/>
    <x v="1"/>
    <n v="49"/>
    <x v="3"/>
    <n v="2368"/>
    <x v="4"/>
    <n v="0"/>
    <n v="0"/>
    <n v="0"/>
    <n v="0"/>
    <n v="1"/>
    <n v="0"/>
    <n v="0"/>
    <n v="1"/>
    <n v="0"/>
    <n v="0"/>
    <n v="5"/>
    <n v="1"/>
    <n v="5"/>
    <n v="10"/>
    <n v="0"/>
    <n v="7"/>
    <n v="1"/>
    <n v="7"/>
    <n v="1"/>
    <n v="0"/>
    <n v="2"/>
    <x v="20"/>
    <x v="1"/>
    <x v="1"/>
    <n v="7"/>
    <x v="1"/>
    <n v="21"/>
    <x v="1"/>
    <n v="0"/>
    <n v="0"/>
    <n v="0"/>
    <n v="0"/>
    <n v="0"/>
    <n v="0"/>
    <m/>
    <n v="0"/>
    <n v="3"/>
    <n v="11"/>
    <n v="14"/>
    <x v="1"/>
    <x v="1"/>
    <x v="1"/>
    <x v="0"/>
  </r>
  <r>
    <n v="889"/>
    <n v="47889"/>
    <n v="1"/>
    <n v="0"/>
    <n v="94"/>
    <x v="3"/>
    <n v="46"/>
    <x v="3"/>
    <n v="2335"/>
    <x v="1"/>
    <n v="0"/>
    <n v="0"/>
    <n v="0"/>
    <n v="1"/>
    <n v="0"/>
    <n v="0"/>
    <n v="0"/>
    <n v="1"/>
    <n v="0"/>
    <n v="0"/>
    <n v="29"/>
    <n v="0"/>
    <n v="29"/>
    <n v="0"/>
    <n v="5"/>
    <n v="4"/>
    <n v="1"/>
    <n v="5"/>
    <n v="2"/>
    <n v="0"/>
    <n v="3"/>
    <x v="7"/>
    <x v="3"/>
    <x v="1"/>
    <n v="12.6"/>
    <x v="1"/>
    <n v="63"/>
    <x v="1"/>
    <n v="0"/>
    <n v="0"/>
    <n v="0"/>
    <n v="0"/>
    <n v="0"/>
    <n v="0"/>
    <m/>
    <n v="0"/>
    <n v="3"/>
    <n v="11"/>
    <n v="59"/>
    <x v="1"/>
    <x v="1"/>
    <x v="14"/>
    <x v="0"/>
  </r>
  <r>
    <n v="890"/>
    <n v="45921"/>
    <n v="0"/>
    <n v="0"/>
    <n v="23"/>
    <x v="2"/>
    <n v="34"/>
    <x v="2"/>
    <n v="2270"/>
    <x v="2"/>
    <n v="0"/>
    <n v="1"/>
    <n v="0"/>
    <n v="0"/>
    <n v="0"/>
    <n v="0"/>
    <n v="0"/>
    <n v="0"/>
    <n v="0"/>
    <n v="1"/>
    <n v="102"/>
    <n v="9"/>
    <n v="49"/>
    <n v="24"/>
    <n v="3"/>
    <n v="12"/>
    <n v="1"/>
    <n v="4"/>
    <n v="2"/>
    <n v="1"/>
    <n v="6"/>
    <x v="25"/>
    <x v="3"/>
    <x v="1"/>
    <n v="20.777777777777779"/>
    <x v="1"/>
    <n v="187"/>
    <x v="3"/>
    <n v="0"/>
    <n v="0"/>
    <n v="0"/>
    <n v="0"/>
    <n v="0"/>
    <n v="0"/>
    <m/>
    <n v="0"/>
    <n v="3"/>
    <n v="11"/>
    <n v="175"/>
    <x v="1"/>
    <x v="1"/>
    <x v="20"/>
    <x v="0"/>
  </r>
  <r>
    <n v="891"/>
    <n v="78420"/>
    <n v="0"/>
    <n v="0"/>
    <n v="75"/>
    <x v="4"/>
    <n v="54"/>
    <x v="1"/>
    <n v="2524"/>
    <x v="0"/>
    <n v="0"/>
    <n v="0"/>
    <n v="1"/>
    <n v="0"/>
    <n v="0"/>
    <n v="0"/>
    <n v="0"/>
    <n v="0"/>
    <n v="0"/>
    <n v="1"/>
    <n v="604"/>
    <n v="28"/>
    <n v="674"/>
    <n v="91"/>
    <n v="28"/>
    <n v="28"/>
    <n v="1"/>
    <n v="1"/>
    <n v="3"/>
    <n v="10"/>
    <n v="8"/>
    <x v="27"/>
    <x v="0"/>
    <x v="0"/>
    <n v="67.857142857142861"/>
    <x v="0"/>
    <n v="1425"/>
    <x v="4"/>
    <n v="0"/>
    <n v="0"/>
    <n v="0"/>
    <n v="0"/>
    <n v="0"/>
    <n v="0"/>
    <m/>
    <n v="0"/>
    <n v="3"/>
    <n v="11"/>
    <n v="1397"/>
    <x v="1"/>
    <x v="1"/>
    <x v="33"/>
    <x v="0"/>
  </r>
  <r>
    <n v="892"/>
    <n v="75114"/>
    <n v="0"/>
    <n v="0"/>
    <n v="40"/>
    <x v="1"/>
    <n v="28"/>
    <x v="5"/>
    <n v="2393"/>
    <x v="1"/>
    <n v="0"/>
    <n v="0"/>
    <n v="0"/>
    <n v="1"/>
    <n v="0"/>
    <n v="0"/>
    <n v="0"/>
    <n v="1"/>
    <n v="0"/>
    <n v="0"/>
    <n v="571"/>
    <n v="12"/>
    <n v="523"/>
    <n v="63"/>
    <n v="60"/>
    <n v="24"/>
    <n v="1"/>
    <n v="2"/>
    <n v="3"/>
    <n v="10"/>
    <n v="5"/>
    <x v="23"/>
    <x v="2"/>
    <x v="0"/>
    <n v="68.277777777777771"/>
    <x v="0"/>
    <n v="1229"/>
    <x v="4"/>
    <n v="0"/>
    <n v="0"/>
    <n v="0"/>
    <n v="0"/>
    <n v="0"/>
    <n v="0"/>
    <m/>
    <n v="0"/>
    <n v="3"/>
    <n v="11"/>
    <n v="1205"/>
    <x v="1"/>
    <x v="1"/>
    <x v="24"/>
    <x v="1"/>
  </r>
  <r>
    <n v="893"/>
    <n v="52278"/>
    <n v="0"/>
    <n v="1"/>
    <n v="24"/>
    <x v="2"/>
    <n v="57"/>
    <x v="1"/>
    <n v="2679"/>
    <x v="4"/>
    <n v="0"/>
    <n v="0"/>
    <n v="0"/>
    <n v="0"/>
    <n v="1"/>
    <n v="0"/>
    <n v="0"/>
    <n v="0"/>
    <n v="0"/>
    <n v="1"/>
    <n v="953"/>
    <n v="0"/>
    <n v="71"/>
    <n v="0"/>
    <n v="0"/>
    <n v="174"/>
    <n v="6"/>
    <n v="8"/>
    <n v="10"/>
    <n v="5"/>
    <n v="10"/>
    <x v="11"/>
    <x v="0"/>
    <x v="2"/>
    <n v="40.96"/>
    <x v="2"/>
    <n v="1024"/>
    <x v="4"/>
    <n v="0"/>
    <n v="0"/>
    <n v="0"/>
    <n v="0"/>
    <n v="0"/>
    <n v="0"/>
    <m/>
    <n v="0"/>
    <n v="3"/>
    <n v="11"/>
    <n v="850"/>
    <x v="0"/>
    <x v="0"/>
    <x v="29"/>
    <x v="1"/>
  </r>
  <r>
    <n v="894"/>
    <n v="35641"/>
    <n v="1"/>
    <n v="0"/>
    <n v="11"/>
    <x v="5"/>
    <n v="48"/>
    <x v="3"/>
    <n v="2509"/>
    <x v="2"/>
    <n v="0"/>
    <n v="1"/>
    <n v="0"/>
    <n v="0"/>
    <n v="0"/>
    <n v="0"/>
    <n v="0"/>
    <n v="0"/>
    <n v="1"/>
    <n v="0"/>
    <n v="63"/>
    <n v="3"/>
    <n v="67"/>
    <n v="8"/>
    <n v="9"/>
    <n v="28"/>
    <n v="2"/>
    <n v="7"/>
    <n v="3"/>
    <n v="1"/>
    <n v="4"/>
    <x v="6"/>
    <x v="3"/>
    <x v="1"/>
    <n v="18.75"/>
    <x v="1"/>
    <n v="150"/>
    <x v="3"/>
    <n v="0"/>
    <n v="0"/>
    <n v="0"/>
    <n v="0"/>
    <n v="0"/>
    <n v="0"/>
    <m/>
    <n v="0"/>
    <n v="3"/>
    <n v="11"/>
    <n v="122"/>
    <x v="0"/>
    <x v="0"/>
    <x v="19"/>
    <x v="0"/>
  </r>
  <r>
    <n v="895"/>
    <n v="95529"/>
    <n v="0"/>
    <n v="0"/>
    <n v="29"/>
    <x v="2"/>
    <n v="26"/>
    <x v="5"/>
    <n v="2732"/>
    <x v="0"/>
    <n v="0"/>
    <n v="0"/>
    <n v="1"/>
    <n v="0"/>
    <n v="0"/>
    <n v="0"/>
    <n v="0"/>
    <n v="1"/>
    <n v="0"/>
    <n v="0"/>
    <n v="770"/>
    <n v="29"/>
    <n v="890"/>
    <n v="250"/>
    <n v="27"/>
    <n v="24"/>
    <n v="1"/>
    <n v="3"/>
    <n v="7"/>
    <n v="3"/>
    <n v="7"/>
    <x v="5"/>
    <x v="2"/>
    <x v="2"/>
    <n v="115.64705882352941"/>
    <x v="0"/>
    <n v="1966"/>
    <x v="0"/>
    <n v="0"/>
    <n v="0"/>
    <n v="0"/>
    <n v="0"/>
    <n v="1"/>
    <n v="1"/>
    <m/>
    <n v="0"/>
    <n v="3"/>
    <n v="11"/>
    <n v="1942"/>
    <x v="0"/>
    <x v="0"/>
    <x v="38"/>
    <x v="1"/>
  </r>
  <r>
    <n v="896"/>
    <n v="62820"/>
    <n v="0"/>
    <n v="0"/>
    <n v="51"/>
    <x v="0"/>
    <n v="66"/>
    <x v="0"/>
    <n v="2573"/>
    <x v="2"/>
    <n v="0"/>
    <n v="1"/>
    <n v="0"/>
    <n v="0"/>
    <n v="0"/>
    <n v="0"/>
    <n v="0"/>
    <n v="1"/>
    <n v="0"/>
    <n v="0"/>
    <n v="398"/>
    <n v="61"/>
    <n v="265"/>
    <n v="138"/>
    <n v="61"/>
    <n v="53"/>
    <n v="1"/>
    <n v="1"/>
    <n v="3"/>
    <n v="4"/>
    <n v="6"/>
    <x v="15"/>
    <x v="4"/>
    <x v="1"/>
    <n v="71"/>
    <x v="0"/>
    <n v="923"/>
    <x v="2"/>
    <n v="0"/>
    <n v="0"/>
    <n v="0"/>
    <n v="0"/>
    <n v="0"/>
    <n v="0"/>
    <m/>
    <n v="0"/>
    <n v="3"/>
    <n v="11"/>
    <n v="870"/>
    <x v="1"/>
    <x v="1"/>
    <x v="41"/>
    <x v="0"/>
  </r>
  <r>
    <n v="897"/>
    <n v="73113"/>
    <n v="0"/>
    <n v="0"/>
    <n v="86"/>
    <x v="3"/>
    <n v="60"/>
    <x v="0"/>
    <n v="2344"/>
    <x v="1"/>
    <n v="0"/>
    <n v="0"/>
    <n v="0"/>
    <n v="1"/>
    <n v="0"/>
    <n v="0"/>
    <n v="0"/>
    <n v="0"/>
    <n v="1"/>
    <n v="0"/>
    <n v="741"/>
    <n v="19"/>
    <n v="154"/>
    <n v="50"/>
    <n v="9"/>
    <n v="28"/>
    <n v="1"/>
    <n v="2"/>
    <n v="3"/>
    <n v="4"/>
    <n v="7"/>
    <x v="4"/>
    <x v="4"/>
    <x v="1"/>
    <n v="69.5"/>
    <x v="0"/>
    <n v="973"/>
    <x v="2"/>
    <n v="0"/>
    <n v="0"/>
    <n v="0"/>
    <n v="0"/>
    <n v="0"/>
    <n v="0"/>
    <m/>
    <n v="0"/>
    <n v="3"/>
    <n v="11"/>
    <n v="945"/>
    <x v="1"/>
    <x v="1"/>
    <x v="46"/>
    <x v="0"/>
  </r>
  <r>
    <n v="898"/>
    <n v="84169"/>
    <n v="0"/>
    <n v="0"/>
    <n v="9"/>
    <x v="5"/>
    <n v="38"/>
    <x v="2"/>
    <n v="2485"/>
    <x v="2"/>
    <n v="0"/>
    <n v="1"/>
    <n v="0"/>
    <n v="0"/>
    <n v="0"/>
    <n v="0"/>
    <n v="0"/>
    <n v="0"/>
    <n v="0"/>
    <n v="1"/>
    <n v="1478"/>
    <n v="19"/>
    <n v="403"/>
    <n v="0"/>
    <n v="19"/>
    <n v="0"/>
    <n v="1"/>
    <n v="3"/>
    <n v="7"/>
    <n v="6"/>
    <n v="6"/>
    <x v="19"/>
    <x v="2"/>
    <x v="2"/>
    <n v="101"/>
    <x v="0"/>
    <n v="1919"/>
    <x v="0"/>
    <n v="0"/>
    <n v="0"/>
    <n v="0"/>
    <n v="1"/>
    <n v="1"/>
    <n v="2"/>
    <m/>
    <n v="0"/>
    <n v="3"/>
    <n v="11"/>
    <n v="1919"/>
    <x v="0"/>
    <x v="0"/>
    <x v="25"/>
    <x v="1"/>
  </r>
  <r>
    <n v="899"/>
    <n v="42607"/>
    <n v="0"/>
    <n v="1"/>
    <n v="30"/>
    <x v="2"/>
    <n v="66"/>
    <x v="0"/>
    <n v="2383"/>
    <x v="0"/>
    <n v="0"/>
    <n v="0"/>
    <n v="1"/>
    <n v="0"/>
    <n v="0"/>
    <n v="1"/>
    <n v="0"/>
    <n v="0"/>
    <n v="0"/>
    <n v="0"/>
    <n v="156"/>
    <n v="29"/>
    <n v="56"/>
    <n v="30"/>
    <n v="32"/>
    <n v="47"/>
    <n v="2"/>
    <n v="3"/>
    <n v="3"/>
    <n v="2"/>
    <n v="7"/>
    <x v="10"/>
    <x v="4"/>
    <x v="1"/>
    <n v="25.25"/>
    <x v="2"/>
    <n v="303"/>
    <x v="3"/>
    <n v="0"/>
    <n v="0"/>
    <n v="0"/>
    <n v="0"/>
    <n v="0"/>
    <n v="0"/>
    <m/>
    <n v="0"/>
    <n v="3"/>
    <n v="11"/>
    <n v="256"/>
    <x v="1"/>
    <x v="1"/>
    <x v="12"/>
    <x v="0"/>
  </r>
  <r>
    <n v="900"/>
    <n v="74637"/>
    <n v="0"/>
    <n v="0"/>
    <n v="73"/>
    <x v="4"/>
    <n v="66"/>
    <x v="0"/>
    <n v="2566"/>
    <x v="0"/>
    <n v="0"/>
    <n v="0"/>
    <n v="1"/>
    <n v="0"/>
    <n v="0"/>
    <n v="0"/>
    <n v="0"/>
    <n v="0"/>
    <n v="0"/>
    <n v="1"/>
    <n v="960"/>
    <n v="64"/>
    <n v="464"/>
    <n v="146"/>
    <n v="0"/>
    <n v="16"/>
    <n v="1"/>
    <n v="3"/>
    <n v="6"/>
    <n v="9"/>
    <n v="9"/>
    <x v="13"/>
    <x v="0"/>
    <x v="0"/>
    <n v="68.083333333333329"/>
    <x v="0"/>
    <n v="1634"/>
    <x v="0"/>
    <n v="1"/>
    <n v="0"/>
    <n v="0"/>
    <n v="0"/>
    <n v="0"/>
    <n v="1"/>
    <m/>
    <n v="0"/>
    <n v="3"/>
    <n v="11"/>
    <n v="1618"/>
    <x v="1"/>
    <x v="1"/>
    <x v="45"/>
    <x v="0"/>
  </r>
  <r>
    <n v="901"/>
    <n v="46015"/>
    <n v="1"/>
    <n v="1"/>
    <n v="25"/>
    <x v="2"/>
    <n v="65"/>
    <x v="0"/>
    <n v="2236"/>
    <x v="1"/>
    <n v="0"/>
    <n v="0"/>
    <n v="0"/>
    <n v="1"/>
    <n v="0"/>
    <n v="0"/>
    <n v="0"/>
    <n v="0"/>
    <n v="0"/>
    <n v="1"/>
    <n v="38"/>
    <n v="0"/>
    <n v="2"/>
    <n v="0"/>
    <n v="0"/>
    <n v="6"/>
    <n v="1"/>
    <n v="7"/>
    <n v="1"/>
    <n v="0"/>
    <n v="3"/>
    <x v="1"/>
    <x v="1"/>
    <x v="1"/>
    <n v="10"/>
    <x v="1"/>
    <n v="40"/>
    <x v="1"/>
    <n v="0"/>
    <n v="1"/>
    <n v="1"/>
    <n v="0"/>
    <n v="0"/>
    <n v="2"/>
    <m/>
    <n v="0"/>
    <n v="3"/>
    <n v="11"/>
    <n v="34"/>
    <x v="1"/>
    <x v="1"/>
    <x v="3"/>
    <x v="0"/>
  </r>
  <r>
    <n v="902"/>
    <n v="72354"/>
    <n v="0"/>
    <n v="0"/>
    <n v="67"/>
    <x v="4"/>
    <n v="27"/>
    <x v="5"/>
    <n v="2597"/>
    <x v="0"/>
    <n v="0"/>
    <n v="0"/>
    <n v="1"/>
    <n v="0"/>
    <n v="0"/>
    <n v="0"/>
    <n v="0"/>
    <n v="1"/>
    <n v="0"/>
    <n v="0"/>
    <n v="315"/>
    <n v="26"/>
    <n v="473"/>
    <n v="220"/>
    <n v="12"/>
    <n v="182"/>
    <n v="1"/>
    <n v="1"/>
    <n v="2"/>
    <n v="10"/>
    <n v="6"/>
    <x v="23"/>
    <x v="2"/>
    <x v="0"/>
    <n v="58.111111111111114"/>
    <x v="0"/>
    <n v="1046"/>
    <x v="4"/>
    <n v="0"/>
    <n v="0"/>
    <n v="0"/>
    <n v="0"/>
    <n v="0"/>
    <n v="0"/>
    <m/>
    <n v="0"/>
    <n v="3"/>
    <n v="11"/>
    <n v="864"/>
    <x v="1"/>
    <x v="1"/>
    <x v="33"/>
    <x v="0"/>
  </r>
  <r>
    <n v="903"/>
    <n v="39858"/>
    <n v="1"/>
    <n v="0"/>
    <n v="67"/>
    <x v="4"/>
    <n v="51"/>
    <x v="1"/>
    <n v="2680"/>
    <x v="0"/>
    <n v="0"/>
    <n v="0"/>
    <n v="1"/>
    <n v="0"/>
    <n v="0"/>
    <n v="0"/>
    <n v="0"/>
    <n v="0"/>
    <n v="1"/>
    <n v="0"/>
    <n v="15"/>
    <n v="20"/>
    <n v="25"/>
    <n v="2"/>
    <n v="7"/>
    <n v="26"/>
    <n v="1"/>
    <n v="6"/>
    <n v="2"/>
    <n v="0"/>
    <n v="4"/>
    <x v="3"/>
    <x v="3"/>
    <x v="1"/>
    <n v="11.5"/>
    <x v="1"/>
    <n v="69"/>
    <x v="1"/>
    <n v="0"/>
    <n v="0"/>
    <n v="0"/>
    <n v="0"/>
    <n v="0"/>
    <n v="0"/>
    <m/>
    <n v="0"/>
    <n v="3"/>
    <n v="11"/>
    <n v="43"/>
    <x v="0"/>
    <x v="0"/>
    <x v="28"/>
    <x v="0"/>
  </r>
  <r>
    <n v="904"/>
    <n v="34469"/>
    <n v="1"/>
    <n v="1"/>
    <n v="58"/>
    <x v="0"/>
    <n v="72"/>
    <x v="4"/>
    <n v="2215"/>
    <x v="2"/>
    <n v="0"/>
    <n v="1"/>
    <n v="0"/>
    <n v="0"/>
    <n v="0"/>
    <n v="0"/>
    <n v="0"/>
    <n v="0"/>
    <n v="0"/>
    <n v="1"/>
    <n v="19"/>
    <n v="6"/>
    <n v="20"/>
    <n v="0"/>
    <n v="5"/>
    <n v="12"/>
    <n v="3"/>
    <n v="4"/>
    <n v="1"/>
    <n v="1"/>
    <n v="4"/>
    <x v="3"/>
    <x v="3"/>
    <x v="1"/>
    <n v="8.3333333333333339"/>
    <x v="1"/>
    <n v="50"/>
    <x v="1"/>
    <n v="0"/>
    <n v="0"/>
    <n v="0"/>
    <n v="0"/>
    <n v="0"/>
    <n v="0"/>
    <m/>
    <n v="0"/>
    <n v="3"/>
    <n v="11"/>
    <n v="38"/>
    <x v="1"/>
    <x v="1"/>
    <x v="8"/>
    <x v="0"/>
  </r>
  <r>
    <n v="905"/>
    <n v="83033"/>
    <n v="1"/>
    <n v="0"/>
    <n v="82"/>
    <x v="3"/>
    <n v="34"/>
    <x v="2"/>
    <n v="2201"/>
    <x v="1"/>
    <n v="0"/>
    <n v="0"/>
    <n v="0"/>
    <n v="1"/>
    <n v="0"/>
    <n v="0"/>
    <n v="0"/>
    <n v="1"/>
    <n v="0"/>
    <n v="0"/>
    <n v="812"/>
    <n v="99"/>
    <n v="431"/>
    <n v="237"/>
    <n v="149"/>
    <n v="33"/>
    <n v="1"/>
    <n v="5"/>
    <n v="11"/>
    <n v="4"/>
    <n v="10"/>
    <x v="11"/>
    <x v="0"/>
    <x v="2"/>
    <n v="69.12"/>
    <x v="0"/>
    <n v="1728"/>
    <x v="0"/>
    <n v="1"/>
    <n v="0"/>
    <n v="0"/>
    <n v="0"/>
    <n v="0"/>
    <n v="1"/>
    <m/>
    <n v="0"/>
    <n v="3"/>
    <n v="11"/>
    <n v="1695"/>
    <x v="1"/>
    <x v="1"/>
    <x v="13"/>
    <x v="0"/>
  </r>
  <r>
    <n v="906"/>
    <n v="24401"/>
    <n v="0"/>
    <n v="0"/>
    <n v="98"/>
    <x v="3"/>
    <n v="41"/>
    <x v="3"/>
    <n v="2826"/>
    <x v="1"/>
    <n v="0"/>
    <n v="0"/>
    <n v="0"/>
    <n v="1"/>
    <n v="0"/>
    <n v="0"/>
    <n v="0"/>
    <n v="0"/>
    <n v="1"/>
    <n v="0"/>
    <n v="73"/>
    <n v="28"/>
    <n v="217"/>
    <n v="10"/>
    <n v="24"/>
    <n v="115"/>
    <n v="3"/>
    <n v="8"/>
    <n v="6"/>
    <n v="1"/>
    <n v="6"/>
    <x v="15"/>
    <x v="4"/>
    <x v="2"/>
    <n v="27.076923076923077"/>
    <x v="2"/>
    <n v="352"/>
    <x v="3"/>
    <n v="0"/>
    <n v="0"/>
    <n v="0"/>
    <n v="0"/>
    <n v="0"/>
    <n v="0"/>
    <m/>
    <n v="0"/>
    <n v="3"/>
    <n v="11"/>
    <n v="237"/>
    <x v="1"/>
    <x v="1"/>
    <x v="4"/>
    <x v="0"/>
  </r>
  <r>
    <n v="907"/>
    <n v="77583"/>
    <n v="0"/>
    <n v="0"/>
    <n v="93"/>
    <x v="3"/>
    <n v="42"/>
    <x v="3"/>
    <n v="2298"/>
    <x v="2"/>
    <n v="0"/>
    <n v="1"/>
    <n v="0"/>
    <n v="0"/>
    <n v="0"/>
    <n v="0"/>
    <n v="0"/>
    <n v="1"/>
    <n v="0"/>
    <n v="0"/>
    <n v="372"/>
    <n v="23"/>
    <n v="384"/>
    <n v="250"/>
    <n v="12"/>
    <n v="108"/>
    <n v="1"/>
    <n v="2"/>
    <n v="4"/>
    <n v="5"/>
    <n v="9"/>
    <x v="23"/>
    <x v="2"/>
    <x v="1"/>
    <n v="57.833333333333336"/>
    <x v="0"/>
    <n v="1041"/>
    <x v="4"/>
    <n v="1"/>
    <n v="0"/>
    <n v="0"/>
    <n v="0"/>
    <n v="0"/>
    <n v="1"/>
    <m/>
    <n v="0"/>
    <n v="3"/>
    <n v="11"/>
    <n v="933"/>
    <x v="1"/>
    <x v="1"/>
    <x v="9"/>
    <x v="0"/>
  </r>
  <r>
    <n v="908"/>
    <n v="74116"/>
    <n v="0"/>
    <n v="0"/>
    <n v="53"/>
    <x v="0"/>
    <n v="38"/>
    <x v="2"/>
    <n v="2340"/>
    <x v="0"/>
    <n v="0"/>
    <n v="0"/>
    <n v="1"/>
    <n v="0"/>
    <n v="0"/>
    <n v="1"/>
    <n v="0"/>
    <n v="0"/>
    <n v="0"/>
    <n v="0"/>
    <n v="871"/>
    <n v="111"/>
    <n v="704"/>
    <n v="145"/>
    <n v="55"/>
    <n v="166"/>
    <n v="1"/>
    <n v="2"/>
    <n v="4"/>
    <n v="4"/>
    <n v="10"/>
    <x v="23"/>
    <x v="2"/>
    <x v="1"/>
    <n v="104.77777777777777"/>
    <x v="0"/>
    <n v="1886"/>
    <x v="0"/>
    <n v="0"/>
    <n v="0"/>
    <n v="0"/>
    <n v="1"/>
    <n v="0"/>
    <n v="1"/>
    <m/>
    <n v="0"/>
    <n v="3"/>
    <n v="11"/>
    <n v="1720"/>
    <x v="1"/>
    <x v="1"/>
    <x v="0"/>
    <x v="0"/>
  </r>
  <r>
    <n v="909"/>
    <n v="74293"/>
    <n v="0"/>
    <n v="0"/>
    <n v="66"/>
    <x v="4"/>
    <n v="27"/>
    <x v="5"/>
    <n v="2215"/>
    <x v="0"/>
    <n v="0"/>
    <n v="0"/>
    <n v="1"/>
    <n v="0"/>
    <n v="0"/>
    <n v="0"/>
    <n v="0"/>
    <n v="1"/>
    <n v="0"/>
    <n v="0"/>
    <n v="375"/>
    <n v="152"/>
    <n v="335"/>
    <n v="93"/>
    <n v="91"/>
    <n v="81"/>
    <n v="1"/>
    <n v="2"/>
    <n v="5"/>
    <n v="4"/>
    <n v="6"/>
    <x v="9"/>
    <x v="4"/>
    <x v="1"/>
    <n v="69.733333333333334"/>
    <x v="0"/>
    <n v="1046"/>
    <x v="4"/>
    <n v="0"/>
    <n v="0"/>
    <n v="0"/>
    <n v="0"/>
    <n v="0"/>
    <n v="0"/>
    <m/>
    <n v="0"/>
    <n v="3"/>
    <n v="11"/>
    <n v="965"/>
    <x v="1"/>
    <x v="1"/>
    <x v="33"/>
    <x v="0"/>
  </r>
  <r>
    <n v="910"/>
    <n v="68397"/>
    <n v="0"/>
    <n v="1"/>
    <n v="6"/>
    <x v="5"/>
    <n v="44"/>
    <x v="3"/>
    <n v="2383"/>
    <x v="2"/>
    <n v="0"/>
    <n v="1"/>
    <n v="0"/>
    <n v="0"/>
    <n v="0"/>
    <n v="0"/>
    <n v="0"/>
    <n v="0"/>
    <n v="0"/>
    <n v="1"/>
    <n v="760"/>
    <n v="80"/>
    <n v="466"/>
    <n v="17"/>
    <n v="13"/>
    <n v="80"/>
    <n v="1"/>
    <n v="3"/>
    <n v="6"/>
    <n v="9"/>
    <n v="5"/>
    <x v="2"/>
    <x v="2"/>
    <x v="0"/>
    <n v="66.8"/>
    <x v="0"/>
    <n v="1336"/>
    <x v="4"/>
    <n v="0"/>
    <n v="0"/>
    <n v="0"/>
    <n v="0"/>
    <n v="0"/>
    <n v="0"/>
    <m/>
    <n v="0"/>
    <n v="3"/>
    <n v="11"/>
    <n v="1256"/>
    <x v="1"/>
    <x v="1"/>
    <x v="21"/>
    <x v="1"/>
  </r>
  <r>
    <n v="911"/>
    <n v="79632"/>
    <n v="0"/>
    <n v="0"/>
    <n v="42"/>
    <x v="1"/>
    <n v="46"/>
    <x v="3"/>
    <n v="2241"/>
    <x v="1"/>
    <n v="0"/>
    <n v="0"/>
    <n v="0"/>
    <n v="1"/>
    <n v="0"/>
    <n v="0"/>
    <n v="0"/>
    <n v="0"/>
    <n v="0"/>
    <n v="1"/>
    <n v="471"/>
    <n v="0"/>
    <n v="510"/>
    <n v="99"/>
    <n v="21"/>
    <n v="12"/>
    <n v="1"/>
    <n v="2"/>
    <n v="6"/>
    <n v="4"/>
    <n v="9"/>
    <x v="19"/>
    <x v="2"/>
    <x v="1"/>
    <n v="57.94736842105263"/>
    <x v="0"/>
    <n v="1101"/>
    <x v="4"/>
    <n v="0"/>
    <n v="0"/>
    <n v="0"/>
    <n v="0"/>
    <n v="0"/>
    <n v="0"/>
    <m/>
    <n v="0"/>
    <n v="3"/>
    <n v="11"/>
    <n v="1089"/>
    <x v="1"/>
    <x v="1"/>
    <x v="24"/>
    <x v="1"/>
  </r>
  <r>
    <n v="912"/>
    <n v="46107"/>
    <n v="1"/>
    <n v="0"/>
    <n v="78"/>
    <x v="3"/>
    <n v="31"/>
    <x v="2"/>
    <n v="2298"/>
    <x v="0"/>
    <n v="0"/>
    <n v="0"/>
    <n v="1"/>
    <n v="0"/>
    <n v="0"/>
    <n v="0"/>
    <n v="0"/>
    <n v="1"/>
    <n v="0"/>
    <n v="0"/>
    <n v="31"/>
    <n v="9"/>
    <n v="27"/>
    <n v="16"/>
    <n v="9"/>
    <n v="33"/>
    <n v="1"/>
    <n v="3"/>
    <n v="1"/>
    <n v="1"/>
    <n v="4"/>
    <x v="3"/>
    <x v="3"/>
    <x v="1"/>
    <n v="15.333333333333334"/>
    <x v="1"/>
    <n v="92"/>
    <x v="1"/>
    <n v="0"/>
    <n v="0"/>
    <n v="0"/>
    <n v="0"/>
    <n v="0"/>
    <n v="0"/>
    <m/>
    <n v="0"/>
    <n v="3"/>
    <n v="11"/>
    <n v="59"/>
    <x v="1"/>
    <x v="1"/>
    <x v="14"/>
    <x v="0"/>
  </r>
  <r>
    <n v="913"/>
    <n v="64950"/>
    <n v="0"/>
    <n v="1"/>
    <n v="29"/>
    <x v="2"/>
    <n v="69"/>
    <x v="0"/>
    <n v="2845"/>
    <x v="0"/>
    <n v="0"/>
    <n v="0"/>
    <n v="1"/>
    <n v="0"/>
    <n v="0"/>
    <n v="0"/>
    <n v="0"/>
    <n v="0"/>
    <n v="0"/>
    <n v="1"/>
    <n v="819"/>
    <n v="0"/>
    <n v="72"/>
    <n v="12"/>
    <n v="0"/>
    <n v="63"/>
    <n v="2"/>
    <n v="7"/>
    <n v="11"/>
    <n v="2"/>
    <n v="10"/>
    <x v="18"/>
    <x v="0"/>
    <x v="2"/>
    <n v="39.260869565217391"/>
    <x v="2"/>
    <n v="903"/>
    <x v="2"/>
    <n v="0"/>
    <n v="0"/>
    <n v="0"/>
    <n v="1"/>
    <n v="0"/>
    <n v="1"/>
    <m/>
    <n v="0"/>
    <n v="3"/>
    <n v="11"/>
    <n v="840"/>
    <x v="1"/>
    <x v="1"/>
    <x v="2"/>
    <x v="0"/>
  </r>
  <r>
    <n v="914"/>
    <n v="25443"/>
    <n v="1"/>
    <n v="0"/>
    <n v="82"/>
    <x v="3"/>
    <n v="31"/>
    <x v="2"/>
    <n v="2713"/>
    <x v="2"/>
    <n v="0"/>
    <n v="1"/>
    <n v="0"/>
    <n v="0"/>
    <n v="0"/>
    <n v="0"/>
    <n v="1"/>
    <n v="0"/>
    <n v="0"/>
    <n v="0"/>
    <n v="1"/>
    <n v="4"/>
    <n v="3"/>
    <n v="8"/>
    <n v="9"/>
    <n v="7"/>
    <n v="1"/>
    <n v="8"/>
    <n v="1"/>
    <n v="0"/>
    <n v="3"/>
    <x v="1"/>
    <x v="1"/>
    <x v="1"/>
    <n v="6.25"/>
    <x v="1"/>
    <n v="25"/>
    <x v="1"/>
    <n v="0"/>
    <n v="0"/>
    <n v="0"/>
    <n v="0"/>
    <n v="0"/>
    <n v="0"/>
    <m/>
    <n v="0"/>
    <n v="3"/>
    <n v="11"/>
    <n v="18"/>
    <x v="1"/>
    <x v="1"/>
    <x v="14"/>
    <x v="0"/>
  </r>
  <r>
    <n v="915"/>
    <n v="75127"/>
    <n v="0"/>
    <n v="0"/>
    <n v="92"/>
    <x v="3"/>
    <n v="68"/>
    <x v="0"/>
    <n v="2197"/>
    <x v="0"/>
    <n v="0"/>
    <n v="0"/>
    <n v="1"/>
    <n v="0"/>
    <n v="0"/>
    <n v="0"/>
    <n v="0"/>
    <n v="1"/>
    <n v="0"/>
    <n v="0"/>
    <n v="203"/>
    <n v="35"/>
    <n v="305"/>
    <n v="46"/>
    <n v="17"/>
    <n v="227"/>
    <n v="1"/>
    <n v="1"/>
    <n v="2"/>
    <n v="11"/>
    <n v="5"/>
    <x v="23"/>
    <x v="2"/>
    <x v="0"/>
    <n v="33.666666666666664"/>
    <x v="2"/>
    <n v="606"/>
    <x v="2"/>
    <n v="0"/>
    <n v="0"/>
    <n v="0"/>
    <n v="0"/>
    <n v="0"/>
    <n v="0"/>
    <m/>
    <n v="0"/>
    <n v="3"/>
    <n v="11"/>
    <n v="379"/>
    <x v="1"/>
    <x v="1"/>
    <x v="30"/>
    <x v="0"/>
  </r>
  <r>
    <n v="916"/>
    <n v="32892"/>
    <n v="1"/>
    <n v="0"/>
    <n v="78"/>
    <x v="3"/>
    <n v="49"/>
    <x v="3"/>
    <n v="2194"/>
    <x v="1"/>
    <n v="0"/>
    <n v="0"/>
    <n v="0"/>
    <n v="1"/>
    <n v="0"/>
    <n v="0"/>
    <n v="0"/>
    <n v="0"/>
    <n v="0"/>
    <n v="1"/>
    <n v="26"/>
    <n v="0"/>
    <n v="15"/>
    <n v="2"/>
    <n v="1"/>
    <n v="2"/>
    <n v="2"/>
    <n v="8"/>
    <n v="3"/>
    <n v="0"/>
    <n v="3"/>
    <x v="3"/>
    <x v="3"/>
    <x v="2"/>
    <n v="7.333333333333333"/>
    <x v="1"/>
    <n v="44"/>
    <x v="1"/>
    <n v="0"/>
    <n v="0"/>
    <n v="0"/>
    <n v="0"/>
    <n v="0"/>
    <n v="0"/>
    <m/>
    <n v="0"/>
    <n v="3"/>
    <n v="11"/>
    <n v="42"/>
    <x v="1"/>
    <x v="1"/>
    <x v="14"/>
    <x v="0"/>
  </r>
  <r>
    <n v="917"/>
    <n v="71796"/>
    <n v="0"/>
    <n v="0"/>
    <n v="54"/>
    <x v="0"/>
    <n v="49"/>
    <x v="3"/>
    <n v="2407"/>
    <x v="1"/>
    <n v="0"/>
    <n v="0"/>
    <n v="0"/>
    <n v="1"/>
    <n v="0"/>
    <n v="0"/>
    <n v="0"/>
    <n v="1"/>
    <n v="0"/>
    <n v="0"/>
    <n v="354"/>
    <n v="21"/>
    <n v="311"/>
    <n v="167"/>
    <n v="75"/>
    <n v="32"/>
    <n v="1"/>
    <n v="4"/>
    <n v="9"/>
    <n v="3"/>
    <n v="4"/>
    <x v="21"/>
    <x v="2"/>
    <x v="2"/>
    <n v="58"/>
    <x v="0"/>
    <n v="928"/>
    <x v="2"/>
    <n v="0"/>
    <n v="0"/>
    <n v="0"/>
    <n v="0"/>
    <n v="0"/>
    <n v="0"/>
    <m/>
    <n v="0"/>
    <n v="3"/>
    <n v="11"/>
    <n v="896"/>
    <x v="1"/>
    <x v="1"/>
    <x v="41"/>
    <x v="0"/>
  </r>
  <r>
    <n v="918"/>
    <n v="67536"/>
    <n v="0"/>
    <n v="1"/>
    <n v="45"/>
    <x v="1"/>
    <n v="50"/>
    <x v="1"/>
    <n v="2562"/>
    <x v="2"/>
    <n v="0"/>
    <n v="1"/>
    <n v="0"/>
    <n v="0"/>
    <n v="0"/>
    <n v="0"/>
    <n v="0"/>
    <n v="0"/>
    <n v="0"/>
    <n v="1"/>
    <n v="1253"/>
    <n v="0"/>
    <n v="447"/>
    <n v="23"/>
    <n v="71"/>
    <n v="35"/>
    <n v="3"/>
    <n v="8"/>
    <n v="11"/>
    <n v="5"/>
    <n v="11"/>
    <x v="26"/>
    <x v="0"/>
    <x v="2"/>
    <n v="66.444444444444443"/>
    <x v="0"/>
    <n v="1794"/>
    <x v="0"/>
    <n v="1"/>
    <n v="0"/>
    <n v="0"/>
    <n v="0"/>
    <n v="0"/>
    <n v="1"/>
    <m/>
    <n v="0"/>
    <n v="3"/>
    <n v="11"/>
    <n v="1759"/>
    <x v="1"/>
    <x v="1"/>
    <x v="15"/>
    <x v="1"/>
  </r>
  <r>
    <n v="919"/>
    <n v="55239"/>
    <n v="0"/>
    <n v="1"/>
    <n v="59"/>
    <x v="0"/>
    <n v="49"/>
    <x v="3"/>
    <n v="2509"/>
    <x v="0"/>
    <n v="0"/>
    <n v="0"/>
    <n v="1"/>
    <n v="0"/>
    <n v="0"/>
    <n v="0"/>
    <n v="0"/>
    <n v="1"/>
    <n v="0"/>
    <n v="0"/>
    <n v="371"/>
    <n v="17"/>
    <n v="238"/>
    <n v="23"/>
    <n v="24"/>
    <n v="106"/>
    <n v="3"/>
    <n v="5"/>
    <n v="7"/>
    <n v="5"/>
    <n v="11"/>
    <x v="18"/>
    <x v="0"/>
    <x v="1"/>
    <n v="29.260869565217391"/>
    <x v="2"/>
    <n v="673"/>
    <x v="2"/>
    <n v="0"/>
    <n v="0"/>
    <n v="0"/>
    <n v="0"/>
    <n v="0"/>
    <n v="0"/>
    <m/>
    <n v="0"/>
    <n v="3"/>
    <n v="11"/>
    <n v="567"/>
    <x v="1"/>
    <x v="1"/>
    <x v="22"/>
    <x v="0"/>
  </r>
  <r>
    <n v="920"/>
    <n v="60554"/>
    <n v="1"/>
    <n v="0"/>
    <n v="8"/>
    <x v="5"/>
    <n v="45"/>
    <x v="3"/>
    <n v="2483"/>
    <x v="3"/>
    <n v="1"/>
    <n v="0"/>
    <n v="0"/>
    <n v="0"/>
    <n v="0"/>
    <n v="0"/>
    <n v="0"/>
    <n v="0"/>
    <n v="0"/>
    <n v="1"/>
    <n v="588"/>
    <n v="7"/>
    <n v="76"/>
    <n v="110"/>
    <n v="15"/>
    <n v="15"/>
    <n v="2"/>
    <n v="6"/>
    <n v="8"/>
    <n v="4"/>
    <n v="9"/>
    <x v="27"/>
    <x v="0"/>
    <x v="1"/>
    <n v="37.904761904761905"/>
    <x v="2"/>
    <n v="796"/>
    <x v="2"/>
    <n v="0"/>
    <n v="0"/>
    <n v="0"/>
    <n v="0"/>
    <n v="0"/>
    <n v="0"/>
    <m/>
    <n v="0"/>
    <n v="3"/>
    <n v="11"/>
    <n v="781"/>
    <x v="1"/>
    <x v="1"/>
    <x v="17"/>
    <x v="0"/>
  </r>
  <r>
    <n v="921"/>
    <n v="64831"/>
    <n v="1"/>
    <n v="1"/>
    <n v="51"/>
    <x v="0"/>
    <n v="68"/>
    <x v="0"/>
    <n v="2543"/>
    <x v="0"/>
    <n v="0"/>
    <n v="0"/>
    <n v="1"/>
    <n v="0"/>
    <n v="0"/>
    <n v="1"/>
    <n v="0"/>
    <n v="0"/>
    <n v="0"/>
    <n v="0"/>
    <n v="480"/>
    <n v="86"/>
    <n v="249"/>
    <n v="75"/>
    <n v="86"/>
    <n v="144"/>
    <n v="8"/>
    <n v="6"/>
    <n v="6"/>
    <n v="3"/>
    <n v="5"/>
    <x v="4"/>
    <x v="4"/>
    <x v="2"/>
    <n v="69.714285714285708"/>
    <x v="0"/>
    <n v="976"/>
    <x v="2"/>
    <n v="0"/>
    <n v="0"/>
    <n v="0"/>
    <n v="0"/>
    <n v="0"/>
    <n v="0"/>
    <m/>
    <n v="0"/>
    <n v="3"/>
    <n v="11"/>
    <n v="832"/>
    <x v="1"/>
    <x v="1"/>
    <x v="41"/>
    <x v="0"/>
  </r>
  <r>
    <n v="922"/>
    <n v="56067"/>
    <n v="0"/>
    <n v="1"/>
    <n v="51"/>
    <x v="0"/>
    <n v="58"/>
    <x v="1"/>
    <n v="2503"/>
    <x v="1"/>
    <n v="0"/>
    <n v="0"/>
    <n v="0"/>
    <n v="1"/>
    <n v="0"/>
    <n v="0"/>
    <n v="0"/>
    <n v="0"/>
    <n v="0"/>
    <n v="1"/>
    <n v="517"/>
    <n v="12"/>
    <n v="54"/>
    <n v="16"/>
    <n v="6"/>
    <n v="120"/>
    <n v="2"/>
    <n v="5"/>
    <n v="7"/>
    <n v="4"/>
    <n v="7"/>
    <x v="23"/>
    <x v="2"/>
    <x v="2"/>
    <n v="33.611111111111114"/>
    <x v="2"/>
    <n v="605"/>
    <x v="2"/>
    <n v="0"/>
    <n v="0"/>
    <n v="0"/>
    <n v="0"/>
    <n v="0"/>
    <n v="0"/>
    <m/>
    <n v="0"/>
    <n v="3"/>
    <n v="11"/>
    <n v="485"/>
    <x v="1"/>
    <x v="1"/>
    <x v="22"/>
    <x v="0"/>
  </r>
  <r>
    <n v="923"/>
    <n v="82025"/>
    <n v="0"/>
    <n v="0"/>
    <n v="76"/>
    <x v="3"/>
    <n v="37"/>
    <x v="2"/>
    <n v="2556"/>
    <x v="3"/>
    <n v="1"/>
    <n v="0"/>
    <n v="0"/>
    <n v="0"/>
    <n v="0"/>
    <n v="0"/>
    <n v="0"/>
    <n v="1"/>
    <n v="0"/>
    <n v="0"/>
    <n v="267"/>
    <n v="98"/>
    <n v="606"/>
    <n v="48"/>
    <n v="70"/>
    <n v="98"/>
    <n v="1"/>
    <n v="1"/>
    <n v="3"/>
    <n v="2"/>
    <n v="6"/>
    <x v="12"/>
    <x v="4"/>
    <x v="1"/>
    <n v="99"/>
    <x v="0"/>
    <n v="1089"/>
    <x v="4"/>
    <n v="0"/>
    <n v="0"/>
    <n v="0"/>
    <n v="0"/>
    <n v="1"/>
    <n v="1"/>
    <m/>
    <n v="0"/>
    <n v="3"/>
    <n v="11"/>
    <n v="991"/>
    <x v="0"/>
    <x v="0"/>
    <x v="9"/>
    <x v="0"/>
  </r>
  <r>
    <n v="924"/>
    <n v="94384"/>
    <n v="0"/>
    <n v="0"/>
    <n v="62"/>
    <x v="4"/>
    <n v="67"/>
    <x v="0"/>
    <n v="2641"/>
    <x v="1"/>
    <n v="0"/>
    <n v="0"/>
    <n v="0"/>
    <n v="1"/>
    <n v="0"/>
    <n v="0"/>
    <n v="0"/>
    <n v="1"/>
    <n v="0"/>
    <n v="0"/>
    <n v="1111"/>
    <n v="24"/>
    <n v="790"/>
    <n v="160"/>
    <n v="45"/>
    <n v="172"/>
    <n v="0"/>
    <n v="2"/>
    <n v="5"/>
    <n v="8"/>
    <n v="5"/>
    <x v="23"/>
    <x v="2"/>
    <x v="0"/>
    <n v="118.33333333333333"/>
    <x v="0"/>
    <n v="2130"/>
    <x v="0"/>
    <n v="1"/>
    <n v="0"/>
    <n v="0"/>
    <n v="1"/>
    <n v="1"/>
    <n v="3"/>
    <m/>
    <n v="0"/>
    <n v="3"/>
    <n v="11"/>
    <n v="1958"/>
    <x v="0"/>
    <x v="0"/>
    <x v="45"/>
    <x v="0"/>
  </r>
  <r>
    <n v="925"/>
    <n v="14906"/>
    <n v="0"/>
    <n v="0"/>
    <n v="86"/>
    <x v="3"/>
    <n v="34"/>
    <x v="2"/>
    <n v="2713"/>
    <x v="0"/>
    <n v="0"/>
    <n v="0"/>
    <n v="1"/>
    <n v="0"/>
    <n v="0"/>
    <n v="0"/>
    <n v="1"/>
    <n v="0"/>
    <n v="0"/>
    <n v="0"/>
    <n v="7"/>
    <n v="7"/>
    <n v="14"/>
    <n v="7"/>
    <n v="16"/>
    <n v="15"/>
    <n v="3"/>
    <n v="7"/>
    <n v="2"/>
    <n v="1"/>
    <n v="3"/>
    <x v="3"/>
    <x v="3"/>
    <x v="1"/>
    <n v="8.5"/>
    <x v="1"/>
    <n v="51"/>
    <x v="1"/>
    <n v="0"/>
    <n v="0"/>
    <n v="0"/>
    <n v="0"/>
    <n v="0"/>
    <n v="0"/>
    <m/>
    <n v="0"/>
    <n v="3"/>
    <n v="11"/>
    <n v="36"/>
    <x v="1"/>
    <x v="1"/>
    <x v="14"/>
    <x v="0"/>
  </r>
  <r>
    <n v="926"/>
    <n v="51563"/>
    <n v="0"/>
    <n v="0"/>
    <n v="60"/>
    <x v="0"/>
    <n v="33"/>
    <x v="2"/>
    <n v="2795"/>
    <x v="2"/>
    <n v="0"/>
    <n v="1"/>
    <n v="0"/>
    <n v="0"/>
    <n v="0"/>
    <n v="0"/>
    <n v="0"/>
    <n v="0"/>
    <n v="0"/>
    <n v="1"/>
    <n v="1166"/>
    <n v="0"/>
    <n v="48"/>
    <n v="0"/>
    <n v="0"/>
    <n v="36"/>
    <n v="1"/>
    <n v="8"/>
    <n v="4"/>
    <n v="4"/>
    <n v="10"/>
    <x v="23"/>
    <x v="2"/>
    <x v="1"/>
    <n v="67.444444444444443"/>
    <x v="0"/>
    <n v="1214"/>
    <x v="4"/>
    <n v="0"/>
    <n v="0"/>
    <n v="0"/>
    <n v="1"/>
    <n v="1"/>
    <n v="2"/>
    <m/>
    <n v="0"/>
    <n v="3"/>
    <n v="11"/>
    <n v="1178"/>
    <x v="1"/>
    <x v="1"/>
    <x v="26"/>
    <x v="0"/>
  </r>
  <r>
    <n v="927"/>
    <n v="57937"/>
    <n v="0"/>
    <n v="1"/>
    <n v="56"/>
    <x v="0"/>
    <n v="38"/>
    <x v="2"/>
    <n v="2292"/>
    <x v="2"/>
    <n v="0"/>
    <n v="1"/>
    <n v="0"/>
    <n v="0"/>
    <n v="0"/>
    <n v="1"/>
    <n v="0"/>
    <n v="0"/>
    <n v="0"/>
    <n v="0"/>
    <n v="261"/>
    <n v="42"/>
    <n v="144"/>
    <n v="55"/>
    <n v="48"/>
    <n v="133"/>
    <n v="3"/>
    <n v="3"/>
    <n v="4"/>
    <n v="4"/>
    <n v="9"/>
    <x v="5"/>
    <x v="2"/>
    <x v="1"/>
    <n v="32.352941176470587"/>
    <x v="2"/>
    <n v="550"/>
    <x v="2"/>
    <n v="0"/>
    <n v="0"/>
    <n v="0"/>
    <n v="0"/>
    <n v="0"/>
    <n v="0"/>
    <m/>
    <n v="0"/>
    <n v="3"/>
    <n v="11"/>
    <n v="417"/>
    <x v="1"/>
    <x v="1"/>
    <x v="22"/>
    <x v="0"/>
  </r>
  <r>
    <n v="928"/>
    <n v="68274"/>
    <n v="1"/>
    <n v="1"/>
    <n v="83"/>
    <x v="3"/>
    <n v="41"/>
    <x v="3"/>
    <n v="2431"/>
    <x v="3"/>
    <n v="1"/>
    <n v="0"/>
    <n v="0"/>
    <n v="0"/>
    <n v="0"/>
    <n v="0"/>
    <n v="0"/>
    <n v="1"/>
    <n v="0"/>
    <n v="0"/>
    <n v="135"/>
    <n v="25"/>
    <n v="51"/>
    <n v="23"/>
    <n v="25"/>
    <n v="46"/>
    <n v="2"/>
    <n v="3"/>
    <n v="4"/>
    <n v="2"/>
    <n v="5"/>
    <x v="12"/>
    <x v="4"/>
    <x v="1"/>
    <n v="23.545454545454547"/>
    <x v="1"/>
    <n v="259"/>
    <x v="3"/>
    <n v="0"/>
    <n v="0"/>
    <n v="0"/>
    <n v="0"/>
    <n v="0"/>
    <n v="0"/>
    <m/>
    <n v="0"/>
    <n v="3"/>
    <n v="11"/>
    <n v="213"/>
    <x v="1"/>
    <x v="1"/>
    <x v="31"/>
    <x v="0"/>
  </r>
  <r>
    <n v="929"/>
    <n v="39771"/>
    <n v="1"/>
    <n v="0"/>
    <n v="92"/>
    <x v="3"/>
    <n v="43"/>
    <x v="3"/>
    <n v="2364"/>
    <x v="1"/>
    <n v="0"/>
    <n v="0"/>
    <n v="0"/>
    <n v="1"/>
    <n v="0"/>
    <n v="0"/>
    <n v="0"/>
    <n v="1"/>
    <n v="0"/>
    <n v="0"/>
    <n v="6"/>
    <n v="2"/>
    <n v="18"/>
    <n v="2"/>
    <n v="8"/>
    <n v="14"/>
    <n v="1"/>
    <n v="4"/>
    <n v="2"/>
    <n v="0"/>
    <n v="3"/>
    <x v="7"/>
    <x v="3"/>
    <x v="1"/>
    <n v="7.2"/>
    <x v="1"/>
    <n v="36"/>
    <x v="1"/>
    <n v="0"/>
    <n v="0"/>
    <n v="0"/>
    <n v="0"/>
    <n v="0"/>
    <n v="0"/>
    <m/>
    <n v="0"/>
    <n v="3"/>
    <n v="11"/>
    <n v="22"/>
    <x v="1"/>
    <x v="1"/>
    <x v="14"/>
    <x v="0"/>
  </r>
  <r>
    <n v="930"/>
    <n v="67893"/>
    <n v="0"/>
    <n v="1"/>
    <n v="31"/>
    <x v="1"/>
    <n v="45"/>
    <x v="3"/>
    <n v="2795"/>
    <x v="3"/>
    <n v="1"/>
    <n v="0"/>
    <n v="0"/>
    <n v="0"/>
    <n v="0"/>
    <n v="1"/>
    <n v="0"/>
    <n v="0"/>
    <n v="0"/>
    <n v="0"/>
    <n v="711"/>
    <n v="28"/>
    <n v="142"/>
    <n v="49"/>
    <n v="18"/>
    <n v="47"/>
    <n v="2"/>
    <n v="8"/>
    <n v="3"/>
    <n v="2"/>
    <n v="9"/>
    <x v="4"/>
    <x v="4"/>
    <x v="1"/>
    <n v="67.714285714285708"/>
    <x v="0"/>
    <n v="948"/>
    <x v="2"/>
    <n v="0"/>
    <n v="0"/>
    <n v="0"/>
    <n v="0"/>
    <n v="0"/>
    <n v="0"/>
    <m/>
    <n v="0"/>
    <n v="3"/>
    <n v="11"/>
    <n v="901"/>
    <x v="1"/>
    <x v="1"/>
    <x v="39"/>
    <x v="1"/>
  </r>
  <r>
    <n v="931"/>
    <n v="27922"/>
    <n v="1"/>
    <n v="0"/>
    <n v="80"/>
    <x v="3"/>
    <n v="41"/>
    <x v="3"/>
    <n v="2209"/>
    <x v="1"/>
    <n v="0"/>
    <n v="0"/>
    <n v="0"/>
    <n v="1"/>
    <n v="0"/>
    <n v="0"/>
    <n v="0"/>
    <n v="0"/>
    <n v="0"/>
    <n v="1"/>
    <n v="11"/>
    <n v="0"/>
    <n v="13"/>
    <n v="2"/>
    <n v="4"/>
    <n v="11"/>
    <n v="1"/>
    <n v="4"/>
    <n v="2"/>
    <n v="0"/>
    <n v="3"/>
    <x v="7"/>
    <x v="3"/>
    <x v="1"/>
    <n v="6"/>
    <x v="1"/>
    <n v="30"/>
    <x v="1"/>
    <n v="0"/>
    <n v="0"/>
    <n v="0"/>
    <n v="0"/>
    <n v="0"/>
    <n v="0"/>
    <m/>
    <n v="0"/>
    <n v="3"/>
    <n v="11"/>
    <n v="19"/>
    <x v="1"/>
    <x v="1"/>
    <x v="14"/>
    <x v="0"/>
  </r>
  <r>
    <n v="932"/>
    <n v="52190"/>
    <n v="1"/>
    <n v="1"/>
    <n v="39"/>
    <x v="1"/>
    <n v="44"/>
    <x v="3"/>
    <n v="2211"/>
    <x v="1"/>
    <n v="0"/>
    <n v="0"/>
    <n v="0"/>
    <n v="1"/>
    <n v="0"/>
    <n v="0"/>
    <n v="0"/>
    <n v="0"/>
    <n v="0"/>
    <n v="1"/>
    <n v="42"/>
    <n v="0"/>
    <n v="17"/>
    <n v="0"/>
    <n v="0"/>
    <n v="18"/>
    <n v="3"/>
    <n v="5"/>
    <n v="2"/>
    <n v="1"/>
    <n v="3"/>
    <x v="3"/>
    <x v="3"/>
    <x v="1"/>
    <n v="9.8333333333333339"/>
    <x v="1"/>
    <n v="59"/>
    <x v="1"/>
    <n v="0"/>
    <n v="0"/>
    <n v="1"/>
    <n v="0"/>
    <n v="0"/>
    <n v="1"/>
    <m/>
    <n v="0"/>
    <n v="3"/>
    <n v="11"/>
    <n v="41"/>
    <x v="1"/>
    <x v="1"/>
    <x v="1"/>
    <x v="0"/>
  </r>
  <r>
    <n v="933"/>
    <n v="44051"/>
    <n v="1"/>
    <n v="1"/>
    <n v="20"/>
    <x v="2"/>
    <n v="47"/>
    <x v="3"/>
    <n v="2675"/>
    <x v="3"/>
    <n v="1"/>
    <n v="0"/>
    <n v="0"/>
    <n v="0"/>
    <n v="0"/>
    <n v="0"/>
    <n v="0"/>
    <n v="0"/>
    <n v="1"/>
    <n v="0"/>
    <n v="79"/>
    <n v="7"/>
    <n v="58"/>
    <n v="6"/>
    <n v="3"/>
    <n v="18"/>
    <n v="4"/>
    <n v="6"/>
    <n v="3"/>
    <n v="1"/>
    <n v="4"/>
    <x v="6"/>
    <x v="3"/>
    <x v="1"/>
    <n v="19.125"/>
    <x v="1"/>
    <n v="153"/>
    <x v="3"/>
    <n v="0"/>
    <n v="0"/>
    <n v="0"/>
    <n v="0"/>
    <n v="0"/>
    <n v="0"/>
    <m/>
    <n v="0"/>
    <n v="3"/>
    <n v="11"/>
    <n v="135"/>
    <x v="0"/>
    <x v="0"/>
    <x v="20"/>
    <x v="0"/>
  </r>
  <r>
    <n v="934"/>
    <n v="42767"/>
    <n v="2"/>
    <n v="0"/>
    <n v="53"/>
    <x v="0"/>
    <n v="49"/>
    <x v="3"/>
    <n v="2573"/>
    <x v="0"/>
    <n v="0"/>
    <n v="0"/>
    <n v="1"/>
    <n v="0"/>
    <n v="0"/>
    <n v="0"/>
    <n v="0"/>
    <n v="0"/>
    <n v="0"/>
    <n v="1"/>
    <n v="20"/>
    <n v="6"/>
    <n v="43"/>
    <n v="19"/>
    <n v="5"/>
    <n v="38"/>
    <n v="1"/>
    <n v="8"/>
    <n v="3"/>
    <n v="1"/>
    <n v="2"/>
    <x v="3"/>
    <x v="3"/>
    <x v="2"/>
    <n v="15.5"/>
    <x v="1"/>
    <n v="93"/>
    <x v="1"/>
    <n v="0"/>
    <n v="0"/>
    <n v="0"/>
    <n v="0"/>
    <n v="0"/>
    <n v="0"/>
    <m/>
    <n v="0"/>
    <n v="3"/>
    <n v="11"/>
    <n v="55"/>
    <x v="1"/>
    <x v="1"/>
    <x v="8"/>
    <x v="0"/>
  </r>
  <r>
    <n v="935"/>
    <n v="46106"/>
    <n v="1"/>
    <n v="1"/>
    <n v="84"/>
    <x v="3"/>
    <n v="44"/>
    <x v="3"/>
    <n v="2208"/>
    <x v="1"/>
    <n v="0"/>
    <n v="0"/>
    <n v="0"/>
    <n v="1"/>
    <n v="0"/>
    <n v="0"/>
    <n v="0"/>
    <n v="0"/>
    <n v="1"/>
    <n v="0"/>
    <n v="30"/>
    <n v="0"/>
    <n v="8"/>
    <n v="2"/>
    <n v="0"/>
    <n v="14"/>
    <n v="1"/>
    <n v="6"/>
    <n v="1"/>
    <n v="1"/>
    <n v="2"/>
    <x v="1"/>
    <x v="1"/>
    <x v="1"/>
    <n v="10"/>
    <x v="1"/>
    <n v="40"/>
    <x v="1"/>
    <n v="0"/>
    <n v="0"/>
    <n v="0"/>
    <n v="0"/>
    <n v="0"/>
    <n v="0"/>
    <m/>
    <n v="0"/>
    <n v="3"/>
    <n v="11"/>
    <n v="26"/>
    <x v="1"/>
    <x v="1"/>
    <x v="14"/>
    <x v="0"/>
  </r>
  <r>
    <n v="936"/>
    <n v="16927"/>
    <n v="1"/>
    <n v="1"/>
    <n v="50"/>
    <x v="0"/>
    <n v="44"/>
    <x v="3"/>
    <n v="2663"/>
    <x v="2"/>
    <n v="0"/>
    <n v="1"/>
    <n v="0"/>
    <n v="0"/>
    <n v="0"/>
    <n v="0"/>
    <n v="0"/>
    <n v="0"/>
    <n v="0"/>
    <n v="1"/>
    <n v="20"/>
    <n v="2"/>
    <n v="23"/>
    <n v="3"/>
    <n v="1"/>
    <n v="4"/>
    <n v="5"/>
    <n v="8"/>
    <n v="3"/>
    <n v="0"/>
    <n v="4"/>
    <x v="17"/>
    <x v="3"/>
    <x v="1"/>
    <n v="7"/>
    <x v="1"/>
    <n v="49"/>
    <x v="1"/>
    <n v="0"/>
    <n v="0"/>
    <n v="0"/>
    <n v="0"/>
    <n v="0"/>
    <n v="0"/>
    <m/>
    <n v="0"/>
    <n v="3"/>
    <n v="11"/>
    <n v="45"/>
    <x v="1"/>
    <x v="1"/>
    <x v="8"/>
    <x v="0"/>
  </r>
  <r>
    <n v="937"/>
    <n v="59754"/>
    <n v="0"/>
    <n v="1"/>
    <n v="96"/>
    <x v="3"/>
    <n v="55"/>
    <x v="1"/>
    <n v="2734"/>
    <x v="2"/>
    <n v="0"/>
    <n v="1"/>
    <n v="0"/>
    <n v="0"/>
    <n v="0"/>
    <n v="0"/>
    <n v="0"/>
    <n v="1"/>
    <n v="0"/>
    <n v="0"/>
    <n v="115"/>
    <n v="27"/>
    <n v="44"/>
    <n v="4"/>
    <n v="146"/>
    <n v="139"/>
    <n v="3"/>
    <n v="5"/>
    <n v="5"/>
    <n v="2"/>
    <n v="6"/>
    <x v="15"/>
    <x v="4"/>
    <x v="1"/>
    <n v="25.846153846153847"/>
    <x v="2"/>
    <n v="336"/>
    <x v="3"/>
    <n v="0"/>
    <n v="0"/>
    <n v="0"/>
    <n v="0"/>
    <n v="0"/>
    <n v="0"/>
    <m/>
    <n v="0"/>
    <n v="3"/>
    <n v="11"/>
    <n v="197"/>
    <x v="0"/>
    <x v="0"/>
    <x v="4"/>
    <x v="0"/>
  </r>
  <r>
    <n v="938"/>
    <n v="53700"/>
    <n v="0"/>
    <n v="1"/>
    <n v="94"/>
    <x v="3"/>
    <n v="68"/>
    <x v="0"/>
    <n v="2840"/>
    <x v="0"/>
    <n v="0"/>
    <n v="0"/>
    <n v="1"/>
    <n v="0"/>
    <n v="0"/>
    <n v="0"/>
    <n v="0"/>
    <n v="1"/>
    <n v="0"/>
    <n v="0"/>
    <n v="263"/>
    <n v="5"/>
    <n v="233"/>
    <n v="69"/>
    <n v="41"/>
    <n v="83"/>
    <n v="4"/>
    <n v="5"/>
    <n v="5"/>
    <n v="5"/>
    <n v="8"/>
    <x v="23"/>
    <x v="2"/>
    <x v="1"/>
    <n v="33.944444444444443"/>
    <x v="2"/>
    <n v="611"/>
    <x v="2"/>
    <n v="0"/>
    <n v="0"/>
    <n v="0"/>
    <n v="0"/>
    <n v="0"/>
    <n v="0"/>
    <m/>
    <n v="0"/>
    <n v="3"/>
    <n v="11"/>
    <n v="528"/>
    <x v="1"/>
    <x v="1"/>
    <x v="30"/>
    <x v="0"/>
  </r>
  <r>
    <n v="939"/>
    <n v="59041"/>
    <n v="1"/>
    <n v="1"/>
    <n v="25"/>
    <x v="2"/>
    <n v="47"/>
    <x v="3"/>
    <n v="2212"/>
    <x v="2"/>
    <n v="0"/>
    <n v="1"/>
    <n v="0"/>
    <n v="0"/>
    <n v="0"/>
    <n v="0"/>
    <n v="0"/>
    <n v="1"/>
    <n v="0"/>
    <n v="0"/>
    <n v="69"/>
    <n v="2"/>
    <n v="15"/>
    <n v="2"/>
    <n v="2"/>
    <n v="6"/>
    <n v="2"/>
    <n v="5"/>
    <n v="2"/>
    <n v="0"/>
    <n v="4"/>
    <x v="3"/>
    <x v="3"/>
    <x v="1"/>
    <n v="15"/>
    <x v="1"/>
    <n v="90"/>
    <x v="1"/>
    <n v="0"/>
    <n v="0"/>
    <n v="0"/>
    <n v="0"/>
    <n v="0"/>
    <n v="0"/>
    <m/>
    <n v="0"/>
    <n v="3"/>
    <n v="11"/>
    <n v="84"/>
    <x v="1"/>
    <x v="1"/>
    <x v="3"/>
    <x v="0"/>
  </r>
  <r>
    <n v="940"/>
    <n v="54237"/>
    <n v="0"/>
    <n v="1"/>
    <n v="48"/>
    <x v="0"/>
    <n v="63"/>
    <x v="0"/>
    <n v="2587"/>
    <x v="3"/>
    <n v="1"/>
    <n v="0"/>
    <n v="0"/>
    <n v="0"/>
    <n v="0"/>
    <n v="0"/>
    <n v="0"/>
    <n v="0"/>
    <n v="0"/>
    <n v="1"/>
    <n v="267"/>
    <n v="3"/>
    <n v="30"/>
    <n v="4"/>
    <n v="0"/>
    <n v="57"/>
    <n v="4"/>
    <n v="6"/>
    <n v="5"/>
    <n v="2"/>
    <n v="5"/>
    <x v="10"/>
    <x v="4"/>
    <x v="2"/>
    <n v="25.333333333333332"/>
    <x v="2"/>
    <n v="304"/>
    <x v="3"/>
    <n v="0"/>
    <n v="0"/>
    <n v="0"/>
    <n v="0"/>
    <n v="0"/>
    <n v="0"/>
    <m/>
    <n v="0"/>
    <n v="3"/>
    <n v="11"/>
    <n v="247"/>
    <x v="1"/>
    <x v="1"/>
    <x v="27"/>
    <x v="0"/>
  </r>
  <r>
    <n v="941"/>
    <n v="70647"/>
    <n v="0"/>
    <n v="1"/>
    <n v="65"/>
    <x v="4"/>
    <n v="53"/>
    <x v="1"/>
    <n v="2805"/>
    <x v="3"/>
    <n v="1"/>
    <n v="0"/>
    <n v="0"/>
    <n v="0"/>
    <n v="0"/>
    <n v="0"/>
    <n v="0"/>
    <n v="1"/>
    <n v="0"/>
    <n v="0"/>
    <n v="561"/>
    <n v="85"/>
    <n v="171"/>
    <n v="25"/>
    <n v="123"/>
    <n v="114"/>
    <n v="2"/>
    <n v="2"/>
    <n v="4"/>
    <n v="7"/>
    <n v="13"/>
    <x v="13"/>
    <x v="0"/>
    <x v="1"/>
    <n v="40.208333333333336"/>
    <x v="2"/>
    <n v="965"/>
    <x v="2"/>
    <n v="0"/>
    <n v="0"/>
    <n v="0"/>
    <n v="0"/>
    <n v="0"/>
    <n v="0"/>
    <m/>
    <n v="0"/>
    <n v="3"/>
    <n v="11"/>
    <n v="851"/>
    <x v="1"/>
    <x v="1"/>
    <x v="34"/>
    <x v="0"/>
  </r>
  <r>
    <n v="942"/>
    <n v="52597"/>
    <n v="0"/>
    <n v="1"/>
    <n v="69"/>
    <x v="4"/>
    <n v="58"/>
    <x v="1"/>
    <n v="2212"/>
    <x v="0"/>
    <n v="0"/>
    <n v="0"/>
    <n v="1"/>
    <n v="0"/>
    <n v="0"/>
    <n v="0"/>
    <n v="0"/>
    <n v="0"/>
    <n v="0"/>
    <n v="1"/>
    <n v="492"/>
    <n v="0"/>
    <n v="37"/>
    <n v="7"/>
    <n v="0"/>
    <n v="42"/>
    <n v="3"/>
    <n v="5"/>
    <n v="6"/>
    <n v="3"/>
    <n v="8"/>
    <x v="5"/>
    <x v="2"/>
    <x v="1"/>
    <n v="31.529411764705884"/>
    <x v="2"/>
    <n v="536"/>
    <x v="2"/>
    <n v="0"/>
    <n v="0"/>
    <n v="0"/>
    <n v="0"/>
    <n v="0"/>
    <n v="0"/>
    <m/>
    <n v="0"/>
    <n v="3"/>
    <n v="11"/>
    <n v="494"/>
    <x v="1"/>
    <x v="1"/>
    <x v="34"/>
    <x v="0"/>
  </r>
  <r>
    <n v="943"/>
    <n v="41021"/>
    <n v="1"/>
    <n v="0"/>
    <n v="12"/>
    <x v="5"/>
    <n v="51"/>
    <x v="1"/>
    <n v="2705"/>
    <x v="1"/>
    <n v="0"/>
    <n v="0"/>
    <n v="0"/>
    <n v="1"/>
    <n v="0"/>
    <n v="0"/>
    <n v="0"/>
    <n v="0"/>
    <n v="1"/>
    <n v="0"/>
    <n v="14"/>
    <n v="7"/>
    <n v="9"/>
    <n v="6"/>
    <n v="16"/>
    <n v="12"/>
    <n v="2"/>
    <n v="6"/>
    <n v="2"/>
    <n v="0"/>
    <n v="3"/>
    <x v="7"/>
    <x v="3"/>
    <x v="1"/>
    <n v="10.4"/>
    <x v="1"/>
    <n v="52"/>
    <x v="1"/>
    <n v="0"/>
    <n v="0"/>
    <n v="0"/>
    <n v="0"/>
    <n v="0"/>
    <n v="0"/>
    <m/>
    <n v="0"/>
    <n v="3"/>
    <n v="11"/>
    <n v="40"/>
    <x v="0"/>
    <x v="0"/>
    <x v="23"/>
    <x v="0"/>
  </r>
  <r>
    <n v="944"/>
    <n v="40233"/>
    <n v="0"/>
    <n v="1"/>
    <n v="84"/>
    <x v="3"/>
    <n v="45"/>
    <x v="3"/>
    <n v="2417"/>
    <x v="2"/>
    <n v="0"/>
    <n v="1"/>
    <n v="0"/>
    <n v="0"/>
    <n v="0"/>
    <n v="0"/>
    <n v="0"/>
    <n v="0"/>
    <n v="0"/>
    <n v="1"/>
    <n v="80"/>
    <n v="4"/>
    <n v="46"/>
    <n v="0"/>
    <n v="17"/>
    <n v="2"/>
    <n v="5"/>
    <n v="6"/>
    <n v="2"/>
    <n v="1"/>
    <n v="5"/>
    <x v="6"/>
    <x v="3"/>
    <x v="1"/>
    <n v="18.375"/>
    <x v="1"/>
    <n v="147"/>
    <x v="3"/>
    <n v="0"/>
    <n v="0"/>
    <n v="0"/>
    <n v="0"/>
    <n v="0"/>
    <n v="0"/>
    <m/>
    <n v="0"/>
    <n v="3"/>
    <n v="11"/>
    <n v="145"/>
    <x v="1"/>
    <x v="1"/>
    <x v="31"/>
    <x v="0"/>
  </r>
  <r>
    <n v="945"/>
    <n v="50183"/>
    <n v="1"/>
    <n v="1"/>
    <n v="47"/>
    <x v="0"/>
    <n v="40"/>
    <x v="3"/>
    <n v="2163"/>
    <x v="2"/>
    <n v="0"/>
    <n v="1"/>
    <n v="0"/>
    <n v="0"/>
    <n v="0"/>
    <n v="0"/>
    <n v="0"/>
    <n v="1"/>
    <n v="0"/>
    <n v="0"/>
    <n v="97"/>
    <n v="12"/>
    <n v="84"/>
    <n v="13"/>
    <n v="10"/>
    <n v="15"/>
    <n v="7"/>
    <n v="5"/>
    <n v="3"/>
    <n v="1"/>
    <n v="6"/>
    <x v="16"/>
    <x v="3"/>
    <x v="1"/>
    <n v="21.6"/>
    <x v="1"/>
    <n v="216"/>
    <x v="3"/>
    <n v="0"/>
    <n v="0"/>
    <n v="0"/>
    <n v="0"/>
    <n v="0"/>
    <n v="0"/>
    <m/>
    <n v="0"/>
    <n v="3"/>
    <n v="11"/>
    <n v="201"/>
    <x v="1"/>
    <x v="1"/>
    <x v="10"/>
    <x v="0"/>
  </r>
  <r>
    <n v="946"/>
    <n v="54753"/>
    <n v="0"/>
    <n v="1"/>
    <n v="87"/>
    <x v="3"/>
    <n v="61"/>
    <x v="0"/>
    <n v="2449"/>
    <x v="1"/>
    <n v="0"/>
    <n v="0"/>
    <n v="0"/>
    <n v="1"/>
    <n v="0"/>
    <n v="0"/>
    <n v="0"/>
    <n v="1"/>
    <n v="0"/>
    <n v="0"/>
    <n v="197"/>
    <n v="107"/>
    <n v="227"/>
    <n v="7"/>
    <n v="59"/>
    <n v="131"/>
    <n v="3"/>
    <n v="4"/>
    <n v="5"/>
    <n v="2"/>
    <n v="11"/>
    <x v="23"/>
    <x v="2"/>
    <x v="1"/>
    <n v="33.166666666666664"/>
    <x v="2"/>
    <n v="597"/>
    <x v="2"/>
    <n v="0"/>
    <n v="0"/>
    <n v="0"/>
    <n v="0"/>
    <n v="0"/>
    <n v="0"/>
    <m/>
    <n v="0"/>
    <n v="3"/>
    <n v="11"/>
    <n v="466"/>
    <x v="1"/>
    <x v="1"/>
    <x v="30"/>
    <x v="0"/>
  </r>
  <r>
    <n v="947"/>
    <n v="92955"/>
    <n v="0"/>
    <n v="0"/>
    <n v="35"/>
    <x v="1"/>
    <n v="47"/>
    <x v="3"/>
    <n v="2473"/>
    <x v="2"/>
    <n v="0"/>
    <n v="1"/>
    <n v="0"/>
    <n v="0"/>
    <n v="0"/>
    <n v="0"/>
    <n v="0"/>
    <n v="1"/>
    <n v="0"/>
    <n v="0"/>
    <n v="693"/>
    <n v="21"/>
    <n v="925"/>
    <n v="31"/>
    <n v="24"/>
    <n v="84"/>
    <n v="1"/>
    <n v="2"/>
    <n v="6"/>
    <n v="7"/>
    <n v="9"/>
    <x v="0"/>
    <x v="0"/>
    <x v="1"/>
    <n v="77"/>
    <x v="0"/>
    <n v="1694"/>
    <x v="0"/>
    <n v="1"/>
    <n v="0"/>
    <n v="0"/>
    <n v="0"/>
    <n v="1"/>
    <n v="2"/>
    <m/>
    <n v="0"/>
    <n v="3"/>
    <n v="11"/>
    <n v="1610"/>
    <x v="0"/>
    <x v="0"/>
    <x v="15"/>
    <x v="1"/>
  </r>
  <r>
    <n v="948"/>
    <n v="33471"/>
    <n v="1"/>
    <n v="0"/>
    <n v="47"/>
    <x v="0"/>
    <n v="47"/>
    <x v="3"/>
    <n v="2784"/>
    <x v="2"/>
    <n v="0"/>
    <n v="1"/>
    <n v="0"/>
    <n v="0"/>
    <n v="0"/>
    <n v="0"/>
    <n v="0"/>
    <n v="1"/>
    <n v="0"/>
    <n v="0"/>
    <n v="43"/>
    <n v="2"/>
    <n v="27"/>
    <n v="0"/>
    <n v="9"/>
    <n v="12"/>
    <n v="3"/>
    <n v="7"/>
    <n v="3"/>
    <n v="0"/>
    <n v="4"/>
    <x v="17"/>
    <x v="3"/>
    <x v="1"/>
    <n v="11.571428571428571"/>
    <x v="1"/>
    <n v="81"/>
    <x v="1"/>
    <n v="0"/>
    <n v="0"/>
    <n v="0"/>
    <n v="0"/>
    <n v="0"/>
    <n v="0"/>
    <m/>
    <n v="0"/>
    <n v="3"/>
    <n v="11"/>
    <n v="69"/>
    <x v="1"/>
    <x v="1"/>
    <x v="8"/>
    <x v="0"/>
  </r>
  <r>
    <n v="949"/>
    <n v="34596"/>
    <n v="1"/>
    <n v="0"/>
    <n v="48"/>
    <x v="0"/>
    <n v="46"/>
    <x v="3"/>
    <n v="2601"/>
    <x v="2"/>
    <n v="0"/>
    <n v="1"/>
    <n v="0"/>
    <n v="0"/>
    <n v="0"/>
    <n v="0"/>
    <n v="0"/>
    <n v="0"/>
    <n v="0"/>
    <n v="1"/>
    <n v="14"/>
    <n v="0"/>
    <n v="2"/>
    <n v="0"/>
    <n v="0"/>
    <n v="7"/>
    <n v="1"/>
    <n v="8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9"/>
    <x v="0"/>
    <x v="0"/>
    <x v="8"/>
    <x v="0"/>
  </r>
  <r>
    <n v="950"/>
    <n v="44010"/>
    <n v="1"/>
    <n v="0"/>
    <n v="46"/>
    <x v="0"/>
    <n v="40"/>
    <x v="3"/>
    <n v="2783"/>
    <x v="1"/>
    <n v="0"/>
    <n v="0"/>
    <n v="0"/>
    <n v="1"/>
    <n v="0"/>
    <n v="0"/>
    <n v="0"/>
    <n v="1"/>
    <n v="0"/>
    <n v="0"/>
    <n v="186"/>
    <n v="36"/>
    <n v="234"/>
    <n v="86"/>
    <n v="72"/>
    <n v="48"/>
    <n v="6"/>
    <n v="9"/>
    <n v="10"/>
    <n v="2"/>
    <n v="6"/>
    <x v="23"/>
    <x v="2"/>
    <x v="2"/>
    <n v="34.111111111111114"/>
    <x v="2"/>
    <n v="614"/>
    <x v="2"/>
    <n v="0"/>
    <n v="0"/>
    <n v="0"/>
    <n v="0"/>
    <n v="0"/>
    <n v="0"/>
    <m/>
    <n v="0"/>
    <n v="3"/>
    <n v="11"/>
    <n v="566"/>
    <x v="1"/>
    <x v="1"/>
    <x v="22"/>
    <x v="0"/>
  </r>
  <r>
    <n v="951"/>
    <n v="84219"/>
    <n v="0"/>
    <n v="0"/>
    <n v="27"/>
    <x v="2"/>
    <n v="32"/>
    <x v="2"/>
    <n v="2306"/>
    <x v="2"/>
    <n v="0"/>
    <n v="1"/>
    <n v="0"/>
    <n v="0"/>
    <n v="0"/>
    <n v="0"/>
    <n v="0"/>
    <n v="1"/>
    <n v="0"/>
    <n v="0"/>
    <n v="434"/>
    <n v="137"/>
    <n v="400"/>
    <n v="45"/>
    <n v="137"/>
    <n v="45"/>
    <n v="1"/>
    <n v="1"/>
    <n v="3"/>
    <n v="4"/>
    <n v="10"/>
    <x v="5"/>
    <x v="2"/>
    <x v="1"/>
    <n v="67.82352941176471"/>
    <x v="0"/>
    <n v="1153"/>
    <x v="4"/>
    <n v="0"/>
    <n v="0"/>
    <n v="0"/>
    <n v="0"/>
    <n v="0"/>
    <n v="0"/>
    <m/>
    <n v="0"/>
    <n v="3"/>
    <n v="11"/>
    <n v="1108"/>
    <x v="1"/>
    <x v="1"/>
    <x v="11"/>
    <x v="1"/>
  </r>
  <r>
    <n v="952"/>
    <n v="40706"/>
    <n v="2"/>
    <n v="1"/>
    <n v="37"/>
    <x v="1"/>
    <n v="52"/>
    <x v="1"/>
    <n v="2687"/>
    <x v="1"/>
    <n v="0"/>
    <n v="0"/>
    <n v="0"/>
    <n v="1"/>
    <n v="0"/>
    <n v="0"/>
    <n v="0"/>
    <n v="0"/>
    <n v="0"/>
    <n v="1"/>
    <n v="59"/>
    <n v="0"/>
    <n v="11"/>
    <n v="4"/>
    <n v="2"/>
    <n v="5"/>
    <n v="4"/>
    <n v="7"/>
    <n v="3"/>
    <n v="0"/>
    <n v="4"/>
    <x v="17"/>
    <x v="3"/>
    <x v="1"/>
    <n v="10.857142857142858"/>
    <x v="1"/>
    <n v="76"/>
    <x v="1"/>
    <n v="0"/>
    <n v="0"/>
    <n v="0"/>
    <n v="0"/>
    <n v="0"/>
    <n v="0"/>
    <m/>
    <n v="0"/>
    <n v="3"/>
    <n v="11"/>
    <n v="71"/>
    <x v="1"/>
    <x v="1"/>
    <x v="1"/>
    <x v="0"/>
  </r>
  <r>
    <n v="953"/>
    <n v="15716"/>
    <n v="1"/>
    <n v="0"/>
    <n v="8"/>
    <x v="5"/>
    <n v="32"/>
    <x v="2"/>
    <n v="2753"/>
    <x v="2"/>
    <n v="0"/>
    <n v="1"/>
    <n v="0"/>
    <n v="0"/>
    <n v="0"/>
    <n v="1"/>
    <n v="0"/>
    <n v="0"/>
    <n v="0"/>
    <n v="0"/>
    <n v="16"/>
    <n v="5"/>
    <n v="30"/>
    <n v="8"/>
    <n v="7"/>
    <n v="26"/>
    <n v="3"/>
    <n v="8"/>
    <n v="3"/>
    <n v="0"/>
    <n v="4"/>
    <x v="17"/>
    <x v="3"/>
    <x v="1"/>
    <n v="9.4285714285714288"/>
    <x v="1"/>
    <n v="66"/>
    <x v="1"/>
    <n v="0"/>
    <n v="0"/>
    <n v="0"/>
    <n v="0"/>
    <n v="0"/>
    <n v="0"/>
    <m/>
    <n v="1"/>
    <n v="3"/>
    <n v="11"/>
    <n v="40"/>
    <x v="1"/>
    <x v="1"/>
    <x v="23"/>
    <x v="0"/>
  </r>
  <r>
    <n v="954"/>
    <n v="59052"/>
    <n v="0"/>
    <n v="1"/>
    <n v="29"/>
    <x v="2"/>
    <n v="61"/>
    <x v="0"/>
    <n v="2383"/>
    <x v="3"/>
    <n v="1"/>
    <n v="0"/>
    <n v="0"/>
    <n v="0"/>
    <n v="0"/>
    <n v="1"/>
    <n v="0"/>
    <n v="0"/>
    <n v="0"/>
    <n v="0"/>
    <n v="230"/>
    <n v="35"/>
    <n v="75"/>
    <n v="63"/>
    <n v="57"/>
    <n v="31"/>
    <n v="3"/>
    <n v="5"/>
    <n v="7"/>
    <n v="1"/>
    <n v="7"/>
    <x v="9"/>
    <x v="4"/>
    <x v="2"/>
    <n v="30.666666666666668"/>
    <x v="2"/>
    <n v="460"/>
    <x v="3"/>
    <n v="0"/>
    <n v="0"/>
    <n v="0"/>
    <n v="0"/>
    <n v="0"/>
    <n v="0"/>
    <m/>
    <n v="0"/>
    <n v="3"/>
    <n v="11"/>
    <n v="429"/>
    <x v="1"/>
    <x v="1"/>
    <x v="12"/>
    <x v="0"/>
  </r>
  <r>
    <n v="955"/>
    <n v="80573"/>
    <n v="0"/>
    <n v="0"/>
    <n v="85"/>
    <x v="3"/>
    <n v="49"/>
    <x v="3"/>
    <n v="2782"/>
    <x v="1"/>
    <n v="0"/>
    <n v="0"/>
    <n v="0"/>
    <n v="1"/>
    <n v="0"/>
    <n v="0"/>
    <n v="0"/>
    <n v="0"/>
    <n v="1"/>
    <n v="0"/>
    <n v="829"/>
    <n v="138"/>
    <n v="430"/>
    <n v="60"/>
    <n v="92"/>
    <n v="15"/>
    <n v="1"/>
    <n v="2"/>
    <n v="4"/>
    <n v="6"/>
    <n v="13"/>
    <x v="18"/>
    <x v="0"/>
    <x v="1"/>
    <n v="67.347826086956516"/>
    <x v="0"/>
    <n v="1549"/>
    <x v="0"/>
    <n v="0"/>
    <n v="0"/>
    <n v="0"/>
    <n v="0"/>
    <n v="0"/>
    <n v="0"/>
    <m/>
    <n v="0"/>
    <n v="3"/>
    <n v="11"/>
    <n v="1534"/>
    <x v="1"/>
    <x v="1"/>
    <x v="13"/>
    <x v="0"/>
  </r>
  <r>
    <n v="956"/>
    <n v="83715"/>
    <n v="0"/>
    <n v="0"/>
    <n v="2"/>
    <x v="5"/>
    <n v="58"/>
    <x v="1"/>
    <n v="2305"/>
    <x v="2"/>
    <n v="0"/>
    <n v="1"/>
    <n v="0"/>
    <n v="0"/>
    <n v="0"/>
    <n v="0"/>
    <n v="0"/>
    <n v="1"/>
    <n v="0"/>
    <n v="0"/>
    <n v="318"/>
    <n v="8"/>
    <n v="407"/>
    <n v="150"/>
    <n v="35"/>
    <n v="8"/>
    <n v="1"/>
    <n v="0"/>
    <n v="2"/>
    <n v="8"/>
    <n v="13"/>
    <x v="18"/>
    <x v="0"/>
    <x v="1"/>
    <n v="39.913043478260867"/>
    <x v="2"/>
    <n v="918"/>
    <x v="2"/>
    <n v="0"/>
    <n v="0"/>
    <n v="0"/>
    <n v="0"/>
    <n v="0"/>
    <n v="0"/>
    <m/>
    <n v="0"/>
    <n v="3"/>
    <n v="11"/>
    <n v="910"/>
    <x v="1"/>
    <x v="1"/>
    <x v="17"/>
    <x v="0"/>
  </r>
  <r>
    <n v="957"/>
    <n v="82576"/>
    <n v="0"/>
    <n v="0"/>
    <n v="66"/>
    <x v="4"/>
    <n v="61"/>
    <x v="0"/>
    <n v="2856"/>
    <x v="1"/>
    <n v="0"/>
    <n v="0"/>
    <n v="0"/>
    <n v="1"/>
    <n v="0"/>
    <n v="0"/>
    <n v="0"/>
    <n v="0"/>
    <n v="1"/>
    <n v="0"/>
    <n v="1206"/>
    <n v="55"/>
    <n v="445"/>
    <n v="168"/>
    <n v="18"/>
    <n v="18"/>
    <n v="1"/>
    <n v="1"/>
    <n v="2"/>
    <n v="4"/>
    <n v="12"/>
    <x v="23"/>
    <x v="2"/>
    <x v="1"/>
    <n v="105.11111111111111"/>
    <x v="0"/>
    <n v="1892"/>
    <x v="0"/>
    <n v="0"/>
    <n v="0"/>
    <n v="0"/>
    <n v="0"/>
    <n v="1"/>
    <n v="1"/>
    <m/>
    <n v="0"/>
    <n v="3"/>
    <n v="11"/>
    <n v="1874"/>
    <x v="1"/>
    <x v="1"/>
    <x v="45"/>
    <x v="0"/>
  </r>
  <r>
    <n v="958"/>
    <n v="56962"/>
    <n v="2"/>
    <n v="1"/>
    <n v="60"/>
    <x v="0"/>
    <n v="55"/>
    <x v="1"/>
    <n v="2420"/>
    <x v="2"/>
    <n v="0"/>
    <n v="1"/>
    <n v="0"/>
    <n v="0"/>
    <n v="0"/>
    <n v="0"/>
    <n v="0"/>
    <n v="0"/>
    <n v="1"/>
    <n v="0"/>
    <n v="292"/>
    <n v="3"/>
    <n v="77"/>
    <n v="10"/>
    <n v="3"/>
    <n v="26"/>
    <n v="7"/>
    <n v="7"/>
    <n v="6"/>
    <n v="3"/>
    <n v="5"/>
    <x v="4"/>
    <x v="4"/>
    <x v="2"/>
    <n v="27.5"/>
    <x v="2"/>
    <n v="385"/>
    <x v="3"/>
    <n v="0"/>
    <n v="0"/>
    <n v="0"/>
    <n v="0"/>
    <n v="0"/>
    <n v="0"/>
    <m/>
    <n v="0"/>
    <n v="3"/>
    <n v="11"/>
    <n v="359"/>
    <x v="1"/>
    <x v="1"/>
    <x v="27"/>
    <x v="0"/>
  </r>
  <r>
    <n v="959"/>
    <n v="35704"/>
    <n v="1"/>
    <n v="1"/>
    <n v="54"/>
    <x v="0"/>
    <n v="68"/>
    <x v="0"/>
    <n v="2336"/>
    <x v="2"/>
    <n v="0"/>
    <n v="1"/>
    <n v="0"/>
    <n v="0"/>
    <n v="0"/>
    <n v="0"/>
    <n v="0"/>
    <n v="1"/>
    <n v="0"/>
    <n v="0"/>
    <n v="30"/>
    <n v="9"/>
    <n v="12"/>
    <n v="2"/>
    <n v="11"/>
    <n v="30"/>
    <n v="3"/>
    <n v="4"/>
    <n v="2"/>
    <n v="0"/>
    <n v="4"/>
    <x v="3"/>
    <x v="3"/>
    <x v="1"/>
    <n v="10.666666666666666"/>
    <x v="1"/>
    <n v="64"/>
    <x v="1"/>
    <n v="0"/>
    <n v="0"/>
    <n v="0"/>
    <n v="0"/>
    <n v="0"/>
    <n v="0"/>
    <m/>
    <n v="0"/>
    <n v="3"/>
    <n v="11"/>
    <n v="34"/>
    <x v="1"/>
    <x v="1"/>
    <x v="8"/>
    <x v="0"/>
  </r>
  <r>
    <n v="960"/>
    <n v="53103"/>
    <n v="0"/>
    <n v="1"/>
    <n v="70"/>
    <x v="4"/>
    <n v="66"/>
    <x v="0"/>
    <n v="2449"/>
    <x v="1"/>
    <n v="0"/>
    <n v="0"/>
    <n v="0"/>
    <n v="1"/>
    <n v="0"/>
    <n v="0"/>
    <n v="0"/>
    <n v="1"/>
    <n v="0"/>
    <n v="0"/>
    <n v="729"/>
    <n v="17"/>
    <n v="133"/>
    <n v="11"/>
    <n v="0"/>
    <n v="195"/>
    <n v="5"/>
    <n v="7"/>
    <n v="10"/>
    <n v="6"/>
    <n v="7"/>
    <x v="18"/>
    <x v="0"/>
    <x v="2"/>
    <n v="38.695652173913047"/>
    <x v="2"/>
    <n v="890"/>
    <x v="2"/>
    <n v="0"/>
    <n v="0"/>
    <n v="1"/>
    <n v="0"/>
    <n v="0"/>
    <n v="1"/>
    <m/>
    <n v="0"/>
    <n v="3"/>
    <n v="11"/>
    <n v="695"/>
    <x v="1"/>
    <x v="1"/>
    <x v="34"/>
    <x v="0"/>
  </r>
  <r>
    <n v="961"/>
    <n v="46779"/>
    <n v="1"/>
    <n v="1"/>
    <n v="55"/>
    <x v="0"/>
    <n v="60"/>
    <x v="0"/>
    <n v="2511"/>
    <x v="4"/>
    <n v="0"/>
    <n v="0"/>
    <n v="0"/>
    <n v="0"/>
    <n v="1"/>
    <n v="1"/>
    <n v="0"/>
    <n v="0"/>
    <n v="0"/>
    <n v="0"/>
    <n v="12"/>
    <n v="1"/>
    <n v="3"/>
    <n v="0"/>
    <n v="0"/>
    <n v="7"/>
    <n v="1"/>
    <n v="4"/>
    <n v="0"/>
    <n v="1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9"/>
    <x v="1"/>
    <x v="1"/>
    <x v="8"/>
    <x v="0"/>
  </r>
  <r>
    <n v="962"/>
    <n v="4861"/>
    <n v="0"/>
    <n v="0"/>
    <n v="20"/>
    <x v="2"/>
    <n v="55"/>
    <x v="1"/>
    <n v="2166"/>
    <x v="3"/>
    <n v="1"/>
    <n v="0"/>
    <n v="0"/>
    <n v="0"/>
    <n v="0"/>
    <n v="0"/>
    <n v="0"/>
    <n v="1"/>
    <n v="0"/>
    <n v="0"/>
    <n v="2"/>
    <n v="1"/>
    <n v="1"/>
    <n v="1"/>
    <n v="0"/>
    <n v="1"/>
    <n v="0"/>
    <n v="14"/>
    <n v="0"/>
    <n v="0"/>
    <n v="0"/>
    <x v="31"/>
    <x v="5"/>
    <x v="2"/>
    <s v="0"/>
    <x v="0"/>
    <n v="5"/>
    <x v="1"/>
    <n v="0"/>
    <n v="0"/>
    <n v="0"/>
    <n v="0"/>
    <n v="0"/>
    <n v="0"/>
    <m/>
    <n v="0"/>
    <n v="3"/>
    <n v="11"/>
    <n v="4"/>
    <x v="1"/>
    <x v="1"/>
    <x v="50"/>
    <x v="0"/>
  </r>
  <r>
    <n v="963"/>
    <n v="33462"/>
    <n v="1"/>
    <n v="0"/>
    <n v="78"/>
    <x v="3"/>
    <n v="41"/>
    <x v="3"/>
    <n v="2485"/>
    <x v="3"/>
    <n v="1"/>
    <n v="0"/>
    <n v="0"/>
    <n v="0"/>
    <n v="0"/>
    <n v="0"/>
    <n v="0"/>
    <n v="0"/>
    <n v="1"/>
    <n v="0"/>
    <n v="22"/>
    <n v="3"/>
    <n v="18"/>
    <n v="0"/>
    <n v="0"/>
    <n v="11"/>
    <n v="1"/>
    <n v="7"/>
    <n v="2"/>
    <n v="0"/>
    <n v="3"/>
    <x v="7"/>
    <x v="3"/>
    <x v="1"/>
    <n v="8.6"/>
    <x v="1"/>
    <n v="43"/>
    <x v="1"/>
    <n v="0"/>
    <n v="0"/>
    <n v="0"/>
    <n v="0"/>
    <n v="0"/>
    <n v="0"/>
    <m/>
    <n v="0"/>
    <n v="3"/>
    <n v="11"/>
    <n v="32"/>
    <x v="1"/>
    <x v="1"/>
    <x v="14"/>
    <x v="0"/>
  </r>
  <r>
    <n v="964"/>
    <n v="63693"/>
    <n v="0"/>
    <n v="1"/>
    <n v="63"/>
    <x v="4"/>
    <n v="42"/>
    <x v="3"/>
    <n v="2417"/>
    <x v="3"/>
    <n v="1"/>
    <n v="0"/>
    <n v="0"/>
    <n v="0"/>
    <n v="0"/>
    <n v="0"/>
    <n v="0"/>
    <n v="1"/>
    <n v="0"/>
    <n v="0"/>
    <n v="587"/>
    <n v="43"/>
    <n v="337"/>
    <n v="42"/>
    <n v="87"/>
    <n v="54"/>
    <n v="3"/>
    <n v="6"/>
    <n v="11"/>
    <n v="6"/>
    <n v="9"/>
    <x v="22"/>
    <x v="0"/>
    <x v="2"/>
    <n v="42.153846153846153"/>
    <x v="2"/>
    <n v="1096"/>
    <x v="4"/>
    <n v="0"/>
    <n v="0"/>
    <n v="0"/>
    <n v="0"/>
    <n v="0"/>
    <n v="0"/>
    <m/>
    <n v="0"/>
    <n v="3"/>
    <n v="11"/>
    <n v="1042"/>
    <x v="1"/>
    <x v="1"/>
    <x v="43"/>
    <x v="0"/>
  </r>
  <r>
    <n v="965"/>
    <n v="80763"/>
    <n v="0"/>
    <n v="0"/>
    <n v="17"/>
    <x v="2"/>
    <n v="70"/>
    <x v="4"/>
    <n v="2477"/>
    <x v="2"/>
    <n v="0"/>
    <n v="1"/>
    <n v="0"/>
    <n v="0"/>
    <n v="0"/>
    <n v="0"/>
    <n v="0"/>
    <n v="1"/>
    <n v="0"/>
    <n v="0"/>
    <n v="674"/>
    <n v="168"/>
    <n v="108"/>
    <n v="192"/>
    <n v="42"/>
    <n v="231"/>
    <n v="1"/>
    <n v="3"/>
    <n v="5"/>
    <n v="11"/>
    <n v="6"/>
    <x v="0"/>
    <x v="0"/>
    <x v="0"/>
    <n v="53.81818181818182"/>
    <x v="0"/>
    <n v="1184"/>
    <x v="4"/>
    <n v="1"/>
    <n v="0"/>
    <n v="0"/>
    <n v="0"/>
    <n v="1"/>
    <n v="2"/>
    <m/>
    <n v="0"/>
    <n v="3"/>
    <n v="11"/>
    <n v="953"/>
    <x v="0"/>
    <x v="0"/>
    <x v="11"/>
    <x v="1"/>
  </r>
  <r>
    <n v="966"/>
    <n v="65352"/>
    <n v="0"/>
    <n v="1"/>
    <n v="43"/>
    <x v="1"/>
    <n v="46"/>
    <x v="3"/>
    <n v="2471"/>
    <x v="2"/>
    <n v="0"/>
    <n v="1"/>
    <n v="0"/>
    <n v="0"/>
    <n v="0"/>
    <n v="0"/>
    <n v="0"/>
    <n v="0"/>
    <n v="0"/>
    <n v="1"/>
    <n v="284"/>
    <n v="3"/>
    <n v="84"/>
    <n v="4"/>
    <n v="7"/>
    <n v="23"/>
    <n v="2"/>
    <n v="4"/>
    <n v="4"/>
    <n v="2"/>
    <n v="8"/>
    <x v="4"/>
    <x v="4"/>
    <x v="1"/>
    <n v="27.285714285714285"/>
    <x v="2"/>
    <n v="382"/>
    <x v="3"/>
    <n v="0"/>
    <n v="0"/>
    <n v="0"/>
    <n v="0"/>
    <n v="0"/>
    <n v="0"/>
    <m/>
    <n v="0"/>
    <n v="3"/>
    <n v="11"/>
    <n v="359"/>
    <x v="1"/>
    <x v="1"/>
    <x v="35"/>
    <x v="0"/>
  </r>
  <r>
    <n v="967"/>
    <n v="82170"/>
    <n v="0"/>
    <n v="0"/>
    <n v="13"/>
    <x v="5"/>
    <n v="42"/>
    <x v="3"/>
    <n v="2375"/>
    <x v="2"/>
    <n v="0"/>
    <n v="1"/>
    <n v="0"/>
    <n v="0"/>
    <n v="0"/>
    <n v="0"/>
    <n v="0"/>
    <n v="0"/>
    <n v="0"/>
    <n v="1"/>
    <n v="1023"/>
    <n v="93"/>
    <n v="651"/>
    <n v="49"/>
    <n v="55"/>
    <n v="37"/>
    <n v="1"/>
    <n v="2"/>
    <n v="5"/>
    <n v="6"/>
    <n v="7"/>
    <x v="23"/>
    <x v="2"/>
    <x v="1"/>
    <n v="103.94444444444444"/>
    <x v="0"/>
    <n v="1871"/>
    <x v="0"/>
    <n v="0"/>
    <n v="0"/>
    <n v="0"/>
    <n v="0"/>
    <n v="0"/>
    <n v="0"/>
    <m/>
    <n v="0"/>
    <n v="3"/>
    <n v="11"/>
    <n v="1834"/>
    <x v="1"/>
    <x v="1"/>
    <x v="25"/>
    <x v="1"/>
  </r>
  <r>
    <n v="968"/>
    <n v="75759"/>
    <n v="0"/>
    <n v="0"/>
    <n v="46"/>
    <x v="0"/>
    <n v="51"/>
    <x v="1"/>
    <n v="2406"/>
    <x v="2"/>
    <n v="0"/>
    <n v="1"/>
    <n v="0"/>
    <n v="0"/>
    <n v="0"/>
    <n v="0"/>
    <n v="0"/>
    <n v="1"/>
    <n v="0"/>
    <n v="0"/>
    <n v="1394"/>
    <n v="22"/>
    <n v="708"/>
    <n v="89"/>
    <n v="91"/>
    <n v="182"/>
    <n v="1"/>
    <n v="5"/>
    <n v="9"/>
    <n v="7"/>
    <n v="9"/>
    <x v="11"/>
    <x v="0"/>
    <x v="2"/>
    <n v="92.16"/>
    <x v="0"/>
    <n v="2304"/>
    <x v="0"/>
    <n v="1"/>
    <n v="0"/>
    <n v="1"/>
    <n v="0"/>
    <n v="1"/>
    <n v="3"/>
    <m/>
    <n v="0"/>
    <n v="3"/>
    <n v="11"/>
    <n v="2122"/>
    <x v="0"/>
    <x v="0"/>
    <x v="0"/>
    <x v="0"/>
  </r>
  <r>
    <n v="969"/>
    <n v="79689"/>
    <n v="0"/>
    <n v="0"/>
    <n v="65"/>
    <x v="4"/>
    <n v="44"/>
    <x v="3"/>
    <n v="2572"/>
    <x v="0"/>
    <n v="0"/>
    <n v="0"/>
    <n v="1"/>
    <n v="0"/>
    <n v="0"/>
    <n v="1"/>
    <n v="0"/>
    <n v="0"/>
    <n v="0"/>
    <n v="0"/>
    <n v="311"/>
    <n v="26"/>
    <n v="640"/>
    <n v="180"/>
    <n v="37"/>
    <n v="121"/>
    <n v="1"/>
    <n v="2"/>
    <n v="4"/>
    <n v="9"/>
    <n v="13"/>
    <x v="22"/>
    <x v="0"/>
    <x v="1"/>
    <n v="45.92307692307692"/>
    <x v="2"/>
    <n v="1194"/>
    <x v="4"/>
    <n v="0"/>
    <n v="0"/>
    <n v="0"/>
    <n v="0"/>
    <n v="0"/>
    <n v="0"/>
    <m/>
    <n v="0"/>
    <n v="3"/>
    <n v="11"/>
    <n v="1073"/>
    <x v="1"/>
    <x v="1"/>
    <x v="43"/>
    <x v="0"/>
  </r>
  <r>
    <n v="970"/>
    <n v="35340"/>
    <n v="1"/>
    <n v="1"/>
    <n v="1"/>
    <x v="5"/>
    <n v="64"/>
    <x v="0"/>
    <n v="2159"/>
    <x v="4"/>
    <n v="0"/>
    <n v="0"/>
    <n v="0"/>
    <n v="0"/>
    <n v="1"/>
    <n v="0"/>
    <n v="0"/>
    <n v="0"/>
    <n v="0"/>
    <n v="1"/>
    <n v="27"/>
    <n v="0"/>
    <n v="12"/>
    <n v="0"/>
    <n v="1"/>
    <n v="5"/>
    <n v="2"/>
    <n v="5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35"/>
    <x v="1"/>
    <x v="1"/>
    <x v="23"/>
    <x v="0"/>
  </r>
  <r>
    <n v="971"/>
    <n v="85683"/>
    <n v="0"/>
    <n v="0"/>
    <n v="6"/>
    <x v="5"/>
    <n v="66"/>
    <x v="0"/>
    <n v="2259"/>
    <x v="3"/>
    <n v="1"/>
    <n v="0"/>
    <n v="0"/>
    <n v="0"/>
    <n v="0"/>
    <n v="0"/>
    <n v="0"/>
    <n v="1"/>
    <n v="0"/>
    <n v="0"/>
    <n v="1296"/>
    <n v="17"/>
    <n v="311"/>
    <n v="45"/>
    <n v="69"/>
    <n v="51"/>
    <n v="1"/>
    <n v="1"/>
    <n v="2"/>
    <n v="4"/>
    <n v="10"/>
    <x v="21"/>
    <x v="2"/>
    <x v="1"/>
    <n v="108.625"/>
    <x v="0"/>
    <n v="1738"/>
    <x v="0"/>
    <n v="1"/>
    <n v="1"/>
    <n v="0"/>
    <n v="1"/>
    <n v="1"/>
    <n v="4"/>
    <m/>
    <n v="0"/>
    <n v="3"/>
    <n v="11"/>
    <n v="1687"/>
    <x v="0"/>
    <x v="0"/>
    <x v="25"/>
    <x v="1"/>
  </r>
  <r>
    <n v="972"/>
    <n v="24884"/>
    <n v="1"/>
    <n v="0"/>
    <n v="32"/>
    <x v="1"/>
    <n v="48"/>
    <x v="3"/>
    <n v="2736"/>
    <x v="2"/>
    <n v="0"/>
    <n v="1"/>
    <n v="0"/>
    <n v="0"/>
    <n v="0"/>
    <n v="1"/>
    <n v="0"/>
    <n v="0"/>
    <n v="0"/>
    <n v="0"/>
    <n v="3"/>
    <n v="6"/>
    <n v="7"/>
    <n v="0"/>
    <n v="0"/>
    <n v="3"/>
    <n v="1"/>
    <n v="7"/>
    <n v="0"/>
    <n v="0"/>
    <n v="3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3"/>
    <x v="1"/>
    <x v="1"/>
    <x v="1"/>
    <x v="0"/>
  </r>
  <r>
    <n v="973"/>
    <n v="42021"/>
    <n v="1"/>
    <n v="0"/>
    <n v="34"/>
    <x v="1"/>
    <n v="39"/>
    <x v="2"/>
    <n v="2826"/>
    <x v="1"/>
    <n v="0"/>
    <n v="0"/>
    <n v="0"/>
    <n v="1"/>
    <n v="0"/>
    <n v="0"/>
    <n v="0"/>
    <n v="0"/>
    <n v="1"/>
    <n v="0"/>
    <n v="393"/>
    <n v="5"/>
    <n v="136"/>
    <n v="7"/>
    <n v="5"/>
    <n v="27"/>
    <n v="5"/>
    <n v="9"/>
    <n v="10"/>
    <n v="1"/>
    <n v="6"/>
    <x v="5"/>
    <x v="2"/>
    <x v="2"/>
    <n v="32.117647058823529"/>
    <x v="2"/>
    <n v="546"/>
    <x v="2"/>
    <n v="0"/>
    <n v="0"/>
    <n v="1"/>
    <n v="0"/>
    <n v="0"/>
    <n v="1"/>
    <m/>
    <n v="0"/>
    <n v="3"/>
    <n v="11"/>
    <n v="519"/>
    <x v="1"/>
    <x v="1"/>
    <x v="5"/>
    <x v="0"/>
  </r>
  <r>
    <n v="974"/>
    <n v="64449"/>
    <n v="1"/>
    <n v="0"/>
    <n v="70"/>
    <x v="4"/>
    <n v="31"/>
    <x v="2"/>
    <n v="2290"/>
    <x v="0"/>
    <n v="0"/>
    <n v="0"/>
    <n v="1"/>
    <n v="0"/>
    <n v="0"/>
    <n v="0"/>
    <n v="0"/>
    <n v="1"/>
    <n v="0"/>
    <n v="0"/>
    <n v="218"/>
    <n v="63"/>
    <n v="282"/>
    <n v="137"/>
    <n v="35"/>
    <n v="70"/>
    <n v="4"/>
    <n v="4"/>
    <n v="5"/>
    <n v="3"/>
    <n v="12"/>
    <x v="2"/>
    <x v="2"/>
    <x v="1"/>
    <n v="36.75"/>
    <x v="2"/>
    <n v="735"/>
    <x v="2"/>
    <n v="0"/>
    <n v="0"/>
    <n v="0"/>
    <n v="0"/>
    <n v="0"/>
    <n v="0"/>
    <m/>
    <n v="0"/>
    <n v="3"/>
    <n v="11"/>
    <n v="665"/>
    <x v="1"/>
    <x v="1"/>
    <x v="34"/>
    <x v="0"/>
  </r>
  <r>
    <n v="975"/>
    <n v="64587"/>
    <n v="1"/>
    <n v="1"/>
    <n v="49"/>
    <x v="0"/>
    <n v="66"/>
    <x v="0"/>
    <n v="2166"/>
    <x v="3"/>
    <n v="1"/>
    <n v="0"/>
    <n v="0"/>
    <n v="0"/>
    <n v="0"/>
    <n v="0"/>
    <n v="0"/>
    <n v="1"/>
    <n v="0"/>
    <n v="0"/>
    <n v="66"/>
    <n v="0"/>
    <n v="16"/>
    <n v="0"/>
    <n v="6"/>
    <n v="20"/>
    <n v="2"/>
    <n v="3"/>
    <n v="1"/>
    <n v="1"/>
    <n v="4"/>
    <x v="3"/>
    <x v="3"/>
    <x v="1"/>
    <n v="14.666666666666666"/>
    <x v="1"/>
    <n v="88"/>
    <x v="1"/>
    <n v="0"/>
    <n v="0"/>
    <n v="0"/>
    <n v="0"/>
    <n v="0"/>
    <n v="0"/>
    <m/>
    <n v="0"/>
    <n v="3"/>
    <n v="11"/>
    <n v="68"/>
    <x v="1"/>
    <x v="1"/>
    <x v="8"/>
    <x v="0"/>
  </r>
  <r>
    <n v="976"/>
    <n v="34824"/>
    <n v="0"/>
    <n v="0"/>
    <n v="65"/>
    <x v="4"/>
    <n v="25"/>
    <x v="5"/>
    <n v="2254"/>
    <x v="0"/>
    <n v="0"/>
    <n v="0"/>
    <n v="1"/>
    <n v="0"/>
    <n v="0"/>
    <n v="0"/>
    <n v="0"/>
    <n v="1"/>
    <n v="0"/>
    <n v="0"/>
    <n v="4"/>
    <n v="2"/>
    <n v="11"/>
    <n v="2"/>
    <n v="0"/>
    <n v="4"/>
    <n v="1"/>
    <n v="6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5"/>
    <x v="1"/>
    <x v="1"/>
    <x v="28"/>
    <x v="0"/>
  </r>
  <r>
    <n v="977"/>
    <n v="75437"/>
    <n v="0"/>
    <n v="0"/>
    <n v="25"/>
    <x v="2"/>
    <n v="42"/>
    <x v="3"/>
    <n v="2391"/>
    <x v="1"/>
    <n v="0"/>
    <n v="0"/>
    <n v="0"/>
    <n v="1"/>
    <n v="0"/>
    <n v="0"/>
    <n v="0"/>
    <n v="1"/>
    <n v="0"/>
    <n v="0"/>
    <n v="795"/>
    <n v="0"/>
    <n v="545"/>
    <n v="95"/>
    <n v="58"/>
    <n v="0"/>
    <n v="1"/>
    <n v="6"/>
    <n v="8"/>
    <n v="4"/>
    <n v="10"/>
    <x v="0"/>
    <x v="0"/>
    <x v="1"/>
    <n v="67.86363636363636"/>
    <x v="0"/>
    <n v="1493"/>
    <x v="4"/>
    <n v="1"/>
    <n v="0"/>
    <n v="0"/>
    <n v="0"/>
    <n v="0"/>
    <n v="1"/>
    <m/>
    <n v="0"/>
    <n v="3"/>
    <n v="11"/>
    <n v="1493"/>
    <x v="1"/>
    <x v="1"/>
    <x v="11"/>
    <x v="1"/>
  </r>
  <r>
    <n v="978"/>
    <n v="26091"/>
    <n v="1"/>
    <n v="1"/>
    <n v="84"/>
    <x v="3"/>
    <n v="63"/>
    <x v="0"/>
    <n v="2283"/>
    <x v="1"/>
    <n v="0"/>
    <n v="0"/>
    <n v="0"/>
    <n v="1"/>
    <n v="0"/>
    <n v="0"/>
    <n v="0"/>
    <n v="1"/>
    <n v="0"/>
    <n v="0"/>
    <n v="15"/>
    <n v="10"/>
    <n v="19"/>
    <n v="8"/>
    <n v="17"/>
    <n v="20"/>
    <n v="3"/>
    <n v="5"/>
    <n v="2"/>
    <n v="1"/>
    <n v="3"/>
    <x v="3"/>
    <x v="3"/>
    <x v="1"/>
    <n v="11.5"/>
    <x v="1"/>
    <n v="69"/>
    <x v="1"/>
    <n v="0"/>
    <n v="0"/>
    <n v="0"/>
    <n v="0"/>
    <n v="0"/>
    <n v="0"/>
    <m/>
    <n v="0"/>
    <n v="3"/>
    <n v="11"/>
    <n v="49"/>
    <x v="1"/>
    <x v="1"/>
    <x v="14"/>
    <x v="0"/>
  </r>
  <r>
    <n v="979"/>
    <n v="52845"/>
    <n v="1"/>
    <n v="0"/>
    <n v="7"/>
    <x v="5"/>
    <n v="47"/>
    <x v="3"/>
    <n v="2479"/>
    <x v="2"/>
    <n v="0"/>
    <n v="1"/>
    <n v="0"/>
    <n v="0"/>
    <n v="0"/>
    <n v="0"/>
    <n v="0"/>
    <n v="1"/>
    <n v="0"/>
    <n v="0"/>
    <n v="384"/>
    <n v="25"/>
    <n v="292"/>
    <n v="130"/>
    <n v="41"/>
    <n v="64"/>
    <n v="3"/>
    <n v="6"/>
    <n v="8"/>
    <n v="8"/>
    <n v="6"/>
    <x v="0"/>
    <x v="0"/>
    <x v="2"/>
    <n v="39.636363636363633"/>
    <x v="2"/>
    <n v="872"/>
    <x v="2"/>
    <n v="0"/>
    <n v="0"/>
    <n v="1"/>
    <n v="0"/>
    <n v="0"/>
    <n v="1"/>
    <m/>
    <n v="0"/>
    <n v="3"/>
    <n v="11"/>
    <n v="808"/>
    <x v="1"/>
    <x v="1"/>
    <x v="17"/>
    <x v="0"/>
  </r>
  <r>
    <n v="980"/>
    <n v="46086"/>
    <n v="0"/>
    <n v="1"/>
    <n v="34"/>
    <x v="1"/>
    <n v="64"/>
    <x v="0"/>
    <n v="2397"/>
    <x v="3"/>
    <n v="1"/>
    <n v="0"/>
    <n v="0"/>
    <n v="0"/>
    <n v="0"/>
    <n v="0"/>
    <n v="0"/>
    <n v="1"/>
    <n v="0"/>
    <n v="0"/>
    <n v="244"/>
    <n v="8"/>
    <n v="32"/>
    <n v="7"/>
    <n v="2"/>
    <n v="50"/>
    <n v="4"/>
    <n v="4"/>
    <n v="3"/>
    <n v="1"/>
    <n v="8"/>
    <x v="10"/>
    <x v="4"/>
    <x v="1"/>
    <n v="24.416666666666668"/>
    <x v="1"/>
    <n v="293"/>
    <x v="3"/>
    <n v="0"/>
    <n v="0"/>
    <n v="0"/>
    <n v="0"/>
    <n v="0"/>
    <n v="0"/>
    <m/>
    <n v="0"/>
    <n v="3"/>
    <n v="11"/>
    <n v="243"/>
    <x v="1"/>
    <x v="1"/>
    <x v="6"/>
    <x v="0"/>
  </r>
  <r>
    <n v="981"/>
    <n v="78028"/>
    <n v="0"/>
    <n v="1"/>
    <n v="38"/>
    <x v="1"/>
    <n v="64"/>
    <x v="0"/>
    <n v="2816"/>
    <x v="4"/>
    <n v="0"/>
    <n v="0"/>
    <n v="0"/>
    <n v="0"/>
    <n v="1"/>
    <n v="0"/>
    <n v="0"/>
    <n v="0"/>
    <n v="0"/>
    <n v="1"/>
    <n v="158"/>
    <n v="19"/>
    <n v="288"/>
    <n v="25"/>
    <n v="0"/>
    <n v="38"/>
    <n v="1"/>
    <n v="7"/>
    <n v="6"/>
    <n v="4"/>
    <n v="9"/>
    <x v="19"/>
    <x v="2"/>
    <x v="1"/>
    <n v="25.789473684210527"/>
    <x v="2"/>
    <n v="490"/>
    <x v="3"/>
    <n v="0"/>
    <n v="0"/>
    <n v="0"/>
    <n v="1"/>
    <n v="1"/>
    <n v="2"/>
    <m/>
    <n v="0"/>
    <n v="3"/>
    <n v="11"/>
    <n v="452"/>
    <x v="0"/>
    <x v="0"/>
    <x v="35"/>
    <x v="0"/>
  </r>
  <r>
    <n v="982"/>
    <n v="95169"/>
    <n v="0"/>
    <n v="0"/>
    <n v="1"/>
    <x v="5"/>
    <n v="33"/>
    <x v="2"/>
    <n v="2422"/>
    <x v="0"/>
    <n v="0"/>
    <n v="0"/>
    <n v="1"/>
    <n v="0"/>
    <n v="0"/>
    <n v="0"/>
    <n v="0"/>
    <n v="0"/>
    <n v="0"/>
    <n v="1"/>
    <n v="1285"/>
    <n v="21"/>
    <n v="449"/>
    <n v="106"/>
    <n v="20"/>
    <n v="20"/>
    <n v="1"/>
    <n v="1"/>
    <n v="4"/>
    <n v="3"/>
    <n v="4"/>
    <x v="12"/>
    <x v="4"/>
    <x v="2"/>
    <n v="171"/>
    <x v="0"/>
    <n v="1881"/>
    <x v="0"/>
    <n v="1"/>
    <n v="0"/>
    <n v="0"/>
    <n v="0"/>
    <n v="1"/>
    <n v="2"/>
    <m/>
    <n v="0"/>
    <n v="3"/>
    <n v="11"/>
    <n v="1861"/>
    <x v="0"/>
    <x v="0"/>
    <x v="25"/>
    <x v="1"/>
  </r>
  <r>
    <n v="983"/>
    <n v="56337"/>
    <n v="1"/>
    <n v="1"/>
    <n v="25"/>
    <x v="2"/>
    <n v="39"/>
    <x v="2"/>
    <n v="2618"/>
    <x v="2"/>
    <n v="0"/>
    <n v="1"/>
    <n v="0"/>
    <n v="0"/>
    <n v="0"/>
    <n v="1"/>
    <n v="0"/>
    <n v="0"/>
    <n v="0"/>
    <n v="0"/>
    <n v="349"/>
    <n v="16"/>
    <n v="144"/>
    <n v="28"/>
    <n v="5"/>
    <n v="182"/>
    <n v="5"/>
    <n v="8"/>
    <n v="8"/>
    <n v="5"/>
    <n v="4"/>
    <x v="5"/>
    <x v="2"/>
    <x v="2"/>
    <n v="31.882352941176471"/>
    <x v="2"/>
    <n v="542"/>
    <x v="2"/>
    <n v="1"/>
    <n v="0"/>
    <n v="1"/>
    <n v="0"/>
    <n v="0"/>
    <n v="2"/>
    <m/>
    <n v="0"/>
    <n v="3"/>
    <n v="11"/>
    <n v="360"/>
    <x v="0"/>
    <x v="0"/>
    <x v="2"/>
    <x v="0"/>
  </r>
  <r>
    <n v="984"/>
    <n v="22434"/>
    <n v="1"/>
    <n v="0"/>
    <n v="25"/>
    <x v="2"/>
    <n v="33"/>
    <x v="2"/>
    <n v="2660"/>
    <x v="1"/>
    <n v="0"/>
    <n v="0"/>
    <n v="0"/>
    <n v="1"/>
    <n v="0"/>
    <n v="0"/>
    <n v="0"/>
    <n v="1"/>
    <n v="0"/>
    <n v="0"/>
    <n v="4"/>
    <n v="12"/>
    <n v="11"/>
    <n v="3"/>
    <n v="13"/>
    <n v="15"/>
    <n v="2"/>
    <n v="8"/>
    <n v="2"/>
    <n v="0"/>
    <n v="3"/>
    <x v="7"/>
    <x v="3"/>
    <x v="1"/>
    <n v="8.6"/>
    <x v="1"/>
    <n v="43"/>
    <x v="1"/>
    <n v="0"/>
    <n v="0"/>
    <n v="0"/>
    <n v="0"/>
    <n v="0"/>
    <n v="0"/>
    <m/>
    <n v="0"/>
    <n v="3"/>
    <n v="11"/>
    <n v="28"/>
    <x v="1"/>
    <x v="1"/>
    <x v="3"/>
    <x v="0"/>
  </r>
  <r>
    <n v="985"/>
    <n v="36930"/>
    <n v="0"/>
    <n v="1"/>
    <n v="50"/>
    <x v="0"/>
    <n v="66"/>
    <x v="0"/>
    <n v="2567"/>
    <x v="2"/>
    <n v="0"/>
    <n v="1"/>
    <n v="0"/>
    <n v="0"/>
    <n v="0"/>
    <n v="0"/>
    <n v="0"/>
    <n v="0"/>
    <n v="0"/>
    <n v="1"/>
    <n v="223"/>
    <n v="2"/>
    <n v="31"/>
    <n v="0"/>
    <n v="2"/>
    <n v="39"/>
    <n v="5"/>
    <n v="8"/>
    <n v="5"/>
    <n v="2"/>
    <n v="4"/>
    <x v="12"/>
    <x v="4"/>
    <x v="2"/>
    <n v="23.454545454545453"/>
    <x v="1"/>
    <n v="258"/>
    <x v="3"/>
    <n v="0"/>
    <n v="0"/>
    <n v="0"/>
    <n v="0"/>
    <n v="0"/>
    <n v="0"/>
    <m/>
    <n v="0"/>
    <n v="3"/>
    <n v="11"/>
    <n v="219"/>
    <x v="1"/>
    <x v="1"/>
    <x v="10"/>
    <x v="0"/>
  </r>
  <r>
    <n v="986"/>
    <n v="36130"/>
    <n v="0"/>
    <n v="1"/>
    <n v="46"/>
    <x v="0"/>
    <n v="66"/>
    <x v="0"/>
    <n v="2671"/>
    <x v="0"/>
    <n v="0"/>
    <n v="0"/>
    <n v="1"/>
    <n v="0"/>
    <n v="0"/>
    <n v="0"/>
    <n v="0"/>
    <n v="1"/>
    <n v="0"/>
    <n v="0"/>
    <n v="157"/>
    <n v="43"/>
    <n v="127"/>
    <n v="68"/>
    <n v="56"/>
    <n v="37"/>
    <n v="6"/>
    <n v="4"/>
    <n v="3"/>
    <n v="8"/>
    <n v="4"/>
    <x v="9"/>
    <x v="4"/>
    <x v="0"/>
    <n v="30.066666666666666"/>
    <x v="2"/>
    <n v="451"/>
    <x v="3"/>
    <n v="0"/>
    <n v="0"/>
    <n v="1"/>
    <n v="0"/>
    <n v="0"/>
    <n v="1"/>
    <m/>
    <n v="0"/>
    <n v="3"/>
    <n v="11"/>
    <n v="414"/>
    <x v="0"/>
    <x v="0"/>
    <x v="27"/>
    <x v="0"/>
  </r>
  <r>
    <n v="987"/>
    <n v="65569"/>
    <n v="0"/>
    <n v="1"/>
    <n v="96"/>
    <x v="3"/>
    <n v="67"/>
    <x v="0"/>
    <n v="2760"/>
    <x v="2"/>
    <n v="0"/>
    <n v="1"/>
    <n v="0"/>
    <n v="0"/>
    <n v="0"/>
    <n v="0"/>
    <n v="0"/>
    <n v="0"/>
    <n v="1"/>
    <n v="0"/>
    <n v="397"/>
    <n v="46"/>
    <n v="288"/>
    <n v="20"/>
    <n v="38"/>
    <n v="70"/>
    <n v="2"/>
    <n v="3"/>
    <n v="6"/>
    <n v="5"/>
    <n v="10"/>
    <x v="27"/>
    <x v="0"/>
    <x v="1"/>
    <n v="37.571428571428569"/>
    <x v="2"/>
    <n v="789"/>
    <x v="2"/>
    <n v="0"/>
    <n v="0"/>
    <n v="0"/>
    <n v="0"/>
    <n v="0"/>
    <n v="0"/>
    <m/>
    <n v="0"/>
    <n v="3"/>
    <n v="11"/>
    <n v="719"/>
    <x v="1"/>
    <x v="1"/>
    <x v="30"/>
    <x v="0"/>
  </r>
  <r>
    <n v="988"/>
    <n v="83844"/>
    <n v="0"/>
    <n v="0"/>
    <n v="57"/>
    <x v="0"/>
    <n v="68"/>
    <x v="0"/>
    <n v="2572"/>
    <x v="1"/>
    <n v="0"/>
    <n v="0"/>
    <n v="0"/>
    <n v="1"/>
    <n v="0"/>
    <n v="0"/>
    <n v="0"/>
    <n v="1"/>
    <n v="0"/>
    <n v="0"/>
    <n v="901"/>
    <n v="31"/>
    <n v="345"/>
    <n v="75"/>
    <n v="31"/>
    <n v="191"/>
    <n v="1"/>
    <n v="1"/>
    <n v="4"/>
    <n v="4"/>
    <n v="11"/>
    <x v="19"/>
    <x v="2"/>
    <x v="1"/>
    <n v="72.78947368421052"/>
    <x v="0"/>
    <n v="1383"/>
    <x v="4"/>
    <n v="0"/>
    <n v="0"/>
    <n v="0"/>
    <n v="0"/>
    <n v="1"/>
    <n v="1"/>
    <m/>
    <n v="0"/>
    <n v="3"/>
    <n v="11"/>
    <n v="1192"/>
    <x v="1"/>
    <x v="1"/>
    <x v="26"/>
    <x v="0"/>
  </r>
  <r>
    <n v="989"/>
    <n v="19514"/>
    <n v="1"/>
    <n v="1"/>
    <n v="47"/>
    <x v="0"/>
    <n v="52"/>
    <x v="1"/>
    <n v="2313"/>
    <x v="2"/>
    <n v="0"/>
    <n v="1"/>
    <n v="0"/>
    <n v="0"/>
    <n v="0"/>
    <n v="0"/>
    <n v="0"/>
    <n v="1"/>
    <n v="0"/>
    <n v="0"/>
    <n v="14"/>
    <n v="3"/>
    <n v="21"/>
    <n v="2"/>
    <n v="1"/>
    <n v="28"/>
    <n v="4"/>
    <n v="8"/>
    <n v="3"/>
    <n v="1"/>
    <n v="2"/>
    <x v="3"/>
    <x v="3"/>
    <x v="2"/>
    <n v="6.833333333333333"/>
    <x v="1"/>
    <n v="41"/>
    <x v="1"/>
    <n v="0"/>
    <n v="0"/>
    <n v="1"/>
    <n v="0"/>
    <n v="0"/>
    <n v="1"/>
    <m/>
    <n v="0"/>
    <n v="3"/>
    <n v="11"/>
    <n v="13"/>
    <x v="1"/>
    <x v="1"/>
    <x v="8"/>
    <x v="0"/>
  </r>
  <r>
    <n v="990"/>
    <n v="36736"/>
    <n v="1"/>
    <n v="1"/>
    <n v="52"/>
    <x v="0"/>
    <n v="57"/>
    <x v="1"/>
    <n v="2574"/>
    <x v="0"/>
    <n v="0"/>
    <n v="0"/>
    <n v="1"/>
    <n v="0"/>
    <n v="0"/>
    <n v="0"/>
    <n v="0"/>
    <n v="0"/>
    <n v="0"/>
    <n v="1"/>
    <n v="10"/>
    <n v="0"/>
    <n v="3"/>
    <n v="0"/>
    <n v="0"/>
    <n v="4"/>
    <n v="1"/>
    <n v="6"/>
    <n v="1"/>
    <n v="0"/>
    <n v="2"/>
    <x v="20"/>
    <x v="1"/>
    <x v="1"/>
    <n v="4.333333333333333"/>
    <x v="1"/>
    <n v="13"/>
    <x v="1"/>
    <n v="0"/>
    <n v="0"/>
    <n v="0"/>
    <n v="0"/>
    <n v="0"/>
    <n v="0"/>
    <m/>
    <n v="0"/>
    <n v="3"/>
    <n v="11"/>
    <n v="9"/>
    <x v="1"/>
    <x v="1"/>
    <x v="8"/>
    <x v="0"/>
  </r>
  <r>
    <n v="991"/>
    <n v="77568"/>
    <n v="0"/>
    <n v="1"/>
    <n v="30"/>
    <x v="2"/>
    <n v="41"/>
    <x v="3"/>
    <n v="2832"/>
    <x v="1"/>
    <n v="0"/>
    <n v="0"/>
    <n v="0"/>
    <n v="1"/>
    <n v="0"/>
    <n v="0"/>
    <n v="0"/>
    <n v="1"/>
    <n v="0"/>
    <n v="0"/>
    <n v="1230"/>
    <n v="0"/>
    <n v="396"/>
    <n v="232"/>
    <n v="178"/>
    <n v="158"/>
    <n v="1"/>
    <n v="5"/>
    <n v="10"/>
    <n v="2"/>
    <n v="8"/>
    <x v="2"/>
    <x v="2"/>
    <x v="2"/>
    <n v="101.8"/>
    <x v="0"/>
    <n v="2036"/>
    <x v="0"/>
    <n v="1"/>
    <n v="0"/>
    <n v="0"/>
    <n v="1"/>
    <n v="1"/>
    <n v="3"/>
    <m/>
    <n v="0"/>
    <n v="3"/>
    <n v="11"/>
    <n v="1878"/>
    <x v="1"/>
    <x v="1"/>
    <x v="38"/>
    <x v="1"/>
  </r>
  <r>
    <n v="992"/>
    <n v="49187"/>
    <n v="0"/>
    <n v="1"/>
    <n v="63"/>
    <x v="4"/>
    <n v="44"/>
    <x v="3"/>
    <n v="2328"/>
    <x v="1"/>
    <n v="0"/>
    <n v="0"/>
    <n v="0"/>
    <n v="1"/>
    <n v="0"/>
    <n v="0"/>
    <n v="0"/>
    <n v="0"/>
    <n v="0"/>
    <n v="1"/>
    <n v="81"/>
    <n v="1"/>
    <n v="31"/>
    <n v="2"/>
    <n v="1"/>
    <n v="0"/>
    <n v="1"/>
    <n v="2"/>
    <n v="1"/>
    <n v="1"/>
    <n v="5"/>
    <x v="17"/>
    <x v="3"/>
    <x v="1"/>
    <n v="16.571428571428573"/>
    <x v="1"/>
    <n v="116"/>
    <x v="3"/>
    <n v="0"/>
    <n v="0"/>
    <n v="0"/>
    <n v="0"/>
    <n v="0"/>
    <n v="0"/>
    <m/>
    <n v="0"/>
    <n v="3"/>
    <n v="11"/>
    <n v="116"/>
    <x v="1"/>
    <x v="1"/>
    <x v="40"/>
    <x v="0"/>
  </r>
  <r>
    <n v="993"/>
    <n v="30168"/>
    <n v="1"/>
    <n v="0"/>
    <n v="51"/>
    <x v="0"/>
    <n v="42"/>
    <x v="3"/>
    <n v="2638"/>
    <x v="0"/>
    <n v="0"/>
    <n v="0"/>
    <n v="1"/>
    <n v="0"/>
    <n v="0"/>
    <n v="0"/>
    <n v="0"/>
    <n v="1"/>
    <n v="0"/>
    <n v="0"/>
    <n v="154"/>
    <n v="20"/>
    <n v="66"/>
    <n v="0"/>
    <n v="12"/>
    <n v="27"/>
    <n v="7"/>
    <n v="9"/>
    <n v="6"/>
    <n v="1"/>
    <n v="4"/>
    <x v="12"/>
    <x v="4"/>
    <x v="2"/>
    <n v="22.90909090909091"/>
    <x v="1"/>
    <n v="252"/>
    <x v="3"/>
    <n v="0"/>
    <n v="0"/>
    <n v="0"/>
    <n v="0"/>
    <n v="0"/>
    <n v="0"/>
    <m/>
    <n v="0"/>
    <n v="3"/>
    <n v="11"/>
    <n v="225"/>
    <x v="1"/>
    <x v="1"/>
    <x v="10"/>
    <x v="0"/>
  </r>
  <r>
    <n v="994"/>
    <n v="34053"/>
    <n v="0"/>
    <n v="1"/>
    <n v="14"/>
    <x v="5"/>
    <n v="52"/>
    <x v="1"/>
    <n v="2816"/>
    <x v="1"/>
    <n v="0"/>
    <n v="0"/>
    <n v="0"/>
    <n v="1"/>
    <n v="0"/>
    <n v="0"/>
    <n v="0"/>
    <n v="0"/>
    <n v="1"/>
    <n v="0"/>
    <n v="63"/>
    <n v="0"/>
    <n v="21"/>
    <n v="7"/>
    <n v="0"/>
    <n v="12"/>
    <n v="1"/>
    <n v="8"/>
    <n v="3"/>
    <n v="0"/>
    <n v="3"/>
    <x v="3"/>
    <x v="3"/>
    <x v="2"/>
    <n v="15.166666666666666"/>
    <x v="1"/>
    <n v="91"/>
    <x v="1"/>
    <n v="0"/>
    <n v="0"/>
    <n v="0"/>
    <n v="0"/>
    <n v="0"/>
    <n v="0"/>
    <m/>
    <n v="0"/>
    <n v="3"/>
    <n v="11"/>
    <n v="79"/>
    <x v="1"/>
    <x v="1"/>
    <x v="23"/>
    <x v="0"/>
  </r>
  <r>
    <n v="995"/>
    <n v="38196"/>
    <n v="1"/>
    <n v="1"/>
    <n v="20"/>
    <x v="2"/>
    <n v="49"/>
    <x v="3"/>
    <n v="2231"/>
    <x v="2"/>
    <n v="0"/>
    <n v="1"/>
    <n v="0"/>
    <n v="0"/>
    <n v="0"/>
    <n v="0"/>
    <n v="0"/>
    <n v="0"/>
    <n v="1"/>
    <n v="0"/>
    <n v="30"/>
    <n v="0"/>
    <n v="11"/>
    <n v="0"/>
    <n v="0"/>
    <n v="3"/>
    <n v="3"/>
    <n v="5"/>
    <n v="2"/>
    <n v="0"/>
    <n v="4"/>
    <x v="3"/>
    <x v="3"/>
    <x v="1"/>
    <n v="6.833333333333333"/>
    <x v="1"/>
    <n v="41"/>
    <x v="1"/>
    <n v="0"/>
    <n v="0"/>
    <n v="0"/>
    <n v="0"/>
    <n v="0"/>
    <n v="0"/>
    <m/>
    <n v="0"/>
    <n v="3"/>
    <n v="11"/>
    <n v="38"/>
    <x v="1"/>
    <x v="1"/>
    <x v="3"/>
    <x v="0"/>
  </r>
  <r>
    <n v="996"/>
    <n v="59412"/>
    <n v="0"/>
    <n v="0"/>
    <n v="56"/>
    <x v="0"/>
    <n v="69"/>
    <x v="0"/>
    <n v="2230"/>
    <x v="2"/>
    <n v="0"/>
    <n v="1"/>
    <n v="0"/>
    <n v="0"/>
    <n v="0"/>
    <n v="0"/>
    <n v="0"/>
    <n v="0"/>
    <n v="1"/>
    <n v="0"/>
    <n v="90"/>
    <n v="67"/>
    <n v="165"/>
    <n v="30"/>
    <n v="43"/>
    <n v="11"/>
    <n v="1"/>
    <n v="3"/>
    <n v="4"/>
    <n v="2"/>
    <n v="8"/>
    <x v="4"/>
    <x v="4"/>
    <x v="1"/>
    <n v="28.214285714285715"/>
    <x v="2"/>
    <n v="395"/>
    <x v="3"/>
    <n v="0"/>
    <n v="0"/>
    <n v="0"/>
    <n v="0"/>
    <n v="0"/>
    <n v="0"/>
    <m/>
    <n v="0"/>
    <n v="3"/>
    <n v="11"/>
    <n v="384"/>
    <x v="1"/>
    <x v="1"/>
    <x v="27"/>
    <x v="0"/>
  </r>
  <r>
    <n v="997"/>
    <n v="70924"/>
    <n v="0"/>
    <n v="0"/>
    <n v="41"/>
    <x v="1"/>
    <n v="55"/>
    <x v="1"/>
    <n v="2242"/>
    <x v="2"/>
    <n v="0"/>
    <n v="1"/>
    <n v="0"/>
    <n v="0"/>
    <n v="0"/>
    <n v="1"/>
    <n v="0"/>
    <n v="0"/>
    <n v="0"/>
    <n v="0"/>
    <n v="635"/>
    <n v="114"/>
    <n v="254"/>
    <n v="132"/>
    <n v="152"/>
    <n v="76"/>
    <n v="1"/>
    <n v="3"/>
    <n v="6"/>
    <n v="6"/>
    <n v="7"/>
    <x v="19"/>
    <x v="2"/>
    <x v="1"/>
    <n v="67.736842105263165"/>
    <x v="0"/>
    <n v="1287"/>
    <x v="4"/>
    <n v="0"/>
    <n v="0"/>
    <n v="0"/>
    <n v="0"/>
    <n v="1"/>
    <n v="1"/>
    <m/>
    <n v="0"/>
    <n v="3"/>
    <n v="11"/>
    <n v="1211"/>
    <x v="1"/>
    <x v="1"/>
    <x v="24"/>
    <x v="1"/>
  </r>
  <r>
    <n v="998"/>
    <n v="54165"/>
    <n v="0"/>
    <n v="0"/>
    <n v="72"/>
    <x v="4"/>
    <n v="51"/>
    <x v="1"/>
    <n v="2556"/>
    <x v="1"/>
    <n v="0"/>
    <n v="0"/>
    <n v="0"/>
    <n v="1"/>
    <n v="0"/>
    <n v="0"/>
    <n v="0"/>
    <n v="1"/>
    <n v="0"/>
    <n v="0"/>
    <n v="127"/>
    <n v="4"/>
    <n v="73"/>
    <n v="15"/>
    <n v="6"/>
    <n v="11"/>
    <n v="1"/>
    <n v="2"/>
    <n v="2"/>
    <n v="1"/>
    <n v="7"/>
    <x v="16"/>
    <x v="3"/>
    <x v="1"/>
    <n v="22.5"/>
    <x v="1"/>
    <n v="225"/>
    <x v="3"/>
    <n v="0"/>
    <n v="0"/>
    <n v="0"/>
    <n v="0"/>
    <n v="0"/>
    <n v="0"/>
    <m/>
    <n v="0"/>
    <n v="3"/>
    <n v="11"/>
    <n v="214"/>
    <x v="1"/>
    <x v="1"/>
    <x v="40"/>
    <x v="0"/>
  </r>
  <r>
    <n v="999"/>
    <n v="32300"/>
    <n v="1"/>
    <n v="0"/>
    <n v="1"/>
    <x v="5"/>
    <n v="47"/>
    <x v="3"/>
    <n v="2701"/>
    <x v="2"/>
    <n v="0"/>
    <n v="1"/>
    <n v="0"/>
    <n v="0"/>
    <n v="0"/>
    <n v="0"/>
    <n v="0"/>
    <n v="1"/>
    <n v="0"/>
    <n v="0"/>
    <n v="13"/>
    <n v="3"/>
    <n v="6"/>
    <n v="6"/>
    <n v="5"/>
    <n v="6"/>
    <n v="1"/>
    <n v="8"/>
    <n v="1"/>
    <n v="0"/>
    <n v="3"/>
    <x v="1"/>
    <x v="1"/>
    <x v="1"/>
    <n v="8.25"/>
    <x v="1"/>
    <n v="33"/>
    <x v="1"/>
    <n v="0"/>
    <n v="0"/>
    <n v="0"/>
    <n v="0"/>
    <n v="0"/>
    <n v="0"/>
    <m/>
    <n v="0"/>
    <n v="3"/>
    <n v="11"/>
    <n v="27"/>
    <x v="1"/>
    <x v="1"/>
    <x v="23"/>
    <x v="0"/>
  </r>
  <r>
    <n v="1000"/>
    <n v="20180"/>
    <n v="0"/>
    <n v="0"/>
    <n v="27"/>
    <x v="2"/>
    <n v="44"/>
    <x v="3"/>
    <n v="2653"/>
    <x v="0"/>
    <n v="0"/>
    <n v="0"/>
    <n v="1"/>
    <n v="0"/>
    <n v="0"/>
    <n v="0"/>
    <n v="0"/>
    <n v="1"/>
    <n v="0"/>
    <n v="0"/>
    <n v="18"/>
    <n v="42"/>
    <n v="24"/>
    <n v="15"/>
    <n v="20"/>
    <n v="18"/>
    <n v="1"/>
    <n v="7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01"/>
    <x v="1"/>
    <x v="1"/>
    <x v="20"/>
    <x v="0"/>
  </r>
  <r>
    <n v="1001"/>
    <n v="34961"/>
    <n v="1"/>
    <n v="0"/>
    <n v="77"/>
    <x v="3"/>
    <n v="47"/>
    <x v="3"/>
    <n v="2169"/>
    <x v="2"/>
    <n v="0"/>
    <n v="1"/>
    <n v="0"/>
    <n v="0"/>
    <n v="0"/>
    <n v="0"/>
    <n v="0"/>
    <n v="1"/>
    <n v="0"/>
    <n v="0"/>
    <n v="45"/>
    <n v="2"/>
    <n v="26"/>
    <n v="4"/>
    <n v="1"/>
    <n v="1"/>
    <n v="3"/>
    <n v="7"/>
    <n v="3"/>
    <n v="1"/>
    <n v="3"/>
    <x v="17"/>
    <x v="3"/>
    <x v="2"/>
    <n v="11.142857142857142"/>
    <x v="1"/>
    <n v="78"/>
    <x v="1"/>
    <n v="0"/>
    <n v="0"/>
    <n v="0"/>
    <n v="0"/>
    <n v="0"/>
    <n v="0"/>
    <m/>
    <n v="0"/>
    <n v="3"/>
    <n v="11"/>
    <n v="77"/>
    <x v="1"/>
    <x v="1"/>
    <x v="14"/>
    <x v="0"/>
  </r>
  <r>
    <n v="1002"/>
    <n v="28440"/>
    <n v="1"/>
    <n v="0"/>
    <n v="87"/>
    <x v="3"/>
    <n v="46"/>
    <x v="3"/>
    <n v="2516"/>
    <x v="1"/>
    <n v="0"/>
    <n v="0"/>
    <n v="0"/>
    <n v="1"/>
    <n v="0"/>
    <n v="0"/>
    <n v="0"/>
    <n v="0"/>
    <n v="0"/>
    <n v="1"/>
    <n v="38"/>
    <n v="1"/>
    <n v="24"/>
    <n v="0"/>
    <n v="0"/>
    <n v="0"/>
    <n v="1"/>
    <n v="8"/>
    <n v="2"/>
    <n v="0"/>
    <n v="3"/>
    <x v="7"/>
    <x v="3"/>
    <x v="1"/>
    <n v="12.6"/>
    <x v="1"/>
    <n v="63"/>
    <x v="1"/>
    <n v="0"/>
    <n v="0"/>
    <n v="0"/>
    <n v="0"/>
    <n v="0"/>
    <n v="0"/>
    <m/>
    <n v="0"/>
    <n v="3"/>
    <n v="11"/>
    <n v="63"/>
    <x v="1"/>
    <x v="1"/>
    <x v="14"/>
    <x v="0"/>
  </r>
  <r>
    <n v="1003"/>
    <n v="64504"/>
    <n v="1"/>
    <n v="2"/>
    <n v="81"/>
    <x v="3"/>
    <n v="67"/>
    <x v="0"/>
    <n v="2641"/>
    <x v="1"/>
    <n v="0"/>
    <n v="0"/>
    <n v="0"/>
    <n v="1"/>
    <n v="0"/>
    <n v="0"/>
    <n v="0"/>
    <n v="0"/>
    <n v="0"/>
    <n v="1"/>
    <n v="986"/>
    <n v="36"/>
    <n v="168"/>
    <n v="16"/>
    <n v="0"/>
    <n v="108"/>
    <n v="7"/>
    <n v="7"/>
    <n v="11"/>
    <n v="3"/>
    <n v="4"/>
    <x v="23"/>
    <x v="2"/>
    <x v="2"/>
    <n v="67"/>
    <x v="0"/>
    <n v="1206"/>
    <x v="4"/>
    <n v="0"/>
    <n v="0"/>
    <n v="0"/>
    <n v="0"/>
    <n v="0"/>
    <n v="0"/>
    <m/>
    <n v="0"/>
    <n v="3"/>
    <n v="11"/>
    <n v="1098"/>
    <x v="0"/>
    <x v="0"/>
    <x v="9"/>
    <x v="0"/>
  </r>
  <r>
    <n v="1004"/>
    <n v="33564"/>
    <n v="0"/>
    <n v="1"/>
    <n v="51"/>
    <x v="0"/>
    <n v="54"/>
    <x v="1"/>
    <n v="2164"/>
    <x v="1"/>
    <n v="0"/>
    <n v="0"/>
    <n v="0"/>
    <n v="1"/>
    <n v="0"/>
    <n v="0"/>
    <n v="0"/>
    <n v="0"/>
    <n v="1"/>
    <n v="0"/>
    <n v="61"/>
    <n v="0"/>
    <n v="3"/>
    <n v="0"/>
    <n v="0"/>
    <n v="7"/>
    <n v="1"/>
    <n v="5"/>
    <n v="1"/>
    <n v="1"/>
    <n v="3"/>
    <x v="7"/>
    <x v="3"/>
    <x v="1"/>
    <n v="12.8"/>
    <x v="1"/>
    <n v="64"/>
    <x v="1"/>
    <n v="0"/>
    <n v="0"/>
    <n v="0"/>
    <n v="0"/>
    <n v="0"/>
    <n v="0"/>
    <m/>
    <n v="0"/>
    <n v="3"/>
    <n v="11"/>
    <n v="57"/>
    <x v="1"/>
    <x v="1"/>
    <x v="8"/>
    <x v="0"/>
  </r>
  <r>
    <n v="1005"/>
    <n v="17345"/>
    <n v="1"/>
    <n v="0"/>
    <n v="79"/>
    <x v="3"/>
    <n v="42"/>
    <x v="3"/>
    <n v="2762"/>
    <x v="2"/>
    <n v="0"/>
    <n v="1"/>
    <n v="0"/>
    <n v="0"/>
    <n v="0"/>
    <n v="0"/>
    <n v="0"/>
    <n v="1"/>
    <n v="0"/>
    <n v="0"/>
    <n v="4"/>
    <n v="9"/>
    <n v="16"/>
    <n v="17"/>
    <n v="0"/>
    <n v="12"/>
    <n v="2"/>
    <n v="8"/>
    <n v="2"/>
    <n v="1"/>
    <n v="2"/>
    <x v="7"/>
    <x v="3"/>
    <x v="2"/>
    <n v="9.1999999999999993"/>
    <x v="1"/>
    <n v="46"/>
    <x v="1"/>
    <n v="0"/>
    <n v="0"/>
    <n v="0"/>
    <n v="0"/>
    <n v="0"/>
    <n v="0"/>
    <m/>
    <n v="0"/>
    <n v="3"/>
    <n v="11"/>
    <n v="34"/>
    <x v="1"/>
    <x v="1"/>
    <x v="14"/>
    <x v="0"/>
  </r>
  <r>
    <n v="1006"/>
    <n v="56320"/>
    <n v="0"/>
    <n v="1"/>
    <n v="11"/>
    <x v="5"/>
    <n v="53"/>
    <x v="1"/>
    <n v="2606"/>
    <x v="2"/>
    <n v="0"/>
    <n v="1"/>
    <n v="0"/>
    <n v="0"/>
    <n v="0"/>
    <n v="0"/>
    <n v="0"/>
    <n v="0"/>
    <n v="0"/>
    <n v="1"/>
    <n v="201"/>
    <n v="53"/>
    <n v="172"/>
    <n v="116"/>
    <n v="77"/>
    <n v="83"/>
    <n v="3"/>
    <n v="4"/>
    <n v="5"/>
    <n v="4"/>
    <n v="9"/>
    <x v="23"/>
    <x v="2"/>
    <x v="1"/>
    <n v="34.388888888888886"/>
    <x v="2"/>
    <n v="619"/>
    <x v="2"/>
    <n v="0"/>
    <n v="0"/>
    <n v="0"/>
    <n v="0"/>
    <n v="0"/>
    <n v="0"/>
    <m/>
    <n v="0"/>
    <n v="3"/>
    <n v="11"/>
    <n v="536"/>
    <x v="1"/>
    <x v="1"/>
    <x v="17"/>
    <x v="0"/>
  </r>
  <r>
    <n v="1007"/>
    <n v="28647"/>
    <n v="1"/>
    <n v="0"/>
    <n v="54"/>
    <x v="0"/>
    <n v="42"/>
    <x v="3"/>
    <n v="2471"/>
    <x v="0"/>
    <n v="0"/>
    <n v="0"/>
    <n v="1"/>
    <n v="0"/>
    <n v="0"/>
    <n v="0"/>
    <n v="0"/>
    <n v="1"/>
    <n v="0"/>
    <n v="0"/>
    <n v="19"/>
    <n v="8"/>
    <n v="29"/>
    <n v="0"/>
    <n v="12"/>
    <n v="26"/>
    <n v="1"/>
    <n v="7"/>
    <n v="2"/>
    <n v="2"/>
    <n v="2"/>
    <x v="3"/>
    <x v="3"/>
    <x v="2"/>
    <n v="11.333333333333334"/>
    <x v="1"/>
    <n v="68"/>
    <x v="1"/>
    <n v="0"/>
    <n v="0"/>
    <n v="1"/>
    <n v="0"/>
    <n v="0"/>
    <n v="1"/>
    <m/>
    <n v="0"/>
    <n v="3"/>
    <n v="11"/>
    <n v="42"/>
    <x v="0"/>
    <x v="0"/>
    <x v="8"/>
    <x v="0"/>
  </r>
  <r>
    <n v="1008"/>
    <n v="15038"/>
    <n v="1"/>
    <n v="0"/>
    <n v="93"/>
    <x v="3"/>
    <n v="33"/>
    <x v="2"/>
    <n v="2675"/>
    <x v="0"/>
    <n v="0"/>
    <n v="0"/>
    <n v="1"/>
    <n v="0"/>
    <n v="0"/>
    <n v="0"/>
    <n v="1"/>
    <n v="0"/>
    <n v="0"/>
    <n v="0"/>
    <n v="4"/>
    <n v="8"/>
    <n v="11"/>
    <n v="19"/>
    <n v="12"/>
    <n v="26"/>
    <n v="2"/>
    <n v="9"/>
    <n v="2"/>
    <n v="1"/>
    <n v="2"/>
    <x v="7"/>
    <x v="3"/>
    <x v="2"/>
    <n v="10.8"/>
    <x v="1"/>
    <n v="54"/>
    <x v="1"/>
    <n v="0"/>
    <n v="0"/>
    <n v="0"/>
    <n v="0"/>
    <n v="0"/>
    <n v="0"/>
    <m/>
    <n v="0"/>
    <n v="3"/>
    <n v="11"/>
    <n v="28"/>
    <x v="1"/>
    <x v="1"/>
    <x v="14"/>
    <x v="0"/>
  </r>
  <r>
    <n v="1009"/>
    <n v="32173"/>
    <n v="0"/>
    <n v="1"/>
    <n v="0"/>
    <x v="5"/>
    <n v="62"/>
    <x v="0"/>
    <n v="2491"/>
    <x v="3"/>
    <n v="1"/>
    <n v="0"/>
    <n v="0"/>
    <n v="0"/>
    <n v="0"/>
    <n v="0"/>
    <n v="0"/>
    <n v="0"/>
    <n v="0"/>
    <n v="1"/>
    <n v="18"/>
    <n v="0"/>
    <n v="2"/>
    <n v="0"/>
    <n v="0"/>
    <n v="2"/>
    <n v="1"/>
    <n v="4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8"/>
    <x v="1"/>
    <x v="1"/>
    <x v="23"/>
    <x v="0"/>
  </r>
  <r>
    <n v="1010"/>
    <n v="68316"/>
    <n v="0"/>
    <n v="1"/>
    <n v="54"/>
    <x v="0"/>
    <n v="56"/>
    <x v="1"/>
    <n v="2761"/>
    <x v="1"/>
    <n v="0"/>
    <n v="0"/>
    <n v="0"/>
    <n v="1"/>
    <n v="0"/>
    <n v="1"/>
    <n v="0"/>
    <n v="0"/>
    <n v="0"/>
    <n v="0"/>
    <n v="806"/>
    <n v="80"/>
    <n v="161"/>
    <n v="120"/>
    <n v="11"/>
    <n v="33"/>
    <n v="5"/>
    <n v="6"/>
    <n v="10"/>
    <n v="7"/>
    <n v="10"/>
    <x v="26"/>
    <x v="0"/>
    <x v="2"/>
    <n v="43.629629629629626"/>
    <x v="2"/>
    <n v="1178"/>
    <x v="4"/>
    <n v="0"/>
    <n v="0"/>
    <n v="0"/>
    <n v="0"/>
    <n v="0"/>
    <n v="0"/>
    <m/>
    <n v="0"/>
    <n v="3"/>
    <n v="11"/>
    <n v="1145"/>
    <x v="1"/>
    <x v="1"/>
    <x v="36"/>
    <x v="0"/>
  </r>
  <r>
    <n v="1011"/>
    <n v="74538"/>
    <n v="0"/>
    <n v="0"/>
    <n v="21"/>
    <x v="2"/>
    <n v="49"/>
    <x v="3"/>
    <n v="2524"/>
    <x v="1"/>
    <n v="0"/>
    <n v="0"/>
    <n v="0"/>
    <n v="1"/>
    <n v="0"/>
    <n v="0"/>
    <n v="0"/>
    <n v="1"/>
    <n v="0"/>
    <n v="0"/>
    <n v="380"/>
    <n v="98"/>
    <n v="733"/>
    <n v="110"/>
    <n v="112"/>
    <n v="28"/>
    <n v="1"/>
    <n v="3"/>
    <n v="8"/>
    <n v="8"/>
    <n v="5"/>
    <x v="27"/>
    <x v="0"/>
    <x v="2"/>
    <n v="68.238095238095241"/>
    <x v="0"/>
    <n v="1433"/>
    <x v="4"/>
    <n v="0"/>
    <n v="0"/>
    <n v="0"/>
    <n v="0"/>
    <n v="1"/>
    <n v="1"/>
    <m/>
    <n v="0"/>
    <n v="3"/>
    <n v="11"/>
    <n v="1405"/>
    <x v="0"/>
    <x v="0"/>
    <x v="11"/>
    <x v="1"/>
  </r>
  <r>
    <n v="1012"/>
    <n v="91700"/>
    <n v="0"/>
    <n v="0"/>
    <n v="58"/>
    <x v="0"/>
    <n v="49"/>
    <x v="3"/>
    <n v="2687"/>
    <x v="0"/>
    <n v="0"/>
    <n v="0"/>
    <n v="1"/>
    <n v="0"/>
    <n v="0"/>
    <n v="0"/>
    <n v="0"/>
    <n v="1"/>
    <n v="0"/>
    <n v="0"/>
    <n v="576"/>
    <n v="172"/>
    <n v="961"/>
    <n v="125"/>
    <n v="115"/>
    <n v="19"/>
    <n v="1"/>
    <n v="3"/>
    <n v="8"/>
    <n v="6"/>
    <n v="5"/>
    <x v="19"/>
    <x v="2"/>
    <x v="2"/>
    <n v="102.57894736842105"/>
    <x v="0"/>
    <n v="1949"/>
    <x v="0"/>
    <n v="0"/>
    <n v="0"/>
    <n v="0"/>
    <n v="0"/>
    <n v="0"/>
    <n v="0"/>
    <m/>
    <n v="0"/>
    <n v="3"/>
    <n v="11"/>
    <n v="1930"/>
    <x v="0"/>
    <x v="0"/>
    <x v="0"/>
    <x v="0"/>
  </r>
  <r>
    <n v="1013"/>
    <n v="68695"/>
    <n v="0"/>
    <n v="0"/>
    <n v="3"/>
    <x v="5"/>
    <n v="51"/>
    <x v="1"/>
    <n v="2163"/>
    <x v="1"/>
    <n v="0"/>
    <n v="0"/>
    <n v="0"/>
    <n v="1"/>
    <n v="0"/>
    <n v="0"/>
    <n v="0"/>
    <n v="1"/>
    <n v="0"/>
    <n v="0"/>
    <n v="458"/>
    <n v="81"/>
    <n v="356"/>
    <n v="106"/>
    <n v="50"/>
    <n v="40"/>
    <n v="1"/>
    <n v="2"/>
    <n v="4"/>
    <n v="4"/>
    <n v="7"/>
    <x v="9"/>
    <x v="4"/>
    <x v="1"/>
    <n v="70.066666666666663"/>
    <x v="0"/>
    <n v="1051"/>
    <x v="4"/>
    <n v="0"/>
    <n v="0"/>
    <n v="0"/>
    <n v="0"/>
    <n v="0"/>
    <n v="0"/>
    <m/>
    <n v="0"/>
    <n v="3"/>
    <n v="11"/>
    <n v="1011"/>
    <x v="1"/>
    <x v="1"/>
    <x v="21"/>
    <x v="1"/>
  </r>
  <r>
    <n v="1014"/>
    <n v="31056"/>
    <n v="1"/>
    <n v="0"/>
    <n v="99"/>
    <x v="3"/>
    <n v="43"/>
    <x v="3"/>
    <n v="2682"/>
    <x v="2"/>
    <n v="0"/>
    <n v="1"/>
    <n v="0"/>
    <n v="0"/>
    <n v="0"/>
    <n v="1"/>
    <n v="0"/>
    <n v="0"/>
    <n v="0"/>
    <n v="0"/>
    <n v="5"/>
    <n v="10"/>
    <n v="13"/>
    <n v="3"/>
    <n v="8"/>
    <n v="16"/>
    <n v="1"/>
    <n v="8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23"/>
    <x v="1"/>
    <x v="1"/>
    <x v="14"/>
    <x v="0"/>
  </r>
  <r>
    <n v="1015"/>
    <n v="79593"/>
    <n v="0"/>
    <n v="0"/>
    <n v="70"/>
    <x v="4"/>
    <n v="47"/>
    <x v="3"/>
    <n v="2207"/>
    <x v="2"/>
    <n v="0"/>
    <n v="1"/>
    <n v="0"/>
    <n v="0"/>
    <n v="0"/>
    <n v="0"/>
    <n v="0"/>
    <n v="1"/>
    <n v="0"/>
    <n v="0"/>
    <n v="350"/>
    <n v="60"/>
    <n v="568"/>
    <n v="110"/>
    <n v="133"/>
    <n v="145"/>
    <n v="1"/>
    <n v="2"/>
    <n v="5"/>
    <n v="6"/>
    <n v="7"/>
    <x v="23"/>
    <x v="2"/>
    <x v="1"/>
    <n v="67.833333333333329"/>
    <x v="0"/>
    <n v="1221"/>
    <x v="4"/>
    <n v="0"/>
    <n v="0"/>
    <n v="0"/>
    <n v="0"/>
    <n v="1"/>
    <n v="1"/>
    <m/>
    <n v="0"/>
    <n v="3"/>
    <n v="11"/>
    <n v="1076"/>
    <x v="1"/>
    <x v="1"/>
    <x v="33"/>
    <x v="0"/>
  </r>
  <r>
    <n v="1016"/>
    <n v="28071"/>
    <n v="0"/>
    <n v="0"/>
    <n v="65"/>
    <x v="4"/>
    <n v="40"/>
    <x v="3"/>
    <n v="2828"/>
    <x v="0"/>
    <n v="0"/>
    <n v="0"/>
    <n v="1"/>
    <n v="0"/>
    <n v="0"/>
    <n v="0"/>
    <n v="0"/>
    <n v="1"/>
    <n v="0"/>
    <n v="0"/>
    <n v="39"/>
    <n v="33"/>
    <n v="130"/>
    <n v="41"/>
    <n v="26"/>
    <n v="44"/>
    <n v="2"/>
    <n v="8"/>
    <n v="5"/>
    <n v="1"/>
    <n v="5"/>
    <x v="12"/>
    <x v="4"/>
    <x v="2"/>
    <n v="24.454545454545453"/>
    <x v="1"/>
    <n v="269"/>
    <x v="3"/>
    <n v="0"/>
    <n v="0"/>
    <n v="0"/>
    <n v="0"/>
    <n v="0"/>
    <n v="0"/>
    <m/>
    <n v="0"/>
    <n v="3"/>
    <n v="11"/>
    <n v="225"/>
    <x v="1"/>
    <x v="1"/>
    <x v="40"/>
    <x v="0"/>
  </r>
  <r>
    <n v="1017"/>
    <n v="37334"/>
    <n v="1"/>
    <n v="1"/>
    <n v="44"/>
    <x v="1"/>
    <n v="62"/>
    <x v="0"/>
    <n v="2282"/>
    <x v="1"/>
    <n v="0"/>
    <n v="0"/>
    <n v="0"/>
    <n v="1"/>
    <n v="0"/>
    <n v="0"/>
    <n v="0"/>
    <n v="0"/>
    <n v="0"/>
    <n v="1"/>
    <n v="26"/>
    <n v="1"/>
    <n v="16"/>
    <n v="2"/>
    <n v="2"/>
    <n v="15"/>
    <n v="4"/>
    <n v="4"/>
    <n v="3"/>
    <n v="0"/>
    <n v="4"/>
    <x v="17"/>
    <x v="3"/>
    <x v="1"/>
    <n v="6.7142857142857144"/>
    <x v="1"/>
    <n v="47"/>
    <x v="1"/>
    <n v="0"/>
    <n v="0"/>
    <n v="0"/>
    <n v="0"/>
    <n v="0"/>
    <n v="0"/>
    <m/>
    <n v="0"/>
    <n v="3"/>
    <n v="11"/>
    <n v="32"/>
    <x v="1"/>
    <x v="1"/>
    <x v="1"/>
    <x v="0"/>
  </r>
  <r>
    <n v="1018"/>
    <n v="46423"/>
    <n v="1"/>
    <n v="1"/>
    <n v="6"/>
    <x v="5"/>
    <n v="48"/>
    <x v="3"/>
    <n v="2443"/>
    <x v="0"/>
    <n v="0"/>
    <n v="0"/>
    <n v="1"/>
    <n v="0"/>
    <n v="0"/>
    <n v="0"/>
    <n v="0"/>
    <n v="0"/>
    <n v="1"/>
    <n v="0"/>
    <n v="68"/>
    <n v="0"/>
    <n v="16"/>
    <n v="0"/>
    <n v="0"/>
    <n v="8"/>
    <n v="3"/>
    <n v="7"/>
    <n v="2"/>
    <n v="0"/>
    <n v="4"/>
    <x v="3"/>
    <x v="3"/>
    <x v="1"/>
    <n v="14"/>
    <x v="1"/>
    <n v="84"/>
    <x v="1"/>
    <n v="0"/>
    <n v="0"/>
    <n v="0"/>
    <n v="0"/>
    <n v="0"/>
    <n v="0"/>
    <m/>
    <n v="0"/>
    <n v="3"/>
    <n v="11"/>
    <n v="76"/>
    <x v="1"/>
    <x v="1"/>
    <x v="23"/>
    <x v="0"/>
  </r>
  <r>
    <n v="1019"/>
    <n v="37126"/>
    <n v="1"/>
    <n v="0"/>
    <n v="9"/>
    <x v="5"/>
    <n v="49"/>
    <x v="3"/>
    <n v="2250"/>
    <x v="2"/>
    <n v="0"/>
    <n v="1"/>
    <n v="0"/>
    <n v="0"/>
    <n v="0"/>
    <n v="0"/>
    <n v="0"/>
    <n v="0"/>
    <n v="0"/>
    <n v="1"/>
    <n v="45"/>
    <n v="3"/>
    <n v="9"/>
    <n v="4"/>
    <n v="4"/>
    <n v="7"/>
    <n v="1"/>
    <n v="6"/>
    <n v="1"/>
    <n v="2"/>
    <n v="2"/>
    <x v="7"/>
    <x v="3"/>
    <x v="0"/>
    <n v="13"/>
    <x v="1"/>
    <n v="65"/>
    <x v="1"/>
    <n v="0"/>
    <n v="0"/>
    <n v="1"/>
    <n v="0"/>
    <n v="0"/>
    <n v="1"/>
    <m/>
    <n v="0"/>
    <n v="3"/>
    <n v="11"/>
    <n v="58"/>
    <x v="0"/>
    <x v="0"/>
    <x v="23"/>
    <x v="0"/>
  </r>
  <r>
    <n v="1020"/>
    <n v="47703"/>
    <n v="0"/>
    <n v="1"/>
    <n v="95"/>
    <x v="3"/>
    <n v="67"/>
    <x v="0"/>
    <n v="2555"/>
    <x v="2"/>
    <n v="0"/>
    <n v="1"/>
    <n v="0"/>
    <n v="0"/>
    <n v="0"/>
    <n v="0"/>
    <n v="0"/>
    <n v="1"/>
    <n v="0"/>
    <n v="0"/>
    <n v="359"/>
    <n v="0"/>
    <n v="134"/>
    <n v="13"/>
    <n v="26"/>
    <n v="123"/>
    <n v="4"/>
    <n v="5"/>
    <n v="6"/>
    <n v="3"/>
    <n v="8"/>
    <x v="5"/>
    <x v="2"/>
    <x v="1"/>
    <n v="31.294117647058822"/>
    <x v="2"/>
    <n v="532"/>
    <x v="2"/>
    <n v="0"/>
    <n v="0"/>
    <n v="0"/>
    <n v="0"/>
    <n v="0"/>
    <n v="0"/>
    <m/>
    <n v="0"/>
    <n v="3"/>
    <n v="11"/>
    <n v="409"/>
    <x v="1"/>
    <x v="1"/>
    <x v="30"/>
    <x v="0"/>
  </r>
  <r>
    <n v="1021"/>
    <n v="61180"/>
    <n v="0"/>
    <n v="1"/>
    <n v="70"/>
    <x v="4"/>
    <n v="61"/>
    <x v="0"/>
    <n v="2226"/>
    <x v="2"/>
    <n v="0"/>
    <n v="1"/>
    <n v="0"/>
    <n v="0"/>
    <n v="0"/>
    <n v="0"/>
    <n v="0"/>
    <n v="1"/>
    <n v="0"/>
    <n v="0"/>
    <n v="403"/>
    <n v="24"/>
    <n v="29"/>
    <n v="6"/>
    <n v="24"/>
    <n v="218"/>
    <n v="2"/>
    <n v="3"/>
    <n v="5"/>
    <n v="5"/>
    <n v="6"/>
    <x v="21"/>
    <x v="2"/>
    <x v="1"/>
    <n v="30.375"/>
    <x v="2"/>
    <n v="486"/>
    <x v="3"/>
    <n v="0"/>
    <n v="0"/>
    <n v="1"/>
    <n v="0"/>
    <n v="0"/>
    <n v="1"/>
    <m/>
    <n v="0"/>
    <n v="3"/>
    <n v="11"/>
    <n v="268"/>
    <x v="1"/>
    <x v="1"/>
    <x v="18"/>
    <x v="0"/>
  </r>
  <r>
    <n v="1022"/>
    <n v="38998"/>
    <n v="1"/>
    <n v="1"/>
    <n v="92"/>
    <x v="3"/>
    <n v="66"/>
    <x v="0"/>
    <n v="2762"/>
    <x v="2"/>
    <n v="0"/>
    <n v="1"/>
    <n v="0"/>
    <n v="0"/>
    <n v="0"/>
    <n v="0"/>
    <n v="0"/>
    <n v="1"/>
    <n v="0"/>
    <n v="0"/>
    <n v="34"/>
    <n v="1"/>
    <n v="14"/>
    <n v="0"/>
    <n v="0"/>
    <n v="5"/>
    <n v="3"/>
    <n v="8"/>
    <n v="2"/>
    <n v="0"/>
    <n v="3"/>
    <x v="7"/>
    <x v="3"/>
    <x v="1"/>
    <n v="9.8000000000000007"/>
    <x v="1"/>
    <n v="49"/>
    <x v="1"/>
    <n v="0"/>
    <n v="0"/>
    <n v="0"/>
    <n v="0"/>
    <n v="0"/>
    <n v="0"/>
    <m/>
    <n v="1"/>
    <n v="3"/>
    <n v="11"/>
    <n v="44"/>
    <x v="1"/>
    <x v="1"/>
    <x v="14"/>
    <x v="0"/>
  </r>
  <r>
    <n v="1023"/>
    <n v="8028"/>
    <n v="0"/>
    <n v="0"/>
    <n v="62"/>
    <x v="4"/>
    <n v="29"/>
    <x v="5"/>
    <n v="2808"/>
    <x v="0"/>
    <n v="0"/>
    <n v="0"/>
    <n v="1"/>
    <n v="0"/>
    <n v="0"/>
    <n v="0"/>
    <n v="0"/>
    <n v="1"/>
    <n v="0"/>
    <n v="0"/>
    <n v="73"/>
    <n v="18"/>
    <n v="66"/>
    <n v="7"/>
    <n v="12"/>
    <n v="2"/>
    <n v="15"/>
    <n v="19"/>
    <n v="0"/>
    <n v="1"/>
    <n v="0"/>
    <x v="8"/>
    <x v="1"/>
    <x v="0"/>
    <n v="176"/>
    <x v="0"/>
    <n v="176"/>
    <x v="3"/>
    <n v="0"/>
    <n v="0"/>
    <n v="0"/>
    <n v="0"/>
    <n v="0"/>
    <n v="0"/>
    <m/>
    <n v="0"/>
    <n v="3"/>
    <n v="11"/>
    <n v="174"/>
    <x v="1"/>
    <x v="1"/>
    <x v="51"/>
    <x v="0"/>
  </r>
  <r>
    <n v="1024"/>
    <n v="76081"/>
    <n v="0"/>
    <n v="0"/>
    <n v="85"/>
    <x v="3"/>
    <n v="58"/>
    <x v="1"/>
    <n v="2196"/>
    <x v="1"/>
    <n v="0"/>
    <n v="0"/>
    <n v="0"/>
    <n v="1"/>
    <n v="0"/>
    <n v="0"/>
    <n v="0"/>
    <n v="1"/>
    <n v="0"/>
    <n v="0"/>
    <n v="292"/>
    <n v="30"/>
    <n v="415"/>
    <n v="63"/>
    <n v="33"/>
    <n v="200"/>
    <n v="1"/>
    <n v="2"/>
    <n v="4"/>
    <n v="5"/>
    <n v="4"/>
    <x v="15"/>
    <x v="4"/>
    <x v="0"/>
    <n v="64.07692307692308"/>
    <x v="0"/>
    <n v="833"/>
    <x v="2"/>
    <n v="1"/>
    <n v="0"/>
    <n v="0"/>
    <n v="0"/>
    <n v="0"/>
    <n v="1"/>
    <m/>
    <n v="0"/>
    <n v="3"/>
    <n v="11"/>
    <n v="633"/>
    <x v="1"/>
    <x v="1"/>
    <x v="46"/>
    <x v="0"/>
  </r>
  <r>
    <n v="1025"/>
    <n v="34728"/>
    <n v="1"/>
    <n v="0"/>
    <n v="2"/>
    <x v="5"/>
    <n v="34"/>
    <x v="2"/>
    <n v="2493"/>
    <x v="1"/>
    <n v="0"/>
    <n v="0"/>
    <n v="0"/>
    <n v="1"/>
    <n v="0"/>
    <n v="0"/>
    <n v="0"/>
    <n v="1"/>
    <n v="0"/>
    <n v="0"/>
    <n v="14"/>
    <n v="0"/>
    <n v="16"/>
    <n v="0"/>
    <n v="0"/>
    <n v="6"/>
    <n v="1"/>
    <n v="6"/>
    <n v="1"/>
    <n v="1"/>
    <n v="2"/>
    <x v="1"/>
    <x v="1"/>
    <x v="1"/>
    <n v="7.5"/>
    <x v="1"/>
    <n v="30"/>
    <x v="1"/>
    <n v="0"/>
    <n v="0"/>
    <n v="0"/>
    <n v="0"/>
    <n v="0"/>
    <n v="0"/>
    <m/>
    <n v="0"/>
    <n v="3"/>
    <n v="11"/>
    <n v="24"/>
    <x v="0"/>
    <x v="0"/>
    <x v="23"/>
    <x v="0"/>
  </r>
  <r>
    <n v="1026"/>
    <n v="33168"/>
    <n v="0"/>
    <n v="1"/>
    <n v="0"/>
    <x v="5"/>
    <n v="55"/>
    <x v="1"/>
    <n v="2783"/>
    <x v="0"/>
    <n v="0"/>
    <n v="0"/>
    <n v="1"/>
    <n v="0"/>
    <n v="0"/>
    <n v="0"/>
    <n v="0"/>
    <n v="0"/>
    <n v="1"/>
    <n v="0"/>
    <n v="80"/>
    <n v="1"/>
    <n v="37"/>
    <n v="0"/>
    <n v="1"/>
    <n v="3"/>
    <n v="3"/>
    <n v="7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16"/>
    <x v="1"/>
    <x v="1"/>
    <x v="19"/>
    <x v="0"/>
  </r>
  <r>
    <n v="1027"/>
    <n v="33585"/>
    <n v="0"/>
    <n v="1"/>
    <n v="91"/>
    <x v="3"/>
    <n v="54"/>
    <x v="1"/>
    <n v="2436"/>
    <x v="2"/>
    <n v="0"/>
    <n v="1"/>
    <n v="0"/>
    <n v="0"/>
    <n v="0"/>
    <n v="0"/>
    <n v="0"/>
    <n v="0"/>
    <n v="1"/>
    <n v="0"/>
    <n v="30"/>
    <n v="11"/>
    <n v="33"/>
    <n v="13"/>
    <n v="6"/>
    <n v="29"/>
    <n v="1"/>
    <n v="4"/>
    <n v="2"/>
    <n v="0"/>
    <n v="4"/>
    <x v="3"/>
    <x v="3"/>
    <x v="1"/>
    <n v="15.5"/>
    <x v="1"/>
    <n v="93"/>
    <x v="1"/>
    <n v="0"/>
    <n v="0"/>
    <n v="0"/>
    <n v="0"/>
    <n v="0"/>
    <n v="0"/>
    <m/>
    <n v="0"/>
    <n v="3"/>
    <n v="11"/>
    <n v="64"/>
    <x v="1"/>
    <x v="1"/>
    <x v="14"/>
    <x v="0"/>
  </r>
  <r>
    <n v="1028"/>
    <n v="77037"/>
    <n v="0"/>
    <n v="1"/>
    <n v="3"/>
    <x v="5"/>
    <n v="60"/>
    <x v="0"/>
    <n v="2418"/>
    <x v="2"/>
    <n v="0"/>
    <n v="1"/>
    <n v="0"/>
    <n v="0"/>
    <n v="0"/>
    <n v="0"/>
    <n v="0"/>
    <n v="0"/>
    <n v="0"/>
    <n v="1"/>
    <n v="463"/>
    <n v="96"/>
    <n v="333"/>
    <n v="168"/>
    <n v="53"/>
    <n v="10"/>
    <n v="1"/>
    <n v="3"/>
    <n v="7"/>
    <n v="7"/>
    <n v="12"/>
    <x v="22"/>
    <x v="0"/>
    <x v="1"/>
    <n v="42.807692307692307"/>
    <x v="2"/>
    <n v="1113"/>
    <x v="4"/>
    <n v="0"/>
    <n v="0"/>
    <n v="0"/>
    <n v="0"/>
    <n v="0"/>
    <n v="0"/>
    <m/>
    <n v="0"/>
    <n v="3"/>
    <n v="11"/>
    <n v="1103"/>
    <x v="1"/>
    <x v="1"/>
    <x v="48"/>
    <x v="1"/>
  </r>
  <r>
    <n v="1029"/>
    <n v="35196"/>
    <n v="1"/>
    <n v="0"/>
    <n v="68"/>
    <x v="4"/>
    <n v="36"/>
    <x v="2"/>
    <n v="2752"/>
    <x v="1"/>
    <n v="0"/>
    <n v="0"/>
    <n v="0"/>
    <n v="1"/>
    <n v="0"/>
    <n v="0"/>
    <n v="0"/>
    <n v="1"/>
    <n v="0"/>
    <n v="0"/>
    <n v="75"/>
    <n v="12"/>
    <n v="141"/>
    <n v="43"/>
    <n v="39"/>
    <n v="187"/>
    <n v="6"/>
    <n v="8"/>
    <n v="6"/>
    <n v="1"/>
    <n v="5"/>
    <x v="10"/>
    <x v="4"/>
    <x v="2"/>
    <n v="25.833333333333332"/>
    <x v="2"/>
    <n v="310"/>
    <x v="3"/>
    <n v="0"/>
    <n v="0"/>
    <n v="0"/>
    <n v="0"/>
    <n v="0"/>
    <n v="0"/>
    <m/>
    <n v="0"/>
    <n v="3"/>
    <n v="11"/>
    <n v="123"/>
    <x v="0"/>
    <x v="0"/>
    <x v="18"/>
    <x v="0"/>
  </r>
  <r>
    <n v="1030"/>
    <n v="44529"/>
    <n v="0"/>
    <n v="1"/>
    <n v="98"/>
    <x v="3"/>
    <n v="54"/>
    <x v="1"/>
    <n v="2518"/>
    <x v="2"/>
    <n v="0"/>
    <n v="1"/>
    <n v="0"/>
    <n v="0"/>
    <n v="0"/>
    <n v="0"/>
    <n v="0"/>
    <n v="1"/>
    <n v="0"/>
    <n v="0"/>
    <n v="538"/>
    <n v="13"/>
    <n v="91"/>
    <n v="17"/>
    <n v="6"/>
    <n v="26"/>
    <n v="6"/>
    <n v="5"/>
    <n v="6"/>
    <n v="2"/>
    <n v="11"/>
    <x v="19"/>
    <x v="2"/>
    <x v="1"/>
    <n v="35"/>
    <x v="2"/>
    <n v="665"/>
    <x v="2"/>
    <n v="0"/>
    <n v="0"/>
    <n v="0"/>
    <n v="1"/>
    <n v="0"/>
    <n v="1"/>
    <m/>
    <n v="0"/>
    <n v="3"/>
    <n v="11"/>
    <n v="639"/>
    <x v="1"/>
    <x v="1"/>
    <x v="30"/>
    <x v="0"/>
  </r>
  <r>
    <n v="1031"/>
    <n v="70924"/>
    <n v="0"/>
    <n v="0"/>
    <n v="41"/>
    <x v="1"/>
    <n v="55"/>
    <x v="1"/>
    <n v="2242"/>
    <x v="2"/>
    <n v="0"/>
    <n v="1"/>
    <n v="0"/>
    <n v="0"/>
    <n v="0"/>
    <n v="1"/>
    <n v="0"/>
    <n v="0"/>
    <n v="0"/>
    <n v="0"/>
    <n v="635"/>
    <n v="114"/>
    <n v="254"/>
    <n v="132"/>
    <n v="152"/>
    <n v="76"/>
    <n v="1"/>
    <n v="3"/>
    <n v="6"/>
    <n v="6"/>
    <n v="7"/>
    <x v="19"/>
    <x v="2"/>
    <x v="1"/>
    <n v="67.736842105263165"/>
    <x v="0"/>
    <n v="1287"/>
    <x v="4"/>
    <n v="0"/>
    <n v="0"/>
    <n v="0"/>
    <n v="0"/>
    <n v="1"/>
    <n v="1"/>
    <m/>
    <n v="0"/>
    <n v="3"/>
    <n v="11"/>
    <n v="1211"/>
    <x v="1"/>
    <x v="1"/>
    <x v="24"/>
    <x v="1"/>
  </r>
  <r>
    <n v="1032"/>
    <n v="28764"/>
    <n v="1"/>
    <n v="1"/>
    <n v="16"/>
    <x v="2"/>
    <n v="54"/>
    <x v="1"/>
    <n v="2183"/>
    <x v="1"/>
    <n v="0"/>
    <n v="0"/>
    <n v="0"/>
    <n v="1"/>
    <n v="0"/>
    <n v="0"/>
    <n v="0"/>
    <n v="0"/>
    <n v="0"/>
    <n v="1"/>
    <n v="8"/>
    <n v="0"/>
    <n v="3"/>
    <n v="0"/>
    <n v="0"/>
    <n v="1"/>
    <n v="1"/>
    <n v="8"/>
    <n v="1"/>
    <n v="0"/>
    <n v="2"/>
    <x v="20"/>
    <x v="1"/>
    <x v="1"/>
    <n v="3.6666666666666665"/>
    <x v="1"/>
    <n v="11"/>
    <x v="1"/>
    <n v="0"/>
    <n v="0"/>
    <n v="1"/>
    <n v="0"/>
    <n v="0"/>
    <n v="1"/>
    <m/>
    <n v="0"/>
    <n v="3"/>
    <n v="11"/>
    <n v="10"/>
    <x v="1"/>
    <x v="1"/>
    <x v="3"/>
    <x v="0"/>
  </r>
  <r>
    <n v="1033"/>
    <n v="69098"/>
    <n v="0"/>
    <n v="0"/>
    <n v="82"/>
    <x v="3"/>
    <n v="71"/>
    <x v="4"/>
    <n v="2657"/>
    <x v="2"/>
    <n v="0"/>
    <n v="1"/>
    <n v="0"/>
    <n v="0"/>
    <n v="0"/>
    <n v="0"/>
    <n v="0"/>
    <n v="0"/>
    <n v="0"/>
    <n v="1"/>
    <n v="1315"/>
    <n v="22"/>
    <n v="780"/>
    <n v="145"/>
    <n v="0"/>
    <n v="178"/>
    <n v="1"/>
    <n v="5"/>
    <n v="7"/>
    <n v="8"/>
    <n v="9"/>
    <x v="13"/>
    <x v="0"/>
    <x v="1"/>
    <n v="94.25"/>
    <x v="0"/>
    <n v="2262"/>
    <x v="0"/>
    <n v="0"/>
    <n v="0"/>
    <n v="0"/>
    <n v="0"/>
    <n v="0"/>
    <n v="0"/>
    <m/>
    <n v="0"/>
    <n v="3"/>
    <n v="11"/>
    <n v="2084"/>
    <x v="1"/>
    <x v="1"/>
    <x v="13"/>
    <x v="0"/>
  </r>
  <r>
    <n v="1034"/>
    <n v="25959"/>
    <n v="1"/>
    <n v="1"/>
    <n v="1"/>
    <x v="5"/>
    <n v="50"/>
    <x v="1"/>
    <n v="2659"/>
    <x v="3"/>
    <n v="1"/>
    <n v="0"/>
    <n v="0"/>
    <n v="0"/>
    <n v="0"/>
    <n v="1"/>
    <n v="0"/>
    <n v="0"/>
    <n v="0"/>
    <n v="0"/>
    <n v="4"/>
    <n v="2"/>
    <n v="12"/>
    <n v="7"/>
    <n v="5"/>
    <n v="26"/>
    <n v="2"/>
    <n v="6"/>
    <n v="1"/>
    <n v="2"/>
    <n v="2"/>
    <x v="7"/>
    <x v="3"/>
    <x v="0"/>
    <n v="6"/>
    <x v="1"/>
    <n v="30"/>
    <x v="1"/>
    <n v="0"/>
    <n v="0"/>
    <n v="0"/>
    <n v="0"/>
    <n v="0"/>
    <n v="0"/>
    <m/>
    <n v="0"/>
    <n v="3"/>
    <n v="11"/>
    <n v="4"/>
    <x v="0"/>
    <x v="0"/>
    <x v="23"/>
    <x v="0"/>
  </r>
  <r>
    <n v="1035"/>
    <n v="27100"/>
    <n v="1"/>
    <n v="0"/>
    <n v="64"/>
    <x v="4"/>
    <n v="37"/>
    <x v="2"/>
    <n v="2609"/>
    <x v="2"/>
    <n v="0"/>
    <n v="1"/>
    <n v="0"/>
    <n v="0"/>
    <n v="0"/>
    <n v="0"/>
    <n v="0"/>
    <n v="0"/>
    <n v="1"/>
    <n v="0"/>
    <n v="12"/>
    <n v="0"/>
    <n v="13"/>
    <n v="2"/>
    <n v="0"/>
    <n v="10"/>
    <n v="1"/>
    <n v="7"/>
    <n v="1"/>
    <n v="0"/>
    <n v="3"/>
    <x v="1"/>
    <x v="1"/>
    <x v="1"/>
    <n v="6.75"/>
    <x v="1"/>
    <n v="27"/>
    <x v="1"/>
    <n v="0"/>
    <n v="0"/>
    <n v="0"/>
    <n v="0"/>
    <n v="0"/>
    <n v="0"/>
    <m/>
    <n v="0"/>
    <n v="3"/>
    <n v="11"/>
    <n v="17"/>
    <x v="1"/>
    <x v="1"/>
    <x v="28"/>
    <x v="0"/>
  </r>
  <r>
    <n v="1036"/>
    <n v="70596"/>
    <n v="0"/>
    <n v="0"/>
    <n v="68"/>
    <x v="4"/>
    <n v="35"/>
    <x v="2"/>
    <n v="2791"/>
    <x v="0"/>
    <n v="0"/>
    <n v="0"/>
    <n v="1"/>
    <n v="0"/>
    <n v="0"/>
    <n v="0"/>
    <n v="0"/>
    <n v="1"/>
    <n v="0"/>
    <n v="0"/>
    <n v="347"/>
    <n v="44"/>
    <n v="534"/>
    <n v="17"/>
    <n v="0"/>
    <n v="26"/>
    <n v="1"/>
    <n v="2"/>
    <n v="3"/>
    <n v="5"/>
    <n v="12"/>
    <x v="2"/>
    <x v="2"/>
    <x v="1"/>
    <n v="47.1"/>
    <x v="2"/>
    <n v="942"/>
    <x v="2"/>
    <n v="0"/>
    <n v="0"/>
    <n v="0"/>
    <n v="0"/>
    <n v="0"/>
    <n v="0"/>
    <m/>
    <n v="0"/>
    <n v="3"/>
    <n v="11"/>
    <n v="916"/>
    <x v="1"/>
    <x v="1"/>
    <x v="34"/>
    <x v="0"/>
  </r>
  <r>
    <n v="1037"/>
    <n v="42557"/>
    <n v="0"/>
    <n v="1"/>
    <n v="98"/>
    <x v="3"/>
    <n v="46"/>
    <x v="3"/>
    <n v="2828"/>
    <x v="2"/>
    <n v="0"/>
    <n v="1"/>
    <n v="0"/>
    <n v="0"/>
    <n v="0"/>
    <n v="0"/>
    <n v="0"/>
    <n v="1"/>
    <n v="0"/>
    <n v="0"/>
    <n v="192"/>
    <n v="5"/>
    <n v="53"/>
    <n v="0"/>
    <n v="5"/>
    <n v="15"/>
    <n v="4"/>
    <n v="8"/>
    <n v="6"/>
    <n v="1"/>
    <n v="4"/>
    <x v="12"/>
    <x v="4"/>
    <x v="2"/>
    <n v="23.181818181818183"/>
    <x v="1"/>
    <n v="255"/>
    <x v="3"/>
    <n v="0"/>
    <n v="0"/>
    <n v="0"/>
    <n v="0"/>
    <n v="0"/>
    <n v="0"/>
    <m/>
    <n v="0"/>
    <n v="3"/>
    <n v="11"/>
    <n v="240"/>
    <x v="1"/>
    <x v="1"/>
    <x v="31"/>
    <x v="0"/>
  </r>
  <r>
    <n v="1038"/>
    <n v="53312"/>
    <n v="0"/>
    <n v="0"/>
    <n v="32"/>
    <x v="1"/>
    <n v="69"/>
    <x v="0"/>
    <n v="2483"/>
    <x v="2"/>
    <n v="0"/>
    <n v="1"/>
    <n v="0"/>
    <n v="0"/>
    <n v="0"/>
    <n v="0"/>
    <n v="0"/>
    <n v="0"/>
    <n v="0"/>
    <n v="1"/>
    <n v="241"/>
    <n v="0"/>
    <n v="12"/>
    <n v="0"/>
    <n v="0"/>
    <n v="25"/>
    <n v="1"/>
    <n v="7"/>
    <n v="5"/>
    <n v="1"/>
    <n v="5"/>
    <x v="12"/>
    <x v="4"/>
    <x v="2"/>
    <n v="23"/>
    <x v="1"/>
    <n v="253"/>
    <x v="3"/>
    <n v="0"/>
    <n v="0"/>
    <n v="0"/>
    <n v="0"/>
    <n v="0"/>
    <n v="0"/>
    <m/>
    <n v="0"/>
    <n v="3"/>
    <n v="11"/>
    <n v="228"/>
    <x v="1"/>
    <x v="1"/>
    <x v="6"/>
    <x v="0"/>
  </r>
  <r>
    <n v="1039"/>
    <n v="72228"/>
    <n v="0"/>
    <n v="0"/>
    <n v="87"/>
    <x v="3"/>
    <n v="68"/>
    <x v="0"/>
    <n v="2738"/>
    <x v="0"/>
    <n v="0"/>
    <n v="0"/>
    <n v="1"/>
    <n v="0"/>
    <n v="0"/>
    <n v="0"/>
    <n v="0"/>
    <n v="1"/>
    <n v="0"/>
    <n v="0"/>
    <n v="631"/>
    <n v="28"/>
    <n v="491"/>
    <n v="30"/>
    <n v="14"/>
    <n v="56"/>
    <n v="1"/>
    <n v="3"/>
    <n v="6"/>
    <n v="7"/>
    <n v="8"/>
    <x v="27"/>
    <x v="0"/>
    <x v="1"/>
    <n v="56.857142857142854"/>
    <x v="0"/>
    <n v="1194"/>
    <x v="4"/>
    <n v="0"/>
    <n v="0"/>
    <n v="0"/>
    <n v="0"/>
    <n v="0"/>
    <n v="0"/>
    <m/>
    <n v="0"/>
    <n v="3"/>
    <n v="11"/>
    <n v="1138"/>
    <x v="1"/>
    <x v="1"/>
    <x v="9"/>
    <x v="0"/>
  </r>
  <r>
    <n v="1040"/>
    <n v="67605"/>
    <n v="0"/>
    <n v="0"/>
    <n v="84"/>
    <x v="3"/>
    <n v="33"/>
    <x v="2"/>
    <n v="2614"/>
    <x v="1"/>
    <n v="0"/>
    <n v="0"/>
    <n v="0"/>
    <n v="1"/>
    <n v="0"/>
    <n v="0"/>
    <n v="0"/>
    <n v="1"/>
    <n v="0"/>
    <n v="0"/>
    <n v="336"/>
    <n v="28"/>
    <n v="282"/>
    <n v="184"/>
    <n v="54"/>
    <n v="54"/>
    <n v="1"/>
    <n v="1"/>
    <n v="2"/>
    <n v="8"/>
    <n v="6"/>
    <x v="21"/>
    <x v="2"/>
    <x v="0"/>
    <n v="55.25"/>
    <x v="0"/>
    <n v="884"/>
    <x v="2"/>
    <n v="0"/>
    <n v="0"/>
    <n v="0"/>
    <n v="0"/>
    <n v="0"/>
    <n v="0"/>
    <m/>
    <n v="0"/>
    <n v="3"/>
    <n v="11"/>
    <n v="830"/>
    <x v="1"/>
    <x v="1"/>
    <x v="46"/>
    <x v="0"/>
  </r>
  <r>
    <n v="1041"/>
    <n v="62845"/>
    <n v="1"/>
    <n v="1"/>
    <n v="3"/>
    <x v="5"/>
    <n v="71"/>
    <x v="4"/>
    <n v="2795"/>
    <x v="2"/>
    <n v="0"/>
    <n v="1"/>
    <n v="0"/>
    <n v="0"/>
    <n v="0"/>
    <n v="0"/>
    <n v="0"/>
    <n v="0"/>
    <n v="1"/>
    <n v="0"/>
    <n v="1099"/>
    <n v="0"/>
    <n v="45"/>
    <n v="0"/>
    <n v="0"/>
    <n v="34"/>
    <n v="11"/>
    <n v="8"/>
    <n v="3"/>
    <n v="4"/>
    <n v="10"/>
    <x v="5"/>
    <x v="2"/>
    <x v="1"/>
    <n v="67.294117647058826"/>
    <x v="0"/>
    <n v="1144"/>
    <x v="4"/>
    <n v="0"/>
    <n v="0"/>
    <n v="0"/>
    <n v="1"/>
    <n v="0"/>
    <n v="1"/>
    <m/>
    <n v="0"/>
    <n v="3"/>
    <n v="11"/>
    <n v="1110"/>
    <x v="1"/>
    <x v="1"/>
    <x v="21"/>
    <x v="1"/>
  </r>
  <r>
    <n v="1042"/>
    <n v="65196"/>
    <n v="0"/>
    <n v="2"/>
    <n v="34"/>
    <x v="1"/>
    <n v="62"/>
    <x v="0"/>
    <n v="2498"/>
    <x v="1"/>
    <n v="0"/>
    <n v="0"/>
    <n v="0"/>
    <n v="1"/>
    <n v="0"/>
    <n v="0"/>
    <n v="0"/>
    <n v="1"/>
    <n v="0"/>
    <n v="0"/>
    <n v="743"/>
    <n v="19"/>
    <n v="181"/>
    <n v="12"/>
    <n v="0"/>
    <n v="200"/>
    <n v="2"/>
    <n v="5"/>
    <n v="7"/>
    <n v="6"/>
    <n v="11"/>
    <x v="13"/>
    <x v="0"/>
    <x v="1"/>
    <n v="39.791666666666664"/>
    <x v="2"/>
    <n v="955"/>
    <x v="2"/>
    <n v="0"/>
    <n v="0"/>
    <n v="1"/>
    <n v="0"/>
    <n v="0"/>
    <n v="1"/>
    <m/>
    <n v="0"/>
    <n v="3"/>
    <n v="11"/>
    <n v="755"/>
    <x v="1"/>
    <x v="1"/>
    <x v="5"/>
    <x v="0"/>
  </r>
  <r>
    <n v="1043"/>
    <n v="42000"/>
    <n v="0"/>
    <n v="0"/>
    <n v="23"/>
    <x v="2"/>
    <n v="33"/>
    <x v="2"/>
    <n v="2694"/>
    <x v="0"/>
    <n v="0"/>
    <n v="0"/>
    <n v="1"/>
    <n v="0"/>
    <n v="0"/>
    <n v="0"/>
    <n v="0"/>
    <n v="0"/>
    <n v="0"/>
    <n v="1"/>
    <n v="124"/>
    <n v="83"/>
    <n v="267"/>
    <n v="85"/>
    <n v="59"/>
    <n v="35"/>
    <n v="2"/>
    <n v="5"/>
    <n v="5"/>
    <n v="2"/>
    <n v="11"/>
    <x v="23"/>
    <x v="2"/>
    <x v="1"/>
    <n v="34.333333333333336"/>
    <x v="2"/>
    <n v="618"/>
    <x v="2"/>
    <n v="0"/>
    <n v="0"/>
    <n v="0"/>
    <n v="0"/>
    <n v="0"/>
    <n v="0"/>
    <m/>
    <n v="0"/>
    <n v="3"/>
    <n v="11"/>
    <n v="583"/>
    <x v="0"/>
    <x v="0"/>
    <x v="2"/>
    <x v="0"/>
  </r>
  <r>
    <n v="1044"/>
    <n v="35860"/>
    <n v="1"/>
    <n v="1"/>
    <n v="37"/>
    <x v="1"/>
    <n v="47"/>
    <x v="3"/>
    <n v="2200"/>
    <x v="3"/>
    <n v="1"/>
    <n v="0"/>
    <n v="0"/>
    <n v="0"/>
    <n v="0"/>
    <n v="0"/>
    <n v="0"/>
    <n v="0"/>
    <n v="0"/>
    <n v="1"/>
    <n v="15"/>
    <n v="0"/>
    <n v="8"/>
    <n v="4"/>
    <n v="2"/>
    <n v="20"/>
    <n v="2"/>
    <n v="5"/>
    <n v="1"/>
    <n v="1"/>
    <n v="2"/>
    <x v="1"/>
    <x v="1"/>
    <x v="1"/>
    <n v="7.25"/>
    <x v="1"/>
    <n v="29"/>
    <x v="1"/>
    <n v="0"/>
    <n v="0"/>
    <n v="1"/>
    <n v="0"/>
    <n v="0"/>
    <n v="1"/>
    <m/>
    <n v="0"/>
    <n v="3"/>
    <n v="11"/>
    <n v="9"/>
    <x v="1"/>
    <x v="1"/>
    <x v="1"/>
    <x v="0"/>
  </r>
  <r>
    <n v="1045"/>
    <n v="65526"/>
    <n v="0"/>
    <n v="1"/>
    <n v="22"/>
    <x v="2"/>
    <n v="56"/>
    <x v="1"/>
    <n v="2238"/>
    <x v="2"/>
    <n v="0"/>
    <n v="1"/>
    <n v="0"/>
    <n v="0"/>
    <n v="0"/>
    <n v="0"/>
    <n v="0"/>
    <n v="0"/>
    <n v="0"/>
    <n v="1"/>
    <n v="397"/>
    <n v="19"/>
    <n v="69"/>
    <n v="12"/>
    <n v="0"/>
    <n v="9"/>
    <n v="1"/>
    <n v="2"/>
    <n v="4"/>
    <n v="4"/>
    <n v="8"/>
    <x v="21"/>
    <x v="2"/>
    <x v="1"/>
    <n v="31.0625"/>
    <x v="2"/>
    <n v="497"/>
    <x v="3"/>
    <n v="0"/>
    <n v="0"/>
    <n v="0"/>
    <n v="0"/>
    <n v="0"/>
    <n v="0"/>
    <m/>
    <n v="0"/>
    <n v="3"/>
    <n v="11"/>
    <n v="488"/>
    <x v="1"/>
    <x v="1"/>
    <x v="12"/>
    <x v="0"/>
  </r>
  <r>
    <n v="1046"/>
    <n v="16860"/>
    <n v="1"/>
    <n v="1"/>
    <n v="19"/>
    <x v="2"/>
    <n v="59"/>
    <x v="1"/>
    <n v="2814"/>
    <x v="2"/>
    <n v="0"/>
    <n v="1"/>
    <n v="0"/>
    <n v="0"/>
    <n v="0"/>
    <n v="0"/>
    <n v="0"/>
    <n v="1"/>
    <n v="0"/>
    <n v="0"/>
    <n v="10"/>
    <n v="4"/>
    <n v="4"/>
    <n v="3"/>
    <n v="3"/>
    <n v="14"/>
    <n v="3"/>
    <n v="7"/>
    <n v="1"/>
    <n v="1"/>
    <n v="3"/>
    <x v="7"/>
    <x v="3"/>
    <x v="1"/>
    <n v="4.8"/>
    <x v="1"/>
    <n v="24"/>
    <x v="1"/>
    <n v="0"/>
    <n v="0"/>
    <n v="0"/>
    <n v="0"/>
    <n v="0"/>
    <n v="0"/>
    <m/>
    <n v="0"/>
    <n v="3"/>
    <n v="11"/>
    <n v="10"/>
    <x v="1"/>
    <x v="1"/>
    <x v="3"/>
    <x v="0"/>
  </r>
  <r>
    <n v="1047"/>
    <n v="83528"/>
    <n v="0"/>
    <n v="0"/>
    <n v="7"/>
    <x v="5"/>
    <n v="28"/>
    <x v="5"/>
    <n v="2218"/>
    <x v="0"/>
    <n v="0"/>
    <n v="0"/>
    <n v="1"/>
    <n v="0"/>
    <n v="0"/>
    <n v="0"/>
    <n v="0"/>
    <n v="1"/>
    <n v="0"/>
    <n v="0"/>
    <n v="530"/>
    <n v="117"/>
    <n v="678"/>
    <n v="134"/>
    <n v="44"/>
    <n v="147"/>
    <n v="1"/>
    <n v="1"/>
    <n v="4"/>
    <n v="10"/>
    <n v="8"/>
    <x v="0"/>
    <x v="0"/>
    <x v="0"/>
    <n v="68.318181818181813"/>
    <x v="0"/>
    <n v="1503"/>
    <x v="0"/>
    <n v="1"/>
    <n v="0"/>
    <n v="1"/>
    <n v="0"/>
    <n v="0"/>
    <n v="2"/>
    <m/>
    <n v="0"/>
    <n v="3"/>
    <n v="11"/>
    <n v="1356"/>
    <x v="0"/>
    <x v="0"/>
    <x v="25"/>
    <x v="1"/>
  </r>
  <r>
    <n v="1048"/>
    <n v="64176"/>
    <n v="0"/>
    <n v="1"/>
    <n v="52"/>
    <x v="0"/>
    <n v="55"/>
    <x v="1"/>
    <n v="2854"/>
    <x v="3"/>
    <n v="1"/>
    <n v="0"/>
    <n v="0"/>
    <n v="0"/>
    <n v="0"/>
    <n v="1"/>
    <n v="0"/>
    <n v="0"/>
    <n v="0"/>
    <n v="0"/>
    <n v="1215"/>
    <n v="33"/>
    <n v="249"/>
    <n v="64"/>
    <n v="116"/>
    <n v="149"/>
    <n v="8"/>
    <n v="6"/>
    <n v="8"/>
    <n v="9"/>
    <n v="8"/>
    <x v="11"/>
    <x v="0"/>
    <x v="0"/>
    <n v="67.08"/>
    <x v="0"/>
    <n v="1677"/>
    <x v="0"/>
    <n v="0"/>
    <n v="0"/>
    <n v="0"/>
    <n v="0"/>
    <n v="0"/>
    <n v="0"/>
    <m/>
    <n v="0"/>
    <n v="3"/>
    <n v="11"/>
    <n v="1528"/>
    <x v="1"/>
    <x v="1"/>
    <x v="0"/>
    <x v="0"/>
  </r>
  <r>
    <n v="1049"/>
    <n v="22304"/>
    <n v="0"/>
    <n v="0"/>
    <n v="91"/>
    <x v="3"/>
    <n v="64"/>
    <x v="0"/>
    <n v="2853"/>
    <x v="3"/>
    <n v="1"/>
    <n v="0"/>
    <n v="0"/>
    <n v="0"/>
    <n v="0"/>
    <n v="0"/>
    <n v="0"/>
    <n v="1"/>
    <n v="0"/>
    <n v="0"/>
    <n v="3"/>
    <n v="2"/>
    <n v="7"/>
    <n v="0"/>
    <n v="4"/>
    <n v="2"/>
    <n v="1"/>
    <n v="8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4"/>
    <x v="1"/>
    <x v="1"/>
    <x v="14"/>
    <x v="0"/>
  </r>
  <r>
    <n v="1050"/>
    <n v="67023"/>
    <n v="0"/>
    <n v="0"/>
    <n v="93"/>
    <x v="3"/>
    <n v="42"/>
    <x v="3"/>
    <n v="2276"/>
    <x v="2"/>
    <n v="0"/>
    <n v="1"/>
    <n v="0"/>
    <n v="0"/>
    <n v="0"/>
    <n v="0"/>
    <n v="0"/>
    <n v="1"/>
    <n v="0"/>
    <n v="0"/>
    <n v="444"/>
    <n v="44"/>
    <n v="382"/>
    <n v="11"/>
    <n v="8"/>
    <n v="17"/>
    <n v="1"/>
    <n v="2"/>
    <n v="3"/>
    <n v="7"/>
    <n v="13"/>
    <x v="18"/>
    <x v="0"/>
    <x v="1"/>
    <n v="38.652173913043477"/>
    <x v="2"/>
    <n v="889"/>
    <x v="2"/>
    <n v="0"/>
    <n v="0"/>
    <n v="0"/>
    <n v="0"/>
    <n v="0"/>
    <n v="0"/>
    <m/>
    <n v="1"/>
    <n v="3"/>
    <n v="11"/>
    <n v="872"/>
    <x v="1"/>
    <x v="1"/>
    <x v="30"/>
    <x v="0"/>
  </r>
  <r>
    <n v="1051"/>
    <n v="32892"/>
    <n v="1"/>
    <n v="0"/>
    <n v="78"/>
    <x v="3"/>
    <n v="49"/>
    <x v="3"/>
    <n v="2194"/>
    <x v="1"/>
    <n v="0"/>
    <n v="0"/>
    <n v="0"/>
    <n v="1"/>
    <n v="0"/>
    <n v="0"/>
    <n v="0"/>
    <n v="0"/>
    <n v="0"/>
    <n v="1"/>
    <n v="26"/>
    <n v="0"/>
    <n v="15"/>
    <n v="2"/>
    <n v="1"/>
    <n v="2"/>
    <n v="2"/>
    <n v="8"/>
    <n v="3"/>
    <n v="0"/>
    <n v="3"/>
    <x v="3"/>
    <x v="3"/>
    <x v="2"/>
    <n v="7.333333333333333"/>
    <x v="1"/>
    <n v="44"/>
    <x v="1"/>
    <n v="0"/>
    <n v="0"/>
    <n v="0"/>
    <n v="0"/>
    <n v="0"/>
    <n v="0"/>
    <m/>
    <n v="0"/>
    <n v="3"/>
    <n v="11"/>
    <n v="42"/>
    <x v="1"/>
    <x v="1"/>
    <x v="14"/>
    <x v="0"/>
  </r>
  <r>
    <n v="1052"/>
    <n v="70713"/>
    <n v="0"/>
    <n v="1"/>
    <n v="23"/>
    <x v="2"/>
    <n v="54"/>
    <x v="1"/>
    <n v="2732"/>
    <x v="1"/>
    <n v="0"/>
    <n v="0"/>
    <n v="0"/>
    <n v="1"/>
    <n v="0"/>
    <n v="0"/>
    <n v="0"/>
    <n v="1"/>
    <n v="0"/>
    <n v="0"/>
    <n v="736"/>
    <n v="114"/>
    <n v="279"/>
    <n v="82"/>
    <n v="76"/>
    <n v="190"/>
    <n v="6"/>
    <n v="3"/>
    <n v="5"/>
    <n v="6"/>
    <n v="8"/>
    <x v="19"/>
    <x v="2"/>
    <x v="1"/>
    <n v="67.736842105263165"/>
    <x v="0"/>
    <n v="1287"/>
    <x v="4"/>
    <n v="0"/>
    <n v="0"/>
    <n v="0"/>
    <n v="0"/>
    <n v="0"/>
    <n v="0"/>
    <m/>
    <n v="0"/>
    <n v="3"/>
    <n v="11"/>
    <n v="1097"/>
    <x v="1"/>
    <x v="1"/>
    <x v="11"/>
    <x v="1"/>
  </r>
  <r>
    <n v="1053"/>
    <n v="59925"/>
    <n v="0"/>
    <n v="1"/>
    <n v="83"/>
    <x v="3"/>
    <n v="65"/>
    <x v="0"/>
    <n v="2735"/>
    <x v="1"/>
    <n v="0"/>
    <n v="0"/>
    <n v="0"/>
    <n v="1"/>
    <n v="0"/>
    <n v="0"/>
    <n v="0"/>
    <n v="1"/>
    <n v="0"/>
    <n v="0"/>
    <n v="473"/>
    <n v="21"/>
    <n v="176"/>
    <n v="19"/>
    <n v="21"/>
    <n v="56"/>
    <n v="3"/>
    <n v="6"/>
    <n v="9"/>
    <n v="2"/>
    <n v="9"/>
    <x v="2"/>
    <x v="2"/>
    <x v="2"/>
    <n v="35.5"/>
    <x v="2"/>
    <n v="710"/>
    <x v="2"/>
    <n v="0"/>
    <n v="0"/>
    <n v="0"/>
    <n v="0"/>
    <n v="0"/>
    <n v="0"/>
    <m/>
    <n v="0"/>
    <n v="3"/>
    <n v="11"/>
    <n v="654"/>
    <x v="1"/>
    <x v="1"/>
    <x v="30"/>
    <x v="0"/>
  </r>
  <r>
    <n v="1054"/>
    <n v="39722"/>
    <n v="0"/>
    <n v="1"/>
    <n v="92"/>
    <x v="3"/>
    <n v="67"/>
    <x v="0"/>
    <n v="2284"/>
    <x v="2"/>
    <n v="0"/>
    <n v="1"/>
    <n v="0"/>
    <n v="0"/>
    <n v="0"/>
    <n v="0"/>
    <n v="0"/>
    <n v="1"/>
    <n v="0"/>
    <n v="0"/>
    <n v="32"/>
    <n v="0"/>
    <n v="5"/>
    <n v="2"/>
    <n v="0"/>
    <n v="8"/>
    <n v="2"/>
    <n v="5"/>
    <n v="2"/>
    <n v="0"/>
    <n v="3"/>
    <x v="7"/>
    <x v="3"/>
    <x v="1"/>
    <n v="7.8"/>
    <x v="1"/>
    <n v="39"/>
    <x v="1"/>
    <n v="0"/>
    <n v="0"/>
    <n v="0"/>
    <n v="0"/>
    <n v="0"/>
    <n v="0"/>
    <m/>
    <n v="0"/>
    <n v="3"/>
    <n v="11"/>
    <n v="31"/>
    <x v="1"/>
    <x v="1"/>
    <x v="14"/>
    <x v="0"/>
  </r>
  <r>
    <n v="1055"/>
    <n v="46610"/>
    <n v="0"/>
    <n v="0"/>
    <n v="4"/>
    <x v="5"/>
    <n v="62"/>
    <x v="0"/>
    <n v="2505"/>
    <x v="1"/>
    <n v="0"/>
    <n v="0"/>
    <n v="0"/>
    <n v="1"/>
    <n v="0"/>
    <n v="0"/>
    <n v="0"/>
    <n v="1"/>
    <n v="0"/>
    <n v="0"/>
    <n v="288"/>
    <n v="10"/>
    <n v="30"/>
    <n v="4"/>
    <n v="10"/>
    <n v="125"/>
    <n v="1"/>
    <n v="6"/>
    <n v="6"/>
    <n v="1"/>
    <n v="6"/>
    <x v="15"/>
    <x v="4"/>
    <x v="2"/>
    <n v="26.307692307692307"/>
    <x v="2"/>
    <n v="342"/>
    <x v="3"/>
    <n v="0"/>
    <n v="0"/>
    <n v="0"/>
    <n v="0"/>
    <n v="0"/>
    <n v="0"/>
    <m/>
    <n v="0"/>
    <n v="3"/>
    <n v="11"/>
    <n v="217"/>
    <x v="1"/>
    <x v="1"/>
    <x v="32"/>
    <x v="0"/>
  </r>
  <r>
    <n v="1056"/>
    <n v="88347"/>
    <n v="0"/>
    <n v="0"/>
    <n v="32"/>
    <x v="1"/>
    <n v="59"/>
    <x v="1"/>
    <n v="2520"/>
    <x v="1"/>
    <n v="0"/>
    <n v="0"/>
    <n v="0"/>
    <n v="1"/>
    <n v="0"/>
    <n v="0"/>
    <n v="0"/>
    <n v="1"/>
    <n v="0"/>
    <n v="0"/>
    <n v="1050"/>
    <n v="178"/>
    <n v="555"/>
    <n v="77"/>
    <n v="138"/>
    <n v="118"/>
    <n v="1"/>
    <n v="1"/>
    <n v="4"/>
    <n v="7"/>
    <n v="9"/>
    <x v="2"/>
    <x v="2"/>
    <x v="1"/>
    <n v="99.9"/>
    <x v="0"/>
    <n v="1998"/>
    <x v="0"/>
    <n v="1"/>
    <n v="0"/>
    <n v="0"/>
    <n v="0"/>
    <n v="0"/>
    <n v="1"/>
    <m/>
    <n v="0"/>
    <n v="3"/>
    <n v="11"/>
    <n v="1880"/>
    <x v="1"/>
    <x v="1"/>
    <x v="15"/>
    <x v="1"/>
  </r>
  <r>
    <n v="1057"/>
    <n v="87171"/>
    <n v="0"/>
    <n v="0"/>
    <n v="27"/>
    <x v="2"/>
    <n v="39"/>
    <x v="2"/>
    <n v="2583"/>
    <x v="2"/>
    <n v="0"/>
    <n v="1"/>
    <n v="0"/>
    <n v="0"/>
    <n v="0"/>
    <n v="0"/>
    <n v="0"/>
    <n v="0"/>
    <n v="0"/>
    <n v="1"/>
    <n v="1001"/>
    <n v="44"/>
    <n v="107"/>
    <n v="58"/>
    <n v="44"/>
    <n v="44"/>
    <n v="1"/>
    <n v="2"/>
    <n v="6"/>
    <n v="7"/>
    <n v="11"/>
    <x v="13"/>
    <x v="0"/>
    <x v="1"/>
    <n v="52.25"/>
    <x v="0"/>
    <n v="1254"/>
    <x v="4"/>
    <n v="0"/>
    <n v="0"/>
    <n v="1"/>
    <n v="0"/>
    <n v="1"/>
    <n v="2"/>
    <m/>
    <n v="0"/>
    <n v="3"/>
    <n v="11"/>
    <n v="1210"/>
    <x v="1"/>
    <x v="1"/>
    <x v="11"/>
    <x v="1"/>
  </r>
  <r>
    <n v="1058"/>
    <n v="26907"/>
    <n v="1"/>
    <n v="1"/>
    <n v="10"/>
    <x v="5"/>
    <n v="44"/>
    <x v="3"/>
    <n v="2472"/>
    <x v="1"/>
    <n v="0"/>
    <n v="0"/>
    <n v="0"/>
    <n v="1"/>
    <n v="0"/>
    <n v="1"/>
    <n v="0"/>
    <n v="0"/>
    <n v="0"/>
    <n v="0"/>
    <n v="9"/>
    <n v="1"/>
    <n v="7"/>
    <n v="0"/>
    <n v="3"/>
    <n v="2"/>
    <n v="2"/>
    <n v="7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8"/>
    <x v="1"/>
    <x v="1"/>
    <x v="23"/>
    <x v="0"/>
  </r>
  <r>
    <n v="1059"/>
    <n v="50014"/>
    <n v="1"/>
    <n v="0"/>
    <n v="9"/>
    <x v="5"/>
    <n v="52"/>
    <x v="1"/>
    <n v="2317"/>
    <x v="0"/>
    <n v="0"/>
    <n v="0"/>
    <n v="1"/>
    <n v="0"/>
    <n v="0"/>
    <n v="0"/>
    <n v="0"/>
    <n v="0"/>
    <n v="1"/>
    <n v="0"/>
    <n v="234"/>
    <n v="14"/>
    <n v="77"/>
    <n v="19"/>
    <n v="10"/>
    <n v="42"/>
    <n v="2"/>
    <n v="5"/>
    <n v="4"/>
    <n v="1"/>
    <n v="8"/>
    <x v="15"/>
    <x v="4"/>
    <x v="1"/>
    <n v="27.23076923076923"/>
    <x v="2"/>
    <n v="354"/>
    <x v="3"/>
    <n v="0"/>
    <n v="0"/>
    <n v="0"/>
    <n v="0"/>
    <n v="0"/>
    <n v="0"/>
    <m/>
    <n v="0"/>
    <n v="3"/>
    <n v="11"/>
    <n v="312"/>
    <x v="1"/>
    <x v="1"/>
    <x v="32"/>
    <x v="0"/>
  </r>
  <r>
    <n v="1060"/>
    <n v="41014"/>
    <n v="1"/>
    <n v="0"/>
    <n v="65"/>
    <x v="4"/>
    <n v="42"/>
    <x v="3"/>
    <n v="2592"/>
    <x v="2"/>
    <n v="0"/>
    <n v="1"/>
    <n v="0"/>
    <n v="0"/>
    <n v="0"/>
    <n v="0"/>
    <n v="0"/>
    <n v="0"/>
    <n v="0"/>
    <n v="1"/>
    <n v="7"/>
    <n v="2"/>
    <n v="6"/>
    <n v="2"/>
    <n v="0"/>
    <n v="3"/>
    <n v="1"/>
    <n v="7"/>
    <n v="1"/>
    <n v="0"/>
    <n v="2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4"/>
    <x v="1"/>
    <x v="1"/>
    <x v="28"/>
    <x v="0"/>
  </r>
  <r>
    <n v="1061"/>
    <n v="66294"/>
    <n v="0"/>
    <n v="0"/>
    <n v="68"/>
    <x v="4"/>
    <n v="55"/>
    <x v="1"/>
    <n v="2263"/>
    <x v="0"/>
    <n v="0"/>
    <n v="0"/>
    <n v="1"/>
    <n v="0"/>
    <n v="0"/>
    <n v="0"/>
    <n v="0"/>
    <n v="1"/>
    <n v="0"/>
    <n v="0"/>
    <n v="251"/>
    <n v="108"/>
    <n v="334"/>
    <n v="65"/>
    <n v="92"/>
    <n v="117"/>
    <n v="1"/>
    <n v="2"/>
    <n v="4"/>
    <n v="3"/>
    <n v="5"/>
    <x v="10"/>
    <x v="4"/>
    <x v="1"/>
    <n v="70.833333333333329"/>
    <x v="0"/>
    <n v="850"/>
    <x v="2"/>
    <n v="0"/>
    <n v="0"/>
    <n v="0"/>
    <n v="0"/>
    <n v="0"/>
    <n v="0"/>
    <m/>
    <n v="0"/>
    <n v="3"/>
    <n v="11"/>
    <n v="733"/>
    <x v="1"/>
    <x v="1"/>
    <x v="16"/>
    <x v="0"/>
  </r>
  <r>
    <n v="1062"/>
    <n v="36715"/>
    <n v="1"/>
    <n v="0"/>
    <n v="16"/>
    <x v="2"/>
    <n v="49"/>
    <x v="3"/>
    <n v="2748"/>
    <x v="2"/>
    <n v="0"/>
    <n v="1"/>
    <n v="0"/>
    <n v="0"/>
    <n v="0"/>
    <n v="0"/>
    <n v="0"/>
    <n v="1"/>
    <n v="0"/>
    <n v="0"/>
    <n v="172"/>
    <n v="10"/>
    <n v="125"/>
    <n v="21"/>
    <n v="13"/>
    <n v="16"/>
    <n v="6"/>
    <n v="9"/>
    <n v="7"/>
    <n v="2"/>
    <n v="4"/>
    <x v="15"/>
    <x v="4"/>
    <x v="2"/>
    <n v="26.23076923076923"/>
    <x v="2"/>
    <n v="341"/>
    <x v="3"/>
    <n v="0"/>
    <n v="0"/>
    <n v="0"/>
    <n v="0"/>
    <n v="0"/>
    <n v="0"/>
    <m/>
    <n v="0"/>
    <n v="3"/>
    <n v="11"/>
    <n v="325"/>
    <x v="0"/>
    <x v="0"/>
    <x v="12"/>
    <x v="0"/>
  </r>
  <r>
    <n v="1063"/>
    <n v="79456"/>
    <n v="0"/>
    <n v="0"/>
    <n v="12"/>
    <x v="5"/>
    <n v="64"/>
    <x v="0"/>
    <n v="2835"/>
    <x v="2"/>
    <n v="0"/>
    <n v="1"/>
    <n v="0"/>
    <n v="0"/>
    <n v="0"/>
    <n v="0"/>
    <n v="0"/>
    <n v="1"/>
    <n v="0"/>
    <n v="0"/>
    <n v="565"/>
    <n v="42"/>
    <n v="548"/>
    <n v="64"/>
    <n v="83"/>
    <n v="99"/>
    <n v="1"/>
    <n v="3"/>
    <n v="5"/>
    <n v="6"/>
    <n v="4"/>
    <x v="9"/>
    <x v="4"/>
    <x v="0"/>
    <n v="86.8"/>
    <x v="0"/>
    <n v="1302"/>
    <x v="4"/>
    <n v="0"/>
    <n v="0"/>
    <n v="0"/>
    <n v="0"/>
    <n v="0"/>
    <n v="0"/>
    <m/>
    <n v="0"/>
    <n v="3"/>
    <n v="11"/>
    <n v="1203"/>
    <x v="0"/>
    <x v="0"/>
    <x v="21"/>
    <x v="1"/>
  </r>
  <r>
    <n v="1064"/>
    <n v="40479"/>
    <n v="1"/>
    <n v="0"/>
    <n v="95"/>
    <x v="3"/>
    <n v="38"/>
    <x v="2"/>
    <n v="2475"/>
    <x v="1"/>
    <n v="0"/>
    <n v="0"/>
    <n v="0"/>
    <n v="1"/>
    <n v="0"/>
    <n v="0"/>
    <n v="0"/>
    <n v="1"/>
    <n v="0"/>
    <n v="0"/>
    <n v="5"/>
    <n v="0"/>
    <n v="8"/>
    <n v="2"/>
    <n v="0"/>
    <n v="0"/>
    <n v="1"/>
    <n v="4"/>
    <n v="0"/>
    <n v="0"/>
    <n v="3"/>
    <x v="20"/>
    <x v="1"/>
    <x v="1"/>
    <n v="5"/>
    <x v="1"/>
    <n v="15"/>
    <x v="1"/>
    <n v="0"/>
    <n v="0"/>
    <n v="0"/>
    <n v="0"/>
    <n v="0"/>
    <n v="0"/>
    <m/>
    <n v="0"/>
    <n v="3"/>
    <n v="11"/>
    <n v="15"/>
    <x v="1"/>
    <x v="1"/>
    <x v="14"/>
    <x v="0"/>
  </r>
  <r>
    <n v="1065"/>
    <n v="75345"/>
    <n v="0"/>
    <n v="0"/>
    <n v="16"/>
    <x v="2"/>
    <n v="50"/>
    <x v="1"/>
    <n v="2671"/>
    <x v="0"/>
    <n v="0"/>
    <n v="0"/>
    <n v="1"/>
    <n v="0"/>
    <n v="0"/>
    <n v="0"/>
    <n v="0"/>
    <n v="0"/>
    <n v="1"/>
    <n v="0"/>
    <n v="918"/>
    <n v="57"/>
    <n v="842"/>
    <n v="99"/>
    <n v="38"/>
    <n v="133"/>
    <n v="1"/>
    <n v="3"/>
    <n v="5"/>
    <n v="8"/>
    <n v="6"/>
    <x v="19"/>
    <x v="2"/>
    <x v="0"/>
    <n v="102.84210526315789"/>
    <x v="0"/>
    <n v="1954"/>
    <x v="0"/>
    <n v="1"/>
    <n v="0"/>
    <n v="0"/>
    <n v="0"/>
    <n v="0"/>
    <n v="1"/>
    <m/>
    <n v="0"/>
    <n v="3"/>
    <n v="11"/>
    <n v="1821"/>
    <x v="0"/>
    <x v="0"/>
    <x v="38"/>
    <x v="1"/>
  </r>
  <r>
    <n v="1066"/>
    <n v="54233"/>
    <n v="0"/>
    <n v="1"/>
    <n v="46"/>
    <x v="0"/>
    <n v="43"/>
    <x v="3"/>
    <n v="2669"/>
    <x v="2"/>
    <n v="0"/>
    <n v="1"/>
    <n v="0"/>
    <n v="0"/>
    <n v="0"/>
    <n v="0"/>
    <n v="0"/>
    <n v="1"/>
    <n v="0"/>
    <n v="0"/>
    <n v="652"/>
    <n v="8"/>
    <n v="158"/>
    <n v="21"/>
    <n v="0"/>
    <n v="142"/>
    <n v="4"/>
    <n v="8"/>
    <n v="11"/>
    <n v="6"/>
    <n v="5"/>
    <x v="0"/>
    <x v="0"/>
    <x v="2"/>
    <n v="38.136363636363633"/>
    <x v="2"/>
    <n v="839"/>
    <x v="2"/>
    <n v="0"/>
    <n v="0"/>
    <n v="0"/>
    <n v="0"/>
    <n v="0"/>
    <n v="0"/>
    <m/>
    <n v="0"/>
    <n v="3"/>
    <n v="11"/>
    <n v="697"/>
    <x v="1"/>
    <x v="1"/>
    <x v="22"/>
    <x v="0"/>
  </r>
  <r>
    <n v="1067"/>
    <n v="24163"/>
    <n v="1"/>
    <n v="1"/>
    <n v="3"/>
    <x v="5"/>
    <n v="50"/>
    <x v="1"/>
    <n v="2419"/>
    <x v="0"/>
    <n v="0"/>
    <n v="0"/>
    <n v="1"/>
    <n v="0"/>
    <n v="0"/>
    <n v="0"/>
    <n v="0"/>
    <n v="1"/>
    <n v="0"/>
    <n v="0"/>
    <n v="4"/>
    <n v="1"/>
    <n v="7"/>
    <n v="2"/>
    <n v="1"/>
    <n v="2"/>
    <n v="2"/>
    <n v="4"/>
    <n v="1"/>
    <n v="0"/>
    <n v="3"/>
    <x v="1"/>
    <x v="1"/>
    <x v="1"/>
    <n v="3.75"/>
    <x v="1"/>
    <n v="15"/>
    <x v="1"/>
    <n v="0"/>
    <n v="0"/>
    <n v="0"/>
    <n v="0"/>
    <n v="0"/>
    <n v="0"/>
    <m/>
    <n v="0"/>
    <n v="3"/>
    <n v="11"/>
    <n v="13"/>
    <x v="1"/>
    <x v="1"/>
    <x v="23"/>
    <x v="0"/>
  </r>
  <r>
    <n v="1068"/>
    <n v="84460"/>
    <n v="0"/>
    <n v="0"/>
    <n v="80"/>
    <x v="3"/>
    <n v="62"/>
    <x v="0"/>
    <n v="2700"/>
    <x v="1"/>
    <n v="0"/>
    <n v="0"/>
    <n v="0"/>
    <n v="1"/>
    <n v="0"/>
    <n v="0"/>
    <n v="0"/>
    <n v="0"/>
    <n v="0"/>
    <n v="1"/>
    <n v="152"/>
    <n v="27"/>
    <n v="103"/>
    <n v="106"/>
    <n v="54"/>
    <n v="81"/>
    <n v="0"/>
    <n v="5"/>
    <n v="9"/>
    <n v="9"/>
    <n v="4"/>
    <x v="0"/>
    <x v="0"/>
    <x v="2"/>
    <n v="20.09090909090909"/>
    <x v="1"/>
    <n v="442"/>
    <x v="3"/>
    <n v="1"/>
    <n v="1"/>
    <n v="0"/>
    <n v="1"/>
    <n v="1"/>
    <n v="4"/>
    <m/>
    <n v="0"/>
    <n v="3"/>
    <n v="11"/>
    <n v="361"/>
    <x v="0"/>
    <x v="0"/>
    <x v="31"/>
    <x v="0"/>
  </r>
  <r>
    <n v="1069"/>
    <n v="43776"/>
    <n v="1"/>
    <n v="0"/>
    <n v="77"/>
    <x v="3"/>
    <n v="37"/>
    <x v="2"/>
    <n v="2216"/>
    <x v="1"/>
    <n v="0"/>
    <n v="0"/>
    <n v="0"/>
    <n v="1"/>
    <n v="0"/>
    <n v="0"/>
    <n v="0"/>
    <n v="1"/>
    <n v="0"/>
    <n v="0"/>
    <n v="8"/>
    <n v="0"/>
    <n v="9"/>
    <n v="2"/>
    <n v="1"/>
    <n v="3"/>
    <n v="1"/>
    <n v="6"/>
    <n v="1"/>
    <n v="0"/>
    <n v="2"/>
    <x v="20"/>
    <x v="1"/>
    <x v="1"/>
    <n v="6.666666666666667"/>
    <x v="1"/>
    <n v="20"/>
    <x v="1"/>
    <n v="0"/>
    <n v="0"/>
    <n v="0"/>
    <n v="0"/>
    <n v="0"/>
    <n v="0"/>
    <m/>
    <n v="0"/>
    <n v="3"/>
    <n v="11"/>
    <n v="17"/>
    <x v="1"/>
    <x v="1"/>
    <x v="14"/>
    <x v="0"/>
  </r>
  <r>
    <n v="1070"/>
    <n v="71691"/>
    <n v="0"/>
    <n v="0"/>
    <n v="0"/>
    <x v="5"/>
    <n v="62"/>
    <x v="0"/>
    <n v="2263"/>
    <x v="0"/>
    <n v="0"/>
    <n v="0"/>
    <n v="1"/>
    <n v="0"/>
    <n v="0"/>
    <n v="0"/>
    <n v="0"/>
    <n v="0"/>
    <n v="0"/>
    <n v="1"/>
    <n v="336"/>
    <n v="130"/>
    <n v="411"/>
    <n v="240"/>
    <n v="32"/>
    <n v="43"/>
    <n v="1"/>
    <n v="2"/>
    <n v="4"/>
    <n v="7"/>
    <n v="5"/>
    <x v="21"/>
    <x v="2"/>
    <x v="0"/>
    <n v="71.8125"/>
    <x v="0"/>
    <n v="1149"/>
    <x v="4"/>
    <n v="0"/>
    <n v="0"/>
    <n v="0"/>
    <n v="0"/>
    <n v="0"/>
    <n v="0"/>
    <m/>
    <n v="0"/>
    <n v="3"/>
    <n v="11"/>
    <n v="1106"/>
    <x v="0"/>
    <x v="0"/>
    <x v="21"/>
    <x v="1"/>
  </r>
  <r>
    <n v="1071"/>
    <n v="85844"/>
    <n v="0"/>
    <n v="0"/>
    <n v="62"/>
    <x v="4"/>
    <n v="47"/>
    <x v="3"/>
    <n v="2190"/>
    <x v="2"/>
    <n v="0"/>
    <n v="1"/>
    <n v="0"/>
    <n v="0"/>
    <n v="0"/>
    <n v="0"/>
    <n v="0"/>
    <n v="0"/>
    <n v="0"/>
    <n v="1"/>
    <n v="938"/>
    <n v="19"/>
    <n v="843"/>
    <n v="25"/>
    <n v="95"/>
    <n v="38"/>
    <n v="1"/>
    <n v="2"/>
    <n v="6"/>
    <n v="6"/>
    <n v="7"/>
    <x v="19"/>
    <x v="2"/>
    <x v="1"/>
    <n v="101.05263157894737"/>
    <x v="0"/>
    <n v="1920"/>
    <x v="0"/>
    <n v="0"/>
    <n v="0"/>
    <n v="0"/>
    <n v="0"/>
    <n v="1"/>
    <n v="1"/>
    <m/>
    <n v="0"/>
    <n v="3"/>
    <n v="11"/>
    <n v="1882"/>
    <x v="1"/>
    <x v="1"/>
    <x v="45"/>
    <x v="0"/>
  </r>
  <r>
    <n v="1072"/>
    <n v="39190"/>
    <n v="1"/>
    <n v="0"/>
    <n v="91"/>
    <x v="3"/>
    <n v="46"/>
    <x v="3"/>
    <n v="2223"/>
    <x v="0"/>
    <n v="0"/>
    <n v="0"/>
    <n v="1"/>
    <n v="0"/>
    <n v="0"/>
    <n v="0"/>
    <n v="0"/>
    <n v="0"/>
    <n v="0"/>
    <n v="1"/>
    <n v="68"/>
    <n v="8"/>
    <n v="18"/>
    <n v="19"/>
    <n v="8"/>
    <n v="12"/>
    <n v="2"/>
    <n v="5"/>
    <n v="2"/>
    <n v="1"/>
    <n v="4"/>
    <x v="17"/>
    <x v="3"/>
    <x v="1"/>
    <n v="17.285714285714285"/>
    <x v="1"/>
    <n v="121"/>
    <x v="3"/>
    <n v="0"/>
    <n v="0"/>
    <n v="0"/>
    <n v="0"/>
    <n v="0"/>
    <n v="0"/>
    <m/>
    <n v="0"/>
    <n v="3"/>
    <n v="11"/>
    <n v="109"/>
    <x v="1"/>
    <x v="1"/>
    <x v="31"/>
    <x v="0"/>
  </r>
  <r>
    <n v="1073"/>
    <n v="71367"/>
    <n v="0"/>
    <n v="0"/>
    <n v="24"/>
    <x v="2"/>
    <n v="61"/>
    <x v="0"/>
    <n v="2469"/>
    <x v="1"/>
    <n v="0"/>
    <n v="0"/>
    <n v="0"/>
    <n v="1"/>
    <n v="0"/>
    <n v="0"/>
    <n v="0"/>
    <n v="1"/>
    <n v="0"/>
    <n v="0"/>
    <n v="227"/>
    <n v="23"/>
    <n v="389"/>
    <n v="42"/>
    <n v="21"/>
    <n v="75"/>
    <n v="1"/>
    <n v="2"/>
    <n v="4"/>
    <n v="5"/>
    <n v="7"/>
    <x v="21"/>
    <x v="2"/>
    <x v="1"/>
    <n v="43.875"/>
    <x v="2"/>
    <n v="702"/>
    <x v="2"/>
    <n v="0"/>
    <n v="0"/>
    <n v="0"/>
    <n v="0"/>
    <n v="0"/>
    <n v="0"/>
    <m/>
    <n v="0"/>
    <n v="3"/>
    <n v="11"/>
    <n v="627"/>
    <x v="1"/>
    <x v="1"/>
    <x v="2"/>
    <x v="0"/>
  </r>
  <r>
    <n v="1074"/>
    <n v="38578"/>
    <n v="1"/>
    <n v="1"/>
    <n v="2"/>
    <x v="5"/>
    <n v="48"/>
    <x v="3"/>
    <n v="2531"/>
    <x v="0"/>
    <n v="0"/>
    <n v="0"/>
    <n v="1"/>
    <n v="0"/>
    <n v="0"/>
    <n v="0"/>
    <n v="0"/>
    <n v="0"/>
    <n v="0"/>
    <n v="1"/>
    <n v="38"/>
    <n v="4"/>
    <n v="22"/>
    <n v="3"/>
    <n v="3"/>
    <n v="3"/>
    <n v="3"/>
    <n v="8"/>
    <n v="3"/>
    <n v="0"/>
    <n v="3"/>
    <x v="3"/>
    <x v="3"/>
    <x v="2"/>
    <n v="11.666666666666666"/>
    <x v="1"/>
    <n v="70"/>
    <x v="1"/>
    <n v="0"/>
    <n v="0"/>
    <n v="0"/>
    <n v="0"/>
    <n v="0"/>
    <n v="0"/>
    <m/>
    <n v="0"/>
    <n v="3"/>
    <n v="11"/>
    <n v="67"/>
    <x v="1"/>
    <x v="1"/>
    <x v="23"/>
    <x v="0"/>
  </r>
  <r>
    <n v="1075"/>
    <n v="57236"/>
    <n v="1"/>
    <n v="1"/>
    <n v="22"/>
    <x v="2"/>
    <n v="55"/>
    <x v="1"/>
    <n v="2268"/>
    <x v="2"/>
    <n v="0"/>
    <n v="1"/>
    <n v="0"/>
    <n v="0"/>
    <n v="0"/>
    <n v="0"/>
    <n v="0"/>
    <n v="0"/>
    <n v="0"/>
    <n v="1"/>
    <n v="105"/>
    <n v="0"/>
    <n v="9"/>
    <n v="2"/>
    <n v="1"/>
    <n v="4"/>
    <n v="3"/>
    <n v="3"/>
    <n v="2"/>
    <n v="1"/>
    <n v="4"/>
    <x v="17"/>
    <x v="3"/>
    <x v="1"/>
    <n v="16.714285714285715"/>
    <x v="1"/>
    <n v="117"/>
    <x v="3"/>
    <n v="0"/>
    <n v="0"/>
    <n v="0"/>
    <n v="0"/>
    <n v="0"/>
    <n v="0"/>
    <m/>
    <n v="0"/>
    <n v="3"/>
    <n v="11"/>
    <n v="113"/>
    <x v="1"/>
    <x v="1"/>
    <x v="20"/>
    <x v="0"/>
  </r>
  <r>
    <n v="1076"/>
    <n v="61825"/>
    <n v="0"/>
    <n v="1"/>
    <n v="56"/>
    <x v="0"/>
    <n v="41"/>
    <x v="3"/>
    <n v="2485"/>
    <x v="0"/>
    <n v="0"/>
    <n v="0"/>
    <n v="1"/>
    <n v="0"/>
    <n v="0"/>
    <n v="0"/>
    <n v="0"/>
    <n v="1"/>
    <n v="0"/>
    <n v="0"/>
    <n v="162"/>
    <n v="50"/>
    <n v="100"/>
    <n v="55"/>
    <n v="30"/>
    <n v="27"/>
    <n v="1"/>
    <n v="4"/>
    <n v="4"/>
    <n v="2"/>
    <n v="8"/>
    <x v="4"/>
    <x v="4"/>
    <x v="1"/>
    <n v="28.357142857142858"/>
    <x v="2"/>
    <n v="397"/>
    <x v="3"/>
    <n v="0"/>
    <n v="0"/>
    <n v="0"/>
    <n v="0"/>
    <n v="0"/>
    <n v="0"/>
    <m/>
    <n v="0"/>
    <n v="3"/>
    <n v="11"/>
    <n v="370"/>
    <x v="1"/>
    <x v="1"/>
    <x v="27"/>
    <x v="0"/>
  </r>
  <r>
    <n v="1077"/>
    <n v="79803"/>
    <n v="0"/>
    <n v="1"/>
    <n v="54"/>
    <x v="0"/>
    <n v="62"/>
    <x v="0"/>
    <n v="2186"/>
    <x v="3"/>
    <n v="1"/>
    <n v="0"/>
    <n v="0"/>
    <n v="0"/>
    <n v="0"/>
    <n v="0"/>
    <n v="0"/>
    <n v="1"/>
    <n v="0"/>
    <n v="0"/>
    <n v="574"/>
    <n v="8"/>
    <n v="216"/>
    <n v="21"/>
    <n v="16"/>
    <n v="33"/>
    <n v="1"/>
    <n v="1"/>
    <n v="4"/>
    <n v="3"/>
    <n v="5"/>
    <x v="10"/>
    <x v="4"/>
    <x v="1"/>
    <n v="69.583333333333329"/>
    <x v="0"/>
    <n v="835"/>
    <x v="2"/>
    <n v="0"/>
    <n v="0"/>
    <n v="0"/>
    <n v="0"/>
    <n v="0"/>
    <n v="0"/>
    <m/>
    <n v="0"/>
    <n v="3"/>
    <n v="11"/>
    <n v="802"/>
    <x v="1"/>
    <x v="1"/>
    <x v="41"/>
    <x v="0"/>
  </r>
  <r>
    <n v="1078"/>
    <n v="80910"/>
    <n v="0"/>
    <n v="0"/>
    <n v="71"/>
    <x v="4"/>
    <n v="34"/>
    <x v="2"/>
    <n v="2765"/>
    <x v="0"/>
    <n v="0"/>
    <n v="0"/>
    <n v="1"/>
    <n v="0"/>
    <n v="0"/>
    <n v="1"/>
    <n v="0"/>
    <n v="0"/>
    <n v="0"/>
    <n v="0"/>
    <n v="160"/>
    <n v="80"/>
    <n v="369"/>
    <n v="67"/>
    <n v="39"/>
    <n v="41"/>
    <n v="1"/>
    <n v="1"/>
    <n v="3"/>
    <n v="3"/>
    <n v="8"/>
    <x v="4"/>
    <x v="4"/>
    <x v="1"/>
    <n v="51.071428571428569"/>
    <x v="0"/>
    <n v="715"/>
    <x v="2"/>
    <n v="0"/>
    <n v="0"/>
    <n v="0"/>
    <n v="0"/>
    <n v="0"/>
    <n v="0"/>
    <m/>
    <n v="0"/>
    <n v="3"/>
    <n v="11"/>
    <n v="674"/>
    <x v="1"/>
    <x v="1"/>
    <x v="16"/>
    <x v="0"/>
  </r>
  <r>
    <n v="1079"/>
    <n v="27590"/>
    <n v="1"/>
    <n v="0"/>
    <n v="38"/>
    <x v="1"/>
    <n v="38"/>
    <x v="2"/>
    <n v="2591"/>
    <x v="1"/>
    <n v="0"/>
    <n v="0"/>
    <n v="0"/>
    <n v="1"/>
    <n v="0"/>
    <n v="0"/>
    <n v="0"/>
    <n v="0"/>
    <n v="1"/>
    <n v="0"/>
    <n v="6"/>
    <n v="0"/>
    <n v="5"/>
    <n v="0"/>
    <n v="0"/>
    <n v="1"/>
    <n v="1"/>
    <n v="7"/>
    <n v="1"/>
    <n v="0"/>
    <n v="2"/>
    <x v="20"/>
    <x v="1"/>
    <x v="1"/>
    <n v="3.6666666666666665"/>
    <x v="1"/>
    <n v="11"/>
    <x v="1"/>
    <n v="0"/>
    <n v="0"/>
    <n v="0"/>
    <n v="0"/>
    <n v="0"/>
    <n v="0"/>
    <m/>
    <n v="0"/>
    <n v="3"/>
    <n v="11"/>
    <n v="10"/>
    <x v="1"/>
    <x v="1"/>
    <x v="1"/>
    <x v="0"/>
  </r>
  <r>
    <n v="1080"/>
    <n v="56775"/>
    <n v="0"/>
    <n v="1"/>
    <n v="62"/>
    <x v="4"/>
    <n v="41"/>
    <x v="3"/>
    <n v="2702"/>
    <x v="2"/>
    <n v="0"/>
    <n v="1"/>
    <n v="0"/>
    <n v="0"/>
    <n v="0"/>
    <n v="0"/>
    <n v="0"/>
    <n v="1"/>
    <n v="0"/>
    <n v="0"/>
    <n v="614"/>
    <n v="35"/>
    <n v="160"/>
    <n v="58"/>
    <n v="35"/>
    <n v="35"/>
    <n v="2"/>
    <n v="5"/>
    <n v="5"/>
    <n v="8"/>
    <n v="10"/>
    <x v="18"/>
    <x v="0"/>
    <x v="1"/>
    <n v="39.217391304347828"/>
    <x v="2"/>
    <n v="902"/>
    <x v="2"/>
    <n v="0"/>
    <n v="0"/>
    <n v="0"/>
    <n v="0"/>
    <n v="0"/>
    <n v="0"/>
    <m/>
    <n v="0"/>
    <n v="3"/>
    <n v="11"/>
    <n v="867"/>
    <x v="1"/>
    <x v="1"/>
    <x v="34"/>
    <x v="0"/>
  </r>
  <r>
    <n v="1081"/>
    <n v="83829"/>
    <n v="0"/>
    <n v="0"/>
    <n v="78"/>
    <x v="3"/>
    <n v="45"/>
    <x v="3"/>
    <n v="2423"/>
    <x v="3"/>
    <n v="1"/>
    <n v="0"/>
    <n v="0"/>
    <n v="0"/>
    <n v="0"/>
    <n v="0"/>
    <n v="0"/>
    <n v="1"/>
    <n v="0"/>
    <n v="0"/>
    <n v="897"/>
    <n v="161"/>
    <n v="430"/>
    <n v="186"/>
    <n v="161"/>
    <n v="27"/>
    <n v="0"/>
    <n v="1"/>
    <n v="4"/>
    <n v="7"/>
    <n v="6"/>
    <x v="5"/>
    <x v="2"/>
    <x v="0"/>
    <n v="107.94117647058823"/>
    <x v="0"/>
    <n v="1835"/>
    <x v="0"/>
    <n v="1"/>
    <n v="0"/>
    <n v="1"/>
    <n v="0"/>
    <n v="1"/>
    <n v="3"/>
    <m/>
    <n v="0"/>
    <n v="3"/>
    <n v="11"/>
    <n v="1808"/>
    <x v="0"/>
    <x v="0"/>
    <x v="13"/>
    <x v="0"/>
  </r>
  <r>
    <n v="1082"/>
    <n v="54210"/>
    <n v="0"/>
    <n v="1"/>
    <n v="18"/>
    <x v="2"/>
    <n v="41"/>
    <x v="3"/>
    <n v="2564"/>
    <x v="2"/>
    <n v="0"/>
    <n v="1"/>
    <n v="0"/>
    <n v="0"/>
    <n v="0"/>
    <n v="1"/>
    <n v="0"/>
    <n v="0"/>
    <n v="0"/>
    <n v="0"/>
    <n v="70"/>
    <n v="54"/>
    <n v="109"/>
    <n v="80"/>
    <n v="9"/>
    <n v="45"/>
    <n v="2"/>
    <n v="5"/>
    <n v="4"/>
    <n v="1"/>
    <n v="7"/>
    <x v="10"/>
    <x v="4"/>
    <x v="1"/>
    <n v="26.833333333333332"/>
    <x v="2"/>
    <n v="322"/>
    <x v="3"/>
    <n v="0"/>
    <n v="0"/>
    <n v="0"/>
    <n v="0"/>
    <n v="0"/>
    <n v="0"/>
    <m/>
    <n v="0"/>
    <n v="3"/>
    <n v="11"/>
    <n v="277"/>
    <x v="1"/>
    <x v="1"/>
    <x v="12"/>
    <x v="0"/>
  </r>
  <r>
    <n v="1083"/>
    <n v="38508"/>
    <n v="1"/>
    <n v="0"/>
    <n v="95"/>
    <x v="3"/>
    <n v="34"/>
    <x v="2"/>
    <n v="2490"/>
    <x v="2"/>
    <n v="0"/>
    <n v="1"/>
    <n v="0"/>
    <n v="0"/>
    <n v="0"/>
    <n v="0"/>
    <n v="0"/>
    <n v="1"/>
    <n v="0"/>
    <n v="0"/>
    <n v="120"/>
    <n v="19"/>
    <n v="206"/>
    <n v="25"/>
    <n v="19"/>
    <n v="54"/>
    <n v="6"/>
    <n v="8"/>
    <n v="7"/>
    <n v="2"/>
    <n v="5"/>
    <x v="4"/>
    <x v="4"/>
    <x v="2"/>
    <n v="27.785714285714285"/>
    <x v="2"/>
    <n v="389"/>
    <x v="3"/>
    <n v="0"/>
    <n v="0"/>
    <n v="0"/>
    <n v="0"/>
    <n v="0"/>
    <n v="0"/>
    <m/>
    <n v="0"/>
    <n v="3"/>
    <n v="11"/>
    <n v="335"/>
    <x v="1"/>
    <x v="1"/>
    <x v="4"/>
    <x v="0"/>
  </r>
  <r>
    <n v="1084"/>
    <n v="53187"/>
    <n v="1"/>
    <n v="0"/>
    <n v="66"/>
    <x v="4"/>
    <n v="50"/>
    <x v="1"/>
    <n v="2405"/>
    <x v="1"/>
    <n v="0"/>
    <n v="0"/>
    <n v="0"/>
    <n v="1"/>
    <n v="0"/>
    <n v="0"/>
    <n v="0"/>
    <n v="1"/>
    <n v="0"/>
    <n v="0"/>
    <n v="211"/>
    <n v="2"/>
    <n v="30"/>
    <n v="7"/>
    <n v="7"/>
    <n v="10"/>
    <n v="2"/>
    <n v="5"/>
    <n v="4"/>
    <n v="1"/>
    <n v="6"/>
    <x v="12"/>
    <x v="4"/>
    <x v="1"/>
    <n v="23.363636363636363"/>
    <x v="1"/>
    <n v="257"/>
    <x v="3"/>
    <n v="0"/>
    <n v="0"/>
    <n v="0"/>
    <n v="0"/>
    <n v="0"/>
    <n v="0"/>
    <m/>
    <n v="0"/>
    <n v="3"/>
    <n v="11"/>
    <n v="247"/>
    <x v="1"/>
    <x v="1"/>
    <x v="40"/>
    <x v="0"/>
  </r>
  <r>
    <n v="1085"/>
    <n v="30023"/>
    <n v="1"/>
    <n v="0"/>
    <n v="28"/>
    <x v="2"/>
    <n v="48"/>
    <x v="3"/>
    <n v="2256"/>
    <x v="2"/>
    <n v="0"/>
    <n v="1"/>
    <n v="0"/>
    <n v="0"/>
    <n v="0"/>
    <n v="0"/>
    <n v="0"/>
    <n v="1"/>
    <n v="0"/>
    <n v="0"/>
    <n v="11"/>
    <n v="0"/>
    <n v="16"/>
    <n v="7"/>
    <n v="6"/>
    <n v="21"/>
    <n v="1"/>
    <n v="8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19"/>
    <x v="1"/>
    <x v="1"/>
    <x v="3"/>
    <x v="0"/>
  </r>
  <r>
    <n v="1086"/>
    <n v="76045"/>
    <n v="0"/>
    <n v="0"/>
    <n v="78"/>
    <x v="3"/>
    <n v="60"/>
    <x v="0"/>
    <n v="2385"/>
    <x v="0"/>
    <n v="0"/>
    <n v="0"/>
    <n v="1"/>
    <n v="0"/>
    <n v="0"/>
    <n v="0"/>
    <n v="0"/>
    <n v="0"/>
    <n v="0"/>
    <n v="1"/>
    <n v="760"/>
    <n v="53"/>
    <n v="400"/>
    <n v="17"/>
    <n v="93"/>
    <n v="0"/>
    <n v="1"/>
    <n v="2"/>
    <n v="4"/>
    <n v="5"/>
    <n v="11"/>
    <x v="2"/>
    <x v="2"/>
    <x v="1"/>
    <n v="66.150000000000006"/>
    <x v="0"/>
    <n v="1323"/>
    <x v="4"/>
    <n v="1"/>
    <n v="0"/>
    <n v="0"/>
    <n v="0"/>
    <n v="0"/>
    <n v="1"/>
    <m/>
    <n v="0"/>
    <n v="3"/>
    <n v="11"/>
    <n v="1323"/>
    <x v="1"/>
    <x v="1"/>
    <x v="9"/>
    <x v="0"/>
  </r>
  <r>
    <n v="1087"/>
    <n v="50870"/>
    <n v="0"/>
    <n v="1"/>
    <n v="13"/>
    <x v="5"/>
    <n v="68"/>
    <x v="0"/>
    <n v="2169"/>
    <x v="2"/>
    <n v="0"/>
    <n v="1"/>
    <n v="0"/>
    <n v="0"/>
    <n v="0"/>
    <n v="0"/>
    <n v="0"/>
    <n v="0"/>
    <n v="0"/>
    <n v="1"/>
    <n v="53"/>
    <n v="0"/>
    <n v="8"/>
    <n v="0"/>
    <n v="0"/>
    <n v="2"/>
    <n v="1"/>
    <n v="5"/>
    <n v="2"/>
    <n v="0"/>
    <n v="3"/>
    <x v="7"/>
    <x v="3"/>
    <x v="1"/>
    <n v="12.2"/>
    <x v="1"/>
    <n v="61"/>
    <x v="1"/>
    <n v="0"/>
    <n v="0"/>
    <n v="0"/>
    <n v="0"/>
    <n v="0"/>
    <n v="0"/>
    <m/>
    <n v="0"/>
    <n v="3"/>
    <n v="11"/>
    <n v="59"/>
    <x v="1"/>
    <x v="1"/>
    <x v="23"/>
    <x v="0"/>
  </r>
  <r>
    <n v="1088"/>
    <n v="15315"/>
    <n v="0"/>
    <n v="0"/>
    <n v="27"/>
    <x v="2"/>
    <n v="50"/>
    <x v="1"/>
    <n v="2489"/>
    <x v="2"/>
    <n v="0"/>
    <n v="1"/>
    <n v="0"/>
    <n v="0"/>
    <n v="0"/>
    <n v="1"/>
    <n v="0"/>
    <n v="0"/>
    <n v="0"/>
    <n v="0"/>
    <n v="7"/>
    <n v="4"/>
    <n v="13"/>
    <n v="15"/>
    <n v="8"/>
    <n v="17"/>
    <n v="2"/>
    <n v="5"/>
    <n v="2"/>
    <n v="0"/>
    <n v="4"/>
    <x v="3"/>
    <x v="3"/>
    <x v="1"/>
    <n v="7.833333333333333"/>
    <x v="1"/>
    <n v="47"/>
    <x v="1"/>
    <n v="0"/>
    <n v="0"/>
    <n v="0"/>
    <n v="0"/>
    <n v="0"/>
    <n v="0"/>
    <m/>
    <n v="0"/>
    <n v="3"/>
    <n v="11"/>
    <n v="30"/>
    <x v="1"/>
    <x v="1"/>
    <x v="3"/>
    <x v="0"/>
  </r>
  <r>
    <n v="1089"/>
    <n v="65463"/>
    <n v="1"/>
    <n v="0"/>
    <n v="17"/>
    <x v="2"/>
    <n v="46"/>
    <x v="3"/>
    <n v="2309"/>
    <x v="2"/>
    <n v="0"/>
    <n v="1"/>
    <n v="0"/>
    <n v="0"/>
    <n v="0"/>
    <n v="1"/>
    <n v="0"/>
    <n v="0"/>
    <n v="0"/>
    <n v="0"/>
    <n v="391"/>
    <n v="32"/>
    <n v="70"/>
    <n v="21"/>
    <n v="32"/>
    <n v="16"/>
    <n v="2"/>
    <n v="5"/>
    <n v="6"/>
    <n v="2"/>
    <n v="9"/>
    <x v="5"/>
    <x v="2"/>
    <x v="1"/>
    <n v="32.117647058823529"/>
    <x v="2"/>
    <n v="546"/>
    <x v="2"/>
    <n v="0"/>
    <n v="0"/>
    <n v="0"/>
    <n v="1"/>
    <n v="0"/>
    <n v="1"/>
    <m/>
    <n v="0"/>
    <n v="3"/>
    <n v="11"/>
    <n v="530"/>
    <x v="1"/>
    <x v="1"/>
    <x v="2"/>
    <x v="0"/>
  </r>
  <r>
    <n v="1090"/>
    <n v="66480"/>
    <n v="1"/>
    <n v="1"/>
    <n v="71"/>
    <x v="4"/>
    <n v="55"/>
    <x v="1"/>
    <n v="2188"/>
    <x v="2"/>
    <n v="0"/>
    <n v="1"/>
    <n v="0"/>
    <n v="0"/>
    <n v="0"/>
    <n v="0"/>
    <n v="0"/>
    <n v="1"/>
    <n v="0"/>
    <n v="0"/>
    <n v="199"/>
    <n v="9"/>
    <n v="57"/>
    <n v="20"/>
    <n v="21"/>
    <n v="6"/>
    <n v="7"/>
    <n v="4"/>
    <n v="4"/>
    <n v="1"/>
    <n v="7"/>
    <x v="10"/>
    <x v="4"/>
    <x v="1"/>
    <n v="25.5"/>
    <x v="2"/>
    <n v="306"/>
    <x v="3"/>
    <n v="0"/>
    <n v="0"/>
    <n v="0"/>
    <n v="0"/>
    <n v="0"/>
    <n v="0"/>
    <m/>
    <n v="0"/>
    <n v="3"/>
    <n v="11"/>
    <n v="300"/>
    <x v="1"/>
    <x v="1"/>
    <x v="18"/>
    <x v="0"/>
  </r>
  <r>
    <n v="1091"/>
    <n v="76773"/>
    <n v="0"/>
    <n v="0"/>
    <n v="79"/>
    <x v="3"/>
    <n v="66"/>
    <x v="0"/>
    <n v="2648"/>
    <x v="3"/>
    <n v="1"/>
    <n v="0"/>
    <n v="0"/>
    <n v="0"/>
    <n v="0"/>
    <n v="0"/>
    <n v="0"/>
    <n v="1"/>
    <n v="0"/>
    <n v="0"/>
    <n v="516"/>
    <n v="56"/>
    <n v="449"/>
    <n v="86"/>
    <n v="33"/>
    <n v="16"/>
    <n v="1"/>
    <n v="1"/>
    <n v="2"/>
    <n v="2"/>
    <n v="11"/>
    <x v="9"/>
    <x v="4"/>
    <x v="1"/>
    <n v="76"/>
    <x v="0"/>
    <n v="1140"/>
    <x v="4"/>
    <n v="0"/>
    <n v="0"/>
    <n v="0"/>
    <n v="0"/>
    <n v="0"/>
    <n v="0"/>
    <m/>
    <n v="0"/>
    <n v="3"/>
    <n v="11"/>
    <n v="1124"/>
    <x v="1"/>
    <x v="1"/>
    <x v="9"/>
    <x v="0"/>
  </r>
  <r>
    <n v="1092"/>
    <n v="81698"/>
    <n v="0"/>
    <n v="0"/>
    <n v="1"/>
    <x v="5"/>
    <n v="37"/>
    <x v="2"/>
    <n v="2644"/>
    <x v="0"/>
    <n v="0"/>
    <n v="0"/>
    <n v="1"/>
    <n v="0"/>
    <n v="0"/>
    <n v="1"/>
    <n v="0"/>
    <n v="0"/>
    <n v="0"/>
    <n v="0"/>
    <n v="709"/>
    <n v="45"/>
    <n v="115"/>
    <n v="30"/>
    <n v="160"/>
    <n v="45"/>
    <n v="1"/>
    <n v="5"/>
    <n v="8"/>
    <n v="2"/>
    <n v="5"/>
    <x v="9"/>
    <x v="4"/>
    <x v="2"/>
    <n v="70.599999999999994"/>
    <x v="0"/>
    <n v="1059"/>
    <x v="4"/>
    <n v="1"/>
    <n v="0"/>
    <n v="0"/>
    <n v="0"/>
    <n v="0"/>
    <n v="1"/>
    <m/>
    <n v="0"/>
    <n v="3"/>
    <n v="11"/>
    <n v="1014"/>
    <x v="0"/>
    <x v="0"/>
    <x v="21"/>
    <x v="1"/>
  </r>
  <r>
    <n v="1093"/>
    <n v="54466"/>
    <n v="1"/>
    <n v="1"/>
    <n v="78"/>
    <x v="3"/>
    <n v="47"/>
    <x v="3"/>
    <n v="2299"/>
    <x v="0"/>
    <n v="0"/>
    <n v="0"/>
    <n v="1"/>
    <n v="0"/>
    <n v="0"/>
    <n v="0"/>
    <n v="0"/>
    <n v="0"/>
    <n v="0"/>
    <n v="1"/>
    <n v="12"/>
    <n v="0"/>
    <n v="4"/>
    <n v="0"/>
    <n v="0"/>
    <n v="0"/>
    <n v="1"/>
    <n v="5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6"/>
    <x v="1"/>
    <x v="1"/>
    <x v="14"/>
    <x v="0"/>
  </r>
  <r>
    <n v="1094"/>
    <n v="98777"/>
    <n v="0"/>
    <n v="0"/>
    <n v="23"/>
    <x v="2"/>
    <n v="60"/>
    <x v="0"/>
    <n v="2291"/>
    <x v="0"/>
    <n v="0"/>
    <n v="0"/>
    <n v="1"/>
    <n v="0"/>
    <n v="0"/>
    <n v="0"/>
    <n v="0"/>
    <n v="0"/>
    <n v="1"/>
    <n v="0"/>
    <n v="1000"/>
    <n v="19"/>
    <n v="711"/>
    <n v="125"/>
    <n v="115"/>
    <n v="38"/>
    <n v="0"/>
    <n v="1"/>
    <n v="4"/>
    <n v="6"/>
    <n v="9"/>
    <x v="19"/>
    <x v="2"/>
    <x v="1"/>
    <n v="103.68421052631579"/>
    <x v="0"/>
    <n v="1970"/>
    <x v="0"/>
    <n v="0"/>
    <n v="0"/>
    <n v="0"/>
    <n v="1"/>
    <n v="0"/>
    <n v="1"/>
    <m/>
    <n v="0"/>
    <n v="3"/>
    <n v="11"/>
    <n v="1932"/>
    <x v="1"/>
    <x v="1"/>
    <x v="38"/>
    <x v="1"/>
  </r>
  <r>
    <n v="1095"/>
    <n v="16269"/>
    <n v="1"/>
    <n v="0"/>
    <n v="75"/>
    <x v="4"/>
    <n v="36"/>
    <x v="2"/>
    <n v="2462"/>
    <x v="0"/>
    <n v="0"/>
    <n v="0"/>
    <n v="1"/>
    <n v="0"/>
    <n v="0"/>
    <n v="0"/>
    <n v="0"/>
    <n v="0"/>
    <n v="0"/>
    <n v="1"/>
    <n v="19"/>
    <n v="3"/>
    <n v="18"/>
    <n v="3"/>
    <n v="1"/>
    <n v="0"/>
    <n v="3"/>
    <n v="8"/>
    <n v="3"/>
    <n v="0"/>
    <n v="3"/>
    <x v="3"/>
    <x v="3"/>
    <x v="2"/>
    <n v="7.333333333333333"/>
    <x v="1"/>
    <n v="44"/>
    <x v="1"/>
    <n v="0"/>
    <n v="0"/>
    <n v="0"/>
    <n v="0"/>
    <n v="0"/>
    <n v="0"/>
    <m/>
    <n v="0"/>
    <n v="3"/>
    <n v="11"/>
    <n v="44"/>
    <x v="1"/>
    <x v="1"/>
    <x v="28"/>
    <x v="0"/>
  </r>
  <r>
    <n v="1096"/>
    <n v="71819"/>
    <n v="0"/>
    <n v="1"/>
    <n v="70"/>
    <x v="4"/>
    <n v="49"/>
    <x v="3"/>
    <n v="2464"/>
    <x v="1"/>
    <n v="0"/>
    <n v="0"/>
    <n v="0"/>
    <n v="1"/>
    <n v="0"/>
    <n v="0"/>
    <n v="0"/>
    <n v="1"/>
    <n v="0"/>
    <n v="0"/>
    <n v="1224"/>
    <n v="28"/>
    <n v="140"/>
    <n v="0"/>
    <n v="14"/>
    <n v="168"/>
    <n v="3"/>
    <n v="6"/>
    <n v="3"/>
    <n v="3"/>
    <n v="5"/>
    <x v="12"/>
    <x v="4"/>
    <x v="1"/>
    <n v="127.81818181818181"/>
    <x v="0"/>
    <n v="1406"/>
    <x v="4"/>
    <n v="0"/>
    <n v="0"/>
    <n v="0"/>
    <n v="1"/>
    <n v="1"/>
    <n v="2"/>
    <m/>
    <n v="0"/>
    <n v="3"/>
    <n v="11"/>
    <n v="1238"/>
    <x v="1"/>
    <x v="1"/>
    <x v="33"/>
    <x v="0"/>
  </r>
  <r>
    <n v="1097"/>
    <n v="33569"/>
    <n v="1"/>
    <n v="0"/>
    <n v="10"/>
    <x v="5"/>
    <n v="37"/>
    <x v="2"/>
    <n v="2415"/>
    <x v="2"/>
    <n v="0"/>
    <n v="1"/>
    <n v="0"/>
    <n v="0"/>
    <n v="0"/>
    <n v="0"/>
    <n v="0"/>
    <n v="0"/>
    <n v="0"/>
    <n v="1"/>
    <n v="16"/>
    <n v="2"/>
    <n v="18"/>
    <n v="3"/>
    <n v="0"/>
    <n v="24"/>
    <n v="1"/>
    <n v="8"/>
    <n v="1"/>
    <n v="1"/>
    <n v="2"/>
    <x v="1"/>
    <x v="1"/>
    <x v="1"/>
    <n v="9.75"/>
    <x v="1"/>
    <n v="39"/>
    <x v="1"/>
    <n v="0"/>
    <n v="0"/>
    <n v="1"/>
    <n v="0"/>
    <n v="0"/>
    <n v="1"/>
    <m/>
    <n v="0"/>
    <n v="3"/>
    <n v="11"/>
    <n v="15"/>
    <x v="0"/>
    <x v="0"/>
    <x v="23"/>
    <x v="0"/>
  </r>
  <r>
    <n v="1098"/>
    <n v="36262"/>
    <n v="0"/>
    <n v="0"/>
    <n v="24"/>
    <x v="2"/>
    <n v="37"/>
    <x v="2"/>
    <n v="2441"/>
    <x v="2"/>
    <n v="0"/>
    <n v="1"/>
    <n v="0"/>
    <n v="0"/>
    <n v="0"/>
    <n v="0"/>
    <n v="0"/>
    <n v="0"/>
    <n v="1"/>
    <n v="0"/>
    <n v="88"/>
    <n v="39"/>
    <n v="54"/>
    <n v="64"/>
    <n v="28"/>
    <n v="153"/>
    <n v="1"/>
    <n v="6"/>
    <n v="3"/>
    <n v="5"/>
    <n v="3"/>
    <x v="12"/>
    <x v="4"/>
    <x v="0"/>
    <n v="24.818181818181817"/>
    <x v="1"/>
    <n v="273"/>
    <x v="3"/>
    <n v="0"/>
    <n v="0"/>
    <n v="1"/>
    <n v="0"/>
    <n v="0"/>
    <n v="1"/>
    <m/>
    <n v="0"/>
    <n v="3"/>
    <n v="11"/>
    <n v="120"/>
    <x v="0"/>
    <x v="0"/>
    <x v="20"/>
    <x v="0"/>
  </r>
  <r>
    <n v="1099"/>
    <n v="22634"/>
    <n v="0"/>
    <n v="0"/>
    <n v="47"/>
    <x v="0"/>
    <n v="54"/>
    <x v="1"/>
    <n v="2688"/>
    <x v="1"/>
    <n v="0"/>
    <n v="0"/>
    <n v="0"/>
    <n v="1"/>
    <n v="0"/>
    <n v="0"/>
    <n v="1"/>
    <n v="0"/>
    <n v="0"/>
    <n v="0"/>
    <n v="2"/>
    <n v="23"/>
    <n v="11"/>
    <n v="8"/>
    <n v="6"/>
    <n v="46"/>
    <n v="1"/>
    <n v="8"/>
    <n v="2"/>
    <n v="1"/>
    <n v="2"/>
    <x v="7"/>
    <x v="3"/>
    <x v="2"/>
    <n v="10"/>
    <x v="1"/>
    <n v="50"/>
    <x v="1"/>
    <n v="0"/>
    <n v="0"/>
    <n v="0"/>
    <n v="0"/>
    <n v="0"/>
    <n v="0"/>
    <m/>
    <n v="0"/>
    <n v="3"/>
    <n v="11"/>
    <n v="4"/>
    <x v="1"/>
    <x v="1"/>
    <x v="8"/>
    <x v="0"/>
  </r>
  <r>
    <n v="1100"/>
    <n v="47025"/>
    <n v="0"/>
    <n v="1"/>
    <n v="98"/>
    <x v="3"/>
    <n v="42"/>
    <x v="3"/>
    <n v="2449"/>
    <x v="2"/>
    <n v="0"/>
    <n v="1"/>
    <n v="0"/>
    <n v="0"/>
    <n v="0"/>
    <n v="1"/>
    <n v="0"/>
    <n v="0"/>
    <n v="0"/>
    <n v="0"/>
    <n v="508"/>
    <n v="11"/>
    <n v="59"/>
    <n v="23"/>
    <n v="5"/>
    <n v="29"/>
    <n v="5"/>
    <n v="9"/>
    <n v="11"/>
    <n v="1"/>
    <n v="6"/>
    <x v="23"/>
    <x v="2"/>
    <x v="2"/>
    <n v="33.666666666666664"/>
    <x v="2"/>
    <n v="606"/>
    <x v="2"/>
    <n v="0"/>
    <n v="0"/>
    <n v="0"/>
    <n v="0"/>
    <n v="0"/>
    <n v="0"/>
    <m/>
    <n v="0"/>
    <n v="3"/>
    <n v="11"/>
    <n v="577"/>
    <x v="1"/>
    <x v="1"/>
    <x v="30"/>
    <x v="0"/>
  </r>
  <r>
    <n v="1101"/>
    <n v="70566"/>
    <n v="0"/>
    <n v="1"/>
    <n v="4"/>
    <x v="5"/>
    <n v="52"/>
    <x v="1"/>
    <n v="2425"/>
    <x v="0"/>
    <n v="0"/>
    <n v="0"/>
    <n v="1"/>
    <n v="0"/>
    <n v="0"/>
    <n v="0"/>
    <n v="0"/>
    <n v="1"/>
    <n v="0"/>
    <n v="0"/>
    <n v="381"/>
    <n v="28"/>
    <n v="215"/>
    <n v="84"/>
    <n v="28"/>
    <n v="21"/>
    <n v="2"/>
    <n v="3"/>
    <n v="6"/>
    <n v="5"/>
    <n v="9"/>
    <x v="2"/>
    <x v="2"/>
    <x v="1"/>
    <n v="36.799999999999997"/>
    <x v="2"/>
    <n v="736"/>
    <x v="2"/>
    <n v="0"/>
    <n v="0"/>
    <n v="0"/>
    <n v="0"/>
    <n v="0"/>
    <n v="0"/>
    <m/>
    <n v="0"/>
    <n v="3"/>
    <n v="11"/>
    <n v="715"/>
    <x v="1"/>
    <x v="1"/>
    <x v="17"/>
    <x v="0"/>
  </r>
  <r>
    <n v="1102"/>
    <n v="31605"/>
    <n v="1"/>
    <n v="0"/>
    <n v="15"/>
    <x v="5"/>
    <n v="41"/>
    <x v="3"/>
    <n v="2743"/>
    <x v="2"/>
    <n v="0"/>
    <n v="1"/>
    <n v="0"/>
    <n v="0"/>
    <n v="0"/>
    <n v="0"/>
    <n v="0"/>
    <n v="0"/>
    <n v="0"/>
    <n v="1"/>
    <n v="74"/>
    <n v="0"/>
    <n v="42"/>
    <n v="2"/>
    <n v="1"/>
    <n v="6"/>
    <n v="2"/>
    <n v="7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13"/>
    <x v="1"/>
    <x v="1"/>
    <x v="19"/>
    <x v="0"/>
  </r>
  <r>
    <n v="1103"/>
    <n v="52034"/>
    <n v="1"/>
    <n v="1"/>
    <n v="67"/>
    <x v="4"/>
    <n v="47"/>
    <x v="3"/>
    <n v="2567"/>
    <x v="3"/>
    <n v="1"/>
    <n v="0"/>
    <n v="0"/>
    <n v="0"/>
    <n v="0"/>
    <n v="0"/>
    <n v="0"/>
    <n v="0"/>
    <n v="1"/>
    <n v="0"/>
    <n v="146"/>
    <n v="0"/>
    <n v="93"/>
    <n v="7"/>
    <n v="13"/>
    <n v="73"/>
    <n v="5"/>
    <n v="7"/>
    <n v="4"/>
    <n v="2"/>
    <n v="5"/>
    <x v="12"/>
    <x v="4"/>
    <x v="1"/>
    <n v="23.545454545454547"/>
    <x v="1"/>
    <n v="259"/>
    <x v="3"/>
    <n v="0"/>
    <n v="0"/>
    <n v="0"/>
    <n v="0"/>
    <n v="0"/>
    <n v="0"/>
    <m/>
    <n v="0"/>
    <n v="3"/>
    <n v="11"/>
    <n v="186"/>
    <x v="1"/>
    <x v="1"/>
    <x v="40"/>
    <x v="0"/>
  </r>
  <r>
    <n v="1104"/>
    <n v="48526"/>
    <n v="1"/>
    <n v="0"/>
    <n v="32"/>
    <x v="1"/>
    <n v="41"/>
    <x v="3"/>
    <n v="2346"/>
    <x v="0"/>
    <n v="0"/>
    <n v="0"/>
    <n v="1"/>
    <n v="0"/>
    <n v="0"/>
    <n v="0"/>
    <n v="0"/>
    <n v="1"/>
    <n v="0"/>
    <n v="0"/>
    <n v="23"/>
    <n v="17"/>
    <n v="23"/>
    <n v="43"/>
    <n v="20"/>
    <n v="9"/>
    <n v="1"/>
    <n v="3"/>
    <n v="2"/>
    <n v="1"/>
    <n v="4"/>
    <x v="17"/>
    <x v="3"/>
    <x v="1"/>
    <n v="18"/>
    <x v="1"/>
    <n v="126"/>
    <x v="3"/>
    <n v="0"/>
    <n v="0"/>
    <n v="0"/>
    <n v="0"/>
    <n v="0"/>
    <n v="0"/>
    <m/>
    <n v="0"/>
    <n v="3"/>
    <n v="11"/>
    <n v="117"/>
    <x v="1"/>
    <x v="1"/>
    <x v="6"/>
    <x v="0"/>
  </r>
  <r>
    <n v="1105"/>
    <n v="46734"/>
    <n v="0"/>
    <n v="1"/>
    <n v="40"/>
    <x v="1"/>
    <n v="66"/>
    <x v="0"/>
    <n v="2747"/>
    <x v="2"/>
    <n v="0"/>
    <n v="1"/>
    <n v="0"/>
    <n v="0"/>
    <n v="0"/>
    <n v="0"/>
    <n v="0"/>
    <n v="1"/>
    <n v="0"/>
    <n v="0"/>
    <n v="110"/>
    <n v="5"/>
    <n v="137"/>
    <n v="26"/>
    <n v="23"/>
    <n v="29"/>
    <n v="2"/>
    <n v="7"/>
    <n v="6"/>
    <n v="1"/>
    <n v="5"/>
    <x v="10"/>
    <x v="4"/>
    <x v="2"/>
    <n v="25.083333333333332"/>
    <x v="2"/>
    <n v="301"/>
    <x v="3"/>
    <n v="0"/>
    <n v="0"/>
    <n v="0"/>
    <n v="0"/>
    <n v="0"/>
    <n v="0"/>
    <m/>
    <n v="0"/>
    <n v="3"/>
    <n v="11"/>
    <n v="272"/>
    <x v="1"/>
    <x v="1"/>
    <x v="35"/>
    <x v="0"/>
  </r>
  <r>
    <n v="1106"/>
    <n v="39552"/>
    <n v="1"/>
    <n v="1"/>
    <n v="54"/>
    <x v="0"/>
    <n v="58"/>
    <x v="1"/>
    <n v="2717"/>
    <x v="3"/>
    <n v="1"/>
    <n v="0"/>
    <n v="0"/>
    <n v="0"/>
    <n v="0"/>
    <n v="0"/>
    <n v="0"/>
    <n v="1"/>
    <n v="0"/>
    <n v="0"/>
    <n v="165"/>
    <n v="3"/>
    <n v="147"/>
    <n v="4"/>
    <n v="24"/>
    <n v="41"/>
    <n v="7"/>
    <n v="8"/>
    <n v="6"/>
    <n v="2"/>
    <n v="5"/>
    <x v="15"/>
    <x v="4"/>
    <x v="2"/>
    <n v="26.384615384615383"/>
    <x v="2"/>
    <n v="343"/>
    <x v="3"/>
    <n v="0"/>
    <n v="0"/>
    <n v="0"/>
    <n v="0"/>
    <n v="0"/>
    <n v="0"/>
    <m/>
    <n v="0"/>
    <n v="3"/>
    <n v="11"/>
    <n v="302"/>
    <x v="0"/>
    <x v="0"/>
    <x v="27"/>
    <x v="0"/>
  </r>
  <r>
    <n v="1107"/>
    <n v="86358"/>
    <n v="1"/>
    <n v="1"/>
    <n v="78"/>
    <x v="3"/>
    <n v="54"/>
    <x v="1"/>
    <n v="2849"/>
    <x v="0"/>
    <n v="0"/>
    <n v="0"/>
    <n v="1"/>
    <n v="0"/>
    <n v="0"/>
    <n v="0"/>
    <n v="0"/>
    <n v="1"/>
    <n v="0"/>
    <n v="0"/>
    <n v="957"/>
    <n v="47"/>
    <n v="494"/>
    <n v="82"/>
    <n v="47"/>
    <n v="95"/>
    <n v="4"/>
    <n v="8"/>
    <n v="5"/>
    <n v="3"/>
    <n v="6"/>
    <x v="4"/>
    <x v="4"/>
    <x v="1"/>
    <n v="116.21428571428571"/>
    <x v="0"/>
    <n v="1627"/>
    <x v="0"/>
    <n v="0"/>
    <n v="0"/>
    <n v="0"/>
    <n v="0"/>
    <n v="0"/>
    <n v="0"/>
    <m/>
    <n v="0"/>
    <n v="3"/>
    <n v="11"/>
    <n v="1532"/>
    <x v="1"/>
    <x v="1"/>
    <x v="13"/>
    <x v="0"/>
  </r>
  <r>
    <n v="1108"/>
    <n v="46931"/>
    <n v="2"/>
    <n v="1"/>
    <n v="94"/>
    <x v="3"/>
    <n v="43"/>
    <x v="3"/>
    <n v="2225"/>
    <x v="1"/>
    <n v="0"/>
    <n v="0"/>
    <n v="0"/>
    <n v="1"/>
    <n v="0"/>
    <n v="0"/>
    <n v="0"/>
    <n v="1"/>
    <n v="0"/>
    <n v="0"/>
    <n v="41"/>
    <n v="0"/>
    <n v="17"/>
    <n v="3"/>
    <n v="1"/>
    <n v="16"/>
    <n v="2"/>
    <n v="3"/>
    <n v="1"/>
    <n v="1"/>
    <n v="3"/>
    <x v="7"/>
    <x v="3"/>
    <x v="1"/>
    <n v="12.4"/>
    <x v="1"/>
    <n v="62"/>
    <x v="1"/>
    <n v="0"/>
    <n v="0"/>
    <n v="0"/>
    <n v="0"/>
    <n v="0"/>
    <n v="0"/>
    <m/>
    <n v="0"/>
    <n v="3"/>
    <n v="11"/>
    <n v="46"/>
    <x v="1"/>
    <x v="1"/>
    <x v="14"/>
    <x v="0"/>
  </r>
  <r>
    <n v="1109"/>
    <n v="16581"/>
    <n v="0"/>
    <n v="0"/>
    <n v="51"/>
    <x v="0"/>
    <n v="35"/>
    <x v="2"/>
    <n v="2692"/>
    <x v="0"/>
    <n v="0"/>
    <n v="0"/>
    <n v="1"/>
    <n v="0"/>
    <n v="0"/>
    <n v="0"/>
    <n v="1"/>
    <n v="0"/>
    <n v="0"/>
    <n v="0"/>
    <n v="1"/>
    <n v="3"/>
    <n v="4"/>
    <n v="2"/>
    <n v="3"/>
    <n v="11"/>
    <n v="1"/>
    <n v="4"/>
    <n v="0"/>
    <n v="0"/>
    <n v="3"/>
    <x v="20"/>
    <x v="1"/>
    <x v="1"/>
    <n v="4.333333333333333"/>
    <x v="1"/>
    <n v="13"/>
    <x v="1"/>
    <n v="0"/>
    <n v="0"/>
    <n v="0"/>
    <n v="0"/>
    <n v="0"/>
    <n v="0"/>
    <m/>
    <n v="0"/>
    <n v="3"/>
    <n v="11"/>
    <n v="2"/>
    <x v="1"/>
    <x v="1"/>
    <x v="8"/>
    <x v="0"/>
  </r>
  <r>
    <n v="1110"/>
    <n v="63998"/>
    <n v="0"/>
    <n v="0"/>
    <n v="42"/>
    <x v="1"/>
    <n v="68"/>
    <x v="0"/>
    <n v="2350"/>
    <x v="3"/>
    <n v="1"/>
    <n v="0"/>
    <n v="0"/>
    <n v="0"/>
    <n v="0"/>
    <n v="1"/>
    <n v="0"/>
    <n v="0"/>
    <n v="0"/>
    <n v="0"/>
    <n v="176"/>
    <n v="29"/>
    <n v="818"/>
    <n v="0"/>
    <n v="33"/>
    <n v="112"/>
    <n v="1"/>
    <n v="4"/>
    <n v="7"/>
    <n v="6"/>
    <n v="11"/>
    <x v="13"/>
    <x v="0"/>
    <x v="1"/>
    <n v="44"/>
    <x v="2"/>
    <n v="1056"/>
    <x v="4"/>
    <n v="0"/>
    <n v="0"/>
    <n v="0"/>
    <n v="0"/>
    <n v="0"/>
    <n v="0"/>
    <m/>
    <n v="0"/>
    <n v="3"/>
    <n v="11"/>
    <n v="944"/>
    <x v="0"/>
    <x v="0"/>
    <x v="44"/>
    <x v="0"/>
  </r>
  <r>
    <n v="1111"/>
    <n v="67381"/>
    <n v="0"/>
    <n v="1"/>
    <n v="67"/>
    <x v="4"/>
    <n v="69"/>
    <x v="0"/>
    <n v="2689"/>
    <x v="2"/>
    <n v="0"/>
    <n v="1"/>
    <n v="0"/>
    <n v="0"/>
    <n v="0"/>
    <n v="0"/>
    <n v="0"/>
    <n v="0"/>
    <n v="1"/>
    <n v="0"/>
    <n v="815"/>
    <n v="8"/>
    <n v="53"/>
    <n v="11"/>
    <n v="0"/>
    <n v="70"/>
    <n v="4"/>
    <n v="7"/>
    <n v="2"/>
    <n v="2"/>
    <n v="9"/>
    <x v="15"/>
    <x v="4"/>
    <x v="1"/>
    <n v="68.230769230769226"/>
    <x v="0"/>
    <n v="887"/>
    <x v="2"/>
    <n v="0"/>
    <n v="0"/>
    <n v="0"/>
    <n v="1"/>
    <n v="0"/>
    <n v="1"/>
    <m/>
    <n v="0"/>
    <n v="3"/>
    <n v="11"/>
    <n v="817"/>
    <x v="1"/>
    <x v="1"/>
    <x v="16"/>
    <x v="0"/>
  </r>
  <r>
    <n v="1112"/>
    <n v="25930"/>
    <n v="1"/>
    <n v="1"/>
    <n v="87"/>
    <x v="3"/>
    <n v="53"/>
    <x v="1"/>
    <n v="2421"/>
    <x v="0"/>
    <n v="0"/>
    <n v="0"/>
    <n v="1"/>
    <n v="0"/>
    <n v="0"/>
    <n v="0"/>
    <n v="0"/>
    <n v="1"/>
    <n v="0"/>
    <n v="0"/>
    <n v="6"/>
    <n v="1"/>
    <n v="2"/>
    <n v="2"/>
    <n v="0"/>
    <n v="4"/>
    <n v="1"/>
    <n v="7"/>
    <n v="1"/>
    <n v="0"/>
    <n v="2"/>
    <x v="20"/>
    <x v="1"/>
    <x v="1"/>
    <n v="3.6666666666666665"/>
    <x v="1"/>
    <n v="11"/>
    <x v="1"/>
    <n v="0"/>
    <n v="0"/>
    <n v="0"/>
    <n v="0"/>
    <n v="0"/>
    <n v="0"/>
    <m/>
    <n v="0"/>
    <n v="3"/>
    <n v="11"/>
    <n v="7"/>
    <x v="1"/>
    <x v="1"/>
    <x v="14"/>
    <x v="0"/>
  </r>
  <r>
    <n v="1113"/>
    <n v="42693"/>
    <n v="1"/>
    <n v="0"/>
    <n v="29"/>
    <x v="2"/>
    <n v="42"/>
    <x v="3"/>
    <n v="2181"/>
    <x v="2"/>
    <n v="0"/>
    <n v="1"/>
    <n v="0"/>
    <n v="0"/>
    <n v="0"/>
    <n v="0"/>
    <n v="0"/>
    <n v="1"/>
    <n v="0"/>
    <n v="0"/>
    <n v="8"/>
    <n v="4"/>
    <n v="20"/>
    <n v="6"/>
    <n v="3"/>
    <n v="16"/>
    <n v="1"/>
    <n v="5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25"/>
    <x v="1"/>
    <x v="1"/>
    <x v="3"/>
    <x v="0"/>
  </r>
  <r>
    <n v="1114"/>
    <n v="85606"/>
    <n v="0"/>
    <n v="1"/>
    <n v="89"/>
    <x v="3"/>
    <n v="44"/>
    <x v="3"/>
    <n v="2753"/>
    <x v="1"/>
    <n v="0"/>
    <n v="0"/>
    <n v="0"/>
    <n v="1"/>
    <n v="0"/>
    <n v="0"/>
    <n v="0"/>
    <n v="1"/>
    <n v="0"/>
    <n v="0"/>
    <n v="717"/>
    <n v="42"/>
    <n v="864"/>
    <n v="219"/>
    <n v="30"/>
    <n v="84"/>
    <n v="2"/>
    <n v="3"/>
    <n v="6"/>
    <n v="7"/>
    <n v="9"/>
    <x v="0"/>
    <x v="0"/>
    <x v="1"/>
    <n v="85.090909090909093"/>
    <x v="0"/>
    <n v="1872"/>
    <x v="0"/>
    <n v="1"/>
    <n v="0"/>
    <n v="0"/>
    <n v="0"/>
    <n v="0"/>
    <n v="1"/>
    <m/>
    <n v="0"/>
    <n v="3"/>
    <n v="11"/>
    <n v="1788"/>
    <x v="1"/>
    <x v="1"/>
    <x v="13"/>
    <x v="0"/>
  </r>
  <r>
    <n v="1115"/>
    <n v="72903"/>
    <n v="0"/>
    <n v="0"/>
    <n v="74"/>
    <x v="4"/>
    <n v="35"/>
    <x v="2"/>
    <n v="2402"/>
    <x v="0"/>
    <n v="0"/>
    <n v="0"/>
    <n v="1"/>
    <n v="0"/>
    <n v="0"/>
    <n v="0"/>
    <n v="0"/>
    <n v="1"/>
    <n v="0"/>
    <n v="0"/>
    <n v="1067"/>
    <n v="138"/>
    <n v="750"/>
    <n v="0"/>
    <n v="19"/>
    <n v="39"/>
    <n v="1"/>
    <n v="4"/>
    <n v="7"/>
    <n v="5"/>
    <n v="8"/>
    <x v="2"/>
    <x v="2"/>
    <x v="1"/>
    <n v="98.7"/>
    <x v="0"/>
    <n v="1974"/>
    <x v="0"/>
    <n v="1"/>
    <n v="0"/>
    <n v="0"/>
    <n v="1"/>
    <n v="1"/>
    <n v="3"/>
    <m/>
    <n v="0"/>
    <n v="3"/>
    <n v="11"/>
    <n v="1935"/>
    <x v="0"/>
    <x v="0"/>
    <x v="45"/>
    <x v="0"/>
  </r>
  <r>
    <n v="1116"/>
    <n v="49669"/>
    <n v="1"/>
    <n v="0"/>
    <n v="97"/>
    <x v="3"/>
    <n v="46"/>
    <x v="3"/>
    <n v="2195"/>
    <x v="1"/>
    <n v="0"/>
    <n v="0"/>
    <n v="0"/>
    <n v="1"/>
    <n v="0"/>
    <n v="1"/>
    <n v="0"/>
    <n v="0"/>
    <n v="0"/>
    <n v="0"/>
    <n v="166"/>
    <n v="5"/>
    <n v="107"/>
    <n v="11"/>
    <n v="8"/>
    <n v="29"/>
    <n v="2"/>
    <n v="6"/>
    <n v="5"/>
    <n v="1"/>
    <n v="6"/>
    <x v="10"/>
    <x v="4"/>
    <x v="1"/>
    <n v="24.75"/>
    <x v="1"/>
    <n v="297"/>
    <x v="3"/>
    <n v="0"/>
    <n v="0"/>
    <n v="0"/>
    <n v="0"/>
    <n v="0"/>
    <n v="0"/>
    <m/>
    <n v="0"/>
    <n v="3"/>
    <n v="11"/>
    <n v="268"/>
    <x v="1"/>
    <x v="1"/>
    <x v="31"/>
    <x v="0"/>
  </r>
  <r>
    <n v="1117"/>
    <n v="36778"/>
    <n v="1"/>
    <n v="1"/>
    <n v="63"/>
    <x v="4"/>
    <n v="52"/>
    <x v="1"/>
    <n v="2852"/>
    <x v="2"/>
    <n v="0"/>
    <n v="1"/>
    <n v="0"/>
    <n v="0"/>
    <n v="0"/>
    <n v="0"/>
    <n v="0"/>
    <n v="0"/>
    <n v="0"/>
    <n v="1"/>
    <n v="29"/>
    <n v="4"/>
    <n v="34"/>
    <n v="2"/>
    <n v="4"/>
    <n v="4"/>
    <n v="3"/>
    <n v="9"/>
    <n v="3"/>
    <n v="0"/>
    <n v="3"/>
    <x v="3"/>
    <x v="3"/>
    <x v="2"/>
    <n v="12.166666666666666"/>
    <x v="1"/>
    <n v="73"/>
    <x v="1"/>
    <n v="0"/>
    <n v="0"/>
    <n v="0"/>
    <n v="0"/>
    <n v="0"/>
    <n v="0"/>
    <m/>
    <n v="0"/>
    <n v="3"/>
    <n v="11"/>
    <n v="69"/>
    <x v="1"/>
    <x v="1"/>
    <x v="28"/>
    <x v="0"/>
  </r>
  <r>
    <n v="1118"/>
    <n v="85696"/>
    <n v="0"/>
    <n v="0"/>
    <n v="88"/>
    <x v="3"/>
    <n v="58"/>
    <x v="1"/>
    <n v="2581"/>
    <x v="3"/>
    <n v="1"/>
    <n v="0"/>
    <n v="0"/>
    <n v="0"/>
    <n v="0"/>
    <n v="0"/>
    <n v="0"/>
    <n v="0"/>
    <n v="0"/>
    <n v="1"/>
    <n v="714"/>
    <n v="76"/>
    <n v="395"/>
    <n v="116"/>
    <n v="0"/>
    <n v="12"/>
    <n v="1"/>
    <n v="1"/>
    <n v="4"/>
    <n v="6"/>
    <n v="9"/>
    <x v="19"/>
    <x v="2"/>
    <x v="1"/>
    <n v="68.473684210526315"/>
    <x v="0"/>
    <n v="1301"/>
    <x v="4"/>
    <n v="0"/>
    <n v="0"/>
    <n v="0"/>
    <n v="0"/>
    <n v="0"/>
    <n v="0"/>
    <m/>
    <n v="0"/>
    <n v="3"/>
    <n v="11"/>
    <n v="1289"/>
    <x v="0"/>
    <x v="0"/>
    <x v="9"/>
    <x v="0"/>
  </r>
  <r>
    <n v="1119"/>
    <n v="10979"/>
    <n v="0"/>
    <n v="0"/>
    <n v="34"/>
    <x v="1"/>
    <n v="31"/>
    <x v="2"/>
    <n v="2197"/>
    <x v="3"/>
    <n v="1"/>
    <n v="0"/>
    <n v="0"/>
    <n v="0"/>
    <n v="0"/>
    <n v="0"/>
    <n v="0"/>
    <n v="0"/>
    <n v="1"/>
    <n v="0"/>
    <n v="8"/>
    <n v="4"/>
    <n v="10"/>
    <n v="2"/>
    <n v="2"/>
    <n v="4"/>
    <n v="2"/>
    <n v="5"/>
    <n v="3"/>
    <n v="0"/>
    <n v="3"/>
    <x v="3"/>
    <x v="3"/>
    <x v="2"/>
    <n v="4.333333333333333"/>
    <x v="1"/>
    <n v="26"/>
    <x v="1"/>
    <n v="0"/>
    <n v="0"/>
    <n v="0"/>
    <n v="0"/>
    <n v="0"/>
    <n v="0"/>
    <m/>
    <n v="0"/>
    <n v="3"/>
    <n v="11"/>
    <n v="22"/>
    <x v="1"/>
    <x v="1"/>
    <x v="1"/>
    <x v="0"/>
  </r>
  <r>
    <n v="1120"/>
    <n v="49678"/>
    <n v="0"/>
    <n v="1"/>
    <n v="81"/>
    <x v="3"/>
    <n v="59"/>
    <x v="1"/>
    <n v="2671"/>
    <x v="2"/>
    <n v="0"/>
    <n v="1"/>
    <n v="0"/>
    <n v="0"/>
    <n v="0"/>
    <n v="0"/>
    <n v="0"/>
    <n v="1"/>
    <n v="0"/>
    <n v="0"/>
    <n v="229"/>
    <n v="5"/>
    <n v="56"/>
    <n v="3"/>
    <n v="2"/>
    <n v="20"/>
    <n v="2"/>
    <n v="7"/>
    <n v="6"/>
    <n v="2"/>
    <n v="4"/>
    <x v="10"/>
    <x v="4"/>
    <x v="2"/>
    <n v="24.583333333333332"/>
    <x v="1"/>
    <n v="295"/>
    <x v="3"/>
    <n v="0"/>
    <n v="0"/>
    <n v="0"/>
    <n v="0"/>
    <n v="0"/>
    <n v="0"/>
    <m/>
    <n v="0"/>
    <n v="3"/>
    <n v="11"/>
    <n v="275"/>
    <x v="1"/>
    <x v="1"/>
    <x v="31"/>
    <x v="0"/>
  </r>
  <r>
    <n v="1121"/>
    <n v="56129"/>
    <n v="0"/>
    <n v="1"/>
    <n v="65"/>
    <x v="4"/>
    <n v="67"/>
    <x v="0"/>
    <n v="2533"/>
    <x v="1"/>
    <n v="0"/>
    <n v="0"/>
    <n v="0"/>
    <n v="1"/>
    <n v="0"/>
    <n v="0"/>
    <n v="0"/>
    <n v="0"/>
    <n v="1"/>
    <n v="0"/>
    <n v="320"/>
    <n v="48"/>
    <n v="133"/>
    <n v="39"/>
    <n v="72"/>
    <n v="48"/>
    <n v="4"/>
    <n v="4"/>
    <n v="6"/>
    <n v="2"/>
    <n v="10"/>
    <x v="23"/>
    <x v="2"/>
    <x v="1"/>
    <n v="34"/>
    <x v="2"/>
    <n v="612"/>
    <x v="2"/>
    <n v="0"/>
    <n v="0"/>
    <n v="0"/>
    <n v="0"/>
    <n v="0"/>
    <n v="0"/>
    <m/>
    <n v="0"/>
    <n v="3"/>
    <n v="11"/>
    <n v="564"/>
    <x v="1"/>
    <x v="1"/>
    <x v="34"/>
    <x v="0"/>
  </r>
  <r>
    <n v="1122"/>
    <n v="37155"/>
    <n v="1"/>
    <n v="0"/>
    <n v="51"/>
    <x v="0"/>
    <n v="31"/>
    <x v="2"/>
    <n v="2673"/>
    <x v="2"/>
    <n v="0"/>
    <n v="1"/>
    <n v="0"/>
    <n v="0"/>
    <n v="0"/>
    <n v="0"/>
    <n v="0"/>
    <n v="1"/>
    <n v="0"/>
    <n v="0"/>
    <n v="23"/>
    <n v="0"/>
    <n v="26"/>
    <n v="7"/>
    <n v="15"/>
    <n v="3"/>
    <n v="1"/>
    <n v="5"/>
    <n v="2"/>
    <n v="0"/>
    <n v="4"/>
    <x v="3"/>
    <x v="3"/>
    <x v="1"/>
    <n v="11.833333333333334"/>
    <x v="1"/>
    <n v="71"/>
    <x v="1"/>
    <n v="0"/>
    <n v="0"/>
    <n v="0"/>
    <n v="0"/>
    <n v="0"/>
    <n v="0"/>
    <m/>
    <n v="0"/>
    <n v="3"/>
    <n v="11"/>
    <n v="68"/>
    <x v="1"/>
    <x v="1"/>
    <x v="8"/>
    <x v="0"/>
  </r>
  <r>
    <n v="1123"/>
    <n v="21282"/>
    <n v="1"/>
    <n v="0"/>
    <n v="76"/>
    <x v="3"/>
    <n v="42"/>
    <x v="3"/>
    <n v="2208"/>
    <x v="3"/>
    <n v="1"/>
    <n v="0"/>
    <n v="0"/>
    <n v="0"/>
    <n v="0"/>
    <n v="1"/>
    <n v="0"/>
    <n v="0"/>
    <n v="0"/>
    <n v="0"/>
    <n v="1"/>
    <n v="5"/>
    <n v="8"/>
    <n v="4"/>
    <n v="8"/>
    <n v="20"/>
    <n v="2"/>
    <n v="6"/>
    <n v="2"/>
    <n v="1"/>
    <n v="2"/>
    <x v="7"/>
    <x v="3"/>
    <x v="2"/>
    <n v="5.2"/>
    <x v="1"/>
    <n v="26"/>
    <x v="1"/>
    <n v="0"/>
    <n v="0"/>
    <n v="0"/>
    <n v="0"/>
    <n v="0"/>
    <n v="0"/>
    <m/>
    <n v="0"/>
    <n v="3"/>
    <n v="11"/>
    <n v="6"/>
    <x v="1"/>
    <x v="1"/>
    <x v="14"/>
    <x v="0"/>
  </r>
  <r>
    <n v="1124"/>
    <n v="33419"/>
    <n v="0"/>
    <n v="1"/>
    <n v="76"/>
    <x v="3"/>
    <n v="58"/>
    <x v="1"/>
    <n v="2475"/>
    <x v="0"/>
    <n v="0"/>
    <n v="0"/>
    <n v="1"/>
    <n v="0"/>
    <n v="0"/>
    <n v="0"/>
    <n v="0"/>
    <n v="0"/>
    <n v="0"/>
    <n v="1"/>
    <n v="56"/>
    <n v="0"/>
    <n v="12"/>
    <n v="0"/>
    <n v="0"/>
    <n v="18"/>
    <n v="2"/>
    <n v="7"/>
    <n v="2"/>
    <n v="0"/>
    <n v="4"/>
    <x v="3"/>
    <x v="3"/>
    <x v="1"/>
    <n v="11.333333333333334"/>
    <x v="1"/>
    <n v="68"/>
    <x v="1"/>
    <n v="0"/>
    <n v="0"/>
    <n v="0"/>
    <n v="0"/>
    <n v="0"/>
    <n v="0"/>
    <m/>
    <n v="0"/>
    <n v="3"/>
    <n v="11"/>
    <n v="50"/>
    <x v="1"/>
    <x v="1"/>
    <x v="14"/>
    <x v="0"/>
  </r>
  <r>
    <n v="1125"/>
    <n v="63285"/>
    <n v="0"/>
    <n v="0"/>
    <n v="84"/>
    <x v="3"/>
    <n v="75"/>
    <x v="4"/>
    <n v="2395"/>
    <x v="4"/>
    <n v="0"/>
    <n v="0"/>
    <n v="0"/>
    <n v="0"/>
    <n v="1"/>
    <n v="0"/>
    <n v="0"/>
    <n v="1"/>
    <n v="0"/>
    <n v="0"/>
    <n v="508"/>
    <n v="124"/>
    <n v="249"/>
    <n v="50"/>
    <n v="38"/>
    <n v="134"/>
    <n v="1"/>
    <n v="3"/>
    <n v="6"/>
    <n v="5"/>
    <n v="13"/>
    <x v="13"/>
    <x v="0"/>
    <x v="1"/>
    <n v="40.375"/>
    <x v="2"/>
    <n v="969"/>
    <x v="2"/>
    <n v="0"/>
    <n v="0"/>
    <n v="0"/>
    <n v="0"/>
    <n v="0"/>
    <n v="0"/>
    <m/>
    <n v="0"/>
    <n v="3"/>
    <n v="11"/>
    <n v="835"/>
    <x v="1"/>
    <x v="1"/>
    <x v="30"/>
    <x v="0"/>
  </r>
  <r>
    <n v="1126"/>
    <n v="21255"/>
    <n v="1"/>
    <n v="0"/>
    <n v="56"/>
    <x v="0"/>
    <n v="46"/>
    <x v="3"/>
    <n v="2318"/>
    <x v="1"/>
    <n v="0"/>
    <n v="0"/>
    <n v="0"/>
    <n v="1"/>
    <n v="0"/>
    <n v="0"/>
    <n v="0"/>
    <n v="0"/>
    <n v="1"/>
    <n v="0"/>
    <n v="29"/>
    <n v="0"/>
    <n v="25"/>
    <n v="2"/>
    <n v="2"/>
    <n v="3"/>
    <n v="4"/>
    <n v="4"/>
    <n v="2"/>
    <n v="1"/>
    <n v="4"/>
    <x v="17"/>
    <x v="3"/>
    <x v="1"/>
    <n v="8.2857142857142865"/>
    <x v="1"/>
    <n v="58"/>
    <x v="1"/>
    <n v="0"/>
    <n v="0"/>
    <n v="0"/>
    <n v="0"/>
    <n v="0"/>
    <n v="0"/>
    <m/>
    <n v="0"/>
    <n v="3"/>
    <n v="11"/>
    <n v="55"/>
    <x v="1"/>
    <x v="1"/>
    <x v="8"/>
    <x v="0"/>
  </r>
  <r>
    <n v="1127"/>
    <n v="42162"/>
    <n v="1"/>
    <n v="0"/>
    <n v="31"/>
    <x v="1"/>
    <n v="39"/>
    <x v="2"/>
    <n v="2381"/>
    <x v="1"/>
    <n v="0"/>
    <n v="0"/>
    <n v="0"/>
    <n v="1"/>
    <n v="0"/>
    <n v="0"/>
    <n v="0"/>
    <n v="1"/>
    <n v="0"/>
    <n v="0"/>
    <n v="46"/>
    <n v="7"/>
    <n v="59"/>
    <n v="2"/>
    <n v="4"/>
    <n v="27"/>
    <n v="2"/>
    <n v="6"/>
    <n v="3"/>
    <n v="1"/>
    <n v="3"/>
    <x v="17"/>
    <x v="3"/>
    <x v="2"/>
    <n v="16.857142857142858"/>
    <x v="1"/>
    <n v="118"/>
    <x v="3"/>
    <n v="0"/>
    <n v="0"/>
    <n v="1"/>
    <n v="0"/>
    <n v="0"/>
    <n v="1"/>
    <m/>
    <n v="0"/>
    <n v="3"/>
    <n v="11"/>
    <n v="91"/>
    <x v="0"/>
    <x v="0"/>
    <x v="6"/>
    <x v="0"/>
  </r>
  <r>
    <n v="1128"/>
    <n v="54450"/>
    <n v="1"/>
    <n v="1"/>
    <n v="0"/>
    <x v="5"/>
    <n v="64"/>
    <x v="0"/>
    <n v="2812"/>
    <x v="1"/>
    <n v="0"/>
    <n v="0"/>
    <n v="0"/>
    <n v="1"/>
    <n v="0"/>
    <n v="0"/>
    <n v="0"/>
    <n v="1"/>
    <n v="0"/>
    <n v="0"/>
    <n v="454"/>
    <n v="0"/>
    <n v="171"/>
    <n v="8"/>
    <n v="19"/>
    <n v="32"/>
    <n v="12"/>
    <n v="8"/>
    <n v="9"/>
    <n v="2"/>
    <n v="8"/>
    <x v="19"/>
    <x v="2"/>
    <x v="2"/>
    <n v="34.315789473684212"/>
    <x v="2"/>
    <n v="652"/>
    <x v="2"/>
    <n v="0"/>
    <n v="0"/>
    <n v="0"/>
    <n v="0"/>
    <n v="0"/>
    <n v="0"/>
    <m/>
    <n v="0"/>
    <n v="3"/>
    <n v="11"/>
    <n v="620"/>
    <x v="1"/>
    <x v="1"/>
    <x v="17"/>
    <x v="0"/>
  </r>
  <r>
    <n v="1129"/>
    <n v="57744"/>
    <n v="0"/>
    <n v="1"/>
    <n v="91"/>
    <x v="3"/>
    <n v="66"/>
    <x v="0"/>
    <n v="2388"/>
    <x v="2"/>
    <n v="0"/>
    <n v="1"/>
    <n v="0"/>
    <n v="0"/>
    <n v="0"/>
    <n v="0"/>
    <n v="0"/>
    <n v="0"/>
    <n v="0"/>
    <n v="1"/>
    <n v="350"/>
    <n v="3"/>
    <n v="39"/>
    <n v="0"/>
    <n v="0"/>
    <n v="19"/>
    <n v="2"/>
    <n v="8"/>
    <n v="9"/>
    <n v="1"/>
    <n v="4"/>
    <x v="4"/>
    <x v="4"/>
    <x v="2"/>
    <n v="28"/>
    <x v="2"/>
    <n v="392"/>
    <x v="3"/>
    <n v="0"/>
    <n v="0"/>
    <n v="0"/>
    <n v="0"/>
    <n v="0"/>
    <n v="0"/>
    <m/>
    <n v="0"/>
    <n v="3"/>
    <n v="11"/>
    <n v="373"/>
    <x v="1"/>
    <x v="1"/>
    <x v="4"/>
    <x v="0"/>
  </r>
  <r>
    <n v="1130"/>
    <n v="26576"/>
    <n v="1"/>
    <n v="0"/>
    <n v="40"/>
    <x v="1"/>
    <n v="34"/>
    <x v="2"/>
    <n v="2783"/>
    <x v="0"/>
    <n v="0"/>
    <n v="0"/>
    <n v="1"/>
    <n v="0"/>
    <n v="0"/>
    <n v="0"/>
    <n v="0"/>
    <n v="1"/>
    <n v="0"/>
    <n v="0"/>
    <n v="10"/>
    <n v="0"/>
    <n v="8"/>
    <n v="0"/>
    <n v="0"/>
    <n v="9"/>
    <n v="1"/>
    <n v="9"/>
    <n v="1"/>
    <n v="0"/>
    <n v="2"/>
    <x v="20"/>
    <x v="1"/>
    <x v="1"/>
    <n v="6"/>
    <x v="1"/>
    <n v="18"/>
    <x v="1"/>
    <n v="0"/>
    <n v="0"/>
    <n v="1"/>
    <n v="0"/>
    <n v="0"/>
    <n v="1"/>
    <m/>
    <n v="0"/>
    <n v="3"/>
    <n v="11"/>
    <n v="9"/>
    <x v="0"/>
    <x v="0"/>
    <x v="1"/>
    <x v="0"/>
  </r>
  <r>
    <n v="1131"/>
    <n v="57513"/>
    <n v="0"/>
    <n v="0"/>
    <n v="59"/>
    <x v="0"/>
    <n v="77"/>
    <x v="4"/>
    <n v="2517"/>
    <x v="4"/>
    <n v="0"/>
    <n v="0"/>
    <n v="0"/>
    <n v="0"/>
    <n v="1"/>
    <n v="0"/>
    <n v="0"/>
    <n v="0"/>
    <n v="0"/>
    <n v="1"/>
    <n v="735"/>
    <n v="40"/>
    <n v="183"/>
    <n v="52"/>
    <n v="20"/>
    <n v="30"/>
    <n v="2"/>
    <n v="6"/>
    <n v="9"/>
    <n v="3"/>
    <n v="13"/>
    <x v="11"/>
    <x v="0"/>
    <x v="1"/>
    <n v="41.2"/>
    <x v="2"/>
    <n v="1030"/>
    <x v="4"/>
    <n v="0"/>
    <n v="0"/>
    <n v="0"/>
    <n v="0"/>
    <n v="0"/>
    <n v="0"/>
    <m/>
    <n v="0"/>
    <n v="3"/>
    <n v="11"/>
    <n v="1000"/>
    <x v="1"/>
    <x v="1"/>
    <x v="36"/>
    <x v="0"/>
  </r>
  <r>
    <n v="1132"/>
    <n v="68142"/>
    <n v="0"/>
    <n v="1"/>
    <n v="96"/>
    <x v="3"/>
    <n v="56"/>
    <x v="1"/>
    <n v="2828"/>
    <x v="1"/>
    <n v="0"/>
    <n v="0"/>
    <n v="0"/>
    <n v="1"/>
    <n v="0"/>
    <n v="0"/>
    <n v="0"/>
    <n v="1"/>
    <n v="0"/>
    <n v="0"/>
    <n v="897"/>
    <n v="126"/>
    <n v="196"/>
    <n v="91"/>
    <n v="112"/>
    <n v="37"/>
    <n v="3"/>
    <n v="6"/>
    <n v="10"/>
    <n v="4"/>
    <n v="7"/>
    <x v="27"/>
    <x v="0"/>
    <x v="2"/>
    <n v="67.714285714285708"/>
    <x v="0"/>
    <n v="1422"/>
    <x v="4"/>
    <n v="0"/>
    <n v="0"/>
    <n v="0"/>
    <n v="0"/>
    <n v="0"/>
    <n v="0"/>
    <m/>
    <n v="0"/>
    <n v="3"/>
    <n v="11"/>
    <n v="1385"/>
    <x v="1"/>
    <x v="1"/>
    <x v="9"/>
    <x v="0"/>
  </r>
  <r>
    <n v="1133"/>
    <n v="7500"/>
    <n v="0"/>
    <n v="1"/>
    <n v="61"/>
    <x v="4"/>
    <n v="41"/>
    <x v="3"/>
    <n v="2828"/>
    <x v="2"/>
    <n v="0"/>
    <n v="1"/>
    <n v="0"/>
    <n v="0"/>
    <n v="0"/>
    <n v="0"/>
    <n v="0"/>
    <n v="1"/>
    <n v="0"/>
    <n v="0"/>
    <n v="5"/>
    <n v="2"/>
    <n v="3"/>
    <n v="3"/>
    <n v="0"/>
    <n v="5"/>
    <n v="1"/>
    <n v="8"/>
    <n v="1"/>
    <n v="0"/>
    <n v="2"/>
    <x v="20"/>
    <x v="1"/>
    <x v="1"/>
    <n v="4.333333333333333"/>
    <x v="1"/>
    <n v="13"/>
    <x v="1"/>
    <n v="0"/>
    <n v="0"/>
    <n v="0"/>
    <n v="0"/>
    <n v="0"/>
    <n v="0"/>
    <m/>
    <n v="0"/>
    <n v="3"/>
    <n v="11"/>
    <n v="8"/>
    <x v="1"/>
    <x v="1"/>
    <x v="28"/>
    <x v="0"/>
  </r>
  <r>
    <n v="1134"/>
    <n v="83145"/>
    <n v="0"/>
    <n v="0"/>
    <n v="14"/>
    <x v="5"/>
    <n v="46"/>
    <x v="3"/>
    <n v="2804"/>
    <x v="1"/>
    <n v="0"/>
    <n v="0"/>
    <n v="0"/>
    <n v="1"/>
    <n v="0"/>
    <n v="0"/>
    <n v="0"/>
    <n v="1"/>
    <n v="0"/>
    <n v="0"/>
    <n v="777"/>
    <n v="35"/>
    <n v="731"/>
    <n v="39"/>
    <n v="137"/>
    <n v="114"/>
    <n v="1"/>
    <n v="2"/>
    <n v="5"/>
    <n v="9"/>
    <n v="11"/>
    <x v="11"/>
    <x v="0"/>
    <x v="1"/>
    <n v="68.760000000000005"/>
    <x v="0"/>
    <n v="1719"/>
    <x v="0"/>
    <n v="0"/>
    <n v="0"/>
    <n v="0"/>
    <n v="0"/>
    <n v="1"/>
    <n v="1"/>
    <m/>
    <n v="0"/>
    <n v="3"/>
    <n v="11"/>
    <n v="1605"/>
    <x v="0"/>
    <x v="0"/>
    <x v="25"/>
    <x v="1"/>
  </r>
  <r>
    <n v="1135"/>
    <n v="54197"/>
    <n v="0"/>
    <n v="1"/>
    <n v="16"/>
    <x v="2"/>
    <n v="60"/>
    <x v="0"/>
    <n v="2246"/>
    <x v="2"/>
    <n v="0"/>
    <n v="1"/>
    <n v="0"/>
    <n v="0"/>
    <n v="0"/>
    <n v="0"/>
    <n v="0"/>
    <n v="0"/>
    <n v="1"/>
    <n v="0"/>
    <n v="162"/>
    <n v="6"/>
    <n v="37"/>
    <n v="6"/>
    <n v="13"/>
    <n v="13"/>
    <n v="2"/>
    <n v="1"/>
    <n v="1"/>
    <n v="3"/>
    <n v="6"/>
    <x v="16"/>
    <x v="3"/>
    <x v="1"/>
    <n v="22.4"/>
    <x v="1"/>
    <n v="224"/>
    <x v="3"/>
    <n v="0"/>
    <n v="0"/>
    <n v="0"/>
    <n v="0"/>
    <n v="0"/>
    <n v="0"/>
    <m/>
    <n v="0"/>
    <n v="3"/>
    <n v="11"/>
    <n v="211"/>
    <x v="1"/>
    <x v="1"/>
    <x v="20"/>
    <x v="0"/>
  </r>
  <r>
    <n v="1136"/>
    <n v="23091"/>
    <n v="1"/>
    <n v="1"/>
    <n v="98"/>
    <x v="3"/>
    <n v="57"/>
    <x v="1"/>
    <n v="2191"/>
    <x v="0"/>
    <n v="0"/>
    <n v="0"/>
    <n v="1"/>
    <n v="0"/>
    <n v="0"/>
    <n v="0"/>
    <n v="0"/>
    <n v="0"/>
    <n v="0"/>
    <n v="1"/>
    <n v="35"/>
    <n v="0"/>
    <n v="11"/>
    <n v="0"/>
    <n v="0"/>
    <n v="2"/>
    <n v="4"/>
    <n v="7"/>
    <n v="2"/>
    <n v="1"/>
    <n v="3"/>
    <x v="3"/>
    <x v="3"/>
    <x v="1"/>
    <n v="7.666666666666667"/>
    <x v="1"/>
    <n v="46"/>
    <x v="1"/>
    <n v="0"/>
    <n v="0"/>
    <n v="0"/>
    <n v="0"/>
    <n v="0"/>
    <n v="0"/>
    <m/>
    <n v="0"/>
    <n v="3"/>
    <n v="11"/>
    <n v="44"/>
    <x v="1"/>
    <x v="1"/>
    <x v="14"/>
    <x v="0"/>
  </r>
  <r>
    <n v="1137"/>
    <n v="46049"/>
    <n v="1"/>
    <n v="1"/>
    <n v="11"/>
    <x v="5"/>
    <n v="44"/>
    <x v="3"/>
    <n v="2502"/>
    <x v="2"/>
    <n v="0"/>
    <n v="1"/>
    <n v="0"/>
    <n v="0"/>
    <n v="0"/>
    <n v="0"/>
    <n v="0"/>
    <n v="1"/>
    <n v="0"/>
    <n v="0"/>
    <n v="342"/>
    <n v="9"/>
    <n v="112"/>
    <n v="19"/>
    <n v="14"/>
    <n v="19"/>
    <n v="10"/>
    <n v="7"/>
    <n v="5"/>
    <n v="2"/>
    <n v="9"/>
    <x v="21"/>
    <x v="2"/>
    <x v="1"/>
    <n v="31"/>
    <x v="2"/>
    <n v="496"/>
    <x v="3"/>
    <n v="0"/>
    <n v="0"/>
    <n v="0"/>
    <n v="0"/>
    <n v="0"/>
    <n v="0"/>
    <m/>
    <n v="0"/>
    <n v="3"/>
    <n v="11"/>
    <n v="477"/>
    <x v="0"/>
    <x v="0"/>
    <x v="32"/>
    <x v="0"/>
  </r>
  <r>
    <n v="1138"/>
    <n v="56715"/>
    <n v="0"/>
    <n v="0"/>
    <n v="52"/>
    <x v="0"/>
    <n v="46"/>
    <x v="3"/>
    <n v="2730"/>
    <x v="1"/>
    <n v="0"/>
    <n v="0"/>
    <n v="0"/>
    <n v="1"/>
    <n v="0"/>
    <n v="0"/>
    <n v="0"/>
    <n v="1"/>
    <n v="0"/>
    <n v="0"/>
    <n v="258"/>
    <n v="105"/>
    <n v="239"/>
    <n v="237"/>
    <n v="172"/>
    <n v="9"/>
    <n v="1"/>
    <n v="4"/>
    <n v="7"/>
    <n v="3"/>
    <n v="4"/>
    <x v="4"/>
    <x v="4"/>
    <x v="2"/>
    <n v="72.214285714285708"/>
    <x v="0"/>
    <n v="1011"/>
    <x v="4"/>
    <n v="0"/>
    <n v="0"/>
    <n v="0"/>
    <n v="0"/>
    <n v="0"/>
    <n v="0"/>
    <m/>
    <n v="0"/>
    <n v="3"/>
    <n v="11"/>
    <n v="1002"/>
    <x v="1"/>
    <x v="1"/>
    <x v="26"/>
    <x v="0"/>
  </r>
  <r>
    <n v="1139"/>
    <n v="79410"/>
    <n v="0"/>
    <n v="0"/>
    <n v="19"/>
    <x v="2"/>
    <n v="59"/>
    <x v="1"/>
    <n v="2190"/>
    <x v="2"/>
    <n v="0"/>
    <n v="1"/>
    <n v="0"/>
    <n v="0"/>
    <n v="0"/>
    <n v="0"/>
    <n v="0"/>
    <n v="1"/>
    <n v="0"/>
    <n v="0"/>
    <n v="658"/>
    <n v="80"/>
    <n v="483"/>
    <n v="123"/>
    <n v="13"/>
    <n v="13"/>
    <n v="1"/>
    <n v="1"/>
    <n v="3"/>
    <n v="2"/>
    <n v="5"/>
    <x v="16"/>
    <x v="3"/>
    <x v="1"/>
    <n v="135.69999999999999"/>
    <x v="0"/>
    <n v="1357"/>
    <x v="4"/>
    <n v="0"/>
    <n v="0"/>
    <n v="0"/>
    <n v="0"/>
    <n v="0"/>
    <n v="0"/>
    <m/>
    <n v="0"/>
    <n v="3"/>
    <n v="11"/>
    <n v="1344"/>
    <x v="1"/>
    <x v="1"/>
    <x v="11"/>
    <x v="1"/>
  </r>
  <r>
    <n v="1140"/>
    <n v="57304"/>
    <n v="0"/>
    <n v="1"/>
    <n v="61"/>
    <x v="4"/>
    <n v="69"/>
    <x v="0"/>
    <n v="2634"/>
    <x v="2"/>
    <n v="0"/>
    <n v="1"/>
    <n v="0"/>
    <n v="0"/>
    <n v="0"/>
    <n v="0"/>
    <n v="0"/>
    <n v="1"/>
    <n v="0"/>
    <n v="0"/>
    <n v="356"/>
    <n v="80"/>
    <n v="329"/>
    <n v="138"/>
    <n v="17"/>
    <n v="106"/>
    <n v="2"/>
    <n v="5"/>
    <n v="7"/>
    <n v="6"/>
    <n v="10"/>
    <x v="18"/>
    <x v="0"/>
    <x v="1"/>
    <n v="40"/>
    <x v="2"/>
    <n v="920"/>
    <x v="2"/>
    <n v="0"/>
    <n v="0"/>
    <n v="0"/>
    <n v="0"/>
    <n v="0"/>
    <n v="0"/>
    <m/>
    <n v="0"/>
    <n v="3"/>
    <n v="11"/>
    <n v="814"/>
    <x v="1"/>
    <x v="1"/>
    <x v="34"/>
    <x v="0"/>
  </r>
  <r>
    <n v="1141"/>
    <n v="44375"/>
    <n v="0"/>
    <n v="1"/>
    <n v="73"/>
    <x v="4"/>
    <n v="55"/>
    <x v="1"/>
    <n v="2257"/>
    <x v="2"/>
    <n v="0"/>
    <n v="1"/>
    <n v="0"/>
    <n v="0"/>
    <n v="0"/>
    <n v="0"/>
    <n v="0"/>
    <n v="1"/>
    <n v="0"/>
    <n v="0"/>
    <n v="213"/>
    <n v="5"/>
    <n v="28"/>
    <n v="7"/>
    <n v="7"/>
    <n v="41"/>
    <n v="1"/>
    <n v="5"/>
    <n v="4"/>
    <n v="1"/>
    <n v="6"/>
    <x v="12"/>
    <x v="4"/>
    <x v="1"/>
    <n v="23.636363636363637"/>
    <x v="1"/>
    <n v="260"/>
    <x v="3"/>
    <n v="0"/>
    <n v="0"/>
    <n v="0"/>
    <n v="0"/>
    <n v="0"/>
    <n v="0"/>
    <m/>
    <n v="0"/>
    <n v="3"/>
    <n v="11"/>
    <n v="219"/>
    <x v="1"/>
    <x v="1"/>
    <x v="40"/>
    <x v="0"/>
  </r>
  <r>
    <n v="1142"/>
    <n v="54450"/>
    <n v="1"/>
    <n v="1"/>
    <n v="0"/>
    <x v="5"/>
    <n v="64"/>
    <x v="0"/>
    <n v="2812"/>
    <x v="1"/>
    <n v="0"/>
    <n v="0"/>
    <n v="0"/>
    <n v="1"/>
    <n v="0"/>
    <n v="0"/>
    <n v="0"/>
    <n v="1"/>
    <n v="0"/>
    <n v="0"/>
    <n v="454"/>
    <n v="0"/>
    <n v="171"/>
    <n v="8"/>
    <n v="19"/>
    <n v="32"/>
    <n v="12"/>
    <n v="8"/>
    <n v="9"/>
    <n v="2"/>
    <n v="8"/>
    <x v="19"/>
    <x v="2"/>
    <x v="2"/>
    <n v="34.315789473684212"/>
    <x v="2"/>
    <n v="652"/>
    <x v="2"/>
    <n v="0"/>
    <n v="0"/>
    <n v="0"/>
    <n v="0"/>
    <n v="0"/>
    <n v="0"/>
    <m/>
    <n v="0"/>
    <n v="3"/>
    <n v="11"/>
    <n v="620"/>
    <x v="1"/>
    <x v="1"/>
    <x v="17"/>
    <x v="0"/>
  </r>
  <r>
    <n v="1143"/>
    <n v="59594"/>
    <n v="0"/>
    <n v="1"/>
    <n v="74"/>
    <x v="4"/>
    <n v="55"/>
    <x v="1"/>
    <n v="2776"/>
    <x v="2"/>
    <n v="0"/>
    <n v="1"/>
    <n v="0"/>
    <n v="0"/>
    <n v="0"/>
    <n v="0"/>
    <n v="0"/>
    <n v="1"/>
    <n v="0"/>
    <n v="0"/>
    <n v="457"/>
    <n v="4"/>
    <n v="29"/>
    <n v="0"/>
    <n v="0"/>
    <n v="9"/>
    <n v="1"/>
    <n v="7"/>
    <n v="8"/>
    <n v="1"/>
    <n v="7"/>
    <x v="21"/>
    <x v="2"/>
    <x v="2"/>
    <n v="30.625"/>
    <x v="2"/>
    <n v="490"/>
    <x v="3"/>
    <n v="0"/>
    <n v="0"/>
    <n v="0"/>
    <n v="1"/>
    <n v="0"/>
    <n v="1"/>
    <m/>
    <n v="0"/>
    <n v="3"/>
    <n v="11"/>
    <n v="481"/>
    <x v="1"/>
    <x v="1"/>
    <x v="18"/>
    <x v="0"/>
  </r>
  <r>
    <n v="1144"/>
    <n v="80685"/>
    <n v="0"/>
    <n v="0"/>
    <n v="55"/>
    <x v="0"/>
    <n v="26"/>
    <x v="5"/>
    <n v="2835"/>
    <x v="1"/>
    <n v="0"/>
    <n v="0"/>
    <n v="0"/>
    <n v="1"/>
    <n v="0"/>
    <n v="0"/>
    <n v="0"/>
    <n v="1"/>
    <n v="0"/>
    <n v="0"/>
    <n v="241"/>
    <n v="45"/>
    <n v="604"/>
    <n v="34"/>
    <n v="26"/>
    <n v="54"/>
    <n v="1"/>
    <n v="2"/>
    <n v="6"/>
    <n v="4"/>
    <n v="10"/>
    <x v="2"/>
    <x v="2"/>
    <x v="1"/>
    <n v="47.5"/>
    <x v="2"/>
    <n v="950"/>
    <x v="2"/>
    <n v="0"/>
    <n v="0"/>
    <n v="0"/>
    <n v="0"/>
    <n v="0"/>
    <n v="0"/>
    <m/>
    <n v="0"/>
    <n v="3"/>
    <n v="11"/>
    <n v="896"/>
    <x v="1"/>
    <x v="1"/>
    <x v="22"/>
    <x v="0"/>
  </r>
  <r>
    <n v="1145"/>
    <n v="40344"/>
    <n v="0"/>
    <n v="1"/>
    <n v="48"/>
    <x v="0"/>
    <n v="46"/>
    <x v="3"/>
    <n v="2418"/>
    <x v="2"/>
    <n v="0"/>
    <n v="1"/>
    <n v="0"/>
    <n v="0"/>
    <n v="0"/>
    <n v="0"/>
    <n v="0"/>
    <n v="0"/>
    <n v="0"/>
    <n v="1"/>
    <n v="210"/>
    <n v="0"/>
    <n v="6"/>
    <n v="0"/>
    <n v="0"/>
    <n v="2"/>
    <n v="2"/>
    <n v="7"/>
    <n v="4"/>
    <n v="1"/>
    <n v="5"/>
    <x v="16"/>
    <x v="3"/>
    <x v="1"/>
    <n v="21.6"/>
    <x v="1"/>
    <n v="216"/>
    <x v="3"/>
    <n v="0"/>
    <n v="0"/>
    <n v="0"/>
    <n v="0"/>
    <n v="0"/>
    <n v="0"/>
    <m/>
    <n v="0"/>
    <n v="3"/>
    <n v="11"/>
    <n v="214"/>
    <x v="1"/>
    <x v="1"/>
    <x v="10"/>
    <x v="0"/>
  </r>
  <r>
    <n v="1146"/>
    <n v="62710"/>
    <n v="0"/>
    <n v="1"/>
    <n v="53"/>
    <x v="0"/>
    <n v="48"/>
    <x v="3"/>
    <n v="2561"/>
    <x v="2"/>
    <n v="0"/>
    <n v="1"/>
    <n v="0"/>
    <n v="0"/>
    <n v="0"/>
    <n v="0"/>
    <n v="0"/>
    <n v="1"/>
    <n v="0"/>
    <n v="0"/>
    <n v="441"/>
    <n v="35"/>
    <n v="83"/>
    <n v="7"/>
    <n v="29"/>
    <n v="11"/>
    <n v="4"/>
    <n v="4"/>
    <n v="4"/>
    <n v="2"/>
    <n v="12"/>
    <x v="23"/>
    <x v="2"/>
    <x v="1"/>
    <n v="33.055555555555557"/>
    <x v="2"/>
    <n v="595"/>
    <x v="2"/>
    <n v="0"/>
    <n v="0"/>
    <n v="0"/>
    <n v="0"/>
    <n v="0"/>
    <n v="0"/>
    <m/>
    <n v="0"/>
    <n v="3"/>
    <n v="11"/>
    <n v="584"/>
    <x v="1"/>
    <x v="1"/>
    <x v="22"/>
    <x v="0"/>
  </r>
  <r>
    <n v="1147"/>
    <n v="48985"/>
    <n v="0"/>
    <n v="1"/>
    <n v="13"/>
    <x v="5"/>
    <n v="52"/>
    <x v="1"/>
    <n v="2518"/>
    <x v="2"/>
    <n v="0"/>
    <n v="1"/>
    <n v="0"/>
    <n v="0"/>
    <n v="0"/>
    <n v="1"/>
    <n v="0"/>
    <n v="0"/>
    <n v="0"/>
    <n v="0"/>
    <n v="19"/>
    <n v="13"/>
    <n v="18"/>
    <n v="10"/>
    <n v="7"/>
    <n v="8"/>
    <n v="1"/>
    <n v="3"/>
    <n v="1"/>
    <n v="1"/>
    <n v="3"/>
    <x v="7"/>
    <x v="3"/>
    <x v="1"/>
    <n v="13.4"/>
    <x v="1"/>
    <n v="67"/>
    <x v="1"/>
    <n v="0"/>
    <n v="0"/>
    <n v="0"/>
    <n v="0"/>
    <n v="0"/>
    <n v="0"/>
    <m/>
    <n v="0"/>
    <n v="3"/>
    <n v="11"/>
    <n v="59"/>
    <x v="1"/>
    <x v="1"/>
    <x v="23"/>
    <x v="0"/>
  </r>
  <r>
    <n v="1148"/>
    <n v="35322"/>
    <n v="1"/>
    <n v="2"/>
    <n v="34"/>
    <x v="1"/>
    <n v="52"/>
    <x v="1"/>
    <n v="2835"/>
    <x v="1"/>
    <n v="0"/>
    <n v="0"/>
    <n v="0"/>
    <n v="1"/>
    <n v="0"/>
    <n v="0"/>
    <n v="0"/>
    <n v="1"/>
    <n v="0"/>
    <n v="0"/>
    <n v="28"/>
    <n v="9"/>
    <n v="37"/>
    <n v="12"/>
    <n v="7"/>
    <n v="13"/>
    <n v="3"/>
    <n v="8"/>
    <n v="2"/>
    <n v="0"/>
    <n v="4"/>
    <x v="3"/>
    <x v="3"/>
    <x v="1"/>
    <n v="15.5"/>
    <x v="1"/>
    <n v="93"/>
    <x v="1"/>
    <n v="0"/>
    <n v="0"/>
    <n v="0"/>
    <n v="0"/>
    <n v="0"/>
    <n v="0"/>
    <m/>
    <n v="0"/>
    <n v="3"/>
    <n v="11"/>
    <n v="80"/>
    <x v="1"/>
    <x v="1"/>
    <x v="1"/>
    <x v="0"/>
  </r>
  <r>
    <n v="1149"/>
    <n v="77142"/>
    <n v="0"/>
    <n v="0"/>
    <n v="54"/>
    <x v="0"/>
    <n v="72"/>
    <x v="4"/>
    <n v="2555"/>
    <x v="2"/>
    <n v="0"/>
    <n v="1"/>
    <n v="0"/>
    <n v="0"/>
    <n v="0"/>
    <n v="0"/>
    <n v="0"/>
    <n v="1"/>
    <n v="0"/>
    <n v="0"/>
    <n v="476"/>
    <n v="75"/>
    <n v="162"/>
    <n v="29"/>
    <n v="151"/>
    <n v="97"/>
    <n v="1"/>
    <n v="2"/>
    <n v="4"/>
    <n v="4"/>
    <n v="8"/>
    <x v="21"/>
    <x v="2"/>
    <x v="1"/>
    <n v="55.8125"/>
    <x v="0"/>
    <n v="893"/>
    <x v="2"/>
    <n v="0"/>
    <n v="0"/>
    <n v="0"/>
    <n v="0"/>
    <n v="0"/>
    <n v="0"/>
    <m/>
    <n v="0"/>
    <n v="3"/>
    <n v="11"/>
    <n v="796"/>
    <x v="1"/>
    <x v="1"/>
    <x v="41"/>
    <x v="0"/>
  </r>
  <r>
    <n v="1150"/>
    <n v="81657"/>
    <n v="0"/>
    <n v="0"/>
    <n v="69"/>
    <x v="4"/>
    <n v="51"/>
    <x v="1"/>
    <n v="2317"/>
    <x v="0"/>
    <n v="0"/>
    <n v="0"/>
    <n v="1"/>
    <n v="0"/>
    <n v="0"/>
    <n v="0"/>
    <n v="0"/>
    <n v="1"/>
    <n v="0"/>
    <n v="0"/>
    <n v="364"/>
    <n v="40"/>
    <n v="425"/>
    <n v="158"/>
    <n v="60"/>
    <n v="50"/>
    <n v="1"/>
    <n v="1"/>
    <n v="3"/>
    <n v="4"/>
    <n v="8"/>
    <x v="9"/>
    <x v="4"/>
    <x v="1"/>
    <n v="69.8"/>
    <x v="0"/>
    <n v="1047"/>
    <x v="4"/>
    <n v="0"/>
    <n v="0"/>
    <n v="0"/>
    <n v="0"/>
    <n v="0"/>
    <n v="0"/>
    <m/>
    <n v="0"/>
    <n v="3"/>
    <n v="11"/>
    <n v="997"/>
    <x v="1"/>
    <x v="1"/>
    <x v="33"/>
    <x v="0"/>
  </r>
  <r>
    <n v="1151"/>
    <n v="14421"/>
    <n v="0"/>
    <n v="0"/>
    <n v="81"/>
    <x v="3"/>
    <n v="24"/>
    <x v="5"/>
    <n v="2291"/>
    <x v="2"/>
    <n v="0"/>
    <n v="1"/>
    <n v="0"/>
    <n v="0"/>
    <n v="0"/>
    <n v="0"/>
    <n v="1"/>
    <n v="0"/>
    <n v="0"/>
    <n v="0"/>
    <n v="0"/>
    <n v="0"/>
    <n v="2"/>
    <n v="3"/>
    <n v="3"/>
    <n v="8"/>
    <n v="1"/>
    <n v="5"/>
    <n v="1"/>
    <n v="0"/>
    <n v="2"/>
    <x v="20"/>
    <x v="1"/>
    <x v="1"/>
    <n v="2.6666666666666665"/>
    <x v="1"/>
    <n v="8"/>
    <x v="1"/>
    <n v="0"/>
    <n v="0"/>
    <n v="1"/>
    <n v="0"/>
    <n v="0"/>
    <n v="1"/>
    <m/>
    <n v="0"/>
    <n v="3"/>
    <n v="11"/>
    <n v="0"/>
    <x v="1"/>
    <x v="1"/>
    <x v="14"/>
    <x v="0"/>
  </r>
  <r>
    <n v="1152"/>
    <n v="20130"/>
    <n v="0"/>
    <n v="0"/>
    <n v="99"/>
    <x v="3"/>
    <n v="46"/>
    <x v="3"/>
    <n v="2263"/>
    <x v="2"/>
    <n v="0"/>
    <n v="1"/>
    <n v="0"/>
    <n v="0"/>
    <n v="0"/>
    <n v="1"/>
    <n v="0"/>
    <n v="0"/>
    <n v="0"/>
    <n v="0"/>
    <n v="0"/>
    <n v="6"/>
    <n v="3"/>
    <n v="7"/>
    <n v="6"/>
    <n v="12"/>
    <n v="1"/>
    <n v="8"/>
    <n v="1"/>
    <n v="0"/>
    <n v="3"/>
    <x v="1"/>
    <x v="1"/>
    <x v="1"/>
    <n v="5.5"/>
    <x v="1"/>
    <n v="22"/>
    <x v="1"/>
    <n v="0"/>
    <n v="0"/>
    <n v="0"/>
    <n v="0"/>
    <n v="0"/>
    <n v="0"/>
    <m/>
    <n v="0"/>
    <n v="3"/>
    <n v="11"/>
    <n v="10"/>
    <x v="1"/>
    <x v="1"/>
    <x v="14"/>
    <x v="0"/>
  </r>
  <r>
    <n v="1153"/>
    <n v="74214"/>
    <n v="0"/>
    <n v="0"/>
    <n v="3"/>
    <x v="5"/>
    <n v="30"/>
    <x v="2"/>
    <n v="2831"/>
    <x v="2"/>
    <n v="0"/>
    <n v="1"/>
    <n v="0"/>
    <n v="0"/>
    <n v="0"/>
    <n v="0"/>
    <n v="0"/>
    <n v="0"/>
    <n v="0"/>
    <n v="1"/>
    <n v="863"/>
    <n v="83"/>
    <n v="547"/>
    <n v="86"/>
    <n v="99"/>
    <n v="33"/>
    <n v="1"/>
    <n v="5"/>
    <n v="8"/>
    <n v="2"/>
    <n v="5"/>
    <x v="9"/>
    <x v="4"/>
    <x v="2"/>
    <n v="111.86666666666666"/>
    <x v="0"/>
    <n v="1678"/>
    <x v="0"/>
    <n v="0"/>
    <n v="0"/>
    <n v="0"/>
    <n v="0"/>
    <n v="0"/>
    <n v="0"/>
    <m/>
    <n v="0"/>
    <n v="3"/>
    <n v="11"/>
    <n v="1645"/>
    <x v="1"/>
    <x v="1"/>
    <x v="25"/>
    <x v="1"/>
  </r>
  <r>
    <n v="1154"/>
    <n v="66726"/>
    <n v="1"/>
    <n v="1"/>
    <n v="61"/>
    <x v="4"/>
    <n v="63"/>
    <x v="0"/>
    <n v="2327"/>
    <x v="2"/>
    <n v="0"/>
    <n v="1"/>
    <n v="0"/>
    <n v="0"/>
    <n v="0"/>
    <n v="0"/>
    <n v="0"/>
    <n v="0"/>
    <n v="1"/>
    <n v="0"/>
    <n v="349"/>
    <n v="7"/>
    <n v="35"/>
    <n v="0"/>
    <n v="0"/>
    <n v="47"/>
    <n v="3"/>
    <n v="7"/>
    <n v="8"/>
    <n v="2"/>
    <n v="4"/>
    <x v="4"/>
    <x v="4"/>
    <x v="2"/>
    <n v="27.928571428571427"/>
    <x v="2"/>
    <n v="391"/>
    <x v="3"/>
    <n v="0"/>
    <n v="0"/>
    <n v="0"/>
    <n v="1"/>
    <n v="0"/>
    <n v="1"/>
    <m/>
    <n v="0"/>
    <n v="3"/>
    <n v="11"/>
    <n v="344"/>
    <x v="1"/>
    <x v="1"/>
    <x v="18"/>
    <x v="0"/>
  </r>
  <r>
    <n v="1155"/>
    <n v="23724"/>
    <n v="1"/>
    <n v="0"/>
    <n v="65"/>
    <x v="4"/>
    <n v="41"/>
    <x v="3"/>
    <n v="2696"/>
    <x v="1"/>
    <n v="0"/>
    <n v="0"/>
    <n v="0"/>
    <n v="1"/>
    <n v="0"/>
    <n v="0"/>
    <n v="1"/>
    <n v="0"/>
    <n v="0"/>
    <n v="0"/>
    <n v="5"/>
    <n v="23"/>
    <n v="15"/>
    <n v="0"/>
    <n v="18"/>
    <n v="14"/>
    <n v="2"/>
    <n v="8"/>
    <n v="2"/>
    <n v="0"/>
    <n v="3"/>
    <x v="7"/>
    <x v="3"/>
    <x v="1"/>
    <n v="12.2"/>
    <x v="1"/>
    <n v="61"/>
    <x v="1"/>
    <n v="0"/>
    <n v="0"/>
    <n v="0"/>
    <n v="0"/>
    <n v="0"/>
    <n v="0"/>
    <m/>
    <n v="0"/>
    <n v="3"/>
    <n v="11"/>
    <n v="47"/>
    <x v="1"/>
    <x v="1"/>
    <x v="28"/>
    <x v="0"/>
  </r>
  <r>
    <n v="1156"/>
    <n v="47353"/>
    <n v="0"/>
    <n v="1"/>
    <n v="93"/>
    <x v="3"/>
    <n v="60"/>
    <x v="0"/>
    <n v="2387"/>
    <x v="2"/>
    <n v="0"/>
    <n v="1"/>
    <n v="0"/>
    <n v="0"/>
    <n v="0"/>
    <n v="0"/>
    <n v="0"/>
    <n v="0"/>
    <n v="1"/>
    <n v="0"/>
    <n v="184"/>
    <n v="2"/>
    <n v="19"/>
    <n v="8"/>
    <n v="8"/>
    <n v="4"/>
    <n v="3"/>
    <n v="5"/>
    <n v="2"/>
    <n v="2"/>
    <n v="6"/>
    <x v="16"/>
    <x v="3"/>
    <x v="1"/>
    <n v="22.1"/>
    <x v="1"/>
    <n v="221"/>
    <x v="3"/>
    <n v="0"/>
    <n v="0"/>
    <n v="0"/>
    <n v="0"/>
    <n v="0"/>
    <n v="0"/>
    <m/>
    <n v="0"/>
    <n v="3"/>
    <n v="11"/>
    <n v="217"/>
    <x v="1"/>
    <x v="1"/>
    <x v="31"/>
    <x v="0"/>
  </r>
  <r>
    <n v="1157"/>
    <n v="33444"/>
    <n v="1"/>
    <n v="1"/>
    <n v="24"/>
    <x v="2"/>
    <n v="68"/>
    <x v="0"/>
    <n v="2762"/>
    <x v="2"/>
    <n v="0"/>
    <n v="1"/>
    <n v="0"/>
    <n v="0"/>
    <n v="0"/>
    <n v="0"/>
    <n v="0"/>
    <n v="0"/>
    <n v="1"/>
    <n v="0"/>
    <n v="8"/>
    <n v="0"/>
    <n v="8"/>
    <n v="0"/>
    <n v="0"/>
    <n v="2"/>
    <n v="1"/>
    <n v="8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4"/>
    <x v="1"/>
    <x v="1"/>
    <x v="3"/>
    <x v="0"/>
  </r>
  <r>
    <n v="1158"/>
    <n v="54386"/>
    <n v="0"/>
    <n v="1"/>
    <n v="8"/>
    <x v="5"/>
    <n v="39"/>
    <x v="2"/>
    <n v="2567"/>
    <x v="2"/>
    <n v="0"/>
    <n v="1"/>
    <n v="0"/>
    <n v="0"/>
    <n v="0"/>
    <n v="0"/>
    <n v="0"/>
    <n v="1"/>
    <n v="0"/>
    <n v="0"/>
    <n v="277"/>
    <n v="21"/>
    <n v="64"/>
    <n v="62"/>
    <n v="21"/>
    <n v="25"/>
    <n v="2"/>
    <n v="3"/>
    <n v="3"/>
    <n v="2"/>
    <n v="10"/>
    <x v="9"/>
    <x v="4"/>
    <x v="1"/>
    <n v="29.666666666666668"/>
    <x v="2"/>
    <n v="445"/>
    <x v="3"/>
    <n v="0"/>
    <n v="0"/>
    <n v="0"/>
    <n v="0"/>
    <n v="0"/>
    <n v="0"/>
    <m/>
    <n v="0"/>
    <n v="3"/>
    <n v="11"/>
    <n v="420"/>
    <x v="1"/>
    <x v="1"/>
    <x v="32"/>
    <x v="0"/>
  </r>
  <r>
    <n v="1159"/>
    <n v="28510"/>
    <n v="1"/>
    <n v="1"/>
    <n v="72"/>
    <x v="4"/>
    <n v="39"/>
    <x v="2"/>
    <n v="2601"/>
    <x v="3"/>
    <n v="1"/>
    <n v="0"/>
    <n v="0"/>
    <n v="0"/>
    <n v="0"/>
    <n v="0"/>
    <n v="0"/>
    <n v="1"/>
    <n v="0"/>
    <n v="0"/>
    <n v="44"/>
    <n v="5"/>
    <n v="19"/>
    <n v="0"/>
    <n v="4"/>
    <n v="19"/>
    <n v="3"/>
    <n v="5"/>
    <n v="2"/>
    <n v="0"/>
    <n v="4"/>
    <x v="3"/>
    <x v="3"/>
    <x v="1"/>
    <n v="12"/>
    <x v="1"/>
    <n v="72"/>
    <x v="1"/>
    <n v="0"/>
    <n v="0"/>
    <n v="0"/>
    <n v="0"/>
    <n v="0"/>
    <n v="0"/>
    <m/>
    <n v="0"/>
    <n v="3"/>
    <n v="11"/>
    <n v="53"/>
    <x v="1"/>
    <x v="1"/>
    <x v="28"/>
    <x v="0"/>
  </r>
  <r>
    <n v="1160"/>
    <n v="90638"/>
    <n v="0"/>
    <n v="0"/>
    <n v="29"/>
    <x v="2"/>
    <n v="29"/>
    <x v="5"/>
    <n v="2295"/>
    <x v="0"/>
    <n v="0"/>
    <n v="0"/>
    <n v="1"/>
    <n v="0"/>
    <n v="0"/>
    <n v="0"/>
    <n v="0"/>
    <n v="0"/>
    <n v="1"/>
    <n v="0"/>
    <n v="1156"/>
    <n v="120"/>
    <n v="915"/>
    <n v="94"/>
    <n v="144"/>
    <n v="96"/>
    <n v="1"/>
    <n v="1"/>
    <n v="3"/>
    <n v="4"/>
    <n v="10"/>
    <x v="5"/>
    <x v="2"/>
    <x v="1"/>
    <n v="142.88235294117646"/>
    <x v="0"/>
    <n v="2429"/>
    <x v="0"/>
    <n v="0"/>
    <n v="0"/>
    <n v="0"/>
    <n v="0"/>
    <n v="1"/>
    <n v="1"/>
    <m/>
    <n v="0"/>
    <n v="3"/>
    <n v="11"/>
    <n v="2333"/>
    <x v="1"/>
    <x v="1"/>
    <x v="38"/>
    <x v="1"/>
  </r>
  <r>
    <n v="1161"/>
    <n v="48070"/>
    <n v="0"/>
    <n v="1"/>
    <n v="33"/>
    <x v="1"/>
    <n v="70"/>
    <x v="4"/>
    <n v="2691"/>
    <x v="1"/>
    <n v="0"/>
    <n v="0"/>
    <n v="0"/>
    <n v="1"/>
    <n v="0"/>
    <n v="0"/>
    <n v="0"/>
    <n v="1"/>
    <n v="0"/>
    <n v="0"/>
    <n v="373"/>
    <n v="14"/>
    <n v="83"/>
    <n v="6"/>
    <n v="9"/>
    <n v="19"/>
    <n v="3"/>
    <n v="7"/>
    <n v="8"/>
    <n v="2"/>
    <n v="6"/>
    <x v="21"/>
    <x v="2"/>
    <x v="2"/>
    <n v="30.3125"/>
    <x v="2"/>
    <n v="485"/>
    <x v="3"/>
    <n v="0"/>
    <n v="0"/>
    <n v="0"/>
    <n v="0"/>
    <n v="0"/>
    <n v="0"/>
    <m/>
    <n v="1"/>
    <n v="3"/>
    <n v="11"/>
    <n v="466"/>
    <x v="1"/>
    <x v="1"/>
    <x v="35"/>
    <x v="0"/>
  </r>
  <r>
    <n v="1162"/>
    <n v="43140"/>
    <n v="0"/>
    <n v="1"/>
    <n v="68"/>
    <x v="4"/>
    <n v="63"/>
    <x v="0"/>
    <n v="2699"/>
    <x v="2"/>
    <n v="0"/>
    <n v="1"/>
    <n v="0"/>
    <n v="0"/>
    <n v="0"/>
    <n v="0"/>
    <n v="0"/>
    <n v="1"/>
    <n v="0"/>
    <n v="0"/>
    <n v="134"/>
    <n v="8"/>
    <n v="76"/>
    <n v="6"/>
    <n v="0"/>
    <n v="11"/>
    <n v="1"/>
    <n v="6"/>
    <n v="4"/>
    <n v="1"/>
    <n v="5"/>
    <x v="16"/>
    <x v="3"/>
    <x v="1"/>
    <n v="22.4"/>
    <x v="1"/>
    <n v="224"/>
    <x v="3"/>
    <n v="0"/>
    <n v="0"/>
    <n v="0"/>
    <n v="0"/>
    <n v="0"/>
    <n v="0"/>
    <m/>
    <n v="0"/>
    <n v="3"/>
    <n v="11"/>
    <n v="213"/>
    <x v="1"/>
    <x v="1"/>
    <x v="40"/>
    <x v="0"/>
  </r>
  <r>
    <n v="1163"/>
    <n v="54959"/>
    <n v="0"/>
    <n v="1"/>
    <n v="55"/>
    <x v="0"/>
    <n v="59"/>
    <x v="1"/>
    <n v="2685"/>
    <x v="3"/>
    <n v="1"/>
    <n v="0"/>
    <n v="0"/>
    <n v="0"/>
    <n v="0"/>
    <n v="0"/>
    <n v="0"/>
    <n v="0"/>
    <n v="0"/>
    <n v="1"/>
    <n v="1148"/>
    <n v="0"/>
    <n v="60"/>
    <n v="0"/>
    <n v="0"/>
    <n v="24"/>
    <n v="3"/>
    <n v="7"/>
    <n v="9"/>
    <n v="5"/>
    <n v="4"/>
    <x v="23"/>
    <x v="2"/>
    <x v="2"/>
    <n v="67.111111111111114"/>
    <x v="0"/>
    <n v="1208"/>
    <x v="4"/>
    <n v="0"/>
    <n v="0"/>
    <n v="0"/>
    <n v="1"/>
    <n v="0"/>
    <n v="1"/>
    <m/>
    <n v="0"/>
    <n v="3"/>
    <n v="11"/>
    <n v="1184"/>
    <x v="0"/>
    <x v="0"/>
    <x v="26"/>
    <x v="0"/>
  </r>
  <r>
    <n v="1164"/>
    <n v="15056"/>
    <n v="1"/>
    <n v="1"/>
    <n v="76"/>
    <x v="3"/>
    <n v="62"/>
    <x v="0"/>
    <n v="2581"/>
    <x v="0"/>
    <n v="0"/>
    <n v="0"/>
    <n v="1"/>
    <n v="0"/>
    <n v="0"/>
    <n v="0"/>
    <n v="1"/>
    <n v="0"/>
    <n v="0"/>
    <n v="0"/>
    <n v="6"/>
    <n v="12"/>
    <n v="3"/>
    <n v="21"/>
    <n v="6"/>
    <n v="40"/>
    <n v="5"/>
    <n v="5"/>
    <n v="2"/>
    <n v="2"/>
    <n v="3"/>
    <x v="17"/>
    <x v="3"/>
    <x v="1"/>
    <n v="6.8571428571428568"/>
    <x v="1"/>
    <n v="48"/>
    <x v="1"/>
    <n v="0"/>
    <n v="0"/>
    <n v="0"/>
    <n v="0"/>
    <n v="0"/>
    <n v="0"/>
    <m/>
    <n v="0"/>
    <n v="3"/>
    <n v="11"/>
    <n v="8"/>
    <x v="1"/>
    <x v="1"/>
    <x v="14"/>
    <x v="0"/>
  </r>
  <r>
    <n v="1165"/>
    <n v="26954"/>
    <n v="1"/>
    <n v="0"/>
    <n v="17"/>
    <x v="2"/>
    <n v="49"/>
    <x v="3"/>
    <n v="2211"/>
    <x v="0"/>
    <n v="0"/>
    <n v="0"/>
    <n v="1"/>
    <n v="0"/>
    <n v="0"/>
    <n v="0"/>
    <n v="0"/>
    <n v="1"/>
    <n v="0"/>
    <n v="0"/>
    <n v="4"/>
    <n v="1"/>
    <n v="11"/>
    <n v="0"/>
    <n v="0"/>
    <n v="1"/>
    <n v="1"/>
    <n v="7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5"/>
    <x v="1"/>
    <x v="1"/>
    <x v="3"/>
    <x v="0"/>
  </r>
  <r>
    <n v="1166"/>
    <n v="22327"/>
    <n v="1"/>
    <n v="0"/>
    <n v="94"/>
    <x v="3"/>
    <n v="35"/>
    <x v="2"/>
    <n v="2490"/>
    <x v="0"/>
    <n v="0"/>
    <n v="0"/>
    <n v="1"/>
    <n v="0"/>
    <n v="0"/>
    <n v="0"/>
    <n v="0"/>
    <n v="1"/>
    <n v="0"/>
    <n v="0"/>
    <n v="5"/>
    <n v="4"/>
    <n v="8"/>
    <n v="2"/>
    <n v="0"/>
    <n v="5"/>
    <n v="1"/>
    <n v="5"/>
    <n v="1"/>
    <n v="0"/>
    <n v="3"/>
    <x v="1"/>
    <x v="1"/>
    <x v="1"/>
    <n v="4.75"/>
    <x v="1"/>
    <n v="19"/>
    <x v="1"/>
    <n v="0"/>
    <n v="0"/>
    <n v="0"/>
    <n v="0"/>
    <n v="0"/>
    <n v="0"/>
    <m/>
    <n v="0"/>
    <n v="3"/>
    <n v="11"/>
    <n v="14"/>
    <x v="1"/>
    <x v="1"/>
    <x v="14"/>
    <x v="0"/>
  </r>
  <r>
    <n v="1167"/>
    <n v="44393"/>
    <n v="1"/>
    <n v="1"/>
    <n v="86"/>
    <x v="3"/>
    <n v="55"/>
    <x v="1"/>
    <n v="2470"/>
    <x v="2"/>
    <n v="0"/>
    <n v="1"/>
    <n v="0"/>
    <n v="0"/>
    <n v="0"/>
    <n v="0"/>
    <n v="0"/>
    <n v="1"/>
    <n v="0"/>
    <n v="0"/>
    <n v="24"/>
    <n v="2"/>
    <n v="20"/>
    <n v="2"/>
    <n v="2"/>
    <n v="10"/>
    <n v="2"/>
    <n v="4"/>
    <n v="1"/>
    <n v="0"/>
    <n v="4"/>
    <x v="7"/>
    <x v="3"/>
    <x v="1"/>
    <n v="10"/>
    <x v="1"/>
    <n v="50"/>
    <x v="1"/>
    <n v="0"/>
    <n v="0"/>
    <n v="0"/>
    <n v="0"/>
    <n v="0"/>
    <n v="0"/>
    <m/>
    <n v="0"/>
    <n v="3"/>
    <n v="11"/>
    <n v="40"/>
    <x v="1"/>
    <x v="1"/>
    <x v="14"/>
    <x v="0"/>
  </r>
  <r>
    <n v="1168"/>
    <n v="62000"/>
    <n v="0"/>
    <n v="1"/>
    <n v="25"/>
    <x v="2"/>
    <n v="68"/>
    <x v="0"/>
    <n v="2467"/>
    <x v="0"/>
    <n v="0"/>
    <n v="0"/>
    <n v="1"/>
    <n v="0"/>
    <n v="0"/>
    <n v="0"/>
    <n v="0"/>
    <n v="0"/>
    <n v="0"/>
    <n v="1"/>
    <n v="899"/>
    <n v="0"/>
    <n v="101"/>
    <n v="0"/>
    <n v="0"/>
    <n v="20"/>
    <n v="1"/>
    <n v="4"/>
    <n v="6"/>
    <n v="6"/>
    <n v="13"/>
    <x v="11"/>
    <x v="0"/>
    <x v="1"/>
    <n v="40"/>
    <x v="2"/>
    <n v="1000"/>
    <x v="2"/>
    <n v="1"/>
    <n v="0"/>
    <n v="0"/>
    <n v="0"/>
    <n v="0"/>
    <n v="1"/>
    <m/>
    <n v="0"/>
    <n v="3"/>
    <n v="11"/>
    <n v="980"/>
    <x v="1"/>
    <x v="1"/>
    <x v="2"/>
    <x v="1"/>
  </r>
  <r>
    <n v="1169"/>
    <n v="31497"/>
    <n v="0"/>
    <n v="1"/>
    <n v="22"/>
    <x v="2"/>
    <n v="58"/>
    <x v="1"/>
    <n v="2729"/>
    <x v="1"/>
    <n v="0"/>
    <n v="0"/>
    <n v="0"/>
    <n v="1"/>
    <n v="0"/>
    <n v="0"/>
    <n v="0"/>
    <n v="0"/>
    <n v="0"/>
    <n v="1"/>
    <n v="108"/>
    <n v="1"/>
    <n v="28"/>
    <n v="13"/>
    <n v="1"/>
    <n v="4"/>
    <n v="2"/>
    <n v="8"/>
    <n v="3"/>
    <n v="1"/>
    <n v="4"/>
    <x v="6"/>
    <x v="3"/>
    <x v="1"/>
    <n v="18.875"/>
    <x v="1"/>
    <n v="151"/>
    <x v="3"/>
    <n v="0"/>
    <n v="0"/>
    <n v="0"/>
    <n v="0"/>
    <n v="0"/>
    <n v="0"/>
    <m/>
    <n v="0"/>
    <n v="3"/>
    <n v="11"/>
    <n v="147"/>
    <x v="1"/>
    <x v="1"/>
    <x v="20"/>
    <x v="0"/>
  </r>
  <r>
    <n v="1170"/>
    <n v="45894"/>
    <n v="0"/>
    <n v="2"/>
    <n v="15"/>
    <x v="5"/>
    <n v="46"/>
    <x v="3"/>
    <n v="2281"/>
    <x v="2"/>
    <n v="0"/>
    <n v="1"/>
    <n v="0"/>
    <n v="0"/>
    <n v="0"/>
    <n v="1"/>
    <n v="0"/>
    <n v="0"/>
    <n v="0"/>
    <n v="0"/>
    <n v="27"/>
    <n v="2"/>
    <n v="7"/>
    <n v="0"/>
    <n v="2"/>
    <n v="13"/>
    <n v="1"/>
    <n v="5"/>
    <n v="1"/>
    <n v="0"/>
    <n v="3"/>
    <x v="1"/>
    <x v="1"/>
    <x v="1"/>
    <n v="9.5"/>
    <x v="1"/>
    <n v="38"/>
    <x v="1"/>
    <n v="0"/>
    <n v="0"/>
    <n v="0"/>
    <n v="0"/>
    <n v="0"/>
    <n v="0"/>
    <m/>
    <n v="0"/>
    <n v="3"/>
    <n v="11"/>
    <n v="25"/>
    <x v="1"/>
    <x v="1"/>
    <x v="23"/>
    <x v="0"/>
  </r>
  <r>
    <n v="1171"/>
    <n v="78579"/>
    <n v="0"/>
    <n v="0"/>
    <n v="35"/>
    <x v="1"/>
    <n v="50"/>
    <x v="1"/>
    <n v="2713"/>
    <x v="3"/>
    <n v="1"/>
    <n v="0"/>
    <n v="0"/>
    <n v="0"/>
    <n v="0"/>
    <n v="0"/>
    <n v="0"/>
    <n v="0"/>
    <n v="1"/>
    <n v="0"/>
    <n v="816"/>
    <n v="66"/>
    <n v="549"/>
    <n v="216"/>
    <n v="66"/>
    <n v="99"/>
    <n v="1"/>
    <n v="3"/>
    <n v="5"/>
    <n v="6"/>
    <n v="4"/>
    <x v="9"/>
    <x v="4"/>
    <x v="0"/>
    <n v="114.2"/>
    <x v="0"/>
    <n v="1713"/>
    <x v="0"/>
    <n v="0"/>
    <n v="0"/>
    <n v="0"/>
    <n v="0"/>
    <n v="0"/>
    <n v="0"/>
    <m/>
    <n v="0"/>
    <n v="3"/>
    <n v="11"/>
    <n v="1614"/>
    <x v="0"/>
    <x v="0"/>
    <x v="15"/>
    <x v="1"/>
  </r>
  <r>
    <n v="1172"/>
    <n v="67369"/>
    <n v="0"/>
    <n v="1"/>
    <n v="81"/>
    <x v="3"/>
    <n v="51"/>
    <x v="1"/>
    <n v="2748"/>
    <x v="4"/>
    <n v="0"/>
    <n v="0"/>
    <n v="0"/>
    <n v="0"/>
    <n v="1"/>
    <n v="0"/>
    <n v="0"/>
    <n v="0"/>
    <n v="1"/>
    <n v="0"/>
    <n v="1298"/>
    <n v="0"/>
    <n v="70"/>
    <n v="37"/>
    <n v="14"/>
    <n v="42"/>
    <n v="4"/>
    <n v="4"/>
    <n v="7"/>
    <n v="4"/>
    <n v="10"/>
    <x v="27"/>
    <x v="0"/>
    <x v="1"/>
    <n v="67.571428571428569"/>
    <x v="0"/>
    <n v="1419"/>
    <x v="4"/>
    <n v="0"/>
    <n v="0"/>
    <n v="0"/>
    <n v="1"/>
    <n v="1"/>
    <n v="2"/>
    <m/>
    <n v="0"/>
    <n v="3"/>
    <n v="11"/>
    <n v="1377"/>
    <x v="0"/>
    <x v="0"/>
    <x v="9"/>
    <x v="0"/>
  </r>
  <r>
    <n v="1173"/>
    <n v="58401"/>
    <n v="0"/>
    <n v="1"/>
    <n v="55"/>
    <x v="0"/>
    <n v="60"/>
    <x v="0"/>
    <n v="2229"/>
    <x v="3"/>
    <n v="1"/>
    <n v="0"/>
    <n v="0"/>
    <n v="0"/>
    <n v="0"/>
    <n v="0"/>
    <n v="0"/>
    <n v="1"/>
    <n v="0"/>
    <n v="0"/>
    <n v="10"/>
    <n v="0"/>
    <n v="11"/>
    <n v="17"/>
    <n v="29"/>
    <n v="29"/>
    <n v="1"/>
    <n v="4"/>
    <n v="1"/>
    <n v="2"/>
    <n v="2"/>
    <x v="7"/>
    <x v="3"/>
    <x v="0"/>
    <n v="13.4"/>
    <x v="1"/>
    <n v="67"/>
    <x v="1"/>
    <n v="0"/>
    <n v="0"/>
    <n v="0"/>
    <n v="0"/>
    <n v="0"/>
    <n v="0"/>
    <m/>
    <n v="0"/>
    <n v="3"/>
    <n v="11"/>
    <n v="38"/>
    <x v="1"/>
    <x v="1"/>
    <x v="8"/>
    <x v="0"/>
  </r>
  <r>
    <n v="1174"/>
    <n v="62307"/>
    <n v="0"/>
    <n v="1"/>
    <n v="94"/>
    <x v="3"/>
    <n v="68"/>
    <x v="0"/>
    <n v="2291"/>
    <x v="0"/>
    <n v="0"/>
    <n v="0"/>
    <n v="1"/>
    <n v="0"/>
    <n v="0"/>
    <n v="0"/>
    <n v="0"/>
    <n v="1"/>
    <n v="0"/>
    <n v="0"/>
    <n v="87"/>
    <n v="13"/>
    <n v="34"/>
    <n v="10"/>
    <n v="6"/>
    <n v="10"/>
    <n v="1"/>
    <n v="5"/>
    <n v="4"/>
    <n v="0"/>
    <n v="4"/>
    <x v="6"/>
    <x v="3"/>
    <x v="2"/>
    <n v="18.75"/>
    <x v="1"/>
    <n v="150"/>
    <x v="3"/>
    <n v="0"/>
    <n v="0"/>
    <n v="0"/>
    <n v="0"/>
    <n v="0"/>
    <n v="0"/>
    <m/>
    <n v="0"/>
    <n v="3"/>
    <n v="11"/>
    <n v="140"/>
    <x v="1"/>
    <x v="1"/>
    <x v="31"/>
    <x v="0"/>
  </r>
  <r>
    <n v="1175"/>
    <n v="43641"/>
    <n v="1"/>
    <n v="1"/>
    <n v="50"/>
    <x v="0"/>
    <n v="51"/>
    <x v="1"/>
    <n v="2592"/>
    <x v="2"/>
    <n v="0"/>
    <n v="1"/>
    <n v="0"/>
    <n v="0"/>
    <n v="0"/>
    <n v="0"/>
    <n v="0"/>
    <n v="0"/>
    <n v="1"/>
    <n v="0"/>
    <n v="57"/>
    <n v="2"/>
    <n v="51"/>
    <n v="4"/>
    <n v="2"/>
    <n v="23"/>
    <n v="3"/>
    <n v="6"/>
    <n v="2"/>
    <n v="1"/>
    <n v="4"/>
    <x v="17"/>
    <x v="3"/>
    <x v="1"/>
    <n v="16.571428571428573"/>
    <x v="1"/>
    <n v="116"/>
    <x v="3"/>
    <n v="0"/>
    <n v="0"/>
    <n v="0"/>
    <n v="0"/>
    <n v="0"/>
    <n v="0"/>
    <m/>
    <n v="0"/>
    <n v="3"/>
    <n v="11"/>
    <n v="93"/>
    <x v="1"/>
    <x v="1"/>
    <x v="10"/>
    <x v="0"/>
  </r>
  <r>
    <n v="1176"/>
    <n v="63841"/>
    <n v="0"/>
    <n v="1"/>
    <n v="64"/>
    <x v="4"/>
    <n v="52"/>
    <x v="1"/>
    <n v="2593"/>
    <x v="3"/>
    <n v="1"/>
    <n v="0"/>
    <n v="0"/>
    <n v="0"/>
    <n v="0"/>
    <n v="0"/>
    <n v="0"/>
    <n v="0"/>
    <n v="1"/>
    <n v="0"/>
    <n v="635"/>
    <n v="15"/>
    <n v="100"/>
    <n v="20"/>
    <n v="7"/>
    <n v="131"/>
    <n v="1"/>
    <n v="6"/>
    <n v="9"/>
    <n v="3"/>
    <n v="9"/>
    <x v="27"/>
    <x v="0"/>
    <x v="2"/>
    <n v="37"/>
    <x v="2"/>
    <n v="777"/>
    <x v="2"/>
    <n v="0"/>
    <n v="0"/>
    <n v="0"/>
    <n v="0"/>
    <n v="0"/>
    <n v="0"/>
    <m/>
    <n v="0"/>
    <n v="3"/>
    <n v="11"/>
    <n v="646"/>
    <x v="1"/>
    <x v="1"/>
    <x v="34"/>
    <x v="0"/>
  </r>
  <r>
    <n v="1177"/>
    <n v="46891"/>
    <n v="0"/>
    <n v="1"/>
    <n v="91"/>
    <x v="3"/>
    <n v="55"/>
    <x v="1"/>
    <n v="2460"/>
    <x v="2"/>
    <n v="0"/>
    <n v="1"/>
    <n v="0"/>
    <n v="0"/>
    <n v="0"/>
    <n v="1"/>
    <n v="0"/>
    <n v="0"/>
    <n v="0"/>
    <n v="0"/>
    <n v="43"/>
    <n v="12"/>
    <n v="23"/>
    <n v="29"/>
    <n v="15"/>
    <n v="61"/>
    <n v="1"/>
    <n v="4"/>
    <n v="2"/>
    <n v="1"/>
    <n v="4"/>
    <x v="17"/>
    <x v="3"/>
    <x v="1"/>
    <n v="17.428571428571427"/>
    <x v="1"/>
    <n v="122"/>
    <x v="3"/>
    <n v="0"/>
    <n v="0"/>
    <n v="0"/>
    <n v="0"/>
    <n v="0"/>
    <n v="0"/>
    <m/>
    <n v="0"/>
    <n v="3"/>
    <n v="11"/>
    <n v="61"/>
    <x v="1"/>
    <x v="1"/>
    <x v="31"/>
    <x v="0"/>
  </r>
  <r>
    <n v="1178"/>
    <n v="70091"/>
    <n v="1"/>
    <n v="0"/>
    <n v="11"/>
    <x v="5"/>
    <n v="51"/>
    <x v="1"/>
    <n v="2614"/>
    <x v="2"/>
    <n v="0"/>
    <n v="1"/>
    <n v="0"/>
    <n v="0"/>
    <n v="0"/>
    <n v="0"/>
    <n v="0"/>
    <n v="0"/>
    <n v="1"/>
    <n v="0"/>
    <n v="964"/>
    <n v="34"/>
    <n v="137"/>
    <n v="15"/>
    <n v="0"/>
    <n v="11"/>
    <n v="2"/>
    <n v="8"/>
    <n v="5"/>
    <n v="2"/>
    <n v="10"/>
    <x v="5"/>
    <x v="2"/>
    <x v="1"/>
    <n v="67.647058823529406"/>
    <x v="0"/>
    <n v="1150"/>
    <x v="4"/>
    <n v="0"/>
    <n v="0"/>
    <n v="0"/>
    <n v="1"/>
    <n v="0"/>
    <n v="1"/>
    <m/>
    <n v="0"/>
    <n v="3"/>
    <n v="11"/>
    <n v="1139"/>
    <x v="1"/>
    <x v="1"/>
    <x v="21"/>
    <x v="1"/>
  </r>
  <r>
    <n v="1179"/>
    <n v="78075"/>
    <n v="0"/>
    <n v="0"/>
    <n v="72"/>
    <x v="4"/>
    <n v="48"/>
    <x v="3"/>
    <n v="2244"/>
    <x v="2"/>
    <n v="0"/>
    <n v="1"/>
    <n v="0"/>
    <n v="0"/>
    <n v="0"/>
    <n v="0"/>
    <n v="0"/>
    <n v="0"/>
    <n v="0"/>
    <n v="1"/>
    <n v="572"/>
    <n v="8"/>
    <n v="259"/>
    <n v="34"/>
    <n v="35"/>
    <n v="80"/>
    <n v="1"/>
    <n v="1"/>
    <n v="3"/>
    <n v="5"/>
    <n v="5"/>
    <x v="15"/>
    <x v="4"/>
    <x v="0"/>
    <n v="69.84615384615384"/>
    <x v="0"/>
    <n v="908"/>
    <x v="2"/>
    <n v="0"/>
    <n v="0"/>
    <n v="0"/>
    <n v="0"/>
    <n v="0"/>
    <n v="0"/>
    <m/>
    <n v="0"/>
    <n v="3"/>
    <n v="11"/>
    <n v="828"/>
    <x v="1"/>
    <x v="1"/>
    <x v="16"/>
    <x v="0"/>
  </r>
  <r>
    <n v="1180"/>
    <n v="59184"/>
    <n v="0"/>
    <n v="1"/>
    <n v="6"/>
    <x v="5"/>
    <n v="59"/>
    <x v="1"/>
    <n v="2817"/>
    <x v="4"/>
    <n v="0"/>
    <n v="0"/>
    <n v="0"/>
    <n v="0"/>
    <n v="1"/>
    <n v="1"/>
    <n v="0"/>
    <n v="0"/>
    <n v="0"/>
    <n v="0"/>
    <n v="341"/>
    <n v="142"/>
    <n v="113"/>
    <n v="259"/>
    <n v="151"/>
    <n v="66"/>
    <n v="3"/>
    <n v="5"/>
    <n v="6"/>
    <n v="6"/>
    <n v="12"/>
    <x v="13"/>
    <x v="0"/>
    <x v="1"/>
    <n v="41.916666666666664"/>
    <x v="2"/>
    <n v="1006"/>
    <x v="4"/>
    <n v="0"/>
    <n v="0"/>
    <n v="0"/>
    <n v="0"/>
    <n v="0"/>
    <n v="0"/>
    <m/>
    <n v="0"/>
    <n v="3"/>
    <n v="11"/>
    <n v="940"/>
    <x v="1"/>
    <x v="1"/>
    <x v="48"/>
    <x v="1"/>
  </r>
  <r>
    <n v="1181"/>
    <n v="54809"/>
    <n v="1"/>
    <n v="1"/>
    <n v="0"/>
    <x v="5"/>
    <n v="43"/>
    <x v="3"/>
    <n v="2450"/>
    <x v="2"/>
    <n v="0"/>
    <n v="1"/>
    <n v="0"/>
    <n v="0"/>
    <n v="0"/>
    <n v="0"/>
    <n v="0"/>
    <n v="1"/>
    <n v="0"/>
    <n v="0"/>
    <n v="63"/>
    <n v="6"/>
    <n v="57"/>
    <n v="13"/>
    <n v="13"/>
    <n v="22"/>
    <n v="4"/>
    <n v="4"/>
    <n v="2"/>
    <n v="1"/>
    <n v="5"/>
    <x v="6"/>
    <x v="3"/>
    <x v="1"/>
    <n v="19"/>
    <x v="1"/>
    <n v="152"/>
    <x v="3"/>
    <n v="0"/>
    <n v="0"/>
    <n v="0"/>
    <n v="0"/>
    <n v="0"/>
    <n v="0"/>
    <m/>
    <n v="0"/>
    <n v="3"/>
    <n v="11"/>
    <n v="130"/>
    <x v="1"/>
    <x v="1"/>
    <x v="19"/>
    <x v="0"/>
  </r>
  <r>
    <n v="1182"/>
    <n v="58113"/>
    <n v="0"/>
    <n v="1"/>
    <n v="66"/>
    <x v="4"/>
    <n v="61"/>
    <x v="0"/>
    <n v="2679"/>
    <x v="2"/>
    <n v="0"/>
    <n v="1"/>
    <n v="0"/>
    <n v="0"/>
    <n v="0"/>
    <n v="0"/>
    <n v="0"/>
    <n v="1"/>
    <n v="0"/>
    <n v="0"/>
    <n v="221"/>
    <n v="104"/>
    <n v="169"/>
    <n v="102"/>
    <n v="78"/>
    <n v="84"/>
    <n v="3"/>
    <n v="7"/>
    <n v="9"/>
    <n v="2"/>
    <n v="8"/>
    <x v="19"/>
    <x v="2"/>
    <x v="2"/>
    <n v="35.473684210526315"/>
    <x v="2"/>
    <n v="674"/>
    <x v="2"/>
    <n v="0"/>
    <n v="0"/>
    <n v="0"/>
    <n v="0"/>
    <n v="0"/>
    <n v="0"/>
    <m/>
    <n v="1"/>
    <n v="3"/>
    <n v="11"/>
    <n v="590"/>
    <x v="1"/>
    <x v="1"/>
    <x v="34"/>
    <x v="0"/>
  </r>
  <r>
    <n v="1183"/>
    <n v="51412"/>
    <n v="0"/>
    <n v="1"/>
    <n v="42"/>
    <x v="1"/>
    <n v="62"/>
    <x v="0"/>
    <n v="2339"/>
    <x v="2"/>
    <n v="0"/>
    <n v="1"/>
    <n v="0"/>
    <n v="0"/>
    <n v="0"/>
    <n v="0"/>
    <n v="0"/>
    <n v="0"/>
    <n v="1"/>
    <n v="0"/>
    <n v="140"/>
    <n v="3"/>
    <n v="29"/>
    <n v="4"/>
    <n v="5"/>
    <n v="14"/>
    <n v="2"/>
    <n v="4"/>
    <n v="3"/>
    <n v="2"/>
    <n v="4"/>
    <x v="25"/>
    <x v="3"/>
    <x v="1"/>
    <n v="20.111111111111111"/>
    <x v="1"/>
    <n v="181"/>
    <x v="3"/>
    <n v="0"/>
    <n v="0"/>
    <n v="0"/>
    <n v="0"/>
    <n v="0"/>
    <n v="0"/>
    <m/>
    <n v="0"/>
    <n v="3"/>
    <n v="11"/>
    <n v="167"/>
    <x v="1"/>
    <x v="1"/>
    <x v="6"/>
    <x v="0"/>
  </r>
  <r>
    <n v="1184"/>
    <n v="15287"/>
    <n v="1"/>
    <n v="0"/>
    <n v="60"/>
    <x v="0"/>
    <n v="41"/>
    <x v="3"/>
    <n v="2786"/>
    <x v="3"/>
    <n v="1"/>
    <n v="0"/>
    <n v="0"/>
    <n v="0"/>
    <n v="0"/>
    <n v="0"/>
    <n v="0"/>
    <n v="1"/>
    <n v="0"/>
    <n v="0"/>
    <n v="1"/>
    <n v="2"/>
    <n v="8"/>
    <n v="4"/>
    <n v="3"/>
    <n v="13"/>
    <n v="2"/>
    <n v="7"/>
    <n v="1"/>
    <n v="1"/>
    <n v="2"/>
    <x v="1"/>
    <x v="1"/>
    <x v="1"/>
    <n v="4.5"/>
    <x v="1"/>
    <n v="18"/>
    <x v="1"/>
    <n v="0"/>
    <n v="0"/>
    <n v="1"/>
    <n v="0"/>
    <n v="0"/>
    <n v="1"/>
    <m/>
    <n v="0"/>
    <n v="3"/>
    <n v="11"/>
    <n v="5"/>
    <x v="0"/>
    <x v="0"/>
    <x v="8"/>
    <x v="0"/>
  </r>
  <r>
    <n v="1185"/>
    <n v="66636"/>
    <n v="0"/>
    <n v="0"/>
    <n v="64"/>
    <x v="4"/>
    <n v="63"/>
    <x v="0"/>
    <n v="2475"/>
    <x v="1"/>
    <n v="0"/>
    <n v="0"/>
    <n v="0"/>
    <n v="1"/>
    <n v="0"/>
    <n v="0"/>
    <n v="0"/>
    <n v="0"/>
    <n v="1"/>
    <n v="0"/>
    <n v="291"/>
    <n v="10"/>
    <n v="689"/>
    <n v="84"/>
    <n v="10"/>
    <n v="0"/>
    <n v="1"/>
    <n v="1"/>
    <n v="3"/>
    <n v="4"/>
    <n v="9"/>
    <x v="21"/>
    <x v="2"/>
    <x v="1"/>
    <n v="67.75"/>
    <x v="0"/>
    <n v="1084"/>
    <x v="4"/>
    <n v="0"/>
    <n v="0"/>
    <n v="0"/>
    <n v="0"/>
    <n v="0"/>
    <n v="0"/>
    <m/>
    <n v="0"/>
    <n v="3"/>
    <n v="11"/>
    <n v="1084"/>
    <x v="1"/>
    <x v="1"/>
    <x v="33"/>
    <x v="0"/>
  </r>
  <r>
    <n v="1186"/>
    <n v="50965"/>
    <n v="0"/>
    <n v="1"/>
    <n v="87"/>
    <x v="3"/>
    <n v="64"/>
    <x v="0"/>
    <n v="2653"/>
    <x v="2"/>
    <n v="0"/>
    <n v="1"/>
    <n v="0"/>
    <n v="0"/>
    <n v="0"/>
    <n v="0"/>
    <n v="0"/>
    <n v="0"/>
    <n v="1"/>
    <n v="0"/>
    <n v="544"/>
    <n v="13"/>
    <n v="85"/>
    <n v="8"/>
    <n v="6"/>
    <n v="29"/>
    <n v="3"/>
    <n v="8"/>
    <n v="10"/>
    <n v="4"/>
    <n v="5"/>
    <x v="19"/>
    <x v="2"/>
    <x v="2"/>
    <n v="34.526315789473685"/>
    <x v="2"/>
    <n v="656"/>
    <x v="2"/>
    <n v="0"/>
    <n v="0"/>
    <n v="1"/>
    <n v="0"/>
    <n v="0"/>
    <n v="1"/>
    <m/>
    <n v="0"/>
    <n v="3"/>
    <n v="11"/>
    <n v="627"/>
    <x v="1"/>
    <x v="1"/>
    <x v="30"/>
    <x v="0"/>
  </r>
  <r>
    <n v="1187"/>
    <n v="84618"/>
    <n v="0"/>
    <n v="0"/>
    <n v="96"/>
    <x v="3"/>
    <n v="55"/>
    <x v="1"/>
    <n v="2378"/>
    <x v="2"/>
    <n v="0"/>
    <n v="1"/>
    <n v="0"/>
    <n v="0"/>
    <n v="0"/>
    <n v="0"/>
    <n v="0"/>
    <n v="0"/>
    <n v="0"/>
    <n v="1"/>
    <n v="684"/>
    <n v="100"/>
    <n v="801"/>
    <n v="21"/>
    <n v="66"/>
    <n v="0"/>
    <n v="1"/>
    <n v="2"/>
    <n v="6"/>
    <n v="9"/>
    <n v="10"/>
    <x v="11"/>
    <x v="0"/>
    <x v="1"/>
    <n v="66.88"/>
    <x v="0"/>
    <n v="1672"/>
    <x v="0"/>
    <n v="0"/>
    <n v="0"/>
    <n v="0"/>
    <n v="0"/>
    <n v="1"/>
    <n v="1"/>
    <m/>
    <n v="0"/>
    <n v="3"/>
    <n v="11"/>
    <n v="1672"/>
    <x v="1"/>
    <x v="1"/>
    <x v="13"/>
    <x v="0"/>
  </r>
  <r>
    <n v="1188"/>
    <n v="18351"/>
    <n v="0"/>
    <n v="0"/>
    <n v="1"/>
    <x v="5"/>
    <n v="30"/>
    <x v="2"/>
    <n v="2402"/>
    <x v="2"/>
    <n v="0"/>
    <n v="1"/>
    <n v="0"/>
    <n v="0"/>
    <n v="0"/>
    <n v="0"/>
    <n v="0"/>
    <n v="1"/>
    <n v="0"/>
    <n v="0"/>
    <n v="1"/>
    <n v="12"/>
    <n v="9"/>
    <n v="0"/>
    <n v="14"/>
    <n v="7"/>
    <n v="1"/>
    <n v="7"/>
    <n v="2"/>
    <n v="0"/>
    <n v="3"/>
    <x v="7"/>
    <x v="3"/>
    <x v="1"/>
    <n v="7.2"/>
    <x v="1"/>
    <n v="36"/>
    <x v="1"/>
    <n v="0"/>
    <n v="0"/>
    <n v="0"/>
    <n v="0"/>
    <n v="0"/>
    <n v="0"/>
    <m/>
    <n v="0"/>
    <n v="3"/>
    <n v="11"/>
    <n v="29"/>
    <x v="1"/>
    <x v="1"/>
    <x v="23"/>
    <x v="0"/>
  </r>
  <r>
    <n v="1189"/>
    <n v="40451"/>
    <n v="0"/>
    <n v="2"/>
    <n v="54"/>
    <x v="0"/>
    <n v="63"/>
    <x v="0"/>
    <n v="2292"/>
    <x v="1"/>
    <n v="0"/>
    <n v="0"/>
    <n v="0"/>
    <n v="1"/>
    <n v="0"/>
    <n v="0"/>
    <n v="0"/>
    <n v="0"/>
    <n v="0"/>
    <n v="1"/>
    <n v="35"/>
    <n v="0"/>
    <n v="4"/>
    <n v="0"/>
    <n v="0"/>
    <n v="10"/>
    <n v="1"/>
    <n v="5"/>
    <n v="1"/>
    <n v="1"/>
    <n v="2"/>
    <x v="1"/>
    <x v="1"/>
    <x v="1"/>
    <n v="9.75"/>
    <x v="1"/>
    <n v="39"/>
    <x v="1"/>
    <n v="0"/>
    <n v="0"/>
    <n v="1"/>
    <n v="0"/>
    <n v="0"/>
    <n v="1"/>
    <m/>
    <n v="0"/>
    <n v="3"/>
    <n v="11"/>
    <n v="29"/>
    <x v="1"/>
    <x v="1"/>
    <x v="8"/>
    <x v="0"/>
  </r>
  <r>
    <n v="1190"/>
    <n v="36317"/>
    <n v="0"/>
    <n v="1"/>
    <n v="53"/>
    <x v="0"/>
    <n v="55"/>
    <x v="1"/>
    <n v="2562"/>
    <x v="1"/>
    <n v="0"/>
    <n v="0"/>
    <n v="0"/>
    <n v="1"/>
    <n v="0"/>
    <n v="0"/>
    <n v="0"/>
    <n v="1"/>
    <n v="0"/>
    <n v="0"/>
    <n v="87"/>
    <n v="3"/>
    <n v="25"/>
    <n v="3"/>
    <n v="2"/>
    <n v="13"/>
    <n v="2"/>
    <n v="7"/>
    <n v="3"/>
    <n v="0"/>
    <n v="4"/>
    <x v="17"/>
    <x v="3"/>
    <x v="1"/>
    <n v="17.142857142857142"/>
    <x v="1"/>
    <n v="120"/>
    <x v="3"/>
    <n v="0"/>
    <n v="0"/>
    <n v="0"/>
    <n v="0"/>
    <n v="0"/>
    <n v="0"/>
    <m/>
    <n v="0"/>
    <n v="3"/>
    <n v="11"/>
    <n v="107"/>
    <x v="1"/>
    <x v="1"/>
    <x v="10"/>
    <x v="0"/>
  </r>
  <r>
    <n v="1191"/>
    <n v="42213"/>
    <n v="0"/>
    <n v="1"/>
    <n v="96"/>
    <x v="3"/>
    <n v="63"/>
    <x v="0"/>
    <n v="2419"/>
    <x v="1"/>
    <n v="0"/>
    <n v="0"/>
    <n v="0"/>
    <n v="1"/>
    <n v="0"/>
    <n v="0"/>
    <n v="0"/>
    <n v="1"/>
    <n v="0"/>
    <n v="0"/>
    <n v="309"/>
    <n v="3"/>
    <n v="24"/>
    <n v="4"/>
    <n v="3"/>
    <n v="20"/>
    <n v="2"/>
    <n v="7"/>
    <n v="5"/>
    <n v="1"/>
    <n v="7"/>
    <x v="15"/>
    <x v="4"/>
    <x v="1"/>
    <n v="26.384615384615383"/>
    <x v="2"/>
    <n v="343"/>
    <x v="3"/>
    <n v="0"/>
    <n v="0"/>
    <n v="0"/>
    <n v="1"/>
    <n v="0"/>
    <n v="1"/>
    <m/>
    <n v="0"/>
    <n v="3"/>
    <n v="11"/>
    <n v="323"/>
    <x v="1"/>
    <x v="1"/>
    <x v="4"/>
    <x v="0"/>
  </r>
  <r>
    <n v="1192"/>
    <n v="65748"/>
    <n v="0"/>
    <n v="1"/>
    <n v="58"/>
    <x v="0"/>
    <n v="65"/>
    <x v="0"/>
    <n v="2599"/>
    <x v="1"/>
    <n v="0"/>
    <n v="0"/>
    <n v="0"/>
    <n v="1"/>
    <n v="0"/>
    <n v="0"/>
    <n v="0"/>
    <n v="1"/>
    <n v="0"/>
    <n v="0"/>
    <n v="172"/>
    <n v="73"/>
    <n v="93"/>
    <n v="95"/>
    <n v="78"/>
    <n v="34"/>
    <n v="2"/>
    <n v="1"/>
    <n v="2"/>
    <n v="4"/>
    <n v="10"/>
    <x v="21"/>
    <x v="2"/>
    <x v="1"/>
    <n v="31.9375"/>
    <x v="2"/>
    <n v="511"/>
    <x v="2"/>
    <n v="0"/>
    <n v="0"/>
    <n v="0"/>
    <n v="0"/>
    <n v="0"/>
    <n v="0"/>
    <m/>
    <n v="1"/>
    <n v="3"/>
    <n v="11"/>
    <n v="477"/>
    <x v="1"/>
    <x v="1"/>
    <x v="22"/>
    <x v="0"/>
  </r>
  <r>
    <n v="1193"/>
    <n v="77044"/>
    <n v="0"/>
    <n v="1"/>
    <n v="12"/>
    <x v="5"/>
    <n v="48"/>
    <x v="3"/>
    <n v="2404"/>
    <x v="1"/>
    <n v="0"/>
    <n v="0"/>
    <n v="0"/>
    <n v="1"/>
    <n v="0"/>
    <n v="0"/>
    <n v="0"/>
    <n v="1"/>
    <n v="0"/>
    <n v="0"/>
    <n v="625"/>
    <n v="38"/>
    <n v="242"/>
    <n v="50"/>
    <n v="34"/>
    <n v="76"/>
    <n v="2"/>
    <n v="4"/>
    <n v="7"/>
    <n v="11"/>
    <n v="11"/>
    <x v="29"/>
    <x v="0"/>
    <x v="0"/>
    <n v="34.103448275862071"/>
    <x v="2"/>
    <n v="989"/>
    <x v="2"/>
    <n v="0"/>
    <n v="0"/>
    <n v="1"/>
    <n v="0"/>
    <n v="0"/>
    <n v="1"/>
    <m/>
    <n v="0"/>
    <n v="3"/>
    <n v="11"/>
    <n v="913"/>
    <x v="1"/>
    <x v="1"/>
    <x v="17"/>
    <x v="0"/>
  </r>
  <r>
    <n v="1194"/>
    <n v="74918"/>
    <n v="0"/>
    <n v="0"/>
    <n v="78"/>
    <x v="3"/>
    <n v="51"/>
    <x v="1"/>
    <n v="2633"/>
    <x v="1"/>
    <n v="0"/>
    <n v="0"/>
    <n v="0"/>
    <n v="1"/>
    <n v="0"/>
    <n v="0"/>
    <n v="0"/>
    <n v="1"/>
    <n v="0"/>
    <n v="0"/>
    <n v="972"/>
    <n v="59"/>
    <n v="913"/>
    <n v="25"/>
    <n v="19"/>
    <n v="59"/>
    <n v="1"/>
    <n v="3"/>
    <n v="5"/>
    <n v="9"/>
    <n v="6"/>
    <x v="2"/>
    <x v="2"/>
    <x v="0"/>
    <n v="99.4"/>
    <x v="0"/>
    <n v="1988"/>
    <x v="0"/>
    <n v="0"/>
    <n v="0"/>
    <n v="0"/>
    <n v="0"/>
    <n v="1"/>
    <n v="1"/>
    <m/>
    <n v="0"/>
    <n v="3"/>
    <n v="11"/>
    <n v="1929"/>
    <x v="1"/>
    <x v="1"/>
    <x v="13"/>
    <x v="0"/>
  </r>
  <r>
    <n v="1195"/>
    <n v="56721"/>
    <n v="1"/>
    <n v="1"/>
    <n v="64"/>
    <x v="4"/>
    <n v="48"/>
    <x v="3"/>
    <n v="2765"/>
    <x v="2"/>
    <n v="0"/>
    <n v="1"/>
    <n v="0"/>
    <n v="0"/>
    <n v="0"/>
    <n v="0"/>
    <n v="0"/>
    <n v="1"/>
    <n v="0"/>
    <n v="0"/>
    <n v="157"/>
    <n v="6"/>
    <n v="39"/>
    <n v="6"/>
    <n v="13"/>
    <n v="75"/>
    <n v="5"/>
    <n v="6"/>
    <n v="4"/>
    <n v="1"/>
    <n v="5"/>
    <x v="16"/>
    <x v="3"/>
    <x v="1"/>
    <n v="22.1"/>
    <x v="1"/>
    <n v="221"/>
    <x v="3"/>
    <n v="0"/>
    <n v="0"/>
    <n v="0"/>
    <n v="0"/>
    <n v="0"/>
    <n v="0"/>
    <m/>
    <n v="0"/>
    <n v="3"/>
    <n v="11"/>
    <n v="146"/>
    <x v="1"/>
    <x v="1"/>
    <x v="40"/>
    <x v="0"/>
  </r>
  <r>
    <n v="1196"/>
    <n v="42160"/>
    <n v="1"/>
    <n v="1"/>
    <n v="26"/>
    <x v="2"/>
    <n v="45"/>
    <x v="3"/>
    <n v="2525"/>
    <x v="0"/>
    <n v="0"/>
    <n v="0"/>
    <n v="1"/>
    <n v="0"/>
    <n v="0"/>
    <n v="0"/>
    <n v="0"/>
    <n v="1"/>
    <n v="0"/>
    <n v="0"/>
    <n v="48"/>
    <n v="9"/>
    <n v="45"/>
    <n v="3"/>
    <n v="15"/>
    <n v="20"/>
    <n v="4"/>
    <n v="6"/>
    <n v="2"/>
    <n v="1"/>
    <n v="4"/>
    <x v="17"/>
    <x v="3"/>
    <x v="1"/>
    <n v="17.142857142857142"/>
    <x v="1"/>
    <n v="120"/>
    <x v="3"/>
    <n v="0"/>
    <n v="0"/>
    <n v="0"/>
    <n v="0"/>
    <n v="0"/>
    <n v="0"/>
    <m/>
    <n v="0"/>
    <n v="3"/>
    <n v="11"/>
    <n v="100"/>
    <x v="0"/>
    <x v="0"/>
    <x v="20"/>
    <x v="0"/>
  </r>
  <r>
    <n v="1197"/>
    <n v="61559"/>
    <n v="0"/>
    <n v="1"/>
    <n v="8"/>
    <x v="5"/>
    <n v="55"/>
    <x v="1"/>
    <n v="2506"/>
    <x v="0"/>
    <n v="0"/>
    <n v="0"/>
    <n v="1"/>
    <n v="0"/>
    <n v="0"/>
    <n v="0"/>
    <n v="0"/>
    <n v="1"/>
    <n v="0"/>
    <n v="0"/>
    <n v="279"/>
    <n v="83"/>
    <n v="88"/>
    <n v="32"/>
    <n v="14"/>
    <n v="34"/>
    <n v="1"/>
    <n v="3"/>
    <n v="4"/>
    <n v="2"/>
    <n v="10"/>
    <x v="21"/>
    <x v="2"/>
    <x v="1"/>
    <n v="31"/>
    <x v="2"/>
    <n v="496"/>
    <x v="3"/>
    <n v="0"/>
    <n v="0"/>
    <n v="0"/>
    <n v="0"/>
    <n v="0"/>
    <n v="0"/>
    <m/>
    <n v="0"/>
    <n v="3"/>
    <n v="11"/>
    <n v="462"/>
    <x v="1"/>
    <x v="1"/>
    <x v="32"/>
    <x v="0"/>
  </r>
  <r>
    <n v="1198"/>
    <n v="33629"/>
    <n v="1"/>
    <n v="1"/>
    <n v="49"/>
    <x v="0"/>
    <n v="57"/>
    <x v="1"/>
    <n v="2849"/>
    <x v="1"/>
    <n v="0"/>
    <n v="0"/>
    <n v="0"/>
    <n v="1"/>
    <n v="0"/>
    <n v="0"/>
    <n v="0"/>
    <n v="0"/>
    <n v="0"/>
    <n v="1"/>
    <n v="132"/>
    <n v="0"/>
    <n v="16"/>
    <n v="0"/>
    <n v="0"/>
    <n v="4"/>
    <n v="5"/>
    <n v="9"/>
    <n v="3"/>
    <n v="1"/>
    <n v="4"/>
    <x v="6"/>
    <x v="3"/>
    <x v="1"/>
    <n v="18.5"/>
    <x v="1"/>
    <n v="148"/>
    <x v="3"/>
    <n v="0"/>
    <n v="0"/>
    <n v="0"/>
    <n v="0"/>
    <n v="0"/>
    <n v="0"/>
    <m/>
    <n v="0"/>
    <n v="3"/>
    <n v="11"/>
    <n v="144"/>
    <x v="1"/>
    <x v="1"/>
    <x v="10"/>
    <x v="0"/>
  </r>
  <r>
    <n v="1199"/>
    <n v="68682"/>
    <n v="0"/>
    <n v="0"/>
    <n v="56"/>
    <x v="0"/>
    <n v="29"/>
    <x v="5"/>
    <n v="2425"/>
    <x v="1"/>
    <n v="0"/>
    <n v="0"/>
    <n v="0"/>
    <n v="1"/>
    <n v="0"/>
    <n v="0"/>
    <n v="0"/>
    <n v="0"/>
    <n v="0"/>
    <n v="1"/>
    <n v="919"/>
    <n v="0"/>
    <n v="505"/>
    <n v="99"/>
    <n v="30"/>
    <n v="45"/>
    <n v="1"/>
    <n v="2"/>
    <n v="4"/>
    <n v="9"/>
    <n v="10"/>
    <x v="18"/>
    <x v="0"/>
    <x v="1"/>
    <n v="67.521739130434781"/>
    <x v="0"/>
    <n v="1553"/>
    <x v="0"/>
    <n v="0"/>
    <n v="0"/>
    <n v="0"/>
    <n v="0"/>
    <n v="0"/>
    <n v="0"/>
    <m/>
    <n v="0"/>
    <n v="3"/>
    <n v="11"/>
    <n v="1508"/>
    <x v="1"/>
    <x v="1"/>
    <x v="0"/>
    <x v="0"/>
  </r>
  <r>
    <n v="1200"/>
    <n v="34377"/>
    <n v="0"/>
    <n v="1"/>
    <n v="55"/>
    <x v="0"/>
    <n v="57"/>
    <x v="1"/>
    <n v="2685"/>
    <x v="0"/>
    <n v="0"/>
    <n v="0"/>
    <n v="1"/>
    <n v="0"/>
    <n v="0"/>
    <n v="0"/>
    <n v="0"/>
    <n v="1"/>
    <n v="0"/>
    <n v="0"/>
    <n v="62"/>
    <n v="0"/>
    <n v="22"/>
    <n v="3"/>
    <n v="1"/>
    <n v="26"/>
    <n v="2"/>
    <n v="7"/>
    <n v="2"/>
    <n v="2"/>
    <n v="2"/>
    <x v="3"/>
    <x v="3"/>
    <x v="2"/>
    <n v="14.666666666666666"/>
    <x v="1"/>
    <n v="88"/>
    <x v="1"/>
    <n v="0"/>
    <n v="0"/>
    <n v="0"/>
    <n v="0"/>
    <n v="0"/>
    <n v="0"/>
    <m/>
    <n v="0"/>
    <n v="3"/>
    <n v="11"/>
    <n v="62"/>
    <x v="1"/>
    <x v="1"/>
    <x v="8"/>
    <x v="0"/>
  </r>
  <r>
    <n v="1201"/>
    <n v="8940"/>
    <n v="1"/>
    <n v="0"/>
    <n v="25"/>
    <x v="2"/>
    <n v="34"/>
    <x v="2"/>
    <n v="2835"/>
    <x v="0"/>
    <n v="0"/>
    <n v="0"/>
    <n v="1"/>
    <n v="0"/>
    <n v="0"/>
    <n v="0"/>
    <n v="1"/>
    <n v="0"/>
    <n v="0"/>
    <n v="0"/>
    <n v="1"/>
    <n v="45"/>
    <n v="3"/>
    <n v="4"/>
    <n v="6"/>
    <n v="42"/>
    <n v="3"/>
    <n v="8"/>
    <n v="3"/>
    <n v="1"/>
    <n v="3"/>
    <x v="17"/>
    <x v="3"/>
    <x v="2"/>
    <n v="8.4285714285714288"/>
    <x v="1"/>
    <n v="59"/>
    <x v="1"/>
    <n v="0"/>
    <n v="0"/>
    <n v="0"/>
    <n v="0"/>
    <n v="0"/>
    <n v="0"/>
    <m/>
    <n v="0"/>
    <n v="3"/>
    <n v="11"/>
    <n v="17"/>
    <x v="1"/>
    <x v="1"/>
    <x v="3"/>
    <x v="0"/>
  </r>
  <r>
    <n v="1202"/>
    <n v="26228"/>
    <n v="1"/>
    <n v="0"/>
    <n v="50"/>
    <x v="0"/>
    <n v="47"/>
    <x v="3"/>
    <n v="2439"/>
    <x v="2"/>
    <n v="0"/>
    <n v="1"/>
    <n v="0"/>
    <n v="0"/>
    <n v="0"/>
    <n v="0"/>
    <n v="0"/>
    <n v="1"/>
    <n v="0"/>
    <n v="0"/>
    <n v="2"/>
    <n v="6"/>
    <n v="4"/>
    <n v="3"/>
    <n v="1"/>
    <n v="9"/>
    <n v="1"/>
    <n v="8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7"/>
    <x v="1"/>
    <x v="1"/>
    <x v="8"/>
    <x v="0"/>
  </r>
  <r>
    <n v="1203"/>
    <n v="77297"/>
    <n v="0"/>
    <n v="0"/>
    <n v="84"/>
    <x v="3"/>
    <n v="63"/>
    <x v="0"/>
    <n v="2678"/>
    <x v="3"/>
    <n v="1"/>
    <n v="0"/>
    <n v="0"/>
    <n v="0"/>
    <n v="0"/>
    <n v="1"/>
    <n v="0"/>
    <n v="0"/>
    <n v="0"/>
    <n v="0"/>
    <n v="408"/>
    <n v="61"/>
    <n v="109"/>
    <n v="48"/>
    <n v="122"/>
    <n v="41"/>
    <n v="1"/>
    <n v="4"/>
    <n v="5"/>
    <n v="7"/>
    <n v="9"/>
    <x v="27"/>
    <x v="0"/>
    <x v="1"/>
    <n v="35.61904761904762"/>
    <x v="2"/>
    <n v="748"/>
    <x v="2"/>
    <n v="1"/>
    <n v="0"/>
    <n v="0"/>
    <n v="0"/>
    <n v="0"/>
    <n v="1"/>
    <m/>
    <n v="0"/>
    <n v="3"/>
    <n v="11"/>
    <n v="707"/>
    <x v="1"/>
    <x v="1"/>
    <x v="30"/>
    <x v="0"/>
  </r>
  <r>
    <n v="1204"/>
    <n v="40211"/>
    <n v="1"/>
    <n v="1"/>
    <n v="30"/>
    <x v="2"/>
    <n v="39"/>
    <x v="2"/>
    <n v="2493"/>
    <x v="2"/>
    <n v="0"/>
    <n v="1"/>
    <n v="0"/>
    <n v="0"/>
    <n v="0"/>
    <n v="0"/>
    <n v="0"/>
    <n v="1"/>
    <n v="0"/>
    <n v="0"/>
    <n v="51"/>
    <n v="1"/>
    <n v="7"/>
    <n v="2"/>
    <n v="1"/>
    <n v="25"/>
    <n v="2"/>
    <n v="8"/>
    <n v="2"/>
    <n v="1"/>
    <n v="2"/>
    <x v="7"/>
    <x v="3"/>
    <x v="2"/>
    <n v="12.4"/>
    <x v="1"/>
    <n v="62"/>
    <x v="1"/>
    <n v="0"/>
    <n v="0"/>
    <n v="1"/>
    <n v="0"/>
    <n v="0"/>
    <n v="1"/>
    <m/>
    <n v="0"/>
    <n v="3"/>
    <n v="11"/>
    <n v="37"/>
    <x v="1"/>
    <x v="1"/>
    <x v="3"/>
    <x v="0"/>
  </r>
  <r>
    <n v="1205"/>
    <n v="33438"/>
    <n v="1"/>
    <n v="1"/>
    <n v="81"/>
    <x v="3"/>
    <n v="62"/>
    <x v="0"/>
    <n v="2439"/>
    <x v="4"/>
    <n v="0"/>
    <n v="0"/>
    <n v="0"/>
    <n v="0"/>
    <n v="1"/>
    <n v="0"/>
    <n v="0"/>
    <n v="0"/>
    <n v="0"/>
    <n v="1"/>
    <n v="62"/>
    <n v="1"/>
    <n v="16"/>
    <n v="3"/>
    <n v="2"/>
    <n v="6"/>
    <n v="4"/>
    <n v="5"/>
    <n v="2"/>
    <n v="1"/>
    <n v="4"/>
    <x v="17"/>
    <x v="3"/>
    <x v="1"/>
    <n v="12"/>
    <x v="1"/>
    <n v="84"/>
    <x v="1"/>
    <n v="0"/>
    <n v="0"/>
    <n v="0"/>
    <n v="0"/>
    <n v="0"/>
    <n v="0"/>
    <m/>
    <n v="0"/>
    <n v="3"/>
    <n v="11"/>
    <n v="78"/>
    <x v="1"/>
    <x v="1"/>
    <x v="14"/>
    <x v="0"/>
  </r>
  <r>
    <n v="1206"/>
    <n v="75032"/>
    <n v="0"/>
    <n v="1"/>
    <n v="74"/>
    <x v="4"/>
    <n v="61"/>
    <x v="0"/>
    <n v="2586"/>
    <x v="2"/>
    <n v="0"/>
    <n v="1"/>
    <n v="0"/>
    <n v="0"/>
    <n v="0"/>
    <n v="0"/>
    <n v="0"/>
    <n v="0"/>
    <n v="0"/>
    <n v="1"/>
    <n v="952"/>
    <n v="12"/>
    <n v="180"/>
    <n v="47"/>
    <n v="12"/>
    <n v="12"/>
    <n v="2"/>
    <n v="3"/>
    <n v="5"/>
    <n v="4"/>
    <n v="9"/>
    <x v="23"/>
    <x v="2"/>
    <x v="1"/>
    <n v="66.833333333333329"/>
    <x v="0"/>
    <n v="1203"/>
    <x v="4"/>
    <n v="0"/>
    <n v="0"/>
    <n v="0"/>
    <n v="0"/>
    <n v="0"/>
    <n v="0"/>
    <m/>
    <n v="0"/>
    <n v="3"/>
    <n v="11"/>
    <n v="1191"/>
    <x v="1"/>
    <x v="1"/>
    <x v="33"/>
    <x v="0"/>
  </r>
  <r>
    <n v="1207"/>
    <n v="61284"/>
    <n v="0"/>
    <n v="0"/>
    <n v="76"/>
    <x v="3"/>
    <n v="65"/>
    <x v="0"/>
    <n v="2419"/>
    <x v="0"/>
    <n v="0"/>
    <n v="0"/>
    <n v="1"/>
    <n v="0"/>
    <n v="0"/>
    <n v="0"/>
    <n v="0"/>
    <n v="0"/>
    <n v="0"/>
    <n v="1"/>
    <n v="618"/>
    <n v="15"/>
    <n v="106"/>
    <n v="20"/>
    <n v="7"/>
    <n v="45"/>
    <n v="1"/>
    <n v="6"/>
    <n v="11"/>
    <n v="2"/>
    <n v="8"/>
    <x v="27"/>
    <x v="0"/>
    <x v="2"/>
    <n v="36.476190476190474"/>
    <x v="2"/>
    <n v="766"/>
    <x v="2"/>
    <n v="0"/>
    <n v="0"/>
    <n v="0"/>
    <n v="1"/>
    <n v="0"/>
    <n v="1"/>
    <m/>
    <n v="0"/>
    <n v="3"/>
    <n v="11"/>
    <n v="721"/>
    <x v="1"/>
    <x v="1"/>
    <x v="30"/>
    <x v="0"/>
  </r>
  <r>
    <n v="1208"/>
    <n v="22518"/>
    <n v="1"/>
    <n v="0"/>
    <n v="36"/>
    <x v="1"/>
    <n v="34"/>
    <x v="2"/>
    <n v="2774"/>
    <x v="2"/>
    <n v="0"/>
    <n v="1"/>
    <n v="0"/>
    <n v="0"/>
    <n v="0"/>
    <n v="0"/>
    <n v="0"/>
    <n v="1"/>
    <n v="0"/>
    <n v="0"/>
    <n v="11"/>
    <n v="7"/>
    <n v="12"/>
    <n v="2"/>
    <n v="2"/>
    <n v="27"/>
    <n v="2"/>
    <n v="5"/>
    <n v="2"/>
    <n v="1"/>
    <n v="2"/>
    <x v="7"/>
    <x v="3"/>
    <x v="2"/>
    <n v="6.8"/>
    <x v="1"/>
    <n v="34"/>
    <x v="1"/>
    <n v="0"/>
    <n v="0"/>
    <n v="1"/>
    <n v="0"/>
    <n v="0"/>
    <n v="1"/>
    <m/>
    <n v="0"/>
    <n v="3"/>
    <n v="11"/>
    <n v="7"/>
    <x v="0"/>
    <x v="0"/>
    <x v="1"/>
    <x v="0"/>
  </r>
  <r>
    <n v="1209"/>
    <n v="54730"/>
    <n v="0"/>
    <n v="1"/>
    <n v="64"/>
    <x v="4"/>
    <n v="45"/>
    <x v="3"/>
    <n v="2477"/>
    <x v="2"/>
    <n v="0"/>
    <n v="1"/>
    <n v="0"/>
    <n v="0"/>
    <n v="0"/>
    <n v="0"/>
    <n v="0"/>
    <n v="0"/>
    <n v="1"/>
    <n v="0"/>
    <n v="318"/>
    <n v="3"/>
    <n v="17"/>
    <n v="4"/>
    <n v="7"/>
    <n v="56"/>
    <n v="5"/>
    <n v="4"/>
    <n v="4"/>
    <n v="1"/>
    <n v="8"/>
    <x v="15"/>
    <x v="4"/>
    <x v="1"/>
    <n v="26.846153846153847"/>
    <x v="2"/>
    <n v="349"/>
    <x v="3"/>
    <n v="0"/>
    <n v="0"/>
    <n v="0"/>
    <n v="0"/>
    <n v="0"/>
    <n v="0"/>
    <m/>
    <n v="0"/>
    <n v="3"/>
    <n v="11"/>
    <n v="293"/>
    <x v="1"/>
    <x v="1"/>
    <x v="18"/>
    <x v="0"/>
  </r>
  <r>
    <n v="1210"/>
    <n v="38452"/>
    <n v="1"/>
    <n v="1"/>
    <n v="62"/>
    <x v="4"/>
    <n v="65"/>
    <x v="0"/>
    <n v="2250"/>
    <x v="2"/>
    <n v="0"/>
    <n v="1"/>
    <n v="0"/>
    <n v="0"/>
    <n v="0"/>
    <n v="0"/>
    <n v="0"/>
    <n v="0"/>
    <n v="1"/>
    <n v="0"/>
    <n v="56"/>
    <n v="0"/>
    <n v="14"/>
    <n v="0"/>
    <n v="0"/>
    <n v="2"/>
    <n v="3"/>
    <n v="7"/>
    <n v="3"/>
    <n v="0"/>
    <n v="3"/>
    <x v="3"/>
    <x v="3"/>
    <x v="2"/>
    <n v="11.666666666666666"/>
    <x v="1"/>
    <n v="70"/>
    <x v="1"/>
    <n v="0"/>
    <n v="0"/>
    <n v="0"/>
    <n v="0"/>
    <n v="0"/>
    <n v="0"/>
    <m/>
    <n v="0"/>
    <n v="3"/>
    <n v="11"/>
    <n v="68"/>
    <x v="1"/>
    <x v="1"/>
    <x v="28"/>
    <x v="0"/>
  </r>
  <r>
    <n v="1211"/>
    <n v="44421"/>
    <n v="1"/>
    <n v="1"/>
    <n v="53"/>
    <x v="0"/>
    <n v="49"/>
    <x v="3"/>
    <n v="2658"/>
    <x v="3"/>
    <n v="1"/>
    <n v="0"/>
    <n v="0"/>
    <n v="0"/>
    <n v="0"/>
    <n v="0"/>
    <n v="0"/>
    <n v="1"/>
    <n v="0"/>
    <n v="0"/>
    <n v="110"/>
    <n v="5"/>
    <n v="59"/>
    <n v="7"/>
    <n v="1"/>
    <n v="7"/>
    <n v="5"/>
    <n v="8"/>
    <n v="5"/>
    <n v="0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75"/>
    <x v="1"/>
    <x v="1"/>
    <x v="10"/>
    <x v="0"/>
  </r>
  <r>
    <n v="1212"/>
    <n v="38197"/>
    <n v="1"/>
    <n v="0"/>
    <n v="86"/>
    <x v="3"/>
    <n v="34"/>
    <x v="2"/>
    <n v="2524"/>
    <x v="1"/>
    <n v="0"/>
    <n v="0"/>
    <n v="0"/>
    <n v="1"/>
    <n v="0"/>
    <n v="0"/>
    <n v="0"/>
    <n v="0"/>
    <n v="0"/>
    <n v="1"/>
    <n v="23"/>
    <n v="0"/>
    <n v="11"/>
    <n v="2"/>
    <n v="1"/>
    <n v="3"/>
    <n v="1"/>
    <n v="5"/>
    <n v="1"/>
    <n v="0"/>
    <n v="3"/>
    <x v="1"/>
    <x v="1"/>
    <x v="1"/>
    <n v="9.25"/>
    <x v="1"/>
    <n v="37"/>
    <x v="1"/>
    <n v="0"/>
    <n v="0"/>
    <n v="0"/>
    <n v="0"/>
    <n v="0"/>
    <n v="0"/>
    <m/>
    <n v="0"/>
    <n v="3"/>
    <n v="11"/>
    <n v="34"/>
    <x v="1"/>
    <x v="1"/>
    <x v="14"/>
    <x v="0"/>
  </r>
  <r>
    <n v="1213"/>
    <n v="41986"/>
    <n v="0"/>
    <n v="1"/>
    <n v="15"/>
    <x v="5"/>
    <n v="42"/>
    <x v="3"/>
    <n v="2299"/>
    <x v="3"/>
    <n v="1"/>
    <n v="0"/>
    <n v="0"/>
    <n v="0"/>
    <n v="0"/>
    <n v="0"/>
    <n v="0"/>
    <n v="1"/>
    <n v="0"/>
    <n v="0"/>
    <n v="27"/>
    <n v="5"/>
    <n v="8"/>
    <n v="8"/>
    <n v="3"/>
    <n v="12"/>
    <n v="3"/>
    <n v="4"/>
    <n v="3"/>
    <n v="0"/>
    <n v="4"/>
    <x v="17"/>
    <x v="3"/>
    <x v="1"/>
    <n v="7.2857142857142856"/>
    <x v="1"/>
    <n v="51"/>
    <x v="1"/>
    <n v="0"/>
    <n v="0"/>
    <n v="0"/>
    <n v="0"/>
    <n v="0"/>
    <n v="0"/>
    <m/>
    <n v="0"/>
    <n v="3"/>
    <n v="11"/>
    <n v="39"/>
    <x v="1"/>
    <x v="1"/>
    <x v="23"/>
    <x v="0"/>
  </r>
  <r>
    <n v="1214"/>
    <n v="28427"/>
    <n v="1"/>
    <n v="0"/>
    <n v="67"/>
    <x v="4"/>
    <n v="37"/>
    <x v="2"/>
    <n v="2624"/>
    <x v="1"/>
    <n v="0"/>
    <n v="0"/>
    <n v="0"/>
    <n v="1"/>
    <n v="0"/>
    <n v="0"/>
    <n v="0"/>
    <n v="1"/>
    <n v="0"/>
    <n v="0"/>
    <n v="18"/>
    <n v="3"/>
    <n v="19"/>
    <n v="3"/>
    <n v="3"/>
    <n v="6"/>
    <n v="2"/>
    <n v="8"/>
    <n v="2"/>
    <n v="0"/>
    <n v="3"/>
    <x v="7"/>
    <x v="3"/>
    <x v="1"/>
    <n v="9.1999999999999993"/>
    <x v="1"/>
    <n v="46"/>
    <x v="1"/>
    <n v="0"/>
    <n v="0"/>
    <n v="0"/>
    <n v="0"/>
    <n v="0"/>
    <n v="0"/>
    <m/>
    <n v="0"/>
    <n v="3"/>
    <n v="11"/>
    <n v="40"/>
    <x v="1"/>
    <x v="1"/>
    <x v="28"/>
    <x v="0"/>
  </r>
  <r>
    <n v="1215"/>
    <n v="37395"/>
    <n v="1"/>
    <n v="0"/>
    <n v="47"/>
    <x v="0"/>
    <n v="44"/>
    <x v="3"/>
    <n v="2217"/>
    <x v="1"/>
    <n v="0"/>
    <n v="0"/>
    <n v="0"/>
    <n v="1"/>
    <n v="0"/>
    <n v="0"/>
    <n v="0"/>
    <n v="0"/>
    <n v="0"/>
    <n v="1"/>
    <n v="18"/>
    <n v="0"/>
    <n v="9"/>
    <n v="0"/>
    <n v="1"/>
    <n v="11"/>
    <n v="1"/>
    <n v="6"/>
    <n v="1"/>
    <n v="0"/>
    <n v="3"/>
    <x v="1"/>
    <x v="1"/>
    <x v="1"/>
    <n v="7"/>
    <x v="1"/>
    <n v="28"/>
    <x v="1"/>
    <n v="0"/>
    <n v="0"/>
    <n v="0"/>
    <n v="0"/>
    <n v="0"/>
    <n v="0"/>
    <m/>
    <n v="0"/>
    <n v="3"/>
    <n v="11"/>
    <n v="17"/>
    <x v="1"/>
    <x v="1"/>
    <x v="8"/>
    <x v="0"/>
  </r>
  <r>
    <n v="1216"/>
    <n v="64722"/>
    <n v="1"/>
    <n v="0"/>
    <n v="47"/>
    <x v="0"/>
    <n v="49"/>
    <x v="3"/>
    <n v="2193"/>
    <x v="2"/>
    <n v="0"/>
    <n v="1"/>
    <n v="0"/>
    <n v="0"/>
    <n v="0"/>
    <n v="0"/>
    <n v="0"/>
    <n v="1"/>
    <n v="0"/>
    <n v="0"/>
    <n v="303"/>
    <n v="0"/>
    <n v="280"/>
    <n v="60"/>
    <n v="147"/>
    <n v="15"/>
    <n v="4"/>
    <n v="6"/>
    <n v="8"/>
    <n v="2"/>
    <n v="11"/>
    <x v="27"/>
    <x v="0"/>
    <x v="1"/>
    <n v="37.61904761904762"/>
    <x v="2"/>
    <n v="790"/>
    <x v="2"/>
    <n v="0"/>
    <n v="0"/>
    <n v="0"/>
    <n v="0"/>
    <n v="0"/>
    <n v="0"/>
    <m/>
    <n v="0"/>
    <n v="3"/>
    <n v="11"/>
    <n v="775"/>
    <x v="1"/>
    <x v="1"/>
    <x v="22"/>
    <x v="0"/>
  </r>
  <r>
    <n v="1217"/>
    <n v="55249"/>
    <n v="0"/>
    <n v="1"/>
    <n v="81"/>
    <x v="3"/>
    <n v="64"/>
    <x v="0"/>
    <n v="2232"/>
    <x v="1"/>
    <n v="0"/>
    <n v="0"/>
    <n v="0"/>
    <n v="1"/>
    <n v="0"/>
    <n v="0"/>
    <n v="0"/>
    <n v="0"/>
    <n v="1"/>
    <n v="0"/>
    <n v="97"/>
    <n v="1"/>
    <n v="19"/>
    <n v="2"/>
    <n v="0"/>
    <n v="11"/>
    <n v="1"/>
    <n v="3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08"/>
    <x v="1"/>
    <x v="1"/>
    <x v="31"/>
    <x v="0"/>
  </r>
  <r>
    <n v="1218"/>
    <n v="84906"/>
    <n v="0"/>
    <n v="0"/>
    <n v="98"/>
    <x v="3"/>
    <n v="48"/>
    <x v="3"/>
    <n v="2427"/>
    <x v="1"/>
    <n v="0"/>
    <n v="0"/>
    <n v="0"/>
    <n v="1"/>
    <n v="0"/>
    <n v="0"/>
    <n v="0"/>
    <n v="1"/>
    <n v="0"/>
    <n v="0"/>
    <n v="997"/>
    <n v="15"/>
    <n v="414"/>
    <n v="99"/>
    <n v="30"/>
    <n v="76"/>
    <n v="1"/>
    <n v="2"/>
    <n v="5"/>
    <n v="6"/>
    <n v="12"/>
    <x v="18"/>
    <x v="0"/>
    <x v="1"/>
    <n v="67.608695652173907"/>
    <x v="0"/>
    <n v="1555"/>
    <x v="0"/>
    <n v="0"/>
    <n v="1"/>
    <n v="0"/>
    <n v="1"/>
    <n v="1"/>
    <n v="3"/>
    <m/>
    <n v="0"/>
    <n v="3"/>
    <n v="11"/>
    <n v="1479"/>
    <x v="1"/>
    <x v="1"/>
    <x v="13"/>
    <x v="0"/>
  </r>
  <r>
    <n v="1219"/>
    <n v="28691"/>
    <n v="1"/>
    <n v="0"/>
    <n v="56"/>
    <x v="0"/>
    <n v="31"/>
    <x v="2"/>
    <n v="2519"/>
    <x v="2"/>
    <n v="0"/>
    <n v="1"/>
    <n v="0"/>
    <n v="0"/>
    <n v="0"/>
    <n v="0"/>
    <n v="0"/>
    <n v="1"/>
    <n v="0"/>
    <n v="0"/>
    <n v="5"/>
    <n v="4"/>
    <n v="13"/>
    <n v="8"/>
    <n v="0"/>
    <n v="4"/>
    <n v="1"/>
    <n v="8"/>
    <n v="1"/>
    <n v="0"/>
    <n v="3"/>
    <x v="1"/>
    <x v="1"/>
    <x v="1"/>
    <n v="7.5"/>
    <x v="1"/>
    <n v="30"/>
    <x v="1"/>
    <n v="0"/>
    <n v="0"/>
    <n v="0"/>
    <n v="0"/>
    <n v="0"/>
    <n v="0"/>
    <m/>
    <n v="0"/>
    <n v="3"/>
    <n v="11"/>
    <n v="26"/>
    <x v="1"/>
    <x v="1"/>
    <x v="8"/>
    <x v="0"/>
  </r>
  <r>
    <n v="1220"/>
    <n v="44213"/>
    <n v="1"/>
    <n v="1"/>
    <n v="48"/>
    <x v="0"/>
    <n v="68"/>
    <x v="0"/>
    <n v="2371"/>
    <x v="0"/>
    <n v="0"/>
    <n v="0"/>
    <n v="1"/>
    <n v="0"/>
    <n v="0"/>
    <n v="0"/>
    <n v="0"/>
    <n v="1"/>
    <n v="0"/>
    <n v="0"/>
    <n v="95"/>
    <n v="11"/>
    <n v="35"/>
    <n v="0"/>
    <n v="4"/>
    <n v="7"/>
    <n v="4"/>
    <n v="6"/>
    <n v="2"/>
    <n v="1"/>
    <n v="5"/>
    <x v="6"/>
    <x v="3"/>
    <x v="1"/>
    <n v="18.125"/>
    <x v="1"/>
    <n v="145"/>
    <x v="3"/>
    <n v="0"/>
    <n v="0"/>
    <n v="0"/>
    <n v="0"/>
    <n v="0"/>
    <n v="0"/>
    <m/>
    <n v="0"/>
    <n v="3"/>
    <n v="11"/>
    <n v="138"/>
    <x v="1"/>
    <x v="1"/>
    <x v="10"/>
    <x v="0"/>
  </r>
  <r>
    <n v="1221"/>
    <n v="25707"/>
    <n v="1"/>
    <n v="0"/>
    <n v="18"/>
    <x v="2"/>
    <n v="36"/>
    <x v="2"/>
    <n v="2321"/>
    <x v="0"/>
    <n v="0"/>
    <n v="0"/>
    <n v="1"/>
    <n v="0"/>
    <n v="0"/>
    <n v="0"/>
    <n v="1"/>
    <n v="0"/>
    <n v="0"/>
    <n v="0"/>
    <n v="1"/>
    <n v="6"/>
    <n v="2"/>
    <n v="3"/>
    <n v="6"/>
    <n v="3"/>
    <n v="1"/>
    <n v="7"/>
    <n v="1"/>
    <n v="0"/>
    <n v="3"/>
    <x v="1"/>
    <x v="1"/>
    <x v="1"/>
    <n v="4.5"/>
    <x v="1"/>
    <n v="18"/>
    <x v="1"/>
    <n v="0"/>
    <n v="0"/>
    <n v="0"/>
    <n v="0"/>
    <n v="0"/>
    <n v="0"/>
    <m/>
    <n v="0"/>
    <n v="3"/>
    <n v="11"/>
    <n v="15"/>
    <x v="1"/>
    <x v="1"/>
    <x v="3"/>
    <x v="0"/>
  </r>
  <r>
    <n v="1222"/>
    <n v="59062"/>
    <n v="2"/>
    <n v="1"/>
    <n v="74"/>
    <x v="4"/>
    <n v="53"/>
    <x v="1"/>
    <n v="2428"/>
    <x v="2"/>
    <n v="0"/>
    <n v="1"/>
    <n v="0"/>
    <n v="0"/>
    <n v="0"/>
    <n v="0"/>
    <n v="0"/>
    <n v="0"/>
    <n v="0"/>
    <n v="1"/>
    <n v="46"/>
    <n v="1"/>
    <n v="12"/>
    <n v="3"/>
    <n v="0"/>
    <n v="9"/>
    <n v="2"/>
    <n v="4"/>
    <n v="2"/>
    <n v="0"/>
    <n v="3"/>
    <x v="7"/>
    <x v="3"/>
    <x v="1"/>
    <n v="12.4"/>
    <x v="1"/>
    <n v="62"/>
    <x v="1"/>
    <n v="0"/>
    <n v="0"/>
    <n v="0"/>
    <n v="0"/>
    <n v="0"/>
    <n v="0"/>
    <m/>
    <n v="0"/>
    <n v="3"/>
    <n v="11"/>
    <n v="53"/>
    <x v="1"/>
    <x v="1"/>
    <x v="28"/>
    <x v="0"/>
  </r>
  <r>
    <n v="1223"/>
    <n v="76624"/>
    <n v="0"/>
    <n v="1"/>
    <n v="68"/>
    <x v="4"/>
    <n v="58"/>
    <x v="1"/>
    <n v="2195"/>
    <x v="0"/>
    <n v="0"/>
    <n v="0"/>
    <n v="1"/>
    <n v="0"/>
    <n v="0"/>
    <n v="0"/>
    <n v="0"/>
    <n v="1"/>
    <n v="0"/>
    <n v="0"/>
    <n v="411"/>
    <n v="106"/>
    <n v="147"/>
    <n v="54"/>
    <n v="115"/>
    <n v="66"/>
    <n v="1"/>
    <n v="1"/>
    <n v="5"/>
    <n v="10"/>
    <n v="7"/>
    <x v="0"/>
    <x v="0"/>
    <x v="0"/>
    <n v="37.863636363636367"/>
    <x v="2"/>
    <n v="833"/>
    <x v="2"/>
    <n v="0"/>
    <n v="0"/>
    <n v="1"/>
    <n v="0"/>
    <n v="0"/>
    <n v="1"/>
    <m/>
    <n v="0"/>
    <n v="3"/>
    <n v="11"/>
    <n v="767"/>
    <x v="1"/>
    <x v="1"/>
    <x v="34"/>
    <x v="0"/>
  </r>
  <r>
    <n v="1224"/>
    <n v="66000"/>
    <n v="0"/>
    <n v="0"/>
    <n v="36"/>
    <x v="1"/>
    <n v="73"/>
    <x v="4"/>
    <n v="2229"/>
    <x v="1"/>
    <n v="0"/>
    <n v="0"/>
    <n v="0"/>
    <n v="1"/>
    <n v="0"/>
    <n v="0"/>
    <n v="0"/>
    <n v="0"/>
    <n v="1"/>
    <n v="0"/>
    <n v="244"/>
    <n v="51"/>
    <n v="270"/>
    <n v="101"/>
    <n v="0"/>
    <n v="45"/>
    <n v="1"/>
    <n v="1"/>
    <n v="1"/>
    <n v="3"/>
    <n v="5"/>
    <x v="25"/>
    <x v="3"/>
    <x v="1"/>
    <n v="74"/>
    <x v="0"/>
    <n v="666"/>
    <x v="2"/>
    <n v="0"/>
    <n v="0"/>
    <n v="0"/>
    <n v="0"/>
    <n v="0"/>
    <n v="0"/>
    <m/>
    <n v="0"/>
    <n v="3"/>
    <n v="11"/>
    <n v="621"/>
    <x v="1"/>
    <x v="1"/>
    <x v="39"/>
    <x v="1"/>
  </r>
  <r>
    <n v="1225"/>
    <n v="27683"/>
    <n v="1"/>
    <n v="0"/>
    <n v="90"/>
    <x v="3"/>
    <n v="42"/>
    <x v="3"/>
    <n v="2853"/>
    <x v="1"/>
    <n v="0"/>
    <n v="0"/>
    <n v="0"/>
    <n v="1"/>
    <n v="0"/>
    <n v="0"/>
    <n v="0"/>
    <n v="0"/>
    <n v="0"/>
    <n v="1"/>
    <n v="152"/>
    <n v="9"/>
    <n v="121"/>
    <n v="12"/>
    <n v="12"/>
    <n v="45"/>
    <n v="4"/>
    <n v="8"/>
    <n v="6"/>
    <n v="2"/>
    <n v="4"/>
    <x v="10"/>
    <x v="4"/>
    <x v="2"/>
    <n v="25.5"/>
    <x v="2"/>
    <n v="306"/>
    <x v="3"/>
    <n v="0"/>
    <n v="0"/>
    <n v="0"/>
    <n v="0"/>
    <n v="0"/>
    <n v="0"/>
    <m/>
    <n v="0"/>
    <n v="3"/>
    <n v="11"/>
    <n v="261"/>
    <x v="1"/>
    <x v="1"/>
    <x v="4"/>
    <x v="0"/>
  </r>
  <r>
    <n v="1226"/>
    <n v="1730"/>
    <n v="0"/>
    <n v="0"/>
    <n v="65"/>
    <x v="4"/>
    <n v="49"/>
    <x v="3"/>
    <n v="2201"/>
    <x v="3"/>
    <n v="1"/>
    <n v="0"/>
    <n v="0"/>
    <n v="0"/>
    <n v="0"/>
    <n v="0"/>
    <n v="0"/>
    <n v="1"/>
    <n v="0"/>
    <n v="0"/>
    <n v="1"/>
    <n v="1"/>
    <n v="3"/>
    <n v="1"/>
    <n v="1"/>
    <n v="1"/>
    <n v="15"/>
    <n v="20"/>
    <n v="0"/>
    <n v="0"/>
    <n v="0"/>
    <x v="31"/>
    <x v="5"/>
    <x v="2"/>
    <s v="0"/>
    <x v="0"/>
    <n v="7"/>
    <x v="1"/>
    <n v="0"/>
    <n v="0"/>
    <n v="0"/>
    <n v="0"/>
    <n v="0"/>
    <n v="0"/>
    <m/>
    <n v="0"/>
    <n v="3"/>
    <n v="11"/>
    <n v="6"/>
    <x v="1"/>
    <x v="1"/>
    <x v="52"/>
    <x v="0"/>
  </r>
  <r>
    <n v="1227"/>
    <n v="7500"/>
    <n v="1"/>
    <n v="0"/>
    <n v="63"/>
    <x v="4"/>
    <n v="28"/>
    <x v="5"/>
    <n v="2732"/>
    <x v="0"/>
    <n v="0"/>
    <n v="0"/>
    <n v="1"/>
    <n v="0"/>
    <n v="0"/>
    <n v="0"/>
    <n v="1"/>
    <n v="0"/>
    <n v="0"/>
    <n v="0"/>
    <n v="10"/>
    <n v="17"/>
    <n v="18"/>
    <n v="8"/>
    <n v="26"/>
    <n v="40"/>
    <n v="4"/>
    <n v="9"/>
    <n v="3"/>
    <n v="2"/>
    <n v="2"/>
    <x v="17"/>
    <x v="3"/>
    <x v="2"/>
    <n v="11.285714285714286"/>
    <x v="1"/>
    <n v="79"/>
    <x v="1"/>
    <n v="0"/>
    <n v="0"/>
    <n v="0"/>
    <n v="0"/>
    <n v="0"/>
    <n v="0"/>
    <m/>
    <n v="0"/>
    <n v="3"/>
    <n v="11"/>
    <n v="39"/>
    <x v="1"/>
    <x v="1"/>
    <x v="28"/>
    <x v="0"/>
  </r>
  <r>
    <n v="1228"/>
    <n v="40521"/>
    <n v="1"/>
    <n v="1"/>
    <n v="82"/>
    <x v="3"/>
    <n v="52"/>
    <x v="1"/>
    <n v="2609"/>
    <x v="1"/>
    <n v="0"/>
    <n v="0"/>
    <n v="0"/>
    <n v="1"/>
    <n v="0"/>
    <n v="0"/>
    <n v="0"/>
    <n v="1"/>
    <n v="0"/>
    <n v="0"/>
    <n v="12"/>
    <n v="0"/>
    <n v="5"/>
    <n v="0"/>
    <n v="0"/>
    <n v="4"/>
    <n v="1"/>
    <n v="5"/>
    <n v="0"/>
    <n v="1"/>
    <n v="2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3"/>
    <x v="1"/>
    <x v="1"/>
    <x v="14"/>
    <x v="0"/>
  </r>
  <r>
    <n v="1229"/>
    <n v="20427"/>
    <n v="1"/>
    <n v="0"/>
    <n v="63"/>
    <x v="4"/>
    <n v="47"/>
    <x v="3"/>
    <n v="2256"/>
    <x v="1"/>
    <n v="0"/>
    <n v="0"/>
    <n v="0"/>
    <n v="1"/>
    <n v="0"/>
    <n v="0"/>
    <n v="0"/>
    <n v="0"/>
    <n v="0"/>
    <n v="1"/>
    <n v="5"/>
    <n v="0"/>
    <n v="4"/>
    <n v="0"/>
    <n v="0"/>
    <n v="1"/>
    <n v="1"/>
    <n v="8"/>
    <n v="1"/>
    <n v="0"/>
    <n v="2"/>
    <x v="20"/>
    <x v="1"/>
    <x v="1"/>
    <n v="3"/>
    <x v="1"/>
    <n v="9"/>
    <x v="1"/>
    <n v="0"/>
    <n v="0"/>
    <n v="0"/>
    <n v="0"/>
    <n v="0"/>
    <n v="0"/>
    <m/>
    <n v="0"/>
    <n v="3"/>
    <n v="11"/>
    <n v="8"/>
    <x v="1"/>
    <x v="1"/>
    <x v="28"/>
    <x v="0"/>
  </r>
  <r>
    <n v="1230"/>
    <n v="65106"/>
    <n v="0"/>
    <n v="1"/>
    <n v="55"/>
    <x v="0"/>
    <n v="45"/>
    <x v="3"/>
    <n v="2195"/>
    <x v="2"/>
    <n v="0"/>
    <n v="1"/>
    <n v="0"/>
    <n v="0"/>
    <n v="0"/>
    <n v="0"/>
    <n v="0"/>
    <n v="1"/>
    <n v="0"/>
    <n v="0"/>
    <n v="790"/>
    <n v="19"/>
    <n v="133"/>
    <n v="12"/>
    <n v="0"/>
    <n v="19"/>
    <n v="3"/>
    <n v="6"/>
    <n v="8"/>
    <n v="3"/>
    <n v="13"/>
    <x v="13"/>
    <x v="0"/>
    <x v="1"/>
    <n v="39.75"/>
    <x v="2"/>
    <n v="954"/>
    <x v="2"/>
    <n v="0"/>
    <n v="0"/>
    <n v="0"/>
    <n v="1"/>
    <n v="0"/>
    <n v="1"/>
    <m/>
    <n v="0"/>
    <n v="3"/>
    <n v="11"/>
    <n v="935"/>
    <x v="1"/>
    <x v="1"/>
    <x v="22"/>
    <x v="0"/>
  </r>
  <r>
    <n v="1231"/>
    <n v="69969"/>
    <n v="0"/>
    <n v="0"/>
    <n v="64"/>
    <x v="4"/>
    <n v="55"/>
    <x v="1"/>
    <n v="2465"/>
    <x v="2"/>
    <n v="0"/>
    <n v="1"/>
    <n v="0"/>
    <n v="0"/>
    <n v="0"/>
    <n v="0"/>
    <n v="0"/>
    <n v="0"/>
    <n v="0"/>
    <n v="1"/>
    <n v="882"/>
    <n v="29"/>
    <n v="514"/>
    <n v="38"/>
    <n v="29"/>
    <n v="44"/>
    <n v="1"/>
    <n v="3"/>
    <n v="4"/>
    <n v="2"/>
    <n v="6"/>
    <x v="10"/>
    <x v="4"/>
    <x v="1"/>
    <n v="124.33333333333333"/>
    <x v="0"/>
    <n v="1492"/>
    <x v="4"/>
    <n v="1"/>
    <n v="0"/>
    <n v="0"/>
    <n v="0"/>
    <n v="1"/>
    <n v="2"/>
    <m/>
    <n v="0"/>
    <n v="3"/>
    <n v="11"/>
    <n v="1448"/>
    <x v="0"/>
    <x v="0"/>
    <x v="33"/>
    <x v="0"/>
  </r>
  <r>
    <n v="1232"/>
    <n v="67433"/>
    <n v="0"/>
    <n v="2"/>
    <n v="51"/>
    <x v="0"/>
    <n v="68"/>
    <x v="0"/>
    <n v="2507"/>
    <x v="2"/>
    <n v="0"/>
    <n v="1"/>
    <n v="0"/>
    <n v="0"/>
    <n v="0"/>
    <n v="0"/>
    <n v="0"/>
    <n v="1"/>
    <n v="0"/>
    <n v="0"/>
    <n v="615"/>
    <n v="28"/>
    <n v="259"/>
    <n v="12"/>
    <n v="48"/>
    <n v="30"/>
    <n v="4"/>
    <n v="4"/>
    <n v="6"/>
    <n v="5"/>
    <n v="13"/>
    <x v="13"/>
    <x v="0"/>
    <x v="1"/>
    <n v="40.083333333333336"/>
    <x v="2"/>
    <n v="962"/>
    <x v="2"/>
    <n v="0"/>
    <n v="0"/>
    <n v="0"/>
    <n v="1"/>
    <n v="0"/>
    <n v="1"/>
    <m/>
    <n v="0"/>
    <n v="3"/>
    <n v="11"/>
    <n v="932"/>
    <x v="1"/>
    <x v="1"/>
    <x v="22"/>
    <x v="0"/>
  </r>
  <r>
    <n v="1233"/>
    <n v="77766"/>
    <n v="0"/>
    <n v="1"/>
    <n v="97"/>
    <x v="3"/>
    <n v="53"/>
    <x v="1"/>
    <n v="2651"/>
    <x v="2"/>
    <n v="0"/>
    <n v="1"/>
    <n v="0"/>
    <n v="0"/>
    <n v="0"/>
    <n v="0"/>
    <n v="0"/>
    <n v="0"/>
    <n v="0"/>
    <n v="1"/>
    <n v="1004"/>
    <n v="59"/>
    <n v="265"/>
    <n v="115"/>
    <n v="59"/>
    <n v="27"/>
    <n v="2"/>
    <n v="6"/>
    <n v="11"/>
    <n v="10"/>
    <n v="11"/>
    <x v="28"/>
    <x v="0"/>
    <x v="2"/>
    <n v="46.9375"/>
    <x v="2"/>
    <n v="1502"/>
    <x v="0"/>
    <n v="0"/>
    <n v="0"/>
    <n v="1"/>
    <n v="0"/>
    <n v="0"/>
    <n v="1"/>
    <m/>
    <n v="0"/>
    <n v="3"/>
    <n v="11"/>
    <n v="1475"/>
    <x v="0"/>
    <x v="0"/>
    <x v="53"/>
    <x v="0"/>
  </r>
  <r>
    <n v="1234"/>
    <n v="74716"/>
    <n v="0"/>
    <n v="1"/>
    <n v="92"/>
    <x v="3"/>
    <n v="48"/>
    <x v="3"/>
    <n v="2449"/>
    <x v="2"/>
    <n v="0"/>
    <n v="1"/>
    <n v="0"/>
    <n v="0"/>
    <n v="0"/>
    <n v="0"/>
    <n v="0"/>
    <n v="1"/>
    <n v="0"/>
    <n v="0"/>
    <n v="133"/>
    <n v="27"/>
    <n v="421"/>
    <n v="13"/>
    <n v="195"/>
    <n v="71"/>
    <n v="2"/>
    <n v="4"/>
    <n v="7"/>
    <n v="3"/>
    <n v="5"/>
    <x v="9"/>
    <x v="4"/>
    <x v="2"/>
    <n v="52.6"/>
    <x v="0"/>
    <n v="789"/>
    <x v="2"/>
    <n v="0"/>
    <n v="0"/>
    <n v="0"/>
    <n v="0"/>
    <n v="0"/>
    <n v="0"/>
    <m/>
    <n v="0"/>
    <n v="3"/>
    <n v="11"/>
    <n v="718"/>
    <x v="1"/>
    <x v="1"/>
    <x v="46"/>
    <x v="0"/>
  </r>
  <r>
    <n v="1235"/>
    <n v="68118"/>
    <n v="0"/>
    <n v="1"/>
    <n v="51"/>
    <x v="0"/>
    <n v="57"/>
    <x v="1"/>
    <n v="2413"/>
    <x v="3"/>
    <n v="1"/>
    <n v="0"/>
    <n v="0"/>
    <n v="0"/>
    <n v="0"/>
    <n v="0"/>
    <n v="0"/>
    <n v="1"/>
    <n v="0"/>
    <n v="0"/>
    <n v="595"/>
    <n v="23"/>
    <n v="123"/>
    <n v="10"/>
    <n v="23"/>
    <n v="154"/>
    <n v="2"/>
    <n v="6"/>
    <n v="8"/>
    <n v="9"/>
    <n v="4"/>
    <x v="27"/>
    <x v="0"/>
    <x v="0"/>
    <n v="36.857142857142854"/>
    <x v="2"/>
    <n v="774"/>
    <x v="2"/>
    <n v="0"/>
    <n v="0"/>
    <n v="0"/>
    <n v="0"/>
    <n v="0"/>
    <n v="0"/>
    <m/>
    <n v="0"/>
    <n v="3"/>
    <n v="11"/>
    <n v="620"/>
    <x v="1"/>
    <x v="1"/>
    <x v="22"/>
    <x v="0"/>
  </r>
  <r>
    <n v="1236"/>
    <n v="55158"/>
    <n v="1"/>
    <n v="1"/>
    <n v="72"/>
    <x v="4"/>
    <n v="50"/>
    <x v="1"/>
    <n v="2858"/>
    <x v="2"/>
    <n v="0"/>
    <n v="1"/>
    <n v="0"/>
    <n v="0"/>
    <n v="0"/>
    <n v="0"/>
    <n v="0"/>
    <n v="0"/>
    <n v="0"/>
    <n v="1"/>
    <n v="293"/>
    <n v="0"/>
    <n v="87"/>
    <n v="4"/>
    <n v="11"/>
    <n v="23"/>
    <n v="4"/>
    <n v="7"/>
    <n v="7"/>
    <n v="2"/>
    <n v="5"/>
    <x v="4"/>
    <x v="4"/>
    <x v="2"/>
    <n v="28.214285714285715"/>
    <x v="2"/>
    <n v="395"/>
    <x v="3"/>
    <n v="0"/>
    <n v="0"/>
    <n v="0"/>
    <n v="0"/>
    <n v="0"/>
    <n v="0"/>
    <m/>
    <n v="0"/>
    <n v="3"/>
    <n v="11"/>
    <n v="372"/>
    <x v="0"/>
    <x v="0"/>
    <x v="18"/>
    <x v="0"/>
  </r>
  <r>
    <n v="1237"/>
    <n v="62972"/>
    <n v="0"/>
    <n v="1"/>
    <n v="39"/>
    <x v="1"/>
    <n v="65"/>
    <x v="0"/>
    <n v="2854"/>
    <x v="2"/>
    <n v="0"/>
    <n v="1"/>
    <n v="0"/>
    <n v="0"/>
    <n v="0"/>
    <n v="1"/>
    <n v="0"/>
    <n v="0"/>
    <n v="0"/>
    <n v="0"/>
    <n v="313"/>
    <n v="15"/>
    <n v="47"/>
    <n v="20"/>
    <n v="0"/>
    <n v="192"/>
    <n v="2"/>
    <n v="6"/>
    <n v="7"/>
    <n v="4"/>
    <n v="3"/>
    <x v="4"/>
    <x v="4"/>
    <x v="2"/>
    <n v="28.214285714285715"/>
    <x v="2"/>
    <n v="395"/>
    <x v="3"/>
    <n v="0"/>
    <n v="0"/>
    <n v="0"/>
    <n v="0"/>
    <n v="0"/>
    <n v="0"/>
    <m/>
    <n v="0"/>
    <n v="3"/>
    <n v="11"/>
    <n v="203"/>
    <x v="0"/>
    <x v="0"/>
    <x v="35"/>
    <x v="0"/>
  </r>
  <r>
    <n v="1238"/>
    <n v="74190"/>
    <n v="0"/>
    <n v="1"/>
    <n v="49"/>
    <x v="0"/>
    <n v="45"/>
    <x v="3"/>
    <n v="2207"/>
    <x v="2"/>
    <n v="0"/>
    <n v="1"/>
    <n v="0"/>
    <n v="0"/>
    <n v="0"/>
    <n v="0"/>
    <n v="0"/>
    <n v="1"/>
    <n v="0"/>
    <n v="0"/>
    <n v="151"/>
    <n v="81"/>
    <n v="86"/>
    <n v="168"/>
    <n v="91"/>
    <n v="64"/>
    <n v="2"/>
    <n v="2"/>
    <n v="4"/>
    <n v="2"/>
    <n v="11"/>
    <x v="5"/>
    <x v="2"/>
    <x v="1"/>
    <n v="33.941176470588232"/>
    <x v="2"/>
    <n v="577"/>
    <x v="2"/>
    <n v="0"/>
    <n v="0"/>
    <n v="0"/>
    <n v="0"/>
    <n v="0"/>
    <n v="0"/>
    <m/>
    <n v="0"/>
    <n v="3"/>
    <n v="11"/>
    <n v="513"/>
    <x v="1"/>
    <x v="1"/>
    <x v="22"/>
    <x v="0"/>
  </r>
  <r>
    <n v="1239"/>
    <n v="39356"/>
    <n v="1"/>
    <n v="1"/>
    <n v="21"/>
    <x v="2"/>
    <n v="44"/>
    <x v="3"/>
    <n v="2261"/>
    <x v="2"/>
    <n v="0"/>
    <n v="1"/>
    <n v="0"/>
    <n v="0"/>
    <n v="0"/>
    <n v="0"/>
    <n v="0"/>
    <n v="1"/>
    <n v="0"/>
    <n v="0"/>
    <n v="15"/>
    <n v="0"/>
    <n v="2"/>
    <n v="0"/>
    <n v="0"/>
    <n v="6"/>
    <n v="1"/>
    <n v="6"/>
    <n v="1"/>
    <n v="0"/>
    <n v="2"/>
    <x v="20"/>
    <x v="1"/>
    <x v="1"/>
    <n v="5.666666666666667"/>
    <x v="1"/>
    <n v="17"/>
    <x v="1"/>
    <n v="0"/>
    <n v="0"/>
    <n v="1"/>
    <n v="0"/>
    <n v="0"/>
    <n v="1"/>
    <m/>
    <n v="0"/>
    <n v="3"/>
    <n v="11"/>
    <n v="11"/>
    <x v="1"/>
    <x v="1"/>
    <x v="3"/>
    <x v="0"/>
  </r>
  <r>
    <n v="1240"/>
    <n v="76653"/>
    <n v="0"/>
    <n v="0"/>
    <n v="91"/>
    <x v="3"/>
    <n v="51"/>
    <x v="1"/>
    <n v="2476"/>
    <x v="1"/>
    <n v="0"/>
    <n v="0"/>
    <n v="0"/>
    <n v="1"/>
    <n v="0"/>
    <n v="0"/>
    <n v="0"/>
    <n v="1"/>
    <n v="0"/>
    <n v="0"/>
    <n v="736"/>
    <n v="63"/>
    <n v="946"/>
    <n v="219"/>
    <n v="189"/>
    <n v="126"/>
    <n v="1"/>
    <n v="2"/>
    <n v="4"/>
    <n v="7"/>
    <n v="11"/>
    <x v="0"/>
    <x v="0"/>
    <x v="1"/>
    <n v="97.86363636363636"/>
    <x v="0"/>
    <n v="2153"/>
    <x v="0"/>
    <n v="1"/>
    <n v="0"/>
    <n v="0"/>
    <n v="0"/>
    <n v="1"/>
    <n v="2"/>
    <m/>
    <n v="0"/>
    <n v="3"/>
    <n v="11"/>
    <n v="2027"/>
    <x v="1"/>
    <x v="1"/>
    <x v="13"/>
    <x v="0"/>
  </r>
  <r>
    <n v="1241"/>
    <n v="35860"/>
    <n v="1"/>
    <n v="1"/>
    <n v="37"/>
    <x v="1"/>
    <n v="47"/>
    <x v="3"/>
    <n v="2200"/>
    <x v="3"/>
    <n v="1"/>
    <n v="0"/>
    <n v="0"/>
    <n v="0"/>
    <n v="0"/>
    <n v="0"/>
    <n v="0"/>
    <n v="0"/>
    <n v="0"/>
    <n v="1"/>
    <n v="15"/>
    <n v="0"/>
    <n v="8"/>
    <n v="4"/>
    <n v="2"/>
    <n v="20"/>
    <n v="2"/>
    <n v="5"/>
    <n v="1"/>
    <n v="1"/>
    <n v="2"/>
    <x v="1"/>
    <x v="1"/>
    <x v="1"/>
    <n v="7.25"/>
    <x v="1"/>
    <n v="29"/>
    <x v="1"/>
    <n v="0"/>
    <n v="0"/>
    <n v="1"/>
    <n v="0"/>
    <n v="0"/>
    <n v="1"/>
    <m/>
    <n v="0"/>
    <n v="3"/>
    <n v="11"/>
    <n v="9"/>
    <x v="1"/>
    <x v="1"/>
    <x v="1"/>
    <x v="0"/>
  </r>
  <r>
    <n v="1242"/>
    <n v="90687"/>
    <n v="0"/>
    <n v="0"/>
    <n v="98"/>
    <x v="3"/>
    <n v="37"/>
    <x v="2"/>
    <n v="2562"/>
    <x v="3"/>
    <n v="1"/>
    <n v="0"/>
    <n v="0"/>
    <n v="0"/>
    <n v="0"/>
    <n v="0"/>
    <n v="0"/>
    <n v="0"/>
    <n v="0"/>
    <n v="1"/>
    <n v="982"/>
    <n v="17"/>
    <n v="672"/>
    <n v="23"/>
    <n v="34"/>
    <n v="51"/>
    <n v="1"/>
    <n v="2"/>
    <n v="6"/>
    <n v="2"/>
    <n v="8"/>
    <x v="21"/>
    <x v="2"/>
    <x v="1"/>
    <n v="108"/>
    <x v="0"/>
    <n v="1728"/>
    <x v="0"/>
    <n v="0"/>
    <n v="0"/>
    <n v="0"/>
    <n v="0"/>
    <n v="1"/>
    <n v="1"/>
    <m/>
    <n v="0"/>
    <n v="3"/>
    <n v="11"/>
    <n v="1677"/>
    <x v="0"/>
    <x v="0"/>
    <x v="13"/>
    <x v="0"/>
  </r>
  <r>
    <n v="1243"/>
    <n v="73450"/>
    <n v="0"/>
    <n v="0"/>
    <n v="85"/>
    <x v="3"/>
    <n v="38"/>
    <x v="2"/>
    <n v="2365"/>
    <x v="1"/>
    <n v="0"/>
    <n v="0"/>
    <n v="0"/>
    <n v="1"/>
    <n v="0"/>
    <n v="0"/>
    <n v="0"/>
    <n v="0"/>
    <n v="1"/>
    <n v="0"/>
    <n v="1142"/>
    <n v="51"/>
    <n v="415"/>
    <n v="90"/>
    <n v="69"/>
    <n v="37"/>
    <n v="1"/>
    <n v="3"/>
    <n v="7"/>
    <n v="8"/>
    <n v="11"/>
    <x v="22"/>
    <x v="0"/>
    <x v="1"/>
    <n v="67.961538461538467"/>
    <x v="0"/>
    <n v="1767"/>
    <x v="0"/>
    <n v="1"/>
    <n v="0"/>
    <n v="1"/>
    <n v="0"/>
    <n v="0"/>
    <n v="2"/>
    <m/>
    <n v="0"/>
    <n v="3"/>
    <n v="11"/>
    <n v="1730"/>
    <x v="1"/>
    <x v="1"/>
    <x v="13"/>
    <x v="0"/>
  </r>
  <r>
    <n v="1244"/>
    <n v="31454"/>
    <n v="1"/>
    <n v="1"/>
    <n v="40"/>
    <x v="1"/>
    <n v="60"/>
    <x v="0"/>
    <n v="2517"/>
    <x v="2"/>
    <n v="0"/>
    <n v="1"/>
    <n v="0"/>
    <n v="0"/>
    <n v="0"/>
    <n v="0"/>
    <n v="0"/>
    <n v="1"/>
    <n v="0"/>
    <n v="0"/>
    <n v="28"/>
    <n v="0"/>
    <n v="11"/>
    <n v="0"/>
    <n v="0"/>
    <n v="9"/>
    <n v="3"/>
    <n v="8"/>
    <n v="2"/>
    <n v="0"/>
    <n v="3"/>
    <x v="7"/>
    <x v="3"/>
    <x v="1"/>
    <n v="7.8"/>
    <x v="1"/>
    <n v="39"/>
    <x v="1"/>
    <n v="0"/>
    <n v="0"/>
    <n v="0"/>
    <n v="0"/>
    <n v="0"/>
    <n v="0"/>
    <m/>
    <n v="0"/>
    <n v="3"/>
    <n v="11"/>
    <n v="30"/>
    <x v="1"/>
    <x v="1"/>
    <x v="1"/>
    <x v="0"/>
  </r>
  <r>
    <n v="1245"/>
    <n v="47139"/>
    <n v="1"/>
    <n v="1"/>
    <n v="2"/>
    <x v="5"/>
    <n v="68"/>
    <x v="0"/>
    <n v="2274"/>
    <x v="0"/>
    <n v="0"/>
    <n v="0"/>
    <n v="1"/>
    <n v="0"/>
    <n v="0"/>
    <n v="0"/>
    <n v="0"/>
    <n v="1"/>
    <n v="0"/>
    <n v="0"/>
    <n v="46"/>
    <n v="0"/>
    <n v="12"/>
    <n v="0"/>
    <n v="2"/>
    <n v="23"/>
    <n v="2"/>
    <n v="7"/>
    <n v="2"/>
    <n v="1"/>
    <n v="2"/>
    <x v="7"/>
    <x v="3"/>
    <x v="2"/>
    <n v="12"/>
    <x v="1"/>
    <n v="60"/>
    <x v="1"/>
    <n v="0"/>
    <n v="0"/>
    <n v="0"/>
    <n v="0"/>
    <n v="0"/>
    <n v="0"/>
    <m/>
    <n v="0"/>
    <n v="3"/>
    <n v="11"/>
    <n v="37"/>
    <x v="0"/>
    <x v="0"/>
    <x v="23"/>
    <x v="0"/>
  </r>
  <r>
    <n v="1246"/>
    <n v="83829"/>
    <n v="0"/>
    <n v="0"/>
    <n v="78"/>
    <x v="3"/>
    <n v="45"/>
    <x v="3"/>
    <n v="2423"/>
    <x v="3"/>
    <n v="1"/>
    <n v="0"/>
    <n v="0"/>
    <n v="0"/>
    <n v="0"/>
    <n v="0"/>
    <n v="0"/>
    <n v="1"/>
    <n v="0"/>
    <n v="0"/>
    <n v="897"/>
    <n v="161"/>
    <n v="430"/>
    <n v="186"/>
    <n v="161"/>
    <n v="27"/>
    <n v="0"/>
    <n v="1"/>
    <n v="4"/>
    <n v="7"/>
    <n v="6"/>
    <x v="5"/>
    <x v="2"/>
    <x v="0"/>
    <n v="107.94117647058823"/>
    <x v="0"/>
    <n v="1835"/>
    <x v="0"/>
    <n v="1"/>
    <n v="0"/>
    <n v="1"/>
    <n v="0"/>
    <n v="1"/>
    <n v="3"/>
    <m/>
    <n v="0"/>
    <n v="3"/>
    <n v="11"/>
    <n v="1808"/>
    <x v="0"/>
    <x v="0"/>
    <x v="13"/>
    <x v="0"/>
  </r>
  <r>
    <n v="1247"/>
    <n v="53378"/>
    <n v="1"/>
    <n v="1"/>
    <n v="41"/>
    <x v="1"/>
    <n v="57"/>
    <x v="1"/>
    <n v="2802"/>
    <x v="2"/>
    <n v="0"/>
    <n v="1"/>
    <n v="0"/>
    <n v="0"/>
    <n v="0"/>
    <n v="0"/>
    <n v="0"/>
    <n v="0"/>
    <n v="0"/>
    <n v="1"/>
    <n v="489"/>
    <n v="6"/>
    <n v="152"/>
    <n v="8"/>
    <n v="6"/>
    <n v="132"/>
    <n v="10"/>
    <n v="8"/>
    <n v="9"/>
    <n v="4"/>
    <n v="6"/>
    <x v="19"/>
    <x v="2"/>
    <x v="2"/>
    <n v="34.789473684210527"/>
    <x v="2"/>
    <n v="661"/>
    <x v="2"/>
    <n v="0"/>
    <n v="0"/>
    <n v="0"/>
    <n v="0"/>
    <n v="0"/>
    <n v="0"/>
    <m/>
    <n v="0"/>
    <n v="3"/>
    <n v="11"/>
    <n v="529"/>
    <x v="0"/>
    <x v="0"/>
    <x v="5"/>
    <x v="0"/>
  </r>
  <r>
    <n v="1248"/>
    <n v="19656"/>
    <n v="1"/>
    <n v="0"/>
    <n v="94"/>
    <x v="3"/>
    <n v="50"/>
    <x v="1"/>
    <n v="2665"/>
    <x v="1"/>
    <n v="0"/>
    <n v="0"/>
    <n v="0"/>
    <n v="1"/>
    <n v="0"/>
    <n v="0"/>
    <n v="0"/>
    <n v="1"/>
    <n v="0"/>
    <n v="0"/>
    <n v="25"/>
    <n v="4"/>
    <n v="9"/>
    <n v="6"/>
    <n v="8"/>
    <n v="32"/>
    <n v="3"/>
    <n v="7"/>
    <n v="2"/>
    <n v="1"/>
    <n v="3"/>
    <x v="3"/>
    <x v="3"/>
    <x v="1"/>
    <n v="8.6666666666666661"/>
    <x v="1"/>
    <n v="52"/>
    <x v="1"/>
    <n v="0"/>
    <n v="0"/>
    <n v="0"/>
    <n v="0"/>
    <n v="0"/>
    <n v="0"/>
    <m/>
    <n v="0"/>
    <n v="3"/>
    <n v="11"/>
    <n v="20"/>
    <x v="1"/>
    <x v="1"/>
    <x v="14"/>
    <x v="0"/>
  </r>
  <r>
    <n v="1249"/>
    <n v="45579"/>
    <n v="0"/>
    <n v="1"/>
    <n v="10"/>
    <x v="5"/>
    <n v="72"/>
    <x v="4"/>
    <n v="2472"/>
    <x v="2"/>
    <n v="0"/>
    <n v="1"/>
    <n v="0"/>
    <n v="0"/>
    <n v="0"/>
    <n v="0"/>
    <n v="0"/>
    <n v="0"/>
    <n v="0"/>
    <n v="1"/>
    <n v="145"/>
    <n v="1"/>
    <n v="33"/>
    <n v="2"/>
    <n v="1"/>
    <n v="1"/>
    <n v="1"/>
    <n v="6"/>
    <n v="4"/>
    <n v="1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81"/>
    <x v="1"/>
    <x v="1"/>
    <x v="19"/>
    <x v="0"/>
  </r>
  <r>
    <n v="1250"/>
    <n v="85485"/>
    <n v="0"/>
    <n v="0"/>
    <n v="73"/>
    <x v="4"/>
    <n v="62"/>
    <x v="0"/>
    <n v="2167"/>
    <x v="0"/>
    <n v="0"/>
    <n v="0"/>
    <n v="1"/>
    <n v="0"/>
    <n v="0"/>
    <n v="1"/>
    <n v="0"/>
    <n v="0"/>
    <n v="0"/>
    <n v="0"/>
    <n v="630"/>
    <n v="26"/>
    <n v="611"/>
    <n v="44"/>
    <n v="18"/>
    <n v="54"/>
    <n v="1"/>
    <n v="2"/>
    <n v="6"/>
    <n v="6"/>
    <n v="6"/>
    <x v="23"/>
    <x v="2"/>
    <x v="2"/>
    <n v="73.833333333333329"/>
    <x v="0"/>
    <n v="1329"/>
    <x v="4"/>
    <n v="0"/>
    <n v="0"/>
    <n v="0"/>
    <n v="0"/>
    <n v="0"/>
    <n v="0"/>
    <m/>
    <n v="0"/>
    <n v="3"/>
    <n v="11"/>
    <n v="1275"/>
    <x v="1"/>
    <x v="1"/>
    <x v="33"/>
    <x v="0"/>
  </r>
  <r>
    <n v="1251"/>
    <n v="55956"/>
    <n v="0"/>
    <n v="0"/>
    <n v="22"/>
    <x v="2"/>
    <n v="76"/>
    <x v="4"/>
    <n v="2242"/>
    <x v="2"/>
    <n v="0"/>
    <n v="1"/>
    <n v="0"/>
    <n v="0"/>
    <n v="0"/>
    <n v="0"/>
    <n v="0"/>
    <n v="1"/>
    <n v="0"/>
    <n v="0"/>
    <n v="760"/>
    <n v="38"/>
    <n v="104"/>
    <n v="50"/>
    <n v="9"/>
    <n v="38"/>
    <n v="2"/>
    <n v="4"/>
    <n v="7"/>
    <n v="3"/>
    <n v="4"/>
    <x v="4"/>
    <x v="4"/>
    <x v="2"/>
    <n v="68.642857142857139"/>
    <x v="0"/>
    <n v="961"/>
    <x v="2"/>
    <n v="0"/>
    <n v="0"/>
    <n v="0"/>
    <n v="1"/>
    <n v="0"/>
    <n v="1"/>
    <m/>
    <n v="0"/>
    <n v="3"/>
    <n v="11"/>
    <n v="923"/>
    <x v="1"/>
    <x v="1"/>
    <x v="37"/>
    <x v="0"/>
  </r>
  <r>
    <n v="1252"/>
    <n v="64191"/>
    <n v="0"/>
    <n v="1"/>
    <n v="30"/>
    <x v="2"/>
    <n v="57"/>
    <x v="1"/>
    <n v="2682"/>
    <x v="0"/>
    <n v="0"/>
    <n v="0"/>
    <n v="1"/>
    <n v="0"/>
    <n v="0"/>
    <n v="0"/>
    <n v="0"/>
    <n v="0"/>
    <n v="1"/>
    <n v="0"/>
    <n v="420"/>
    <n v="15"/>
    <n v="186"/>
    <n v="151"/>
    <n v="38"/>
    <n v="15"/>
    <n v="3"/>
    <n v="3"/>
    <n v="5"/>
    <n v="3"/>
    <n v="13"/>
    <x v="27"/>
    <x v="0"/>
    <x v="1"/>
    <n v="38.571428571428569"/>
    <x v="2"/>
    <n v="810"/>
    <x v="2"/>
    <n v="0"/>
    <n v="0"/>
    <n v="0"/>
    <n v="0"/>
    <n v="0"/>
    <n v="0"/>
    <m/>
    <n v="0"/>
    <n v="3"/>
    <n v="11"/>
    <n v="795"/>
    <x v="1"/>
    <x v="1"/>
    <x v="2"/>
    <x v="0"/>
  </r>
  <r>
    <n v="1253"/>
    <n v="38808"/>
    <n v="1"/>
    <n v="0"/>
    <n v="21"/>
    <x v="2"/>
    <n v="48"/>
    <x v="3"/>
    <n v="2831"/>
    <x v="0"/>
    <n v="0"/>
    <n v="0"/>
    <n v="1"/>
    <n v="0"/>
    <n v="0"/>
    <n v="0"/>
    <n v="0"/>
    <n v="1"/>
    <n v="0"/>
    <n v="0"/>
    <n v="125"/>
    <n v="17"/>
    <n v="52"/>
    <n v="3"/>
    <n v="19"/>
    <n v="30"/>
    <n v="4"/>
    <n v="8"/>
    <n v="5"/>
    <n v="1"/>
    <n v="4"/>
    <x v="16"/>
    <x v="3"/>
    <x v="2"/>
    <n v="21.6"/>
    <x v="1"/>
    <n v="216"/>
    <x v="3"/>
    <n v="0"/>
    <n v="0"/>
    <n v="1"/>
    <n v="0"/>
    <n v="0"/>
    <n v="1"/>
    <m/>
    <n v="0"/>
    <n v="3"/>
    <n v="11"/>
    <n v="186"/>
    <x v="0"/>
    <x v="0"/>
    <x v="20"/>
    <x v="0"/>
  </r>
  <r>
    <n v="1254"/>
    <n v="57183"/>
    <n v="1"/>
    <n v="1"/>
    <n v="51"/>
    <x v="0"/>
    <n v="54"/>
    <x v="1"/>
    <n v="2626"/>
    <x v="2"/>
    <n v="0"/>
    <n v="1"/>
    <n v="0"/>
    <n v="0"/>
    <n v="0"/>
    <n v="0"/>
    <n v="0"/>
    <n v="0"/>
    <n v="1"/>
    <n v="0"/>
    <n v="464"/>
    <n v="5"/>
    <n v="64"/>
    <n v="7"/>
    <n v="0"/>
    <n v="70"/>
    <n v="8"/>
    <n v="8"/>
    <n v="9"/>
    <n v="1"/>
    <n v="7"/>
    <x v="5"/>
    <x v="2"/>
    <x v="2"/>
    <n v="31.764705882352942"/>
    <x v="2"/>
    <n v="540"/>
    <x v="2"/>
    <n v="0"/>
    <n v="0"/>
    <n v="0"/>
    <n v="0"/>
    <n v="0"/>
    <n v="0"/>
    <m/>
    <n v="0"/>
    <n v="3"/>
    <n v="11"/>
    <n v="470"/>
    <x v="1"/>
    <x v="1"/>
    <x v="22"/>
    <x v="0"/>
  </r>
  <r>
    <n v="1255"/>
    <n v="23748"/>
    <n v="1"/>
    <n v="0"/>
    <n v="97"/>
    <x v="3"/>
    <n v="52"/>
    <x v="1"/>
    <n v="2744"/>
    <x v="3"/>
    <n v="1"/>
    <n v="0"/>
    <n v="0"/>
    <n v="0"/>
    <n v="0"/>
    <n v="0"/>
    <n v="0"/>
    <n v="0"/>
    <n v="1"/>
    <n v="0"/>
    <n v="6"/>
    <n v="6"/>
    <n v="29"/>
    <n v="12"/>
    <n v="15"/>
    <n v="8"/>
    <n v="3"/>
    <n v="8"/>
    <n v="2"/>
    <n v="1"/>
    <n v="3"/>
    <x v="3"/>
    <x v="3"/>
    <x v="1"/>
    <n v="11.333333333333334"/>
    <x v="1"/>
    <n v="68"/>
    <x v="1"/>
    <n v="0"/>
    <n v="0"/>
    <n v="0"/>
    <n v="0"/>
    <n v="0"/>
    <n v="0"/>
    <m/>
    <n v="0"/>
    <n v="3"/>
    <n v="11"/>
    <n v="60"/>
    <x v="1"/>
    <x v="1"/>
    <x v="14"/>
    <x v="0"/>
  </r>
  <r>
    <n v="1256"/>
    <n v="66303"/>
    <n v="0"/>
    <n v="1"/>
    <n v="56"/>
    <x v="0"/>
    <n v="49"/>
    <x v="3"/>
    <n v="2647"/>
    <x v="2"/>
    <n v="0"/>
    <n v="1"/>
    <n v="0"/>
    <n v="0"/>
    <n v="0"/>
    <n v="0"/>
    <n v="0"/>
    <n v="1"/>
    <n v="0"/>
    <n v="0"/>
    <n v="1090"/>
    <n v="12"/>
    <n v="96"/>
    <n v="16"/>
    <n v="12"/>
    <n v="60"/>
    <n v="4"/>
    <n v="8"/>
    <n v="3"/>
    <n v="4"/>
    <n v="11"/>
    <x v="23"/>
    <x v="2"/>
    <x v="1"/>
    <n v="68.111111111111114"/>
    <x v="0"/>
    <n v="1226"/>
    <x v="4"/>
    <n v="0"/>
    <n v="0"/>
    <n v="0"/>
    <n v="1"/>
    <n v="0"/>
    <n v="1"/>
    <m/>
    <n v="0"/>
    <n v="3"/>
    <n v="11"/>
    <n v="1166"/>
    <x v="1"/>
    <x v="1"/>
    <x v="26"/>
    <x v="0"/>
  </r>
  <r>
    <n v="1257"/>
    <n v="37368"/>
    <n v="1"/>
    <n v="0"/>
    <n v="4"/>
    <x v="5"/>
    <n v="45"/>
    <x v="3"/>
    <n v="2354"/>
    <x v="2"/>
    <n v="0"/>
    <n v="1"/>
    <n v="0"/>
    <n v="0"/>
    <n v="0"/>
    <n v="0"/>
    <n v="0"/>
    <n v="0"/>
    <n v="1"/>
    <n v="0"/>
    <n v="3"/>
    <n v="2"/>
    <n v="11"/>
    <n v="2"/>
    <n v="2"/>
    <n v="10"/>
    <n v="1"/>
    <n v="6"/>
    <n v="1"/>
    <n v="0"/>
    <n v="2"/>
    <x v="20"/>
    <x v="1"/>
    <x v="1"/>
    <n v="6.666666666666667"/>
    <x v="1"/>
    <n v="20"/>
    <x v="1"/>
    <n v="0"/>
    <n v="0"/>
    <n v="1"/>
    <n v="0"/>
    <n v="0"/>
    <n v="1"/>
    <m/>
    <n v="0"/>
    <n v="3"/>
    <n v="11"/>
    <n v="10"/>
    <x v="1"/>
    <x v="1"/>
    <x v="23"/>
    <x v="0"/>
  </r>
  <r>
    <n v="1258"/>
    <n v="40800"/>
    <n v="1"/>
    <n v="2"/>
    <n v="77"/>
    <x v="3"/>
    <n v="56"/>
    <x v="1"/>
    <n v="2703"/>
    <x v="2"/>
    <n v="0"/>
    <n v="1"/>
    <n v="0"/>
    <n v="0"/>
    <n v="0"/>
    <n v="0"/>
    <n v="0"/>
    <n v="1"/>
    <n v="0"/>
    <n v="0"/>
    <n v="24"/>
    <n v="0"/>
    <n v="27"/>
    <n v="8"/>
    <n v="30"/>
    <n v="10"/>
    <n v="2"/>
    <n v="7"/>
    <n v="3"/>
    <n v="0"/>
    <n v="3"/>
    <x v="3"/>
    <x v="3"/>
    <x v="2"/>
    <n v="14.833333333333334"/>
    <x v="1"/>
    <n v="89"/>
    <x v="1"/>
    <n v="0"/>
    <n v="0"/>
    <n v="0"/>
    <n v="0"/>
    <n v="0"/>
    <n v="0"/>
    <m/>
    <n v="1"/>
    <n v="3"/>
    <n v="11"/>
    <n v="79"/>
    <x v="1"/>
    <x v="1"/>
    <x v="14"/>
    <x v="0"/>
  </r>
  <r>
    <n v="1259"/>
    <n v="71847"/>
    <n v="0"/>
    <n v="0"/>
    <n v="95"/>
    <x v="3"/>
    <n v="42"/>
    <x v="3"/>
    <n v="2805"/>
    <x v="3"/>
    <n v="1"/>
    <n v="0"/>
    <n v="0"/>
    <n v="0"/>
    <n v="0"/>
    <n v="0"/>
    <n v="0"/>
    <n v="1"/>
    <n v="0"/>
    <n v="0"/>
    <n v="737"/>
    <n v="21"/>
    <n v="106"/>
    <n v="55"/>
    <n v="63"/>
    <n v="210"/>
    <n v="0"/>
    <n v="3"/>
    <n v="6"/>
    <n v="7"/>
    <n v="9"/>
    <x v="0"/>
    <x v="0"/>
    <x v="1"/>
    <n v="44.636363636363633"/>
    <x v="2"/>
    <n v="982"/>
    <x v="2"/>
    <n v="1"/>
    <n v="0"/>
    <n v="0"/>
    <n v="0"/>
    <n v="0"/>
    <n v="1"/>
    <m/>
    <n v="0"/>
    <n v="3"/>
    <n v="11"/>
    <n v="772"/>
    <x v="1"/>
    <x v="1"/>
    <x v="30"/>
    <x v="0"/>
  </r>
  <r>
    <n v="1260"/>
    <n v="46149"/>
    <n v="0"/>
    <n v="1"/>
    <n v="36"/>
    <x v="1"/>
    <n v="45"/>
    <x v="3"/>
    <n v="2371"/>
    <x v="2"/>
    <n v="0"/>
    <n v="1"/>
    <n v="0"/>
    <n v="0"/>
    <n v="0"/>
    <n v="0"/>
    <n v="0"/>
    <n v="1"/>
    <n v="0"/>
    <n v="0"/>
    <n v="254"/>
    <n v="6"/>
    <n v="71"/>
    <n v="4"/>
    <n v="0"/>
    <n v="27"/>
    <n v="5"/>
    <n v="5"/>
    <n v="5"/>
    <n v="1"/>
    <n v="7"/>
    <x v="15"/>
    <x v="4"/>
    <x v="1"/>
    <n v="25.76923076923077"/>
    <x v="2"/>
    <n v="335"/>
    <x v="3"/>
    <n v="0"/>
    <n v="0"/>
    <n v="0"/>
    <n v="0"/>
    <n v="0"/>
    <n v="0"/>
    <m/>
    <n v="0"/>
    <n v="3"/>
    <n v="11"/>
    <n v="308"/>
    <x v="1"/>
    <x v="1"/>
    <x v="35"/>
    <x v="0"/>
  </r>
  <r>
    <n v="1261"/>
    <n v="78687"/>
    <n v="0"/>
    <n v="0"/>
    <n v="13"/>
    <x v="5"/>
    <n v="37"/>
    <x v="2"/>
    <n v="2848"/>
    <x v="1"/>
    <n v="0"/>
    <n v="0"/>
    <n v="0"/>
    <n v="1"/>
    <n v="0"/>
    <n v="0"/>
    <n v="0"/>
    <n v="1"/>
    <n v="0"/>
    <n v="0"/>
    <n v="817"/>
    <n v="185"/>
    <n v="687"/>
    <n v="145"/>
    <n v="55"/>
    <n v="241"/>
    <n v="1"/>
    <n v="2"/>
    <n v="4"/>
    <n v="6"/>
    <n v="8"/>
    <x v="23"/>
    <x v="2"/>
    <x v="1"/>
    <n v="104.94444444444444"/>
    <x v="0"/>
    <n v="1889"/>
    <x v="0"/>
    <n v="0"/>
    <n v="0"/>
    <n v="0"/>
    <n v="0"/>
    <n v="1"/>
    <n v="1"/>
    <m/>
    <n v="0"/>
    <n v="3"/>
    <n v="11"/>
    <n v="1648"/>
    <x v="0"/>
    <x v="0"/>
    <x v="25"/>
    <x v="1"/>
  </r>
  <r>
    <n v="1262"/>
    <n v="49118"/>
    <n v="0"/>
    <n v="0"/>
    <n v="90"/>
    <x v="3"/>
    <n v="49"/>
    <x v="3"/>
    <n v="2839"/>
    <x v="3"/>
    <n v="1"/>
    <n v="0"/>
    <n v="0"/>
    <n v="0"/>
    <n v="0"/>
    <n v="1"/>
    <n v="0"/>
    <n v="0"/>
    <n v="0"/>
    <n v="0"/>
    <n v="620"/>
    <n v="54"/>
    <n v="239"/>
    <n v="99"/>
    <n v="98"/>
    <n v="119"/>
    <n v="2"/>
    <n v="7"/>
    <n v="9"/>
    <n v="7"/>
    <n v="10"/>
    <x v="22"/>
    <x v="0"/>
    <x v="1"/>
    <n v="42.692307692307693"/>
    <x v="2"/>
    <n v="1110"/>
    <x v="4"/>
    <n v="0"/>
    <n v="1"/>
    <n v="0"/>
    <n v="1"/>
    <n v="0"/>
    <n v="2"/>
    <m/>
    <n v="0"/>
    <n v="3"/>
    <n v="11"/>
    <n v="991"/>
    <x v="0"/>
    <x v="0"/>
    <x v="42"/>
    <x v="0"/>
  </r>
  <r>
    <n v="1263"/>
    <n v="37633"/>
    <n v="1"/>
    <n v="1"/>
    <n v="49"/>
    <x v="0"/>
    <n v="63"/>
    <x v="0"/>
    <n v="2806"/>
    <x v="2"/>
    <n v="0"/>
    <n v="1"/>
    <n v="0"/>
    <n v="0"/>
    <n v="0"/>
    <n v="0"/>
    <n v="0"/>
    <n v="0"/>
    <n v="0"/>
    <n v="1"/>
    <n v="13"/>
    <n v="4"/>
    <n v="20"/>
    <n v="0"/>
    <n v="0"/>
    <n v="1"/>
    <n v="2"/>
    <n v="9"/>
    <n v="1"/>
    <n v="0"/>
    <n v="3"/>
    <x v="1"/>
    <x v="1"/>
    <x v="1"/>
    <n v="9.25"/>
    <x v="1"/>
    <n v="37"/>
    <x v="1"/>
    <n v="0"/>
    <n v="0"/>
    <n v="0"/>
    <n v="0"/>
    <n v="0"/>
    <n v="0"/>
    <m/>
    <n v="0"/>
    <n v="3"/>
    <n v="11"/>
    <n v="36"/>
    <x v="1"/>
    <x v="1"/>
    <x v="8"/>
    <x v="0"/>
  </r>
  <r>
    <n v="1264"/>
    <n v="39767"/>
    <n v="0"/>
    <n v="0"/>
    <n v="18"/>
    <x v="2"/>
    <n v="69"/>
    <x v="0"/>
    <n v="2502"/>
    <x v="1"/>
    <n v="0"/>
    <n v="0"/>
    <n v="0"/>
    <n v="1"/>
    <n v="0"/>
    <n v="0"/>
    <n v="0"/>
    <n v="0"/>
    <n v="1"/>
    <n v="0"/>
    <n v="113"/>
    <n v="61"/>
    <n v="204"/>
    <n v="34"/>
    <n v="26"/>
    <n v="47"/>
    <n v="2"/>
    <n v="8"/>
    <n v="7"/>
    <n v="1"/>
    <n v="7"/>
    <x v="9"/>
    <x v="4"/>
    <x v="2"/>
    <n v="29.2"/>
    <x v="2"/>
    <n v="438"/>
    <x v="3"/>
    <n v="0"/>
    <n v="0"/>
    <n v="0"/>
    <n v="0"/>
    <n v="0"/>
    <n v="0"/>
    <m/>
    <n v="0"/>
    <n v="3"/>
    <n v="11"/>
    <n v="391"/>
    <x v="1"/>
    <x v="1"/>
    <x v="12"/>
    <x v="0"/>
  </r>
  <r>
    <n v="1265"/>
    <n v="26997"/>
    <n v="0"/>
    <n v="0"/>
    <n v="89"/>
    <x v="3"/>
    <n v="69"/>
    <x v="0"/>
    <n v="2760"/>
    <x v="2"/>
    <n v="0"/>
    <n v="1"/>
    <n v="0"/>
    <n v="0"/>
    <n v="0"/>
    <n v="0"/>
    <n v="1"/>
    <n v="0"/>
    <n v="0"/>
    <n v="0"/>
    <n v="7"/>
    <n v="23"/>
    <n v="78"/>
    <n v="133"/>
    <n v="49"/>
    <n v="144"/>
    <n v="2"/>
    <n v="7"/>
    <n v="4"/>
    <n v="2"/>
    <n v="5"/>
    <x v="12"/>
    <x v="4"/>
    <x v="1"/>
    <n v="26.363636363636363"/>
    <x v="2"/>
    <n v="290"/>
    <x v="3"/>
    <n v="0"/>
    <n v="0"/>
    <n v="0"/>
    <n v="0"/>
    <n v="0"/>
    <n v="0"/>
    <m/>
    <n v="0"/>
    <n v="3"/>
    <n v="11"/>
    <n v="146"/>
    <x v="1"/>
    <x v="1"/>
    <x v="4"/>
    <x v="0"/>
  </r>
  <r>
    <n v="1266"/>
    <n v="33986"/>
    <n v="1"/>
    <n v="0"/>
    <n v="43"/>
    <x v="1"/>
    <n v="50"/>
    <x v="1"/>
    <n v="2631"/>
    <x v="3"/>
    <n v="1"/>
    <n v="0"/>
    <n v="0"/>
    <n v="0"/>
    <n v="0"/>
    <n v="0"/>
    <n v="0"/>
    <n v="1"/>
    <n v="0"/>
    <n v="0"/>
    <n v="16"/>
    <n v="2"/>
    <n v="18"/>
    <n v="2"/>
    <n v="1"/>
    <n v="5"/>
    <n v="1"/>
    <n v="7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4"/>
    <x v="1"/>
    <x v="1"/>
    <x v="1"/>
    <x v="0"/>
  </r>
  <r>
    <n v="1267"/>
    <n v="57091"/>
    <n v="0"/>
    <n v="1"/>
    <n v="82"/>
    <x v="3"/>
    <n v="48"/>
    <x v="3"/>
    <n v="2742"/>
    <x v="2"/>
    <n v="0"/>
    <n v="1"/>
    <n v="0"/>
    <n v="0"/>
    <n v="0"/>
    <n v="0"/>
    <n v="0"/>
    <n v="0"/>
    <n v="0"/>
    <n v="1"/>
    <n v="462"/>
    <n v="0"/>
    <n v="24"/>
    <n v="6"/>
    <n v="0"/>
    <n v="4"/>
    <n v="2"/>
    <n v="7"/>
    <n v="9"/>
    <n v="2"/>
    <n v="5"/>
    <x v="21"/>
    <x v="2"/>
    <x v="2"/>
    <n v="30.75"/>
    <x v="2"/>
    <n v="492"/>
    <x v="3"/>
    <n v="0"/>
    <n v="0"/>
    <n v="0"/>
    <n v="1"/>
    <n v="0"/>
    <n v="1"/>
    <m/>
    <n v="0"/>
    <n v="3"/>
    <n v="11"/>
    <n v="488"/>
    <x v="0"/>
    <x v="0"/>
    <x v="4"/>
    <x v="0"/>
  </r>
  <r>
    <n v="1268"/>
    <n v="46831"/>
    <n v="1"/>
    <n v="1"/>
    <n v="84"/>
    <x v="3"/>
    <n v="51"/>
    <x v="1"/>
    <n v="2545"/>
    <x v="2"/>
    <n v="0"/>
    <n v="1"/>
    <n v="0"/>
    <n v="0"/>
    <n v="0"/>
    <n v="1"/>
    <n v="0"/>
    <n v="0"/>
    <n v="0"/>
    <n v="0"/>
    <n v="22"/>
    <n v="2"/>
    <n v="10"/>
    <n v="6"/>
    <n v="4"/>
    <n v="34"/>
    <n v="2"/>
    <n v="4"/>
    <n v="1"/>
    <n v="2"/>
    <n v="2"/>
    <x v="7"/>
    <x v="3"/>
    <x v="0"/>
    <n v="8.8000000000000007"/>
    <x v="1"/>
    <n v="44"/>
    <x v="1"/>
    <n v="0"/>
    <n v="0"/>
    <n v="0"/>
    <n v="0"/>
    <n v="0"/>
    <n v="0"/>
    <m/>
    <n v="0"/>
    <n v="3"/>
    <n v="11"/>
    <n v="10"/>
    <x v="1"/>
    <x v="1"/>
    <x v="14"/>
    <x v="0"/>
  </r>
  <r>
    <n v="1269"/>
    <n v="83151"/>
    <n v="0"/>
    <n v="0"/>
    <n v="80"/>
    <x v="3"/>
    <n v="48"/>
    <x v="3"/>
    <n v="2663"/>
    <x v="2"/>
    <n v="0"/>
    <n v="1"/>
    <n v="0"/>
    <n v="0"/>
    <n v="0"/>
    <n v="0"/>
    <n v="0"/>
    <n v="0"/>
    <n v="1"/>
    <n v="0"/>
    <n v="968"/>
    <n v="147"/>
    <n v="842"/>
    <n v="137"/>
    <n v="42"/>
    <n v="210"/>
    <n v="1"/>
    <n v="2"/>
    <n v="5"/>
    <n v="7"/>
    <n v="10"/>
    <x v="0"/>
    <x v="0"/>
    <x v="1"/>
    <n v="97.090909090909093"/>
    <x v="0"/>
    <n v="2136"/>
    <x v="0"/>
    <n v="1"/>
    <n v="0"/>
    <n v="1"/>
    <n v="0"/>
    <n v="1"/>
    <n v="3"/>
    <m/>
    <n v="0"/>
    <n v="3"/>
    <n v="11"/>
    <n v="1926"/>
    <x v="0"/>
    <x v="0"/>
    <x v="13"/>
    <x v="0"/>
  </r>
  <r>
    <n v="1270"/>
    <n v="52531"/>
    <n v="0"/>
    <n v="0"/>
    <n v="68"/>
    <x v="4"/>
    <n v="49"/>
    <x v="3"/>
    <n v="2705"/>
    <x v="2"/>
    <n v="0"/>
    <n v="1"/>
    <n v="0"/>
    <n v="0"/>
    <n v="0"/>
    <n v="0"/>
    <n v="0"/>
    <n v="1"/>
    <n v="0"/>
    <n v="0"/>
    <n v="283"/>
    <n v="112"/>
    <n v="151"/>
    <n v="51"/>
    <n v="72"/>
    <n v="125"/>
    <n v="2"/>
    <n v="6"/>
    <n v="7"/>
    <n v="2"/>
    <n v="10"/>
    <x v="19"/>
    <x v="2"/>
    <x v="1"/>
    <n v="35.210526315789473"/>
    <x v="2"/>
    <n v="669"/>
    <x v="2"/>
    <n v="0"/>
    <n v="0"/>
    <n v="0"/>
    <n v="0"/>
    <n v="0"/>
    <n v="0"/>
    <m/>
    <n v="0"/>
    <n v="3"/>
    <n v="11"/>
    <n v="544"/>
    <x v="1"/>
    <x v="1"/>
    <x v="34"/>
    <x v="0"/>
  </r>
  <r>
    <n v="1271"/>
    <n v="15759"/>
    <n v="0"/>
    <n v="0"/>
    <n v="12"/>
    <x v="5"/>
    <n v="64"/>
    <x v="0"/>
    <n v="2456"/>
    <x v="2"/>
    <n v="0"/>
    <n v="1"/>
    <n v="0"/>
    <n v="0"/>
    <n v="0"/>
    <n v="0"/>
    <n v="0"/>
    <n v="1"/>
    <n v="0"/>
    <n v="0"/>
    <n v="1"/>
    <n v="2"/>
    <n v="5"/>
    <n v="6"/>
    <n v="0"/>
    <n v="3"/>
    <n v="1"/>
    <n v="7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1"/>
    <x v="1"/>
    <x v="1"/>
    <x v="23"/>
    <x v="0"/>
  </r>
  <r>
    <n v="1272"/>
    <n v="22804"/>
    <n v="1"/>
    <n v="0"/>
    <n v="75"/>
    <x v="4"/>
    <n v="49"/>
    <x v="3"/>
    <n v="2492"/>
    <x v="0"/>
    <n v="0"/>
    <n v="0"/>
    <n v="1"/>
    <n v="0"/>
    <n v="0"/>
    <n v="0"/>
    <n v="0"/>
    <n v="1"/>
    <n v="0"/>
    <n v="0"/>
    <n v="14"/>
    <n v="1"/>
    <n v="7"/>
    <n v="2"/>
    <n v="1"/>
    <n v="1"/>
    <n v="1"/>
    <n v="9"/>
    <n v="2"/>
    <n v="0"/>
    <n v="2"/>
    <x v="1"/>
    <x v="1"/>
    <x v="2"/>
    <n v="6.25"/>
    <x v="1"/>
    <n v="25"/>
    <x v="1"/>
    <n v="0"/>
    <n v="0"/>
    <n v="0"/>
    <n v="0"/>
    <n v="0"/>
    <n v="0"/>
    <m/>
    <n v="0"/>
    <n v="3"/>
    <n v="11"/>
    <n v="24"/>
    <x v="1"/>
    <x v="1"/>
    <x v="28"/>
    <x v="0"/>
  </r>
  <r>
    <n v="1273"/>
    <n v="43050"/>
    <n v="1"/>
    <n v="0"/>
    <n v="10"/>
    <x v="5"/>
    <n v="47"/>
    <x v="3"/>
    <n v="2262"/>
    <x v="2"/>
    <n v="0"/>
    <n v="1"/>
    <n v="0"/>
    <n v="0"/>
    <n v="0"/>
    <n v="1"/>
    <n v="0"/>
    <n v="0"/>
    <n v="0"/>
    <n v="0"/>
    <n v="30"/>
    <n v="5"/>
    <n v="24"/>
    <n v="6"/>
    <n v="3"/>
    <n v="8"/>
    <n v="2"/>
    <n v="5"/>
    <n v="2"/>
    <n v="0"/>
    <n v="4"/>
    <x v="3"/>
    <x v="3"/>
    <x v="1"/>
    <n v="11.333333333333334"/>
    <x v="1"/>
    <n v="68"/>
    <x v="1"/>
    <n v="0"/>
    <n v="0"/>
    <n v="0"/>
    <n v="0"/>
    <n v="0"/>
    <n v="0"/>
    <m/>
    <n v="0"/>
    <n v="3"/>
    <n v="11"/>
    <n v="60"/>
    <x v="1"/>
    <x v="1"/>
    <x v="23"/>
    <x v="0"/>
  </r>
  <r>
    <n v="1274"/>
    <n v="42997"/>
    <n v="1"/>
    <n v="1"/>
    <n v="91"/>
    <x v="3"/>
    <n v="43"/>
    <x v="3"/>
    <n v="2363"/>
    <x v="0"/>
    <n v="0"/>
    <n v="0"/>
    <n v="1"/>
    <n v="0"/>
    <n v="0"/>
    <n v="0"/>
    <n v="0"/>
    <n v="0"/>
    <n v="0"/>
    <n v="1"/>
    <n v="4"/>
    <n v="0"/>
    <n v="5"/>
    <n v="0"/>
    <n v="1"/>
    <n v="5"/>
    <n v="1"/>
    <n v="7"/>
    <n v="1"/>
    <n v="0"/>
    <n v="2"/>
    <x v="20"/>
    <x v="1"/>
    <x v="1"/>
    <n v="3.3333333333333335"/>
    <x v="1"/>
    <n v="10"/>
    <x v="1"/>
    <n v="0"/>
    <n v="0"/>
    <n v="0"/>
    <n v="0"/>
    <n v="0"/>
    <n v="0"/>
    <m/>
    <n v="0"/>
    <n v="3"/>
    <n v="11"/>
    <n v="5"/>
    <x v="1"/>
    <x v="1"/>
    <x v="14"/>
    <x v="0"/>
  </r>
  <r>
    <n v="1275"/>
    <n v="48918"/>
    <n v="1"/>
    <n v="1"/>
    <n v="21"/>
    <x v="2"/>
    <n v="57"/>
    <x v="1"/>
    <n v="2237"/>
    <x v="0"/>
    <n v="0"/>
    <n v="0"/>
    <n v="1"/>
    <n v="0"/>
    <n v="0"/>
    <n v="0"/>
    <n v="0"/>
    <n v="0"/>
    <n v="0"/>
    <n v="1"/>
    <n v="52"/>
    <n v="0"/>
    <n v="9"/>
    <n v="0"/>
    <n v="0"/>
    <n v="1"/>
    <n v="2"/>
    <n v="4"/>
    <n v="1"/>
    <n v="0"/>
    <n v="4"/>
    <x v="7"/>
    <x v="3"/>
    <x v="1"/>
    <n v="12.2"/>
    <x v="1"/>
    <n v="61"/>
    <x v="1"/>
    <n v="0"/>
    <n v="0"/>
    <n v="0"/>
    <n v="0"/>
    <n v="0"/>
    <n v="0"/>
    <m/>
    <n v="0"/>
    <n v="3"/>
    <n v="11"/>
    <n v="60"/>
    <x v="1"/>
    <x v="1"/>
    <x v="3"/>
    <x v="0"/>
  </r>
  <r>
    <n v="1276"/>
    <n v="60033"/>
    <n v="0"/>
    <n v="1"/>
    <n v="28"/>
    <x v="2"/>
    <n v="66"/>
    <x v="0"/>
    <n v="2251"/>
    <x v="1"/>
    <n v="0"/>
    <n v="0"/>
    <n v="0"/>
    <n v="1"/>
    <n v="0"/>
    <n v="0"/>
    <n v="0"/>
    <n v="0"/>
    <n v="1"/>
    <n v="0"/>
    <n v="62"/>
    <n v="1"/>
    <n v="57"/>
    <n v="19"/>
    <n v="11"/>
    <n v="48"/>
    <n v="2"/>
    <n v="2"/>
    <n v="2"/>
    <n v="1"/>
    <n v="5"/>
    <x v="6"/>
    <x v="3"/>
    <x v="1"/>
    <n v="18.75"/>
    <x v="1"/>
    <n v="150"/>
    <x v="3"/>
    <n v="0"/>
    <n v="0"/>
    <n v="0"/>
    <n v="0"/>
    <n v="0"/>
    <n v="0"/>
    <m/>
    <n v="0"/>
    <n v="3"/>
    <n v="11"/>
    <n v="102"/>
    <x v="1"/>
    <x v="1"/>
    <x v="20"/>
    <x v="0"/>
  </r>
  <r>
    <n v="1277"/>
    <n v="34043"/>
    <n v="1"/>
    <n v="0"/>
    <n v="97"/>
    <x v="3"/>
    <n v="42"/>
    <x v="3"/>
    <n v="2406"/>
    <x v="1"/>
    <n v="0"/>
    <n v="0"/>
    <n v="0"/>
    <n v="1"/>
    <n v="0"/>
    <n v="0"/>
    <n v="0"/>
    <n v="0"/>
    <n v="0"/>
    <n v="1"/>
    <n v="20"/>
    <n v="2"/>
    <n v="14"/>
    <n v="3"/>
    <n v="0"/>
    <n v="10"/>
    <n v="1"/>
    <n v="9"/>
    <n v="2"/>
    <n v="0"/>
    <n v="2"/>
    <x v="1"/>
    <x v="1"/>
    <x v="2"/>
    <n v="9.75"/>
    <x v="1"/>
    <n v="39"/>
    <x v="1"/>
    <n v="0"/>
    <n v="0"/>
    <n v="0"/>
    <n v="0"/>
    <n v="0"/>
    <n v="0"/>
    <m/>
    <n v="0"/>
    <n v="3"/>
    <n v="11"/>
    <n v="29"/>
    <x v="1"/>
    <x v="1"/>
    <x v="14"/>
    <x v="0"/>
  </r>
  <r>
    <n v="1278"/>
    <n v="57811"/>
    <n v="0"/>
    <n v="1"/>
    <n v="49"/>
    <x v="0"/>
    <n v="54"/>
    <x v="1"/>
    <n v="2529"/>
    <x v="1"/>
    <n v="0"/>
    <n v="0"/>
    <n v="0"/>
    <n v="1"/>
    <n v="0"/>
    <n v="0"/>
    <n v="0"/>
    <n v="1"/>
    <n v="0"/>
    <n v="0"/>
    <n v="545"/>
    <n v="7"/>
    <n v="114"/>
    <n v="37"/>
    <n v="21"/>
    <n v="78"/>
    <n v="5"/>
    <n v="5"/>
    <n v="7"/>
    <n v="2"/>
    <n v="11"/>
    <x v="2"/>
    <x v="2"/>
    <x v="1"/>
    <n v="36.200000000000003"/>
    <x v="2"/>
    <n v="724"/>
    <x v="2"/>
    <n v="0"/>
    <n v="0"/>
    <n v="0"/>
    <n v="1"/>
    <n v="0"/>
    <n v="1"/>
    <m/>
    <n v="0"/>
    <n v="3"/>
    <n v="11"/>
    <n v="646"/>
    <x v="1"/>
    <x v="1"/>
    <x v="22"/>
    <x v="0"/>
  </r>
  <r>
    <n v="1279"/>
    <n v="78569"/>
    <n v="0"/>
    <n v="0"/>
    <n v="14"/>
    <x v="5"/>
    <n v="74"/>
    <x v="4"/>
    <n v="2289"/>
    <x v="2"/>
    <n v="0"/>
    <n v="1"/>
    <n v="0"/>
    <n v="0"/>
    <n v="0"/>
    <n v="0"/>
    <n v="0"/>
    <n v="1"/>
    <n v="0"/>
    <n v="0"/>
    <n v="558"/>
    <n v="79"/>
    <n v="622"/>
    <n v="207"/>
    <n v="175"/>
    <n v="95"/>
    <n v="1"/>
    <n v="1"/>
    <n v="4"/>
    <n v="6"/>
    <n v="4"/>
    <x v="4"/>
    <x v="4"/>
    <x v="0"/>
    <n v="117.21428571428571"/>
    <x v="0"/>
    <n v="1641"/>
    <x v="0"/>
    <n v="0"/>
    <n v="0"/>
    <n v="0"/>
    <n v="0"/>
    <n v="1"/>
    <n v="1"/>
    <m/>
    <n v="0"/>
    <n v="3"/>
    <n v="11"/>
    <n v="1546"/>
    <x v="0"/>
    <x v="0"/>
    <x v="25"/>
    <x v="1"/>
  </r>
  <r>
    <n v="1280"/>
    <n v="7500"/>
    <n v="1"/>
    <n v="1"/>
    <n v="5"/>
    <x v="5"/>
    <n v="42"/>
    <x v="3"/>
    <n v="2708"/>
    <x v="0"/>
    <n v="0"/>
    <n v="0"/>
    <n v="1"/>
    <n v="0"/>
    <n v="0"/>
    <n v="0"/>
    <n v="0"/>
    <n v="1"/>
    <n v="0"/>
    <n v="0"/>
    <n v="6"/>
    <n v="5"/>
    <n v="4"/>
    <n v="13"/>
    <n v="4"/>
    <n v="25"/>
    <n v="4"/>
    <n v="6"/>
    <n v="2"/>
    <n v="1"/>
    <n v="3"/>
    <x v="3"/>
    <x v="3"/>
    <x v="1"/>
    <n v="5.333333333333333"/>
    <x v="1"/>
    <n v="32"/>
    <x v="1"/>
    <n v="0"/>
    <n v="0"/>
    <n v="0"/>
    <n v="0"/>
    <n v="0"/>
    <n v="0"/>
    <m/>
    <n v="0"/>
    <n v="3"/>
    <n v="11"/>
    <n v="7"/>
    <x v="1"/>
    <x v="1"/>
    <x v="23"/>
    <x v="0"/>
  </r>
  <r>
    <n v="1281"/>
    <n v="94384"/>
    <n v="0"/>
    <n v="0"/>
    <n v="62"/>
    <x v="4"/>
    <n v="67"/>
    <x v="0"/>
    <n v="2641"/>
    <x v="1"/>
    <n v="0"/>
    <n v="0"/>
    <n v="0"/>
    <n v="1"/>
    <n v="0"/>
    <n v="0"/>
    <n v="0"/>
    <n v="1"/>
    <n v="0"/>
    <n v="0"/>
    <n v="1111"/>
    <n v="24"/>
    <n v="790"/>
    <n v="160"/>
    <n v="45"/>
    <n v="172"/>
    <n v="0"/>
    <n v="2"/>
    <n v="5"/>
    <n v="8"/>
    <n v="5"/>
    <x v="23"/>
    <x v="2"/>
    <x v="0"/>
    <n v="118.33333333333333"/>
    <x v="0"/>
    <n v="2130"/>
    <x v="0"/>
    <n v="1"/>
    <n v="0"/>
    <n v="0"/>
    <n v="1"/>
    <n v="1"/>
    <n v="3"/>
    <m/>
    <n v="0"/>
    <n v="3"/>
    <n v="11"/>
    <n v="1958"/>
    <x v="0"/>
    <x v="0"/>
    <x v="45"/>
    <x v="0"/>
  </r>
  <r>
    <n v="1282"/>
    <n v="23148"/>
    <n v="0"/>
    <n v="0"/>
    <n v="83"/>
    <x v="3"/>
    <n v="35"/>
    <x v="2"/>
    <n v="2290"/>
    <x v="2"/>
    <n v="0"/>
    <n v="1"/>
    <n v="0"/>
    <n v="0"/>
    <n v="0"/>
    <n v="1"/>
    <n v="0"/>
    <n v="0"/>
    <n v="0"/>
    <n v="0"/>
    <n v="4"/>
    <n v="6"/>
    <n v="8"/>
    <n v="6"/>
    <n v="3"/>
    <n v="10"/>
    <n v="1"/>
    <n v="7"/>
    <n v="2"/>
    <n v="0"/>
    <n v="3"/>
    <x v="7"/>
    <x v="3"/>
    <x v="1"/>
    <n v="5.4"/>
    <x v="1"/>
    <n v="27"/>
    <x v="1"/>
    <n v="0"/>
    <n v="0"/>
    <n v="0"/>
    <n v="0"/>
    <n v="0"/>
    <n v="0"/>
    <m/>
    <n v="0"/>
    <n v="3"/>
    <n v="11"/>
    <n v="17"/>
    <x v="1"/>
    <x v="1"/>
    <x v="14"/>
    <x v="0"/>
  </r>
  <r>
    <n v="1283"/>
    <n v="44267"/>
    <n v="1"/>
    <n v="1"/>
    <n v="48"/>
    <x v="0"/>
    <n v="50"/>
    <x v="1"/>
    <n v="2648"/>
    <x v="3"/>
    <n v="1"/>
    <n v="0"/>
    <n v="0"/>
    <n v="0"/>
    <n v="0"/>
    <n v="0"/>
    <n v="0"/>
    <n v="1"/>
    <n v="0"/>
    <n v="0"/>
    <n v="183"/>
    <n v="5"/>
    <n v="65"/>
    <n v="3"/>
    <n v="5"/>
    <n v="49"/>
    <n v="5"/>
    <n v="9"/>
    <n v="5"/>
    <n v="2"/>
    <n v="4"/>
    <x v="12"/>
    <x v="4"/>
    <x v="2"/>
    <n v="23.727272727272727"/>
    <x v="1"/>
    <n v="261"/>
    <x v="3"/>
    <n v="0"/>
    <n v="0"/>
    <n v="0"/>
    <n v="0"/>
    <n v="0"/>
    <n v="0"/>
    <m/>
    <n v="0"/>
    <n v="3"/>
    <n v="11"/>
    <n v="212"/>
    <x v="1"/>
    <x v="1"/>
    <x v="10"/>
    <x v="0"/>
  </r>
  <r>
    <n v="1284"/>
    <n v="71626"/>
    <n v="0"/>
    <n v="0"/>
    <n v="94"/>
    <x v="3"/>
    <n v="41"/>
    <x v="3"/>
    <n v="2764"/>
    <x v="2"/>
    <n v="0"/>
    <n v="1"/>
    <n v="0"/>
    <n v="0"/>
    <n v="0"/>
    <n v="0"/>
    <n v="0"/>
    <n v="1"/>
    <n v="0"/>
    <n v="0"/>
    <n v="546"/>
    <n v="72"/>
    <n v="376"/>
    <n v="94"/>
    <n v="145"/>
    <n v="72"/>
    <n v="1"/>
    <n v="3"/>
    <n v="5"/>
    <n v="5"/>
    <n v="8"/>
    <x v="23"/>
    <x v="2"/>
    <x v="1"/>
    <n v="68.5"/>
    <x v="0"/>
    <n v="1233"/>
    <x v="4"/>
    <n v="0"/>
    <n v="0"/>
    <n v="0"/>
    <n v="1"/>
    <n v="0"/>
    <n v="1"/>
    <m/>
    <n v="0"/>
    <n v="3"/>
    <n v="11"/>
    <n v="1161"/>
    <x v="1"/>
    <x v="1"/>
    <x v="9"/>
    <x v="0"/>
  </r>
  <r>
    <n v="1285"/>
    <n v="60894"/>
    <n v="0"/>
    <n v="1"/>
    <n v="61"/>
    <x v="4"/>
    <n v="54"/>
    <x v="1"/>
    <n v="2525"/>
    <x v="1"/>
    <n v="0"/>
    <n v="0"/>
    <n v="0"/>
    <n v="1"/>
    <n v="0"/>
    <n v="0"/>
    <n v="0"/>
    <n v="1"/>
    <n v="0"/>
    <n v="0"/>
    <n v="606"/>
    <n v="7"/>
    <n v="155"/>
    <n v="10"/>
    <n v="0"/>
    <n v="54"/>
    <n v="5"/>
    <n v="7"/>
    <n v="10"/>
    <n v="3"/>
    <n v="8"/>
    <x v="27"/>
    <x v="0"/>
    <x v="2"/>
    <n v="37.047619047619051"/>
    <x v="2"/>
    <n v="778"/>
    <x v="2"/>
    <n v="0"/>
    <n v="0"/>
    <n v="0"/>
    <n v="0"/>
    <n v="0"/>
    <n v="0"/>
    <m/>
    <n v="0"/>
    <n v="3"/>
    <n v="11"/>
    <n v="724"/>
    <x v="1"/>
    <x v="1"/>
    <x v="34"/>
    <x v="0"/>
  </r>
  <r>
    <n v="1286"/>
    <n v="50200"/>
    <n v="1"/>
    <n v="1"/>
    <n v="70"/>
    <x v="4"/>
    <n v="44"/>
    <x v="3"/>
    <n v="2611"/>
    <x v="1"/>
    <n v="0"/>
    <n v="0"/>
    <n v="0"/>
    <n v="1"/>
    <n v="0"/>
    <n v="0"/>
    <n v="0"/>
    <n v="1"/>
    <n v="0"/>
    <n v="0"/>
    <n v="266"/>
    <n v="6"/>
    <n v="51"/>
    <n v="8"/>
    <n v="6"/>
    <n v="64"/>
    <n v="6"/>
    <n v="8"/>
    <n v="7"/>
    <n v="1"/>
    <n v="5"/>
    <x v="15"/>
    <x v="4"/>
    <x v="2"/>
    <n v="25.923076923076923"/>
    <x v="2"/>
    <n v="337"/>
    <x v="3"/>
    <n v="0"/>
    <n v="0"/>
    <n v="0"/>
    <n v="0"/>
    <n v="0"/>
    <n v="0"/>
    <m/>
    <n v="0"/>
    <n v="3"/>
    <n v="11"/>
    <n v="273"/>
    <x v="1"/>
    <x v="1"/>
    <x v="18"/>
    <x v="0"/>
  </r>
  <r>
    <n v="1287"/>
    <n v="81051"/>
    <n v="0"/>
    <n v="0"/>
    <n v="43"/>
    <x v="1"/>
    <n v="55"/>
    <x v="1"/>
    <n v="2196"/>
    <x v="2"/>
    <n v="0"/>
    <n v="1"/>
    <n v="0"/>
    <n v="0"/>
    <n v="0"/>
    <n v="0"/>
    <n v="0"/>
    <n v="0"/>
    <n v="0"/>
    <n v="1"/>
    <n v="1142"/>
    <n v="29"/>
    <n v="249"/>
    <n v="38"/>
    <n v="29"/>
    <n v="14"/>
    <n v="1"/>
    <n v="2"/>
    <n v="5"/>
    <n v="5"/>
    <n v="12"/>
    <x v="0"/>
    <x v="0"/>
    <x v="1"/>
    <n v="67.590909090909093"/>
    <x v="0"/>
    <n v="1487"/>
    <x v="4"/>
    <n v="0"/>
    <n v="0"/>
    <n v="0"/>
    <n v="1"/>
    <n v="1"/>
    <n v="2"/>
    <m/>
    <n v="0"/>
    <n v="3"/>
    <n v="11"/>
    <n v="1473"/>
    <x v="1"/>
    <x v="1"/>
    <x v="24"/>
    <x v="1"/>
  </r>
  <r>
    <n v="1288"/>
    <n v="65169"/>
    <n v="0"/>
    <n v="0"/>
    <n v="23"/>
    <x v="2"/>
    <n v="38"/>
    <x v="2"/>
    <n v="2325"/>
    <x v="2"/>
    <n v="0"/>
    <n v="1"/>
    <n v="0"/>
    <n v="0"/>
    <n v="0"/>
    <n v="0"/>
    <n v="0"/>
    <n v="1"/>
    <n v="0"/>
    <n v="0"/>
    <n v="1074"/>
    <n v="0"/>
    <n v="69"/>
    <n v="0"/>
    <n v="0"/>
    <n v="46"/>
    <n v="1"/>
    <n v="6"/>
    <n v="10"/>
    <n v="4"/>
    <n v="13"/>
    <x v="26"/>
    <x v="0"/>
    <x v="1"/>
    <n v="42.333333333333336"/>
    <x v="2"/>
    <n v="1143"/>
    <x v="4"/>
    <n v="1"/>
    <n v="1"/>
    <n v="1"/>
    <n v="0"/>
    <n v="1"/>
    <n v="4"/>
    <m/>
    <n v="0"/>
    <n v="3"/>
    <n v="11"/>
    <n v="1097"/>
    <x v="0"/>
    <x v="0"/>
    <x v="29"/>
    <x v="1"/>
  </r>
  <r>
    <n v="1289"/>
    <n v="59868"/>
    <n v="0"/>
    <n v="1"/>
    <n v="37"/>
    <x v="1"/>
    <n v="48"/>
    <x v="3"/>
    <n v="2501"/>
    <x v="1"/>
    <n v="0"/>
    <n v="0"/>
    <n v="0"/>
    <n v="1"/>
    <n v="0"/>
    <n v="0"/>
    <n v="0"/>
    <n v="1"/>
    <n v="0"/>
    <n v="0"/>
    <n v="771"/>
    <n v="51"/>
    <n v="154"/>
    <n v="54"/>
    <n v="10"/>
    <n v="154"/>
    <n v="7"/>
    <n v="6"/>
    <n v="11"/>
    <n v="2"/>
    <n v="12"/>
    <x v="11"/>
    <x v="0"/>
    <x v="1"/>
    <n v="41.6"/>
    <x v="2"/>
    <n v="1040"/>
    <x v="4"/>
    <n v="0"/>
    <n v="0"/>
    <n v="0"/>
    <n v="0"/>
    <n v="0"/>
    <n v="0"/>
    <m/>
    <n v="0"/>
    <n v="3"/>
    <n v="11"/>
    <n v="886"/>
    <x v="1"/>
    <x v="1"/>
    <x v="44"/>
    <x v="0"/>
  </r>
  <r>
    <n v="1290"/>
    <n v="65695"/>
    <n v="0"/>
    <n v="1"/>
    <n v="50"/>
    <x v="0"/>
    <n v="60"/>
    <x v="0"/>
    <n v="2308"/>
    <x v="2"/>
    <n v="0"/>
    <n v="1"/>
    <n v="0"/>
    <n v="0"/>
    <n v="0"/>
    <n v="0"/>
    <n v="0"/>
    <n v="0"/>
    <n v="0"/>
    <n v="1"/>
    <n v="371"/>
    <n v="32"/>
    <n v="189"/>
    <n v="0"/>
    <n v="58"/>
    <n v="6"/>
    <n v="2"/>
    <n v="4"/>
    <n v="5"/>
    <n v="4"/>
    <n v="10"/>
    <x v="19"/>
    <x v="2"/>
    <x v="1"/>
    <n v="34.210526315789473"/>
    <x v="2"/>
    <n v="650"/>
    <x v="2"/>
    <n v="0"/>
    <n v="0"/>
    <n v="0"/>
    <n v="0"/>
    <n v="0"/>
    <n v="0"/>
    <m/>
    <n v="0"/>
    <n v="3"/>
    <n v="11"/>
    <n v="644"/>
    <x v="1"/>
    <x v="1"/>
    <x v="22"/>
    <x v="0"/>
  </r>
  <r>
    <n v="1291"/>
    <n v="64857"/>
    <n v="0"/>
    <n v="0"/>
    <n v="78"/>
    <x v="3"/>
    <n v="64"/>
    <x v="0"/>
    <n v="2742"/>
    <x v="0"/>
    <n v="0"/>
    <n v="0"/>
    <n v="1"/>
    <n v="0"/>
    <n v="0"/>
    <n v="0"/>
    <n v="0"/>
    <n v="0"/>
    <n v="1"/>
    <n v="0"/>
    <n v="556"/>
    <n v="14"/>
    <n v="717"/>
    <n v="210"/>
    <n v="0"/>
    <n v="43"/>
    <n v="1"/>
    <n v="4"/>
    <n v="7"/>
    <n v="5"/>
    <n v="10"/>
    <x v="0"/>
    <x v="0"/>
    <x v="1"/>
    <n v="68.045454545454547"/>
    <x v="0"/>
    <n v="1497"/>
    <x v="4"/>
    <n v="0"/>
    <n v="0"/>
    <n v="0"/>
    <n v="0"/>
    <n v="0"/>
    <n v="0"/>
    <m/>
    <n v="0"/>
    <n v="3"/>
    <n v="11"/>
    <n v="1454"/>
    <x v="1"/>
    <x v="1"/>
    <x v="9"/>
    <x v="0"/>
  </r>
  <r>
    <n v="1292"/>
    <n v="45143"/>
    <n v="0"/>
    <n v="1"/>
    <n v="74"/>
    <x v="4"/>
    <n v="55"/>
    <x v="1"/>
    <n v="2466"/>
    <x v="1"/>
    <n v="0"/>
    <n v="0"/>
    <n v="0"/>
    <n v="1"/>
    <n v="0"/>
    <n v="0"/>
    <n v="0"/>
    <n v="0"/>
    <n v="1"/>
    <n v="0"/>
    <n v="202"/>
    <n v="5"/>
    <n v="74"/>
    <n v="11"/>
    <n v="5"/>
    <n v="14"/>
    <n v="3"/>
    <n v="7"/>
    <n v="6"/>
    <n v="1"/>
    <n v="5"/>
    <x v="10"/>
    <x v="4"/>
    <x v="2"/>
    <n v="24.75"/>
    <x v="1"/>
    <n v="297"/>
    <x v="3"/>
    <n v="0"/>
    <n v="0"/>
    <n v="0"/>
    <n v="0"/>
    <n v="0"/>
    <n v="0"/>
    <m/>
    <n v="0"/>
    <n v="3"/>
    <n v="11"/>
    <n v="283"/>
    <x v="1"/>
    <x v="1"/>
    <x v="40"/>
    <x v="0"/>
  </r>
  <r>
    <n v="1293"/>
    <n v="74805"/>
    <n v="0"/>
    <n v="1"/>
    <n v="14"/>
    <x v="5"/>
    <n v="65"/>
    <x v="0"/>
    <n v="2394"/>
    <x v="1"/>
    <n v="0"/>
    <n v="0"/>
    <n v="0"/>
    <n v="1"/>
    <n v="0"/>
    <n v="1"/>
    <n v="0"/>
    <n v="0"/>
    <n v="0"/>
    <n v="0"/>
    <n v="209"/>
    <n v="162"/>
    <n v="209"/>
    <n v="41"/>
    <n v="162"/>
    <n v="37"/>
    <n v="5"/>
    <n v="2"/>
    <n v="4"/>
    <n v="7"/>
    <n v="10"/>
    <x v="27"/>
    <x v="0"/>
    <x v="1"/>
    <n v="37.285714285714285"/>
    <x v="2"/>
    <n v="783"/>
    <x v="2"/>
    <n v="0"/>
    <n v="0"/>
    <n v="0"/>
    <n v="0"/>
    <n v="0"/>
    <n v="0"/>
    <m/>
    <n v="0"/>
    <n v="3"/>
    <n v="11"/>
    <n v="746"/>
    <x v="1"/>
    <x v="1"/>
    <x v="17"/>
    <x v="0"/>
  </r>
  <r>
    <n v="1294"/>
    <n v="59060"/>
    <n v="1"/>
    <n v="0"/>
    <n v="77"/>
    <x v="3"/>
    <n v="31"/>
    <x v="2"/>
    <n v="2328"/>
    <x v="2"/>
    <n v="0"/>
    <n v="1"/>
    <n v="0"/>
    <n v="0"/>
    <n v="0"/>
    <n v="1"/>
    <n v="0"/>
    <n v="0"/>
    <n v="0"/>
    <n v="0"/>
    <n v="35"/>
    <n v="40"/>
    <n v="111"/>
    <n v="36"/>
    <n v="40"/>
    <n v="12"/>
    <n v="3"/>
    <n v="4"/>
    <n v="3"/>
    <n v="1"/>
    <n v="7"/>
    <x v="12"/>
    <x v="4"/>
    <x v="1"/>
    <n v="23.818181818181817"/>
    <x v="1"/>
    <n v="262"/>
    <x v="3"/>
    <n v="0"/>
    <n v="0"/>
    <n v="0"/>
    <n v="0"/>
    <n v="0"/>
    <n v="0"/>
    <m/>
    <n v="0"/>
    <n v="3"/>
    <n v="11"/>
    <n v="250"/>
    <x v="1"/>
    <x v="1"/>
    <x v="31"/>
    <x v="0"/>
  </r>
  <r>
    <n v="1295"/>
    <n v="27238"/>
    <n v="1"/>
    <n v="1"/>
    <n v="39"/>
    <x v="1"/>
    <n v="58"/>
    <x v="1"/>
    <n v="2594"/>
    <x v="0"/>
    <n v="0"/>
    <n v="0"/>
    <n v="1"/>
    <n v="0"/>
    <n v="0"/>
    <n v="0"/>
    <n v="0"/>
    <n v="0"/>
    <n v="0"/>
    <n v="1"/>
    <n v="37"/>
    <n v="0"/>
    <n v="17"/>
    <n v="0"/>
    <n v="0"/>
    <n v="3"/>
    <n v="3"/>
    <n v="9"/>
    <n v="3"/>
    <n v="0"/>
    <n v="3"/>
    <x v="3"/>
    <x v="3"/>
    <x v="2"/>
    <n v="9"/>
    <x v="1"/>
    <n v="54"/>
    <x v="1"/>
    <n v="0"/>
    <n v="0"/>
    <n v="0"/>
    <n v="0"/>
    <n v="0"/>
    <n v="0"/>
    <m/>
    <n v="0"/>
    <n v="3"/>
    <n v="11"/>
    <n v="51"/>
    <x v="1"/>
    <x v="1"/>
    <x v="1"/>
    <x v="0"/>
  </r>
  <r>
    <n v="1296"/>
    <n v="47009"/>
    <n v="0"/>
    <n v="1"/>
    <n v="89"/>
    <x v="3"/>
    <n v="55"/>
    <x v="1"/>
    <n v="2430"/>
    <x v="1"/>
    <n v="0"/>
    <n v="0"/>
    <n v="0"/>
    <n v="1"/>
    <n v="0"/>
    <n v="0"/>
    <n v="0"/>
    <n v="1"/>
    <n v="0"/>
    <n v="0"/>
    <n v="171"/>
    <n v="45"/>
    <n v="73"/>
    <n v="59"/>
    <n v="10"/>
    <n v="90"/>
    <n v="4"/>
    <n v="4"/>
    <n v="3"/>
    <n v="2"/>
    <n v="8"/>
    <x v="15"/>
    <x v="4"/>
    <x v="1"/>
    <n v="27.53846153846154"/>
    <x v="2"/>
    <n v="358"/>
    <x v="3"/>
    <n v="0"/>
    <n v="0"/>
    <n v="0"/>
    <n v="0"/>
    <n v="0"/>
    <n v="0"/>
    <m/>
    <n v="0"/>
    <n v="3"/>
    <n v="11"/>
    <n v="268"/>
    <x v="1"/>
    <x v="1"/>
    <x v="4"/>
    <x v="0"/>
  </r>
  <r>
    <n v="1297"/>
    <n v="46094"/>
    <n v="1"/>
    <n v="1"/>
    <n v="62"/>
    <x v="4"/>
    <n v="47"/>
    <x v="3"/>
    <n v="2178"/>
    <x v="2"/>
    <n v="0"/>
    <n v="1"/>
    <n v="0"/>
    <n v="0"/>
    <n v="0"/>
    <n v="1"/>
    <n v="0"/>
    <n v="0"/>
    <n v="0"/>
    <n v="0"/>
    <n v="12"/>
    <n v="2"/>
    <n v="20"/>
    <n v="3"/>
    <n v="2"/>
    <n v="5"/>
    <n v="1"/>
    <n v="7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4"/>
    <x v="1"/>
    <x v="1"/>
    <x v="28"/>
    <x v="0"/>
  </r>
  <r>
    <n v="1298"/>
    <n v="40321"/>
    <n v="1"/>
    <n v="1"/>
    <n v="59"/>
    <x v="0"/>
    <n v="48"/>
    <x v="3"/>
    <n v="2494"/>
    <x v="2"/>
    <n v="0"/>
    <n v="1"/>
    <n v="0"/>
    <n v="0"/>
    <n v="0"/>
    <n v="0"/>
    <n v="0"/>
    <n v="1"/>
    <n v="0"/>
    <n v="0"/>
    <n v="44"/>
    <n v="4"/>
    <n v="21"/>
    <n v="6"/>
    <n v="0"/>
    <n v="27"/>
    <n v="2"/>
    <n v="7"/>
    <n v="3"/>
    <n v="0"/>
    <n v="3"/>
    <x v="3"/>
    <x v="3"/>
    <x v="2"/>
    <n v="12.5"/>
    <x v="1"/>
    <n v="75"/>
    <x v="1"/>
    <n v="0"/>
    <n v="0"/>
    <n v="0"/>
    <n v="0"/>
    <n v="0"/>
    <n v="0"/>
    <m/>
    <n v="0"/>
    <n v="3"/>
    <n v="11"/>
    <n v="48"/>
    <x v="1"/>
    <x v="1"/>
    <x v="8"/>
    <x v="0"/>
  </r>
  <r>
    <n v="1299"/>
    <n v="37235"/>
    <n v="1"/>
    <n v="0"/>
    <n v="68"/>
    <x v="4"/>
    <n v="36"/>
    <x v="2"/>
    <n v="2307"/>
    <x v="1"/>
    <n v="0"/>
    <n v="0"/>
    <n v="0"/>
    <n v="1"/>
    <n v="0"/>
    <n v="0"/>
    <n v="0"/>
    <n v="1"/>
    <n v="0"/>
    <n v="0"/>
    <n v="20"/>
    <n v="2"/>
    <n v="9"/>
    <n v="4"/>
    <n v="6"/>
    <n v="20"/>
    <n v="1"/>
    <n v="4"/>
    <n v="1"/>
    <n v="1"/>
    <n v="2"/>
    <x v="1"/>
    <x v="1"/>
    <x v="1"/>
    <n v="10.25"/>
    <x v="1"/>
    <n v="41"/>
    <x v="1"/>
    <n v="0"/>
    <n v="0"/>
    <n v="0"/>
    <n v="0"/>
    <n v="0"/>
    <n v="0"/>
    <m/>
    <n v="0"/>
    <n v="3"/>
    <n v="11"/>
    <n v="21"/>
    <x v="1"/>
    <x v="1"/>
    <x v="28"/>
    <x v="0"/>
  </r>
  <r>
    <n v="1300"/>
    <n v="81843"/>
    <n v="0"/>
    <n v="0"/>
    <n v="13"/>
    <x v="5"/>
    <n v="60"/>
    <x v="0"/>
    <n v="2592"/>
    <x v="2"/>
    <n v="0"/>
    <n v="1"/>
    <n v="0"/>
    <n v="0"/>
    <n v="0"/>
    <n v="0"/>
    <n v="0"/>
    <n v="0"/>
    <n v="1"/>
    <n v="0"/>
    <n v="779"/>
    <n v="86"/>
    <n v="537"/>
    <n v="34"/>
    <n v="69"/>
    <n v="138"/>
    <n v="1"/>
    <n v="3"/>
    <n v="5"/>
    <n v="9"/>
    <n v="12"/>
    <x v="22"/>
    <x v="0"/>
    <x v="1"/>
    <n v="57.884615384615387"/>
    <x v="0"/>
    <n v="1505"/>
    <x v="0"/>
    <n v="0"/>
    <n v="0"/>
    <n v="0"/>
    <n v="0"/>
    <n v="0"/>
    <n v="0"/>
    <m/>
    <n v="0"/>
    <n v="3"/>
    <n v="11"/>
    <n v="1367"/>
    <x v="1"/>
    <x v="1"/>
    <x v="25"/>
    <x v="1"/>
  </r>
  <r>
    <n v="1301"/>
    <n v="46692"/>
    <n v="0"/>
    <n v="1"/>
    <n v="37"/>
    <x v="1"/>
    <n v="62"/>
    <x v="0"/>
    <n v="2547"/>
    <x v="1"/>
    <n v="0"/>
    <n v="0"/>
    <n v="0"/>
    <n v="1"/>
    <n v="0"/>
    <n v="0"/>
    <n v="0"/>
    <n v="0"/>
    <n v="1"/>
    <n v="0"/>
    <n v="170"/>
    <n v="6"/>
    <n v="97"/>
    <n v="24"/>
    <n v="12"/>
    <n v="88"/>
    <n v="3"/>
    <n v="6"/>
    <n v="6"/>
    <n v="1"/>
    <n v="5"/>
    <x v="10"/>
    <x v="4"/>
    <x v="2"/>
    <n v="25.75"/>
    <x v="2"/>
    <n v="309"/>
    <x v="3"/>
    <n v="0"/>
    <n v="0"/>
    <n v="0"/>
    <n v="0"/>
    <n v="0"/>
    <n v="0"/>
    <m/>
    <n v="0"/>
    <n v="3"/>
    <n v="11"/>
    <n v="221"/>
    <x v="1"/>
    <x v="1"/>
    <x v="35"/>
    <x v="0"/>
  </r>
  <r>
    <n v="1302"/>
    <n v="77382"/>
    <n v="0"/>
    <n v="1"/>
    <n v="36"/>
    <x v="1"/>
    <n v="52"/>
    <x v="1"/>
    <n v="2332"/>
    <x v="1"/>
    <n v="0"/>
    <n v="0"/>
    <n v="0"/>
    <n v="1"/>
    <n v="0"/>
    <n v="0"/>
    <n v="0"/>
    <n v="1"/>
    <n v="0"/>
    <n v="0"/>
    <n v="491"/>
    <n v="48"/>
    <n v="231"/>
    <n v="112"/>
    <n v="105"/>
    <n v="134"/>
    <n v="2"/>
    <n v="1"/>
    <n v="5"/>
    <n v="7"/>
    <n v="12"/>
    <x v="13"/>
    <x v="0"/>
    <x v="1"/>
    <n v="41.125"/>
    <x v="2"/>
    <n v="987"/>
    <x v="2"/>
    <n v="0"/>
    <n v="0"/>
    <n v="0"/>
    <n v="0"/>
    <n v="1"/>
    <n v="1"/>
    <m/>
    <n v="0"/>
    <n v="3"/>
    <n v="11"/>
    <n v="853"/>
    <x v="1"/>
    <x v="1"/>
    <x v="5"/>
    <x v="0"/>
  </r>
  <r>
    <n v="1303"/>
    <n v="37774"/>
    <n v="2"/>
    <n v="0"/>
    <n v="28"/>
    <x v="2"/>
    <n v="43"/>
    <x v="3"/>
    <n v="2823"/>
    <x v="0"/>
    <n v="0"/>
    <n v="0"/>
    <n v="1"/>
    <n v="0"/>
    <n v="0"/>
    <n v="0"/>
    <n v="0"/>
    <n v="1"/>
    <n v="0"/>
    <n v="0"/>
    <n v="173"/>
    <n v="8"/>
    <n v="107"/>
    <n v="7"/>
    <n v="2"/>
    <n v="176"/>
    <n v="4"/>
    <n v="9"/>
    <n v="7"/>
    <n v="2"/>
    <n v="3"/>
    <x v="10"/>
    <x v="4"/>
    <x v="2"/>
    <n v="24.75"/>
    <x v="1"/>
    <n v="297"/>
    <x v="3"/>
    <n v="0"/>
    <n v="0"/>
    <n v="1"/>
    <n v="0"/>
    <n v="0"/>
    <n v="1"/>
    <m/>
    <n v="1"/>
    <n v="3"/>
    <n v="11"/>
    <n v="121"/>
    <x v="0"/>
    <x v="0"/>
    <x v="20"/>
    <x v="0"/>
  </r>
  <r>
    <n v="1304"/>
    <n v="18393"/>
    <n v="1"/>
    <n v="0"/>
    <n v="2"/>
    <x v="5"/>
    <n v="46"/>
    <x v="3"/>
    <n v="2251"/>
    <x v="2"/>
    <n v="0"/>
    <n v="1"/>
    <n v="0"/>
    <n v="0"/>
    <n v="0"/>
    <n v="0"/>
    <n v="1"/>
    <n v="0"/>
    <n v="0"/>
    <n v="0"/>
    <n v="7"/>
    <n v="10"/>
    <n v="13"/>
    <n v="16"/>
    <n v="0"/>
    <n v="4"/>
    <n v="2"/>
    <n v="8"/>
    <n v="3"/>
    <n v="0"/>
    <n v="3"/>
    <x v="3"/>
    <x v="3"/>
    <x v="2"/>
    <n v="7.666666666666667"/>
    <x v="1"/>
    <n v="46"/>
    <x v="1"/>
    <n v="0"/>
    <n v="0"/>
    <n v="0"/>
    <n v="0"/>
    <n v="0"/>
    <n v="0"/>
    <m/>
    <n v="0"/>
    <n v="3"/>
    <n v="11"/>
    <n v="42"/>
    <x v="1"/>
    <x v="1"/>
    <x v="23"/>
    <x v="0"/>
  </r>
  <r>
    <n v="1305"/>
    <n v="72828"/>
    <n v="0"/>
    <n v="1"/>
    <n v="17"/>
    <x v="2"/>
    <n v="58"/>
    <x v="1"/>
    <n v="2659"/>
    <x v="2"/>
    <n v="0"/>
    <n v="1"/>
    <n v="0"/>
    <n v="0"/>
    <n v="0"/>
    <n v="0"/>
    <n v="0"/>
    <n v="0"/>
    <n v="1"/>
    <n v="0"/>
    <n v="1205"/>
    <n v="0"/>
    <n v="235"/>
    <n v="19"/>
    <n v="14"/>
    <n v="205"/>
    <n v="6"/>
    <n v="7"/>
    <n v="6"/>
    <n v="3"/>
    <n v="13"/>
    <x v="0"/>
    <x v="0"/>
    <x v="1"/>
    <n v="66.954545454545453"/>
    <x v="0"/>
    <n v="1473"/>
    <x v="4"/>
    <n v="0"/>
    <n v="0"/>
    <n v="0"/>
    <n v="0"/>
    <n v="0"/>
    <n v="0"/>
    <m/>
    <n v="0"/>
    <n v="3"/>
    <n v="11"/>
    <n v="1268"/>
    <x v="1"/>
    <x v="1"/>
    <x v="11"/>
    <x v="1"/>
  </r>
  <r>
    <n v="1306"/>
    <n v="24711"/>
    <n v="0"/>
    <n v="0"/>
    <n v="86"/>
    <x v="3"/>
    <n v="38"/>
    <x v="2"/>
    <n v="2231"/>
    <x v="2"/>
    <n v="0"/>
    <n v="1"/>
    <n v="0"/>
    <n v="0"/>
    <n v="0"/>
    <n v="0"/>
    <n v="0"/>
    <n v="1"/>
    <n v="0"/>
    <n v="0"/>
    <n v="10"/>
    <n v="7"/>
    <n v="25"/>
    <n v="6"/>
    <n v="3"/>
    <n v="7"/>
    <n v="1"/>
    <n v="7"/>
    <n v="3"/>
    <n v="0"/>
    <n v="3"/>
    <x v="3"/>
    <x v="3"/>
    <x v="2"/>
    <n v="8.5"/>
    <x v="1"/>
    <n v="51"/>
    <x v="1"/>
    <n v="0"/>
    <n v="0"/>
    <n v="0"/>
    <n v="0"/>
    <n v="0"/>
    <n v="0"/>
    <m/>
    <n v="0"/>
    <n v="3"/>
    <n v="11"/>
    <n v="44"/>
    <x v="1"/>
    <x v="1"/>
    <x v="14"/>
    <x v="0"/>
  </r>
  <r>
    <n v="1307"/>
    <n v="45503"/>
    <n v="1"/>
    <n v="0"/>
    <n v="54"/>
    <x v="0"/>
    <n v="45"/>
    <x v="3"/>
    <n v="2436"/>
    <x v="2"/>
    <n v="0"/>
    <n v="1"/>
    <n v="0"/>
    <n v="0"/>
    <n v="0"/>
    <n v="0"/>
    <n v="0"/>
    <n v="0"/>
    <n v="0"/>
    <n v="1"/>
    <n v="97"/>
    <n v="4"/>
    <n v="44"/>
    <n v="6"/>
    <n v="1"/>
    <n v="18"/>
    <n v="1"/>
    <n v="5"/>
    <n v="3"/>
    <n v="1"/>
    <n v="4"/>
    <x v="6"/>
    <x v="3"/>
    <x v="1"/>
    <n v="19"/>
    <x v="1"/>
    <n v="152"/>
    <x v="3"/>
    <n v="0"/>
    <n v="0"/>
    <n v="0"/>
    <n v="0"/>
    <n v="0"/>
    <n v="0"/>
    <m/>
    <n v="0"/>
    <n v="3"/>
    <n v="11"/>
    <n v="134"/>
    <x v="1"/>
    <x v="1"/>
    <x v="10"/>
    <x v="0"/>
  </r>
  <r>
    <n v="1308"/>
    <n v="6560"/>
    <n v="0"/>
    <n v="0"/>
    <n v="2"/>
    <x v="5"/>
    <n v="38"/>
    <x v="2"/>
    <n v="2358"/>
    <x v="0"/>
    <n v="0"/>
    <n v="0"/>
    <n v="1"/>
    <n v="0"/>
    <n v="0"/>
    <n v="0"/>
    <n v="0"/>
    <n v="0"/>
    <n v="1"/>
    <n v="0"/>
    <n v="67"/>
    <n v="11"/>
    <n v="26"/>
    <n v="4"/>
    <n v="3"/>
    <n v="262"/>
    <n v="0"/>
    <n v="17"/>
    <n v="1"/>
    <n v="0"/>
    <n v="1"/>
    <x v="32"/>
    <x v="1"/>
    <x v="2"/>
    <n v="55.5"/>
    <x v="0"/>
    <n v="111"/>
    <x v="3"/>
    <n v="0"/>
    <n v="0"/>
    <n v="0"/>
    <n v="0"/>
    <n v="0"/>
    <n v="0"/>
    <m/>
    <n v="0"/>
    <n v="3"/>
    <n v="11"/>
    <n v="-151"/>
    <x v="1"/>
    <x v="1"/>
    <x v="54"/>
    <x v="0"/>
  </r>
  <r>
    <n v="1309"/>
    <n v="71604"/>
    <n v="0"/>
    <n v="0"/>
    <n v="3"/>
    <x v="5"/>
    <n v="75"/>
    <x v="4"/>
    <n v="2383"/>
    <x v="1"/>
    <n v="0"/>
    <n v="0"/>
    <n v="0"/>
    <n v="1"/>
    <n v="0"/>
    <n v="0"/>
    <n v="0"/>
    <n v="0"/>
    <n v="0"/>
    <n v="1"/>
    <n v="345"/>
    <n v="53"/>
    <n v="528"/>
    <n v="98"/>
    <n v="75"/>
    <n v="97"/>
    <n v="1"/>
    <n v="4"/>
    <n v="8"/>
    <n v="3"/>
    <n v="5"/>
    <x v="21"/>
    <x v="2"/>
    <x v="2"/>
    <n v="68.6875"/>
    <x v="0"/>
    <n v="1099"/>
    <x v="4"/>
    <n v="0"/>
    <n v="0"/>
    <n v="1"/>
    <n v="0"/>
    <n v="0"/>
    <n v="1"/>
    <m/>
    <n v="0"/>
    <n v="3"/>
    <n v="11"/>
    <n v="1002"/>
    <x v="0"/>
    <x v="0"/>
    <x v="21"/>
    <x v="1"/>
  </r>
  <r>
    <n v="1310"/>
    <n v="27244"/>
    <n v="1"/>
    <n v="0"/>
    <n v="84"/>
    <x v="3"/>
    <n v="41"/>
    <x v="3"/>
    <n v="2273"/>
    <x v="2"/>
    <n v="0"/>
    <n v="1"/>
    <n v="0"/>
    <n v="0"/>
    <n v="0"/>
    <n v="0"/>
    <n v="0"/>
    <n v="1"/>
    <n v="0"/>
    <n v="0"/>
    <n v="6"/>
    <n v="5"/>
    <n v="17"/>
    <n v="3"/>
    <n v="24"/>
    <n v="46"/>
    <n v="2"/>
    <n v="7"/>
    <n v="2"/>
    <n v="2"/>
    <n v="2"/>
    <x v="3"/>
    <x v="3"/>
    <x v="2"/>
    <n v="9.1666666666666661"/>
    <x v="1"/>
    <n v="55"/>
    <x v="1"/>
    <n v="0"/>
    <n v="0"/>
    <n v="0"/>
    <n v="0"/>
    <n v="0"/>
    <n v="0"/>
    <m/>
    <n v="0"/>
    <n v="3"/>
    <n v="11"/>
    <n v="9"/>
    <x v="1"/>
    <x v="1"/>
    <x v="14"/>
    <x v="0"/>
  </r>
  <r>
    <n v="1311"/>
    <n v="48752"/>
    <n v="1"/>
    <n v="1"/>
    <n v="8"/>
    <x v="5"/>
    <n v="51"/>
    <x v="1"/>
    <n v="2723"/>
    <x v="2"/>
    <n v="0"/>
    <n v="1"/>
    <n v="0"/>
    <n v="0"/>
    <n v="0"/>
    <n v="0"/>
    <n v="0"/>
    <n v="1"/>
    <n v="0"/>
    <n v="0"/>
    <n v="73"/>
    <n v="57"/>
    <n v="100"/>
    <n v="71"/>
    <n v="15"/>
    <n v="0"/>
    <n v="5"/>
    <n v="9"/>
    <n v="6"/>
    <n v="1"/>
    <n v="5"/>
    <x v="10"/>
    <x v="4"/>
    <x v="2"/>
    <n v="26.333333333333332"/>
    <x v="2"/>
    <n v="316"/>
    <x v="3"/>
    <n v="0"/>
    <n v="0"/>
    <n v="0"/>
    <n v="0"/>
    <n v="0"/>
    <n v="0"/>
    <m/>
    <n v="0"/>
    <n v="3"/>
    <n v="11"/>
    <n v="316"/>
    <x v="0"/>
    <x v="0"/>
    <x v="32"/>
    <x v="0"/>
  </r>
  <r>
    <n v="1312"/>
    <n v="71434"/>
    <n v="0"/>
    <n v="1"/>
    <n v="4"/>
    <x v="5"/>
    <n v="58"/>
    <x v="1"/>
    <n v="2443"/>
    <x v="2"/>
    <n v="0"/>
    <n v="1"/>
    <n v="0"/>
    <n v="0"/>
    <n v="0"/>
    <n v="0"/>
    <n v="0"/>
    <n v="1"/>
    <n v="0"/>
    <n v="0"/>
    <n v="711"/>
    <n v="36"/>
    <n v="217"/>
    <n v="172"/>
    <n v="96"/>
    <n v="168"/>
    <n v="3"/>
    <n v="4"/>
    <n v="7"/>
    <n v="4"/>
    <n v="7"/>
    <x v="23"/>
    <x v="2"/>
    <x v="2"/>
    <n v="68.444444444444443"/>
    <x v="0"/>
    <n v="1232"/>
    <x v="4"/>
    <n v="1"/>
    <n v="0"/>
    <n v="0"/>
    <n v="1"/>
    <n v="0"/>
    <n v="2"/>
    <m/>
    <n v="0"/>
    <n v="3"/>
    <n v="11"/>
    <n v="1064"/>
    <x v="1"/>
    <x v="1"/>
    <x v="21"/>
    <x v="1"/>
  </r>
  <r>
    <n v="1313"/>
    <n v="90842"/>
    <n v="0"/>
    <n v="0"/>
    <n v="57"/>
    <x v="0"/>
    <n v="72"/>
    <x v="4"/>
    <n v="2494"/>
    <x v="0"/>
    <n v="0"/>
    <n v="0"/>
    <n v="1"/>
    <n v="0"/>
    <n v="0"/>
    <n v="0"/>
    <n v="0"/>
    <n v="1"/>
    <n v="0"/>
    <n v="0"/>
    <n v="774"/>
    <n v="70"/>
    <n v="118"/>
    <n v="182"/>
    <n v="187"/>
    <n v="93"/>
    <n v="1"/>
    <n v="1"/>
    <n v="4"/>
    <n v="9"/>
    <n v="13"/>
    <x v="22"/>
    <x v="0"/>
    <x v="1"/>
    <n v="51.192307692307693"/>
    <x v="0"/>
    <n v="1331"/>
    <x v="4"/>
    <n v="0"/>
    <n v="0"/>
    <n v="0"/>
    <n v="0"/>
    <n v="0"/>
    <n v="0"/>
    <m/>
    <n v="0"/>
    <n v="3"/>
    <n v="11"/>
    <n v="1238"/>
    <x v="1"/>
    <x v="1"/>
    <x v="26"/>
    <x v="0"/>
  </r>
  <r>
    <n v="1314"/>
    <n v="88097"/>
    <n v="1"/>
    <n v="0"/>
    <n v="24"/>
    <x v="2"/>
    <n v="42"/>
    <x v="3"/>
    <n v="2839"/>
    <x v="2"/>
    <n v="0"/>
    <n v="1"/>
    <n v="0"/>
    <n v="0"/>
    <n v="0"/>
    <n v="0"/>
    <n v="0"/>
    <n v="0"/>
    <n v="1"/>
    <n v="0"/>
    <n v="163"/>
    <n v="0"/>
    <n v="480"/>
    <n v="0"/>
    <n v="126"/>
    <n v="75"/>
    <n v="1"/>
    <n v="9"/>
    <n v="6"/>
    <n v="5"/>
    <n v="8"/>
    <x v="19"/>
    <x v="2"/>
    <x v="1"/>
    <n v="40.473684210526315"/>
    <x v="2"/>
    <n v="769"/>
    <x v="2"/>
    <n v="1"/>
    <n v="0"/>
    <n v="0"/>
    <n v="1"/>
    <n v="1"/>
    <n v="3"/>
    <m/>
    <n v="0"/>
    <n v="3"/>
    <n v="11"/>
    <n v="694"/>
    <x v="0"/>
    <x v="0"/>
    <x v="2"/>
    <x v="0"/>
  </r>
  <r>
    <n v="1315"/>
    <n v="51948"/>
    <n v="0"/>
    <n v="1"/>
    <n v="51"/>
    <x v="0"/>
    <n v="45"/>
    <x v="3"/>
    <n v="2444"/>
    <x v="2"/>
    <n v="0"/>
    <n v="1"/>
    <n v="0"/>
    <n v="0"/>
    <n v="0"/>
    <n v="0"/>
    <n v="0"/>
    <n v="1"/>
    <n v="0"/>
    <n v="0"/>
    <n v="82"/>
    <n v="33"/>
    <n v="54"/>
    <n v="71"/>
    <n v="30"/>
    <n v="41"/>
    <n v="2"/>
    <n v="5"/>
    <n v="5"/>
    <n v="2"/>
    <n v="4"/>
    <x v="12"/>
    <x v="4"/>
    <x v="2"/>
    <n v="24.545454545454547"/>
    <x v="1"/>
    <n v="270"/>
    <x v="3"/>
    <n v="0"/>
    <n v="0"/>
    <n v="0"/>
    <n v="0"/>
    <n v="0"/>
    <n v="0"/>
    <m/>
    <n v="0"/>
    <n v="3"/>
    <n v="11"/>
    <n v="229"/>
    <x v="1"/>
    <x v="1"/>
    <x v="10"/>
    <x v="0"/>
  </r>
  <r>
    <n v="1316"/>
    <n v="71853"/>
    <n v="0"/>
    <n v="0"/>
    <n v="29"/>
    <x v="2"/>
    <n v="38"/>
    <x v="2"/>
    <n v="2576"/>
    <x v="1"/>
    <n v="0"/>
    <n v="0"/>
    <n v="0"/>
    <n v="1"/>
    <n v="0"/>
    <n v="0"/>
    <n v="0"/>
    <n v="1"/>
    <n v="0"/>
    <n v="0"/>
    <n v="358"/>
    <n v="108"/>
    <n v="413"/>
    <n v="141"/>
    <n v="97"/>
    <n v="32"/>
    <n v="1"/>
    <n v="1"/>
    <n v="2"/>
    <n v="8"/>
    <n v="6"/>
    <x v="21"/>
    <x v="2"/>
    <x v="0"/>
    <n v="69.8125"/>
    <x v="0"/>
    <n v="1117"/>
    <x v="4"/>
    <n v="0"/>
    <n v="0"/>
    <n v="0"/>
    <n v="0"/>
    <n v="0"/>
    <n v="0"/>
    <m/>
    <n v="0"/>
    <n v="3"/>
    <n v="11"/>
    <n v="1085"/>
    <x v="1"/>
    <x v="1"/>
    <x v="11"/>
    <x v="1"/>
  </r>
  <r>
    <n v="1317"/>
    <n v="35876"/>
    <n v="0"/>
    <n v="0"/>
    <n v="13"/>
    <x v="5"/>
    <n v="37"/>
    <x v="2"/>
    <n v="2229"/>
    <x v="2"/>
    <n v="0"/>
    <n v="1"/>
    <n v="0"/>
    <n v="0"/>
    <n v="0"/>
    <n v="0"/>
    <n v="0"/>
    <n v="0"/>
    <n v="1"/>
    <n v="0"/>
    <n v="66"/>
    <n v="2"/>
    <n v="40"/>
    <n v="4"/>
    <n v="3"/>
    <n v="14"/>
    <n v="1"/>
    <n v="6"/>
    <n v="3"/>
    <n v="1"/>
    <n v="3"/>
    <x v="17"/>
    <x v="3"/>
    <x v="2"/>
    <n v="16.428571428571427"/>
    <x v="1"/>
    <n v="115"/>
    <x v="3"/>
    <n v="0"/>
    <n v="0"/>
    <n v="0"/>
    <n v="0"/>
    <n v="0"/>
    <n v="0"/>
    <m/>
    <n v="0"/>
    <n v="3"/>
    <n v="11"/>
    <n v="101"/>
    <x v="1"/>
    <x v="1"/>
    <x v="19"/>
    <x v="0"/>
  </r>
  <r>
    <n v="1318"/>
    <n v="40049"/>
    <n v="0"/>
    <n v="1"/>
    <n v="23"/>
    <x v="2"/>
    <n v="68"/>
    <x v="0"/>
    <n v="2415"/>
    <x v="4"/>
    <n v="0"/>
    <n v="0"/>
    <n v="0"/>
    <n v="0"/>
    <n v="1"/>
    <n v="0"/>
    <n v="0"/>
    <n v="1"/>
    <n v="0"/>
    <n v="0"/>
    <n v="13"/>
    <n v="6"/>
    <n v="7"/>
    <n v="0"/>
    <n v="3"/>
    <n v="3"/>
    <n v="1"/>
    <n v="6"/>
    <n v="1"/>
    <n v="0"/>
    <n v="3"/>
    <x v="1"/>
    <x v="1"/>
    <x v="1"/>
    <n v="7.25"/>
    <x v="1"/>
    <n v="29"/>
    <x v="1"/>
    <n v="0"/>
    <n v="0"/>
    <n v="0"/>
    <n v="0"/>
    <n v="0"/>
    <n v="0"/>
    <m/>
    <n v="0"/>
    <n v="3"/>
    <n v="11"/>
    <n v="26"/>
    <x v="1"/>
    <x v="1"/>
    <x v="3"/>
    <x v="0"/>
  </r>
  <r>
    <n v="1319"/>
    <n v="39660"/>
    <n v="1"/>
    <n v="0"/>
    <n v="36"/>
    <x v="1"/>
    <n v="38"/>
    <x v="2"/>
    <n v="2849"/>
    <x v="0"/>
    <n v="0"/>
    <n v="0"/>
    <n v="1"/>
    <n v="0"/>
    <n v="0"/>
    <n v="0"/>
    <n v="0"/>
    <n v="1"/>
    <n v="0"/>
    <n v="0"/>
    <n v="139"/>
    <n v="13"/>
    <n v="78"/>
    <n v="20"/>
    <n v="13"/>
    <n v="36"/>
    <n v="3"/>
    <n v="9"/>
    <n v="7"/>
    <n v="1"/>
    <n v="3"/>
    <x v="12"/>
    <x v="4"/>
    <x v="2"/>
    <n v="23.90909090909091"/>
    <x v="1"/>
    <n v="263"/>
    <x v="3"/>
    <n v="0"/>
    <n v="0"/>
    <n v="0"/>
    <n v="0"/>
    <n v="0"/>
    <n v="0"/>
    <m/>
    <n v="0"/>
    <n v="3"/>
    <n v="11"/>
    <n v="227"/>
    <x v="0"/>
    <x v="0"/>
    <x v="6"/>
    <x v="0"/>
  </r>
  <r>
    <n v="1320"/>
    <n v="50127"/>
    <n v="0"/>
    <n v="1"/>
    <n v="88"/>
    <x v="3"/>
    <n v="58"/>
    <x v="1"/>
    <n v="2190"/>
    <x v="1"/>
    <n v="0"/>
    <n v="0"/>
    <n v="0"/>
    <n v="1"/>
    <n v="0"/>
    <n v="0"/>
    <n v="0"/>
    <n v="1"/>
    <n v="0"/>
    <n v="0"/>
    <n v="274"/>
    <n v="0"/>
    <n v="21"/>
    <n v="4"/>
    <n v="6"/>
    <n v="15"/>
    <n v="1"/>
    <n v="6"/>
    <n v="5"/>
    <n v="1"/>
    <n v="6"/>
    <x v="10"/>
    <x v="4"/>
    <x v="1"/>
    <n v="25.416666666666668"/>
    <x v="2"/>
    <n v="305"/>
    <x v="3"/>
    <n v="0"/>
    <n v="0"/>
    <n v="0"/>
    <n v="1"/>
    <n v="0"/>
    <n v="1"/>
    <m/>
    <n v="0"/>
    <n v="3"/>
    <n v="11"/>
    <n v="290"/>
    <x v="1"/>
    <x v="1"/>
    <x v="4"/>
    <x v="0"/>
  </r>
  <r>
    <n v="1321"/>
    <n v="43263"/>
    <n v="0"/>
    <n v="1"/>
    <n v="2"/>
    <x v="5"/>
    <n v="43"/>
    <x v="3"/>
    <n v="2744"/>
    <x v="2"/>
    <n v="0"/>
    <n v="1"/>
    <n v="0"/>
    <n v="0"/>
    <n v="0"/>
    <n v="0"/>
    <n v="0"/>
    <n v="0"/>
    <n v="1"/>
    <n v="0"/>
    <n v="262"/>
    <n v="6"/>
    <n v="61"/>
    <n v="0"/>
    <n v="10"/>
    <n v="102"/>
    <n v="3"/>
    <n v="5"/>
    <n v="5"/>
    <n v="2"/>
    <n v="6"/>
    <x v="15"/>
    <x v="4"/>
    <x v="1"/>
    <n v="26.076923076923077"/>
    <x v="2"/>
    <n v="339"/>
    <x v="3"/>
    <n v="0"/>
    <n v="0"/>
    <n v="0"/>
    <n v="0"/>
    <n v="0"/>
    <n v="0"/>
    <m/>
    <n v="0"/>
    <n v="3"/>
    <n v="11"/>
    <n v="237"/>
    <x v="1"/>
    <x v="1"/>
    <x v="32"/>
    <x v="0"/>
  </r>
  <r>
    <n v="1322"/>
    <n v="62845"/>
    <n v="1"/>
    <n v="1"/>
    <n v="3"/>
    <x v="5"/>
    <n v="71"/>
    <x v="4"/>
    <n v="2795"/>
    <x v="2"/>
    <n v="0"/>
    <n v="1"/>
    <n v="0"/>
    <n v="0"/>
    <n v="0"/>
    <n v="0"/>
    <n v="0"/>
    <n v="0"/>
    <n v="1"/>
    <n v="0"/>
    <n v="1099"/>
    <n v="0"/>
    <n v="45"/>
    <n v="0"/>
    <n v="0"/>
    <n v="34"/>
    <n v="11"/>
    <n v="8"/>
    <n v="3"/>
    <n v="4"/>
    <n v="10"/>
    <x v="5"/>
    <x v="2"/>
    <x v="1"/>
    <n v="67.294117647058826"/>
    <x v="0"/>
    <n v="1144"/>
    <x v="4"/>
    <n v="0"/>
    <n v="0"/>
    <n v="0"/>
    <n v="1"/>
    <n v="0"/>
    <n v="1"/>
    <m/>
    <n v="0"/>
    <n v="3"/>
    <n v="11"/>
    <n v="1110"/>
    <x v="0"/>
    <x v="0"/>
    <x v="21"/>
    <x v="1"/>
  </r>
  <r>
    <n v="1323"/>
    <n v="18929"/>
    <n v="0"/>
    <n v="0"/>
    <n v="15"/>
    <x v="5"/>
    <n v="30"/>
    <x v="2"/>
    <n v="2657"/>
    <x v="2"/>
    <n v="0"/>
    <n v="1"/>
    <n v="0"/>
    <n v="0"/>
    <n v="0"/>
    <n v="0"/>
    <n v="0"/>
    <n v="1"/>
    <n v="0"/>
    <n v="0"/>
    <n v="32"/>
    <n v="0"/>
    <n v="8"/>
    <n v="23"/>
    <n v="4"/>
    <n v="18"/>
    <n v="1"/>
    <n v="6"/>
    <n v="1"/>
    <n v="0"/>
    <n v="4"/>
    <x v="7"/>
    <x v="3"/>
    <x v="1"/>
    <n v="13.4"/>
    <x v="1"/>
    <n v="67"/>
    <x v="1"/>
    <n v="0"/>
    <n v="0"/>
    <n v="0"/>
    <n v="0"/>
    <n v="0"/>
    <n v="0"/>
    <m/>
    <n v="0"/>
    <n v="3"/>
    <n v="11"/>
    <n v="49"/>
    <x v="1"/>
    <x v="1"/>
    <x v="23"/>
    <x v="0"/>
  </r>
  <r>
    <n v="1324"/>
    <n v="24367"/>
    <n v="1"/>
    <n v="0"/>
    <n v="58"/>
    <x v="0"/>
    <n v="38"/>
    <x v="2"/>
    <n v="2625"/>
    <x v="0"/>
    <n v="0"/>
    <n v="0"/>
    <n v="1"/>
    <n v="0"/>
    <n v="0"/>
    <n v="0"/>
    <n v="1"/>
    <n v="0"/>
    <n v="0"/>
    <n v="0"/>
    <n v="2"/>
    <n v="4"/>
    <n v="2"/>
    <n v="0"/>
    <n v="11"/>
    <n v="5"/>
    <n v="1"/>
    <n v="9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4"/>
    <x v="1"/>
    <x v="1"/>
    <x v="8"/>
    <x v="0"/>
  </r>
  <r>
    <n v="1325"/>
    <n v="33249"/>
    <n v="1"/>
    <n v="0"/>
    <n v="11"/>
    <x v="5"/>
    <n v="45"/>
    <x v="3"/>
    <n v="2653"/>
    <x v="0"/>
    <n v="0"/>
    <n v="0"/>
    <n v="1"/>
    <n v="0"/>
    <n v="0"/>
    <n v="0"/>
    <n v="0"/>
    <n v="1"/>
    <n v="0"/>
    <n v="0"/>
    <n v="6"/>
    <n v="10"/>
    <n v="21"/>
    <n v="19"/>
    <n v="14"/>
    <n v="42"/>
    <n v="2"/>
    <n v="6"/>
    <n v="2"/>
    <n v="1"/>
    <n v="3"/>
    <x v="3"/>
    <x v="3"/>
    <x v="1"/>
    <n v="11.666666666666666"/>
    <x v="1"/>
    <n v="70"/>
    <x v="1"/>
    <n v="0"/>
    <n v="0"/>
    <n v="0"/>
    <n v="0"/>
    <n v="0"/>
    <n v="0"/>
    <m/>
    <n v="0"/>
    <n v="3"/>
    <n v="11"/>
    <n v="28"/>
    <x v="1"/>
    <x v="1"/>
    <x v="23"/>
    <x v="0"/>
  </r>
  <r>
    <n v="1326"/>
    <n v="26887"/>
    <n v="0"/>
    <n v="1"/>
    <n v="27"/>
    <x v="2"/>
    <n v="61"/>
    <x v="0"/>
    <n v="2663"/>
    <x v="2"/>
    <n v="0"/>
    <n v="1"/>
    <n v="0"/>
    <n v="0"/>
    <n v="0"/>
    <n v="1"/>
    <n v="0"/>
    <n v="0"/>
    <n v="0"/>
    <n v="0"/>
    <n v="6"/>
    <n v="7"/>
    <n v="4"/>
    <n v="3"/>
    <n v="4"/>
    <n v="6"/>
    <n v="1"/>
    <n v="6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18"/>
    <x v="1"/>
    <x v="1"/>
    <x v="3"/>
    <x v="0"/>
  </r>
  <r>
    <n v="1327"/>
    <n v="50150"/>
    <n v="0"/>
    <n v="0"/>
    <n v="32"/>
    <x v="1"/>
    <n v="37"/>
    <x v="2"/>
    <n v="2533"/>
    <x v="2"/>
    <n v="0"/>
    <n v="1"/>
    <n v="0"/>
    <n v="0"/>
    <n v="0"/>
    <n v="0"/>
    <n v="0"/>
    <n v="0"/>
    <n v="0"/>
    <n v="1"/>
    <n v="135"/>
    <n v="46"/>
    <n v="92"/>
    <n v="65"/>
    <n v="61"/>
    <n v="11"/>
    <n v="2"/>
    <n v="5"/>
    <n v="5"/>
    <n v="2"/>
    <n v="7"/>
    <x v="4"/>
    <x v="4"/>
    <x v="1"/>
    <n v="28.5"/>
    <x v="2"/>
    <n v="399"/>
    <x v="3"/>
    <n v="0"/>
    <n v="0"/>
    <n v="0"/>
    <n v="0"/>
    <n v="0"/>
    <n v="0"/>
    <m/>
    <n v="0"/>
    <n v="3"/>
    <n v="11"/>
    <n v="388"/>
    <x v="1"/>
    <x v="1"/>
    <x v="35"/>
    <x v="0"/>
  </r>
  <r>
    <n v="1328"/>
    <n v="62061"/>
    <n v="0"/>
    <n v="1"/>
    <n v="12"/>
    <x v="5"/>
    <n v="44"/>
    <x v="3"/>
    <n v="2461"/>
    <x v="1"/>
    <n v="0"/>
    <n v="0"/>
    <n v="0"/>
    <n v="1"/>
    <n v="0"/>
    <n v="0"/>
    <n v="0"/>
    <n v="1"/>
    <n v="0"/>
    <n v="0"/>
    <n v="641"/>
    <n v="7"/>
    <n v="84"/>
    <n v="0"/>
    <n v="30"/>
    <n v="38"/>
    <n v="3"/>
    <n v="6"/>
    <n v="10"/>
    <n v="4"/>
    <n v="7"/>
    <x v="27"/>
    <x v="0"/>
    <x v="2"/>
    <n v="36.285714285714285"/>
    <x v="2"/>
    <n v="762"/>
    <x v="2"/>
    <n v="0"/>
    <n v="0"/>
    <n v="0"/>
    <n v="1"/>
    <n v="0"/>
    <n v="1"/>
    <m/>
    <n v="0"/>
    <n v="3"/>
    <n v="11"/>
    <n v="724"/>
    <x v="1"/>
    <x v="1"/>
    <x v="17"/>
    <x v="0"/>
  </r>
  <r>
    <n v="1329"/>
    <n v="85696"/>
    <n v="0"/>
    <n v="0"/>
    <n v="88"/>
    <x v="3"/>
    <n v="58"/>
    <x v="1"/>
    <n v="2581"/>
    <x v="3"/>
    <n v="1"/>
    <n v="0"/>
    <n v="0"/>
    <n v="0"/>
    <n v="0"/>
    <n v="0"/>
    <n v="0"/>
    <n v="0"/>
    <n v="0"/>
    <n v="1"/>
    <n v="714"/>
    <n v="76"/>
    <n v="395"/>
    <n v="116"/>
    <n v="0"/>
    <n v="12"/>
    <n v="1"/>
    <n v="1"/>
    <n v="4"/>
    <n v="6"/>
    <n v="9"/>
    <x v="19"/>
    <x v="2"/>
    <x v="1"/>
    <n v="68.473684210526315"/>
    <x v="0"/>
    <n v="1301"/>
    <x v="4"/>
    <n v="0"/>
    <n v="0"/>
    <n v="0"/>
    <n v="0"/>
    <n v="0"/>
    <n v="0"/>
    <m/>
    <n v="0"/>
    <n v="3"/>
    <n v="11"/>
    <n v="1289"/>
    <x v="0"/>
    <x v="0"/>
    <x v="9"/>
    <x v="0"/>
  </r>
  <r>
    <n v="1330"/>
    <n v="76542"/>
    <n v="0"/>
    <n v="0"/>
    <n v="91"/>
    <x v="3"/>
    <n v="64"/>
    <x v="0"/>
    <n v="2615"/>
    <x v="1"/>
    <n v="0"/>
    <n v="0"/>
    <n v="0"/>
    <n v="1"/>
    <n v="0"/>
    <n v="0"/>
    <n v="0"/>
    <n v="0"/>
    <n v="0"/>
    <n v="1"/>
    <n v="794"/>
    <n v="73"/>
    <n v="573"/>
    <n v="0"/>
    <n v="29"/>
    <n v="14"/>
    <n v="1"/>
    <n v="2"/>
    <n v="4"/>
    <n v="8"/>
    <n v="10"/>
    <x v="0"/>
    <x v="0"/>
    <x v="1"/>
    <n v="66.772727272727266"/>
    <x v="0"/>
    <n v="1469"/>
    <x v="4"/>
    <n v="0"/>
    <n v="0"/>
    <n v="0"/>
    <n v="0"/>
    <n v="0"/>
    <n v="0"/>
    <m/>
    <n v="0"/>
    <n v="3"/>
    <n v="11"/>
    <n v="1455"/>
    <x v="1"/>
    <x v="1"/>
    <x v="9"/>
    <x v="0"/>
  </r>
  <r>
    <n v="1331"/>
    <n v="70515"/>
    <n v="0"/>
    <n v="0"/>
    <n v="12"/>
    <x v="5"/>
    <n v="27"/>
    <x v="5"/>
    <n v="2410"/>
    <x v="0"/>
    <n v="0"/>
    <n v="0"/>
    <n v="1"/>
    <n v="0"/>
    <n v="0"/>
    <n v="0"/>
    <n v="0"/>
    <n v="1"/>
    <n v="0"/>
    <n v="0"/>
    <n v="420"/>
    <n v="0"/>
    <n v="452"/>
    <n v="182"/>
    <n v="64"/>
    <n v="140"/>
    <n v="1"/>
    <n v="2"/>
    <n v="6"/>
    <n v="6"/>
    <n v="4"/>
    <x v="21"/>
    <x v="2"/>
    <x v="2"/>
    <n v="69.875"/>
    <x v="0"/>
    <n v="1118"/>
    <x v="4"/>
    <n v="0"/>
    <n v="0"/>
    <n v="0"/>
    <n v="0"/>
    <n v="0"/>
    <n v="0"/>
    <m/>
    <n v="0"/>
    <n v="3"/>
    <n v="11"/>
    <n v="978"/>
    <x v="0"/>
    <x v="0"/>
    <x v="21"/>
    <x v="1"/>
  </r>
  <r>
    <n v="1332"/>
    <n v="18227"/>
    <n v="1"/>
    <n v="0"/>
    <n v="21"/>
    <x v="2"/>
    <n v="33"/>
    <x v="2"/>
    <n v="2757"/>
    <x v="1"/>
    <n v="0"/>
    <n v="0"/>
    <n v="0"/>
    <n v="1"/>
    <n v="0"/>
    <n v="0"/>
    <n v="0"/>
    <n v="1"/>
    <n v="0"/>
    <n v="0"/>
    <n v="1"/>
    <n v="2"/>
    <n v="7"/>
    <n v="4"/>
    <n v="3"/>
    <n v="11"/>
    <n v="1"/>
    <n v="8"/>
    <n v="0"/>
    <n v="1"/>
    <n v="2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6"/>
    <x v="1"/>
    <x v="1"/>
    <x v="3"/>
    <x v="0"/>
  </r>
  <r>
    <n v="1333"/>
    <n v="69139"/>
    <n v="0"/>
    <n v="1"/>
    <n v="23"/>
    <x v="2"/>
    <n v="55"/>
    <x v="1"/>
    <n v="2312"/>
    <x v="2"/>
    <n v="0"/>
    <n v="1"/>
    <n v="0"/>
    <n v="0"/>
    <n v="0"/>
    <n v="0"/>
    <n v="0"/>
    <n v="1"/>
    <n v="0"/>
    <n v="0"/>
    <n v="86"/>
    <n v="12"/>
    <n v="75"/>
    <n v="33"/>
    <n v="15"/>
    <n v="6"/>
    <n v="1"/>
    <n v="4"/>
    <n v="4"/>
    <n v="1"/>
    <n v="5"/>
    <x v="16"/>
    <x v="3"/>
    <x v="1"/>
    <n v="22.1"/>
    <x v="1"/>
    <n v="221"/>
    <x v="3"/>
    <n v="0"/>
    <n v="0"/>
    <n v="0"/>
    <n v="0"/>
    <n v="0"/>
    <n v="0"/>
    <m/>
    <n v="0"/>
    <n v="3"/>
    <n v="11"/>
    <n v="215"/>
    <x v="1"/>
    <x v="1"/>
    <x v="20"/>
    <x v="0"/>
  </r>
  <r>
    <n v="1334"/>
    <n v="69109"/>
    <n v="0"/>
    <n v="0"/>
    <n v="10"/>
    <x v="5"/>
    <n v="38"/>
    <x v="2"/>
    <n v="2756"/>
    <x v="2"/>
    <n v="0"/>
    <n v="1"/>
    <n v="0"/>
    <n v="0"/>
    <n v="0"/>
    <n v="0"/>
    <n v="0"/>
    <n v="1"/>
    <n v="0"/>
    <n v="0"/>
    <n v="823"/>
    <n v="25"/>
    <n v="459"/>
    <n v="124"/>
    <n v="29"/>
    <n v="95"/>
    <n v="1"/>
    <n v="4"/>
    <n v="6"/>
    <n v="6"/>
    <n v="7"/>
    <x v="19"/>
    <x v="2"/>
    <x v="1"/>
    <n v="76.84210526315789"/>
    <x v="0"/>
    <n v="1460"/>
    <x v="4"/>
    <n v="0"/>
    <n v="0"/>
    <n v="0"/>
    <n v="0"/>
    <n v="1"/>
    <n v="1"/>
    <m/>
    <n v="0"/>
    <n v="3"/>
    <n v="11"/>
    <n v="1365"/>
    <x v="0"/>
    <x v="0"/>
    <x v="21"/>
    <x v="1"/>
  </r>
  <r>
    <n v="1335"/>
    <n v="69627"/>
    <n v="0"/>
    <n v="1"/>
    <n v="35"/>
    <x v="1"/>
    <n v="58"/>
    <x v="1"/>
    <n v="2628"/>
    <x v="0"/>
    <n v="0"/>
    <n v="0"/>
    <n v="1"/>
    <n v="0"/>
    <n v="0"/>
    <n v="0"/>
    <n v="0"/>
    <n v="1"/>
    <n v="0"/>
    <n v="0"/>
    <n v="231"/>
    <n v="161"/>
    <n v="215"/>
    <n v="171"/>
    <n v="30"/>
    <n v="53"/>
    <n v="2"/>
    <n v="5"/>
    <n v="8"/>
    <n v="2"/>
    <n v="11"/>
    <x v="27"/>
    <x v="0"/>
    <x v="1"/>
    <n v="38.476190476190474"/>
    <x v="2"/>
    <n v="808"/>
    <x v="2"/>
    <n v="0"/>
    <n v="0"/>
    <n v="0"/>
    <n v="0"/>
    <n v="0"/>
    <n v="0"/>
    <m/>
    <n v="0"/>
    <n v="3"/>
    <n v="11"/>
    <n v="755"/>
    <x v="1"/>
    <x v="1"/>
    <x v="5"/>
    <x v="0"/>
  </r>
  <r>
    <n v="1336"/>
    <n v="38136"/>
    <n v="1"/>
    <n v="0"/>
    <n v="69"/>
    <x v="4"/>
    <n v="42"/>
    <x v="3"/>
    <n v="2592"/>
    <x v="2"/>
    <n v="0"/>
    <n v="1"/>
    <n v="0"/>
    <n v="0"/>
    <n v="0"/>
    <n v="0"/>
    <n v="0"/>
    <n v="1"/>
    <n v="0"/>
    <n v="0"/>
    <n v="8"/>
    <n v="15"/>
    <n v="27"/>
    <n v="0"/>
    <n v="20"/>
    <n v="33"/>
    <n v="2"/>
    <n v="8"/>
    <n v="3"/>
    <n v="1"/>
    <n v="2"/>
    <x v="3"/>
    <x v="3"/>
    <x v="2"/>
    <n v="11.666666666666666"/>
    <x v="1"/>
    <n v="70"/>
    <x v="1"/>
    <n v="0"/>
    <n v="0"/>
    <n v="1"/>
    <n v="0"/>
    <n v="0"/>
    <n v="1"/>
    <m/>
    <n v="0"/>
    <n v="3"/>
    <n v="11"/>
    <n v="37"/>
    <x v="1"/>
    <x v="1"/>
    <x v="28"/>
    <x v="0"/>
  </r>
  <r>
    <n v="1337"/>
    <n v="62159"/>
    <n v="0"/>
    <n v="0"/>
    <n v="68"/>
    <x v="4"/>
    <n v="74"/>
    <x v="4"/>
    <n v="2221"/>
    <x v="0"/>
    <n v="0"/>
    <n v="0"/>
    <n v="1"/>
    <n v="0"/>
    <n v="0"/>
    <n v="0"/>
    <n v="0"/>
    <n v="0"/>
    <n v="0"/>
    <n v="1"/>
    <n v="182"/>
    <n v="17"/>
    <n v="259"/>
    <n v="77"/>
    <n v="70"/>
    <n v="29"/>
    <n v="1"/>
    <n v="4"/>
    <n v="6"/>
    <n v="2"/>
    <n v="10"/>
    <x v="23"/>
    <x v="2"/>
    <x v="1"/>
    <n v="33.611111111111114"/>
    <x v="2"/>
    <n v="605"/>
    <x v="2"/>
    <n v="0"/>
    <n v="0"/>
    <n v="0"/>
    <n v="0"/>
    <n v="0"/>
    <n v="0"/>
    <m/>
    <n v="0"/>
    <n v="3"/>
    <n v="11"/>
    <n v="576"/>
    <x v="1"/>
    <x v="1"/>
    <x v="34"/>
    <x v="0"/>
  </r>
  <r>
    <n v="1338"/>
    <n v="80695"/>
    <n v="0"/>
    <n v="0"/>
    <n v="85"/>
    <x v="3"/>
    <n v="57"/>
    <x v="1"/>
    <n v="2341"/>
    <x v="0"/>
    <n v="0"/>
    <n v="0"/>
    <n v="1"/>
    <n v="0"/>
    <n v="0"/>
    <n v="0"/>
    <n v="0"/>
    <n v="1"/>
    <n v="0"/>
    <n v="0"/>
    <n v="557"/>
    <n v="129"/>
    <n v="984"/>
    <n v="193"/>
    <n v="37"/>
    <n v="18"/>
    <n v="1"/>
    <n v="2"/>
    <n v="5"/>
    <n v="8"/>
    <n v="5"/>
    <x v="23"/>
    <x v="2"/>
    <x v="0"/>
    <n v="105.55555555555556"/>
    <x v="0"/>
    <n v="1900"/>
    <x v="0"/>
    <n v="0"/>
    <n v="0"/>
    <n v="0"/>
    <n v="0"/>
    <n v="0"/>
    <n v="0"/>
    <m/>
    <n v="0"/>
    <n v="3"/>
    <n v="11"/>
    <n v="1882"/>
    <x v="1"/>
    <x v="1"/>
    <x v="13"/>
    <x v="0"/>
  </r>
  <r>
    <n v="1339"/>
    <n v="33316"/>
    <n v="1"/>
    <n v="1"/>
    <n v="34"/>
    <x v="1"/>
    <n v="49"/>
    <x v="3"/>
    <n v="2427"/>
    <x v="0"/>
    <n v="0"/>
    <n v="0"/>
    <n v="1"/>
    <n v="0"/>
    <n v="0"/>
    <n v="0"/>
    <n v="0"/>
    <n v="0"/>
    <n v="1"/>
    <n v="0"/>
    <n v="79"/>
    <n v="1"/>
    <n v="31"/>
    <n v="4"/>
    <n v="4"/>
    <n v="12"/>
    <n v="3"/>
    <n v="6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07"/>
    <x v="1"/>
    <x v="1"/>
    <x v="6"/>
    <x v="0"/>
  </r>
  <r>
    <n v="1340"/>
    <n v="58554"/>
    <n v="1"/>
    <n v="1"/>
    <n v="55"/>
    <x v="0"/>
    <n v="52"/>
    <x v="1"/>
    <n v="2800"/>
    <x v="1"/>
    <n v="0"/>
    <n v="0"/>
    <n v="0"/>
    <n v="1"/>
    <n v="0"/>
    <n v="0"/>
    <n v="0"/>
    <n v="1"/>
    <n v="0"/>
    <n v="0"/>
    <n v="368"/>
    <n v="24"/>
    <n v="68"/>
    <n v="38"/>
    <n v="0"/>
    <n v="88"/>
    <n v="6"/>
    <n v="7"/>
    <n v="8"/>
    <n v="2"/>
    <n v="6"/>
    <x v="21"/>
    <x v="2"/>
    <x v="2"/>
    <n v="31.125"/>
    <x v="2"/>
    <n v="498"/>
    <x v="3"/>
    <n v="0"/>
    <n v="0"/>
    <n v="0"/>
    <n v="0"/>
    <n v="0"/>
    <n v="0"/>
    <m/>
    <n v="0"/>
    <n v="3"/>
    <n v="11"/>
    <n v="410"/>
    <x v="1"/>
    <x v="1"/>
    <x v="27"/>
    <x v="0"/>
  </r>
  <r>
    <n v="1341"/>
    <n v="17256"/>
    <n v="1"/>
    <n v="0"/>
    <n v="10"/>
    <x v="5"/>
    <n v="28"/>
    <x v="5"/>
    <n v="2377"/>
    <x v="2"/>
    <n v="0"/>
    <n v="1"/>
    <n v="0"/>
    <n v="0"/>
    <n v="0"/>
    <n v="0"/>
    <n v="1"/>
    <n v="0"/>
    <n v="0"/>
    <n v="0"/>
    <n v="6"/>
    <n v="4"/>
    <n v="14"/>
    <n v="8"/>
    <n v="8"/>
    <n v="22"/>
    <n v="2"/>
    <n v="8"/>
    <n v="2"/>
    <n v="1"/>
    <n v="2"/>
    <x v="7"/>
    <x v="3"/>
    <x v="2"/>
    <n v="8"/>
    <x v="1"/>
    <n v="40"/>
    <x v="1"/>
    <n v="0"/>
    <n v="0"/>
    <n v="1"/>
    <n v="0"/>
    <n v="0"/>
    <n v="1"/>
    <m/>
    <n v="0"/>
    <n v="3"/>
    <n v="11"/>
    <n v="18"/>
    <x v="1"/>
    <x v="1"/>
    <x v="23"/>
    <x v="0"/>
  </r>
  <r>
    <n v="1342"/>
    <n v="53034"/>
    <n v="1"/>
    <n v="1"/>
    <n v="30"/>
    <x v="2"/>
    <n v="46"/>
    <x v="3"/>
    <n v="2554"/>
    <x v="3"/>
    <n v="1"/>
    <n v="0"/>
    <n v="0"/>
    <n v="0"/>
    <n v="0"/>
    <n v="0"/>
    <n v="0"/>
    <n v="1"/>
    <n v="0"/>
    <n v="0"/>
    <n v="160"/>
    <n v="15"/>
    <n v="196"/>
    <n v="15"/>
    <n v="11"/>
    <n v="50"/>
    <n v="8"/>
    <n v="8"/>
    <n v="6"/>
    <n v="1"/>
    <n v="7"/>
    <x v="4"/>
    <x v="4"/>
    <x v="1"/>
    <n v="28.357142857142858"/>
    <x v="2"/>
    <n v="397"/>
    <x v="3"/>
    <n v="0"/>
    <n v="0"/>
    <n v="0"/>
    <n v="0"/>
    <n v="0"/>
    <n v="0"/>
    <m/>
    <n v="0"/>
    <n v="3"/>
    <n v="11"/>
    <n v="347"/>
    <x v="1"/>
    <x v="1"/>
    <x v="12"/>
    <x v="0"/>
  </r>
  <r>
    <n v="1343"/>
    <n v="52203"/>
    <n v="0"/>
    <n v="0"/>
    <n v="36"/>
    <x v="1"/>
    <n v="70"/>
    <x v="4"/>
    <n v="2857"/>
    <x v="1"/>
    <n v="0"/>
    <n v="0"/>
    <n v="0"/>
    <n v="1"/>
    <n v="0"/>
    <n v="1"/>
    <n v="0"/>
    <n v="0"/>
    <n v="0"/>
    <n v="0"/>
    <n v="488"/>
    <n v="21"/>
    <n v="238"/>
    <n v="56"/>
    <n v="108"/>
    <n v="28"/>
    <n v="1"/>
    <n v="6"/>
    <n v="8"/>
    <n v="7"/>
    <n v="11"/>
    <x v="22"/>
    <x v="0"/>
    <x v="1"/>
    <n v="35.03846153846154"/>
    <x v="2"/>
    <n v="911"/>
    <x v="2"/>
    <n v="0"/>
    <n v="0"/>
    <n v="0"/>
    <n v="0"/>
    <n v="0"/>
    <n v="0"/>
    <m/>
    <n v="0"/>
    <n v="3"/>
    <n v="11"/>
    <n v="883"/>
    <x v="1"/>
    <x v="1"/>
    <x v="5"/>
    <x v="0"/>
  </r>
  <r>
    <n v="1344"/>
    <n v="59601"/>
    <n v="0"/>
    <n v="1"/>
    <n v="14"/>
    <x v="5"/>
    <n v="43"/>
    <x v="3"/>
    <n v="2498"/>
    <x v="3"/>
    <n v="1"/>
    <n v="0"/>
    <n v="0"/>
    <n v="0"/>
    <n v="0"/>
    <n v="1"/>
    <n v="0"/>
    <n v="0"/>
    <n v="0"/>
    <n v="0"/>
    <n v="691"/>
    <n v="7"/>
    <n v="69"/>
    <n v="0"/>
    <n v="7"/>
    <n v="23"/>
    <n v="4"/>
    <n v="8"/>
    <n v="2"/>
    <n v="2"/>
    <n v="7"/>
    <x v="12"/>
    <x v="4"/>
    <x v="1"/>
    <n v="70.36363636363636"/>
    <x v="0"/>
    <n v="774"/>
    <x v="2"/>
    <n v="0"/>
    <n v="0"/>
    <n v="0"/>
    <n v="1"/>
    <n v="0"/>
    <n v="1"/>
    <m/>
    <n v="0"/>
    <n v="3"/>
    <n v="11"/>
    <n v="751"/>
    <x v="1"/>
    <x v="1"/>
    <x v="47"/>
    <x v="0"/>
  </r>
  <r>
    <n v="1345"/>
    <n v="75154"/>
    <n v="0"/>
    <n v="1"/>
    <n v="79"/>
    <x v="3"/>
    <n v="62"/>
    <x v="0"/>
    <n v="2822"/>
    <x v="0"/>
    <n v="0"/>
    <n v="0"/>
    <n v="1"/>
    <n v="0"/>
    <n v="0"/>
    <n v="0"/>
    <n v="0"/>
    <n v="0"/>
    <n v="1"/>
    <n v="0"/>
    <n v="543"/>
    <n v="10"/>
    <n v="205"/>
    <n v="160"/>
    <n v="143"/>
    <n v="82"/>
    <n v="1"/>
    <n v="3"/>
    <n v="6"/>
    <n v="3"/>
    <n v="6"/>
    <x v="9"/>
    <x v="4"/>
    <x v="2"/>
    <n v="70.733333333333334"/>
    <x v="0"/>
    <n v="1061"/>
    <x v="4"/>
    <n v="0"/>
    <n v="0"/>
    <n v="0"/>
    <n v="0"/>
    <n v="0"/>
    <n v="0"/>
    <m/>
    <n v="0"/>
    <n v="3"/>
    <n v="11"/>
    <n v="979"/>
    <x v="0"/>
    <x v="0"/>
    <x v="9"/>
    <x v="0"/>
  </r>
  <r>
    <n v="1346"/>
    <n v="47025"/>
    <n v="0"/>
    <n v="1"/>
    <n v="52"/>
    <x v="0"/>
    <n v="44"/>
    <x v="3"/>
    <n v="2393"/>
    <x v="0"/>
    <n v="0"/>
    <n v="0"/>
    <n v="1"/>
    <n v="0"/>
    <n v="0"/>
    <n v="0"/>
    <n v="0"/>
    <n v="1"/>
    <n v="0"/>
    <n v="0"/>
    <n v="254"/>
    <n v="7"/>
    <n v="108"/>
    <n v="20"/>
    <n v="0"/>
    <n v="26"/>
    <n v="3"/>
    <n v="6"/>
    <n v="6"/>
    <n v="3"/>
    <n v="5"/>
    <x v="4"/>
    <x v="4"/>
    <x v="2"/>
    <n v="27.785714285714285"/>
    <x v="2"/>
    <n v="389"/>
    <x v="3"/>
    <n v="0"/>
    <n v="0"/>
    <n v="0"/>
    <n v="0"/>
    <n v="0"/>
    <n v="0"/>
    <m/>
    <n v="0"/>
    <n v="3"/>
    <n v="11"/>
    <n v="363"/>
    <x v="1"/>
    <x v="1"/>
    <x v="27"/>
    <x v="0"/>
  </r>
  <r>
    <n v="1347"/>
    <n v="37971"/>
    <n v="1"/>
    <n v="0"/>
    <n v="97"/>
    <x v="3"/>
    <n v="47"/>
    <x v="3"/>
    <n v="2375"/>
    <x v="2"/>
    <n v="0"/>
    <n v="1"/>
    <n v="0"/>
    <n v="0"/>
    <n v="0"/>
    <n v="0"/>
    <n v="0"/>
    <n v="1"/>
    <n v="0"/>
    <n v="0"/>
    <n v="5"/>
    <n v="4"/>
    <n v="10"/>
    <n v="2"/>
    <n v="2"/>
    <n v="7"/>
    <n v="1"/>
    <n v="8"/>
    <n v="1"/>
    <n v="0"/>
    <n v="3"/>
    <x v="1"/>
    <x v="1"/>
    <x v="1"/>
    <n v="5.75"/>
    <x v="1"/>
    <n v="23"/>
    <x v="1"/>
    <n v="0"/>
    <n v="0"/>
    <n v="0"/>
    <n v="0"/>
    <n v="0"/>
    <n v="0"/>
    <m/>
    <n v="0"/>
    <n v="3"/>
    <n v="11"/>
    <n v="16"/>
    <x v="1"/>
    <x v="1"/>
    <x v="14"/>
    <x v="0"/>
  </r>
  <r>
    <n v="1348"/>
    <n v="41335"/>
    <n v="1"/>
    <n v="0"/>
    <n v="24"/>
    <x v="2"/>
    <n v="52"/>
    <x v="1"/>
    <n v="2344"/>
    <x v="3"/>
    <n v="1"/>
    <n v="0"/>
    <n v="0"/>
    <n v="0"/>
    <n v="0"/>
    <n v="0"/>
    <n v="0"/>
    <n v="0"/>
    <n v="1"/>
    <n v="0"/>
    <n v="112"/>
    <n v="19"/>
    <n v="21"/>
    <n v="16"/>
    <n v="14"/>
    <n v="5"/>
    <n v="3"/>
    <n v="7"/>
    <n v="4"/>
    <n v="1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77"/>
    <x v="1"/>
    <x v="1"/>
    <x v="20"/>
    <x v="0"/>
  </r>
  <r>
    <n v="1349"/>
    <n v="67267"/>
    <n v="0"/>
    <n v="1"/>
    <n v="0"/>
    <x v="5"/>
    <n v="62"/>
    <x v="0"/>
    <n v="2206"/>
    <x v="2"/>
    <n v="0"/>
    <n v="1"/>
    <n v="0"/>
    <n v="0"/>
    <n v="0"/>
    <n v="0"/>
    <n v="0"/>
    <n v="1"/>
    <n v="0"/>
    <n v="0"/>
    <n v="134"/>
    <n v="11"/>
    <n v="59"/>
    <n v="15"/>
    <n v="2"/>
    <n v="30"/>
    <n v="1"/>
    <n v="2"/>
    <n v="3"/>
    <n v="2"/>
    <n v="5"/>
    <x v="16"/>
    <x v="3"/>
    <x v="1"/>
    <n v="22.1"/>
    <x v="1"/>
    <n v="221"/>
    <x v="3"/>
    <n v="0"/>
    <n v="0"/>
    <n v="0"/>
    <n v="0"/>
    <n v="0"/>
    <n v="0"/>
    <m/>
    <n v="0"/>
    <n v="3"/>
    <n v="11"/>
    <n v="191"/>
    <x v="1"/>
    <x v="1"/>
    <x v="19"/>
    <x v="0"/>
  </r>
  <r>
    <n v="1350"/>
    <n v="57338"/>
    <n v="0"/>
    <n v="1"/>
    <n v="96"/>
    <x v="3"/>
    <n v="45"/>
    <x v="3"/>
    <n v="2220"/>
    <x v="0"/>
    <n v="0"/>
    <n v="0"/>
    <n v="1"/>
    <n v="0"/>
    <n v="0"/>
    <n v="0"/>
    <n v="0"/>
    <n v="1"/>
    <n v="0"/>
    <n v="0"/>
    <n v="143"/>
    <n v="6"/>
    <n v="52"/>
    <n v="11"/>
    <n v="8"/>
    <n v="17"/>
    <n v="2"/>
    <n v="5"/>
    <n v="4"/>
    <n v="1"/>
    <n v="5"/>
    <x v="16"/>
    <x v="3"/>
    <x v="1"/>
    <n v="22"/>
    <x v="1"/>
    <n v="220"/>
    <x v="3"/>
    <n v="0"/>
    <n v="0"/>
    <n v="0"/>
    <n v="0"/>
    <n v="0"/>
    <n v="0"/>
    <m/>
    <n v="0"/>
    <n v="3"/>
    <n v="11"/>
    <n v="203"/>
    <x v="1"/>
    <x v="1"/>
    <x v="31"/>
    <x v="0"/>
  </r>
  <r>
    <n v="1351"/>
    <n v="50523"/>
    <n v="1"/>
    <n v="1"/>
    <n v="89"/>
    <x v="3"/>
    <n v="60"/>
    <x v="0"/>
    <n v="2345"/>
    <x v="1"/>
    <n v="0"/>
    <n v="0"/>
    <n v="0"/>
    <n v="1"/>
    <n v="0"/>
    <n v="1"/>
    <n v="0"/>
    <n v="0"/>
    <n v="0"/>
    <n v="0"/>
    <n v="51"/>
    <n v="4"/>
    <n v="24"/>
    <n v="4"/>
    <n v="7"/>
    <n v="1"/>
    <n v="2"/>
    <n v="6"/>
    <n v="2"/>
    <n v="0"/>
    <n v="4"/>
    <x v="3"/>
    <x v="3"/>
    <x v="1"/>
    <n v="15"/>
    <x v="1"/>
    <n v="90"/>
    <x v="1"/>
    <n v="0"/>
    <n v="0"/>
    <n v="0"/>
    <n v="0"/>
    <n v="0"/>
    <n v="0"/>
    <m/>
    <n v="0"/>
    <n v="3"/>
    <n v="11"/>
    <n v="89"/>
    <x v="1"/>
    <x v="1"/>
    <x v="14"/>
    <x v="0"/>
  </r>
  <r>
    <n v="1352"/>
    <n v="35791"/>
    <n v="2"/>
    <n v="1"/>
    <n v="94"/>
    <x v="3"/>
    <n v="55"/>
    <x v="1"/>
    <n v="2578"/>
    <x v="0"/>
    <n v="0"/>
    <n v="0"/>
    <n v="1"/>
    <n v="0"/>
    <n v="0"/>
    <n v="0"/>
    <n v="0"/>
    <n v="0"/>
    <n v="1"/>
    <n v="0"/>
    <n v="27"/>
    <n v="0"/>
    <n v="5"/>
    <n v="0"/>
    <n v="0"/>
    <n v="3"/>
    <n v="2"/>
    <n v="8"/>
    <n v="1"/>
    <n v="0"/>
    <n v="3"/>
    <x v="1"/>
    <x v="1"/>
    <x v="1"/>
    <n v="8"/>
    <x v="1"/>
    <n v="32"/>
    <x v="1"/>
    <n v="0"/>
    <n v="0"/>
    <n v="0"/>
    <n v="0"/>
    <n v="0"/>
    <n v="0"/>
    <m/>
    <n v="0"/>
    <n v="3"/>
    <n v="11"/>
    <n v="29"/>
    <x v="1"/>
    <x v="1"/>
    <x v="14"/>
    <x v="0"/>
  </r>
  <r>
    <n v="1353"/>
    <n v="50611"/>
    <n v="0"/>
    <n v="1"/>
    <n v="98"/>
    <x v="3"/>
    <n v="60"/>
    <x v="0"/>
    <n v="2792"/>
    <x v="3"/>
    <n v="1"/>
    <n v="0"/>
    <n v="0"/>
    <n v="0"/>
    <n v="0"/>
    <n v="0"/>
    <n v="0"/>
    <n v="0"/>
    <n v="0"/>
    <n v="1"/>
    <n v="459"/>
    <n v="0"/>
    <n v="24"/>
    <n v="6"/>
    <n v="0"/>
    <n v="4"/>
    <n v="6"/>
    <n v="6"/>
    <n v="4"/>
    <n v="5"/>
    <n v="7"/>
    <x v="21"/>
    <x v="2"/>
    <x v="1"/>
    <n v="30.5625"/>
    <x v="2"/>
    <n v="489"/>
    <x v="3"/>
    <n v="0"/>
    <n v="0"/>
    <n v="0"/>
    <n v="1"/>
    <n v="0"/>
    <n v="1"/>
    <m/>
    <n v="0"/>
    <n v="3"/>
    <n v="11"/>
    <n v="485"/>
    <x v="1"/>
    <x v="1"/>
    <x v="4"/>
    <x v="0"/>
  </r>
  <r>
    <n v="1354"/>
    <n v="56242"/>
    <n v="0"/>
    <n v="1"/>
    <n v="72"/>
    <x v="4"/>
    <n v="51"/>
    <x v="1"/>
    <n v="2642"/>
    <x v="2"/>
    <n v="0"/>
    <n v="1"/>
    <n v="0"/>
    <n v="0"/>
    <n v="0"/>
    <n v="0"/>
    <n v="0"/>
    <n v="0"/>
    <n v="0"/>
    <n v="1"/>
    <n v="689"/>
    <n v="8"/>
    <n v="167"/>
    <n v="11"/>
    <n v="8"/>
    <n v="88"/>
    <n v="5"/>
    <n v="6"/>
    <n v="8"/>
    <n v="4"/>
    <n v="11"/>
    <x v="18"/>
    <x v="0"/>
    <x v="1"/>
    <n v="38.391304347826086"/>
    <x v="2"/>
    <n v="883"/>
    <x v="2"/>
    <n v="0"/>
    <n v="0"/>
    <n v="0"/>
    <n v="0"/>
    <n v="0"/>
    <n v="0"/>
    <m/>
    <n v="0"/>
    <n v="3"/>
    <n v="11"/>
    <n v="795"/>
    <x v="1"/>
    <x v="1"/>
    <x v="34"/>
    <x v="0"/>
  </r>
  <r>
    <n v="1355"/>
    <n v="48904"/>
    <n v="0"/>
    <n v="1"/>
    <n v="1"/>
    <x v="5"/>
    <n v="60"/>
    <x v="0"/>
    <n v="2733"/>
    <x v="0"/>
    <n v="0"/>
    <n v="0"/>
    <n v="1"/>
    <n v="0"/>
    <n v="0"/>
    <n v="0"/>
    <n v="0"/>
    <n v="1"/>
    <n v="0"/>
    <n v="0"/>
    <n v="283"/>
    <n v="10"/>
    <n v="38"/>
    <n v="0"/>
    <n v="13"/>
    <n v="27"/>
    <n v="4"/>
    <n v="8"/>
    <n v="7"/>
    <n v="2"/>
    <n v="4"/>
    <x v="15"/>
    <x v="4"/>
    <x v="2"/>
    <n v="26.46153846153846"/>
    <x v="2"/>
    <n v="344"/>
    <x v="3"/>
    <n v="0"/>
    <n v="0"/>
    <n v="0"/>
    <n v="0"/>
    <n v="0"/>
    <n v="0"/>
    <m/>
    <n v="0"/>
    <n v="3"/>
    <n v="11"/>
    <n v="317"/>
    <x v="1"/>
    <x v="1"/>
    <x v="32"/>
    <x v="0"/>
  </r>
  <r>
    <n v="1356"/>
    <n v="56243"/>
    <n v="1"/>
    <n v="2"/>
    <n v="26"/>
    <x v="2"/>
    <n v="45"/>
    <x v="3"/>
    <n v="2340"/>
    <x v="0"/>
    <n v="0"/>
    <n v="0"/>
    <n v="1"/>
    <n v="0"/>
    <n v="0"/>
    <n v="0"/>
    <n v="0"/>
    <n v="1"/>
    <n v="0"/>
    <n v="0"/>
    <n v="347"/>
    <n v="0"/>
    <n v="35"/>
    <n v="4"/>
    <n v="3"/>
    <n v="7"/>
    <n v="6"/>
    <n v="5"/>
    <n v="4"/>
    <n v="2"/>
    <n v="8"/>
    <x v="4"/>
    <x v="4"/>
    <x v="1"/>
    <n v="27.785714285714285"/>
    <x v="2"/>
    <n v="389"/>
    <x v="3"/>
    <n v="0"/>
    <n v="0"/>
    <n v="0"/>
    <n v="0"/>
    <n v="0"/>
    <n v="0"/>
    <m/>
    <n v="0"/>
    <n v="3"/>
    <n v="11"/>
    <n v="382"/>
    <x v="1"/>
    <x v="1"/>
    <x v="12"/>
    <x v="0"/>
  </r>
  <r>
    <n v="1357"/>
    <n v="21355"/>
    <n v="1"/>
    <n v="0"/>
    <n v="5"/>
    <x v="5"/>
    <n v="35"/>
    <x v="2"/>
    <n v="2472"/>
    <x v="2"/>
    <n v="0"/>
    <n v="1"/>
    <n v="0"/>
    <n v="0"/>
    <n v="0"/>
    <n v="0"/>
    <n v="0"/>
    <n v="1"/>
    <n v="0"/>
    <n v="0"/>
    <n v="5"/>
    <n v="13"/>
    <n v="14"/>
    <n v="0"/>
    <n v="5"/>
    <n v="31"/>
    <n v="2"/>
    <n v="6"/>
    <n v="2"/>
    <n v="1"/>
    <n v="2"/>
    <x v="7"/>
    <x v="3"/>
    <x v="2"/>
    <n v="7.4"/>
    <x v="1"/>
    <n v="37"/>
    <x v="1"/>
    <n v="0"/>
    <n v="0"/>
    <n v="1"/>
    <n v="0"/>
    <n v="0"/>
    <n v="1"/>
    <m/>
    <n v="0"/>
    <n v="3"/>
    <n v="11"/>
    <n v="6"/>
    <x v="0"/>
    <x v="0"/>
    <x v="23"/>
    <x v="0"/>
  </r>
  <r>
    <n v="1358"/>
    <n v="57420"/>
    <n v="0"/>
    <n v="1"/>
    <n v="22"/>
    <x v="2"/>
    <n v="49"/>
    <x v="3"/>
    <n v="2528"/>
    <x v="1"/>
    <n v="0"/>
    <n v="0"/>
    <n v="0"/>
    <n v="1"/>
    <n v="0"/>
    <n v="0"/>
    <n v="0"/>
    <n v="0"/>
    <n v="1"/>
    <n v="0"/>
    <n v="280"/>
    <n v="0"/>
    <n v="18"/>
    <n v="0"/>
    <n v="0"/>
    <n v="24"/>
    <n v="3"/>
    <n v="7"/>
    <n v="5"/>
    <n v="1"/>
    <n v="6"/>
    <x v="10"/>
    <x v="4"/>
    <x v="1"/>
    <n v="24.833333333333332"/>
    <x v="1"/>
    <n v="298"/>
    <x v="3"/>
    <n v="0"/>
    <n v="0"/>
    <n v="0"/>
    <n v="1"/>
    <n v="0"/>
    <n v="1"/>
    <m/>
    <n v="0"/>
    <n v="3"/>
    <n v="11"/>
    <n v="274"/>
    <x v="1"/>
    <x v="1"/>
    <x v="20"/>
    <x v="0"/>
  </r>
  <r>
    <n v="1359"/>
    <n v="46390"/>
    <n v="0"/>
    <n v="1"/>
    <n v="56"/>
    <x v="0"/>
    <n v="65"/>
    <x v="0"/>
    <n v="2214"/>
    <x v="3"/>
    <n v="1"/>
    <n v="0"/>
    <n v="0"/>
    <n v="0"/>
    <n v="0"/>
    <n v="0"/>
    <n v="0"/>
    <n v="0"/>
    <n v="1"/>
    <n v="0"/>
    <n v="95"/>
    <n v="14"/>
    <n v="64"/>
    <n v="2"/>
    <n v="9"/>
    <n v="38"/>
    <n v="1"/>
    <n v="7"/>
    <n v="4"/>
    <n v="2"/>
    <n v="3"/>
    <x v="25"/>
    <x v="3"/>
    <x v="2"/>
    <n v="20.444444444444443"/>
    <x v="1"/>
    <n v="184"/>
    <x v="3"/>
    <n v="0"/>
    <n v="0"/>
    <n v="0"/>
    <n v="0"/>
    <n v="0"/>
    <n v="0"/>
    <m/>
    <n v="0"/>
    <n v="3"/>
    <n v="11"/>
    <n v="146"/>
    <x v="1"/>
    <x v="1"/>
    <x v="10"/>
    <x v="0"/>
  </r>
  <r>
    <n v="1360"/>
    <n v="54342"/>
    <n v="1"/>
    <n v="1"/>
    <n v="74"/>
    <x v="4"/>
    <n v="64"/>
    <x v="0"/>
    <n v="2520"/>
    <x v="1"/>
    <n v="0"/>
    <n v="0"/>
    <n v="0"/>
    <n v="1"/>
    <n v="0"/>
    <n v="1"/>
    <n v="0"/>
    <n v="0"/>
    <n v="0"/>
    <n v="0"/>
    <n v="84"/>
    <n v="10"/>
    <n v="34"/>
    <n v="11"/>
    <n v="10"/>
    <n v="28"/>
    <n v="4"/>
    <n v="6"/>
    <n v="3"/>
    <n v="1"/>
    <n v="4"/>
    <x v="6"/>
    <x v="3"/>
    <x v="1"/>
    <n v="18.625"/>
    <x v="1"/>
    <n v="149"/>
    <x v="3"/>
    <n v="0"/>
    <n v="0"/>
    <n v="0"/>
    <n v="0"/>
    <n v="0"/>
    <n v="0"/>
    <m/>
    <n v="0"/>
    <n v="3"/>
    <n v="11"/>
    <n v="121"/>
    <x v="1"/>
    <x v="1"/>
    <x v="40"/>
    <x v="0"/>
  </r>
  <r>
    <n v="1361"/>
    <n v="20895"/>
    <n v="1"/>
    <n v="0"/>
    <n v="24"/>
    <x v="2"/>
    <n v="47"/>
    <x v="3"/>
    <n v="2790"/>
    <x v="2"/>
    <n v="0"/>
    <n v="1"/>
    <n v="0"/>
    <n v="0"/>
    <n v="0"/>
    <n v="0"/>
    <n v="0"/>
    <n v="1"/>
    <n v="0"/>
    <n v="0"/>
    <n v="18"/>
    <n v="3"/>
    <n v="17"/>
    <n v="3"/>
    <n v="0"/>
    <n v="4"/>
    <n v="1"/>
    <n v="9"/>
    <n v="2"/>
    <n v="0"/>
    <n v="3"/>
    <x v="7"/>
    <x v="3"/>
    <x v="1"/>
    <n v="8.1999999999999993"/>
    <x v="1"/>
    <n v="41"/>
    <x v="1"/>
    <n v="0"/>
    <n v="0"/>
    <n v="0"/>
    <n v="0"/>
    <n v="0"/>
    <n v="0"/>
    <m/>
    <n v="0"/>
    <n v="3"/>
    <n v="11"/>
    <n v="37"/>
    <x v="1"/>
    <x v="1"/>
    <x v="3"/>
    <x v="0"/>
  </r>
  <r>
    <n v="1362"/>
    <n v="92344"/>
    <n v="0"/>
    <n v="0"/>
    <n v="9"/>
    <x v="5"/>
    <n v="72"/>
    <x v="4"/>
    <n v="2324"/>
    <x v="2"/>
    <n v="0"/>
    <n v="1"/>
    <n v="0"/>
    <n v="0"/>
    <n v="0"/>
    <n v="0"/>
    <n v="0"/>
    <n v="1"/>
    <n v="0"/>
    <n v="0"/>
    <n v="992"/>
    <n v="24"/>
    <n v="694"/>
    <n v="51"/>
    <n v="19"/>
    <n v="119"/>
    <n v="0"/>
    <n v="1"/>
    <n v="5"/>
    <n v="10"/>
    <n v="5"/>
    <x v="2"/>
    <x v="2"/>
    <x v="0"/>
    <n v="89"/>
    <x v="0"/>
    <n v="1780"/>
    <x v="0"/>
    <n v="0"/>
    <n v="0"/>
    <n v="1"/>
    <n v="0"/>
    <n v="1"/>
    <n v="2"/>
    <m/>
    <n v="0"/>
    <n v="3"/>
    <n v="11"/>
    <n v="1661"/>
    <x v="1"/>
    <x v="1"/>
    <x v="25"/>
    <x v="1"/>
  </r>
  <r>
    <n v="1363"/>
    <n v="26907"/>
    <n v="1"/>
    <n v="1"/>
    <n v="10"/>
    <x v="5"/>
    <n v="44"/>
    <x v="3"/>
    <n v="2472"/>
    <x v="1"/>
    <n v="0"/>
    <n v="0"/>
    <n v="0"/>
    <n v="1"/>
    <n v="0"/>
    <n v="1"/>
    <n v="0"/>
    <n v="0"/>
    <n v="0"/>
    <n v="0"/>
    <n v="9"/>
    <n v="1"/>
    <n v="7"/>
    <n v="0"/>
    <n v="3"/>
    <n v="2"/>
    <n v="2"/>
    <n v="7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8"/>
    <x v="1"/>
    <x v="1"/>
    <x v="23"/>
    <x v="0"/>
  </r>
  <r>
    <n v="1364"/>
    <n v="44964"/>
    <n v="1"/>
    <n v="1"/>
    <n v="35"/>
    <x v="1"/>
    <n v="40"/>
    <x v="3"/>
    <n v="2719"/>
    <x v="1"/>
    <n v="0"/>
    <n v="0"/>
    <n v="0"/>
    <n v="1"/>
    <n v="0"/>
    <n v="0"/>
    <n v="0"/>
    <n v="1"/>
    <n v="0"/>
    <n v="0"/>
    <n v="19"/>
    <n v="1"/>
    <n v="17"/>
    <n v="2"/>
    <n v="0"/>
    <n v="2"/>
    <n v="1"/>
    <n v="8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7"/>
    <x v="1"/>
    <x v="1"/>
    <x v="1"/>
    <x v="0"/>
  </r>
  <r>
    <n v="1365"/>
    <n v="75507"/>
    <n v="0"/>
    <n v="0"/>
    <n v="56"/>
    <x v="0"/>
    <n v="41"/>
    <x v="3"/>
    <n v="2217"/>
    <x v="1"/>
    <n v="0"/>
    <n v="0"/>
    <n v="0"/>
    <n v="1"/>
    <n v="0"/>
    <n v="0"/>
    <n v="0"/>
    <n v="1"/>
    <n v="0"/>
    <n v="0"/>
    <n v="709"/>
    <n v="93"/>
    <n v="374"/>
    <n v="104"/>
    <n v="80"/>
    <n v="80"/>
    <n v="1"/>
    <n v="3"/>
    <n v="8"/>
    <n v="6"/>
    <n v="6"/>
    <x v="2"/>
    <x v="2"/>
    <x v="2"/>
    <n v="68"/>
    <x v="0"/>
    <n v="1360"/>
    <x v="4"/>
    <n v="0"/>
    <n v="0"/>
    <n v="0"/>
    <n v="0"/>
    <n v="0"/>
    <n v="0"/>
    <m/>
    <n v="0"/>
    <n v="3"/>
    <n v="11"/>
    <n v="1280"/>
    <x v="1"/>
    <x v="1"/>
    <x v="26"/>
    <x v="0"/>
  </r>
  <r>
    <n v="1366"/>
    <n v="53761"/>
    <n v="1"/>
    <n v="1"/>
    <n v="7"/>
    <x v="5"/>
    <n v="48"/>
    <x v="3"/>
    <n v="2420"/>
    <x v="2"/>
    <n v="0"/>
    <n v="1"/>
    <n v="0"/>
    <n v="0"/>
    <n v="0"/>
    <n v="0"/>
    <n v="0"/>
    <n v="0"/>
    <n v="1"/>
    <n v="0"/>
    <n v="158"/>
    <n v="0"/>
    <n v="76"/>
    <n v="13"/>
    <n v="7"/>
    <n v="71"/>
    <n v="6"/>
    <n v="5"/>
    <n v="4"/>
    <n v="4"/>
    <n v="3"/>
    <x v="12"/>
    <x v="4"/>
    <x v="2"/>
    <n v="23.09090909090909"/>
    <x v="1"/>
    <n v="254"/>
    <x v="3"/>
    <n v="0"/>
    <n v="0"/>
    <n v="0"/>
    <n v="0"/>
    <n v="0"/>
    <n v="0"/>
    <m/>
    <n v="0"/>
    <n v="3"/>
    <n v="11"/>
    <n v="183"/>
    <x v="1"/>
    <x v="1"/>
    <x v="19"/>
    <x v="0"/>
  </r>
  <r>
    <n v="1367"/>
    <n v="22682"/>
    <n v="1"/>
    <n v="0"/>
    <n v="51"/>
    <x v="0"/>
    <n v="47"/>
    <x v="3"/>
    <n v="2428"/>
    <x v="1"/>
    <n v="0"/>
    <n v="0"/>
    <n v="0"/>
    <n v="1"/>
    <n v="0"/>
    <n v="0"/>
    <n v="0"/>
    <n v="1"/>
    <n v="0"/>
    <n v="0"/>
    <n v="10"/>
    <n v="14"/>
    <n v="29"/>
    <n v="4"/>
    <n v="2"/>
    <n v="36"/>
    <n v="3"/>
    <n v="4"/>
    <n v="2"/>
    <n v="1"/>
    <n v="4"/>
    <x v="17"/>
    <x v="3"/>
    <x v="1"/>
    <n v="8.4285714285714288"/>
    <x v="1"/>
    <n v="59"/>
    <x v="1"/>
    <n v="0"/>
    <n v="0"/>
    <n v="0"/>
    <n v="0"/>
    <n v="0"/>
    <n v="0"/>
    <m/>
    <n v="0"/>
    <n v="3"/>
    <n v="11"/>
    <n v="23"/>
    <x v="1"/>
    <x v="1"/>
    <x v="8"/>
    <x v="0"/>
  </r>
  <r>
    <n v="1368"/>
    <n v="38887"/>
    <n v="1"/>
    <n v="0"/>
    <n v="17"/>
    <x v="2"/>
    <n v="48"/>
    <x v="3"/>
    <n v="2278"/>
    <x v="1"/>
    <n v="0"/>
    <n v="0"/>
    <n v="0"/>
    <n v="1"/>
    <n v="0"/>
    <n v="0"/>
    <n v="0"/>
    <n v="0"/>
    <n v="0"/>
    <n v="1"/>
    <n v="25"/>
    <n v="1"/>
    <n v="13"/>
    <n v="0"/>
    <n v="0"/>
    <n v="3"/>
    <n v="1"/>
    <n v="7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6"/>
    <x v="1"/>
    <x v="1"/>
    <x v="3"/>
    <x v="0"/>
  </r>
  <r>
    <n v="1369"/>
    <n v="41658"/>
    <n v="1"/>
    <n v="1"/>
    <n v="30"/>
    <x v="2"/>
    <n v="45"/>
    <x v="3"/>
    <n v="2756"/>
    <x v="0"/>
    <n v="0"/>
    <n v="0"/>
    <n v="1"/>
    <n v="0"/>
    <n v="0"/>
    <n v="1"/>
    <n v="0"/>
    <n v="0"/>
    <n v="0"/>
    <n v="0"/>
    <n v="8"/>
    <n v="4"/>
    <n v="12"/>
    <n v="15"/>
    <n v="4"/>
    <n v="29"/>
    <n v="2"/>
    <n v="4"/>
    <n v="1"/>
    <n v="1"/>
    <n v="2"/>
    <x v="1"/>
    <x v="1"/>
    <x v="1"/>
    <n v="10.75"/>
    <x v="1"/>
    <n v="43"/>
    <x v="1"/>
    <n v="0"/>
    <n v="0"/>
    <n v="0"/>
    <n v="0"/>
    <n v="0"/>
    <n v="0"/>
    <m/>
    <n v="0"/>
    <n v="3"/>
    <n v="11"/>
    <n v="14"/>
    <x v="1"/>
    <x v="1"/>
    <x v="3"/>
    <x v="0"/>
  </r>
  <r>
    <n v="1370"/>
    <n v="29791"/>
    <n v="1"/>
    <n v="0"/>
    <n v="21"/>
    <x v="2"/>
    <n v="48"/>
    <x v="3"/>
    <n v="2204"/>
    <x v="2"/>
    <n v="0"/>
    <n v="1"/>
    <n v="0"/>
    <n v="0"/>
    <n v="0"/>
    <n v="0"/>
    <n v="0"/>
    <n v="0"/>
    <n v="0"/>
    <n v="1"/>
    <n v="14"/>
    <n v="0"/>
    <n v="6"/>
    <n v="0"/>
    <n v="0"/>
    <n v="0"/>
    <n v="2"/>
    <n v="5"/>
    <n v="2"/>
    <n v="0"/>
    <n v="3"/>
    <x v="7"/>
    <x v="3"/>
    <x v="1"/>
    <n v="4"/>
    <x v="1"/>
    <n v="20"/>
    <x v="1"/>
    <n v="0"/>
    <n v="0"/>
    <n v="0"/>
    <n v="0"/>
    <n v="0"/>
    <n v="0"/>
    <m/>
    <n v="0"/>
    <n v="3"/>
    <n v="11"/>
    <n v="20"/>
    <x v="1"/>
    <x v="1"/>
    <x v="3"/>
    <x v="0"/>
  </r>
  <r>
    <n v="1371"/>
    <n v="63915"/>
    <n v="0"/>
    <n v="2"/>
    <n v="2"/>
    <x v="5"/>
    <n v="64"/>
    <x v="0"/>
    <n v="2493"/>
    <x v="2"/>
    <n v="0"/>
    <n v="1"/>
    <n v="0"/>
    <n v="0"/>
    <n v="0"/>
    <n v="0"/>
    <n v="0"/>
    <n v="0"/>
    <n v="1"/>
    <n v="0"/>
    <n v="622"/>
    <n v="7"/>
    <n v="115"/>
    <n v="30"/>
    <n v="0"/>
    <n v="15"/>
    <n v="2"/>
    <n v="5"/>
    <n v="6"/>
    <n v="3"/>
    <n v="12"/>
    <x v="27"/>
    <x v="0"/>
    <x v="1"/>
    <n v="36.857142857142854"/>
    <x v="2"/>
    <n v="774"/>
    <x v="2"/>
    <n v="0"/>
    <n v="0"/>
    <n v="0"/>
    <n v="0"/>
    <n v="0"/>
    <n v="0"/>
    <m/>
    <n v="0"/>
    <n v="3"/>
    <n v="11"/>
    <n v="759"/>
    <x v="1"/>
    <x v="1"/>
    <x v="17"/>
    <x v="0"/>
  </r>
  <r>
    <n v="1372"/>
    <n v="39996"/>
    <n v="1"/>
    <n v="1"/>
    <n v="85"/>
    <x v="3"/>
    <n v="46"/>
    <x v="3"/>
    <n v="2197"/>
    <x v="3"/>
    <n v="1"/>
    <n v="0"/>
    <n v="0"/>
    <n v="0"/>
    <n v="0"/>
    <n v="0"/>
    <n v="0"/>
    <n v="1"/>
    <n v="0"/>
    <n v="0"/>
    <n v="11"/>
    <n v="0"/>
    <n v="3"/>
    <n v="0"/>
    <n v="0"/>
    <n v="1"/>
    <n v="1"/>
    <n v="6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3"/>
    <x v="1"/>
    <x v="1"/>
    <x v="14"/>
    <x v="0"/>
  </r>
  <r>
    <n v="1373"/>
    <n v="26759"/>
    <n v="1"/>
    <n v="0"/>
    <n v="65"/>
    <x v="4"/>
    <n v="48"/>
    <x v="3"/>
    <n v="2301"/>
    <x v="3"/>
    <n v="1"/>
    <n v="0"/>
    <n v="0"/>
    <n v="0"/>
    <n v="0"/>
    <n v="0"/>
    <n v="0"/>
    <n v="1"/>
    <n v="0"/>
    <n v="0"/>
    <n v="25"/>
    <n v="3"/>
    <n v="16"/>
    <n v="8"/>
    <n v="5"/>
    <n v="2"/>
    <n v="2"/>
    <n v="6"/>
    <n v="2"/>
    <n v="1"/>
    <n v="3"/>
    <x v="3"/>
    <x v="3"/>
    <x v="1"/>
    <n v="9.5"/>
    <x v="1"/>
    <n v="57"/>
    <x v="1"/>
    <n v="0"/>
    <n v="0"/>
    <n v="0"/>
    <n v="0"/>
    <n v="0"/>
    <n v="0"/>
    <m/>
    <n v="0"/>
    <n v="3"/>
    <n v="11"/>
    <n v="55"/>
    <x v="1"/>
    <x v="1"/>
    <x v="28"/>
    <x v="0"/>
  </r>
  <r>
    <n v="1374"/>
    <n v="63841"/>
    <n v="0"/>
    <n v="1"/>
    <n v="64"/>
    <x v="4"/>
    <n v="52"/>
    <x v="1"/>
    <n v="2593"/>
    <x v="3"/>
    <n v="1"/>
    <n v="0"/>
    <n v="0"/>
    <n v="0"/>
    <n v="0"/>
    <n v="0"/>
    <n v="0"/>
    <n v="0"/>
    <n v="1"/>
    <n v="0"/>
    <n v="635"/>
    <n v="15"/>
    <n v="100"/>
    <n v="20"/>
    <n v="7"/>
    <n v="131"/>
    <n v="1"/>
    <n v="6"/>
    <n v="9"/>
    <n v="3"/>
    <n v="9"/>
    <x v="27"/>
    <x v="0"/>
    <x v="2"/>
    <n v="37"/>
    <x v="2"/>
    <n v="777"/>
    <x v="2"/>
    <n v="0"/>
    <n v="0"/>
    <n v="0"/>
    <n v="0"/>
    <n v="0"/>
    <n v="0"/>
    <m/>
    <n v="0"/>
    <n v="3"/>
    <n v="11"/>
    <n v="646"/>
    <x v="1"/>
    <x v="1"/>
    <x v="34"/>
    <x v="0"/>
  </r>
  <r>
    <n v="1375"/>
    <n v="51039"/>
    <n v="1"/>
    <n v="1"/>
    <n v="11"/>
    <x v="5"/>
    <n v="51"/>
    <x v="1"/>
    <n v="2725"/>
    <x v="2"/>
    <n v="0"/>
    <n v="1"/>
    <n v="0"/>
    <n v="0"/>
    <n v="0"/>
    <n v="0"/>
    <n v="0"/>
    <n v="0"/>
    <n v="0"/>
    <n v="1"/>
    <n v="100"/>
    <n v="64"/>
    <n v="79"/>
    <n v="65"/>
    <n v="0"/>
    <n v="109"/>
    <n v="2"/>
    <n v="7"/>
    <n v="6"/>
    <n v="2"/>
    <n v="4"/>
    <x v="10"/>
    <x v="4"/>
    <x v="2"/>
    <n v="25.666666666666668"/>
    <x v="2"/>
    <n v="308"/>
    <x v="3"/>
    <n v="0"/>
    <n v="0"/>
    <n v="0"/>
    <n v="0"/>
    <n v="0"/>
    <n v="0"/>
    <m/>
    <n v="0"/>
    <n v="3"/>
    <n v="11"/>
    <n v="199"/>
    <x v="1"/>
    <x v="1"/>
    <x v="32"/>
    <x v="0"/>
  </r>
  <r>
    <n v="1376"/>
    <n v="60544"/>
    <n v="1"/>
    <n v="1"/>
    <n v="92"/>
    <x v="3"/>
    <n v="59"/>
    <x v="1"/>
    <n v="2832"/>
    <x v="2"/>
    <n v="0"/>
    <n v="1"/>
    <n v="0"/>
    <n v="0"/>
    <n v="0"/>
    <n v="0"/>
    <n v="0"/>
    <n v="1"/>
    <n v="0"/>
    <n v="0"/>
    <n v="201"/>
    <n v="2"/>
    <n v="43"/>
    <n v="3"/>
    <n v="5"/>
    <n v="35"/>
    <n v="4"/>
    <n v="6"/>
    <n v="5"/>
    <n v="1"/>
    <n v="5"/>
    <x v="12"/>
    <x v="4"/>
    <x v="2"/>
    <n v="23.09090909090909"/>
    <x v="1"/>
    <n v="254"/>
    <x v="3"/>
    <n v="0"/>
    <n v="0"/>
    <n v="0"/>
    <n v="0"/>
    <n v="0"/>
    <n v="0"/>
    <m/>
    <n v="0"/>
    <n v="3"/>
    <n v="11"/>
    <n v="219"/>
    <x v="1"/>
    <x v="1"/>
    <x v="31"/>
    <x v="0"/>
  </r>
  <r>
    <n v="1377"/>
    <n v="65685"/>
    <n v="0"/>
    <n v="1"/>
    <n v="54"/>
    <x v="0"/>
    <n v="48"/>
    <x v="3"/>
    <n v="2251"/>
    <x v="2"/>
    <n v="0"/>
    <n v="1"/>
    <n v="0"/>
    <n v="0"/>
    <n v="0"/>
    <n v="0"/>
    <n v="0"/>
    <n v="1"/>
    <n v="0"/>
    <n v="0"/>
    <n v="642"/>
    <n v="14"/>
    <n v="49"/>
    <n v="0"/>
    <n v="7"/>
    <n v="57"/>
    <n v="1"/>
    <n v="5"/>
    <n v="9"/>
    <n v="2"/>
    <n v="9"/>
    <x v="2"/>
    <x v="2"/>
    <x v="2"/>
    <n v="35.6"/>
    <x v="2"/>
    <n v="712"/>
    <x v="2"/>
    <n v="0"/>
    <n v="0"/>
    <n v="0"/>
    <n v="0"/>
    <n v="0"/>
    <n v="0"/>
    <m/>
    <n v="0"/>
    <n v="3"/>
    <n v="11"/>
    <n v="655"/>
    <x v="1"/>
    <x v="1"/>
    <x v="22"/>
    <x v="0"/>
  </r>
  <r>
    <n v="1378"/>
    <n v="37716"/>
    <n v="0"/>
    <n v="1"/>
    <n v="4"/>
    <x v="5"/>
    <n v="67"/>
    <x v="0"/>
    <n v="2228"/>
    <x v="2"/>
    <n v="0"/>
    <n v="1"/>
    <n v="0"/>
    <n v="0"/>
    <n v="0"/>
    <n v="0"/>
    <n v="0"/>
    <n v="1"/>
    <n v="0"/>
    <n v="0"/>
    <n v="97"/>
    <n v="1"/>
    <n v="41"/>
    <n v="6"/>
    <n v="2"/>
    <n v="41"/>
    <n v="2"/>
    <n v="7"/>
    <n v="4"/>
    <n v="1"/>
    <n v="3"/>
    <x v="6"/>
    <x v="3"/>
    <x v="2"/>
    <n v="18.375"/>
    <x v="1"/>
    <n v="147"/>
    <x v="3"/>
    <n v="0"/>
    <n v="0"/>
    <n v="0"/>
    <n v="0"/>
    <n v="0"/>
    <n v="0"/>
    <m/>
    <n v="0"/>
    <n v="3"/>
    <n v="11"/>
    <n v="106"/>
    <x v="1"/>
    <x v="1"/>
    <x v="19"/>
    <x v="0"/>
  </r>
  <r>
    <n v="1379"/>
    <n v="36864"/>
    <n v="0"/>
    <n v="1"/>
    <n v="53"/>
    <x v="0"/>
    <n v="63"/>
    <x v="0"/>
    <n v="2844"/>
    <x v="0"/>
    <n v="0"/>
    <n v="0"/>
    <n v="1"/>
    <n v="0"/>
    <n v="0"/>
    <n v="0"/>
    <n v="0"/>
    <n v="1"/>
    <n v="0"/>
    <n v="0"/>
    <n v="204"/>
    <n v="5"/>
    <n v="39"/>
    <n v="17"/>
    <n v="0"/>
    <n v="89"/>
    <n v="3"/>
    <n v="8"/>
    <n v="5"/>
    <n v="2"/>
    <n v="4"/>
    <x v="12"/>
    <x v="4"/>
    <x v="2"/>
    <n v="24.09090909090909"/>
    <x v="1"/>
    <n v="265"/>
    <x v="3"/>
    <n v="0"/>
    <n v="0"/>
    <n v="0"/>
    <n v="0"/>
    <n v="0"/>
    <n v="0"/>
    <m/>
    <n v="0"/>
    <n v="3"/>
    <n v="11"/>
    <n v="176"/>
    <x v="0"/>
    <x v="0"/>
    <x v="10"/>
    <x v="0"/>
  </r>
  <r>
    <n v="1380"/>
    <n v="44511"/>
    <n v="1"/>
    <n v="0"/>
    <n v="39"/>
    <x v="1"/>
    <n v="50"/>
    <x v="1"/>
    <n v="2784"/>
    <x v="2"/>
    <n v="0"/>
    <n v="1"/>
    <n v="0"/>
    <n v="0"/>
    <n v="0"/>
    <n v="0"/>
    <n v="0"/>
    <n v="0"/>
    <n v="1"/>
    <n v="0"/>
    <n v="513"/>
    <n v="7"/>
    <n v="133"/>
    <n v="46"/>
    <n v="14"/>
    <n v="14"/>
    <n v="6"/>
    <n v="8"/>
    <n v="8"/>
    <n v="4"/>
    <n v="8"/>
    <x v="2"/>
    <x v="2"/>
    <x v="2"/>
    <n v="35.65"/>
    <x v="2"/>
    <n v="713"/>
    <x v="2"/>
    <n v="0"/>
    <n v="0"/>
    <n v="0"/>
    <n v="0"/>
    <n v="0"/>
    <n v="0"/>
    <m/>
    <n v="0"/>
    <n v="3"/>
    <n v="11"/>
    <n v="699"/>
    <x v="1"/>
    <x v="1"/>
    <x v="5"/>
    <x v="0"/>
  </r>
  <r>
    <n v="1381"/>
    <n v="36947"/>
    <n v="1"/>
    <n v="1"/>
    <n v="49"/>
    <x v="0"/>
    <n v="53"/>
    <x v="1"/>
    <n v="2850"/>
    <x v="2"/>
    <n v="0"/>
    <n v="1"/>
    <n v="0"/>
    <n v="0"/>
    <n v="0"/>
    <n v="0"/>
    <n v="0"/>
    <n v="0"/>
    <n v="0"/>
    <n v="1"/>
    <n v="88"/>
    <n v="3"/>
    <n v="21"/>
    <n v="4"/>
    <n v="1"/>
    <n v="29"/>
    <n v="4"/>
    <n v="9"/>
    <n v="3"/>
    <n v="0"/>
    <n v="4"/>
    <x v="17"/>
    <x v="3"/>
    <x v="1"/>
    <n v="16.714285714285715"/>
    <x v="1"/>
    <n v="117"/>
    <x v="3"/>
    <n v="0"/>
    <n v="0"/>
    <n v="0"/>
    <n v="0"/>
    <n v="0"/>
    <n v="0"/>
    <m/>
    <n v="0"/>
    <n v="3"/>
    <n v="11"/>
    <n v="88"/>
    <x v="1"/>
    <x v="1"/>
    <x v="10"/>
    <x v="0"/>
  </r>
  <r>
    <n v="1382"/>
    <n v="47352"/>
    <n v="0"/>
    <n v="1"/>
    <n v="70"/>
    <x v="4"/>
    <n v="69"/>
    <x v="0"/>
    <n v="2603"/>
    <x v="1"/>
    <n v="0"/>
    <n v="0"/>
    <n v="0"/>
    <n v="1"/>
    <n v="0"/>
    <n v="0"/>
    <n v="0"/>
    <n v="0"/>
    <n v="1"/>
    <n v="0"/>
    <n v="172"/>
    <n v="12"/>
    <n v="112"/>
    <n v="8"/>
    <n v="0"/>
    <n v="15"/>
    <n v="4"/>
    <n v="7"/>
    <n v="6"/>
    <n v="1"/>
    <n v="5"/>
    <x v="10"/>
    <x v="4"/>
    <x v="2"/>
    <n v="25.333333333333332"/>
    <x v="2"/>
    <n v="304"/>
    <x v="3"/>
    <n v="0"/>
    <n v="0"/>
    <n v="0"/>
    <n v="0"/>
    <n v="0"/>
    <n v="0"/>
    <m/>
    <n v="0"/>
    <n v="3"/>
    <n v="11"/>
    <n v="289"/>
    <x v="1"/>
    <x v="1"/>
    <x v="18"/>
    <x v="0"/>
  </r>
  <r>
    <n v="1383"/>
    <n v="67087"/>
    <n v="0"/>
    <n v="1"/>
    <n v="40"/>
    <x v="1"/>
    <n v="67"/>
    <x v="0"/>
    <n v="2353"/>
    <x v="2"/>
    <n v="0"/>
    <n v="1"/>
    <n v="0"/>
    <n v="0"/>
    <n v="0"/>
    <n v="0"/>
    <n v="0"/>
    <n v="0"/>
    <n v="1"/>
    <n v="0"/>
    <n v="329"/>
    <n v="35"/>
    <n v="222"/>
    <n v="130"/>
    <n v="35"/>
    <n v="43"/>
    <n v="2"/>
    <n v="4"/>
    <n v="7"/>
    <n v="5"/>
    <n v="8"/>
    <x v="2"/>
    <x v="2"/>
    <x v="1"/>
    <n v="37.549999999999997"/>
    <x v="2"/>
    <n v="751"/>
    <x v="2"/>
    <n v="0"/>
    <n v="0"/>
    <n v="0"/>
    <n v="0"/>
    <n v="0"/>
    <n v="0"/>
    <m/>
    <n v="0"/>
    <n v="3"/>
    <n v="11"/>
    <n v="708"/>
    <x v="1"/>
    <x v="1"/>
    <x v="5"/>
    <x v="0"/>
  </r>
  <r>
    <n v="1384"/>
    <n v="57045"/>
    <n v="0"/>
    <n v="1"/>
    <n v="40"/>
    <x v="1"/>
    <n v="70"/>
    <x v="4"/>
    <n v="2818"/>
    <x v="2"/>
    <n v="0"/>
    <n v="1"/>
    <n v="0"/>
    <n v="0"/>
    <n v="0"/>
    <n v="0"/>
    <n v="0"/>
    <n v="1"/>
    <n v="0"/>
    <n v="0"/>
    <n v="296"/>
    <n v="13"/>
    <n v="104"/>
    <n v="11"/>
    <n v="13"/>
    <n v="17"/>
    <n v="3"/>
    <n v="3"/>
    <n v="4"/>
    <n v="2"/>
    <n v="9"/>
    <x v="9"/>
    <x v="4"/>
    <x v="1"/>
    <n v="29.133333333333333"/>
    <x v="2"/>
    <n v="437"/>
    <x v="3"/>
    <n v="0"/>
    <n v="0"/>
    <n v="0"/>
    <n v="0"/>
    <n v="0"/>
    <n v="0"/>
    <m/>
    <n v="0"/>
    <n v="3"/>
    <n v="11"/>
    <n v="420"/>
    <x v="1"/>
    <x v="1"/>
    <x v="35"/>
    <x v="0"/>
  </r>
  <r>
    <n v="1385"/>
    <n v="36957"/>
    <n v="1"/>
    <n v="1"/>
    <n v="43"/>
    <x v="1"/>
    <n v="67"/>
    <x v="0"/>
    <n v="2820"/>
    <x v="3"/>
    <n v="1"/>
    <n v="0"/>
    <n v="0"/>
    <n v="0"/>
    <n v="0"/>
    <n v="0"/>
    <n v="0"/>
    <n v="0"/>
    <n v="0"/>
    <n v="1"/>
    <n v="100"/>
    <n v="2"/>
    <n v="16"/>
    <n v="2"/>
    <n v="1"/>
    <n v="31"/>
    <n v="4"/>
    <n v="9"/>
    <n v="3"/>
    <n v="2"/>
    <n v="2"/>
    <x v="17"/>
    <x v="3"/>
    <x v="2"/>
    <n v="17.285714285714285"/>
    <x v="1"/>
    <n v="121"/>
    <x v="3"/>
    <n v="0"/>
    <n v="0"/>
    <n v="0"/>
    <n v="0"/>
    <n v="0"/>
    <n v="0"/>
    <m/>
    <n v="0"/>
    <n v="3"/>
    <n v="11"/>
    <n v="90"/>
    <x v="0"/>
    <x v="0"/>
    <x v="6"/>
    <x v="0"/>
  </r>
  <r>
    <n v="1386"/>
    <n v="69389"/>
    <n v="0"/>
    <n v="1"/>
    <n v="17"/>
    <x v="2"/>
    <n v="43"/>
    <x v="3"/>
    <n v="2798"/>
    <x v="2"/>
    <n v="0"/>
    <n v="1"/>
    <n v="0"/>
    <n v="0"/>
    <n v="0"/>
    <n v="0"/>
    <n v="0"/>
    <n v="0"/>
    <n v="0"/>
    <n v="1"/>
    <n v="422"/>
    <n v="7"/>
    <n v="238"/>
    <n v="69"/>
    <n v="46"/>
    <n v="15"/>
    <n v="1"/>
    <n v="4"/>
    <n v="7"/>
    <n v="2"/>
    <n v="12"/>
    <x v="27"/>
    <x v="0"/>
    <x v="1"/>
    <n v="37.238095238095241"/>
    <x v="2"/>
    <n v="782"/>
    <x v="2"/>
    <n v="0"/>
    <n v="0"/>
    <n v="0"/>
    <n v="0"/>
    <n v="0"/>
    <n v="0"/>
    <m/>
    <n v="0"/>
    <n v="3"/>
    <n v="11"/>
    <n v="767"/>
    <x v="1"/>
    <x v="1"/>
    <x v="2"/>
    <x v="0"/>
  </r>
  <r>
    <n v="1387"/>
    <n v="80134"/>
    <n v="1"/>
    <n v="0"/>
    <n v="40"/>
    <x v="1"/>
    <n v="48"/>
    <x v="3"/>
    <n v="2564"/>
    <x v="2"/>
    <n v="0"/>
    <n v="1"/>
    <n v="0"/>
    <n v="0"/>
    <n v="0"/>
    <n v="0"/>
    <n v="0"/>
    <n v="1"/>
    <n v="0"/>
    <n v="0"/>
    <n v="1218"/>
    <n v="16"/>
    <n v="272"/>
    <n v="104"/>
    <n v="0"/>
    <n v="80"/>
    <n v="2"/>
    <n v="6"/>
    <n v="5"/>
    <n v="3"/>
    <n v="6"/>
    <x v="4"/>
    <x v="4"/>
    <x v="1"/>
    <n v="115"/>
    <x v="0"/>
    <n v="1610"/>
    <x v="0"/>
    <n v="1"/>
    <n v="0"/>
    <n v="0"/>
    <n v="1"/>
    <n v="1"/>
    <n v="3"/>
    <m/>
    <n v="0"/>
    <n v="3"/>
    <n v="11"/>
    <n v="1530"/>
    <x v="0"/>
    <x v="0"/>
    <x v="15"/>
    <x v="1"/>
  </r>
  <r>
    <n v="1388"/>
    <n v="43142"/>
    <n v="1"/>
    <n v="1"/>
    <n v="84"/>
    <x v="3"/>
    <n v="51"/>
    <x v="1"/>
    <n v="2290"/>
    <x v="2"/>
    <n v="0"/>
    <n v="1"/>
    <n v="0"/>
    <n v="0"/>
    <n v="0"/>
    <n v="0"/>
    <n v="0"/>
    <n v="0"/>
    <n v="1"/>
    <n v="0"/>
    <n v="5"/>
    <n v="1"/>
    <n v="7"/>
    <n v="2"/>
    <n v="1"/>
    <n v="4"/>
    <n v="1"/>
    <n v="7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2"/>
    <x v="1"/>
    <x v="1"/>
    <x v="14"/>
    <x v="0"/>
  </r>
  <r>
    <n v="1389"/>
    <n v="80589"/>
    <n v="0"/>
    <n v="0"/>
    <n v="25"/>
    <x v="2"/>
    <n v="76"/>
    <x v="4"/>
    <n v="2317"/>
    <x v="2"/>
    <n v="0"/>
    <n v="1"/>
    <n v="0"/>
    <n v="0"/>
    <n v="0"/>
    <n v="0"/>
    <n v="0"/>
    <n v="1"/>
    <n v="0"/>
    <n v="0"/>
    <n v="507"/>
    <n v="93"/>
    <n v="520"/>
    <n v="242"/>
    <n v="40"/>
    <n v="26"/>
    <n v="1"/>
    <n v="1"/>
    <n v="5"/>
    <n v="10"/>
    <n v="5"/>
    <x v="2"/>
    <x v="2"/>
    <x v="0"/>
    <n v="70.099999999999994"/>
    <x v="0"/>
    <n v="1402"/>
    <x v="4"/>
    <n v="1"/>
    <n v="0"/>
    <n v="0"/>
    <n v="0"/>
    <n v="0"/>
    <n v="1"/>
    <m/>
    <n v="0"/>
    <n v="3"/>
    <n v="11"/>
    <n v="1376"/>
    <x v="0"/>
    <x v="0"/>
    <x v="11"/>
    <x v="1"/>
  </r>
  <r>
    <n v="1390"/>
    <n v="34412"/>
    <n v="1"/>
    <n v="0"/>
    <n v="62"/>
    <x v="4"/>
    <n v="30"/>
    <x v="2"/>
    <n v="2660"/>
    <x v="0"/>
    <n v="0"/>
    <n v="0"/>
    <n v="1"/>
    <n v="0"/>
    <n v="0"/>
    <n v="0"/>
    <n v="0"/>
    <n v="1"/>
    <n v="0"/>
    <n v="0"/>
    <n v="52"/>
    <n v="12"/>
    <n v="50"/>
    <n v="4"/>
    <n v="36"/>
    <n v="55"/>
    <n v="3"/>
    <n v="9"/>
    <n v="5"/>
    <n v="0"/>
    <n v="3"/>
    <x v="6"/>
    <x v="3"/>
    <x v="2"/>
    <n v="19.25"/>
    <x v="1"/>
    <n v="154"/>
    <x v="3"/>
    <n v="0"/>
    <n v="0"/>
    <n v="0"/>
    <n v="0"/>
    <n v="0"/>
    <n v="0"/>
    <m/>
    <n v="0"/>
    <n v="3"/>
    <n v="11"/>
    <n v="99"/>
    <x v="1"/>
    <x v="1"/>
    <x v="40"/>
    <x v="0"/>
  </r>
  <r>
    <n v="1391"/>
    <n v="57537"/>
    <n v="1"/>
    <n v="0"/>
    <n v="83"/>
    <x v="3"/>
    <n v="41"/>
    <x v="3"/>
    <n v="2543"/>
    <x v="0"/>
    <n v="0"/>
    <n v="0"/>
    <n v="1"/>
    <n v="0"/>
    <n v="0"/>
    <n v="0"/>
    <n v="0"/>
    <n v="1"/>
    <n v="0"/>
    <n v="0"/>
    <n v="191"/>
    <n v="56"/>
    <n v="139"/>
    <n v="51"/>
    <n v="8"/>
    <n v="100"/>
    <n v="4"/>
    <n v="4"/>
    <n v="4"/>
    <n v="3"/>
    <n v="8"/>
    <x v="9"/>
    <x v="4"/>
    <x v="1"/>
    <n v="29.666666666666668"/>
    <x v="2"/>
    <n v="445"/>
    <x v="3"/>
    <n v="0"/>
    <n v="0"/>
    <n v="0"/>
    <n v="0"/>
    <n v="0"/>
    <n v="0"/>
    <m/>
    <n v="0"/>
    <n v="3"/>
    <n v="11"/>
    <n v="345"/>
    <x v="1"/>
    <x v="1"/>
    <x v="4"/>
    <x v="0"/>
  </r>
  <r>
    <n v="1392"/>
    <n v="22634"/>
    <n v="0"/>
    <n v="0"/>
    <n v="47"/>
    <x v="0"/>
    <n v="54"/>
    <x v="1"/>
    <n v="2688"/>
    <x v="1"/>
    <n v="0"/>
    <n v="0"/>
    <n v="0"/>
    <n v="1"/>
    <n v="0"/>
    <n v="0"/>
    <n v="1"/>
    <n v="0"/>
    <n v="0"/>
    <n v="0"/>
    <n v="2"/>
    <n v="23"/>
    <n v="11"/>
    <n v="8"/>
    <n v="6"/>
    <n v="46"/>
    <n v="1"/>
    <n v="8"/>
    <n v="2"/>
    <n v="1"/>
    <n v="2"/>
    <x v="7"/>
    <x v="3"/>
    <x v="2"/>
    <n v="10"/>
    <x v="1"/>
    <n v="50"/>
    <x v="1"/>
    <n v="0"/>
    <n v="0"/>
    <n v="0"/>
    <n v="0"/>
    <n v="0"/>
    <n v="0"/>
    <m/>
    <n v="0"/>
    <n v="3"/>
    <n v="11"/>
    <n v="4"/>
    <x v="1"/>
    <x v="1"/>
    <x v="8"/>
    <x v="0"/>
  </r>
  <r>
    <n v="1393"/>
    <n v="51315"/>
    <n v="0"/>
    <n v="0"/>
    <n v="45"/>
    <x v="1"/>
    <n v="72"/>
    <x v="4"/>
    <n v="2285"/>
    <x v="1"/>
    <n v="0"/>
    <n v="0"/>
    <n v="0"/>
    <n v="1"/>
    <n v="0"/>
    <n v="0"/>
    <n v="0"/>
    <n v="1"/>
    <n v="0"/>
    <n v="0"/>
    <n v="68"/>
    <n v="28"/>
    <n v="39"/>
    <n v="16"/>
    <n v="30"/>
    <n v="41"/>
    <n v="1"/>
    <n v="2"/>
    <n v="2"/>
    <n v="2"/>
    <n v="5"/>
    <x v="25"/>
    <x v="3"/>
    <x v="1"/>
    <n v="20.111111111111111"/>
    <x v="1"/>
    <n v="181"/>
    <x v="3"/>
    <n v="0"/>
    <n v="0"/>
    <n v="0"/>
    <n v="0"/>
    <n v="0"/>
    <n v="0"/>
    <m/>
    <n v="0"/>
    <n v="3"/>
    <n v="11"/>
    <n v="140"/>
    <x v="1"/>
    <x v="1"/>
    <x v="6"/>
    <x v="0"/>
  </r>
  <r>
    <n v="1394"/>
    <n v="36026"/>
    <n v="2"/>
    <n v="1"/>
    <n v="34"/>
    <x v="1"/>
    <n v="48"/>
    <x v="3"/>
    <n v="2264"/>
    <x v="2"/>
    <n v="0"/>
    <n v="1"/>
    <n v="0"/>
    <n v="0"/>
    <n v="0"/>
    <n v="0"/>
    <n v="0"/>
    <n v="1"/>
    <n v="0"/>
    <n v="0"/>
    <n v="20"/>
    <n v="4"/>
    <n v="10"/>
    <n v="6"/>
    <n v="4"/>
    <n v="17"/>
    <n v="2"/>
    <n v="6"/>
    <n v="2"/>
    <n v="0"/>
    <n v="3"/>
    <x v="7"/>
    <x v="3"/>
    <x v="1"/>
    <n v="8.8000000000000007"/>
    <x v="1"/>
    <n v="44"/>
    <x v="1"/>
    <n v="0"/>
    <n v="0"/>
    <n v="0"/>
    <n v="0"/>
    <n v="0"/>
    <n v="0"/>
    <m/>
    <n v="0"/>
    <n v="3"/>
    <n v="11"/>
    <n v="27"/>
    <x v="1"/>
    <x v="1"/>
    <x v="1"/>
    <x v="0"/>
  </r>
  <r>
    <n v="1395"/>
    <n v="24639"/>
    <n v="1"/>
    <n v="1"/>
    <n v="3"/>
    <x v="5"/>
    <n v="47"/>
    <x v="3"/>
    <n v="2311"/>
    <x v="2"/>
    <n v="0"/>
    <n v="1"/>
    <n v="0"/>
    <n v="0"/>
    <n v="0"/>
    <n v="0"/>
    <n v="0"/>
    <n v="1"/>
    <n v="0"/>
    <n v="0"/>
    <n v="20"/>
    <n v="3"/>
    <n v="16"/>
    <n v="0"/>
    <n v="4"/>
    <n v="1"/>
    <n v="3"/>
    <n v="6"/>
    <n v="2"/>
    <n v="0"/>
    <n v="4"/>
    <x v="3"/>
    <x v="3"/>
    <x v="1"/>
    <n v="7.166666666666667"/>
    <x v="1"/>
    <n v="43"/>
    <x v="1"/>
    <n v="0"/>
    <n v="0"/>
    <n v="0"/>
    <n v="0"/>
    <n v="0"/>
    <n v="0"/>
    <m/>
    <n v="0"/>
    <n v="3"/>
    <n v="11"/>
    <n v="42"/>
    <x v="1"/>
    <x v="1"/>
    <x v="23"/>
    <x v="0"/>
  </r>
  <r>
    <n v="1396"/>
    <n v="34578"/>
    <n v="2"/>
    <n v="1"/>
    <n v="1"/>
    <x v="5"/>
    <n v="48"/>
    <x v="3"/>
    <n v="2238"/>
    <x v="1"/>
    <n v="0"/>
    <n v="0"/>
    <n v="0"/>
    <n v="1"/>
    <n v="0"/>
    <n v="0"/>
    <n v="0"/>
    <n v="0"/>
    <n v="0"/>
    <n v="1"/>
    <n v="7"/>
    <n v="0"/>
    <n v="1"/>
    <n v="0"/>
    <n v="0"/>
    <n v="0"/>
    <n v="1"/>
    <n v="6"/>
    <n v="1"/>
    <n v="0"/>
    <n v="2"/>
    <x v="20"/>
    <x v="1"/>
    <x v="1"/>
    <n v="2.6666666666666665"/>
    <x v="1"/>
    <n v="8"/>
    <x v="1"/>
    <n v="0"/>
    <n v="0"/>
    <n v="0"/>
    <n v="0"/>
    <n v="0"/>
    <n v="0"/>
    <m/>
    <n v="0"/>
    <n v="3"/>
    <n v="11"/>
    <n v="8"/>
    <x v="1"/>
    <x v="1"/>
    <x v="23"/>
    <x v="0"/>
  </r>
  <r>
    <n v="1397"/>
    <n v="65704"/>
    <n v="0"/>
    <n v="0"/>
    <n v="18"/>
    <x v="2"/>
    <n v="48"/>
    <x v="3"/>
    <n v="2418"/>
    <x v="0"/>
    <n v="0"/>
    <n v="0"/>
    <n v="1"/>
    <n v="0"/>
    <n v="0"/>
    <n v="1"/>
    <n v="0"/>
    <n v="0"/>
    <n v="0"/>
    <n v="0"/>
    <n v="279"/>
    <n v="172"/>
    <n v="74"/>
    <n v="38"/>
    <n v="8"/>
    <n v="246"/>
    <n v="1"/>
    <n v="1"/>
    <n v="2"/>
    <n v="10"/>
    <n v="10"/>
    <x v="0"/>
    <x v="0"/>
    <x v="0"/>
    <n v="25.954545454545453"/>
    <x v="2"/>
    <n v="571"/>
    <x v="2"/>
    <n v="0"/>
    <n v="0"/>
    <n v="0"/>
    <n v="0"/>
    <n v="0"/>
    <n v="0"/>
    <m/>
    <n v="0"/>
    <n v="3"/>
    <n v="11"/>
    <n v="325"/>
    <x v="1"/>
    <x v="1"/>
    <x v="2"/>
    <x v="0"/>
  </r>
  <r>
    <n v="1398"/>
    <n v="63810"/>
    <n v="0"/>
    <n v="1"/>
    <n v="45"/>
    <x v="1"/>
    <n v="54"/>
    <x v="1"/>
    <n v="2754"/>
    <x v="0"/>
    <n v="0"/>
    <n v="0"/>
    <n v="1"/>
    <n v="0"/>
    <n v="0"/>
    <n v="0"/>
    <n v="0"/>
    <n v="1"/>
    <n v="0"/>
    <n v="0"/>
    <n v="977"/>
    <n v="12"/>
    <n v="253"/>
    <n v="16"/>
    <n v="12"/>
    <n v="101"/>
    <n v="4"/>
    <n v="8"/>
    <n v="4"/>
    <n v="3"/>
    <n v="12"/>
    <x v="19"/>
    <x v="2"/>
    <x v="1"/>
    <n v="66.84210526315789"/>
    <x v="0"/>
    <n v="1270"/>
    <x v="4"/>
    <n v="0"/>
    <n v="0"/>
    <n v="0"/>
    <n v="1"/>
    <n v="0"/>
    <n v="1"/>
    <m/>
    <n v="0"/>
    <n v="3"/>
    <n v="11"/>
    <n v="1169"/>
    <x v="1"/>
    <x v="1"/>
    <x v="24"/>
    <x v="1"/>
  </r>
  <r>
    <n v="1399"/>
    <n v="54132"/>
    <n v="0"/>
    <n v="1"/>
    <n v="81"/>
    <x v="3"/>
    <n v="51"/>
    <x v="1"/>
    <n v="2292"/>
    <x v="1"/>
    <n v="0"/>
    <n v="0"/>
    <n v="0"/>
    <n v="1"/>
    <n v="0"/>
    <n v="0"/>
    <n v="0"/>
    <n v="0"/>
    <n v="0"/>
    <n v="1"/>
    <n v="30"/>
    <n v="1"/>
    <n v="8"/>
    <n v="0"/>
    <n v="0"/>
    <n v="3"/>
    <n v="1"/>
    <n v="7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6"/>
    <x v="1"/>
    <x v="1"/>
    <x v="14"/>
    <x v="0"/>
  </r>
  <r>
    <n v="1400"/>
    <n v="18690"/>
    <n v="0"/>
    <n v="0"/>
    <n v="77"/>
    <x v="3"/>
    <n v="61"/>
    <x v="0"/>
    <n v="2707"/>
    <x v="2"/>
    <n v="0"/>
    <n v="1"/>
    <n v="0"/>
    <n v="0"/>
    <n v="0"/>
    <n v="0"/>
    <n v="0"/>
    <n v="1"/>
    <n v="0"/>
    <n v="0"/>
    <n v="6"/>
    <n v="1"/>
    <n v="7"/>
    <n v="23"/>
    <n v="4"/>
    <n v="19"/>
    <n v="1"/>
    <n v="8"/>
    <n v="1"/>
    <n v="1"/>
    <n v="2"/>
    <x v="1"/>
    <x v="1"/>
    <x v="1"/>
    <n v="10.25"/>
    <x v="1"/>
    <n v="41"/>
    <x v="1"/>
    <n v="0"/>
    <n v="0"/>
    <n v="0"/>
    <n v="0"/>
    <n v="0"/>
    <n v="0"/>
    <m/>
    <n v="0"/>
    <n v="3"/>
    <n v="11"/>
    <n v="22"/>
    <x v="1"/>
    <x v="1"/>
    <x v="14"/>
    <x v="0"/>
  </r>
  <r>
    <n v="1401"/>
    <n v="28164"/>
    <n v="1"/>
    <n v="0"/>
    <n v="23"/>
    <x v="2"/>
    <n v="50"/>
    <x v="1"/>
    <n v="2580"/>
    <x v="2"/>
    <n v="0"/>
    <n v="1"/>
    <n v="0"/>
    <n v="0"/>
    <n v="0"/>
    <n v="0"/>
    <n v="0"/>
    <n v="1"/>
    <n v="0"/>
    <n v="0"/>
    <n v="3"/>
    <n v="18"/>
    <n v="26"/>
    <n v="11"/>
    <n v="8"/>
    <n v="12"/>
    <n v="3"/>
    <n v="7"/>
    <n v="2"/>
    <n v="0"/>
    <n v="4"/>
    <x v="3"/>
    <x v="3"/>
    <x v="1"/>
    <n v="11"/>
    <x v="1"/>
    <n v="66"/>
    <x v="1"/>
    <n v="0"/>
    <n v="0"/>
    <n v="0"/>
    <n v="0"/>
    <n v="0"/>
    <n v="0"/>
    <m/>
    <n v="0"/>
    <n v="3"/>
    <n v="11"/>
    <n v="54"/>
    <x v="1"/>
    <x v="1"/>
    <x v="3"/>
    <x v="0"/>
  </r>
  <r>
    <n v="1402"/>
    <n v="34596"/>
    <n v="1"/>
    <n v="0"/>
    <n v="48"/>
    <x v="0"/>
    <n v="46"/>
    <x v="3"/>
    <n v="2601"/>
    <x v="2"/>
    <n v="0"/>
    <n v="1"/>
    <n v="0"/>
    <n v="0"/>
    <n v="0"/>
    <n v="0"/>
    <n v="0"/>
    <n v="0"/>
    <n v="0"/>
    <n v="1"/>
    <n v="14"/>
    <n v="0"/>
    <n v="2"/>
    <n v="0"/>
    <n v="0"/>
    <n v="7"/>
    <n v="1"/>
    <n v="8"/>
    <n v="1"/>
    <n v="0"/>
    <n v="2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9"/>
    <x v="1"/>
    <x v="1"/>
    <x v="8"/>
    <x v="0"/>
  </r>
  <r>
    <n v="1403"/>
    <n v="43269"/>
    <n v="1"/>
    <n v="0"/>
    <n v="61"/>
    <x v="4"/>
    <n v="48"/>
    <x v="3"/>
    <n v="2445"/>
    <x v="2"/>
    <n v="0"/>
    <n v="1"/>
    <n v="0"/>
    <n v="0"/>
    <n v="0"/>
    <n v="0"/>
    <n v="0"/>
    <n v="0"/>
    <n v="0"/>
    <n v="1"/>
    <n v="10"/>
    <n v="1"/>
    <n v="7"/>
    <n v="0"/>
    <n v="0"/>
    <n v="1"/>
    <n v="1"/>
    <n v="8"/>
    <n v="1"/>
    <n v="0"/>
    <n v="2"/>
    <x v="20"/>
    <x v="1"/>
    <x v="1"/>
    <n v="6"/>
    <x v="1"/>
    <n v="18"/>
    <x v="1"/>
    <n v="0"/>
    <n v="0"/>
    <n v="0"/>
    <n v="0"/>
    <n v="0"/>
    <n v="0"/>
    <m/>
    <n v="0"/>
    <n v="3"/>
    <n v="11"/>
    <n v="17"/>
    <x v="1"/>
    <x v="1"/>
    <x v="28"/>
    <x v="0"/>
  </r>
  <r>
    <n v="1404"/>
    <n v="38741"/>
    <n v="1"/>
    <n v="1"/>
    <n v="60"/>
    <x v="0"/>
    <n v="62"/>
    <x v="0"/>
    <n v="2250"/>
    <x v="0"/>
    <n v="0"/>
    <n v="0"/>
    <n v="1"/>
    <n v="0"/>
    <n v="0"/>
    <n v="1"/>
    <n v="0"/>
    <n v="0"/>
    <n v="0"/>
    <n v="0"/>
    <n v="7"/>
    <n v="10"/>
    <n v="17"/>
    <n v="8"/>
    <n v="6"/>
    <n v="13"/>
    <n v="2"/>
    <n v="7"/>
    <n v="2"/>
    <n v="0"/>
    <n v="3"/>
    <x v="7"/>
    <x v="3"/>
    <x v="1"/>
    <n v="9.6"/>
    <x v="1"/>
    <n v="48"/>
    <x v="1"/>
    <n v="0"/>
    <n v="0"/>
    <n v="0"/>
    <n v="0"/>
    <n v="0"/>
    <n v="0"/>
    <m/>
    <n v="0"/>
    <n v="3"/>
    <n v="11"/>
    <n v="35"/>
    <x v="1"/>
    <x v="1"/>
    <x v="8"/>
    <x v="0"/>
  </r>
  <r>
    <n v="1405"/>
    <n v="31907"/>
    <n v="0"/>
    <n v="0"/>
    <n v="75"/>
    <x v="4"/>
    <n v="48"/>
    <x v="3"/>
    <n v="2641"/>
    <x v="0"/>
    <n v="0"/>
    <n v="0"/>
    <n v="1"/>
    <n v="0"/>
    <n v="0"/>
    <n v="0"/>
    <n v="0"/>
    <n v="1"/>
    <n v="0"/>
    <n v="0"/>
    <n v="33"/>
    <n v="87"/>
    <n v="64"/>
    <n v="175"/>
    <n v="16"/>
    <n v="74"/>
    <n v="1"/>
    <n v="7"/>
    <n v="6"/>
    <n v="1"/>
    <n v="6"/>
    <x v="15"/>
    <x v="4"/>
    <x v="2"/>
    <n v="28.846153846153847"/>
    <x v="2"/>
    <n v="375"/>
    <x v="3"/>
    <n v="0"/>
    <n v="0"/>
    <n v="0"/>
    <n v="0"/>
    <n v="0"/>
    <n v="0"/>
    <m/>
    <n v="0"/>
    <n v="3"/>
    <n v="11"/>
    <n v="301"/>
    <x v="1"/>
    <x v="1"/>
    <x v="18"/>
    <x v="0"/>
  </r>
  <r>
    <n v="1406"/>
    <n v="27100"/>
    <n v="1"/>
    <n v="0"/>
    <n v="64"/>
    <x v="4"/>
    <n v="37"/>
    <x v="2"/>
    <n v="2609"/>
    <x v="2"/>
    <n v="0"/>
    <n v="1"/>
    <n v="0"/>
    <n v="0"/>
    <n v="0"/>
    <n v="0"/>
    <n v="0"/>
    <n v="0"/>
    <n v="1"/>
    <n v="0"/>
    <n v="12"/>
    <n v="0"/>
    <n v="13"/>
    <n v="2"/>
    <n v="0"/>
    <n v="10"/>
    <n v="1"/>
    <n v="7"/>
    <n v="1"/>
    <n v="0"/>
    <n v="3"/>
    <x v="1"/>
    <x v="1"/>
    <x v="1"/>
    <n v="6.75"/>
    <x v="1"/>
    <n v="27"/>
    <x v="1"/>
    <n v="0"/>
    <n v="0"/>
    <n v="0"/>
    <n v="0"/>
    <n v="0"/>
    <n v="0"/>
    <m/>
    <n v="0"/>
    <n v="3"/>
    <n v="11"/>
    <n v="17"/>
    <x v="1"/>
    <x v="1"/>
    <x v="28"/>
    <x v="0"/>
  </r>
  <r>
    <n v="1407"/>
    <n v="31163"/>
    <n v="1"/>
    <n v="0"/>
    <n v="54"/>
    <x v="0"/>
    <n v="47"/>
    <x v="3"/>
    <n v="2295"/>
    <x v="3"/>
    <n v="1"/>
    <n v="0"/>
    <n v="0"/>
    <n v="0"/>
    <n v="0"/>
    <n v="1"/>
    <n v="0"/>
    <n v="0"/>
    <n v="0"/>
    <n v="0"/>
    <n v="2"/>
    <n v="3"/>
    <n v="10"/>
    <n v="11"/>
    <n v="2"/>
    <n v="10"/>
    <n v="1"/>
    <n v="6"/>
    <n v="1"/>
    <n v="0"/>
    <n v="3"/>
    <x v="1"/>
    <x v="1"/>
    <x v="1"/>
    <n v="7"/>
    <x v="1"/>
    <n v="28"/>
    <x v="1"/>
    <n v="0"/>
    <n v="0"/>
    <n v="0"/>
    <n v="0"/>
    <n v="0"/>
    <n v="0"/>
    <m/>
    <n v="0"/>
    <n v="3"/>
    <n v="11"/>
    <n v="18"/>
    <x v="1"/>
    <x v="1"/>
    <x v="8"/>
    <x v="0"/>
  </r>
  <r>
    <n v="1408"/>
    <n v="92533"/>
    <n v="0"/>
    <n v="0"/>
    <n v="84"/>
    <x v="3"/>
    <n v="35"/>
    <x v="2"/>
    <n v="2351"/>
    <x v="2"/>
    <n v="0"/>
    <n v="1"/>
    <n v="0"/>
    <n v="0"/>
    <n v="0"/>
    <n v="0"/>
    <n v="0"/>
    <n v="1"/>
    <n v="0"/>
    <n v="0"/>
    <n v="693"/>
    <n v="21"/>
    <n v="118"/>
    <n v="110"/>
    <n v="147"/>
    <n v="42"/>
    <n v="1"/>
    <n v="2"/>
    <n v="6"/>
    <n v="5"/>
    <n v="11"/>
    <x v="0"/>
    <x v="0"/>
    <x v="1"/>
    <n v="49.5"/>
    <x v="2"/>
    <n v="1089"/>
    <x v="4"/>
    <n v="1"/>
    <n v="0"/>
    <n v="0"/>
    <n v="0"/>
    <n v="1"/>
    <n v="2"/>
    <m/>
    <n v="0"/>
    <n v="3"/>
    <n v="11"/>
    <n v="1047"/>
    <x v="1"/>
    <x v="1"/>
    <x v="42"/>
    <x v="0"/>
  </r>
  <r>
    <n v="1409"/>
    <n v="34853"/>
    <n v="1"/>
    <n v="1"/>
    <n v="75"/>
    <x v="4"/>
    <n v="47"/>
    <x v="3"/>
    <n v="2347"/>
    <x v="0"/>
    <n v="0"/>
    <n v="0"/>
    <n v="1"/>
    <n v="0"/>
    <n v="0"/>
    <n v="0"/>
    <n v="0"/>
    <n v="1"/>
    <n v="0"/>
    <n v="0"/>
    <n v="9"/>
    <n v="3"/>
    <n v="15"/>
    <n v="2"/>
    <n v="3"/>
    <n v="2"/>
    <n v="2"/>
    <n v="6"/>
    <n v="2"/>
    <n v="0"/>
    <n v="3"/>
    <x v="7"/>
    <x v="3"/>
    <x v="1"/>
    <n v="6.4"/>
    <x v="1"/>
    <n v="32"/>
    <x v="1"/>
    <n v="0"/>
    <n v="0"/>
    <n v="0"/>
    <n v="0"/>
    <n v="0"/>
    <n v="0"/>
    <m/>
    <n v="0"/>
    <n v="3"/>
    <n v="11"/>
    <n v="30"/>
    <x v="1"/>
    <x v="1"/>
    <x v="28"/>
    <x v="0"/>
  </r>
  <r>
    <n v="1410"/>
    <n v="70844"/>
    <n v="1"/>
    <n v="1"/>
    <n v="16"/>
    <x v="2"/>
    <n v="53"/>
    <x v="1"/>
    <n v="2401"/>
    <x v="3"/>
    <n v="1"/>
    <n v="0"/>
    <n v="0"/>
    <n v="0"/>
    <n v="0"/>
    <n v="0"/>
    <n v="0"/>
    <n v="1"/>
    <n v="0"/>
    <n v="0"/>
    <n v="129"/>
    <n v="26"/>
    <n v="67"/>
    <n v="3"/>
    <n v="67"/>
    <n v="2"/>
    <n v="5"/>
    <n v="7"/>
    <n v="6"/>
    <n v="1"/>
    <n v="5"/>
    <x v="10"/>
    <x v="4"/>
    <x v="2"/>
    <n v="24.333333333333332"/>
    <x v="1"/>
    <n v="292"/>
    <x v="3"/>
    <n v="0"/>
    <n v="0"/>
    <n v="0"/>
    <n v="0"/>
    <n v="0"/>
    <n v="0"/>
    <m/>
    <n v="0"/>
    <n v="3"/>
    <n v="11"/>
    <n v="290"/>
    <x v="1"/>
    <x v="1"/>
    <x v="20"/>
    <x v="0"/>
  </r>
  <r>
    <n v="1411"/>
    <n v="31086"/>
    <n v="1"/>
    <n v="1"/>
    <n v="79"/>
    <x v="3"/>
    <n v="41"/>
    <x v="3"/>
    <n v="2580"/>
    <x v="2"/>
    <n v="0"/>
    <n v="1"/>
    <n v="0"/>
    <n v="0"/>
    <n v="0"/>
    <n v="1"/>
    <n v="0"/>
    <n v="0"/>
    <n v="0"/>
    <n v="0"/>
    <n v="16"/>
    <n v="2"/>
    <n v="11"/>
    <n v="3"/>
    <n v="0"/>
    <n v="16"/>
    <n v="2"/>
    <n v="8"/>
    <n v="1"/>
    <n v="1"/>
    <n v="2"/>
    <x v="1"/>
    <x v="1"/>
    <x v="1"/>
    <n v="8"/>
    <x v="1"/>
    <n v="32"/>
    <x v="1"/>
    <n v="0"/>
    <n v="0"/>
    <n v="1"/>
    <n v="0"/>
    <n v="0"/>
    <n v="1"/>
    <m/>
    <n v="0"/>
    <n v="3"/>
    <n v="11"/>
    <n v="16"/>
    <x v="1"/>
    <x v="1"/>
    <x v="14"/>
    <x v="0"/>
  </r>
  <r>
    <n v="1412"/>
    <n v="60544"/>
    <n v="1"/>
    <n v="1"/>
    <n v="92"/>
    <x v="3"/>
    <n v="59"/>
    <x v="1"/>
    <n v="2832"/>
    <x v="2"/>
    <n v="0"/>
    <n v="1"/>
    <n v="0"/>
    <n v="0"/>
    <n v="0"/>
    <n v="0"/>
    <n v="0"/>
    <n v="1"/>
    <n v="0"/>
    <n v="0"/>
    <n v="201"/>
    <n v="2"/>
    <n v="43"/>
    <n v="3"/>
    <n v="5"/>
    <n v="35"/>
    <n v="4"/>
    <n v="6"/>
    <n v="5"/>
    <n v="1"/>
    <n v="5"/>
    <x v="12"/>
    <x v="4"/>
    <x v="2"/>
    <n v="23.09090909090909"/>
    <x v="1"/>
    <n v="254"/>
    <x v="3"/>
    <n v="0"/>
    <n v="0"/>
    <n v="0"/>
    <n v="0"/>
    <n v="0"/>
    <n v="0"/>
    <m/>
    <n v="0"/>
    <n v="3"/>
    <n v="11"/>
    <n v="219"/>
    <x v="1"/>
    <x v="1"/>
    <x v="31"/>
    <x v="0"/>
  </r>
  <r>
    <n v="1413"/>
    <n v="20491"/>
    <n v="0"/>
    <n v="0"/>
    <n v="16"/>
    <x v="2"/>
    <n v="34"/>
    <x v="2"/>
    <n v="2679"/>
    <x v="1"/>
    <n v="0"/>
    <n v="0"/>
    <n v="0"/>
    <n v="1"/>
    <n v="0"/>
    <n v="1"/>
    <n v="0"/>
    <n v="0"/>
    <n v="0"/>
    <n v="0"/>
    <n v="5"/>
    <n v="4"/>
    <n v="5"/>
    <n v="4"/>
    <n v="2"/>
    <n v="10"/>
    <n v="1"/>
    <n v="7"/>
    <n v="0"/>
    <n v="1"/>
    <n v="2"/>
    <x v="20"/>
    <x v="1"/>
    <x v="1"/>
    <n v="6.666666666666667"/>
    <x v="1"/>
    <n v="20"/>
    <x v="1"/>
    <n v="0"/>
    <n v="0"/>
    <n v="0"/>
    <n v="0"/>
    <n v="0"/>
    <n v="0"/>
    <m/>
    <n v="0"/>
    <n v="3"/>
    <n v="11"/>
    <n v="10"/>
    <x v="1"/>
    <x v="1"/>
    <x v="3"/>
    <x v="0"/>
  </r>
  <r>
    <n v="1414"/>
    <n v="42523"/>
    <n v="0"/>
    <n v="0"/>
    <n v="96"/>
    <x v="3"/>
    <n v="56"/>
    <x v="1"/>
    <n v="2226"/>
    <x v="2"/>
    <n v="0"/>
    <n v="1"/>
    <n v="0"/>
    <n v="0"/>
    <n v="0"/>
    <n v="0"/>
    <n v="0"/>
    <n v="1"/>
    <n v="0"/>
    <n v="0"/>
    <n v="14"/>
    <n v="36"/>
    <n v="11"/>
    <n v="3"/>
    <n v="26"/>
    <n v="35"/>
    <n v="1"/>
    <n v="2"/>
    <n v="1"/>
    <n v="1"/>
    <n v="4"/>
    <x v="3"/>
    <x v="3"/>
    <x v="1"/>
    <n v="15"/>
    <x v="1"/>
    <n v="90"/>
    <x v="1"/>
    <n v="0"/>
    <n v="0"/>
    <n v="0"/>
    <n v="0"/>
    <n v="0"/>
    <n v="0"/>
    <m/>
    <n v="0"/>
    <n v="3"/>
    <n v="11"/>
    <n v="55"/>
    <x v="1"/>
    <x v="1"/>
    <x v="14"/>
    <x v="0"/>
  </r>
  <r>
    <n v="1415"/>
    <n v="39922"/>
    <n v="1"/>
    <n v="0"/>
    <n v="30"/>
    <x v="2"/>
    <n v="37"/>
    <x v="2"/>
    <n v="2659"/>
    <x v="2"/>
    <n v="0"/>
    <n v="1"/>
    <n v="0"/>
    <n v="0"/>
    <n v="0"/>
    <n v="0"/>
    <n v="0"/>
    <n v="1"/>
    <n v="0"/>
    <n v="0"/>
    <n v="29"/>
    <n v="12"/>
    <n v="59"/>
    <n v="19"/>
    <n v="1"/>
    <n v="36"/>
    <n v="2"/>
    <n v="8"/>
    <n v="3"/>
    <n v="0"/>
    <n v="4"/>
    <x v="17"/>
    <x v="3"/>
    <x v="1"/>
    <n v="17.142857142857142"/>
    <x v="1"/>
    <n v="120"/>
    <x v="3"/>
    <n v="0"/>
    <n v="0"/>
    <n v="0"/>
    <n v="0"/>
    <n v="0"/>
    <n v="0"/>
    <m/>
    <n v="0"/>
    <n v="3"/>
    <n v="11"/>
    <n v="84"/>
    <x v="1"/>
    <x v="1"/>
    <x v="20"/>
    <x v="0"/>
  </r>
  <r>
    <n v="1416"/>
    <n v="33402"/>
    <n v="1"/>
    <n v="1"/>
    <n v="60"/>
    <x v="0"/>
    <n v="68"/>
    <x v="0"/>
    <n v="2505"/>
    <x v="1"/>
    <n v="0"/>
    <n v="0"/>
    <n v="0"/>
    <n v="1"/>
    <n v="0"/>
    <n v="0"/>
    <n v="0"/>
    <n v="1"/>
    <n v="0"/>
    <n v="0"/>
    <n v="26"/>
    <n v="2"/>
    <n v="19"/>
    <n v="10"/>
    <n v="5"/>
    <n v="8"/>
    <n v="3"/>
    <n v="8"/>
    <n v="2"/>
    <n v="1"/>
    <n v="3"/>
    <x v="3"/>
    <x v="3"/>
    <x v="1"/>
    <n v="10.333333333333334"/>
    <x v="1"/>
    <n v="62"/>
    <x v="1"/>
    <n v="0"/>
    <n v="0"/>
    <n v="0"/>
    <n v="0"/>
    <n v="0"/>
    <n v="0"/>
    <m/>
    <n v="0"/>
    <n v="3"/>
    <n v="11"/>
    <n v="54"/>
    <x v="1"/>
    <x v="1"/>
    <x v="8"/>
    <x v="0"/>
  </r>
  <r>
    <n v="1417"/>
    <n v="36408"/>
    <n v="1"/>
    <n v="1"/>
    <n v="11"/>
    <x v="5"/>
    <n v="71"/>
    <x v="4"/>
    <n v="2440"/>
    <x v="2"/>
    <n v="0"/>
    <n v="1"/>
    <n v="0"/>
    <n v="0"/>
    <n v="0"/>
    <n v="0"/>
    <n v="0"/>
    <n v="0"/>
    <n v="1"/>
    <n v="0"/>
    <n v="9"/>
    <n v="1"/>
    <n v="4"/>
    <n v="3"/>
    <n v="2"/>
    <n v="3"/>
    <n v="1"/>
    <n v="6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6"/>
    <x v="1"/>
    <x v="1"/>
    <x v="23"/>
    <x v="0"/>
  </r>
  <r>
    <n v="1418"/>
    <n v="21645"/>
    <n v="1"/>
    <n v="0"/>
    <n v="75"/>
    <x v="4"/>
    <n v="41"/>
    <x v="3"/>
    <n v="2823"/>
    <x v="1"/>
    <n v="0"/>
    <n v="0"/>
    <n v="0"/>
    <n v="1"/>
    <n v="0"/>
    <n v="0"/>
    <n v="0"/>
    <n v="1"/>
    <n v="0"/>
    <n v="0"/>
    <n v="14"/>
    <n v="0"/>
    <n v="23"/>
    <n v="4"/>
    <n v="5"/>
    <n v="19"/>
    <n v="3"/>
    <n v="9"/>
    <n v="3"/>
    <n v="0"/>
    <n v="3"/>
    <x v="3"/>
    <x v="3"/>
    <x v="2"/>
    <n v="7.666666666666667"/>
    <x v="1"/>
    <n v="46"/>
    <x v="1"/>
    <n v="0"/>
    <n v="0"/>
    <n v="0"/>
    <n v="0"/>
    <n v="0"/>
    <n v="0"/>
    <m/>
    <n v="0"/>
    <n v="3"/>
    <n v="11"/>
    <n v="27"/>
    <x v="0"/>
    <x v="0"/>
    <x v="28"/>
    <x v="0"/>
  </r>
  <r>
    <n v="1419"/>
    <n v="78427"/>
    <n v="0"/>
    <n v="0"/>
    <n v="36"/>
    <x v="1"/>
    <n v="72"/>
    <x v="4"/>
    <n v="2772"/>
    <x v="4"/>
    <n v="0"/>
    <n v="0"/>
    <n v="0"/>
    <n v="0"/>
    <n v="1"/>
    <n v="0"/>
    <n v="0"/>
    <n v="0"/>
    <n v="1"/>
    <n v="0"/>
    <n v="972"/>
    <n v="19"/>
    <n v="595"/>
    <n v="180"/>
    <n v="26"/>
    <n v="138"/>
    <n v="3"/>
    <n v="3"/>
    <n v="3"/>
    <n v="7"/>
    <n v="10"/>
    <x v="2"/>
    <x v="2"/>
    <x v="1"/>
    <n v="89.6"/>
    <x v="0"/>
    <n v="1792"/>
    <x v="0"/>
    <n v="1"/>
    <n v="0"/>
    <n v="0"/>
    <n v="0"/>
    <n v="0"/>
    <n v="1"/>
    <m/>
    <n v="0"/>
    <n v="3"/>
    <n v="11"/>
    <n v="1654"/>
    <x v="0"/>
    <x v="0"/>
    <x v="15"/>
    <x v="1"/>
  </r>
  <r>
    <n v="1420"/>
    <n v="82657"/>
    <n v="0"/>
    <n v="0"/>
    <n v="71"/>
    <x v="4"/>
    <n v="74"/>
    <x v="4"/>
    <n v="2434"/>
    <x v="1"/>
    <n v="0"/>
    <n v="0"/>
    <n v="0"/>
    <n v="1"/>
    <n v="0"/>
    <n v="0"/>
    <n v="0"/>
    <n v="1"/>
    <n v="0"/>
    <n v="0"/>
    <n v="966"/>
    <n v="168"/>
    <n v="672"/>
    <n v="246"/>
    <n v="105"/>
    <n v="126"/>
    <n v="1"/>
    <n v="4"/>
    <n v="7"/>
    <n v="5"/>
    <n v="10"/>
    <x v="0"/>
    <x v="0"/>
    <x v="1"/>
    <n v="98.045454545454547"/>
    <x v="0"/>
    <n v="2157"/>
    <x v="0"/>
    <n v="1"/>
    <n v="0"/>
    <n v="0"/>
    <n v="1"/>
    <n v="0"/>
    <n v="2"/>
    <m/>
    <n v="0"/>
    <n v="3"/>
    <n v="11"/>
    <n v="2031"/>
    <x v="1"/>
    <x v="1"/>
    <x v="45"/>
    <x v="0"/>
  </r>
  <r>
    <n v="1421"/>
    <n v="51876"/>
    <n v="0"/>
    <n v="0"/>
    <n v="88"/>
    <x v="3"/>
    <n v="62"/>
    <x v="0"/>
    <n v="2416"/>
    <x v="2"/>
    <n v="0"/>
    <n v="1"/>
    <n v="0"/>
    <n v="0"/>
    <n v="0"/>
    <n v="0"/>
    <n v="0"/>
    <n v="1"/>
    <n v="0"/>
    <n v="0"/>
    <n v="99"/>
    <n v="27"/>
    <n v="102"/>
    <n v="28"/>
    <n v="48"/>
    <n v="6"/>
    <n v="1"/>
    <n v="1"/>
    <n v="2"/>
    <n v="2"/>
    <n v="8"/>
    <x v="10"/>
    <x v="4"/>
    <x v="1"/>
    <n v="25.333333333333332"/>
    <x v="2"/>
    <n v="304"/>
    <x v="3"/>
    <n v="0"/>
    <n v="0"/>
    <n v="0"/>
    <n v="0"/>
    <n v="0"/>
    <n v="0"/>
    <m/>
    <n v="0"/>
    <n v="3"/>
    <n v="11"/>
    <n v="298"/>
    <x v="1"/>
    <x v="1"/>
    <x v="4"/>
    <x v="0"/>
  </r>
  <r>
    <n v="1422"/>
    <n v="78041"/>
    <n v="0"/>
    <n v="0"/>
    <n v="93"/>
    <x v="3"/>
    <n v="49"/>
    <x v="3"/>
    <n v="2719"/>
    <x v="2"/>
    <n v="0"/>
    <n v="1"/>
    <n v="0"/>
    <n v="0"/>
    <n v="0"/>
    <n v="1"/>
    <n v="0"/>
    <n v="0"/>
    <n v="0"/>
    <n v="0"/>
    <n v="482"/>
    <n v="35"/>
    <n v="553"/>
    <n v="72"/>
    <n v="160"/>
    <n v="17"/>
    <n v="1"/>
    <n v="2"/>
    <n v="4"/>
    <n v="4"/>
    <n v="9"/>
    <x v="5"/>
    <x v="2"/>
    <x v="1"/>
    <n v="76.588235294117652"/>
    <x v="0"/>
    <n v="1302"/>
    <x v="4"/>
    <n v="0"/>
    <n v="0"/>
    <n v="0"/>
    <n v="0"/>
    <n v="0"/>
    <n v="0"/>
    <m/>
    <n v="0"/>
    <n v="3"/>
    <n v="11"/>
    <n v="1285"/>
    <x v="1"/>
    <x v="1"/>
    <x v="9"/>
    <x v="0"/>
  </r>
  <r>
    <n v="1423"/>
    <n v="52852"/>
    <n v="0"/>
    <n v="1"/>
    <n v="93"/>
    <x v="3"/>
    <n v="63"/>
    <x v="0"/>
    <n v="2734"/>
    <x v="2"/>
    <n v="0"/>
    <n v="1"/>
    <n v="0"/>
    <n v="0"/>
    <n v="0"/>
    <n v="0"/>
    <n v="0"/>
    <n v="1"/>
    <n v="0"/>
    <n v="0"/>
    <n v="714"/>
    <n v="8"/>
    <n v="99"/>
    <n v="11"/>
    <n v="0"/>
    <n v="47"/>
    <n v="4"/>
    <n v="8"/>
    <n v="10"/>
    <n v="7"/>
    <n v="5"/>
    <x v="0"/>
    <x v="0"/>
    <x v="2"/>
    <n v="37.81818181818182"/>
    <x v="2"/>
    <n v="832"/>
    <x v="2"/>
    <n v="0"/>
    <n v="0"/>
    <n v="1"/>
    <n v="0"/>
    <n v="0"/>
    <n v="1"/>
    <m/>
    <n v="0"/>
    <n v="3"/>
    <n v="11"/>
    <n v="785"/>
    <x v="1"/>
    <x v="1"/>
    <x v="30"/>
    <x v="0"/>
  </r>
  <r>
    <n v="1424"/>
    <n v="70038"/>
    <n v="0"/>
    <n v="0"/>
    <n v="54"/>
    <x v="0"/>
    <n v="38"/>
    <x v="2"/>
    <n v="2406"/>
    <x v="1"/>
    <n v="0"/>
    <n v="0"/>
    <n v="0"/>
    <n v="1"/>
    <n v="0"/>
    <n v="0"/>
    <n v="0"/>
    <n v="0"/>
    <n v="0"/>
    <n v="1"/>
    <n v="587"/>
    <n v="54"/>
    <n v="348"/>
    <n v="71"/>
    <n v="54"/>
    <n v="130"/>
    <n v="1"/>
    <n v="2"/>
    <n v="4"/>
    <n v="4"/>
    <n v="8"/>
    <x v="21"/>
    <x v="2"/>
    <x v="1"/>
    <n v="69.625"/>
    <x v="0"/>
    <n v="1114"/>
    <x v="4"/>
    <n v="0"/>
    <n v="0"/>
    <n v="0"/>
    <n v="0"/>
    <n v="0"/>
    <n v="0"/>
    <m/>
    <n v="0"/>
    <n v="3"/>
    <n v="11"/>
    <n v="984"/>
    <x v="1"/>
    <x v="1"/>
    <x v="26"/>
    <x v="0"/>
  </r>
  <r>
    <n v="1425"/>
    <n v="69401"/>
    <n v="0"/>
    <n v="1"/>
    <n v="41"/>
    <x v="1"/>
    <n v="47"/>
    <x v="3"/>
    <n v="2257"/>
    <x v="1"/>
    <n v="0"/>
    <n v="0"/>
    <n v="0"/>
    <n v="1"/>
    <n v="0"/>
    <n v="1"/>
    <n v="0"/>
    <n v="0"/>
    <n v="0"/>
    <n v="0"/>
    <n v="399"/>
    <n v="27"/>
    <n v="159"/>
    <n v="58"/>
    <n v="8"/>
    <n v="39"/>
    <n v="4"/>
    <n v="2"/>
    <n v="4"/>
    <n v="4"/>
    <n v="5"/>
    <x v="15"/>
    <x v="4"/>
    <x v="1"/>
    <n v="50.07692307692308"/>
    <x v="0"/>
    <n v="651"/>
    <x v="2"/>
    <n v="0"/>
    <n v="0"/>
    <n v="0"/>
    <n v="0"/>
    <n v="0"/>
    <n v="0"/>
    <m/>
    <n v="0"/>
    <n v="3"/>
    <n v="11"/>
    <n v="612"/>
    <x v="1"/>
    <x v="1"/>
    <x v="39"/>
    <x v="1"/>
  </r>
  <r>
    <n v="1426"/>
    <n v="46053"/>
    <n v="1"/>
    <n v="0"/>
    <n v="46"/>
    <x v="0"/>
    <n v="48"/>
    <x v="3"/>
    <n v="2656"/>
    <x v="1"/>
    <n v="0"/>
    <n v="0"/>
    <n v="0"/>
    <n v="1"/>
    <n v="0"/>
    <n v="0"/>
    <n v="0"/>
    <n v="1"/>
    <n v="0"/>
    <n v="0"/>
    <n v="56"/>
    <n v="10"/>
    <n v="92"/>
    <n v="19"/>
    <n v="7"/>
    <n v="25"/>
    <n v="3"/>
    <n v="5"/>
    <n v="3"/>
    <n v="2"/>
    <n v="4"/>
    <x v="25"/>
    <x v="3"/>
    <x v="1"/>
    <n v="20.444444444444443"/>
    <x v="1"/>
    <n v="184"/>
    <x v="3"/>
    <n v="0"/>
    <n v="0"/>
    <n v="0"/>
    <n v="0"/>
    <n v="0"/>
    <n v="0"/>
    <m/>
    <n v="0"/>
    <n v="3"/>
    <n v="11"/>
    <n v="159"/>
    <x v="1"/>
    <x v="1"/>
    <x v="10"/>
    <x v="0"/>
  </r>
  <r>
    <n v="1427"/>
    <n v="77343"/>
    <n v="0"/>
    <n v="0"/>
    <n v="28"/>
    <x v="2"/>
    <n v="55"/>
    <x v="1"/>
    <n v="2179"/>
    <x v="2"/>
    <n v="0"/>
    <n v="1"/>
    <n v="0"/>
    <n v="0"/>
    <n v="0"/>
    <n v="0"/>
    <n v="0"/>
    <n v="1"/>
    <n v="0"/>
    <n v="0"/>
    <n v="227"/>
    <n v="151"/>
    <n v="573"/>
    <n v="98"/>
    <n v="54"/>
    <n v="31"/>
    <n v="1"/>
    <n v="1"/>
    <n v="3"/>
    <n v="4"/>
    <n v="9"/>
    <x v="21"/>
    <x v="2"/>
    <x v="1"/>
    <n v="68.9375"/>
    <x v="0"/>
    <n v="1103"/>
    <x v="4"/>
    <n v="0"/>
    <n v="0"/>
    <n v="0"/>
    <n v="0"/>
    <n v="0"/>
    <n v="0"/>
    <m/>
    <n v="0"/>
    <n v="3"/>
    <n v="11"/>
    <n v="1072"/>
    <x v="1"/>
    <x v="1"/>
    <x v="11"/>
    <x v="1"/>
  </r>
  <r>
    <n v="1428"/>
    <n v="73892"/>
    <n v="0"/>
    <n v="0"/>
    <n v="40"/>
    <x v="1"/>
    <n v="67"/>
    <x v="0"/>
    <n v="2387"/>
    <x v="0"/>
    <n v="0"/>
    <n v="0"/>
    <n v="1"/>
    <n v="0"/>
    <n v="0"/>
    <n v="0"/>
    <n v="0"/>
    <n v="1"/>
    <n v="0"/>
    <n v="0"/>
    <n v="703"/>
    <n v="102"/>
    <n v="601"/>
    <n v="0"/>
    <n v="58"/>
    <n v="43"/>
    <n v="1"/>
    <n v="1"/>
    <n v="3"/>
    <n v="11"/>
    <n v="8"/>
    <x v="0"/>
    <x v="0"/>
    <x v="0"/>
    <n v="66.545454545454547"/>
    <x v="0"/>
    <n v="1464"/>
    <x v="4"/>
    <n v="0"/>
    <n v="0"/>
    <n v="0"/>
    <n v="0"/>
    <n v="0"/>
    <n v="0"/>
    <m/>
    <n v="0"/>
    <n v="3"/>
    <n v="11"/>
    <n v="1421"/>
    <x v="0"/>
    <x v="0"/>
    <x v="24"/>
    <x v="1"/>
  </r>
  <r>
    <n v="1429"/>
    <n v="40304"/>
    <n v="1"/>
    <n v="0"/>
    <n v="82"/>
    <x v="3"/>
    <n v="53"/>
    <x v="1"/>
    <n v="2431"/>
    <x v="0"/>
    <n v="0"/>
    <n v="0"/>
    <n v="1"/>
    <n v="0"/>
    <n v="0"/>
    <n v="0"/>
    <n v="0"/>
    <n v="0"/>
    <n v="0"/>
    <n v="1"/>
    <n v="37"/>
    <n v="0"/>
    <n v="17"/>
    <n v="0"/>
    <n v="0"/>
    <n v="3"/>
    <n v="1"/>
    <n v="7"/>
    <n v="2"/>
    <n v="0"/>
    <n v="3"/>
    <x v="7"/>
    <x v="3"/>
    <x v="1"/>
    <n v="10.8"/>
    <x v="1"/>
    <n v="54"/>
    <x v="1"/>
    <n v="0"/>
    <n v="0"/>
    <n v="0"/>
    <n v="0"/>
    <n v="0"/>
    <n v="0"/>
    <m/>
    <n v="0"/>
    <n v="3"/>
    <n v="11"/>
    <n v="51"/>
    <x v="1"/>
    <x v="1"/>
    <x v="14"/>
    <x v="0"/>
  </r>
  <r>
    <n v="1430"/>
    <n v="32727"/>
    <n v="0"/>
    <n v="0"/>
    <n v="38"/>
    <x v="1"/>
    <n v="55"/>
    <x v="1"/>
    <n v="2829"/>
    <x v="1"/>
    <n v="0"/>
    <n v="0"/>
    <n v="0"/>
    <n v="1"/>
    <n v="0"/>
    <n v="0"/>
    <n v="0"/>
    <n v="0"/>
    <n v="0"/>
    <n v="1"/>
    <n v="167"/>
    <n v="13"/>
    <n v="180"/>
    <n v="86"/>
    <n v="13"/>
    <n v="70"/>
    <n v="2"/>
    <n v="8"/>
    <n v="7"/>
    <n v="3"/>
    <n v="5"/>
    <x v="9"/>
    <x v="4"/>
    <x v="2"/>
    <n v="30.6"/>
    <x v="2"/>
    <n v="459"/>
    <x v="3"/>
    <n v="0"/>
    <n v="0"/>
    <n v="0"/>
    <n v="0"/>
    <n v="0"/>
    <n v="0"/>
    <m/>
    <n v="0"/>
    <n v="3"/>
    <n v="11"/>
    <n v="389"/>
    <x v="1"/>
    <x v="1"/>
    <x v="35"/>
    <x v="0"/>
  </r>
  <r>
    <n v="1431"/>
    <n v="68695"/>
    <n v="0"/>
    <n v="0"/>
    <n v="3"/>
    <x v="5"/>
    <n v="51"/>
    <x v="1"/>
    <n v="2163"/>
    <x v="1"/>
    <n v="0"/>
    <n v="0"/>
    <n v="0"/>
    <n v="1"/>
    <n v="0"/>
    <n v="0"/>
    <n v="0"/>
    <n v="1"/>
    <n v="0"/>
    <n v="0"/>
    <n v="458"/>
    <n v="81"/>
    <n v="356"/>
    <n v="106"/>
    <n v="50"/>
    <n v="40"/>
    <n v="1"/>
    <n v="2"/>
    <n v="4"/>
    <n v="4"/>
    <n v="7"/>
    <x v="9"/>
    <x v="4"/>
    <x v="1"/>
    <n v="70.066666666666663"/>
    <x v="0"/>
    <n v="1051"/>
    <x v="4"/>
    <n v="0"/>
    <n v="0"/>
    <n v="0"/>
    <n v="0"/>
    <n v="0"/>
    <n v="0"/>
    <m/>
    <n v="0"/>
    <n v="3"/>
    <n v="11"/>
    <n v="1011"/>
    <x v="1"/>
    <x v="1"/>
    <x v="21"/>
    <x v="1"/>
  </r>
  <r>
    <n v="1432"/>
    <n v="43300"/>
    <n v="0"/>
    <n v="1"/>
    <n v="87"/>
    <x v="3"/>
    <n v="49"/>
    <x v="3"/>
    <n v="2783"/>
    <x v="3"/>
    <n v="1"/>
    <n v="0"/>
    <n v="0"/>
    <n v="0"/>
    <n v="0"/>
    <n v="0"/>
    <n v="0"/>
    <n v="1"/>
    <n v="0"/>
    <n v="0"/>
    <n v="91"/>
    <n v="3"/>
    <n v="52"/>
    <n v="2"/>
    <n v="1"/>
    <n v="31"/>
    <n v="3"/>
    <n v="8"/>
    <n v="4"/>
    <n v="0"/>
    <n v="4"/>
    <x v="6"/>
    <x v="3"/>
    <x v="2"/>
    <n v="18.625"/>
    <x v="1"/>
    <n v="149"/>
    <x v="3"/>
    <n v="0"/>
    <n v="0"/>
    <n v="0"/>
    <n v="0"/>
    <n v="0"/>
    <n v="0"/>
    <m/>
    <n v="0"/>
    <n v="3"/>
    <n v="11"/>
    <n v="118"/>
    <x v="0"/>
    <x v="0"/>
    <x v="31"/>
    <x v="0"/>
  </r>
  <r>
    <n v="1433"/>
    <n v="26290"/>
    <n v="1"/>
    <n v="1"/>
    <n v="49"/>
    <x v="0"/>
    <n v="48"/>
    <x v="3"/>
    <n v="2692"/>
    <x v="1"/>
    <n v="0"/>
    <n v="0"/>
    <n v="0"/>
    <n v="1"/>
    <n v="0"/>
    <n v="0"/>
    <n v="0"/>
    <n v="1"/>
    <n v="0"/>
    <n v="0"/>
    <n v="15"/>
    <n v="8"/>
    <n v="16"/>
    <n v="11"/>
    <n v="5"/>
    <n v="22"/>
    <n v="4"/>
    <n v="6"/>
    <n v="2"/>
    <n v="0"/>
    <n v="4"/>
    <x v="3"/>
    <x v="3"/>
    <x v="1"/>
    <n v="9.1666666666666661"/>
    <x v="1"/>
    <n v="55"/>
    <x v="1"/>
    <n v="0"/>
    <n v="0"/>
    <n v="0"/>
    <n v="0"/>
    <n v="0"/>
    <n v="0"/>
    <m/>
    <n v="0"/>
    <n v="3"/>
    <n v="11"/>
    <n v="33"/>
    <x v="1"/>
    <x v="1"/>
    <x v="8"/>
    <x v="0"/>
  </r>
  <r>
    <n v="1434"/>
    <n v="93790"/>
    <n v="0"/>
    <n v="0"/>
    <n v="16"/>
    <x v="2"/>
    <n v="50"/>
    <x v="1"/>
    <n v="2296"/>
    <x v="0"/>
    <n v="0"/>
    <n v="0"/>
    <n v="1"/>
    <n v="0"/>
    <n v="0"/>
    <n v="0"/>
    <n v="0"/>
    <n v="1"/>
    <n v="0"/>
    <n v="0"/>
    <n v="1302"/>
    <n v="68"/>
    <n v="731"/>
    <n v="89"/>
    <n v="114"/>
    <n v="45"/>
    <n v="0"/>
    <n v="2"/>
    <n v="6"/>
    <n v="7"/>
    <n v="12"/>
    <x v="11"/>
    <x v="0"/>
    <x v="1"/>
    <n v="92.16"/>
    <x v="0"/>
    <n v="2304"/>
    <x v="0"/>
    <n v="1"/>
    <n v="0"/>
    <n v="0"/>
    <n v="1"/>
    <n v="1"/>
    <n v="3"/>
    <m/>
    <n v="0"/>
    <n v="3"/>
    <n v="11"/>
    <n v="2259"/>
    <x v="0"/>
    <x v="0"/>
    <x v="38"/>
    <x v="1"/>
  </r>
  <r>
    <n v="1435"/>
    <n v="38410"/>
    <n v="0"/>
    <n v="0"/>
    <n v="65"/>
    <x v="4"/>
    <n v="46"/>
    <x v="3"/>
    <n v="2812"/>
    <x v="2"/>
    <n v="0"/>
    <n v="1"/>
    <n v="0"/>
    <n v="0"/>
    <n v="0"/>
    <n v="0"/>
    <n v="0"/>
    <n v="0"/>
    <n v="0"/>
    <n v="1"/>
    <n v="153"/>
    <n v="64"/>
    <n v="123"/>
    <n v="116"/>
    <n v="64"/>
    <n v="14"/>
    <n v="2"/>
    <n v="6"/>
    <n v="5"/>
    <n v="2"/>
    <n v="9"/>
    <x v="21"/>
    <x v="2"/>
    <x v="1"/>
    <n v="32.5"/>
    <x v="2"/>
    <n v="520"/>
    <x v="2"/>
    <n v="0"/>
    <n v="0"/>
    <n v="0"/>
    <n v="0"/>
    <n v="0"/>
    <n v="0"/>
    <m/>
    <n v="0"/>
    <n v="3"/>
    <n v="11"/>
    <n v="506"/>
    <x v="0"/>
    <x v="0"/>
    <x v="34"/>
    <x v="0"/>
  </r>
  <r>
    <n v="1436"/>
    <n v="64866"/>
    <n v="0"/>
    <n v="1"/>
    <n v="9"/>
    <x v="5"/>
    <n v="70"/>
    <x v="4"/>
    <n v="2313"/>
    <x v="4"/>
    <n v="0"/>
    <n v="0"/>
    <n v="0"/>
    <n v="0"/>
    <n v="1"/>
    <n v="0"/>
    <n v="0"/>
    <n v="0"/>
    <n v="1"/>
    <n v="0"/>
    <n v="508"/>
    <n v="5"/>
    <n v="21"/>
    <n v="7"/>
    <n v="5"/>
    <n v="10"/>
    <n v="4"/>
    <n v="5"/>
    <n v="7"/>
    <n v="3"/>
    <n v="7"/>
    <x v="5"/>
    <x v="2"/>
    <x v="2"/>
    <n v="32.117647058823529"/>
    <x v="2"/>
    <n v="546"/>
    <x v="2"/>
    <n v="0"/>
    <n v="0"/>
    <n v="0"/>
    <n v="1"/>
    <n v="0"/>
    <n v="1"/>
    <m/>
    <n v="0"/>
    <n v="3"/>
    <n v="11"/>
    <n v="536"/>
    <x v="1"/>
    <x v="1"/>
    <x v="17"/>
    <x v="0"/>
  </r>
  <r>
    <n v="1437"/>
    <n v="57957"/>
    <n v="0"/>
    <n v="1"/>
    <n v="24"/>
    <x v="2"/>
    <n v="61"/>
    <x v="0"/>
    <n v="2473"/>
    <x v="1"/>
    <n v="0"/>
    <n v="0"/>
    <n v="0"/>
    <n v="1"/>
    <n v="0"/>
    <n v="0"/>
    <n v="0"/>
    <n v="1"/>
    <n v="0"/>
    <n v="0"/>
    <n v="290"/>
    <n v="59"/>
    <n v="177"/>
    <n v="77"/>
    <n v="5"/>
    <n v="29"/>
    <n v="7"/>
    <n v="3"/>
    <n v="4"/>
    <n v="6"/>
    <n v="8"/>
    <x v="23"/>
    <x v="2"/>
    <x v="1"/>
    <n v="33.777777777777779"/>
    <x v="2"/>
    <n v="608"/>
    <x v="2"/>
    <n v="0"/>
    <n v="0"/>
    <n v="0"/>
    <n v="0"/>
    <n v="0"/>
    <n v="0"/>
    <m/>
    <n v="1"/>
    <n v="3"/>
    <n v="11"/>
    <n v="579"/>
    <x v="1"/>
    <x v="1"/>
    <x v="2"/>
    <x v="0"/>
  </r>
  <r>
    <n v="1438"/>
    <n v="46015"/>
    <n v="1"/>
    <n v="1"/>
    <n v="25"/>
    <x v="2"/>
    <n v="65"/>
    <x v="0"/>
    <n v="2236"/>
    <x v="1"/>
    <n v="0"/>
    <n v="0"/>
    <n v="0"/>
    <n v="1"/>
    <n v="0"/>
    <n v="0"/>
    <n v="0"/>
    <n v="0"/>
    <n v="0"/>
    <n v="1"/>
    <n v="38"/>
    <n v="0"/>
    <n v="2"/>
    <n v="0"/>
    <n v="0"/>
    <n v="6"/>
    <n v="1"/>
    <n v="7"/>
    <n v="1"/>
    <n v="0"/>
    <n v="3"/>
    <x v="1"/>
    <x v="1"/>
    <x v="1"/>
    <n v="10"/>
    <x v="1"/>
    <n v="40"/>
    <x v="1"/>
    <n v="0"/>
    <n v="1"/>
    <n v="1"/>
    <n v="0"/>
    <n v="0"/>
    <n v="2"/>
    <m/>
    <n v="0"/>
    <n v="3"/>
    <n v="11"/>
    <n v="34"/>
    <x v="1"/>
    <x v="1"/>
    <x v="3"/>
    <x v="0"/>
  </r>
  <r>
    <n v="1439"/>
    <n v="16531"/>
    <n v="1"/>
    <n v="0"/>
    <n v="43"/>
    <x v="1"/>
    <n v="42"/>
    <x v="3"/>
    <n v="2170"/>
    <x v="1"/>
    <n v="0"/>
    <n v="0"/>
    <n v="0"/>
    <n v="1"/>
    <n v="0"/>
    <n v="0"/>
    <n v="0"/>
    <n v="1"/>
    <n v="0"/>
    <n v="0"/>
    <n v="2"/>
    <n v="13"/>
    <n v="6"/>
    <n v="7"/>
    <n v="5"/>
    <n v="11"/>
    <n v="3"/>
    <n v="7"/>
    <n v="3"/>
    <n v="0"/>
    <n v="3"/>
    <x v="3"/>
    <x v="3"/>
    <x v="2"/>
    <n v="5.5"/>
    <x v="1"/>
    <n v="33"/>
    <x v="1"/>
    <n v="0"/>
    <n v="0"/>
    <n v="0"/>
    <n v="0"/>
    <n v="0"/>
    <n v="0"/>
    <m/>
    <n v="0"/>
    <n v="3"/>
    <n v="11"/>
    <n v="22"/>
    <x v="1"/>
    <x v="1"/>
    <x v="1"/>
    <x v="0"/>
  </r>
  <r>
    <n v="1440"/>
    <n v="28072"/>
    <n v="1"/>
    <n v="0"/>
    <n v="10"/>
    <x v="5"/>
    <n v="34"/>
    <x v="2"/>
    <n v="2515"/>
    <x v="2"/>
    <n v="0"/>
    <n v="1"/>
    <n v="0"/>
    <n v="0"/>
    <n v="0"/>
    <n v="0"/>
    <n v="0"/>
    <n v="0"/>
    <n v="1"/>
    <n v="0"/>
    <n v="30"/>
    <n v="0"/>
    <n v="10"/>
    <n v="2"/>
    <n v="0"/>
    <n v="5"/>
    <n v="1"/>
    <n v="7"/>
    <n v="1"/>
    <n v="0"/>
    <n v="3"/>
    <x v="1"/>
    <x v="1"/>
    <x v="1"/>
    <n v="10.5"/>
    <x v="1"/>
    <n v="42"/>
    <x v="1"/>
    <n v="0"/>
    <n v="0"/>
    <n v="0"/>
    <n v="0"/>
    <n v="0"/>
    <n v="0"/>
    <m/>
    <n v="0"/>
    <n v="3"/>
    <n v="11"/>
    <n v="37"/>
    <x v="1"/>
    <x v="1"/>
    <x v="23"/>
    <x v="0"/>
  </r>
  <r>
    <n v="1441"/>
    <n v="49476"/>
    <n v="0"/>
    <n v="1"/>
    <n v="29"/>
    <x v="2"/>
    <n v="57"/>
    <x v="1"/>
    <n v="2533"/>
    <x v="3"/>
    <n v="1"/>
    <n v="0"/>
    <n v="0"/>
    <n v="0"/>
    <n v="0"/>
    <n v="0"/>
    <n v="0"/>
    <n v="0"/>
    <n v="1"/>
    <n v="0"/>
    <n v="386"/>
    <n v="23"/>
    <n v="95"/>
    <n v="54"/>
    <n v="41"/>
    <n v="196"/>
    <n v="4"/>
    <n v="2"/>
    <n v="2"/>
    <n v="11"/>
    <n v="5"/>
    <x v="23"/>
    <x v="2"/>
    <x v="0"/>
    <n v="33.277777777777779"/>
    <x v="2"/>
    <n v="599"/>
    <x v="2"/>
    <n v="0"/>
    <n v="0"/>
    <n v="0"/>
    <n v="0"/>
    <n v="0"/>
    <n v="0"/>
    <m/>
    <n v="0"/>
    <n v="3"/>
    <n v="11"/>
    <n v="403"/>
    <x v="1"/>
    <x v="1"/>
    <x v="2"/>
    <x v="0"/>
  </r>
  <r>
    <n v="1442"/>
    <n v="50725"/>
    <n v="0"/>
    <n v="1"/>
    <n v="45"/>
    <x v="1"/>
    <n v="67"/>
    <x v="0"/>
    <n v="2660"/>
    <x v="2"/>
    <n v="0"/>
    <n v="1"/>
    <n v="0"/>
    <n v="0"/>
    <n v="0"/>
    <n v="0"/>
    <n v="0"/>
    <n v="1"/>
    <n v="0"/>
    <n v="0"/>
    <n v="443"/>
    <n v="10"/>
    <n v="75"/>
    <n v="0"/>
    <n v="10"/>
    <n v="48"/>
    <n v="4"/>
    <n v="8"/>
    <n v="8"/>
    <n v="1"/>
    <n v="8"/>
    <x v="5"/>
    <x v="2"/>
    <x v="2"/>
    <n v="31.647058823529413"/>
    <x v="2"/>
    <n v="538"/>
    <x v="2"/>
    <n v="0"/>
    <n v="0"/>
    <n v="0"/>
    <n v="0"/>
    <n v="0"/>
    <n v="0"/>
    <m/>
    <n v="0"/>
    <n v="3"/>
    <n v="11"/>
    <n v="490"/>
    <x v="1"/>
    <x v="1"/>
    <x v="5"/>
    <x v="0"/>
  </r>
  <r>
    <n v="1443"/>
    <n v="83844"/>
    <n v="0"/>
    <n v="0"/>
    <n v="57"/>
    <x v="0"/>
    <n v="68"/>
    <x v="0"/>
    <n v="2572"/>
    <x v="1"/>
    <n v="0"/>
    <n v="0"/>
    <n v="0"/>
    <n v="1"/>
    <n v="0"/>
    <n v="0"/>
    <n v="0"/>
    <n v="1"/>
    <n v="0"/>
    <n v="0"/>
    <n v="901"/>
    <n v="31"/>
    <n v="345"/>
    <n v="75"/>
    <n v="31"/>
    <n v="191"/>
    <n v="1"/>
    <n v="1"/>
    <n v="4"/>
    <n v="4"/>
    <n v="11"/>
    <x v="19"/>
    <x v="2"/>
    <x v="1"/>
    <n v="72.78947368421052"/>
    <x v="0"/>
    <n v="1383"/>
    <x v="4"/>
    <n v="0"/>
    <n v="0"/>
    <n v="0"/>
    <n v="0"/>
    <n v="1"/>
    <n v="1"/>
    <m/>
    <n v="0"/>
    <n v="3"/>
    <n v="11"/>
    <n v="1192"/>
    <x v="1"/>
    <x v="1"/>
    <x v="26"/>
    <x v="0"/>
  </r>
  <r>
    <n v="1444"/>
    <n v="41145"/>
    <n v="1"/>
    <n v="1"/>
    <n v="20"/>
    <x v="2"/>
    <n v="70"/>
    <x v="4"/>
    <n v="2300"/>
    <x v="2"/>
    <n v="0"/>
    <n v="1"/>
    <n v="0"/>
    <n v="0"/>
    <n v="0"/>
    <n v="0"/>
    <n v="0"/>
    <n v="0"/>
    <n v="0"/>
    <n v="1"/>
    <n v="9"/>
    <n v="0"/>
    <n v="3"/>
    <n v="0"/>
    <n v="0"/>
    <n v="1"/>
    <n v="1"/>
    <n v="3"/>
    <n v="0"/>
    <n v="0"/>
    <n v="3"/>
    <x v="20"/>
    <x v="1"/>
    <x v="1"/>
    <n v="4"/>
    <x v="1"/>
    <n v="12"/>
    <x v="1"/>
    <n v="0"/>
    <n v="0"/>
    <n v="0"/>
    <n v="0"/>
    <n v="0"/>
    <n v="0"/>
    <m/>
    <n v="0"/>
    <n v="3"/>
    <n v="11"/>
    <n v="11"/>
    <x v="1"/>
    <x v="1"/>
    <x v="3"/>
    <x v="0"/>
  </r>
  <r>
    <n v="1445"/>
    <n v="67419"/>
    <n v="0"/>
    <n v="1"/>
    <n v="29"/>
    <x v="2"/>
    <n v="50"/>
    <x v="1"/>
    <n v="2688"/>
    <x v="1"/>
    <n v="0"/>
    <n v="0"/>
    <n v="0"/>
    <n v="1"/>
    <n v="0"/>
    <n v="0"/>
    <n v="0"/>
    <n v="1"/>
    <n v="0"/>
    <n v="0"/>
    <n v="846"/>
    <n v="84"/>
    <n v="352"/>
    <n v="91"/>
    <n v="56"/>
    <n v="42"/>
    <n v="4"/>
    <n v="5"/>
    <n v="9"/>
    <n v="4"/>
    <n v="8"/>
    <x v="27"/>
    <x v="0"/>
    <x v="2"/>
    <n v="68.047619047619051"/>
    <x v="0"/>
    <n v="1429"/>
    <x v="4"/>
    <n v="0"/>
    <n v="0"/>
    <n v="0"/>
    <n v="0"/>
    <n v="0"/>
    <n v="0"/>
    <m/>
    <n v="0"/>
    <n v="3"/>
    <n v="11"/>
    <n v="1387"/>
    <x v="1"/>
    <x v="1"/>
    <x v="11"/>
    <x v="1"/>
  </r>
  <r>
    <n v="1446"/>
    <n v="23162"/>
    <n v="1"/>
    <n v="1"/>
    <n v="82"/>
    <x v="3"/>
    <n v="50"/>
    <x v="1"/>
    <n v="2349"/>
    <x v="2"/>
    <n v="0"/>
    <n v="1"/>
    <n v="0"/>
    <n v="0"/>
    <n v="0"/>
    <n v="1"/>
    <n v="0"/>
    <n v="0"/>
    <n v="0"/>
    <n v="0"/>
    <n v="8"/>
    <n v="3"/>
    <n v="9"/>
    <n v="19"/>
    <n v="4"/>
    <n v="22"/>
    <n v="3"/>
    <n v="6"/>
    <n v="1"/>
    <n v="1"/>
    <n v="3"/>
    <x v="7"/>
    <x v="3"/>
    <x v="1"/>
    <n v="8.6"/>
    <x v="1"/>
    <n v="43"/>
    <x v="1"/>
    <n v="0"/>
    <n v="0"/>
    <n v="0"/>
    <n v="0"/>
    <n v="0"/>
    <n v="0"/>
    <m/>
    <n v="0"/>
    <n v="3"/>
    <n v="11"/>
    <n v="21"/>
    <x v="1"/>
    <x v="1"/>
    <x v="14"/>
    <x v="0"/>
  </r>
  <r>
    <n v="1447"/>
    <n v="34380"/>
    <n v="1"/>
    <n v="0"/>
    <n v="68"/>
    <x v="4"/>
    <n v="43"/>
    <x v="3"/>
    <n v="2582"/>
    <x v="2"/>
    <n v="0"/>
    <n v="1"/>
    <n v="0"/>
    <n v="0"/>
    <n v="0"/>
    <n v="0"/>
    <n v="0"/>
    <n v="1"/>
    <n v="0"/>
    <n v="0"/>
    <n v="72"/>
    <n v="7"/>
    <n v="58"/>
    <n v="13"/>
    <n v="1"/>
    <n v="24"/>
    <n v="4"/>
    <n v="8"/>
    <n v="4"/>
    <n v="1"/>
    <n v="3"/>
    <x v="6"/>
    <x v="3"/>
    <x v="2"/>
    <n v="18.875"/>
    <x v="1"/>
    <n v="151"/>
    <x v="3"/>
    <n v="0"/>
    <n v="0"/>
    <n v="0"/>
    <n v="0"/>
    <n v="0"/>
    <n v="0"/>
    <m/>
    <n v="0"/>
    <n v="3"/>
    <n v="11"/>
    <n v="127"/>
    <x v="1"/>
    <x v="1"/>
    <x v="40"/>
    <x v="0"/>
  </r>
  <r>
    <n v="1448"/>
    <n v="34704"/>
    <n v="0"/>
    <n v="1"/>
    <n v="65"/>
    <x v="4"/>
    <n v="54"/>
    <x v="1"/>
    <n v="2587"/>
    <x v="0"/>
    <n v="0"/>
    <n v="0"/>
    <n v="1"/>
    <n v="0"/>
    <n v="0"/>
    <n v="0"/>
    <n v="0"/>
    <n v="1"/>
    <n v="0"/>
    <n v="0"/>
    <n v="29"/>
    <n v="0"/>
    <n v="5"/>
    <n v="0"/>
    <n v="1"/>
    <n v="5"/>
    <n v="1"/>
    <n v="5"/>
    <n v="1"/>
    <n v="0"/>
    <n v="3"/>
    <x v="1"/>
    <x v="1"/>
    <x v="1"/>
    <n v="8.75"/>
    <x v="1"/>
    <n v="35"/>
    <x v="1"/>
    <n v="0"/>
    <n v="0"/>
    <n v="0"/>
    <n v="0"/>
    <n v="0"/>
    <n v="0"/>
    <m/>
    <n v="0"/>
    <n v="3"/>
    <n v="11"/>
    <n v="30"/>
    <x v="1"/>
    <x v="1"/>
    <x v="28"/>
    <x v="0"/>
  </r>
  <r>
    <n v="1449"/>
    <n v="94871"/>
    <n v="0"/>
    <n v="2"/>
    <n v="99"/>
    <x v="3"/>
    <n v="51"/>
    <x v="1"/>
    <n v="2825"/>
    <x v="2"/>
    <n v="0"/>
    <n v="1"/>
    <n v="0"/>
    <n v="0"/>
    <n v="0"/>
    <n v="0"/>
    <n v="0"/>
    <n v="0"/>
    <n v="0"/>
    <n v="1"/>
    <n v="169"/>
    <n v="24"/>
    <n v="553"/>
    <n v="188"/>
    <n v="0"/>
    <n v="144"/>
    <n v="1"/>
    <n v="7"/>
    <n v="8"/>
    <n v="5"/>
    <n v="4"/>
    <x v="5"/>
    <x v="2"/>
    <x v="2"/>
    <n v="54.941176470588232"/>
    <x v="0"/>
    <n v="934"/>
    <x v="2"/>
    <n v="0"/>
    <n v="0"/>
    <n v="0"/>
    <n v="1"/>
    <n v="1"/>
    <n v="2"/>
    <m/>
    <n v="0"/>
    <n v="3"/>
    <n v="11"/>
    <n v="790"/>
    <x v="0"/>
    <x v="0"/>
    <x v="46"/>
    <x v="0"/>
  </r>
  <r>
    <n v="1450"/>
    <n v="65148"/>
    <n v="0"/>
    <n v="1"/>
    <n v="9"/>
    <x v="5"/>
    <n v="62"/>
    <x v="0"/>
    <n v="2749"/>
    <x v="2"/>
    <n v="0"/>
    <n v="1"/>
    <n v="0"/>
    <n v="0"/>
    <n v="0"/>
    <n v="0"/>
    <n v="0"/>
    <n v="1"/>
    <n v="0"/>
    <n v="0"/>
    <n v="460"/>
    <n v="35"/>
    <n v="422"/>
    <n v="33"/>
    <n v="12"/>
    <n v="153"/>
    <n v="2"/>
    <n v="4"/>
    <n v="6"/>
    <n v="6"/>
    <n v="7"/>
    <x v="19"/>
    <x v="2"/>
    <x v="1"/>
    <n v="50.631578947368418"/>
    <x v="0"/>
    <n v="962"/>
    <x v="2"/>
    <n v="0"/>
    <n v="0"/>
    <n v="0"/>
    <n v="0"/>
    <n v="0"/>
    <n v="0"/>
    <m/>
    <n v="0"/>
    <n v="3"/>
    <n v="11"/>
    <n v="809"/>
    <x v="1"/>
    <x v="1"/>
    <x v="47"/>
    <x v="0"/>
  </r>
  <r>
    <n v="1451"/>
    <n v="39898"/>
    <n v="0"/>
    <n v="1"/>
    <n v="20"/>
    <x v="2"/>
    <n v="66"/>
    <x v="0"/>
    <n v="2661"/>
    <x v="1"/>
    <n v="0"/>
    <n v="0"/>
    <n v="0"/>
    <n v="1"/>
    <n v="0"/>
    <n v="0"/>
    <n v="0"/>
    <n v="1"/>
    <n v="0"/>
    <n v="0"/>
    <n v="69"/>
    <n v="8"/>
    <n v="26"/>
    <n v="12"/>
    <n v="7"/>
    <n v="12"/>
    <n v="2"/>
    <n v="7"/>
    <n v="3"/>
    <n v="0"/>
    <n v="4"/>
    <x v="17"/>
    <x v="3"/>
    <x v="1"/>
    <n v="17.428571428571427"/>
    <x v="1"/>
    <n v="122"/>
    <x v="3"/>
    <n v="0"/>
    <n v="0"/>
    <n v="0"/>
    <n v="0"/>
    <n v="0"/>
    <n v="0"/>
    <m/>
    <n v="0"/>
    <n v="3"/>
    <n v="11"/>
    <n v="110"/>
    <x v="1"/>
    <x v="1"/>
    <x v="20"/>
    <x v="0"/>
  </r>
  <r>
    <n v="1452"/>
    <n v="64857"/>
    <n v="0"/>
    <n v="0"/>
    <n v="78"/>
    <x v="3"/>
    <n v="64"/>
    <x v="0"/>
    <n v="2742"/>
    <x v="0"/>
    <n v="0"/>
    <n v="0"/>
    <n v="1"/>
    <n v="0"/>
    <n v="0"/>
    <n v="0"/>
    <n v="0"/>
    <n v="0"/>
    <n v="1"/>
    <n v="0"/>
    <n v="556"/>
    <n v="14"/>
    <n v="717"/>
    <n v="210"/>
    <n v="0"/>
    <n v="43"/>
    <n v="1"/>
    <n v="4"/>
    <n v="7"/>
    <n v="5"/>
    <n v="10"/>
    <x v="0"/>
    <x v="0"/>
    <x v="1"/>
    <n v="68.045454545454547"/>
    <x v="0"/>
    <n v="1497"/>
    <x v="4"/>
    <n v="0"/>
    <n v="0"/>
    <n v="0"/>
    <n v="0"/>
    <n v="0"/>
    <n v="0"/>
    <m/>
    <n v="0"/>
    <n v="3"/>
    <n v="11"/>
    <n v="1454"/>
    <x v="1"/>
    <x v="1"/>
    <x v="9"/>
    <x v="0"/>
  </r>
  <r>
    <n v="1453"/>
    <n v="59892"/>
    <n v="0"/>
    <n v="1"/>
    <n v="26"/>
    <x v="2"/>
    <n v="50"/>
    <x v="1"/>
    <n v="2398"/>
    <x v="2"/>
    <n v="0"/>
    <n v="1"/>
    <n v="0"/>
    <n v="0"/>
    <n v="0"/>
    <n v="0"/>
    <n v="0"/>
    <n v="0"/>
    <n v="0"/>
    <n v="1"/>
    <n v="73"/>
    <n v="0"/>
    <n v="13"/>
    <n v="0"/>
    <n v="1"/>
    <n v="0"/>
    <n v="1"/>
    <n v="3"/>
    <n v="2"/>
    <n v="1"/>
    <n v="3"/>
    <x v="3"/>
    <x v="3"/>
    <x v="1"/>
    <n v="14.5"/>
    <x v="1"/>
    <n v="87"/>
    <x v="1"/>
    <n v="0"/>
    <n v="0"/>
    <n v="0"/>
    <n v="0"/>
    <n v="0"/>
    <n v="0"/>
    <m/>
    <n v="0"/>
    <n v="3"/>
    <n v="11"/>
    <n v="87"/>
    <x v="1"/>
    <x v="1"/>
    <x v="3"/>
    <x v="0"/>
  </r>
  <r>
    <n v="1454"/>
    <n v="41020"/>
    <n v="0"/>
    <n v="0"/>
    <n v="68"/>
    <x v="4"/>
    <n v="33"/>
    <x v="2"/>
    <n v="2403"/>
    <x v="0"/>
    <n v="0"/>
    <n v="0"/>
    <n v="1"/>
    <n v="0"/>
    <n v="0"/>
    <n v="0"/>
    <n v="0"/>
    <n v="0"/>
    <n v="1"/>
    <n v="0"/>
    <n v="112"/>
    <n v="1"/>
    <n v="54"/>
    <n v="7"/>
    <n v="7"/>
    <n v="36"/>
    <n v="1"/>
    <n v="3"/>
    <n v="3"/>
    <n v="2"/>
    <n v="4"/>
    <x v="25"/>
    <x v="3"/>
    <x v="1"/>
    <n v="20.111111111111111"/>
    <x v="1"/>
    <n v="181"/>
    <x v="3"/>
    <n v="0"/>
    <n v="0"/>
    <n v="0"/>
    <n v="0"/>
    <n v="0"/>
    <n v="0"/>
    <m/>
    <n v="0"/>
    <n v="3"/>
    <n v="11"/>
    <n v="145"/>
    <x v="1"/>
    <x v="1"/>
    <x v="40"/>
    <x v="0"/>
  </r>
  <r>
    <n v="1455"/>
    <n v="57072"/>
    <n v="0"/>
    <n v="1"/>
    <n v="79"/>
    <x v="3"/>
    <n v="59"/>
    <x v="1"/>
    <n v="2315"/>
    <x v="2"/>
    <n v="0"/>
    <n v="1"/>
    <n v="0"/>
    <n v="0"/>
    <n v="0"/>
    <n v="0"/>
    <n v="0"/>
    <n v="0"/>
    <n v="0"/>
    <n v="1"/>
    <n v="944"/>
    <n v="0"/>
    <n v="60"/>
    <n v="0"/>
    <n v="0"/>
    <n v="30"/>
    <n v="2"/>
    <n v="5"/>
    <n v="7"/>
    <n v="5"/>
    <n v="13"/>
    <x v="11"/>
    <x v="0"/>
    <x v="1"/>
    <n v="40.159999999999997"/>
    <x v="2"/>
    <n v="1004"/>
    <x v="4"/>
    <n v="0"/>
    <n v="0"/>
    <n v="1"/>
    <n v="0"/>
    <n v="0"/>
    <n v="1"/>
    <m/>
    <n v="0"/>
    <n v="3"/>
    <n v="11"/>
    <n v="974"/>
    <x v="1"/>
    <x v="1"/>
    <x v="42"/>
    <x v="0"/>
  </r>
  <r>
    <n v="1456"/>
    <n v="60474"/>
    <n v="0"/>
    <n v="1"/>
    <n v="25"/>
    <x v="2"/>
    <n v="41"/>
    <x v="3"/>
    <n v="2613"/>
    <x v="0"/>
    <n v="0"/>
    <n v="0"/>
    <n v="1"/>
    <n v="0"/>
    <n v="0"/>
    <n v="0"/>
    <n v="0"/>
    <n v="1"/>
    <n v="0"/>
    <n v="0"/>
    <n v="265"/>
    <n v="199"/>
    <n v="303"/>
    <n v="234"/>
    <n v="9"/>
    <n v="170"/>
    <n v="7"/>
    <n v="7"/>
    <n v="10"/>
    <n v="2"/>
    <n v="12"/>
    <x v="13"/>
    <x v="0"/>
    <x v="1"/>
    <n v="42.083333333333336"/>
    <x v="2"/>
    <n v="1010"/>
    <x v="4"/>
    <n v="0"/>
    <n v="0"/>
    <n v="0"/>
    <n v="0"/>
    <n v="0"/>
    <n v="0"/>
    <m/>
    <n v="0"/>
    <n v="3"/>
    <n v="11"/>
    <n v="840"/>
    <x v="1"/>
    <x v="1"/>
    <x v="29"/>
    <x v="1"/>
  </r>
  <r>
    <n v="1457"/>
    <n v="62807"/>
    <n v="0"/>
    <n v="1"/>
    <n v="83"/>
    <x v="3"/>
    <n v="60"/>
    <x v="0"/>
    <n v="2826"/>
    <x v="1"/>
    <n v="0"/>
    <n v="0"/>
    <n v="0"/>
    <n v="1"/>
    <n v="0"/>
    <n v="0"/>
    <n v="0"/>
    <n v="1"/>
    <n v="0"/>
    <n v="0"/>
    <n v="526"/>
    <n v="28"/>
    <n v="135"/>
    <n v="10"/>
    <n v="21"/>
    <n v="99"/>
    <n v="3"/>
    <n v="5"/>
    <n v="5"/>
    <n v="3"/>
    <n v="12"/>
    <x v="2"/>
    <x v="2"/>
    <x v="1"/>
    <n v="36"/>
    <x v="2"/>
    <n v="720"/>
    <x v="2"/>
    <n v="0"/>
    <n v="0"/>
    <n v="0"/>
    <n v="0"/>
    <n v="0"/>
    <n v="0"/>
    <m/>
    <n v="0"/>
    <n v="3"/>
    <n v="11"/>
    <n v="621"/>
    <x v="1"/>
    <x v="1"/>
    <x v="30"/>
    <x v="0"/>
  </r>
  <r>
    <n v="1458"/>
    <n v="19414"/>
    <n v="1"/>
    <n v="0"/>
    <n v="32"/>
    <x v="1"/>
    <n v="39"/>
    <x v="2"/>
    <n v="2415"/>
    <x v="1"/>
    <n v="0"/>
    <n v="0"/>
    <n v="0"/>
    <n v="1"/>
    <n v="0"/>
    <n v="1"/>
    <n v="0"/>
    <n v="0"/>
    <n v="0"/>
    <n v="0"/>
    <n v="2"/>
    <n v="3"/>
    <n v="12"/>
    <n v="3"/>
    <n v="5"/>
    <n v="7"/>
    <n v="1"/>
    <n v="8"/>
    <n v="1"/>
    <n v="0"/>
    <n v="3"/>
    <x v="1"/>
    <x v="1"/>
    <x v="1"/>
    <n v="6.25"/>
    <x v="1"/>
    <n v="25"/>
    <x v="1"/>
    <n v="0"/>
    <n v="0"/>
    <n v="0"/>
    <n v="0"/>
    <n v="0"/>
    <n v="0"/>
    <m/>
    <n v="0"/>
    <n v="3"/>
    <n v="11"/>
    <n v="18"/>
    <x v="1"/>
    <x v="1"/>
    <x v="1"/>
    <x v="0"/>
  </r>
  <r>
    <n v="1459"/>
    <n v="19107"/>
    <n v="1"/>
    <n v="0"/>
    <n v="49"/>
    <x v="0"/>
    <n v="40"/>
    <x v="3"/>
    <n v="2470"/>
    <x v="2"/>
    <n v="0"/>
    <n v="1"/>
    <n v="0"/>
    <n v="0"/>
    <n v="0"/>
    <n v="0"/>
    <n v="0"/>
    <n v="1"/>
    <n v="0"/>
    <n v="0"/>
    <n v="2"/>
    <n v="4"/>
    <n v="9"/>
    <n v="10"/>
    <n v="5"/>
    <n v="16"/>
    <n v="2"/>
    <n v="7"/>
    <n v="1"/>
    <n v="0"/>
    <n v="3"/>
    <x v="1"/>
    <x v="1"/>
    <x v="1"/>
    <n v="7.5"/>
    <x v="1"/>
    <n v="30"/>
    <x v="1"/>
    <n v="0"/>
    <n v="0"/>
    <n v="0"/>
    <n v="0"/>
    <n v="0"/>
    <n v="0"/>
    <m/>
    <n v="0"/>
    <n v="3"/>
    <n v="11"/>
    <n v="14"/>
    <x v="1"/>
    <x v="1"/>
    <x v="8"/>
    <x v="0"/>
  </r>
  <r>
    <n v="1460"/>
    <n v="75484"/>
    <n v="0"/>
    <n v="1"/>
    <n v="50"/>
    <x v="0"/>
    <n v="44"/>
    <x v="3"/>
    <n v="2855"/>
    <x v="1"/>
    <n v="0"/>
    <n v="0"/>
    <n v="0"/>
    <n v="1"/>
    <n v="0"/>
    <n v="1"/>
    <n v="0"/>
    <n v="0"/>
    <n v="0"/>
    <n v="0"/>
    <n v="378"/>
    <n v="97"/>
    <n v="259"/>
    <n v="197"/>
    <n v="194"/>
    <n v="34"/>
    <n v="2"/>
    <n v="4"/>
    <n v="7"/>
    <n v="3"/>
    <n v="6"/>
    <x v="21"/>
    <x v="2"/>
    <x v="2"/>
    <n v="70.3125"/>
    <x v="0"/>
    <n v="1125"/>
    <x v="4"/>
    <n v="0"/>
    <n v="0"/>
    <n v="0"/>
    <n v="0"/>
    <n v="0"/>
    <n v="0"/>
    <m/>
    <n v="0"/>
    <n v="3"/>
    <n v="11"/>
    <n v="1091"/>
    <x v="1"/>
    <x v="1"/>
    <x v="26"/>
    <x v="0"/>
  </r>
  <r>
    <n v="1461"/>
    <n v="70379"/>
    <n v="0"/>
    <n v="1"/>
    <n v="84"/>
    <x v="3"/>
    <n v="44"/>
    <x v="3"/>
    <n v="2642"/>
    <x v="0"/>
    <n v="0"/>
    <n v="0"/>
    <n v="1"/>
    <n v="0"/>
    <n v="0"/>
    <n v="0"/>
    <n v="0"/>
    <n v="0"/>
    <n v="1"/>
    <n v="0"/>
    <n v="553"/>
    <n v="25"/>
    <n v="142"/>
    <n v="65"/>
    <n v="67"/>
    <n v="8"/>
    <n v="3"/>
    <n v="4"/>
    <n v="6"/>
    <n v="3"/>
    <n v="13"/>
    <x v="0"/>
    <x v="0"/>
    <x v="1"/>
    <n v="38.727272727272727"/>
    <x v="2"/>
    <n v="852"/>
    <x v="2"/>
    <n v="0"/>
    <n v="0"/>
    <n v="0"/>
    <n v="0"/>
    <n v="0"/>
    <n v="0"/>
    <m/>
    <n v="0"/>
    <n v="3"/>
    <n v="11"/>
    <n v="844"/>
    <x v="1"/>
    <x v="1"/>
    <x v="30"/>
    <x v="0"/>
  </r>
  <r>
    <n v="1462"/>
    <n v="79419"/>
    <n v="0"/>
    <n v="0"/>
    <n v="96"/>
    <x v="3"/>
    <n v="50"/>
    <x v="1"/>
    <n v="2166"/>
    <x v="1"/>
    <n v="0"/>
    <n v="0"/>
    <n v="0"/>
    <n v="1"/>
    <n v="0"/>
    <n v="0"/>
    <n v="0"/>
    <n v="0"/>
    <n v="1"/>
    <n v="0"/>
    <n v="751"/>
    <n v="127"/>
    <n v="687"/>
    <n v="20"/>
    <n v="15"/>
    <n v="31"/>
    <n v="1"/>
    <n v="2"/>
    <n v="4"/>
    <n v="6"/>
    <n v="4"/>
    <x v="4"/>
    <x v="4"/>
    <x v="0"/>
    <n v="114.28571428571429"/>
    <x v="0"/>
    <n v="1600"/>
    <x v="0"/>
    <n v="0"/>
    <n v="0"/>
    <n v="0"/>
    <n v="0"/>
    <n v="0"/>
    <n v="0"/>
    <m/>
    <n v="0"/>
    <n v="3"/>
    <n v="11"/>
    <n v="1569"/>
    <x v="1"/>
    <x v="1"/>
    <x v="13"/>
    <x v="0"/>
  </r>
  <r>
    <n v="1463"/>
    <n v="64014"/>
    <n v="2"/>
    <n v="1"/>
    <n v="56"/>
    <x v="0"/>
    <n v="74"/>
    <x v="4"/>
    <n v="2178"/>
    <x v="1"/>
    <n v="0"/>
    <n v="0"/>
    <n v="0"/>
    <n v="1"/>
    <n v="0"/>
    <n v="0"/>
    <n v="0"/>
    <n v="0"/>
    <n v="0"/>
    <n v="1"/>
    <n v="406"/>
    <n v="0"/>
    <n v="30"/>
    <n v="0"/>
    <n v="0"/>
    <n v="8"/>
    <n v="7"/>
    <n v="7"/>
    <n v="8"/>
    <n v="2"/>
    <n v="5"/>
    <x v="9"/>
    <x v="4"/>
    <x v="2"/>
    <n v="29.066666666666666"/>
    <x v="2"/>
    <n v="436"/>
    <x v="3"/>
    <n v="1"/>
    <n v="0"/>
    <n v="0"/>
    <n v="0"/>
    <n v="0"/>
    <n v="1"/>
    <m/>
    <n v="0"/>
    <n v="3"/>
    <n v="11"/>
    <n v="428"/>
    <x v="1"/>
    <x v="1"/>
    <x v="27"/>
    <x v="0"/>
  </r>
  <r>
    <n v="1464"/>
    <n v="76998"/>
    <n v="0"/>
    <n v="1"/>
    <n v="85"/>
    <x v="3"/>
    <n v="65"/>
    <x v="0"/>
    <n v="2693"/>
    <x v="2"/>
    <n v="0"/>
    <n v="1"/>
    <n v="0"/>
    <n v="0"/>
    <n v="0"/>
    <n v="0"/>
    <n v="0"/>
    <n v="1"/>
    <n v="0"/>
    <n v="0"/>
    <n v="1449"/>
    <n v="89"/>
    <n v="161"/>
    <n v="69"/>
    <n v="35"/>
    <n v="107"/>
    <n v="2"/>
    <n v="6"/>
    <n v="11"/>
    <n v="8"/>
    <n v="8"/>
    <x v="26"/>
    <x v="0"/>
    <x v="2"/>
    <n v="66.777777777777771"/>
    <x v="0"/>
    <n v="1803"/>
    <x v="0"/>
    <n v="0"/>
    <n v="0"/>
    <n v="0"/>
    <n v="0"/>
    <n v="1"/>
    <n v="1"/>
    <m/>
    <n v="0"/>
    <n v="3"/>
    <n v="11"/>
    <n v="1696"/>
    <x v="1"/>
    <x v="1"/>
    <x v="13"/>
    <x v="0"/>
  </r>
  <r>
    <n v="1465"/>
    <n v="49854"/>
    <n v="1"/>
    <n v="0"/>
    <n v="63"/>
    <x v="4"/>
    <n v="48"/>
    <x v="3"/>
    <n v="2390"/>
    <x v="1"/>
    <n v="0"/>
    <n v="0"/>
    <n v="0"/>
    <n v="1"/>
    <n v="0"/>
    <n v="0"/>
    <n v="0"/>
    <n v="0"/>
    <n v="1"/>
    <n v="0"/>
    <n v="123"/>
    <n v="17"/>
    <n v="171"/>
    <n v="39"/>
    <n v="0"/>
    <n v="30"/>
    <n v="5"/>
    <n v="6"/>
    <n v="6"/>
    <n v="2"/>
    <n v="5"/>
    <x v="15"/>
    <x v="4"/>
    <x v="2"/>
    <n v="26.923076923076923"/>
    <x v="2"/>
    <n v="350"/>
    <x v="3"/>
    <n v="0"/>
    <n v="0"/>
    <n v="0"/>
    <n v="0"/>
    <n v="0"/>
    <n v="0"/>
    <m/>
    <n v="0"/>
    <n v="3"/>
    <n v="11"/>
    <n v="320"/>
    <x v="1"/>
    <x v="1"/>
    <x v="18"/>
    <x v="0"/>
  </r>
  <r>
    <n v="1466"/>
    <n v="60585"/>
    <n v="1"/>
    <n v="1"/>
    <n v="17"/>
    <x v="2"/>
    <n v="49"/>
    <x v="3"/>
    <n v="2529"/>
    <x v="2"/>
    <n v="0"/>
    <n v="1"/>
    <n v="0"/>
    <n v="0"/>
    <n v="0"/>
    <n v="0"/>
    <n v="0"/>
    <n v="0"/>
    <n v="0"/>
    <n v="1"/>
    <n v="267"/>
    <n v="42"/>
    <n v="309"/>
    <n v="55"/>
    <n v="42"/>
    <n v="21"/>
    <n v="10"/>
    <n v="5"/>
    <n v="7"/>
    <n v="4"/>
    <n v="9"/>
    <x v="2"/>
    <x v="2"/>
    <x v="1"/>
    <n v="35.75"/>
    <x v="2"/>
    <n v="715"/>
    <x v="2"/>
    <n v="0"/>
    <n v="0"/>
    <n v="0"/>
    <n v="0"/>
    <n v="0"/>
    <n v="0"/>
    <m/>
    <n v="0"/>
    <n v="3"/>
    <n v="11"/>
    <n v="694"/>
    <x v="0"/>
    <x v="0"/>
    <x v="2"/>
    <x v="0"/>
  </r>
  <r>
    <n v="1467"/>
    <n v="42873"/>
    <n v="1"/>
    <n v="1"/>
    <n v="11"/>
    <x v="5"/>
    <n v="70"/>
    <x v="4"/>
    <n v="2683"/>
    <x v="3"/>
    <n v="1"/>
    <n v="0"/>
    <n v="0"/>
    <n v="0"/>
    <n v="0"/>
    <n v="0"/>
    <n v="0"/>
    <n v="0"/>
    <n v="0"/>
    <n v="1"/>
    <n v="209"/>
    <n v="0"/>
    <n v="40"/>
    <n v="3"/>
    <n v="2"/>
    <n v="15"/>
    <n v="4"/>
    <n v="8"/>
    <n v="6"/>
    <n v="1"/>
    <n v="4"/>
    <x v="12"/>
    <x v="4"/>
    <x v="2"/>
    <n v="23.09090909090909"/>
    <x v="1"/>
    <n v="254"/>
    <x v="3"/>
    <n v="0"/>
    <n v="0"/>
    <n v="0"/>
    <n v="0"/>
    <n v="0"/>
    <n v="0"/>
    <m/>
    <n v="0"/>
    <n v="3"/>
    <n v="11"/>
    <n v="239"/>
    <x v="1"/>
    <x v="1"/>
    <x v="19"/>
    <x v="0"/>
  </r>
  <r>
    <n v="1468"/>
    <n v="87679"/>
    <n v="0"/>
    <n v="0"/>
    <n v="62"/>
    <x v="4"/>
    <n v="32"/>
    <x v="2"/>
    <n v="2496"/>
    <x v="1"/>
    <n v="0"/>
    <n v="0"/>
    <n v="0"/>
    <n v="1"/>
    <n v="0"/>
    <n v="0"/>
    <n v="0"/>
    <n v="1"/>
    <n v="0"/>
    <n v="0"/>
    <n v="1259"/>
    <n v="172"/>
    <n v="815"/>
    <n v="97"/>
    <n v="148"/>
    <n v="33"/>
    <n v="1"/>
    <n v="4"/>
    <n v="7"/>
    <n v="11"/>
    <n v="10"/>
    <x v="14"/>
    <x v="0"/>
    <x v="0"/>
    <n v="88.964285714285708"/>
    <x v="0"/>
    <n v="2491"/>
    <x v="0"/>
    <n v="1"/>
    <n v="0"/>
    <n v="1"/>
    <n v="0"/>
    <n v="1"/>
    <n v="3"/>
    <m/>
    <n v="0"/>
    <n v="3"/>
    <n v="11"/>
    <n v="2458"/>
    <x v="0"/>
    <x v="0"/>
    <x v="45"/>
    <x v="0"/>
  </r>
  <r>
    <n v="1469"/>
    <n v="57867"/>
    <n v="1"/>
    <n v="0"/>
    <n v="48"/>
    <x v="0"/>
    <n v="42"/>
    <x v="3"/>
    <n v="2430"/>
    <x v="1"/>
    <n v="0"/>
    <n v="0"/>
    <n v="0"/>
    <n v="1"/>
    <n v="0"/>
    <n v="0"/>
    <n v="0"/>
    <n v="1"/>
    <n v="0"/>
    <n v="0"/>
    <n v="344"/>
    <n v="35"/>
    <n v="178"/>
    <n v="15"/>
    <n v="23"/>
    <n v="17"/>
    <n v="7"/>
    <n v="6"/>
    <n v="7"/>
    <n v="2"/>
    <n v="9"/>
    <x v="23"/>
    <x v="2"/>
    <x v="1"/>
    <n v="33.055555555555557"/>
    <x v="2"/>
    <n v="595"/>
    <x v="2"/>
    <n v="0"/>
    <n v="0"/>
    <n v="0"/>
    <n v="0"/>
    <n v="0"/>
    <n v="0"/>
    <m/>
    <n v="0"/>
    <n v="3"/>
    <n v="11"/>
    <n v="578"/>
    <x v="1"/>
    <x v="1"/>
    <x v="22"/>
    <x v="0"/>
  </r>
  <r>
    <n v="1470"/>
    <n v="35765"/>
    <n v="1"/>
    <n v="0"/>
    <n v="86"/>
    <x v="3"/>
    <n v="30"/>
    <x v="2"/>
    <n v="2359"/>
    <x v="2"/>
    <n v="0"/>
    <n v="1"/>
    <n v="0"/>
    <n v="0"/>
    <n v="0"/>
    <n v="0"/>
    <n v="0"/>
    <n v="1"/>
    <n v="0"/>
    <n v="0"/>
    <n v="22"/>
    <n v="3"/>
    <n v="30"/>
    <n v="0"/>
    <n v="5"/>
    <n v="15"/>
    <n v="2"/>
    <n v="6"/>
    <n v="2"/>
    <n v="0"/>
    <n v="4"/>
    <x v="3"/>
    <x v="3"/>
    <x v="1"/>
    <n v="10"/>
    <x v="1"/>
    <n v="60"/>
    <x v="1"/>
    <n v="0"/>
    <n v="0"/>
    <n v="0"/>
    <n v="0"/>
    <n v="0"/>
    <n v="0"/>
    <m/>
    <n v="0"/>
    <n v="3"/>
    <n v="11"/>
    <n v="45"/>
    <x v="1"/>
    <x v="1"/>
    <x v="14"/>
    <x v="0"/>
  </r>
  <r>
    <n v="1471"/>
    <n v="65492"/>
    <n v="0"/>
    <n v="0"/>
    <n v="73"/>
    <x v="4"/>
    <n v="61"/>
    <x v="0"/>
    <n v="2313"/>
    <x v="2"/>
    <n v="0"/>
    <n v="1"/>
    <n v="0"/>
    <n v="0"/>
    <n v="0"/>
    <n v="0"/>
    <n v="0"/>
    <n v="1"/>
    <n v="0"/>
    <n v="0"/>
    <n v="247"/>
    <n v="161"/>
    <n v="295"/>
    <n v="210"/>
    <n v="85"/>
    <n v="47"/>
    <n v="2"/>
    <n v="2"/>
    <n v="4"/>
    <n v="7"/>
    <n v="13"/>
    <x v="13"/>
    <x v="0"/>
    <x v="1"/>
    <n v="41.583333333333336"/>
    <x v="2"/>
    <n v="998"/>
    <x v="2"/>
    <n v="0"/>
    <n v="0"/>
    <n v="0"/>
    <n v="0"/>
    <n v="0"/>
    <n v="0"/>
    <m/>
    <n v="0"/>
    <n v="3"/>
    <n v="11"/>
    <n v="951"/>
    <x v="1"/>
    <x v="1"/>
    <x v="34"/>
    <x v="0"/>
  </r>
  <r>
    <n v="1472"/>
    <n v="32952"/>
    <n v="1"/>
    <n v="0"/>
    <n v="36"/>
    <x v="1"/>
    <n v="43"/>
    <x v="3"/>
    <n v="2369"/>
    <x v="3"/>
    <n v="1"/>
    <n v="0"/>
    <n v="0"/>
    <n v="0"/>
    <n v="0"/>
    <n v="0"/>
    <n v="0"/>
    <n v="1"/>
    <n v="0"/>
    <n v="0"/>
    <n v="38"/>
    <n v="0"/>
    <n v="12"/>
    <n v="3"/>
    <n v="1"/>
    <n v="1"/>
    <n v="1"/>
    <n v="7"/>
    <n v="2"/>
    <n v="0"/>
    <n v="3"/>
    <x v="7"/>
    <x v="3"/>
    <x v="1"/>
    <n v="10.8"/>
    <x v="1"/>
    <n v="54"/>
    <x v="1"/>
    <n v="0"/>
    <n v="0"/>
    <n v="0"/>
    <n v="0"/>
    <n v="0"/>
    <n v="0"/>
    <m/>
    <n v="0"/>
    <n v="3"/>
    <n v="11"/>
    <n v="53"/>
    <x v="1"/>
    <x v="1"/>
    <x v="1"/>
    <x v="0"/>
  </r>
  <r>
    <n v="1473"/>
    <n v="53374"/>
    <n v="0"/>
    <n v="1"/>
    <n v="34"/>
    <x v="1"/>
    <n v="51"/>
    <x v="1"/>
    <n v="2841"/>
    <x v="1"/>
    <n v="0"/>
    <n v="0"/>
    <n v="0"/>
    <n v="1"/>
    <n v="0"/>
    <n v="0"/>
    <n v="0"/>
    <n v="0"/>
    <n v="0"/>
    <n v="1"/>
    <n v="896"/>
    <n v="10"/>
    <n v="101"/>
    <n v="13"/>
    <n v="10"/>
    <n v="34"/>
    <n v="6"/>
    <n v="9"/>
    <n v="4"/>
    <n v="2"/>
    <n v="9"/>
    <x v="9"/>
    <x v="4"/>
    <x v="1"/>
    <n v="68.666666666666671"/>
    <x v="0"/>
    <n v="1030"/>
    <x v="4"/>
    <n v="0"/>
    <n v="0"/>
    <n v="1"/>
    <n v="0"/>
    <n v="0"/>
    <n v="1"/>
    <m/>
    <n v="0"/>
    <n v="3"/>
    <n v="11"/>
    <n v="996"/>
    <x v="0"/>
    <x v="0"/>
    <x v="24"/>
    <x v="1"/>
  </r>
  <r>
    <n v="1474"/>
    <n v="71706"/>
    <n v="0"/>
    <n v="1"/>
    <n v="16"/>
    <x v="2"/>
    <n v="61"/>
    <x v="0"/>
    <n v="2752"/>
    <x v="1"/>
    <n v="0"/>
    <n v="0"/>
    <n v="0"/>
    <n v="1"/>
    <n v="0"/>
    <n v="0"/>
    <n v="0"/>
    <n v="1"/>
    <n v="0"/>
    <n v="0"/>
    <n v="931"/>
    <n v="56"/>
    <n v="253"/>
    <n v="91"/>
    <n v="98"/>
    <n v="14"/>
    <n v="4"/>
    <n v="5"/>
    <n v="9"/>
    <n v="5"/>
    <n v="7"/>
    <x v="27"/>
    <x v="0"/>
    <x v="2"/>
    <n v="68.047619047619051"/>
    <x v="0"/>
    <n v="1429"/>
    <x v="4"/>
    <n v="0"/>
    <n v="0"/>
    <n v="0"/>
    <n v="0"/>
    <n v="0"/>
    <n v="0"/>
    <m/>
    <n v="0"/>
    <n v="3"/>
    <n v="11"/>
    <n v="1415"/>
    <x v="1"/>
    <x v="1"/>
    <x v="11"/>
    <x v="1"/>
  </r>
  <r>
    <n v="1475"/>
    <n v="68487"/>
    <n v="0"/>
    <n v="0"/>
    <n v="48"/>
    <x v="0"/>
    <n v="32"/>
    <x v="2"/>
    <n v="2691"/>
    <x v="2"/>
    <n v="0"/>
    <n v="1"/>
    <n v="0"/>
    <n v="0"/>
    <n v="0"/>
    <n v="0"/>
    <n v="0"/>
    <n v="1"/>
    <n v="0"/>
    <n v="0"/>
    <n v="758"/>
    <n v="12"/>
    <n v="385"/>
    <n v="33"/>
    <n v="89"/>
    <n v="89"/>
    <n v="1"/>
    <n v="4"/>
    <n v="9"/>
    <n v="7"/>
    <n v="13"/>
    <x v="29"/>
    <x v="0"/>
    <x v="1"/>
    <n v="44.03448275862069"/>
    <x v="2"/>
    <n v="1277"/>
    <x v="4"/>
    <n v="0"/>
    <n v="0"/>
    <n v="0"/>
    <n v="0"/>
    <n v="0"/>
    <n v="0"/>
    <m/>
    <n v="0"/>
    <n v="3"/>
    <n v="11"/>
    <n v="1188"/>
    <x v="1"/>
    <x v="1"/>
    <x v="36"/>
    <x v="0"/>
  </r>
  <r>
    <n v="1476"/>
    <n v="53253"/>
    <n v="1"/>
    <n v="1"/>
    <n v="61"/>
    <x v="4"/>
    <n v="45"/>
    <x v="3"/>
    <n v="2662"/>
    <x v="1"/>
    <n v="0"/>
    <n v="0"/>
    <n v="0"/>
    <n v="1"/>
    <n v="0"/>
    <n v="0"/>
    <n v="0"/>
    <n v="0"/>
    <n v="1"/>
    <n v="0"/>
    <n v="216"/>
    <n v="9"/>
    <n v="57"/>
    <n v="20"/>
    <n v="9"/>
    <n v="125"/>
    <n v="7"/>
    <n v="5"/>
    <n v="4"/>
    <n v="3"/>
    <n v="5"/>
    <x v="10"/>
    <x v="4"/>
    <x v="1"/>
    <n v="25.916666666666668"/>
    <x v="2"/>
    <n v="311"/>
    <x v="3"/>
    <n v="0"/>
    <n v="0"/>
    <n v="0"/>
    <n v="0"/>
    <n v="0"/>
    <n v="0"/>
    <m/>
    <n v="0"/>
    <n v="3"/>
    <n v="11"/>
    <n v="186"/>
    <x v="1"/>
    <x v="1"/>
    <x v="18"/>
    <x v="0"/>
  </r>
  <r>
    <n v="1477"/>
    <n v="31163"/>
    <n v="1"/>
    <n v="0"/>
    <n v="54"/>
    <x v="0"/>
    <n v="47"/>
    <x v="3"/>
    <n v="2295"/>
    <x v="3"/>
    <n v="1"/>
    <n v="0"/>
    <n v="0"/>
    <n v="0"/>
    <n v="0"/>
    <n v="1"/>
    <n v="0"/>
    <n v="0"/>
    <n v="0"/>
    <n v="0"/>
    <n v="2"/>
    <n v="3"/>
    <n v="10"/>
    <n v="11"/>
    <n v="2"/>
    <n v="10"/>
    <n v="1"/>
    <n v="6"/>
    <n v="1"/>
    <n v="0"/>
    <n v="3"/>
    <x v="1"/>
    <x v="1"/>
    <x v="1"/>
    <n v="7"/>
    <x v="1"/>
    <n v="28"/>
    <x v="1"/>
    <n v="0"/>
    <n v="0"/>
    <n v="0"/>
    <n v="0"/>
    <n v="0"/>
    <n v="0"/>
    <m/>
    <n v="0"/>
    <n v="3"/>
    <n v="11"/>
    <n v="18"/>
    <x v="1"/>
    <x v="1"/>
    <x v="8"/>
    <x v="0"/>
  </r>
  <r>
    <n v="1478"/>
    <n v="42014"/>
    <n v="1"/>
    <n v="0"/>
    <n v="56"/>
    <x v="0"/>
    <n v="43"/>
    <x v="3"/>
    <n v="2840"/>
    <x v="2"/>
    <n v="0"/>
    <n v="1"/>
    <n v="0"/>
    <n v="0"/>
    <n v="0"/>
    <n v="0"/>
    <n v="0"/>
    <n v="1"/>
    <n v="0"/>
    <n v="0"/>
    <n v="244"/>
    <n v="15"/>
    <n v="108"/>
    <n v="4"/>
    <n v="15"/>
    <n v="50"/>
    <n v="6"/>
    <n v="8"/>
    <n v="7"/>
    <n v="1"/>
    <n v="6"/>
    <x v="4"/>
    <x v="4"/>
    <x v="2"/>
    <n v="27.571428571428573"/>
    <x v="2"/>
    <n v="386"/>
    <x v="3"/>
    <n v="0"/>
    <n v="0"/>
    <n v="0"/>
    <n v="0"/>
    <n v="0"/>
    <n v="0"/>
    <m/>
    <n v="0"/>
    <n v="3"/>
    <n v="11"/>
    <n v="336"/>
    <x v="0"/>
    <x v="0"/>
    <x v="27"/>
    <x v="0"/>
  </r>
  <r>
    <n v="1479"/>
    <n v="54108"/>
    <n v="1"/>
    <n v="1"/>
    <n v="74"/>
    <x v="4"/>
    <n v="47"/>
    <x v="3"/>
    <n v="2760"/>
    <x v="2"/>
    <n v="0"/>
    <n v="1"/>
    <n v="0"/>
    <n v="0"/>
    <n v="0"/>
    <n v="0"/>
    <n v="0"/>
    <n v="0"/>
    <n v="1"/>
    <n v="0"/>
    <n v="539"/>
    <n v="6"/>
    <n v="91"/>
    <n v="8"/>
    <n v="6"/>
    <n v="97"/>
    <n v="13"/>
    <n v="8"/>
    <n v="8"/>
    <n v="2"/>
    <n v="9"/>
    <x v="19"/>
    <x v="2"/>
    <x v="1"/>
    <n v="34.210526315789473"/>
    <x v="2"/>
    <n v="650"/>
    <x v="2"/>
    <n v="0"/>
    <n v="0"/>
    <n v="0"/>
    <n v="0"/>
    <n v="0"/>
    <n v="0"/>
    <m/>
    <n v="0"/>
    <n v="3"/>
    <n v="11"/>
    <n v="553"/>
    <x v="1"/>
    <x v="1"/>
    <x v="34"/>
    <x v="0"/>
  </r>
  <r>
    <n v="1480"/>
    <n v="49667"/>
    <n v="0"/>
    <n v="0"/>
    <n v="35"/>
    <x v="1"/>
    <n v="65"/>
    <x v="0"/>
    <n v="2837"/>
    <x v="0"/>
    <n v="0"/>
    <n v="0"/>
    <n v="1"/>
    <n v="0"/>
    <n v="0"/>
    <n v="0"/>
    <n v="0"/>
    <n v="0"/>
    <n v="0"/>
    <n v="1"/>
    <n v="1181"/>
    <n v="26"/>
    <n v="120"/>
    <n v="17"/>
    <n v="13"/>
    <n v="39"/>
    <n v="2"/>
    <n v="8"/>
    <n v="5"/>
    <n v="10"/>
    <n v="5"/>
    <x v="2"/>
    <x v="2"/>
    <x v="0"/>
    <n v="67.849999999999994"/>
    <x v="0"/>
    <n v="1357"/>
    <x v="4"/>
    <n v="0"/>
    <n v="0"/>
    <n v="1"/>
    <n v="0"/>
    <n v="0"/>
    <n v="1"/>
    <m/>
    <n v="0"/>
    <n v="3"/>
    <n v="11"/>
    <n v="1318"/>
    <x v="0"/>
    <x v="0"/>
    <x v="24"/>
    <x v="1"/>
  </r>
  <r>
    <n v="1481"/>
    <n v="63206"/>
    <n v="0"/>
    <n v="0"/>
    <n v="65"/>
    <x v="4"/>
    <n v="46"/>
    <x v="3"/>
    <n v="2260"/>
    <x v="2"/>
    <n v="0"/>
    <n v="1"/>
    <n v="0"/>
    <n v="0"/>
    <n v="0"/>
    <n v="0"/>
    <n v="0"/>
    <n v="0"/>
    <n v="1"/>
    <n v="0"/>
    <n v="750"/>
    <n v="8"/>
    <n v="125"/>
    <n v="11"/>
    <n v="8"/>
    <n v="26"/>
    <n v="1"/>
    <n v="2"/>
    <n v="4"/>
    <n v="3"/>
    <n v="6"/>
    <x v="15"/>
    <x v="4"/>
    <x v="1"/>
    <n v="69.384615384615387"/>
    <x v="0"/>
    <n v="902"/>
    <x v="2"/>
    <n v="0"/>
    <n v="0"/>
    <n v="0"/>
    <n v="0"/>
    <n v="1"/>
    <n v="1"/>
    <m/>
    <n v="0"/>
    <n v="3"/>
    <n v="11"/>
    <n v="876"/>
    <x v="1"/>
    <x v="1"/>
    <x v="16"/>
    <x v="0"/>
  </r>
  <r>
    <n v="1482"/>
    <n v="57136"/>
    <n v="1"/>
    <n v="1"/>
    <n v="48"/>
    <x v="0"/>
    <n v="48"/>
    <x v="3"/>
    <n v="2514"/>
    <x v="2"/>
    <n v="0"/>
    <n v="1"/>
    <n v="0"/>
    <n v="0"/>
    <n v="0"/>
    <n v="0"/>
    <n v="0"/>
    <n v="0"/>
    <n v="1"/>
    <n v="0"/>
    <n v="306"/>
    <n v="5"/>
    <n v="109"/>
    <n v="21"/>
    <n v="109"/>
    <n v="92"/>
    <n v="9"/>
    <n v="6"/>
    <n v="5"/>
    <n v="2"/>
    <n v="10"/>
    <x v="5"/>
    <x v="2"/>
    <x v="1"/>
    <n v="32.352941176470587"/>
    <x v="2"/>
    <n v="550"/>
    <x v="2"/>
    <n v="0"/>
    <n v="0"/>
    <n v="0"/>
    <n v="0"/>
    <n v="0"/>
    <n v="0"/>
    <m/>
    <n v="0"/>
    <n v="3"/>
    <n v="11"/>
    <n v="458"/>
    <x v="1"/>
    <x v="1"/>
    <x v="22"/>
    <x v="0"/>
  </r>
  <r>
    <n v="1483"/>
    <n v="46772"/>
    <n v="0"/>
    <n v="1"/>
    <n v="88"/>
    <x v="3"/>
    <n v="45"/>
    <x v="3"/>
    <n v="2758"/>
    <x v="1"/>
    <n v="0"/>
    <n v="0"/>
    <n v="0"/>
    <n v="1"/>
    <n v="0"/>
    <n v="1"/>
    <n v="0"/>
    <n v="0"/>
    <n v="0"/>
    <n v="0"/>
    <n v="350"/>
    <n v="104"/>
    <n v="189"/>
    <n v="197"/>
    <n v="151"/>
    <n v="57"/>
    <n v="6"/>
    <n v="8"/>
    <n v="11"/>
    <n v="8"/>
    <n v="5"/>
    <x v="13"/>
    <x v="0"/>
    <x v="2"/>
    <n v="41.291666666666664"/>
    <x v="2"/>
    <n v="991"/>
    <x v="2"/>
    <n v="0"/>
    <n v="0"/>
    <n v="1"/>
    <n v="0"/>
    <n v="0"/>
    <n v="1"/>
    <m/>
    <n v="0"/>
    <n v="3"/>
    <n v="11"/>
    <n v="934"/>
    <x v="1"/>
    <x v="1"/>
    <x v="30"/>
    <x v="0"/>
  </r>
  <r>
    <n v="1484"/>
    <n v="78931"/>
    <n v="0"/>
    <n v="0"/>
    <n v="19"/>
    <x v="2"/>
    <n v="49"/>
    <x v="3"/>
    <n v="2406"/>
    <x v="2"/>
    <n v="0"/>
    <n v="1"/>
    <n v="0"/>
    <n v="0"/>
    <n v="0"/>
    <n v="0"/>
    <n v="0"/>
    <n v="0"/>
    <n v="0"/>
    <n v="1"/>
    <n v="331"/>
    <n v="197"/>
    <n v="170"/>
    <n v="58"/>
    <n v="152"/>
    <n v="35"/>
    <n v="1"/>
    <n v="1"/>
    <n v="2"/>
    <n v="8"/>
    <n v="13"/>
    <x v="18"/>
    <x v="0"/>
    <x v="1"/>
    <n v="39.478260869565219"/>
    <x v="2"/>
    <n v="908"/>
    <x v="2"/>
    <n v="0"/>
    <n v="0"/>
    <n v="0"/>
    <n v="0"/>
    <n v="0"/>
    <n v="0"/>
    <m/>
    <n v="0"/>
    <n v="3"/>
    <n v="11"/>
    <n v="873"/>
    <x v="1"/>
    <x v="1"/>
    <x v="2"/>
    <x v="0"/>
  </r>
  <r>
    <n v="1485"/>
    <n v="53977"/>
    <n v="0"/>
    <n v="1"/>
    <n v="21"/>
    <x v="2"/>
    <n v="62"/>
    <x v="0"/>
    <n v="2545"/>
    <x v="1"/>
    <n v="0"/>
    <n v="0"/>
    <n v="0"/>
    <n v="1"/>
    <n v="0"/>
    <n v="0"/>
    <n v="0"/>
    <n v="1"/>
    <n v="0"/>
    <n v="0"/>
    <n v="620"/>
    <n v="16"/>
    <n v="165"/>
    <n v="0"/>
    <n v="24"/>
    <n v="82"/>
    <n v="5"/>
    <n v="5"/>
    <n v="5"/>
    <n v="5"/>
    <n v="12"/>
    <x v="0"/>
    <x v="0"/>
    <x v="1"/>
    <n v="37.5"/>
    <x v="2"/>
    <n v="825"/>
    <x v="2"/>
    <n v="0"/>
    <n v="0"/>
    <n v="0"/>
    <n v="0"/>
    <n v="0"/>
    <n v="0"/>
    <m/>
    <n v="0"/>
    <n v="3"/>
    <n v="11"/>
    <n v="743"/>
    <x v="1"/>
    <x v="1"/>
    <x v="2"/>
    <x v="0"/>
  </r>
  <r>
    <n v="1486"/>
    <n v="84219"/>
    <n v="0"/>
    <n v="0"/>
    <n v="27"/>
    <x v="2"/>
    <n v="32"/>
    <x v="2"/>
    <n v="2306"/>
    <x v="2"/>
    <n v="0"/>
    <n v="1"/>
    <n v="0"/>
    <n v="0"/>
    <n v="0"/>
    <n v="0"/>
    <n v="0"/>
    <n v="1"/>
    <n v="0"/>
    <n v="0"/>
    <n v="434"/>
    <n v="137"/>
    <n v="400"/>
    <n v="45"/>
    <n v="137"/>
    <n v="45"/>
    <n v="1"/>
    <n v="1"/>
    <n v="3"/>
    <n v="4"/>
    <n v="10"/>
    <x v="5"/>
    <x v="2"/>
    <x v="1"/>
    <n v="67.82352941176471"/>
    <x v="0"/>
    <n v="1153"/>
    <x v="4"/>
    <n v="0"/>
    <n v="0"/>
    <n v="0"/>
    <n v="0"/>
    <n v="0"/>
    <n v="0"/>
    <m/>
    <n v="0"/>
    <n v="3"/>
    <n v="11"/>
    <n v="1108"/>
    <x v="1"/>
    <x v="1"/>
    <x v="11"/>
    <x v="1"/>
  </r>
  <r>
    <n v="1487"/>
    <n v="46098"/>
    <n v="1"/>
    <n v="1"/>
    <n v="86"/>
    <x v="3"/>
    <n v="45"/>
    <x v="3"/>
    <n v="2839"/>
    <x v="0"/>
    <n v="0"/>
    <n v="0"/>
    <n v="1"/>
    <n v="0"/>
    <n v="0"/>
    <n v="0"/>
    <n v="0"/>
    <n v="0"/>
    <n v="1"/>
    <n v="0"/>
    <n v="57"/>
    <n v="0"/>
    <n v="27"/>
    <n v="0"/>
    <n v="0"/>
    <n v="36"/>
    <n v="4"/>
    <n v="8"/>
    <n v="3"/>
    <n v="2"/>
    <n v="2"/>
    <x v="17"/>
    <x v="3"/>
    <x v="2"/>
    <n v="12"/>
    <x v="1"/>
    <n v="84"/>
    <x v="1"/>
    <n v="0"/>
    <n v="0"/>
    <n v="0"/>
    <n v="0"/>
    <n v="0"/>
    <n v="0"/>
    <m/>
    <n v="0"/>
    <n v="3"/>
    <n v="11"/>
    <n v="48"/>
    <x v="1"/>
    <x v="1"/>
    <x v="14"/>
    <x v="0"/>
  </r>
  <r>
    <n v="1488"/>
    <n v="73538"/>
    <n v="0"/>
    <n v="1"/>
    <n v="92"/>
    <x v="3"/>
    <n v="55"/>
    <x v="1"/>
    <n v="2740"/>
    <x v="2"/>
    <n v="0"/>
    <n v="1"/>
    <n v="0"/>
    <n v="0"/>
    <n v="0"/>
    <n v="0"/>
    <n v="0"/>
    <n v="1"/>
    <n v="0"/>
    <n v="0"/>
    <n v="811"/>
    <n v="76"/>
    <n v="428"/>
    <n v="99"/>
    <n v="137"/>
    <n v="107"/>
    <n v="3"/>
    <n v="7"/>
    <n v="10"/>
    <n v="4"/>
    <n v="9"/>
    <x v="18"/>
    <x v="0"/>
    <x v="2"/>
    <n v="67.434782608695656"/>
    <x v="0"/>
    <n v="1551"/>
    <x v="0"/>
    <n v="0"/>
    <n v="0"/>
    <n v="0"/>
    <n v="0"/>
    <n v="0"/>
    <n v="0"/>
    <m/>
    <n v="0"/>
    <n v="3"/>
    <n v="11"/>
    <n v="1444"/>
    <x v="1"/>
    <x v="1"/>
    <x v="13"/>
    <x v="0"/>
  </r>
  <r>
    <n v="1489"/>
    <n v="79529"/>
    <n v="0"/>
    <n v="0"/>
    <n v="1"/>
    <x v="5"/>
    <n v="34"/>
    <x v="2"/>
    <n v="2222"/>
    <x v="2"/>
    <n v="0"/>
    <n v="1"/>
    <n v="0"/>
    <n v="0"/>
    <n v="0"/>
    <n v="0"/>
    <n v="0"/>
    <n v="1"/>
    <n v="0"/>
    <n v="0"/>
    <n v="423"/>
    <n v="42"/>
    <n v="706"/>
    <n v="73"/>
    <n v="197"/>
    <n v="197"/>
    <n v="1"/>
    <n v="2"/>
    <n v="4"/>
    <n v="8"/>
    <n v="9"/>
    <x v="27"/>
    <x v="0"/>
    <x v="1"/>
    <n v="68.61904761904762"/>
    <x v="0"/>
    <n v="1441"/>
    <x v="4"/>
    <n v="0"/>
    <n v="0"/>
    <n v="0"/>
    <n v="0"/>
    <n v="0"/>
    <n v="0"/>
    <m/>
    <n v="0"/>
    <n v="3"/>
    <n v="11"/>
    <n v="1244"/>
    <x v="1"/>
    <x v="1"/>
    <x v="21"/>
    <x v="1"/>
  </r>
  <r>
    <n v="1490"/>
    <n v="20981"/>
    <n v="0"/>
    <n v="0"/>
    <n v="14"/>
    <x v="5"/>
    <n v="43"/>
    <x v="3"/>
    <n v="2584"/>
    <x v="1"/>
    <n v="0"/>
    <n v="0"/>
    <n v="0"/>
    <n v="1"/>
    <n v="0"/>
    <n v="1"/>
    <n v="0"/>
    <n v="0"/>
    <n v="0"/>
    <n v="0"/>
    <n v="2"/>
    <n v="12"/>
    <n v="10"/>
    <n v="6"/>
    <n v="13"/>
    <n v="30"/>
    <n v="1"/>
    <n v="8"/>
    <n v="3"/>
    <n v="1"/>
    <n v="2"/>
    <x v="3"/>
    <x v="3"/>
    <x v="2"/>
    <n v="7.166666666666667"/>
    <x v="1"/>
    <n v="43"/>
    <x v="1"/>
    <n v="0"/>
    <n v="0"/>
    <n v="0"/>
    <n v="0"/>
    <n v="0"/>
    <n v="0"/>
    <m/>
    <n v="0"/>
    <n v="3"/>
    <n v="11"/>
    <n v="13"/>
    <x v="0"/>
    <x v="0"/>
    <x v="23"/>
    <x v="0"/>
  </r>
  <r>
    <n v="1491"/>
    <n v="51766"/>
    <n v="1"/>
    <n v="0"/>
    <n v="74"/>
    <x v="4"/>
    <n v="40"/>
    <x v="3"/>
    <n v="2269"/>
    <x v="0"/>
    <n v="0"/>
    <n v="0"/>
    <n v="1"/>
    <n v="0"/>
    <n v="0"/>
    <n v="0"/>
    <n v="0"/>
    <n v="1"/>
    <n v="0"/>
    <n v="0"/>
    <n v="60"/>
    <n v="51"/>
    <n v="87"/>
    <n v="6"/>
    <n v="20"/>
    <n v="51"/>
    <n v="2"/>
    <n v="5"/>
    <n v="4"/>
    <n v="2"/>
    <n v="4"/>
    <x v="16"/>
    <x v="3"/>
    <x v="2"/>
    <n v="22.4"/>
    <x v="1"/>
    <n v="224"/>
    <x v="3"/>
    <n v="0"/>
    <n v="0"/>
    <n v="0"/>
    <n v="0"/>
    <n v="0"/>
    <n v="0"/>
    <m/>
    <n v="0"/>
    <n v="3"/>
    <n v="11"/>
    <n v="173"/>
    <x v="1"/>
    <x v="1"/>
    <x v="40"/>
    <x v="0"/>
  </r>
  <r>
    <n v="1492"/>
    <n v="55759"/>
    <n v="0"/>
    <n v="1"/>
    <n v="84"/>
    <x v="3"/>
    <n v="58"/>
    <x v="1"/>
    <n v="2737"/>
    <x v="2"/>
    <n v="0"/>
    <n v="1"/>
    <n v="0"/>
    <n v="0"/>
    <n v="0"/>
    <n v="0"/>
    <n v="0"/>
    <n v="1"/>
    <n v="0"/>
    <n v="0"/>
    <n v="675"/>
    <n v="0"/>
    <n v="85"/>
    <n v="10"/>
    <n v="7"/>
    <n v="77"/>
    <n v="5"/>
    <n v="8"/>
    <n v="10"/>
    <n v="3"/>
    <n v="8"/>
    <x v="27"/>
    <x v="0"/>
    <x v="2"/>
    <n v="37"/>
    <x v="2"/>
    <n v="777"/>
    <x v="2"/>
    <n v="0"/>
    <n v="0"/>
    <n v="0"/>
    <n v="0"/>
    <n v="0"/>
    <n v="0"/>
    <m/>
    <n v="0"/>
    <n v="3"/>
    <n v="11"/>
    <n v="700"/>
    <x v="1"/>
    <x v="1"/>
    <x v="30"/>
    <x v="0"/>
  </r>
  <r>
    <n v="1493"/>
    <n v="33039"/>
    <n v="1"/>
    <n v="0"/>
    <n v="4"/>
    <x v="5"/>
    <n v="42"/>
    <x v="3"/>
    <n v="2452"/>
    <x v="2"/>
    <n v="0"/>
    <n v="1"/>
    <n v="0"/>
    <n v="0"/>
    <n v="0"/>
    <n v="0"/>
    <n v="0"/>
    <n v="1"/>
    <n v="0"/>
    <n v="0"/>
    <n v="30"/>
    <n v="8"/>
    <n v="12"/>
    <n v="8"/>
    <n v="8"/>
    <n v="12"/>
    <n v="1"/>
    <n v="5"/>
    <n v="2"/>
    <n v="0"/>
    <n v="4"/>
    <x v="3"/>
    <x v="3"/>
    <x v="1"/>
    <n v="11"/>
    <x v="1"/>
    <n v="66"/>
    <x v="1"/>
    <n v="0"/>
    <n v="0"/>
    <n v="0"/>
    <n v="0"/>
    <n v="0"/>
    <n v="0"/>
    <m/>
    <n v="0"/>
    <n v="3"/>
    <n v="11"/>
    <n v="54"/>
    <x v="1"/>
    <x v="1"/>
    <x v="23"/>
    <x v="0"/>
  </r>
  <r>
    <n v="1494"/>
    <n v="37787"/>
    <n v="1"/>
    <n v="0"/>
    <n v="50"/>
    <x v="0"/>
    <n v="48"/>
    <x v="3"/>
    <n v="2441"/>
    <x v="2"/>
    <n v="0"/>
    <n v="1"/>
    <n v="0"/>
    <n v="0"/>
    <n v="0"/>
    <n v="0"/>
    <n v="0"/>
    <n v="0"/>
    <n v="1"/>
    <n v="0"/>
    <n v="40"/>
    <n v="1"/>
    <n v="40"/>
    <n v="4"/>
    <n v="3"/>
    <n v="18"/>
    <n v="1"/>
    <n v="8"/>
    <n v="3"/>
    <n v="0"/>
    <n v="3"/>
    <x v="3"/>
    <x v="3"/>
    <x v="2"/>
    <n v="14.666666666666666"/>
    <x v="1"/>
    <n v="88"/>
    <x v="1"/>
    <n v="0"/>
    <n v="0"/>
    <n v="0"/>
    <n v="0"/>
    <n v="0"/>
    <n v="0"/>
    <m/>
    <n v="0"/>
    <n v="3"/>
    <n v="11"/>
    <n v="70"/>
    <x v="1"/>
    <x v="1"/>
    <x v="8"/>
    <x v="0"/>
  </r>
  <r>
    <n v="1495"/>
    <n v="27242"/>
    <n v="1"/>
    <n v="0"/>
    <n v="2"/>
    <x v="5"/>
    <n v="50"/>
    <x v="1"/>
    <n v="2754"/>
    <x v="0"/>
    <n v="0"/>
    <n v="0"/>
    <n v="1"/>
    <n v="0"/>
    <n v="0"/>
    <n v="0"/>
    <n v="0"/>
    <n v="1"/>
    <n v="0"/>
    <n v="0"/>
    <n v="3"/>
    <n v="17"/>
    <n v="26"/>
    <n v="20"/>
    <n v="1"/>
    <n v="39"/>
    <n v="2"/>
    <n v="9"/>
    <n v="2"/>
    <n v="0"/>
    <n v="3"/>
    <x v="7"/>
    <x v="3"/>
    <x v="1"/>
    <n v="13.4"/>
    <x v="1"/>
    <n v="67"/>
    <x v="1"/>
    <n v="0"/>
    <n v="0"/>
    <n v="0"/>
    <n v="0"/>
    <n v="0"/>
    <n v="0"/>
    <m/>
    <n v="0"/>
    <n v="3"/>
    <n v="11"/>
    <n v="28"/>
    <x v="0"/>
    <x v="0"/>
    <x v="23"/>
    <x v="0"/>
  </r>
  <r>
    <n v="1496"/>
    <n v="87188"/>
    <n v="0"/>
    <n v="0"/>
    <n v="73"/>
    <x v="4"/>
    <n v="37"/>
    <x v="2"/>
    <n v="2550"/>
    <x v="0"/>
    <n v="0"/>
    <n v="0"/>
    <n v="1"/>
    <n v="0"/>
    <n v="0"/>
    <n v="0"/>
    <n v="0"/>
    <n v="0"/>
    <n v="0"/>
    <n v="1"/>
    <n v="910"/>
    <n v="111"/>
    <n v="724"/>
    <n v="49"/>
    <n v="74"/>
    <n v="55"/>
    <n v="1"/>
    <n v="3"/>
    <n v="10"/>
    <n v="2"/>
    <n v="6"/>
    <x v="23"/>
    <x v="2"/>
    <x v="2"/>
    <n v="103.77777777777777"/>
    <x v="0"/>
    <n v="1868"/>
    <x v="0"/>
    <n v="0"/>
    <n v="0"/>
    <n v="0"/>
    <n v="0"/>
    <n v="0"/>
    <n v="0"/>
    <m/>
    <n v="0"/>
    <n v="3"/>
    <n v="11"/>
    <n v="1813"/>
    <x v="0"/>
    <x v="0"/>
    <x v="45"/>
    <x v="0"/>
  </r>
  <r>
    <n v="1497"/>
    <n v="69930"/>
    <n v="0"/>
    <n v="0"/>
    <n v="21"/>
    <x v="2"/>
    <n v="49"/>
    <x v="3"/>
    <n v="2558"/>
    <x v="1"/>
    <n v="0"/>
    <n v="0"/>
    <n v="0"/>
    <n v="1"/>
    <n v="0"/>
    <n v="0"/>
    <n v="0"/>
    <n v="1"/>
    <n v="0"/>
    <n v="0"/>
    <n v="252"/>
    <n v="98"/>
    <n v="827"/>
    <n v="219"/>
    <n v="70"/>
    <n v="196"/>
    <n v="1"/>
    <n v="3"/>
    <n v="4"/>
    <n v="5"/>
    <n v="12"/>
    <x v="27"/>
    <x v="0"/>
    <x v="1"/>
    <n v="69.80952380952381"/>
    <x v="0"/>
    <n v="1466"/>
    <x v="4"/>
    <n v="0"/>
    <n v="0"/>
    <n v="0"/>
    <n v="0"/>
    <n v="0"/>
    <n v="0"/>
    <m/>
    <n v="0"/>
    <n v="3"/>
    <n v="11"/>
    <n v="1270"/>
    <x v="1"/>
    <x v="1"/>
    <x v="11"/>
    <x v="1"/>
  </r>
  <r>
    <n v="1498"/>
    <n v="37697"/>
    <n v="1"/>
    <n v="0"/>
    <n v="82"/>
    <x v="3"/>
    <n v="44"/>
    <x v="3"/>
    <n v="2301"/>
    <x v="0"/>
    <n v="0"/>
    <n v="0"/>
    <n v="1"/>
    <n v="0"/>
    <n v="0"/>
    <n v="0"/>
    <n v="0"/>
    <n v="1"/>
    <n v="0"/>
    <n v="0"/>
    <n v="34"/>
    <n v="6"/>
    <n v="21"/>
    <n v="11"/>
    <n v="4"/>
    <n v="8"/>
    <n v="1"/>
    <n v="6"/>
    <n v="2"/>
    <n v="1"/>
    <n v="3"/>
    <x v="3"/>
    <x v="3"/>
    <x v="1"/>
    <n v="12.666666666666666"/>
    <x v="1"/>
    <n v="76"/>
    <x v="1"/>
    <n v="0"/>
    <n v="0"/>
    <n v="0"/>
    <n v="0"/>
    <n v="0"/>
    <n v="0"/>
    <m/>
    <n v="0"/>
    <n v="3"/>
    <n v="11"/>
    <n v="68"/>
    <x v="1"/>
    <x v="1"/>
    <x v="14"/>
    <x v="0"/>
  </r>
  <r>
    <n v="1499"/>
    <n v="37401"/>
    <n v="1"/>
    <n v="0"/>
    <n v="14"/>
    <x v="5"/>
    <n v="47"/>
    <x v="3"/>
    <n v="2213"/>
    <x v="2"/>
    <n v="0"/>
    <n v="1"/>
    <n v="0"/>
    <n v="0"/>
    <n v="0"/>
    <n v="0"/>
    <n v="0"/>
    <n v="0"/>
    <n v="0"/>
    <n v="1"/>
    <n v="19"/>
    <n v="3"/>
    <n v="19"/>
    <n v="3"/>
    <n v="1"/>
    <n v="3"/>
    <n v="2"/>
    <n v="7"/>
    <n v="2"/>
    <n v="0"/>
    <n v="3"/>
    <x v="7"/>
    <x v="3"/>
    <x v="1"/>
    <n v="9"/>
    <x v="1"/>
    <n v="45"/>
    <x v="1"/>
    <n v="0"/>
    <n v="0"/>
    <n v="0"/>
    <n v="0"/>
    <n v="0"/>
    <n v="0"/>
    <m/>
    <n v="0"/>
    <n v="3"/>
    <n v="11"/>
    <n v="42"/>
    <x v="1"/>
    <x v="1"/>
    <x v="23"/>
    <x v="0"/>
  </r>
  <r>
    <n v="1500"/>
    <n v="3502"/>
    <n v="1"/>
    <n v="0"/>
    <n v="56"/>
    <x v="0"/>
    <n v="47"/>
    <x v="3"/>
    <n v="2601"/>
    <x v="0"/>
    <n v="0"/>
    <n v="0"/>
    <n v="1"/>
    <n v="0"/>
    <n v="0"/>
    <n v="0"/>
    <n v="0"/>
    <n v="1"/>
    <n v="0"/>
    <n v="0"/>
    <n v="2"/>
    <n v="1"/>
    <n v="1"/>
    <n v="0"/>
    <n v="0"/>
    <n v="1"/>
    <n v="0"/>
    <n v="14"/>
    <n v="0"/>
    <n v="0"/>
    <n v="0"/>
    <x v="31"/>
    <x v="5"/>
    <x v="2"/>
    <s v="0"/>
    <x v="0"/>
    <n v="4"/>
    <x v="1"/>
    <n v="0"/>
    <n v="0"/>
    <n v="0"/>
    <n v="0"/>
    <n v="0"/>
    <n v="0"/>
    <m/>
    <n v="0"/>
    <n v="3"/>
    <n v="11"/>
    <n v="3"/>
    <x v="1"/>
    <x v="1"/>
    <x v="55"/>
    <x v="0"/>
  </r>
  <r>
    <n v="1501"/>
    <n v="58597"/>
    <n v="1"/>
    <n v="1"/>
    <n v="20"/>
    <x v="2"/>
    <n v="44"/>
    <x v="3"/>
    <n v="2745"/>
    <x v="2"/>
    <n v="0"/>
    <n v="1"/>
    <n v="0"/>
    <n v="0"/>
    <n v="0"/>
    <n v="0"/>
    <n v="0"/>
    <n v="1"/>
    <n v="0"/>
    <n v="0"/>
    <n v="490"/>
    <n v="0"/>
    <n v="184"/>
    <n v="10"/>
    <n v="28"/>
    <n v="21"/>
    <n v="12"/>
    <n v="7"/>
    <n v="7"/>
    <n v="4"/>
    <n v="9"/>
    <x v="2"/>
    <x v="2"/>
    <x v="1"/>
    <n v="35.6"/>
    <x v="2"/>
    <n v="712"/>
    <x v="2"/>
    <n v="0"/>
    <n v="0"/>
    <n v="0"/>
    <n v="0"/>
    <n v="0"/>
    <n v="0"/>
    <m/>
    <n v="0"/>
    <n v="3"/>
    <n v="11"/>
    <n v="691"/>
    <x v="1"/>
    <x v="1"/>
    <x v="2"/>
    <x v="0"/>
  </r>
  <r>
    <n v="1502"/>
    <n v="82032"/>
    <n v="0"/>
    <n v="0"/>
    <n v="54"/>
    <x v="0"/>
    <n v="72"/>
    <x v="4"/>
    <n v="2244"/>
    <x v="4"/>
    <n v="0"/>
    <n v="0"/>
    <n v="0"/>
    <n v="0"/>
    <n v="1"/>
    <n v="0"/>
    <n v="0"/>
    <n v="0"/>
    <n v="0"/>
    <n v="1"/>
    <n v="332"/>
    <n v="194"/>
    <n v="377"/>
    <n v="149"/>
    <n v="125"/>
    <n v="57"/>
    <n v="0"/>
    <n v="1"/>
    <n v="4"/>
    <n v="6"/>
    <n v="7"/>
    <x v="5"/>
    <x v="2"/>
    <x v="1"/>
    <n v="69.235294117647058"/>
    <x v="0"/>
    <n v="1177"/>
    <x v="4"/>
    <n v="0"/>
    <n v="0"/>
    <n v="0"/>
    <n v="0"/>
    <n v="0"/>
    <n v="0"/>
    <m/>
    <n v="0"/>
    <n v="3"/>
    <n v="11"/>
    <n v="1120"/>
    <x v="1"/>
    <x v="1"/>
    <x v="26"/>
    <x v="0"/>
  </r>
  <r>
    <n v="1503"/>
    <n v="28087"/>
    <n v="1"/>
    <n v="1"/>
    <n v="77"/>
    <x v="3"/>
    <n v="62"/>
    <x v="0"/>
    <n v="2724"/>
    <x v="1"/>
    <n v="0"/>
    <n v="0"/>
    <n v="0"/>
    <n v="1"/>
    <n v="0"/>
    <n v="0"/>
    <n v="0"/>
    <n v="1"/>
    <n v="0"/>
    <n v="0"/>
    <n v="53"/>
    <n v="8"/>
    <n v="17"/>
    <n v="13"/>
    <n v="0"/>
    <n v="21"/>
    <n v="3"/>
    <n v="7"/>
    <n v="2"/>
    <n v="2"/>
    <n v="2"/>
    <x v="3"/>
    <x v="3"/>
    <x v="2"/>
    <n v="15.166666666666666"/>
    <x v="1"/>
    <n v="91"/>
    <x v="1"/>
    <n v="0"/>
    <n v="0"/>
    <n v="0"/>
    <n v="0"/>
    <n v="0"/>
    <n v="0"/>
    <m/>
    <n v="0"/>
    <n v="3"/>
    <n v="11"/>
    <n v="70"/>
    <x v="1"/>
    <x v="1"/>
    <x v="14"/>
    <x v="0"/>
  </r>
  <r>
    <n v="1504"/>
    <n v="74004"/>
    <n v="0"/>
    <n v="0"/>
    <n v="5"/>
    <x v="5"/>
    <n v="33"/>
    <x v="2"/>
    <n v="2284"/>
    <x v="0"/>
    <n v="0"/>
    <n v="0"/>
    <n v="1"/>
    <n v="0"/>
    <n v="0"/>
    <n v="0"/>
    <n v="0"/>
    <n v="0"/>
    <n v="0"/>
    <n v="1"/>
    <n v="784"/>
    <n v="48"/>
    <n v="560"/>
    <n v="42"/>
    <n v="176"/>
    <n v="48"/>
    <n v="1"/>
    <n v="3"/>
    <n v="4"/>
    <n v="6"/>
    <n v="4"/>
    <x v="4"/>
    <x v="4"/>
    <x v="0"/>
    <n v="115"/>
    <x v="0"/>
    <n v="1610"/>
    <x v="0"/>
    <n v="1"/>
    <n v="0"/>
    <n v="0"/>
    <n v="0"/>
    <n v="1"/>
    <n v="2"/>
    <m/>
    <n v="0"/>
    <n v="3"/>
    <n v="11"/>
    <n v="1562"/>
    <x v="0"/>
    <x v="0"/>
    <x v="25"/>
    <x v="1"/>
  </r>
  <r>
    <n v="1505"/>
    <n v="19740"/>
    <n v="0"/>
    <n v="1"/>
    <n v="65"/>
    <x v="4"/>
    <n v="60"/>
    <x v="0"/>
    <n v="2621"/>
    <x v="1"/>
    <n v="0"/>
    <n v="0"/>
    <n v="0"/>
    <n v="1"/>
    <n v="0"/>
    <n v="0"/>
    <n v="0"/>
    <n v="1"/>
    <n v="0"/>
    <n v="0"/>
    <n v="7"/>
    <n v="11"/>
    <n v="3"/>
    <n v="10"/>
    <n v="4"/>
    <n v="20"/>
    <n v="2"/>
    <n v="5"/>
    <n v="1"/>
    <n v="1"/>
    <n v="3"/>
    <x v="7"/>
    <x v="3"/>
    <x v="1"/>
    <n v="7"/>
    <x v="1"/>
    <n v="35"/>
    <x v="1"/>
    <n v="0"/>
    <n v="0"/>
    <n v="0"/>
    <n v="0"/>
    <n v="0"/>
    <n v="0"/>
    <m/>
    <n v="0"/>
    <n v="3"/>
    <n v="11"/>
    <n v="15"/>
    <x v="1"/>
    <x v="1"/>
    <x v="28"/>
    <x v="0"/>
  </r>
  <r>
    <n v="1506"/>
    <n v="57036"/>
    <n v="0"/>
    <n v="1"/>
    <n v="33"/>
    <x v="1"/>
    <n v="45"/>
    <x v="3"/>
    <n v="2724"/>
    <x v="2"/>
    <n v="0"/>
    <n v="1"/>
    <n v="0"/>
    <n v="0"/>
    <n v="0"/>
    <n v="1"/>
    <n v="0"/>
    <n v="0"/>
    <n v="0"/>
    <n v="0"/>
    <n v="1171"/>
    <n v="43"/>
    <n v="219"/>
    <n v="19"/>
    <n v="14"/>
    <n v="47"/>
    <n v="4"/>
    <n v="9"/>
    <n v="6"/>
    <n v="3"/>
    <n v="13"/>
    <x v="0"/>
    <x v="0"/>
    <x v="1"/>
    <n v="66.63636363636364"/>
    <x v="0"/>
    <n v="1466"/>
    <x v="4"/>
    <n v="0"/>
    <n v="0"/>
    <n v="1"/>
    <n v="0"/>
    <n v="0"/>
    <n v="1"/>
    <m/>
    <n v="0"/>
    <n v="3"/>
    <n v="11"/>
    <n v="1419"/>
    <x v="1"/>
    <x v="1"/>
    <x v="24"/>
    <x v="1"/>
  </r>
  <r>
    <n v="1507"/>
    <n v="53083"/>
    <n v="1"/>
    <n v="1"/>
    <n v="65"/>
    <x v="4"/>
    <n v="62"/>
    <x v="0"/>
    <n v="2569"/>
    <x v="1"/>
    <n v="0"/>
    <n v="0"/>
    <n v="0"/>
    <n v="1"/>
    <n v="0"/>
    <n v="1"/>
    <n v="0"/>
    <n v="0"/>
    <n v="0"/>
    <n v="0"/>
    <n v="215"/>
    <n v="7"/>
    <n v="33"/>
    <n v="3"/>
    <n v="0"/>
    <n v="13"/>
    <n v="6"/>
    <n v="7"/>
    <n v="5"/>
    <n v="1"/>
    <n v="5"/>
    <x v="12"/>
    <x v="4"/>
    <x v="2"/>
    <n v="23.454545454545453"/>
    <x v="1"/>
    <n v="258"/>
    <x v="3"/>
    <n v="0"/>
    <n v="0"/>
    <n v="0"/>
    <n v="1"/>
    <n v="0"/>
    <n v="1"/>
    <m/>
    <n v="0"/>
    <n v="3"/>
    <n v="11"/>
    <n v="245"/>
    <x v="1"/>
    <x v="1"/>
    <x v="40"/>
    <x v="0"/>
  </r>
  <r>
    <n v="1508"/>
    <n v="69283"/>
    <n v="0"/>
    <n v="1"/>
    <n v="41"/>
    <x v="1"/>
    <n v="45"/>
    <x v="3"/>
    <n v="2174"/>
    <x v="2"/>
    <n v="0"/>
    <n v="1"/>
    <n v="0"/>
    <n v="0"/>
    <n v="0"/>
    <n v="0"/>
    <n v="0"/>
    <n v="0"/>
    <n v="0"/>
    <n v="1"/>
    <n v="674"/>
    <n v="62"/>
    <n v="134"/>
    <n v="0"/>
    <n v="26"/>
    <n v="8"/>
    <n v="4"/>
    <n v="5"/>
    <n v="7"/>
    <n v="3"/>
    <n v="13"/>
    <x v="18"/>
    <x v="0"/>
    <x v="1"/>
    <n v="38.956521739130437"/>
    <x v="2"/>
    <n v="896"/>
    <x v="2"/>
    <n v="0"/>
    <n v="0"/>
    <n v="0"/>
    <n v="0"/>
    <n v="0"/>
    <n v="0"/>
    <m/>
    <n v="0"/>
    <n v="3"/>
    <n v="11"/>
    <n v="888"/>
    <x v="1"/>
    <x v="1"/>
    <x v="5"/>
    <x v="0"/>
  </r>
  <r>
    <n v="1509"/>
    <n v="46098"/>
    <n v="1"/>
    <n v="1"/>
    <n v="86"/>
    <x v="3"/>
    <n v="45"/>
    <x v="3"/>
    <n v="2839"/>
    <x v="0"/>
    <n v="0"/>
    <n v="0"/>
    <n v="1"/>
    <n v="0"/>
    <n v="0"/>
    <n v="0"/>
    <n v="0"/>
    <n v="0"/>
    <n v="1"/>
    <n v="0"/>
    <n v="57"/>
    <n v="0"/>
    <n v="27"/>
    <n v="0"/>
    <n v="0"/>
    <n v="36"/>
    <n v="4"/>
    <n v="8"/>
    <n v="3"/>
    <n v="2"/>
    <n v="2"/>
    <x v="17"/>
    <x v="3"/>
    <x v="2"/>
    <n v="12"/>
    <x v="1"/>
    <n v="84"/>
    <x v="1"/>
    <n v="0"/>
    <n v="0"/>
    <n v="0"/>
    <n v="0"/>
    <n v="0"/>
    <n v="0"/>
    <m/>
    <n v="0"/>
    <n v="3"/>
    <n v="11"/>
    <n v="48"/>
    <x v="0"/>
    <x v="0"/>
    <x v="14"/>
    <x v="0"/>
  </r>
  <r>
    <n v="1510"/>
    <n v="23331"/>
    <n v="1"/>
    <n v="0"/>
    <n v="92"/>
    <x v="3"/>
    <n v="32"/>
    <x v="2"/>
    <n v="2822"/>
    <x v="2"/>
    <n v="0"/>
    <n v="1"/>
    <n v="0"/>
    <n v="0"/>
    <n v="0"/>
    <n v="1"/>
    <n v="0"/>
    <n v="0"/>
    <n v="0"/>
    <n v="0"/>
    <n v="5"/>
    <n v="36"/>
    <n v="7"/>
    <n v="0"/>
    <n v="10"/>
    <n v="45"/>
    <n v="2"/>
    <n v="8"/>
    <n v="3"/>
    <n v="0"/>
    <n v="3"/>
    <x v="3"/>
    <x v="3"/>
    <x v="2"/>
    <n v="9.6666666666666661"/>
    <x v="1"/>
    <n v="58"/>
    <x v="1"/>
    <n v="0"/>
    <n v="0"/>
    <n v="0"/>
    <n v="0"/>
    <n v="0"/>
    <n v="0"/>
    <m/>
    <n v="0"/>
    <n v="3"/>
    <n v="11"/>
    <n v="13"/>
    <x v="1"/>
    <x v="1"/>
    <x v="14"/>
    <x v="0"/>
  </r>
  <r>
    <n v="1511"/>
    <n v="23331"/>
    <n v="1"/>
    <n v="0"/>
    <n v="97"/>
    <x v="3"/>
    <n v="32"/>
    <x v="2"/>
    <n v="2791"/>
    <x v="0"/>
    <n v="0"/>
    <n v="0"/>
    <n v="1"/>
    <n v="0"/>
    <n v="0"/>
    <n v="1"/>
    <n v="0"/>
    <n v="0"/>
    <n v="0"/>
    <n v="0"/>
    <n v="104"/>
    <n v="20"/>
    <n v="101"/>
    <n v="24"/>
    <n v="15"/>
    <n v="5"/>
    <n v="6"/>
    <n v="9"/>
    <n v="5"/>
    <n v="1"/>
    <n v="5"/>
    <x v="12"/>
    <x v="4"/>
    <x v="2"/>
    <n v="24"/>
    <x v="1"/>
    <n v="264"/>
    <x v="3"/>
    <n v="0"/>
    <n v="0"/>
    <n v="0"/>
    <n v="0"/>
    <n v="0"/>
    <n v="0"/>
    <m/>
    <n v="0"/>
    <n v="3"/>
    <n v="11"/>
    <n v="259"/>
    <x v="1"/>
    <x v="1"/>
    <x v="31"/>
    <x v="0"/>
  </r>
  <r>
    <n v="1512"/>
    <n v="9255"/>
    <n v="1"/>
    <n v="0"/>
    <n v="91"/>
    <x v="3"/>
    <n v="31"/>
    <x v="2"/>
    <n v="2350"/>
    <x v="0"/>
    <n v="0"/>
    <n v="0"/>
    <n v="1"/>
    <n v="0"/>
    <n v="0"/>
    <n v="0"/>
    <n v="0"/>
    <n v="1"/>
    <n v="0"/>
    <n v="0"/>
    <n v="9"/>
    <n v="0"/>
    <n v="7"/>
    <n v="2"/>
    <n v="0"/>
    <n v="4"/>
    <n v="1"/>
    <n v="8"/>
    <n v="1"/>
    <n v="1"/>
    <n v="2"/>
    <x v="1"/>
    <x v="1"/>
    <x v="1"/>
    <n v="4.5"/>
    <x v="1"/>
    <n v="18"/>
    <x v="1"/>
    <n v="0"/>
    <n v="0"/>
    <n v="0"/>
    <n v="0"/>
    <n v="0"/>
    <n v="0"/>
    <m/>
    <n v="0"/>
    <n v="3"/>
    <n v="11"/>
    <n v="14"/>
    <x v="1"/>
    <x v="1"/>
    <x v="14"/>
    <x v="0"/>
  </r>
  <r>
    <n v="1513"/>
    <n v="67786"/>
    <n v="0"/>
    <n v="0"/>
    <n v="0"/>
    <x v="5"/>
    <n v="61"/>
    <x v="0"/>
    <n v="2363"/>
    <x v="4"/>
    <n v="0"/>
    <n v="0"/>
    <n v="0"/>
    <n v="0"/>
    <n v="1"/>
    <n v="0"/>
    <n v="0"/>
    <n v="0"/>
    <n v="0"/>
    <n v="1"/>
    <n v="431"/>
    <n v="82"/>
    <n v="441"/>
    <n v="80"/>
    <n v="20"/>
    <n v="102"/>
    <n v="1"/>
    <n v="1"/>
    <n v="3"/>
    <n v="6"/>
    <n v="6"/>
    <x v="9"/>
    <x v="4"/>
    <x v="0"/>
    <n v="70.266666666666666"/>
    <x v="0"/>
    <n v="1054"/>
    <x v="4"/>
    <n v="0"/>
    <n v="0"/>
    <n v="0"/>
    <n v="0"/>
    <n v="0"/>
    <n v="0"/>
    <m/>
    <n v="0"/>
    <n v="3"/>
    <n v="11"/>
    <n v="952"/>
    <x v="0"/>
    <x v="0"/>
    <x v="21"/>
    <x v="1"/>
  </r>
  <r>
    <n v="1514"/>
    <n v="71969"/>
    <n v="0"/>
    <n v="1"/>
    <n v="59"/>
    <x v="0"/>
    <n v="49"/>
    <x v="3"/>
    <n v="2780"/>
    <x v="2"/>
    <n v="0"/>
    <n v="1"/>
    <n v="0"/>
    <n v="0"/>
    <n v="0"/>
    <n v="0"/>
    <n v="0"/>
    <n v="0"/>
    <n v="0"/>
    <n v="1"/>
    <n v="1000"/>
    <n v="0"/>
    <n v="76"/>
    <n v="0"/>
    <n v="0"/>
    <n v="10"/>
    <n v="3"/>
    <n v="8"/>
    <n v="3"/>
    <n v="4"/>
    <n v="9"/>
    <x v="21"/>
    <x v="2"/>
    <x v="1"/>
    <n v="67.25"/>
    <x v="0"/>
    <n v="1076"/>
    <x v="4"/>
    <n v="0"/>
    <n v="0"/>
    <n v="0"/>
    <n v="1"/>
    <n v="0"/>
    <n v="1"/>
    <m/>
    <n v="0"/>
    <n v="3"/>
    <n v="11"/>
    <n v="1066"/>
    <x v="1"/>
    <x v="1"/>
    <x v="26"/>
    <x v="0"/>
  </r>
  <r>
    <n v="1515"/>
    <n v="59235"/>
    <n v="1"/>
    <n v="0"/>
    <n v="4"/>
    <x v="5"/>
    <n v="53"/>
    <x v="1"/>
    <n v="2692"/>
    <x v="0"/>
    <n v="0"/>
    <n v="0"/>
    <n v="1"/>
    <n v="0"/>
    <n v="0"/>
    <n v="0"/>
    <n v="0"/>
    <n v="0"/>
    <n v="1"/>
    <n v="0"/>
    <n v="448"/>
    <n v="40"/>
    <n v="469"/>
    <n v="80"/>
    <n v="0"/>
    <n v="91"/>
    <n v="3"/>
    <n v="7"/>
    <n v="11"/>
    <n v="2"/>
    <n v="12"/>
    <x v="11"/>
    <x v="0"/>
    <x v="1"/>
    <n v="41.48"/>
    <x v="2"/>
    <n v="1037"/>
    <x v="4"/>
    <n v="0"/>
    <n v="0"/>
    <n v="0"/>
    <n v="0"/>
    <n v="0"/>
    <n v="0"/>
    <m/>
    <n v="0"/>
    <n v="3"/>
    <n v="11"/>
    <n v="946"/>
    <x v="1"/>
    <x v="1"/>
    <x v="48"/>
    <x v="1"/>
  </r>
  <r>
    <n v="1516"/>
    <n v="31928"/>
    <n v="1"/>
    <n v="0"/>
    <n v="5"/>
    <x v="5"/>
    <n v="31"/>
    <x v="2"/>
    <n v="2252"/>
    <x v="1"/>
    <n v="0"/>
    <n v="0"/>
    <n v="0"/>
    <n v="1"/>
    <n v="0"/>
    <n v="0"/>
    <n v="0"/>
    <n v="1"/>
    <n v="0"/>
    <n v="0"/>
    <n v="33"/>
    <n v="4"/>
    <n v="24"/>
    <n v="4"/>
    <n v="2"/>
    <n v="5"/>
    <n v="2"/>
    <n v="7"/>
    <n v="3"/>
    <n v="0"/>
    <n v="4"/>
    <x v="17"/>
    <x v="3"/>
    <x v="1"/>
    <n v="9.5714285714285712"/>
    <x v="1"/>
    <n v="67"/>
    <x v="1"/>
    <n v="0"/>
    <n v="0"/>
    <n v="0"/>
    <n v="0"/>
    <n v="0"/>
    <n v="0"/>
    <m/>
    <n v="0"/>
    <n v="3"/>
    <n v="11"/>
    <n v="62"/>
    <x v="1"/>
    <x v="1"/>
    <x v="23"/>
    <x v="0"/>
  </r>
  <r>
    <n v="1517"/>
    <n v="74881"/>
    <n v="1"/>
    <n v="1"/>
    <n v="48"/>
    <x v="0"/>
    <n v="59"/>
    <x v="1"/>
    <n v="2637"/>
    <x v="1"/>
    <n v="0"/>
    <n v="0"/>
    <n v="0"/>
    <n v="1"/>
    <n v="0"/>
    <n v="0"/>
    <n v="0"/>
    <n v="0"/>
    <n v="1"/>
    <n v="0"/>
    <n v="505"/>
    <n v="72"/>
    <n v="270"/>
    <n v="36"/>
    <n v="27"/>
    <n v="54"/>
    <n v="4"/>
    <n v="5"/>
    <n v="9"/>
    <n v="2"/>
    <n v="12"/>
    <x v="18"/>
    <x v="0"/>
    <x v="1"/>
    <n v="39.565217391304351"/>
    <x v="2"/>
    <n v="910"/>
    <x v="2"/>
    <n v="0"/>
    <n v="0"/>
    <n v="0"/>
    <n v="0"/>
    <n v="0"/>
    <n v="0"/>
    <m/>
    <n v="0"/>
    <n v="3"/>
    <n v="11"/>
    <n v="856"/>
    <x v="1"/>
    <x v="1"/>
    <x v="22"/>
    <x v="0"/>
  </r>
  <r>
    <n v="1518"/>
    <n v="65819"/>
    <n v="0"/>
    <n v="0"/>
    <n v="99"/>
    <x v="3"/>
    <n v="42"/>
    <x v="3"/>
    <n v="2736"/>
    <x v="2"/>
    <n v="0"/>
    <n v="1"/>
    <n v="0"/>
    <n v="0"/>
    <n v="0"/>
    <n v="0"/>
    <n v="0"/>
    <n v="1"/>
    <n v="0"/>
    <n v="0"/>
    <n v="267"/>
    <n v="38"/>
    <n v="701"/>
    <n v="149"/>
    <n v="165"/>
    <n v="63"/>
    <n v="1"/>
    <n v="3"/>
    <n v="5"/>
    <n v="4"/>
    <n v="10"/>
    <x v="19"/>
    <x v="2"/>
    <x v="1"/>
    <n v="69.473684210526315"/>
    <x v="0"/>
    <n v="1320"/>
    <x v="4"/>
    <n v="0"/>
    <n v="0"/>
    <n v="0"/>
    <n v="0"/>
    <n v="0"/>
    <n v="0"/>
    <m/>
    <n v="0"/>
    <n v="3"/>
    <n v="11"/>
    <n v="1257"/>
    <x v="1"/>
    <x v="1"/>
    <x v="9"/>
    <x v="0"/>
  </r>
  <r>
    <n v="1519"/>
    <n v="51411"/>
    <n v="1"/>
    <n v="2"/>
    <n v="81"/>
    <x v="3"/>
    <n v="67"/>
    <x v="0"/>
    <n v="2558"/>
    <x v="0"/>
    <n v="0"/>
    <n v="0"/>
    <n v="1"/>
    <n v="0"/>
    <n v="0"/>
    <n v="0"/>
    <n v="0"/>
    <n v="0"/>
    <n v="0"/>
    <n v="1"/>
    <n v="14"/>
    <n v="0"/>
    <n v="3"/>
    <n v="0"/>
    <n v="0"/>
    <n v="1"/>
    <n v="1"/>
    <n v="5"/>
    <n v="0"/>
    <n v="0"/>
    <n v="3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6"/>
    <x v="1"/>
    <x v="1"/>
    <x v="14"/>
    <x v="0"/>
  </r>
  <r>
    <n v="1520"/>
    <n v="51983"/>
    <n v="0"/>
    <n v="1"/>
    <n v="95"/>
    <x v="3"/>
    <n v="56"/>
    <x v="1"/>
    <n v="2826"/>
    <x v="3"/>
    <n v="1"/>
    <n v="0"/>
    <n v="0"/>
    <n v="0"/>
    <n v="0"/>
    <n v="0"/>
    <n v="0"/>
    <n v="1"/>
    <n v="0"/>
    <n v="0"/>
    <n v="631"/>
    <n v="0"/>
    <n v="115"/>
    <n v="10"/>
    <n v="7"/>
    <n v="30"/>
    <n v="3"/>
    <n v="7"/>
    <n v="9"/>
    <n v="2"/>
    <n v="10"/>
    <x v="27"/>
    <x v="0"/>
    <x v="1"/>
    <n v="36.333333333333336"/>
    <x v="2"/>
    <n v="763"/>
    <x v="2"/>
    <n v="0"/>
    <n v="0"/>
    <n v="0"/>
    <n v="0"/>
    <n v="0"/>
    <n v="0"/>
    <m/>
    <n v="0"/>
    <n v="3"/>
    <n v="11"/>
    <n v="733"/>
    <x v="1"/>
    <x v="1"/>
    <x v="30"/>
    <x v="0"/>
  </r>
  <r>
    <n v="1521"/>
    <n v="42386"/>
    <n v="1"/>
    <n v="0"/>
    <n v="43"/>
    <x v="1"/>
    <n v="34"/>
    <x v="2"/>
    <n v="2691"/>
    <x v="1"/>
    <n v="0"/>
    <n v="0"/>
    <n v="0"/>
    <n v="1"/>
    <n v="0"/>
    <n v="0"/>
    <n v="0"/>
    <n v="0"/>
    <n v="1"/>
    <n v="0"/>
    <n v="65"/>
    <n v="4"/>
    <n v="16"/>
    <n v="0"/>
    <n v="4"/>
    <n v="11"/>
    <n v="1"/>
    <n v="8"/>
    <n v="3"/>
    <n v="0"/>
    <n v="3"/>
    <x v="3"/>
    <x v="3"/>
    <x v="2"/>
    <n v="14.833333333333334"/>
    <x v="1"/>
    <n v="89"/>
    <x v="1"/>
    <n v="0"/>
    <n v="0"/>
    <n v="0"/>
    <n v="0"/>
    <n v="0"/>
    <n v="0"/>
    <m/>
    <n v="0"/>
    <n v="3"/>
    <n v="11"/>
    <n v="78"/>
    <x v="1"/>
    <x v="1"/>
    <x v="1"/>
    <x v="0"/>
  </r>
  <r>
    <n v="1522"/>
    <n v="30390"/>
    <n v="0"/>
    <n v="0"/>
    <n v="5"/>
    <x v="5"/>
    <n v="33"/>
    <x v="2"/>
    <n v="2459"/>
    <x v="2"/>
    <n v="0"/>
    <n v="1"/>
    <n v="0"/>
    <n v="0"/>
    <n v="0"/>
    <n v="1"/>
    <n v="0"/>
    <n v="0"/>
    <n v="0"/>
    <n v="0"/>
    <n v="10"/>
    <n v="12"/>
    <n v="12"/>
    <n v="25"/>
    <n v="1"/>
    <n v="20"/>
    <n v="1"/>
    <n v="6"/>
    <n v="2"/>
    <n v="0"/>
    <n v="3"/>
    <x v="7"/>
    <x v="3"/>
    <x v="1"/>
    <n v="12"/>
    <x v="1"/>
    <n v="60"/>
    <x v="1"/>
    <n v="0"/>
    <n v="0"/>
    <n v="0"/>
    <n v="0"/>
    <n v="0"/>
    <n v="0"/>
    <m/>
    <n v="0"/>
    <n v="3"/>
    <n v="11"/>
    <n v="40"/>
    <x v="1"/>
    <x v="1"/>
    <x v="23"/>
    <x v="0"/>
  </r>
  <r>
    <n v="1523"/>
    <n v="30983"/>
    <n v="0"/>
    <n v="0"/>
    <n v="50"/>
    <x v="0"/>
    <n v="57"/>
    <x v="1"/>
    <n v="2756"/>
    <x v="0"/>
    <n v="0"/>
    <n v="0"/>
    <n v="1"/>
    <n v="0"/>
    <n v="0"/>
    <n v="0"/>
    <n v="0"/>
    <n v="1"/>
    <n v="0"/>
    <n v="0"/>
    <n v="51"/>
    <n v="4"/>
    <n v="50"/>
    <n v="12"/>
    <n v="1"/>
    <n v="49"/>
    <n v="1"/>
    <n v="8"/>
    <n v="4"/>
    <n v="0"/>
    <n v="3"/>
    <x v="17"/>
    <x v="3"/>
    <x v="2"/>
    <n v="16.857142857142858"/>
    <x v="1"/>
    <n v="118"/>
    <x v="3"/>
    <n v="0"/>
    <n v="0"/>
    <n v="0"/>
    <n v="0"/>
    <n v="0"/>
    <n v="0"/>
    <m/>
    <n v="0"/>
    <n v="3"/>
    <n v="11"/>
    <n v="69"/>
    <x v="0"/>
    <x v="0"/>
    <x v="10"/>
    <x v="0"/>
  </r>
  <r>
    <n v="1524"/>
    <n v="66033"/>
    <n v="0"/>
    <n v="1"/>
    <n v="76"/>
    <x v="3"/>
    <n v="63"/>
    <x v="0"/>
    <n v="2684"/>
    <x v="4"/>
    <n v="0"/>
    <n v="0"/>
    <n v="0"/>
    <n v="0"/>
    <n v="1"/>
    <n v="0"/>
    <n v="0"/>
    <n v="1"/>
    <n v="0"/>
    <n v="0"/>
    <n v="293"/>
    <n v="35"/>
    <n v="179"/>
    <n v="46"/>
    <n v="59"/>
    <n v="65"/>
    <n v="2"/>
    <n v="7"/>
    <n v="8"/>
    <n v="3"/>
    <n v="7"/>
    <x v="23"/>
    <x v="2"/>
    <x v="2"/>
    <n v="34"/>
    <x v="2"/>
    <n v="612"/>
    <x v="2"/>
    <n v="0"/>
    <n v="0"/>
    <n v="0"/>
    <n v="0"/>
    <n v="0"/>
    <n v="0"/>
    <m/>
    <n v="0"/>
    <n v="3"/>
    <n v="11"/>
    <n v="547"/>
    <x v="1"/>
    <x v="1"/>
    <x v="30"/>
    <x v="0"/>
  </r>
  <r>
    <n v="1525"/>
    <n v="37284"/>
    <n v="1"/>
    <n v="1"/>
    <n v="46"/>
    <x v="0"/>
    <n v="45"/>
    <x v="3"/>
    <n v="2616"/>
    <x v="2"/>
    <n v="0"/>
    <n v="1"/>
    <n v="0"/>
    <n v="0"/>
    <n v="0"/>
    <n v="1"/>
    <n v="0"/>
    <n v="0"/>
    <n v="0"/>
    <n v="0"/>
    <n v="11"/>
    <n v="1"/>
    <n v="2"/>
    <n v="2"/>
    <n v="1"/>
    <n v="6"/>
    <n v="1"/>
    <n v="6"/>
    <n v="0"/>
    <n v="0"/>
    <n v="3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1"/>
    <x v="1"/>
    <x v="1"/>
    <x v="8"/>
    <x v="0"/>
  </r>
  <r>
    <n v="1526"/>
    <n v="57530"/>
    <n v="0"/>
    <n v="1"/>
    <n v="68"/>
    <x v="4"/>
    <n v="69"/>
    <x v="0"/>
    <n v="2419"/>
    <x v="3"/>
    <n v="1"/>
    <n v="0"/>
    <n v="0"/>
    <n v="0"/>
    <n v="0"/>
    <n v="0"/>
    <n v="0"/>
    <n v="0"/>
    <n v="1"/>
    <n v="0"/>
    <n v="50"/>
    <n v="1"/>
    <n v="27"/>
    <n v="6"/>
    <n v="7"/>
    <n v="1"/>
    <n v="1"/>
    <n v="1"/>
    <n v="1"/>
    <n v="1"/>
    <n v="4"/>
    <x v="3"/>
    <x v="3"/>
    <x v="1"/>
    <n v="15.166666666666666"/>
    <x v="1"/>
    <n v="91"/>
    <x v="1"/>
    <n v="0"/>
    <n v="0"/>
    <n v="0"/>
    <n v="0"/>
    <n v="0"/>
    <n v="0"/>
    <m/>
    <n v="0"/>
    <n v="3"/>
    <n v="11"/>
    <n v="90"/>
    <x v="1"/>
    <x v="1"/>
    <x v="28"/>
    <x v="0"/>
  </r>
  <r>
    <n v="1527"/>
    <n v="76800"/>
    <n v="0"/>
    <n v="0"/>
    <n v="33"/>
    <x v="1"/>
    <n v="55"/>
    <x v="1"/>
    <n v="2272"/>
    <x v="2"/>
    <n v="0"/>
    <n v="1"/>
    <n v="0"/>
    <n v="0"/>
    <n v="0"/>
    <n v="1"/>
    <n v="0"/>
    <n v="0"/>
    <n v="0"/>
    <n v="0"/>
    <n v="173"/>
    <n v="26"/>
    <n v="255"/>
    <n v="35"/>
    <n v="71"/>
    <n v="81"/>
    <n v="1"/>
    <n v="1"/>
    <n v="4"/>
    <n v="4"/>
    <n v="7"/>
    <x v="9"/>
    <x v="4"/>
    <x v="1"/>
    <n v="37.333333333333336"/>
    <x v="2"/>
    <n v="560"/>
    <x v="2"/>
    <n v="0"/>
    <n v="0"/>
    <n v="0"/>
    <n v="0"/>
    <n v="0"/>
    <n v="0"/>
    <m/>
    <n v="0"/>
    <n v="3"/>
    <n v="11"/>
    <n v="479"/>
    <x v="1"/>
    <x v="1"/>
    <x v="5"/>
    <x v="0"/>
  </r>
  <r>
    <n v="1528"/>
    <n v="63943"/>
    <n v="0"/>
    <n v="1"/>
    <n v="50"/>
    <x v="0"/>
    <n v="64"/>
    <x v="0"/>
    <n v="2824"/>
    <x v="2"/>
    <n v="0"/>
    <n v="1"/>
    <n v="0"/>
    <n v="0"/>
    <n v="0"/>
    <n v="0"/>
    <n v="0"/>
    <n v="1"/>
    <n v="0"/>
    <n v="0"/>
    <n v="423"/>
    <n v="184"/>
    <n v="368"/>
    <n v="13"/>
    <n v="97"/>
    <n v="21"/>
    <n v="1"/>
    <n v="5"/>
    <n v="6"/>
    <n v="4"/>
    <n v="6"/>
    <x v="21"/>
    <x v="2"/>
    <x v="2"/>
    <n v="67.8125"/>
    <x v="0"/>
    <n v="1085"/>
    <x v="4"/>
    <n v="0"/>
    <n v="0"/>
    <n v="0"/>
    <n v="0"/>
    <n v="0"/>
    <n v="0"/>
    <m/>
    <n v="0"/>
    <n v="3"/>
    <n v="11"/>
    <n v="1064"/>
    <x v="1"/>
    <x v="1"/>
    <x v="26"/>
    <x v="0"/>
  </r>
  <r>
    <n v="1529"/>
    <n v="76081"/>
    <n v="0"/>
    <n v="0"/>
    <n v="85"/>
    <x v="3"/>
    <n v="58"/>
    <x v="1"/>
    <n v="2196"/>
    <x v="1"/>
    <n v="0"/>
    <n v="0"/>
    <n v="0"/>
    <n v="1"/>
    <n v="0"/>
    <n v="0"/>
    <n v="0"/>
    <n v="1"/>
    <n v="0"/>
    <n v="0"/>
    <n v="292"/>
    <n v="30"/>
    <n v="415"/>
    <n v="63"/>
    <n v="33"/>
    <n v="200"/>
    <n v="1"/>
    <n v="2"/>
    <n v="4"/>
    <n v="5"/>
    <n v="4"/>
    <x v="15"/>
    <x v="4"/>
    <x v="0"/>
    <n v="64.07692307692308"/>
    <x v="0"/>
    <n v="833"/>
    <x v="2"/>
    <n v="1"/>
    <n v="0"/>
    <n v="0"/>
    <n v="0"/>
    <n v="0"/>
    <n v="1"/>
    <m/>
    <n v="0"/>
    <n v="3"/>
    <n v="11"/>
    <n v="633"/>
    <x v="1"/>
    <x v="1"/>
    <x v="46"/>
    <x v="0"/>
  </r>
  <r>
    <n v="1530"/>
    <n v="67445"/>
    <n v="0"/>
    <n v="1"/>
    <n v="63"/>
    <x v="4"/>
    <n v="46"/>
    <x v="3"/>
    <n v="2845"/>
    <x v="2"/>
    <n v="0"/>
    <n v="1"/>
    <n v="0"/>
    <n v="0"/>
    <n v="0"/>
    <n v="0"/>
    <n v="0"/>
    <n v="1"/>
    <n v="0"/>
    <n v="0"/>
    <n v="757"/>
    <n v="80"/>
    <n v="217"/>
    <n v="29"/>
    <n v="80"/>
    <n v="11"/>
    <n v="5"/>
    <n v="6"/>
    <n v="9"/>
    <n v="6"/>
    <n v="12"/>
    <x v="26"/>
    <x v="0"/>
    <x v="1"/>
    <n v="43.074074074074076"/>
    <x v="2"/>
    <n v="1163"/>
    <x v="4"/>
    <n v="0"/>
    <n v="0"/>
    <n v="0"/>
    <n v="0"/>
    <n v="0"/>
    <n v="0"/>
    <m/>
    <n v="0"/>
    <n v="3"/>
    <n v="11"/>
    <n v="1152"/>
    <x v="1"/>
    <x v="1"/>
    <x v="43"/>
    <x v="0"/>
  </r>
  <r>
    <n v="1531"/>
    <n v="37054"/>
    <n v="1"/>
    <n v="1"/>
    <n v="89"/>
    <x v="3"/>
    <n v="53"/>
    <x v="1"/>
    <n v="2446"/>
    <x v="2"/>
    <n v="0"/>
    <n v="1"/>
    <n v="0"/>
    <n v="0"/>
    <n v="0"/>
    <n v="0"/>
    <n v="0"/>
    <n v="0"/>
    <n v="1"/>
    <n v="0"/>
    <n v="12"/>
    <n v="1"/>
    <n v="6"/>
    <n v="0"/>
    <n v="1"/>
    <n v="5"/>
    <n v="2"/>
    <n v="7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5"/>
    <x v="1"/>
    <x v="1"/>
    <x v="14"/>
    <x v="0"/>
  </r>
  <r>
    <n v="1532"/>
    <n v="47175"/>
    <n v="1"/>
    <n v="1"/>
    <n v="81"/>
    <x v="3"/>
    <n v="58"/>
    <x v="1"/>
    <n v="2768"/>
    <x v="1"/>
    <n v="0"/>
    <n v="0"/>
    <n v="0"/>
    <n v="1"/>
    <n v="0"/>
    <n v="0"/>
    <n v="0"/>
    <n v="0"/>
    <n v="1"/>
    <n v="0"/>
    <n v="167"/>
    <n v="2"/>
    <n v="44"/>
    <n v="6"/>
    <n v="2"/>
    <n v="19"/>
    <n v="7"/>
    <n v="8"/>
    <n v="4"/>
    <n v="2"/>
    <n v="4"/>
    <x v="16"/>
    <x v="3"/>
    <x v="2"/>
    <n v="22.1"/>
    <x v="1"/>
    <n v="221"/>
    <x v="3"/>
    <n v="0"/>
    <n v="0"/>
    <n v="1"/>
    <n v="0"/>
    <n v="0"/>
    <n v="1"/>
    <m/>
    <n v="0"/>
    <n v="3"/>
    <n v="11"/>
    <n v="202"/>
    <x v="0"/>
    <x v="0"/>
    <x v="31"/>
    <x v="0"/>
  </r>
  <r>
    <n v="1533"/>
    <n v="31859"/>
    <n v="1"/>
    <n v="0"/>
    <n v="77"/>
    <x v="3"/>
    <n v="44"/>
    <x v="3"/>
    <n v="2539"/>
    <x v="3"/>
    <n v="1"/>
    <n v="0"/>
    <n v="0"/>
    <n v="0"/>
    <n v="0"/>
    <n v="0"/>
    <n v="0"/>
    <n v="1"/>
    <n v="0"/>
    <n v="0"/>
    <n v="3"/>
    <n v="1"/>
    <n v="3"/>
    <n v="8"/>
    <n v="0"/>
    <n v="5"/>
    <n v="1"/>
    <n v="7"/>
    <n v="1"/>
    <n v="0"/>
    <n v="2"/>
    <x v="20"/>
    <x v="1"/>
    <x v="1"/>
    <n v="5"/>
    <x v="1"/>
    <n v="15"/>
    <x v="1"/>
    <n v="0"/>
    <n v="0"/>
    <n v="0"/>
    <n v="0"/>
    <n v="0"/>
    <n v="0"/>
    <m/>
    <n v="0"/>
    <n v="3"/>
    <n v="11"/>
    <n v="10"/>
    <x v="1"/>
    <x v="1"/>
    <x v="14"/>
    <x v="0"/>
  </r>
  <r>
    <n v="1534"/>
    <n v="27215"/>
    <n v="2"/>
    <n v="1"/>
    <n v="50"/>
    <x v="0"/>
    <n v="59"/>
    <x v="1"/>
    <n v="2681"/>
    <x v="3"/>
    <n v="1"/>
    <n v="0"/>
    <n v="0"/>
    <n v="0"/>
    <n v="0"/>
    <n v="0"/>
    <n v="0"/>
    <n v="1"/>
    <n v="0"/>
    <n v="0"/>
    <n v="30"/>
    <n v="5"/>
    <n v="22"/>
    <n v="8"/>
    <n v="9"/>
    <n v="28"/>
    <n v="4"/>
    <n v="6"/>
    <n v="2"/>
    <n v="1"/>
    <n v="4"/>
    <x v="17"/>
    <x v="3"/>
    <x v="1"/>
    <n v="10.571428571428571"/>
    <x v="1"/>
    <n v="74"/>
    <x v="1"/>
    <n v="0"/>
    <n v="0"/>
    <n v="0"/>
    <n v="0"/>
    <n v="0"/>
    <n v="0"/>
    <m/>
    <n v="0"/>
    <n v="3"/>
    <n v="11"/>
    <n v="46"/>
    <x v="1"/>
    <x v="1"/>
    <x v="8"/>
    <x v="0"/>
  </r>
  <r>
    <n v="1535"/>
    <n v="70179"/>
    <n v="0"/>
    <n v="1"/>
    <n v="10"/>
    <x v="5"/>
    <n v="44"/>
    <x v="3"/>
    <n v="2502"/>
    <x v="3"/>
    <n v="1"/>
    <n v="0"/>
    <n v="0"/>
    <n v="0"/>
    <n v="0"/>
    <n v="0"/>
    <n v="0"/>
    <n v="0"/>
    <n v="0"/>
    <n v="1"/>
    <n v="532"/>
    <n v="88"/>
    <n v="168"/>
    <n v="69"/>
    <n v="44"/>
    <n v="133"/>
    <n v="3"/>
    <n v="5"/>
    <n v="7"/>
    <n v="3"/>
    <n v="13"/>
    <x v="18"/>
    <x v="0"/>
    <x v="1"/>
    <n v="39.173913043478258"/>
    <x v="2"/>
    <n v="901"/>
    <x v="2"/>
    <n v="0"/>
    <n v="0"/>
    <n v="0"/>
    <n v="0"/>
    <n v="0"/>
    <n v="0"/>
    <m/>
    <n v="0"/>
    <n v="3"/>
    <n v="11"/>
    <n v="768"/>
    <x v="1"/>
    <x v="1"/>
    <x v="17"/>
    <x v="0"/>
  </r>
  <r>
    <n v="1536"/>
    <n v="39922"/>
    <n v="1"/>
    <n v="0"/>
    <n v="30"/>
    <x v="2"/>
    <n v="37"/>
    <x v="2"/>
    <n v="2659"/>
    <x v="2"/>
    <n v="0"/>
    <n v="1"/>
    <n v="0"/>
    <n v="0"/>
    <n v="0"/>
    <n v="0"/>
    <n v="0"/>
    <n v="1"/>
    <n v="0"/>
    <n v="0"/>
    <n v="29"/>
    <n v="12"/>
    <n v="59"/>
    <n v="19"/>
    <n v="1"/>
    <n v="36"/>
    <n v="2"/>
    <n v="8"/>
    <n v="3"/>
    <n v="0"/>
    <n v="4"/>
    <x v="17"/>
    <x v="3"/>
    <x v="1"/>
    <n v="17.142857142857142"/>
    <x v="1"/>
    <n v="120"/>
    <x v="3"/>
    <n v="0"/>
    <n v="0"/>
    <n v="0"/>
    <n v="0"/>
    <n v="0"/>
    <n v="0"/>
    <m/>
    <n v="0"/>
    <n v="3"/>
    <n v="11"/>
    <n v="84"/>
    <x v="1"/>
    <x v="1"/>
    <x v="20"/>
    <x v="0"/>
  </r>
  <r>
    <n v="1537"/>
    <n v="49681"/>
    <n v="0"/>
    <n v="2"/>
    <n v="66"/>
    <x v="4"/>
    <n v="44"/>
    <x v="3"/>
    <n v="2396"/>
    <x v="2"/>
    <n v="0"/>
    <n v="1"/>
    <n v="0"/>
    <n v="0"/>
    <n v="0"/>
    <n v="0"/>
    <n v="0"/>
    <n v="0"/>
    <n v="1"/>
    <n v="0"/>
    <n v="411"/>
    <n v="0"/>
    <n v="26"/>
    <n v="0"/>
    <n v="0"/>
    <n v="21"/>
    <n v="6"/>
    <n v="7"/>
    <n v="7"/>
    <n v="1"/>
    <n v="7"/>
    <x v="9"/>
    <x v="4"/>
    <x v="2"/>
    <n v="29.133333333333333"/>
    <x v="2"/>
    <n v="437"/>
    <x v="3"/>
    <n v="0"/>
    <n v="0"/>
    <n v="0"/>
    <n v="0"/>
    <n v="0"/>
    <n v="0"/>
    <m/>
    <n v="0"/>
    <n v="3"/>
    <n v="11"/>
    <n v="416"/>
    <x v="1"/>
    <x v="1"/>
    <x v="18"/>
    <x v="0"/>
  </r>
  <r>
    <n v="1538"/>
    <n v="24645"/>
    <n v="1"/>
    <n v="0"/>
    <n v="16"/>
    <x v="2"/>
    <n v="32"/>
    <x v="2"/>
    <n v="2764"/>
    <x v="2"/>
    <n v="0"/>
    <n v="1"/>
    <n v="0"/>
    <n v="0"/>
    <n v="0"/>
    <n v="0"/>
    <n v="0"/>
    <n v="1"/>
    <n v="0"/>
    <n v="0"/>
    <n v="5"/>
    <n v="3"/>
    <n v="4"/>
    <n v="4"/>
    <n v="1"/>
    <n v="0"/>
    <n v="1"/>
    <n v="8"/>
    <n v="1"/>
    <n v="0"/>
    <n v="2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7"/>
    <x v="1"/>
    <x v="1"/>
    <x v="3"/>
    <x v="0"/>
  </r>
  <r>
    <n v="1539"/>
    <n v="79865"/>
    <n v="0"/>
    <n v="1"/>
    <n v="12"/>
    <x v="5"/>
    <n v="66"/>
    <x v="0"/>
    <n v="2170"/>
    <x v="3"/>
    <n v="1"/>
    <n v="0"/>
    <n v="0"/>
    <n v="0"/>
    <n v="0"/>
    <n v="0"/>
    <n v="0"/>
    <n v="1"/>
    <n v="0"/>
    <n v="0"/>
    <n v="71"/>
    <n v="99"/>
    <n v="278"/>
    <n v="185"/>
    <n v="121"/>
    <n v="38"/>
    <n v="1"/>
    <n v="1"/>
    <n v="5"/>
    <n v="10"/>
    <n v="5"/>
    <x v="2"/>
    <x v="2"/>
    <x v="0"/>
    <n v="37.700000000000003"/>
    <x v="2"/>
    <n v="754"/>
    <x v="2"/>
    <n v="0"/>
    <n v="0"/>
    <n v="0"/>
    <n v="0"/>
    <n v="0"/>
    <n v="0"/>
    <m/>
    <n v="0"/>
    <n v="3"/>
    <n v="11"/>
    <n v="716"/>
    <x v="1"/>
    <x v="1"/>
    <x v="17"/>
    <x v="0"/>
  </r>
  <r>
    <n v="1540"/>
    <n v="44322"/>
    <n v="1"/>
    <n v="0"/>
    <n v="30"/>
    <x v="2"/>
    <n v="35"/>
    <x v="2"/>
    <n v="2172"/>
    <x v="2"/>
    <n v="0"/>
    <n v="1"/>
    <n v="0"/>
    <n v="0"/>
    <n v="0"/>
    <n v="0"/>
    <n v="0"/>
    <n v="1"/>
    <n v="0"/>
    <n v="0"/>
    <n v="46"/>
    <n v="0"/>
    <n v="40"/>
    <n v="3"/>
    <n v="0"/>
    <n v="3"/>
    <n v="2"/>
    <n v="8"/>
    <n v="3"/>
    <n v="0"/>
    <n v="3"/>
    <x v="3"/>
    <x v="3"/>
    <x v="2"/>
    <n v="14.833333333333334"/>
    <x v="1"/>
    <n v="89"/>
    <x v="1"/>
    <n v="0"/>
    <n v="0"/>
    <n v="0"/>
    <n v="0"/>
    <n v="0"/>
    <n v="0"/>
    <m/>
    <n v="0"/>
    <n v="3"/>
    <n v="11"/>
    <n v="86"/>
    <x v="1"/>
    <x v="1"/>
    <x v="3"/>
    <x v="0"/>
  </r>
  <r>
    <n v="1541"/>
    <n v="47958"/>
    <n v="0"/>
    <n v="1"/>
    <n v="8"/>
    <x v="5"/>
    <n v="68"/>
    <x v="0"/>
    <n v="2685"/>
    <x v="0"/>
    <n v="0"/>
    <n v="0"/>
    <n v="1"/>
    <n v="0"/>
    <n v="0"/>
    <n v="0"/>
    <n v="0"/>
    <n v="1"/>
    <n v="0"/>
    <n v="0"/>
    <n v="268"/>
    <n v="11"/>
    <n v="88"/>
    <n v="15"/>
    <n v="3"/>
    <n v="22"/>
    <n v="2"/>
    <n v="5"/>
    <n v="6"/>
    <n v="3"/>
    <n v="5"/>
    <x v="4"/>
    <x v="4"/>
    <x v="2"/>
    <n v="27.5"/>
    <x v="2"/>
    <n v="385"/>
    <x v="3"/>
    <n v="0"/>
    <n v="0"/>
    <n v="0"/>
    <n v="0"/>
    <n v="0"/>
    <n v="0"/>
    <m/>
    <n v="0"/>
    <n v="3"/>
    <n v="11"/>
    <n v="363"/>
    <x v="1"/>
    <x v="1"/>
    <x v="32"/>
    <x v="0"/>
  </r>
  <r>
    <n v="1542"/>
    <n v="63972"/>
    <n v="0"/>
    <n v="1"/>
    <n v="93"/>
    <x v="3"/>
    <n v="56"/>
    <x v="1"/>
    <n v="2733"/>
    <x v="0"/>
    <n v="0"/>
    <n v="0"/>
    <n v="1"/>
    <n v="0"/>
    <n v="0"/>
    <n v="0"/>
    <n v="0"/>
    <n v="0"/>
    <n v="1"/>
    <n v="0"/>
    <n v="928"/>
    <n v="63"/>
    <n v="254"/>
    <n v="0"/>
    <n v="12"/>
    <n v="12"/>
    <n v="4"/>
    <n v="4"/>
    <n v="5"/>
    <n v="4"/>
    <n v="10"/>
    <x v="19"/>
    <x v="2"/>
    <x v="1"/>
    <n v="66.15789473684211"/>
    <x v="0"/>
    <n v="1257"/>
    <x v="4"/>
    <n v="0"/>
    <n v="0"/>
    <n v="0"/>
    <n v="1"/>
    <n v="0"/>
    <n v="1"/>
    <m/>
    <n v="0"/>
    <n v="3"/>
    <n v="11"/>
    <n v="1245"/>
    <x v="1"/>
    <x v="1"/>
    <x v="9"/>
    <x v="0"/>
  </r>
  <r>
    <n v="1543"/>
    <n v="75315"/>
    <n v="0"/>
    <n v="1"/>
    <n v="14"/>
    <x v="5"/>
    <n v="66"/>
    <x v="0"/>
    <n v="2234"/>
    <x v="1"/>
    <n v="0"/>
    <n v="0"/>
    <n v="0"/>
    <n v="1"/>
    <n v="0"/>
    <n v="0"/>
    <n v="0"/>
    <n v="1"/>
    <n v="0"/>
    <n v="0"/>
    <n v="459"/>
    <n v="15"/>
    <n v="171"/>
    <n v="142"/>
    <n v="23"/>
    <n v="31"/>
    <n v="2"/>
    <n v="2"/>
    <n v="5"/>
    <n v="4"/>
    <n v="12"/>
    <x v="27"/>
    <x v="0"/>
    <x v="1"/>
    <n v="38.571428571428569"/>
    <x v="2"/>
    <n v="810"/>
    <x v="2"/>
    <n v="0"/>
    <n v="0"/>
    <n v="0"/>
    <n v="0"/>
    <n v="0"/>
    <n v="0"/>
    <m/>
    <n v="0"/>
    <n v="3"/>
    <n v="11"/>
    <n v="779"/>
    <x v="1"/>
    <x v="1"/>
    <x v="17"/>
    <x v="0"/>
  </r>
  <r>
    <n v="1544"/>
    <n v="55517"/>
    <n v="1"/>
    <n v="1"/>
    <n v="53"/>
    <x v="0"/>
    <n v="70"/>
    <x v="4"/>
    <n v="2799"/>
    <x v="2"/>
    <n v="0"/>
    <n v="1"/>
    <n v="0"/>
    <n v="0"/>
    <n v="0"/>
    <n v="0"/>
    <n v="0"/>
    <n v="0"/>
    <n v="0"/>
    <n v="1"/>
    <n v="483"/>
    <n v="0"/>
    <n v="108"/>
    <n v="0"/>
    <n v="6"/>
    <n v="36"/>
    <n v="5"/>
    <n v="9"/>
    <n v="11"/>
    <n v="1"/>
    <n v="6"/>
    <x v="23"/>
    <x v="2"/>
    <x v="2"/>
    <n v="33.166666666666664"/>
    <x v="2"/>
    <n v="597"/>
    <x v="2"/>
    <n v="0"/>
    <n v="0"/>
    <n v="0"/>
    <n v="0"/>
    <n v="0"/>
    <n v="0"/>
    <m/>
    <n v="0"/>
    <n v="3"/>
    <n v="11"/>
    <n v="561"/>
    <x v="0"/>
    <x v="0"/>
    <x v="22"/>
    <x v="0"/>
  </r>
  <r>
    <n v="1545"/>
    <n v="75283"/>
    <n v="1"/>
    <n v="2"/>
    <n v="26"/>
    <x v="2"/>
    <n v="63"/>
    <x v="0"/>
    <n v="2618"/>
    <x v="2"/>
    <n v="0"/>
    <n v="1"/>
    <n v="0"/>
    <n v="0"/>
    <n v="0"/>
    <n v="0"/>
    <n v="0"/>
    <n v="0"/>
    <n v="0"/>
    <n v="1"/>
    <n v="733"/>
    <n v="9"/>
    <n v="180"/>
    <n v="12"/>
    <n v="19"/>
    <n v="66"/>
    <n v="11"/>
    <n v="4"/>
    <n v="6"/>
    <n v="3"/>
    <n v="5"/>
    <x v="4"/>
    <x v="4"/>
    <x v="2"/>
    <n v="68.071428571428569"/>
    <x v="0"/>
    <n v="953"/>
    <x v="2"/>
    <n v="0"/>
    <n v="0"/>
    <n v="0"/>
    <n v="0"/>
    <n v="0"/>
    <n v="0"/>
    <m/>
    <n v="0"/>
    <n v="3"/>
    <n v="11"/>
    <n v="887"/>
    <x v="1"/>
    <x v="1"/>
    <x v="37"/>
    <x v="0"/>
  </r>
  <r>
    <n v="1546"/>
    <n v="82800"/>
    <n v="0"/>
    <n v="0"/>
    <n v="23"/>
    <x v="2"/>
    <n v="74"/>
    <x v="4"/>
    <n v="2741"/>
    <x v="0"/>
    <n v="0"/>
    <n v="0"/>
    <n v="1"/>
    <n v="0"/>
    <n v="0"/>
    <n v="0"/>
    <n v="0"/>
    <n v="0"/>
    <n v="0"/>
    <n v="1"/>
    <n v="1006"/>
    <n v="22"/>
    <n v="115"/>
    <n v="59"/>
    <n v="68"/>
    <n v="45"/>
    <n v="1"/>
    <n v="3"/>
    <n v="7"/>
    <n v="6"/>
    <n v="12"/>
    <x v="11"/>
    <x v="0"/>
    <x v="1"/>
    <n v="50.8"/>
    <x v="0"/>
    <n v="1270"/>
    <x v="4"/>
    <n v="1"/>
    <n v="0"/>
    <n v="0"/>
    <n v="0"/>
    <n v="1"/>
    <n v="2"/>
    <m/>
    <n v="0"/>
    <n v="3"/>
    <n v="11"/>
    <n v="1225"/>
    <x v="0"/>
    <x v="0"/>
    <x v="11"/>
    <x v="1"/>
  </r>
  <r>
    <n v="1547"/>
    <n v="38998"/>
    <n v="1"/>
    <n v="1"/>
    <n v="92"/>
    <x v="3"/>
    <n v="66"/>
    <x v="0"/>
    <n v="2762"/>
    <x v="2"/>
    <n v="0"/>
    <n v="1"/>
    <n v="0"/>
    <n v="0"/>
    <n v="0"/>
    <n v="0"/>
    <n v="0"/>
    <n v="1"/>
    <n v="0"/>
    <n v="0"/>
    <n v="34"/>
    <n v="1"/>
    <n v="14"/>
    <n v="0"/>
    <n v="0"/>
    <n v="5"/>
    <n v="3"/>
    <n v="8"/>
    <n v="2"/>
    <n v="0"/>
    <n v="3"/>
    <x v="7"/>
    <x v="3"/>
    <x v="1"/>
    <n v="9.8000000000000007"/>
    <x v="1"/>
    <n v="49"/>
    <x v="1"/>
    <n v="0"/>
    <n v="0"/>
    <n v="0"/>
    <n v="0"/>
    <n v="0"/>
    <n v="0"/>
    <m/>
    <n v="1"/>
    <n v="3"/>
    <n v="11"/>
    <n v="44"/>
    <x v="1"/>
    <x v="1"/>
    <x v="14"/>
    <x v="0"/>
  </r>
  <r>
    <n v="1548"/>
    <n v="90638"/>
    <n v="0"/>
    <n v="0"/>
    <n v="29"/>
    <x v="2"/>
    <n v="29"/>
    <x v="5"/>
    <n v="2295"/>
    <x v="0"/>
    <n v="0"/>
    <n v="0"/>
    <n v="1"/>
    <n v="0"/>
    <n v="0"/>
    <n v="0"/>
    <n v="0"/>
    <n v="0"/>
    <n v="1"/>
    <n v="0"/>
    <n v="1156"/>
    <n v="120"/>
    <n v="915"/>
    <n v="94"/>
    <n v="144"/>
    <n v="96"/>
    <n v="1"/>
    <n v="1"/>
    <n v="3"/>
    <n v="4"/>
    <n v="10"/>
    <x v="5"/>
    <x v="2"/>
    <x v="1"/>
    <n v="142.88235294117646"/>
    <x v="0"/>
    <n v="2429"/>
    <x v="0"/>
    <n v="0"/>
    <n v="0"/>
    <n v="0"/>
    <n v="0"/>
    <n v="1"/>
    <n v="1"/>
    <m/>
    <n v="0"/>
    <n v="3"/>
    <n v="11"/>
    <n v="2333"/>
    <x v="0"/>
    <x v="0"/>
    <x v="38"/>
    <x v="1"/>
  </r>
  <r>
    <n v="1549"/>
    <n v="27161"/>
    <n v="1"/>
    <n v="0"/>
    <n v="41"/>
    <x v="1"/>
    <n v="34"/>
    <x v="2"/>
    <n v="2403"/>
    <x v="2"/>
    <n v="0"/>
    <n v="1"/>
    <n v="0"/>
    <n v="0"/>
    <n v="0"/>
    <n v="0"/>
    <n v="0"/>
    <n v="0"/>
    <n v="1"/>
    <n v="0"/>
    <n v="7"/>
    <n v="4"/>
    <n v="23"/>
    <n v="7"/>
    <n v="0"/>
    <n v="11"/>
    <n v="1"/>
    <n v="7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30"/>
    <x v="1"/>
    <x v="1"/>
    <x v="1"/>
    <x v="0"/>
  </r>
  <r>
    <n v="1550"/>
    <n v="42014"/>
    <n v="1"/>
    <n v="0"/>
    <n v="56"/>
    <x v="0"/>
    <n v="43"/>
    <x v="3"/>
    <n v="2840"/>
    <x v="2"/>
    <n v="0"/>
    <n v="1"/>
    <n v="0"/>
    <n v="0"/>
    <n v="0"/>
    <n v="0"/>
    <n v="0"/>
    <n v="1"/>
    <n v="0"/>
    <n v="0"/>
    <n v="244"/>
    <n v="15"/>
    <n v="108"/>
    <n v="4"/>
    <n v="15"/>
    <n v="50"/>
    <n v="6"/>
    <n v="8"/>
    <n v="7"/>
    <n v="1"/>
    <n v="6"/>
    <x v="4"/>
    <x v="4"/>
    <x v="2"/>
    <n v="27.571428571428573"/>
    <x v="2"/>
    <n v="386"/>
    <x v="3"/>
    <n v="0"/>
    <n v="0"/>
    <n v="0"/>
    <n v="0"/>
    <n v="0"/>
    <n v="0"/>
    <m/>
    <n v="0"/>
    <n v="3"/>
    <n v="11"/>
    <n v="336"/>
    <x v="0"/>
    <x v="0"/>
    <x v="27"/>
    <x v="0"/>
  </r>
  <r>
    <n v="1551"/>
    <n v="38201"/>
    <n v="0"/>
    <n v="1"/>
    <n v="19"/>
    <x v="2"/>
    <n v="60"/>
    <x v="0"/>
    <n v="2616"/>
    <x v="1"/>
    <n v="0"/>
    <n v="0"/>
    <n v="0"/>
    <n v="1"/>
    <n v="0"/>
    <n v="0"/>
    <n v="0"/>
    <n v="0"/>
    <n v="0"/>
    <n v="1"/>
    <n v="233"/>
    <n v="0"/>
    <n v="23"/>
    <n v="0"/>
    <n v="0"/>
    <n v="12"/>
    <n v="4"/>
    <n v="8"/>
    <n v="5"/>
    <n v="1"/>
    <n v="5"/>
    <x v="12"/>
    <x v="4"/>
    <x v="2"/>
    <n v="23.272727272727273"/>
    <x v="1"/>
    <n v="256"/>
    <x v="3"/>
    <n v="0"/>
    <n v="0"/>
    <n v="0"/>
    <n v="0"/>
    <n v="0"/>
    <n v="0"/>
    <m/>
    <n v="0"/>
    <n v="3"/>
    <n v="11"/>
    <n v="244"/>
    <x v="1"/>
    <x v="1"/>
    <x v="20"/>
    <x v="0"/>
  </r>
  <r>
    <n v="1552"/>
    <n v="45203"/>
    <n v="2"/>
    <n v="0"/>
    <n v="4"/>
    <x v="5"/>
    <n v="38"/>
    <x v="2"/>
    <n v="2257"/>
    <x v="1"/>
    <n v="0"/>
    <n v="0"/>
    <n v="0"/>
    <n v="1"/>
    <n v="0"/>
    <n v="0"/>
    <n v="0"/>
    <n v="1"/>
    <n v="0"/>
    <n v="0"/>
    <n v="35"/>
    <n v="3"/>
    <n v="67"/>
    <n v="10"/>
    <n v="8"/>
    <n v="24"/>
    <n v="1"/>
    <n v="6"/>
    <n v="3"/>
    <n v="1"/>
    <n v="3"/>
    <x v="17"/>
    <x v="3"/>
    <x v="2"/>
    <n v="17.571428571428573"/>
    <x v="1"/>
    <n v="123"/>
    <x v="3"/>
    <n v="0"/>
    <n v="0"/>
    <n v="0"/>
    <n v="0"/>
    <n v="0"/>
    <n v="0"/>
    <m/>
    <n v="0"/>
    <n v="3"/>
    <n v="11"/>
    <n v="99"/>
    <x v="0"/>
    <x v="0"/>
    <x v="19"/>
    <x v="0"/>
  </r>
  <r>
    <n v="1553"/>
    <n v="81574"/>
    <n v="0"/>
    <n v="0"/>
    <n v="89"/>
    <x v="3"/>
    <n v="73"/>
    <x v="4"/>
    <n v="2221"/>
    <x v="1"/>
    <n v="0"/>
    <n v="0"/>
    <n v="0"/>
    <n v="1"/>
    <n v="0"/>
    <n v="0"/>
    <n v="0"/>
    <n v="0"/>
    <n v="0"/>
    <n v="1"/>
    <n v="1252"/>
    <n v="0"/>
    <n v="465"/>
    <n v="46"/>
    <n v="35"/>
    <n v="0"/>
    <n v="1"/>
    <n v="1"/>
    <n v="4"/>
    <n v="5"/>
    <n v="8"/>
    <x v="5"/>
    <x v="2"/>
    <x v="1"/>
    <n v="105.76470588235294"/>
    <x v="0"/>
    <n v="1798"/>
    <x v="0"/>
    <n v="0"/>
    <n v="0"/>
    <n v="0"/>
    <n v="1"/>
    <n v="1"/>
    <n v="2"/>
    <m/>
    <n v="0"/>
    <n v="3"/>
    <n v="11"/>
    <n v="1798"/>
    <x v="1"/>
    <x v="1"/>
    <x v="13"/>
    <x v="0"/>
  </r>
  <r>
    <n v="1554"/>
    <n v="34935"/>
    <n v="0"/>
    <n v="0"/>
    <n v="71"/>
    <x v="4"/>
    <n v="28"/>
    <x v="5"/>
    <n v="2532"/>
    <x v="2"/>
    <n v="0"/>
    <n v="1"/>
    <n v="0"/>
    <n v="0"/>
    <n v="0"/>
    <n v="0"/>
    <n v="0"/>
    <n v="1"/>
    <n v="0"/>
    <n v="0"/>
    <n v="34"/>
    <n v="4"/>
    <n v="66"/>
    <n v="3"/>
    <n v="10"/>
    <n v="20"/>
    <n v="1"/>
    <n v="7"/>
    <n v="2"/>
    <n v="1"/>
    <n v="4"/>
    <x v="17"/>
    <x v="3"/>
    <x v="1"/>
    <n v="16.714285714285715"/>
    <x v="1"/>
    <n v="117"/>
    <x v="3"/>
    <n v="0"/>
    <n v="0"/>
    <n v="0"/>
    <n v="0"/>
    <n v="0"/>
    <n v="0"/>
    <m/>
    <n v="0"/>
    <n v="3"/>
    <n v="11"/>
    <n v="97"/>
    <x v="1"/>
    <x v="1"/>
    <x v="40"/>
    <x v="0"/>
  </r>
  <r>
    <n v="1555"/>
    <n v="60482"/>
    <n v="0"/>
    <n v="1"/>
    <n v="81"/>
    <x v="3"/>
    <n v="44"/>
    <x v="3"/>
    <n v="2681"/>
    <x v="0"/>
    <n v="0"/>
    <n v="0"/>
    <n v="1"/>
    <n v="0"/>
    <n v="0"/>
    <n v="0"/>
    <n v="0"/>
    <n v="0"/>
    <n v="1"/>
    <n v="0"/>
    <n v="255"/>
    <n v="43"/>
    <n v="134"/>
    <n v="37"/>
    <n v="14"/>
    <n v="24"/>
    <n v="1"/>
    <n v="7"/>
    <n v="7"/>
    <n v="2"/>
    <n v="7"/>
    <x v="21"/>
    <x v="2"/>
    <x v="2"/>
    <n v="30.1875"/>
    <x v="2"/>
    <n v="483"/>
    <x v="3"/>
    <n v="0"/>
    <n v="0"/>
    <n v="0"/>
    <n v="0"/>
    <n v="0"/>
    <n v="0"/>
    <m/>
    <n v="0"/>
    <n v="3"/>
    <n v="11"/>
    <n v="459"/>
    <x v="1"/>
    <x v="1"/>
    <x v="4"/>
    <x v="0"/>
  </r>
  <r>
    <n v="1556"/>
    <n v="34633"/>
    <n v="2"/>
    <n v="1"/>
    <n v="31"/>
    <x v="1"/>
    <n v="64"/>
    <x v="0"/>
    <n v="2316"/>
    <x v="1"/>
    <n v="0"/>
    <n v="0"/>
    <n v="0"/>
    <n v="1"/>
    <n v="0"/>
    <n v="0"/>
    <n v="0"/>
    <n v="1"/>
    <n v="0"/>
    <n v="0"/>
    <n v="8"/>
    <n v="1"/>
    <n v="5"/>
    <n v="0"/>
    <n v="0"/>
    <n v="1"/>
    <n v="1"/>
    <n v="6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3"/>
    <x v="1"/>
    <x v="1"/>
    <x v="1"/>
    <x v="0"/>
  </r>
  <r>
    <n v="1557"/>
    <n v="78093"/>
    <n v="0"/>
    <n v="0"/>
    <n v="53"/>
    <x v="0"/>
    <n v="73"/>
    <x v="4"/>
    <n v="2359"/>
    <x v="1"/>
    <n v="0"/>
    <n v="0"/>
    <n v="0"/>
    <n v="1"/>
    <n v="0"/>
    <n v="0"/>
    <n v="0"/>
    <n v="0"/>
    <n v="1"/>
    <n v="0"/>
    <n v="368"/>
    <n v="32"/>
    <n v="639"/>
    <n v="13"/>
    <n v="43"/>
    <n v="10"/>
    <n v="1"/>
    <n v="1"/>
    <n v="4"/>
    <n v="7"/>
    <n v="5"/>
    <x v="21"/>
    <x v="2"/>
    <x v="0"/>
    <n v="68.4375"/>
    <x v="0"/>
    <n v="1095"/>
    <x v="4"/>
    <n v="0"/>
    <n v="0"/>
    <n v="0"/>
    <n v="0"/>
    <n v="0"/>
    <n v="0"/>
    <m/>
    <n v="0"/>
    <n v="3"/>
    <n v="11"/>
    <n v="1085"/>
    <x v="1"/>
    <x v="1"/>
    <x v="26"/>
    <x v="0"/>
  </r>
  <r>
    <n v="1558"/>
    <n v="82460"/>
    <n v="0"/>
    <n v="0"/>
    <n v="78"/>
    <x v="3"/>
    <n v="70"/>
    <x v="4"/>
    <n v="2368"/>
    <x v="3"/>
    <n v="1"/>
    <n v="0"/>
    <n v="0"/>
    <n v="0"/>
    <n v="0"/>
    <n v="0"/>
    <n v="0"/>
    <n v="1"/>
    <n v="0"/>
    <n v="0"/>
    <n v="255"/>
    <n v="47"/>
    <n v="573"/>
    <n v="52"/>
    <n v="32"/>
    <n v="15"/>
    <n v="1"/>
    <n v="1"/>
    <n v="5"/>
    <n v="3"/>
    <n v="6"/>
    <x v="4"/>
    <x v="4"/>
    <x v="1"/>
    <n v="68.5"/>
    <x v="0"/>
    <n v="959"/>
    <x v="2"/>
    <n v="0"/>
    <n v="0"/>
    <n v="0"/>
    <n v="0"/>
    <n v="0"/>
    <n v="0"/>
    <m/>
    <n v="0"/>
    <n v="3"/>
    <n v="11"/>
    <n v="944"/>
    <x v="1"/>
    <x v="1"/>
    <x v="46"/>
    <x v="0"/>
  </r>
  <r>
    <n v="1559"/>
    <n v="45903"/>
    <n v="0"/>
    <n v="1"/>
    <n v="80"/>
    <x v="3"/>
    <n v="54"/>
    <x v="1"/>
    <n v="2226"/>
    <x v="1"/>
    <n v="0"/>
    <n v="0"/>
    <n v="0"/>
    <n v="1"/>
    <n v="0"/>
    <n v="0"/>
    <n v="0"/>
    <n v="0"/>
    <n v="1"/>
    <n v="0"/>
    <n v="33"/>
    <n v="8"/>
    <n v="10"/>
    <n v="2"/>
    <n v="10"/>
    <n v="3"/>
    <n v="2"/>
    <n v="4"/>
    <n v="2"/>
    <n v="1"/>
    <n v="3"/>
    <x v="3"/>
    <x v="3"/>
    <x v="1"/>
    <n v="10.5"/>
    <x v="1"/>
    <n v="63"/>
    <x v="1"/>
    <n v="0"/>
    <n v="0"/>
    <n v="0"/>
    <n v="0"/>
    <n v="0"/>
    <n v="0"/>
    <m/>
    <n v="0"/>
    <n v="3"/>
    <n v="11"/>
    <n v="60"/>
    <x v="1"/>
    <x v="1"/>
    <x v="14"/>
    <x v="0"/>
  </r>
  <r>
    <n v="1560"/>
    <n v="81361"/>
    <n v="0"/>
    <n v="0"/>
    <n v="18"/>
    <x v="2"/>
    <n v="33"/>
    <x v="2"/>
    <n v="2283"/>
    <x v="3"/>
    <n v="1"/>
    <n v="0"/>
    <n v="0"/>
    <n v="0"/>
    <n v="0"/>
    <n v="0"/>
    <n v="0"/>
    <n v="1"/>
    <n v="0"/>
    <n v="0"/>
    <n v="163"/>
    <n v="23"/>
    <n v="424"/>
    <n v="27"/>
    <n v="65"/>
    <n v="76"/>
    <n v="1"/>
    <n v="1"/>
    <n v="3"/>
    <n v="10"/>
    <n v="13"/>
    <x v="22"/>
    <x v="0"/>
    <x v="1"/>
    <n v="27"/>
    <x v="2"/>
    <n v="702"/>
    <x v="2"/>
    <n v="0"/>
    <n v="0"/>
    <n v="0"/>
    <n v="0"/>
    <n v="0"/>
    <n v="0"/>
    <m/>
    <n v="0"/>
    <n v="3"/>
    <n v="11"/>
    <n v="626"/>
    <x v="0"/>
    <x v="0"/>
    <x v="2"/>
    <x v="0"/>
  </r>
  <r>
    <n v="1561"/>
    <n v="35860"/>
    <n v="1"/>
    <n v="1"/>
    <n v="37"/>
    <x v="1"/>
    <n v="47"/>
    <x v="3"/>
    <n v="2200"/>
    <x v="3"/>
    <n v="1"/>
    <n v="0"/>
    <n v="0"/>
    <n v="0"/>
    <n v="0"/>
    <n v="0"/>
    <n v="0"/>
    <n v="0"/>
    <n v="0"/>
    <n v="1"/>
    <n v="15"/>
    <n v="0"/>
    <n v="8"/>
    <n v="4"/>
    <n v="2"/>
    <n v="20"/>
    <n v="2"/>
    <n v="5"/>
    <n v="1"/>
    <n v="1"/>
    <n v="2"/>
    <x v="1"/>
    <x v="1"/>
    <x v="1"/>
    <n v="7.25"/>
    <x v="1"/>
    <n v="29"/>
    <x v="1"/>
    <n v="0"/>
    <n v="0"/>
    <n v="1"/>
    <n v="0"/>
    <n v="0"/>
    <n v="1"/>
    <m/>
    <n v="0"/>
    <n v="3"/>
    <n v="11"/>
    <n v="9"/>
    <x v="0"/>
    <x v="0"/>
    <x v="1"/>
    <x v="0"/>
  </r>
  <r>
    <n v="1562"/>
    <n v="40442"/>
    <n v="1"/>
    <n v="1"/>
    <n v="52"/>
    <x v="0"/>
    <n v="68"/>
    <x v="0"/>
    <n v="2838"/>
    <x v="1"/>
    <n v="0"/>
    <n v="0"/>
    <n v="0"/>
    <n v="1"/>
    <n v="0"/>
    <n v="0"/>
    <n v="0"/>
    <n v="0"/>
    <n v="1"/>
    <n v="0"/>
    <n v="45"/>
    <n v="12"/>
    <n v="52"/>
    <n v="25"/>
    <n v="22"/>
    <n v="13"/>
    <n v="4"/>
    <n v="7"/>
    <n v="3"/>
    <n v="1"/>
    <n v="4"/>
    <x v="6"/>
    <x v="3"/>
    <x v="1"/>
    <n v="19.5"/>
    <x v="1"/>
    <n v="156"/>
    <x v="3"/>
    <n v="0"/>
    <n v="0"/>
    <n v="0"/>
    <n v="0"/>
    <n v="0"/>
    <n v="0"/>
    <m/>
    <n v="0"/>
    <n v="3"/>
    <n v="11"/>
    <n v="143"/>
    <x v="0"/>
    <x v="0"/>
    <x v="10"/>
    <x v="0"/>
  </r>
  <r>
    <n v="1563"/>
    <n v="61482"/>
    <n v="0"/>
    <n v="0"/>
    <n v="39"/>
    <x v="1"/>
    <n v="55"/>
    <x v="1"/>
    <n v="2161"/>
    <x v="2"/>
    <n v="0"/>
    <n v="1"/>
    <n v="0"/>
    <n v="0"/>
    <n v="0"/>
    <n v="0"/>
    <n v="0"/>
    <n v="1"/>
    <n v="0"/>
    <n v="0"/>
    <n v="48"/>
    <n v="58"/>
    <n v="68"/>
    <n v="16"/>
    <n v="66"/>
    <n v="43"/>
    <n v="1"/>
    <n v="2"/>
    <n v="3"/>
    <n v="2"/>
    <n v="6"/>
    <x v="12"/>
    <x v="4"/>
    <x v="1"/>
    <n v="23.272727272727273"/>
    <x v="1"/>
    <n v="256"/>
    <x v="3"/>
    <n v="0"/>
    <n v="0"/>
    <n v="0"/>
    <n v="0"/>
    <n v="0"/>
    <n v="0"/>
    <m/>
    <n v="0"/>
    <n v="3"/>
    <n v="11"/>
    <n v="213"/>
    <x v="1"/>
    <x v="1"/>
    <x v="6"/>
    <x v="0"/>
  </r>
  <r>
    <n v="1564"/>
    <n v="34968"/>
    <n v="1"/>
    <n v="0"/>
    <n v="11"/>
    <x v="5"/>
    <n v="40"/>
    <x v="3"/>
    <n v="2604"/>
    <x v="2"/>
    <n v="0"/>
    <n v="1"/>
    <n v="0"/>
    <n v="0"/>
    <n v="0"/>
    <n v="0"/>
    <n v="0"/>
    <n v="1"/>
    <n v="0"/>
    <n v="0"/>
    <n v="158"/>
    <n v="6"/>
    <n v="45"/>
    <n v="8"/>
    <n v="2"/>
    <n v="2"/>
    <n v="7"/>
    <n v="7"/>
    <n v="3"/>
    <n v="2"/>
    <n v="5"/>
    <x v="16"/>
    <x v="3"/>
    <x v="1"/>
    <n v="21.9"/>
    <x v="1"/>
    <n v="219"/>
    <x v="3"/>
    <n v="0"/>
    <n v="0"/>
    <n v="0"/>
    <n v="0"/>
    <n v="0"/>
    <n v="0"/>
    <m/>
    <n v="0"/>
    <n v="3"/>
    <n v="11"/>
    <n v="217"/>
    <x v="1"/>
    <x v="1"/>
    <x v="19"/>
    <x v="0"/>
  </r>
  <r>
    <n v="1565"/>
    <n v="75794"/>
    <n v="0"/>
    <n v="0"/>
    <n v="33"/>
    <x v="1"/>
    <n v="33"/>
    <x v="2"/>
    <n v="2346"/>
    <x v="2"/>
    <n v="0"/>
    <n v="1"/>
    <n v="0"/>
    <n v="0"/>
    <n v="0"/>
    <n v="0"/>
    <n v="0"/>
    <n v="1"/>
    <n v="0"/>
    <n v="0"/>
    <n v="754"/>
    <n v="160"/>
    <n v="625"/>
    <n v="63"/>
    <n v="32"/>
    <n v="48"/>
    <n v="1"/>
    <n v="3"/>
    <n v="7"/>
    <n v="5"/>
    <n v="12"/>
    <x v="13"/>
    <x v="0"/>
    <x v="1"/>
    <n v="68.083333333333329"/>
    <x v="0"/>
    <n v="1634"/>
    <x v="0"/>
    <n v="1"/>
    <n v="0"/>
    <n v="0"/>
    <n v="0"/>
    <n v="0"/>
    <n v="1"/>
    <m/>
    <n v="0"/>
    <n v="3"/>
    <n v="11"/>
    <n v="1586"/>
    <x v="1"/>
    <x v="1"/>
    <x v="15"/>
    <x v="1"/>
  </r>
  <r>
    <n v="1566"/>
    <n v="31497"/>
    <n v="0"/>
    <n v="1"/>
    <n v="22"/>
    <x v="2"/>
    <n v="58"/>
    <x v="1"/>
    <n v="2729"/>
    <x v="1"/>
    <n v="0"/>
    <n v="0"/>
    <n v="0"/>
    <n v="1"/>
    <n v="0"/>
    <n v="0"/>
    <n v="0"/>
    <n v="0"/>
    <n v="0"/>
    <n v="1"/>
    <n v="108"/>
    <n v="1"/>
    <n v="28"/>
    <n v="13"/>
    <n v="1"/>
    <n v="4"/>
    <n v="2"/>
    <n v="8"/>
    <n v="3"/>
    <n v="1"/>
    <n v="4"/>
    <x v="6"/>
    <x v="3"/>
    <x v="1"/>
    <n v="18.875"/>
    <x v="1"/>
    <n v="151"/>
    <x v="3"/>
    <n v="0"/>
    <n v="0"/>
    <n v="0"/>
    <n v="0"/>
    <n v="0"/>
    <n v="0"/>
    <m/>
    <n v="0"/>
    <n v="3"/>
    <n v="11"/>
    <n v="147"/>
    <x v="1"/>
    <x v="1"/>
    <x v="20"/>
    <x v="0"/>
  </r>
  <r>
    <n v="1567"/>
    <n v="74268"/>
    <n v="0"/>
    <n v="0"/>
    <n v="83"/>
    <x v="3"/>
    <n v="65"/>
    <x v="0"/>
    <n v="2659"/>
    <x v="2"/>
    <n v="0"/>
    <n v="1"/>
    <n v="0"/>
    <n v="0"/>
    <n v="0"/>
    <n v="0"/>
    <n v="0"/>
    <n v="1"/>
    <n v="0"/>
    <n v="0"/>
    <n v="199"/>
    <n v="66"/>
    <n v="315"/>
    <n v="97"/>
    <n v="174"/>
    <n v="41"/>
    <n v="1"/>
    <n v="2"/>
    <n v="4"/>
    <n v="3"/>
    <n v="5"/>
    <x v="10"/>
    <x v="4"/>
    <x v="1"/>
    <n v="70.916666666666671"/>
    <x v="0"/>
    <n v="851"/>
    <x v="2"/>
    <n v="0"/>
    <n v="0"/>
    <n v="0"/>
    <n v="0"/>
    <n v="0"/>
    <n v="0"/>
    <m/>
    <n v="0"/>
    <n v="3"/>
    <n v="11"/>
    <n v="810"/>
    <x v="1"/>
    <x v="1"/>
    <x v="46"/>
    <x v="0"/>
  </r>
  <r>
    <n v="1568"/>
    <n v="13724"/>
    <n v="1"/>
    <n v="0"/>
    <n v="43"/>
    <x v="1"/>
    <n v="32"/>
    <x v="2"/>
    <n v="2826"/>
    <x v="1"/>
    <n v="0"/>
    <n v="0"/>
    <n v="0"/>
    <n v="1"/>
    <n v="0"/>
    <n v="0"/>
    <n v="1"/>
    <n v="0"/>
    <n v="0"/>
    <n v="0"/>
    <n v="2"/>
    <n v="7"/>
    <n v="5"/>
    <n v="2"/>
    <n v="15"/>
    <n v="27"/>
    <n v="1"/>
    <n v="9"/>
    <n v="2"/>
    <n v="0"/>
    <n v="2"/>
    <x v="1"/>
    <x v="1"/>
    <x v="2"/>
    <n v="7.75"/>
    <x v="1"/>
    <n v="31"/>
    <x v="1"/>
    <n v="0"/>
    <n v="0"/>
    <n v="1"/>
    <n v="0"/>
    <n v="0"/>
    <n v="1"/>
    <m/>
    <n v="0"/>
    <n v="3"/>
    <n v="11"/>
    <n v="4"/>
    <x v="1"/>
    <x v="1"/>
    <x v="1"/>
    <x v="0"/>
  </r>
  <r>
    <n v="1569"/>
    <n v="45143"/>
    <n v="0"/>
    <n v="1"/>
    <n v="74"/>
    <x v="4"/>
    <n v="55"/>
    <x v="1"/>
    <n v="2466"/>
    <x v="1"/>
    <n v="0"/>
    <n v="0"/>
    <n v="0"/>
    <n v="1"/>
    <n v="0"/>
    <n v="0"/>
    <n v="0"/>
    <n v="0"/>
    <n v="1"/>
    <n v="0"/>
    <n v="202"/>
    <n v="5"/>
    <n v="74"/>
    <n v="11"/>
    <n v="5"/>
    <n v="14"/>
    <n v="3"/>
    <n v="7"/>
    <n v="6"/>
    <n v="1"/>
    <n v="5"/>
    <x v="10"/>
    <x v="4"/>
    <x v="2"/>
    <n v="24.75"/>
    <x v="1"/>
    <n v="297"/>
    <x v="3"/>
    <n v="0"/>
    <n v="0"/>
    <n v="0"/>
    <n v="0"/>
    <n v="0"/>
    <n v="0"/>
    <m/>
    <n v="0"/>
    <n v="3"/>
    <n v="11"/>
    <n v="283"/>
    <x v="1"/>
    <x v="1"/>
    <x v="40"/>
    <x v="0"/>
  </r>
  <r>
    <n v="1570"/>
    <n v="52569"/>
    <n v="0"/>
    <n v="1"/>
    <n v="54"/>
    <x v="0"/>
    <n v="53"/>
    <x v="1"/>
    <n v="2244"/>
    <x v="0"/>
    <n v="0"/>
    <n v="0"/>
    <n v="1"/>
    <n v="0"/>
    <n v="0"/>
    <n v="0"/>
    <n v="0"/>
    <n v="0"/>
    <n v="0"/>
    <n v="1"/>
    <n v="85"/>
    <n v="0"/>
    <n v="3"/>
    <n v="0"/>
    <n v="0"/>
    <n v="7"/>
    <n v="1"/>
    <n v="3"/>
    <n v="2"/>
    <n v="0"/>
    <n v="4"/>
    <x v="3"/>
    <x v="3"/>
    <x v="1"/>
    <n v="14.666666666666666"/>
    <x v="1"/>
    <n v="88"/>
    <x v="1"/>
    <n v="0"/>
    <n v="0"/>
    <n v="0"/>
    <n v="0"/>
    <n v="0"/>
    <n v="0"/>
    <m/>
    <n v="0"/>
    <n v="3"/>
    <n v="11"/>
    <n v="81"/>
    <x v="1"/>
    <x v="1"/>
    <x v="8"/>
    <x v="0"/>
  </r>
  <r>
    <n v="1571"/>
    <n v="48432"/>
    <n v="0"/>
    <n v="1"/>
    <n v="3"/>
    <x v="5"/>
    <n v="47"/>
    <x v="3"/>
    <n v="2778"/>
    <x v="0"/>
    <n v="0"/>
    <n v="0"/>
    <n v="1"/>
    <n v="0"/>
    <n v="0"/>
    <n v="0"/>
    <n v="0"/>
    <n v="0"/>
    <n v="0"/>
    <n v="1"/>
    <n v="322"/>
    <n v="3"/>
    <n v="50"/>
    <n v="4"/>
    <n v="3"/>
    <n v="42"/>
    <n v="5"/>
    <n v="8"/>
    <n v="7"/>
    <n v="1"/>
    <n v="6"/>
    <x v="4"/>
    <x v="4"/>
    <x v="2"/>
    <n v="27.285714285714285"/>
    <x v="2"/>
    <n v="382"/>
    <x v="3"/>
    <n v="0"/>
    <n v="0"/>
    <n v="0"/>
    <n v="0"/>
    <n v="0"/>
    <n v="0"/>
    <m/>
    <n v="0"/>
    <n v="3"/>
    <n v="11"/>
    <n v="340"/>
    <x v="0"/>
    <x v="0"/>
    <x v="32"/>
    <x v="0"/>
  </r>
  <r>
    <n v="1572"/>
    <n v="17144"/>
    <n v="1"/>
    <n v="1"/>
    <n v="96"/>
    <x v="3"/>
    <n v="60"/>
    <x v="0"/>
    <n v="2293"/>
    <x v="1"/>
    <n v="0"/>
    <n v="0"/>
    <n v="0"/>
    <n v="1"/>
    <n v="0"/>
    <n v="0"/>
    <n v="0"/>
    <n v="0"/>
    <n v="1"/>
    <n v="0"/>
    <n v="18"/>
    <n v="2"/>
    <n v="19"/>
    <n v="0"/>
    <n v="2"/>
    <n v="6"/>
    <n v="5"/>
    <n v="7"/>
    <n v="3"/>
    <n v="0"/>
    <n v="4"/>
    <x v="17"/>
    <x v="3"/>
    <x v="1"/>
    <n v="5.8571428571428568"/>
    <x v="1"/>
    <n v="41"/>
    <x v="1"/>
    <n v="0"/>
    <n v="0"/>
    <n v="0"/>
    <n v="0"/>
    <n v="0"/>
    <n v="0"/>
    <m/>
    <n v="0"/>
    <n v="3"/>
    <n v="11"/>
    <n v="35"/>
    <x v="1"/>
    <x v="1"/>
    <x v="14"/>
    <x v="0"/>
  </r>
  <r>
    <n v="1573"/>
    <n v="36108"/>
    <n v="1"/>
    <n v="0"/>
    <n v="68"/>
    <x v="4"/>
    <n v="36"/>
    <x v="2"/>
    <n v="2416"/>
    <x v="0"/>
    <n v="0"/>
    <n v="0"/>
    <n v="1"/>
    <n v="0"/>
    <n v="0"/>
    <n v="0"/>
    <n v="0"/>
    <n v="1"/>
    <n v="0"/>
    <n v="0"/>
    <n v="141"/>
    <n v="8"/>
    <n v="129"/>
    <n v="3"/>
    <n v="11"/>
    <n v="47"/>
    <n v="3"/>
    <n v="9"/>
    <n v="7"/>
    <n v="1"/>
    <n v="4"/>
    <x v="10"/>
    <x v="4"/>
    <x v="2"/>
    <n v="24.333333333333332"/>
    <x v="1"/>
    <n v="292"/>
    <x v="3"/>
    <n v="0"/>
    <n v="0"/>
    <n v="1"/>
    <n v="0"/>
    <n v="0"/>
    <n v="1"/>
    <m/>
    <n v="0"/>
    <n v="3"/>
    <n v="11"/>
    <n v="245"/>
    <x v="1"/>
    <x v="1"/>
    <x v="40"/>
    <x v="0"/>
  </r>
  <r>
    <n v="1574"/>
    <n v="76445"/>
    <n v="1"/>
    <n v="0"/>
    <n v="2"/>
    <x v="5"/>
    <n v="49"/>
    <x v="3"/>
    <n v="2798"/>
    <x v="2"/>
    <n v="0"/>
    <n v="1"/>
    <n v="0"/>
    <n v="0"/>
    <n v="0"/>
    <n v="0"/>
    <n v="0"/>
    <n v="1"/>
    <n v="0"/>
    <n v="0"/>
    <n v="739"/>
    <n v="107"/>
    <n v="309"/>
    <n v="140"/>
    <n v="80"/>
    <n v="35"/>
    <n v="1"/>
    <n v="6"/>
    <n v="2"/>
    <n v="5"/>
    <n v="13"/>
    <x v="2"/>
    <x v="2"/>
    <x v="1"/>
    <n v="68.75"/>
    <x v="0"/>
    <n v="1375"/>
    <x v="4"/>
    <n v="0"/>
    <n v="0"/>
    <n v="0"/>
    <n v="0"/>
    <n v="0"/>
    <n v="0"/>
    <m/>
    <n v="0"/>
    <n v="3"/>
    <n v="11"/>
    <n v="1340"/>
    <x v="1"/>
    <x v="1"/>
    <x v="21"/>
    <x v="1"/>
  </r>
  <r>
    <n v="1575"/>
    <n v="36663"/>
    <n v="1"/>
    <n v="0"/>
    <n v="40"/>
    <x v="1"/>
    <n v="45"/>
    <x v="3"/>
    <n v="2224"/>
    <x v="2"/>
    <n v="0"/>
    <n v="1"/>
    <n v="0"/>
    <n v="0"/>
    <n v="0"/>
    <n v="0"/>
    <n v="0"/>
    <n v="0"/>
    <n v="0"/>
    <n v="1"/>
    <n v="18"/>
    <n v="0"/>
    <n v="6"/>
    <n v="3"/>
    <n v="3"/>
    <n v="5"/>
    <n v="1"/>
    <n v="2"/>
    <n v="1"/>
    <n v="1"/>
    <n v="3"/>
    <x v="7"/>
    <x v="3"/>
    <x v="1"/>
    <n v="6"/>
    <x v="1"/>
    <n v="30"/>
    <x v="1"/>
    <n v="0"/>
    <n v="0"/>
    <n v="0"/>
    <n v="0"/>
    <n v="0"/>
    <n v="0"/>
    <m/>
    <n v="0"/>
    <n v="3"/>
    <n v="11"/>
    <n v="25"/>
    <x v="1"/>
    <x v="1"/>
    <x v="1"/>
    <x v="0"/>
  </r>
  <r>
    <n v="1576"/>
    <n v="53843"/>
    <n v="0"/>
    <n v="1"/>
    <n v="64"/>
    <x v="4"/>
    <n v="55"/>
    <x v="1"/>
    <n v="2526"/>
    <x v="2"/>
    <n v="0"/>
    <n v="1"/>
    <n v="0"/>
    <n v="0"/>
    <n v="0"/>
    <n v="0"/>
    <n v="0"/>
    <n v="0"/>
    <n v="1"/>
    <n v="0"/>
    <n v="378"/>
    <n v="0"/>
    <n v="88"/>
    <n v="19"/>
    <n v="4"/>
    <n v="73"/>
    <n v="4"/>
    <n v="7"/>
    <n v="8"/>
    <n v="5"/>
    <n v="3"/>
    <x v="21"/>
    <x v="2"/>
    <x v="2"/>
    <n v="30.5625"/>
    <x v="2"/>
    <n v="489"/>
    <x v="3"/>
    <n v="0"/>
    <n v="0"/>
    <n v="0"/>
    <n v="0"/>
    <n v="0"/>
    <n v="0"/>
    <m/>
    <n v="0"/>
    <n v="3"/>
    <n v="11"/>
    <n v="416"/>
    <x v="1"/>
    <x v="1"/>
    <x v="18"/>
    <x v="0"/>
  </r>
  <r>
    <n v="1577"/>
    <n v="90226"/>
    <n v="0"/>
    <n v="0"/>
    <n v="26"/>
    <x v="2"/>
    <n v="64"/>
    <x v="0"/>
    <n v="2800"/>
    <x v="2"/>
    <n v="0"/>
    <n v="1"/>
    <n v="0"/>
    <n v="0"/>
    <n v="0"/>
    <n v="0"/>
    <n v="0"/>
    <n v="0"/>
    <n v="1"/>
    <n v="0"/>
    <n v="1083"/>
    <n v="108"/>
    <n v="649"/>
    <n v="253"/>
    <n v="151"/>
    <n v="108"/>
    <n v="1"/>
    <n v="2"/>
    <n v="4"/>
    <n v="7"/>
    <n v="12"/>
    <x v="18"/>
    <x v="0"/>
    <x v="1"/>
    <n v="97.565217391304344"/>
    <x v="0"/>
    <n v="2244"/>
    <x v="0"/>
    <n v="1"/>
    <n v="0"/>
    <n v="0"/>
    <n v="0"/>
    <n v="0"/>
    <n v="1"/>
    <m/>
    <n v="0"/>
    <n v="3"/>
    <n v="11"/>
    <n v="2136"/>
    <x v="1"/>
    <x v="1"/>
    <x v="38"/>
    <x v="1"/>
  </r>
  <r>
    <n v="1578"/>
    <n v="70638"/>
    <n v="0"/>
    <n v="0"/>
    <n v="69"/>
    <x v="4"/>
    <n v="65"/>
    <x v="0"/>
    <n v="2552"/>
    <x v="3"/>
    <n v="1"/>
    <n v="0"/>
    <n v="0"/>
    <n v="0"/>
    <n v="0"/>
    <n v="0"/>
    <n v="0"/>
    <n v="0"/>
    <n v="1"/>
    <n v="0"/>
    <n v="1016"/>
    <n v="12"/>
    <n v="215"/>
    <n v="16"/>
    <n v="12"/>
    <n v="63"/>
    <n v="1"/>
    <n v="3"/>
    <n v="4"/>
    <n v="5"/>
    <n v="10"/>
    <x v="19"/>
    <x v="2"/>
    <x v="1"/>
    <n v="66.89473684210526"/>
    <x v="0"/>
    <n v="1271"/>
    <x v="4"/>
    <n v="0"/>
    <n v="0"/>
    <n v="0"/>
    <n v="1"/>
    <n v="0"/>
    <n v="1"/>
    <m/>
    <n v="0"/>
    <n v="3"/>
    <n v="11"/>
    <n v="1208"/>
    <x v="1"/>
    <x v="1"/>
    <x v="33"/>
    <x v="0"/>
  </r>
  <r>
    <n v="1579"/>
    <n v="44512"/>
    <n v="1"/>
    <n v="1"/>
    <n v="57"/>
    <x v="0"/>
    <n v="60"/>
    <x v="0"/>
    <n v="2462"/>
    <x v="1"/>
    <n v="0"/>
    <n v="0"/>
    <n v="0"/>
    <n v="1"/>
    <n v="0"/>
    <n v="0"/>
    <n v="0"/>
    <n v="1"/>
    <n v="0"/>
    <n v="0"/>
    <n v="23"/>
    <n v="1"/>
    <n v="6"/>
    <n v="0"/>
    <n v="0"/>
    <n v="2"/>
    <n v="2"/>
    <n v="4"/>
    <n v="1"/>
    <n v="0"/>
    <n v="3"/>
    <x v="1"/>
    <x v="1"/>
    <x v="1"/>
    <n v="7.5"/>
    <x v="1"/>
    <n v="30"/>
    <x v="1"/>
    <n v="0"/>
    <n v="0"/>
    <n v="0"/>
    <n v="0"/>
    <n v="0"/>
    <n v="0"/>
    <m/>
    <n v="0"/>
    <n v="3"/>
    <n v="11"/>
    <n v="28"/>
    <x v="1"/>
    <x v="1"/>
    <x v="8"/>
    <x v="0"/>
  </r>
  <r>
    <n v="1580"/>
    <n v="27116"/>
    <n v="1"/>
    <n v="1"/>
    <n v="78"/>
    <x v="3"/>
    <n v="59"/>
    <x v="1"/>
    <n v="2278"/>
    <x v="2"/>
    <n v="0"/>
    <n v="1"/>
    <n v="0"/>
    <n v="0"/>
    <n v="0"/>
    <n v="0"/>
    <n v="0"/>
    <n v="1"/>
    <n v="0"/>
    <n v="0"/>
    <n v="12"/>
    <n v="1"/>
    <n v="21"/>
    <n v="2"/>
    <n v="2"/>
    <n v="3"/>
    <n v="2"/>
    <n v="7"/>
    <n v="2"/>
    <n v="0"/>
    <n v="3"/>
    <x v="7"/>
    <x v="3"/>
    <x v="1"/>
    <n v="7.6"/>
    <x v="1"/>
    <n v="38"/>
    <x v="1"/>
    <n v="0"/>
    <n v="0"/>
    <n v="0"/>
    <n v="0"/>
    <n v="0"/>
    <n v="0"/>
    <m/>
    <n v="0"/>
    <n v="3"/>
    <n v="11"/>
    <n v="35"/>
    <x v="1"/>
    <x v="1"/>
    <x v="14"/>
    <x v="0"/>
  </r>
  <r>
    <n v="1581"/>
    <n v="54072"/>
    <n v="1"/>
    <n v="1"/>
    <n v="71"/>
    <x v="4"/>
    <n v="57"/>
    <x v="1"/>
    <n v="2496"/>
    <x v="2"/>
    <n v="0"/>
    <n v="1"/>
    <n v="0"/>
    <n v="0"/>
    <n v="0"/>
    <n v="0"/>
    <n v="0"/>
    <n v="0"/>
    <n v="0"/>
    <n v="1"/>
    <n v="35"/>
    <n v="0"/>
    <n v="4"/>
    <n v="0"/>
    <n v="0"/>
    <n v="0"/>
    <n v="1"/>
    <n v="8"/>
    <n v="2"/>
    <n v="0"/>
    <n v="2"/>
    <x v="1"/>
    <x v="1"/>
    <x v="2"/>
    <n v="9.75"/>
    <x v="1"/>
    <n v="39"/>
    <x v="1"/>
    <n v="0"/>
    <n v="0"/>
    <n v="0"/>
    <n v="0"/>
    <n v="0"/>
    <n v="0"/>
    <m/>
    <n v="0"/>
    <n v="3"/>
    <n v="11"/>
    <n v="39"/>
    <x v="1"/>
    <x v="1"/>
    <x v="28"/>
    <x v="0"/>
  </r>
  <r>
    <n v="1582"/>
    <n v="71855"/>
    <n v="0"/>
    <n v="1"/>
    <n v="59"/>
    <x v="0"/>
    <n v="43"/>
    <x v="3"/>
    <n v="2688"/>
    <x v="2"/>
    <n v="0"/>
    <n v="1"/>
    <n v="0"/>
    <n v="0"/>
    <n v="0"/>
    <n v="0"/>
    <n v="0"/>
    <n v="1"/>
    <n v="0"/>
    <n v="0"/>
    <n v="548"/>
    <n v="31"/>
    <n v="422"/>
    <n v="0"/>
    <n v="112"/>
    <n v="28"/>
    <n v="4"/>
    <n v="3"/>
    <n v="5"/>
    <n v="5"/>
    <n v="11"/>
    <x v="27"/>
    <x v="0"/>
    <x v="1"/>
    <n v="53"/>
    <x v="0"/>
    <n v="1113"/>
    <x v="4"/>
    <n v="0"/>
    <n v="0"/>
    <n v="0"/>
    <n v="0"/>
    <n v="0"/>
    <n v="0"/>
    <m/>
    <n v="0"/>
    <n v="3"/>
    <n v="11"/>
    <n v="1085"/>
    <x v="1"/>
    <x v="1"/>
    <x v="26"/>
    <x v="0"/>
  </r>
  <r>
    <n v="1583"/>
    <n v="51250"/>
    <n v="1"/>
    <n v="0"/>
    <n v="28"/>
    <x v="2"/>
    <n v="30"/>
    <x v="2"/>
    <n v="2615"/>
    <x v="0"/>
    <n v="0"/>
    <n v="0"/>
    <n v="1"/>
    <n v="0"/>
    <n v="0"/>
    <n v="1"/>
    <n v="0"/>
    <n v="0"/>
    <n v="0"/>
    <n v="0"/>
    <n v="342"/>
    <n v="32"/>
    <n v="230"/>
    <n v="34"/>
    <n v="32"/>
    <n v="40"/>
    <n v="5"/>
    <n v="9"/>
    <n v="10"/>
    <n v="5"/>
    <n v="4"/>
    <x v="19"/>
    <x v="2"/>
    <x v="2"/>
    <n v="35.263157894736842"/>
    <x v="2"/>
    <n v="670"/>
    <x v="2"/>
    <n v="0"/>
    <n v="0"/>
    <n v="1"/>
    <n v="0"/>
    <n v="0"/>
    <n v="1"/>
    <m/>
    <n v="0"/>
    <n v="3"/>
    <n v="11"/>
    <n v="630"/>
    <x v="1"/>
    <x v="1"/>
    <x v="2"/>
    <x v="0"/>
  </r>
  <r>
    <n v="1584"/>
    <n v="60432"/>
    <n v="0"/>
    <n v="1"/>
    <n v="61"/>
    <x v="4"/>
    <n v="47"/>
    <x v="3"/>
    <n v="2271"/>
    <x v="2"/>
    <n v="0"/>
    <n v="1"/>
    <n v="0"/>
    <n v="0"/>
    <n v="0"/>
    <n v="0"/>
    <n v="0"/>
    <n v="0"/>
    <n v="1"/>
    <n v="0"/>
    <n v="365"/>
    <n v="3"/>
    <n v="15"/>
    <n v="4"/>
    <n v="3"/>
    <n v="11"/>
    <n v="5"/>
    <n v="6"/>
    <n v="7"/>
    <n v="2"/>
    <n v="5"/>
    <x v="4"/>
    <x v="4"/>
    <x v="2"/>
    <n v="27.857142857142858"/>
    <x v="2"/>
    <n v="390"/>
    <x v="3"/>
    <n v="0"/>
    <n v="0"/>
    <n v="0"/>
    <n v="0"/>
    <n v="0"/>
    <n v="0"/>
    <m/>
    <n v="0"/>
    <n v="3"/>
    <n v="11"/>
    <n v="379"/>
    <x v="1"/>
    <x v="1"/>
    <x v="18"/>
    <x v="0"/>
  </r>
  <r>
    <n v="1585"/>
    <n v="65526"/>
    <n v="0"/>
    <n v="1"/>
    <n v="22"/>
    <x v="2"/>
    <n v="56"/>
    <x v="1"/>
    <n v="2238"/>
    <x v="2"/>
    <n v="0"/>
    <n v="1"/>
    <n v="0"/>
    <n v="0"/>
    <n v="0"/>
    <n v="0"/>
    <n v="0"/>
    <n v="0"/>
    <n v="0"/>
    <n v="1"/>
    <n v="397"/>
    <n v="19"/>
    <n v="69"/>
    <n v="12"/>
    <n v="0"/>
    <n v="9"/>
    <n v="1"/>
    <n v="2"/>
    <n v="4"/>
    <n v="4"/>
    <n v="8"/>
    <x v="21"/>
    <x v="2"/>
    <x v="1"/>
    <n v="31.0625"/>
    <x v="2"/>
    <n v="497"/>
    <x v="3"/>
    <n v="0"/>
    <n v="0"/>
    <n v="0"/>
    <n v="0"/>
    <n v="0"/>
    <n v="0"/>
    <m/>
    <n v="0"/>
    <n v="3"/>
    <n v="11"/>
    <n v="488"/>
    <x v="1"/>
    <x v="1"/>
    <x v="12"/>
    <x v="0"/>
  </r>
  <r>
    <n v="1586"/>
    <n v="68655"/>
    <n v="0"/>
    <n v="0"/>
    <n v="95"/>
    <x v="3"/>
    <n v="32"/>
    <x v="2"/>
    <n v="2847"/>
    <x v="0"/>
    <n v="0"/>
    <n v="0"/>
    <n v="1"/>
    <n v="0"/>
    <n v="0"/>
    <n v="0"/>
    <n v="0"/>
    <n v="1"/>
    <n v="0"/>
    <n v="0"/>
    <n v="456"/>
    <n v="19"/>
    <n v="832"/>
    <n v="75"/>
    <n v="118"/>
    <n v="38"/>
    <n v="1"/>
    <n v="3"/>
    <n v="4"/>
    <n v="5"/>
    <n v="11"/>
    <x v="2"/>
    <x v="2"/>
    <x v="1"/>
    <n v="75"/>
    <x v="0"/>
    <n v="1500"/>
    <x v="4"/>
    <n v="0"/>
    <n v="0"/>
    <n v="0"/>
    <n v="0"/>
    <n v="0"/>
    <n v="0"/>
    <m/>
    <n v="0"/>
    <n v="3"/>
    <n v="11"/>
    <n v="1462"/>
    <x v="1"/>
    <x v="1"/>
    <x v="9"/>
    <x v="0"/>
  </r>
  <r>
    <n v="1587"/>
    <n v="12393"/>
    <n v="0"/>
    <n v="0"/>
    <n v="38"/>
    <x v="1"/>
    <n v="42"/>
    <x v="3"/>
    <n v="2731"/>
    <x v="2"/>
    <n v="0"/>
    <n v="1"/>
    <n v="0"/>
    <n v="0"/>
    <n v="0"/>
    <n v="1"/>
    <n v="0"/>
    <n v="0"/>
    <n v="0"/>
    <n v="0"/>
    <n v="5"/>
    <n v="6"/>
    <n v="15"/>
    <n v="11"/>
    <n v="7"/>
    <n v="13"/>
    <n v="1"/>
    <n v="9"/>
    <n v="2"/>
    <n v="0"/>
    <n v="3"/>
    <x v="7"/>
    <x v="3"/>
    <x v="1"/>
    <n v="8.8000000000000007"/>
    <x v="1"/>
    <n v="44"/>
    <x v="1"/>
    <n v="0"/>
    <n v="0"/>
    <n v="0"/>
    <n v="0"/>
    <n v="0"/>
    <n v="0"/>
    <m/>
    <n v="0"/>
    <n v="3"/>
    <n v="11"/>
    <n v="31"/>
    <x v="1"/>
    <x v="1"/>
    <x v="1"/>
    <x v="0"/>
  </r>
  <r>
    <n v="1588"/>
    <n v="64509"/>
    <n v="0"/>
    <n v="0"/>
    <n v="19"/>
    <x v="2"/>
    <n v="30"/>
    <x v="2"/>
    <n v="2475"/>
    <x v="0"/>
    <n v="0"/>
    <n v="0"/>
    <n v="1"/>
    <n v="0"/>
    <n v="0"/>
    <n v="0"/>
    <n v="0"/>
    <n v="1"/>
    <n v="0"/>
    <n v="0"/>
    <n v="836"/>
    <n v="185"/>
    <n v="575"/>
    <n v="24"/>
    <n v="25"/>
    <n v="77"/>
    <n v="1"/>
    <n v="4"/>
    <n v="6"/>
    <n v="3"/>
    <n v="9"/>
    <x v="23"/>
    <x v="2"/>
    <x v="1"/>
    <n v="91.388888888888886"/>
    <x v="0"/>
    <n v="1645"/>
    <x v="0"/>
    <n v="0"/>
    <n v="0"/>
    <n v="1"/>
    <n v="0"/>
    <n v="0"/>
    <n v="1"/>
    <m/>
    <n v="0"/>
    <n v="3"/>
    <n v="11"/>
    <n v="1568"/>
    <x v="0"/>
    <x v="0"/>
    <x v="38"/>
    <x v="1"/>
  </r>
  <r>
    <n v="1589"/>
    <n v="33955"/>
    <n v="1"/>
    <n v="0"/>
    <n v="92"/>
    <x v="3"/>
    <n v="45"/>
    <x v="3"/>
    <n v="2483"/>
    <x v="0"/>
    <n v="0"/>
    <n v="0"/>
    <n v="1"/>
    <n v="0"/>
    <n v="0"/>
    <n v="0"/>
    <n v="0"/>
    <n v="1"/>
    <n v="0"/>
    <n v="0"/>
    <n v="100"/>
    <n v="2"/>
    <n v="128"/>
    <n v="23"/>
    <n v="7"/>
    <n v="10"/>
    <n v="4"/>
    <n v="8"/>
    <n v="5"/>
    <n v="1"/>
    <n v="5"/>
    <x v="12"/>
    <x v="4"/>
    <x v="2"/>
    <n v="23.636363636363637"/>
    <x v="1"/>
    <n v="260"/>
    <x v="3"/>
    <n v="0"/>
    <n v="0"/>
    <n v="0"/>
    <n v="0"/>
    <n v="0"/>
    <n v="0"/>
    <m/>
    <n v="0"/>
    <n v="3"/>
    <n v="11"/>
    <n v="250"/>
    <x v="1"/>
    <x v="1"/>
    <x v="31"/>
    <x v="0"/>
  </r>
  <r>
    <n v="1590"/>
    <n v="31353"/>
    <n v="1"/>
    <n v="1"/>
    <n v="24"/>
    <x v="2"/>
    <n v="43"/>
    <x v="3"/>
    <n v="2341"/>
    <x v="2"/>
    <n v="0"/>
    <n v="1"/>
    <n v="0"/>
    <n v="0"/>
    <n v="0"/>
    <n v="0"/>
    <n v="0"/>
    <n v="1"/>
    <n v="0"/>
    <n v="0"/>
    <n v="10"/>
    <n v="0"/>
    <n v="10"/>
    <n v="3"/>
    <n v="1"/>
    <n v="7"/>
    <n v="2"/>
    <n v="8"/>
    <n v="1"/>
    <n v="1"/>
    <n v="2"/>
    <x v="1"/>
    <x v="1"/>
    <x v="1"/>
    <n v="6"/>
    <x v="1"/>
    <n v="24"/>
    <x v="1"/>
    <n v="0"/>
    <n v="0"/>
    <n v="0"/>
    <n v="0"/>
    <n v="0"/>
    <n v="0"/>
    <m/>
    <n v="0"/>
    <n v="3"/>
    <n v="11"/>
    <n v="17"/>
    <x v="0"/>
    <x v="0"/>
    <x v="3"/>
    <x v="0"/>
  </r>
  <r>
    <n v="1591"/>
    <n v="55434"/>
    <n v="1"/>
    <n v="0"/>
    <n v="21"/>
    <x v="2"/>
    <n v="36"/>
    <x v="2"/>
    <n v="2426"/>
    <x v="2"/>
    <n v="0"/>
    <n v="1"/>
    <n v="0"/>
    <n v="0"/>
    <n v="0"/>
    <n v="0"/>
    <n v="0"/>
    <n v="1"/>
    <n v="0"/>
    <n v="0"/>
    <n v="238"/>
    <n v="115"/>
    <n v="215"/>
    <n v="169"/>
    <n v="69"/>
    <n v="76"/>
    <n v="3"/>
    <n v="4"/>
    <n v="5"/>
    <n v="3"/>
    <n v="13"/>
    <x v="27"/>
    <x v="0"/>
    <x v="1"/>
    <n v="38.38095238095238"/>
    <x v="2"/>
    <n v="806"/>
    <x v="2"/>
    <n v="0"/>
    <n v="0"/>
    <n v="0"/>
    <n v="0"/>
    <n v="0"/>
    <n v="0"/>
    <m/>
    <n v="0"/>
    <n v="3"/>
    <n v="11"/>
    <n v="730"/>
    <x v="1"/>
    <x v="1"/>
    <x v="2"/>
    <x v="0"/>
  </r>
  <r>
    <n v="1592"/>
    <n v="28359"/>
    <n v="1"/>
    <n v="0"/>
    <n v="35"/>
    <x v="1"/>
    <n v="37"/>
    <x v="2"/>
    <n v="2404"/>
    <x v="1"/>
    <n v="0"/>
    <n v="0"/>
    <n v="0"/>
    <n v="1"/>
    <n v="0"/>
    <n v="0"/>
    <n v="0"/>
    <n v="1"/>
    <n v="0"/>
    <n v="0"/>
    <n v="6"/>
    <n v="0"/>
    <n v="5"/>
    <n v="2"/>
    <n v="1"/>
    <n v="2"/>
    <n v="1"/>
    <n v="7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2"/>
    <x v="1"/>
    <x v="1"/>
    <x v="1"/>
    <x v="0"/>
  </r>
  <r>
    <n v="1593"/>
    <n v="57100"/>
    <n v="1"/>
    <n v="0"/>
    <n v="9"/>
    <x v="5"/>
    <n v="33"/>
    <x v="2"/>
    <n v="2201"/>
    <x v="0"/>
    <n v="0"/>
    <n v="0"/>
    <n v="1"/>
    <n v="0"/>
    <n v="0"/>
    <n v="0"/>
    <n v="0"/>
    <n v="1"/>
    <n v="0"/>
    <n v="0"/>
    <n v="158"/>
    <n v="11"/>
    <n v="99"/>
    <n v="15"/>
    <n v="11"/>
    <n v="17"/>
    <n v="2"/>
    <n v="3"/>
    <n v="3"/>
    <n v="2"/>
    <n v="7"/>
    <x v="10"/>
    <x v="4"/>
    <x v="1"/>
    <n v="24.5"/>
    <x v="1"/>
    <n v="294"/>
    <x v="3"/>
    <n v="0"/>
    <n v="0"/>
    <n v="0"/>
    <n v="0"/>
    <n v="0"/>
    <n v="0"/>
    <m/>
    <n v="0"/>
    <n v="3"/>
    <n v="11"/>
    <n v="277"/>
    <x v="1"/>
    <x v="1"/>
    <x v="19"/>
    <x v="0"/>
  </r>
  <r>
    <n v="1594"/>
    <n v="69139"/>
    <n v="0"/>
    <n v="1"/>
    <n v="23"/>
    <x v="2"/>
    <n v="55"/>
    <x v="1"/>
    <n v="2312"/>
    <x v="2"/>
    <n v="0"/>
    <n v="1"/>
    <n v="0"/>
    <n v="0"/>
    <n v="0"/>
    <n v="0"/>
    <n v="0"/>
    <n v="1"/>
    <n v="0"/>
    <n v="0"/>
    <n v="86"/>
    <n v="12"/>
    <n v="75"/>
    <n v="33"/>
    <n v="15"/>
    <n v="6"/>
    <n v="1"/>
    <n v="4"/>
    <n v="4"/>
    <n v="1"/>
    <n v="5"/>
    <x v="16"/>
    <x v="3"/>
    <x v="1"/>
    <n v="22.1"/>
    <x v="1"/>
    <n v="221"/>
    <x v="3"/>
    <n v="0"/>
    <n v="0"/>
    <n v="0"/>
    <n v="0"/>
    <n v="0"/>
    <n v="0"/>
    <m/>
    <n v="0"/>
    <n v="3"/>
    <n v="11"/>
    <n v="215"/>
    <x v="1"/>
    <x v="1"/>
    <x v="20"/>
    <x v="0"/>
  </r>
  <r>
    <n v="1595"/>
    <n v="52973"/>
    <n v="0"/>
    <n v="1"/>
    <n v="92"/>
    <x v="3"/>
    <n v="64"/>
    <x v="0"/>
    <n v="2757"/>
    <x v="2"/>
    <n v="0"/>
    <n v="1"/>
    <n v="0"/>
    <n v="0"/>
    <n v="0"/>
    <n v="0"/>
    <n v="0"/>
    <n v="0"/>
    <n v="1"/>
    <n v="0"/>
    <n v="856"/>
    <n v="0"/>
    <n v="76"/>
    <n v="12"/>
    <n v="9"/>
    <n v="199"/>
    <n v="7"/>
    <n v="8"/>
    <n v="9"/>
    <n v="6"/>
    <n v="9"/>
    <x v="13"/>
    <x v="0"/>
    <x v="2"/>
    <n v="39.708333333333336"/>
    <x v="2"/>
    <n v="953"/>
    <x v="2"/>
    <n v="0"/>
    <n v="0"/>
    <n v="0"/>
    <n v="0"/>
    <n v="0"/>
    <n v="0"/>
    <m/>
    <n v="0"/>
    <n v="3"/>
    <n v="11"/>
    <n v="754"/>
    <x v="1"/>
    <x v="1"/>
    <x v="30"/>
    <x v="0"/>
  </r>
  <r>
    <n v="1596"/>
    <n v="51717"/>
    <n v="0"/>
    <n v="1"/>
    <n v="55"/>
    <x v="0"/>
    <n v="55"/>
    <x v="1"/>
    <n v="2472"/>
    <x v="1"/>
    <n v="0"/>
    <n v="0"/>
    <n v="0"/>
    <n v="1"/>
    <n v="0"/>
    <n v="0"/>
    <n v="0"/>
    <n v="0"/>
    <n v="0"/>
    <n v="1"/>
    <n v="98"/>
    <n v="1"/>
    <n v="17"/>
    <n v="0"/>
    <n v="1"/>
    <n v="5"/>
    <n v="1"/>
    <n v="7"/>
    <n v="3"/>
    <n v="0"/>
    <n v="4"/>
    <x v="17"/>
    <x v="3"/>
    <x v="1"/>
    <n v="16.714285714285715"/>
    <x v="1"/>
    <n v="117"/>
    <x v="3"/>
    <n v="0"/>
    <n v="0"/>
    <n v="0"/>
    <n v="1"/>
    <n v="0"/>
    <n v="1"/>
    <m/>
    <n v="0"/>
    <n v="3"/>
    <n v="11"/>
    <n v="112"/>
    <x v="1"/>
    <x v="1"/>
    <x v="10"/>
    <x v="0"/>
  </r>
  <r>
    <n v="1597"/>
    <n v="18793"/>
    <n v="1"/>
    <n v="0"/>
    <n v="14"/>
    <x v="5"/>
    <n v="49"/>
    <x v="3"/>
    <n v="2692"/>
    <x v="2"/>
    <n v="0"/>
    <n v="1"/>
    <n v="0"/>
    <n v="0"/>
    <n v="0"/>
    <n v="0"/>
    <n v="0"/>
    <n v="1"/>
    <n v="0"/>
    <n v="0"/>
    <n v="4"/>
    <n v="16"/>
    <n v="20"/>
    <n v="0"/>
    <n v="17"/>
    <n v="20"/>
    <n v="3"/>
    <n v="8"/>
    <n v="2"/>
    <n v="0"/>
    <n v="4"/>
    <x v="3"/>
    <x v="3"/>
    <x v="1"/>
    <n v="9.5"/>
    <x v="1"/>
    <n v="57"/>
    <x v="1"/>
    <n v="0"/>
    <n v="0"/>
    <n v="0"/>
    <n v="0"/>
    <n v="0"/>
    <n v="0"/>
    <m/>
    <n v="0"/>
    <n v="3"/>
    <n v="11"/>
    <n v="37"/>
    <x v="1"/>
    <x v="1"/>
    <x v="23"/>
    <x v="0"/>
  </r>
  <r>
    <n v="1598"/>
    <n v="66664"/>
    <n v="0"/>
    <n v="0"/>
    <n v="78"/>
    <x v="3"/>
    <n v="38"/>
    <x v="2"/>
    <n v="2801"/>
    <x v="1"/>
    <n v="0"/>
    <n v="0"/>
    <n v="0"/>
    <n v="1"/>
    <n v="0"/>
    <n v="1"/>
    <n v="0"/>
    <n v="0"/>
    <n v="0"/>
    <n v="0"/>
    <n v="398"/>
    <n v="96"/>
    <n v="447"/>
    <n v="220"/>
    <n v="96"/>
    <n v="32"/>
    <n v="1"/>
    <n v="3"/>
    <n v="5"/>
    <n v="7"/>
    <n v="6"/>
    <x v="23"/>
    <x v="2"/>
    <x v="0"/>
    <n v="69.833333333333329"/>
    <x v="0"/>
    <n v="1257"/>
    <x v="4"/>
    <n v="0"/>
    <n v="0"/>
    <n v="0"/>
    <n v="0"/>
    <n v="0"/>
    <n v="0"/>
    <m/>
    <n v="0"/>
    <n v="3"/>
    <n v="11"/>
    <n v="1225"/>
    <x v="1"/>
    <x v="1"/>
    <x v="9"/>
    <x v="0"/>
  </r>
  <r>
    <n v="1599"/>
    <n v="50664"/>
    <n v="1"/>
    <n v="1"/>
    <n v="64"/>
    <x v="4"/>
    <n v="61"/>
    <x v="0"/>
    <n v="2688"/>
    <x v="0"/>
    <n v="0"/>
    <n v="0"/>
    <n v="1"/>
    <n v="0"/>
    <n v="0"/>
    <n v="0"/>
    <n v="0"/>
    <n v="1"/>
    <n v="0"/>
    <n v="0"/>
    <n v="313"/>
    <n v="8"/>
    <n v="104"/>
    <n v="6"/>
    <n v="4"/>
    <n v="126"/>
    <n v="9"/>
    <n v="9"/>
    <n v="8"/>
    <n v="1"/>
    <n v="6"/>
    <x v="9"/>
    <x v="4"/>
    <x v="2"/>
    <n v="29"/>
    <x v="2"/>
    <n v="435"/>
    <x v="3"/>
    <n v="0"/>
    <n v="0"/>
    <n v="0"/>
    <n v="0"/>
    <n v="0"/>
    <n v="0"/>
    <m/>
    <n v="0"/>
    <n v="3"/>
    <n v="11"/>
    <n v="309"/>
    <x v="1"/>
    <x v="1"/>
    <x v="18"/>
    <x v="0"/>
  </r>
  <r>
    <n v="1600"/>
    <n v="54414"/>
    <n v="1"/>
    <n v="1"/>
    <n v="49"/>
    <x v="0"/>
    <n v="57"/>
    <x v="1"/>
    <n v="2681"/>
    <x v="1"/>
    <n v="0"/>
    <n v="0"/>
    <n v="0"/>
    <n v="1"/>
    <n v="0"/>
    <n v="0"/>
    <n v="0"/>
    <n v="1"/>
    <n v="0"/>
    <n v="0"/>
    <n v="109"/>
    <n v="18"/>
    <n v="16"/>
    <n v="24"/>
    <n v="26"/>
    <n v="18"/>
    <n v="4"/>
    <n v="4"/>
    <n v="3"/>
    <n v="1"/>
    <n v="5"/>
    <x v="25"/>
    <x v="3"/>
    <x v="1"/>
    <n v="21.444444444444443"/>
    <x v="1"/>
    <n v="193"/>
    <x v="3"/>
    <n v="0"/>
    <n v="0"/>
    <n v="0"/>
    <n v="0"/>
    <n v="0"/>
    <n v="0"/>
    <m/>
    <n v="0"/>
    <n v="3"/>
    <n v="11"/>
    <n v="175"/>
    <x v="1"/>
    <x v="1"/>
    <x v="10"/>
    <x v="0"/>
  </r>
  <r>
    <n v="1601"/>
    <n v="54549"/>
    <n v="0"/>
    <n v="1"/>
    <n v="8"/>
    <x v="5"/>
    <n v="68"/>
    <x v="0"/>
    <n v="2277"/>
    <x v="2"/>
    <n v="0"/>
    <n v="1"/>
    <n v="0"/>
    <n v="0"/>
    <n v="0"/>
    <n v="0"/>
    <n v="0"/>
    <n v="0"/>
    <n v="0"/>
    <n v="1"/>
    <n v="216"/>
    <n v="2"/>
    <n v="6"/>
    <n v="0"/>
    <n v="0"/>
    <n v="9"/>
    <n v="2"/>
    <n v="7"/>
    <n v="5"/>
    <n v="1"/>
    <n v="4"/>
    <x v="16"/>
    <x v="3"/>
    <x v="2"/>
    <n v="22.4"/>
    <x v="1"/>
    <n v="224"/>
    <x v="3"/>
    <n v="0"/>
    <n v="0"/>
    <n v="0"/>
    <n v="0"/>
    <n v="0"/>
    <n v="0"/>
    <m/>
    <n v="0"/>
    <n v="3"/>
    <n v="11"/>
    <n v="215"/>
    <x v="1"/>
    <x v="1"/>
    <x v="19"/>
    <x v="0"/>
  </r>
  <r>
    <n v="1602"/>
    <n v="47111"/>
    <n v="0"/>
    <n v="1"/>
    <n v="35"/>
    <x v="1"/>
    <n v="49"/>
    <x v="3"/>
    <n v="2818"/>
    <x v="4"/>
    <n v="0"/>
    <n v="0"/>
    <n v="0"/>
    <n v="0"/>
    <n v="1"/>
    <n v="0"/>
    <n v="0"/>
    <n v="0"/>
    <n v="0"/>
    <n v="1"/>
    <n v="595"/>
    <n v="71"/>
    <n v="153"/>
    <n v="120"/>
    <n v="112"/>
    <n v="41"/>
    <n v="6"/>
    <n v="9"/>
    <n v="3"/>
    <n v="2"/>
    <n v="10"/>
    <x v="9"/>
    <x v="4"/>
    <x v="1"/>
    <n v="70.066666666666663"/>
    <x v="0"/>
    <n v="1051"/>
    <x v="4"/>
    <n v="0"/>
    <n v="0"/>
    <n v="0"/>
    <n v="0"/>
    <n v="0"/>
    <n v="0"/>
    <m/>
    <n v="0"/>
    <n v="3"/>
    <n v="11"/>
    <n v="1010"/>
    <x v="1"/>
    <x v="1"/>
    <x v="24"/>
    <x v="1"/>
  </r>
  <r>
    <n v="1603"/>
    <n v="41003"/>
    <n v="0"/>
    <n v="0"/>
    <n v="11"/>
    <x v="5"/>
    <n v="57"/>
    <x v="1"/>
    <n v="2628"/>
    <x v="3"/>
    <n v="1"/>
    <n v="0"/>
    <n v="0"/>
    <n v="0"/>
    <n v="0"/>
    <n v="0"/>
    <n v="0"/>
    <n v="0"/>
    <n v="0"/>
    <n v="1"/>
    <n v="123"/>
    <n v="133"/>
    <n v="142"/>
    <n v="71"/>
    <n v="44"/>
    <n v="88"/>
    <n v="1"/>
    <n v="6"/>
    <n v="6"/>
    <n v="2"/>
    <n v="8"/>
    <x v="21"/>
    <x v="2"/>
    <x v="1"/>
    <n v="32.0625"/>
    <x v="2"/>
    <n v="513"/>
    <x v="2"/>
    <n v="0"/>
    <n v="0"/>
    <n v="0"/>
    <n v="0"/>
    <n v="0"/>
    <n v="0"/>
    <m/>
    <n v="0"/>
    <n v="3"/>
    <n v="11"/>
    <n v="425"/>
    <x v="1"/>
    <x v="1"/>
    <x v="17"/>
    <x v="0"/>
  </r>
  <r>
    <n v="1604"/>
    <n v="19444"/>
    <n v="1"/>
    <n v="0"/>
    <n v="8"/>
    <x v="5"/>
    <n v="38"/>
    <x v="2"/>
    <n v="2286"/>
    <x v="1"/>
    <n v="0"/>
    <n v="0"/>
    <n v="0"/>
    <n v="1"/>
    <n v="0"/>
    <n v="0"/>
    <n v="0"/>
    <n v="1"/>
    <n v="0"/>
    <n v="0"/>
    <n v="16"/>
    <n v="0"/>
    <n v="23"/>
    <n v="3"/>
    <n v="2"/>
    <n v="10"/>
    <n v="3"/>
    <n v="7"/>
    <n v="4"/>
    <n v="1"/>
    <n v="2"/>
    <x v="17"/>
    <x v="3"/>
    <x v="2"/>
    <n v="6.2857142857142856"/>
    <x v="1"/>
    <n v="44"/>
    <x v="1"/>
    <n v="0"/>
    <n v="0"/>
    <n v="0"/>
    <n v="0"/>
    <n v="0"/>
    <n v="0"/>
    <m/>
    <n v="0"/>
    <n v="3"/>
    <n v="11"/>
    <n v="34"/>
    <x v="0"/>
    <x v="0"/>
    <x v="23"/>
    <x v="0"/>
  </r>
  <r>
    <n v="1605"/>
    <n v="36301"/>
    <n v="1"/>
    <n v="0"/>
    <n v="53"/>
    <x v="0"/>
    <n v="44"/>
    <x v="3"/>
    <n v="2406"/>
    <x v="1"/>
    <n v="0"/>
    <n v="0"/>
    <n v="0"/>
    <n v="1"/>
    <n v="0"/>
    <n v="1"/>
    <n v="0"/>
    <n v="0"/>
    <n v="0"/>
    <n v="0"/>
    <n v="11"/>
    <n v="12"/>
    <n v="35"/>
    <n v="3"/>
    <n v="5"/>
    <n v="12"/>
    <n v="1"/>
    <n v="7"/>
    <n v="3"/>
    <n v="0"/>
    <n v="3"/>
    <x v="3"/>
    <x v="3"/>
    <x v="2"/>
    <n v="11"/>
    <x v="1"/>
    <n v="66"/>
    <x v="1"/>
    <n v="0"/>
    <n v="0"/>
    <n v="0"/>
    <n v="0"/>
    <n v="0"/>
    <n v="0"/>
    <m/>
    <n v="0"/>
    <n v="3"/>
    <n v="11"/>
    <n v="54"/>
    <x v="1"/>
    <x v="1"/>
    <x v="8"/>
    <x v="0"/>
  </r>
  <r>
    <n v="1606"/>
    <n v="73059"/>
    <n v="0"/>
    <n v="1"/>
    <n v="36"/>
    <x v="1"/>
    <n v="73"/>
    <x v="4"/>
    <n v="2461"/>
    <x v="1"/>
    <n v="0"/>
    <n v="0"/>
    <n v="0"/>
    <n v="1"/>
    <n v="0"/>
    <n v="0"/>
    <n v="0"/>
    <n v="0"/>
    <n v="0"/>
    <n v="1"/>
    <n v="410"/>
    <n v="112"/>
    <n v="420"/>
    <n v="0"/>
    <n v="82"/>
    <n v="71"/>
    <n v="1"/>
    <n v="4"/>
    <n v="9"/>
    <n v="3"/>
    <n v="13"/>
    <x v="11"/>
    <x v="0"/>
    <x v="1"/>
    <n v="40.96"/>
    <x v="2"/>
    <n v="1024"/>
    <x v="4"/>
    <n v="0"/>
    <n v="0"/>
    <n v="0"/>
    <n v="0"/>
    <n v="0"/>
    <n v="0"/>
    <m/>
    <n v="0"/>
    <n v="3"/>
    <n v="11"/>
    <n v="953"/>
    <x v="1"/>
    <x v="1"/>
    <x v="44"/>
    <x v="0"/>
  </r>
  <r>
    <n v="1607"/>
    <n v="42731"/>
    <n v="1"/>
    <n v="0"/>
    <n v="64"/>
    <x v="4"/>
    <n v="51"/>
    <x v="1"/>
    <n v="2410"/>
    <x v="1"/>
    <n v="0"/>
    <n v="0"/>
    <n v="0"/>
    <n v="1"/>
    <n v="0"/>
    <n v="0"/>
    <n v="0"/>
    <n v="0"/>
    <n v="0"/>
    <n v="1"/>
    <n v="159"/>
    <n v="2"/>
    <n v="51"/>
    <n v="6"/>
    <n v="2"/>
    <n v="24"/>
    <n v="3"/>
    <n v="5"/>
    <n v="4"/>
    <n v="1"/>
    <n v="5"/>
    <x v="16"/>
    <x v="3"/>
    <x v="1"/>
    <n v="22"/>
    <x v="1"/>
    <n v="220"/>
    <x v="3"/>
    <n v="0"/>
    <n v="0"/>
    <n v="0"/>
    <n v="0"/>
    <n v="0"/>
    <n v="0"/>
    <m/>
    <n v="0"/>
    <n v="3"/>
    <n v="11"/>
    <n v="196"/>
    <x v="1"/>
    <x v="1"/>
    <x v="40"/>
    <x v="0"/>
  </r>
  <r>
    <n v="1608"/>
    <n v="52854"/>
    <n v="1"/>
    <n v="1"/>
    <n v="43"/>
    <x v="1"/>
    <n v="61"/>
    <x v="0"/>
    <n v="2256"/>
    <x v="2"/>
    <n v="0"/>
    <n v="1"/>
    <n v="0"/>
    <n v="0"/>
    <n v="0"/>
    <n v="0"/>
    <n v="0"/>
    <n v="0"/>
    <n v="0"/>
    <n v="1"/>
    <n v="105"/>
    <n v="0"/>
    <n v="10"/>
    <n v="0"/>
    <n v="1"/>
    <n v="0"/>
    <n v="2"/>
    <n v="5"/>
    <n v="2"/>
    <n v="1"/>
    <n v="4"/>
    <x v="17"/>
    <x v="3"/>
    <x v="1"/>
    <n v="16.571428571428573"/>
    <x v="1"/>
    <n v="116"/>
    <x v="3"/>
    <n v="0"/>
    <n v="0"/>
    <n v="0"/>
    <n v="0"/>
    <n v="0"/>
    <n v="0"/>
    <m/>
    <n v="0"/>
    <n v="3"/>
    <n v="11"/>
    <n v="116"/>
    <x v="1"/>
    <x v="1"/>
    <x v="6"/>
    <x v="0"/>
  </r>
  <r>
    <n v="1609"/>
    <n v="22775"/>
    <n v="1"/>
    <n v="0"/>
    <n v="40"/>
    <x v="1"/>
    <n v="42"/>
    <x v="3"/>
    <n v="2534"/>
    <x v="1"/>
    <n v="0"/>
    <n v="0"/>
    <n v="0"/>
    <n v="1"/>
    <n v="0"/>
    <n v="0"/>
    <n v="0"/>
    <n v="1"/>
    <n v="0"/>
    <n v="0"/>
    <n v="5"/>
    <n v="1"/>
    <n v="8"/>
    <n v="0"/>
    <n v="0"/>
    <n v="1"/>
    <n v="1"/>
    <n v="8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3"/>
    <x v="1"/>
    <x v="1"/>
    <x v="1"/>
    <x v="0"/>
  </r>
  <r>
    <n v="1610"/>
    <n v="46681"/>
    <n v="0"/>
    <n v="2"/>
    <n v="52"/>
    <x v="0"/>
    <n v="72"/>
    <x v="4"/>
    <n v="2423"/>
    <x v="1"/>
    <n v="0"/>
    <n v="0"/>
    <n v="0"/>
    <n v="1"/>
    <n v="0"/>
    <n v="0"/>
    <n v="0"/>
    <n v="0"/>
    <n v="0"/>
    <n v="1"/>
    <n v="269"/>
    <n v="15"/>
    <n v="69"/>
    <n v="15"/>
    <n v="19"/>
    <n v="38"/>
    <n v="2"/>
    <n v="5"/>
    <n v="4"/>
    <n v="6"/>
    <n v="4"/>
    <x v="4"/>
    <x v="4"/>
    <x v="0"/>
    <n v="27.642857142857142"/>
    <x v="2"/>
    <n v="387"/>
    <x v="3"/>
    <n v="0"/>
    <n v="0"/>
    <n v="0"/>
    <n v="0"/>
    <n v="0"/>
    <n v="0"/>
    <m/>
    <n v="0"/>
    <n v="3"/>
    <n v="11"/>
    <n v="349"/>
    <x v="1"/>
    <x v="1"/>
    <x v="27"/>
    <x v="0"/>
  </r>
  <r>
    <n v="1611"/>
    <n v="59821"/>
    <n v="0"/>
    <n v="1"/>
    <n v="11"/>
    <x v="5"/>
    <n v="65"/>
    <x v="0"/>
    <n v="2602"/>
    <x v="2"/>
    <n v="0"/>
    <n v="1"/>
    <n v="0"/>
    <n v="0"/>
    <n v="0"/>
    <n v="0"/>
    <n v="0"/>
    <n v="0"/>
    <n v="0"/>
    <n v="1"/>
    <n v="629"/>
    <n v="0"/>
    <n v="70"/>
    <n v="0"/>
    <n v="0"/>
    <n v="35"/>
    <n v="6"/>
    <n v="8"/>
    <n v="11"/>
    <n v="2"/>
    <n v="7"/>
    <x v="2"/>
    <x v="2"/>
    <x v="2"/>
    <n v="34.950000000000003"/>
    <x v="2"/>
    <n v="699"/>
    <x v="2"/>
    <n v="0"/>
    <n v="0"/>
    <n v="0"/>
    <n v="0"/>
    <n v="0"/>
    <n v="0"/>
    <m/>
    <n v="0"/>
    <n v="3"/>
    <n v="11"/>
    <n v="664"/>
    <x v="1"/>
    <x v="1"/>
    <x v="17"/>
    <x v="0"/>
  </r>
  <r>
    <n v="1612"/>
    <n v="50002"/>
    <n v="0"/>
    <n v="1"/>
    <n v="21"/>
    <x v="2"/>
    <n v="66"/>
    <x v="0"/>
    <n v="2536"/>
    <x v="3"/>
    <n v="1"/>
    <n v="0"/>
    <n v="0"/>
    <n v="0"/>
    <n v="0"/>
    <n v="0"/>
    <n v="0"/>
    <n v="1"/>
    <n v="0"/>
    <n v="0"/>
    <n v="443"/>
    <n v="5"/>
    <n v="71"/>
    <n v="21"/>
    <n v="16"/>
    <n v="82"/>
    <n v="2"/>
    <n v="7"/>
    <n v="8"/>
    <n v="2"/>
    <n v="7"/>
    <x v="5"/>
    <x v="2"/>
    <x v="2"/>
    <n v="32.705882352941174"/>
    <x v="2"/>
    <n v="556"/>
    <x v="2"/>
    <n v="0"/>
    <n v="0"/>
    <n v="0"/>
    <n v="0"/>
    <n v="0"/>
    <n v="0"/>
    <m/>
    <n v="0"/>
    <n v="3"/>
    <n v="11"/>
    <n v="474"/>
    <x v="1"/>
    <x v="1"/>
    <x v="2"/>
    <x v="0"/>
  </r>
  <r>
    <n v="1613"/>
    <n v="69755"/>
    <n v="0"/>
    <n v="0"/>
    <n v="23"/>
    <x v="2"/>
    <n v="75"/>
    <x v="4"/>
    <n v="2429"/>
    <x v="2"/>
    <n v="0"/>
    <n v="1"/>
    <n v="0"/>
    <n v="0"/>
    <n v="0"/>
    <n v="0"/>
    <n v="0"/>
    <n v="1"/>
    <n v="0"/>
    <n v="0"/>
    <n v="217"/>
    <n v="77"/>
    <n v="373"/>
    <n v="111"/>
    <n v="23"/>
    <n v="93"/>
    <n v="1"/>
    <n v="1"/>
    <n v="3"/>
    <n v="6"/>
    <n v="12"/>
    <x v="27"/>
    <x v="0"/>
    <x v="1"/>
    <n v="38.142857142857146"/>
    <x v="2"/>
    <n v="801"/>
    <x v="2"/>
    <n v="0"/>
    <n v="0"/>
    <n v="0"/>
    <n v="0"/>
    <n v="0"/>
    <n v="0"/>
    <m/>
    <n v="0"/>
    <n v="3"/>
    <n v="11"/>
    <n v="708"/>
    <x v="1"/>
    <x v="1"/>
    <x v="2"/>
    <x v="0"/>
  </r>
  <r>
    <n v="1614"/>
    <n v="44078"/>
    <n v="1"/>
    <n v="1"/>
    <n v="17"/>
    <x v="2"/>
    <n v="51"/>
    <x v="1"/>
    <n v="2169"/>
    <x v="2"/>
    <n v="0"/>
    <n v="1"/>
    <n v="0"/>
    <n v="0"/>
    <n v="0"/>
    <n v="0"/>
    <n v="0"/>
    <n v="1"/>
    <n v="0"/>
    <n v="0"/>
    <n v="24"/>
    <n v="1"/>
    <n v="10"/>
    <n v="2"/>
    <n v="0"/>
    <n v="4"/>
    <n v="2"/>
    <n v="5"/>
    <n v="2"/>
    <n v="0"/>
    <n v="3"/>
    <x v="7"/>
    <x v="3"/>
    <x v="1"/>
    <n v="7.4"/>
    <x v="1"/>
    <n v="37"/>
    <x v="1"/>
    <n v="0"/>
    <n v="0"/>
    <n v="0"/>
    <n v="0"/>
    <n v="0"/>
    <n v="0"/>
    <m/>
    <n v="0"/>
    <n v="3"/>
    <n v="11"/>
    <n v="33"/>
    <x v="1"/>
    <x v="1"/>
    <x v="3"/>
    <x v="0"/>
  </r>
  <r>
    <n v="1615"/>
    <n v="30560"/>
    <n v="1"/>
    <n v="0"/>
    <n v="6"/>
    <x v="5"/>
    <n v="44"/>
    <x v="3"/>
    <n v="2526"/>
    <x v="1"/>
    <n v="0"/>
    <n v="0"/>
    <n v="0"/>
    <n v="1"/>
    <n v="0"/>
    <n v="0"/>
    <n v="0"/>
    <n v="0"/>
    <n v="1"/>
    <n v="0"/>
    <n v="9"/>
    <n v="1"/>
    <n v="5"/>
    <n v="4"/>
    <n v="5"/>
    <n v="7"/>
    <n v="1"/>
    <n v="7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17"/>
    <x v="1"/>
    <x v="1"/>
    <x v="23"/>
    <x v="0"/>
  </r>
  <r>
    <n v="1616"/>
    <n v="35924"/>
    <n v="1"/>
    <n v="1"/>
    <n v="56"/>
    <x v="0"/>
    <n v="51"/>
    <x v="1"/>
    <n v="2257"/>
    <x v="1"/>
    <n v="0"/>
    <n v="0"/>
    <n v="0"/>
    <n v="1"/>
    <n v="0"/>
    <n v="0"/>
    <n v="0"/>
    <n v="0"/>
    <n v="1"/>
    <n v="0"/>
    <n v="8"/>
    <n v="0"/>
    <n v="14"/>
    <n v="2"/>
    <n v="3"/>
    <n v="7"/>
    <n v="1"/>
    <n v="5"/>
    <n v="1"/>
    <n v="0"/>
    <n v="3"/>
    <x v="1"/>
    <x v="1"/>
    <x v="1"/>
    <n v="6.75"/>
    <x v="1"/>
    <n v="27"/>
    <x v="1"/>
    <n v="0"/>
    <n v="0"/>
    <n v="0"/>
    <n v="0"/>
    <n v="0"/>
    <n v="0"/>
    <m/>
    <n v="0"/>
    <n v="3"/>
    <n v="11"/>
    <n v="20"/>
    <x v="1"/>
    <x v="1"/>
    <x v="8"/>
    <x v="0"/>
  </r>
  <r>
    <n v="1617"/>
    <n v="64140"/>
    <n v="0"/>
    <n v="2"/>
    <n v="71"/>
    <x v="4"/>
    <n v="56"/>
    <x v="1"/>
    <n v="2438"/>
    <x v="3"/>
    <n v="1"/>
    <n v="0"/>
    <n v="0"/>
    <n v="0"/>
    <n v="0"/>
    <n v="0"/>
    <n v="0"/>
    <n v="0"/>
    <n v="0"/>
    <n v="1"/>
    <n v="1459"/>
    <n v="0"/>
    <n v="61"/>
    <n v="0"/>
    <n v="15"/>
    <n v="215"/>
    <n v="5"/>
    <n v="5"/>
    <n v="2"/>
    <n v="5"/>
    <n v="6"/>
    <x v="15"/>
    <x v="4"/>
    <x v="1"/>
    <n v="118.07692307692308"/>
    <x v="0"/>
    <n v="1535"/>
    <x v="0"/>
    <n v="0"/>
    <n v="1"/>
    <n v="1"/>
    <n v="0"/>
    <n v="1"/>
    <n v="3"/>
    <m/>
    <n v="0"/>
    <n v="3"/>
    <n v="11"/>
    <n v="1320"/>
    <x v="0"/>
    <x v="0"/>
    <x v="45"/>
    <x v="0"/>
  </r>
  <r>
    <n v="1618"/>
    <n v="56386"/>
    <n v="1"/>
    <n v="1"/>
    <n v="51"/>
    <x v="0"/>
    <n v="39"/>
    <x v="2"/>
    <n v="2769"/>
    <x v="1"/>
    <n v="0"/>
    <n v="0"/>
    <n v="0"/>
    <n v="1"/>
    <n v="0"/>
    <n v="0"/>
    <n v="0"/>
    <n v="1"/>
    <n v="0"/>
    <n v="0"/>
    <n v="230"/>
    <n v="48"/>
    <n v="214"/>
    <n v="13"/>
    <n v="32"/>
    <n v="75"/>
    <n v="8"/>
    <n v="9"/>
    <n v="9"/>
    <n v="1"/>
    <n v="7"/>
    <x v="5"/>
    <x v="2"/>
    <x v="2"/>
    <n v="31.588235294117649"/>
    <x v="2"/>
    <n v="537"/>
    <x v="2"/>
    <n v="0"/>
    <n v="0"/>
    <n v="0"/>
    <n v="0"/>
    <n v="0"/>
    <n v="0"/>
    <m/>
    <n v="0"/>
    <n v="3"/>
    <n v="11"/>
    <n v="462"/>
    <x v="1"/>
    <x v="1"/>
    <x v="22"/>
    <x v="0"/>
  </r>
  <r>
    <n v="1619"/>
    <n v="24594"/>
    <n v="1"/>
    <n v="0"/>
    <n v="94"/>
    <x v="3"/>
    <n v="41"/>
    <x v="3"/>
    <n v="2360"/>
    <x v="1"/>
    <n v="0"/>
    <n v="0"/>
    <n v="0"/>
    <n v="1"/>
    <n v="0"/>
    <n v="0"/>
    <n v="1"/>
    <n v="0"/>
    <n v="0"/>
    <n v="0"/>
    <n v="1"/>
    <n v="3"/>
    <n v="6"/>
    <n v="10"/>
    <n v="0"/>
    <n v="9"/>
    <n v="1"/>
    <n v="5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1"/>
    <x v="1"/>
    <x v="1"/>
    <x v="14"/>
    <x v="0"/>
  </r>
  <r>
    <n v="1620"/>
    <n v="75774"/>
    <n v="1"/>
    <n v="0"/>
    <n v="27"/>
    <x v="2"/>
    <n v="39"/>
    <x v="2"/>
    <n v="2217"/>
    <x v="1"/>
    <n v="0"/>
    <n v="0"/>
    <n v="0"/>
    <n v="1"/>
    <n v="0"/>
    <n v="1"/>
    <n v="0"/>
    <n v="0"/>
    <n v="0"/>
    <n v="0"/>
    <n v="340"/>
    <n v="21"/>
    <n v="134"/>
    <n v="258"/>
    <n v="14"/>
    <n v="56"/>
    <n v="1"/>
    <n v="4"/>
    <n v="7"/>
    <n v="5"/>
    <n v="8"/>
    <x v="2"/>
    <x v="2"/>
    <x v="1"/>
    <n v="38.35"/>
    <x v="2"/>
    <n v="767"/>
    <x v="2"/>
    <n v="0"/>
    <n v="0"/>
    <n v="0"/>
    <n v="0"/>
    <n v="0"/>
    <n v="0"/>
    <m/>
    <n v="0"/>
    <n v="3"/>
    <n v="11"/>
    <n v="711"/>
    <x v="1"/>
    <x v="1"/>
    <x v="2"/>
    <x v="0"/>
  </r>
  <r>
    <n v="1621"/>
    <n v="39228"/>
    <n v="0"/>
    <n v="0"/>
    <n v="1"/>
    <x v="5"/>
    <n v="60"/>
    <x v="0"/>
    <n v="2574"/>
    <x v="3"/>
    <n v="1"/>
    <n v="0"/>
    <n v="0"/>
    <n v="0"/>
    <n v="0"/>
    <n v="0"/>
    <n v="0"/>
    <n v="0"/>
    <n v="1"/>
    <n v="0"/>
    <n v="7"/>
    <n v="1"/>
    <n v="6"/>
    <n v="0"/>
    <n v="3"/>
    <n v="3"/>
    <n v="1"/>
    <n v="4"/>
    <n v="0"/>
    <n v="0"/>
    <n v="3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4"/>
    <x v="1"/>
    <x v="1"/>
    <x v="23"/>
    <x v="0"/>
  </r>
  <r>
    <n v="1622"/>
    <n v="58494"/>
    <n v="0"/>
    <n v="1"/>
    <n v="56"/>
    <x v="0"/>
    <n v="46"/>
    <x v="3"/>
    <n v="2358"/>
    <x v="2"/>
    <n v="0"/>
    <n v="1"/>
    <n v="0"/>
    <n v="0"/>
    <n v="0"/>
    <n v="0"/>
    <n v="0"/>
    <n v="0"/>
    <n v="1"/>
    <n v="0"/>
    <n v="298"/>
    <n v="7"/>
    <n v="68"/>
    <n v="4"/>
    <n v="0"/>
    <n v="19"/>
    <n v="2"/>
    <n v="6"/>
    <n v="6"/>
    <n v="2"/>
    <n v="6"/>
    <x v="4"/>
    <x v="4"/>
    <x v="2"/>
    <n v="26.928571428571427"/>
    <x v="2"/>
    <n v="377"/>
    <x v="3"/>
    <n v="0"/>
    <n v="0"/>
    <n v="0"/>
    <n v="0"/>
    <n v="0"/>
    <n v="0"/>
    <m/>
    <n v="0"/>
    <n v="3"/>
    <n v="11"/>
    <n v="358"/>
    <x v="1"/>
    <x v="1"/>
    <x v="27"/>
    <x v="0"/>
  </r>
  <r>
    <n v="1623"/>
    <n v="58684"/>
    <n v="0"/>
    <n v="0"/>
    <n v="71"/>
    <x v="4"/>
    <n v="39"/>
    <x v="2"/>
    <n v="2172"/>
    <x v="0"/>
    <n v="0"/>
    <n v="0"/>
    <n v="1"/>
    <n v="0"/>
    <n v="0"/>
    <n v="0"/>
    <n v="0"/>
    <n v="1"/>
    <n v="0"/>
    <n v="0"/>
    <n v="479"/>
    <n v="35"/>
    <n v="179"/>
    <n v="28"/>
    <n v="7"/>
    <n v="85"/>
    <n v="1"/>
    <n v="2"/>
    <n v="5"/>
    <n v="3"/>
    <n v="12"/>
    <x v="2"/>
    <x v="2"/>
    <x v="1"/>
    <n v="36.4"/>
    <x v="2"/>
    <n v="728"/>
    <x v="2"/>
    <n v="0"/>
    <n v="0"/>
    <n v="0"/>
    <n v="1"/>
    <n v="0"/>
    <n v="1"/>
    <m/>
    <n v="0"/>
    <n v="3"/>
    <n v="11"/>
    <n v="643"/>
    <x v="1"/>
    <x v="1"/>
    <x v="34"/>
    <x v="0"/>
  </r>
  <r>
    <n v="1624"/>
    <n v="57136"/>
    <n v="0"/>
    <n v="0"/>
    <n v="18"/>
    <x v="2"/>
    <n v="53"/>
    <x v="1"/>
    <n v="2566"/>
    <x v="3"/>
    <n v="1"/>
    <n v="0"/>
    <n v="0"/>
    <n v="0"/>
    <n v="0"/>
    <n v="0"/>
    <n v="0"/>
    <n v="1"/>
    <n v="0"/>
    <n v="0"/>
    <n v="267"/>
    <n v="140"/>
    <n v="599"/>
    <n v="34"/>
    <n v="12"/>
    <n v="127"/>
    <n v="1"/>
    <n v="6"/>
    <n v="7"/>
    <n v="5"/>
    <n v="7"/>
    <x v="19"/>
    <x v="2"/>
    <x v="2"/>
    <n v="55.368421052631582"/>
    <x v="0"/>
    <n v="1052"/>
    <x v="4"/>
    <n v="0"/>
    <n v="0"/>
    <n v="0"/>
    <n v="0"/>
    <n v="0"/>
    <n v="0"/>
    <m/>
    <n v="0"/>
    <n v="3"/>
    <n v="11"/>
    <n v="925"/>
    <x v="0"/>
    <x v="0"/>
    <x v="11"/>
    <x v="1"/>
  </r>
  <r>
    <n v="1625"/>
    <n v="56551"/>
    <n v="1"/>
    <n v="1"/>
    <n v="48"/>
    <x v="0"/>
    <n v="70"/>
    <x v="4"/>
    <n v="2212"/>
    <x v="4"/>
    <n v="0"/>
    <n v="0"/>
    <n v="0"/>
    <n v="0"/>
    <n v="1"/>
    <n v="0"/>
    <n v="0"/>
    <n v="0"/>
    <n v="0"/>
    <n v="1"/>
    <n v="67"/>
    <n v="4"/>
    <n v="32"/>
    <n v="17"/>
    <n v="2"/>
    <n v="16"/>
    <n v="3"/>
    <n v="4"/>
    <n v="2"/>
    <n v="1"/>
    <n v="4"/>
    <x v="17"/>
    <x v="3"/>
    <x v="1"/>
    <n v="17.428571428571427"/>
    <x v="1"/>
    <n v="122"/>
    <x v="3"/>
    <n v="0"/>
    <n v="0"/>
    <n v="0"/>
    <n v="0"/>
    <n v="0"/>
    <n v="0"/>
    <m/>
    <n v="0"/>
    <n v="3"/>
    <n v="11"/>
    <n v="106"/>
    <x v="1"/>
    <x v="1"/>
    <x v="10"/>
    <x v="0"/>
  </r>
  <r>
    <n v="1626"/>
    <n v="22448"/>
    <n v="1"/>
    <n v="0"/>
    <n v="86"/>
    <x v="3"/>
    <n v="38"/>
    <x v="2"/>
    <n v="2282"/>
    <x v="2"/>
    <n v="0"/>
    <n v="1"/>
    <n v="0"/>
    <n v="0"/>
    <n v="0"/>
    <n v="0"/>
    <n v="0"/>
    <n v="1"/>
    <n v="0"/>
    <n v="0"/>
    <n v="3"/>
    <n v="1"/>
    <n v="8"/>
    <n v="23"/>
    <n v="2"/>
    <n v="18"/>
    <n v="3"/>
    <n v="3"/>
    <n v="2"/>
    <n v="1"/>
    <n v="3"/>
    <x v="3"/>
    <x v="3"/>
    <x v="1"/>
    <n v="6.166666666666667"/>
    <x v="1"/>
    <n v="37"/>
    <x v="1"/>
    <n v="0"/>
    <n v="0"/>
    <n v="0"/>
    <n v="0"/>
    <n v="0"/>
    <n v="0"/>
    <m/>
    <n v="0"/>
    <n v="3"/>
    <n v="11"/>
    <n v="19"/>
    <x v="1"/>
    <x v="1"/>
    <x v="14"/>
    <x v="0"/>
  </r>
  <r>
    <n v="1627"/>
    <n v="82014"/>
    <n v="0"/>
    <n v="0"/>
    <n v="48"/>
    <x v="0"/>
    <n v="59"/>
    <x v="1"/>
    <n v="2837"/>
    <x v="0"/>
    <n v="0"/>
    <n v="0"/>
    <n v="1"/>
    <n v="0"/>
    <n v="0"/>
    <n v="0"/>
    <n v="0"/>
    <n v="1"/>
    <n v="0"/>
    <n v="0"/>
    <n v="980"/>
    <n v="37"/>
    <n v="265"/>
    <n v="35"/>
    <n v="163"/>
    <n v="31"/>
    <n v="1"/>
    <n v="6"/>
    <n v="3"/>
    <n v="6"/>
    <n v="12"/>
    <x v="27"/>
    <x v="0"/>
    <x v="1"/>
    <n v="70.476190476190482"/>
    <x v="0"/>
    <n v="1480"/>
    <x v="4"/>
    <n v="0"/>
    <n v="0"/>
    <n v="0"/>
    <n v="0"/>
    <n v="0"/>
    <n v="0"/>
    <m/>
    <n v="0"/>
    <n v="3"/>
    <n v="11"/>
    <n v="1449"/>
    <x v="0"/>
    <x v="0"/>
    <x v="26"/>
    <x v="0"/>
  </r>
  <r>
    <n v="1628"/>
    <n v="34213"/>
    <n v="1"/>
    <n v="1"/>
    <n v="2"/>
    <x v="5"/>
    <n v="57"/>
    <x v="1"/>
    <n v="2819"/>
    <x v="4"/>
    <n v="0"/>
    <n v="0"/>
    <n v="0"/>
    <n v="0"/>
    <n v="1"/>
    <n v="0"/>
    <n v="0"/>
    <n v="1"/>
    <n v="0"/>
    <n v="0"/>
    <n v="50"/>
    <n v="4"/>
    <n v="28"/>
    <n v="6"/>
    <n v="3"/>
    <n v="26"/>
    <n v="3"/>
    <n v="9"/>
    <n v="3"/>
    <n v="1"/>
    <n v="2"/>
    <x v="3"/>
    <x v="3"/>
    <x v="2"/>
    <n v="15.166666666666666"/>
    <x v="1"/>
    <n v="91"/>
    <x v="1"/>
    <n v="0"/>
    <n v="0"/>
    <n v="0"/>
    <n v="0"/>
    <n v="0"/>
    <n v="0"/>
    <m/>
    <n v="0"/>
    <n v="3"/>
    <n v="11"/>
    <n v="65"/>
    <x v="0"/>
    <x v="0"/>
    <x v="23"/>
    <x v="0"/>
  </r>
  <r>
    <n v="1629"/>
    <n v="25358"/>
    <n v="0"/>
    <n v="1"/>
    <n v="57"/>
    <x v="0"/>
    <n v="73"/>
    <x v="4"/>
    <n v="2501"/>
    <x v="4"/>
    <n v="0"/>
    <n v="0"/>
    <n v="0"/>
    <n v="0"/>
    <n v="1"/>
    <n v="0"/>
    <n v="0"/>
    <n v="0"/>
    <n v="0"/>
    <n v="1"/>
    <n v="19"/>
    <n v="0"/>
    <n v="5"/>
    <n v="0"/>
    <n v="0"/>
    <n v="8"/>
    <n v="2"/>
    <n v="6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16"/>
    <x v="1"/>
    <x v="1"/>
    <x v="8"/>
    <x v="0"/>
  </r>
  <r>
    <n v="1630"/>
    <n v="35544"/>
    <n v="1"/>
    <n v="0"/>
    <n v="77"/>
    <x v="3"/>
    <n v="42"/>
    <x v="3"/>
    <n v="2272"/>
    <x v="0"/>
    <n v="0"/>
    <n v="0"/>
    <n v="1"/>
    <n v="0"/>
    <n v="0"/>
    <n v="0"/>
    <n v="0"/>
    <n v="0"/>
    <n v="1"/>
    <n v="0"/>
    <n v="30"/>
    <n v="5"/>
    <n v="23"/>
    <n v="4"/>
    <n v="1"/>
    <n v="4"/>
    <n v="1"/>
    <n v="7"/>
    <n v="2"/>
    <n v="0"/>
    <n v="3"/>
    <x v="7"/>
    <x v="3"/>
    <x v="1"/>
    <n v="12.6"/>
    <x v="1"/>
    <n v="63"/>
    <x v="1"/>
    <n v="0"/>
    <n v="0"/>
    <n v="0"/>
    <n v="0"/>
    <n v="0"/>
    <n v="0"/>
    <m/>
    <n v="0"/>
    <n v="3"/>
    <n v="11"/>
    <n v="59"/>
    <x v="1"/>
    <x v="1"/>
    <x v="14"/>
    <x v="0"/>
  </r>
  <r>
    <n v="1631"/>
    <n v="36634"/>
    <n v="0"/>
    <n v="1"/>
    <n v="0"/>
    <x v="5"/>
    <n v="66"/>
    <x v="0"/>
    <n v="2556"/>
    <x v="1"/>
    <n v="0"/>
    <n v="0"/>
    <n v="0"/>
    <n v="1"/>
    <n v="0"/>
    <n v="0"/>
    <n v="0"/>
    <n v="0"/>
    <n v="1"/>
    <n v="0"/>
    <n v="213"/>
    <n v="9"/>
    <n v="76"/>
    <n v="4"/>
    <n v="3"/>
    <n v="30"/>
    <n v="3"/>
    <n v="7"/>
    <n v="5"/>
    <n v="2"/>
    <n v="5"/>
    <x v="10"/>
    <x v="4"/>
    <x v="2"/>
    <n v="25.416666666666668"/>
    <x v="2"/>
    <n v="305"/>
    <x v="3"/>
    <n v="0"/>
    <n v="0"/>
    <n v="0"/>
    <n v="0"/>
    <n v="0"/>
    <n v="0"/>
    <m/>
    <n v="0"/>
    <n v="3"/>
    <n v="11"/>
    <n v="275"/>
    <x v="1"/>
    <x v="1"/>
    <x v="32"/>
    <x v="0"/>
  </r>
  <r>
    <n v="1632"/>
    <n v="62670"/>
    <n v="0"/>
    <n v="1"/>
    <n v="57"/>
    <x v="0"/>
    <n v="66"/>
    <x v="0"/>
    <n v="2306"/>
    <x v="2"/>
    <n v="0"/>
    <n v="1"/>
    <n v="0"/>
    <n v="0"/>
    <n v="0"/>
    <n v="0"/>
    <n v="0"/>
    <n v="0"/>
    <n v="0"/>
    <n v="1"/>
    <n v="539"/>
    <n v="30"/>
    <n v="92"/>
    <n v="80"/>
    <n v="46"/>
    <n v="38"/>
    <n v="1"/>
    <n v="3"/>
    <n v="5"/>
    <n v="3"/>
    <n v="13"/>
    <x v="27"/>
    <x v="0"/>
    <x v="1"/>
    <n v="37.476190476190474"/>
    <x v="2"/>
    <n v="787"/>
    <x v="2"/>
    <n v="0"/>
    <n v="0"/>
    <n v="0"/>
    <n v="0"/>
    <n v="0"/>
    <n v="0"/>
    <m/>
    <n v="0"/>
    <n v="3"/>
    <n v="11"/>
    <n v="749"/>
    <x v="1"/>
    <x v="1"/>
    <x v="22"/>
    <x v="0"/>
  </r>
  <r>
    <n v="1633"/>
    <n v="50334"/>
    <n v="0"/>
    <n v="1"/>
    <n v="24"/>
    <x v="2"/>
    <n v="48"/>
    <x v="3"/>
    <n v="2499"/>
    <x v="1"/>
    <n v="0"/>
    <n v="0"/>
    <n v="0"/>
    <n v="1"/>
    <n v="0"/>
    <n v="1"/>
    <n v="0"/>
    <n v="0"/>
    <n v="0"/>
    <n v="0"/>
    <n v="284"/>
    <n v="16"/>
    <n v="160"/>
    <n v="84"/>
    <n v="16"/>
    <n v="134"/>
    <n v="6"/>
    <n v="6"/>
    <n v="7"/>
    <n v="4"/>
    <n v="6"/>
    <x v="5"/>
    <x v="2"/>
    <x v="2"/>
    <n v="32.941176470588232"/>
    <x v="2"/>
    <n v="560"/>
    <x v="2"/>
    <n v="0"/>
    <n v="0"/>
    <n v="0"/>
    <n v="0"/>
    <n v="0"/>
    <n v="0"/>
    <m/>
    <n v="0"/>
    <n v="3"/>
    <n v="11"/>
    <n v="426"/>
    <x v="1"/>
    <x v="1"/>
    <x v="2"/>
    <x v="0"/>
  </r>
  <r>
    <n v="1634"/>
    <n v="72066"/>
    <n v="0"/>
    <n v="0"/>
    <n v="55"/>
    <x v="0"/>
    <n v="39"/>
    <x v="2"/>
    <n v="2165"/>
    <x v="0"/>
    <n v="0"/>
    <n v="0"/>
    <n v="1"/>
    <n v="0"/>
    <n v="0"/>
    <n v="0"/>
    <n v="0"/>
    <n v="1"/>
    <n v="0"/>
    <n v="0"/>
    <n v="1003"/>
    <n v="34"/>
    <n v="536"/>
    <n v="134"/>
    <n v="51"/>
    <n v="34"/>
    <n v="1"/>
    <n v="2"/>
    <n v="4"/>
    <n v="6"/>
    <n v="6"/>
    <x v="21"/>
    <x v="2"/>
    <x v="0"/>
    <n v="109.875"/>
    <x v="0"/>
    <n v="1758"/>
    <x v="0"/>
    <n v="1"/>
    <n v="0"/>
    <n v="0"/>
    <n v="0"/>
    <n v="1"/>
    <n v="2"/>
    <m/>
    <n v="0"/>
    <n v="3"/>
    <n v="11"/>
    <n v="1724"/>
    <x v="0"/>
    <x v="0"/>
    <x v="0"/>
    <x v="0"/>
  </r>
  <r>
    <n v="1635"/>
    <n v="50729"/>
    <n v="1"/>
    <n v="1"/>
    <n v="62"/>
    <x v="4"/>
    <n v="62"/>
    <x v="0"/>
    <n v="2582"/>
    <x v="0"/>
    <n v="0"/>
    <n v="0"/>
    <n v="1"/>
    <n v="0"/>
    <n v="0"/>
    <n v="0"/>
    <n v="0"/>
    <n v="0"/>
    <n v="0"/>
    <n v="1"/>
    <n v="239"/>
    <n v="13"/>
    <n v="143"/>
    <n v="45"/>
    <n v="4"/>
    <n v="52"/>
    <n v="9"/>
    <n v="6"/>
    <n v="6"/>
    <n v="2"/>
    <n v="7"/>
    <x v="9"/>
    <x v="4"/>
    <x v="1"/>
    <n v="29.6"/>
    <x v="2"/>
    <n v="444"/>
    <x v="3"/>
    <n v="0"/>
    <n v="0"/>
    <n v="0"/>
    <n v="0"/>
    <n v="0"/>
    <n v="0"/>
    <m/>
    <n v="0"/>
    <n v="3"/>
    <n v="11"/>
    <n v="392"/>
    <x v="1"/>
    <x v="1"/>
    <x v="18"/>
    <x v="0"/>
  </r>
  <r>
    <n v="1636"/>
    <n v="34916"/>
    <n v="2"/>
    <n v="0"/>
    <n v="89"/>
    <x v="3"/>
    <n v="52"/>
    <x v="1"/>
    <n v="2569"/>
    <x v="1"/>
    <n v="0"/>
    <n v="0"/>
    <n v="0"/>
    <n v="1"/>
    <n v="0"/>
    <n v="0"/>
    <n v="0"/>
    <n v="1"/>
    <n v="0"/>
    <n v="0"/>
    <n v="51"/>
    <n v="23"/>
    <n v="82"/>
    <n v="33"/>
    <n v="0"/>
    <n v="42"/>
    <n v="4"/>
    <n v="9"/>
    <n v="5"/>
    <n v="1"/>
    <n v="3"/>
    <x v="25"/>
    <x v="3"/>
    <x v="2"/>
    <n v="21"/>
    <x v="1"/>
    <n v="189"/>
    <x v="3"/>
    <n v="0"/>
    <n v="0"/>
    <n v="0"/>
    <n v="0"/>
    <n v="0"/>
    <n v="0"/>
    <m/>
    <n v="0"/>
    <n v="3"/>
    <n v="11"/>
    <n v="147"/>
    <x v="1"/>
    <x v="1"/>
    <x v="31"/>
    <x v="0"/>
  </r>
  <r>
    <n v="1637"/>
    <n v="64892"/>
    <n v="0"/>
    <n v="1"/>
    <n v="77"/>
    <x v="3"/>
    <n v="44"/>
    <x v="3"/>
    <n v="2190"/>
    <x v="3"/>
    <n v="1"/>
    <n v="0"/>
    <n v="0"/>
    <n v="0"/>
    <n v="0"/>
    <n v="0"/>
    <n v="0"/>
    <n v="1"/>
    <n v="0"/>
    <n v="0"/>
    <n v="527"/>
    <n v="24"/>
    <n v="230"/>
    <n v="32"/>
    <n v="24"/>
    <n v="65"/>
    <n v="2"/>
    <n v="4"/>
    <n v="6"/>
    <n v="4"/>
    <n v="12"/>
    <x v="0"/>
    <x v="0"/>
    <x v="1"/>
    <n v="38.045454545454547"/>
    <x v="2"/>
    <n v="837"/>
    <x v="2"/>
    <n v="0"/>
    <n v="0"/>
    <n v="0"/>
    <n v="0"/>
    <n v="0"/>
    <n v="0"/>
    <m/>
    <n v="0"/>
    <n v="3"/>
    <n v="11"/>
    <n v="772"/>
    <x v="1"/>
    <x v="1"/>
    <x v="30"/>
    <x v="0"/>
  </r>
  <r>
    <n v="1638"/>
    <n v="43602"/>
    <n v="1"/>
    <n v="1"/>
    <n v="45"/>
    <x v="1"/>
    <n v="54"/>
    <x v="1"/>
    <n v="2329"/>
    <x v="0"/>
    <n v="0"/>
    <n v="0"/>
    <n v="1"/>
    <n v="0"/>
    <n v="0"/>
    <n v="0"/>
    <n v="0"/>
    <n v="1"/>
    <n v="0"/>
    <n v="0"/>
    <n v="19"/>
    <n v="5"/>
    <n v="12"/>
    <n v="10"/>
    <n v="3"/>
    <n v="19"/>
    <n v="3"/>
    <n v="6"/>
    <n v="3"/>
    <n v="1"/>
    <n v="2"/>
    <x v="3"/>
    <x v="3"/>
    <x v="2"/>
    <n v="8.1666666666666661"/>
    <x v="1"/>
    <n v="49"/>
    <x v="1"/>
    <n v="0"/>
    <n v="0"/>
    <n v="0"/>
    <n v="0"/>
    <n v="0"/>
    <n v="0"/>
    <m/>
    <n v="0"/>
    <n v="3"/>
    <n v="11"/>
    <n v="30"/>
    <x v="1"/>
    <x v="1"/>
    <x v="1"/>
    <x v="0"/>
  </r>
  <r>
    <n v="1639"/>
    <n v="33996"/>
    <n v="0"/>
    <n v="0"/>
    <n v="46"/>
    <x v="0"/>
    <n v="31"/>
    <x v="2"/>
    <n v="2450"/>
    <x v="0"/>
    <n v="0"/>
    <n v="0"/>
    <n v="1"/>
    <n v="0"/>
    <n v="0"/>
    <n v="0"/>
    <n v="0"/>
    <n v="0"/>
    <n v="0"/>
    <n v="1"/>
    <n v="40"/>
    <n v="2"/>
    <n v="15"/>
    <n v="8"/>
    <n v="0"/>
    <n v="6"/>
    <n v="1"/>
    <n v="4"/>
    <n v="1"/>
    <n v="1"/>
    <n v="3"/>
    <x v="7"/>
    <x v="3"/>
    <x v="1"/>
    <n v="13"/>
    <x v="1"/>
    <n v="65"/>
    <x v="1"/>
    <n v="0"/>
    <n v="0"/>
    <n v="0"/>
    <n v="0"/>
    <n v="0"/>
    <n v="0"/>
    <m/>
    <n v="0"/>
    <n v="3"/>
    <n v="11"/>
    <n v="59"/>
    <x v="1"/>
    <x v="1"/>
    <x v="8"/>
    <x v="0"/>
  </r>
  <r>
    <n v="1640"/>
    <n v="41473"/>
    <n v="1"/>
    <n v="0"/>
    <n v="80"/>
    <x v="3"/>
    <n v="35"/>
    <x v="2"/>
    <n v="2534"/>
    <x v="0"/>
    <n v="0"/>
    <n v="0"/>
    <n v="1"/>
    <n v="0"/>
    <n v="0"/>
    <n v="1"/>
    <n v="0"/>
    <n v="0"/>
    <n v="0"/>
    <n v="0"/>
    <n v="21"/>
    <n v="8"/>
    <n v="20"/>
    <n v="15"/>
    <n v="3"/>
    <n v="9"/>
    <n v="1"/>
    <n v="7"/>
    <n v="2"/>
    <n v="0"/>
    <n v="3"/>
    <x v="7"/>
    <x v="3"/>
    <x v="1"/>
    <n v="13.4"/>
    <x v="1"/>
    <n v="67"/>
    <x v="1"/>
    <n v="0"/>
    <n v="0"/>
    <n v="0"/>
    <n v="0"/>
    <n v="0"/>
    <n v="0"/>
    <m/>
    <n v="0"/>
    <n v="3"/>
    <n v="11"/>
    <n v="58"/>
    <x v="1"/>
    <x v="1"/>
    <x v="14"/>
    <x v="0"/>
  </r>
  <r>
    <n v="1641"/>
    <n v="63246"/>
    <n v="0"/>
    <n v="2"/>
    <n v="60"/>
    <x v="0"/>
    <n v="53"/>
    <x v="1"/>
    <n v="2472"/>
    <x v="2"/>
    <n v="0"/>
    <n v="1"/>
    <n v="0"/>
    <n v="0"/>
    <n v="0"/>
    <n v="0"/>
    <n v="0"/>
    <n v="0"/>
    <n v="0"/>
    <n v="1"/>
    <n v="593"/>
    <n v="30"/>
    <n v="91"/>
    <n v="29"/>
    <n v="22"/>
    <n v="7"/>
    <n v="1"/>
    <n v="4"/>
    <n v="6"/>
    <n v="3"/>
    <n v="12"/>
    <x v="27"/>
    <x v="0"/>
    <x v="1"/>
    <n v="36.428571428571431"/>
    <x v="2"/>
    <n v="765"/>
    <x v="2"/>
    <n v="0"/>
    <n v="0"/>
    <n v="0"/>
    <n v="0"/>
    <n v="0"/>
    <n v="0"/>
    <m/>
    <n v="0"/>
    <n v="3"/>
    <n v="11"/>
    <n v="758"/>
    <x v="1"/>
    <x v="1"/>
    <x v="22"/>
    <x v="0"/>
  </r>
  <r>
    <n v="1642"/>
    <n v="36732"/>
    <n v="1"/>
    <n v="1"/>
    <n v="71"/>
    <x v="4"/>
    <n v="61"/>
    <x v="0"/>
    <n v="2341"/>
    <x v="2"/>
    <n v="0"/>
    <n v="1"/>
    <n v="0"/>
    <n v="0"/>
    <n v="0"/>
    <n v="0"/>
    <n v="0"/>
    <n v="0"/>
    <n v="0"/>
    <n v="1"/>
    <n v="21"/>
    <n v="5"/>
    <n v="3"/>
    <n v="10"/>
    <n v="1"/>
    <n v="7"/>
    <n v="3"/>
    <n v="2"/>
    <n v="1"/>
    <n v="1"/>
    <n v="4"/>
    <x v="3"/>
    <x v="3"/>
    <x v="1"/>
    <n v="6.666666666666667"/>
    <x v="1"/>
    <n v="40"/>
    <x v="1"/>
    <n v="0"/>
    <n v="0"/>
    <n v="0"/>
    <n v="0"/>
    <n v="0"/>
    <n v="0"/>
    <m/>
    <n v="0"/>
    <n v="3"/>
    <n v="11"/>
    <n v="33"/>
    <x v="1"/>
    <x v="1"/>
    <x v="28"/>
    <x v="0"/>
  </r>
  <r>
    <n v="1643"/>
    <n v="69084"/>
    <n v="1"/>
    <n v="0"/>
    <n v="43"/>
    <x v="1"/>
    <n v="50"/>
    <x v="1"/>
    <n v="2381"/>
    <x v="2"/>
    <n v="0"/>
    <n v="1"/>
    <n v="0"/>
    <n v="0"/>
    <n v="0"/>
    <n v="0"/>
    <n v="0"/>
    <n v="0"/>
    <n v="0"/>
    <n v="1"/>
    <n v="1181"/>
    <n v="107"/>
    <n v="199"/>
    <n v="39"/>
    <n v="30"/>
    <n v="30"/>
    <n v="2"/>
    <n v="8"/>
    <n v="7"/>
    <n v="3"/>
    <n v="13"/>
    <x v="18"/>
    <x v="0"/>
    <x v="1"/>
    <n v="67.652173913043484"/>
    <x v="0"/>
    <n v="1556"/>
    <x v="0"/>
    <n v="0"/>
    <n v="0"/>
    <n v="0"/>
    <n v="0"/>
    <n v="0"/>
    <n v="0"/>
    <m/>
    <n v="0"/>
    <n v="3"/>
    <n v="11"/>
    <n v="1526"/>
    <x v="1"/>
    <x v="1"/>
    <x v="15"/>
    <x v="1"/>
  </r>
  <r>
    <n v="1644"/>
    <n v="77766"/>
    <n v="0"/>
    <n v="1"/>
    <n v="97"/>
    <x v="3"/>
    <n v="53"/>
    <x v="1"/>
    <n v="2651"/>
    <x v="2"/>
    <n v="0"/>
    <n v="1"/>
    <n v="0"/>
    <n v="0"/>
    <n v="0"/>
    <n v="0"/>
    <n v="0"/>
    <n v="0"/>
    <n v="0"/>
    <n v="1"/>
    <n v="1004"/>
    <n v="59"/>
    <n v="265"/>
    <n v="115"/>
    <n v="59"/>
    <n v="27"/>
    <n v="2"/>
    <n v="6"/>
    <n v="11"/>
    <n v="10"/>
    <n v="11"/>
    <x v="28"/>
    <x v="0"/>
    <x v="2"/>
    <n v="46.9375"/>
    <x v="2"/>
    <n v="1502"/>
    <x v="0"/>
    <n v="0"/>
    <n v="0"/>
    <n v="1"/>
    <n v="0"/>
    <n v="0"/>
    <n v="1"/>
    <m/>
    <n v="0"/>
    <n v="3"/>
    <n v="11"/>
    <n v="1475"/>
    <x v="0"/>
    <x v="0"/>
    <x v="53"/>
    <x v="0"/>
  </r>
  <r>
    <n v="1645"/>
    <n v="37929"/>
    <n v="0"/>
    <n v="0"/>
    <n v="49"/>
    <x v="0"/>
    <n v="35"/>
    <x v="2"/>
    <n v="2493"/>
    <x v="0"/>
    <n v="0"/>
    <n v="0"/>
    <n v="1"/>
    <n v="0"/>
    <n v="0"/>
    <n v="0"/>
    <n v="0"/>
    <n v="0"/>
    <n v="0"/>
    <n v="1"/>
    <n v="202"/>
    <n v="2"/>
    <n v="46"/>
    <n v="3"/>
    <n v="2"/>
    <n v="10"/>
    <n v="2"/>
    <n v="7"/>
    <n v="4"/>
    <n v="2"/>
    <n v="5"/>
    <x v="12"/>
    <x v="4"/>
    <x v="1"/>
    <n v="23.181818181818183"/>
    <x v="1"/>
    <n v="255"/>
    <x v="3"/>
    <n v="1"/>
    <n v="0"/>
    <n v="0"/>
    <n v="1"/>
    <n v="0"/>
    <n v="2"/>
    <m/>
    <n v="0"/>
    <n v="3"/>
    <n v="11"/>
    <n v="245"/>
    <x v="0"/>
    <x v="0"/>
    <x v="10"/>
    <x v="0"/>
  </r>
  <r>
    <n v="1646"/>
    <n v="86610"/>
    <n v="0"/>
    <n v="0"/>
    <n v="66"/>
    <x v="4"/>
    <n v="69"/>
    <x v="0"/>
    <n v="2456"/>
    <x v="1"/>
    <n v="0"/>
    <n v="0"/>
    <n v="0"/>
    <n v="1"/>
    <n v="0"/>
    <n v="0"/>
    <n v="0"/>
    <n v="1"/>
    <n v="0"/>
    <n v="0"/>
    <n v="446"/>
    <n v="107"/>
    <n v="768"/>
    <n v="33"/>
    <n v="196"/>
    <n v="53"/>
    <n v="1"/>
    <n v="2"/>
    <n v="5"/>
    <n v="6"/>
    <n v="6"/>
    <x v="5"/>
    <x v="2"/>
    <x v="0"/>
    <n v="91.17647058823529"/>
    <x v="0"/>
    <n v="1550"/>
    <x v="0"/>
    <n v="0"/>
    <n v="0"/>
    <n v="0"/>
    <n v="0"/>
    <n v="0"/>
    <n v="0"/>
    <m/>
    <n v="0"/>
    <n v="3"/>
    <n v="11"/>
    <n v="1497"/>
    <x v="1"/>
    <x v="1"/>
    <x v="45"/>
    <x v="0"/>
  </r>
  <r>
    <n v="1647"/>
    <n v="80141"/>
    <n v="0"/>
    <n v="0"/>
    <n v="20"/>
    <x v="2"/>
    <n v="34"/>
    <x v="2"/>
    <n v="2693"/>
    <x v="2"/>
    <n v="0"/>
    <n v="1"/>
    <n v="0"/>
    <n v="0"/>
    <n v="0"/>
    <n v="0"/>
    <n v="0"/>
    <n v="0"/>
    <n v="1"/>
    <n v="0"/>
    <n v="1184"/>
    <n v="102"/>
    <n v="673"/>
    <n v="52"/>
    <n v="40"/>
    <n v="40"/>
    <n v="1"/>
    <n v="6"/>
    <n v="7"/>
    <n v="4"/>
    <n v="10"/>
    <x v="27"/>
    <x v="0"/>
    <x v="1"/>
    <n v="97.666666666666671"/>
    <x v="0"/>
    <n v="2051"/>
    <x v="0"/>
    <n v="0"/>
    <n v="0"/>
    <n v="0"/>
    <n v="0"/>
    <n v="1"/>
    <n v="1"/>
    <m/>
    <n v="0"/>
    <n v="3"/>
    <n v="11"/>
    <n v="2011"/>
    <x v="0"/>
    <x v="0"/>
    <x v="38"/>
    <x v="1"/>
  </r>
  <r>
    <n v="1648"/>
    <n v="72635"/>
    <n v="0"/>
    <n v="0"/>
    <n v="54"/>
    <x v="0"/>
    <n v="65"/>
    <x v="0"/>
    <n v="2550"/>
    <x v="2"/>
    <n v="0"/>
    <n v="1"/>
    <n v="0"/>
    <n v="0"/>
    <n v="0"/>
    <n v="1"/>
    <n v="0"/>
    <n v="0"/>
    <n v="0"/>
    <n v="0"/>
    <n v="390"/>
    <n v="22"/>
    <n v="323"/>
    <n v="104"/>
    <n v="35"/>
    <n v="107"/>
    <n v="1"/>
    <n v="3"/>
    <n v="6"/>
    <n v="8"/>
    <n v="6"/>
    <x v="2"/>
    <x v="2"/>
    <x v="0"/>
    <n v="43.7"/>
    <x v="2"/>
    <n v="874"/>
    <x v="2"/>
    <n v="1"/>
    <n v="0"/>
    <n v="0"/>
    <n v="0"/>
    <n v="0"/>
    <n v="1"/>
    <m/>
    <n v="0"/>
    <n v="3"/>
    <n v="11"/>
    <n v="767"/>
    <x v="1"/>
    <x v="1"/>
    <x v="22"/>
    <x v="0"/>
  </r>
  <r>
    <n v="1649"/>
    <n v="69016"/>
    <n v="0"/>
    <n v="1"/>
    <n v="61"/>
    <x v="4"/>
    <n v="50"/>
    <x v="1"/>
    <n v="2743"/>
    <x v="2"/>
    <n v="0"/>
    <n v="1"/>
    <n v="0"/>
    <n v="0"/>
    <n v="0"/>
    <n v="0"/>
    <n v="0"/>
    <n v="1"/>
    <n v="0"/>
    <n v="0"/>
    <n v="726"/>
    <n v="53"/>
    <n v="363"/>
    <n v="123"/>
    <n v="107"/>
    <n v="161"/>
    <n v="4"/>
    <n v="5"/>
    <n v="8"/>
    <n v="9"/>
    <n v="13"/>
    <x v="30"/>
    <x v="0"/>
    <x v="1"/>
    <n v="45.733333333333334"/>
    <x v="2"/>
    <n v="1372"/>
    <x v="4"/>
    <n v="0"/>
    <n v="0"/>
    <n v="0"/>
    <n v="0"/>
    <n v="0"/>
    <n v="0"/>
    <m/>
    <n v="0"/>
    <n v="3"/>
    <n v="11"/>
    <n v="1211"/>
    <x v="1"/>
    <x v="1"/>
    <x v="43"/>
    <x v="0"/>
  </r>
  <r>
    <n v="1650"/>
    <n v="20193"/>
    <n v="0"/>
    <n v="0"/>
    <n v="18"/>
    <x v="2"/>
    <n v="29"/>
    <x v="5"/>
    <n v="2737"/>
    <x v="1"/>
    <n v="0"/>
    <n v="0"/>
    <n v="0"/>
    <n v="1"/>
    <n v="0"/>
    <n v="1"/>
    <n v="0"/>
    <n v="0"/>
    <n v="0"/>
    <n v="0"/>
    <n v="8"/>
    <n v="8"/>
    <n v="22"/>
    <n v="24"/>
    <n v="11"/>
    <n v="9"/>
    <n v="1"/>
    <n v="4"/>
    <n v="1"/>
    <n v="1"/>
    <n v="4"/>
    <x v="3"/>
    <x v="3"/>
    <x v="1"/>
    <n v="12.166666666666666"/>
    <x v="1"/>
    <n v="73"/>
    <x v="1"/>
    <n v="0"/>
    <n v="0"/>
    <n v="0"/>
    <n v="0"/>
    <n v="0"/>
    <n v="0"/>
    <m/>
    <n v="0"/>
    <n v="3"/>
    <n v="11"/>
    <n v="64"/>
    <x v="1"/>
    <x v="1"/>
    <x v="3"/>
    <x v="0"/>
  </r>
  <r>
    <n v="1651"/>
    <n v="27573"/>
    <n v="1"/>
    <n v="0"/>
    <n v="45"/>
    <x v="1"/>
    <n v="45"/>
    <x v="3"/>
    <n v="2620"/>
    <x v="2"/>
    <n v="0"/>
    <n v="1"/>
    <n v="0"/>
    <n v="0"/>
    <n v="0"/>
    <n v="0"/>
    <n v="0"/>
    <n v="1"/>
    <n v="0"/>
    <n v="0"/>
    <n v="50"/>
    <n v="15"/>
    <n v="110"/>
    <n v="39"/>
    <n v="15"/>
    <n v="15"/>
    <n v="4"/>
    <n v="8"/>
    <n v="5"/>
    <n v="1"/>
    <n v="4"/>
    <x v="16"/>
    <x v="3"/>
    <x v="2"/>
    <n v="22.9"/>
    <x v="1"/>
    <n v="229"/>
    <x v="3"/>
    <n v="0"/>
    <n v="0"/>
    <n v="0"/>
    <n v="0"/>
    <n v="0"/>
    <n v="0"/>
    <m/>
    <n v="0"/>
    <n v="3"/>
    <n v="11"/>
    <n v="214"/>
    <x v="1"/>
    <x v="1"/>
    <x v="6"/>
    <x v="0"/>
  </r>
  <r>
    <n v="1652"/>
    <n v="15862"/>
    <n v="1"/>
    <n v="0"/>
    <n v="26"/>
    <x v="2"/>
    <n v="41"/>
    <x v="3"/>
    <n v="2526"/>
    <x v="0"/>
    <n v="0"/>
    <n v="0"/>
    <n v="1"/>
    <n v="0"/>
    <n v="0"/>
    <n v="0"/>
    <n v="1"/>
    <n v="0"/>
    <n v="0"/>
    <n v="0"/>
    <n v="1"/>
    <n v="1"/>
    <n v="4"/>
    <n v="11"/>
    <n v="9"/>
    <n v="10"/>
    <n v="1"/>
    <n v="8"/>
    <n v="1"/>
    <n v="0"/>
    <n v="3"/>
    <x v="1"/>
    <x v="1"/>
    <x v="1"/>
    <n v="6.5"/>
    <x v="1"/>
    <n v="26"/>
    <x v="1"/>
    <n v="0"/>
    <n v="0"/>
    <n v="0"/>
    <n v="0"/>
    <n v="0"/>
    <n v="0"/>
    <m/>
    <n v="0"/>
    <n v="3"/>
    <n v="11"/>
    <n v="16"/>
    <x v="1"/>
    <x v="1"/>
    <x v="3"/>
    <x v="0"/>
  </r>
  <r>
    <n v="1653"/>
    <n v="49544"/>
    <n v="1"/>
    <n v="0"/>
    <n v="0"/>
    <x v="5"/>
    <n v="44"/>
    <x v="3"/>
    <n v="2661"/>
    <x v="2"/>
    <n v="0"/>
    <n v="1"/>
    <n v="0"/>
    <n v="0"/>
    <n v="0"/>
    <n v="0"/>
    <n v="0"/>
    <n v="0"/>
    <n v="0"/>
    <n v="1"/>
    <n v="308"/>
    <n v="0"/>
    <n v="73"/>
    <n v="0"/>
    <n v="0"/>
    <n v="23"/>
    <n v="2"/>
    <n v="7"/>
    <n v="5"/>
    <n v="1"/>
    <n v="8"/>
    <x v="4"/>
    <x v="4"/>
    <x v="1"/>
    <n v="27.214285714285715"/>
    <x v="2"/>
    <n v="381"/>
    <x v="3"/>
    <n v="0"/>
    <n v="0"/>
    <n v="0"/>
    <n v="0"/>
    <n v="0"/>
    <n v="0"/>
    <m/>
    <n v="0"/>
    <n v="3"/>
    <n v="11"/>
    <n v="358"/>
    <x v="1"/>
    <x v="1"/>
    <x v="32"/>
    <x v="0"/>
  </r>
  <r>
    <n v="1654"/>
    <n v="33228"/>
    <n v="1"/>
    <n v="0"/>
    <n v="28"/>
    <x v="2"/>
    <n v="40"/>
    <x v="3"/>
    <n v="2316"/>
    <x v="2"/>
    <n v="0"/>
    <n v="1"/>
    <n v="0"/>
    <n v="0"/>
    <n v="0"/>
    <n v="0"/>
    <n v="0"/>
    <n v="1"/>
    <n v="0"/>
    <n v="0"/>
    <n v="22"/>
    <n v="2"/>
    <n v="31"/>
    <n v="7"/>
    <n v="4"/>
    <n v="5"/>
    <n v="1"/>
    <n v="7"/>
    <n v="2"/>
    <n v="0"/>
    <n v="3"/>
    <x v="7"/>
    <x v="3"/>
    <x v="1"/>
    <n v="13.2"/>
    <x v="1"/>
    <n v="66"/>
    <x v="1"/>
    <n v="0"/>
    <n v="0"/>
    <n v="0"/>
    <n v="0"/>
    <n v="0"/>
    <n v="0"/>
    <m/>
    <n v="0"/>
    <n v="3"/>
    <n v="11"/>
    <n v="61"/>
    <x v="1"/>
    <x v="1"/>
    <x v="3"/>
    <x v="0"/>
  </r>
  <r>
    <n v="1655"/>
    <n v="70440"/>
    <n v="0"/>
    <n v="0"/>
    <n v="49"/>
    <x v="0"/>
    <n v="42"/>
    <x v="3"/>
    <n v="2423"/>
    <x v="1"/>
    <n v="0"/>
    <n v="0"/>
    <n v="0"/>
    <n v="1"/>
    <n v="0"/>
    <n v="0"/>
    <n v="0"/>
    <n v="1"/>
    <n v="0"/>
    <n v="0"/>
    <n v="690"/>
    <n v="117"/>
    <n v="499"/>
    <n v="76"/>
    <n v="102"/>
    <n v="88"/>
    <n v="1"/>
    <n v="3"/>
    <n v="5"/>
    <n v="10"/>
    <n v="7"/>
    <x v="0"/>
    <x v="0"/>
    <x v="0"/>
    <n v="67.454545454545453"/>
    <x v="0"/>
    <n v="1484"/>
    <x v="4"/>
    <n v="1"/>
    <n v="0"/>
    <n v="0"/>
    <n v="0"/>
    <n v="0"/>
    <n v="1"/>
    <m/>
    <n v="0"/>
    <n v="3"/>
    <n v="11"/>
    <n v="1396"/>
    <x v="1"/>
    <x v="1"/>
    <x v="26"/>
    <x v="0"/>
  </r>
  <r>
    <n v="1656"/>
    <n v="38232"/>
    <n v="1"/>
    <n v="1"/>
    <n v="84"/>
    <x v="3"/>
    <n v="49"/>
    <x v="3"/>
    <n v="2322"/>
    <x v="1"/>
    <n v="0"/>
    <n v="0"/>
    <n v="0"/>
    <n v="1"/>
    <n v="0"/>
    <n v="0"/>
    <n v="0"/>
    <n v="1"/>
    <n v="0"/>
    <n v="0"/>
    <n v="43"/>
    <n v="5"/>
    <n v="28"/>
    <n v="7"/>
    <n v="6"/>
    <n v="33"/>
    <n v="4"/>
    <n v="5"/>
    <n v="3"/>
    <n v="1"/>
    <n v="3"/>
    <x v="17"/>
    <x v="3"/>
    <x v="2"/>
    <n v="12.714285714285714"/>
    <x v="1"/>
    <n v="89"/>
    <x v="1"/>
    <n v="0"/>
    <n v="0"/>
    <n v="0"/>
    <n v="0"/>
    <n v="0"/>
    <n v="0"/>
    <m/>
    <n v="0"/>
    <n v="3"/>
    <n v="11"/>
    <n v="56"/>
    <x v="1"/>
    <x v="1"/>
    <x v="14"/>
    <x v="0"/>
  </r>
  <r>
    <n v="1657"/>
    <n v="22554"/>
    <n v="1"/>
    <n v="1"/>
    <n v="38"/>
    <x v="1"/>
    <n v="65"/>
    <x v="0"/>
    <n v="2762"/>
    <x v="2"/>
    <n v="0"/>
    <n v="1"/>
    <n v="0"/>
    <n v="0"/>
    <n v="0"/>
    <n v="0"/>
    <n v="0"/>
    <n v="0"/>
    <n v="0"/>
    <n v="1"/>
    <n v="27"/>
    <n v="0"/>
    <n v="10"/>
    <n v="0"/>
    <n v="0"/>
    <n v="4"/>
    <n v="4"/>
    <n v="5"/>
    <n v="2"/>
    <n v="0"/>
    <n v="4"/>
    <x v="3"/>
    <x v="3"/>
    <x v="1"/>
    <n v="6.166666666666667"/>
    <x v="1"/>
    <n v="37"/>
    <x v="1"/>
    <n v="0"/>
    <n v="0"/>
    <n v="0"/>
    <n v="0"/>
    <n v="0"/>
    <n v="0"/>
    <m/>
    <n v="0"/>
    <n v="3"/>
    <n v="11"/>
    <n v="33"/>
    <x v="1"/>
    <x v="1"/>
    <x v="1"/>
    <x v="0"/>
  </r>
  <r>
    <n v="1658"/>
    <n v="23536"/>
    <n v="1"/>
    <n v="0"/>
    <n v="53"/>
    <x v="0"/>
    <n v="37"/>
    <x v="2"/>
    <n v="2184"/>
    <x v="2"/>
    <n v="0"/>
    <n v="1"/>
    <n v="0"/>
    <n v="0"/>
    <n v="0"/>
    <n v="0"/>
    <n v="0"/>
    <n v="0"/>
    <n v="0"/>
    <n v="1"/>
    <n v="6"/>
    <n v="0"/>
    <n v="3"/>
    <n v="0"/>
    <n v="0"/>
    <n v="1"/>
    <n v="1"/>
    <n v="3"/>
    <n v="0"/>
    <n v="0"/>
    <n v="3"/>
    <x v="20"/>
    <x v="1"/>
    <x v="1"/>
    <n v="3"/>
    <x v="1"/>
    <n v="9"/>
    <x v="1"/>
    <n v="0"/>
    <n v="0"/>
    <n v="0"/>
    <n v="0"/>
    <n v="0"/>
    <n v="0"/>
    <m/>
    <n v="0"/>
    <n v="3"/>
    <n v="11"/>
    <n v="8"/>
    <x v="1"/>
    <x v="1"/>
    <x v="8"/>
    <x v="0"/>
  </r>
  <r>
    <n v="1659"/>
    <n v="49413"/>
    <n v="0"/>
    <n v="1"/>
    <n v="88"/>
    <x v="3"/>
    <n v="68"/>
    <x v="0"/>
    <n v="2406"/>
    <x v="2"/>
    <n v="0"/>
    <n v="1"/>
    <n v="0"/>
    <n v="0"/>
    <n v="0"/>
    <n v="0"/>
    <n v="0"/>
    <n v="1"/>
    <n v="0"/>
    <n v="0"/>
    <n v="205"/>
    <n v="7"/>
    <n v="41"/>
    <n v="3"/>
    <n v="2"/>
    <n v="46"/>
    <n v="2"/>
    <n v="5"/>
    <n v="4"/>
    <n v="2"/>
    <n v="5"/>
    <x v="12"/>
    <x v="4"/>
    <x v="1"/>
    <n v="23.454545454545453"/>
    <x v="1"/>
    <n v="258"/>
    <x v="3"/>
    <n v="0"/>
    <n v="0"/>
    <n v="0"/>
    <n v="0"/>
    <n v="0"/>
    <n v="0"/>
    <m/>
    <n v="0"/>
    <n v="3"/>
    <n v="11"/>
    <n v="212"/>
    <x v="1"/>
    <x v="1"/>
    <x v="31"/>
    <x v="0"/>
  </r>
  <r>
    <n v="1660"/>
    <n v="42231"/>
    <n v="1"/>
    <n v="1"/>
    <n v="99"/>
    <x v="3"/>
    <n v="51"/>
    <x v="1"/>
    <n v="2255"/>
    <x v="2"/>
    <n v="0"/>
    <n v="1"/>
    <n v="0"/>
    <n v="0"/>
    <n v="0"/>
    <n v="0"/>
    <n v="0"/>
    <n v="1"/>
    <n v="0"/>
    <n v="0"/>
    <n v="24"/>
    <n v="0"/>
    <n v="8"/>
    <n v="0"/>
    <n v="1"/>
    <n v="4"/>
    <n v="1"/>
    <n v="5"/>
    <n v="1"/>
    <n v="0"/>
    <n v="3"/>
    <x v="1"/>
    <x v="1"/>
    <x v="1"/>
    <n v="8.25"/>
    <x v="1"/>
    <n v="33"/>
    <x v="1"/>
    <n v="0"/>
    <n v="0"/>
    <n v="0"/>
    <n v="0"/>
    <n v="0"/>
    <n v="0"/>
    <m/>
    <n v="0"/>
    <n v="3"/>
    <n v="11"/>
    <n v="29"/>
    <x v="1"/>
    <x v="1"/>
    <x v="14"/>
    <x v="0"/>
  </r>
  <r>
    <n v="1661"/>
    <n v="78789"/>
    <n v="0"/>
    <n v="0"/>
    <n v="12"/>
    <x v="5"/>
    <n v="40"/>
    <x v="3"/>
    <n v="2849"/>
    <x v="3"/>
    <n v="1"/>
    <n v="0"/>
    <n v="0"/>
    <n v="0"/>
    <n v="0"/>
    <n v="0"/>
    <n v="0"/>
    <n v="0"/>
    <n v="1"/>
    <n v="0"/>
    <n v="667"/>
    <n v="50"/>
    <n v="850"/>
    <n v="21"/>
    <n v="83"/>
    <n v="83"/>
    <n v="1"/>
    <n v="2"/>
    <n v="4"/>
    <n v="6"/>
    <n v="5"/>
    <x v="9"/>
    <x v="4"/>
    <x v="0"/>
    <n v="111.4"/>
    <x v="0"/>
    <n v="1671"/>
    <x v="0"/>
    <n v="0"/>
    <n v="0"/>
    <n v="0"/>
    <n v="0"/>
    <n v="0"/>
    <n v="0"/>
    <m/>
    <n v="0"/>
    <n v="3"/>
    <n v="11"/>
    <n v="1588"/>
    <x v="0"/>
    <x v="0"/>
    <x v="25"/>
    <x v="1"/>
  </r>
  <r>
    <n v="1662"/>
    <n v="56534"/>
    <n v="0"/>
    <n v="1"/>
    <n v="35"/>
    <x v="1"/>
    <n v="52"/>
    <x v="1"/>
    <n v="2500"/>
    <x v="1"/>
    <n v="0"/>
    <n v="0"/>
    <n v="0"/>
    <n v="1"/>
    <n v="0"/>
    <n v="0"/>
    <n v="0"/>
    <n v="1"/>
    <n v="0"/>
    <n v="0"/>
    <n v="691"/>
    <n v="7"/>
    <n v="61"/>
    <n v="10"/>
    <n v="0"/>
    <n v="46"/>
    <n v="4"/>
    <n v="8"/>
    <n v="10"/>
    <n v="4"/>
    <n v="7"/>
    <x v="27"/>
    <x v="0"/>
    <x v="2"/>
    <n v="36.61904761904762"/>
    <x v="2"/>
    <n v="769"/>
    <x v="2"/>
    <n v="0"/>
    <n v="1"/>
    <n v="0"/>
    <n v="1"/>
    <n v="0"/>
    <n v="2"/>
    <m/>
    <n v="0"/>
    <n v="3"/>
    <n v="11"/>
    <n v="723"/>
    <x v="0"/>
    <x v="0"/>
    <x v="5"/>
    <x v="0"/>
  </r>
  <r>
    <n v="1663"/>
    <n v="58350"/>
    <n v="0"/>
    <n v="1"/>
    <n v="5"/>
    <x v="5"/>
    <n v="49"/>
    <x v="3"/>
    <n v="2700"/>
    <x v="0"/>
    <n v="0"/>
    <n v="0"/>
    <n v="1"/>
    <n v="0"/>
    <n v="0"/>
    <n v="0"/>
    <n v="0"/>
    <n v="1"/>
    <n v="0"/>
    <n v="0"/>
    <n v="493"/>
    <n v="26"/>
    <n v="206"/>
    <n v="116"/>
    <n v="80"/>
    <n v="80"/>
    <n v="4"/>
    <n v="6"/>
    <n v="8"/>
    <n v="3"/>
    <n v="12"/>
    <x v="18"/>
    <x v="0"/>
    <x v="1"/>
    <n v="40.043478260869563"/>
    <x v="2"/>
    <n v="921"/>
    <x v="2"/>
    <n v="0"/>
    <n v="0"/>
    <n v="0"/>
    <n v="0"/>
    <n v="0"/>
    <n v="0"/>
    <m/>
    <n v="0"/>
    <n v="3"/>
    <n v="11"/>
    <n v="841"/>
    <x v="1"/>
    <x v="1"/>
    <x v="17"/>
    <x v="0"/>
  </r>
  <r>
    <n v="1664"/>
    <n v="81217"/>
    <n v="0"/>
    <n v="0"/>
    <n v="77"/>
    <x v="3"/>
    <n v="31"/>
    <x v="2"/>
    <n v="2504"/>
    <x v="0"/>
    <n v="0"/>
    <n v="0"/>
    <n v="1"/>
    <n v="0"/>
    <n v="0"/>
    <n v="0"/>
    <n v="0"/>
    <n v="1"/>
    <n v="0"/>
    <n v="0"/>
    <n v="493"/>
    <n v="70"/>
    <n v="324"/>
    <n v="146"/>
    <n v="40"/>
    <n v="84"/>
    <n v="1"/>
    <n v="1"/>
    <n v="3"/>
    <n v="7"/>
    <n v="11"/>
    <x v="27"/>
    <x v="0"/>
    <x v="1"/>
    <n v="51.095238095238095"/>
    <x v="0"/>
    <n v="1073"/>
    <x v="4"/>
    <n v="0"/>
    <n v="0"/>
    <n v="0"/>
    <n v="0"/>
    <n v="0"/>
    <n v="0"/>
    <m/>
    <n v="0"/>
    <n v="3"/>
    <n v="11"/>
    <n v="989"/>
    <x v="1"/>
    <x v="1"/>
    <x v="9"/>
    <x v="0"/>
  </r>
  <r>
    <n v="1665"/>
    <n v="49090"/>
    <n v="0"/>
    <n v="1"/>
    <n v="45"/>
    <x v="1"/>
    <n v="69"/>
    <x v="0"/>
    <n v="2504"/>
    <x v="0"/>
    <n v="0"/>
    <n v="0"/>
    <n v="1"/>
    <n v="0"/>
    <n v="0"/>
    <n v="0"/>
    <n v="0"/>
    <n v="1"/>
    <n v="0"/>
    <n v="0"/>
    <n v="494"/>
    <n v="5"/>
    <n v="82"/>
    <n v="7"/>
    <n v="0"/>
    <n v="100"/>
    <n v="3"/>
    <n v="7"/>
    <n v="7"/>
    <n v="2"/>
    <n v="9"/>
    <x v="23"/>
    <x v="2"/>
    <x v="1"/>
    <n v="32.666666666666664"/>
    <x v="2"/>
    <n v="588"/>
    <x v="2"/>
    <n v="0"/>
    <n v="0"/>
    <n v="0"/>
    <n v="0"/>
    <n v="0"/>
    <n v="0"/>
    <m/>
    <n v="0"/>
    <n v="3"/>
    <n v="11"/>
    <n v="488"/>
    <x v="1"/>
    <x v="1"/>
    <x v="5"/>
    <x v="0"/>
  </r>
  <r>
    <n v="1666"/>
    <n v="61787"/>
    <n v="0"/>
    <n v="0"/>
    <n v="71"/>
    <x v="4"/>
    <n v="33"/>
    <x v="2"/>
    <n v="2517"/>
    <x v="3"/>
    <n v="1"/>
    <n v="0"/>
    <n v="0"/>
    <n v="0"/>
    <n v="0"/>
    <n v="0"/>
    <n v="0"/>
    <n v="0"/>
    <n v="1"/>
    <n v="0"/>
    <n v="621"/>
    <n v="73"/>
    <n v="414"/>
    <n v="78"/>
    <n v="48"/>
    <n v="85"/>
    <n v="1"/>
    <n v="5"/>
    <n v="8"/>
    <n v="4"/>
    <n v="6"/>
    <x v="23"/>
    <x v="2"/>
    <x v="2"/>
    <n v="68.555555555555557"/>
    <x v="0"/>
    <n v="1234"/>
    <x v="4"/>
    <n v="0"/>
    <n v="0"/>
    <n v="0"/>
    <n v="0"/>
    <n v="0"/>
    <n v="0"/>
    <m/>
    <n v="0"/>
    <n v="3"/>
    <n v="11"/>
    <n v="1149"/>
    <x v="1"/>
    <x v="1"/>
    <x v="33"/>
    <x v="0"/>
  </r>
  <r>
    <n v="1667"/>
    <n v="18169"/>
    <n v="1"/>
    <n v="0"/>
    <n v="40"/>
    <x v="1"/>
    <n v="35"/>
    <x v="2"/>
    <n v="2654"/>
    <x v="2"/>
    <n v="0"/>
    <n v="1"/>
    <n v="0"/>
    <n v="0"/>
    <n v="0"/>
    <n v="0"/>
    <n v="0"/>
    <n v="0"/>
    <n v="0"/>
    <n v="1"/>
    <n v="9"/>
    <n v="0"/>
    <n v="5"/>
    <n v="0"/>
    <n v="0"/>
    <n v="7"/>
    <n v="1"/>
    <n v="8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7"/>
    <x v="1"/>
    <x v="1"/>
    <x v="1"/>
    <x v="0"/>
  </r>
  <r>
    <n v="1668"/>
    <n v="24336"/>
    <n v="1"/>
    <n v="0"/>
    <n v="82"/>
    <x v="3"/>
    <n v="39"/>
    <x v="2"/>
    <n v="2830"/>
    <x v="0"/>
    <n v="0"/>
    <n v="0"/>
    <n v="1"/>
    <n v="0"/>
    <n v="0"/>
    <n v="1"/>
    <n v="0"/>
    <n v="0"/>
    <n v="0"/>
    <n v="0"/>
    <n v="1"/>
    <n v="6"/>
    <n v="2"/>
    <n v="8"/>
    <n v="2"/>
    <n v="12"/>
    <n v="1"/>
    <n v="7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7"/>
    <x v="1"/>
    <x v="1"/>
    <x v="14"/>
    <x v="0"/>
  </r>
  <r>
    <n v="1669"/>
    <n v="18222"/>
    <n v="0"/>
    <n v="0"/>
    <n v="70"/>
    <x v="4"/>
    <n v="30"/>
    <x v="2"/>
    <n v="2704"/>
    <x v="2"/>
    <n v="0"/>
    <n v="1"/>
    <n v="0"/>
    <n v="0"/>
    <n v="0"/>
    <n v="0"/>
    <n v="0"/>
    <n v="1"/>
    <n v="0"/>
    <n v="0"/>
    <n v="12"/>
    <n v="4"/>
    <n v="19"/>
    <n v="12"/>
    <n v="6"/>
    <n v="14"/>
    <n v="1"/>
    <n v="8"/>
    <n v="2"/>
    <n v="0"/>
    <n v="3"/>
    <x v="7"/>
    <x v="3"/>
    <x v="1"/>
    <n v="10.6"/>
    <x v="1"/>
    <n v="53"/>
    <x v="1"/>
    <n v="0"/>
    <n v="0"/>
    <n v="0"/>
    <n v="0"/>
    <n v="0"/>
    <n v="0"/>
    <m/>
    <n v="0"/>
    <n v="3"/>
    <n v="11"/>
    <n v="39"/>
    <x v="1"/>
    <x v="1"/>
    <x v="28"/>
    <x v="0"/>
  </r>
  <r>
    <n v="1670"/>
    <n v="62335"/>
    <n v="0"/>
    <n v="1"/>
    <n v="87"/>
    <x v="3"/>
    <n v="68"/>
    <x v="0"/>
    <n v="2561"/>
    <x v="3"/>
    <n v="1"/>
    <n v="0"/>
    <n v="0"/>
    <n v="0"/>
    <n v="0"/>
    <n v="0"/>
    <n v="0"/>
    <n v="1"/>
    <n v="0"/>
    <n v="0"/>
    <n v="243"/>
    <n v="131"/>
    <n v="217"/>
    <n v="85"/>
    <n v="6"/>
    <n v="26"/>
    <n v="2"/>
    <n v="2"/>
    <n v="3"/>
    <n v="3"/>
    <n v="13"/>
    <x v="19"/>
    <x v="2"/>
    <x v="1"/>
    <n v="35.89473684210526"/>
    <x v="2"/>
    <n v="682"/>
    <x v="2"/>
    <n v="0"/>
    <n v="0"/>
    <n v="0"/>
    <n v="0"/>
    <n v="0"/>
    <n v="0"/>
    <m/>
    <n v="0"/>
    <n v="3"/>
    <n v="11"/>
    <n v="656"/>
    <x v="1"/>
    <x v="1"/>
    <x v="30"/>
    <x v="0"/>
  </r>
  <r>
    <n v="1671"/>
    <n v="42033"/>
    <n v="1"/>
    <n v="1"/>
    <n v="95"/>
    <x v="3"/>
    <n v="49"/>
    <x v="3"/>
    <n v="2807"/>
    <x v="1"/>
    <n v="0"/>
    <n v="0"/>
    <n v="0"/>
    <n v="1"/>
    <n v="0"/>
    <n v="1"/>
    <n v="0"/>
    <n v="0"/>
    <n v="0"/>
    <n v="0"/>
    <n v="11"/>
    <n v="1"/>
    <n v="4"/>
    <n v="2"/>
    <n v="0"/>
    <n v="7"/>
    <n v="1"/>
    <n v="7"/>
    <n v="1"/>
    <n v="0"/>
    <n v="2"/>
    <x v="20"/>
    <x v="1"/>
    <x v="1"/>
    <n v="6"/>
    <x v="1"/>
    <n v="18"/>
    <x v="1"/>
    <n v="0"/>
    <n v="0"/>
    <n v="0"/>
    <n v="0"/>
    <n v="0"/>
    <n v="0"/>
    <m/>
    <n v="0"/>
    <n v="3"/>
    <n v="11"/>
    <n v="11"/>
    <x v="1"/>
    <x v="1"/>
    <x v="14"/>
    <x v="0"/>
  </r>
  <r>
    <n v="1672"/>
    <n v="86580"/>
    <n v="0"/>
    <n v="0"/>
    <n v="72"/>
    <x v="4"/>
    <n v="37"/>
    <x v="2"/>
    <n v="2646"/>
    <x v="2"/>
    <n v="0"/>
    <n v="1"/>
    <n v="0"/>
    <n v="0"/>
    <n v="0"/>
    <n v="0"/>
    <n v="0"/>
    <n v="0"/>
    <n v="0"/>
    <n v="1"/>
    <n v="532"/>
    <n v="21"/>
    <n v="127"/>
    <n v="26"/>
    <n v="20"/>
    <n v="20"/>
    <n v="0"/>
    <n v="1"/>
    <n v="4"/>
    <n v="2"/>
    <n v="5"/>
    <x v="12"/>
    <x v="4"/>
    <x v="1"/>
    <n v="66"/>
    <x v="0"/>
    <n v="726"/>
    <x v="2"/>
    <n v="0"/>
    <n v="0"/>
    <n v="0"/>
    <n v="0"/>
    <n v="1"/>
    <n v="1"/>
    <m/>
    <n v="0"/>
    <n v="3"/>
    <n v="11"/>
    <n v="706"/>
    <x v="1"/>
    <x v="1"/>
    <x v="16"/>
    <x v="0"/>
  </r>
  <r>
    <n v="1673"/>
    <n v="41437"/>
    <n v="1"/>
    <n v="1"/>
    <n v="5"/>
    <x v="5"/>
    <n v="63"/>
    <x v="0"/>
    <n v="2804"/>
    <x v="3"/>
    <n v="1"/>
    <n v="0"/>
    <n v="0"/>
    <n v="0"/>
    <n v="0"/>
    <n v="0"/>
    <n v="0"/>
    <n v="0"/>
    <n v="0"/>
    <n v="1"/>
    <n v="29"/>
    <n v="0"/>
    <n v="2"/>
    <n v="0"/>
    <n v="0"/>
    <n v="1"/>
    <n v="1"/>
    <n v="7"/>
    <n v="1"/>
    <n v="0"/>
    <n v="3"/>
    <x v="1"/>
    <x v="1"/>
    <x v="1"/>
    <n v="7.75"/>
    <x v="1"/>
    <n v="31"/>
    <x v="1"/>
    <n v="0"/>
    <n v="0"/>
    <n v="0"/>
    <n v="0"/>
    <n v="0"/>
    <n v="0"/>
    <m/>
    <n v="0"/>
    <n v="3"/>
    <n v="11"/>
    <n v="30"/>
    <x v="1"/>
    <x v="1"/>
    <x v="23"/>
    <x v="0"/>
  </r>
  <r>
    <n v="1674"/>
    <n v="73705"/>
    <n v="0"/>
    <n v="2"/>
    <n v="86"/>
    <x v="3"/>
    <n v="69"/>
    <x v="0"/>
    <n v="2275"/>
    <x v="4"/>
    <n v="0"/>
    <n v="0"/>
    <n v="0"/>
    <n v="0"/>
    <n v="1"/>
    <n v="0"/>
    <n v="0"/>
    <n v="0"/>
    <n v="1"/>
    <n v="0"/>
    <n v="612"/>
    <n v="91"/>
    <n v="520"/>
    <n v="258"/>
    <n v="107"/>
    <n v="107"/>
    <n v="2"/>
    <n v="5"/>
    <n v="9"/>
    <n v="6"/>
    <n v="8"/>
    <x v="18"/>
    <x v="0"/>
    <x v="2"/>
    <n v="69.043478260869563"/>
    <x v="0"/>
    <n v="1588"/>
    <x v="0"/>
    <n v="0"/>
    <n v="0"/>
    <n v="0"/>
    <n v="0"/>
    <n v="0"/>
    <n v="0"/>
    <m/>
    <n v="0"/>
    <n v="3"/>
    <n v="11"/>
    <n v="1481"/>
    <x v="1"/>
    <x v="1"/>
    <x v="13"/>
    <x v="0"/>
  </r>
  <r>
    <n v="1675"/>
    <n v="61064"/>
    <n v="0"/>
    <n v="1"/>
    <n v="80"/>
    <x v="3"/>
    <n v="44"/>
    <x v="3"/>
    <n v="2826"/>
    <x v="2"/>
    <n v="0"/>
    <n v="1"/>
    <n v="0"/>
    <n v="0"/>
    <n v="0"/>
    <n v="0"/>
    <n v="0"/>
    <n v="1"/>
    <n v="0"/>
    <n v="0"/>
    <n v="387"/>
    <n v="126"/>
    <n v="342"/>
    <n v="0"/>
    <n v="45"/>
    <n v="180"/>
    <n v="5"/>
    <n v="6"/>
    <n v="8"/>
    <n v="4"/>
    <n v="11"/>
    <x v="18"/>
    <x v="0"/>
    <x v="1"/>
    <n v="39.130434782608695"/>
    <x v="2"/>
    <n v="900"/>
    <x v="2"/>
    <n v="0"/>
    <n v="0"/>
    <n v="0"/>
    <n v="0"/>
    <n v="0"/>
    <n v="0"/>
    <m/>
    <n v="0"/>
    <n v="3"/>
    <n v="11"/>
    <n v="720"/>
    <x v="1"/>
    <x v="1"/>
    <x v="30"/>
    <x v="0"/>
  </r>
  <r>
    <n v="1676"/>
    <n v="38452"/>
    <n v="1"/>
    <n v="1"/>
    <n v="62"/>
    <x v="4"/>
    <n v="65"/>
    <x v="0"/>
    <n v="2250"/>
    <x v="2"/>
    <n v="0"/>
    <n v="1"/>
    <n v="0"/>
    <n v="0"/>
    <n v="0"/>
    <n v="0"/>
    <n v="0"/>
    <n v="0"/>
    <n v="1"/>
    <n v="0"/>
    <n v="56"/>
    <n v="0"/>
    <n v="14"/>
    <n v="0"/>
    <n v="0"/>
    <n v="2"/>
    <n v="3"/>
    <n v="7"/>
    <n v="3"/>
    <n v="0"/>
    <n v="3"/>
    <x v="3"/>
    <x v="3"/>
    <x v="2"/>
    <n v="11.666666666666666"/>
    <x v="1"/>
    <n v="70"/>
    <x v="1"/>
    <n v="0"/>
    <n v="0"/>
    <n v="0"/>
    <n v="0"/>
    <n v="0"/>
    <n v="0"/>
    <m/>
    <n v="0"/>
    <n v="3"/>
    <n v="11"/>
    <n v="68"/>
    <x v="1"/>
    <x v="1"/>
    <x v="28"/>
    <x v="0"/>
  </r>
  <r>
    <n v="1677"/>
    <n v="18358"/>
    <n v="1"/>
    <n v="0"/>
    <n v="49"/>
    <x v="0"/>
    <n v="31"/>
    <x v="2"/>
    <n v="2380"/>
    <x v="0"/>
    <n v="0"/>
    <n v="0"/>
    <n v="1"/>
    <n v="0"/>
    <n v="0"/>
    <n v="0"/>
    <n v="0"/>
    <n v="1"/>
    <n v="0"/>
    <n v="0"/>
    <n v="6"/>
    <n v="8"/>
    <n v="19"/>
    <n v="16"/>
    <n v="4"/>
    <n v="4"/>
    <n v="3"/>
    <n v="7"/>
    <n v="3"/>
    <n v="0"/>
    <n v="4"/>
    <x v="17"/>
    <x v="3"/>
    <x v="1"/>
    <n v="7.5714285714285712"/>
    <x v="1"/>
    <n v="53"/>
    <x v="1"/>
    <n v="0"/>
    <n v="0"/>
    <n v="0"/>
    <n v="0"/>
    <n v="0"/>
    <n v="0"/>
    <m/>
    <n v="0"/>
    <n v="3"/>
    <n v="11"/>
    <n v="49"/>
    <x v="1"/>
    <x v="1"/>
    <x v="8"/>
    <x v="0"/>
  </r>
  <r>
    <n v="1678"/>
    <n v="55012"/>
    <n v="0"/>
    <n v="1"/>
    <n v="85"/>
    <x v="3"/>
    <n v="47"/>
    <x v="3"/>
    <n v="2259"/>
    <x v="1"/>
    <n v="0"/>
    <n v="0"/>
    <n v="0"/>
    <n v="1"/>
    <n v="0"/>
    <n v="0"/>
    <n v="0"/>
    <n v="0"/>
    <n v="0"/>
    <n v="1"/>
    <n v="582"/>
    <n v="0"/>
    <n v="65"/>
    <n v="0"/>
    <n v="0"/>
    <n v="13"/>
    <n v="6"/>
    <n v="5"/>
    <n v="8"/>
    <n v="2"/>
    <n v="9"/>
    <x v="19"/>
    <x v="2"/>
    <x v="1"/>
    <n v="34.05263157894737"/>
    <x v="2"/>
    <n v="647"/>
    <x v="2"/>
    <n v="0"/>
    <n v="0"/>
    <n v="0"/>
    <n v="0"/>
    <n v="0"/>
    <n v="0"/>
    <m/>
    <n v="0"/>
    <n v="3"/>
    <n v="11"/>
    <n v="634"/>
    <x v="1"/>
    <x v="1"/>
    <x v="30"/>
    <x v="0"/>
  </r>
  <r>
    <n v="1679"/>
    <n v="9722"/>
    <n v="1"/>
    <n v="0"/>
    <n v="7"/>
    <x v="5"/>
    <n v="47"/>
    <x v="3"/>
    <n v="2794"/>
    <x v="1"/>
    <n v="0"/>
    <n v="0"/>
    <n v="0"/>
    <n v="1"/>
    <n v="0"/>
    <n v="0"/>
    <n v="1"/>
    <n v="0"/>
    <n v="0"/>
    <n v="0"/>
    <n v="6"/>
    <n v="17"/>
    <n v="16"/>
    <n v="6"/>
    <n v="16"/>
    <n v="42"/>
    <n v="4"/>
    <n v="8"/>
    <n v="3"/>
    <n v="1"/>
    <n v="3"/>
    <x v="17"/>
    <x v="3"/>
    <x v="2"/>
    <n v="8.7142857142857135"/>
    <x v="1"/>
    <n v="61"/>
    <x v="1"/>
    <n v="0"/>
    <n v="0"/>
    <n v="0"/>
    <n v="0"/>
    <n v="0"/>
    <n v="0"/>
    <m/>
    <n v="0"/>
    <n v="3"/>
    <n v="11"/>
    <n v="19"/>
    <x v="0"/>
    <x v="0"/>
    <x v="23"/>
    <x v="0"/>
  </r>
  <r>
    <n v="1680"/>
    <n v="38175"/>
    <n v="1"/>
    <n v="0"/>
    <n v="6"/>
    <x v="5"/>
    <n v="36"/>
    <x v="2"/>
    <n v="2438"/>
    <x v="2"/>
    <n v="0"/>
    <n v="1"/>
    <n v="0"/>
    <n v="0"/>
    <n v="0"/>
    <n v="0"/>
    <n v="0"/>
    <n v="0"/>
    <n v="0"/>
    <n v="1"/>
    <n v="70"/>
    <n v="6"/>
    <n v="69"/>
    <n v="2"/>
    <n v="3"/>
    <n v="3"/>
    <n v="3"/>
    <n v="7"/>
    <n v="3"/>
    <n v="1"/>
    <n v="4"/>
    <x v="6"/>
    <x v="3"/>
    <x v="1"/>
    <n v="18.75"/>
    <x v="1"/>
    <n v="150"/>
    <x v="3"/>
    <n v="0"/>
    <n v="0"/>
    <n v="0"/>
    <n v="0"/>
    <n v="0"/>
    <n v="0"/>
    <m/>
    <n v="0"/>
    <n v="3"/>
    <n v="11"/>
    <n v="147"/>
    <x v="1"/>
    <x v="1"/>
    <x v="19"/>
    <x v="0"/>
  </r>
  <r>
    <n v="1681"/>
    <n v="58656"/>
    <n v="0"/>
    <n v="1"/>
    <n v="25"/>
    <x v="2"/>
    <n v="64"/>
    <x v="0"/>
    <n v="2806"/>
    <x v="1"/>
    <n v="0"/>
    <n v="0"/>
    <n v="0"/>
    <n v="1"/>
    <n v="0"/>
    <n v="0"/>
    <n v="0"/>
    <n v="0"/>
    <n v="1"/>
    <n v="0"/>
    <n v="962"/>
    <n v="12"/>
    <n v="194"/>
    <n v="16"/>
    <n v="24"/>
    <n v="12"/>
    <n v="4"/>
    <n v="6"/>
    <n v="7"/>
    <n v="8"/>
    <n v="13"/>
    <x v="14"/>
    <x v="0"/>
    <x v="1"/>
    <n v="43.142857142857146"/>
    <x v="2"/>
    <n v="1208"/>
    <x v="4"/>
    <n v="0"/>
    <n v="0"/>
    <n v="0"/>
    <n v="0"/>
    <n v="1"/>
    <n v="1"/>
    <m/>
    <n v="0"/>
    <n v="3"/>
    <n v="11"/>
    <n v="1196"/>
    <x v="1"/>
    <x v="1"/>
    <x v="29"/>
    <x v="1"/>
  </r>
  <r>
    <n v="1682"/>
    <n v="52117"/>
    <n v="0"/>
    <n v="1"/>
    <n v="55"/>
    <x v="0"/>
    <n v="55"/>
    <x v="1"/>
    <n v="2841"/>
    <x v="1"/>
    <n v="0"/>
    <n v="0"/>
    <n v="0"/>
    <n v="1"/>
    <n v="0"/>
    <n v="0"/>
    <n v="0"/>
    <n v="1"/>
    <n v="0"/>
    <n v="0"/>
    <n v="112"/>
    <n v="10"/>
    <n v="107"/>
    <n v="30"/>
    <n v="0"/>
    <n v="20"/>
    <n v="2"/>
    <n v="7"/>
    <n v="5"/>
    <n v="2"/>
    <n v="4"/>
    <x v="12"/>
    <x v="4"/>
    <x v="2"/>
    <n v="23.545454545454547"/>
    <x v="1"/>
    <n v="259"/>
    <x v="3"/>
    <n v="0"/>
    <n v="0"/>
    <n v="0"/>
    <n v="0"/>
    <n v="0"/>
    <n v="0"/>
    <m/>
    <n v="0"/>
    <n v="3"/>
    <n v="11"/>
    <n v="239"/>
    <x v="1"/>
    <x v="1"/>
    <x v="10"/>
    <x v="0"/>
  </r>
  <r>
    <n v="1683"/>
    <n v="64813"/>
    <n v="1"/>
    <n v="0"/>
    <n v="81"/>
    <x v="3"/>
    <n v="42"/>
    <x v="3"/>
    <n v="2337"/>
    <x v="2"/>
    <n v="0"/>
    <n v="1"/>
    <n v="0"/>
    <n v="0"/>
    <n v="0"/>
    <n v="0"/>
    <n v="0"/>
    <n v="1"/>
    <n v="0"/>
    <n v="0"/>
    <n v="293"/>
    <n v="0"/>
    <n v="124"/>
    <n v="179"/>
    <n v="97"/>
    <n v="52"/>
    <n v="1"/>
    <n v="5"/>
    <n v="7"/>
    <n v="2"/>
    <n v="10"/>
    <x v="19"/>
    <x v="2"/>
    <x v="1"/>
    <n v="36.473684210526315"/>
    <x v="2"/>
    <n v="693"/>
    <x v="2"/>
    <n v="0"/>
    <n v="0"/>
    <n v="0"/>
    <n v="0"/>
    <n v="0"/>
    <n v="0"/>
    <m/>
    <n v="0"/>
    <n v="3"/>
    <n v="11"/>
    <n v="641"/>
    <x v="1"/>
    <x v="1"/>
    <x v="30"/>
    <x v="0"/>
  </r>
  <r>
    <n v="1684"/>
    <n v="54222"/>
    <n v="0"/>
    <n v="1"/>
    <n v="98"/>
    <x v="3"/>
    <n v="47"/>
    <x v="3"/>
    <n v="2279"/>
    <x v="2"/>
    <n v="0"/>
    <n v="1"/>
    <n v="0"/>
    <n v="0"/>
    <n v="0"/>
    <n v="0"/>
    <n v="0"/>
    <n v="0"/>
    <n v="0"/>
    <n v="1"/>
    <n v="199"/>
    <n v="12"/>
    <n v="31"/>
    <n v="3"/>
    <n v="12"/>
    <n v="7"/>
    <n v="1"/>
    <n v="3"/>
    <n v="3"/>
    <n v="3"/>
    <n v="5"/>
    <x v="12"/>
    <x v="4"/>
    <x v="1"/>
    <n v="23.363636363636363"/>
    <x v="1"/>
    <n v="257"/>
    <x v="3"/>
    <n v="0"/>
    <n v="0"/>
    <n v="0"/>
    <n v="0"/>
    <n v="0"/>
    <n v="0"/>
    <m/>
    <n v="0"/>
    <n v="3"/>
    <n v="11"/>
    <n v="250"/>
    <x v="1"/>
    <x v="1"/>
    <x v="31"/>
    <x v="0"/>
  </r>
  <r>
    <n v="1685"/>
    <n v="83512"/>
    <n v="0"/>
    <n v="0"/>
    <n v="31"/>
    <x v="1"/>
    <n v="34"/>
    <x v="2"/>
    <n v="2171"/>
    <x v="2"/>
    <n v="0"/>
    <n v="1"/>
    <n v="0"/>
    <n v="0"/>
    <n v="0"/>
    <n v="0"/>
    <n v="0"/>
    <n v="1"/>
    <n v="0"/>
    <n v="0"/>
    <n v="1060"/>
    <n v="61"/>
    <n v="835"/>
    <n v="80"/>
    <n v="20"/>
    <n v="101"/>
    <n v="1"/>
    <n v="1"/>
    <n v="4"/>
    <n v="7"/>
    <n v="10"/>
    <x v="27"/>
    <x v="0"/>
    <x v="1"/>
    <n v="97.904761904761898"/>
    <x v="0"/>
    <n v="2056"/>
    <x v="0"/>
    <n v="1"/>
    <n v="1"/>
    <n v="1"/>
    <n v="0"/>
    <n v="1"/>
    <n v="4"/>
    <m/>
    <n v="0"/>
    <n v="3"/>
    <n v="11"/>
    <n v="1955"/>
    <x v="0"/>
    <x v="0"/>
    <x v="15"/>
    <x v="1"/>
  </r>
  <r>
    <n v="1686"/>
    <n v="77520"/>
    <n v="0"/>
    <n v="1"/>
    <n v="30"/>
    <x v="2"/>
    <n v="61"/>
    <x v="0"/>
    <n v="2464"/>
    <x v="2"/>
    <n v="0"/>
    <n v="1"/>
    <n v="0"/>
    <n v="0"/>
    <n v="0"/>
    <n v="0"/>
    <n v="0"/>
    <n v="0"/>
    <n v="1"/>
    <n v="0"/>
    <n v="940"/>
    <n v="44"/>
    <n v="396"/>
    <n v="0"/>
    <n v="88"/>
    <n v="58"/>
    <n v="1"/>
    <n v="4"/>
    <n v="8"/>
    <n v="7"/>
    <n v="7"/>
    <x v="0"/>
    <x v="0"/>
    <x v="2"/>
    <n v="66.727272727272734"/>
    <x v="0"/>
    <n v="1468"/>
    <x v="4"/>
    <n v="1"/>
    <n v="0"/>
    <n v="1"/>
    <n v="0"/>
    <n v="1"/>
    <n v="3"/>
    <m/>
    <n v="0"/>
    <n v="3"/>
    <n v="11"/>
    <n v="1410"/>
    <x v="0"/>
    <x v="0"/>
    <x v="11"/>
    <x v="1"/>
  </r>
  <r>
    <n v="1687"/>
    <n v="41154"/>
    <n v="0"/>
    <n v="1"/>
    <n v="98"/>
    <x v="3"/>
    <n v="42"/>
    <x v="3"/>
    <n v="2605"/>
    <x v="1"/>
    <n v="0"/>
    <n v="0"/>
    <n v="0"/>
    <n v="1"/>
    <n v="0"/>
    <n v="0"/>
    <n v="0"/>
    <n v="1"/>
    <n v="0"/>
    <n v="0"/>
    <n v="44"/>
    <n v="2"/>
    <n v="11"/>
    <n v="2"/>
    <n v="3"/>
    <n v="7"/>
    <n v="1"/>
    <n v="5"/>
    <n v="1"/>
    <n v="0"/>
    <n v="4"/>
    <x v="7"/>
    <x v="3"/>
    <x v="1"/>
    <n v="12.4"/>
    <x v="1"/>
    <n v="62"/>
    <x v="1"/>
    <n v="0"/>
    <n v="0"/>
    <n v="0"/>
    <n v="0"/>
    <n v="0"/>
    <n v="0"/>
    <m/>
    <n v="0"/>
    <n v="3"/>
    <n v="11"/>
    <n v="55"/>
    <x v="1"/>
    <x v="1"/>
    <x v="14"/>
    <x v="0"/>
  </r>
  <r>
    <n v="1688"/>
    <n v="80398"/>
    <n v="0"/>
    <n v="0"/>
    <n v="92"/>
    <x v="3"/>
    <n v="54"/>
    <x v="1"/>
    <n v="2755"/>
    <x v="2"/>
    <n v="0"/>
    <n v="1"/>
    <n v="0"/>
    <n v="0"/>
    <n v="0"/>
    <n v="0"/>
    <n v="0"/>
    <n v="1"/>
    <n v="0"/>
    <n v="0"/>
    <n v="342"/>
    <n v="51"/>
    <n v="936"/>
    <n v="207"/>
    <n v="35"/>
    <n v="26"/>
    <n v="1"/>
    <n v="3"/>
    <n v="5"/>
    <n v="8"/>
    <n v="12"/>
    <x v="11"/>
    <x v="0"/>
    <x v="1"/>
    <n v="62.84"/>
    <x v="0"/>
    <n v="1571"/>
    <x v="0"/>
    <n v="0"/>
    <n v="0"/>
    <n v="0"/>
    <n v="0"/>
    <n v="1"/>
    <n v="1"/>
    <m/>
    <n v="0"/>
    <n v="3"/>
    <n v="11"/>
    <n v="1545"/>
    <x v="1"/>
    <x v="1"/>
    <x v="13"/>
    <x v="0"/>
  </r>
  <r>
    <n v="1689"/>
    <n v="18746"/>
    <n v="1"/>
    <n v="0"/>
    <n v="41"/>
    <x v="1"/>
    <n v="28"/>
    <x v="5"/>
    <n v="2190"/>
    <x v="0"/>
    <n v="0"/>
    <n v="0"/>
    <n v="1"/>
    <n v="0"/>
    <n v="0"/>
    <n v="0"/>
    <n v="1"/>
    <n v="0"/>
    <n v="0"/>
    <n v="0"/>
    <n v="2"/>
    <n v="10"/>
    <n v="11"/>
    <n v="12"/>
    <n v="9"/>
    <n v="20"/>
    <n v="2"/>
    <n v="6"/>
    <n v="3"/>
    <n v="0"/>
    <n v="3"/>
    <x v="3"/>
    <x v="3"/>
    <x v="2"/>
    <n v="7.333333333333333"/>
    <x v="1"/>
    <n v="44"/>
    <x v="1"/>
    <n v="0"/>
    <n v="0"/>
    <n v="0"/>
    <n v="0"/>
    <n v="0"/>
    <n v="0"/>
    <m/>
    <n v="0"/>
    <n v="3"/>
    <n v="11"/>
    <n v="24"/>
    <x v="1"/>
    <x v="1"/>
    <x v="1"/>
    <x v="0"/>
  </r>
  <r>
    <n v="1690"/>
    <n v="35196"/>
    <n v="1"/>
    <n v="0"/>
    <n v="68"/>
    <x v="4"/>
    <n v="36"/>
    <x v="2"/>
    <n v="2752"/>
    <x v="1"/>
    <n v="0"/>
    <n v="0"/>
    <n v="0"/>
    <n v="1"/>
    <n v="0"/>
    <n v="0"/>
    <n v="0"/>
    <n v="1"/>
    <n v="0"/>
    <n v="0"/>
    <n v="75"/>
    <n v="12"/>
    <n v="141"/>
    <n v="43"/>
    <n v="39"/>
    <n v="187"/>
    <n v="6"/>
    <n v="8"/>
    <n v="6"/>
    <n v="1"/>
    <n v="5"/>
    <x v="10"/>
    <x v="4"/>
    <x v="2"/>
    <n v="25.833333333333332"/>
    <x v="2"/>
    <n v="310"/>
    <x v="3"/>
    <n v="0"/>
    <n v="0"/>
    <n v="0"/>
    <n v="0"/>
    <n v="0"/>
    <n v="0"/>
    <m/>
    <n v="0"/>
    <n v="3"/>
    <n v="11"/>
    <n v="123"/>
    <x v="1"/>
    <x v="1"/>
    <x v="18"/>
    <x v="0"/>
  </r>
  <r>
    <n v="1691"/>
    <n v="60230"/>
    <n v="0"/>
    <n v="1"/>
    <n v="78"/>
    <x v="3"/>
    <n v="64"/>
    <x v="0"/>
    <n v="2564"/>
    <x v="0"/>
    <n v="0"/>
    <n v="0"/>
    <n v="1"/>
    <n v="0"/>
    <n v="0"/>
    <n v="0"/>
    <n v="0"/>
    <n v="1"/>
    <n v="0"/>
    <n v="0"/>
    <n v="520"/>
    <n v="20"/>
    <n v="367"/>
    <n v="39"/>
    <n v="81"/>
    <n v="40"/>
    <n v="2"/>
    <n v="5"/>
    <n v="6"/>
    <n v="3"/>
    <n v="6"/>
    <x v="9"/>
    <x v="4"/>
    <x v="2"/>
    <n v="68.466666666666669"/>
    <x v="0"/>
    <n v="1027"/>
    <x v="4"/>
    <n v="0"/>
    <n v="0"/>
    <n v="0"/>
    <n v="0"/>
    <n v="0"/>
    <n v="0"/>
    <m/>
    <n v="0"/>
    <n v="3"/>
    <n v="11"/>
    <n v="987"/>
    <x v="1"/>
    <x v="1"/>
    <x v="9"/>
    <x v="0"/>
  </r>
  <r>
    <n v="1692"/>
    <n v="22108"/>
    <n v="1"/>
    <n v="1"/>
    <n v="46"/>
    <x v="0"/>
    <n v="43"/>
    <x v="3"/>
    <n v="2211"/>
    <x v="2"/>
    <n v="0"/>
    <n v="1"/>
    <n v="0"/>
    <n v="0"/>
    <n v="0"/>
    <n v="0"/>
    <n v="0"/>
    <n v="1"/>
    <n v="0"/>
    <n v="0"/>
    <n v="5"/>
    <n v="3"/>
    <n v="9"/>
    <n v="6"/>
    <n v="2"/>
    <n v="6"/>
    <n v="2"/>
    <n v="7"/>
    <n v="2"/>
    <n v="0"/>
    <n v="3"/>
    <x v="7"/>
    <x v="3"/>
    <x v="1"/>
    <n v="5"/>
    <x v="1"/>
    <n v="25"/>
    <x v="1"/>
    <n v="0"/>
    <n v="0"/>
    <n v="0"/>
    <n v="0"/>
    <n v="0"/>
    <n v="0"/>
    <m/>
    <n v="0"/>
    <n v="3"/>
    <n v="11"/>
    <n v="19"/>
    <x v="1"/>
    <x v="1"/>
    <x v="8"/>
    <x v="0"/>
  </r>
  <r>
    <n v="1693"/>
    <n v="44392"/>
    <n v="1"/>
    <n v="1"/>
    <n v="71"/>
    <x v="4"/>
    <n v="46"/>
    <x v="3"/>
    <n v="2456"/>
    <x v="1"/>
    <n v="0"/>
    <n v="0"/>
    <n v="0"/>
    <n v="1"/>
    <n v="0"/>
    <n v="0"/>
    <n v="0"/>
    <n v="1"/>
    <n v="0"/>
    <n v="0"/>
    <n v="87"/>
    <n v="5"/>
    <n v="71"/>
    <n v="7"/>
    <n v="12"/>
    <n v="29"/>
    <n v="5"/>
    <n v="7"/>
    <n v="4"/>
    <n v="1"/>
    <n v="4"/>
    <x v="25"/>
    <x v="3"/>
    <x v="2"/>
    <n v="20.222222222222221"/>
    <x v="1"/>
    <n v="182"/>
    <x v="3"/>
    <n v="0"/>
    <n v="0"/>
    <n v="0"/>
    <n v="0"/>
    <n v="0"/>
    <n v="0"/>
    <m/>
    <n v="0"/>
    <n v="3"/>
    <n v="11"/>
    <n v="153"/>
    <x v="1"/>
    <x v="1"/>
    <x v="40"/>
    <x v="0"/>
  </r>
  <r>
    <n v="1694"/>
    <n v="55424"/>
    <n v="0"/>
    <n v="1"/>
    <n v="6"/>
    <x v="5"/>
    <n v="44"/>
    <x v="3"/>
    <n v="2740"/>
    <x v="2"/>
    <n v="0"/>
    <n v="1"/>
    <n v="0"/>
    <n v="0"/>
    <n v="0"/>
    <n v="0"/>
    <n v="0"/>
    <n v="0"/>
    <n v="0"/>
    <n v="1"/>
    <n v="462"/>
    <n v="61"/>
    <n v="184"/>
    <n v="10"/>
    <n v="53"/>
    <n v="107"/>
    <n v="4"/>
    <n v="6"/>
    <n v="7"/>
    <n v="5"/>
    <n v="9"/>
    <x v="27"/>
    <x v="0"/>
    <x v="1"/>
    <n v="36.666666666666664"/>
    <x v="2"/>
    <n v="770"/>
    <x v="2"/>
    <n v="0"/>
    <n v="0"/>
    <n v="1"/>
    <n v="0"/>
    <n v="0"/>
    <n v="1"/>
    <m/>
    <n v="0"/>
    <n v="3"/>
    <n v="11"/>
    <n v="663"/>
    <x v="0"/>
    <x v="0"/>
    <x v="17"/>
    <x v="0"/>
  </r>
  <r>
    <n v="1695"/>
    <n v="17688"/>
    <n v="1"/>
    <n v="0"/>
    <n v="82"/>
    <x v="3"/>
    <n v="41"/>
    <x v="3"/>
    <n v="2691"/>
    <x v="2"/>
    <n v="0"/>
    <n v="1"/>
    <n v="0"/>
    <n v="0"/>
    <n v="0"/>
    <n v="0"/>
    <n v="0"/>
    <n v="1"/>
    <n v="0"/>
    <n v="0"/>
    <n v="2"/>
    <n v="2"/>
    <n v="1"/>
    <n v="3"/>
    <n v="1"/>
    <n v="2"/>
    <n v="1"/>
    <n v="8"/>
    <n v="1"/>
    <n v="0"/>
    <n v="2"/>
    <x v="20"/>
    <x v="1"/>
    <x v="1"/>
    <n v="3"/>
    <x v="1"/>
    <n v="9"/>
    <x v="1"/>
    <n v="0"/>
    <n v="0"/>
    <n v="0"/>
    <n v="0"/>
    <n v="0"/>
    <n v="0"/>
    <m/>
    <n v="1"/>
    <n v="3"/>
    <n v="11"/>
    <n v="7"/>
    <x v="1"/>
    <x v="1"/>
    <x v="14"/>
    <x v="0"/>
  </r>
  <r>
    <n v="1696"/>
    <n v="92491"/>
    <n v="0"/>
    <n v="0"/>
    <n v="71"/>
    <x v="4"/>
    <n v="37"/>
    <x v="2"/>
    <n v="2583"/>
    <x v="2"/>
    <n v="0"/>
    <n v="1"/>
    <n v="0"/>
    <n v="0"/>
    <n v="0"/>
    <n v="0"/>
    <n v="0"/>
    <n v="0"/>
    <n v="0"/>
    <n v="1"/>
    <n v="979"/>
    <n v="44"/>
    <n v="935"/>
    <n v="29"/>
    <n v="25"/>
    <n v="22"/>
    <n v="1"/>
    <n v="3"/>
    <n v="7"/>
    <n v="5"/>
    <n v="12"/>
    <x v="13"/>
    <x v="0"/>
    <x v="1"/>
    <n v="83.833333333333329"/>
    <x v="0"/>
    <n v="2012"/>
    <x v="0"/>
    <n v="1"/>
    <n v="0"/>
    <n v="0"/>
    <n v="1"/>
    <n v="1"/>
    <n v="3"/>
    <m/>
    <n v="0"/>
    <n v="3"/>
    <n v="11"/>
    <n v="1990"/>
    <x v="0"/>
    <x v="0"/>
    <x v="45"/>
    <x v="0"/>
  </r>
  <r>
    <n v="1697"/>
    <n v="90273"/>
    <n v="0"/>
    <n v="0"/>
    <n v="32"/>
    <x v="1"/>
    <n v="29"/>
    <x v="5"/>
    <n v="2356"/>
    <x v="0"/>
    <n v="0"/>
    <n v="0"/>
    <n v="1"/>
    <n v="0"/>
    <n v="0"/>
    <n v="0"/>
    <n v="0"/>
    <n v="1"/>
    <n v="0"/>
    <n v="0"/>
    <n v="704"/>
    <n v="129"/>
    <n v="853"/>
    <n v="120"/>
    <n v="74"/>
    <n v="111"/>
    <n v="1"/>
    <n v="2"/>
    <n v="5"/>
    <n v="6"/>
    <n v="7"/>
    <x v="23"/>
    <x v="2"/>
    <x v="1"/>
    <n v="104.44444444444444"/>
    <x v="0"/>
    <n v="1880"/>
    <x v="0"/>
    <n v="1"/>
    <n v="0"/>
    <n v="0"/>
    <n v="1"/>
    <n v="1"/>
    <n v="3"/>
    <m/>
    <n v="0"/>
    <n v="3"/>
    <n v="11"/>
    <n v="1769"/>
    <x v="0"/>
    <x v="0"/>
    <x v="15"/>
    <x v="1"/>
  </r>
  <r>
    <n v="1698"/>
    <n v="82571"/>
    <n v="0"/>
    <n v="0"/>
    <n v="28"/>
    <x v="2"/>
    <n v="58"/>
    <x v="1"/>
    <n v="2247"/>
    <x v="4"/>
    <n v="0"/>
    <n v="0"/>
    <n v="0"/>
    <n v="0"/>
    <n v="1"/>
    <n v="0"/>
    <n v="0"/>
    <n v="0"/>
    <n v="0"/>
    <n v="1"/>
    <n v="861"/>
    <n v="31"/>
    <n v="558"/>
    <n v="62"/>
    <n v="95"/>
    <n v="79"/>
    <n v="0"/>
    <n v="2"/>
    <n v="6"/>
    <n v="5"/>
    <n v="13"/>
    <x v="13"/>
    <x v="0"/>
    <x v="1"/>
    <n v="66.958333333333329"/>
    <x v="0"/>
    <n v="1607"/>
    <x v="0"/>
    <n v="0"/>
    <n v="0"/>
    <n v="0"/>
    <n v="0"/>
    <n v="1"/>
    <n v="1"/>
    <m/>
    <n v="0"/>
    <n v="3"/>
    <n v="11"/>
    <n v="1528"/>
    <x v="1"/>
    <x v="1"/>
    <x v="38"/>
    <x v="1"/>
  </r>
  <r>
    <n v="1699"/>
    <n v="38513"/>
    <n v="1"/>
    <n v="0"/>
    <n v="20"/>
    <x v="2"/>
    <n v="38"/>
    <x v="2"/>
    <n v="2311"/>
    <x v="0"/>
    <n v="0"/>
    <n v="0"/>
    <n v="1"/>
    <n v="0"/>
    <n v="0"/>
    <n v="0"/>
    <n v="0"/>
    <n v="0"/>
    <n v="0"/>
    <n v="1"/>
    <n v="172"/>
    <n v="3"/>
    <n v="115"/>
    <n v="16"/>
    <n v="0"/>
    <n v="18"/>
    <n v="5"/>
    <n v="8"/>
    <n v="6"/>
    <n v="1"/>
    <n v="5"/>
    <x v="10"/>
    <x v="4"/>
    <x v="2"/>
    <n v="25.5"/>
    <x v="2"/>
    <n v="306"/>
    <x v="3"/>
    <n v="0"/>
    <n v="0"/>
    <n v="0"/>
    <n v="0"/>
    <n v="0"/>
    <n v="0"/>
    <m/>
    <n v="0"/>
    <n v="3"/>
    <n v="11"/>
    <n v="288"/>
    <x v="0"/>
    <x v="0"/>
    <x v="12"/>
    <x v="0"/>
  </r>
  <r>
    <n v="1700"/>
    <n v="16653"/>
    <n v="1"/>
    <n v="0"/>
    <n v="10"/>
    <x v="5"/>
    <n v="41"/>
    <x v="3"/>
    <n v="2231"/>
    <x v="0"/>
    <n v="0"/>
    <n v="0"/>
    <n v="1"/>
    <n v="0"/>
    <n v="0"/>
    <n v="0"/>
    <n v="0"/>
    <n v="0"/>
    <n v="1"/>
    <n v="0"/>
    <n v="5"/>
    <n v="7"/>
    <n v="31"/>
    <n v="15"/>
    <n v="4"/>
    <n v="7"/>
    <n v="3"/>
    <n v="6"/>
    <n v="2"/>
    <n v="1"/>
    <n v="3"/>
    <x v="3"/>
    <x v="3"/>
    <x v="1"/>
    <n v="10.333333333333334"/>
    <x v="1"/>
    <n v="62"/>
    <x v="1"/>
    <n v="0"/>
    <n v="0"/>
    <n v="0"/>
    <n v="0"/>
    <n v="0"/>
    <n v="0"/>
    <m/>
    <n v="0"/>
    <n v="3"/>
    <n v="11"/>
    <n v="55"/>
    <x v="0"/>
    <x v="0"/>
    <x v="23"/>
    <x v="0"/>
  </r>
  <r>
    <n v="1701"/>
    <n v="42586"/>
    <n v="1"/>
    <n v="1"/>
    <n v="7"/>
    <x v="5"/>
    <n v="65"/>
    <x v="0"/>
    <n v="2767"/>
    <x v="1"/>
    <n v="0"/>
    <n v="0"/>
    <n v="0"/>
    <n v="1"/>
    <n v="0"/>
    <n v="0"/>
    <n v="0"/>
    <n v="1"/>
    <n v="0"/>
    <n v="0"/>
    <n v="194"/>
    <n v="2"/>
    <n v="56"/>
    <n v="0"/>
    <n v="0"/>
    <n v="0"/>
    <n v="5"/>
    <n v="8"/>
    <n v="4"/>
    <n v="1"/>
    <n v="6"/>
    <x v="12"/>
    <x v="4"/>
    <x v="1"/>
    <n v="22.90909090909091"/>
    <x v="1"/>
    <n v="252"/>
    <x v="3"/>
    <n v="0"/>
    <n v="0"/>
    <n v="0"/>
    <n v="0"/>
    <n v="0"/>
    <n v="0"/>
    <m/>
    <n v="0"/>
    <n v="3"/>
    <n v="11"/>
    <n v="252"/>
    <x v="0"/>
    <x v="0"/>
    <x v="19"/>
    <x v="0"/>
  </r>
  <r>
    <n v="1702"/>
    <n v="23529"/>
    <n v="0"/>
    <n v="1"/>
    <n v="67"/>
    <x v="4"/>
    <n v="55"/>
    <x v="1"/>
    <n v="2697"/>
    <x v="0"/>
    <n v="0"/>
    <n v="0"/>
    <n v="1"/>
    <n v="0"/>
    <n v="0"/>
    <n v="0"/>
    <n v="1"/>
    <n v="0"/>
    <n v="0"/>
    <n v="0"/>
    <n v="9"/>
    <n v="7"/>
    <n v="13"/>
    <n v="3"/>
    <n v="2"/>
    <n v="20"/>
    <n v="1"/>
    <n v="6"/>
    <n v="1"/>
    <n v="1"/>
    <n v="2"/>
    <x v="1"/>
    <x v="1"/>
    <x v="1"/>
    <n v="8.5"/>
    <x v="1"/>
    <n v="34"/>
    <x v="1"/>
    <n v="0"/>
    <n v="0"/>
    <n v="0"/>
    <n v="0"/>
    <n v="0"/>
    <n v="0"/>
    <m/>
    <n v="0"/>
    <n v="3"/>
    <n v="11"/>
    <n v="14"/>
    <x v="1"/>
    <x v="1"/>
    <x v="28"/>
    <x v="0"/>
  </r>
  <r>
    <n v="1703"/>
    <n v="74881"/>
    <n v="1"/>
    <n v="1"/>
    <n v="48"/>
    <x v="0"/>
    <n v="59"/>
    <x v="1"/>
    <n v="2637"/>
    <x v="1"/>
    <n v="0"/>
    <n v="0"/>
    <n v="0"/>
    <n v="1"/>
    <n v="0"/>
    <n v="0"/>
    <n v="0"/>
    <n v="0"/>
    <n v="1"/>
    <n v="0"/>
    <n v="505"/>
    <n v="72"/>
    <n v="270"/>
    <n v="36"/>
    <n v="27"/>
    <n v="54"/>
    <n v="4"/>
    <n v="5"/>
    <n v="9"/>
    <n v="2"/>
    <n v="12"/>
    <x v="18"/>
    <x v="0"/>
    <x v="1"/>
    <n v="39.565217391304351"/>
    <x v="2"/>
    <n v="910"/>
    <x v="2"/>
    <n v="0"/>
    <n v="0"/>
    <n v="0"/>
    <n v="0"/>
    <n v="0"/>
    <n v="0"/>
    <m/>
    <n v="0"/>
    <n v="3"/>
    <n v="11"/>
    <n v="856"/>
    <x v="1"/>
    <x v="1"/>
    <x v="22"/>
    <x v="0"/>
  </r>
  <r>
    <n v="1704"/>
    <n v="71107"/>
    <n v="0"/>
    <n v="1"/>
    <n v="61"/>
    <x v="4"/>
    <n v="69"/>
    <x v="0"/>
    <n v="2656"/>
    <x v="2"/>
    <n v="0"/>
    <n v="1"/>
    <n v="0"/>
    <n v="0"/>
    <n v="0"/>
    <n v="0"/>
    <n v="0"/>
    <n v="1"/>
    <n v="0"/>
    <n v="0"/>
    <n v="533"/>
    <n v="10"/>
    <n v="217"/>
    <n v="198"/>
    <n v="174"/>
    <n v="195"/>
    <n v="2"/>
    <n v="4"/>
    <n v="7"/>
    <n v="6"/>
    <n v="13"/>
    <x v="22"/>
    <x v="0"/>
    <x v="1"/>
    <n v="43.53846153846154"/>
    <x v="2"/>
    <n v="1132"/>
    <x v="4"/>
    <n v="0"/>
    <n v="0"/>
    <n v="0"/>
    <n v="0"/>
    <n v="0"/>
    <n v="0"/>
    <m/>
    <n v="0"/>
    <n v="3"/>
    <n v="11"/>
    <n v="937"/>
    <x v="1"/>
    <x v="1"/>
    <x v="43"/>
    <x v="0"/>
  </r>
  <r>
    <n v="1705"/>
    <n v="46910"/>
    <n v="1"/>
    <n v="1"/>
    <n v="36"/>
    <x v="1"/>
    <n v="56"/>
    <x v="1"/>
    <n v="2257"/>
    <x v="1"/>
    <n v="0"/>
    <n v="0"/>
    <n v="0"/>
    <n v="1"/>
    <n v="0"/>
    <n v="0"/>
    <n v="0"/>
    <n v="0"/>
    <n v="0"/>
    <n v="1"/>
    <n v="48"/>
    <n v="0"/>
    <n v="14"/>
    <n v="0"/>
    <n v="0"/>
    <n v="6"/>
    <n v="2"/>
    <n v="6"/>
    <n v="2"/>
    <n v="0"/>
    <n v="3"/>
    <x v="7"/>
    <x v="3"/>
    <x v="1"/>
    <n v="12.4"/>
    <x v="1"/>
    <n v="62"/>
    <x v="1"/>
    <n v="0"/>
    <n v="0"/>
    <n v="0"/>
    <n v="0"/>
    <n v="0"/>
    <n v="0"/>
    <m/>
    <n v="0"/>
    <n v="3"/>
    <n v="11"/>
    <n v="56"/>
    <x v="1"/>
    <x v="1"/>
    <x v="1"/>
    <x v="0"/>
  </r>
  <r>
    <n v="1706"/>
    <n v="18690"/>
    <n v="0"/>
    <n v="0"/>
    <n v="77"/>
    <x v="3"/>
    <n v="61"/>
    <x v="0"/>
    <n v="2707"/>
    <x v="2"/>
    <n v="0"/>
    <n v="1"/>
    <n v="0"/>
    <n v="0"/>
    <n v="0"/>
    <n v="0"/>
    <n v="0"/>
    <n v="1"/>
    <n v="0"/>
    <n v="0"/>
    <n v="6"/>
    <n v="1"/>
    <n v="7"/>
    <n v="23"/>
    <n v="4"/>
    <n v="19"/>
    <n v="1"/>
    <n v="8"/>
    <n v="1"/>
    <n v="1"/>
    <n v="2"/>
    <x v="1"/>
    <x v="1"/>
    <x v="1"/>
    <n v="10.25"/>
    <x v="1"/>
    <n v="41"/>
    <x v="1"/>
    <n v="0"/>
    <n v="0"/>
    <n v="0"/>
    <n v="0"/>
    <n v="0"/>
    <n v="0"/>
    <m/>
    <n v="0"/>
    <n v="3"/>
    <n v="11"/>
    <n v="22"/>
    <x v="1"/>
    <x v="1"/>
    <x v="14"/>
    <x v="0"/>
  </r>
  <r>
    <n v="1707"/>
    <n v="37244"/>
    <n v="1"/>
    <n v="1"/>
    <n v="90"/>
    <x v="3"/>
    <n v="65"/>
    <x v="0"/>
    <n v="2587"/>
    <x v="3"/>
    <n v="1"/>
    <n v="0"/>
    <n v="0"/>
    <n v="0"/>
    <n v="0"/>
    <n v="0"/>
    <n v="0"/>
    <n v="1"/>
    <n v="0"/>
    <n v="0"/>
    <n v="18"/>
    <n v="2"/>
    <n v="10"/>
    <n v="0"/>
    <n v="0"/>
    <n v="25"/>
    <n v="1"/>
    <n v="7"/>
    <n v="1"/>
    <n v="1"/>
    <n v="2"/>
    <x v="1"/>
    <x v="1"/>
    <x v="1"/>
    <n v="7.5"/>
    <x v="1"/>
    <n v="30"/>
    <x v="1"/>
    <n v="0"/>
    <n v="0"/>
    <n v="1"/>
    <n v="0"/>
    <n v="0"/>
    <n v="1"/>
    <m/>
    <n v="0"/>
    <n v="3"/>
    <n v="11"/>
    <n v="5"/>
    <x v="1"/>
    <x v="1"/>
    <x v="14"/>
    <x v="0"/>
  </r>
  <r>
    <n v="1708"/>
    <n v="82427"/>
    <n v="0"/>
    <n v="0"/>
    <n v="35"/>
    <x v="1"/>
    <n v="54"/>
    <x v="1"/>
    <n v="2268"/>
    <x v="1"/>
    <n v="0"/>
    <n v="0"/>
    <n v="0"/>
    <n v="1"/>
    <n v="0"/>
    <n v="0"/>
    <n v="0"/>
    <n v="1"/>
    <n v="0"/>
    <n v="0"/>
    <n v="482"/>
    <n v="147"/>
    <n v="509"/>
    <n v="104"/>
    <n v="107"/>
    <n v="107"/>
    <n v="1"/>
    <n v="1"/>
    <n v="3"/>
    <n v="5"/>
    <n v="12"/>
    <x v="2"/>
    <x v="2"/>
    <x v="1"/>
    <n v="67.45"/>
    <x v="0"/>
    <n v="1349"/>
    <x v="4"/>
    <n v="0"/>
    <n v="0"/>
    <n v="0"/>
    <n v="0"/>
    <n v="1"/>
    <n v="1"/>
    <m/>
    <n v="0"/>
    <n v="3"/>
    <n v="11"/>
    <n v="1242"/>
    <x v="1"/>
    <x v="1"/>
    <x v="24"/>
    <x v="1"/>
  </r>
  <r>
    <n v="1709"/>
    <n v="75342"/>
    <n v="0"/>
    <n v="1"/>
    <n v="38"/>
    <x v="1"/>
    <n v="62"/>
    <x v="0"/>
    <n v="2578"/>
    <x v="0"/>
    <n v="0"/>
    <n v="0"/>
    <n v="1"/>
    <n v="0"/>
    <n v="0"/>
    <n v="1"/>
    <n v="0"/>
    <n v="0"/>
    <n v="0"/>
    <n v="0"/>
    <n v="204"/>
    <n v="97"/>
    <n v="97"/>
    <n v="21"/>
    <n v="118"/>
    <n v="26"/>
    <n v="1"/>
    <n v="4"/>
    <n v="5"/>
    <n v="2"/>
    <n v="10"/>
    <x v="5"/>
    <x v="2"/>
    <x v="1"/>
    <n v="31.588235294117649"/>
    <x v="2"/>
    <n v="537"/>
    <x v="2"/>
    <n v="0"/>
    <n v="0"/>
    <n v="0"/>
    <n v="0"/>
    <n v="0"/>
    <n v="0"/>
    <m/>
    <n v="0"/>
    <n v="3"/>
    <n v="11"/>
    <n v="511"/>
    <x v="1"/>
    <x v="1"/>
    <x v="5"/>
    <x v="0"/>
  </r>
  <r>
    <n v="1710"/>
    <n v="70044"/>
    <n v="0"/>
    <n v="1"/>
    <n v="46"/>
    <x v="0"/>
    <n v="66"/>
    <x v="0"/>
    <n v="2655"/>
    <x v="3"/>
    <n v="1"/>
    <n v="0"/>
    <n v="0"/>
    <n v="0"/>
    <n v="0"/>
    <n v="0"/>
    <n v="0"/>
    <n v="1"/>
    <n v="0"/>
    <n v="0"/>
    <n v="1073"/>
    <n v="0"/>
    <n v="250"/>
    <n v="153"/>
    <n v="14"/>
    <n v="14"/>
    <n v="4"/>
    <n v="5"/>
    <n v="7"/>
    <n v="10"/>
    <n v="5"/>
    <x v="0"/>
    <x v="0"/>
    <x v="0"/>
    <n v="67.727272727272734"/>
    <x v="0"/>
    <n v="1490"/>
    <x v="4"/>
    <n v="0"/>
    <n v="0"/>
    <n v="0"/>
    <n v="0"/>
    <n v="0"/>
    <n v="0"/>
    <m/>
    <n v="0"/>
    <n v="3"/>
    <n v="11"/>
    <n v="1476"/>
    <x v="1"/>
    <x v="1"/>
    <x v="26"/>
    <x v="0"/>
  </r>
  <r>
    <n v="1711"/>
    <n v="79146"/>
    <n v="1"/>
    <n v="1"/>
    <n v="33"/>
    <x v="1"/>
    <n v="53"/>
    <x v="1"/>
    <n v="2225"/>
    <x v="0"/>
    <n v="0"/>
    <n v="0"/>
    <n v="1"/>
    <n v="0"/>
    <n v="0"/>
    <n v="0"/>
    <n v="0"/>
    <n v="1"/>
    <n v="0"/>
    <n v="0"/>
    <n v="245"/>
    <n v="16"/>
    <n v="223"/>
    <n v="21"/>
    <n v="43"/>
    <n v="16"/>
    <n v="2"/>
    <n v="6"/>
    <n v="8"/>
    <n v="1"/>
    <n v="8"/>
    <x v="5"/>
    <x v="2"/>
    <x v="2"/>
    <n v="32.235294117647058"/>
    <x v="2"/>
    <n v="548"/>
    <x v="2"/>
    <n v="0"/>
    <n v="0"/>
    <n v="0"/>
    <n v="0"/>
    <n v="0"/>
    <n v="0"/>
    <m/>
    <n v="0"/>
    <n v="3"/>
    <n v="11"/>
    <n v="532"/>
    <x v="1"/>
    <x v="1"/>
    <x v="5"/>
    <x v="0"/>
  </r>
  <r>
    <n v="1712"/>
    <n v="77437"/>
    <n v="0"/>
    <n v="0"/>
    <n v="70"/>
    <x v="4"/>
    <n v="57"/>
    <x v="1"/>
    <n v="2374"/>
    <x v="2"/>
    <n v="0"/>
    <n v="1"/>
    <n v="0"/>
    <n v="0"/>
    <n v="0"/>
    <n v="0"/>
    <n v="0"/>
    <n v="1"/>
    <n v="0"/>
    <n v="0"/>
    <n v="560"/>
    <n v="21"/>
    <n v="442"/>
    <n v="29"/>
    <n v="44"/>
    <n v="29"/>
    <n v="1"/>
    <n v="1"/>
    <n v="4"/>
    <n v="5"/>
    <n v="13"/>
    <x v="0"/>
    <x v="0"/>
    <x v="1"/>
    <n v="49.81818181818182"/>
    <x v="2"/>
    <n v="1096"/>
    <x v="4"/>
    <n v="0"/>
    <n v="0"/>
    <n v="0"/>
    <n v="0"/>
    <n v="1"/>
    <n v="1"/>
    <m/>
    <n v="0"/>
    <n v="3"/>
    <n v="11"/>
    <n v="1067"/>
    <x v="1"/>
    <x v="1"/>
    <x v="43"/>
    <x v="0"/>
  </r>
  <r>
    <n v="1713"/>
    <n v="54984"/>
    <n v="0"/>
    <n v="1"/>
    <n v="51"/>
    <x v="0"/>
    <n v="61"/>
    <x v="0"/>
    <n v="2195"/>
    <x v="2"/>
    <n v="0"/>
    <n v="1"/>
    <n v="0"/>
    <n v="0"/>
    <n v="0"/>
    <n v="0"/>
    <n v="0"/>
    <n v="1"/>
    <n v="0"/>
    <n v="0"/>
    <n v="173"/>
    <n v="13"/>
    <n v="131"/>
    <n v="32"/>
    <n v="3"/>
    <n v="6"/>
    <n v="4"/>
    <n v="7"/>
    <n v="6"/>
    <n v="1"/>
    <n v="6"/>
    <x v="15"/>
    <x v="4"/>
    <x v="2"/>
    <n v="27.076923076923077"/>
    <x v="2"/>
    <n v="352"/>
    <x v="3"/>
    <n v="1"/>
    <n v="0"/>
    <n v="0"/>
    <n v="0"/>
    <n v="0"/>
    <n v="1"/>
    <m/>
    <n v="0"/>
    <n v="3"/>
    <n v="11"/>
    <n v="346"/>
    <x v="1"/>
    <x v="1"/>
    <x v="27"/>
    <x v="0"/>
  </r>
  <r>
    <n v="1714"/>
    <n v="42403"/>
    <n v="1"/>
    <n v="0"/>
    <n v="18"/>
    <x v="2"/>
    <n v="49"/>
    <x v="3"/>
    <n v="2359"/>
    <x v="2"/>
    <n v="0"/>
    <n v="1"/>
    <n v="0"/>
    <n v="0"/>
    <n v="0"/>
    <n v="0"/>
    <n v="0"/>
    <n v="0"/>
    <n v="0"/>
    <n v="1"/>
    <n v="22"/>
    <n v="1"/>
    <n v="11"/>
    <n v="0"/>
    <n v="5"/>
    <n v="3"/>
    <n v="1"/>
    <n v="8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6"/>
    <x v="1"/>
    <x v="1"/>
    <x v="3"/>
    <x v="0"/>
  </r>
  <r>
    <n v="1715"/>
    <n v="55761"/>
    <n v="0"/>
    <n v="1"/>
    <n v="97"/>
    <x v="3"/>
    <n v="56"/>
    <x v="1"/>
    <n v="2225"/>
    <x v="1"/>
    <n v="0"/>
    <n v="0"/>
    <n v="0"/>
    <n v="1"/>
    <n v="0"/>
    <n v="0"/>
    <n v="0"/>
    <n v="1"/>
    <n v="0"/>
    <n v="0"/>
    <n v="136"/>
    <n v="1"/>
    <n v="12"/>
    <n v="0"/>
    <n v="3"/>
    <n v="32"/>
    <n v="2"/>
    <n v="6"/>
    <n v="4"/>
    <n v="1"/>
    <n v="3"/>
    <x v="6"/>
    <x v="3"/>
    <x v="2"/>
    <n v="19"/>
    <x v="1"/>
    <n v="152"/>
    <x v="3"/>
    <n v="0"/>
    <n v="0"/>
    <n v="0"/>
    <n v="1"/>
    <n v="0"/>
    <n v="1"/>
    <m/>
    <n v="0"/>
    <n v="3"/>
    <n v="11"/>
    <n v="120"/>
    <x v="1"/>
    <x v="1"/>
    <x v="31"/>
    <x v="0"/>
  </r>
  <r>
    <n v="1716"/>
    <n v="37292"/>
    <n v="1"/>
    <n v="0"/>
    <n v="32"/>
    <x v="1"/>
    <n v="37"/>
    <x v="2"/>
    <n v="2596"/>
    <x v="1"/>
    <n v="0"/>
    <n v="0"/>
    <n v="0"/>
    <n v="1"/>
    <n v="0"/>
    <n v="0"/>
    <n v="0"/>
    <n v="1"/>
    <n v="0"/>
    <n v="0"/>
    <n v="275"/>
    <n v="0"/>
    <n v="86"/>
    <n v="10"/>
    <n v="23"/>
    <n v="66"/>
    <n v="5"/>
    <n v="8"/>
    <n v="6"/>
    <n v="3"/>
    <n v="5"/>
    <x v="4"/>
    <x v="4"/>
    <x v="2"/>
    <n v="28.142857142857142"/>
    <x v="2"/>
    <n v="394"/>
    <x v="3"/>
    <n v="0"/>
    <n v="0"/>
    <n v="0"/>
    <n v="0"/>
    <n v="0"/>
    <n v="0"/>
    <m/>
    <n v="0"/>
    <n v="3"/>
    <n v="11"/>
    <n v="328"/>
    <x v="1"/>
    <x v="1"/>
    <x v="35"/>
    <x v="0"/>
  </r>
  <r>
    <n v="1717"/>
    <n v="45576"/>
    <n v="0"/>
    <n v="0"/>
    <n v="9"/>
    <x v="5"/>
    <n v="75"/>
    <x v="4"/>
    <n v="2191"/>
    <x v="0"/>
    <n v="0"/>
    <n v="0"/>
    <n v="1"/>
    <n v="0"/>
    <n v="0"/>
    <n v="0"/>
    <n v="0"/>
    <n v="0"/>
    <n v="0"/>
    <n v="1"/>
    <n v="56"/>
    <n v="19"/>
    <n v="29"/>
    <n v="2"/>
    <n v="14"/>
    <n v="25"/>
    <n v="1"/>
    <n v="8"/>
    <n v="3"/>
    <n v="1"/>
    <n v="3"/>
    <x v="17"/>
    <x v="3"/>
    <x v="2"/>
    <n v="17.142857142857142"/>
    <x v="1"/>
    <n v="120"/>
    <x v="3"/>
    <n v="0"/>
    <n v="0"/>
    <n v="0"/>
    <n v="0"/>
    <n v="0"/>
    <n v="0"/>
    <m/>
    <n v="0"/>
    <n v="3"/>
    <n v="11"/>
    <n v="95"/>
    <x v="0"/>
    <x v="0"/>
    <x v="19"/>
    <x v="0"/>
  </r>
  <r>
    <n v="1718"/>
    <n v="70321"/>
    <n v="0"/>
    <n v="0"/>
    <n v="6"/>
    <x v="5"/>
    <n v="73"/>
    <x v="4"/>
    <n v="2688"/>
    <x v="1"/>
    <n v="0"/>
    <n v="0"/>
    <n v="0"/>
    <n v="1"/>
    <n v="0"/>
    <n v="0"/>
    <n v="0"/>
    <n v="1"/>
    <n v="0"/>
    <n v="0"/>
    <n v="303"/>
    <n v="23"/>
    <n v="751"/>
    <n v="82"/>
    <n v="26"/>
    <n v="191"/>
    <n v="1"/>
    <n v="4"/>
    <n v="6"/>
    <n v="5"/>
    <n v="13"/>
    <x v="13"/>
    <x v="0"/>
    <x v="1"/>
    <n v="49.375"/>
    <x v="2"/>
    <n v="1185"/>
    <x v="4"/>
    <n v="0"/>
    <n v="0"/>
    <n v="0"/>
    <n v="0"/>
    <n v="0"/>
    <n v="0"/>
    <m/>
    <n v="0"/>
    <n v="3"/>
    <n v="11"/>
    <n v="994"/>
    <x v="0"/>
    <x v="0"/>
    <x v="48"/>
    <x v="1"/>
  </r>
  <r>
    <n v="1719"/>
    <n v="58086"/>
    <n v="0"/>
    <n v="1"/>
    <n v="80"/>
    <x v="3"/>
    <n v="51"/>
    <x v="1"/>
    <n v="2684"/>
    <x v="3"/>
    <n v="1"/>
    <n v="0"/>
    <n v="0"/>
    <n v="0"/>
    <n v="0"/>
    <n v="0"/>
    <n v="0"/>
    <n v="0"/>
    <n v="0"/>
    <n v="1"/>
    <n v="708"/>
    <n v="7"/>
    <n v="62"/>
    <n v="0"/>
    <n v="0"/>
    <n v="15"/>
    <n v="2"/>
    <n v="8"/>
    <n v="11"/>
    <n v="3"/>
    <n v="7"/>
    <x v="27"/>
    <x v="0"/>
    <x v="2"/>
    <n v="37"/>
    <x v="2"/>
    <n v="777"/>
    <x v="2"/>
    <n v="0"/>
    <n v="0"/>
    <n v="0"/>
    <n v="0"/>
    <n v="0"/>
    <n v="0"/>
    <m/>
    <n v="0"/>
    <n v="3"/>
    <n v="11"/>
    <n v="762"/>
    <x v="1"/>
    <x v="1"/>
    <x v="30"/>
    <x v="0"/>
  </r>
  <r>
    <n v="1720"/>
    <n v="81795"/>
    <n v="0"/>
    <n v="0"/>
    <n v="74"/>
    <x v="4"/>
    <n v="68"/>
    <x v="0"/>
    <n v="2770"/>
    <x v="2"/>
    <n v="0"/>
    <n v="1"/>
    <n v="0"/>
    <n v="0"/>
    <n v="0"/>
    <n v="0"/>
    <n v="0"/>
    <n v="1"/>
    <n v="0"/>
    <n v="0"/>
    <n v="324"/>
    <n v="132"/>
    <n v="693"/>
    <n v="27"/>
    <n v="118"/>
    <n v="88"/>
    <n v="1"/>
    <n v="2"/>
    <n v="4"/>
    <n v="11"/>
    <n v="7"/>
    <x v="0"/>
    <x v="0"/>
    <x v="0"/>
    <n v="58.81818181818182"/>
    <x v="0"/>
    <n v="1294"/>
    <x v="4"/>
    <n v="0"/>
    <n v="0"/>
    <n v="0"/>
    <n v="0"/>
    <n v="0"/>
    <n v="0"/>
    <m/>
    <n v="0"/>
    <n v="3"/>
    <n v="11"/>
    <n v="1206"/>
    <x v="1"/>
    <x v="1"/>
    <x v="33"/>
    <x v="0"/>
  </r>
  <r>
    <n v="1721"/>
    <n v="28389"/>
    <n v="0"/>
    <n v="0"/>
    <n v="49"/>
    <x v="0"/>
    <n v="73"/>
    <x v="4"/>
    <n v="2745"/>
    <x v="1"/>
    <n v="0"/>
    <n v="0"/>
    <n v="0"/>
    <n v="1"/>
    <n v="0"/>
    <n v="0"/>
    <n v="1"/>
    <n v="0"/>
    <n v="0"/>
    <n v="0"/>
    <n v="1"/>
    <n v="5"/>
    <n v="3"/>
    <n v="7"/>
    <n v="4"/>
    <n v="8"/>
    <n v="1"/>
    <n v="7"/>
    <n v="1"/>
    <n v="0"/>
    <n v="2"/>
    <x v="20"/>
    <x v="1"/>
    <x v="1"/>
    <n v="6.666666666666667"/>
    <x v="1"/>
    <n v="20"/>
    <x v="1"/>
    <n v="0"/>
    <n v="0"/>
    <n v="0"/>
    <n v="0"/>
    <n v="0"/>
    <n v="0"/>
    <m/>
    <n v="0"/>
    <n v="3"/>
    <n v="11"/>
    <n v="12"/>
    <x v="1"/>
    <x v="1"/>
    <x v="8"/>
    <x v="0"/>
  </r>
  <r>
    <n v="1722"/>
    <n v="66835"/>
    <n v="0"/>
    <n v="0"/>
    <n v="21"/>
    <x v="2"/>
    <n v="74"/>
    <x v="4"/>
    <n v="2433"/>
    <x v="2"/>
    <n v="0"/>
    <n v="1"/>
    <n v="0"/>
    <n v="0"/>
    <n v="0"/>
    <n v="0"/>
    <n v="0"/>
    <n v="0"/>
    <n v="1"/>
    <n v="0"/>
    <n v="620"/>
    <n v="26"/>
    <n v="195"/>
    <n v="34"/>
    <n v="17"/>
    <n v="141"/>
    <n v="1"/>
    <n v="2"/>
    <n v="6"/>
    <n v="4"/>
    <n v="13"/>
    <x v="18"/>
    <x v="0"/>
    <x v="1"/>
    <n v="38.782608695652172"/>
    <x v="2"/>
    <n v="892"/>
    <x v="2"/>
    <n v="0"/>
    <n v="0"/>
    <n v="0"/>
    <n v="0"/>
    <n v="0"/>
    <n v="0"/>
    <m/>
    <n v="0"/>
    <n v="3"/>
    <n v="11"/>
    <n v="751"/>
    <x v="1"/>
    <x v="1"/>
    <x v="2"/>
    <x v="0"/>
  </r>
  <r>
    <n v="1723"/>
    <n v="69901"/>
    <n v="0"/>
    <n v="1"/>
    <n v="95"/>
    <x v="3"/>
    <n v="51"/>
    <x v="1"/>
    <n v="2555"/>
    <x v="3"/>
    <n v="1"/>
    <n v="0"/>
    <n v="0"/>
    <n v="0"/>
    <n v="0"/>
    <n v="0"/>
    <n v="0"/>
    <n v="1"/>
    <n v="0"/>
    <n v="0"/>
    <n v="312"/>
    <n v="21"/>
    <n v="206"/>
    <n v="102"/>
    <n v="92"/>
    <n v="149"/>
    <n v="3"/>
    <n v="5"/>
    <n v="7"/>
    <n v="3"/>
    <n v="10"/>
    <x v="2"/>
    <x v="2"/>
    <x v="1"/>
    <n v="36.65"/>
    <x v="2"/>
    <n v="733"/>
    <x v="2"/>
    <n v="0"/>
    <n v="0"/>
    <n v="0"/>
    <n v="0"/>
    <n v="0"/>
    <n v="0"/>
    <m/>
    <n v="0"/>
    <n v="3"/>
    <n v="11"/>
    <n v="584"/>
    <x v="1"/>
    <x v="1"/>
    <x v="30"/>
    <x v="0"/>
  </r>
  <r>
    <n v="1724"/>
    <n v="80360"/>
    <n v="0"/>
    <n v="0"/>
    <n v="56"/>
    <x v="0"/>
    <n v="71"/>
    <x v="4"/>
    <n v="2642"/>
    <x v="2"/>
    <n v="0"/>
    <n v="1"/>
    <n v="0"/>
    <n v="0"/>
    <n v="0"/>
    <n v="0"/>
    <n v="0"/>
    <n v="0"/>
    <n v="0"/>
    <n v="1"/>
    <n v="1493"/>
    <n v="86"/>
    <n v="454"/>
    <n v="112"/>
    <n v="43"/>
    <n v="43"/>
    <n v="2"/>
    <n v="2"/>
    <n v="4"/>
    <n v="4"/>
    <n v="5"/>
    <x v="15"/>
    <x v="4"/>
    <x v="1"/>
    <n v="168.30769230769232"/>
    <x v="0"/>
    <n v="2188"/>
    <x v="0"/>
    <n v="1"/>
    <n v="0"/>
    <n v="0"/>
    <n v="1"/>
    <n v="1"/>
    <n v="3"/>
    <m/>
    <n v="0"/>
    <n v="3"/>
    <n v="11"/>
    <n v="2145"/>
    <x v="1"/>
    <x v="1"/>
    <x v="0"/>
    <x v="0"/>
  </r>
  <r>
    <n v="1725"/>
    <n v="63342"/>
    <n v="0"/>
    <n v="1"/>
    <n v="48"/>
    <x v="0"/>
    <n v="59"/>
    <x v="1"/>
    <n v="2780"/>
    <x v="1"/>
    <n v="0"/>
    <n v="0"/>
    <n v="0"/>
    <n v="1"/>
    <n v="0"/>
    <n v="0"/>
    <n v="0"/>
    <n v="0"/>
    <n v="0"/>
    <n v="1"/>
    <n v="918"/>
    <n v="21"/>
    <n v="118"/>
    <n v="13"/>
    <n v="10"/>
    <n v="21"/>
    <n v="3"/>
    <n v="6"/>
    <n v="8"/>
    <n v="3"/>
    <n v="5"/>
    <x v="21"/>
    <x v="2"/>
    <x v="2"/>
    <n v="67.5"/>
    <x v="0"/>
    <n v="1080"/>
    <x v="4"/>
    <n v="0"/>
    <n v="0"/>
    <n v="0"/>
    <n v="1"/>
    <n v="0"/>
    <n v="1"/>
    <m/>
    <n v="0"/>
    <n v="3"/>
    <n v="11"/>
    <n v="1059"/>
    <x v="0"/>
    <x v="0"/>
    <x v="26"/>
    <x v="0"/>
  </r>
  <r>
    <n v="1726"/>
    <n v="44989"/>
    <n v="0"/>
    <n v="1"/>
    <n v="26"/>
    <x v="2"/>
    <n v="46"/>
    <x v="3"/>
    <n v="2814"/>
    <x v="2"/>
    <n v="0"/>
    <n v="1"/>
    <n v="0"/>
    <n v="0"/>
    <n v="0"/>
    <n v="0"/>
    <n v="0"/>
    <n v="1"/>
    <n v="0"/>
    <n v="0"/>
    <n v="98"/>
    <n v="0"/>
    <n v="106"/>
    <n v="49"/>
    <n v="10"/>
    <n v="106"/>
    <n v="5"/>
    <n v="6"/>
    <n v="5"/>
    <n v="1"/>
    <n v="5"/>
    <x v="12"/>
    <x v="4"/>
    <x v="2"/>
    <n v="23.90909090909091"/>
    <x v="1"/>
    <n v="263"/>
    <x v="3"/>
    <n v="0"/>
    <n v="0"/>
    <n v="0"/>
    <n v="0"/>
    <n v="0"/>
    <n v="0"/>
    <m/>
    <n v="0"/>
    <n v="3"/>
    <n v="11"/>
    <n v="157"/>
    <x v="1"/>
    <x v="1"/>
    <x v="20"/>
    <x v="0"/>
  </r>
  <r>
    <n v="1727"/>
    <n v="31859"/>
    <n v="1"/>
    <n v="0"/>
    <n v="3"/>
    <x v="5"/>
    <n v="40"/>
    <x v="3"/>
    <n v="2281"/>
    <x v="0"/>
    <n v="0"/>
    <n v="0"/>
    <n v="1"/>
    <n v="0"/>
    <n v="0"/>
    <n v="1"/>
    <n v="0"/>
    <n v="0"/>
    <n v="0"/>
    <n v="0"/>
    <n v="3"/>
    <n v="4"/>
    <n v="7"/>
    <n v="15"/>
    <n v="8"/>
    <n v="11"/>
    <n v="1"/>
    <n v="7"/>
    <n v="1"/>
    <n v="0"/>
    <n v="3"/>
    <x v="1"/>
    <x v="1"/>
    <x v="1"/>
    <n v="9.25"/>
    <x v="1"/>
    <n v="37"/>
    <x v="1"/>
    <n v="0"/>
    <n v="0"/>
    <n v="0"/>
    <n v="0"/>
    <n v="0"/>
    <n v="0"/>
    <m/>
    <n v="0"/>
    <n v="3"/>
    <n v="11"/>
    <n v="26"/>
    <x v="1"/>
    <x v="1"/>
    <x v="23"/>
    <x v="0"/>
  </r>
  <r>
    <n v="1728"/>
    <n v="51569"/>
    <n v="0"/>
    <n v="1"/>
    <n v="39"/>
    <x v="1"/>
    <n v="71"/>
    <x v="4"/>
    <n v="2661"/>
    <x v="4"/>
    <n v="0"/>
    <n v="0"/>
    <n v="0"/>
    <n v="0"/>
    <n v="1"/>
    <n v="0"/>
    <n v="0"/>
    <n v="0"/>
    <n v="0"/>
    <n v="1"/>
    <n v="380"/>
    <n v="0"/>
    <n v="47"/>
    <n v="6"/>
    <n v="0"/>
    <n v="34"/>
    <n v="4"/>
    <n v="8"/>
    <n v="7"/>
    <n v="1"/>
    <n v="7"/>
    <x v="9"/>
    <x v="4"/>
    <x v="2"/>
    <n v="28.866666666666667"/>
    <x v="2"/>
    <n v="433"/>
    <x v="3"/>
    <n v="0"/>
    <n v="0"/>
    <n v="0"/>
    <n v="1"/>
    <n v="0"/>
    <n v="1"/>
    <m/>
    <n v="0"/>
    <n v="3"/>
    <n v="11"/>
    <n v="399"/>
    <x v="0"/>
    <x v="0"/>
    <x v="35"/>
    <x v="0"/>
  </r>
  <r>
    <n v="1729"/>
    <n v="30372"/>
    <n v="1"/>
    <n v="1"/>
    <n v="33"/>
    <x v="1"/>
    <n v="49"/>
    <x v="3"/>
    <n v="2710"/>
    <x v="4"/>
    <n v="0"/>
    <n v="0"/>
    <n v="0"/>
    <n v="0"/>
    <n v="1"/>
    <n v="0"/>
    <n v="0"/>
    <n v="1"/>
    <n v="0"/>
    <n v="0"/>
    <n v="15"/>
    <n v="0"/>
    <n v="12"/>
    <n v="7"/>
    <n v="3"/>
    <n v="7"/>
    <n v="3"/>
    <n v="7"/>
    <n v="2"/>
    <n v="0"/>
    <n v="3"/>
    <x v="7"/>
    <x v="3"/>
    <x v="1"/>
    <n v="7.4"/>
    <x v="1"/>
    <n v="37"/>
    <x v="1"/>
    <n v="0"/>
    <n v="0"/>
    <n v="0"/>
    <n v="0"/>
    <n v="0"/>
    <n v="0"/>
    <m/>
    <n v="0"/>
    <n v="3"/>
    <n v="11"/>
    <n v="30"/>
    <x v="1"/>
    <x v="1"/>
    <x v="1"/>
    <x v="0"/>
  </r>
  <r>
    <n v="1730"/>
    <n v="16014"/>
    <n v="1"/>
    <n v="1"/>
    <n v="42"/>
    <x v="1"/>
    <n v="41"/>
    <x v="3"/>
    <n v="2628"/>
    <x v="0"/>
    <n v="0"/>
    <n v="0"/>
    <n v="1"/>
    <n v="0"/>
    <n v="0"/>
    <n v="0"/>
    <n v="1"/>
    <n v="0"/>
    <n v="0"/>
    <n v="0"/>
    <n v="3"/>
    <n v="9"/>
    <n v="4"/>
    <n v="7"/>
    <n v="8"/>
    <n v="7"/>
    <n v="4"/>
    <n v="3"/>
    <n v="1"/>
    <n v="1"/>
    <n v="4"/>
    <x v="3"/>
    <x v="3"/>
    <x v="1"/>
    <n v="5.166666666666667"/>
    <x v="1"/>
    <n v="31"/>
    <x v="1"/>
    <n v="0"/>
    <n v="0"/>
    <n v="0"/>
    <n v="0"/>
    <n v="0"/>
    <n v="0"/>
    <m/>
    <n v="0"/>
    <n v="3"/>
    <n v="11"/>
    <n v="24"/>
    <x v="1"/>
    <x v="1"/>
    <x v="1"/>
    <x v="0"/>
  </r>
  <r>
    <n v="1731"/>
    <n v="41120"/>
    <n v="1"/>
    <n v="1"/>
    <n v="80"/>
    <x v="3"/>
    <n v="52"/>
    <x v="1"/>
    <n v="2394"/>
    <x v="2"/>
    <n v="0"/>
    <n v="1"/>
    <n v="0"/>
    <n v="0"/>
    <n v="0"/>
    <n v="0"/>
    <n v="0"/>
    <n v="1"/>
    <n v="0"/>
    <n v="0"/>
    <n v="24"/>
    <n v="2"/>
    <n v="23"/>
    <n v="0"/>
    <n v="8"/>
    <n v="24"/>
    <n v="3"/>
    <n v="6"/>
    <n v="2"/>
    <n v="1"/>
    <n v="3"/>
    <x v="3"/>
    <x v="3"/>
    <x v="1"/>
    <n v="9.5"/>
    <x v="1"/>
    <n v="57"/>
    <x v="1"/>
    <n v="0"/>
    <n v="0"/>
    <n v="0"/>
    <n v="0"/>
    <n v="0"/>
    <n v="0"/>
    <m/>
    <n v="0"/>
    <n v="3"/>
    <n v="11"/>
    <n v="33"/>
    <x v="1"/>
    <x v="1"/>
    <x v="14"/>
    <x v="0"/>
  </r>
  <r>
    <n v="1732"/>
    <n v="39763"/>
    <n v="1"/>
    <n v="0"/>
    <n v="9"/>
    <x v="5"/>
    <n v="49"/>
    <x v="3"/>
    <n v="2488"/>
    <x v="0"/>
    <n v="0"/>
    <n v="0"/>
    <n v="1"/>
    <n v="0"/>
    <n v="0"/>
    <n v="0"/>
    <n v="0"/>
    <n v="0"/>
    <n v="1"/>
    <n v="0"/>
    <n v="80"/>
    <n v="1"/>
    <n v="60"/>
    <n v="4"/>
    <n v="6"/>
    <n v="16"/>
    <n v="2"/>
    <n v="9"/>
    <n v="5"/>
    <n v="1"/>
    <n v="2"/>
    <x v="6"/>
    <x v="3"/>
    <x v="2"/>
    <n v="18.875"/>
    <x v="1"/>
    <n v="151"/>
    <x v="3"/>
    <n v="0"/>
    <n v="0"/>
    <n v="0"/>
    <n v="0"/>
    <n v="0"/>
    <n v="0"/>
    <m/>
    <n v="0"/>
    <n v="3"/>
    <n v="11"/>
    <n v="135"/>
    <x v="0"/>
    <x v="0"/>
    <x v="19"/>
    <x v="0"/>
  </r>
  <r>
    <n v="1733"/>
    <n v="38725"/>
    <n v="1"/>
    <n v="1"/>
    <n v="52"/>
    <x v="0"/>
    <n v="65"/>
    <x v="0"/>
    <n v="2209"/>
    <x v="2"/>
    <n v="0"/>
    <n v="1"/>
    <n v="0"/>
    <n v="0"/>
    <n v="0"/>
    <n v="0"/>
    <n v="0"/>
    <n v="0"/>
    <n v="0"/>
    <n v="1"/>
    <n v="31"/>
    <n v="0"/>
    <n v="6"/>
    <n v="2"/>
    <n v="1"/>
    <n v="5"/>
    <n v="2"/>
    <n v="4"/>
    <n v="1"/>
    <n v="0"/>
    <n v="4"/>
    <x v="7"/>
    <x v="3"/>
    <x v="1"/>
    <n v="8"/>
    <x v="1"/>
    <n v="40"/>
    <x v="1"/>
    <n v="0"/>
    <n v="0"/>
    <n v="0"/>
    <n v="0"/>
    <n v="0"/>
    <n v="0"/>
    <m/>
    <n v="0"/>
    <n v="3"/>
    <n v="11"/>
    <n v="35"/>
    <x v="1"/>
    <x v="1"/>
    <x v="8"/>
    <x v="0"/>
  </r>
  <r>
    <n v="1734"/>
    <n v="77981"/>
    <n v="1"/>
    <n v="0"/>
    <n v="78"/>
    <x v="3"/>
    <n v="48"/>
    <x v="3"/>
    <n v="2558"/>
    <x v="2"/>
    <n v="0"/>
    <n v="1"/>
    <n v="0"/>
    <n v="0"/>
    <n v="0"/>
    <n v="0"/>
    <n v="0"/>
    <n v="1"/>
    <n v="0"/>
    <n v="0"/>
    <n v="138"/>
    <n v="120"/>
    <n v="204"/>
    <n v="16"/>
    <n v="126"/>
    <n v="60"/>
    <n v="3"/>
    <n v="5"/>
    <n v="7"/>
    <n v="4"/>
    <n v="7"/>
    <x v="23"/>
    <x v="2"/>
    <x v="2"/>
    <n v="33.555555555555557"/>
    <x v="2"/>
    <n v="604"/>
    <x v="2"/>
    <n v="0"/>
    <n v="0"/>
    <n v="0"/>
    <n v="0"/>
    <n v="0"/>
    <n v="0"/>
    <m/>
    <n v="0"/>
    <n v="3"/>
    <n v="11"/>
    <n v="544"/>
    <x v="1"/>
    <x v="1"/>
    <x v="30"/>
    <x v="0"/>
  </r>
  <r>
    <n v="1735"/>
    <n v="62905"/>
    <n v="0"/>
    <n v="1"/>
    <n v="68"/>
    <x v="4"/>
    <n v="56"/>
    <x v="1"/>
    <n v="2451"/>
    <x v="2"/>
    <n v="0"/>
    <n v="1"/>
    <n v="0"/>
    <n v="0"/>
    <n v="0"/>
    <n v="1"/>
    <n v="0"/>
    <n v="0"/>
    <n v="0"/>
    <n v="0"/>
    <n v="166"/>
    <n v="75"/>
    <n v="96"/>
    <n v="119"/>
    <n v="107"/>
    <n v="59"/>
    <n v="3"/>
    <n v="4"/>
    <n v="7"/>
    <n v="2"/>
    <n v="8"/>
    <x v="5"/>
    <x v="2"/>
    <x v="1"/>
    <n v="33.117647058823529"/>
    <x v="2"/>
    <n v="563"/>
    <x v="2"/>
    <n v="0"/>
    <n v="0"/>
    <n v="0"/>
    <n v="0"/>
    <n v="0"/>
    <n v="0"/>
    <m/>
    <n v="0"/>
    <n v="3"/>
    <n v="11"/>
    <n v="504"/>
    <x v="1"/>
    <x v="1"/>
    <x v="34"/>
    <x v="0"/>
  </r>
  <r>
    <n v="1736"/>
    <n v="13533"/>
    <n v="1"/>
    <n v="0"/>
    <n v="45"/>
    <x v="1"/>
    <n v="41"/>
    <x v="3"/>
    <n v="2635"/>
    <x v="3"/>
    <n v="1"/>
    <n v="0"/>
    <n v="0"/>
    <n v="0"/>
    <n v="0"/>
    <n v="1"/>
    <n v="0"/>
    <n v="0"/>
    <n v="0"/>
    <n v="0"/>
    <n v="12"/>
    <n v="3"/>
    <n v="8"/>
    <n v="8"/>
    <n v="0"/>
    <n v="17"/>
    <n v="2"/>
    <n v="7"/>
    <n v="2"/>
    <n v="0"/>
    <n v="3"/>
    <x v="7"/>
    <x v="3"/>
    <x v="1"/>
    <n v="6.2"/>
    <x v="1"/>
    <n v="31"/>
    <x v="1"/>
    <n v="0"/>
    <n v="0"/>
    <n v="0"/>
    <n v="0"/>
    <n v="0"/>
    <n v="0"/>
    <m/>
    <n v="0"/>
    <n v="3"/>
    <n v="11"/>
    <n v="14"/>
    <x v="1"/>
    <x v="1"/>
    <x v="1"/>
    <x v="0"/>
  </r>
  <r>
    <n v="1737"/>
    <n v="59481"/>
    <n v="0"/>
    <n v="1"/>
    <n v="47"/>
    <x v="0"/>
    <n v="45"/>
    <x v="3"/>
    <n v="2408"/>
    <x v="1"/>
    <n v="0"/>
    <n v="0"/>
    <n v="0"/>
    <n v="1"/>
    <n v="0"/>
    <n v="0"/>
    <n v="0"/>
    <n v="1"/>
    <n v="0"/>
    <n v="0"/>
    <n v="178"/>
    <n v="3"/>
    <n v="85"/>
    <n v="71"/>
    <n v="66"/>
    <n v="58"/>
    <n v="2"/>
    <n v="2"/>
    <n v="3"/>
    <n v="3"/>
    <n v="8"/>
    <x v="4"/>
    <x v="4"/>
    <x v="1"/>
    <n v="28.785714285714285"/>
    <x v="2"/>
    <n v="403"/>
    <x v="3"/>
    <n v="0"/>
    <n v="0"/>
    <n v="0"/>
    <n v="0"/>
    <n v="0"/>
    <n v="0"/>
    <m/>
    <n v="0"/>
    <n v="3"/>
    <n v="11"/>
    <n v="345"/>
    <x v="1"/>
    <x v="1"/>
    <x v="27"/>
    <x v="0"/>
  </r>
  <r>
    <n v="1738"/>
    <n v="72117"/>
    <n v="0"/>
    <n v="1"/>
    <n v="34"/>
    <x v="1"/>
    <n v="43"/>
    <x v="3"/>
    <n v="2472"/>
    <x v="2"/>
    <n v="0"/>
    <n v="1"/>
    <n v="0"/>
    <n v="0"/>
    <n v="0"/>
    <n v="0"/>
    <n v="0"/>
    <n v="1"/>
    <n v="0"/>
    <n v="0"/>
    <n v="707"/>
    <n v="20"/>
    <n v="171"/>
    <n v="65"/>
    <n v="60"/>
    <n v="50"/>
    <n v="1"/>
    <n v="5"/>
    <n v="9"/>
    <n v="7"/>
    <n v="9"/>
    <x v="11"/>
    <x v="0"/>
    <x v="2"/>
    <n v="40.92"/>
    <x v="2"/>
    <n v="1023"/>
    <x v="4"/>
    <n v="0"/>
    <n v="0"/>
    <n v="0"/>
    <n v="0"/>
    <n v="0"/>
    <n v="0"/>
    <m/>
    <n v="0"/>
    <n v="3"/>
    <n v="11"/>
    <n v="973"/>
    <x v="1"/>
    <x v="1"/>
    <x v="44"/>
    <x v="0"/>
  </r>
  <r>
    <n v="1739"/>
    <n v="21955"/>
    <n v="1"/>
    <n v="0"/>
    <n v="81"/>
    <x v="3"/>
    <n v="34"/>
    <x v="2"/>
    <n v="2454"/>
    <x v="2"/>
    <n v="0"/>
    <n v="1"/>
    <n v="0"/>
    <n v="0"/>
    <n v="0"/>
    <n v="1"/>
    <n v="0"/>
    <n v="0"/>
    <n v="0"/>
    <n v="0"/>
    <n v="5"/>
    <n v="1"/>
    <n v="7"/>
    <n v="17"/>
    <n v="14"/>
    <n v="11"/>
    <n v="2"/>
    <n v="6"/>
    <n v="2"/>
    <n v="1"/>
    <n v="3"/>
    <x v="3"/>
    <x v="3"/>
    <x v="1"/>
    <n v="7.333333333333333"/>
    <x v="1"/>
    <n v="44"/>
    <x v="1"/>
    <n v="0"/>
    <n v="0"/>
    <n v="0"/>
    <n v="0"/>
    <n v="0"/>
    <n v="0"/>
    <m/>
    <n v="0"/>
    <n v="3"/>
    <n v="11"/>
    <n v="33"/>
    <x v="1"/>
    <x v="1"/>
    <x v="14"/>
    <x v="0"/>
  </r>
  <r>
    <n v="1740"/>
    <n v="67131"/>
    <n v="0"/>
    <n v="1"/>
    <n v="72"/>
    <x v="4"/>
    <n v="64"/>
    <x v="0"/>
    <n v="2619"/>
    <x v="2"/>
    <n v="0"/>
    <n v="1"/>
    <n v="0"/>
    <n v="0"/>
    <n v="0"/>
    <n v="0"/>
    <n v="0"/>
    <n v="1"/>
    <n v="0"/>
    <n v="0"/>
    <n v="465"/>
    <n v="71"/>
    <n v="250"/>
    <n v="93"/>
    <n v="35"/>
    <n v="62"/>
    <n v="3"/>
    <n v="6"/>
    <n v="9"/>
    <n v="2"/>
    <n v="12"/>
    <x v="18"/>
    <x v="0"/>
    <x v="1"/>
    <n v="39.739130434782609"/>
    <x v="2"/>
    <n v="914"/>
    <x v="2"/>
    <n v="0"/>
    <n v="0"/>
    <n v="0"/>
    <n v="0"/>
    <n v="0"/>
    <n v="0"/>
    <m/>
    <n v="0"/>
    <n v="3"/>
    <n v="11"/>
    <n v="852"/>
    <x v="1"/>
    <x v="1"/>
    <x v="34"/>
    <x v="0"/>
  </r>
  <r>
    <n v="1741"/>
    <n v="36802"/>
    <n v="1"/>
    <n v="0"/>
    <n v="23"/>
    <x v="2"/>
    <n v="40"/>
    <x v="3"/>
    <n v="2172"/>
    <x v="0"/>
    <n v="0"/>
    <n v="0"/>
    <n v="1"/>
    <n v="0"/>
    <n v="0"/>
    <n v="0"/>
    <n v="0"/>
    <n v="0"/>
    <n v="0"/>
    <n v="1"/>
    <n v="16"/>
    <n v="1"/>
    <n v="2"/>
    <n v="0"/>
    <n v="0"/>
    <n v="1"/>
    <n v="1"/>
    <n v="5"/>
    <n v="1"/>
    <n v="0"/>
    <n v="3"/>
    <x v="1"/>
    <x v="1"/>
    <x v="1"/>
    <n v="4.75"/>
    <x v="1"/>
    <n v="19"/>
    <x v="1"/>
    <n v="0"/>
    <n v="0"/>
    <n v="0"/>
    <n v="0"/>
    <n v="0"/>
    <n v="0"/>
    <m/>
    <n v="0"/>
    <n v="3"/>
    <n v="11"/>
    <n v="18"/>
    <x v="1"/>
    <x v="1"/>
    <x v="3"/>
    <x v="0"/>
  </r>
  <r>
    <n v="1742"/>
    <n v="71853"/>
    <n v="0"/>
    <n v="0"/>
    <n v="29"/>
    <x v="2"/>
    <n v="38"/>
    <x v="2"/>
    <n v="2576"/>
    <x v="1"/>
    <n v="0"/>
    <n v="0"/>
    <n v="0"/>
    <n v="1"/>
    <n v="0"/>
    <n v="0"/>
    <n v="0"/>
    <n v="1"/>
    <n v="0"/>
    <n v="0"/>
    <n v="358"/>
    <n v="108"/>
    <n v="413"/>
    <n v="141"/>
    <n v="97"/>
    <n v="32"/>
    <n v="1"/>
    <n v="1"/>
    <n v="2"/>
    <n v="8"/>
    <n v="6"/>
    <x v="21"/>
    <x v="2"/>
    <x v="0"/>
    <n v="69.8125"/>
    <x v="0"/>
    <n v="1117"/>
    <x v="4"/>
    <n v="0"/>
    <n v="0"/>
    <n v="0"/>
    <n v="0"/>
    <n v="0"/>
    <n v="0"/>
    <m/>
    <n v="0"/>
    <n v="3"/>
    <n v="11"/>
    <n v="1085"/>
    <x v="1"/>
    <x v="1"/>
    <x v="11"/>
    <x v="1"/>
  </r>
  <r>
    <n v="1743"/>
    <n v="28249"/>
    <n v="0"/>
    <n v="0"/>
    <n v="80"/>
    <x v="3"/>
    <n v="59"/>
    <x v="1"/>
    <n v="2173"/>
    <x v="2"/>
    <n v="0"/>
    <n v="1"/>
    <n v="0"/>
    <n v="0"/>
    <n v="0"/>
    <n v="0"/>
    <n v="1"/>
    <n v="0"/>
    <n v="0"/>
    <n v="0"/>
    <n v="1"/>
    <n v="9"/>
    <n v="7"/>
    <n v="2"/>
    <n v="14"/>
    <n v="10"/>
    <n v="1"/>
    <n v="6"/>
    <n v="2"/>
    <n v="0"/>
    <n v="3"/>
    <x v="7"/>
    <x v="3"/>
    <x v="1"/>
    <n v="6.6"/>
    <x v="1"/>
    <n v="33"/>
    <x v="1"/>
    <n v="0"/>
    <n v="0"/>
    <n v="0"/>
    <n v="0"/>
    <n v="0"/>
    <n v="0"/>
    <m/>
    <n v="0"/>
    <n v="3"/>
    <n v="11"/>
    <n v="23"/>
    <x v="1"/>
    <x v="1"/>
    <x v="14"/>
    <x v="0"/>
  </r>
  <r>
    <n v="1744"/>
    <n v="47808"/>
    <n v="0"/>
    <n v="1"/>
    <n v="30"/>
    <x v="2"/>
    <n v="45"/>
    <x v="3"/>
    <n v="2411"/>
    <x v="2"/>
    <n v="0"/>
    <n v="1"/>
    <n v="0"/>
    <n v="0"/>
    <n v="0"/>
    <n v="0"/>
    <n v="0"/>
    <n v="0"/>
    <n v="1"/>
    <n v="0"/>
    <n v="123"/>
    <n v="1"/>
    <n v="26"/>
    <n v="2"/>
    <n v="0"/>
    <n v="72"/>
    <n v="2"/>
    <n v="7"/>
    <n v="3"/>
    <n v="2"/>
    <n v="3"/>
    <x v="6"/>
    <x v="3"/>
    <x v="2"/>
    <n v="19"/>
    <x v="1"/>
    <n v="152"/>
    <x v="3"/>
    <n v="0"/>
    <n v="0"/>
    <n v="1"/>
    <n v="0"/>
    <n v="0"/>
    <n v="1"/>
    <m/>
    <n v="0"/>
    <n v="3"/>
    <n v="11"/>
    <n v="80"/>
    <x v="1"/>
    <x v="1"/>
    <x v="20"/>
    <x v="0"/>
  </r>
  <r>
    <n v="1745"/>
    <n v="25509"/>
    <n v="1"/>
    <n v="0"/>
    <n v="15"/>
    <x v="5"/>
    <n v="46"/>
    <x v="3"/>
    <n v="2808"/>
    <x v="3"/>
    <n v="1"/>
    <n v="0"/>
    <n v="0"/>
    <n v="0"/>
    <n v="0"/>
    <n v="0"/>
    <n v="0"/>
    <n v="0"/>
    <n v="0"/>
    <n v="1"/>
    <n v="40"/>
    <n v="3"/>
    <n v="30"/>
    <n v="10"/>
    <n v="7"/>
    <n v="11"/>
    <n v="3"/>
    <n v="9"/>
    <n v="3"/>
    <n v="0"/>
    <n v="3"/>
    <x v="3"/>
    <x v="3"/>
    <x v="2"/>
    <n v="15"/>
    <x v="1"/>
    <n v="90"/>
    <x v="1"/>
    <n v="0"/>
    <n v="0"/>
    <n v="0"/>
    <n v="0"/>
    <n v="0"/>
    <n v="0"/>
    <m/>
    <n v="0"/>
    <n v="3"/>
    <n v="11"/>
    <n v="79"/>
    <x v="0"/>
    <x v="0"/>
    <x v="23"/>
    <x v="0"/>
  </r>
  <r>
    <n v="1746"/>
    <n v="51012"/>
    <n v="0"/>
    <n v="0"/>
    <n v="86"/>
    <x v="3"/>
    <n v="74"/>
    <x v="4"/>
    <n v="2596"/>
    <x v="2"/>
    <n v="0"/>
    <n v="1"/>
    <n v="0"/>
    <n v="0"/>
    <n v="0"/>
    <n v="0"/>
    <n v="0"/>
    <n v="0"/>
    <n v="0"/>
    <n v="1"/>
    <n v="102"/>
    <n v="9"/>
    <n v="63"/>
    <n v="2"/>
    <n v="9"/>
    <n v="24"/>
    <n v="1"/>
    <n v="6"/>
    <n v="4"/>
    <n v="1"/>
    <n v="4"/>
    <x v="25"/>
    <x v="3"/>
    <x v="2"/>
    <n v="20.555555555555557"/>
    <x v="1"/>
    <n v="185"/>
    <x v="3"/>
    <n v="0"/>
    <n v="0"/>
    <n v="0"/>
    <n v="0"/>
    <n v="0"/>
    <n v="0"/>
    <m/>
    <n v="0"/>
    <n v="3"/>
    <n v="11"/>
    <n v="161"/>
    <x v="1"/>
    <x v="1"/>
    <x v="31"/>
    <x v="0"/>
  </r>
  <r>
    <n v="1747"/>
    <n v="70596"/>
    <n v="0"/>
    <n v="0"/>
    <n v="68"/>
    <x v="4"/>
    <n v="35"/>
    <x v="2"/>
    <n v="2791"/>
    <x v="0"/>
    <n v="0"/>
    <n v="0"/>
    <n v="1"/>
    <n v="0"/>
    <n v="0"/>
    <n v="0"/>
    <n v="0"/>
    <n v="1"/>
    <n v="0"/>
    <n v="0"/>
    <n v="347"/>
    <n v="44"/>
    <n v="534"/>
    <n v="17"/>
    <n v="0"/>
    <n v="26"/>
    <n v="1"/>
    <n v="2"/>
    <n v="3"/>
    <n v="5"/>
    <n v="12"/>
    <x v="2"/>
    <x v="2"/>
    <x v="1"/>
    <n v="47.1"/>
    <x v="2"/>
    <n v="942"/>
    <x v="2"/>
    <n v="0"/>
    <n v="0"/>
    <n v="0"/>
    <n v="0"/>
    <n v="0"/>
    <n v="0"/>
    <m/>
    <n v="0"/>
    <n v="3"/>
    <n v="11"/>
    <n v="916"/>
    <x v="1"/>
    <x v="1"/>
    <x v="34"/>
    <x v="0"/>
  </r>
  <r>
    <n v="1748"/>
    <n v="85431"/>
    <n v="0"/>
    <n v="0"/>
    <n v="54"/>
    <x v="0"/>
    <n v="68"/>
    <x v="0"/>
    <n v="2545"/>
    <x v="1"/>
    <n v="0"/>
    <n v="0"/>
    <n v="0"/>
    <n v="1"/>
    <n v="0"/>
    <n v="0"/>
    <n v="0"/>
    <n v="0"/>
    <n v="0"/>
    <n v="1"/>
    <n v="376"/>
    <n v="53"/>
    <n v="462"/>
    <n v="168"/>
    <n v="53"/>
    <n v="53"/>
    <n v="1"/>
    <n v="0"/>
    <n v="2"/>
    <n v="7"/>
    <n v="7"/>
    <x v="21"/>
    <x v="2"/>
    <x v="0"/>
    <n v="69.5"/>
    <x v="0"/>
    <n v="1112"/>
    <x v="4"/>
    <n v="0"/>
    <n v="0"/>
    <n v="0"/>
    <n v="0"/>
    <n v="0"/>
    <n v="0"/>
    <m/>
    <n v="0"/>
    <n v="3"/>
    <n v="11"/>
    <n v="1059"/>
    <x v="1"/>
    <x v="1"/>
    <x v="26"/>
    <x v="0"/>
  </r>
  <r>
    <n v="1749"/>
    <n v="42664"/>
    <n v="0"/>
    <n v="1"/>
    <n v="44"/>
    <x v="1"/>
    <n v="53"/>
    <x v="1"/>
    <n v="2262"/>
    <x v="2"/>
    <n v="0"/>
    <n v="1"/>
    <n v="0"/>
    <n v="0"/>
    <n v="0"/>
    <n v="0"/>
    <n v="0"/>
    <n v="1"/>
    <n v="0"/>
    <n v="0"/>
    <n v="21"/>
    <n v="0"/>
    <n v="3"/>
    <n v="0"/>
    <n v="0"/>
    <n v="0"/>
    <n v="1"/>
    <n v="6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24"/>
    <x v="1"/>
    <x v="1"/>
    <x v="1"/>
    <x v="0"/>
  </r>
  <r>
    <n v="1750"/>
    <n v="42586"/>
    <n v="1"/>
    <n v="1"/>
    <n v="7"/>
    <x v="5"/>
    <n v="65"/>
    <x v="0"/>
    <n v="2767"/>
    <x v="1"/>
    <n v="0"/>
    <n v="0"/>
    <n v="0"/>
    <n v="1"/>
    <n v="0"/>
    <n v="0"/>
    <n v="0"/>
    <n v="1"/>
    <n v="0"/>
    <n v="0"/>
    <n v="194"/>
    <n v="2"/>
    <n v="56"/>
    <n v="0"/>
    <n v="0"/>
    <n v="0"/>
    <n v="5"/>
    <n v="8"/>
    <n v="4"/>
    <n v="1"/>
    <n v="6"/>
    <x v="12"/>
    <x v="4"/>
    <x v="1"/>
    <n v="22.90909090909091"/>
    <x v="1"/>
    <n v="252"/>
    <x v="3"/>
    <n v="0"/>
    <n v="0"/>
    <n v="0"/>
    <n v="0"/>
    <n v="0"/>
    <n v="0"/>
    <m/>
    <n v="0"/>
    <n v="3"/>
    <n v="11"/>
    <n v="252"/>
    <x v="0"/>
    <x v="0"/>
    <x v="19"/>
    <x v="0"/>
  </r>
  <r>
    <n v="1751"/>
    <n v="29760"/>
    <n v="1"/>
    <n v="0"/>
    <n v="87"/>
    <x v="3"/>
    <n v="35"/>
    <x v="2"/>
    <n v="2828"/>
    <x v="0"/>
    <n v="0"/>
    <n v="0"/>
    <n v="1"/>
    <n v="0"/>
    <n v="0"/>
    <n v="0"/>
    <n v="0"/>
    <n v="1"/>
    <n v="0"/>
    <n v="0"/>
    <n v="64"/>
    <n v="4"/>
    <n v="68"/>
    <n v="7"/>
    <n v="5"/>
    <n v="17"/>
    <n v="4"/>
    <n v="8"/>
    <n v="3"/>
    <n v="1"/>
    <n v="4"/>
    <x v="6"/>
    <x v="3"/>
    <x v="1"/>
    <n v="18.5"/>
    <x v="1"/>
    <n v="148"/>
    <x v="3"/>
    <n v="0"/>
    <n v="0"/>
    <n v="0"/>
    <n v="0"/>
    <n v="0"/>
    <n v="0"/>
    <m/>
    <n v="0"/>
    <n v="3"/>
    <n v="11"/>
    <n v="131"/>
    <x v="1"/>
    <x v="1"/>
    <x v="31"/>
    <x v="0"/>
  </r>
  <r>
    <n v="1752"/>
    <n v="28973"/>
    <n v="0"/>
    <n v="0"/>
    <n v="59"/>
    <x v="0"/>
    <n v="43"/>
    <x v="3"/>
    <n v="2783"/>
    <x v="2"/>
    <n v="0"/>
    <n v="1"/>
    <n v="0"/>
    <n v="0"/>
    <n v="0"/>
    <n v="0"/>
    <n v="0"/>
    <n v="0"/>
    <n v="0"/>
    <n v="1"/>
    <n v="206"/>
    <n v="0"/>
    <n v="46"/>
    <n v="3"/>
    <n v="2"/>
    <n v="12"/>
    <n v="2"/>
    <n v="8"/>
    <n v="5"/>
    <n v="1"/>
    <n v="5"/>
    <x v="12"/>
    <x v="4"/>
    <x v="2"/>
    <n v="23.363636363636363"/>
    <x v="1"/>
    <n v="257"/>
    <x v="3"/>
    <n v="0"/>
    <n v="0"/>
    <n v="0"/>
    <n v="0"/>
    <n v="0"/>
    <n v="0"/>
    <m/>
    <n v="0"/>
    <n v="3"/>
    <n v="11"/>
    <n v="245"/>
    <x v="1"/>
    <x v="1"/>
    <x v="10"/>
    <x v="0"/>
  </r>
  <r>
    <n v="1753"/>
    <n v="39435"/>
    <n v="1"/>
    <n v="0"/>
    <n v="16"/>
    <x v="2"/>
    <n v="47"/>
    <x v="3"/>
    <n v="2486"/>
    <x v="1"/>
    <n v="0"/>
    <n v="0"/>
    <n v="0"/>
    <n v="1"/>
    <n v="0"/>
    <n v="0"/>
    <n v="0"/>
    <n v="0"/>
    <n v="0"/>
    <n v="1"/>
    <n v="71"/>
    <n v="0"/>
    <n v="18"/>
    <n v="0"/>
    <n v="0"/>
    <n v="13"/>
    <n v="1"/>
    <n v="7"/>
    <n v="3"/>
    <n v="1"/>
    <n v="2"/>
    <x v="3"/>
    <x v="3"/>
    <x v="2"/>
    <n v="14.833333333333334"/>
    <x v="1"/>
    <n v="89"/>
    <x v="1"/>
    <n v="0"/>
    <n v="0"/>
    <n v="0"/>
    <n v="0"/>
    <n v="0"/>
    <n v="0"/>
    <m/>
    <n v="0"/>
    <n v="3"/>
    <n v="11"/>
    <n v="76"/>
    <x v="1"/>
    <x v="1"/>
    <x v="3"/>
    <x v="0"/>
  </r>
  <r>
    <n v="1754"/>
    <n v="65370"/>
    <n v="0"/>
    <n v="0"/>
    <n v="1"/>
    <x v="5"/>
    <n v="36"/>
    <x v="2"/>
    <n v="2491"/>
    <x v="2"/>
    <n v="0"/>
    <n v="1"/>
    <n v="0"/>
    <n v="0"/>
    <n v="0"/>
    <n v="1"/>
    <n v="0"/>
    <n v="0"/>
    <n v="0"/>
    <n v="0"/>
    <n v="71"/>
    <n v="22"/>
    <n v="112"/>
    <n v="138"/>
    <n v="89"/>
    <n v="29"/>
    <n v="1"/>
    <n v="1"/>
    <n v="2"/>
    <n v="3"/>
    <n v="13"/>
    <x v="23"/>
    <x v="2"/>
    <x v="1"/>
    <n v="24"/>
    <x v="1"/>
    <n v="432"/>
    <x v="3"/>
    <n v="0"/>
    <n v="0"/>
    <n v="0"/>
    <n v="0"/>
    <n v="0"/>
    <n v="0"/>
    <m/>
    <n v="0"/>
    <n v="3"/>
    <n v="11"/>
    <n v="403"/>
    <x v="1"/>
    <x v="1"/>
    <x v="19"/>
    <x v="0"/>
  </r>
  <r>
    <n v="1755"/>
    <n v="20194"/>
    <n v="1"/>
    <n v="0"/>
    <n v="64"/>
    <x v="4"/>
    <n v="41"/>
    <x v="3"/>
    <n v="2718"/>
    <x v="0"/>
    <n v="0"/>
    <n v="0"/>
    <n v="1"/>
    <n v="0"/>
    <n v="0"/>
    <n v="0"/>
    <n v="1"/>
    <n v="0"/>
    <n v="0"/>
    <n v="0"/>
    <n v="0"/>
    <n v="4"/>
    <n v="7"/>
    <n v="11"/>
    <n v="10"/>
    <n v="15"/>
    <n v="2"/>
    <n v="6"/>
    <n v="2"/>
    <n v="0"/>
    <n v="3"/>
    <x v="7"/>
    <x v="3"/>
    <x v="1"/>
    <n v="6.4"/>
    <x v="1"/>
    <n v="32"/>
    <x v="1"/>
    <n v="0"/>
    <n v="0"/>
    <n v="0"/>
    <n v="0"/>
    <n v="0"/>
    <n v="0"/>
    <m/>
    <n v="0"/>
    <n v="3"/>
    <n v="11"/>
    <n v="17"/>
    <x v="1"/>
    <x v="1"/>
    <x v="28"/>
    <x v="0"/>
  </r>
  <r>
    <n v="1756"/>
    <n v="42473"/>
    <n v="1"/>
    <n v="1"/>
    <n v="72"/>
    <x v="4"/>
    <n v="44"/>
    <x v="3"/>
    <n v="2291"/>
    <x v="0"/>
    <n v="0"/>
    <n v="0"/>
    <n v="1"/>
    <n v="0"/>
    <n v="0"/>
    <n v="0"/>
    <n v="0"/>
    <n v="0"/>
    <n v="0"/>
    <n v="1"/>
    <n v="93"/>
    <n v="1"/>
    <n v="21"/>
    <n v="0"/>
    <n v="4"/>
    <n v="25"/>
    <n v="3"/>
    <n v="5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94"/>
    <x v="1"/>
    <x v="1"/>
    <x v="40"/>
    <x v="0"/>
  </r>
  <r>
    <n v="1757"/>
    <n v="64590"/>
    <n v="0"/>
    <n v="0"/>
    <n v="98"/>
    <x v="3"/>
    <n v="52"/>
    <x v="1"/>
    <n v="2782"/>
    <x v="2"/>
    <n v="0"/>
    <n v="1"/>
    <n v="0"/>
    <n v="0"/>
    <n v="0"/>
    <n v="0"/>
    <n v="0"/>
    <n v="1"/>
    <n v="0"/>
    <n v="0"/>
    <n v="920"/>
    <n v="138"/>
    <n v="168"/>
    <n v="36"/>
    <n v="46"/>
    <n v="30"/>
    <n v="1"/>
    <n v="6"/>
    <n v="9"/>
    <n v="4"/>
    <n v="10"/>
    <x v="18"/>
    <x v="0"/>
    <x v="1"/>
    <n v="56.869565217391305"/>
    <x v="0"/>
    <n v="1308"/>
    <x v="4"/>
    <n v="0"/>
    <n v="0"/>
    <n v="0"/>
    <n v="0"/>
    <n v="0"/>
    <n v="0"/>
    <m/>
    <n v="0"/>
    <n v="3"/>
    <n v="11"/>
    <n v="1278"/>
    <x v="1"/>
    <x v="1"/>
    <x v="9"/>
    <x v="0"/>
  </r>
  <r>
    <n v="1758"/>
    <n v="71232"/>
    <n v="0"/>
    <n v="1"/>
    <n v="91"/>
    <x v="3"/>
    <n v="61"/>
    <x v="0"/>
    <n v="2372"/>
    <x v="1"/>
    <n v="0"/>
    <n v="0"/>
    <n v="0"/>
    <n v="1"/>
    <n v="0"/>
    <n v="0"/>
    <n v="0"/>
    <n v="1"/>
    <n v="0"/>
    <n v="0"/>
    <n v="653"/>
    <n v="17"/>
    <n v="170"/>
    <n v="34"/>
    <n v="26"/>
    <n v="17"/>
    <n v="2"/>
    <n v="7"/>
    <n v="11"/>
    <n v="2"/>
    <n v="10"/>
    <x v="18"/>
    <x v="0"/>
    <x v="2"/>
    <n v="39.130434782608695"/>
    <x v="2"/>
    <n v="900"/>
    <x v="2"/>
    <n v="0"/>
    <n v="0"/>
    <n v="0"/>
    <n v="0"/>
    <n v="0"/>
    <n v="0"/>
    <m/>
    <n v="0"/>
    <n v="3"/>
    <n v="11"/>
    <n v="883"/>
    <x v="1"/>
    <x v="1"/>
    <x v="30"/>
    <x v="0"/>
  </r>
  <r>
    <n v="1759"/>
    <n v="34600"/>
    <n v="1"/>
    <n v="1"/>
    <n v="8"/>
    <x v="5"/>
    <n v="49"/>
    <x v="3"/>
    <n v="2703"/>
    <x v="1"/>
    <n v="0"/>
    <n v="0"/>
    <n v="0"/>
    <n v="1"/>
    <n v="0"/>
    <n v="0"/>
    <n v="0"/>
    <n v="1"/>
    <n v="0"/>
    <n v="0"/>
    <n v="199"/>
    <n v="33"/>
    <n v="60"/>
    <n v="8"/>
    <n v="3"/>
    <n v="15"/>
    <n v="5"/>
    <n v="8"/>
    <n v="5"/>
    <n v="2"/>
    <n v="5"/>
    <x v="10"/>
    <x v="4"/>
    <x v="2"/>
    <n v="25.25"/>
    <x v="2"/>
    <n v="303"/>
    <x v="3"/>
    <n v="0"/>
    <n v="0"/>
    <n v="0"/>
    <n v="0"/>
    <n v="0"/>
    <n v="0"/>
    <m/>
    <n v="0"/>
    <n v="3"/>
    <n v="11"/>
    <n v="288"/>
    <x v="0"/>
    <x v="0"/>
    <x v="32"/>
    <x v="0"/>
  </r>
  <r>
    <n v="1760"/>
    <n v="46904"/>
    <n v="1"/>
    <n v="1"/>
    <n v="20"/>
    <x v="2"/>
    <n v="53"/>
    <x v="1"/>
    <n v="2762"/>
    <x v="0"/>
    <n v="0"/>
    <n v="0"/>
    <n v="1"/>
    <n v="0"/>
    <n v="0"/>
    <n v="0"/>
    <n v="0"/>
    <n v="1"/>
    <n v="0"/>
    <n v="0"/>
    <n v="153"/>
    <n v="4"/>
    <n v="56"/>
    <n v="0"/>
    <n v="9"/>
    <n v="31"/>
    <n v="4"/>
    <n v="8"/>
    <n v="5"/>
    <n v="1"/>
    <n v="4"/>
    <x v="16"/>
    <x v="3"/>
    <x v="2"/>
    <n v="22.2"/>
    <x v="1"/>
    <n v="222"/>
    <x v="3"/>
    <n v="0"/>
    <n v="0"/>
    <n v="0"/>
    <n v="0"/>
    <n v="0"/>
    <n v="0"/>
    <m/>
    <n v="0"/>
    <n v="3"/>
    <n v="11"/>
    <n v="191"/>
    <x v="1"/>
    <x v="1"/>
    <x v="20"/>
    <x v="0"/>
  </r>
  <r>
    <n v="1761"/>
    <n v="49094"/>
    <n v="0"/>
    <n v="1"/>
    <n v="6"/>
    <x v="5"/>
    <n v="47"/>
    <x v="3"/>
    <n v="2805"/>
    <x v="2"/>
    <n v="0"/>
    <n v="1"/>
    <n v="0"/>
    <n v="0"/>
    <n v="0"/>
    <n v="0"/>
    <n v="0"/>
    <n v="1"/>
    <n v="0"/>
    <n v="0"/>
    <n v="376"/>
    <n v="0"/>
    <n v="38"/>
    <n v="11"/>
    <n v="8"/>
    <n v="69"/>
    <n v="5"/>
    <n v="6"/>
    <n v="6"/>
    <n v="3"/>
    <n v="6"/>
    <x v="9"/>
    <x v="4"/>
    <x v="2"/>
    <n v="28.866666666666667"/>
    <x v="2"/>
    <n v="433"/>
    <x v="3"/>
    <n v="0"/>
    <n v="0"/>
    <n v="0"/>
    <n v="0"/>
    <n v="0"/>
    <n v="0"/>
    <m/>
    <n v="0"/>
    <n v="3"/>
    <n v="11"/>
    <n v="364"/>
    <x v="1"/>
    <x v="1"/>
    <x v="32"/>
    <x v="0"/>
  </r>
  <r>
    <n v="1762"/>
    <n v="36075"/>
    <n v="1"/>
    <n v="0"/>
    <n v="54"/>
    <x v="0"/>
    <n v="37"/>
    <x v="2"/>
    <n v="2361"/>
    <x v="1"/>
    <n v="0"/>
    <n v="0"/>
    <n v="0"/>
    <n v="1"/>
    <n v="0"/>
    <n v="0"/>
    <n v="0"/>
    <n v="1"/>
    <n v="0"/>
    <n v="0"/>
    <n v="46"/>
    <n v="0"/>
    <n v="30"/>
    <n v="12"/>
    <n v="1"/>
    <n v="30"/>
    <n v="1"/>
    <n v="6"/>
    <n v="2"/>
    <n v="0"/>
    <n v="4"/>
    <x v="3"/>
    <x v="3"/>
    <x v="1"/>
    <n v="14.833333333333334"/>
    <x v="1"/>
    <n v="89"/>
    <x v="1"/>
    <n v="0"/>
    <n v="0"/>
    <n v="0"/>
    <n v="0"/>
    <n v="0"/>
    <n v="0"/>
    <m/>
    <n v="0"/>
    <n v="3"/>
    <n v="11"/>
    <n v="59"/>
    <x v="1"/>
    <x v="1"/>
    <x v="8"/>
    <x v="0"/>
  </r>
  <r>
    <n v="1763"/>
    <n v="60839"/>
    <n v="1"/>
    <n v="1"/>
    <n v="72"/>
    <x v="4"/>
    <n v="41"/>
    <x v="3"/>
    <n v="2829"/>
    <x v="1"/>
    <n v="0"/>
    <n v="0"/>
    <n v="0"/>
    <n v="1"/>
    <n v="0"/>
    <n v="1"/>
    <n v="0"/>
    <n v="0"/>
    <n v="0"/>
    <n v="0"/>
    <n v="600"/>
    <n v="21"/>
    <n v="128"/>
    <n v="223"/>
    <n v="150"/>
    <n v="128"/>
    <n v="13"/>
    <n v="8"/>
    <n v="2"/>
    <n v="2"/>
    <n v="12"/>
    <x v="21"/>
    <x v="2"/>
    <x v="1"/>
    <n v="70.125"/>
    <x v="0"/>
    <n v="1122"/>
    <x v="4"/>
    <n v="0"/>
    <n v="0"/>
    <n v="0"/>
    <n v="0"/>
    <n v="0"/>
    <n v="0"/>
    <m/>
    <n v="0"/>
    <n v="3"/>
    <n v="11"/>
    <n v="994"/>
    <x v="1"/>
    <x v="1"/>
    <x v="33"/>
    <x v="0"/>
  </r>
  <r>
    <n v="1764"/>
    <n v="77298"/>
    <n v="0"/>
    <n v="1"/>
    <n v="46"/>
    <x v="0"/>
    <n v="41"/>
    <x v="3"/>
    <n v="2398"/>
    <x v="1"/>
    <n v="0"/>
    <n v="0"/>
    <n v="0"/>
    <n v="1"/>
    <n v="0"/>
    <n v="0"/>
    <n v="0"/>
    <n v="1"/>
    <n v="0"/>
    <n v="0"/>
    <n v="425"/>
    <n v="115"/>
    <n v="292"/>
    <n v="23"/>
    <n v="35"/>
    <n v="79"/>
    <n v="1"/>
    <n v="3"/>
    <n v="6"/>
    <n v="6"/>
    <n v="11"/>
    <x v="18"/>
    <x v="0"/>
    <x v="1"/>
    <n v="38.695652173913047"/>
    <x v="2"/>
    <n v="890"/>
    <x v="2"/>
    <n v="0"/>
    <n v="0"/>
    <n v="0"/>
    <n v="0"/>
    <n v="0"/>
    <n v="0"/>
    <m/>
    <n v="0"/>
    <n v="3"/>
    <n v="11"/>
    <n v="811"/>
    <x v="1"/>
    <x v="1"/>
    <x v="22"/>
    <x v="0"/>
  </r>
  <r>
    <n v="1765"/>
    <n v="34026"/>
    <n v="1"/>
    <n v="1"/>
    <n v="11"/>
    <x v="5"/>
    <n v="70"/>
    <x v="4"/>
    <n v="2487"/>
    <x v="1"/>
    <n v="0"/>
    <n v="0"/>
    <n v="0"/>
    <n v="1"/>
    <n v="0"/>
    <n v="0"/>
    <n v="0"/>
    <n v="1"/>
    <n v="0"/>
    <n v="0"/>
    <n v="18"/>
    <n v="6"/>
    <n v="15"/>
    <n v="12"/>
    <n v="8"/>
    <n v="17"/>
    <n v="3"/>
    <n v="5"/>
    <n v="2"/>
    <n v="1"/>
    <n v="3"/>
    <x v="3"/>
    <x v="3"/>
    <x v="1"/>
    <n v="9.8333333333333339"/>
    <x v="1"/>
    <n v="59"/>
    <x v="1"/>
    <n v="0"/>
    <n v="0"/>
    <n v="0"/>
    <n v="0"/>
    <n v="0"/>
    <n v="0"/>
    <m/>
    <n v="0"/>
    <n v="3"/>
    <n v="11"/>
    <n v="42"/>
    <x v="1"/>
    <x v="1"/>
    <x v="23"/>
    <x v="0"/>
  </r>
  <r>
    <n v="1766"/>
    <n v="48918"/>
    <n v="1"/>
    <n v="1"/>
    <n v="21"/>
    <x v="2"/>
    <n v="57"/>
    <x v="1"/>
    <n v="2237"/>
    <x v="0"/>
    <n v="0"/>
    <n v="0"/>
    <n v="1"/>
    <n v="0"/>
    <n v="0"/>
    <n v="0"/>
    <n v="0"/>
    <n v="0"/>
    <n v="0"/>
    <n v="1"/>
    <n v="52"/>
    <n v="0"/>
    <n v="9"/>
    <n v="0"/>
    <n v="0"/>
    <n v="1"/>
    <n v="2"/>
    <n v="4"/>
    <n v="1"/>
    <n v="0"/>
    <n v="4"/>
    <x v="7"/>
    <x v="3"/>
    <x v="1"/>
    <n v="12.2"/>
    <x v="1"/>
    <n v="61"/>
    <x v="1"/>
    <n v="0"/>
    <n v="0"/>
    <n v="0"/>
    <n v="0"/>
    <n v="0"/>
    <n v="0"/>
    <m/>
    <n v="0"/>
    <n v="3"/>
    <n v="11"/>
    <n v="60"/>
    <x v="1"/>
    <x v="1"/>
    <x v="3"/>
    <x v="0"/>
  </r>
  <r>
    <n v="1767"/>
    <n v="82122"/>
    <n v="0"/>
    <n v="0"/>
    <n v="89"/>
    <x v="3"/>
    <n v="58"/>
    <x v="1"/>
    <n v="2477"/>
    <x v="1"/>
    <n v="0"/>
    <n v="0"/>
    <n v="0"/>
    <n v="1"/>
    <n v="0"/>
    <n v="1"/>
    <n v="0"/>
    <n v="0"/>
    <n v="0"/>
    <n v="0"/>
    <n v="734"/>
    <n v="22"/>
    <n v="350"/>
    <n v="151"/>
    <n v="25"/>
    <n v="100"/>
    <n v="1"/>
    <n v="1"/>
    <n v="3"/>
    <n v="9"/>
    <n v="13"/>
    <x v="11"/>
    <x v="0"/>
    <x v="1"/>
    <n v="51.28"/>
    <x v="0"/>
    <n v="1282"/>
    <x v="4"/>
    <n v="0"/>
    <n v="0"/>
    <n v="0"/>
    <n v="0"/>
    <n v="1"/>
    <n v="1"/>
    <m/>
    <n v="0"/>
    <n v="3"/>
    <n v="11"/>
    <n v="1182"/>
    <x v="1"/>
    <x v="1"/>
    <x v="9"/>
    <x v="0"/>
  </r>
  <r>
    <n v="1768"/>
    <n v="37697"/>
    <n v="1"/>
    <n v="0"/>
    <n v="82"/>
    <x v="3"/>
    <n v="44"/>
    <x v="3"/>
    <n v="2301"/>
    <x v="0"/>
    <n v="0"/>
    <n v="0"/>
    <n v="1"/>
    <n v="0"/>
    <n v="0"/>
    <n v="0"/>
    <n v="0"/>
    <n v="1"/>
    <n v="0"/>
    <n v="0"/>
    <n v="34"/>
    <n v="6"/>
    <n v="21"/>
    <n v="11"/>
    <n v="4"/>
    <n v="8"/>
    <n v="1"/>
    <n v="6"/>
    <n v="2"/>
    <n v="1"/>
    <n v="3"/>
    <x v="3"/>
    <x v="3"/>
    <x v="1"/>
    <n v="12.666666666666666"/>
    <x v="1"/>
    <n v="76"/>
    <x v="1"/>
    <n v="0"/>
    <n v="0"/>
    <n v="0"/>
    <n v="0"/>
    <n v="0"/>
    <n v="0"/>
    <m/>
    <n v="0"/>
    <n v="3"/>
    <n v="11"/>
    <n v="68"/>
    <x v="1"/>
    <x v="1"/>
    <x v="14"/>
    <x v="0"/>
  </r>
  <r>
    <n v="1769"/>
    <n v="34074"/>
    <n v="1"/>
    <n v="1"/>
    <n v="69"/>
    <x v="4"/>
    <n v="68"/>
    <x v="0"/>
    <n v="2510"/>
    <x v="1"/>
    <n v="0"/>
    <n v="0"/>
    <n v="0"/>
    <n v="1"/>
    <n v="0"/>
    <n v="0"/>
    <n v="0"/>
    <n v="1"/>
    <n v="0"/>
    <n v="0"/>
    <n v="135"/>
    <n v="1"/>
    <n v="41"/>
    <n v="10"/>
    <n v="1"/>
    <n v="67"/>
    <n v="5"/>
    <n v="6"/>
    <n v="3"/>
    <n v="3"/>
    <n v="3"/>
    <x v="25"/>
    <x v="3"/>
    <x v="2"/>
    <n v="20.888888888888889"/>
    <x v="1"/>
    <n v="188"/>
    <x v="3"/>
    <n v="0"/>
    <n v="0"/>
    <n v="1"/>
    <n v="0"/>
    <n v="0"/>
    <n v="1"/>
    <m/>
    <n v="0"/>
    <n v="3"/>
    <n v="11"/>
    <n v="121"/>
    <x v="1"/>
    <x v="1"/>
    <x v="40"/>
    <x v="0"/>
  </r>
  <r>
    <n v="1770"/>
    <n v="28520"/>
    <n v="1"/>
    <n v="1"/>
    <n v="55"/>
    <x v="0"/>
    <n v="60"/>
    <x v="0"/>
    <n v="2539"/>
    <x v="2"/>
    <n v="0"/>
    <n v="1"/>
    <n v="0"/>
    <n v="0"/>
    <n v="0"/>
    <n v="0"/>
    <n v="0"/>
    <n v="0"/>
    <n v="1"/>
    <n v="0"/>
    <n v="11"/>
    <n v="0"/>
    <n v="10"/>
    <n v="0"/>
    <n v="2"/>
    <n v="20"/>
    <n v="1"/>
    <n v="6"/>
    <n v="1"/>
    <n v="1"/>
    <n v="2"/>
    <x v="1"/>
    <x v="1"/>
    <x v="1"/>
    <n v="5.75"/>
    <x v="1"/>
    <n v="23"/>
    <x v="1"/>
    <n v="0"/>
    <n v="0"/>
    <n v="0"/>
    <n v="0"/>
    <n v="0"/>
    <n v="0"/>
    <m/>
    <n v="0"/>
    <n v="3"/>
    <n v="11"/>
    <n v="3"/>
    <x v="1"/>
    <x v="1"/>
    <x v="8"/>
    <x v="0"/>
  </r>
  <r>
    <n v="1771"/>
    <n v="62535"/>
    <n v="0"/>
    <n v="1"/>
    <n v="13"/>
    <x v="5"/>
    <n v="65"/>
    <x v="0"/>
    <n v="2428"/>
    <x v="0"/>
    <n v="0"/>
    <n v="0"/>
    <n v="1"/>
    <n v="0"/>
    <n v="0"/>
    <n v="0"/>
    <n v="0"/>
    <n v="1"/>
    <n v="0"/>
    <n v="0"/>
    <n v="163"/>
    <n v="48"/>
    <n v="90"/>
    <n v="0"/>
    <n v="45"/>
    <n v="52"/>
    <n v="1"/>
    <n v="3"/>
    <n v="3"/>
    <n v="2"/>
    <n v="8"/>
    <x v="15"/>
    <x v="4"/>
    <x v="1"/>
    <n v="26.615384615384617"/>
    <x v="2"/>
    <n v="346"/>
    <x v="3"/>
    <n v="0"/>
    <n v="0"/>
    <n v="0"/>
    <n v="0"/>
    <n v="0"/>
    <n v="0"/>
    <m/>
    <n v="0"/>
    <n v="3"/>
    <n v="11"/>
    <n v="294"/>
    <x v="1"/>
    <x v="1"/>
    <x v="32"/>
    <x v="0"/>
  </r>
  <r>
    <n v="1772"/>
    <n v="36273"/>
    <n v="1"/>
    <n v="0"/>
    <n v="80"/>
    <x v="3"/>
    <n v="43"/>
    <x v="3"/>
    <n v="2233"/>
    <x v="0"/>
    <n v="0"/>
    <n v="0"/>
    <n v="1"/>
    <n v="0"/>
    <n v="0"/>
    <n v="0"/>
    <n v="0"/>
    <n v="0"/>
    <n v="1"/>
    <n v="0"/>
    <n v="29"/>
    <n v="3"/>
    <n v="30"/>
    <n v="3"/>
    <n v="2"/>
    <n v="9"/>
    <n v="2"/>
    <n v="6"/>
    <n v="3"/>
    <n v="0"/>
    <n v="3"/>
    <x v="3"/>
    <x v="3"/>
    <x v="2"/>
    <n v="11.166666666666666"/>
    <x v="1"/>
    <n v="67"/>
    <x v="1"/>
    <n v="0"/>
    <n v="0"/>
    <n v="0"/>
    <n v="0"/>
    <n v="0"/>
    <n v="0"/>
    <m/>
    <n v="0"/>
    <n v="3"/>
    <n v="11"/>
    <n v="58"/>
    <x v="1"/>
    <x v="1"/>
    <x v="14"/>
    <x v="0"/>
  </r>
  <r>
    <n v="1773"/>
    <n v="63404"/>
    <n v="0"/>
    <n v="2"/>
    <n v="97"/>
    <x v="3"/>
    <n v="56"/>
    <x v="1"/>
    <n v="2182"/>
    <x v="1"/>
    <n v="0"/>
    <n v="0"/>
    <n v="0"/>
    <n v="1"/>
    <n v="0"/>
    <n v="0"/>
    <n v="0"/>
    <n v="1"/>
    <n v="0"/>
    <n v="0"/>
    <n v="734"/>
    <n v="26"/>
    <n v="70"/>
    <n v="11"/>
    <n v="44"/>
    <n v="17"/>
    <n v="2"/>
    <n v="4"/>
    <n v="6"/>
    <n v="3"/>
    <n v="4"/>
    <x v="15"/>
    <x v="4"/>
    <x v="2"/>
    <n v="68.07692307692308"/>
    <x v="0"/>
    <n v="885"/>
    <x v="2"/>
    <n v="1"/>
    <n v="0"/>
    <n v="0"/>
    <n v="0"/>
    <n v="0"/>
    <n v="1"/>
    <m/>
    <n v="0"/>
    <n v="3"/>
    <n v="11"/>
    <n v="868"/>
    <x v="1"/>
    <x v="1"/>
    <x v="46"/>
    <x v="0"/>
  </r>
  <r>
    <n v="1774"/>
    <n v="75774"/>
    <n v="1"/>
    <n v="0"/>
    <n v="27"/>
    <x v="2"/>
    <n v="39"/>
    <x v="2"/>
    <n v="2217"/>
    <x v="1"/>
    <n v="0"/>
    <n v="0"/>
    <n v="0"/>
    <n v="1"/>
    <n v="0"/>
    <n v="1"/>
    <n v="0"/>
    <n v="0"/>
    <n v="0"/>
    <n v="0"/>
    <n v="340"/>
    <n v="21"/>
    <n v="134"/>
    <n v="258"/>
    <n v="14"/>
    <n v="56"/>
    <n v="1"/>
    <n v="4"/>
    <n v="7"/>
    <n v="5"/>
    <n v="8"/>
    <x v="2"/>
    <x v="2"/>
    <x v="1"/>
    <n v="38.35"/>
    <x v="2"/>
    <n v="767"/>
    <x v="2"/>
    <n v="0"/>
    <n v="0"/>
    <n v="0"/>
    <n v="0"/>
    <n v="0"/>
    <n v="0"/>
    <m/>
    <n v="0"/>
    <n v="3"/>
    <n v="11"/>
    <n v="711"/>
    <x v="1"/>
    <x v="1"/>
    <x v="2"/>
    <x v="0"/>
  </r>
  <r>
    <n v="1775"/>
    <n v="78416"/>
    <n v="0"/>
    <n v="1"/>
    <n v="99"/>
    <x v="3"/>
    <n v="44"/>
    <x v="3"/>
    <n v="2161"/>
    <x v="1"/>
    <n v="0"/>
    <n v="0"/>
    <n v="0"/>
    <n v="1"/>
    <n v="0"/>
    <n v="0"/>
    <n v="0"/>
    <n v="1"/>
    <n v="0"/>
    <n v="0"/>
    <n v="453"/>
    <n v="38"/>
    <n v="279"/>
    <n v="188"/>
    <n v="38"/>
    <n v="183"/>
    <n v="2"/>
    <n v="3"/>
    <n v="7"/>
    <n v="7"/>
    <n v="10"/>
    <x v="13"/>
    <x v="0"/>
    <x v="1"/>
    <n v="41.5"/>
    <x v="2"/>
    <n v="996"/>
    <x v="2"/>
    <n v="0"/>
    <n v="0"/>
    <n v="0"/>
    <n v="0"/>
    <n v="0"/>
    <n v="0"/>
    <m/>
    <n v="0"/>
    <n v="3"/>
    <n v="11"/>
    <n v="813"/>
    <x v="1"/>
    <x v="1"/>
    <x v="30"/>
    <x v="0"/>
  </r>
  <r>
    <n v="1776"/>
    <n v="75702"/>
    <n v="0"/>
    <n v="1"/>
    <n v="87"/>
    <x v="3"/>
    <n v="46"/>
    <x v="3"/>
    <n v="2782"/>
    <x v="1"/>
    <n v="0"/>
    <n v="0"/>
    <n v="0"/>
    <n v="1"/>
    <n v="0"/>
    <n v="0"/>
    <n v="0"/>
    <n v="1"/>
    <n v="0"/>
    <n v="0"/>
    <n v="1073"/>
    <n v="0"/>
    <n v="629"/>
    <n v="145"/>
    <n v="37"/>
    <n v="37"/>
    <n v="1"/>
    <n v="6"/>
    <n v="10"/>
    <n v="5"/>
    <n v="13"/>
    <x v="14"/>
    <x v="0"/>
    <x v="1"/>
    <n v="67.285714285714292"/>
    <x v="0"/>
    <n v="1884"/>
    <x v="0"/>
    <n v="0"/>
    <n v="0"/>
    <n v="0"/>
    <n v="0"/>
    <n v="1"/>
    <n v="1"/>
    <m/>
    <n v="0"/>
    <n v="3"/>
    <n v="11"/>
    <n v="1847"/>
    <x v="1"/>
    <x v="1"/>
    <x v="13"/>
    <x v="0"/>
  </r>
  <r>
    <n v="1777"/>
    <n v="59385"/>
    <n v="1"/>
    <n v="1"/>
    <n v="85"/>
    <x v="3"/>
    <n v="69"/>
    <x v="0"/>
    <n v="2586"/>
    <x v="1"/>
    <n v="0"/>
    <n v="0"/>
    <n v="0"/>
    <n v="1"/>
    <n v="0"/>
    <n v="0"/>
    <n v="0"/>
    <n v="0"/>
    <n v="1"/>
    <n v="0"/>
    <n v="135"/>
    <n v="0"/>
    <n v="10"/>
    <n v="0"/>
    <n v="4"/>
    <n v="36"/>
    <n v="2"/>
    <n v="5"/>
    <n v="3"/>
    <n v="1"/>
    <n v="4"/>
    <x v="6"/>
    <x v="3"/>
    <x v="1"/>
    <n v="18.625"/>
    <x v="1"/>
    <n v="149"/>
    <x v="3"/>
    <n v="0"/>
    <n v="0"/>
    <n v="0"/>
    <n v="0"/>
    <n v="0"/>
    <n v="0"/>
    <m/>
    <n v="0"/>
    <n v="3"/>
    <n v="11"/>
    <n v="113"/>
    <x v="1"/>
    <x v="1"/>
    <x v="31"/>
    <x v="0"/>
  </r>
  <r>
    <n v="1778"/>
    <n v="37070"/>
    <n v="1"/>
    <n v="1"/>
    <n v="30"/>
    <x v="2"/>
    <n v="54"/>
    <x v="1"/>
    <n v="2625"/>
    <x v="0"/>
    <n v="0"/>
    <n v="0"/>
    <n v="1"/>
    <n v="0"/>
    <n v="0"/>
    <n v="0"/>
    <n v="0"/>
    <n v="1"/>
    <n v="0"/>
    <n v="0"/>
    <n v="231"/>
    <n v="7"/>
    <n v="137"/>
    <n v="4"/>
    <n v="15"/>
    <n v="39"/>
    <n v="9"/>
    <n v="7"/>
    <n v="5"/>
    <n v="1"/>
    <n v="8"/>
    <x v="4"/>
    <x v="4"/>
    <x v="1"/>
    <n v="28.142857142857142"/>
    <x v="2"/>
    <n v="394"/>
    <x v="3"/>
    <n v="0"/>
    <n v="0"/>
    <n v="0"/>
    <n v="0"/>
    <n v="0"/>
    <n v="0"/>
    <m/>
    <n v="0"/>
    <n v="3"/>
    <n v="11"/>
    <n v="355"/>
    <x v="0"/>
    <x v="0"/>
    <x v="12"/>
    <x v="0"/>
  </r>
  <r>
    <n v="1779"/>
    <n v="44689"/>
    <n v="1"/>
    <n v="1"/>
    <n v="82"/>
    <x v="3"/>
    <n v="69"/>
    <x v="0"/>
    <n v="2329"/>
    <x v="2"/>
    <n v="0"/>
    <n v="1"/>
    <n v="0"/>
    <n v="0"/>
    <n v="0"/>
    <n v="0"/>
    <n v="0"/>
    <n v="1"/>
    <n v="0"/>
    <n v="0"/>
    <n v="18"/>
    <n v="0"/>
    <n v="5"/>
    <n v="0"/>
    <n v="0"/>
    <n v="11"/>
    <n v="2"/>
    <n v="7"/>
    <n v="1"/>
    <n v="1"/>
    <n v="2"/>
    <x v="1"/>
    <x v="1"/>
    <x v="1"/>
    <n v="5.75"/>
    <x v="1"/>
    <n v="23"/>
    <x v="1"/>
    <n v="0"/>
    <n v="0"/>
    <n v="1"/>
    <n v="0"/>
    <n v="0"/>
    <n v="1"/>
    <m/>
    <n v="0"/>
    <n v="3"/>
    <n v="11"/>
    <n v="12"/>
    <x v="1"/>
    <x v="1"/>
    <x v="14"/>
    <x v="0"/>
  </r>
  <r>
    <n v="1780"/>
    <n v="53977"/>
    <n v="0"/>
    <n v="1"/>
    <n v="21"/>
    <x v="2"/>
    <n v="62"/>
    <x v="0"/>
    <n v="2545"/>
    <x v="1"/>
    <n v="0"/>
    <n v="0"/>
    <n v="0"/>
    <n v="1"/>
    <n v="0"/>
    <n v="0"/>
    <n v="0"/>
    <n v="1"/>
    <n v="0"/>
    <n v="0"/>
    <n v="620"/>
    <n v="16"/>
    <n v="165"/>
    <n v="0"/>
    <n v="24"/>
    <n v="82"/>
    <n v="5"/>
    <n v="5"/>
    <n v="5"/>
    <n v="5"/>
    <n v="12"/>
    <x v="0"/>
    <x v="0"/>
    <x v="1"/>
    <n v="37.5"/>
    <x v="2"/>
    <n v="825"/>
    <x v="2"/>
    <n v="0"/>
    <n v="0"/>
    <n v="0"/>
    <n v="0"/>
    <n v="0"/>
    <n v="0"/>
    <m/>
    <n v="0"/>
    <n v="3"/>
    <n v="11"/>
    <n v="743"/>
    <x v="1"/>
    <x v="1"/>
    <x v="2"/>
    <x v="0"/>
  </r>
  <r>
    <n v="1781"/>
    <n v="7144"/>
    <n v="0"/>
    <n v="2"/>
    <n v="92"/>
    <x v="3"/>
    <n v="54"/>
    <x v="1"/>
    <n v="2363"/>
    <x v="0"/>
    <n v="0"/>
    <n v="0"/>
    <n v="1"/>
    <n v="0"/>
    <n v="0"/>
    <n v="0"/>
    <n v="0"/>
    <n v="0"/>
    <n v="0"/>
    <n v="1"/>
    <n v="81"/>
    <n v="4"/>
    <n v="33"/>
    <n v="5"/>
    <n v="2"/>
    <n v="291"/>
    <n v="0"/>
    <n v="0"/>
    <n v="23"/>
    <n v="1"/>
    <n v="1"/>
    <x v="11"/>
    <x v="0"/>
    <x v="2"/>
    <n v="5"/>
    <x v="1"/>
    <n v="125"/>
    <x v="3"/>
    <n v="0"/>
    <n v="0"/>
    <n v="0"/>
    <n v="0"/>
    <n v="0"/>
    <n v="0"/>
    <m/>
    <n v="0"/>
    <n v="3"/>
    <n v="11"/>
    <n v="-166"/>
    <x v="1"/>
    <x v="1"/>
    <x v="31"/>
    <x v="0"/>
  </r>
  <r>
    <n v="1782"/>
    <n v="18701"/>
    <n v="1"/>
    <n v="1"/>
    <n v="95"/>
    <x v="3"/>
    <n v="56"/>
    <x v="1"/>
    <n v="2549"/>
    <x v="0"/>
    <n v="0"/>
    <n v="0"/>
    <n v="1"/>
    <n v="0"/>
    <n v="0"/>
    <n v="0"/>
    <n v="0"/>
    <n v="1"/>
    <n v="0"/>
    <n v="0"/>
    <n v="12"/>
    <n v="4"/>
    <n v="2"/>
    <n v="10"/>
    <n v="6"/>
    <n v="10"/>
    <n v="4"/>
    <n v="5"/>
    <n v="2"/>
    <n v="0"/>
    <n v="4"/>
    <x v="3"/>
    <x v="3"/>
    <x v="1"/>
    <n v="5.666666666666667"/>
    <x v="1"/>
    <n v="34"/>
    <x v="1"/>
    <n v="0"/>
    <n v="0"/>
    <n v="0"/>
    <n v="0"/>
    <n v="0"/>
    <n v="0"/>
    <m/>
    <n v="0"/>
    <n v="3"/>
    <n v="11"/>
    <n v="24"/>
    <x v="1"/>
    <x v="1"/>
    <x v="14"/>
    <x v="0"/>
  </r>
  <r>
    <n v="1783"/>
    <n v="90369"/>
    <n v="0"/>
    <n v="0"/>
    <n v="2"/>
    <x v="5"/>
    <n v="64"/>
    <x v="0"/>
    <n v="2221"/>
    <x v="2"/>
    <n v="0"/>
    <n v="1"/>
    <n v="0"/>
    <n v="0"/>
    <n v="0"/>
    <n v="0"/>
    <n v="0"/>
    <n v="1"/>
    <n v="0"/>
    <n v="0"/>
    <n v="292"/>
    <n v="51"/>
    <n v="981"/>
    <n v="224"/>
    <n v="23"/>
    <n v="17"/>
    <n v="1"/>
    <n v="1"/>
    <n v="4"/>
    <n v="6"/>
    <n v="6"/>
    <x v="21"/>
    <x v="2"/>
    <x v="0"/>
    <n v="98.1875"/>
    <x v="0"/>
    <n v="1571"/>
    <x v="0"/>
    <n v="0"/>
    <n v="0"/>
    <n v="0"/>
    <n v="0"/>
    <n v="0"/>
    <n v="0"/>
    <m/>
    <n v="0"/>
    <n v="3"/>
    <n v="11"/>
    <n v="1554"/>
    <x v="0"/>
    <x v="0"/>
    <x v="25"/>
    <x v="1"/>
  </r>
  <r>
    <n v="1784"/>
    <n v="63159"/>
    <n v="0"/>
    <n v="0"/>
    <n v="74"/>
    <x v="4"/>
    <n v="46"/>
    <x v="3"/>
    <n v="2760"/>
    <x v="0"/>
    <n v="0"/>
    <n v="0"/>
    <n v="1"/>
    <n v="0"/>
    <n v="0"/>
    <n v="0"/>
    <n v="0"/>
    <n v="0"/>
    <n v="0"/>
    <n v="1"/>
    <n v="965"/>
    <n v="34"/>
    <n v="586"/>
    <n v="89"/>
    <n v="86"/>
    <n v="37"/>
    <n v="1"/>
    <n v="3"/>
    <n v="3"/>
    <n v="5"/>
    <n v="8"/>
    <x v="21"/>
    <x v="2"/>
    <x v="1"/>
    <n v="110"/>
    <x v="0"/>
    <n v="1760"/>
    <x v="0"/>
    <n v="0"/>
    <n v="0"/>
    <n v="1"/>
    <n v="0"/>
    <n v="0"/>
    <n v="1"/>
    <m/>
    <n v="0"/>
    <n v="3"/>
    <n v="11"/>
    <n v="1723"/>
    <x v="1"/>
    <x v="1"/>
    <x v="45"/>
    <x v="0"/>
  </r>
  <r>
    <n v="1785"/>
    <n v="37758"/>
    <n v="1"/>
    <n v="1"/>
    <n v="49"/>
    <x v="0"/>
    <n v="54"/>
    <x v="1"/>
    <n v="2792"/>
    <x v="1"/>
    <n v="0"/>
    <n v="0"/>
    <n v="0"/>
    <n v="1"/>
    <n v="0"/>
    <n v="0"/>
    <n v="0"/>
    <n v="1"/>
    <n v="0"/>
    <n v="0"/>
    <n v="27"/>
    <n v="2"/>
    <n v="10"/>
    <n v="0"/>
    <n v="0"/>
    <n v="1"/>
    <n v="2"/>
    <n v="8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8"/>
    <x v="1"/>
    <x v="1"/>
    <x v="8"/>
    <x v="0"/>
  </r>
  <r>
    <n v="1786"/>
    <n v="46757"/>
    <n v="0"/>
    <n v="1"/>
    <n v="71"/>
    <x v="4"/>
    <n v="57"/>
    <x v="1"/>
    <n v="2749"/>
    <x v="0"/>
    <n v="0"/>
    <n v="0"/>
    <n v="1"/>
    <n v="0"/>
    <n v="0"/>
    <n v="0"/>
    <n v="0"/>
    <n v="0"/>
    <n v="0"/>
    <n v="1"/>
    <n v="777"/>
    <n v="30"/>
    <n v="163"/>
    <n v="0"/>
    <n v="51"/>
    <n v="122"/>
    <n v="6"/>
    <n v="9"/>
    <n v="4"/>
    <n v="4"/>
    <n v="7"/>
    <x v="9"/>
    <x v="4"/>
    <x v="1"/>
    <n v="68.066666666666663"/>
    <x v="0"/>
    <n v="1021"/>
    <x v="4"/>
    <n v="0"/>
    <n v="0"/>
    <n v="0"/>
    <n v="0"/>
    <n v="0"/>
    <n v="0"/>
    <m/>
    <n v="0"/>
    <n v="3"/>
    <n v="11"/>
    <n v="899"/>
    <x v="1"/>
    <x v="1"/>
    <x v="33"/>
    <x v="0"/>
  </r>
  <r>
    <n v="1787"/>
    <n v="79734"/>
    <n v="0"/>
    <n v="0"/>
    <n v="72"/>
    <x v="4"/>
    <n v="51"/>
    <x v="1"/>
    <n v="2160"/>
    <x v="2"/>
    <n v="0"/>
    <n v="1"/>
    <n v="0"/>
    <n v="0"/>
    <n v="0"/>
    <n v="0"/>
    <n v="0"/>
    <n v="0"/>
    <n v="1"/>
    <n v="0"/>
    <n v="572"/>
    <n v="8"/>
    <n v="232"/>
    <n v="23"/>
    <n v="62"/>
    <n v="17"/>
    <n v="1"/>
    <n v="1"/>
    <n v="4"/>
    <n v="3"/>
    <n v="6"/>
    <x v="15"/>
    <x v="4"/>
    <x v="1"/>
    <n v="69"/>
    <x v="0"/>
    <n v="897"/>
    <x v="2"/>
    <n v="1"/>
    <n v="0"/>
    <n v="0"/>
    <n v="0"/>
    <n v="0"/>
    <n v="1"/>
    <m/>
    <n v="0"/>
    <n v="3"/>
    <n v="11"/>
    <n v="880"/>
    <x v="1"/>
    <x v="1"/>
    <x v="16"/>
    <x v="0"/>
  </r>
  <r>
    <n v="1788"/>
    <n v="63207"/>
    <n v="0"/>
    <n v="0"/>
    <n v="68"/>
    <x v="4"/>
    <n v="28"/>
    <x v="5"/>
    <n v="2684"/>
    <x v="1"/>
    <n v="0"/>
    <n v="0"/>
    <n v="0"/>
    <n v="1"/>
    <n v="0"/>
    <n v="0"/>
    <n v="0"/>
    <n v="1"/>
    <n v="0"/>
    <n v="0"/>
    <n v="438"/>
    <n v="169"/>
    <n v="565"/>
    <n v="91"/>
    <n v="169"/>
    <n v="70"/>
    <n v="1"/>
    <n v="7"/>
    <n v="2"/>
    <n v="3"/>
    <n v="6"/>
    <x v="12"/>
    <x v="4"/>
    <x v="1"/>
    <n v="130.18181818181819"/>
    <x v="0"/>
    <n v="1432"/>
    <x v="4"/>
    <n v="1"/>
    <n v="0"/>
    <n v="0"/>
    <n v="0"/>
    <n v="0"/>
    <n v="1"/>
    <m/>
    <n v="0"/>
    <n v="3"/>
    <n v="11"/>
    <n v="1362"/>
    <x v="1"/>
    <x v="1"/>
    <x v="33"/>
    <x v="0"/>
  </r>
  <r>
    <n v="1789"/>
    <n v="72071"/>
    <n v="0"/>
    <n v="1"/>
    <n v="4"/>
    <x v="5"/>
    <n v="66"/>
    <x v="0"/>
    <n v="2659"/>
    <x v="3"/>
    <n v="1"/>
    <n v="0"/>
    <n v="0"/>
    <n v="0"/>
    <n v="0"/>
    <n v="0"/>
    <n v="0"/>
    <n v="1"/>
    <n v="0"/>
    <n v="0"/>
    <n v="531"/>
    <n v="69"/>
    <n v="300"/>
    <n v="150"/>
    <n v="138"/>
    <n v="150"/>
    <n v="3"/>
    <n v="2"/>
    <n v="5"/>
    <n v="4"/>
    <n v="8"/>
    <x v="5"/>
    <x v="2"/>
    <x v="1"/>
    <n v="69.882352941176464"/>
    <x v="0"/>
    <n v="1188"/>
    <x v="4"/>
    <n v="0"/>
    <n v="0"/>
    <n v="0"/>
    <n v="0"/>
    <n v="0"/>
    <n v="0"/>
    <m/>
    <n v="0"/>
    <n v="3"/>
    <n v="11"/>
    <n v="1038"/>
    <x v="1"/>
    <x v="1"/>
    <x v="21"/>
    <x v="1"/>
  </r>
  <r>
    <n v="1790"/>
    <n v="21840"/>
    <n v="1"/>
    <n v="0"/>
    <n v="80"/>
    <x v="3"/>
    <n v="37"/>
    <x v="2"/>
    <n v="2502"/>
    <x v="1"/>
    <n v="0"/>
    <n v="0"/>
    <n v="0"/>
    <n v="1"/>
    <n v="0"/>
    <n v="0"/>
    <n v="0"/>
    <n v="0"/>
    <n v="0"/>
    <n v="1"/>
    <n v="17"/>
    <n v="0"/>
    <n v="9"/>
    <n v="0"/>
    <n v="0"/>
    <n v="1"/>
    <n v="1"/>
    <n v="9"/>
    <n v="1"/>
    <n v="0"/>
    <n v="3"/>
    <x v="1"/>
    <x v="1"/>
    <x v="1"/>
    <n v="6.5"/>
    <x v="1"/>
    <n v="26"/>
    <x v="1"/>
    <n v="0"/>
    <n v="0"/>
    <n v="0"/>
    <n v="0"/>
    <n v="0"/>
    <n v="0"/>
    <m/>
    <n v="0"/>
    <n v="3"/>
    <n v="11"/>
    <n v="25"/>
    <x v="1"/>
    <x v="1"/>
    <x v="14"/>
    <x v="0"/>
  </r>
  <r>
    <n v="1791"/>
    <n v="58582"/>
    <n v="0"/>
    <n v="1"/>
    <n v="15"/>
    <x v="5"/>
    <n v="38"/>
    <x v="2"/>
    <n v="2433"/>
    <x v="1"/>
    <n v="0"/>
    <n v="0"/>
    <n v="0"/>
    <n v="1"/>
    <n v="0"/>
    <n v="1"/>
    <n v="0"/>
    <n v="0"/>
    <n v="0"/>
    <n v="0"/>
    <n v="402"/>
    <n v="35"/>
    <n v="106"/>
    <n v="101"/>
    <n v="77"/>
    <n v="42"/>
    <n v="2"/>
    <n v="5"/>
    <n v="9"/>
    <n v="2"/>
    <n v="9"/>
    <x v="2"/>
    <x v="2"/>
    <x v="2"/>
    <n v="36.049999999999997"/>
    <x v="2"/>
    <n v="721"/>
    <x v="2"/>
    <n v="0"/>
    <n v="0"/>
    <n v="0"/>
    <n v="1"/>
    <n v="0"/>
    <n v="1"/>
    <m/>
    <n v="0"/>
    <n v="3"/>
    <n v="11"/>
    <n v="679"/>
    <x v="1"/>
    <x v="1"/>
    <x v="17"/>
    <x v="0"/>
  </r>
  <r>
    <n v="1792"/>
    <n v="72282"/>
    <n v="0"/>
    <n v="0"/>
    <n v="70"/>
    <x v="4"/>
    <n v="69"/>
    <x v="0"/>
    <n v="2504"/>
    <x v="0"/>
    <n v="0"/>
    <n v="0"/>
    <n v="1"/>
    <n v="0"/>
    <n v="0"/>
    <n v="0"/>
    <n v="0"/>
    <n v="1"/>
    <n v="0"/>
    <n v="0"/>
    <n v="503"/>
    <n v="27"/>
    <n v="419"/>
    <n v="90"/>
    <n v="139"/>
    <n v="153"/>
    <n v="1"/>
    <n v="7"/>
    <n v="5"/>
    <n v="7"/>
    <n v="9"/>
    <x v="27"/>
    <x v="0"/>
    <x v="1"/>
    <n v="56.095238095238095"/>
    <x v="0"/>
    <n v="1178"/>
    <x v="4"/>
    <n v="0"/>
    <n v="0"/>
    <n v="0"/>
    <n v="0"/>
    <n v="0"/>
    <n v="0"/>
    <m/>
    <n v="0"/>
    <n v="3"/>
    <n v="11"/>
    <n v="1025"/>
    <x v="0"/>
    <x v="0"/>
    <x v="33"/>
    <x v="0"/>
  </r>
  <r>
    <n v="1793"/>
    <n v="50387"/>
    <n v="0"/>
    <n v="2"/>
    <n v="91"/>
    <x v="3"/>
    <n v="64"/>
    <x v="0"/>
    <n v="2461"/>
    <x v="2"/>
    <n v="0"/>
    <n v="1"/>
    <n v="0"/>
    <n v="0"/>
    <n v="0"/>
    <n v="0"/>
    <n v="0"/>
    <n v="1"/>
    <n v="0"/>
    <n v="0"/>
    <n v="369"/>
    <n v="9"/>
    <n v="87"/>
    <n v="12"/>
    <n v="14"/>
    <n v="34"/>
    <n v="3"/>
    <n v="5"/>
    <n v="6"/>
    <n v="2"/>
    <n v="8"/>
    <x v="21"/>
    <x v="2"/>
    <x v="1"/>
    <n v="30.6875"/>
    <x v="2"/>
    <n v="491"/>
    <x v="3"/>
    <n v="0"/>
    <n v="0"/>
    <n v="0"/>
    <n v="0"/>
    <n v="0"/>
    <n v="0"/>
    <m/>
    <n v="0"/>
    <n v="3"/>
    <n v="11"/>
    <n v="457"/>
    <x v="1"/>
    <x v="1"/>
    <x v="4"/>
    <x v="0"/>
  </r>
  <r>
    <n v="1794"/>
    <n v="32583"/>
    <n v="1"/>
    <n v="1"/>
    <n v="10"/>
    <x v="5"/>
    <n v="59"/>
    <x v="1"/>
    <n v="2173"/>
    <x v="1"/>
    <n v="0"/>
    <n v="0"/>
    <n v="0"/>
    <n v="1"/>
    <n v="0"/>
    <n v="0"/>
    <n v="0"/>
    <n v="0"/>
    <n v="0"/>
    <n v="1"/>
    <n v="5"/>
    <n v="0"/>
    <n v="3"/>
    <n v="0"/>
    <n v="0"/>
    <n v="1"/>
    <n v="1"/>
    <n v="7"/>
    <n v="1"/>
    <n v="0"/>
    <n v="2"/>
    <x v="20"/>
    <x v="1"/>
    <x v="1"/>
    <n v="2.6666666666666665"/>
    <x v="1"/>
    <n v="8"/>
    <x v="1"/>
    <n v="0"/>
    <n v="0"/>
    <n v="0"/>
    <n v="0"/>
    <n v="0"/>
    <n v="0"/>
    <m/>
    <n v="0"/>
    <n v="3"/>
    <n v="11"/>
    <n v="7"/>
    <x v="1"/>
    <x v="1"/>
    <x v="23"/>
    <x v="0"/>
  </r>
  <r>
    <n v="1795"/>
    <n v="62568"/>
    <n v="0"/>
    <n v="1"/>
    <n v="99"/>
    <x v="3"/>
    <n v="58"/>
    <x v="1"/>
    <n v="2242"/>
    <x v="1"/>
    <n v="0"/>
    <n v="0"/>
    <n v="0"/>
    <n v="1"/>
    <n v="0"/>
    <n v="0"/>
    <n v="0"/>
    <n v="1"/>
    <n v="0"/>
    <n v="0"/>
    <n v="362"/>
    <n v="17"/>
    <n v="398"/>
    <n v="80"/>
    <n v="35"/>
    <n v="61"/>
    <n v="3"/>
    <n v="4"/>
    <n v="5"/>
    <n v="3"/>
    <n v="5"/>
    <x v="15"/>
    <x v="4"/>
    <x v="2"/>
    <n v="68.615384615384613"/>
    <x v="0"/>
    <n v="892"/>
    <x v="2"/>
    <n v="1"/>
    <n v="0"/>
    <n v="0"/>
    <n v="0"/>
    <n v="0"/>
    <n v="1"/>
    <m/>
    <n v="0"/>
    <n v="3"/>
    <n v="11"/>
    <n v="831"/>
    <x v="1"/>
    <x v="1"/>
    <x v="46"/>
    <x v="0"/>
  </r>
  <r>
    <n v="1796"/>
    <n v="44635"/>
    <n v="1"/>
    <n v="1"/>
    <n v="25"/>
    <x v="2"/>
    <n v="49"/>
    <x v="3"/>
    <n v="2420"/>
    <x v="3"/>
    <n v="1"/>
    <n v="0"/>
    <n v="0"/>
    <n v="0"/>
    <n v="0"/>
    <n v="0"/>
    <n v="0"/>
    <n v="0"/>
    <n v="1"/>
    <n v="0"/>
    <n v="56"/>
    <n v="0"/>
    <n v="9"/>
    <n v="0"/>
    <n v="0"/>
    <n v="3"/>
    <n v="2"/>
    <n v="7"/>
    <n v="2"/>
    <n v="0"/>
    <n v="3"/>
    <x v="7"/>
    <x v="3"/>
    <x v="1"/>
    <n v="13"/>
    <x v="1"/>
    <n v="65"/>
    <x v="1"/>
    <n v="0"/>
    <n v="0"/>
    <n v="0"/>
    <n v="0"/>
    <n v="0"/>
    <n v="0"/>
    <m/>
    <n v="0"/>
    <n v="3"/>
    <n v="11"/>
    <n v="62"/>
    <x v="1"/>
    <x v="1"/>
    <x v="3"/>
    <x v="0"/>
  </r>
  <r>
    <n v="1797"/>
    <n v="33316"/>
    <n v="1"/>
    <n v="1"/>
    <n v="34"/>
    <x v="1"/>
    <n v="49"/>
    <x v="3"/>
    <n v="2427"/>
    <x v="0"/>
    <n v="0"/>
    <n v="0"/>
    <n v="1"/>
    <n v="0"/>
    <n v="0"/>
    <n v="0"/>
    <n v="0"/>
    <n v="0"/>
    <n v="1"/>
    <n v="0"/>
    <n v="79"/>
    <n v="1"/>
    <n v="31"/>
    <n v="4"/>
    <n v="4"/>
    <n v="12"/>
    <n v="3"/>
    <n v="6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07"/>
    <x v="1"/>
    <x v="1"/>
    <x v="6"/>
    <x v="0"/>
  </r>
  <r>
    <n v="1798"/>
    <n v="63967"/>
    <n v="0"/>
    <n v="1"/>
    <n v="57"/>
    <x v="0"/>
    <n v="52"/>
    <x v="1"/>
    <n v="2483"/>
    <x v="2"/>
    <n v="0"/>
    <n v="1"/>
    <n v="0"/>
    <n v="0"/>
    <n v="0"/>
    <n v="0"/>
    <n v="0"/>
    <n v="1"/>
    <n v="0"/>
    <n v="0"/>
    <n v="387"/>
    <n v="84"/>
    <n v="141"/>
    <n v="73"/>
    <n v="35"/>
    <n v="162"/>
    <n v="3"/>
    <n v="2"/>
    <n v="4"/>
    <n v="4"/>
    <n v="12"/>
    <x v="2"/>
    <x v="2"/>
    <x v="1"/>
    <n v="36"/>
    <x v="2"/>
    <n v="720"/>
    <x v="2"/>
    <n v="0"/>
    <n v="0"/>
    <n v="0"/>
    <n v="0"/>
    <n v="0"/>
    <n v="0"/>
    <m/>
    <n v="0"/>
    <n v="3"/>
    <n v="11"/>
    <n v="558"/>
    <x v="1"/>
    <x v="1"/>
    <x v="22"/>
    <x v="0"/>
  </r>
  <r>
    <n v="1799"/>
    <n v="52513"/>
    <n v="0"/>
    <n v="0"/>
    <n v="84"/>
    <x v="3"/>
    <n v="42"/>
    <x v="3"/>
    <n v="2822"/>
    <x v="1"/>
    <n v="0"/>
    <n v="0"/>
    <n v="0"/>
    <n v="1"/>
    <n v="0"/>
    <n v="1"/>
    <n v="0"/>
    <n v="0"/>
    <n v="0"/>
    <n v="0"/>
    <n v="367"/>
    <n v="17"/>
    <n v="241"/>
    <n v="104"/>
    <n v="188"/>
    <n v="232"/>
    <n v="2"/>
    <n v="7"/>
    <n v="9"/>
    <n v="5"/>
    <n v="9"/>
    <x v="18"/>
    <x v="0"/>
    <x v="2"/>
    <n v="39.869565217391305"/>
    <x v="2"/>
    <n v="917"/>
    <x v="2"/>
    <n v="0"/>
    <n v="0"/>
    <n v="0"/>
    <n v="0"/>
    <n v="0"/>
    <n v="0"/>
    <m/>
    <n v="0"/>
    <n v="3"/>
    <n v="11"/>
    <n v="685"/>
    <x v="1"/>
    <x v="1"/>
    <x v="30"/>
    <x v="0"/>
  </r>
  <r>
    <n v="1800"/>
    <n v="25293"/>
    <n v="1"/>
    <n v="0"/>
    <n v="51"/>
    <x v="0"/>
    <n v="51"/>
    <x v="1"/>
    <n v="2446"/>
    <x v="2"/>
    <n v="0"/>
    <n v="1"/>
    <n v="0"/>
    <n v="0"/>
    <n v="0"/>
    <n v="0"/>
    <n v="0"/>
    <n v="1"/>
    <n v="0"/>
    <n v="0"/>
    <n v="15"/>
    <n v="0"/>
    <n v="11"/>
    <n v="0"/>
    <n v="2"/>
    <n v="9"/>
    <n v="1"/>
    <n v="8"/>
    <n v="1"/>
    <n v="1"/>
    <n v="2"/>
    <x v="1"/>
    <x v="1"/>
    <x v="1"/>
    <n v="7"/>
    <x v="1"/>
    <n v="28"/>
    <x v="1"/>
    <n v="0"/>
    <n v="0"/>
    <n v="0"/>
    <n v="0"/>
    <n v="0"/>
    <n v="0"/>
    <m/>
    <n v="0"/>
    <n v="3"/>
    <n v="11"/>
    <n v="19"/>
    <x v="1"/>
    <x v="1"/>
    <x v="8"/>
    <x v="0"/>
  </r>
  <r>
    <n v="1801"/>
    <n v="54111"/>
    <n v="0"/>
    <n v="1"/>
    <n v="97"/>
    <x v="3"/>
    <n v="55"/>
    <x v="1"/>
    <n v="2467"/>
    <x v="4"/>
    <n v="0"/>
    <n v="0"/>
    <n v="0"/>
    <n v="0"/>
    <n v="1"/>
    <n v="0"/>
    <n v="0"/>
    <n v="0"/>
    <n v="0"/>
    <n v="1"/>
    <n v="267"/>
    <n v="6"/>
    <n v="54"/>
    <n v="8"/>
    <n v="3"/>
    <n v="50"/>
    <n v="2"/>
    <n v="5"/>
    <n v="5"/>
    <n v="2"/>
    <n v="6"/>
    <x v="15"/>
    <x v="4"/>
    <x v="1"/>
    <n v="26"/>
    <x v="2"/>
    <n v="338"/>
    <x v="3"/>
    <n v="0"/>
    <n v="0"/>
    <n v="0"/>
    <n v="0"/>
    <n v="0"/>
    <n v="0"/>
    <m/>
    <n v="0"/>
    <n v="3"/>
    <n v="11"/>
    <n v="288"/>
    <x v="1"/>
    <x v="1"/>
    <x v="4"/>
    <x v="0"/>
  </r>
  <r>
    <n v="1802"/>
    <n v="78394"/>
    <n v="0"/>
    <n v="0"/>
    <n v="13"/>
    <x v="5"/>
    <n v="34"/>
    <x v="2"/>
    <n v="2658"/>
    <x v="1"/>
    <n v="0"/>
    <n v="0"/>
    <n v="0"/>
    <n v="1"/>
    <n v="0"/>
    <n v="0"/>
    <n v="0"/>
    <n v="1"/>
    <n v="0"/>
    <n v="0"/>
    <n v="298"/>
    <n v="27"/>
    <n v="697"/>
    <n v="216"/>
    <n v="24"/>
    <n v="166"/>
    <n v="1"/>
    <n v="2"/>
    <n v="4"/>
    <n v="6"/>
    <n v="5"/>
    <x v="9"/>
    <x v="4"/>
    <x v="0"/>
    <n v="84.13333333333334"/>
    <x v="0"/>
    <n v="1262"/>
    <x v="4"/>
    <n v="0"/>
    <n v="0"/>
    <n v="0"/>
    <n v="0"/>
    <n v="0"/>
    <n v="0"/>
    <m/>
    <n v="0"/>
    <n v="3"/>
    <n v="11"/>
    <n v="1096"/>
    <x v="0"/>
    <x v="0"/>
    <x v="21"/>
    <x v="1"/>
  </r>
  <r>
    <n v="1803"/>
    <n v="80739"/>
    <n v="0"/>
    <n v="0"/>
    <n v="92"/>
    <x v="3"/>
    <n v="62"/>
    <x v="0"/>
    <n v="2561"/>
    <x v="2"/>
    <n v="0"/>
    <n v="1"/>
    <n v="0"/>
    <n v="0"/>
    <n v="0"/>
    <n v="0"/>
    <n v="0"/>
    <n v="0"/>
    <n v="1"/>
    <n v="0"/>
    <n v="674"/>
    <n v="92"/>
    <n v="736"/>
    <n v="39"/>
    <n v="0"/>
    <n v="92"/>
    <n v="1"/>
    <n v="1"/>
    <n v="3"/>
    <n v="11"/>
    <n v="9"/>
    <x v="18"/>
    <x v="0"/>
    <x v="0"/>
    <n v="67"/>
    <x v="0"/>
    <n v="1541"/>
    <x v="0"/>
    <n v="0"/>
    <n v="0"/>
    <n v="0"/>
    <n v="0"/>
    <n v="0"/>
    <n v="0"/>
    <m/>
    <n v="0"/>
    <n v="3"/>
    <n v="11"/>
    <n v="1449"/>
    <x v="1"/>
    <x v="1"/>
    <x v="13"/>
    <x v="0"/>
  </r>
  <r>
    <n v="1804"/>
    <n v="22669"/>
    <n v="1"/>
    <n v="0"/>
    <n v="30"/>
    <x v="2"/>
    <n v="45"/>
    <x v="3"/>
    <n v="2562"/>
    <x v="1"/>
    <n v="0"/>
    <n v="0"/>
    <n v="0"/>
    <n v="1"/>
    <n v="0"/>
    <n v="0"/>
    <n v="0"/>
    <n v="0"/>
    <n v="1"/>
    <n v="0"/>
    <n v="16"/>
    <n v="14"/>
    <n v="36"/>
    <n v="37"/>
    <n v="22"/>
    <n v="48"/>
    <n v="3"/>
    <n v="9"/>
    <n v="4"/>
    <n v="1"/>
    <n v="2"/>
    <x v="17"/>
    <x v="3"/>
    <x v="2"/>
    <n v="17.857142857142858"/>
    <x v="1"/>
    <n v="125"/>
    <x v="3"/>
    <n v="0"/>
    <n v="0"/>
    <n v="0"/>
    <n v="0"/>
    <n v="0"/>
    <n v="0"/>
    <m/>
    <n v="0"/>
    <n v="3"/>
    <n v="11"/>
    <n v="77"/>
    <x v="0"/>
    <x v="0"/>
    <x v="20"/>
    <x v="0"/>
  </r>
  <r>
    <n v="1805"/>
    <n v="29236"/>
    <n v="1"/>
    <n v="0"/>
    <n v="30"/>
    <x v="2"/>
    <n v="33"/>
    <x v="2"/>
    <n v="2423"/>
    <x v="0"/>
    <n v="0"/>
    <n v="0"/>
    <n v="1"/>
    <n v="0"/>
    <n v="0"/>
    <n v="0"/>
    <n v="0"/>
    <n v="1"/>
    <n v="0"/>
    <n v="0"/>
    <n v="37"/>
    <n v="4"/>
    <n v="24"/>
    <n v="16"/>
    <n v="9"/>
    <n v="9"/>
    <n v="2"/>
    <n v="9"/>
    <n v="4"/>
    <n v="0"/>
    <n v="3"/>
    <x v="17"/>
    <x v="3"/>
    <x v="2"/>
    <n v="12.857142857142858"/>
    <x v="1"/>
    <n v="90"/>
    <x v="1"/>
    <n v="0"/>
    <n v="0"/>
    <n v="0"/>
    <n v="0"/>
    <n v="0"/>
    <n v="0"/>
    <m/>
    <n v="0"/>
    <n v="3"/>
    <n v="11"/>
    <n v="81"/>
    <x v="1"/>
    <x v="1"/>
    <x v="3"/>
    <x v="0"/>
  </r>
  <r>
    <n v="1806"/>
    <n v="44911"/>
    <n v="0"/>
    <n v="1"/>
    <n v="11"/>
    <x v="5"/>
    <n v="61"/>
    <x v="0"/>
    <n v="2630"/>
    <x v="1"/>
    <n v="0"/>
    <n v="0"/>
    <n v="0"/>
    <n v="1"/>
    <n v="0"/>
    <n v="0"/>
    <n v="0"/>
    <n v="1"/>
    <n v="0"/>
    <n v="0"/>
    <n v="159"/>
    <n v="0"/>
    <n v="22"/>
    <n v="2"/>
    <n v="1"/>
    <n v="31"/>
    <n v="3"/>
    <n v="7"/>
    <n v="4"/>
    <n v="1"/>
    <n v="4"/>
    <x v="25"/>
    <x v="3"/>
    <x v="2"/>
    <n v="20.444444444444443"/>
    <x v="1"/>
    <n v="184"/>
    <x v="3"/>
    <n v="0"/>
    <n v="0"/>
    <n v="0"/>
    <n v="0"/>
    <n v="0"/>
    <n v="0"/>
    <m/>
    <n v="0"/>
    <n v="3"/>
    <n v="11"/>
    <n v="153"/>
    <x v="1"/>
    <x v="1"/>
    <x v="19"/>
    <x v="0"/>
  </r>
  <r>
    <n v="1807"/>
    <n v="54693"/>
    <n v="0"/>
    <n v="1"/>
    <n v="72"/>
    <x v="4"/>
    <n v="58"/>
    <x v="1"/>
    <n v="2656"/>
    <x v="2"/>
    <n v="0"/>
    <n v="1"/>
    <n v="0"/>
    <n v="0"/>
    <n v="0"/>
    <n v="0"/>
    <n v="0"/>
    <n v="0"/>
    <n v="0"/>
    <n v="1"/>
    <n v="686"/>
    <n v="17"/>
    <n v="142"/>
    <n v="23"/>
    <n v="26"/>
    <n v="35"/>
    <n v="8"/>
    <n v="6"/>
    <n v="6"/>
    <n v="4"/>
    <n v="13"/>
    <x v="18"/>
    <x v="0"/>
    <x v="1"/>
    <n v="38.869565217391305"/>
    <x v="2"/>
    <n v="894"/>
    <x v="2"/>
    <n v="0"/>
    <n v="0"/>
    <n v="0"/>
    <n v="0"/>
    <n v="0"/>
    <n v="0"/>
    <m/>
    <n v="0"/>
    <n v="3"/>
    <n v="11"/>
    <n v="859"/>
    <x v="1"/>
    <x v="1"/>
    <x v="34"/>
    <x v="0"/>
  </r>
  <r>
    <n v="1808"/>
    <n v="48186"/>
    <n v="1"/>
    <n v="0"/>
    <n v="39"/>
    <x v="1"/>
    <n v="46"/>
    <x v="3"/>
    <n v="2260"/>
    <x v="1"/>
    <n v="0"/>
    <n v="0"/>
    <n v="0"/>
    <n v="1"/>
    <n v="0"/>
    <n v="0"/>
    <n v="0"/>
    <n v="1"/>
    <n v="0"/>
    <n v="0"/>
    <n v="97"/>
    <n v="3"/>
    <n v="66"/>
    <n v="12"/>
    <n v="7"/>
    <n v="34"/>
    <n v="3"/>
    <n v="7"/>
    <n v="4"/>
    <n v="1"/>
    <n v="4"/>
    <x v="25"/>
    <x v="3"/>
    <x v="2"/>
    <n v="20.555555555555557"/>
    <x v="1"/>
    <n v="185"/>
    <x v="3"/>
    <n v="0"/>
    <n v="0"/>
    <n v="0"/>
    <n v="0"/>
    <n v="0"/>
    <n v="0"/>
    <m/>
    <n v="0"/>
    <n v="3"/>
    <n v="11"/>
    <n v="151"/>
    <x v="1"/>
    <x v="1"/>
    <x v="6"/>
    <x v="0"/>
  </r>
  <r>
    <n v="1809"/>
    <n v="54809"/>
    <n v="1"/>
    <n v="1"/>
    <n v="0"/>
    <x v="5"/>
    <n v="43"/>
    <x v="3"/>
    <n v="2450"/>
    <x v="2"/>
    <n v="0"/>
    <n v="1"/>
    <n v="0"/>
    <n v="0"/>
    <n v="0"/>
    <n v="0"/>
    <n v="0"/>
    <n v="1"/>
    <n v="0"/>
    <n v="0"/>
    <n v="63"/>
    <n v="6"/>
    <n v="57"/>
    <n v="13"/>
    <n v="13"/>
    <n v="22"/>
    <n v="4"/>
    <n v="4"/>
    <n v="2"/>
    <n v="1"/>
    <n v="5"/>
    <x v="6"/>
    <x v="3"/>
    <x v="1"/>
    <n v="19"/>
    <x v="1"/>
    <n v="152"/>
    <x v="3"/>
    <n v="0"/>
    <n v="0"/>
    <n v="0"/>
    <n v="0"/>
    <n v="0"/>
    <n v="0"/>
    <m/>
    <n v="0"/>
    <n v="3"/>
    <n v="11"/>
    <n v="130"/>
    <x v="0"/>
    <x v="0"/>
    <x v="19"/>
    <x v="0"/>
  </r>
  <r>
    <n v="1810"/>
    <n v="41580"/>
    <n v="1"/>
    <n v="1"/>
    <n v="15"/>
    <x v="5"/>
    <n v="42"/>
    <x v="3"/>
    <n v="2725"/>
    <x v="1"/>
    <n v="0"/>
    <n v="0"/>
    <n v="0"/>
    <n v="1"/>
    <n v="0"/>
    <n v="0"/>
    <n v="0"/>
    <n v="1"/>
    <n v="0"/>
    <n v="0"/>
    <n v="56"/>
    <n v="5"/>
    <n v="24"/>
    <n v="4"/>
    <n v="0"/>
    <n v="3"/>
    <n v="3"/>
    <n v="5"/>
    <n v="2"/>
    <n v="1"/>
    <n v="3"/>
    <x v="3"/>
    <x v="3"/>
    <x v="1"/>
    <n v="14.833333333333334"/>
    <x v="1"/>
    <n v="89"/>
    <x v="1"/>
    <n v="0"/>
    <n v="0"/>
    <n v="0"/>
    <n v="0"/>
    <n v="0"/>
    <n v="0"/>
    <m/>
    <n v="0"/>
    <n v="3"/>
    <n v="11"/>
    <n v="86"/>
    <x v="1"/>
    <x v="1"/>
    <x v="23"/>
    <x v="0"/>
  </r>
  <r>
    <n v="1811"/>
    <n v="80336"/>
    <n v="0"/>
    <n v="0"/>
    <n v="12"/>
    <x v="5"/>
    <n v="50"/>
    <x v="1"/>
    <n v="2452"/>
    <x v="2"/>
    <n v="0"/>
    <n v="1"/>
    <n v="0"/>
    <n v="0"/>
    <n v="0"/>
    <n v="0"/>
    <n v="0"/>
    <n v="0"/>
    <n v="0"/>
    <n v="1"/>
    <n v="209"/>
    <n v="19"/>
    <n v="456"/>
    <n v="160"/>
    <n v="142"/>
    <n v="66"/>
    <n v="1"/>
    <n v="1"/>
    <n v="2"/>
    <n v="9"/>
    <n v="13"/>
    <x v="13"/>
    <x v="0"/>
    <x v="1"/>
    <n v="41.083333333333336"/>
    <x v="2"/>
    <n v="986"/>
    <x v="2"/>
    <n v="0"/>
    <n v="0"/>
    <n v="0"/>
    <n v="0"/>
    <n v="0"/>
    <n v="0"/>
    <m/>
    <n v="0"/>
    <n v="3"/>
    <n v="11"/>
    <n v="920"/>
    <x v="1"/>
    <x v="1"/>
    <x v="17"/>
    <x v="0"/>
  </r>
  <r>
    <n v="1812"/>
    <n v="47743"/>
    <n v="0"/>
    <n v="1"/>
    <n v="56"/>
    <x v="0"/>
    <n v="63"/>
    <x v="0"/>
    <n v="2623"/>
    <x v="2"/>
    <n v="0"/>
    <n v="1"/>
    <n v="0"/>
    <n v="0"/>
    <n v="0"/>
    <n v="0"/>
    <n v="0"/>
    <n v="1"/>
    <n v="0"/>
    <n v="0"/>
    <n v="198"/>
    <n v="2"/>
    <n v="43"/>
    <n v="0"/>
    <n v="12"/>
    <n v="20"/>
    <n v="3"/>
    <n v="6"/>
    <n v="4"/>
    <n v="1"/>
    <n v="6"/>
    <x v="12"/>
    <x v="4"/>
    <x v="1"/>
    <n v="23.181818181818183"/>
    <x v="1"/>
    <n v="255"/>
    <x v="3"/>
    <n v="0"/>
    <n v="0"/>
    <n v="0"/>
    <n v="1"/>
    <n v="0"/>
    <n v="1"/>
    <m/>
    <n v="0"/>
    <n v="3"/>
    <n v="11"/>
    <n v="235"/>
    <x v="1"/>
    <x v="1"/>
    <x v="10"/>
    <x v="0"/>
  </r>
  <r>
    <n v="1813"/>
    <n v="62972"/>
    <n v="0"/>
    <n v="1"/>
    <n v="39"/>
    <x v="1"/>
    <n v="65"/>
    <x v="0"/>
    <n v="2854"/>
    <x v="2"/>
    <n v="0"/>
    <n v="1"/>
    <n v="0"/>
    <n v="0"/>
    <n v="0"/>
    <n v="1"/>
    <n v="0"/>
    <n v="0"/>
    <n v="0"/>
    <n v="0"/>
    <n v="313"/>
    <n v="15"/>
    <n v="47"/>
    <n v="20"/>
    <n v="0"/>
    <n v="192"/>
    <n v="2"/>
    <n v="6"/>
    <n v="7"/>
    <n v="4"/>
    <n v="3"/>
    <x v="4"/>
    <x v="4"/>
    <x v="2"/>
    <n v="28.214285714285715"/>
    <x v="2"/>
    <n v="395"/>
    <x v="3"/>
    <n v="0"/>
    <n v="0"/>
    <n v="0"/>
    <n v="0"/>
    <n v="0"/>
    <n v="0"/>
    <m/>
    <n v="0"/>
    <n v="3"/>
    <n v="11"/>
    <n v="203"/>
    <x v="1"/>
    <x v="1"/>
    <x v="35"/>
    <x v="0"/>
  </r>
  <r>
    <n v="1814"/>
    <n v="57333"/>
    <n v="0"/>
    <n v="1"/>
    <n v="55"/>
    <x v="0"/>
    <n v="66"/>
    <x v="0"/>
    <n v="2804"/>
    <x v="3"/>
    <n v="1"/>
    <n v="0"/>
    <n v="0"/>
    <n v="0"/>
    <n v="0"/>
    <n v="0"/>
    <n v="0"/>
    <n v="0"/>
    <n v="0"/>
    <n v="1"/>
    <n v="941"/>
    <n v="14"/>
    <n v="397"/>
    <n v="76"/>
    <n v="58"/>
    <n v="176"/>
    <n v="11"/>
    <n v="6"/>
    <n v="8"/>
    <n v="5"/>
    <n v="9"/>
    <x v="0"/>
    <x v="0"/>
    <x v="1"/>
    <n v="67.545454545454547"/>
    <x v="0"/>
    <n v="1486"/>
    <x v="4"/>
    <n v="0"/>
    <n v="0"/>
    <n v="0"/>
    <n v="0"/>
    <n v="0"/>
    <n v="0"/>
    <m/>
    <n v="0"/>
    <n v="3"/>
    <n v="11"/>
    <n v="1310"/>
    <x v="0"/>
    <x v="0"/>
    <x v="26"/>
    <x v="0"/>
  </r>
  <r>
    <n v="1815"/>
    <n v="32313"/>
    <n v="1"/>
    <n v="0"/>
    <n v="60"/>
    <x v="0"/>
    <n v="38"/>
    <x v="2"/>
    <n v="2662"/>
    <x v="1"/>
    <n v="0"/>
    <n v="0"/>
    <n v="0"/>
    <n v="1"/>
    <n v="0"/>
    <n v="0"/>
    <n v="0"/>
    <n v="0"/>
    <n v="0"/>
    <n v="1"/>
    <n v="86"/>
    <n v="4"/>
    <n v="56"/>
    <n v="2"/>
    <n v="4"/>
    <n v="7"/>
    <n v="3"/>
    <n v="9"/>
    <n v="4"/>
    <n v="0"/>
    <n v="4"/>
    <x v="6"/>
    <x v="3"/>
    <x v="2"/>
    <n v="19"/>
    <x v="1"/>
    <n v="152"/>
    <x v="3"/>
    <n v="0"/>
    <n v="0"/>
    <n v="0"/>
    <n v="0"/>
    <n v="0"/>
    <n v="0"/>
    <m/>
    <n v="0"/>
    <n v="3"/>
    <n v="11"/>
    <n v="145"/>
    <x v="1"/>
    <x v="1"/>
    <x v="10"/>
    <x v="0"/>
  </r>
  <r>
    <n v="1816"/>
    <n v="84953"/>
    <n v="0"/>
    <n v="0"/>
    <n v="73"/>
    <x v="4"/>
    <n v="67"/>
    <x v="0"/>
    <n v="2550"/>
    <x v="4"/>
    <n v="0"/>
    <n v="0"/>
    <n v="0"/>
    <n v="0"/>
    <n v="1"/>
    <n v="0"/>
    <n v="0"/>
    <n v="0"/>
    <n v="1"/>
    <n v="0"/>
    <n v="167"/>
    <n v="48"/>
    <n v="602"/>
    <n v="63"/>
    <n v="72"/>
    <n v="72"/>
    <n v="1"/>
    <n v="2"/>
    <n v="3"/>
    <n v="10"/>
    <n v="4"/>
    <x v="5"/>
    <x v="2"/>
    <x v="0"/>
    <n v="56"/>
    <x v="0"/>
    <n v="952"/>
    <x v="2"/>
    <n v="1"/>
    <n v="0"/>
    <n v="0"/>
    <n v="1"/>
    <n v="1"/>
    <n v="3"/>
    <m/>
    <n v="0"/>
    <n v="3"/>
    <n v="11"/>
    <n v="880"/>
    <x v="0"/>
    <x v="0"/>
    <x v="16"/>
    <x v="0"/>
  </r>
  <r>
    <n v="1817"/>
    <n v="27071"/>
    <n v="1"/>
    <n v="0"/>
    <n v="90"/>
    <x v="3"/>
    <n v="52"/>
    <x v="1"/>
    <n v="2226"/>
    <x v="3"/>
    <n v="1"/>
    <n v="0"/>
    <n v="0"/>
    <n v="0"/>
    <n v="0"/>
    <n v="0"/>
    <n v="0"/>
    <n v="0"/>
    <n v="1"/>
    <n v="0"/>
    <n v="8"/>
    <n v="3"/>
    <n v="19"/>
    <n v="0"/>
    <n v="2"/>
    <n v="3"/>
    <n v="2"/>
    <n v="6"/>
    <n v="2"/>
    <n v="0"/>
    <n v="3"/>
    <x v="7"/>
    <x v="3"/>
    <x v="1"/>
    <n v="6.4"/>
    <x v="1"/>
    <n v="32"/>
    <x v="1"/>
    <n v="0"/>
    <n v="0"/>
    <n v="0"/>
    <n v="0"/>
    <n v="0"/>
    <n v="0"/>
    <m/>
    <n v="0"/>
    <n v="3"/>
    <n v="11"/>
    <n v="29"/>
    <x v="1"/>
    <x v="1"/>
    <x v="14"/>
    <x v="0"/>
  </r>
  <r>
    <n v="1818"/>
    <n v="68148"/>
    <n v="0"/>
    <n v="0"/>
    <n v="86"/>
    <x v="3"/>
    <n v="63"/>
    <x v="0"/>
    <n v="2461"/>
    <x v="1"/>
    <n v="0"/>
    <n v="0"/>
    <n v="0"/>
    <n v="1"/>
    <n v="0"/>
    <n v="0"/>
    <n v="0"/>
    <n v="0"/>
    <n v="1"/>
    <n v="0"/>
    <n v="389"/>
    <n v="66"/>
    <n v="408"/>
    <n v="37"/>
    <n v="57"/>
    <n v="85"/>
    <n v="1"/>
    <n v="2"/>
    <n v="4"/>
    <n v="4"/>
    <n v="6"/>
    <x v="4"/>
    <x v="4"/>
    <x v="1"/>
    <n v="68.357142857142861"/>
    <x v="0"/>
    <n v="957"/>
    <x v="2"/>
    <n v="0"/>
    <n v="0"/>
    <n v="0"/>
    <n v="0"/>
    <n v="0"/>
    <n v="0"/>
    <m/>
    <n v="0"/>
    <n v="3"/>
    <n v="11"/>
    <n v="872"/>
    <x v="1"/>
    <x v="1"/>
    <x v="46"/>
    <x v="0"/>
  </r>
  <r>
    <n v="1819"/>
    <n v="65735"/>
    <n v="1"/>
    <n v="1"/>
    <n v="37"/>
    <x v="1"/>
    <n v="55"/>
    <x v="1"/>
    <n v="2363"/>
    <x v="1"/>
    <n v="0"/>
    <n v="0"/>
    <n v="0"/>
    <n v="1"/>
    <n v="0"/>
    <n v="0"/>
    <n v="0"/>
    <n v="0"/>
    <n v="1"/>
    <n v="0"/>
    <n v="239"/>
    <n v="7"/>
    <n v="119"/>
    <n v="4"/>
    <n v="15"/>
    <n v="11"/>
    <n v="5"/>
    <n v="7"/>
    <n v="6"/>
    <n v="2"/>
    <n v="6"/>
    <x v="4"/>
    <x v="4"/>
    <x v="2"/>
    <n v="27.428571428571427"/>
    <x v="2"/>
    <n v="384"/>
    <x v="3"/>
    <n v="0"/>
    <n v="0"/>
    <n v="0"/>
    <n v="0"/>
    <n v="0"/>
    <n v="0"/>
    <m/>
    <n v="0"/>
    <n v="3"/>
    <n v="11"/>
    <n v="373"/>
    <x v="1"/>
    <x v="1"/>
    <x v="35"/>
    <x v="0"/>
  </r>
  <r>
    <n v="1820"/>
    <n v="86836"/>
    <n v="0"/>
    <n v="0"/>
    <n v="7"/>
    <x v="5"/>
    <n v="45"/>
    <x v="3"/>
    <n v="2814"/>
    <x v="2"/>
    <n v="0"/>
    <n v="1"/>
    <n v="0"/>
    <n v="0"/>
    <n v="0"/>
    <n v="0"/>
    <n v="0"/>
    <n v="0"/>
    <n v="0"/>
    <n v="1"/>
    <n v="179"/>
    <n v="21"/>
    <n v="273"/>
    <n v="0"/>
    <n v="21"/>
    <n v="63"/>
    <n v="1"/>
    <n v="5"/>
    <n v="6"/>
    <n v="10"/>
    <n v="6"/>
    <x v="0"/>
    <x v="0"/>
    <x v="0"/>
    <n v="22.454545454545453"/>
    <x v="1"/>
    <n v="494"/>
    <x v="3"/>
    <n v="1"/>
    <n v="0"/>
    <n v="1"/>
    <n v="0"/>
    <n v="1"/>
    <n v="3"/>
    <m/>
    <n v="0"/>
    <n v="3"/>
    <n v="11"/>
    <n v="431"/>
    <x v="0"/>
    <x v="0"/>
    <x v="19"/>
    <x v="0"/>
  </r>
  <r>
    <n v="1821"/>
    <n v="4023"/>
    <n v="1"/>
    <n v="1"/>
    <n v="29"/>
    <x v="2"/>
    <n v="57"/>
    <x v="1"/>
    <n v="2165"/>
    <x v="2"/>
    <n v="0"/>
    <n v="1"/>
    <n v="0"/>
    <n v="0"/>
    <n v="0"/>
    <n v="0"/>
    <n v="0"/>
    <n v="0"/>
    <n v="0"/>
    <n v="1"/>
    <n v="5"/>
    <n v="0"/>
    <n v="1"/>
    <n v="1"/>
    <n v="1"/>
    <n v="1"/>
    <n v="15"/>
    <n v="19"/>
    <n v="0"/>
    <n v="0"/>
    <n v="0"/>
    <x v="31"/>
    <x v="5"/>
    <x v="2"/>
    <s v="0"/>
    <x v="0"/>
    <n v="8"/>
    <x v="1"/>
    <n v="0"/>
    <n v="0"/>
    <n v="0"/>
    <n v="0"/>
    <n v="0"/>
    <n v="0"/>
    <m/>
    <n v="0"/>
    <n v="3"/>
    <n v="11"/>
    <n v="7"/>
    <x v="1"/>
    <x v="1"/>
    <x v="50"/>
    <x v="0"/>
  </r>
  <r>
    <n v="1822"/>
    <n v="30093"/>
    <n v="0"/>
    <n v="0"/>
    <n v="19"/>
    <x v="2"/>
    <n v="30"/>
    <x v="2"/>
    <n v="2515"/>
    <x v="2"/>
    <n v="0"/>
    <n v="1"/>
    <n v="0"/>
    <n v="0"/>
    <n v="0"/>
    <n v="0"/>
    <n v="0"/>
    <n v="1"/>
    <n v="0"/>
    <n v="0"/>
    <n v="2"/>
    <n v="6"/>
    <n v="28"/>
    <n v="13"/>
    <n v="4"/>
    <n v="16"/>
    <n v="1"/>
    <n v="7"/>
    <n v="2"/>
    <n v="0"/>
    <n v="3"/>
    <x v="7"/>
    <x v="3"/>
    <x v="1"/>
    <n v="10.6"/>
    <x v="1"/>
    <n v="53"/>
    <x v="1"/>
    <n v="0"/>
    <n v="0"/>
    <n v="0"/>
    <n v="0"/>
    <n v="0"/>
    <n v="0"/>
    <m/>
    <n v="0"/>
    <n v="3"/>
    <n v="11"/>
    <n v="37"/>
    <x v="1"/>
    <x v="1"/>
    <x v="3"/>
    <x v="0"/>
  </r>
  <r>
    <n v="1823"/>
    <n v="57705"/>
    <n v="0"/>
    <n v="1"/>
    <n v="14"/>
    <x v="5"/>
    <n v="54"/>
    <x v="1"/>
    <n v="2328"/>
    <x v="2"/>
    <n v="0"/>
    <n v="1"/>
    <n v="0"/>
    <n v="0"/>
    <n v="0"/>
    <n v="0"/>
    <n v="0"/>
    <n v="0"/>
    <n v="0"/>
    <n v="1"/>
    <n v="383"/>
    <n v="0"/>
    <n v="53"/>
    <n v="6"/>
    <n v="4"/>
    <n v="40"/>
    <n v="3"/>
    <n v="6"/>
    <n v="8"/>
    <n v="1"/>
    <n v="6"/>
    <x v="9"/>
    <x v="4"/>
    <x v="2"/>
    <n v="29.733333333333334"/>
    <x v="2"/>
    <n v="446"/>
    <x v="3"/>
    <n v="0"/>
    <n v="0"/>
    <n v="0"/>
    <n v="0"/>
    <n v="0"/>
    <n v="0"/>
    <m/>
    <n v="0"/>
    <n v="3"/>
    <n v="11"/>
    <n v="406"/>
    <x v="1"/>
    <x v="1"/>
    <x v="32"/>
    <x v="0"/>
  </r>
  <r>
    <n v="1824"/>
    <n v="25008"/>
    <n v="1"/>
    <n v="0"/>
    <n v="72"/>
    <x v="4"/>
    <n v="32"/>
    <x v="2"/>
    <n v="2306"/>
    <x v="0"/>
    <n v="0"/>
    <n v="0"/>
    <n v="1"/>
    <n v="0"/>
    <n v="0"/>
    <n v="0"/>
    <n v="0"/>
    <n v="1"/>
    <n v="0"/>
    <n v="0"/>
    <n v="2"/>
    <n v="8"/>
    <n v="8"/>
    <n v="6"/>
    <n v="1"/>
    <n v="9"/>
    <n v="2"/>
    <n v="8"/>
    <n v="1"/>
    <n v="0"/>
    <n v="3"/>
    <x v="1"/>
    <x v="1"/>
    <x v="1"/>
    <n v="6.25"/>
    <x v="1"/>
    <n v="25"/>
    <x v="1"/>
    <n v="0"/>
    <n v="0"/>
    <n v="0"/>
    <n v="0"/>
    <n v="0"/>
    <n v="0"/>
    <m/>
    <n v="0"/>
    <n v="3"/>
    <n v="11"/>
    <n v="16"/>
    <x v="1"/>
    <x v="1"/>
    <x v="28"/>
    <x v="0"/>
  </r>
  <r>
    <n v="1825"/>
    <n v="83257"/>
    <n v="0"/>
    <n v="0"/>
    <n v="56"/>
    <x v="0"/>
    <n v="25"/>
    <x v="5"/>
    <n v="2808"/>
    <x v="0"/>
    <n v="0"/>
    <n v="0"/>
    <n v="1"/>
    <n v="0"/>
    <n v="0"/>
    <n v="1"/>
    <n v="0"/>
    <n v="0"/>
    <n v="0"/>
    <n v="0"/>
    <n v="536"/>
    <n v="27"/>
    <n v="590"/>
    <n v="38"/>
    <n v="107"/>
    <n v="67"/>
    <n v="1"/>
    <n v="6"/>
    <n v="5"/>
    <n v="10"/>
    <n v="12"/>
    <x v="26"/>
    <x v="0"/>
    <x v="1"/>
    <n v="48.074074074074076"/>
    <x v="2"/>
    <n v="1298"/>
    <x v="4"/>
    <n v="0"/>
    <n v="0"/>
    <n v="1"/>
    <n v="0"/>
    <n v="1"/>
    <n v="2"/>
    <m/>
    <n v="1"/>
    <n v="3"/>
    <n v="11"/>
    <n v="1231"/>
    <x v="0"/>
    <x v="0"/>
    <x v="36"/>
    <x v="0"/>
  </r>
  <r>
    <n v="1826"/>
    <n v="22280"/>
    <n v="1"/>
    <n v="0"/>
    <n v="85"/>
    <x v="3"/>
    <n v="45"/>
    <x v="3"/>
    <n v="2565"/>
    <x v="1"/>
    <n v="0"/>
    <n v="0"/>
    <n v="0"/>
    <n v="1"/>
    <n v="0"/>
    <n v="0"/>
    <n v="0"/>
    <n v="1"/>
    <n v="0"/>
    <n v="0"/>
    <n v="2"/>
    <n v="1"/>
    <n v="4"/>
    <n v="3"/>
    <n v="1"/>
    <n v="2"/>
    <n v="1"/>
    <n v="8"/>
    <n v="1"/>
    <n v="0"/>
    <n v="2"/>
    <x v="20"/>
    <x v="1"/>
    <x v="1"/>
    <n v="3.6666666666666665"/>
    <x v="1"/>
    <n v="11"/>
    <x v="1"/>
    <n v="0"/>
    <n v="0"/>
    <n v="0"/>
    <n v="0"/>
    <n v="0"/>
    <n v="0"/>
    <m/>
    <n v="0"/>
    <n v="3"/>
    <n v="11"/>
    <n v="9"/>
    <x v="1"/>
    <x v="1"/>
    <x v="14"/>
    <x v="0"/>
  </r>
  <r>
    <n v="1827"/>
    <n v="72159"/>
    <n v="0"/>
    <n v="0"/>
    <n v="62"/>
    <x v="4"/>
    <n v="42"/>
    <x v="3"/>
    <n v="2767"/>
    <x v="2"/>
    <n v="0"/>
    <n v="1"/>
    <n v="0"/>
    <n v="0"/>
    <n v="0"/>
    <n v="0"/>
    <n v="0"/>
    <n v="0"/>
    <n v="0"/>
    <n v="1"/>
    <n v="322"/>
    <n v="53"/>
    <n v="899"/>
    <n v="34"/>
    <n v="40"/>
    <n v="53"/>
    <n v="1"/>
    <n v="2"/>
    <n v="4"/>
    <n v="6"/>
    <n v="10"/>
    <x v="2"/>
    <x v="2"/>
    <x v="1"/>
    <n v="67.400000000000006"/>
    <x v="0"/>
    <n v="1348"/>
    <x v="4"/>
    <n v="0"/>
    <n v="0"/>
    <n v="0"/>
    <n v="0"/>
    <n v="0"/>
    <n v="0"/>
    <m/>
    <n v="0"/>
    <n v="3"/>
    <n v="11"/>
    <n v="1295"/>
    <x v="1"/>
    <x v="1"/>
    <x v="33"/>
    <x v="0"/>
  </r>
  <r>
    <n v="1828"/>
    <n v="64260"/>
    <n v="0"/>
    <n v="0"/>
    <n v="1"/>
    <x v="5"/>
    <n v="59"/>
    <x v="1"/>
    <n v="2693"/>
    <x v="1"/>
    <n v="0"/>
    <n v="0"/>
    <n v="0"/>
    <n v="1"/>
    <n v="0"/>
    <n v="0"/>
    <n v="0"/>
    <n v="1"/>
    <n v="0"/>
    <n v="0"/>
    <n v="539"/>
    <n v="169"/>
    <n v="816"/>
    <n v="20"/>
    <n v="0"/>
    <n v="30"/>
    <n v="1"/>
    <n v="3"/>
    <n v="4"/>
    <n v="5"/>
    <n v="4"/>
    <x v="15"/>
    <x v="4"/>
    <x v="0"/>
    <n v="118.76923076923077"/>
    <x v="0"/>
    <n v="1544"/>
    <x v="0"/>
    <n v="0"/>
    <n v="0"/>
    <n v="0"/>
    <n v="0"/>
    <n v="0"/>
    <n v="0"/>
    <m/>
    <n v="0"/>
    <n v="3"/>
    <n v="11"/>
    <n v="1514"/>
    <x v="0"/>
    <x v="0"/>
    <x v="25"/>
    <x v="1"/>
  </r>
  <r>
    <n v="1829"/>
    <n v="82733"/>
    <n v="0"/>
    <n v="0"/>
    <n v="28"/>
    <x v="2"/>
    <n v="36"/>
    <x v="2"/>
    <n v="2451"/>
    <x v="0"/>
    <n v="0"/>
    <n v="0"/>
    <n v="1"/>
    <n v="0"/>
    <n v="0"/>
    <n v="0"/>
    <n v="0"/>
    <n v="0"/>
    <n v="0"/>
    <n v="1"/>
    <n v="712"/>
    <n v="50"/>
    <n v="420"/>
    <n v="65"/>
    <n v="38"/>
    <n v="38"/>
    <n v="1"/>
    <n v="4"/>
    <n v="8"/>
    <n v="4"/>
    <n v="7"/>
    <x v="19"/>
    <x v="2"/>
    <x v="2"/>
    <n v="67.631578947368425"/>
    <x v="0"/>
    <n v="1285"/>
    <x v="4"/>
    <n v="0"/>
    <n v="0"/>
    <n v="0"/>
    <n v="0"/>
    <n v="0"/>
    <n v="0"/>
    <m/>
    <n v="0"/>
    <n v="3"/>
    <n v="11"/>
    <n v="1247"/>
    <x v="0"/>
    <x v="0"/>
    <x v="11"/>
    <x v="1"/>
  </r>
  <r>
    <n v="1830"/>
    <n v="74290"/>
    <n v="0"/>
    <n v="1"/>
    <n v="70"/>
    <x v="4"/>
    <n v="49"/>
    <x v="3"/>
    <n v="2480"/>
    <x v="3"/>
    <n v="1"/>
    <n v="0"/>
    <n v="0"/>
    <n v="0"/>
    <n v="0"/>
    <n v="0"/>
    <n v="0"/>
    <n v="0"/>
    <n v="1"/>
    <n v="0"/>
    <n v="1121"/>
    <n v="0"/>
    <n v="72"/>
    <n v="0"/>
    <n v="12"/>
    <n v="12"/>
    <n v="4"/>
    <n v="6"/>
    <n v="10"/>
    <n v="8"/>
    <n v="10"/>
    <x v="14"/>
    <x v="0"/>
    <x v="2"/>
    <n v="43.035714285714285"/>
    <x v="2"/>
    <n v="1205"/>
    <x v="4"/>
    <n v="1"/>
    <n v="0"/>
    <n v="0"/>
    <n v="1"/>
    <n v="0"/>
    <n v="2"/>
    <m/>
    <n v="0"/>
    <n v="3"/>
    <n v="11"/>
    <n v="1193"/>
    <x v="1"/>
    <x v="1"/>
    <x v="43"/>
    <x v="0"/>
  </r>
  <r>
    <n v="1831"/>
    <n v="58217"/>
    <n v="2"/>
    <n v="1"/>
    <n v="84"/>
    <x v="3"/>
    <n v="69"/>
    <x v="0"/>
    <n v="2748"/>
    <x v="0"/>
    <n v="0"/>
    <n v="0"/>
    <n v="1"/>
    <n v="0"/>
    <n v="0"/>
    <n v="0"/>
    <n v="0"/>
    <n v="0"/>
    <n v="1"/>
    <n v="0"/>
    <n v="68"/>
    <n v="1"/>
    <n v="13"/>
    <n v="3"/>
    <n v="5"/>
    <n v="13"/>
    <n v="1"/>
    <n v="6"/>
    <n v="2"/>
    <n v="0"/>
    <n v="4"/>
    <x v="3"/>
    <x v="3"/>
    <x v="1"/>
    <n v="15"/>
    <x v="1"/>
    <n v="90"/>
    <x v="1"/>
    <n v="0"/>
    <n v="0"/>
    <n v="0"/>
    <n v="0"/>
    <n v="0"/>
    <n v="0"/>
    <m/>
    <n v="0"/>
    <n v="3"/>
    <n v="11"/>
    <n v="77"/>
    <x v="1"/>
    <x v="1"/>
    <x v="14"/>
    <x v="0"/>
  </r>
  <r>
    <n v="1832"/>
    <n v="21024"/>
    <n v="0"/>
    <n v="0"/>
    <n v="89"/>
    <x v="3"/>
    <n v="44"/>
    <x v="3"/>
    <n v="2519"/>
    <x v="1"/>
    <n v="0"/>
    <n v="0"/>
    <n v="0"/>
    <n v="1"/>
    <n v="0"/>
    <n v="0"/>
    <n v="0"/>
    <n v="0"/>
    <n v="1"/>
    <n v="0"/>
    <n v="36"/>
    <n v="4"/>
    <n v="18"/>
    <n v="6"/>
    <n v="2"/>
    <n v="18"/>
    <n v="1"/>
    <n v="7"/>
    <n v="2"/>
    <n v="0"/>
    <n v="4"/>
    <x v="3"/>
    <x v="3"/>
    <x v="1"/>
    <n v="11"/>
    <x v="1"/>
    <n v="66"/>
    <x v="1"/>
    <n v="0"/>
    <n v="0"/>
    <n v="0"/>
    <n v="0"/>
    <n v="0"/>
    <n v="0"/>
    <m/>
    <n v="0"/>
    <n v="3"/>
    <n v="11"/>
    <n v="48"/>
    <x v="1"/>
    <x v="1"/>
    <x v="14"/>
    <x v="0"/>
  </r>
  <r>
    <n v="1833"/>
    <n v="70116"/>
    <n v="0"/>
    <n v="0"/>
    <n v="73"/>
    <x v="4"/>
    <n v="48"/>
    <x v="3"/>
    <n v="2678"/>
    <x v="2"/>
    <n v="0"/>
    <n v="1"/>
    <n v="0"/>
    <n v="0"/>
    <n v="0"/>
    <n v="0"/>
    <n v="0"/>
    <n v="0"/>
    <n v="0"/>
    <n v="1"/>
    <n v="707"/>
    <n v="44"/>
    <n v="603"/>
    <n v="95"/>
    <n v="58"/>
    <n v="29"/>
    <n v="1"/>
    <n v="1"/>
    <n v="2"/>
    <n v="8"/>
    <n v="12"/>
    <x v="0"/>
    <x v="0"/>
    <x v="1"/>
    <n v="68.5"/>
    <x v="0"/>
    <n v="1507"/>
    <x v="0"/>
    <n v="0"/>
    <n v="0"/>
    <n v="0"/>
    <n v="0"/>
    <n v="0"/>
    <n v="0"/>
    <m/>
    <n v="0"/>
    <n v="3"/>
    <n v="11"/>
    <n v="1478"/>
    <x v="1"/>
    <x v="1"/>
    <x v="45"/>
    <x v="0"/>
  </r>
  <r>
    <n v="1834"/>
    <n v="54006"/>
    <n v="1"/>
    <n v="0"/>
    <n v="42"/>
    <x v="1"/>
    <n v="35"/>
    <x v="2"/>
    <n v="2808"/>
    <x v="1"/>
    <n v="0"/>
    <n v="0"/>
    <n v="0"/>
    <n v="1"/>
    <n v="0"/>
    <n v="0"/>
    <n v="0"/>
    <n v="1"/>
    <n v="0"/>
    <n v="0"/>
    <n v="174"/>
    <n v="77"/>
    <n v="203"/>
    <n v="6"/>
    <n v="24"/>
    <n v="97"/>
    <n v="2"/>
    <n v="7"/>
    <n v="8"/>
    <n v="1"/>
    <n v="7"/>
    <x v="21"/>
    <x v="2"/>
    <x v="2"/>
    <n v="30.25"/>
    <x v="2"/>
    <n v="484"/>
    <x v="3"/>
    <n v="0"/>
    <n v="0"/>
    <n v="0"/>
    <n v="0"/>
    <n v="0"/>
    <n v="0"/>
    <m/>
    <n v="0"/>
    <n v="3"/>
    <n v="11"/>
    <n v="387"/>
    <x v="1"/>
    <x v="1"/>
    <x v="35"/>
    <x v="0"/>
  </r>
  <r>
    <n v="1835"/>
    <n v="69063"/>
    <n v="0"/>
    <n v="1"/>
    <n v="16"/>
    <x v="2"/>
    <n v="54"/>
    <x v="1"/>
    <n v="2758"/>
    <x v="2"/>
    <n v="0"/>
    <n v="1"/>
    <n v="0"/>
    <n v="0"/>
    <n v="0"/>
    <n v="0"/>
    <n v="0"/>
    <n v="0"/>
    <n v="0"/>
    <n v="1"/>
    <n v="666"/>
    <n v="35"/>
    <n v="124"/>
    <n v="69"/>
    <n v="8"/>
    <n v="26"/>
    <n v="1"/>
    <n v="3"/>
    <n v="5"/>
    <n v="3"/>
    <n v="5"/>
    <x v="15"/>
    <x v="4"/>
    <x v="2"/>
    <n v="69.384615384615387"/>
    <x v="0"/>
    <n v="902"/>
    <x v="2"/>
    <n v="0"/>
    <n v="0"/>
    <n v="0"/>
    <n v="0"/>
    <n v="0"/>
    <n v="0"/>
    <m/>
    <n v="0"/>
    <n v="3"/>
    <n v="11"/>
    <n v="876"/>
    <x v="1"/>
    <x v="1"/>
    <x v="37"/>
    <x v="0"/>
  </r>
  <r>
    <n v="1836"/>
    <n v="11448"/>
    <n v="0"/>
    <n v="0"/>
    <n v="16"/>
    <x v="2"/>
    <n v="45"/>
    <x v="3"/>
    <n v="2355"/>
    <x v="3"/>
    <n v="1"/>
    <n v="0"/>
    <n v="0"/>
    <n v="0"/>
    <n v="0"/>
    <n v="1"/>
    <n v="0"/>
    <n v="0"/>
    <n v="0"/>
    <n v="0"/>
    <n v="0"/>
    <n v="0"/>
    <n v="0"/>
    <n v="6"/>
    <n v="2"/>
    <n v="6"/>
    <n v="1"/>
    <n v="6"/>
    <n v="1"/>
    <n v="0"/>
    <n v="2"/>
    <x v="20"/>
    <x v="1"/>
    <x v="1"/>
    <n v="2.6666666666666665"/>
    <x v="1"/>
    <n v="8"/>
    <x v="1"/>
    <n v="0"/>
    <n v="0"/>
    <n v="0"/>
    <n v="0"/>
    <n v="0"/>
    <n v="0"/>
    <m/>
    <n v="0"/>
    <n v="3"/>
    <n v="11"/>
    <n v="2"/>
    <x v="1"/>
    <x v="1"/>
    <x v="3"/>
    <x v="0"/>
  </r>
  <r>
    <n v="1837"/>
    <n v="61825"/>
    <n v="0"/>
    <n v="1"/>
    <n v="56"/>
    <x v="0"/>
    <n v="41"/>
    <x v="3"/>
    <n v="2485"/>
    <x v="0"/>
    <n v="0"/>
    <n v="0"/>
    <n v="1"/>
    <n v="0"/>
    <n v="0"/>
    <n v="0"/>
    <n v="0"/>
    <n v="1"/>
    <n v="0"/>
    <n v="0"/>
    <n v="162"/>
    <n v="50"/>
    <n v="100"/>
    <n v="55"/>
    <n v="30"/>
    <n v="27"/>
    <n v="1"/>
    <n v="4"/>
    <n v="4"/>
    <n v="2"/>
    <n v="8"/>
    <x v="4"/>
    <x v="4"/>
    <x v="1"/>
    <n v="28.357142857142858"/>
    <x v="2"/>
    <n v="397"/>
    <x v="3"/>
    <n v="0"/>
    <n v="0"/>
    <n v="0"/>
    <n v="0"/>
    <n v="0"/>
    <n v="0"/>
    <m/>
    <n v="0"/>
    <n v="3"/>
    <n v="11"/>
    <n v="370"/>
    <x v="1"/>
    <x v="1"/>
    <x v="27"/>
    <x v="0"/>
  </r>
  <r>
    <n v="1838"/>
    <n v="70886"/>
    <n v="1"/>
    <n v="0"/>
    <n v="65"/>
    <x v="4"/>
    <n v="49"/>
    <x v="3"/>
    <n v="2417"/>
    <x v="2"/>
    <n v="0"/>
    <n v="1"/>
    <n v="0"/>
    <n v="0"/>
    <n v="0"/>
    <n v="0"/>
    <n v="0"/>
    <n v="1"/>
    <n v="0"/>
    <n v="0"/>
    <n v="407"/>
    <n v="70"/>
    <n v="239"/>
    <n v="103"/>
    <n v="88"/>
    <n v="53"/>
    <n v="1"/>
    <n v="2"/>
    <n v="5"/>
    <n v="4"/>
    <n v="4"/>
    <x v="15"/>
    <x v="4"/>
    <x v="2"/>
    <n v="69.769230769230774"/>
    <x v="0"/>
    <n v="907"/>
    <x v="2"/>
    <n v="0"/>
    <n v="0"/>
    <n v="0"/>
    <n v="0"/>
    <n v="0"/>
    <n v="0"/>
    <m/>
    <n v="0"/>
    <n v="3"/>
    <n v="11"/>
    <n v="854"/>
    <x v="1"/>
    <x v="1"/>
    <x v="16"/>
    <x v="0"/>
  </r>
  <r>
    <n v="1839"/>
    <n v="69109"/>
    <n v="0"/>
    <n v="0"/>
    <n v="10"/>
    <x v="5"/>
    <n v="38"/>
    <x v="2"/>
    <n v="2756"/>
    <x v="2"/>
    <n v="0"/>
    <n v="1"/>
    <n v="0"/>
    <n v="0"/>
    <n v="0"/>
    <n v="0"/>
    <n v="0"/>
    <n v="1"/>
    <n v="0"/>
    <n v="0"/>
    <n v="823"/>
    <n v="25"/>
    <n v="459"/>
    <n v="124"/>
    <n v="29"/>
    <n v="95"/>
    <n v="1"/>
    <n v="4"/>
    <n v="6"/>
    <n v="6"/>
    <n v="7"/>
    <x v="19"/>
    <x v="2"/>
    <x v="1"/>
    <n v="76.84210526315789"/>
    <x v="0"/>
    <n v="1460"/>
    <x v="4"/>
    <n v="0"/>
    <n v="0"/>
    <n v="0"/>
    <n v="0"/>
    <n v="1"/>
    <n v="1"/>
    <m/>
    <n v="0"/>
    <n v="3"/>
    <n v="11"/>
    <n v="1365"/>
    <x v="0"/>
    <x v="0"/>
    <x v="21"/>
    <x v="1"/>
  </r>
  <r>
    <n v="1840"/>
    <n v="60208"/>
    <n v="1"/>
    <n v="1"/>
    <n v="13"/>
    <x v="5"/>
    <n v="47"/>
    <x v="3"/>
    <n v="2789"/>
    <x v="4"/>
    <n v="0"/>
    <n v="0"/>
    <n v="0"/>
    <n v="0"/>
    <n v="1"/>
    <n v="0"/>
    <n v="0"/>
    <n v="1"/>
    <n v="0"/>
    <n v="0"/>
    <n v="488"/>
    <n v="23"/>
    <n v="71"/>
    <n v="15"/>
    <n v="0"/>
    <n v="59"/>
    <n v="11"/>
    <n v="7"/>
    <n v="8"/>
    <n v="3"/>
    <n v="7"/>
    <x v="23"/>
    <x v="2"/>
    <x v="2"/>
    <n v="33.166666666666664"/>
    <x v="2"/>
    <n v="597"/>
    <x v="2"/>
    <n v="0"/>
    <n v="0"/>
    <n v="0"/>
    <n v="1"/>
    <n v="0"/>
    <n v="1"/>
    <m/>
    <n v="0"/>
    <n v="3"/>
    <n v="11"/>
    <n v="538"/>
    <x v="0"/>
    <x v="0"/>
    <x v="17"/>
    <x v="0"/>
  </r>
  <r>
    <n v="1841"/>
    <n v="32889"/>
    <n v="1"/>
    <n v="1"/>
    <n v="78"/>
    <x v="3"/>
    <n v="52"/>
    <x v="1"/>
    <n v="2455"/>
    <x v="1"/>
    <n v="0"/>
    <n v="0"/>
    <n v="0"/>
    <n v="1"/>
    <n v="0"/>
    <n v="0"/>
    <n v="0"/>
    <n v="0"/>
    <n v="1"/>
    <n v="0"/>
    <n v="28"/>
    <n v="0"/>
    <n v="13"/>
    <n v="4"/>
    <n v="2"/>
    <n v="8"/>
    <n v="3"/>
    <n v="5"/>
    <n v="2"/>
    <n v="1"/>
    <n v="3"/>
    <x v="3"/>
    <x v="3"/>
    <x v="1"/>
    <n v="7.833333333333333"/>
    <x v="1"/>
    <n v="47"/>
    <x v="1"/>
    <n v="0"/>
    <n v="0"/>
    <n v="0"/>
    <n v="0"/>
    <n v="0"/>
    <n v="0"/>
    <m/>
    <n v="0"/>
    <n v="3"/>
    <n v="11"/>
    <n v="39"/>
    <x v="1"/>
    <x v="1"/>
    <x v="14"/>
    <x v="0"/>
  </r>
  <r>
    <n v="1842"/>
    <n v="34738"/>
    <n v="1"/>
    <n v="0"/>
    <n v="51"/>
    <x v="0"/>
    <n v="36"/>
    <x v="2"/>
    <n v="2208"/>
    <x v="0"/>
    <n v="0"/>
    <n v="0"/>
    <n v="1"/>
    <n v="0"/>
    <n v="0"/>
    <n v="0"/>
    <n v="0"/>
    <n v="1"/>
    <n v="0"/>
    <n v="0"/>
    <n v="3"/>
    <n v="2"/>
    <n v="10"/>
    <n v="3"/>
    <n v="0"/>
    <n v="2"/>
    <n v="1"/>
    <n v="6"/>
    <n v="1"/>
    <n v="0"/>
    <n v="3"/>
    <x v="1"/>
    <x v="1"/>
    <x v="1"/>
    <n v="4.5"/>
    <x v="1"/>
    <n v="18"/>
    <x v="1"/>
    <n v="0"/>
    <n v="0"/>
    <n v="0"/>
    <n v="0"/>
    <n v="0"/>
    <n v="0"/>
    <m/>
    <n v="0"/>
    <n v="3"/>
    <n v="11"/>
    <n v="16"/>
    <x v="1"/>
    <x v="1"/>
    <x v="8"/>
    <x v="0"/>
  </r>
  <r>
    <n v="1843"/>
    <n v="30538"/>
    <n v="1"/>
    <n v="0"/>
    <n v="27"/>
    <x v="2"/>
    <n v="49"/>
    <x v="3"/>
    <n v="2795"/>
    <x v="1"/>
    <n v="0"/>
    <n v="0"/>
    <n v="0"/>
    <n v="1"/>
    <n v="0"/>
    <n v="0"/>
    <n v="0"/>
    <n v="0"/>
    <n v="1"/>
    <n v="0"/>
    <n v="284"/>
    <n v="0"/>
    <n v="52"/>
    <n v="8"/>
    <n v="3"/>
    <n v="20"/>
    <n v="4"/>
    <n v="10"/>
    <n v="9"/>
    <n v="0"/>
    <n v="4"/>
    <x v="15"/>
    <x v="4"/>
    <x v="2"/>
    <n v="26.692307692307693"/>
    <x v="2"/>
    <n v="347"/>
    <x v="3"/>
    <n v="0"/>
    <n v="0"/>
    <n v="0"/>
    <n v="0"/>
    <n v="0"/>
    <n v="0"/>
    <m/>
    <n v="0"/>
    <n v="3"/>
    <n v="11"/>
    <n v="327"/>
    <x v="1"/>
    <x v="1"/>
    <x v="12"/>
    <x v="0"/>
  </r>
  <r>
    <n v="1844"/>
    <n v="82326"/>
    <n v="0"/>
    <n v="0"/>
    <n v="30"/>
    <x v="2"/>
    <n v="43"/>
    <x v="3"/>
    <n v="2270"/>
    <x v="1"/>
    <n v="0"/>
    <n v="0"/>
    <n v="0"/>
    <n v="1"/>
    <n v="0"/>
    <n v="1"/>
    <n v="0"/>
    <n v="0"/>
    <n v="0"/>
    <n v="0"/>
    <n v="938"/>
    <n v="142"/>
    <n v="754"/>
    <n v="159"/>
    <n v="81"/>
    <n v="183"/>
    <n v="1"/>
    <n v="2"/>
    <n v="5"/>
    <n v="10"/>
    <n v="6"/>
    <x v="27"/>
    <x v="0"/>
    <x v="0"/>
    <n v="98.761904761904759"/>
    <x v="0"/>
    <n v="2074"/>
    <x v="0"/>
    <n v="1"/>
    <n v="0"/>
    <n v="0"/>
    <n v="1"/>
    <n v="1"/>
    <n v="3"/>
    <m/>
    <n v="0"/>
    <n v="3"/>
    <n v="11"/>
    <n v="1891"/>
    <x v="0"/>
    <x v="0"/>
    <x v="38"/>
    <x v="1"/>
  </r>
  <r>
    <n v="1845"/>
    <n v="26642"/>
    <n v="1"/>
    <n v="0"/>
    <n v="71"/>
    <x v="4"/>
    <n v="53"/>
    <x v="1"/>
    <n v="2279"/>
    <x v="3"/>
    <n v="1"/>
    <n v="0"/>
    <n v="0"/>
    <n v="0"/>
    <n v="0"/>
    <n v="0"/>
    <n v="0"/>
    <n v="0"/>
    <n v="0"/>
    <n v="1"/>
    <n v="13"/>
    <n v="2"/>
    <n v="15"/>
    <n v="2"/>
    <n v="2"/>
    <n v="8"/>
    <n v="2"/>
    <n v="6"/>
    <n v="2"/>
    <n v="0"/>
    <n v="3"/>
    <x v="7"/>
    <x v="3"/>
    <x v="1"/>
    <n v="6.8"/>
    <x v="1"/>
    <n v="34"/>
    <x v="1"/>
    <n v="0"/>
    <n v="0"/>
    <n v="0"/>
    <n v="0"/>
    <n v="0"/>
    <n v="0"/>
    <m/>
    <n v="0"/>
    <n v="3"/>
    <n v="11"/>
    <n v="26"/>
    <x v="1"/>
    <x v="1"/>
    <x v="28"/>
    <x v="0"/>
  </r>
  <r>
    <n v="1846"/>
    <n v="69932"/>
    <n v="0"/>
    <n v="1"/>
    <n v="97"/>
    <x v="3"/>
    <n v="56"/>
    <x v="1"/>
    <n v="2541"/>
    <x v="3"/>
    <n v="1"/>
    <n v="0"/>
    <n v="0"/>
    <n v="0"/>
    <n v="0"/>
    <n v="0"/>
    <n v="0"/>
    <n v="1"/>
    <n v="0"/>
    <n v="0"/>
    <n v="412"/>
    <n v="172"/>
    <n v="153"/>
    <n v="150"/>
    <n v="105"/>
    <n v="57"/>
    <n v="2"/>
    <n v="4"/>
    <n v="7"/>
    <n v="6"/>
    <n v="11"/>
    <x v="13"/>
    <x v="0"/>
    <x v="1"/>
    <n v="41.333333333333336"/>
    <x v="2"/>
    <n v="992"/>
    <x v="2"/>
    <n v="0"/>
    <n v="0"/>
    <n v="0"/>
    <n v="0"/>
    <n v="0"/>
    <n v="0"/>
    <m/>
    <n v="0"/>
    <n v="3"/>
    <n v="11"/>
    <n v="935"/>
    <x v="1"/>
    <x v="1"/>
    <x v="30"/>
    <x v="0"/>
  </r>
  <r>
    <n v="1847"/>
    <n v="44503"/>
    <n v="1"/>
    <n v="1"/>
    <n v="83"/>
    <x v="3"/>
    <n v="48"/>
    <x v="3"/>
    <n v="2233"/>
    <x v="0"/>
    <n v="0"/>
    <n v="0"/>
    <n v="1"/>
    <n v="0"/>
    <n v="0"/>
    <n v="0"/>
    <n v="0"/>
    <n v="1"/>
    <n v="0"/>
    <n v="0"/>
    <n v="31"/>
    <n v="1"/>
    <n v="8"/>
    <n v="0"/>
    <n v="0"/>
    <n v="8"/>
    <n v="2"/>
    <n v="6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32"/>
    <x v="1"/>
    <x v="1"/>
    <x v="14"/>
    <x v="0"/>
  </r>
  <r>
    <n v="1848"/>
    <n v="60200"/>
    <n v="0"/>
    <n v="1"/>
    <n v="3"/>
    <x v="5"/>
    <n v="72"/>
    <x v="4"/>
    <n v="2702"/>
    <x v="0"/>
    <n v="0"/>
    <n v="0"/>
    <n v="1"/>
    <n v="0"/>
    <n v="0"/>
    <n v="0"/>
    <n v="0"/>
    <n v="0"/>
    <n v="0"/>
    <n v="1"/>
    <n v="502"/>
    <n v="19"/>
    <n v="132"/>
    <n v="0"/>
    <n v="6"/>
    <n v="26"/>
    <n v="6"/>
    <n v="6"/>
    <n v="6"/>
    <n v="2"/>
    <n v="11"/>
    <x v="19"/>
    <x v="2"/>
    <x v="1"/>
    <n v="34.684210526315788"/>
    <x v="2"/>
    <n v="659"/>
    <x v="2"/>
    <n v="0"/>
    <n v="0"/>
    <n v="0"/>
    <n v="0"/>
    <n v="0"/>
    <n v="0"/>
    <m/>
    <n v="0"/>
    <n v="3"/>
    <n v="11"/>
    <n v="633"/>
    <x v="1"/>
    <x v="1"/>
    <x v="17"/>
    <x v="0"/>
  </r>
  <r>
    <n v="1849"/>
    <n v="49638"/>
    <n v="0"/>
    <n v="1"/>
    <n v="71"/>
    <x v="4"/>
    <n v="68"/>
    <x v="0"/>
    <n v="2230"/>
    <x v="3"/>
    <n v="1"/>
    <n v="0"/>
    <n v="0"/>
    <n v="0"/>
    <n v="0"/>
    <n v="0"/>
    <n v="0"/>
    <n v="1"/>
    <n v="0"/>
    <n v="0"/>
    <n v="18"/>
    <n v="10"/>
    <n v="3"/>
    <n v="3"/>
    <n v="5"/>
    <n v="0"/>
    <n v="1"/>
    <n v="2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9"/>
    <x v="1"/>
    <x v="1"/>
    <x v="28"/>
    <x v="0"/>
  </r>
  <r>
    <n v="1850"/>
    <n v="23830"/>
    <n v="0"/>
    <n v="0"/>
    <n v="3"/>
    <x v="5"/>
    <n v="33"/>
    <x v="2"/>
    <n v="2301"/>
    <x v="0"/>
    <n v="0"/>
    <n v="0"/>
    <n v="1"/>
    <n v="0"/>
    <n v="0"/>
    <n v="1"/>
    <n v="0"/>
    <n v="0"/>
    <n v="0"/>
    <n v="0"/>
    <n v="1"/>
    <n v="8"/>
    <n v="6"/>
    <n v="4"/>
    <n v="8"/>
    <n v="16"/>
    <n v="1"/>
    <n v="7"/>
    <n v="1"/>
    <n v="0"/>
    <n v="3"/>
    <x v="1"/>
    <x v="1"/>
    <x v="1"/>
    <n v="6.75"/>
    <x v="1"/>
    <n v="27"/>
    <x v="1"/>
    <n v="0"/>
    <n v="0"/>
    <n v="0"/>
    <n v="0"/>
    <n v="0"/>
    <n v="0"/>
    <m/>
    <n v="0"/>
    <n v="3"/>
    <n v="11"/>
    <n v="11"/>
    <x v="1"/>
    <x v="1"/>
    <x v="23"/>
    <x v="0"/>
  </r>
  <r>
    <n v="1851"/>
    <n v="33051"/>
    <n v="0"/>
    <n v="0"/>
    <n v="15"/>
    <x v="5"/>
    <n v="61"/>
    <x v="0"/>
    <n v="2841"/>
    <x v="4"/>
    <n v="0"/>
    <n v="0"/>
    <n v="0"/>
    <n v="0"/>
    <n v="1"/>
    <n v="0"/>
    <n v="0"/>
    <n v="0"/>
    <n v="1"/>
    <n v="0"/>
    <n v="100"/>
    <n v="71"/>
    <n v="243"/>
    <n v="108"/>
    <n v="94"/>
    <n v="219"/>
    <n v="3"/>
    <n v="9"/>
    <n v="9"/>
    <n v="1"/>
    <n v="8"/>
    <x v="23"/>
    <x v="2"/>
    <x v="2"/>
    <n v="34.222222222222221"/>
    <x v="2"/>
    <n v="616"/>
    <x v="2"/>
    <n v="0"/>
    <n v="0"/>
    <n v="0"/>
    <n v="0"/>
    <n v="0"/>
    <n v="0"/>
    <m/>
    <n v="0"/>
    <n v="3"/>
    <n v="11"/>
    <n v="397"/>
    <x v="0"/>
    <x v="0"/>
    <x v="17"/>
    <x v="0"/>
  </r>
  <r>
    <n v="1852"/>
    <n v="72905"/>
    <n v="0"/>
    <n v="0"/>
    <n v="52"/>
    <x v="0"/>
    <n v="62"/>
    <x v="0"/>
    <n v="2318"/>
    <x v="2"/>
    <n v="0"/>
    <n v="1"/>
    <n v="0"/>
    <n v="0"/>
    <n v="0"/>
    <n v="0"/>
    <n v="0"/>
    <n v="1"/>
    <n v="0"/>
    <n v="0"/>
    <n v="407"/>
    <n v="114"/>
    <n v="445"/>
    <n v="181"/>
    <n v="165"/>
    <n v="203"/>
    <n v="1"/>
    <n v="1"/>
    <n v="3"/>
    <n v="7"/>
    <n v="9"/>
    <x v="19"/>
    <x v="2"/>
    <x v="1"/>
    <n v="69.05263157894737"/>
    <x v="0"/>
    <n v="1312"/>
    <x v="4"/>
    <n v="1"/>
    <n v="0"/>
    <n v="0"/>
    <n v="0"/>
    <n v="0"/>
    <n v="1"/>
    <m/>
    <n v="0"/>
    <n v="3"/>
    <n v="11"/>
    <n v="1109"/>
    <x v="1"/>
    <x v="1"/>
    <x v="26"/>
    <x v="0"/>
  </r>
  <r>
    <n v="1853"/>
    <n v="69702"/>
    <n v="0"/>
    <n v="1"/>
    <n v="8"/>
    <x v="5"/>
    <n v="69"/>
    <x v="0"/>
    <n v="2654"/>
    <x v="1"/>
    <n v="0"/>
    <n v="0"/>
    <n v="0"/>
    <n v="1"/>
    <n v="0"/>
    <n v="0"/>
    <n v="0"/>
    <n v="0"/>
    <n v="0"/>
    <n v="1"/>
    <n v="664"/>
    <n v="9"/>
    <n v="240"/>
    <n v="50"/>
    <n v="19"/>
    <n v="57"/>
    <n v="2"/>
    <n v="4"/>
    <n v="7"/>
    <n v="7"/>
    <n v="10"/>
    <x v="13"/>
    <x v="0"/>
    <x v="1"/>
    <n v="40.916666666666664"/>
    <x v="2"/>
    <n v="982"/>
    <x v="2"/>
    <n v="0"/>
    <n v="0"/>
    <n v="0"/>
    <n v="0"/>
    <n v="0"/>
    <n v="0"/>
    <m/>
    <n v="0"/>
    <n v="3"/>
    <n v="11"/>
    <n v="925"/>
    <x v="1"/>
    <x v="1"/>
    <x v="17"/>
    <x v="0"/>
  </r>
  <r>
    <n v="1854"/>
    <n v="70300"/>
    <n v="1"/>
    <n v="0"/>
    <n v="89"/>
    <x v="3"/>
    <n v="45"/>
    <x v="3"/>
    <n v="2508"/>
    <x v="3"/>
    <n v="1"/>
    <n v="0"/>
    <n v="0"/>
    <n v="0"/>
    <n v="0"/>
    <n v="0"/>
    <n v="0"/>
    <n v="1"/>
    <n v="0"/>
    <n v="0"/>
    <n v="1045"/>
    <n v="61"/>
    <n v="338"/>
    <n v="60"/>
    <n v="46"/>
    <n v="46"/>
    <n v="3"/>
    <n v="8"/>
    <n v="5"/>
    <n v="5"/>
    <n v="13"/>
    <x v="18"/>
    <x v="0"/>
    <x v="1"/>
    <n v="67.391304347826093"/>
    <x v="0"/>
    <n v="1550"/>
    <x v="0"/>
    <n v="0"/>
    <n v="0"/>
    <n v="0"/>
    <n v="0"/>
    <n v="0"/>
    <n v="0"/>
    <m/>
    <n v="0"/>
    <n v="3"/>
    <n v="11"/>
    <n v="1504"/>
    <x v="1"/>
    <x v="1"/>
    <x v="13"/>
    <x v="0"/>
  </r>
  <r>
    <n v="1855"/>
    <n v="70643"/>
    <n v="0"/>
    <n v="0"/>
    <n v="66"/>
    <x v="4"/>
    <n v="36"/>
    <x v="2"/>
    <n v="2781"/>
    <x v="2"/>
    <n v="0"/>
    <n v="1"/>
    <n v="0"/>
    <n v="0"/>
    <n v="0"/>
    <n v="0"/>
    <n v="0"/>
    <n v="0"/>
    <n v="0"/>
    <n v="1"/>
    <n v="1218"/>
    <n v="107"/>
    <n v="304"/>
    <n v="23"/>
    <n v="143"/>
    <n v="33"/>
    <n v="1"/>
    <n v="6"/>
    <n v="5"/>
    <n v="8"/>
    <n v="4"/>
    <x v="5"/>
    <x v="2"/>
    <x v="0"/>
    <n v="105.58823529411765"/>
    <x v="0"/>
    <n v="1795"/>
    <x v="0"/>
    <n v="0"/>
    <n v="0"/>
    <n v="0"/>
    <n v="0"/>
    <n v="0"/>
    <n v="0"/>
    <m/>
    <n v="0"/>
    <n v="3"/>
    <n v="11"/>
    <n v="1762"/>
    <x v="0"/>
    <x v="0"/>
    <x v="45"/>
    <x v="0"/>
  </r>
  <r>
    <n v="1856"/>
    <n v="30396"/>
    <n v="1"/>
    <n v="0"/>
    <n v="22"/>
    <x v="2"/>
    <n v="51"/>
    <x v="1"/>
    <n v="2219"/>
    <x v="2"/>
    <n v="0"/>
    <n v="1"/>
    <n v="0"/>
    <n v="0"/>
    <n v="0"/>
    <n v="0"/>
    <n v="0"/>
    <n v="0"/>
    <n v="0"/>
    <n v="1"/>
    <n v="15"/>
    <n v="0"/>
    <n v="6"/>
    <n v="0"/>
    <n v="1"/>
    <n v="12"/>
    <n v="2"/>
    <n v="7"/>
    <n v="1"/>
    <n v="1"/>
    <n v="2"/>
    <x v="1"/>
    <x v="1"/>
    <x v="1"/>
    <n v="5.5"/>
    <x v="1"/>
    <n v="22"/>
    <x v="1"/>
    <n v="0"/>
    <n v="0"/>
    <n v="1"/>
    <n v="0"/>
    <n v="0"/>
    <n v="1"/>
    <m/>
    <n v="0"/>
    <n v="3"/>
    <n v="11"/>
    <n v="10"/>
    <x v="0"/>
    <x v="0"/>
    <x v="3"/>
    <x v="0"/>
  </r>
  <r>
    <n v="1857"/>
    <n v="50616"/>
    <n v="0"/>
    <n v="1"/>
    <n v="56"/>
    <x v="0"/>
    <n v="52"/>
    <x v="1"/>
    <n v="2231"/>
    <x v="3"/>
    <n v="1"/>
    <n v="0"/>
    <n v="0"/>
    <n v="0"/>
    <n v="0"/>
    <n v="0"/>
    <n v="0"/>
    <n v="0"/>
    <n v="0"/>
    <n v="1"/>
    <n v="128"/>
    <n v="0"/>
    <n v="16"/>
    <n v="0"/>
    <n v="1"/>
    <n v="4"/>
    <n v="2"/>
    <n v="7"/>
    <n v="4"/>
    <n v="0"/>
    <n v="4"/>
    <x v="6"/>
    <x v="3"/>
    <x v="2"/>
    <n v="18.125"/>
    <x v="1"/>
    <n v="145"/>
    <x v="3"/>
    <n v="0"/>
    <n v="0"/>
    <n v="0"/>
    <n v="0"/>
    <n v="0"/>
    <n v="0"/>
    <m/>
    <n v="0"/>
    <n v="3"/>
    <n v="11"/>
    <n v="141"/>
    <x v="1"/>
    <x v="1"/>
    <x v="10"/>
    <x v="0"/>
  </r>
  <r>
    <n v="1858"/>
    <n v="62772"/>
    <n v="0"/>
    <n v="1"/>
    <n v="74"/>
    <x v="4"/>
    <n v="51"/>
    <x v="1"/>
    <n v="2565"/>
    <x v="0"/>
    <n v="0"/>
    <n v="0"/>
    <n v="1"/>
    <n v="0"/>
    <n v="0"/>
    <n v="0"/>
    <n v="0"/>
    <n v="0"/>
    <n v="1"/>
    <n v="0"/>
    <n v="581"/>
    <n v="49"/>
    <n v="157"/>
    <n v="43"/>
    <n v="8"/>
    <n v="108"/>
    <n v="1"/>
    <n v="2"/>
    <n v="5"/>
    <n v="6"/>
    <n v="11"/>
    <x v="0"/>
    <x v="0"/>
    <x v="1"/>
    <n v="38.090909090909093"/>
    <x v="2"/>
    <n v="838"/>
    <x v="2"/>
    <n v="0"/>
    <n v="0"/>
    <n v="0"/>
    <n v="1"/>
    <n v="0"/>
    <n v="1"/>
    <m/>
    <n v="0"/>
    <n v="3"/>
    <n v="11"/>
    <n v="730"/>
    <x v="1"/>
    <x v="1"/>
    <x v="34"/>
    <x v="0"/>
  </r>
  <r>
    <n v="1859"/>
    <n v="30298"/>
    <n v="0"/>
    <n v="0"/>
    <n v="48"/>
    <x v="0"/>
    <n v="35"/>
    <x v="2"/>
    <n v="2200"/>
    <x v="0"/>
    <n v="0"/>
    <n v="0"/>
    <n v="1"/>
    <n v="0"/>
    <n v="0"/>
    <n v="0"/>
    <n v="0"/>
    <n v="0"/>
    <n v="0"/>
    <n v="1"/>
    <n v="6"/>
    <n v="3"/>
    <n v="12"/>
    <n v="6"/>
    <n v="1"/>
    <n v="0"/>
    <n v="1"/>
    <n v="3"/>
    <n v="1"/>
    <n v="1"/>
    <n v="3"/>
    <x v="7"/>
    <x v="3"/>
    <x v="1"/>
    <n v="5.6"/>
    <x v="1"/>
    <n v="28"/>
    <x v="1"/>
    <n v="0"/>
    <n v="0"/>
    <n v="0"/>
    <n v="0"/>
    <n v="0"/>
    <n v="0"/>
    <m/>
    <n v="0"/>
    <n v="3"/>
    <n v="11"/>
    <n v="28"/>
    <x v="1"/>
    <x v="1"/>
    <x v="8"/>
    <x v="0"/>
  </r>
  <r>
    <n v="1860"/>
    <n v="52413"/>
    <n v="1"/>
    <n v="0"/>
    <n v="67"/>
    <x v="4"/>
    <n v="36"/>
    <x v="2"/>
    <n v="2762"/>
    <x v="0"/>
    <n v="0"/>
    <n v="0"/>
    <n v="1"/>
    <n v="0"/>
    <n v="0"/>
    <n v="0"/>
    <n v="0"/>
    <n v="1"/>
    <n v="0"/>
    <n v="0"/>
    <n v="185"/>
    <n v="8"/>
    <n v="133"/>
    <n v="56"/>
    <n v="56"/>
    <n v="12"/>
    <n v="2"/>
    <n v="7"/>
    <n v="7"/>
    <n v="1"/>
    <n v="7"/>
    <x v="9"/>
    <x v="4"/>
    <x v="2"/>
    <n v="29.2"/>
    <x v="2"/>
    <n v="438"/>
    <x v="3"/>
    <n v="0"/>
    <n v="0"/>
    <n v="0"/>
    <n v="0"/>
    <n v="0"/>
    <n v="0"/>
    <m/>
    <n v="0"/>
    <n v="3"/>
    <n v="11"/>
    <n v="426"/>
    <x v="1"/>
    <x v="1"/>
    <x v="18"/>
    <x v="0"/>
  </r>
  <r>
    <n v="1861"/>
    <n v="44155"/>
    <n v="1"/>
    <n v="1"/>
    <n v="24"/>
    <x v="2"/>
    <n v="63"/>
    <x v="0"/>
    <n v="2320"/>
    <x v="2"/>
    <n v="0"/>
    <n v="1"/>
    <n v="0"/>
    <n v="0"/>
    <n v="0"/>
    <n v="0"/>
    <n v="0"/>
    <n v="0"/>
    <n v="0"/>
    <n v="1"/>
    <n v="22"/>
    <n v="1"/>
    <n v="9"/>
    <n v="0"/>
    <n v="0"/>
    <n v="14"/>
    <n v="1"/>
    <n v="4"/>
    <n v="1"/>
    <n v="1"/>
    <n v="2"/>
    <x v="1"/>
    <x v="1"/>
    <x v="1"/>
    <n v="8"/>
    <x v="1"/>
    <n v="32"/>
    <x v="1"/>
    <n v="0"/>
    <n v="0"/>
    <n v="0"/>
    <n v="0"/>
    <n v="0"/>
    <n v="0"/>
    <m/>
    <n v="0"/>
    <n v="3"/>
    <n v="11"/>
    <n v="18"/>
    <x v="1"/>
    <x v="1"/>
    <x v="3"/>
    <x v="0"/>
  </r>
  <r>
    <n v="1862"/>
    <n v="86979"/>
    <n v="0"/>
    <n v="0"/>
    <n v="67"/>
    <x v="4"/>
    <n v="49"/>
    <x v="3"/>
    <n v="2393"/>
    <x v="3"/>
    <n v="1"/>
    <n v="0"/>
    <n v="0"/>
    <n v="0"/>
    <n v="0"/>
    <n v="0"/>
    <n v="0"/>
    <n v="0"/>
    <n v="0"/>
    <n v="1"/>
    <n v="584"/>
    <n v="100"/>
    <n v="835"/>
    <n v="65"/>
    <n v="83"/>
    <n v="35"/>
    <n v="1"/>
    <n v="2"/>
    <n v="5"/>
    <n v="5"/>
    <n v="5"/>
    <x v="9"/>
    <x v="4"/>
    <x v="2"/>
    <n v="111.13333333333334"/>
    <x v="0"/>
    <n v="1667"/>
    <x v="0"/>
    <n v="0"/>
    <n v="0"/>
    <n v="1"/>
    <n v="0"/>
    <n v="0"/>
    <n v="1"/>
    <m/>
    <n v="0"/>
    <n v="3"/>
    <n v="11"/>
    <n v="1632"/>
    <x v="0"/>
    <x v="0"/>
    <x v="45"/>
    <x v="0"/>
  </r>
  <r>
    <n v="1863"/>
    <n v="76532"/>
    <n v="1"/>
    <n v="1"/>
    <n v="38"/>
    <x v="1"/>
    <n v="45"/>
    <x v="3"/>
    <n v="2452"/>
    <x v="1"/>
    <n v="0"/>
    <n v="0"/>
    <n v="0"/>
    <n v="1"/>
    <n v="0"/>
    <n v="0"/>
    <n v="0"/>
    <n v="1"/>
    <n v="0"/>
    <n v="0"/>
    <n v="355"/>
    <n v="30"/>
    <n v="177"/>
    <n v="90"/>
    <n v="138"/>
    <n v="30"/>
    <n v="4"/>
    <n v="5"/>
    <n v="9"/>
    <n v="5"/>
    <n v="7"/>
    <x v="27"/>
    <x v="0"/>
    <x v="2"/>
    <n v="37.61904761904762"/>
    <x v="2"/>
    <n v="790"/>
    <x v="2"/>
    <n v="0"/>
    <n v="0"/>
    <n v="0"/>
    <n v="0"/>
    <n v="0"/>
    <n v="0"/>
    <m/>
    <n v="0"/>
    <n v="3"/>
    <n v="11"/>
    <n v="760"/>
    <x v="1"/>
    <x v="1"/>
    <x v="5"/>
    <x v="0"/>
  </r>
  <r>
    <n v="1864"/>
    <n v="42081"/>
    <n v="1"/>
    <n v="0"/>
    <n v="86"/>
    <x v="3"/>
    <n v="38"/>
    <x v="2"/>
    <n v="2647"/>
    <x v="2"/>
    <n v="0"/>
    <n v="1"/>
    <n v="0"/>
    <n v="0"/>
    <n v="0"/>
    <n v="0"/>
    <n v="0"/>
    <n v="1"/>
    <n v="0"/>
    <n v="0"/>
    <n v="175"/>
    <n v="10"/>
    <n v="110"/>
    <n v="54"/>
    <n v="6"/>
    <n v="27"/>
    <n v="2"/>
    <n v="6"/>
    <n v="6"/>
    <n v="3"/>
    <n v="4"/>
    <x v="15"/>
    <x v="4"/>
    <x v="2"/>
    <n v="27.307692307692307"/>
    <x v="2"/>
    <n v="355"/>
    <x v="3"/>
    <n v="0"/>
    <n v="0"/>
    <n v="1"/>
    <n v="0"/>
    <n v="0"/>
    <n v="1"/>
    <m/>
    <n v="0"/>
    <n v="3"/>
    <n v="11"/>
    <n v="328"/>
    <x v="1"/>
    <x v="1"/>
    <x v="4"/>
    <x v="0"/>
  </r>
  <r>
    <n v="1865"/>
    <n v="67546"/>
    <n v="0"/>
    <n v="0"/>
    <n v="90"/>
    <x v="3"/>
    <n v="32"/>
    <x v="2"/>
    <n v="2826"/>
    <x v="2"/>
    <n v="0"/>
    <n v="1"/>
    <n v="0"/>
    <n v="0"/>
    <n v="0"/>
    <n v="0"/>
    <n v="0"/>
    <n v="0"/>
    <n v="0"/>
    <n v="1"/>
    <n v="864"/>
    <n v="134"/>
    <n v="768"/>
    <n v="150"/>
    <n v="38"/>
    <n v="172"/>
    <n v="1"/>
    <n v="3"/>
    <n v="4"/>
    <n v="10"/>
    <n v="5"/>
    <x v="19"/>
    <x v="2"/>
    <x v="0"/>
    <n v="102.84210526315789"/>
    <x v="0"/>
    <n v="1954"/>
    <x v="0"/>
    <n v="0"/>
    <n v="0"/>
    <n v="0"/>
    <n v="0"/>
    <n v="0"/>
    <n v="0"/>
    <m/>
    <n v="0"/>
    <n v="3"/>
    <n v="11"/>
    <n v="1782"/>
    <x v="1"/>
    <x v="1"/>
    <x v="13"/>
    <x v="0"/>
  </r>
  <r>
    <n v="1866"/>
    <n v="88420"/>
    <n v="0"/>
    <n v="0"/>
    <n v="87"/>
    <x v="3"/>
    <n v="31"/>
    <x v="2"/>
    <n v="2217"/>
    <x v="1"/>
    <n v="0"/>
    <n v="0"/>
    <n v="0"/>
    <n v="1"/>
    <n v="0"/>
    <n v="0"/>
    <n v="0"/>
    <n v="0"/>
    <n v="1"/>
    <n v="0"/>
    <n v="957"/>
    <n v="153"/>
    <n v="612"/>
    <n v="99"/>
    <n v="95"/>
    <n v="153"/>
    <n v="1"/>
    <n v="1"/>
    <n v="4"/>
    <n v="7"/>
    <n v="8"/>
    <x v="19"/>
    <x v="2"/>
    <x v="1"/>
    <n v="100.84210526315789"/>
    <x v="0"/>
    <n v="1916"/>
    <x v="0"/>
    <n v="1"/>
    <n v="0"/>
    <n v="1"/>
    <n v="0"/>
    <n v="1"/>
    <n v="3"/>
    <m/>
    <n v="0"/>
    <n v="3"/>
    <n v="11"/>
    <n v="1763"/>
    <x v="1"/>
    <x v="1"/>
    <x v="13"/>
    <x v="0"/>
  </r>
  <r>
    <n v="1867"/>
    <n v="31158"/>
    <n v="1"/>
    <n v="0"/>
    <n v="62"/>
    <x v="4"/>
    <n v="35"/>
    <x v="2"/>
    <n v="2677"/>
    <x v="2"/>
    <n v="0"/>
    <n v="1"/>
    <n v="0"/>
    <n v="0"/>
    <n v="0"/>
    <n v="0"/>
    <n v="0"/>
    <n v="1"/>
    <n v="0"/>
    <n v="0"/>
    <n v="25"/>
    <n v="6"/>
    <n v="16"/>
    <n v="20"/>
    <n v="0"/>
    <n v="5"/>
    <n v="2"/>
    <n v="8"/>
    <n v="2"/>
    <n v="0"/>
    <n v="3"/>
    <x v="7"/>
    <x v="3"/>
    <x v="1"/>
    <n v="13.4"/>
    <x v="1"/>
    <n v="67"/>
    <x v="1"/>
    <n v="0"/>
    <n v="0"/>
    <n v="0"/>
    <n v="0"/>
    <n v="0"/>
    <n v="0"/>
    <m/>
    <n v="0"/>
    <n v="3"/>
    <n v="11"/>
    <n v="62"/>
    <x v="1"/>
    <x v="1"/>
    <x v="28"/>
    <x v="0"/>
  </r>
  <r>
    <n v="1868"/>
    <n v="61671"/>
    <n v="0"/>
    <n v="1"/>
    <n v="23"/>
    <x v="2"/>
    <n v="52"/>
    <x v="1"/>
    <n v="2185"/>
    <x v="3"/>
    <n v="1"/>
    <n v="0"/>
    <n v="0"/>
    <n v="0"/>
    <n v="0"/>
    <n v="0"/>
    <n v="0"/>
    <n v="1"/>
    <n v="0"/>
    <n v="0"/>
    <n v="641"/>
    <n v="7"/>
    <n v="56"/>
    <n v="0"/>
    <n v="0"/>
    <n v="28"/>
    <n v="8"/>
    <n v="8"/>
    <n v="10"/>
    <n v="4"/>
    <n v="6"/>
    <x v="2"/>
    <x v="2"/>
    <x v="2"/>
    <n v="35.200000000000003"/>
    <x v="2"/>
    <n v="704"/>
    <x v="2"/>
    <n v="1"/>
    <n v="0"/>
    <n v="0"/>
    <n v="1"/>
    <n v="0"/>
    <n v="2"/>
    <m/>
    <n v="0"/>
    <n v="3"/>
    <n v="11"/>
    <n v="676"/>
    <x v="1"/>
    <x v="1"/>
    <x v="2"/>
    <x v="0"/>
  </r>
  <r>
    <n v="1869"/>
    <n v="69719"/>
    <n v="0"/>
    <n v="0"/>
    <n v="99"/>
    <x v="3"/>
    <n v="46"/>
    <x v="3"/>
    <n v="2193"/>
    <x v="0"/>
    <n v="0"/>
    <n v="0"/>
    <n v="1"/>
    <n v="0"/>
    <n v="0"/>
    <n v="0"/>
    <n v="0"/>
    <n v="1"/>
    <n v="0"/>
    <n v="0"/>
    <n v="273"/>
    <n v="86"/>
    <n v="208"/>
    <n v="177"/>
    <n v="14"/>
    <n v="43"/>
    <n v="1"/>
    <n v="1"/>
    <n v="2"/>
    <n v="3"/>
    <n v="5"/>
    <x v="16"/>
    <x v="3"/>
    <x v="1"/>
    <n v="75.8"/>
    <x v="0"/>
    <n v="758"/>
    <x v="2"/>
    <n v="0"/>
    <n v="0"/>
    <n v="0"/>
    <n v="0"/>
    <n v="0"/>
    <n v="0"/>
    <m/>
    <n v="0"/>
    <n v="3"/>
    <n v="11"/>
    <n v="715"/>
    <x v="1"/>
    <x v="1"/>
    <x v="46"/>
    <x v="0"/>
  </r>
  <r>
    <n v="1870"/>
    <n v="49160"/>
    <n v="0"/>
    <n v="1"/>
    <n v="29"/>
    <x v="2"/>
    <n v="71"/>
    <x v="4"/>
    <n v="2411"/>
    <x v="3"/>
    <n v="1"/>
    <n v="0"/>
    <n v="0"/>
    <n v="0"/>
    <n v="0"/>
    <n v="0"/>
    <n v="0"/>
    <n v="1"/>
    <n v="0"/>
    <n v="0"/>
    <n v="122"/>
    <n v="21"/>
    <n v="43"/>
    <n v="25"/>
    <n v="10"/>
    <n v="15"/>
    <n v="2"/>
    <n v="6"/>
    <n v="3"/>
    <n v="1"/>
    <n v="6"/>
    <x v="16"/>
    <x v="3"/>
    <x v="1"/>
    <n v="22.1"/>
    <x v="1"/>
    <n v="221"/>
    <x v="3"/>
    <n v="0"/>
    <n v="0"/>
    <n v="0"/>
    <n v="0"/>
    <n v="0"/>
    <n v="0"/>
    <m/>
    <n v="0"/>
    <n v="3"/>
    <n v="11"/>
    <n v="206"/>
    <x v="1"/>
    <x v="1"/>
    <x v="20"/>
    <x v="0"/>
  </r>
  <r>
    <n v="1871"/>
    <n v="24882"/>
    <n v="1"/>
    <n v="0"/>
    <n v="52"/>
    <x v="0"/>
    <n v="42"/>
    <x v="3"/>
    <n v="2817"/>
    <x v="1"/>
    <n v="0"/>
    <n v="0"/>
    <n v="0"/>
    <n v="1"/>
    <n v="0"/>
    <n v="0"/>
    <n v="1"/>
    <n v="0"/>
    <n v="0"/>
    <n v="0"/>
    <n v="1"/>
    <n v="4"/>
    <n v="10"/>
    <n v="29"/>
    <n v="0"/>
    <n v="36"/>
    <n v="1"/>
    <n v="6"/>
    <n v="1"/>
    <n v="1"/>
    <n v="2"/>
    <x v="1"/>
    <x v="1"/>
    <x v="1"/>
    <n v="11"/>
    <x v="1"/>
    <n v="44"/>
    <x v="1"/>
    <n v="0"/>
    <n v="0"/>
    <n v="1"/>
    <n v="0"/>
    <n v="0"/>
    <n v="1"/>
    <m/>
    <n v="0"/>
    <n v="3"/>
    <n v="11"/>
    <n v="8"/>
    <x v="1"/>
    <x v="1"/>
    <x v="8"/>
    <x v="0"/>
  </r>
  <r>
    <n v="1872"/>
    <n v="90933"/>
    <n v="0"/>
    <n v="0"/>
    <n v="90"/>
    <x v="3"/>
    <n v="66"/>
    <x v="0"/>
    <n v="2249"/>
    <x v="0"/>
    <n v="0"/>
    <n v="0"/>
    <n v="1"/>
    <n v="0"/>
    <n v="0"/>
    <n v="0"/>
    <n v="0"/>
    <n v="0"/>
    <n v="0"/>
    <n v="1"/>
    <n v="1020"/>
    <n v="31"/>
    <n v="430"/>
    <n v="62"/>
    <n v="63"/>
    <n v="79"/>
    <n v="1"/>
    <n v="1"/>
    <n v="4"/>
    <n v="6"/>
    <n v="4"/>
    <x v="4"/>
    <x v="4"/>
    <x v="0"/>
    <n v="114.71428571428571"/>
    <x v="0"/>
    <n v="1606"/>
    <x v="0"/>
    <n v="0"/>
    <n v="0"/>
    <n v="0"/>
    <n v="0"/>
    <n v="1"/>
    <n v="1"/>
    <m/>
    <n v="0"/>
    <n v="3"/>
    <n v="11"/>
    <n v="1527"/>
    <x v="1"/>
    <x v="1"/>
    <x v="13"/>
    <x v="0"/>
  </r>
  <r>
    <n v="1873"/>
    <n v="113734"/>
    <n v="0"/>
    <n v="0"/>
    <n v="9"/>
    <x v="5"/>
    <n v="75"/>
    <x v="4"/>
    <n v="2191"/>
    <x v="0"/>
    <n v="0"/>
    <n v="0"/>
    <n v="1"/>
    <n v="0"/>
    <n v="0"/>
    <n v="0"/>
    <n v="0"/>
    <n v="0"/>
    <n v="0"/>
    <n v="1"/>
    <n v="6"/>
    <n v="2"/>
    <n v="3"/>
    <n v="1"/>
    <n v="262"/>
    <n v="3"/>
    <n v="0"/>
    <n v="1"/>
    <n v="27"/>
    <n v="0"/>
    <n v="0"/>
    <x v="26"/>
    <x v="0"/>
    <x v="2"/>
    <n v="10.148148148148149"/>
    <x v="1"/>
    <n v="274"/>
    <x v="3"/>
    <n v="0"/>
    <n v="0"/>
    <n v="0"/>
    <n v="0"/>
    <n v="0"/>
    <n v="0"/>
    <m/>
    <n v="0"/>
    <n v="3"/>
    <n v="11"/>
    <n v="271"/>
    <x v="1"/>
    <x v="1"/>
    <x v="19"/>
    <x v="0"/>
  </r>
  <r>
    <n v="1874"/>
    <n v="59292"/>
    <n v="0"/>
    <n v="1"/>
    <n v="71"/>
    <x v="4"/>
    <n v="70"/>
    <x v="4"/>
    <n v="2540"/>
    <x v="1"/>
    <n v="0"/>
    <n v="0"/>
    <n v="0"/>
    <n v="1"/>
    <n v="0"/>
    <n v="0"/>
    <n v="0"/>
    <n v="0"/>
    <n v="0"/>
    <n v="1"/>
    <n v="378"/>
    <n v="14"/>
    <n v="68"/>
    <n v="19"/>
    <n v="14"/>
    <n v="14"/>
    <n v="2"/>
    <n v="3"/>
    <n v="3"/>
    <n v="5"/>
    <n v="8"/>
    <x v="21"/>
    <x v="2"/>
    <x v="1"/>
    <n v="30.8125"/>
    <x v="2"/>
    <n v="493"/>
    <x v="3"/>
    <n v="0"/>
    <n v="0"/>
    <n v="0"/>
    <n v="0"/>
    <n v="0"/>
    <n v="0"/>
    <m/>
    <n v="0"/>
    <n v="3"/>
    <n v="11"/>
    <n v="479"/>
    <x v="1"/>
    <x v="1"/>
    <x v="18"/>
    <x v="0"/>
  </r>
  <r>
    <n v="1875"/>
    <n v="45759"/>
    <n v="1"/>
    <n v="1"/>
    <n v="13"/>
    <x v="5"/>
    <n v="56"/>
    <x v="1"/>
    <n v="2650"/>
    <x v="2"/>
    <n v="0"/>
    <n v="1"/>
    <n v="0"/>
    <n v="0"/>
    <n v="0"/>
    <n v="0"/>
    <n v="0"/>
    <n v="0"/>
    <n v="0"/>
    <n v="1"/>
    <n v="42"/>
    <n v="1"/>
    <n v="18"/>
    <n v="3"/>
    <n v="0"/>
    <n v="4"/>
    <n v="2"/>
    <n v="7"/>
    <n v="2"/>
    <n v="0"/>
    <n v="3"/>
    <x v="7"/>
    <x v="3"/>
    <x v="1"/>
    <n v="12.8"/>
    <x v="1"/>
    <n v="64"/>
    <x v="1"/>
    <n v="0"/>
    <n v="0"/>
    <n v="0"/>
    <n v="0"/>
    <n v="0"/>
    <n v="0"/>
    <m/>
    <n v="0"/>
    <n v="3"/>
    <n v="11"/>
    <n v="60"/>
    <x v="1"/>
    <x v="1"/>
    <x v="23"/>
    <x v="0"/>
  </r>
  <r>
    <n v="1876"/>
    <n v="22148"/>
    <n v="0"/>
    <n v="0"/>
    <n v="16"/>
    <x v="2"/>
    <n v="37"/>
    <x v="2"/>
    <n v="2236"/>
    <x v="0"/>
    <n v="0"/>
    <n v="0"/>
    <n v="1"/>
    <n v="0"/>
    <n v="0"/>
    <n v="0"/>
    <n v="0"/>
    <n v="1"/>
    <n v="0"/>
    <n v="0"/>
    <n v="15"/>
    <n v="5"/>
    <n v="14"/>
    <n v="0"/>
    <n v="4"/>
    <n v="11"/>
    <n v="1"/>
    <n v="7"/>
    <n v="1"/>
    <n v="0"/>
    <n v="3"/>
    <x v="1"/>
    <x v="1"/>
    <x v="1"/>
    <n v="9.5"/>
    <x v="1"/>
    <n v="38"/>
    <x v="1"/>
    <n v="0"/>
    <n v="0"/>
    <n v="0"/>
    <n v="0"/>
    <n v="0"/>
    <n v="0"/>
    <m/>
    <n v="0"/>
    <n v="3"/>
    <n v="11"/>
    <n v="27"/>
    <x v="1"/>
    <x v="1"/>
    <x v="3"/>
    <x v="0"/>
  </r>
  <r>
    <n v="1877"/>
    <n v="73395"/>
    <n v="0"/>
    <n v="0"/>
    <n v="94"/>
    <x v="3"/>
    <n v="33"/>
    <x v="2"/>
    <n v="2262"/>
    <x v="2"/>
    <n v="0"/>
    <n v="1"/>
    <n v="0"/>
    <n v="0"/>
    <n v="0"/>
    <n v="0"/>
    <n v="0"/>
    <n v="0"/>
    <n v="1"/>
    <n v="0"/>
    <n v="272"/>
    <n v="7"/>
    <n v="80"/>
    <n v="20"/>
    <n v="7"/>
    <n v="11"/>
    <n v="1"/>
    <n v="2"/>
    <n v="4"/>
    <n v="4"/>
    <n v="6"/>
    <x v="4"/>
    <x v="4"/>
    <x v="1"/>
    <n v="27.571428571428573"/>
    <x v="2"/>
    <n v="386"/>
    <x v="3"/>
    <n v="0"/>
    <n v="0"/>
    <n v="0"/>
    <n v="0"/>
    <n v="0"/>
    <n v="0"/>
    <m/>
    <n v="0"/>
    <n v="3"/>
    <n v="11"/>
    <n v="375"/>
    <x v="1"/>
    <x v="1"/>
    <x v="4"/>
    <x v="0"/>
  </r>
  <r>
    <n v="1878"/>
    <n v="29819"/>
    <n v="1"/>
    <n v="0"/>
    <n v="77"/>
    <x v="3"/>
    <n v="49"/>
    <x v="3"/>
    <n v="2407"/>
    <x v="3"/>
    <n v="1"/>
    <n v="0"/>
    <n v="0"/>
    <n v="0"/>
    <n v="0"/>
    <n v="0"/>
    <n v="0"/>
    <n v="1"/>
    <n v="0"/>
    <n v="0"/>
    <n v="9"/>
    <n v="1"/>
    <n v="24"/>
    <n v="2"/>
    <n v="1"/>
    <n v="2"/>
    <n v="3"/>
    <n v="6"/>
    <n v="3"/>
    <n v="0"/>
    <n v="3"/>
    <x v="3"/>
    <x v="3"/>
    <x v="2"/>
    <n v="6.166666666666667"/>
    <x v="1"/>
    <n v="37"/>
    <x v="1"/>
    <n v="0"/>
    <n v="0"/>
    <n v="0"/>
    <n v="0"/>
    <n v="0"/>
    <n v="0"/>
    <m/>
    <n v="0"/>
    <n v="3"/>
    <n v="11"/>
    <n v="35"/>
    <x v="1"/>
    <x v="1"/>
    <x v="14"/>
    <x v="0"/>
  </r>
  <r>
    <n v="1879"/>
    <n v="45688"/>
    <n v="0"/>
    <n v="1"/>
    <n v="20"/>
    <x v="2"/>
    <n v="52"/>
    <x v="1"/>
    <n v="2314"/>
    <x v="2"/>
    <n v="0"/>
    <n v="1"/>
    <n v="0"/>
    <n v="0"/>
    <n v="0"/>
    <n v="0"/>
    <n v="0"/>
    <n v="1"/>
    <n v="0"/>
    <n v="0"/>
    <n v="279"/>
    <n v="0"/>
    <n v="18"/>
    <n v="0"/>
    <n v="0"/>
    <n v="9"/>
    <n v="2"/>
    <n v="4"/>
    <n v="3"/>
    <n v="1"/>
    <n v="8"/>
    <x v="10"/>
    <x v="4"/>
    <x v="1"/>
    <n v="24.75"/>
    <x v="1"/>
    <n v="297"/>
    <x v="3"/>
    <n v="0"/>
    <n v="0"/>
    <n v="0"/>
    <n v="1"/>
    <n v="0"/>
    <n v="1"/>
    <m/>
    <n v="0"/>
    <n v="3"/>
    <n v="11"/>
    <n v="288"/>
    <x v="1"/>
    <x v="1"/>
    <x v="20"/>
    <x v="0"/>
  </r>
  <r>
    <n v="1880"/>
    <n v="62820"/>
    <n v="0"/>
    <n v="0"/>
    <n v="51"/>
    <x v="0"/>
    <n v="66"/>
    <x v="0"/>
    <n v="2573"/>
    <x v="2"/>
    <n v="0"/>
    <n v="1"/>
    <n v="0"/>
    <n v="0"/>
    <n v="0"/>
    <n v="0"/>
    <n v="0"/>
    <n v="1"/>
    <n v="0"/>
    <n v="0"/>
    <n v="398"/>
    <n v="61"/>
    <n v="265"/>
    <n v="138"/>
    <n v="61"/>
    <n v="53"/>
    <n v="1"/>
    <n v="1"/>
    <n v="3"/>
    <n v="4"/>
    <n v="6"/>
    <x v="15"/>
    <x v="4"/>
    <x v="1"/>
    <n v="71"/>
    <x v="0"/>
    <n v="923"/>
    <x v="2"/>
    <n v="0"/>
    <n v="0"/>
    <n v="0"/>
    <n v="0"/>
    <n v="0"/>
    <n v="0"/>
    <m/>
    <n v="0"/>
    <n v="3"/>
    <n v="11"/>
    <n v="870"/>
    <x v="1"/>
    <x v="1"/>
    <x v="41"/>
    <x v="0"/>
  </r>
  <r>
    <n v="1881"/>
    <n v="60491"/>
    <n v="0"/>
    <n v="1"/>
    <n v="81"/>
    <x v="3"/>
    <n v="49"/>
    <x v="3"/>
    <n v="2455"/>
    <x v="2"/>
    <n v="0"/>
    <n v="1"/>
    <n v="0"/>
    <n v="0"/>
    <n v="0"/>
    <n v="0"/>
    <n v="0"/>
    <n v="0"/>
    <n v="0"/>
    <n v="1"/>
    <n v="637"/>
    <n v="47"/>
    <n v="237"/>
    <n v="12"/>
    <n v="19"/>
    <n v="76"/>
    <n v="4"/>
    <n v="5"/>
    <n v="6"/>
    <n v="11"/>
    <n v="7"/>
    <x v="13"/>
    <x v="0"/>
    <x v="0"/>
    <n v="39.666666666666664"/>
    <x v="2"/>
    <n v="952"/>
    <x v="2"/>
    <n v="0"/>
    <n v="0"/>
    <n v="0"/>
    <n v="0"/>
    <n v="0"/>
    <n v="0"/>
    <m/>
    <n v="0"/>
    <n v="3"/>
    <n v="11"/>
    <n v="876"/>
    <x v="1"/>
    <x v="1"/>
    <x v="30"/>
    <x v="0"/>
  </r>
  <r>
    <n v="1882"/>
    <n v="33235"/>
    <n v="1"/>
    <n v="0"/>
    <n v="71"/>
    <x v="4"/>
    <n v="34"/>
    <x v="2"/>
    <n v="2303"/>
    <x v="1"/>
    <n v="0"/>
    <n v="0"/>
    <n v="0"/>
    <n v="1"/>
    <n v="0"/>
    <n v="0"/>
    <n v="0"/>
    <n v="1"/>
    <n v="0"/>
    <n v="0"/>
    <n v="45"/>
    <n v="0"/>
    <n v="16"/>
    <n v="2"/>
    <n v="1"/>
    <n v="6"/>
    <n v="1"/>
    <n v="7"/>
    <n v="3"/>
    <n v="0"/>
    <n v="3"/>
    <x v="3"/>
    <x v="3"/>
    <x v="2"/>
    <n v="10.666666666666666"/>
    <x v="1"/>
    <n v="64"/>
    <x v="1"/>
    <n v="0"/>
    <n v="0"/>
    <n v="0"/>
    <n v="0"/>
    <n v="0"/>
    <n v="0"/>
    <m/>
    <n v="0"/>
    <n v="3"/>
    <n v="11"/>
    <n v="58"/>
    <x v="1"/>
    <x v="1"/>
    <x v="28"/>
    <x v="0"/>
  </r>
  <r>
    <n v="1883"/>
    <n v="35701"/>
    <n v="0"/>
    <n v="0"/>
    <n v="36"/>
    <x v="1"/>
    <n v="61"/>
    <x v="0"/>
    <n v="2626"/>
    <x v="2"/>
    <n v="0"/>
    <n v="1"/>
    <n v="0"/>
    <n v="0"/>
    <n v="0"/>
    <n v="0"/>
    <n v="0"/>
    <n v="1"/>
    <n v="0"/>
    <n v="0"/>
    <n v="21"/>
    <n v="1"/>
    <n v="9"/>
    <n v="7"/>
    <n v="3"/>
    <n v="5"/>
    <n v="1"/>
    <n v="6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36"/>
    <x v="1"/>
    <x v="1"/>
    <x v="1"/>
    <x v="0"/>
  </r>
  <r>
    <n v="1884"/>
    <n v="31535"/>
    <n v="1"/>
    <n v="0"/>
    <n v="95"/>
    <x v="3"/>
    <n v="40"/>
    <x v="3"/>
    <n v="2435"/>
    <x v="2"/>
    <n v="0"/>
    <n v="1"/>
    <n v="0"/>
    <n v="0"/>
    <n v="0"/>
    <n v="0"/>
    <n v="0"/>
    <n v="0"/>
    <n v="1"/>
    <n v="0"/>
    <n v="15"/>
    <n v="4"/>
    <n v="13"/>
    <n v="0"/>
    <n v="0"/>
    <n v="19"/>
    <n v="1"/>
    <n v="7"/>
    <n v="1"/>
    <n v="1"/>
    <n v="2"/>
    <x v="1"/>
    <x v="1"/>
    <x v="1"/>
    <n v="8"/>
    <x v="1"/>
    <n v="32"/>
    <x v="1"/>
    <n v="0"/>
    <n v="0"/>
    <n v="1"/>
    <n v="0"/>
    <n v="0"/>
    <n v="1"/>
    <m/>
    <n v="0"/>
    <n v="3"/>
    <n v="11"/>
    <n v="13"/>
    <x v="1"/>
    <x v="1"/>
    <x v="14"/>
    <x v="0"/>
  </r>
  <r>
    <n v="1885"/>
    <n v="92556"/>
    <n v="0"/>
    <n v="0"/>
    <n v="32"/>
    <x v="1"/>
    <n v="60"/>
    <x v="0"/>
    <n v="2229"/>
    <x v="1"/>
    <n v="0"/>
    <n v="0"/>
    <n v="0"/>
    <n v="1"/>
    <n v="0"/>
    <n v="1"/>
    <n v="0"/>
    <n v="0"/>
    <n v="0"/>
    <n v="0"/>
    <n v="493"/>
    <n v="183"/>
    <n v="352"/>
    <n v="184"/>
    <n v="23"/>
    <n v="28"/>
    <n v="0"/>
    <n v="0"/>
    <n v="3"/>
    <n v="5"/>
    <n v="13"/>
    <x v="27"/>
    <x v="0"/>
    <x v="1"/>
    <n v="58.80952380952381"/>
    <x v="0"/>
    <n v="1235"/>
    <x v="4"/>
    <n v="0"/>
    <n v="0"/>
    <n v="0"/>
    <n v="0"/>
    <n v="0"/>
    <n v="0"/>
    <m/>
    <n v="0"/>
    <n v="3"/>
    <n v="11"/>
    <n v="1207"/>
    <x v="1"/>
    <x v="1"/>
    <x v="24"/>
    <x v="1"/>
  </r>
  <r>
    <n v="1886"/>
    <n v="67384"/>
    <n v="0"/>
    <n v="1"/>
    <n v="32"/>
    <x v="1"/>
    <n v="50"/>
    <x v="1"/>
    <n v="2755"/>
    <x v="0"/>
    <n v="0"/>
    <n v="0"/>
    <n v="1"/>
    <n v="0"/>
    <n v="0"/>
    <n v="0"/>
    <n v="0"/>
    <n v="1"/>
    <n v="0"/>
    <n v="0"/>
    <n v="957"/>
    <n v="40"/>
    <n v="175"/>
    <n v="158"/>
    <n v="53"/>
    <n v="107"/>
    <n v="2"/>
    <n v="5"/>
    <n v="7"/>
    <n v="8"/>
    <n v="5"/>
    <x v="2"/>
    <x v="2"/>
    <x v="0"/>
    <n v="69.150000000000006"/>
    <x v="0"/>
    <n v="1383"/>
    <x v="4"/>
    <n v="0"/>
    <n v="0"/>
    <n v="0"/>
    <n v="1"/>
    <n v="0"/>
    <n v="1"/>
    <m/>
    <n v="0"/>
    <n v="3"/>
    <n v="11"/>
    <n v="1276"/>
    <x v="1"/>
    <x v="1"/>
    <x v="24"/>
    <x v="1"/>
  </r>
  <r>
    <n v="1887"/>
    <n v="80573"/>
    <n v="0"/>
    <n v="0"/>
    <n v="85"/>
    <x v="3"/>
    <n v="49"/>
    <x v="3"/>
    <n v="2782"/>
    <x v="1"/>
    <n v="0"/>
    <n v="0"/>
    <n v="0"/>
    <n v="1"/>
    <n v="0"/>
    <n v="0"/>
    <n v="0"/>
    <n v="0"/>
    <n v="1"/>
    <n v="0"/>
    <n v="829"/>
    <n v="138"/>
    <n v="430"/>
    <n v="60"/>
    <n v="92"/>
    <n v="15"/>
    <n v="1"/>
    <n v="2"/>
    <n v="4"/>
    <n v="6"/>
    <n v="13"/>
    <x v="18"/>
    <x v="0"/>
    <x v="1"/>
    <n v="67.347826086956516"/>
    <x v="0"/>
    <n v="1549"/>
    <x v="0"/>
    <n v="0"/>
    <n v="0"/>
    <n v="0"/>
    <n v="0"/>
    <n v="0"/>
    <n v="0"/>
    <m/>
    <n v="0"/>
    <n v="3"/>
    <n v="11"/>
    <n v="1534"/>
    <x v="1"/>
    <x v="1"/>
    <x v="13"/>
    <x v="0"/>
  </r>
  <r>
    <n v="1888"/>
    <n v="77870"/>
    <n v="0"/>
    <n v="1"/>
    <n v="93"/>
    <x v="3"/>
    <n v="53"/>
    <x v="1"/>
    <n v="2835"/>
    <x v="2"/>
    <n v="0"/>
    <n v="1"/>
    <n v="0"/>
    <n v="0"/>
    <n v="0"/>
    <n v="0"/>
    <n v="0"/>
    <n v="1"/>
    <n v="0"/>
    <n v="0"/>
    <n v="1017"/>
    <n v="50"/>
    <n v="500"/>
    <n v="65"/>
    <n v="50"/>
    <n v="133"/>
    <n v="3"/>
    <n v="8"/>
    <n v="5"/>
    <n v="5"/>
    <n v="5"/>
    <x v="9"/>
    <x v="4"/>
    <x v="2"/>
    <n v="112.13333333333334"/>
    <x v="0"/>
    <n v="1682"/>
    <x v="0"/>
    <n v="1"/>
    <n v="0"/>
    <n v="0"/>
    <n v="1"/>
    <n v="0"/>
    <n v="2"/>
    <m/>
    <n v="0"/>
    <n v="3"/>
    <n v="11"/>
    <n v="1549"/>
    <x v="0"/>
    <x v="0"/>
    <x v="13"/>
    <x v="0"/>
  </r>
  <r>
    <n v="1889"/>
    <n v="52278"/>
    <n v="0"/>
    <n v="1"/>
    <n v="24"/>
    <x v="2"/>
    <n v="57"/>
    <x v="1"/>
    <n v="2679"/>
    <x v="4"/>
    <n v="0"/>
    <n v="0"/>
    <n v="0"/>
    <n v="0"/>
    <n v="1"/>
    <n v="0"/>
    <n v="0"/>
    <n v="0"/>
    <n v="0"/>
    <n v="1"/>
    <n v="953"/>
    <n v="0"/>
    <n v="71"/>
    <n v="0"/>
    <n v="0"/>
    <n v="174"/>
    <n v="6"/>
    <n v="8"/>
    <n v="10"/>
    <n v="5"/>
    <n v="10"/>
    <x v="11"/>
    <x v="0"/>
    <x v="2"/>
    <n v="40.96"/>
    <x v="2"/>
    <n v="1024"/>
    <x v="4"/>
    <n v="0"/>
    <n v="0"/>
    <n v="0"/>
    <n v="0"/>
    <n v="0"/>
    <n v="0"/>
    <m/>
    <n v="0"/>
    <n v="3"/>
    <n v="11"/>
    <n v="850"/>
    <x v="1"/>
    <x v="1"/>
    <x v="29"/>
    <x v="1"/>
  </r>
  <r>
    <n v="1890"/>
    <n v="57107"/>
    <n v="0"/>
    <n v="1"/>
    <n v="44"/>
    <x v="1"/>
    <n v="52"/>
    <x v="1"/>
    <n v="2833"/>
    <x v="0"/>
    <n v="0"/>
    <n v="0"/>
    <n v="1"/>
    <n v="0"/>
    <n v="0"/>
    <n v="0"/>
    <n v="0"/>
    <n v="1"/>
    <n v="0"/>
    <n v="0"/>
    <n v="159"/>
    <n v="0"/>
    <n v="120"/>
    <n v="0"/>
    <n v="0"/>
    <n v="137"/>
    <n v="7"/>
    <n v="8"/>
    <n v="4"/>
    <n v="4"/>
    <n v="8"/>
    <x v="21"/>
    <x v="2"/>
    <x v="1"/>
    <n v="17.4375"/>
    <x v="1"/>
    <n v="279"/>
    <x v="3"/>
    <n v="0"/>
    <n v="1"/>
    <n v="0"/>
    <n v="1"/>
    <n v="0"/>
    <n v="2"/>
    <m/>
    <n v="0"/>
    <n v="3"/>
    <n v="11"/>
    <n v="142"/>
    <x v="0"/>
    <x v="0"/>
    <x v="6"/>
    <x v="0"/>
  </r>
  <r>
    <n v="1891"/>
    <n v="18929"/>
    <n v="0"/>
    <n v="0"/>
    <n v="15"/>
    <x v="5"/>
    <n v="30"/>
    <x v="2"/>
    <n v="2657"/>
    <x v="2"/>
    <n v="0"/>
    <n v="1"/>
    <n v="0"/>
    <n v="0"/>
    <n v="0"/>
    <n v="0"/>
    <n v="0"/>
    <n v="1"/>
    <n v="0"/>
    <n v="0"/>
    <n v="32"/>
    <n v="0"/>
    <n v="8"/>
    <n v="23"/>
    <n v="4"/>
    <n v="18"/>
    <n v="1"/>
    <n v="6"/>
    <n v="1"/>
    <n v="0"/>
    <n v="4"/>
    <x v="7"/>
    <x v="3"/>
    <x v="1"/>
    <n v="13.4"/>
    <x v="1"/>
    <n v="67"/>
    <x v="1"/>
    <n v="0"/>
    <n v="0"/>
    <n v="0"/>
    <n v="0"/>
    <n v="0"/>
    <n v="0"/>
    <m/>
    <n v="0"/>
    <n v="3"/>
    <n v="11"/>
    <n v="49"/>
    <x v="1"/>
    <x v="1"/>
    <x v="23"/>
    <x v="0"/>
  </r>
  <r>
    <n v="1892"/>
    <n v="36038"/>
    <n v="1"/>
    <n v="0"/>
    <n v="82"/>
    <x v="3"/>
    <n v="39"/>
    <x v="2"/>
    <n v="2553"/>
    <x v="0"/>
    <n v="0"/>
    <n v="0"/>
    <n v="1"/>
    <n v="0"/>
    <n v="0"/>
    <n v="0"/>
    <n v="0"/>
    <n v="0"/>
    <n v="0"/>
    <n v="1"/>
    <n v="23"/>
    <n v="0"/>
    <n v="15"/>
    <n v="0"/>
    <n v="2"/>
    <n v="7"/>
    <n v="2"/>
    <n v="6"/>
    <n v="3"/>
    <n v="0"/>
    <n v="3"/>
    <x v="3"/>
    <x v="3"/>
    <x v="2"/>
    <n v="6.666666666666667"/>
    <x v="1"/>
    <n v="40"/>
    <x v="1"/>
    <n v="0"/>
    <n v="0"/>
    <n v="0"/>
    <n v="0"/>
    <n v="0"/>
    <n v="0"/>
    <m/>
    <n v="0"/>
    <n v="3"/>
    <n v="11"/>
    <n v="33"/>
    <x v="1"/>
    <x v="1"/>
    <x v="14"/>
    <x v="0"/>
  </r>
  <r>
    <n v="1893"/>
    <n v="20180"/>
    <n v="0"/>
    <n v="0"/>
    <n v="27"/>
    <x v="2"/>
    <n v="44"/>
    <x v="3"/>
    <n v="2653"/>
    <x v="0"/>
    <n v="0"/>
    <n v="0"/>
    <n v="1"/>
    <n v="0"/>
    <n v="0"/>
    <n v="0"/>
    <n v="0"/>
    <n v="1"/>
    <n v="0"/>
    <n v="0"/>
    <n v="18"/>
    <n v="42"/>
    <n v="24"/>
    <n v="15"/>
    <n v="20"/>
    <n v="18"/>
    <n v="1"/>
    <n v="7"/>
    <n v="2"/>
    <n v="1"/>
    <n v="4"/>
    <x v="17"/>
    <x v="3"/>
    <x v="1"/>
    <n v="17"/>
    <x v="1"/>
    <n v="119"/>
    <x v="3"/>
    <n v="0"/>
    <n v="0"/>
    <n v="0"/>
    <n v="0"/>
    <n v="0"/>
    <n v="0"/>
    <m/>
    <n v="0"/>
    <n v="3"/>
    <n v="11"/>
    <n v="101"/>
    <x v="1"/>
    <x v="1"/>
    <x v="20"/>
    <x v="0"/>
  </r>
  <r>
    <n v="1894"/>
    <n v="34230"/>
    <n v="1"/>
    <n v="1"/>
    <n v="72"/>
    <x v="4"/>
    <n v="55"/>
    <x v="1"/>
    <n v="2709"/>
    <x v="1"/>
    <n v="0"/>
    <n v="0"/>
    <n v="0"/>
    <n v="1"/>
    <n v="0"/>
    <n v="0"/>
    <n v="0"/>
    <n v="0"/>
    <n v="0"/>
    <n v="1"/>
    <n v="15"/>
    <n v="0"/>
    <n v="4"/>
    <n v="0"/>
    <n v="0"/>
    <n v="2"/>
    <n v="1"/>
    <n v="7"/>
    <n v="1"/>
    <n v="0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7"/>
    <x v="1"/>
    <x v="1"/>
    <x v="28"/>
    <x v="0"/>
  </r>
  <r>
    <n v="1895"/>
    <n v="31878"/>
    <n v="0"/>
    <n v="1"/>
    <n v="7"/>
    <x v="5"/>
    <n v="43"/>
    <x v="3"/>
    <n v="2166"/>
    <x v="0"/>
    <n v="0"/>
    <n v="0"/>
    <n v="1"/>
    <n v="0"/>
    <n v="0"/>
    <n v="1"/>
    <n v="0"/>
    <n v="0"/>
    <n v="0"/>
    <n v="0"/>
    <n v="23"/>
    <n v="4"/>
    <n v="5"/>
    <n v="10"/>
    <n v="5"/>
    <n v="23"/>
    <n v="1"/>
    <n v="3"/>
    <n v="1"/>
    <n v="0"/>
    <n v="4"/>
    <x v="7"/>
    <x v="3"/>
    <x v="1"/>
    <n v="9.4"/>
    <x v="1"/>
    <n v="47"/>
    <x v="1"/>
    <n v="0"/>
    <n v="0"/>
    <n v="0"/>
    <n v="0"/>
    <n v="0"/>
    <n v="0"/>
    <m/>
    <n v="0"/>
    <n v="3"/>
    <n v="11"/>
    <n v="24"/>
    <x v="1"/>
    <x v="1"/>
    <x v="23"/>
    <x v="0"/>
  </r>
  <r>
    <n v="1896"/>
    <n v="70932"/>
    <n v="0"/>
    <n v="1"/>
    <n v="57"/>
    <x v="0"/>
    <n v="48"/>
    <x v="3"/>
    <n v="2320"/>
    <x v="2"/>
    <n v="0"/>
    <n v="1"/>
    <n v="0"/>
    <n v="0"/>
    <n v="0"/>
    <n v="1"/>
    <n v="0"/>
    <n v="0"/>
    <n v="0"/>
    <n v="0"/>
    <n v="200"/>
    <n v="193"/>
    <n v="100"/>
    <n v="46"/>
    <n v="185"/>
    <n v="185"/>
    <n v="2"/>
    <n v="3"/>
    <n v="6"/>
    <n v="2"/>
    <n v="12"/>
    <x v="2"/>
    <x v="2"/>
    <x v="1"/>
    <n v="36.200000000000003"/>
    <x v="2"/>
    <n v="724"/>
    <x v="2"/>
    <n v="0"/>
    <n v="0"/>
    <n v="0"/>
    <n v="0"/>
    <n v="0"/>
    <n v="0"/>
    <m/>
    <n v="0"/>
    <n v="3"/>
    <n v="11"/>
    <n v="539"/>
    <x v="1"/>
    <x v="1"/>
    <x v="22"/>
    <x v="0"/>
  </r>
  <r>
    <n v="1897"/>
    <n v="91249"/>
    <n v="0"/>
    <n v="0"/>
    <n v="84"/>
    <x v="3"/>
    <n v="64"/>
    <x v="0"/>
    <n v="2776"/>
    <x v="0"/>
    <n v="0"/>
    <n v="0"/>
    <n v="1"/>
    <n v="0"/>
    <n v="0"/>
    <n v="0"/>
    <n v="0"/>
    <n v="1"/>
    <n v="0"/>
    <n v="0"/>
    <n v="1324"/>
    <n v="27"/>
    <n v="119"/>
    <n v="71"/>
    <n v="108"/>
    <n v="27"/>
    <n v="0"/>
    <n v="4"/>
    <n v="7"/>
    <n v="9"/>
    <n v="6"/>
    <x v="0"/>
    <x v="0"/>
    <x v="0"/>
    <n v="74.954545454545453"/>
    <x v="0"/>
    <n v="1649"/>
    <x v="0"/>
    <n v="1"/>
    <n v="1"/>
    <n v="0"/>
    <n v="1"/>
    <n v="1"/>
    <n v="4"/>
    <m/>
    <n v="0"/>
    <n v="3"/>
    <n v="11"/>
    <n v="1622"/>
    <x v="0"/>
    <x v="0"/>
    <x v="13"/>
    <x v="0"/>
  </r>
  <r>
    <n v="1898"/>
    <n v="77598"/>
    <n v="0"/>
    <n v="0"/>
    <n v="53"/>
    <x v="0"/>
    <n v="77"/>
    <x v="4"/>
    <n v="2430"/>
    <x v="0"/>
    <n v="0"/>
    <n v="0"/>
    <n v="1"/>
    <n v="0"/>
    <n v="0"/>
    <n v="0"/>
    <n v="0"/>
    <n v="0"/>
    <n v="1"/>
    <n v="0"/>
    <n v="1193"/>
    <n v="33"/>
    <n v="281"/>
    <n v="129"/>
    <n v="66"/>
    <n v="33"/>
    <n v="1"/>
    <n v="3"/>
    <n v="7"/>
    <n v="5"/>
    <n v="13"/>
    <x v="11"/>
    <x v="0"/>
    <x v="1"/>
    <n v="68.08"/>
    <x v="0"/>
    <n v="1702"/>
    <x v="0"/>
    <n v="0"/>
    <n v="0"/>
    <n v="0"/>
    <n v="0"/>
    <n v="1"/>
    <n v="1"/>
    <m/>
    <n v="0"/>
    <n v="3"/>
    <n v="11"/>
    <n v="1669"/>
    <x v="1"/>
    <x v="1"/>
    <x v="0"/>
    <x v="0"/>
  </r>
  <r>
    <n v="1899"/>
    <n v="80982"/>
    <n v="1"/>
    <n v="1"/>
    <n v="48"/>
    <x v="0"/>
    <n v="61"/>
    <x v="0"/>
    <n v="2696"/>
    <x v="0"/>
    <n v="0"/>
    <n v="0"/>
    <n v="1"/>
    <n v="0"/>
    <n v="0"/>
    <n v="0"/>
    <n v="0"/>
    <n v="1"/>
    <n v="0"/>
    <n v="0"/>
    <n v="505"/>
    <n v="137"/>
    <n v="401"/>
    <n v="104"/>
    <n v="22"/>
    <n v="22"/>
    <n v="3"/>
    <n v="5"/>
    <n v="11"/>
    <n v="5"/>
    <n v="11"/>
    <x v="26"/>
    <x v="0"/>
    <x v="2"/>
    <n v="43.296296296296298"/>
    <x v="2"/>
    <n v="1169"/>
    <x v="4"/>
    <n v="0"/>
    <n v="0"/>
    <n v="0"/>
    <n v="0"/>
    <n v="0"/>
    <n v="0"/>
    <m/>
    <n v="1"/>
    <n v="3"/>
    <n v="11"/>
    <n v="1147"/>
    <x v="1"/>
    <x v="1"/>
    <x v="36"/>
    <x v="0"/>
  </r>
  <r>
    <n v="1900"/>
    <n v="22701"/>
    <n v="1"/>
    <n v="0"/>
    <n v="2"/>
    <x v="5"/>
    <n v="43"/>
    <x v="3"/>
    <n v="2456"/>
    <x v="2"/>
    <n v="0"/>
    <n v="1"/>
    <n v="0"/>
    <n v="0"/>
    <n v="0"/>
    <n v="0"/>
    <n v="0"/>
    <n v="0"/>
    <n v="1"/>
    <n v="0"/>
    <n v="2"/>
    <n v="4"/>
    <n v="9"/>
    <n v="0"/>
    <n v="4"/>
    <n v="5"/>
    <n v="1"/>
    <n v="5"/>
    <n v="1"/>
    <n v="0"/>
    <n v="3"/>
    <x v="1"/>
    <x v="1"/>
    <x v="1"/>
    <n v="4.75"/>
    <x v="1"/>
    <n v="19"/>
    <x v="1"/>
    <n v="0"/>
    <n v="0"/>
    <n v="0"/>
    <n v="0"/>
    <n v="0"/>
    <n v="0"/>
    <m/>
    <n v="0"/>
    <n v="3"/>
    <n v="11"/>
    <n v="14"/>
    <x v="1"/>
    <x v="1"/>
    <x v="23"/>
    <x v="0"/>
  </r>
  <r>
    <n v="1901"/>
    <n v="55212"/>
    <n v="0"/>
    <n v="1"/>
    <n v="65"/>
    <x v="4"/>
    <n v="51"/>
    <x v="1"/>
    <n v="2742"/>
    <x v="2"/>
    <n v="0"/>
    <n v="1"/>
    <n v="0"/>
    <n v="0"/>
    <n v="0"/>
    <n v="0"/>
    <n v="0"/>
    <n v="0"/>
    <n v="0"/>
    <n v="1"/>
    <n v="1103"/>
    <n v="0"/>
    <n v="45"/>
    <n v="0"/>
    <n v="0"/>
    <n v="34"/>
    <n v="3"/>
    <n v="8"/>
    <n v="4"/>
    <n v="2"/>
    <n v="11"/>
    <x v="5"/>
    <x v="2"/>
    <x v="1"/>
    <n v="67.529411764705884"/>
    <x v="0"/>
    <n v="1148"/>
    <x v="4"/>
    <n v="0"/>
    <n v="1"/>
    <n v="0"/>
    <n v="1"/>
    <n v="0"/>
    <n v="2"/>
    <m/>
    <n v="0"/>
    <n v="3"/>
    <n v="11"/>
    <n v="1114"/>
    <x v="1"/>
    <x v="1"/>
    <x v="33"/>
    <x v="0"/>
  </r>
  <r>
    <n v="1902"/>
    <n v="70617"/>
    <n v="0"/>
    <n v="0"/>
    <n v="45"/>
    <x v="1"/>
    <n v="50"/>
    <x v="1"/>
    <n v="2530"/>
    <x v="2"/>
    <n v="0"/>
    <n v="1"/>
    <n v="0"/>
    <n v="0"/>
    <n v="0"/>
    <n v="0"/>
    <n v="0"/>
    <n v="1"/>
    <n v="0"/>
    <n v="0"/>
    <n v="353"/>
    <n v="61"/>
    <n v="753"/>
    <n v="40"/>
    <n v="46"/>
    <n v="27"/>
    <n v="1"/>
    <n v="2"/>
    <n v="3"/>
    <n v="3"/>
    <n v="7"/>
    <x v="15"/>
    <x v="4"/>
    <x v="1"/>
    <n v="96.384615384615387"/>
    <x v="0"/>
    <n v="1253"/>
    <x v="4"/>
    <n v="0"/>
    <n v="0"/>
    <n v="0"/>
    <n v="0"/>
    <n v="0"/>
    <n v="0"/>
    <m/>
    <n v="0"/>
    <n v="3"/>
    <n v="11"/>
    <n v="1226"/>
    <x v="1"/>
    <x v="1"/>
    <x v="24"/>
    <x v="1"/>
  </r>
  <r>
    <n v="1903"/>
    <n v="64849"/>
    <n v="0"/>
    <n v="0"/>
    <n v="42"/>
    <x v="1"/>
    <n v="63"/>
    <x v="0"/>
    <n v="2752"/>
    <x v="0"/>
    <n v="0"/>
    <n v="0"/>
    <n v="1"/>
    <n v="0"/>
    <n v="0"/>
    <n v="0"/>
    <n v="0"/>
    <n v="1"/>
    <n v="0"/>
    <n v="0"/>
    <n v="652"/>
    <n v="48"/>
    <n v="350"/>
    <n v="94"/>
    <n v="84"/>
    <n v="108"/>
    <n v="1"/>
    <n v="5"/>
    <n v="9"/>
    <n v="3"/>
    <n v="6"/>
    <x v="23"/>
    <x v="2"/>
    <x v="2"/>
    <n v="68.222222222222229"/>
    <x v="0"/>
    <n v="1228"/>
    <x v="4"/>
    <n v="0"/>
    <n v="0"/>
    <n v="0"/>
    <n v="0"/>
    <n v="0"/>
    <n v="0"/>
    <m/>
    <n v="0"/>
    <n v="3"/>
    <n v="11"/>
    <n v="1120"/>
    <x v="0"/>
    <x v="0"/>
    <x v="24"/>
    <x v="1"/>
  </r>
  <r>
    <n v="1904"/>
    <n v="62694"/>
    <n v="1"/>
    <n v="1"/>
    <n v="29"/>
    <x v="2"/>
    <n v="55"/>
    <x v="1"/>
    <n v="2536"/>
    <x v="2"/>
    <n v="0"/>
    <n v="1"/>
    <n v="0"/>
    <n v="0"/>
    <n v="0"/>
    <n v="0"/>
    <n v="0"/>
    <n v="0"/>
    <n v="1"/>
    <n v="0"/>
    <n v="379"/>
    <n v="6"/>
    <n v="157"/>
    <n v="25"/>
    <n v="91"/>
    <n v="91"/>
    <n v="5"/>
    <n v="7"/>
    <n v="9"/>
    <n v="3"/>
    <n v="7"/>
    <x v="19"/>
    <x v="2"/>
    <x v="2"/>
    <n v="34.631578947368418"/>
    <x v="2"/>
    <n v="658"/>
    <x v="2"/>
    <n v="0"/>
    <n v="0"/>
    <n v="0"/>
    <n v="0"/>
    <n v="0"/>
    <n v="0"/>
    <m/>
    <n v="0"/>
    <n v="3"/>
    <n v="11"/>
    <n v="567"/>
    <x v="1"/>
    <x v="1"/>
    <x v="2"/>
    <x v="0"/>
  </r>
  <r>
    <n v="1905"/>
    <n v="61917"/>
    <n v="1"/>
    <n v="1"/>
    <n v="83"/>
    <x v="3"/>
    <n v="46"/>
    <x v="3"/>
    <n v="2380"/>
    <x v="2"/>
    <n v="0"/>
    <n v="1"/>
    <n v="0"/>
    <n v="0"/>
    <n v="0"/>
    <n v="0"/>
    <n v="0"/>
    <n v="0"/>
    <n v="0"/>
    <n v="1"/>
    <n v="46"/>
    <n v="4"/>
    <n v="36"/>
    <n v="2"/>
    <n v="2"/>
    <n v="1"/>
    <n v="1"/>
    <n v="5"/>
    <n v="2"/>
    <n v="0"/>
    <n v="4"/>
    <x v="3"/>
    <x v="3"/>
    <x v="1"/>
    <n v="15"/>
    <x v="1"/>
    <n v="90"/>
    <x v="1"/>
    <n v="0"/>
    <n v="0"/>
    <n v="0"/>
    <n v="0"/>
    <n v="0"/>
    <n v="0"/>
    <m/>
    <n v="0"/>
    <n v="3"/>
    <n v="11"/>
    <n v="89"/>
    <x v="1"/>
    <x v="1"/>
    <x v="14"/>
    <x v="0"/>
  </r>
  <r>
    <n v="1906"/>
    <n v="67472"/>
    <n v="0"/>
    <n v="1"/>
    <n v="93"/>
    <x v="3"/>
    <n v="73"/>
    <x v="4"/>
    <n v="2433"/>
    <x v="2"/>
    <n v="0"/>
    <n v="1"/>
    <n v="0"/>
    <n v="0"/>
    <n v="0"/>
    <n v="0"/>
    <n v="0"/>
    <n v="0"/>
    <n v="0"/>
    <n v="1"/>
    <n v="162"/>
    <n v="31"/>
    <n v="127"/>
    <n v="8"/>
    <n v="17"/>
    <n v="69"/>
    <n v="2"/>
    <n v="3"/>
    <n v="4"/>
    <n v="2"/>
    <n v="7"/>
    <x v="15"/>
    <x v="4"/>
    <x v="1"/>
    <n v="26.53846153846154"/>
    <x v="2"/>
    <n v="345"/>
    <x v="3"/>
    <n v="0"/>
    <n v="0"/>
    <n v="0"/>
    <n v="0"/>
    <n v="0"/>
    <n v="0"/>
    <m/>
    <n v="0"/>
    <n v="3"/>
    <n v="11"/>
    <n v="276"/>
    <x v="1"/>
    <x v="1"/>
    <x v="4"/>
    <x v="0"/>
  </r>
  <r>
    <n v="1907"/>
    <n v="21059"/>
    <n v="1"/>
    <n v="0"/>
    <n v="40"/>
    <x v="1"/>
    <n v="38"/>
    <x v="2"/>
    <n v="2332"/>
    <x v="2"/>
    <n v="0"/>
    <n v="1"/>
    <n v="0"/>
    <n v="0"/>
    <n v="0"/>
    <n v="0"/>
    <n v="0"/>
    <n v="0"/>
    <n v="1"/>
    <n v="0"/>
    <n v="8"/>
    <n v="3"/>
    <n v="19"/>
    <n v="3"/>
    <n v="3"/>
    <n v="8"/>
    <n v="3"/>
    <n v="6"/>
    <n v="3"/>
    <n v="0"/>
    <n v="3"/>
    <x v="3"/>
    <x v="3"/>
    <x v="2"/>
    <n v="6"/>
    <x v="1"/>
    <n v="36"/>
    <x v="1"/>
    <n v="0"/>
    <n v="0"/>
    <n v="0"/>
    <n v="0"/>
    <n v="0"/>
    <n v="0"/>
    <m/>
    <n v="0"/>
    <n v="3"/>
    <n v="11"/>
    <n v="28"/>
    <x v="1"/>
    <x v="1"/>
    <x v="1"/>
    <x v="0"/>
  </r>
  <r>
    <n v="1908"/>
    <n v="29543"/>
    <n v="2"/>
    <n v="0"/>
    <n v="47"/>
    <x v="0"/>
    <n v="52"/>
    <x v="1"/>
    <n v="2248"/>
    <x v="2"/>
    <n v="0"/>
    <n v="1"/>
    <n v="0"/>
    <n v="0"/>
    <n v="0"/>
    <n v="0"/>
    <n v="0"/>
    <n v="0"/>
    <n v="1"/>
    <n v="0"/>
    <n v="17"/>
    <n v="3"/>
    <n v="18"/>
    <n v="3"/>
    <n v="4"/>
    <n v="18"/>
    <n v="2"/>
    <n v="7"/>
    <n v="3"/>
    <n v="1"/>
    <n v="2"/>
    <x v="3"/>
    <x v="3"/>
    <x v="2"/>
    <n v="7.5"/>
    <x v="1"/>
    <n v="45"/>
    <x v="1"/>
    <n v="0"/>
    <n v="0"/>
    <n v="0"/>
    <n v="0"/>
    <n v="0"/>
    <n v="0"/>
    <m/>
    <n v="0"/>
    <n v="3"/>
    <n v="11"/>
    <n v="27"/>
    <x v="1"/>
    <x v="1"/>
    <x v="8"/>
    <x v="0"/>
  </r>
  <r>
    <n v="1909"/>
    <n v="75903"/>
    <n v="0"/>
    <n v="1"/>
    <n v="50"/>
    <x v="0"/>
    <n v="69"/>
    <x v="0"/>
    <n v="2606"/>
    <x v="2"/>
    <n v="0"/>
    <n v="1"/>
    <n v="0"/>
    <n v="0"/>
    <n v="0"/>
    <n v="0"/>
    <n v="0"/>
    <n v="1"/>
    <n v="0"/>
    <n v="0"/>
    <n v="340"/>
    <n v="108"/>
    <n v="185"/>
    <n v="130"/>
    <n v="38"/>
    <n v="100"/>
    <n v="2"/>
    <n v="3"/>
    <n v="6"/>
    <n v="6"/>
    <n v="9"/>
    <x v="27"/>
    <x v="0"/>
    <x v="1"/>
    <n v="38.142857142857146"/>
    <x v="2"/>
    <n v="801"/>
    <x v="2"/>
    <n v="0"/>
    <n v="0"/>
    <n v="0"/>
    <n v="0"/>
    <n v="0"/>
    <n v="0"/>
    <m/>
    <n v="0"/>
    <n v="3"/>
    <n v="11"/>
    <n v="701"/>
    <x v="1"/>
    <x v="1"/>
    <x v="22"/>
    <x v="0"/>
  </r>
  <r>
    <n v="1910"/>
    <n v="34984"/>
    <n v="1"/>
    <n v="1"/>
    <n v="40"/>
    <x v="1"/>
    <n v="45"/>
    <x v="3"/>
    <n v="2820"/>
    <x v="1"/>
    <n v="0"/>
    <n v="0"/>
    <n v="0"/>
    <n v="1"/>
    <n v="0"/>
    <n v="1"/>
    <n v="0"/>
    <n v="0"/>
    <n v="0"/>
    <n v="0"/>
    <n v="8"/>
    <n v="4"/>
    <n v="15"/>
    <n v="3"/>
    <n v="5"/>
    <n v="3"/>
    <n v="2"/>
    <n v="7"/>
    <n v="1"/>
    <n v="0"/>
    <n v="3"/>
    <x v="1"/>
    <x v="1"/>
    <x v="1"/>
    <n v="8.75"/>
    <x v="1"/>
    <n v="35"/>
    <x v="1"/>
    <n v="0"/>
    <n v="0"/>
    <n v="0"/>
    <n v="0"/>
    <n v="0"/>
    <n v="0"/>
    <m/>
    <n v="0"/>
    <n v="3"/>
    <n v="11"/>
    <n v="32"/>
    <x v="1"/>
    <x v="1"/>
    <x v="1"/>
    <x v="0"/>
  </r>
  <r>
    <n v="1911"/>
    <n v="54998"/>
    <n v="0"/>
    <n v="1"/>
    <n v="3"/>
    <x v="5"/>
    <n v="64"/>
    <x v="0"/>
    <n v="2635"/>
    <x v="0"/>
    <n v="0"/>
    <n v="0"/>
    <n v="1"/>
    <n v="0"/>
    <n v="0"/>
    <n v="0"/>
    <n v="0"/>
    <n v="0"/>
    <n v="0"/>
    <n v="1"/>
    <n v="154"/>
    <n v="22"/>
    <n v="202"/>
    <n v="39"/>
    <n v="30"/>
    <n v="8"/>
    <n v="5"/>
    <n v="4"/>
    <n v="4"/>
    <n v="2"/>
    <n v="9"/>
    <x v="9"/>
    <x v="4"/>
    <x v="1"/>
    <n v="29.8"/>
    <x v="2"/>
    <n v="447"/>
    <x v="3"/>
    <n v="0"/>
    <n v="0"/>
    <n v="0"/>
    <n v="0"/>
    <n v="0"/>
    <n v="0"/>
    <m/>
    <n v="0"/>
    <n v="3"/>
    <n v="11"/>
    <n v="439"/>
    <x v="0"/>
    <x v="0"/>
    <x v="32"/>
    <x v="0"/>
  </r>
  <r>
    <n v="1912"/>
    <n v="54356"/>
    <n v="0"/>
    <n v="1"/>
    <n v="62"/>
    <x v="4"/>
    <n v="71"/>
    <x v="4"/>
    <n v="2746"/>
    <x v="4"/>
    <n v="0"/>
    <n v="0"/>
    <n v="0"/>
    <n v="0"/>
    <n v="1"/>
    <n v="0"/>
    <n v="0"/>
    <n v="0"/>
    <n v="0"/>
    <n v="1"/>
    <n v="710"/>
    <n v="15"/>
    <n v="30"/>
    <n v="20"/>
    <n v="0"/>
    <n v="0"/>
    <n v="3"/>
    <n v="8"/>
    <n v="11"/>
    <n v="2"/>
    <n v="8"/>
    <x v="27"/>
    <x v="0"/>
    <x v="2"/>
    <n v="36.904761904761905"/>
    <x v="2"/>
    <n v="775"/>
    <x v="2"/>
    <n v="0"/>
    <n v="0"/>
    <n v="0"/>
    <n v="0"/>
    <n v="0"/>
    <n v="0"/>
    <m/>
    <n v="0"/>
    <n v="3"/>
    <n v="11"/>
    <n v="775"/>
    <x v="0"/>
    <x v="0"/>
    <x v="34"/>
    <x v="0"/>
  </r>
  <r>
    <n v="1913"/>
    <n v="34242"/>
    <n v="0"/>
    <n v="1"/>
    <n v="25"/>
    <x v="2"/>
    <n v="61"/>
    <x v="0"/>
    <n v="2257"/>
    <x v="2"/>
    <n v="0"/>
    <n v="1"/>
    <n v="0"/>
    <n v="0"/>
    <n v="0"/>
    <n v="0"/>
    <n v="0"/>
    <n v="0"/>
    <n v="1"/>
    <n v="0"/>
    <n v="8"/>
    <n v="2"/>
    <n v="4"/>
    <n v="0"/>
    <n v="0"/>
    <n v="1"/>
    <n v="1"/>
    <n v="5"/>
    <n v="0"/>
    <n v="0"/>
    <n v="3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3"/>
    <x v="1"/>
    <x v="1"/>
    <x v="3"/>
    <x v="0"/>
  </r>
  <r>
    <n v="1914"/>
    <n v="25410"/>
    <n v="1"/>
    <n v="0"/>
    <n v="48"/>
    <x v="0"/>
    <n v="47"/>
    <x v="3"/>
    <n v="2461"/>
    <x v="2"/>
    <n v="0"/>
    <n v="1"/>
    <n v="0"/>
    <n v="0"/>
    <n v="0"/>
    <n v="0"/>
    <n v="0"/>
    <n v="1"/>
    <n v="0"/>
    <n v="0"/>
    <n v="2"/>
    <n v="2"/>
    <n v="4"/>
    <n v="13"/>
    <n v="13"/>
    <n v="4"/>
    <n v="1"/>
    <n v="4"/>
    <n v="1"/>
    <n v="0"/>
    <n v="4"/>
    <x v="7"/>
    <x v="3"/>
    <x v="1"/>
    <n v="6.8"/>
    <x v="1"/>
    <n v="34"/>
    <x v="1"/>
    <n v="0"/>
    <n v="0"/>
    <n v="0"/>
    <n v="0"/>
    <n v="0"/>
    <n v="0"/>
    <m/>
    <n v="0"/>
    <n v="3"/>
    <n v="11"/>
    <n v="30"/>
    <x v="1"/>
    <x v="1"/>
    <x v="8"/>
    <x v="0"/>
  </r>
  <r>
    <n v="1915"/>
    <n v="73356"/>
    <n v="0"/>
    <n v="0"/>
    <n v="56"/>
    <x v="0"/>
    <n v="36"/>
    <x v="2"/>
    <n v="2302"/>
    <x v="2"/>
    <n v="0"/>
    <n v="1"/>
    <n v="0"/>
    <n v="0"/>
    <n v="0"/>
    <n v="0"/>
    <n v="0"/>
    <n v="0"/>
    <n v="0"/>
    <n v="1"/>
    <n v="1050"/>
    <n v="14"/>
    <n v="322"/>
    <n v="0"/>
    <n v="14"/>
    <n v="112"/>
    <n v="1"/>
    <n v="2"/>
    <n v="5"/>
    <n v="11"/>
    <n v="5"/>
    <x v="27"/>
    <x v="0"/>
    <x v="0"/>
    <n v="66.666666666666671"/>
    <x v="0"/>
    <n v="1400"/>
    <x v="4"/>
    <n v="1"/>
    <n v="0"/>
    <n v="1"/>
    <n v="0"/>
    <n v="1"/>
    <n v="3"/>
    <m/>
    <n v="0"/>
    <n v="3"/>
    <n v="11"/>
    <n v="1288"/>
    <x v="0"/>
    <x v="0"/>
    <x v="26"/>
    <x v="0"/>
  </r>
  <r>
    <n v="1916"/>
    <n v="28320"/>
    <n v="0"/>
    <n v="1"/>
    <n v="68"/>
    <x v="4"/>
    <n v="70"/>
    <x v="4"/>
    <n v="2690"/>
    <x v="1"/>
    <n v="0"/>
    <n v="0"/>
    <n v="0"/>
    <n v="1"/>
    <n v="0"/>
    <n v="0"/>
    <n v="0"/>
    <n v="1"/>
    <n v="0"/>
    <n v="0"/>
    <n v="19"/>
    <n v="1"/>
    <n v="14"/>
    <n v="3"/>
    <n v="2"/>
    <n v="4"/>
    <n v="1"/>
    <n v="8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5"/>
    <x v="1"/>
    <x v="1"/>
    <x v="28"/>
    <x v="0"/>
  </r>
  <r>
    <n v="1917"/>
    <n v="23763"/>
    <n v="1"/>
    <n v="0"/>
    <n v="64"/>
    <x v="4"/>
    <n v="43"/>
    <x v="3"/>
    <n v="2850"/>
    <x v="0"/>
    <n v="0"/>
    <n v="0"/>
    <n v="1"/>
    <n v="0"/>
    <n v="0"/>
    <n v="0"/>
    <n v="0"/>
    <n v="1"/>
    <n v="0"/>
    <n v="0"/>
    <n v="22"/>
    <n v="0"/>
    <n v="6"/>
    <n v="6"/>
    <n v="2"/>
    <n v="6"/>
    <n v="1"/>
    <n v="7"/>
    <n v="1"/>
    <n v="0"/>
    <n v="3"/>
    <x v="1"/>
    <x v="1"/>
    <x v="1"/>
    <n v="9"/>
    <x v="1"/>
    <n v="36"/>
    <x v="1"/>
    <n v="0"/>
    <n v="0"/>
    <n v="0"/>
    <n v="0"/>
    <n v="0"/>
    <n v="0"/>
    <m/>
    <n v="0"/>
    <n v="3"/>
    <n v="11"/>
    <n v="30"/>
    <x v="1"/>
    <x v="1"/>
    <x v="28"/>
    <x v="0"/>
  </r>
  <r>
    <n v="1918"/>
    <n v="72570"/>
    <n v="0"/>
    <n v="0"/>
    <n v="67"/>
    <x v="4"/>
    <n v="36"/>
    <x v="2"/>
    <n v="2224"/>
    <x v="2"/>
    <n v="0"/>
    <n v="1"/>
    <n v="0"/>
    <n v="0"/>
    <n v="0"/>
    <n v="0"/>
    <n v="0"/>
    <n v="1"/>
    <n v="0"/>
    <n v="0"/>
    <n v="274"/>
    <n v="83"/>
    <n v="216"/>
    <n v="151"/>
    <n v="141"/>
    <n v="224"/>
    <n v="1"/>
    <n v="1"/>
    <n v="4"/>
    <n v="6"/>
    <n v="12"/>
    <x v="0"/>
    <x v="0"/>
    <x v="1"/>
    <n v="39.31818181818182"/>
    <x v="2"/>
    <n v="865"/>
    <x v="2"/>
    <n v="0"/>
    <n v="0"/>
    <n v="0"/>
    <n v="0"/>
    <n v="0"/>
    <n v="0"/>
    <m/>
    <n v="0"/>
    <n v="3"/>
    <n v="11"/>
    <n v="641"/>
    <x v="1"/>
    <x v="1"/>
    <x v="34"/>
    <x v="0"/>
  </r>
  <r>
    <n v="1919"/>
    <n v="34529"/>
    <n v="1"/>
    <n v="0"/>
    <n v="94"/>
    <x v="3"/>
    <n v="44"/>
    <x v="3"/>
    <n v="2812"/>
    <x v="2"/>
    <n v="0"/>
    <n v="1"/>
    <n v="0"/>
    <n v="0"/>
    <n v="0"/>
    <n v="0"/>
    <n v="0"/>
    <n v="0"/>
    <n v="1"/>
    <n v="0"/>
    <n v="68"/>
    <n v="6"/>
    <n v="38"/>
    <n v="3"/>
    <n v="6"/>
    <n v="41"/>
    <n v="2"/>
    <n v="7"/>
    <n v="2"/>
    <n v="2"/>
    <n v="3"/>
    <x v="17"/>
    <x v="3"/>
    <x v="1"/>
    <n v="17.285714285714285"/>
    <x v="1"/>
    <n v="121"/>
    <x v="3"/>
    <n v="0"/>
    <n v="0"/>
    <n v="0"/>
    <n v="0"/>
    <n v="0"/>
    <n v="0"/>
    <m/>
    <n v="0"/>
    <n v="3"/>
    <n v="11"/>
    <n v="80"/>
    <x v="1"/>
    <x v="1"/>
    <x v="31"/>
    <x v="0"/>
  </r>
  <r>
    <n v="1920"/>
    <n v="70792"/>
    <n v="0"/>
    <n v="0"/>
    <n v="82"/>
    <x v="3"/>
    <n v="69"/>
    <x v="0"/>
    <n v="2667"/>
    <x v="4"/>
    <n v="0"/>
    <n v="0"/>
    <n v="0"/>
    <n v="0"/>
    <n v="1"/>
    <n v="0"/>
    <n v="0"/>
    <n v="1"/>
    <n v="0"/>
    <n v="0"/>
    <n v="344"/>
    <n v="45"/>
    <n v="654"/>
    <n v="104"/>
    <n v="11"/>
    <n v="114"/>
    <n v="2"/>
    <n v="3"/>
    <n v="3"/>
    <n v="4"/>
    <n v="10"/>
    <x v="5"/>
    <x v="2"/>
    <x v="1"/>
    <n v="68.117647058823536"/>
    <x v="0"/>
    <n v="1158"/>
    <x v="4"/>
    <n v="0"/>
    <n v="0"/>
    <n v="0"/>
    <n v="0"/>
    <n v="0"/>
    <n v="0"/>
    <m/>
    <n v="0"/>
    <n v="3"/>
    <n v="11"/>
    <n v="1044"/>
    <x v="1"/>
    <x v="1"/>
    <x v="9"/>
    <x v="0"/>
  </r>
  <r>
    <n v="1921"/>
    <n v="63211"/>
    <n v="0"/>
    <n v="0"/>
    <n v="3"/>
    <x v="5"/>
    <n v="38"/>
    <x v="2"/>
    <n v="2763"/>
    <x v="2"/>
    <n v="0"/>
    <n v="1"/>
    <n v="0"/>
    <n v="0"/>
    <n v="0"/>
    <n v="0"/>
    <n v="0"/>
    <n v="1"/>
    <n v="0"/>
    <n v="0"/>
    <n v="145"/>
    <n v="193"/>
    <n v="459"/>
    <n v="205"/>
    <n v="26"/>
    <n v="145"/>
    <n v="2"/>
    <n v="2"/>
    <n v="3"/>
    <n v="8"/>
    <n v="7"/>
    <x v="23"/>
    <x v="2"/>
    <x v="0"/>
    <n v="57.111111111111114"/>
    <x v="0"/>
    <n v="1028"/>
    <x v="4"/>
    <n v="0"/>
    <n v="0"/>
    <n v="0"/>
    <n v="0"/>
    <n v="0"/>
    <n v="0"/>
    <m/>
    <n v="0"/>
    <n v="3"/>
    <n v="11"/>
    <n v="883"/>
    <x v="0"/>
    <x v="0"/>
    <x v="21"/>
    <x v="1"/>
  </r>
  <r>
    <n v="1922"/>
    <n v="83891"/>
    <n v="0"/>
    <n v="1"/>
    <n v="24"/>
    <x v="2"/>
    <n v="46"/>
    <x v="3"/>
    <n v="2168"/>
    <x v="2"/>
    <n v="0"/>
    <n v="1"/>
    <n v="0"/>
    <n v="0"/>
    <n v="0"/>
    <n v="0"/>
    <n v="0"/>
    <n v="0"/>
    <n v="1"/>
    <n v="0"/>
    <n v="217"/>
    <n v="38"/>
    <n v="350"/>
    <n v="111"/>
    <n v="85"/>
    <n v="15"/>
    <n v="1"/>
    <n v="1"/>
    <n v="4"/>
    <n v="7"/>
    <n v="10"/>
    <x v="27"/>
    <x v="0"/>
    <x v="1"/>
    <n v="38.142857142857146"/>
    <x v="2"/>
    <n v="801"/>
    <x v="2"/>
    <n v="0"/>
    <n v="0"/>
    <n v="0"/>
    <n v="0"/>
    <n v="0"/>
    <n v="0"/>
    <m/>
    <n v="0"/>
    <n v="3"/>
    <n v="11"/>
    <n v="786"/>
    <x v="1"/>
    <x v="1"/>
    <x v="2"/>
    <x v="0"/>
  </r>
  <r>
    <n v="1923"/>
    <n v="36065"/>
    <n v="1"/>
    <n v="1"/>
    <n v="54"/>
    <x v="0"/>
    <n v="52"/>
    <x v="1"/>
    <n v="2614"/>
    <x v="0"/>
    <n v="0"/>
    <n v="0"/>
    <n v="1"/>
    <n v="0"/>
    <n v="0"/>
    <n v="0"/>
    <n v="0"/>
    <n v="1"/>
    <n v="0"/>
    <n v="0"/>
    <n v="18"/>
    <n v="7"/>
    <n v="34"/>
    <n v="10"/>
    <n v="2"/>
    <n v="3"/>
    <n v="3"/>
    <n v="8"/>
    <n v="3"/>
    <n v="0"/>
    <n v="3"/>
    <x v="3"/>
    <x v="3"/>
    <x v="2"/>
    <n v="11.833333333333334"/>
    <x v="1"/>
    <n v="71"/>
    <x v="1"/>
    <n v="0"/>
    <n v="0"/>
    <n v="0"/>
    <n v="0"/>
    <n v="0"/>
    <n v="0"/>
    <m/>
    <n v="0"/>
    <n v="3"/>
    <n v="11"/>
    <n v="68"/>
    <x v="1"/>
    <x v="1"/>
    <x v="8"/>
    <x v="0"/>
  </r>
  <r>
    <n v="1924"/>
    <n v="39898"/>
    <n v="0"/>
    <n v="1"/>
    <n v="20"/>
    <x v="2"/>
    <n v="66"/>
    <x v="0"/>
    <n v="2661"/>
    <x v="1"/>
    <n v="0"/>
    <n v="0"/>
    <n v="0"/>
    <n v="1"/>
    <n v="0"/>
    <n v="0"/>
    <n v="0"/>
    <n v="1"/>
    <n v="0"/>
    <n v="0"/>
    <n v="69"/>
    <n v="8"/>
    <n v="26"/>
    <n v="12"/>
    <n v="7"/>
    <n v="12"/>
    <n v="2"/>
    <n v="7"/>
    <n v="3"/>
    <n v="0"/>
    <n v="4"/>
    <x v="17"/>
    <x v="3"/>
    <x v="1"/>
    <n v="17.428571428571427"/>
    <x v="1"/>
    <n v="122"/>
    <x v="3"/>
    <n v="0"/>
    <n v="0"/>
    <n v="0"/>
    <n v="0"/>
    <n v="0"/>
    <n v="0"/>
    <m/>
    <n v="0"/>
    <n v="3"/>
    <n v="11"/>
    <n v="110"/>
    <x v="1"/>
    <x v="1"/>
    <x v="20"/>
    <x v="0"/>
  </r>
  <r>
    <n v="1925"/>
    <n v="51141"/>
    <n v="0"/>
    <n v="0"/>
    <n v="96"/>
    <x v="3"/>
    <n v="80"/>
    <x v="4"/>
    <n v="2515"/>
    <x v="0"/>
    <n v="0"/>
    <n v="0"/>
    <n v="1"/>
    <n v="0"/>
    <n v="0"/>
    <n v="0"/>
    <n v="0"/>
    <n v="0"/>
    <n v="0"/>
    <n v="1"/>
    <n v="144"/>
    <n v="0"/>
    <n v="7"/>
    <n v="0"/>
    <n v="0"/>
    <n v="6"/>
    <n v="1"/>
    <n v="5"/>
    <n v="3"/>
    <n v="1"/>
    <n v="4"/>
    <x v="6"/>
    <x v="3"/>
    <x v="1"/>
    <n v="18.875"/>
    <x v="1"/>
    <n v="151"/>
    <x v="3"/>
    <n v="0"/>
    <n v="0"/>
    <n v="0"/>
    <n v="0"/>
    <n v="0"/>
    <n v="0"/>
    <m/>
    <n v="0"/>
    <n v="3"/>
    <n v="11"/>
    <n v="145"/>
    <x v="1"/>
    <x v="1"/>
    <x v="31"/>
    <x v="0"/>
  </r>
  <r>
    <n v="1926"/>
    <n v="56939"/>
    <n v="0"/>
    <n v="1"/>
    <n v="19"/>
    <x v="2"/>
    <n v="44"/>
    <x v="3"/>
    <n v="2443"/>
    <x v="2"/>
    <n v="0"/>
    <n v="1"/>
    <n v="0"/>
    <n v="0"/>
    <n v="0"/>
    <n v="0"/>
    <n v="0"/>
    <n v="1"/>
    <n v="0"/>
    <n v="0"/>
    <n v="256"/>
    <n v="34"/>
    <n v="103"/>
    <n v="90"/>
    <n v="29"/>
    <n v="49"/>
    <n v="2"/>
    <n v="3"/>
    <n v="3"/>
    <n v="3"/>
    <n v="10"/>
    <x v="21"/>
    <x v="2"/>
    <x v="1"/>
    <n v="32"/>
    <x v="2"/>
    <n v="512"/>
    <x v="2"/>
    <n v="0"/>
    <n v="0"/>
    <n v="0"/>
    <n v="0"/>
    <n v="0"/>
    <n v="0"/>
    <m/>
    <n v="0"/>
    <n v="3"/>
    <n v="11"/>
    <n v="463"/>
    <x v="1"/>
    <x v="1"/>
    <x v="2"/>
    <x v="0"/>
  </r>
  <r>
    <n v="1927"/>
    <n v="80872"/>
    <n v="0"/>
    <n v="0"/>
    <n v="60"/>
    <x v="0"/>
    <n v="69"/>
    <x v="0"/>
    <n v="2207"/>
    <x v="0"/>
    <n v="0"/>
    <n v="0"/>
    <n v="1"/>
    <n v="0"/>
    <n v="0"/>
    <n v="0"/>
    <n v="0"/>
    <n v="1"/>
    <n v="0"/>
    <n v="0"/>
    <n v="483"/>
    <n v="72"/>
    <n v="567"/>
    <n v="94"/>
    <n v="12"/>
    <n v="108"/>
    <n v="1"/>
    <n v="1"/>
    <n v="4"/>
    <n v="4"/>
    <n v="10"/>
    <x v="23"/>
    <x v="2"/>
    <x v="1"/>
    <n v="68.222222222222229"/>
    <x v="0"/>
    <n v="1228"/>
    <x v="4"/>
    <n v="0"/>
    <n v="0"/>
    <n v="0"/>
    <n v="0"/>
    <n v="0"/>
    <n v="0"/>
    <m/>
    <n v="0"/>
    <n v="3"/>
    <n v="11"/>
    <n v="1120"/>
    <x v="1"/>
    <x v="1"/>
    <x v="26"/>
    <x v="0"/>
  </r>
  <r>
    <n v="1928"/>
    <n v="72335"/>
    <n v="0"/>
    <n v="0"/>
    <n v="2"/>
    <x v="5"/>
    <n v="44"/>
    <x v="3"/>
    <n v="2844"/>
    <x v="1"/>
    <n v="0"/>
    <n v="0"/>
    <n v="0"/>
    <n v="1"/>
    <n v="0"/>
    <n v="0"/>
    <n v="0"/>
    <n v="0"/>
    <n v="0"/>
    <n v="1"/>
    <n v="1285"/>
    <n v="105"/>
    <n v="653"/>
    <n v="28"/>
    <n v="21"/>
    <n v="0"/>
    <n v="1"/>
    <n v="8"/>
    <n v="10"/>
    <n v="4"/>
    <n v="8"/>
    <x v="0"/>
    <x v="0"/>
    <x v="2"/>
    <n v="95.090909090909093"/>
    <x v="0"/>
    <n v="2092"/>
    <x v="0"/>
    <n v="0"/>
    <n v="0"/>
    <n v="0"/>
    <n v="0"/>
    <n v="0"/>
    <n v="0"/>
    <m/>
    <n v="0"/>
    <n v="3"/>
    <n v="11"/>
    <n v="2092"/>
    <x v="0"/>
    <x v="0"/>
    <x v="25"/>
    <x v="1"/>
  </r>
  <r>
    <n v="1929"/>
    <n v="61798"/>
    <n v="0"/>
    <n v="0"/>
    <n v="13"/>
    <x v="5"/>
    <n v="56"/>
    <x v="1"/>
    <n v="2377"/>
    <x v="0"/>
    <n v="0"/>
    <n v="0"/>
    <n v="1"/>
    <n v="0"/>
    <n v="0"/>
    <n v="0"/>
    <n v="0"/>
    <n v="0"/>
    <n v="0"/>
    <n v="1"/>
    <n v="338"/>
    <n v="4"/>
    <n v="89"/>
    <n v="11"/>
    <n v="8"/>
    <n v="13"/>
    <n v="1"/>
    <n v="4"/>
    <n v="4"/>
    <n v="2"/>
    <n v="9"/>
    <x v="9"/>
    <x v="4"/>
    <x v="1"/>
    <n v="30"/>
    <x v="2"/>
    <n v="450"/>
    <x v="3"/>
    <n v="0"/>
    <n v="0"/>
    <n v="0"/>
    <n v="0"/>
    <n v="0"/>
    <n v="0"/>
    <m/>
    <n v="0"/>
    <n v="3"/>
    <n v="11"/>
    <n v="437"/>
    <x v="1"/>
    <x v="1"/>
    <x v="32"/>
    <x v="0"/>
  </r>
  <r>
    <n v="1930"/>
    <n v="76842"/>
    <n v="0"/>
    <n v="0"/>
    <n v="37"/>
    <x v="1"/>
    <n v="70"/>
    <x v="4"/>
    <n v="2216"/>
    <x v="4"/>
    <n v="0"/>
    <n v="0"/>
    <n v="0"/>
    <n v="0"/>
    <n v="1"/>
    <n v="0"/>
    <n v="0"/>
    <n v="0"/>
    <n v="0"/>
    <n v="1"/>
    <n v="605"/>
    <n v="10"/>
    <n v="345"/>
    <n v="84"/>
    <n v="54"/>
    <n v="32"/>
    <n v="1"/>
    <n v="0"/>
    <n v="1"/>
    <n v="8"/>
    <n v="7"/>
    <x v="21"/>
    <x v="2"/>
    <x v="0"/>
    <n v="68.625"/>
    <x v="0"/>
    <n v="1098"/>
    <x v="4"/>
    <n v="0"/>
    <n v="0"/>
    <n v="0"/>
    <n v="0"/>
    <n v="0"/>
    <n v="0"/>
    <m/>
    <n v="0"/>
    <n v="3"/>
    <n v="11"/>
    <n v="1066"/>
    <x v="1"/>
    <x v="1"/>
    <x v="24"/>
    <x v="1"/>
  </r>
  <r>
    <n v="1931"/>
    <n v="29478"/>
    <n v="1"/>
    <n v="0"/>
    <n v="59"/>
    <x v="0"/>
    <n v="44"/>
    <x v="3"/>
    <n v="2322"/>
    <x v="1"/>
    <n v="0"/>
    <n v="0"/>
    <n v="0"/>
    <n v="1"/>
    <n v="0"/>
    <n v="0"/>
    <n v="0"/>
    <n v="1"/>
    <n v="0"/>
    <n v="0"/>
    <n v="8"/>
    <n v="0"/>
    <n v="7"/>
    <n v="3"/>
    <n v="1"/>
    <n v="1"/>
    <n v="1"/>
    <n v="6"/>
    <n v="1"/>
    <n v="0"/>
    <n v="3"/>
    <x v="1"/>
    <x v="1"/>
    <x v="1"/>
    <n v="4.75"/>
    <x v="1"/>
    <n v="19"/>
    <x v="1"/>
    <n v="0"/>
    <n v="0"/>
    <n v="0"/>
    <n v="0"/>
    <n v="0"/>
    <n v="0"/>
    <m/>
    <n v="0"/>
    <n v="3"/>
    <n v="11"/>
    <n v="18"/>
    <x v="1"/>
    <x v="1"/>
    <x v="8"/>
    <x v="0"/>
  </r>
  <r>
    <n v="1932"/>
    <n v="46998"/>
    <n v="0"/>
    <n v="1"/>
    <n v="55"/>
    <x v="0"/>
    <n v="64"/>
    <x v="0"/>
    <n v="2774"/>
    <x v="0"/>
    <n v="0"/>
    <n v="0"/>
    <n v="1"/>
    <n v="0"/>
    <n v="0"/>
    <n v="0"/>
    <n v="0"/>
    <n v="1"/>
    <n v="0"/>
    <n v="0"/>
    <n v="172"/>
    <n v="41"/>
    <n v="86"/>
    <n v="45"/>
    <n v="6"/>
    <n v="27"/>
    <n v="5"/>
    <n v="7"/>
    <n v="5"/>
    <n v="3"/>
    <n v="5"/>
    <x v="15"/>
    <x v="4"/>
    <x v="2"/>
    <n v="26.923076923076923"/>
    <x v="2"/>
    <n v="350"/>
    <x v="3"/>
    <n v="0"/>
    <n v="0"/>
    <n v="1"/>
    <n v="0"/>
    <n v="0"/>
    <n v="1"/>
    <m/>
    <n v="0"/>
    <n v="3"/>
    <n v="11"/>
    <n v="323"/>
    <x v="1"/>
    <x v="1"/>
    <x v="27"/>
    <x v="0"/>
  </r>
  <r>
    <n v="1933"/>
    <n v="96843"/>
    <n v="0"/>
    <n v="0"/>
    <n v="60"/>
    <x v="0"/>
    <n v="30"/>
    <x v="2"/>
    <n v="2591"/>
    <x v="0"/>
    <n v="0"/>
    <n v="0"/>
    <n v="1"/>
    <n v="0"/>
    <n v="0"/>
    <n v="0"/>
    <n v="0"/>
    <n v="1"/>
    <n v="0"/>
    <n v="0"/>
    <n v="448"/>
    <n v="71"/>
    <n v="951"/>
    <n v="40"/>
    <n v="17"/>
    <n v="17"/>
    <n v="1"/>
    <n v="2"/>
    <n v="6"/>
    <n v="11"/>
    <n v="10"/>
    <x v="26"/>
    <x v="0"/>
    <x v="0"/>
    <n v="56.555555555555557"/>
    <x v="0"/>
    <n v="1527"/>
    <x v="0"/>
    <n v="0"/>
    <n v="0"/>
    <n v="0"/>
    <n v="0"/>
    <n v="1"/>
    <n v="1"/>
    <m/>
    <n v="0"/>
    <n v="3"/>
    <n v="11"/>
    <n v="1510"/>
    <x v="0"/>
    <x v="0"/>
    <x v="0"/>
    <x v="0"/>
  </r>
  <r>
    <n v="1934"/>
    <n v="56551"/>
    <n v="1"/>
    <n v="1"/>
    <n v="48"/>
    <x v="0"/>
    <n v="70"/>
    <x v="4"/>
    <n v="2212"/>
    <x v="4"/>
    <n v="0"/>
    <n v="0"/>
    <n v="0"/>
    <n v="0"/>
    <n v="1"/>
    <n v="0"/>
    <n v="0"/>
    <n v="0"/>
    <n v="0"/>
    <n v="1"/>
    <n v="67"/>
    <n v="4"/>
    <n v="32"/>
    <n v="17"/>
    <n v="2"/>
    <n v="16"/>
    <n v="3"/>
    <n v="4"/>
    <n v="2"/>
    <n v="1"/>
    <n v="4"/>
    <x v="17"/>
    <x v="3"/>
    <x v="1"/>
    <n v="17.428571428571427"/>
    <x v="1"/>
    <n v="122"/>
    <x v="3"/>
    <n v="0"/>
    <n v="0"/>
    <n v="0"/>
    <n v="0"/>
    <n v="0"/>
    <n v="0"/>
    <m/>
    <n v="0"/>
    <n v="3"/>
    <n v="11"/>
    <n v="106"/>
    <x v="1"/>
    <x v="1"/>
    <x v="10"/>
    <x v="0"/>
  </r>
  <r>
    <n v="1935"/>
    <n v="70053"/>
    <n v="0"/>
    <n v="1"/>
    <n v="38"/>
    <x v="1"/>
    <n v="55"/>
    <x v="1"/>
    <n v="2520"/>
    <x v="2"/>
    <n v="0"/>
    <n v="1"/>
    <n v="0"/>
    <n v="0"/>
    <n v="0"/>
    <n v="0"/>
    <n v="0"/>
    <n v="0"/>
    <n v="1"/>
    <n v="0"/>
    <n v="512"/>
    <n v="53"/>
    <n v="98"/>
    <n v="81"/>
    <n v="179"/>
    <n v="89"/>
    <n v="3"/>
    <n v="5"/>
    <n v="8"/>
    <n v="5"/>
    <n v="10"/>
    <x v="18"/>
    <x v="0"/>
    <x v="1"/>
    <n v="40.130434782608695"/>
    <x v="2"/>
    <n v="923"/>
    <x v="2"/>
    <n v="0"/>
    <n v="0"/>
    <n v="0"/>
    <n v="0"/>
    <n v="0"/>
    <n v="0"/>
    <m/>
    <n v="0"/>
    <n v="3"/>
    <n v="11"/>
    <n v="834"/>
    <x v="1"/>
    <x v="1"/>
    <x v="5"/>
    <x v="0"/>
  </r>
  <r>
    <n v="1936"/>
    <n v="71670"/>
    <n v="0"/>
    <n v="0"/>
    <n v="8"/>
    <x v="5"/>
    <n v="58"/>
    <x v="1"/>
    <n v="2514"/>
    <x v="4"/>
    <n v="0"/>
    <n v="0"/>
    <n v="0"/>
    <n v="0"/>
    <n v="1"/>
    <n v="0"/>
    <n v="0"/>
    <n v="0"/>
    <n v="0"/>
    <n v="1"/>
    <n v="1462"/>
    <n v="16"/>
    <n v="128"/>
    <n v="0"/>
    <n v="0"/>
    <n v="160"/>
    <n v="1"/>
    <n v="6"/>
    <n v="5"/>
    <n v="3"/>
    <n v="6"/>
    <x v="4"/>
    <x v="4"/>
    <x v="1"/>
    <n v="114.71428571428571"/>
    <x v="0"/>
    <n v="1606"/>
    <x v="0"/>
    <n v="0"/>
    <n v="1"/>
    <n v="0"/>
    <n v="1"/>
    <n v="1"/>
    <n v="3"/>
    <m/>
    <n v="0"/>
    <n v="3"/>
    <n v="11"/>
    <n v="1446"/>
    <x v="0"/>
    <x v="0"/>
    <x v="25"/>
    <x v="1"/>
  </r>
  <r>
    <n v="1937"/>
    <n v="44359"/>
    <n v="1"/>
    <n v="1"/>
    <n v="19"/>
    <x v="2"/>
    <n v="42"/>
    <x v="3"/>
    <n v="2171"/>
    <x v="2"/>
    <n v="0"/>
    <n v="1"/>
    <n v="0"/>
    <n v="0"/>
    <n v="0"/>
    <n v="0"/>
    <n v="0"/>
    <n v="1"/>
    <n v="0"/>
    <n v="0"/>
    <n v="20"/>
    <n v="0"/>
    <n v="14"/>
    <n v="7"/>
    <n v="3"/>
    <n v="1"/>
    <n v="3"/>
    <n v="3"/>
    <n v="2"/>
    <n v="0"/>
    <n v="4"/>
    <x v="3"/>
    <x v="3"/>
    <x v="1"/>
    <n v="7.333333333333333"/>
    <x v="1"/>
    <n v="44"/>
    <x v="1"/>
    <n v="0"/>
    <n v="0"/>
    <n v="0"/>
    <n v="0"/>
    <n v="0"/>
    <n v="0"/>
    <m/>
    <n v="0"/>
    <n v="3"/>
    <n v="11"/>
    <n v="43"/>
    <x v="1"/>
    <x v="1"/>
    <x v="3"/>
    <x v="0"/>
  </r>
  <r>
    <n v="1938"/>
    <n v="40887"/>
    <n v="1"/>
    <n v="1"/>
    <n v="32"/>
    <x v="1"/>
    <n v="68"/>
    <x v="0"/>
    <n v="2578"/>
    <x v="0"/>
    <n v="0"/>
    <n v="0"/>
    <n v="1"/>
    <n v="0"/>
    <n v="0"/>
    <n v="0"/>
    <n v="0"/>
    <n v="1"/>
    <n v="0"/>
    <n v="0"/>
    <n v="50"/>
    <n v="4"/>
    <n v="44"/>
    <n v="10"/>
    <n v="10"/>
    <n v="43"/>
    <n v="3"/>
    <n v="9"/>
    <n v="3"/>
    <n v="1"/>
    <n v="3"/>
    <x v="17"/>
    <x v="3"/>
    <x v="2"/>
    <n v="16.857142857142858"/>
    <x v="1"/>
    <n v="118"/>
    <x v="3"/>
    <n v="0"/>
    <n v="0"/>
    <n v="0"/>
    <n v="0"/>
    <n v="0"/>
    <n v="0"/>
    <m/>
    <n v="0"/>
    <n v="3"/>
    <n v="11"/>
    <n v="75"/>
    <x v="0"/>
    <x v="0"/>
    <x v="6"/>
    <x v="0"/>
  </r>
  <r>
    <n v="1939"/>
    <n v="48877"/>
    <n v="0"/>
    <n v="1"/>
    <n v="27"/>
    <x v="2"/>
    <n v="54"/>
    <x v="1"/>
    <n v="2334"/>
    <x v="3"/>
    <n v="1"/>
    <n v="0"/>
    <n v="0"/>
    <n v="0"/>
    <n v="0"/>
    <n v="0"/>
    <n v="0"/>
    <n v="1"/>
    <n v="0"/>
    <n v="0"/>
    <n v="102"/>
    <n v="1"/>
    <n v="15"/>
    <n v="2"/>
    <n v="0"/>
    <n v="24"/>
    <n v="1"/>
    <n v="7"/>
    <n v="3"/>
    <n v="0"/>
    <n v="4"/>
    <x v="17"/>
    <x v="3"/>
    <x v="1"/>
    <n v="17.142857142857142"/>
    <x v="1"/>
    <n v="120"/>
    <x v="3"/>
    <n v="0"/>
    <n v="0"/>
    <n v="0"/>
    <n v="0"/>
    <n v="0"/>
    <n v="0"/>
    <m/>
    <n v="0"/>
    <n v="3"/>
    <n v="11"/>
    <n v="96"/>
    <x v="1"/>
    <x v="1"/>
    <x v="20"/>
    <x v="0"/>
  </r>
  <r>
    <n v="1940"/>
    <n v="74485"/>
    <n v="0"/>
    <n v="0"/>
    <n v="58"/>
    <x v="0"/>
    <n v="73"/>
    <x v="4"/>
    <n v="2468"/>
    <x v="1"/>
    <n v="0"/>
    <n v="0"/>
    <n v="0"/>
    <n v="1"/>
    <n v="0"/>
    <n v="0"/>
    <n v="0"/>
    <n v="1"/>
    <n v="0"/>
    <n v="0"/>
    <n v="499"/>
    <n v="149"/>
    <n v="815"/>
    <n v="173"/>
    <n v="49"/>
    <n v="49"/>
    <n v="1"/>
    <n v="3"/>
    <n v="6"/>
    <n v="7"/>
    <n v="12"/>
    <x v="11"/>
    <x v="0"/>
    <x v="1"/>
    <n v="67.400000000000006"/>
    <x v="0"/>
    <n v="1685"/>
    <x v="0"/>
    <n v="0"/>
    <n v="0"/>
    <n v="0"/>
    <n v="0"/>
    <n v="0"/>
    <n v="0"/>
    <m/>
    <n v="0"/>
    <n v="3"/>
    <n v="11"/>
    <n v="1636"/>
    <x v="1"/>
    <x v="1"/>
    <x v="0"/>
    <x v="0"/>
  </r>
  <r>
    <n v="1941"/>
    <n v="64474"/>
    <n v="0"/>
    <n v="1"/>
    <n v="59"/>
    <x v="0"/>
    <n v="48"/>
    <x v="3"/>
    <n v="2409"/>
    <x v="1"/>
    <n v="0"/>
    <n v="0"/>
    <n v="0"/>
    <n v="1"/>
    <n v="0"/>
    <n v="0"/>
    <n v="0"/>
    <n v="1"/>
    <n v="0"/>
    <n v="0"/>
    <n v="381"/>
    <n v="35"/>
    <n v="172"/>
    <n v="56"/>
    <n v="86"/>
    <n v="93"/>
    <n v="2"/>
    <n v="5"/>
    <n v="8"/>
    <n v="2"/>
    <n v="10"/>
    <x v="2"/>
    <x v="2"/>
    <x v="1"/>
    <n v="36.5"/>
    <x v="2"/>
    <n v="730"/>
    <x v="2"/>
    <n v="0"/>
    <n v="0"/>
    <n v="0"/>
    <n v="0"/>
    <n v="0"/>
    <n v="0"/>
    <m/>
    <n v="0"/>
    <n v="3"/>
    <n v="11"/>
    <n v="637"/>
    <x v="1"/>
    <x v="1"/>
    <x v="22"/>
    <x v="0"/>
  </r>
  <r>
    <n v="1942"/>
    <n v="77226"/>
    <n v="0"/>
    <n v="1"/>
    <n v="29"/>
    <x v="2"/>
    <n v="57"/>
    <x v="1"/>
    <n v="2280"/>
    <x v="1"/>
    <n v="0"/>
    <n v="0"/>
    <n v="0"/>
    <n v="1"/>
    <n v="0"/>
    <n v="0"/>
    <n v="0"/>
    <n v="1"/>
    <n v="0"/>
    <n v="0"/>
    <n v="631"/>
    <n v="43"/>
    <n v="239"/>
    <n v="128"/>
    <n v="76"/>
    <n v="21"/>
    <n v="2"/>
    <n v="3"/>
    <n v="6"/>
    <n v="8"/>
    <n v="12"/>
    <x v="22"/>
    <x v="0"/>
    <x v="1"/>
    <n v="42.96153846153846"/>
    <x v="2"/>
    <n v="1117"/>
    <x v="4"/>
    <n v="0"/>
    <n v="0"/>
    <n v="0"/>
    <n v="0"/>
    <n v="0"/>
    <n v="0"/>
    <m/>
    <n v="0"/>
    <n v="3"/>
    <n v="11"/>
    <n v="1096"/>
    <x v="1"/>
    <x v="1"/>
    <x v="29"/>
    <x v="1"/>
  </r>
  <r>
    <n v="1943"/>
    <n v="72643"/>
    <n v="0"/>
    <n v="0"/>
    <n v="60"/>
    <x v="0"/>
    <n v="71"/>
    <x v="4"/>
    <n v="2646"/>
    <x v="4"/>
    <n v="0"/>
    <n v="0"/>
    <n v="0"/>
    <n v="0"/>
    <n v="1"/>
    <n v="0"/>
    <n v="0"/>
    <n v="1"/>
    <n v="0"/>
    <n v="0"/>
    <n v="526"/>
    <n v="80"/>
    <n v="553"/>
    <n v="123"/>
    <n v="94"/>
    <n v="53"/>
    <n v="1"/>
    <n v="2"/>
    <n v="3"/>
    <n v="10"/>
    <n v="7"/>
    <x v="2"/>
    <x v="2"/>
    <x v="0"/>
    <n v="68.8"/>
    <x v="0"/>
    <n v="1376"/>
    <x v="4"/>
    <n v="1"/>
    <n v="0"/>
    <n v="0"/>
    <n v="0"/>
    <n v="0"/>
    <n v="1"/>
    <m/>
    <n v="0"/>
    <n v="3"/>
    <n v="11"/>
    <n v="1323"/>
    <x v="0"/>
    <x v="0"/>
    <x v="26"/>
    <x v="0"/>
  </r>
  <r>
    <n v="1944"/>
    <n v="85738"/>
    <n v="0"/>
    <n v="0"/>
    <n v="41"/>
    <x v="1"/>
    <n v="42"/>
    <x v="3"/>
    <n v="2316"/>
    <x v="1"/>
    <n v="0"/>
    <n v="0"/>
    <n v="0"/>
    <n v="1"/>
    <n v="0"/>
    <n v="0"/>
    <n v="0"/>
    <n v="0"/>
    <n v="1"/>
    <n v="0"/>
    <n v="913"/>
    <n v="26"/>
    <n v="376"/>
    <n v="17"/>
    <n v="26"/>
    <n v="13"/>
    <n v="1"/>
    <n v="1"/>
    <n v="3"/>
    <n v="6"/>
    <n v="11"/>
    <x v="2"/>
    <x v="2"/>
    <x v="1"/>
    <n v="67.900000000000006"/>
    <x v="0"/>
    <n v="1358"/>
    <x v="4"/>
    <n v="0"/>
    <n v="0"/>
    <n v="0"/>
    <n v="1"/>
    <n v="1"/>
    <n v="2"/>
    <m/>
    <n v="0"/>
    <n v="3"/>
    <n v="11"/>
    <n v="1345"/>
    <x v="1"/>
    <x v="1"/>
    <x v="24"/>
    <x v="1"/>
  </r>
  <r>
    <n v="1945"/>
    <n v="55686"/>
    <n v="0"/>
    <n v="1"/>
    <n v="27"/>
    <x v="2"/>
    <n v="54"/>
    <x v="1"/>
    <n v="2659"/>
    <x v="3"/>
    <n v="1"/>
    <n v="0"/>
    <n v="0"/>
    <n v="0"/>
    <n v="0"/>
    <n v="0"/>
    <n v="0"/>
    <n v="1"/>
    <n v="0"/>
    <n v="0"/>
    <n v="673"/>
    <n v="0"/>
    <n v="199"/>
    <n v="37"/>
    <n v="47"/>
    <n v="26"/>
    <n v="2"/>
    <n v="4"/>
    <n v="6"/>
    <n v="3"/>
    <n v="5"/>
    <x v="4"/>
    <x v="4"/>
    <x v="2"/>
    <n v="68.285714285714292"/>
    <x v="0"/>
    <n v="956"/>
    <x v="2"/>
    <n v="0"/>
    <n v="0"/>
    <n v="1"/>
    <n v="0"/>
    <n v="0"/>
    <n v="1"/>
    <m/>
    <n v="0"/>
    <n v="3"/>
    <n v="11"/>
    <n v="930"/>
    <x v="1"/>
    <x v="1"/>
    <x v="37"/>
    <x v="0"/>
  </r>
  <r>
    <n v="1946"/>
    <n v="39062"/>
    <n v="1"/>
    <n v="0"/>
    <n v="28"/>
    <x v="2"/>
    <n v="37"/>
    <x v="2"/>
    <n v="2255"/>
    <x v="0"/>
    <n v="0"/>
    <n v="0"/>
    <n v="1"/>
    <n v="0"/>
    <n v="0"/>
    <n v="0"/>
    <n v="0"/>
    <n v="1"/>
    <n v="0"/>
    <n v="0"/>
    <n v="23"/>
    <n v="0"/>
    <n v="9"/>
    <n v="0"/>
    <n v="0"/>
    <n v="12"/>
    <n v="1"/>
    <n v="4"/>
    <n v="1"/>
    <n v="0"/>
    <n v="3"/>
    <x v="1"/>
    <x v="1"/>
    <x v="1"/>
    <n v="8"/>
    <x v="1"/>
    <n v="32"/>
    <x v="1"/>
    <n v="0"/>
    <n v="0"/>
    <n v="1"/>
    <n v="0"/>
    <n v="0"/>
    <n v="1"/>
    <m/>
    <n v="0"/>
    <n v="3"/>
    <n v="11"/>
    <n v="20"/>
    <x v="1"/>
    <x v="1"/>
    <x v="3"/>
    <x v="0"/>
  </r>
  <r>
    <n v="1947"/>
    <n v="34600"/>
    <n v="1"/>
    <n v="1"/>
    <n v="8"/>
    <x v="5"/>
    <n v="49"/>
    <x v="3"/>
    <n v="2703"/>
    <x v="1"/>
    <n v="0"/>
    <n v="0"/>
    <n v="0"/>
    <n v="1"/>
    <n v="0"/>
    <n v="0"/>
    <n v="0"/>
    <n v="1"/>
    <n v="0"/>
    <n v="0"/>
    <n v="199"/>
    <n v="33"/>
    <n v="60"/>
    <n v="8"/>
    <n v="3"/>
    <n v="15"/>
    <n v="5"/>
    <n v="8"/>
    <n v="5"/>
    <n v="2"/>
    <n v="5"/>
    <x v="10"/>
    <x v="4"/>
    <x v="2"/>
    <n v="25.25"/>
    <x v="2"/>
    <n v="303"/>
    <x v="3"/>
    <n v="0"/>
    <n v="0"/>
    <n v="0"/>
    <n v="0"/>
    <n v="0"/>
    <n v="0"/>
    <m/>
    <n v="0"/>
    <n v="3"/>
    <n v="11"/>
    <n v="288"/>
    <x v="0"/>
    <x v="0"/>
    <x v="32"/>
    <x v="0"/>
  </r>
  <r>
    <n v="1948"/>
    <n v="40794"/>
    <n v="0"/>
    <n v="1"/>
    <n v="18"/>
    <x v="2"/>
    <n v="45"/>
    <x v="3"/>
    <n v="2607"/>
    <x v="2"/>
    <n v="0"/>
    <n v="1"/>
    <n v="0"/>
    <n v="0"/>
    <n v="0"/>
    <n v="0"/>
    <n v="0"/>
    <n v="1"/>
    <n v="0"/>
    <n v="0"/>
    <n v="261"/>
    <n v="23"/>
    <n v="73"/>
    <n v="4"/>
    <n v="23"/>
    <n v="50"/>
    <n v="2"/>
    <n v="7"/>
    <n v="6"/>
    <n v="3"/>
    <n v="5"/>
    <x v="4"/>
    <x v="4"/>
    <x v="2"/>
    <n v="27.428571428571427"/>
    <x v="2"/>
    <n v="384"/>
    <x v="3"/>
    <n v="0"/>
    <n v="0"/>
    <n v="0"/>
    <n v="0"/>
    <n v="0"/>
    <n v="0"/>
    <m/>
    <n v="0"/>
    <n v="3"/>
    <n v="11"/>
    <n v="334"/>
    <x v="1"/>
    <x v="1"/>
    <x v="12"/>
    <x v="0"/>
  </r>
  <r>
    <n v="1949"/>
    <n v="54690"/>
    <n v="1"/>
    <n v="1"/>
    <n v="76"/>
    <x v="3"/>
    <n v="49"/>
    <x v="3"/>
    <n v="2393"/>
    <x v="2"/>
    <n v="0"/>
    <n v="1"/>
    <n v="0"/>
    <n v="0"/>
    <n v="0"/>
    <n v="1"/>
    <n v="0"/>
    <n v="0"/>
    <n v="0"/>
    <n v="0"/>
    <n v="111"/>
    <n v="16"/>
    <n v="37"/>
    <n v="7"/>
    <n v="9"/>
    <n v="18"/>
    <n v="3"/>
    <n v="3"/>
    <n v="3"/>
    <n v="1"/>
    <n v="5"/>
    <x v="25"/>
    <x v="3"/>
    <x v="1"/>
    <n v="20"/>
    <x v="1"/>
    <n v="180"/>
    <x v="3"/>
    <n v="0"/>
    <n v="0"/>
    <n v="0"/>
    <n v="0"/>
    <n v="0"/>
    <n v="0"/>
    <m/>
    <n v="0"/>
    <n v="3"/>
    <n v="11"/>
    <n v="162"/>
    <x v="1"/>
    <x v="1"/>
    <x v="31"/>
    <x v="0"/>
  </r>
  <r>
    <n v="1950"/>
    <n v="4428"/>
    <n v="0"/>
    <n v="1"/>
    <n v="0"/>
    <x v="5"/>
    <n v="51"/>
    <x v="1"/>
    <n v="2426"/>
    <x v="2"/>
    <n v="0"/>
    <n v="1"/>
    <n v="0"/>
    <n v="0"/>
    <n v="0"/>
    <n v="0"/>
    <n v="0"/>
    <n v="1"/>
    <n v="0"/>
    <n v="0"/>
    <n v="16"/>
    <n v="4"/>
    <n v="12"/>
    <n v="2"/>
    <n v="4"/>
    <n v="321"/>
    <n v="0"/>
    <n v="1"/>
    <n v="25"/>
    <n v="0"/>
    <n v="0"/>
    <x v="11"/>
    <x v="0"/>
    <x v="2"/>
    <n v="1.52"/>
    <x v="1"/>
    <n v="38"/>
    <x v="1"/>
    <n v="0"/>
    <n v="0"/>
    <n v="0"/>
    <n v="0"/>
    <n v="0"/>
    <n v="0"/>
    <m/>
    <n v="0"/>
    <n v="3"/>
    <n v="11"/>
    <n v="-283"/>
    <x v="1"/>
    <x v="1"/>
    <x v="23"/>
    <x v="0"/>
  </r>
  <r>
    <n v="1951"/>
    <n v="32632"/>
    <n v="0"/>
    <n v="0"/>
    <n v="32"/>
    <x v="1"/>
    <n v="57"/>
    <x v="1"/>
    <n v="2855"/>
    <x v="2"/>
    <n v="0"/>
    <n v="1"/>
    <n v="0"/>
    <n v="0"/>
    <n v="0"/>
    <n v="1"/>
    <n v="0"/>
    <n v="0"/>
    <n v="0"/>
    <n v="0"/>
    <n v="63"/>
    <n v="151"/>
    <n v="137"/>
    <n v="153"/>
    <n v="19"/>
    <n v="53"/>
    <n v="2"/>
    <n v="5"/>
    <n v="4"/>
    <n v="4"/>
    <n v="8"/>
    <x v="21"/>
    <x v="2"/>
    <x v="1"/>
    <n v="32.6875"/>
    <x v="2"/>
    <n v="523"/>
    <x v="2"/>
    <n v="0"/>
    <n v="0"/>
    <n v="0"/>
    <n v="0"/>
    <n v="0"/>
    <n v="0"/>
    <m/>
    <n v="0"/>
    <n v="3"/>
    <n v="11"/>
    <n v="470"/>
    <x v="1"/>
    <x v="1"/>
    <x v="5"/>
    <x v="0"/>
  </r>
  <r>
    <n v="1952"/>
    <n v="38236"/>
    <n v="1"/>
    <n v="1"/>
    <n v="2"/>
    <x v="5"/>
    <n v="52"/>
    <x v="1"/>
    <n v="2441"/>
    <x v="0"/>
    <n v="0"/>
    <n v="0"/>
    <n v="1"/>
    <n v="0"/>
    <n v="0"/>
    <n v="0"/>
    <n v="0"/>
    <n v="0"/>
    <n v="0"/>
    <n v="1"/>
    <n v="58"/>
    <n v="0"/>
    <n v="18"/>
    <n v="2"/>
    <n v="0"/>
    <n v="10"/>
    <n v="4"/>
    <n v="7"/>
    <n v="3"/>
    <n v="0"/>
    <n v="4"/>
    <x v="17"/>
    <x v="3"/>
    <x v="1"/>
    <n v="11.142857142857142"/>
    <x v="1"/>
    <n v="78"/>
    <x v="1"/>
    <n v="0"/>
    <n v="0"/>
    <n v="0"/>
    <n v="0"/>
    <n v="0"/>
    <n v="0"/>
    <m/>
    <n v="0"/>
    <n v="3"/>
    <n v="11"/>
    <n v="68"/>
    <x v="1"/>
    <x v="1"/>
    <x v="23"/>
    <x v="0"/>
  </r>
  <r>
    <n v="1953"/>
    <n v="36781"/>
    <n v="1"/>
    <n v="0"/>
    <n v="16"/>
    <x v="2"/>
    <n v="41"/>
    <x v="3"/>
    <n v="2239"/>
    <x v="2"/>
    <n v="0"/>
    <n v="1"/>
    <n v="0"/>
    <n v="0"/>
    <n v="0"/>
    <n v="0"/>
    <n v="0"/>
    <n v="1"/>
    <n v="0"/>
    <n v="0"/>
    <n v="29"/>
    <n v="1"/>
    <n v="17"/>
    <n v="0"/>
    <n v="3"/>
    <n v="13"/>
    <n v="1"/>
    <n v="8"/>
    <n v="2"/>
    <n v="1"/>
    <n v="2"/>
    <x v="7"/>
    <x v="3"/>
    <x v="2"/>
    <n v="10"/>
    <x v="1"/>
    <n v="50"/>
    <x v="1"/>
    <n v="0"/>
    <n v="0"/>
    <n v="0"/>
    <n v="0"/>
    <n v="0"/>
    <n v="0"/>
    <m/>
    <n v="0"/>
    <n v="3"/>
    <n v="11"/>
    <n v="37"/>
    <x v="0"/>
    <x v="0"/>
    <x v="3"/>
    <x v="0"/>
  </r>
  <r>
    <n v="1954"/>
    <n v="31385"/>
    <n v="1"/>
    <n v="0"/>
    <n v="56"/>
    <x v="0"/>
    <n v="36"/>
    <x v="2"/>
    <n v="2730"/>
    <x v="0"/>
    <n v="0"/>
    <n v="0"/>
    <n v="1"/>
    <n v="0"/>
    <n v="0"/>
    <n v="0"/>
    <n v="0"/>
    <n v="0"/>
    <n v="1"/>
    <n v="0"/>
    <n v="3"/>
    <n v="2"/>
    <n v="12"/>
    <n v="0"/>
    <n v="1"/>
    <n v="9"/>
    <n v="1"/>
    <n v="8"/>
    <n v="1"/>
    <n v="0"/>
    <n v="2"/>
    <x v="20"/>
    <x v="1"/>
    <x v="1"/>
    <n v="6"/>
    <x v="1"/>
    <n v="18"/>
    <x v="1"/>
    <n v="0"/>
    <n v="0"/>
    <n v="1"/>
    <n v="0"/>
    <n v="0"/>
    <n v="1"/>
    <m/>
    <n v="0"/>
    <n v="3"/>
    <n v="11"/>
    <n v="9"/>
    <x v="0"/>
    <x v="0"/>
    <x v="8"/>
    <x v="0"/>
  </r>
  <r>
    <n v="1955"/>
    <n v="24570"/>
    <n v="1"/>
    <n v="0"/>
    <n v="97"/>
    <x v="3"/>
    <n v="36"/>
    <x v="2"/>
    <n v="2646"/>
    <x v="2"/>
    <n v="0"/>
    <n v="1"/>
    <n v="0"/>
    <n v="0"/>
    <n v="0"/>
    <n v="0"/>
    <n v="0"/>
    <n v="1"/>
    <n v="0"/>
    <n v="0"/>
    <n v="28"/>
    <n v="34"/>
    <n v="62"/>
    <n v="11"/>
    <n v="14"/>
    <n v="44"/>
    <n v="3"/>
    <n v="9"/>
    <n v="4"/>
    <n v="0"/>
    <n v="4"/>
    <x v="6"/>
    <x v="3"/>
    <x v="2"/>
    <n v="18.625"/>
    <x v="1"/>
    <n v="149"/>
    <x v="3"/>
    <n v="0"/>
    <n v="0"/>
    <n v="0"/>
    <n v="0"/>
    <n v="0"/>
    <n v="0"/>
    <m/>
    <n v="0"/>
    <n v="3"/>
    <n v="11"/>
    <n v="105"/>
    <x v="1"/>
    <x v="1"/>
    <x v="31"/>
    <x v="0"/>
  </r>
  <r>
    <n v="1956"/>
    <n v="25509"/>
    <n v="1"/>
    <n v="0"/>
    <n v="15"/>
    <x v="5"/>
    <n v="46"/>
    <x v="3"/>
    <n v="2808"/>
    <x v="3"/>
    <n v="1"/>
    <n v="0"/>
    <n v="0"/>
    <n v="0"/>
    <n v="0"/>
    <n v="0"/>
    <n v="0"/>
    <n v="0"/>
    <n v="0"/>
    <n v="1"/>
    <n v="40"/>
    <n v="3"/>
    <n v="30"/>
    <n v="10"/>
    <n v="7"/>
    <n v="11"/>
    <n v="3"/>
    <n v="9"/>
    <n v="3"/>
    <n v="0"/>
    <n v="3"/>
    <x v="3"/>
    <x v="3"/>
    <x v="2"/>
    <n v="15"/>
    <x v="1"/>
    <n v="90"/>
    <x v="1"/>
    <n v="0"/>
    <n v="0"/>
    <n v="0"/>
    <n v="0"/>
    <n v="0"/>
    <n v="0"/>
    <m/>
    <n v="0"/>
    <n v="3"/>
    <n v="11"/>
    <n v="79"/>
    <x v="0"/>
    <x v="0"/>
    <x v="23"/>
    <x v="0"/>
  </r>
  <r>
    <n v="1957"/>
    <n v="94642"/>
    <n v="0"/>
    <n v="0"/>
    <n v="35"/>
    <x v="1"/>
    <n v="69"/>
    <x v="0"/>
    <n v="2296"/>
    <x v="2"/>
    <n v="0"/>
    <n v="1"/>
    <n v="0"/>
    <n v="0"/>
    <n v="0"/>
    <n v="0"/>
    <n v="0"/>
    <n v="1"/>
    <n v="0"/>
    <n v="0"/>
    <n v="879"/>
    <n v="143"/>
    <n v="797"/>
    <n v="106"/>
    <n v="143"/>
    <n v="143"/>
    <n v="0"/>
    <n v="1"/>
    <n v="5"/>
    <n v="7"/>
    <n v="9"/>
    <x v="27"/>
    <x v="0"/>
    <x v="1"/>
    <n v="98.476190476190482"/>
    <x v="0"/>
    <n v="2068"/>
    <x v="0"/>
    <n v="1"/>
    <n v="0"/>
    <n v="0"/>
    <n v="0"/>
    <n v="1"/>
    <n v="2"/>
    <m/>
    <n v="0"/>
    <n v="3"/>
    <n v="11"/>
    <n v="1925"/>
    <x v="1"/>
    <x v="1"/>
    <x v="15"/>
    <x v="1"/>
  </r>
  <r>
    <n v="1958"/>
    <n v="58646"/>
    <n v="0"/>
    <n v="1"/>
    <n v="3"/>
    <x v="5"/>
    <n v="58"/>
    <x v="1"/>
    <n v="2543"/>
    <x v="2"/>
    <n v="0"/>
    <n v="1"/>
    <n v="0"/>
    <n v="0"/>
    <n v="0"/>
    <n v="0"/>
    <n v="0"/>
    <n v="0"/>
    <n v="1"/>
    <n v="0"/>
    <n v="62"/>
    <n v="1"/>
    <n v="44"/>
    <n v="6"/>
    <n v="5"/>
    <n v="22"/>
    <n v="1"/>
    <n v="4"/>
    <n v="2"/>
    <n v="1"/>
    <n v="4"/>
    <x v="17"/>
    <x v="3"/>
    <x v="1"/>
    <n v="16.857142857142858"/>
    <x v="1"/>
    <n v="118"/>
    <x v="3"/>
    <n v="0"/>
    <n v="0"/>
    <n v="0"/>
    <n v="0"/>
    <n v="0"/>
    <n v="0"/>
    <m/>
    <n v="0"/>
    <n v="3"/>
    <n v="11"/>
    <n v="96"/>
    <x v="1"/>
    <x v="1"/>
    <x v="19"/>
    <x v="0"/>
  </r>
  <r>
    <n v="1959"/>
    <n v="53201"/>
    <n v="1"/>
    <n v="1"/>
    <n v="49"/>
    <x v="0"/>
    <n v="45"/>
    <x v="3"/>
    <n v="2661"/>
    <x v="0"/>
    <n v="0"/>
    <n v="0"/>
    <n v="1"/>
    <n v="0"/>
    <n v="0"/>
    <n v="0"/>
    <n v="0"/>
    <n v="1"/>
    <n v="0"/>
    <n v="0"/>
    <n v="280"/>
    <n v="7"/>
    <n v="81"/>
    <n v="20"/>
    <n v="0"/>
    <n v="27"/>
    <n v="8"/>
    <n v="7"/>
    <n v="6"/>
    <n v="3"/>
    <n v="5"/>
    <x v="4"/>
    <x v="4"/>
    <x v="2"/>
    <n v="27.714285714285715"/>
    <x v="2"/>
    <n v="388"/>
    <x v="3"/>
    <n v="0"/>
    <n v="0"/>
    <n v="0"/>
    <n v="0"/>
    <n v="0"/>
    <n v="0"/>
    <m/>
    <n v="0"/>
    <n v="3"/>
    <n v="11"/>
    <n v="361"/>
    <x v="1"/>
    <x v="1"/>
    <x v="27"/>
    <x v="0"/>
  </r>
  <r>
    <n v="1960"/>
    <n v="21994"/>
    <n v="0"/>
    <n v="1"/>
    <n v="4"/>
    <x v="5"/>
    <n v="63"/>
    <x v="0"/>
    <n v="2711"/>
    <x v="1"/>
    <n v="0"/>
    <n v="0"/>
    <n v="0"/>
    <n v="1"/>
    <n v="0"/>
    <n v="0"/>
    <n v="0"/>
    <n v="1"/>
    <n v="0"/>
    <n v="0"/>
    <n v="9"/>
    <n v="0"/>
    <n v="6"/>
    <n v="3"/>
    <n v="1"/>
    <n v="3"/>
    <n v="1"/>
    <n v="5"/>
    <n v="0"/>
    <n v="0"/>
    <n v="3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6"/>
    <x v="1"/>
    <x v="1"/>
    <x v="23"/>
    <x v="0"/>
  </r>
  <r>
    <n v="1961"/>
    <n v="57113"/>
    <n v="1"/>
    <n v="1"/>
    <n v="45"/>
    <x v="1"/>
    <n v="42"/>
    <x v="3"/>
    <n v="2667"/>
    <x v="2"/>
    <n v="0"/>
    <n v="1"/>
    <n v="0"/>
    <n v="0"/>
    <n v="0"/>
    <n v="0"/>
    <n v="0"/>
    <n v="1"/>
    <n v="0"/>
    <n v="0"/>
    <n v="182"/>
    <n v="4"/>
    <n v="33"/>
    <n v="0"/>
    <n v="2"/>
    <n v="42"/>
    <n v="6"/>
    <n v="7"/>
    <n v="4"/>
    <n v="1"/>
    <n v="5"/>
    <x v="16"/>
    <x v="3"/>
    <x v="1"/>
    <n v="22.1"/>
    <x v="1"/>
    <n v="221"/>
    <x v="3"/>
    <n v="0"/>
    <n v="0"/>
    <n v="0"/>
    <n v="0"/>
    <n v="0"/>
    <n v="0"/>
    <m/>
    <n v="0"/>
    <n v="3"/>
    <n v="11"/>
    <n v="179"/>
    <x v="1"/>
    <x v="1"/>
    <x v="6"/>
    <x v="0"/>
  </r>
  <r>
    <n v="1962"/>
    <n v="51373"/>
    <n v="0"/>
    <n v="0"/>
    <n v="37"/>
    <x v="1"/>
    <n v="29"/>
    <x v="5"/>
    <n v="2531"/>
    <x v="2"/>
    <n v="0"/>
    <n v="1"/>
    <n v="0"/>
    <n v="0"/>
    <n v="0"/>
    <n v="0"/>
    <n v="0"/>
    <n v="1"/>
    <n v="0"/>
    <n v="0"/>
    <n v="83"/>
    <n v="2"/>
    <n v="101"/>
    <n v="64"/>
    <n v="26"/>
    <n v="117"/>
    <n v="1"/>
    <n v="4"/>
    <n v="3"/>
    <n v="5"/>
    <n v="3"/>
    <x v="12"/>
    <x v="4"/>
    <x v="0"/>
    <n v="25.09090909090909"/>
    <x v="2"/>
    <n v="276"/>
    <x v="3"/>
    <n v="0"/>
    <n v="0"/>
    <n v="0"/>
    <n v="0"/>
    <n v="0"/>
    <n v="0"/>
    <m/>
    <n v="0"/>
    <n v="3"/>
    <n v="11"/>
    <n v="159"/>
    <x v="1"/>
    <x v="1"/>
    <x v="35"/>
    <x v="0"/>
  </r>
  <r>
    <n v="1963"/>
    <n v="23477"/>
    <n v="1"/>
    <n v="0"/>
    <n v="39"/>
    <x v="1"/>
    <n v="34"/>
    <x v="2"/>
    <n v="2410"/>
    <x v="2"/>
    <n v="0"/>
    <n v="1"/>
    <n v="0"/>
    <n v="0"/>
    <n v="0"/>
    <n v="0"/>
    <n v="0"/>
    <n v="1"/>
    <n v="0"/>
    <n v="0"/>
    <n v="38"/>
    <n v="15"/>
    <n v="54"/>
    <n v="3"/>
    <n v="8"/>
    <n v="29"/>
    <n v="3"/>
    <n v="8"/>
    <n v="3"/>
    <n v="0"/>
    <n v="4"/>
    <x v="17"/>
    <x v="3"/>
    <x v="1"/>
    <n v="16.857142857142858"/>
    <x v="1"/>
    <n v="118"/>
    <x v="3"/>
    <n v="0"/>
    <n v="0"/>
    <n v="0"/>
    <n v="0"/>
    <n v="0"/>
    <n v="0"/>
    <m/>
    <n v="0"/>
    <n v="3"/>
    <n v="11"/>
    <n v="89"/>
    <x v="1"/>
    <x v="1"/>
    <x v="6"/>
    <x v="0"/>
  </r>
  <r>
    <n v="1964"/>
    <n v="58116"/>
    <n v="0"/>
    <n v="1"/>
    <n v="38"/>
    <x v="1"/>
    <n v="64"/>
    <x v="0"/>
    <n v="2236"/>
    <x v="2"/>
    <n v="0"/>
    <n v="1"/>
    <n v="0"/>
    <n v="0"/>
    <n v="0"/>
    <n v="0"/>
    <n v="0"/>
    <n v="1"/>
    <n v="0"/>
    <n v="0"/>
    <n v="228"/>
    <n v="19"/>
    <n v="130"/>
    <n v="4"/>
    <n v="11"/>
    <n v="51"/>
    <n v="2"/>
    <n v="2"/>
    <n v="3"/>
    <n v="3"/>
    <n v="8"/>
    <x v="4"/>
    <x v="4"/>
    <x v="1"/>
    <n v="28"/>
    <x v="2"/>
    <n v="392"/>
    <x v="3"/>
    <n v="0"/>
    <n v="0"/>
    <n v="0"/>
    <n v="0"/>
    <n v="0"/>
    <n v="0"/>
    <m/>
    <n v="0"/>
    <n v="3"/>
    <n v="11"/>
    <n v="341"/>
    <x v="1"/>
    <x v="1"/>
    <x v="35"/>
    <x v="0"/>
  </r>
  <r>
    <n v="1965"/>
    <n v="72968"/>
    <n v="0"/>
    <n v="0"/>
    <n v="8"/>
    <x v="5"/>
    <n v="57"/>
    <x v="1"/>
    <n v="2354"/>
    <x v="3"/>
    <n v="1"/>
    <n v="0"/>
    <n v="0"/>
    <n v="0"/>
    <n v="0"/>
    <n v="0"/>
    <n v="0"/>
    <n v="0"/>
    <n v="0"/>
    <n v="1"/>
    <n v="1092"/>
    <n v="37"/>
    <n v="592"/>
    <n v="145"/>
    <n v="37"/>
    <n v="55"/>
    <n v="1"/>
    <n v="3"/>
    <n v="5"/>
    <n v="5"/>
    <n v="8"/>
    <x v="23"/>
    <x v="2"/>
    <x v="1"/>
    <n v="105.72222222222223"/>
    <x v="0"/>
    <n v="1903"/>
    <x v="0"/>
    <n v="1"/>
    <n v="0"/>
    <n v="0"/>
    <n v="0"/>
    <n v="0"/>
    <n v="1"/>
    <m/>
    <n v="0"/>
    <n v="3"/>
    <n v="11"/>
    <n v="1848"/>
    <x v="0"/>
    <x v="0"/>
    <x v="25"/>
    <x v="1"/>
  </r>
  <r>
    <n v="1966"/>
    <n v="39791"/>
    <n v="0"/>
    <n v="1"/>
    <n v="89"/>
    <x v="3"/>
    <n v="49"/>
    <x v="3"/>
    <n v="2617"/>
    <x v="2"/>
    <n v="0"/>
    <n v="1"/>
    <n v="0"/>
    <n v="0"/>
    <n v="0"/>
    <n v="0"/>
    <n v="0"/>
    <n v="0"/>
    <n v="1"/>
    <n v="0"/>
    <n v="85"/>
    <n v="15"/>
    <n v="27"/>
    <n v="13"/>
    <n v="13"/>
    <n v="21"/>
    <n v="2"/>
    <n v="7"/>
    <n v="3"/>
    <n v="1"/>
    <n v="4"/>
    <x v="6"/>
    <x v="3"/>
    <x v="1"/>
    <n v="19.125"/>
    <x v="1"/>
    <n v="153"/>
    <x v="3"/>
    <n v="0"/>
    <n v="0"/>
    <n v="0"/>
    <n v="0"/>
    <n v="0"/>
    <n v="0"/>
    <m/>
    <n v="0"/>
    <n v="3"/>
    <n v="11"/>
    <n v="132"/>
    <x v="1"/>
    <x v="1"/>
    <x v="31"/>
    <x v="0"/>
  </r>
  <r>
    <n v="1967"/>
    <n v="91712"/>
    <n v="0"/>
    <n v="0"/>
    <n v="47"/>
    <x v="0"/>
    <n v="73"/>
    <x v="4"/>
    <n v="2414"/>
    <x v="0"/>
    <n v="0"/>
    <n v="0"/>
    <n v="1"/>
    <n v="0"/>
    <n v="0"/>
    <n v="0"/>
    <n v="0"/>
    <n v="0"/>
    <n v="1"/>
    <n v="0"/>
    <n v="1276"/>
    <n v="24"/>
    <n v="746"/>
    <n v="94"/>
    <n v="29"/>
    <n v="48"/>
    <n v="0"/>
    <n v="3"/>
    <n v="9"/>
    <n v="7"/>
    <n v="11"/>
    <x v="26"/>
    <x v="0"/>
    <x v="1"/>
    <n v="80.333333333333329"/>
    <x v="0"/>
    <n v="2169"/>
    <x v="0"/>
    <n v="0"/>
    <n v="0"/>
    <n v="0"/>
    <n v="0"/>
    <n v="1"/>
    <n v="1"/>
    <m/>
    <n v="0"/>
    <n v="3"/>
    <n v="11"/>
    <n v="2121"/>
    <x v="0"/>
    <x v="0"/>
    <x v="0"/>
    <x v="0"/>
  </r>
  <r>
    <n v="1968"/>
    <n v="94472"/>
    <n v="0"/>
    <n v="1"/>
    <n v="75"/>
    <x v="4"/>
    <n v="62"/>
    <x v="0"/>
    <n v="2246"/>
    <x v="0"/>
    <n v="0"/>
    <n v="0"/>
    <n v="1"/>
    <n v="0"/>
    <n v="0"/>
    <n v="0"/>
    <n v="0"/>
    <n v="1"/>
    <n v="0"/>
    <n v="0"/>
    <n v="1017"/>
    <n v="33"/>
    <n v="417"/>
    <n v="108"/>
    <n v="100"/>
    <n v="16"/>
    <n v="1"/>
    <n v="5"/>
    <n v="5"/>
    <n v="5"/>
    <n v="5"/>
    <x v="9"/>
    <x v="4"/>
    <x v="2"/>
    <n v="111.66666666666667"/>
    <x v="0"/>
    <n v="1675"/>
    <x v="0"/>
    <n v="0"/>
    <n v="0"/>
    <n v="0"/>
    <n v="1"/>
    <n v="1"/>
    <n v="2"/>
    <m/>
    <n v="0"/>
    <n v="3"/>
    <n v="11"/>
    <n v="1659"/>
    <x v="1"/>
    <x v="1"/>
    <x v="45"/>
    <x v="0"/>
  </r>
  <r>
    <n v="1969"/>
    <n v="13672"/>
    <n v="1"/>
    <n v="1"/>
    <n v="86"/>
    <x v="3"/>
    <n v="60"/>
    <x v="0"/>
    <n v="2597"/>
    <x v="1"/>
    <n v="0"/>
    <n v="0"/>
    <n v="0"/>
    <n v="1"/>
    <n v="0"/>
    <n v="0"/>
    <n v="0"/>
    <n v="1"/>
    <n v="0"/>
    <n v="0"/>
    <n v="6"/>
    <n v="2"/>
    <n v="9"/>
    <n v="2"/>
    <n v="1"/>
    <n v="5"/>
    <n v="2"/>
    <n v="8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5"/>
    <x v="1"/>
    <x v="1"/>
    <x v="14"/>
    <x v="0"/>
  </r>
  <r>
    <n v="1970"/>
    <n v="96547"/>
    <n v="0"/>
    <n v="0"/>
    <n v="4"/>
    <x v="5"/>
    <n v="40"/>
    <x v="3"/>
    <n v="2196"/>
    <x v="2"/>
    <n v="0"/>
    <n v="1"/>
    <n v="0"/>
    <n v="0"/>
    <n v="0"/>
    <n v="1"/>
    <n v="0"/>
    <n v="0"/>
    <n v="0"/>
    <n v="0"/>
    <n v="448"/>
    <n v="21"/>
    <n v="125"/>
    <n v="52"/>
    <n v="101"/>
    <n v="62"/>
    <n v="0"/>
    <n v="2"/>
    <n v="7"/>
    <n v="6"/>
    <n v="8"/>
    <x v="27"/>
    <x v="0"/>
    <x v="1"/>
    <n v="35.571428571428569"/>
    <x v="2"/>
    <n v="747"/>
    <x v="2"/>
    <n v="1"/>
    <n v="0"/>
    <n v="1"/>
    <n v="0"/>
    <n v="1"/>
    <n v="3"/>
    <m/>
    <n v="0"/>
    <n v="3"/>
    <n v="11"/>
    <n v="685"/>
    <x v="0"/>
    <x v="0"/>
    <x v="17"/>
    <x v="0"/>
  </r>
  <r>
    <n v="1971"/>
    <n v="79205"/>
    <n v="0"/>
    <n v="0"/>
    <n v="73"/>
    <x v="4"/>
    <n v="45"/>
    <x v="3"/>
    <n v="2828"/>
    <x v="2"/>
    <n v="0"/>
    <n v="1"/>
    <n v="0"/>
    <n v="0"/>
    <n v="0"/>
    <n v="0"/>
    <n v="0"/>
    <n v="1"/>
    <n v="0"/>
    <n v="0"/>
    <n v="504"/>
    <n v="23"/>
    <n v="117"/>
    <n v="179"/>
    <n v="28"/>
    <n v="44"/>
    <n v="1"/>
    <n v="4"/>
    <n v="6"/>
    <n v="5"/>
    <n v="4"/>
    <x v="9"/>
    <x v="4"/>
    <x v="2"/>
    <n v="56.733333333333334"/>
    <x v="0"/>
    <n v="851"/>
    <x v="2"/>
    <n v="1"/>
    <n v="0"/>
    <n v="0"/>
    <n v="0"/>
    <n v="0"/>
    <n v="1"/>
    <m/>
    <n v="0"/>
    <n v="3"/>
    <n v="11"/>
    <n v="807"/>
    <x v="0"/>
    <x v="0"/>
    <x v="16"/>
    <x v="0"/>
  </r>
  <r>
    <n v="1972"/>
    <n v="56559"/>
    <n v="0"/>
    <n v="1"/>
    <n v="46"/>
    <x v="0"/>
    <n v="45"/>
    <x v="3"/>
    <n v="2710"/>
    <x v="1"/>
    <n v="0"/>
    <n v="0"/>
    <n v="0"/>
    <n v="1"/>
    <n v="0"/>
    <n v="0"/>
    <n v="0"/>
    <n v="0"/>
    <n v="0"/>
    <n v="1"/>
    <n v="226"/>
    <n v="22"/>
    <n v="133"/>
    <n v="41"/>
    <n v="31"/>
    <n v="31"/>
    <n v="3"/>
    <n v="4"/>
    <n v="4"/>
    <n v="3"/>
    <n v="8"/>
    <x v="9"/>
    <x v="4"/>
    <x v="1"/>
    <n v="30.2"/>
    <x v="2"/>
    <n v="453"/>
    <x v="3"/>
    <n v="0"/>
    <n v="0"/>
    <n v="0"/>
    <n v="0"/>
    <n v="0"/>
    <n v="0"/>
    <m/>
    <n v="0"/>
    <n v="3"/>
    <n v="11"/>
    <n v="422"/>
    <x v="1"/>
    <x v="1"/>
    <x v="27"/>
    <x v="0"/>
  </r>
  <r>
    <n v="1973"/>
    <n v="32644"/>
    <n v="1"/>
    <n v="0"/>
    <n v="38"/>
    <x v="1"/>
    <n v="47"/>
    <x v="3"/>
    <n v="2688"/>
    <x v="2"/>
    <n v="0"/>
    <n v="1"/>
    <n v="0"/>
    <n v="0"/>
    <n v="0"/>
    <n v="0"/>
    <n v="0"/>
    <n v="0"/>
    <n v="0"/>
    <n v="1"/>
    <n v="239"/>
    <n v="3"/>
    <n v="141"/>
    <n v="0"/>
    <n v="7"/>
    <n v="23"/>
    <n v="4"/>
    <n v="8"/>
    <n v="7"/>
    <n v="1"/>
    <n v="6"/>
    <x v="4"/>
    <x v="4"/>
    <x v="2"/>
    <n v="27.857142857142858"/>
    <x v="2"/>
    <n v="390"/>
    <x v="3"/>
    <n v="0"/>
    <n v="0"/>
    <n v="1"/>
    <n v="0"/>
    <n v="0"/>
    <n v="1"/>
    <m/>
    <n v="0"/>
    <n v="3"/>
    <n v="11"/>
    <n v="367"/>
    <x v="1"/>
    <x v="1"/>
    <x v="35"/>
    <x v="0"/>
  </r>
  <r>
    <n v="1974"/>
    <n v="67506"/>
    <n v="0"/>
    <n v="1"/>
    <n v="73"/>
    <x v="4"/>
    <n v="40"/>
    <x v="3"/>
    <n v="2337"/>
    <x v="0"/>
    <n v="0"/>
    <n v="0"/>
    <n v="1"/>
    <n v="0"/>
    <n v="0"/>
    <n v="1"/>
    <n v="0"/>
    <n v="0"/>
    <n v="0"/>
    <n v="0"/>
    <n v="90"/>
    <n v="38"/>
    <n v="67"/>
    <n v="33"/>
    <n v="36"/>
    <n v="67"/>
    <n v="1"/>
    <n v="3"/>
    <n v="4"/>
    <n v="1"/>
    <n v="6"/>
    <x v="12"/>
    <x v="4"/>
    <x v="1"/>
    <n v="24"/>
    <x v="1"/>
    <n v="264"/>
    <x v="3"/>
    <n v="0"/>
    <n v="0"/>
    <n v="0"/>
    <n v="0"/>
    <n v="0"/>
    <n v="0"/>
    <m/>
    <n v="0"/>
    <n v="3"/>
    <n v="11"/>
    <n v="197"/>
    <x v="1"/>
    <x v="1"/>
    <x v="40"/>
    <x v="0"/>
  </r>
  <r>
    <n v="1975"/>
    <n v="24206"/>
    <n v="1"/>
    <n v="0"/>
    <n v="66"/>
    <x v="4"/>
    <n v="50"/>
    <x v="1"/>
    <n v="2637"/>
    <x v="0"/>
    <n v="0"/>
    <n v="0"/>
    <n v="1"/>
    <n v="0"/>
    <n v="0"/>
    <n v="0"/>
    <n v="0"/>
    <n v="1"/>
    <n v="0"/>
    <n v="0"/>
    <n v="7"/>
    <n v="2"/>
    <n v="8"/>
    <n v="3"/>
    <n v="2"/>
    <n v="3"/>
    <n v="1"/>
    <n v="6"/>
    <n v="1"/>
    <n v="0"/>
    <n v="3"/>
    <x v="1"/>
    <x v="1"/>
    <x v="1"/>
    <n v="5.5"/>
    <x v="1"/>
    <n v="22"/>
    <x v="1"/>
    <n v="0"/>
    <n v="0"/>
    <n v="0"/>
    <n v="0"/>
    <n v="0"/>
    <n v="0"/>
    <m/>
    <n v="0"/>
    <n v="3"/>
    <n v="11"/>
    <n v="19"/>
    <x v="1"/>
    <x v="1"/>
    <x v="28"/>
    <x v="0"/>
  </r>
  <r>
    <n v="1976"/>
    <n v="28420"/>
    <n v="1"/>
    <n v="0"/>
    <n v="36"/>
    <x v="1"/>
    <n v="53"/>
    <x v="1"/>
    <n v="2346"/>
    <x v="3"/>
    <n v="1"/>
    <n v="0"/>
    <n v="0"/>
    <n v="0"/>
    <n v="0"/>
    <n v="0"/>
    <n v="0"/>
    <n v="0"/>
    <n v="0"/>
    <n v="1"/>
    <n v="4"/>
    <n v="2"/>
    <n v="5"/>
    <n v="2"/>
    <n v="0"/>
    <n v="0"/>
    <n v="1"/>
    <n v="6"/>
    <n v="1"/>
    <n v="0"/>
    <n v="2"/>
    <x v="20"/>
    <x v="1"/>
    <x v="1"/>
    <n v="4.333333333333333"/>
    <x v="1"/>
    <n v="13"/>
    <x v="1"/>
    <n v="0"/>
    <n v="0"/>
    <n v="0"/>
    <n v="0"/>
    <n v="0"/>
    <n v="0"/>
    <m/>
    <n v="0"/>
    <n v="3"/>
    <n v="11"/>
    <n v="13"/>
    <x v="1"/>
    <x v="1"/>
    <x v="1"/>
    <x v="0"/>
  </r>
  <r>
    <n v="1977"/>
    <n v="22979"/>
    <n v="1"/>
    <n v="0"/>
    <n v="29"/>
    <x v="2"/>
    <n v="50"/>
    <x v="1"/>
    <n v="2820"/>
    <x v="2"/>
    <n v="0"/>
    <n v="1"/>
    <n v="0"/>
    <n v="0"/>
    <n v="0"/>
    <n v="0"/>
    <n v="0"/>
    <n v="1"/>
    <n v="0"/>
    <n v="0"/>
    <n v="16"/>
    <n v="17"/>
    <n v="19"/>
    <n v="20"/>
    <n v="21"/>
    <n v="22"/>
    <n v="3"/>
    <n v="8"/>
    <n v="3"/>
    <n v="2"/>
    <n v="2"/>
    <x v="17"/>
    <x v="3"/>
    <x v="2"/>
    <n v="13.285714285714286"/>
    <x v="1"/>
    <n v="93"/>
    <x v="1"/>
    <n v="0"/>
    <n v="0"/>
    <n v="0"/>
    <n v="0"/>
    <n v="0"/>
    <n v="0"/>
    <m/>
    <n v="0"/>
    <n v="3"/>
    <n v="11"/>
    <n v="71"/>
    <x v="0"/>
    <x v="0"/>
    <x v="3"/>
    <x v="0"/>
  </r>
  <r>
    <n v="1978"/>
    <n v="33279"/>
    <n v="0"/>
    <n v="0"/>
    <n v="29"/>
    <x v="2"/>
    <n v="54"/>
    <x v="1"/>
    <n v="2176"/>
    <x v="0"/>
    <n v="0"/>
    <n v="0"/>
    <n v="1"/>
    <n v="0"/>
    <n v="0"/>
    <n v="0"/>
    <n v="0"/>
    <n v="1"/>
    <n v="0"/>
    <n v="0"/>
    <n v="10"/>
    <n v="3"/>
    <n v="3"/>
    <n v="0"/>
    <n v="0"/>
    <n v="0"/>
    <n v="1"/>
    <n v="3"/>
    <n v="0"/>
    <n v="0"/>
    <n v="3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6"/>
    <x v="1"/>
    <x v="1"/>
    <x v="3"/>
    <x v="0"/>
  </r>
  <r>
    <n v="1979"/>
    <n v="46423"/>
    <n v="1"/>
    <n v="1"/>
    <n v="6"/>
    <x v="5"/>
    <n v="48"/>
    <x v="3"/>
    <n v="2443"/>
    <x v="0"/>
    <n v="0"/>
    <n v="0"/>
    <n v="1"/>
    <n v="0"/>
    <n v="0"/>
    <n v="0"/>
    <n v="0"/>
    <n v="0"/>
    <n v="1"/>
    <n v="0"/>
    <n v="68"/>
    <n v="0"/>
    <n v="16"/>
    <n v="0"/>
    <n v="0"/>
    <n v="8"/>
    <n v="3"/>
    <n v="7"/>
    <n v="2"/>
    <n v="0"/>
    <n v="4"/>
    <x v="3"/>
    <x v="3"/>
    <x v="1"/>
    <n v="14"/>
    <x v="1"/>
    <n v="84"/>
    <x v="1"/>
    <n v="0"/>
    <n v="0"/>
    <n v="0"/>
    <n v="0"/>
    <n v="0"/>
    <n v="0"/>
    <m/>
    <n v="0"/>
    <n v="3"/>
    <n v="11"/>
    <n v="76"/>
    <x v="1"/>
    <x v="1"/>
    <x v="23"/>
    <x v="0"/>
  </r>
  <r>
    <n v="1980"/>
    <n v="30368"/>
    <n v="0"/>
    <n v="1"/>
    <n v="97"/>
    <x v="3"/>
    <n v="43"/>
    <x v="3"/>
    <n v="2393"/>
    <x v="2"/>
    <n v="0"/>
    <n v="1"/>
    <n v="0"/>
    <n v="0"/>
    <n v="0"/>
    <n v="0"/>
    <n v="0"/>
    <n v="1"/>
    <n v="0"/>
    <n v="0"/>
    <n v="35"/>
    <n v="0"/>
    <n v="13"/>
    <n v="2"/>
    <n v="0"/>
    <n v="2"/>
    <n v="2"/>
    <n v="8"/>
    <n v="2"/>
    <n v="0"/>
    <n v="3"/>
    <x v="7"/>
    <x v="3"/>
    <x v="1"/>
    <n v="10"/>
    <x v="1"/>
    <n v="50"/>
    <x v="1"/>
    <n v="0"/>
    <n v="0"/>
    <n v="0"/>
    <n v="0"/>
    <n v="0"/>
    <n v="0"/>
    <m/>
    <n v="0"/>
    <n v="3"/>
    <n v="11"/>
    <n v="48"/>
    <x v="1"/>
    <x v="1"/>
    <x v="14"/>
    <x v="0"/>
  </r>
  <r>
    <n v="1981"/>
    <n v="63684"/>
    <n v="0"/>
    <n v="1"/>
    <n v="61"/>
    <x v="4"/>
    <n v="50"/>
    <x v="1"/>
    <n v="2739"/>
    <x v="2"/>
    <n v="0"/>
    <n v="1"/>
    <n v="0"/>
    <n v="0"/>
    <n v="0"/>
    <n v="0"/>
    <n v="0"/>
    <n v="1"/>
    <n v="0"/>
    <n v="0"/>
    <n v="575"/>
    <n v="80"/>
    <n v="428"/>
    <n v="208"/>
    <n v="93"/>
    <n v="80"/>
    <n v="3"/>
    <n v="5"/>
    <n v="8"/>
    <n v="4"/>
    <n v="8"/>
    <x v="2"/>
    <x v="2"/>
    <x v="2"/>
    <n v="69.2"/>
    <x v="0"/>
    <n v="1384"/>
    <x v="4"/>
    <n v="0"/>
    <n v="0"/>
    <n v="0"/>
    <n v="0"/>
    <n v="0"/>
    <n v="0"/>
    <m/>
    <n v="0"/>
    <n v="3"/>
    <n v="11"/>
    <n v="1304"/>
    <x v="1"/>
    <x v="1"/>
    <x v="33"/>
    <x v="0"/>
  </r>
  <r>
    <n v="1982"/>
    <n v="41638"/>
    <n v="0"/>
    <n v="1"/>
    <n v="68"/>
    <x v="4"/>
    <n v="56"/>
    <x v="1"/>
    <n v="2660"/>
    <x v="3"/>
    <n v="1"/>
    <n v="0"/>
    <n v="0"/>
    <n v="0"/>
    <n v="0"/>
    <n v="0"/>
    <n v="0"/>
    <n v="1"/>
    <n v="0"/>
    <n v="0"/>
    <n v="315"/>
    <n v="0"/>
    <n v="31"/>
    <n v="4"/>
    <n v="0"/>
    <n v="91"/>
    <n v="4"/>
    <n v="8"/>
    <n v="5"/>
    <n v="5"/>
    <n v="3"/>
    <x v="15"/>
    <x v="4"/>
    <x v="2"/>
    <n v="26.923076923076923"/>
    <x v="2"/>
    <n v="350"/>
    <x v="3"/>
    <n v="0"/>
    <n v="0"/>
    <n v="1"/>
    <n v="0"/>
    <n v="0"/>
    <n v="1"/>
    <m/>
    <n v="0"/>
    <n v="3"/>
    <n v="11"/>
    <n v="259"/>
    <x v="1"/>
    <x v="1"/>
    <x v="18"/>
    <x v="0"/>
  </r>
  <r>
    <n v="1983"/>
    <n v="68805"/>
    <n v="0"/>
    <n v="1"/>
    <n v="73"/>
    <x v="4"/>
    <n v="61"/>
    <x v="0"/>
    <n v="2444"/>
    <x v="3"/>
    <n v="1"/>
    <n v="0"/>
    <n v="0"/>
    <n v="0"/>
    <n v="0"/>
    <n v="0"/>
    <n v="0"/>
    <n v="0"/>
    <n v="0"/>
    <n v="1"/>
    <n v="182"/>
    <n v="2"/>
    <n v="49"/>
    <n v="17"/>
    <n v="13"/>
    <n v="20"/>
    <n v="1"/>
    <n v="2"/>
    <n v="3"/>
    <n v="1"/>
    <n v="7"/>
    <x v="12"/>
    <x v="4"/>
    <x v="1"/>
    <n v="23.90909090909091"/>
    <x v="1"/>
    <n v="263"/>
    <x v="3"/>
    <n v="0"/>
    <n v="0"/>
    <n v="0"/>
    <n v="0"/>
    <n v="0"/>
    <n v="0"/>
    <m/>
    <n v="0"/>
    <n v="3"/>
    <n v="11"/>
    <n v="243"/>
    <x v="1"/>
    <x v="1"/>
    <x v="40"/>
    <x v="0"/>
  </r>
  <r>
    <n v="1984"/>
    <n v="65814"/>
    <n v="0"/>
    <n v="1"/>
    <n v="90"/>
    <x v="3"/>
    <n v="54"/>
    <x v="1"/>
    <n v="2278"/>
    <x v="1"/>
    <n v="0"/>
    <n v="0"/>
    <n v="0"/>
    <n v="1"/>
    <n v="0"/>
    <n v="0"/>
    <n v="0"/>
    <n v="0"/>
    <n v="0"/>
    <n v="1"/>
    <n v="561"/>
    <n v="14"/>
    <n v="113"/>
    <n v="10"/>
    <n v="14"/>
    <n v="35"/>
    <n v="3"/>
    <n v="5"/>
    <n v="8"/>
    <n v="2"/>
    <n v="10"/>
    <x v="2"/>
    <x v="2"/>
    <x v="1"/>
    <n v="35.6"/>
    <x v="2"/>
    <n v="712"/>
    <x v="2"/>
    <n v="0"/>
    <n v="0"/>
    <n v="0"/>
    <n v="0"/>
    <n v="0"/>
    <n v="0"/>
    <m/>
    <n v="0"/>
    <n v="3"/>
    <n v="11"/>
    <n v="677"/>
    <x v="1"/>
    <x v="1"/>
    <x v="30"/>
    <x v="0"/>
  </r>
  <r>
    <n v="1985"/>
    <n v="71964"/>
    <n v="0"/>
    <n v="0"/>
    <n v="81"/>
    <x v="3"/>
    <n v="62"/>
    <x v="0"/>
    <n v="2564"/>
    <x v="3"/>
    <n v="1"/>
    <n v="0"/>
    <n v="0"/>
    <n v="0"/>
    <n v="0"/>
    <n v="0"/>
    <n v="0"/>
    <n v="1"/>
    <n v="0"/>
    <n v="0"/>
    <n v="587"/>
    <n v="51"/>
    <n v="932"/>
    <n v="180"/>
    <n v="34"/>
    <n v="86"/>
    <n v="1"/>
    <n v="3"/>
    <n v="5"/>
    <n v="6"/>
    <n v="5"/>
    <x v="21"/>
    <x v="2"/>
    <x v="0"/>
    <n v="111.5"/>
    <x v="0"/>
    <n v="1784"/>
    <x v="0"/>
    <n v="0"/>
    <n v="0"/>
    <n v="0"/>
    <n v="0"/>
    <n v="0"/>
    <n v="0"/>
    <m/>
    <n v="0"/>
    <n v="3"/>
    <n v="11"/>
    <n v="1698"/>
    <x v="1"/>
    <x v="1"/>
    <x v="13"/>
    <x v="0"/>
  </r>
  <r>
    <n v="1986"/>
    <n v="39146"/>
    <n v="1"/>
    <n v="0"/>
    <n v="1"/>
    <x v="5"/>
    <n v="34"/>
    <x v="2"/>
    <n v="2659"/>
    <x v="0"/>
    <n v="0"/>
    <n v="0"/>
    <n v="1"/>
    <n v="0"/>
    <n v="0"/>
    <n v="0"/>
    <n v="0"/>
    <n v="1"/>
    <n v="0"/>
    <n v="0"/>
    <n v="94"/>
    <n v="1"/>
    <n v="33"/>
    <n v="13"/>
    <n v="12"/>
    <n v="12"/>
    <n v="3"/>
    <n v="8"/>
    <n v="4"/>
    <n v="0"/>
    <n v="4"/>
    <x v="6"/>
    <x v="3"/>
    <x v="2"/>
    <n v="19.125"/>
    <x v="1"/>
    <n v="153"/>
    <x v="3"/>
    <n v="0"/>
    <n v="0"/>
    <n v="0"/>
    <n v="0"/>
    <n v="0"/>
    <n v="0"/>
    <m/>
    <n v="0"/>
    <n v="3"/>
    <n v="11"/>
    <n v="141"/>
    <x v="1"/>
    <x v="1"/>
    <x v="19"/>
    <x v="0"/>
  </r>
  <r>
    <n v="1987"/>
    <n v="96876"/>
    <n v="0"/>
    <n v="0"/>
    <n v="79"/>
    <x v="3"/>
    <n v="43"/>
    <x v="3"/>
    <n v="2486"/>
    <x v="1"/>
    <n v="0"/>
    <n v="0"/>
    <n v="0"/>
    <n v="1"/>
    <n v="0"/>
    <n v="0"/>
    <n v="0"/>
    <n v="1"/>
    <n v="0"/>
    <n v="0"/>
    <n v="908"/>
    <n v="43"/>
    <n v="735"/>
    <n v="40"/>
    <n v="194"/>
    <n v="21"/>
    <n v="1"/>
    <n v="2"/>
    <n v="7"/>
    <n v="7"/>
    <n v="9"/>
    <x v="18"/>
    <x v="0"/>
    <x v="1"/>
    <n v="83.478260869565219"/>
    <x v="0"/>
    <n v="1920"/>
    <x v="0"/>
    <n v="1"/>
    <n v="0"/>
    <n v="0"/>
    <n v="1"/>
    <n v="1"/>
    <n v="3"/>
    <m/>
    <n v="0"/>
    <n v="3"/>
    <n v="11"/>
    <n v="1899"/>
    <x v="0"/>
    <x v="0"/>
    <x v="13"/>
    <x v="0"/>
  </r>
  <r>
    <n v="1988"/>
    <n v="34445"/>
    <n v="0"/>
    <n v="0"/>
    <n v="92"/>
    <x v="3"/>
    <n v="39"/>
    <x v="2"/>
    <n v="2677"/>
    <x v="2"/>
    <n v="0"/>
    <n v="1"/>
    <n v="0"/>
    <n v="0"/>
    <n v="0"/>
    <n v="0"/>
    <n v="1"/>
    <n v="0"/>
    <n v="0"/>
    <n v="0"/>
    <n v="228"/>
    <n v="122"/>
    <n v="122"/>
    <n v="208"/>
    <n v="129"/>
    <n v="30"/>
    <n v="6"/>
    <n v="9"/>
    <n v="11"/>
    <n v="2"/>
    <n v="8"/>
    <x v="27"/>
    <x v="0"/>
    <x v="2"/>
    <n v="38.523809523809526"/>
    <x v="2"/>
    <n v="809"/>
    <x v="2"/>
    <n v="0"/>
    <n v="0"/>
    <n v="0"/>
    <n v="0"/>
    <n v="0"/>
    <n v="0"/>
    <m/>
    <n v="0"/>
    <n v="3"/>
    <n v="11"/>
    <n v="779"/>
    <x v="1"/>
    <x v="1"/>
    <x v="30"/>
    <x v="0"/>
  </r>
  <r>
    <n v="1989"/>
    <n v="68281"/>
    <n v="0"/>
    <n v="0"/>
    <n v="31"/>
    <x v="1"/>
    <n v="62"/>
    <x v="0"/>
    <n v="2850"/>
    <x v="0"/>
    <n v="0"/>
    <n v="0"/>
    <n v="1"/>
    <n v="0"/>
    <n v="0"/>
    <n v="0"/>
    <n v="0"/>
    <n v="1"/>
    <n v="0"/>
    <n v="0"/>
    <n v="995"/>
    <n v="112"/>
    <n v="417"/>
    <n v="42"/>
    <n v="48"/>
    <n v="41"/>
    <n v="1"/>
    <n v="5"/>
    <n v="2"/>
    <n v="9"/>
    <n v="13"/>
    <x v="13"/>
    <x v="0"/>
    <x v="1"/>
    <n v="67.25"/>
    <x v="0"/>
    <n v="1614"/>
    <x v="0"/>
    <n v="0"/>
    <n v="0"/>
    <n v="0"/>
    <n v="0"/>
    <n v="0"/>
    <n v="0"/>
    <m/>
    <n v="0"/>
    <n v="3"/>
    <n v="11"/>
    <n v="1573"/>
    <x v="0"/>
    <x v="0"/>
    <x v="15"/>
    <x v="1"/>
  </r>
  <r>
    <n v="1990"/>
    <n v="37284"/>
    <n v="1"/>
    <n v="1"/>
    <n v="46"/>
    <x v="0"/>
    <n v="45"/>
    <x v="3"/>
    <n v="2616"/>
    <x v="2"/>
    <n v="0"/>
    <n v="1"/>
    <n v="0"/>
    <n v="0"/>
    <n v="0"/>
    <n v="1"/>
    <n v="0"/>
    <n v="0"/>
    <n v="0"/>
    <n v="0"/>
    <n v="11"/>
    <n v="1"/>
    <n v="2"/>
    <n v="2"/>
    <n v="1"/>
    <n v="6"/>
    <n v="1"/>
    <n v="6"/>
    <n v="0"/>
    <n v="0"/>
    <n v="3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1"/>
    <x v="1"/>
    <x v="1"/>
    <x v="8"/>
    <x v="0"/>
  </r>
  <r>
    <n v="1991"/>
    <n v="36790"/>
    <n v="0"/>
    <n v="0"/>
    <n v="14"/>
    <x v="5"/>
    <n v="37"/>
    <x v="2"/>
    <n v="2644"/>
    <x v="2"/>
    <n v="0"/>
    <n v="1"/>
    <n v="0"/>
    <n v="0"/>
    <n v="0"/>
    <n v="0"/>
    <n v="0"/>
    <n v="1"/>
    <n v="0"/>
    <n v="0"/>
    <n v="3"/>
    <n v="3"/>
    <n v="14"/>
    <n v="15"/>
    <n v="21"/>
    <n v="10"/>
    <n v="1"/>
    <n v="9"/>
    <n v="2"/>
    <n v="1"/>
    <n v="2"/>
    <x v="7"/>
    <x v="3"/>
    <x v="2"/>
    <n v="11.2"/>
    <x v="1"/>
    <n v="56"/>
    <x v="1"/>
    <n v="0"/>
    <n v="0"/>
    <n v="0"/>
    <n v="0"/>
    <n v="0"/>
    <n v="0"/>
    <m/>
    <n v="0"/>
    <n v="3"/>
    <n v="11"/>
    <n v="46"/>
    <x v="0"/>
    <x v="0"/>
    <x v="23"/>
    <x v="0"/>
  </r>
  <r>
    <n v="1992"/>
    <n v="27943"/>
    <n v="1"/>
    <n v="1"/>
    <n v="89"/>
    <x v="3"/>
    <n v="53"/>
    <x v="1"/>
    <n v="2599"/>
    <x v="1"/>
    <n v="0"/>
    <n v="0"/>
    <n v="0"/>
    <n v="1"/>
    <n v="0"/>
    <n v="0"/>
    <n v="0"/>
    <n v="1"/>
    <n v="0"/>
    <n v="0"/>
    <n v="12"/>
    <n v="1"/>
    <n v="16"/>
    <n v="4"/>
    <n v="1"/>
    <n v="3"/>
    <n v="3"/>
    <n v="8"/>
    <n v="2"/>
    <n v="0"/>
    <n v="3"/>
    <x v="7"/>
    <x v="3"/>
    <x v="1"/>
    <n v="6.8"/>
    <x v="1"/>
    <n v="34"/>
    <x v="1"/>
    <n v="0"/>
    <n v="0"/>
    <n v="0"/>
    <n v="0"/>
    <n v="0"/>
    <n v="0"/>
    <m/>
    <n v="0"/>
    <n v="3"/>
    <n v="11"/>
    <n v="31"/>
    <x v="1"/>
    <x v="1"/>
    <x v="14"/>
    <x v="0"/>
  </r>
  <r>
    <n v="1993"/>
    <n v="22263"/>
    <n v="1"/>
    <n v="1"/>
    <n v="31"/>
    <x v="1"/>
    <n v="69"/>
    <x v="0"/>
    <n v="2250"/>
    <x v="3"/>
    <n v="1"/>
    <n v="0"/>
    <n v="0"/>
    <n v="0"/>
    <n v="0"/>
    <n v="0"/>
    <n v="0"/>
    <n v="1"/>
    <n v="0"/>
    <n v="0"/>
    <n v="17"/>
    <n v="0"/>
    <n v="2"/>
    <n v="0"/>
    <n v="0"/>
    <n v="2"/>
    <n v="2"/>
    <n v="6"/>
    <n v="1"/>
    <n v="0"/>
    <n v="3"/>
    <x v="1"/>
    <x v="1"/>
    <x v="1"/>
    <n v="4.75"/>
    <x v="1"/>
    <n v="19"/>
    <x v="1"/>
    <n v="0"/>
    <n v="0"/>
    <n v="0"/>
    <n v="0"/>
    <n v="0"/>
    <n v="0"/>
    <m/>
    <n v="1"/>
    <n v="3"/>
    <n v="11"/>
    <n v="17"/>
    <x v="1"/>
    <x v="1"/>
    <x v="1"/>
    <x v="0"/>
  </r>
  <r>
    <n v="1994"/>
    <n v="30261"/>
    <n v="1"/>
    <n v="2"/>
    <n v="75"/>
    <x v="4"/>
    <n v="48"/>
    <x v="3"/>
    <n v="2801"/>
    <x v="1"/>
    <n v="0"/>
    <n v="0"/>
    <n v="0"/>
    <n v="1"/>
    <n v="0"/>
    <n v="0"/>
    <n v="0"/>
    <n v="1"/>
    <n v="0"/>
    <n v="0"/>
    <n v="8"/>
    <n v="0"/>
    <n v="5"/>
    <n v="0"/>
    <n v="3"/>
    <n v="6"/>
    <n v="1"/>
    <n v="8"/>
    <n v="0"/>
    <n v="0"/>
    <n v="3"/>
    <x v="20"/>
    <x v="1"/>
    <x v="1"/>
    <n v="5.333333333333333"/>
    <x v="1"/>
    <n v="16"/>
    <x v="1"/>
    <n v="0"/>
    <n v="0"/>
    <n v="0"/>
    <n v="0"/>
    <n v="0"/>
    <n v="0"/>
    <m/>
    <n v="0"/>
    <n v="3"/>
    <n v="11"/>
    <n v="10"/>
    <x v="1"/>
    <x v="1"/>
    <x v="28"/>
    <x v="0"/>
  </r>
  <r>
    <n v="1995"/>
    <n v="28587"/>
    <n v="1"/>
    <n v="0"/>
    <n v="42"/>
    <x v="1"/>
    <n v="42"/>
    <x v="3"/>
    <n v="2296"/>
    <x v="1"/>
    <n v="0"/>
    <n v="0"/>
    <n v="0"/>
    <n v="1"/>
    <n v="0"/>
    <n v="0"/>
    <n v="0"/>
    <n v="1"/>
    <n v="0"/>
    <n v="0"/>
    <n v="22"/>
    <n v="4"/>
    <n v="17"/>
    <n v="12"/>
    <n v="10"/>
    <n v="13"/>
    <n v="3"/>
    <n v="6"/>
    <n v="2"/>
    <n v="0"/>
    <n v="4"/>
    <x v="3"/>
    <x v="3"/>
    <x v="1"/>
    <n v="10.833333333333334"/>
    <x v="1"/>
    <n v="65"/>
    <x v="1"/>
    <n v="0"/>
    <n v="0"/>
    <n v="0"/>
    <n v="0"/>
    <n v="0"/>
    <n v="0"/>
    <m/>
    <n v="0"/>
    <n v="3"/>
    <n v="11"/>
    <n v="52"/>
    <x v="1"/>
    <x v="1"/>
    <x v="1"/>
    <x v="0"/>
  </r>
  <r>
    <n v="1996"/>
    <n v="43815"/>
    <n v="1"/>
    <n v="0"/>
    <n v="53"/>
    <x v="0"/>
    <n v="38"/>
    <x v="2"/>
    <n v="2609"/>
    <x v="2"/>
    <n v="0"/>
    <n v="1"/>
    <n v="0"/>
    <n v="0"/>
    <n v="0"/>
    <n v="0"/>
    <n v="0"/>
    <n v="0"/>
    <n v="1"/>
    <n v="0"/>
    <n v="14"/>
    <n v="10"/>
    <n v="29"/>
    <n v="4"/>
    <n v="7"/>
    <n v="15"/>
    <n v="1"/>
    <n v="6"/>
    <n v="2"/>
    <n v="0"/>
    <n v="3"/>
    <x v="7"/>
    <x v="3"/>
    <x v="1"/>
    <n v="12.8"/>
    <x v="1"/>
    <n v="64"/>
    <x v="1"/>
    <n v="0"/>
    <n v="0"/>
    <n v="0"/>
    <n v="0"/>
    <n v="0"/>
    <n v="0"/>
    <m/>
    <n v="0"/>
    <n v="3"/>
    <n v="11"/>
    <n v="49"/>
    <x v="1"/>
    <x v="1"/>
    <x v="8"/>
    <x v="0"/>
  </r>
  <r>
    <n v="1997"/>
    <n v="48195"/>
    <n v="1"/>
    <n v="1"/>
    <n v="53"/>
    <x v="0"/>
    <n v="64"/>
    <x v="0"/>
    <n v="2318"/>
    <x v="2"/>
    <n v="0"/>
    <n v="1"/>
    <n v="0"/>
    <n v="0"/>
    <n v="0"/>
    <n v="0"/>
    <n v="0"/>
    <n v="1"/>
    <n v="0"/>
    <n v="0"/>
    <n v="106"/>
    <n v="27"/>
    <n v="68"/>
    <n v="52"/>
    <n v="7"/>
    <n v="5"/>
    <n v="6"/>
    <n v="6"/>
    <n v="4"/>
    <n v="2"/>
    <n v="5"/>
    <x v="12"/>
    <x v="4"/>
    <x v="1"/>
    <n v="23.636363636363637"/>
    <x v="1"/>
    <n v="260"/>
    <x v="3"/>
    <n v="0"/>
    <n v="0"/>
    <n v="0"/>
    <n v="0"/>
    <n v="0"/>
    <n v="0"/>
    <m/>
    <n v="0"/>
    <n v="3"/>
    <n v="11"/>
    <n v="255"/>
    <x v="1"/>
    <x v="1"/>
    <x v="10"/>
    <x v="0"/>
  </r>
  <r>
    <n v="1998"/>
    <n v="77027"/>
    <n v="0"/>
    <n v="1"/>
    <n v="23"/>
    <x v="2"/>
    <n v="68"/>
    <x v="0"/>
    <n v="2303"/>
    <x v="2"/>
    <n v="0"/>
    <n v="1"/>
    <n v="0"/>
    <n v="0"/>
    <n v="0"/>
    <n v="0"/>
    <n v="0"/>
    <n v="0"/>
    <n v="1"/>
    <n v="0"/>
    <n v="820"/>
    <n v="57"/>
    <n v="242"/>
    <n v="45"/>
    <n v="0"/>
    <n v="11"/>
    <n v="2"/>
    <n v="4"/>
    <n v="8"/>
    <n v="3"/>
    <n v="6"/>
    <x v="5"/>
    <x v="2"/>
    <x v="2"/>
    <n v="68.470588235294116"/>
    <x v="0"/>
    <n v="1164"/>
    <x v="4"/>
    <n v="0"/>
    <n v="0"/>
    <n v="0"/>
    <n v="0"/>
    <n v="0"/>
    <n v="0"/>
    <m/>
    <n v="0"/>
    <n v="3"/>
    <n v="11"/>
    <n v="1153"/>
    <x v="1"/>
    <x v="1"/>
    <x v="11"/>
    <x v="1"/>
  </r>
  <r>
    <n v="1999"/>
    <n v="71322"/>
    <n v="0"/>
    <n v="1"/>
    <n v="57"/>
    <x v="0"/>
    <n v="55"/>
    <x v="1"/>
    <n v="2657"/>
    <x v="2"/>
    <n v="0"/>
    <n v="1"/>
    <n v="0"/>
    <n v="0"/>
    <n v="0"/>
    <n v="0"/>
    <n v="0"/>
    <n v="0"/>
    <n v="0"/>
    <n v="1"/>
    <n v="753"/>
    <n v="43"/>
    <n v="226"/>
    <n v="69"/>
    <n v="10"/>
    <n v="204"/>
    <n v="2"/>
    <n v="4"/>
    <n v="8"/>
    <n v="5"/>
    <n v="13"/>
    <x v="22"/>
    <x v="0"/>
    <x v="1"/>
    <n v="42.346153846153847"/>
    <x v="2"/>
    <n v="1101"/>
    <x v="4"/>
    <n v="0"/>
    <n v="0"/>
    <n v="0"/>
    <n v="0"/>
    <n v="0"/>
    <n v="0"/>
    <m/>
    <n v="0"/>
    <n v="3"/>
    <n v="11"/>
    <n v="897"/>
    <x v="1"/>
    <x v="1"/>
    <x v="36"/>
    <x v="0"/>
  </r>
  <r>
    <n v="2000"/>
    <n v="32765"/>
    <n v="1"/>
    <n v="0"/>
    <n v="49"/>
    <x v="0"/>
    <n v="41"/>
    <x v="3"/>
    <n v="2285"/>
    <x v="2"/>
    <n v="0"/>
    <n v="1"/>
    <n v="0"/>
    <n v="0"/>
    <n v="0"/>
    <n v="0"/>
    <n v="0"/>
    <n v="0"/>
    <n v="1"/>
    <n v="0"/>
    <n v="13"/>
    <n v="3"/>
    <n v="17"/>
    <n v="7"/>
    <n v="3"/>
    <n v="3"/>
    <n v="2"/>
    <n v="5"/>
    <n v="2"/>
    <n v="0"/>
    <n v="4"/>
    <x v="3"/>
    <x v="3"/>
    <x v="1"/>
    <n v="7.166666666666667"/>
    <x v="1"/>
    <n v="43"/>
    <x v="1"/>
    <n v="0"/>
    <n v="0"/>
    <n v="0"/>
    <n v="0"/>
    <n v="0"/>
    <n v="0"/>
    <m/>
    <n v="0"/>
    <n v="3"/>
    <n v="11"/>
    <n v="40"/>
    <x v="1"/>
    <x v="1"/>
    <x v="8"/>
    <x v="0"/>
  </r>
  <r>
    <n v="2001"/>
    <n v="29672"/>
    <n v="1"/>
    <n v="1"/>
    <n v="6"/>
    <x v="5"/>
    <n v="55"/>
    <x v="1"/>
    <n v="2633"/>
    <x v="1"/>
    <n v="0"/>
    <n v="0"/>
    <n v="0"/>
    <n v="1"/>
    <n v="0"/>
    <n v="0"/>
    <n v="0"/>
    <n v="1"/>
    <n v="0"/>
    <n v="0"/>
    <n v="9"/>
    <n v="1"/>
    <n v="3"/>
    <n v="0"/>
    <n v="4"/>
    <n v="8"/>
    <n v="1"/>
    <n v="6"/>
    <n v="0"/>
    <n v="0"/>
    <n v="3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9"/>
    <x v="1"/>
    <x v="1"/>
    <x v="23"/>
    <x v="0"/>
  </r>
  <r>
    <n v="2002"/>
    <n v="23272"/>
    <n v="0"/>
    <n v="0"/>
    <n v="29"/>
    <x v="2"/>
    <n v="67"/>
    <x v="0"/>
    <n v="2414"/>
    <x v="3"/>
    <n v="1"/>
    <n v="0"/>
    <n v="0"/>
    <n v="0"/>
    <n v="0"/>
    <n v="0"/>
    <n v="0"/>
    <n v="1"/>
    <n v="0"/>
    <n v="0"/>
    <n v="19"/>
    <n v="3"/>
    <n v="6"/>
    <n v="4"/>
    <n v="2"/>
    <n v="12"/>
    <n v="1"/>
    <n v="4"/>
    <n v="1"/>
    <n v="0"/>
    <n v="3"/>
    <x v="1"/>
    <x v="1"/>
    <x v="1"/>
    <n v="8.5"/>
    <x v="1"/>
    <n v="34"/>
    <x v="1"/>
    <n v="0"/>
    <n v="0"/>
    <n v="0"/>
    <n v="0"/>
    <n v="0"/>
    <n v="0"/>
    <m/>
    <n v="0"/>
    <n v="3"/>
    <n v="11"/>
    <n v="22"/>
    <x v="1"/>
    <x v="1"/>
    <x v="3"/>
    <x v="0"/>
  </r>
  <r>
    <n v="2003"/>
    <n v="49912"/>
    <n v="0"/>
    <n v="1"/>
    <n v="5"/>
    <x v="5"/>
    <n v="71"/>
    <x v="4"/>
    <n v="2819"/>
    <x v="1"/>
    <n v="0"/>
    <n v="0"/>
    <n v="0"/>
    <n v="1"/>
    <n v="0"/>
    <n v="0"/>
    <n v="0"/>
    <n v="0"/>
    <n v="1"/>
    <n v="0"/>
    <n v="520"/>
    <n v="8"/>
    <n v="223"/>
    <n v="32"/>
    <n v="49"/>
    <n v="42"/>
    <n v="4"/>
    <n v="8"/>
    <n v="10"/>
    <n v="5"/>
    <n v="7"/>
    <x v="0"/>
    <x v="0"/>
    <x v="2"/>
    <n v="37.81818181818182"/>
    <x v="2"/>
    <n v="832"/>
    <x v="2"/>
    <n v="0"/>
    <n v="0"/>
    <n v="1"/>
    <n v="0"/>
    <n v="0"/>
    <n v="1"/>
    <m/>
    <n v="0"/>
    <n v="3"/>
    <n v="11"/>
    <n v="790"/>
    <x v="0"/>
    <x v="0"/>
    <x v="17"/>
    <x v="0"/>
  </r>
  <r>
    <n v="2004"/>
    <n v="7500"/>
    <n v="1"/>
    <n v="0"/>
    <n v="98"/>
    <x v="3"/>
    <n v="35"/>
    <x v="2"/>
    <n v="2856"/>
    <x v="1"/>
    <n v="0"/>
    <n v="0"/>
    <n v="0"/>
    <n v="1"/>
    <n v="0"/>
    <n v="1"/>
    <n v="0"/>
    <n v="0"/>
    <n v="0"/>
    <n v="0"/>
    <n v="5"/>
    <n v="17"/>
    <n v="17"/>
    <n v="13"/>
    <n v="14"/>
    <n v="34"/>
    <n v="4"/>
    <n v="9"/>
    <n v="2"/>
    <n v="1"/>
    <n v="3"/>
    <x v="3"/>
    <x v="3"/>
    <x v="1"/>
    <n v="11"/>
    <x v="1"/>
    <n v="66"/>
    <x v="1"/>
    <n v="0"/>
    <n v="0"/>
    <n v="0"/>
    <n v="0"/>
    <n v="0"/>
    <n v="0"/>
    <m/>
    <n v="0"/>
    <n v="3"/>
    <n v="11"/>
    <n v="32"/>
    <x v="1"/>
    <x v="1"/>
    <x v="14"/>
    <x v="0"/>
  </r>
  <r>
    <n v="2005"/>
    <n v="68117"/>
    <n v="0"/>
    <n v="1"/>
    <n v="80"/>
    <x v="3"/>
    <n v="73"/>
    <x v="4"/>
    <n v="2635"/>
    <x v="4"/>
    <n v="0"/>
    <n v="0"/>
    <n v="0"/>
    <n v="0"/>
    <n v="1"/>
    <n v="0"/>
    <n v="0"/>
    <n v="0"/>
    <n v="0"/>
    <n v="1"/>
    <n v="618"/>
    <n v="44"/>
    <n v="215"/>
    <n v="0"/>
    <n v="17"/>
    <n v="36"/>
    <n v="2"/>
    <n v="6"/>
    <n v="11"/>
    <n v="8"/>
    <n v="4"/>
    <x v="18"/>
    <x v="0"/>
    <x v="2"/>
    <n v="38.869565217391305"/>
    <x v="2"/>
    <n v="894"/>
    <x v="2"/>
    <n v="0"/>
    <n v="0"/>
    <n v="1"/>
    <n v="0"/>
    <n v="0"/>
    <n v="1"/>
    <m/>
    <n v="0"/>
    <n v="3"/>
    <n v="11"/>
    <n v="858"/>
    <x v="0"/>
    <x v="0"/>
    <x v="30"/>
    <x v="0"/>
  </r>
  <r>
    <n v="2006"/>
    <n v="67225"/>
    <n v="0"/>
    <n v="1"/>
    <n v="4"/>
    <x v="5"/>
    <n v="65"/>
    <x v="0"/>
    <n v="2374"/>
    <x v="2"/>
    <n v="0"/>
    <n v="1"/>
    <n v="0"/>
    <n v="0"/>
    <n v="0"/>
    <n v="0"/>
    <n v="0"/>
    <n v="1"/>
    <n v="0"/>
    <n v="0"/>
    <n v="315"/>
    <n v="35"/>
    <n v="322"/>
    <n v="46"/>
    <n v="7"/>
    <n v="143"/>
    <n v="3"/>
    <n v="5"/>
    <n v="7"/>
    <n v="2"/>
    <n v="11"/>
    <x v="2"/>
    <x v="2"/>
    <x v="1"/>
    <n v="36.25"/>
    <x v="2"/>
    <n v="725"/>
    <x v="2"/>
    <n v="0"/>
    <n v="0"/>
    <n v="0"/>
    <n v="0"/>
    <n v="0"/>
    <n v="0"/>
    <m/>
    <n v="0"/>
    <n v="3"/>
    <n v="11"/>
    <n v="582"/>
    <x v="1"/>
    <x v="1"/>
    <x v="17"/>
    <x v="0"/>
  </r>
  <r>
    <n v="2007"/>
    <n v="17649"/>
    <n v="1"/>
    <n v="0"/>
    <n v="70"/>
    <x v="4"/>
    <n v="44"/>
    <x v="3"/>
    <n v="2388"/>
    <x v="2"/>
    <n v="0"/>
    <n v="1"/>
    <n v="0"/>
    <n v="0"/>
    <n v="0"/>
    <n v="0"/>
    <n v="0"/>
    <n v="1"/>
    <n v="0"/>
    <n v="0"/>
    <n v="15"/>
    <n v="1"/>
    <n v="23"/>
    <n v="0"/>
    <n v="5"/>
    <n v="1"/>
    <n v="3"/>
    <n v="8"/>
    <n v="3"/>
    <n v="0"/>
    <n v="3"/>
    <x v="3"/>
    <x v="3"/>
    <x v="2"/>
    <n v="7.333333333333333"/>
    <x v="1"/>
    <n v="44"/>
    <x v="1"/>
    <n v="0"/>
    <n v="0"/>
    <n v="0"/>
    <n v="0"/>
    <n v="0"/>
    <n v="0"/>
    <m/>
    <n v="0"/>
    <n v="3"/>
    <n v="11"/>
    <n v="43"/>
    <x v="1"/>
    <x v="1"/>
    <x v="28"/>
    <x v="0"/>
  </r>
  <r>
    <n v="2008"/>
    <n v="55914"/>
    <n v="0"/>
    <n v="1"/>
    <n v="32"/>
    <x v="1"/>
    <n v="45"/>
    <x v="3"/>
    <n v="2585"/>
    <x v="1"/>
    <n v="0"/>
    <n v="0"/>
    <n v="0"/>
    <n v="1"/>
    <n v="0"/>
    <n v="0"/>
    <n v="0"/>
    <n v="1"/>
    <n v="0"/>
    <n v="0"/>
    <n v="384"/>
    <n v="60"/>
    <n v="364"/>
    <n v="119"/>
    <n v="101"/>
    <n v="232"/>
    <n v="4"/>
    <n v="7"/>
    <n v="11"/>
    <n v="6"/>
    <n v="8"/>
    <x v="11"/>
    <x v="0"/>
    <x v="2"/>
    <n v="41.12"/>
    <x v="2"/>
    <n v="1028"/>
    <x v="4"/>
    <n v="0"/>
    <n v="0"/>
    <n v="0"/>
    <n v="0"/>
    <n v="0"/>
    <n v="0"/>
    <m/>
    <n v="0"/>
    <n v="3"/>
    <n v="11"/>
    <n v="796"/>
    <x v="1"/>
    <x v="1"/>
    <x v="44"/>
    <x v="0"/>
  </r>
  <r>
    <n v="2009"/>
    <n v="40059"/>
    <n v="1"/>
    <n v="0"/>
    <n v="82"/>
    <x v="3"/>
    <n v="36"/>
    <x v="2"/>
    <n v="2433"/>
    <x v="2"/>
    <n v="0"/>
    <n v="1"/>
    <n v="0"/>
    <n v="0"/>
    <n v="0"/>
    <n v="0"/>
    <n v="0"/>
    <n v="1"/>
    <n v="0"/>
    <n v="0"/>
    <n v="110"/>
    <n v="29"/>
    <n v="92"/>
    <n v="28"/>
    <n v="10"/>
    <n v="145"/>
    <n v="1"/>
    <n v="8"/>
    <n v="6"/>
    <n v="2"/>
    <n v="3"/>
    <x v="12"/>
    <x v="4"/>
    <x v="2"/>
    <n v="24.454545454545453"/>
    <x v="1"/>
    <n v="269"/>
    <x v="3"/>
    <n v="0"/>
    <n v="0"/>
    <n v="1"/>
    <n v="0"/>
    <n v="0"/>
    <n v="1"/>
    <m/>
    <n v="0"/>
    <n v="3"/>
    <n v="11"/>
    <n v="124"/>
    <x v="1"/>
    <x v="1"/>
    <x v="31"/>
    <x v="0"/>
  </r>
  <r>
    <n v="2010"/>
    <n v="60905"/>
    <n v="0"/>
    <n v="1"/>
    <n v="27"/>
    <x v="2"/>
    <n v="70"/>
    <x v="4"/>
    <n v="2365"/>
    <x v="1"/>
    <n v="0"/>
    <n v="0"/>
    <n v="0"/>
    <n v="1"/>
    <n v="0"/>
    <n v="0"/>
    <n v="0"/>
    <n v="1"/>
    <n v="0"/>
    <n v="0"/>
    <n v="208"/>
    <n v="17"/>
    <n v="76"/>
    <n v="36"/>
    <n v="17"/>
    <n v="38"/>
    <n v="2"/>
    <n v="2"/>
    <n v="3"/>
    <n v="3"/>
    <n v="7"/>
    <x v="15"/>
    <x v="4"/>
    <x v="1"/>
    <n v="27.23076923076923"/>
    <x v="2"/>
    <n v="354"/>
    <x v="3"/>
    <n v="0"/>
    <n v="0"/>
    <n v="0"/>
    <n v="0"/>
    <n v="0"/>
    <n v="0"/>
    <m/>
    <n v="0"/>
    <n v="3"/>
    <n v="11"/>
    <n v="316"/>
    <x v="1"/>
    <x v="1"/>
    <x v="12"/>
    <x v="0"/>
  </r>
  <r>
    <n v="2011"/>
    <n v="75330"/>
    <n v="1"/>
    <n v="1"/>
    <n v="94"/>
    <x v="3"/>
    <n v="43"/>
    <x v="3"/>
    <n v="2792"/>
    <x v="2"/>
    <n v="0"/>
    <n v="1"/>
    <n v="0"/>
    <n v="0"/>
    <n v="0"/>
    <n v="0"/>
    <n v="0"/>
    <n v="1"/>
    <n v="0"/>
    <n v="0"/>
    <n v="555"/>
    <n v="82"/>
    <n v="257"/>
    <n v="93"/>
    <n v="61"/>
    <n v="61"/>
    <n v="4"/>
    <n v="6"/>
    <n v="10"/>
    <n v="3"/>
    <n v="12"/>
    <x v="11"/>
    <x v="0"/>
    <x v="1"/>
    <n v="41.92"/>
    <x v="2"/>
    <n v="1048"/>
    <x v="4"/>
    <n v="0"/>
    <n v="0"/>
    <n v="0"/>
    <n v="0"/>
    <n v="0"/>
    <n v="0"/>
    <m/>
    <n v="0"/>
    <n v="3"/>
    <n v="11"/>
    <n v="987"/>
    <x v="1"/>
    <x v="1"/>
    <x v="42"/>
    <x v="0"/>
  </r>
  <r>
    <n v="2012"/>
    <n v="60689"/>
    <n v="0"/>
    <n v="1"/>
    <n v="23"/>
    <x v="2"/>
    <n v="69"/>
    <x v="0"/>
    <n v="2552"/>
    <x v="0"/>
    <n v="0"/>
    <n v="0"/>
    <n v="1"/>
    <n v="0"/>
    <n v="0"/>
    <n v="0"/>
    <n v="0"/>
    <n v="1"/>
    <n v="0"/>
    <n v="0"/>
    <n v="240"/>
    <n v="90"/>
    <n v="216"/>
    <n v="63"/>
    <n v="6"/>
    <n v="24"/>
    <n v="4"/>
    <n v="3"/>
    <n v="4"/>
    <n v="4"/>
    <n v="10"/>
    <x v="23"/>
    <x v="2"/>
    <x v="1"/>
    <n v="34.166666666666664"/>
    <x v="2"/>
    <n v="615"/>
    <x v="2"/>
    <n v="0"/>
    <n v="0"/>
    <n v="0"/>
    <n v="0"/>
    <n v="0"/>
    <n v="0"/>
    <m/>
    <n v="0"/>
    <n v="3"/>
    <n v="11"/>
    <n v="591"/>
    <x v="1"/>
    <x v="1"/>
    <x v="2"/>
    <x v="0"/>
  </r>
  <r>
    <n v="2013"/>
    <n v="38680"/>
    <n v="1"/>
    <n v="0"/>
    <n v="97"/>
    <x v="3"/>
    <n v="36"/>
    <x v="2"/>
    <n v="2617"/>
    <x v="2"/>
    <n v="0"/>
    <n v="1"/>
    <n v="0"/>
    <n v="0"/>
    <n v="0"/>
    <n v="0"/>
    <n v="0"/>
    <n v="1"/>
    <n v="0"/>
    <n v="0"/>
    <n v="11"/>
    <n v="0"/>
    <n v="36"/>
    <n v="15"/>
    <n v="5"/>
    <n v="12"/>
    <n v="1"/>
    <n v="7"/>
    <n v="2"/>
    <n v="0"/>
    <n v="3"/>
    <x v="7"/>
    <x v="3"/>
    <x v="1"/>
    <n v="13.4"/>
    <x v="1"/>
    <n v="67"/>
    <x v="1"/>
    <n v="0"/>
    <n v="0"/>
    <n v="0"/>
    <n v="0"/>
    <n v="0"/>
    <n v="0"/>
    <m/>
    <n v="0"/>
    <n v="3"/>
    <n v="11"/>
    <n v="55"/>
    <x v="1"/>
    <x v="1"/>
    <x v="14"/>
    <x v="0"/>
  </r>
  <r>
    <n v="2014"/>
    <n v="61416"/>
    <n v="0"/>
    <n v="0"/>
    <n v="25"/>
    <x v="2"/>
    <n v="38"/>
    <x v="2"/>
    <n v="2665"/>
    <x v="1"/>
    <n v="0"/>
    <n v="0"/>
    <n v="0"/>
    <n v="1"/>
    <n v="0"/>
    <n v="0"/>
    <n v="0"/>
    <n v="1"/>
    <n v="0"/>
    <n v="0"/>
    <n v="848"/>
    <n v="154"/>
    <n v="323"/>
    <n v="201"/>
    <n v="61"/>
    <n v="78"/>
    <n v="1"/>
    <n v="6"/>
    <n v="10"/>
    <n v="3"/>
    <n v="10"/>
    <x v="18"/>
    <x v="0"/>
    <x v="2"/>
    <n v="69"/>
    <x v="0"/>
    <n v="1587"/>
    <x v="0"/>
    <n v="0"/>
    <n v="0"/>
    <n v="1"/>
    <n v="0"/>
    <n v="0"/>
    <n v="1"/>
    <m/>
    <n v="0"/>
    <n v="3"/>
    <n v="11"/>
    <n v="1509"/>
    <x v="1"/>
    <x v="1"/>
    <x v="38"/>
    <x v="1"/>
  </r>
  <r>
    <n v="2015"/>
    <n v="49767"/>
    <n v="0"/>
    <n v="0"/>
    <n v="92"/>
    <x v="3"/>
    <n v="29"/>
    <x v="5"/>
    <n v="2582"/>
    <x v="0"/>
    <n v="0"/>
    <n v="0"/>
    <n v="1"/>
    <n v="0"/>
    <n v="0"/>
    <n v="0"/>
    <n v="0"/>
    <n v="1"/>
    <n v="0"/>
    <n v="0"/>
    <n v="202"/>
    <n v="47"/>
    <n v="197"/>
    <n v="55"/>
    <n v="42"/>
    <n v="149"/>
    <n v="1"/>
    <n v="4"/>
    <n v="5"/>
    <n v="4"/>
    <n v="8"/>
    <x v="5"/>
    <x v="2"/>
    <x v="1"/>
    <n v="31.941176470588236"/>
    <x v="2"/>
    <n v="543"/>
    <x v="2"/>
    <n v="0"/>
    <n v="0"/>
    <n v="0"/>
    <n v="0"/>
    <n v="0"/>
    <n v="0"/>
    <m/>
    <n v="0"/>
    <n v="3"/>
    <n v="11"/>
    <n v="394"/>
    <x v="1"/>
    <x v="1"/>
    <x v="30"/>
    <x v="0"/>
  </r>
  <r>
    <n v="2016"/>
    <n v="83273"/>
    <n v="1"/>
    <n v="2"/>
    <n v="98"/>
    <x v="3"/>
    <n v="50"/>
    <x v="1"/>
    <n v="2801"/>
    <x v="0"/>
    <n v="0"/>
    <n v="0"/>
    <n v="1"/>
    <n v="0"/>
    <n v="0"/>
    <n v="0"/>
    <n v="0"/>
    <n v="1"/>
    <n v="0"/>
    <n v="0"/>
    <n v="433"/>
    <n v="89"/>
    <n v="650"/>
    <n v="16"/>
    <n v="102"/>
    <n v="102"/>
    <n v="10"/>
    <n v="7"/>
    <n v="4"/>
    <n v="6"/>
    <n v="9"/>
    <x v="19"/>
    <x v="2"/>
    <x v="1"/>
    <n v="67.89473684210526"/>
    <x v="0"/>
    <n v="1290"/>
    <x v="4"/>
    <n v="0"/>
    <n v="0"/>
    <n v="0"/>
    <n v="0"/>
    <n v="0"/>
    <n v="0"/>
    <m/>
    <n v="0"/>
    <n v="3"/>
    <n v="11"/>
    <n v="1188"/>
    <x v="1"/>
    <x v="1"/>
    <x v="9"/>
    <x v="0"/>
  </r>
  <r>
    <n v="2017"/>
    <n v="29009"/>
    <n v="1"/>
    <n v="0"/>
    <n v="19"/>
    <x v="2"/>
    <n v="39"/>
    <x v="2"/>
    <n v="2371"/>
    <x v="2"/>
    <n v="0"/>
    <n v="1"/>
    <n v="0"/>
    <n v="0"/>
    <n v="0"/>
    <n v="0"/>
    <n v="0"/>
    <n v="1"/>
    <n v="0"/>
    <n v="0"/>
    <n v="6"/>
    <n v="6"/>
    <n v="15"/>
    <n v="10"/>
    <n v="5"/>
    <n v="2"/>
    <n v="2"/>
    <n v="6"/>
    <n v="2"/>
    <n v="0"/>
    <n v="3"/>
    <x v="7"/>
    <x v="3"/>
    <x v="1"/>
    <n v="8.4"/>
    <x v="1"/>
    <n v="42"/>
    <x v="1"/>
    <n v="0"/>
    <n v="0"/>
    <n v="0"/>
    <n v="0"/>
    <n v="0"/>
    <n v="0"/>
    <m/>
    <n v="0"/>
    <n v="3"/>
    <n v="11"/>
    <n v="40"/>
    <x v="1"/>
    <x v="1"/>
    <x v="3"/>
    <x v="0"/>
  </r>
  <r>
    <n v="2018"/>
    <n v="45057"/>
    <n v="1"/>
    <n v="0"/>
    <n v="80"/>
    <x v="3"/>
    <n v="41"/>
    <x v="3"/>
    <n v="2369"/>
    <x v="2"/>
    <n v="0"/>
    <n v="1"/>
    <n v="0"/>
    <n v="0"/>
    <n v="0"/>
    <n v="0"/>
    <n v="0"/>
    <n v="0"/>
    <n v="1"/>
    <n v="0"/>
    <n v="37"/>
    <n v="0"/>
    <n v="7"/>
    <n v="3"/>
    <n v="0"/>
    <n v="3"/>
    <n v="1"/>
    <n v="5"/>
    <n v="2"/>
    <n v="0"/>
    <n v="3"/>
    <x v="7"/>
    <x v="3"/>
    <x v="1"/>
    <n v="9.4"/>
    <x v="1"/>
    <n v="47"/>
    <x v="1"/>
    <n v="0"/>
    <n v="0"/>
    <n v="0"/>
    <n v="0"/>
    <n v="0"/>
    <n v="0"/>
    <m/>
    <n v="0"/>
    <n v="3"/>
    <n v="11"/>
    <n v="44"/>
    <x v="1"/>
    <x v="1"/>
    <x v="14"/>
    <x v="0"/>
  </r>
  <r>
    <n v="2019"/>
    <n v="37150"/>
    <n v="1"/>
    <n v="0"/>
    <n v="80"/>
    <x v="3"/>
    <n v="49"/>
    <x v="3"/>
    <n v="2815"/>
    <x v="2"/>
    <n v="0"/>
    <n v="1"/>
    <n v="0"/>
    <n v="0"/>
    <n v="0"/>
    <n v="0"/>
    <n v="0"/>
    <n v="1"/>
    <n v="0"/>
    <n v="0"/>
    <n v="167"/>
    <n v="37"/>
    <n v="64"/>
    <n v="49"/>
    <n v="34"/>
    <n v="116"/>
    <n v="8"/>
    <n v="7"/>
    <n v="4"/>
    <n v="3"/>
    <n v="6"/>
    <x v="15"/>
    <x v="4"/>
    <x v="1"/>
    <n v="27"/>
    <x v="2"/>
    <n v="351"/>
    <x v="3"/>
    <n v="0"/>
    <n v="0"/>
    <n v="0"/>
    <n v="0"/>
    <n v="0"/>
    <n v="0"/>
    <m/>
    <n v="0"/>
    <n v="3"/>
    <n v="11"/>
    <n v="235"/>
    <x v="1"/>
    <x v="1"/>
    <x v="4"/>
    <x v="0"/>
  </r>
  <r>
    <n v="2020"/>
    <n v="43020"/>
    <n v="1"/>
    <n v="0"/>
    <n v="79"/>
    <x v="3"/>
    <n v="50"/>
    <x v="1"/>
    <n v="2370"/>
    <x v="0"/>
    <n v="0"/>
    <n v="0"/>
    <n v="1"/>
    <n v="0"/>
    <n v="0"/>
    <n v="0"/>
    <n v="0"/>
    <n v="1"/>
    <n v="0"/>
    <n v="0"/>
    <n v="45"/>
    <n v="7"/>
    <n v="99"/>
    <n v="4"/>
    <n v="25"/>
    <n v="43"/>
    <n v="3"/>
    <n v="6"/>
    <n v="4"/>
    <n v="1"/>
    <n v="4"/>
    <x v="25"/>
    <x v="3"/>
    <x v="2"/>
    <n v="20"/>
    <x v="1"/>
    <n v="180"/>
    <x v="3"/>
    <n v="0"/>
    <n v="0"/>
    <n v="0"/>
    <n v="0"/>
    <n v="0"/>
    <n v="0"/>
    <m/>
    <n v="0"/>
    <n v="3"/>
    <n v="11"/>
    <n v="137"/>
    <x v="1"/>
    <x v="1"/>
    <x v="31"/>
    <x v="0"/>
  </r>
  <r>
    <n v="2021"/>
    <n v="53154"/>
    <n v="0"/>
    <n v="1"/>
    <n v="50"/>
    <x v="0"/>
    <n v="61"/>
    <x v="0"/>
    <n v="2179"/>
    <x v="2"/>
    <n v="0"/>
    <n v="1"/>
    <n v="0"/>
    <n v="0"/>
    <n v="0"/>
    <n v="0"/>
    <n v="0"/>
    <n v="1"/>
    <n v="0"/>
    <n v="0"/>
    <n v="129"/>
    <n v="0"/>
    <n v="21"/>
    <n v="0"/>
    <n v="1"/>
    <n v="7"/>
    <n v="1"/>
    <n v="4"/>
    <n v="3"/>
    <n v="1"/>
    <n v="4"/>
    <x v="6"/>
    <x v="3"/>
    <x v="1"/>
    <n v="18.875"/>
    <x v="1"/>
    <n v="151"/>
    <x v="3"/>
    <n v="0"/>
    <n v="0"/>
    <n v="0"/>
    <n v="0"/>
    <n v="0"/>
    <n v="0"/>
    <m/>
    <n v="0"/>
    <n v="3"/>
    <n v="11"/>
    <n v="144"/>
    <x v="1"/>
    <x v="1"/>
    <x v="10"/>
    <x v="0"/>
  </r>
  <r>
    <n v="2022"/>
    <n v="65308"/>
    <n v="0"/>
    <n v="0"/>
    <n v="60"/>
    <x v="0"/>
    <n v="47"/>
    <x v="3"/>
    <n v="2450"/>
    <x v="2"/>
    <n v="0"/>
    <n v="1"/>
    <n v="0"/>
    <n v="0"/>
    <n v="0"/>
    <n v="0"/>
    <n v="0"/>
    <n v="1"/>
    <n v="0"/>
    <n v="0"/>
    <n v="713"/>
    <n v="0"/>
    <n v="264"/>
    <n v="120"/>
    <n v="80"/>
    <n v="34"/>
    <n v="1"/>
    <n v="4"/>
    <n v="7"/>
    <n v="8"/>
    <n v="12"/>
    <x v="26"/>
    <x v="0"/>
    <x v="1"/>
    <n v="43.592592592592595"/>
    <x v="2"/>
    <n v="1177"/>
    <x v="4"/>
    <n v="1"/>
    <n v="0"/>
    <n v="0"/>
    <n v="0"/>
    <n v="1"/>
    <n v="2"/>
    <m/>
    <n v="0"/>
    <n v="3"/>
    <n v="11"/>
    <n v="1143"/>
    <x v="1"/>
    <x v="1"/>
    <x v="36"/>
    <x v="0"/>
  </r>
  <r>
    <n v="2023"/>
    <n v="76467"/>
    <n v="1"/>
    <n v="0"/>
    <n v="44"/>
    <x v="1"/>
    <n v="50"/>
    <x v="1"/>
    <n v="2840"/>
    <x v="0"/>
    <n v="0"/>
    <n v="0"/>
    <n v="1"/>
    <n v="0"/>
    <n v="0"/>
    <n v="0"/>
    <n v="0"/>
    <n v="1"/>
    <n v="0"/>
    <n v="0"/>
    <n v="676"/>
    <n v="161"/>
    <n v="426"/>
    <n v="210"/>
    <n v="44"/>
    <n v="58"/>
    <n v="2"/>
    <n v="6"/>
    <n v="2"/>
    <n v="5"/>
    <n v="5"/>
    <x v="10"/>
    <x v="4"/>
    <x v="0"/>
    <n v="126.41666666666667"/>
    <x v="0"/>
    <n v="1517"/>
    <x v="0"/>
    <n v="0"/>
    <n v="0"/>
    <n v="0"/>
    <n v="0"/>
    <n v="0"/>
    <n v="0"/>
    <m/>
    <n v="0"/>
    <n v="3"/>
    <n v="11"/>
    <n v="1459"/>
    <x v="0"/>
    <x v="0"/>
    <x v="15"/>
    <x v="1"/>
  </r>
  <r>
    <n v="2024"/>
    <n v="81044"/>
    <n v="0"/>
    <n v="0"/>
    <n v="0"/>
    <x v="5"/>
    <n v="73"/>
    <x v="4"/>
    <n v="2343"/>
    <x v="2"/>
    <n v="0"/>
    <n v="1"/>
    <n v="0"/>
    <n v="0"/>
    <n v="0"/>
    <n v="1"/>
    <n v="0"/>
    <n v="0"/>
    <n v="0"/>
    <n v="0"/>
    <n v="450"/>
    <n v="26"/>
    <n v="535"/>
    <n v="73"/>
    <n v="98"/>
    <n v="26"/>
    <n v="1"/>
    <n v="1"/>
    <n v="5"/>
    <n v="6"/>
    <n v="10"/>
    <x v="27"/>
    <x v="0"/>
    <x v="1"/>
    <n v="56.285714285714285"/>
    <x v="0"/>
    <n v="1182"/>
    <x v="4"/>
    <n v="0"/>
    <n v="0"/>
    <n v="0"/>
    <n v="0"/>
    <n v="0"/>
    <n v="0"/>
    <m/>
    <n v="0"/>
    <n v="3"/>
    <n v="11"/>
    <n v="1156"/>
    <x v="1"/>
    <x v="1"/>
    <x v="21"/>
    <x v="1"/>
  </r>
  <r>
    <n v="2025"/>
    <n v="32871"/>
    <n v="1"/>
    <n v="1"/>
    <n v="28"/>
    <x v="2"/>
    <n v="69"/>
    <x v="0"/>
    <n v="2636"/>
    <x v="2"/>
    <n v="0"/>
    <n v="1"/>
    <n v="0"/>
    <n v="0"/>
    <n v="0"/>
    <n v="0"/>
    <n v="0"/>
    <n v="1"/>
    <n v="0"/>
    <n v="0"/>
    <n v="22"/>
    <n v="2"/>
    <n v="12"/>
    <n v="0"/>
    <n v="2"/>
    <n v="5"/>
    <n v="1"/>
    <n v="4"/>
    <n v="1"/>
    <n v="0"/>
    <n v="3"/>
    <x v="1"/>
    <x v="1"/>
    <x v="1"/>
    <n v="9.5"/>
    <x v="1"/>
    <n v="38"/>
    <x v="1"/>
    <n v="0"/>
    <n v="0"/>
    <n v="0"/>
    <n v="0"/>
    <n v="0"/>
    <n v="0"/>
    <m/>
    <n v="0"/>
    <n v="3"/>
    <n v="11"/>
    <n v="33"/>
    <x v="1"/>
    <x v="1"/>
    <x v="3"/>
    <x v="0"/>
  </r>
  <r>
    <n v="2026"/>
    <n v="55801"/>
    <n v="1"/>
    <n v="1"/>
    <n v="35"/>
    <x v="1"/>
    <n v="45"/>
    <x v="3"/>
    <n v="2439"/>
    <x v="0"/>
    <n v="0"/>
    <n v="0"/>
    <n v="1"/>
    <n v="0"/>
    <n v="0"/>
    <n v="0"/>
    <n v="0"/>
    <n v="1"/>
    <n v="0"/>
    <n v="0"/>
    <n v="367"/>
    <n v="4"/>
    <n v="51"/>
    <n v="6"/>
    <n v="4"/>
    <n v="95"/>
    <n v="6"/>
    <n v="7"/>
    <n v="7"/>
    <n v="2"/>
    <n v="6"/>
    <x v="9"/>
    <x v="4"/>
    <x v="2"/>
    <n v="28.8"/>
    <x v="2"/>
    <n v="432"/>
    <x v="3"/>
    <n v="1"/>
    <n v="0"/>
    <n v="0"/>
    <n v="0"/>
    <n v="0"/>
    <n v="1"/>
    <m/>
    <n v="0"/>
    <n v="3"/>
    <n v="11"/>
    <n v="337"/>
    <x v="1"/>
    <x v="1"/>
    <x v="35"/>
    <x v="0"/>
  </r>
  <r>
    <n v="2027"/>
    <n v="76320"/>
    <n v="0"/>
    <n v="1"/>
    <n v="49"/>
    <x v="0"/>
    <n v="61"/>
    <x v="0"/>
    <n v="2166"/>
    <x v="4"/>
    <n v="0"/>
    <n v="0"/>
    <n v="0"/>
    <n v="0"/>
    <n v="1"/>
    <n v="0"/>
    <n v="0"/>
    <n v="1"/>
    <n v="0"/>
    <n v="0"/>
    <n v="526"/>
    <n v="35"/>
    <n v="214"/>
    <n v="69"/>
    <n v="53"/>
    <n v="35"/>
    <n v="2"/>
    <n v="2"/>
    <n v="6"/>
    <n v="3"/>
    <n v="4"/>
    <x v="15"/>
    <x v="4"/>
    <x v="2"/>
    <n v="69"/>
    <x v="0"/>
    <n v="897"/>
    <x v="2"/>
    <n v="0"/>
    <n v="0"/>
    <n v="0"/>
    <n v="0"/>
    <n v="0"/>
    <n v="0"/>
    <m/>
    <n v="0"/>
    <n v="3"/>
    <n v="11"/>
    <n v="862"/>
    <x v="1"/>
    <x v="1"/>
    <x v="41"/>
    <x v="0"/>
  </r>
  <r>
    <n v="2028"/>
    <n v="36927"/>
    <n v="1"/>
    <n v="1"/>
    <n v="46"/>
    <x v="0"/>
    <n v="65"/>
    <x v="0"/>
    <n v="2186"/>
    <x v="0"/>
    <n v="0"/>
    <n v="0"/>
    <n v="1"/>
    <n v="0"/>
    <n v="0"/>
    <n v="0"/>
    <n v="0"/>
    <n v="0"/>
    <n v="1"/>
    <n v="0"/>
    <n v="51"/>
    <n v="0"/>
    <n v="16"/>
    <n v="0"/>
    <n v="0"/>
    <n v="4"/>
    <n v="2"/>
    <n v="8"/>
    <n v="3"/>
    <n v="0"/>
    <n v="3"/>
    <x v="3"/>
    <x v="3"/>
    <x v="2"/>
    <n v="11.166666666666666"/>
    <x v="1"/>
    <n v="67"/>
    <x v="1"/>
    <n v="0"/>
    <n v="0"/>
    <n v="0"/>
    <n v="0"/>
    <n v="0"/>
    <n v="0"/>
    <m/>
    <n v="0"/>
    <n v="3"/>
    <n v="11"/>
    <n v="63"/>
    <x v="1"/>
    <x v="1"/>
    <x v="8"/>
    <x v="0"/>
  </r>
  <r>
    <n v="2029"/>
    <n v="48794"/>
    <n v="1"/>
    <n v="1"/>
    <n v="97"/>
    <x v="3"/>
    <n v="67"/>
    <x v="0"/>
    <n v="2162"/>
    <x v="1"/>
    <n v="0"/>
    <n v="0"/>
    <n v="0"/>
    <n v="1"/>
    <n v="0"/>
    <n v="0"/>
    <n v="0"/>
    <n v="1"/>
    <n v="0"/>
    <n v="0"/>
    <n v="25"/>
    <n v="0"/>
    <n v="11"/>
    <n v="3"/>
    <n v="0"/>
    <n v="15"/>
    <n v="1"/>
    <n v="4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24"/>
    <x v="1"/>
    <x v="1"/>
    <x v="14"/>
    <x v="0"/>
  </r>
  <r>
    <n v="2030"/>
    <n v="23478"/>
    <n v="0"/>
    <n v="0"/>
    <n v="51"/>
    <x v="0"/>
    <n v="55"/>
    <x v="1"/>
    <n v="2626"/>
    <x v="0"/>
    <n v="0"/>
    <n v="0"/>
    <n v="1"/>
    <n v="0"/>
    <n v="0"/>
    <n v="0"/>
    <n v="0"/>
    <n v="1"/>
    <n v="0"/>
    <n v="0"/>
    <n v="28"/>
    <n v="6"/>
    <n v="27"/>
    <n v="12"/>
    <n v="17"/>
    <n v="39"/>
    <n v="1"/>
    <n v="8"/>
    <n v="3"/>
    <n v="0"/>
    <n v="3"/>
    <x v="3"/>
    <x v="3"/>
    <x v="2"/>
    <n v="15"/>
    <x v="1"/>
    <n v="90"/>
    <x v="1"/>
    <n v="0"/>
    <n v="0"/>
    <n v="0"/>
    <n v="0"/>
    <n v="0"/>
    <n v="0"/>
    <m/>
    <n v="0"/>
    <n v="3"/>
    <n v="11"/>
    <n v="51"/>
    <x v="1"/>
    <x v="1"/>
    <x v="8"/>
    <x v="0"/>
  </r>
  <r>
    <n v="2031"/>
    <n v="71128"/>
    <n v="1"/>
    <n v="0"/>
    <n v="80"/>
    <x v="3"/>
    <n v="47"/>
    <x v="3"/>
    <n v="2790"/>
    <x v="3"/>
    <n v="1"/>
    <n v="0"/>
    <n v="0"/>
    <n v="0"/>
    <n v="0"/>
    <n v="0"/>
    <n v="0"/>
    <n v="1"/>
    <n v="0"/>
    <n v="0"/>
    <n v="958"/>
    <n v="159"/>
    <n v="447"/>
    <n v="20"/>
    <n v="0"/>
    <n v="31"/>
    <n v="3"/>
    <n v="7"/>
    <n v="2"/>
    <n v="10"/>
    <n v="12"/>
    <x v="13"/>
    <x v="0"/>
    <x v="1"/>
    <n v="66"/>
    <x v="0"/>
    <n v="1584"/>
    <x v="0"/>
    <n v="0"/>
    <n v="0"/>
    <n v="0"/>
    <n v="0"/>
    <n v="0"/>
    <n v="0"/>
    <m/>
    <n v="0"/>
    <n v="3"/>
    <n v="11"/>
    <n v="1553"/>
    <x v="1"/>
    <x v="1"/>
    <x v="13"/>
    <x v="0"/>
  </r>
  <r>
    <n v="2032"/>
    <n v="70179"/>
    <n v="0"/>
    <n v="1"/>
    <n v="10"/>
    <x v="5"/>
    <n v="44"/>
    <x v="3"/>
    <n v="2502"/>
    <x v="3"/>
    <n v="1"/>
    <n v="0"/>
    <n v="0"/>
    <n v="0"/>
    <n v="0"/>
    <n v="0"/>
    <n v="0"/>
    <n v="0"/>
    <n v="0"/>
    <n v="1"/>
    <n v="532"/>
    <n v="88"/>
    <n v="168"/>
    <n v="69"/>
    <n v="44"/>
    <n v="133"/>
    <n v="3"/>
    <n v="5"/>
    <n v="7"/>
    <n v="3"/>
    <n v="13"/>
    <x v="18"/>
    <x v="0"/>
    <x v="1"/>
    <n v="39.173913043478258"/>
    <x v="2"/>
    <n v="901"/>
    <x v="2"/>
    <n v="0"/>
    <n v="0"/>
    <n v="0"/>
    <n v="0"/>
    <n v="0"/>
    <n v="0"/>
    <m/>
    <n v="0"/>
    <n v="3"/>
    <n v="11"/>
    <n v="768"/>
    <x v="1"/>
    <x v="1"/>
    <x v="17"/>
    <x v="0"/>
  </r>
  <r>
    <n v="2033"/>
    <n v="59462"/>
    <n v="0"/>
    <n v="1"/>
    <n v="29"/>
    <x v="2"/>
    <n v="70"/>
    <x v="4"/>
    <n v="2699"/>
    <x v="2"/>
    <n v="0"/>
    <n v="1"/>
    <n v="0"/>
    <n v="0"/>
    <n v="0"/>
    <n v="0"/>
    <n v="0"/>
    <n v="1"/>
    <n v="0"/>
    <n v="0"/>
    <n v="724"/>
    <n v="17"/>
    <n v="143"/>
    <n v="0"/>
    <n v="8"/>
    <n v="196"/>
    <n v="2"/>
    <n v="7"/>
    <n v="9"/>
    <n v="2"/>
    <n v="12"/>
    <x v="18"/>
    <x v="0"/>
    <x v="1"/>
    <n v="38.782608695652172"/>
    <x v="2"/>
    <n v="892"/>
    <x v="2"/>
    <n v="0"/>
    <n v="0"/>
    <n v="0"/>
    <n v="0"/>
    <n v="0"/>
    <n v="0"/>
    <m/>
    <n v="0"/>
    <n v="3"/>
    <n v="11"/>
    <n v="696"/>
    <x v="1"/>
    <x v="1"/>
    <x v="2"/>
    <x v="0"/>
  </r>
  <r>
    <n v="2034"/>
    <n v="38361"/>
    <n v="1"/>
    <n v="0"/>
    <n v="74"/>
    <x v="4"/>
    <n v="51"/>
    <x v="1"/>
    <n v="2343"/>
    <x v="1"/>
    <n v="0"/>
    <n v="0"/>
    <n v="0"/>
    <n v="1"/>
    <n v="0"/>
    <n v="0"/>
    <n v="0"/>
    <n v="1"/>
    <n v="0"/>
    <n v="0"/>
    <n v="39"/>
    <n v="0"/>
    <n v="56"/>
    <n v="20"/>
    <n v="8"/>
    <n v="14"/>
    <n v="3"/>
    <n v="7"/>
    <n v="3"/>
    <n v="1"/>
    <n v="3"/>
    <x v="17"/>
    <x v="3"/>
    <x v="2"/>
    <n v="17.571428571428573"/>
    <x v="1"/>
    <n v="123"/>
    <x v="3"/>
    <n v="0"/>
    <n v="0"/>
    <n v="0"/>
    <n v="0"/>
    <n v="0"/>
    <n v="0"/>
    <m/>
    <n v="0"/>
    <n v="3"/>
    <n v="11"/>
    <n v="109"/>
    <x v="1"/>
    <x v="1"/>
    <x v="40"/>
    <x v="0"/>
  </r>
  <r>
    <n v="2035"/>
    <n v="70038"/>
    <n v="0"/>
    <n v="0"/>
    <n v="54"/>
    <x v="0"/>
    <n v="38"/>
    <x v="2"/>
    <n v="2406"/>
    <x v="1"/>
    <n v="0"/>
    <n v="0"/>
    <n v="0"/>
    <n v="1"/>
    <n v="0"/>
    <n v="0"/>
    <n v="0"/>
    <n v="0"/>
    <n v="0"/>
    <n v="1"/>
    <n v="587"/>
    <n v="54"/>
    <n v="348"/>
    <n v="71"/>
    <n v="54"/>
    <n v="130"/>
    <n v="1"/>
    <n v="2"/>
    <n v="4"/>
    <n v="4"/>
    <n v="8"/>
    <x v="21"/>
    <x v="2"/>
    <x v="1"/>
    <n v="69.625"/>
    <x v="0"/>
    <n v="1114"/>
    <x v="4"/>
    <n v="0"/>
    <n v="0"/>
    <n v="0"/>
    <n v="0"/>
    <n v="0"/>
    <n v="0"/>
    <m/>
    <n v="0"/>
    <n v="3"/>
    <n v="11"/>
    <n v="984"/>
    <x v="1"/>
    <x v="1"/>
    <x v="26"/>
    <x v="0"/>
  </r>
  <r>
    <n v="2036"/>
    <n v="42554"/>
    <n v="1"/>
    <n v="1"/>
    <n v="93"/>
    <x v="3"/>
    <n v="42"/>
    <x v="3"/>
    <n v="2692"/>
    <x v="1"/>
    <n v="0"/>
    <n v="0"/>
    <n v="0"/>
    <n v="1"/>
    <n v="0"/>
    <n v="0"/>
    <n v="0"/>
    <n v="1"/>
    <n v="0"/>
    <n v="0"/>
    <n v="29"/>
    <n v="1"/>
    <n v="11"/>
    <n v="0"/>
    <n v="0"/>
    <n v="0"/>
    <n v="2"/>
    <n v="4"/>
    <n v="2"/>
    <n v="0"/>
    <n v="3"/>
    <x v="7"/>
    <x v="3"/>
    <x v="1"/>
    <n v="8.1999999999999993"/>
    <x v="1"/>
    <n v="41"/>
    <x v="1"/>
    <n v="0"/>
    <n v="0"/>
    <n v="0"/>
    <n v="0"/>
    <n v="0"/>
    <n v="0"/>
    <m/>
    <n v="0"/>
    <n v="3"/>
    <n v="11"/>
    <n v="41"/>
    <x v="1"/>
    <x v="1"/>
    <x v="14"/>
    <x v="0"/>
  </r>
  <r>
    <n v="2037"/>
    <n v="67445"/>
    <n v="0"/>
    <n v="1"/>
    <n v="63"/>
    <x v="4"/>
    <n v="46"/>
    <x v="3"/>
    <n v="2845"/>
    <x v="2"/>
    <n v="0"/>
    <n v="1"/>
    <n v="0"/>
    <n v="0"/>
    <n v="0"/>
    <n v="0"/>
    <n v="0"/>
    <n v="1"/>
    <n v="0"/>
    <n v="0"/>
    <n v="757"/>
    <n v="80"/>
    <n v="217"/>
    <n v="29"/>
    <n v="80"/>
    <n v="11"/>
    <n v="5"/>
    <n v="6"/>
    <n v="9"/>
    <n v="6"/>
    <n v="12"/>
    <x v="26"/>
    <x v="0"/>
    <x v="1"/>
    <n v="43.074074074074076"/>
    <x v="2"/>
    <n v="1163"/>
    <x v="4"/>
    <n v="0"/>
    <n v="0"/>
    <n v="0"/>
    <n v="0"/>
    <n v="0"/>
    <n v="0"/>
    <m/>
    <n v="0"/>
    <n v="3"/>
    <n v="11"/>
    <n v="1152"/>
    <x v="1"/>
    <x v="1"/>
    <x v="43"/>
    <x v="0"/>
  </r>
  <r>
    <n v="2038"/>
    <n v="67046"/>
    <n v="0"/>
    <n v="1"/>
    <n v="92"/>
    <x v="3"/>
    <n v="69"/>
    <x v="0"/>
    <n v="2698"/>
    <x v="4"/>
    <n v="0"/>
    <n v="0"/>
    <n v="0"/>
    <n v="0"/>
    <n v="1"/>
    <n v="0"/>
    <n v="0"/>
    <n v="1"/>
    <n v="0"/>
    <n v="0"/>
    <n v="544"/>
    <n v="35"/>
    <n v="133"/>
    <n v="23"/>
    <n v="151"/>
    <n v="107"/>
    <n v="2"/>
    <n v="2"/>
    <n v="4"/>
    <n v="5"/>
    <n v="4"/>
    <x v="15"/>
    <x v="4"/>
    <x v="0"/>
    <n v="68.15384615384616"/>
    <x v="0"/>
    <n v="886"/>
    <x v="2"/>
    <n v="0"/>
    <n v="0"/>
    <n v="0"/>
    <n v="0"/>
    <n v="0"/>
    <n v="0"/>
    <m/>
    <n v="0"/>
    <n v="3"/>
    <n v="11"/>
    <n v="779"/>
    <x v="1"/>
    <x v="1"/>
    <x v="46"/>
    <x v="0"/>
  </r>
  <r>
    <n v="2039"/>
    <n v="42192"/>
    <n v="0"/>
    <n v="0"/>
    <n v="40"/>
    <x v="1"/>
    <n v="72"/>
    <x v="4"/>
    <n v="2455"/>
    <x v="2"/>
    <n v="0"/>
    <n v="1"/>
    <n v="0"/>
    <n v="0"/>
    <n v="0"/>
    <n v="0"/>
    <n v="0"/>
    <n v="1"/>
    <n v="0"/>
    <n v="0"/>
    <n v="40"/>
    <n v="15"/>
    <n v="15"/>
    <n v="17"/>
    <n v="6"/>
    <n v="7"/>
    <n v="1"/>
    <n v="4"/>
    <n v="2"/>
    <n v="1"/>
    <n v="3"/>
    <x v="3"/>
    <x v="3"/>
    <x v="1"/>
    <n v="15.5"/>
    <x v="1"/>
    <n v="93"/>
    <x v="1"/>
    <n v="0"/>
    <n v="0"/>
    <n v="0"/>
    <n v="0"/>
    <n v="0"/>
    <n v="0"/>
    <m/>
    <n v="0"/>
    <n v="3"/>
    <n v="11"/>
    <n v="86"/>
    <x v="1"/>
    <x v="1"/>
    <x v="1"/>
    <x v="0"/>
  </r>
  <r>
    <n v="2040"/>
    <n v="77610"/>
    <n v="0"/>
    <n v="1"/>
    <n v="70"/>
    <x v="4"/>
    <n v="68"/>
    <x v="0"/>
    <n v="2767"/>
    <x v="2"/>
    <n v="0"/>
    <n v="1"/>
    <n v="0"/>
    <n v="0"/>
    <n v="0"/>
    <n v="0"/>
    <n v="0"/>
    <n v="0"/>
    <n v="0"/>
    <n v="1"/>
    <n v="1245"/>
    <n v="33"/>
    <n v="332"/>
    <n v="21"/>
    <n v="33"/>
    <n v="16"/>
    <n v="2"/>
    <n v="7"/>
    <n v="4"/>
    <n v="7"/>
    <n v="4"/>
    <x v="9"/>
    <x v="4"/>
    <x v="0"/>
    <n v="110.93333333333334"/>
    <x v="0"/>
    <n v="1664"/>
    <x v="0"/>
    <n v="0"/>
    <n v="0"/>
    <n v="0"/>
    <n v="0"/>
    <n v="0"/>
    <n v="0"/>
    <m/>
    <n v="0"/>
    <n v="3"/>
    <n v="11"/>
    <n v="1648"/>
    <x v="1"/>
    <x v="1"/>
    <x v="45"/>
    <x v="0"/>
  </r>
  <r>
    <n v="2041"/>
    <n v="31761"/>
    <n v="1"/>
    <n v="0"/>
    <n v="96"/>
    <x v="3"/>
    <n v="36"/>
    <x v="2"/>
    <n v="2244"/>
    <x v="2"/>
    <n v="0"/>
    <n v="1"/>
    <n v="0"/>
    <n v="0"/>
    <n v="0"/>
    <n v="0"/>
    <n v="0"/>
    <n v="1"/>
    <n v="0"/>
    <n v="0"/>
    <n v="19"/>
    <n v="1"/>
    <n v="20"/>
    <n v="16"/>
    <n v="14"/>
    <n v="28"/>
    <n v="2"/>
    <n v="5"/>
    <n v="3"/>
    <n v="0"/>
    <n v="4"/>
    <x v="17"/>
    <x v="3"/>
    <x v="1"/>
    <n v="10"/>
    <x v="1"/>
    <n v="70"/>
    <x v="1"/>
    <n v="0"/>
    <n v="0"/>
    <n v="0"/>
    <n v="0"/>
    <n v="0"/>
    <n v="0"/>
    <m/>
    <n v="0"/>
    <n v="3"/>
    <n v="11"/>
    <n v="42"/>
    <x v="1"/>
    <x v="1"/>
    <x v="14"/>
    <x v="0"/>
  </r>
  <r>
    <n v="2042"/>
    <n v="34350"/>
    <n v="1"/>
    <n v="0"/>
    <n v="81"/>
    <x v="3"/>
    <n v="41"/>
    <x v="3"/>
    <n v="2412"/>
    <x v="1"/>
    <n v="0"/>
    <n v="0"/>
    <n v="0"/>
    <n v="1"/>
    <n v="0"/>
    <n v="0"/>
    <n v="0"/>
    <n v="1"/>
    <n v="0"/>
    <n v="0"/>
    <n v="16"/>
    <n v="3"/>
    <n v="15"/>
    <n v="2"/>
    <n v="1"/>
    <n v="11"/>
    <n v="1"/>
    <n v="7"/>
    <n v="1"/>
    <n v="0"/>
    <n v="3"/>
    <x v="1"/>
    <x v="1"/>
    <x v="1"/>
    <n v="9.25"/>
    <x v="1"/>
    <n v="37"/>
    <x v="1"/>
    <n v="0"/>
    <n v="0"/>
    <n v="0"/>
    <n v="0"/>
    <n v="0"/>
    <n v="0"/>
    <m/>
    <n v="0"/>
    <n v="3"/>
    <n v="11"/>
    <n v="26"/>
    <x v="1"/>
    <x v="1"/>
    <x v="14"/>
    <x v="0"/>
  </r>
  <r>
    <n v="2043"/>
    <n v="54591"/>
    <n v="0"/>
    <n v="1"/>
    <n v="63"/>
    <x v="4"/>
    <n v="71"/>
    <x v="4"/>
    <n v="2487"/>
    <x v="1"/>
    <n v="0"/>
    <n v="0"/>
    <n v="0"/>
    <n v="1"/>
    <n v="0"/>
    <n v="0"/>
    <n v="0"/>
    <n v="1"/>
    <n v="0"/>
    <n v="0"/>
    <n v="376"/>
    <n v="4"/>
    <n v="94"/>
    <n v="12"/>
    <n v="9"/>
    <n v="24"/>
    <n v="3"/>
    <n v="5"/>
    <n v="6"/>
    <n v="2"/>
    <n v="8"/>
    <x v="21"/>
    <x v="2"/>
    <x v="1"/>
    <n v="30.9375"/>
    <x v="2"/>
    <n v="495"/>
    <x v="3"/>
    <n v="0"/>
    <n v="0"/>
    <n v="0"/>
    <n v="0"/>
    <n v="0"/>
    <n v="0"/>
    <m/>
    <n v="0"/>
    <n v="3"/>
    <n v="11"/>
    <n v="471"/>
    <x v="1"/>
    <x v="1"/>
    <x v="18"/>
    <x v="0"/>
  </r>
  <r>
    <n v="2044"/>
    <n v="71866"/>
    <n v="0"/>
    <n v="1"/>
    <n v="85"/>
    <x v="3"/>
    <n v="64"/>
    <x v="0"/>
    <n v="2345"/>
    <x v="2"/>
    <n v="0"/>
    <n v="1"/>
    <n v="0"/>
    <n v="0"/>
    <n v="0"/>
    <n v="0"/>
    <n v="0"/>
    <n v="1"/>
    <n v="0"/>
    <n v="0"/>
    <n v="184"/>
    <n v="178"/>
    <n v="178"/>
    <n v="103"/>
    <n v="39"/>
    <n v="33"/>
    <n v="1"/>
    <n v="3"/>
    <n v="6"/>
    <n v="3"/>
    <n v="10"/>
    <x v="19"/>
    <x v="2"/>
    <x v="1"/>
    <n v="35.89473684210526"/>
    <x v="2"/>
    <n v="682"/>
    <x v="2"/>
    <n v="0"/>
    <n v="0"/>
    <n v="0"/>
    <n v="0"/>
    <n v="0"/>
    <n v="0"/>
    <m/>
    <n v="0"/>
    <n v="3"/>
    <n v="11"/>
    <n v="649"/>
    <x v="1"/>
    <x v="1"/>
    <x v="30"/>
    <x v="0"/>
  </r>
  <r>
    <n v="2045"/>
    <n v="25293"/>
    <n v="1"/>
    <n v="0"/>
    <n v="51"/>
    <x v="0"/>
    <n v="51"/>
    <x v="1"/>
    <n v="2446"/>
    <x v="2"/>
    <n v="0"/>
    <n v="1"/>
    <n v="0"/>
    <n v="0"/>
    <n v="0"/>
    <n v="0"/>
    <n v="0"/>
    <n v="1"/>
    <n v="0"/>
    <n v="0"/>
    <n v="15"/>
    <n v="0"/>
    <n v="11"/>
    <n v="0"/>
    <n v="2"/>
    <n v="9"/>
    <n v="1"/>
    <n v="8"/>
    <n v="1"/>
    <n v="1"/>
    <n v="2"/>
    <x v="1"/>
    <x v="1"/>
    <x v="1"/>
    <n v="7"/>
    <x v="1"/>
    <n v="28"/>
    <x v="1"/>
    <n v="0"/>
    <n v="0"/>
    <n v="0"/>
    <n v="0"/>
    <n v="0"/>
    <n v="0"/>
    <m/>
    <n v="0"/>
    <n v="3"/>
    <n v="11"/>
    <n v="19"/>
    <x v="1"/>
    <x v="1"/>
    <x v="8"/>
    <x v="0"/>
  </r>
  <r>
    <n v="2046"/>
    <n v="42000"/>
    <n v="0"/>
    <n v="0"/>
    <n v="23"/>
    <x v="2"/>
    <n v="33"/>
    <x v="2"/>
    <n v="2694"/>
    <x v="0"/>
    <n v="0"/>
    <n v="0"/>
    <n v="1"/>
    <n v="0"/>
    <n v="0"/>
    <n v="0"/>
    <n v="0"/>
    <n v="0"/>
    <n v="0"/>
    <n v="1"/>
    <n v="124"/>
    <n v="83"/>
    <n v="267"/>
    <n v="85"/>
    <n v="59"/>
    <n v="35"/>
    <n v="2"/>
    <n v="5"/>
    <n v="5"/>
    <n v="2"/>
    <n v="11"/>
    <x v="23"/>
    <x v="2"/>
    <x v="1"/>
    <n v="34.333333333333336"/>
    <x v="2"/>
    <n v="618"/>
    <x v="2"/>
    <n v="0"/>
    <n v="0"/>
    <n v="0"/>
    <n v="0"/>
    <n v="0"/>
    <n v="0"/>
    <m/>
    <n v="0"/>
    <n v="3"/>
    <n v="11"/>
    <n v="583"/>
    <x v="0"/>
    <x v="0"/>
    <x v="2"/>
    <x v="0"/>
  </r>
  <r>
    <n v="2047"/>
    <n v="69520"/>
    <n v="0"/>
    <n v="0"/>
    <n v="95"/>
    <x v="3"/>
    <n v="37"/>
    <x v="2"/>
    <n v="2516"/>
    <x v="2"/>
    <n v="0"/>
    <n v="1"/>
    <n v="0"/>
    <n v="0"/>
    <n v="0"/>
    <n v="0"/>
    <n v="0"/>
    <n v="1"/>
    <n v="0"/>
    <n v="0"/>
    <n v="627"/>
    <n v="120"/>
    <n v="414"/>
    <n v="121"/>
    <n v="80"/>
    <n v="93"/>
    <n v="1"/>
    <n v="5"/>
    <n v="9"/>
    <n v="6"/>
    <n v="5"/>
    <x v="2"/>
    <x v="2"/>
    <x v="2"/>
    <n v="68.099999999999994"/>
    <x v="0"/>
    <n v="1362"/>
    <x v="4"/>
    <n v="0"/>
    <n v="0"/>
    <n v="0"/>
    <n v="0"/>
    <n v="0"/>
    <n v="0"/>
    <m/>
    <n v="0"/>
    <n v="3"/>
    <n v="11"/>
    <n v="1269"/>
    <x v="1"/>
    <x v="1"/>
    <x v="9"/>
    <x v="0"/>
  </r>
  <r>
    <n v="2048"/>
    <n v="64713"/>
    <n v="1"/>
    <n v="0"/>
    <n v="11"/>
    <x v="5"/>
    <n v="50"/>
    <x v="1"/>
    <n v="2301"/>
    <x v="3"/>
    <n v="1"/>
    <n v="0"/>
    <n v="0"/>
    <n v="0"/>
    <n v="0"/>
    <n v="0"/>
    <n v="0"/>
    <n v="1"/>
    <n v="0"/>
    <n v="0"/>
    <n v="180"/>
    <n v="60"/>
    <n v="241"/>
    <n v="13"/>
    <n v="54"/>
    <n v="54"/>
    <n v="2"/>
    <n v="4"/>
    <n v="5"/>
    <n v="5"/>
    <n v="7"/>
    <x v="5"/>
    <x v="2"/>
    <x v="1"/>
    <n v="32.235294117647058"/>
    <x v="2"/>
    <n v="548"/>
    <x v="2"/>
    <n v="0"/>
    <n v="0"/>
    <n v="0"/>
    <n v="0"/>
    <n v="0"/>
    <n v="0"/>
    <m/>
    <n v="0"/>
    <n v="3"/>
    <n v="11"/>
    <n v="494"/>
    <x v="0"/>
    <x v="0"/>
    <x v="17"/>
    <x v="0"/>
  </r>
  <r>
    <n v="2049"/>
    <n v="27889"/>
    <n v="1"/>
    <n v="0"/>
    <n v="42"/>
    <x v="1"/>
    <n v="43"/>
    <x v="3"/>
    <n v="2518"/>
    <x v="2"/>
    <n v="0"/>
    <n v="1"/>
    <n v="0"/>
    <n v="0"/>
    <n v="0"/>
    <n v="0"/>
    <n v="0"/>
    <n v="0"/>
    <n v="1"/>
    <n v="0"/>
    <n v="14"/>
    <n v="0"/>
    <n v="4"/>
    <n v="0"/>
    <n v="0"/>
    <n v="8"/>
    <n v="1"/>
    <n v="6"/>
    <n v="1"/>
    <n v="1"/>
    <n v="2"/>
    <x v="1"/>
    <x v="1"/>
    <x v="1"/>
    <n v="4.5"/>
    <x v="1"/>
    <n v="18"/>
    <x v="1"/>
    <n v="0"/>
    <n v="0"/>
    <n v="0"/>
    <n v="0"/>
    <n v="0"/>
    <n v="0"/>
    <m/>
    <n v="0"/>
    <n v="3"/>
    <n v="11"/>
    <n v="10"/>
    <x v="1"/>
    <x v="1"/>
    <x v="1"/>
    <x v="0"/>
  </r>
  <r>
    <n v="2050"/>
    <n v="22123"/>
    <n v="0"/>
    <n v="0"/>
    <n v="77"/>
    <x v="3"/>
    <n v="60"/>
    <x v="0"/>
    <n v="2253"/>
    <x v="4"/>
    <n v="0"/>
    <n v="0"/>
    <n v="0"/>
    <n v="0"/>
    <n v="1"/>
    <n v="0"/>
    <n v="1"/>
    <n v="0"/>
    <n v="0"/>
    <n v="0"/>
    <n v="3"/>
    <n v="3"/>
    <n v="24"/>
    <n v="34"/>
    <n v="7"/>
    <n v="31"/>
    <n v="1"/>
    <n v="5"/>
    <n v="2"/>
    <n v="1"/>
    <n v="3"/>
    <x v="3"/>
    <x v="3"/>
    <x v="1"/>
    <n v="11.833333333333334"/>
    <x v="1"/>
    <n v="71"/>
    <x v="1"/>
    <n v="0"/>
    <n v="0"/>
    <n v="0"/>
    <n v="0"/>
    <n v="0"/>
    <n v="0"/>
    <m/>
    <n v="0"/>
    <n v="3"/>
    <n v="11"/>
    <n v="40"/>
    <x v="1"/>
    <x v="1"/>
    <x v="14"/>
    <x v="0"/>
  </r>
  <r>
    <n v="2051"/>
    <n v="27803"/>
    <n v="1"/>
    <n v="0"/>
    <n v="40"/>
    <x v="1"/>
    <n v="47"/>
    <x v="3"/>
    <n v="2831"/>
    <x v="2"/>
    <n v="0"/>
    <n v="1"/>
    <n v="0"/>
    <n v="0"/>
    <n v="0"/>
    <n v="0"/>
    <n v="0"/>
    <n v="1"/>
    <n v="0"/>
    <n v="0"/>
    <n v="8"/>
    <n v="26"/>
    <n v="46"/>
    <n v="38"/>
    <n v="9"/>
    <n v="49"/>
    <n v="2"/>
    <n v="8"/>
    <n v="3"/>
    <n v="0"/>
    <n v="4"/>
    <x v="17"/>
    <x v="3"/>
    <x v="1"/>
    <n v="18.142857142857142"/>
    <x v="1"/>
    <n v="127"/>
    <x v="3"/>
    <n v="0"/>
    <n v="0"/>
    <n v="0"/>
    <n v="0"/>
    <n v="0"/>
    <n v="0"/>
    <m/>
    <n v="0"/>
    <n v="3"/>
    <n v="11"/>
    <n v="78"/>
    <x v="1"/>
    <x v="1"/>
    <x v="6"/>
    <x v="0"/>
  </r>
  <r>
    <n v="2052"/>
    <n v="51651"/>
    <n v="0"/>
    <n v="1"/>
    <n v="32"/>
    <x v="1"/>
    <n v="60"/>
    <x v="0"/>
    <n v="2758"/>
    <x v="2"/>
    <n v="0"/>
    <n v="1"/>
    <n v="0"/>
    <n v="0"/>
    <n v="0"/>
    <n v="0"/>
    <n v="0"/>
    <n v="1"/>
    <n v="0"/>
    <n v="0"/>
    <n v="293"/>
    <n v="6"/>
    <n v="23"/>
    <n v="13"/>
    <n v="6"/>
    <n v="92"/>
    <n v="4"/>
    <n v="8"/>
    <n v="6"/>
    <n v="2"/>
    <n v="5"/>
    <x v="15"/>
    <x v="4"/>
    <x v="2"/>
    <n v="26.23076923076923"/>
    <x v="2"/>
    <n v="341"/>
    <x v="3"/>
    <n v="0"/>
    <n v="0"/>
    <n v="0"/>
    <n v="0"/>
    <n v="0"/>
    <n v="0"/>
    <m/>
    <n v="0"/>
    <n v="3"/>
    <n v="11"/>
    <n v="249"/>
    <x v="1"/>
    <x v="1"/>
    <x v="35"/>
    <x v="0"/>
  </r>
  <r>
    <n v="2053"/>
    <n v="68487"/>
    <n v="0"/>
    <n v="0"/>
    <n v="48"/>
    <x v="0"/>
    <n v="32"/>
    <x v="2"/>
    <n v="2691"/>
    <x v="2"/>
    <n v="0"/>
    <n v="1"/>
    <n v="0"/>
    <n v="0"/>
    <n v="0"/>
    <n v="0"/>
    <n v="0"/>
    <n v="1"/>
    <n v="0"/>
    <n v="0"/>
    <n v="758"/>
    <n v="12"/>
    <n v="385"/>
    <n v="33"/>
    <n v="89"/>
    <n v="89"/>
    <n v="1"/>
    <n v="4"/>
    <n v="9"/>
    <n v="7"/>
    <n v="13"/>
    <x v="29"/>
    <x v="0"/>
    <x v="1"/>
    <n v="44.03448275862069"/>
    <x v="2"/>
    <n v="1277"/>
    <x v="4"/>
    <n v="0"/>
    <n v="0"/>
    <n v="0"/>
    <n v="0"/>
    <n v="0"/>
    <n v="0"/>
    <m/>
    <n v="0"/>
    <n v="3"/>
    <n v="11"/>
    <n v="1188"/>
    <x v="1"/>
    <x v="1"/>
    <x v="36"/>
    <x v="0"/>
  </r>
  <r>
    <n v="2054"/>
    <n v="56796"/>
    <n v="0"/>
    <n v="1"/>
    <n v="24"/>
    <x v="2"/>
    <n v="51"/>
    <x v="1"/>
    <n v="2657"/>
    <x v="2"/>
    <n v="0"/>
    <n v="1"/>
    <n v="0"/>
    <n v="0"/>
    <n v="0"/>
    <n v="0"/>
    <n v="0"/>
    <n v="1"/>
    <n v="0"/>
    <n v="0"/>
    <n v="656"/>
    <n v="38"/>
    <n v="161"/>
    <n v="62"/>
    <n v="47"/>
    <n v="37"/>
    <n v="3"/>
    <n v="7"/>
    <n v="8"/>
    <n v="9"/>
    <n v="7"/>
    <x v="13"/>
    <x v="0"/>
    <x v="0"/>
    <n v="40.166666666666664"/>
    <x v="2"/>
    <n v="964"/>
    <x v="2"/>
    <n v="0"/>
    <n v="0"/>
    <n v="0"/>
    <n v="0"/>
    <n v="0"/>
    <n v="0"/>
    <m/>
    <n v="0"/>
    <n v="3"/>
    <n v="11"/>
    <n v="927"/>
    <x v="1"/>
    <x v="1"/>
    <x v="2"/>
    <x v="0"/>
  </r>
  <r>
    <n v="2055"/>
    <n v="87000"/>
    <n v="0"/>
    <n v="0"/>
    <n v="61"/>
    <x v="4"/>
    <n v="28"/>
    <x v="5"/>
    <n v="2720"/>
    <x v="2"/>
    <n v="0"/>
    <n v="1"/>
    <n v="0"/>
    <n v="0"/>
    <n v="0"/>
    <n v="1"/>
    <n v="0"/>
    <n v="0"/>
    <n v="0"/>
    <n v="0"/>
    <n v="196"/>
    <n v="25"/>
    <n v="607"/>
    <n v="67"/>
    <n v="17"/>
    <n v="49"/>
    <n v="1"/>
    <n v="2"/>
    <n v="4"/>
    <n v="6"/>
    <n v="7"/>
    <x v="5"/>
    <x v="2"/>
    <x v="1"/>
    <n v="53.647058823529413"/>
    <x v="0"/>
    <n v="912"/>
    <x v="2"/>
    <n v="0"/>
    <n v="0"/>
    <n v="0"/>
    <n v="0"/>
    <n v="0"/>
    <n v="0"/>
    <m/>
    <n v="0"/>
    <n v="3"/>
    <n v="11"/>
    <n v="863"/>
    <x v="1"/>
    <x v="1"/>
    <x v="16"/>
    <x v="0"/>
  </r>
  <r>
    <n v="2056"/>
    <n v="79823"/>
    <n v="0"/>
    <n v="1"/>
    <n v="6"/>
    <x v="5"/>
    <n v="61"/>
    <x v="0"/>
    <n v="2249"/>
    <x v="2"/>
    <n v="0"/>
    <n v="1"/>
    <n v="0"/>
    <n v="0"/>
    <n v="0"/>
    <n v="0"/>
    <n v="0"/>
    <n v="1"/>
    <n v="0"/>
    <n v="0"/>
    <n v="835"/>
    <n v="73"/>
    <n v="380"/>
    <n v="114"/>
    <n v="73"/>
    <n v="43"/>
    <n v="1"/>
    <n v="2"/>
    <n v="6"/>
    <n v="9"/>
    <n v="7"/>
    <x v="0"/>
    <x v="0"/>
    <x v="0"/>
    <n v="67.045454545454547"/>
    <x v="0"/>
    <n v="1475"/>
    <x v="4"/>
    <n v="0"/>
    <n v="0"/>
    <n v="0"/>
    <n v="1"/>
    <n v="0"/>
    <n v="1"/>
    <m/>
    <n v="0"/>
    <n v="3"/>
    <n v="11"/>
    <n v="1432"/>
    <x v="1"/>
    <x v="1"/>
    <x v="21"/>
    <x v="1"/>
  </r>
  <r>
    <n v="2057"/>
    <n v="30828"/>
    <n v="1"/>
    <n v="0"/>
    <n v="16"/>
    <x v="2"/>
    <n v="40"/>
    <x v="3"/>
    <n v="2427"/>
    <x v="0"/>
    <n v="0"/>
    <n v="0"/>
    <n v="1"/>
    <n v="0"/>
    <n v="0"/>
    <n v="0"/>
    <n v="0"/>
    <n v="1"/>
    <n v="0"/>
    <n v="0"/>
    <n v="16"/>
    <n v="11"/>
    <n v="15"/>
    <n v="2"/>
    <n v="0"/>
    <n v="12"/>
    <n v="2"/>
    <n v="3"/>
    <n v="1"/>
    <n v="1"/>
    <n v="4"/>
    <x v="3"/>
    <x v="3"/>
    <x v="1"/>
    <n v="7.333333333333333"/>
    <x v="1"/>
    <n v="44"/>
    <x v="1"/>
    <n v="0"/>
    <n v="0"/>
    <n v="0"/>
    <n v="0"/>
    <n v="0"/>
    <n v="0"/>
    <m/>
    <n v="0"/>
    <n v="3"/>
    <n v="11"/>
    <n v="32"/>
    <x v="1"/>
    <x v="1"/>
    <x v="3"/>
    <x v="0"/>
  </r>
  <r>
    <n v="2058"/>
    <n v="34109"/>
    <n v="0"/>
    <n v="1"/>
    <n v="39"/>
    <x v="1"/>
    <n v="49"/>
    <x v="3"/>
    <n v="2394"/>
    <x v="2"/>
    <n v="0"/>
    <n v="1"/>
    <n v="0"/>
    <n v="0"/>
    <n v="0"/>
    <n v="0"/>
    <n v="0"/>
    <n v="0"/>
    <n v="1"/>
    <n v="0"/>
    <n v="9"/>
    <n v="1"/>
    <n v="5"/>
    <n v="2"/>
    <n v="1"/>
    <n v="4"/>
    <n v="1"/>
    <n v="4"/>
    <n v="0"/>
    <n v="0"/>
    <n v="3"/>
    <x v="20"/>
    <x v="1"/>
    <x v="1"/>
    <n v="6"/>
    <x v="1"/>
    <n v="18"/>
    <x v="1"/>
    <n v="0"/>
    <n v="0"/>
    <n v="0"/>
    <n v="0"/>
    <n v="0"/>
    <n v="0"/>
    <m/>
    <n v="0"/>
    <n v="3"/>
    <n v="11"/>
    <n v="14"/>
    <x v="1"/>
    <x v="1"/>
    <x v="1"/>
    <x v="0"/>
  </r>
  <r>
    <n v="2059"/>
    <n v="53367"/>
    <n v="1"/>
    <n v="1"/>
    <n v="2"/>
    <x v="5"/>
    <n v="46"/>
    <x v="3"/>
    <n v="2461"/>
    <x v="3"/>
    <n v="1"/>
    <n v="0"/>
    <n v="0"/>
    <n v="0"/>
    <n v="0"/>
    <n v="0"/>
    <n v="0"/>
    <n v="0"/>
    <n v="1"/>
    <n v="0"/>
    <n v="229"/>
    <n v="7"/>
    <n v="140"/>
    <n v="10"/>
    <n v="3"/>
    <n v="11"/>
    <n v="7"/>
    <n v="7"/>
    <n v="5"/>
    <n v="1"/>
    <n v="8"/>
    <x v="4"/>
    <x v="4"/>
    <x v="1"/>
    <n v="27.785714285714285"/>
    <x v="2"/>
    <n v="389"/>
    <x v="3"/>
    <n v="0"/>
    <n v="0"/>
    <n v="0"/>
    <n v="0"/>
    <n v="0"/>
    <n v="0"/>
    <m/>
    <n v="0"/>
    <n v="3"/>
    <n v="11"/>
    <n v="378"/>
    <x v="0"/>
    <x v="0"/>
    <x v="32"/>
    <x v="0"/>
  </r>
  <r>
    <n v="2060"/>
    <n v="22390"/>
    <n v="0"/>
    <n v="0"/>
    <n v="49"/>
    <x v="0"/>
    <n v="51"/>
    <x v="1"/>
    <n v="2410"/>
    <x v="1"/>
    <n v="0"/>
    <n v="0"/>
    <n v="0"/>
    <n v="1"/>
    <n v="0"/>
    <n v="0"/>
    <n v="1"/>
    <n v="0"/>
    <n v="0"/>
    <n v="0"/>
    <n v="0"/>
    <n v="1"/>
    <n v="4"/>
    <n v="15"/>
    <n v="1"/>
    <n v="5"/>
    <n v="1"/>
    <n v="7"/>
    <n v="1"/>
    <n v="0"/>
    <n v="2"/>
    <x v="20"/>
    <x v="1"/>
    <x v="1"/>
    <n v="7"/>
    <x v="1"/>
    <n v="21"/>
    <x v="1"/>
    <n v="0"/>
    <n v="0"/>
    <n v="0"/>
    <n v="0"/>
    <n v="0"/>
    <n v="0"/>
    <m/>
    <n v="0"/>
    <n v="3"/>
    <n v="11"/>
    <n v="16"/>
    <x v="1"/>
    <x v="1"/>
    <x v="8"/>
    <x v="0"/>
  </r>
  <r>
    <n v="2061"/>
    <n v="71322"/>
    <n v="0"/>
    <n v="1"/>
    <n v="31"/>
    <x v="1"/>
    <n v="44"/>
    <x v="3"/>
    <n v="2217"/>
    <x v="1"/>
    <n v="0"/>
    <n v="0"/>
    <n v="0"/>
    <n v="1"/>
    <n v="0"/>
    <n v="0"/>
    <n v="0"/>
    <n v="1"/>
    <n v="0"/>
    <n v="0"/>
    <n v="121"/>
    <n v="24"/>
    <n v="124"/>
    <n v="24"/>
    <n v="15"/>
    <n v="42"/>
    <n v="1"/>
    <n v="2"/>
    <n v="4"/>
    <n v="1"/>
    <n v="7"/>
    <x v="10"/>
    <x v="4"/>
    <x v="1"/>
    <n v="25.666666666666668"/>
    <x v="2"/>
    <n v="308"/>
    <x v="3"/>
    <n v="0"/>
    <n v="0"/>
    <n v="0"/>
    <n v="0"/>
    <n v="0"/>
    <n v="0"/>
    <m/>
    <n v="0"/>
    <n v="3"/>
    <n v="11"/>
    <n v="266"/>
    <x v="1"/>
    <x v="1"/>
    <x v="35"/>
    <x v="0"/>
  </r>
  <r>
    <n v="2062"/>
    <n v="79244"/>
    <n v="0"/>
    <n v="0"/>
    <n v="58"/>
    <x v="0"/>
    <n v="27"/>
    <x v="5"/>
    <n v="2716"/>
    <x v="0"/>
    <n v="0"/>
    <n v="0"/>
    <n v="1"/>
    <n v="0"/>
    <n v="0"/>
    <n v="0"/>
    <n v="0"/>
    <n v="1"/>
    <n v="0"/>
    <n v="0"/>
    <n v="471"/>
    <n v="102"/>
    <n v="125"/>
    <n v="212"/>
    <n v="61"/>
    <n v="245"/>
    <n v="1"/>
    <n v="1"/>
    <n v="4"/>
    <n v="10"/>
    <n v="7"/>
    <x v="27"/>
    <x v="0"/>
    <x v="0"/>
    <n v="46.238095238095241"/>
    <x v="2"/>
    <n v="971"/>
    <x v="2"/>
    <n v="1"/>
    <n v="0"/>
    <n v="0"/>
    <n v="0"/>
    <n v="1"/>
    <n v="2"/>
    <m/>
    <n v="0"/>
    <n v="3"/>
    <n v="11"/>
    <n v="726"/>
    <x v="0"/>
    <x v="0"/>
    <x v="22"/>
    <x v="0"/>
  </r>
  <r>
    <n v="2063"/>
    <n v="49912"/>
    <n v="0"/>
    <n v="1"/>
    <n v="5"/>
    <x v="5"/>
    <n v="71"/>
    <x v="4"/>
    <n v="2819"/>
    <x v="1"/>
    <n v="0"/>
    <n v="0"/>
    <n v="0"/>
    <n v="1"/>
    <n v="0"/>
    <n v="0"/>
    <n v="0"/>
    <n v="0"/>
    <n v="1"/>
    <n v="0"/>
    <n v="520"/>
    <n v="8"/>
    <n v="223"/>
    <n v="32"/>
    <n v="49"/>
    <n v="42"/>
    <n v="4"/>
    <n v="8"/>
    <n v="10"/>
    <n v="5"/>
    <n v="7"/>
    <x v="0"/>
    <x v="0"/>
    <x v="2"/>
    <n v="37.81818181818182"/>
    <x v="2"/>
    <n v="832"/>
    <x v="2"/>
    <n v="0"/>
    <n v="0"/>
    <n v="1"/>
    <n v="0"/>
    <n v="0"/>
    <n v="1"/>
    <m/>
    <n v="0"/>
    <n v="3"/>
    <n v="11"/>
    <n v="790"/>
    <x v="0"/>
    <x v="0"/>
    <x v="17"/>
    <x v="0"/>
  </r>
  <r>
    <n v="2064"/>
    <n v="48699"/>
    <n v="1"/>
    <n v="1"/>
    <n v="90"/>
    <x v="3"/>
    <n v="70"/>
    <x v="4"/>
    <n v="2563"/>
    <x v="2"/>
    <n v="0"/>
    <n v="1"/>
    <n v="0"/>
    <n v="0"/>
    <n v="0"/>
    <n v="0"/>
    <n v="0"/>
    <n v="0"/>
    <n v="0"/>
    <n v="1"/>
    <n v="26"/>
    <n v="1"/>
    <n v="10"/>
    <n v="2"/>
    <n v="0"/>
    <n v="1"/>
    <n v="1"/>
    <n v="5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8"/>
    <x v="1"/>
    <x v="1"/>
    <x v="14"/>
    <x v="0"/>
  </r>
  <r>
    <n v="2065"/>
    <n v="80144"/>
    <n v="0"/>
    <n v="0"/>
    <n v="47"/>
    <x v="0"/>
    <n v="45"/>
    <x v="3"/>
    <n v="2431"/>
    <x v="1"/>
    <n v="0"/>
    <n v="0"/>
    <n v="0"/>
    <n v="1"/>
    <n v="0"/>
    <n v="0"/>
    <n v="0"/>
    <n v="1"/>
    <n v="0"/>
    <n v="0"/>
    <n v="240"/>
    <n v="132"/>
    <n v="445"/>
    <n v="250"/>
    <n v="192"/>
    <n v="108"/>
    <n v="1"/>
    <n v="1"/>
    <n v="3"/>
    <n v="7"/>
    <n v="8"/>
    <x v="23"/>
    <x v="2"/>
    <x v="1"/>
    <n v="69.944444444444443"/>
    <x v="0"/>
    <n v="1259"/>
    <x v="4"/>
    <n v="0"/>
    <n v="0"/>
    <n v="0"/>
    <n v="0"/>
    <n v="0"/>
    <n v="0"/>
    <m/>
    <n v="0"/>
    <n v="3"/>
    <n v="11"/>
    <n v="1151"/>
    <x v="1"/>
    <x v="1"/>
    <x v="26"/>
    <x v="0"/>
  </r>
  <r>
    <n v="2066"/>
    <n v="54252"/>
    <n v="1"/>
    <n v="1"/>
    <n v="25"/>
    <x v="2"/>
    <n v="64"/>
    <x v="0"/>
    <n v="2556"/>
    <x v="0"/>
    <n v="0"/>
    <n v="0"/>
    <n v="1"/>
    <n v="0"/>
    <n v="0"/>
    <n v="0"/>
    <n v="0"/>
    <n v="1"/>
    <n v="0"/>
    <n v="0"/>
    <n v="178"/>
    <n v="4"/>
    <n v="26"/>
    <n v="8"/>
    <n v="4"/>
    <n v="44"/>
    <n v="5"/>
    <n v="6"/>
    <n v="4"/>
    <n v="1"/>
    <n v="5"/>
    <x v="16"/>
    <x v="3"/>
    <x v="1"/>
    <n v="22"/>
    <x v="1"/>
    <n v="220"/>
    <x v="3"/>
    <n v="0"/>
    <n v="0"/>
    <n v="0"/>
    <n v="0"/>
    <n v="0"/>
    <n v="0"/>
    <m/>
    <n v="0"/>
    <n v="3"/>
    <n v="11"/>
    <n v="176"/>
    <x v="1"/>
    <x v="1"/>
    <x v="20"/>
    <x v="0"/>
  </r>
  <r>
    <n v="2067"/>
    <n v="81929"/>
    <n v="1"/>
    <n v="0"/>
    <n v="60"/>
    <x v="0"/>
    <n v="44"/>
    <x v="3"/>
    <n v="2797"/>
    <x v="2"/>
    <n v="0"/>
    <n v="1"/>
    <n v="0"/>
    <n v="0"/>
    <n v="0"/>
    <n v="0"/>
    <n v="0"/>
    <n v="0"/>
    <n v="1"/>
    <n v="0"/>
    <n v="1486"/>
    <n v="55"/>
    <n v="278"/>
    <n v="49"/>
    <n v="0"/>
    <n v="185"/>
    <n v="2"/>
    <n v="6"/>
    <n v="4"/>
    <n v="4"/>
    <n v="10"/>
    <x v="23"/>
    <x v="2"/>
    <x v="1"/>
    <n v="103.77777777777777"/>
    <x v="0"/>
    <n v="1868"/>
    <x v="0"/>
    <n v="0"/>
    <n v="0"/>
    <n v="1"/>
    <n v="0"/>
    <n v="1"/>
    <n v="2"/>
    <m/>
    <n v="0"/>
    <n v="3"/>
    <n v="11"/>
    <n v="1683"/>
    <x v="0"/>
    <x v="0"/>
    <x v="0"/>
    <x v="0"/>
  </r>
  <r>
    <n v="2068"/>
    <n v="76068"/>
    <n v="0"/>
    <n v="1"/>
    <n v="67"/>
    <x v="4"/>
    <n v="45"/>
    <x v="3"/>
    <n v="2736"/>
    <x v="2"/>
    <n v="0"/>
    <n v="1"/>
    <n v="0"/>
    <n v="0"/>
    <n v="0"/>
    <n v="0"/>
    <n v="0"/>
    <n v="1"/>
    <n v="0"/>
    <n v="0"/>
    <n v="1115"/>
    <n v="12"/>
    <n v="128"/>
    <n v="33"/>
    <n v="12"/>
    <n v="76"/>
    <n v="1"/>
    <n v="6"/>
    <n v="2"/>
    <n v="3"/>
    <n v="4"/>
    <x v="25"/>
    <x v="3"/>
    <x v="1"/>
    <n v="144.44444444444446"/>
    <x v="0"/>
    <n v="1300"/>
    <x v="4"/>
    <n v="0"/>
    <n v="1"/>
    <n v="0"/>
    <n v="1"/>
    <n v="0"/>
    <n v="2"/>
    <m/>
    <n v="0"/>
    <n v="3"/>
    <n v="11"/>
    <n v="1224"/>
    <x v="1"/>
    <x v="1"/>
    <x v="33"/>
    <x v="0"/>
  </r>
  <r>
    <n v="2069"/>
    <n v="53204"/>
    <n v="1"/>
    <n v="1"/>
    <n v="40"/>
    <x v="1"/>
    <n v="44"/>
    <x v="3"/>
    <n v="2260"/>
    <x v="2"/>
    <n v="0"/>
    <n v="1"/>
    <n v="0"/>
    <n v="0"/>
    <n v="0"/>
    <n v="0"/>
    <n v="0"/>
    <n v="0"/>
    <n v="1"/>
    <n v="0"/>
    <n v="29"/>
    <n v="0"/>
    <n v="8"/>
    <n v="2"/>
    <n v="0"/>
    <n v="6"/>
    <n v="1"/>
    <n v="4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33"/>
    <x v="1"/>
    <x v="1"/>
    <x v="1"/>
    <x v="0"/>
  </r>
  <r>
    <n v="2070"/>
    <n v="67911"/>
    <n v="0"/>
    <n v="1"/>
    <n v="63"/>
    <x v="4"/>
    <n v="71"/>
    <x v="4"/>
    <n v="2197"/>
    <x v="1"/>
    <n v="0"/>
    <n v="0"/>
    <n v="0"/>
    <n v="1"/>
    <n v="0"/>
    <n v="0"/>
    <n v="0"/>
    <n v="0"/>
    <n v="0"/>
    <n v="1"/>
    <n v="529"/>
    <n v="0"/>
    <n v="356"/>
    <n v="63"/>
    <n v="28"/>
    <n v="0"/>
    <n v="3"/>
    <n v="3"/>
    <n v="6"/>
    <n v="7"/>
    <n v="11"/>
    <x v="13"/>
    <x v="0"/>
    <x v="1"/>
    <n v="40.666666666666664"/>
    <x v="2"/>
    <n v="976"/>
    <x v="2"/>
    <n v="0"/>
    <n v="0"/>
    <n v="0"/>
    <n v="0"/>
    <n v="0"/>
    <n v="0"/>
    <m/>
    <n v="0"/>
    <n v="3"/>
    <n v="11"/>
    <n v="976"/>
    <x v="1"/>
    <x v="1"/>
    <x v="34"/>
    <x v="0"/>
  </r>
  <r>
    <n v="2071"/>
    <n v="14796"/>
    <n v="1"/>
    <n v="0"/>
    <n v="1"/>
    <x v="5"/>
    <n v="36"/>
    <x v="2"/>
    <n v="2809"/>
    <x v="2"/>
    <n v="0"/>
    <n v="1"/>
    <n v="0"/>
    <n v="0"/>
    <n v="0"/>
    <n v="1"/>
    <n v="0"/>
    <n v="0"/>
    <n v="0"/>
    <n v="0"/>
    <n v="13"/>
    <n v="3"/>
    <n v="8"/>
    <n v="7"/>
    <n v="4"/>
    <n v="16"/>
    <n v="2"/>
    <n v="9"/>
    <n v="1"/>
    <n v="0"/>
    <n v="3"/>
    <x v="1"/>
    <x v="1"/>
    <x v="1"/>
    <n v="8.75"/>
    <x v="1"/>
    <n v="35"/>
    <x v="1"/>
    <n v="0"/>
    <n v="0"/>
    <n v="0"/>
    <n v="0"/>
    <n v="0"/>
    <n v="0"/>
    <m/>
    <n v="0"/>
    <n v="3"/>
    <n v="11"/>
    <n v="19"/>
    <x v="0"/>
    <x v="0"/>
    <x v="23"/>
    <x v="0"/>
  </r>
  <r>
    <n v="2072"/>
    <n v="78128"/>
    <n v="0"/>
    <n v="1"/>
    <n v="89"/>
    <x v="3"/>
    <n v="46"/>
    <x v="3"/>
    <n v="2289"/>
    <x v="2"/>
    <n v="0"/>
    <n v="1"/>
    <n v="0"/>
    <n v="0"/>
    <n v="0"/>
    <n v="0"/>
    <n v="0"/>
    <n v="0"/>
    <n v="0"/>
    <n v="1"/>
    <n v="934"/>
    <n v="24"/>
    <n v="230"/>
    <n v="16"/>
    <n v="24"/>
    <n v="36"/>
    <n v="2"/>
    <n v="3"/>
    <n v="8"/>
    <n v="4"/>
    <n v="6"/>
    <x v="23"/>
    <x v="2"/>
    <x v="2"/>
    <n v="68.222222222222229"/>
    <x v="0"/>
    <n v="1228"/>
    <x v="4"/>
    <n v="0"/>
    <n v="0"/>
    <n v="0"/>
    <n v="1"/>
    <n v="1"/>
    <n v="2"/>
    <m/>
    <n v="0"/>
    <n v="3"/>
    <n v="11"/>
    <n v="1192"/>
    <x v="1"/>
    <x v="1"/>
    <x v="9"/>
    <x v="0"/>
  </r>
  <r>
    <n v="2073"/>
    <n v="14188"/>
    <n v="0"/>
    <n v="0"/>
    <n v="40"/>
    <x v="1"/>
    <n v="48"/>
    <x v="3"/>
    <n v="2645"/>
    <x v="2"/>
    <n v="0"/>
    <n v="1"/>
    <n v="0"/>
    <n v="0"/>
    <n v="0"/>
    <n v="0"/>
    <n v="1"/>
    <n v="0"/>
    <n v="0"/>
    <n v="0"/>
    <n v="2"/>
    <n v="7"/>
    <n v="11"/>
    <n v="16"/>
    <n v="12"/>
    <n v="27"/>
    <n v="1"/>
    <n v="6"/>
    <n v="2"/>
    <n v="0"/>
    <n v="4"/>
    <x v="3"/>
    <x v="3"/>
    <x v="1"/>
    <n v="8"/>
    <x v="1"/>
    <n v="48"/>
    <x v="1"/>
    <n v="0"/>
    <n v="0"/>
    <n v="0"/>
    <n v="0"/>
    <n v="0"/>
    <n v="0"/>
    <m/>
    <n v="0"/>
    <n v="3"/>
    <n v="11"/>
    <n v="21"/>
    <x v="1"/>
    <x v="1"/>
    <x v="1"/>
    <x v="0"/>
  </r>
  <r>
    <n v="2074"/>
    <n v="20425"/>
    <n v="1"/>
    <n v="0"/>
    <n v="5"/>
    <x v="5"/>
    <n v="34"/>
    <x v="2"/>
    <n v="2767"/>
    <x v="2"/>
    <n v="0"/>
    <n v="1"/>
    <n v="0"/>
    <n v="0"/>
    <n v="0"/>
    <n v="0"/>
    <n v="1"/>
    <n v="0"/>
    <n v="0"/>
    <n v="0"/>
    <n v="4"/>
    <n v="12"/>
    <n v="5"/>
    <n v="3"/>
    <n v="16"/>
    <n v="17"/>
    <n v="2"/>
    <n v="7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23"/>
    <x v="1"/>
    <x v="1"/>
    <x v="23"/>
    <x v="0"/>
  </r>
  <r>
    <n v="2075"/>
    <n v="58646"/>
    <n v="0"/>
    <n v="1"/>
    <n v="3"/>
    <x v="5"/>
    <n v="58"/>
    <x v="1"/>
    <n v="2543"/>
    <x v="2"/>
    <n v="0"/>
    <n v="1"/>
    <n v="0"/>
    <n v="0"/>
    <n v="0"/>
    <n v="0"/>
    <n v="0"/>
    <n v="0"/>
    <n v="1"/>
    <n v="0"/>
    <n v="62"/>
    <n v="1"/>
    <n v="44"/>
    <n v="6"/>
    <n v="5"/>
    <n v="22"/>
    <n v="1"/>
    <n v="4"/>
    <n v="2"/>
    <n v="1"/>
    <n v="4"/>
    <x v="17"/>
    <x v="3"/>
    <x v="1"/>
    <n v="16.857142857142858"/>
    <x v="1"/>
    <n v="118"/>
    <x v="3"/>
    <n v="0"/>
    <n v="0"/>
    <n v="0"/>
    <n v="0"/>
    <n v="0"/>
    <n v="0"/>
    <m/>
    <n v="0"/>
    <n v="3"/>
    <n v="11"/>
    <n v="96"/>
    <x v="1"/>
    <x v="1"/>
    <x v="19"/>
    <x v="0"/>
  </r>
  <r>
    <n v="2076"/>
    <n v="72967"/>
    <n v="0"/>
    <n v="1"/>
    <n v="1"/>
    <x v="5"/>
    <n v="50"/>
    <x v="1"/>
    <n v="2720"/>
    <x v="3"/>
    <n v="1"/>
    <n v="0"/>
    <n v="0"/>
    <n v="0"/>
    <n v="0"/>
    <n v="0"/>
    <n v="0"/>
    <n v="1"/>
    <n v="0"/>
    <n v="0"/>
    <n v="158"/>
    <n v="35"/>
    <n v="179"/>
    <n v="0"/>
    <n v="0"/>
    <n v="125"/>
    <n v="2"/>
    <n v="5"/>
    <n v="7"/>
    <n v="2"/>
    <n v="8"/>
    <x v="5"/>
    <x v="2"/>
    <x v="1"/>
    <n v="21.882352941176471"/>
    <x v="1"/>
    <n v="372"/>
    <x v="3"/>
    <n v="0"/>
    <n v="0"/>
    <n v="1"/>
    <n v="0"/>
    <n v="0"/>
    <n v="1"/>
    <m/>
    <n v="0"/>
    <n v="3"/>
    <n v="11"/>
    <n v="247"/>
    <x v="0"/>
    <x v="0"/>
    <x v="19"/>
    <x v="0"/>
  </r>
  <r>
    <n v="2077"/>
    <n v="48150"/>
    <n v="0"/>
    <n v="1"/>
    <n v="24"/>
    <x v="2"/>
    <n v="71"/>
    <x v="4"/>
    <n v="2545"/>
    <x v="2"/>
    <n v="0"/>
    <n v="1"/>
    <n v="0"/>
    <n v="0"/>
    <n v="0"/>
    <n v="0"/>
    <n v="0"/>
    <n v="0"/>
    <n v="1"/>
    <n v="0"/>
    <n v="173"/>
    <n v="2"/>
    <n v="39"/>
    <n v="3"/>
    <n v="2"/>
    <n v="47"/>
    <n v="3"/>
    <n v="7"/>
    <n v="5"/>
    <n v="1"/>
    <n v="4"/>
    <x v="16"/>
    <x v="3"/>
    <x v="2"/>
    <n v="21.9"/>
    <x v="1"/>
    <n v="219"/>
    <x v="3"/>
    <n v="0"/>
    <n v="0"/>
    <n v="0"/>
    <n v="0"/>
    <n v="0"/>
    <n v="0"/>
    <m/>
    <n v="0"/>
    <n v="3"/>
    <n v="11"/>
    <n v="172"/>
    <x v="1"/>
    <x v="1"/>
    <x v="20"/>
    <x v="0"/>
  </r>
  <r>
    <n v="2078"/>
    <n v="82332"/>
    <n v="0"/>
    <n v="0"/>
    <n v="89"/>
    <x v="3"/>
    <n v="59"/>
    <x v="1"/>
    <n v="2809"/>
    <x v="0"/>
    <n v="0"/>
    <n v="0"/>
    <n v="1"/>
    <n v="0"/>
    <n v="0"/>
    <n v="0"/>
    <n v="0"/>
    <n v="1"/>
    <n v="0"/>
    <n v="0"/>
    <n v="830"/>
    <n v="59"/>
    <n v="968"/>
    <n v="51"/>
    <n v="79"/>
    <n v="19"/>
    <n v="1"/>
    <n v="2"/>
    <n v="5"/>
    <n v="3"/>
    <n v="12"/>
    <x v="2"/>
    <x v="2"/>
    <x v="1"/>
    <n v="99.35"/>
    <x v="0"/>
    <n v="1987"/>
    <x v="0"/>
    <n v="0"/>
    <n v="0"/>
    <n v="0"/>
    <n v="0"/>
    <n v="1"/>
    <n v="1"/>
    <m/>
    <n v="0"/>
    <n v="3"/>
    <n v="11"/>
    <n v="1968"/>
    <x v="0"/>
    <x v="0"/>
    <x v="13"/>
    <x v="0"/>
  </r>
  <r>
    <n v="2079"/>
    <n v="58275"/>
    <n v="1"/>
    <n v="1"/>
    <n v="48"/>
    <x v="0"/>
    <n v="65"/>
    <x v="0"/>
    <n v="2551"/>
    <x v="4"/>
    <n v="0"/>
    <n v="0"/>
    <n v="0"/>
    <n v="0"/>
    <n v="1"/>
    <n v="0"/>
    <n v="0"/>
    <n v="1"/>
    <n v="0"/>
    <n v="0"/>
    <n v="189"/>
    <n v="10"/>
    <n v="253"/>
    <n v="56"/>
    <n v="43"/>
    <n v="64"/>
    <n v="6"/>
    <n v="7"/>
    <n v="8"/>
    <n v="2"/>
    <n v="7"/>
    <x v="5"/>
    <x v="2"/>
    <x v="2"/>
    <n v="32.411764705882355"/>
    <x v="2"/>
    <n v="551"/>
    <x v="2"/>
    <n v="0"/>
    <n v="0"/>
    <n v="0"/>
    <n v="0"/>
    <n v="0"/>
    <n v="0"/>
    <m/>
    <n v="0"/>
    <n v="3"/>
    <n v="11"/>
    <n v="487"/>
    <x v="1"/>
    <x v="1"/>
    <x v="22"/>
    <x v="0"/>
  </r>
  <r>
    <n v="2080"/>
    <n v="44953"/>
    <n v="0"/>
    <n v="0"/>
    <n v="31"/>
    <x v="1"/>
    <n v="39"/>
    <x v="2"/>
    <n v="2714"/>
    <x v="1"/>
    <n v="0"/>
    <n v="0"/>
    <n v="0"/>
    <n v="1"/>
    <n v="0"/>
    <n v="0"/>
    <n v="0"/>
    <n v="0"/>
    <n v="0"/>
    <n v="1"/>
    <n v="728"/>
    <n v="17"/>
    <n v="133"/>
    <n v="11"/>
    <n v="8"/>
    <n v="124"/>
    <n v="1"/>
    <n v="6"/>
    <n v="7"/>
    <n v="3"/>
    <n v="13"/>
    <x v="18"/>
    <x v="0"/>
    <x v="1"/>
    <n v="39"/>
    <x v="2"/>
    <n v="897"/>
    <x v="2"/>
    <n v="0"/>
    <n v="0"/>
    <n v="1"/>
    <n v="0"/>
    <n v="0"/>
    <n v="1"/>
    <m/>
    <n v="0"/>
    <n v="3"/>
    <n v="11"/>
    <n v="773"/>
    <x v="1"/>
    <x v="1"/>
    <x v="5"/>
    <x v="0"/>
  </r>
  <r>
    <n v="2081"/>
    <n v="34587"/>
    <n v="1"/>
    <n v="1"/>
    <n v="68"/>
    <x v="4"/>
    <n v="67"/>
    <x v="0"/>
    <n v="2203"/>
    <x v="1"/>
    <n v="0"/>
    <n v="0"/>
    <n v="0"/>
    <n v="1"/>
    <n v="0"/>
    <n v="0"/>
    <n v="0"/>
    <n v="1"/>
    <n v="0"/>
    <n v="0"/>
    <n v="7"/>
    <n v="2"/>
    <n v="9"/>
    <n v="2"/>
    <n v="0"/>
    <n v="2"/>
    <n v="2"/>
    <n v="4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8"/>
    <x v="1"/>
    <x v="1"/>
    <x v="28"/>
    <x v="0"/>
  </r>
  <r>
    <n v="2082"/>
    <n v="43018"/>
    <n v="0"/>
    <n v="1"/>
    <n v="46"/>
    <x v="0"/>
    <n v="46"/>
    <x v="3"/>
    <n v="2399"/>
    <x v="1"/>
    <n v="0"/>
    <n v="0"/>
    <n v="0"/>
    <n v="1"/>
    <n v="0"/>
    <n v="0"/>
    <n v="0"/>
    <n v="0"/>
    <n v="1"/>
    <n v="0"/>
    <n v="35"/>
    <n v="4"/>
    <n v="17"/>
    <n v="7"/>
    <n v="6"/>
    <n v="64"/>
    <n v="1"/>
    <n v="5"/>
    <n v="2"/>
    <n v="2"/>
    <n v="2"/>
    <x v="3"/>
    <x v="3"/>
    <x v="2"/>
    <n v="11.5"/>
    <x v="1"/>
    <n v="69"/>
    <x v="1"/>
    <n v="0"/>
    <n v="0"/>
    <n v="0"/>
    <n v="0"/>
    <n v="0"/>
    <n v="0"/>
    <m/>
    <n v="0"/>
    <n v="3"/>
    <n v="11"/>
    <n v="5"/>
    <x v="1"/>
    <x v="1"/>
    <x v="8"/>
    <x v="0"/>
  </r>
  <r>
    <n v="2083"/>
    <n v="45736"/>
    <n v="0"/>
    <n v="1"/>
    <n v="92"/>
    <x v="3"/>
    <n v="66"/>
    <x v="0"/>
    <n v="2499"/>
    <x v="2"/>
    <n v="0"/>
    <n v="1"/>
    <n v="0"/>
    <n v="0"/>
    <n v="0"/>
    <n v="0"/>
    <n v="0"/>
    <n v="0"/>
    <n v="1"/>
    <n v="0"/>
    <n v="188"/>
    <n v="3"/>
    <n v="180"/>
    <n v="20"/>
    <n v="3"/>
    <n v="43"/>
    <n v="5"/>
    <n v="7"/>
    <n v="7"/>
    <n v="1"/>
    <n v="6"/>
    <x v="4"/>
    <x v="4"/>
    <x v="2"/>
    <n v="28.142857142857142"/>
    <x v="2"/>
    <n v="394"/>
    <x v="3"/>
    <n v="0"/>
    <n v="0"/>
    <n v="0"/>
    <n v="0"/>
    <n v="0"/>
    <n v="0"/>
    <m/>
    <n v="0"/>
    <n v="3"/>
    <n v="11"/>
    <n v="351"/>
    <x v="1"/>
    <x v="1"/>
    <x v="4"/>
    <x v="0"/>
  </r>
  <r>
    <n v="2084"/>
    <n v="66476"/>
    <n v="0"/>
    <n v="1"/>
    <n v="80"/>
    <x v="3"/>
    <n v="51"/>
    <x v="1"/>
    <n v="2366"/>
    <x v="1"/>
    <n v="0"/>
    <n v="0"/>
    <n v="0"/>
    <n v="1"/>
    <n v="0"/>
    <n v="0"/>
    <n v="0"/>
    <n v="0"/>
    <n v="1"/>
    <n v="0"/>
    <n v="742"/>
    <n v="28"/>
    <n v="152"/>
    <n v="25"/>
    <n v="9"/>
    <n v="57"/>
    <n v="2"/>
    <n v="4"/>
    <n v="6"/>
    <n v="8"/>
    <n v="10"/>
    <x v="13"/>
    <x v="0"/>
    <x v="1"/>
    <n v="39.833333333333336"/>
    <x v="2"/>
    <n v="956"/>
    <x v="2"/>
    <n v="0"/>
    <n v="0"/>
    <n v="0"/>
    <n v="0"/>
    <n v="0"/>
    <n v="0"/>
    <m/>
    <n v="0"/>
    <n v="3"/>
    <n v="11"/>
    <n v="899"/>
    <x v="1"/>
    <x v="1"/>
    <x v="30"/>
    <x v="0"/>
  </r>
  <r>
    <n v="2085"/>
    <n v="27733"/>
    <n v="1"/>
    <n v="0"/>
    <n v="16"/>
    <x v="2"/>
    <n v="39"/>
    <x v="2"/>
    <n v="2466"/>
    <x v="2"/>
    <n v="0"/>
    <n v="1"/>
    <n v="0"/>
    <n v="0"/>
    <n v="0"/>
    <n v="1"/>
    <n v="0"/>
    <n v="0"/>
    <n v="0"/>
    <n v="0"/>
    <n v="0"/>
    <n v="7"/>
    <n v="5"/>
    <n v="26"/>
    <n v="2"/>
    <n v="17"/>
    <n v="2"/>
    <n v="7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23"/>
    <x v="1"/>
    <x v="1"/>
    <x v="3"/>
    <x v="0"/>
  </r>
  <r>
    <n v="2086"/>
    <n v="69805"/>
    <n v="0"/>
    <n v="1"/>
    <n v="50"/>
    <x v="0"/>
    <n v="68"/>
    <x v="0"/>
    <n v="2318"/>
    <x v="1"/>
    <n v="0"/>
    <n v="0"/>
    <n v="0"/>
    <n v="1"/>
    <n v="0"/>
    <n v="0"/>
    <n v="0"/>
    <n v="0"/>
    <n v="0"/>
    <n v="1"/>
    <n v="750"/>
    <n v="71"/>
    <n v="174"/>
    <n v="13"/>
    <n v="10"/>
    <n v="20"/>
    <n v="2"/>
    <n v="2"/>
    <n v="6"/>
    <n v="8"/>
    <n v="11"/>
    <x v="11"/>
    <x v="0"/>
    <x v="1"/>
    <n v="40.72"/>
    <x v="2"/>
    <n v="1018"/>
    <x v="4"/>
    <n v="0"/>
    <n v="0"/>
    <n v="0"/>
    <n v="0"/>
    <n v="0"/>
    <n v="0"/>
    <m/>
    <n v="0"/>
    <n v="3"/>
    <n v="11"/>
    <n v="998"/>
    <x v="1"/>
    <x v="1"/>
    <x v="36"/>
    <x v="0"/>
  </r>
  <r>
    <n v="2087"/>
    <n v="72217"/>
    <n v="0"/>
    <n v="0"/>
    <n v="93"/>
    <x v="3"/>
    <n v="58"/>
    <x v="1"/>
    <n v="2604"/>
    <x v="0"/>
    <n v="0"/>
    <n v="0"/>
    <n v="1"/>
    <n v="0"/>
    <n v="0"/>
    <n v="0"/>
    <n v="0"/>
    <n v="0"/>
    <n v="1"/>
    <n v="0"/>
    <n v="816"/>
    <n v="42"/>
    <n v="450"/>
    <n v="55"/>
    <n v="56"/>
    <n v="154"/>
    <n v="1"/>
    <n v="2"/>
    <n v="3"/>
    <n v="10"/>
    <n v="8"/>
    <x v="27"/>
    <x v="0"/>
    <x v="0"/>
    <n v="67.571428571428569"/>
    <x v="0"/>
    <n v="1419"/>
    <x v="4"/>
    <n v="0"/>
    <n v="0"/>
    <n v="0"/>
    <n v="0"/>
    <n v="0"/>
    <n v="0"/>
    <m/>
    <n v="0"/>
    <n v="3"/>
    <n v="11"/>
    <n v="1265"/>
    <x v="1"/>
    <x v="1"/>
    <x v="9"/>
    <x v="0"/>
  </r>
  <r>
    <n v="2088"/>
    <n v="25818"/>
    <n v="1"/>
    <n v="0"/>
    <n v="51"/>
    <x v="0"/>
    <n v="49"/>
    <x v="3"/>
    <n v="2778"/>
    <x v="3"/>
    <n v="1"/>
    <n v="0"/>
    <n v="0"/>
    <n v="0"/>
    <n v="0"/>
    <n v="0"/>
    <n v="0"/>
    <n v="1"/>
    <n v="0"/>
    <n v="0"/>
    <n v="5"/>
    <n v="2"/>
    <n v="8"/>
    <n v="2"/>
    <n v="2"/>
    <n v="9"/>
    <n v="1"/>
    <n v="7"/>
    <n v="0"/>
    <n v="1"/>
    <n v="2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0"/>
    <x v="1"/>
    <x v="1"/>
    <x v="8"/>
    <x v="0"/>
  </r>
  <r>
    <n v="2089"/>
    <n v="37509"/>
    <n v="1"/>
    <n v="0"/>
    <n v="24"/>
    <x v="2"/>
    <n v="44"/>
    <x v="3"/>
    <n v="2814"/>
    <x v="1"/>
    <n v="0"/>
    <n v="0"/>
    <n v="0"/>
    <n v="1"/>
    <n v="0"/>
    <n v="0"/>
    <n v="0"/>
    <n v="0"/>
    <n v="1"/>
    <n v="0"/>
    <n v="37"/>
    <n v="5"/>
    <n v="56"/>
    <n v="12"/>
    <n v="8"/>
    <n v="5"/>
    <n v="2"/>
    <n v="7"/>
    <n v="3"/>
    <n v="0"/>
    <n v="4"/>
    <x v="17"/>
    <x v="3"/>
    <x v="1"/>
    <n v="16.857142857142858"/>
    <x v="1"/>
    <n v="118"/>
    <x v="3"/>
    <n v="0"/>
    <n v="0"/>
    <n v="0"/>
    <n v="0"/>
    <n v="0"/>
    <n v="0"/>
    <m/>
    <n v="0"/>
    <n v="3"/>
    <n v="11"/>
    <n v="113"/>
    <x v="1"/>
    <x v="1"/>
    <x v="20"/>
    <x v="0"/>
  </r>
  <r>
    <n v="2090"/>
    <n v="25176"/>
    <n v="1"/>
    <n v="1"/>
    <n v="79"/>
    <x v="3"/>
    <n v="44"/>
    <x v="3"/>
    <n v="2482"/>
    <x v="1"/>
    <n v="0"/>
    <n v="0"/>
    <n v="0"/>
    <n v="1"/>
    <n v="0"/>
    <n v="1"/>
    <n v="0"/>
    <n v="0"/>
    <n v="0"/>
    <n v="0"/>
    <n v="4"/>
    <n v="0"/>
    <n v="4"/>
    <n v="0"/>
    <n v="0"/>
    <n v="5"/>
    <n v="1"/>
    <n v="7"/>
    <n v="1"/>
    <n v="0"/>
    <n v="2"/>
    <x v="20"/>
    <x v="1"/>
    <x v="1"/>
    <n v="2.6666666666666665"/>
    <x v="1"/>
    <n v="8"/>
    <x v="1"/>
    <n v="0"/>
    <n v="0"/>
    <n v="0"/>
    <n v="0"/>
    <n v="0"/>
    <n v="0"/>
    <m/>
    <n v="0"/>
    <n v="3"/>
    <n v="11"/>
    <n v="3"/>
    <x v="1"/>
    <x v="1"/>
    <x v="14"/>
    <x v="0"/>
  </r>
  <r>
    <n v="2091"/>
    <n v="43586"/>
    <n v="0"/>
    <n v="1"/>
    <n v="26"/>
    <x v="2"/>
    <n v="40"/>
    <x v="3"/>
    <n v="2827"/>
    <x v="2"/>
    <n v="0"/>
    <n v="1"/>
    <n v="0"/>
    <n v="0"/>
    <n v="0"/>
    <n v="0"/>
    <n v="0"/>
    <n v="1"/>
    <n v="0"/>
    <n v="0"/>
    <n v="99"/>
    <n v="2"/>
    <n v="11"/>
    <n v="4"/>
    <n v="0"/>
    <n v="16"/>
    <n v="3"/>
    <n v="8"/>
    <n v="3"/>
    <n v="0"/>
    <n v="4"/>
    <x v="17"/>
    <x v="3"/>
    <x v="1"/>
    <n v="16.571428571428573"/>
    <x v="1"/>
    <n v="116"/>
    <x v="3"/>
    <n v="0"/>
    <n v="0"/>
    <n v="0"/>
    <n v="0"/>
    <n v="0"/>
    <n v="0"/>
    <m/>
    <n v="0"/>
    <n v="3"/>
    <n v="11"/>
    <n v="100"/>
    <x v="1"/>
    <x v="1"/>
    <x v="20"/>
    <x v="0"/>
  </r>
  <r>
    <n v="2092"/>
    <n v="53230"/>
    <n v="0"/>
    <n v="1"/>
    <n v="86"/>
    <x v="3"/>
    <n v="64"/>
    <x v="0"/>
    <n v="2854"/>
    <x v="2"/>
    <n v="0"/>
    <n v="1"/>
    <n v="0"/>
    <n v="0"/>
    <n v="0"/>
    <n v="1"/>
    <n v="0"/>
    <n v="0"/>
    <n v="0"/>
    <n v="0"/>
    <n v="176"/>
    <n v="72"/>
    <n v="98"/>
    <n v="136"/>
    <n v="21"/>
    <n v="229"/>
    <n v="4"/>
    <n v="5"/>
    <n v="5"/>
    <n v="2"/>
    <n v="12"/>
    <x v="19"/>
    <x v="2"/>
    <x v="1"/>
    <n v="26.473684210526315"/>
    <x v="2"/>
    <n v="503"/>
    <x v="2"/>
    <n v="0"/>
    <n v="0"/>
    <n v="0"/>
    <n v="0"/>
    <n v="0"/>
    <n v="0"/>
    <m/>
    <n v="0"/>
    <n v="3"/>
    <n v="11"/>
    <n v="274"/>
    <x v="1"/>
    <x v="1"/>
    <x v="30"/>
    <x v="0"/>
  </r>
  <r>
    <n v="2093"/>
    <n v="50116"/>
    <n v="1"/>
    <n v="1"/>
    <n v="68"/>
    <x v="4"/>
    <n v="63"/>
    <x v="0"/>
    <n v="2168"/>
    <x v="1"/>
    <n v="0"/>
    <n v="0"/>
    <n v="0"/>
    <n v="1"/>
    <n v="0"/>
    <n v="0"/>
    <n v="0"/>
    <n v="1"/>
    <n v="0"/>
    <n v="0"/>
    <n v="54"/>
    <n v="0"/>
    <n v="10"/>
    <n v="0"/>
    <n v="0"/>
    <n v="2"/>
    <n v="2"/>
    <n v="5"/>
    <n v="1"/>
    <n v="0"/>
    <n v="4"/>
    <x v="7"/>
    <x v="3"/>
    <x v="1"/>
    <n v="12.8"/>
    <x v="1"/>
    <n v="64"/>
    <x v="1"/>
    <n v="0"/>
    <n v="0"/>
    <n v="0"/>
    <n v="1"/>
    <n v="0"/>
    <n v="1"/>
    <m/>
    <n v="0"/>
    <n v="3"/>
    <n v="11"/>
    <n v="62"/>
    <x v="1"/>
    <x v="1"/>
    <x v="28"/>
    <x v="0"/>
  </r>
  <r>
    <n v="2094"/>
    <n v="84906"/>
    <n v="0"/>
    <n v="0"/>
    <n v="98"/>
    <x v="3"/>
    <n v="48"/>
    <x v="3"/>
    <n v="2427"/>
    <x v="1"/>
    <n v="0"/>
    <n v="0"/>
    <n v="0"/>
    <n v="1"/>
    <n v="0"/>
    <n v="0"/>
    <n v="0"/>
    <n v="1"/>
    <n v="0"/>
    <n v="0"/>
    <n v="997"/>
    <n v="15"/>
    <n v="414"/>
    <n v="99"/>
    <n v="30"/>
    <n v="76"/>
    <n v="1"/>
    <n v="2"/>
    <n v="5"/>
    <n v="6"/>
    <n v="12"/>
    <x v="18"/>
    <x v="0"/>
    <x v="1"/>
    <n v="67.608695652173907"/>
    <x v="0"/>
    <n v="1555"/>
    <x v="0"/>
    <n v="0"/>
    <n v="1"/>
    <n v="0"/>
    <n v="1"/>
    <n v="1"/>
    <n v="3"/>
    <m/>
    <n v="0"/>
    <n v="3"/>
    <n v="11"/>
    <n v="1479"/>
    <x v="1"/>
    <x v="1"/>
    <x v="13"/>
    <x v="0"/>
  </r>
  <r>
    <n v="2095"/>
    <n v="61286"/>
    <n v="0"/>
    <n v="1"/>
    <n v="34"/>
    <x v="1"/>
    <n v="54"/>
    <x v="1"/>
    <n v="2490"/>
    <x v="2"/>
    <n v="0"/>
    <n v="1"/>
    <n v="0"/>
    <n v="0"/>
    <n v="0"/>
    <n v="0"/>
    <n v="0"/>
    <n v="1"/>
    <n v="0"/>
    <n v="0"/>
    <n v="356"/>
    <n v="0"/>
    <n v="107"/>
    <n v="19"/>
    <n v="9"/>
    <n v="117"/>
    <n v="2"/>
    <n v="5"/>
    <n v="7"/>
    <n v="1"/>
    <n v="8"/>
    <x v="21"/>
    <x v="2"/>
    <x v="1"/>
    <n v="30.6875"/>
    <x v="2"/>
    <n v="491"/>
    <x v="3"/>
    <n v="0"/>
    <n v="0"/>
    <n v="0"/>
    <n v="0"/>
    <n v="0"/>
    <n v="0"/>
    <m/>
    <n v="0"/>
    <n v="3"/>
    <n v="11"/>
    <n v="374"/>
    <x v="1"/>
    <x v="1"/>
    <x v="35"/>
    <x v="0"/>
  </r>
  <r>
    <n v="2096"/>
    <n v="82333"/>
    <n v="0"/>
    <n v="0"/>
    <n v="60"/>
    <x v="0"/>
    <n v="34"/>
    <x v="2"/>
    <n v="2615"/>
    <x v="2"/>
    <n v="0"/>
    <n v="1"/>
    <n v="0"/>
    <n v="0"/>
    <n v="0"/>
    <n v="0"/>
    <n v="0"/>
    <n v="0"/>
    <n v="0"/>
    <n v="1"/>
    <n v="1311"/>
    <n v="0"/>
    <n v="359"/>
    <n v="46"/>
    <n v="89"/>
    <n v="17"/>
    <n v="1"/>
    <n v="2"/>
    <n v="4"/>
    <n v="3"/>
    <n v="10"/>
    <x v="5"/>
    <x v="2"/>
    <x v="1"/>
    <n v="106.17647058823529"/>
    <x v="0"/>
    <n v="1805"/>
    <x v="0"/>
    <n v="0"/>
    <n v="0"/>
    <n v="0"/>
    <n v="0"/>
    <n v="1"/>
    <n v="1"/>
    <m/>
    <n v="0"/>
    <n v="3"/>
    <n v="11"/>
    <n v="1788"/>
    <x v="0"/>
    <x v="0"/>
    <x v="0"/>
    <x v="0"/>
  </r>
  <r>
    <n v="2097"/>
    <n v="65220"/>
    <n v="0"/>
    <n v="0"/>
    <n v="3"/>
    <x v="5"/>
    <n v="55"/>
    <x v="1"/>
    <n v="2823"/>
    <x v="1"/>
    <n v="0"/>
    <n v="0"/>
    <n v="0"/>
    <n v="1"/>
    <n v="0"/>
    <n v="0"/>
    <n v="0"/>
    <n v="0"/>
    <n v="0"/>
    <n v="1"/>
    <n v="890"/>
    <n v="63"/>
    <n v="292"/>
    <n v="0"/>
    <n v="25"/>
    <n v="12"/>
    <n v="4"/>
    <n v="6"/>
    <n v="8"/>
    <n v="4"/>
    <n v="7"/>
    <x v="19"/>
    <x v="2"/>
    <x v="2"/>
    <n v="66.84210526315789"/>
    <x v="0"/>
    <n v="1270"/>
    <x v="4"/>
    <n v="0"/>
    <n v="0"/>
    <n v="0"/>
    <n v="0"/>
    <n v="0"/>
    <n v="0"/>
    <m/>
    <n v="0"/>
    <n v="3"/>
    <n v="11"/>
    <n v="1258"/>
    <x v="0"/>
    <x v="0"/>
    <x v="21"/>
    <x v="1"/>
  </r>
  <r>
    <n v="2098"/>
    <n v="33590"/>
    <n v="2"/>
    <n v="1"/>
    <n v="65"/>
    <x v="4"/>
    <n v="46"/>
    <x v="3"/>
    <n v="2397"/>
    <x v="1"/>
    <n v="0"/>
    <n v="0"/>
    <n v="0"/>
    <n v="1"/>
    <n v="0"/>
    <n v="0"/>
    <n v="0"/>
    <n v="1"/>
    <n v="0"/>
    <n v="0"/>
    <n v="4"/>
    <n v="0"/>
    <n v="2"/>
    <n v="0"/>
    <n v="0"/>
    <n v="2"/>
    <n v="1"/>
    <n v="7"/>
    <n v="1"/>
    <n v="0"/>
    <n v="2"/>
    <x v="20"/>
    <x v="1"/>
    <x v="1"/>
    <n v="2"/>
    <x v="1"/>
    <n v="6"/>
    <x v="1"/>
    <n v="0"/>
    <n v="0"/>
    <n v="0"/>
    <n v="0"/>
    <n v="0"/>
    <n v="0"/>
    <m/>
    <n v="0"/>
    <n v="3"/>
    <n v="11"/>
    <n v="4"/>
    <x v="1"/>
    <x v="1"/>
    <x v="28"/>
    <x v="0"/>
  </r>
  <r>
    <n v="2099"/>
    <n v="30992"/>
    <n v="1"/>
    <n v="0"/>
    <n v="83"/>
    <x v="3"/>
    <n v="44"/>
    <x v="3"/>
    <n v="2592"/>
    <x v="3"/>
    <n v="1"/>
    <n v="0"/>
    <n v="0"/>
    <n v="0"/>
    <n v="0"/>
    <n v="0"/>
    <n v="0"/>
    <n v="1"/>
    <n v="0"/>
    <n v="0"/>
    <n v="17"/>
    <n v="0"/>
    <n v="14"/>
    <n v="7"/>
    <n v="3"/>
    <n v="2"/>
    <n v="1"/>
    <n v="7"/>
    <n v="1"/>
    <n v="0"/>
    <n v="3"/>
    <x v="1"/>
    <x v="1"/>
    <x v="1"/>
    <n v="10.25"/>
    <x v="1"/>
    <n v="41"/>
    <x v="1"/>
    <n v="0"/>
    <n v="0"/>
    <n v="0"/>
    <n v="0"/>
    <n v="0"/>
    <n v="0"/>
    <m/>
    <n v="0"/>
    <n v="3"/>
    <n v="11"/>
    <n v="39"/>
    <x v="1"/>
    <x v="1"/>
    <x v="14"/>
    <x v="0"/>
  </r>
  <r>
    <n v="2100"/>
    <n v="72309"/>
    <n v="0"/>
    <n v="0"/>
    <n v="64"/>
    <x v="4"/>
    <n v="44"/>
    <x v="3"/>
    <n v="2634"/>
    <x v="0"/>
    <n v="0"/>
    <n v="0"/>
    <n v="1"/>
    <n v="0"/>
    <n v="0"/>
    <n v="0"/>
    <n v="0"/>
    <n v="0"/>
    <n v="1"/>
    <n v="0"/>
    <n v="960"/>
    <n v="0"/>
    <n v="883"/>
    <n v="50"/>
    <n v="38"/>
    <n v="0"/>
    <n v="1"/>
    <n v="3"/>
    <n v="5"/>
    <n v="6"/>
    <n v="8"/>
    <x v="19"/>
    <x v="2"/>
    <x v="1"/>
    <n v="101.63157894736842"/>
    <x v="0"/>
    <n v="1931"/>
    <x v="0"/>
    <n v="1"/>
    <n v="0"/>
    <n v="0"/>
    <n v="0"/>
    <n v="0"/>
    <n v="1"/>
    <m/>
    <n v="0"/>
    <n v="3"/>
    <n v="11"/>
    <n v="1931"/>
    <x v="0"/>
    <x v="0"/>
    <x v="45"/>
    <x v="0"/>
  </r>
  <r>
    <n v="2101"/>
    <n v="16005"/>
    <n v="1"/>
    <n v="0"/>
    <n v="69"/>
    <x v="4"/>
    <n v="40"/>
    <x v="3"/>
    <n v="2843"/>
    <x v="2"/>
    <n v="0"/>
    <n v="1"/>
    <n v="0"/>
    <n v="0"/>
    <n v="0"/>
    <n v="0"/>
    <n v="1"/>
    <n v="0"/>
    <n v="0"/>
    <n v="0"/>
    <n v="1"/>
    <n v="3"/>
    <n v="2"/>
    <n v="20"/>
    <n v="30"/>
    <n v="47"/>
    <n v="3"/>
    <n v="8"/>
    <n v="2"/>
    <n v="1"/>
    <n v="2"/>
    <x v="7"/>
    <x v="3"/>
    <x v="2"/>
    <n v="11.2"/>
    <x v="1"/>
    <n v="56"/>
    <x v="1"/>
    <n v="0"/>
    <n v="0"/>
    <n v="0"/>
    <n v="0"/>
    <n v="0"/>
    <n v="0"/>
    <m/>
    <n v="0"/>
    <n v="3"/>
    <n v="11"/>
    <n v="9"/>
    <x v="1"/>
    <x v="1"/>
    <x v="28"/>
    <x v="0"/>
  </r>
  <r>
    <n v="2102"/>
    <n v="65487"/>
    <n v="0"/>
    <n v="0"/>
    <n v="48"/>
    <x v="0"/>
    <n v="63"/>
    <x v="0"/>
    <n v="2329"/>
    <x v="0"/>
    <n v="0"/>
    <n v="0"/>
    <n v="1"/>
    <n v="0"/>
    <n v="0"/>
    <n v="0"/>
    <n v="0"/>
    <n v="0"/>
    <n v="1"/>
    <n v="0"/>
    <n v="240"/>
    <n v="67"/>
    <n v="500"/>
    <n v="199"/>
    <n v="0"/>
    <n v="163"/>
    <n v="3"/>
    <n v="2"/>
    <n v="3"/>
    <n v="5"/>
    <n v="6"/>
    <x v="4"/>
    <x v="4"/>
    <x v="1"/>
    <n v="71.857142857142861"/>
    <x v="0"/>
    <n v="1006"/>
    <x v="4"/>
    <n v="0"/>
    <n v="0"/>
    <n v="0"/>
    <n v="0"/>
    <n v="0"/>
    <n v="0"/>
    <m/>
    <n v="0"/>
    <n v="3"/>
    <n v="11"/>
    <n v="843"/>
    <x v="1"/>
    <x v="1"/>
    <x v="26"/>
    <x v="0"/>
  </r>
  <r>
    <n v="2103"/>
    <n v="58692"/>
    <n v="0"/>
    <n v="1"/>
    <n v="21"/>
    <x v="2"/>
    <n v="55"/>
    <x v="1"/>
    <n v="2243"/>
    <x v="2"/>
    <n v="0"/>
    <n v="1"/>
    <n v="0"/>
    <n v="0"/>
    <n v="0"/>
    <n v="0"/>
    <n v="0"/>
    <n v="1"/>
    <n v="0"/>
    <n v="0"/>
    <n v="301"/>
    <n v="11"/>
    <n v="61"/>
    <n v="4"/>
    <n v="7"/>
    <n v="11"/>
    <n v="1"/>
    <n v="7"/>
    <n v="8"/>
    <n v="2"/>
    <n v="4"/>
    <x v="4"/>
    <x v="4"/>
    <x v="2"/>
    <n v="27.428571428571427"/>
    <x v="2"/>
    <n v="384"/>
    <x v="3"/>
    <n v="0"/>
    <n v="0"/>
    <n v="0"/>
    <n v="0"/>
    <n v="0"/>
    <n v="0"/>
    <m/>
    <n v="0"/>
    <n v="3"/>
    <n v="11"/>
    <n v="373"/>
    <x v="1"/>
    <x v="1"/>
    <x v="12"/>
    <x v="0"/>
  </r>
  <r>
    <n v="2104"/>
    <n v="40590"/>
    <n v="1"/>
    <n v="1"/>
    <n v="30"/>
    <x v="2"/>
    <n v="51"/>
    <x v="1"/>
    <n v="2429"/>
    <x v="4"/>
    <n v="0"/>
    <n v="0"/>
    <n v="0"/>
    <n v="0"/>
    <n v="1"/>
    <n v="0"/>
    <n v="0"/>
    <n v="1"/>
    <n v="0"/>
    <n v="0"/>
    <n v="154"/>
    <n v="0"/>
    <n v="50"/>
    <n v="6"/>
    <n v="11"/>
    <n v="37"/>
    <n v="5"/>
    <n v="6"/>
    <n v="3"/>
    <n v="4"/>
    <n v="3"/>
    <x v="16"/>
    <x v="3"/>
    <x v="0"/>
    <n v="22.1"/>
    <x v="1"/>
    <n v="221"/>
    <x v="3"/>
    <n v="0"/>
    <n v="0"/>
    <n v="1"/>
    <n v="0"/>
    <n v="0"/>
    <n v="1"/>
    <m/>
    <n v="0"/>
    <n v="3"/>
    <n v="11"/>
    <n v="184"/>
    <x v="1"/>
    <x v="1"/>
    <x v="20"/>
    <x v="0"/>
  </r>
  <r>
    <n v="2105"/>
    <n v="20587"/>
    <n v="1"/>
    <n v="0"/>
    <n v="39"/>
    <x v="1"/>
    <n v="50"/>
    <x v="1"/>
    <n v="2208"/>
    <x v="0"/>
    <n v="0"/>
    <n v="0"/>
    <n v="1"/>
    <n v="0"/>
    <n v="0"/>
    <n v="0"/>
    <n v="0"/>
    <n v="1"/>
    <n v="0"/>
    <n v="0"/>
    <n v="2"/>
    <n v="3"/>
    <n v="6"/>
    <n v="4"/>
    <n v="1"/>
    <n v="9"/>
    <n v="1"/>
    <n v="7"/>
    <n v="1"/>
    <n v="1"/>
    <n v="2"/>
    <x v="1"/>
    <x v="1"/>
    <x v="1"/>
    <n v="4"/>
    <x v="1"/>
    <n v="16"/>
    <x v="1"/>
    <n v="0"/>
    <n v="0"/>
    <n v="0"/>
    <n v="0"/>
    <n v="0"/>
    <n v="0"/>
    <m/>
    <n v="0"/>
    <n v="3"/>
    <n v="11"/>
    <n v="7"/>
    <x v="1"/>
    <x v="1"/>
    <x v="1"/>
    <x v="0"/>
  </r>
  <r>
    <n v="2106"/>
    <n v="62637"/>
    <n v="0"/>
    <n v="1"/>
    <n v="76"/>
    <x v="3"/>
    <n v="66"/>
    <x v="0"/>
    <n v="2279"/>
    <x v="3"/>
    <n v="1"/>
    <n v="0"/>
    <n v="0"/>
    <n v="0"/>
    <n v="0"/>
    <n v="0"/>
    <n v="0"/>
    <n v="0"/>
    <n v="1"/>
    <n v="0"/>
    <n v="104"/>
    <n v="12"/>
    <n v="48"/>
    <n v="4"/>
    <n v="12"/>
    <n v="5"/>
    <n v="1"/>
    <n v="2"/>
    <n v="2"/>
    <n v="2"/>
    <n v="5"/>
    <x v="25"/>
    <x v="3"/>
    <x v="1"/>
    <n v="20"/>
    <x v="1"/>
    <n v="180"/>
    <x v="3"/>
    <n v="0"/>
    <n v="0"/>
    <n v="0"/>
    <n v="0"/>
    <n v="0"/>
    <n v="0"/>
    <m/>
    <n v="0"/>
    <n v="3"/>
    <n v="11"/>
    <n v="175"/>
    <x v="1"/>
    <x v="1"/>
    <x v="31"/>
    <x v="0"/>
  </r>
  <r>
    <n v="2107"/>
    <n v="29435"/>
    <n v="1"/>
    <n v="1"/>
    <n v="11"/>
    <x v="5"/>
    <n v="54"/>
    <x v="1"/>
    <n v="2851"/>
    <x v="3"/>
    <n v="1"/>
    <n v="0"/>
    <n v="0"/>
    <n v="0"/>
    <n v="0"/>
    <n v="0"/>
    <n v="0"/>
    <n v="0"/>
    <n v="1"/>
    <n v="0"/>
    <n v="70"/>
    <n v="3"/>
    <n v="37"/>
    <n v="4"/>
    <n v="2"/>
    <n v="64"/>
    <n v="4"/>
    <n v="9"/>
    <n v="3"/>
    <n v="2"/>
    <n v="2"/>
    <x v="17"/>
    <x v="3"/>
    <x v="2"/>
    <n v="16.571428571428573"/>
    <x v="1"/>
    <n v="116"/>
    <x v="3"/>
    <n v="0"/>
    <n v="0"/>
    <n v="0"/>
    <n v="0"/>
    <n v="0"/>
    <n v="0"/>
    <m/>
    <n v="0"/>
    <n v="3"/>
    <n v="11"/>
    <n v="52"/>
    <x v="0"/>
    <x v="0"/>
    <x v="19"/>
    <x v="0"/>
  </r>
  <r>
    <n v="2108"/>
    <n v="19346"/>
    <n v="1"/>
    <n v="0"/>
    <n v="26"/>
    <x v="2"/>
    <n v="46"/>
    <x v="3"/>
    <n v="2309"/>
    <x v="3"/>
    <n v="1"/>
    <n v="0"/>
    <n v="0"/>
    <n v="0"/>
    <n v="0"/>
    <n v="0"/>
    <n v="0"/>
    <n v="1"/>
    <n v="0"/>
    <n v="0"/>
    <n v="2"/>
    <n v="0"/>
    <n v="9"/>
    <n v="3"/>
    <n v="6"/>
    <n v="2"/>
    <n v="1"/>
    <n v="8"/>
    <n v="1"/>
    <n v="0"/>
    <n v="3"/>
    <x v="1"/>
    <x v="1"/>
    <x v="1"/>
    <n v="5"/>
    <x v="1"/>
    <n v="20"/>
    <x v="1"/>
    <n v="0"/>
    <n v="0"/>
    <n v="0"/>
    <n v="0"/>
    <n v="0"/>
    <n v="0"/>
    <m/>
    <n v="0"/>
    <n v="3"/>
    <n v="11"/>
    <n v="18"/>
    <x v="1"/>
    <x v="1"/>
    <x v="3"/>
    <x v="0"/>
  </r>
  <r>
    <n v="2109"/>
    <n v="35788"/>
    <n v="1"/>
    <n v="1"/>
    <n v="34"/>
    <x v="1"/>
    <n v="49"/>
    <x v="3"/>
    <n v="2316"/>
    <x v="2"/>
    <n v="0"/>
    <n v="1"/>
    <n v="0"/>
    <n v="0"/>
    <n v="0"/>
    <n v="0"/>
    <n v="0"/>
    <n v="1"/>
    <n v="0"/>
    <n v="0"/>
    <n v="23"/>
    <n v="2"/>
    <n v="11"/>
    <n v="3"/>
    <n v="1"/>
    <n v="4"/>
    <n v="2"/>
    <n v="6"/>
    <n v="2"/>
    <n v="0"/>
    <n v="3"/>
    <x v="7"/>
    <x v="3"/>
    <x v="1"/>
    <n v="8"/>
    <x v="1"/>
    <n v="40"/>
    <x v="1"/>
    <n v="0"/>
    <n v="0"/>
    <n v="0"/>
    <n v="0"/>
    <n v="0"/>
    <n v="0"/>
    <m/>
    <n v="0"/>
    <n v="3"/>
    <n v="11"/>
    <n v="36"/>
    <x v="1"/>
    <x v="1"/>
    <x v="1"/>
    <x v="0"/>
  </r>
  <r>
    <n v="2110"/>
    <n v="36997"/>
    <n v="1"/>
    <n v="1"/>
    <n v="72"/>
    <x v="4"/>
    <n v="52"/>
    <x v="1"/>
    <n v="2672"/>
    <x v="3"/>
    <n v="1"/>
    <n v="0"/>
    <n v="0"/>
    <n v="0"/>
    <n v="0"/>
    <n v="0"/>
    <n v="0"/>
    <n v="1"/>
    <n v="0"/>
    <n v="0"/>
    <n v="43"/>
    <n v="4"/>
    <n v="12"/>
    <n v="8"/>
    <n v="0"/>
    <n v="27"/>
    <n v="5"/>
    <n v="5"/>
    <n v="2"/>
    <n v="1"/>
    <n v="4"/>
    <x v="17"/>
    <x v="3"/>
    <x v="1"/>
    <n v="9.5714285714285712"/>
    <x v="1"/>
    <n v="67"/>
    <x v="1"/>
    <n v="0"/>
    <n v="0"/>
    <n v="0"/>
    <n v="0"/>
    <n v="0"/>
    <n v="0"/>
    <m/>
    <n v="0"/>
    <n v="3"/>
    <n v="11"/>
    <n v="40"/>
    <x v="1"/>
    <x v="1"/>
    <x v="28"/>
    <x v="0"/>
  </r>
  <r>
    <n v="2111"/>
    <n v="23539"/>
    <n v="0"/>
    <n v="0"/>
    <n v="13"/>
    <x v="5"/>
    <n v="63"/>
    <x v="0"/>
    <n v="2280"/>
    <x v="2"/>
    <n v="0"/>
    <n v="1"/>
    <n v="0"/>
    <n v="0"/>
    <n v="0"/>
    <n v="0"/>
    <n v="0"/>
    <n v="1"/>
    <n v="0"/>
    <n v="0"/>
    <n v="4"/>
    <n v="24"/>
    <n v="11"/>
    <n v="16"/>
    <n v="1"/>
    <n v="25"/>
    <n v="1"/>
    <n v="6"/>
    <n v="2"/>
    <n v="0"/>
    <n v="4"/>
    <x v="3"/>
    <x v="3"/>
    <x v="1"/>
    <n v="9.3333333333333339"/>
    <x v="1"/>
    <n v="56"/>
    <x v="1"/>
    <n v="0"/>
    <n v="0"/>
    <n v="0"/>
    <n v="0"/>
    <n v="0"/>
    <n v="0"/>
    <m/>
    <n v="0"/>
    <n v="3"/>
    <n v="11"/>
    <n v="31"/>
    <x v="1"/>
    <x v="1"/>
    <x v="23"/>
    <x v="0"/>
  </r>
  <r>
    <n v="2112"/>
    <n v="65333"/>
    <n v="0"/>
    <n v="1"/>
    <n v="58"/>
    <x v="0"/>
    <n v="47"/>
    <x v="3"/>
    <n v="2322"/>
    <x v="0"/>
    <n v="0"/>
    <n v="0"/>
    <n v="1"/>
    <n v="0"/>
    <n v="0"/>
    <n v="0"/>
    <n v="0"/>
    <n v="1"/>
    <n v="0"/>
    <n v="0"/>
    <n v="654"/>
    <n v="7"/>
    <n v="92"/>
    <n v="0"/>
    <n v="15"/>
    <n v="30"/>
    <n v="7"/>
    <n v="6"/>
    <n v="9"/>
    <n v="4"/>
    <n v="8"/>
    <x v="27"/>
    <x v="0"/>
    <x v="2"/>
    <n v="36.571428571428569"/>
    <x v="2"/>
    <n v="768"/>
    <x v="2"/>
    <n v="0"/>
    <n v="0"/>
    <n v="0"/>
    <n v="1"/>
    <n v="1"/>
    <n v="2"/>
    <m/>
    <n v="0"/>
    <n v="3"/>
    <n v="11"/>
    <n v="738"/>
    <x v="1"/>
    <x v="1"/>
    <x v="22"/>
    <x v="0"/>
  </r>
  <r>
    <n v="2113"/>
    <n v="78499"/>
    <n v="0"/>
    <n v="0"/>
    <n v="12"/>
    <x v="5"/>
    <n v="63"/>
    <x v="0"/>
    <n v="2377"/>
    <x v="0"/>
    <n v="0"/>
    <n v="0"/>
    <n v="1"/>
    <n v="0"/>
    <n v="0"/>
    <n v="0"/>
    <n v="0"/>
    <n v="1"/>
    <n v="0"/>
    <n v="0"/>
    <n v="912"/>
    <n v="72"/>
    <n v="170"/>
    <n v="47"/>
    <n v="36"/>
    <n v="97"/>
    <n v="1"/>
    <n v="4"/>
    <n v="11"/>
    <n v="3"/>
    <n v="4"/>
    <x v="23"/>
    <x v="2"/>
    <x v="2"/>
    <n v="68.722222222222229"/>
    <x v="0"/>
    <n v="1237"/>
    <x v="4"/>
    <n v="0"/>
    <n v="0"/>
    <n v="0"/>
    <n v="0"/>
    <n v="1"/>
    <n v="1"/>
    <m/>
    <n v="0"/>
    <n v="3"/>
    <n v="11"/>
    <n v="1140"/>
    <x v="0"/>
    <x v="0"/>
    <x v="21"/>
    <x v="1"/>
  </r>
  <r>
    <n v="2114"/>
    <n v="29732"/>
    <n v="1"/>
    <n v="0"/>
    <n v="23"/>
    <x v="2"/>
    <n v="49"/>
    <x v="3"/>
    <n v="2255"/>
    <x v="1"/>
    <n v="0"/>
    <n v="0"/>
    <n v="0"/>
    <n v="1"/>
    <n v="0"/>
    <n v="0"/>
    <n v="0"/>
    <n v="0"/>
    <n v="0"/>
    <n v="1"/>
    <n v="25"/>
    <n v="0"/>
    <n v="8"/>
    <n v="0"/>
    <n v="1"/>
    <n v="4"/>
    <n v="1"/>
    <n v="9"/>
    <n v="2"/>
    <n v="0"/>
    <n v="2"/>
    <x v="1"/>
    <x v="1"/>
    <x v="2"/>
    <n v="8.5"/>
    <x v="1"/>
    <n v="34"/>
    <x v="1"/>
    <n v="0"/>
    <n v="0"/>
    <n v="0"/>
    <n v="0"/>
    <n v="0"/>
    <n v="0"/>
    <m/>
    <n v="0"/>
    <n v="3"/>
    <n v="11"/>
    <n v="30"/>
    <x v="1"/>
    <x v="1"/>
    <x v="3"/>
    <x v="0"/>
  </r>
  <r>
    <n v="2115"/>
    <n v="41275"/>
    <n v="1"/>
    <n v="2"/>
    <n v="33"/>
    <x v="1"/>
    <n v="60"/>
    <x v="0"/>
    <n v="2256"/>
    <x v="1"/>
    <n v="0"/>
    <n v="0"/>
    <n v="0"/>
    <n v="1"/>
    <n v="0"/>
    <n v="0"/>
    <n v="0"/>
    <n v="0"/>
    <n v="1"/>
    <n v="0"/>
    <n v="24"/>
    <n v="4"/>
    <n v="22"/>
    <n v="0"/>
    <n v="2"/>
    <n v="9"/>
    <n v="4"/>
    <n v="5"/>
    <n v="3"/>
    <n v="1"/>
    <n v="3"/>
    <x v="17"/>
    <x v="3"/>
    <x v="2"/>
    <n v="7.4285714285714288"/>
    <x v="1"/>
    <n v="52"/>
    <x v="1"/>
    <n v="0"/>
    <n v="0"/>
    <n v="0"/>
    <n v="0"/>
    <n v="0"/>
    <n v="0"/>
    <m/>
    <n v="0"/>
    <n v="3"/>
    <n v="11"/>
    <n v="43"/>
    <x v="1"/>
    <x v="1"/>
    <x v="1"/>
    <x v="0"/>
  </r>
  <r>
    <n v="2116"/>
    <n v="63516"/>
    <n v="1"/>
    <n v="1"/>
    <n v="30"/>
    <x v="2"/>
    <n v="47"/>
    <x v="3"/>
    <n v="2517"/>
    <x v="1"/>
    <n v="0"/>
    <n v="0"/>
    <n v="0"/>
    <n v="1"/>
    <n v="0"/>
    <n v="0"/>
    <n v="0"/>
    <n v="0"/>
    <n v="0"/>
    <n v="1"/>
    <n v="141"/>
    <n v="11"/>
    <n v="114"/>
    <n v="15"/>
    <n v="14"/>
    <n v="5"/>
    <n v="4"/>
    <n v="5"/>
    <n v="4"/>
    <n v="1"/>
    <n v="7"/>
    <x v="10"/>
    <x v="4"/>
    <x v="1"/>
    <n v="24.583333333333332"/>
    <x v="1"/>
    <n v="295"/>
    <x v="3"/>
    <n v="0"/>
    <n v="0"/>
    <n v="0"/>
    <n v="0"/>
    <n v="0"/>
    <n v="0"/>
    <m/>
    <n v="0"/>
    <n v="3"/>
    <n v="11"/>
    <n v="290"/>
    <x v="1"/>
    <x v="1"/>
    <x v="20"/>
    <x v="0"/>
  </r>
  <r>
    <n v="2117"/>
    <n v="42769"/>
    <n v="0"/>
    <n v="1"/>
    <n v="15"/>
    <x v="5"/>
    <n v="58"/>
    <x v="1"/>
    <n v="2419"/>
    <x v="2"/>
    <n v="0"/>
    <n v="1"/>
    <n v="0"/>
    <n v="0"/>
    <n v="0"/>
    <n v="0"/>
    <n v="0"/>
    <n v="0"/>
    <n v="0"/>
    <n v="1"/>
    <n v="71"/>
    <n v="0"/>
    <n v="13"/>
    <n v="3"/>
    <n v="1"/>
    <n v="0"/>
    <n v="2"/>
    <n v="4"/>
    <n v="1"/>
    <n v="1"/>
    <n v="4"/>
    <x v="3"/>
    <x v="3"/>
    <x v="1"/>
    <n v="14.666666666666666"/>
    <x v="1"/>
    <n v="88"/>
    <x v="1"/>
    <n v="0"/>
    <n v="0"/>
    <n v="0"/>
    <n v="0"/>
    <n v="0"/>
    <n v="0"/>
    <m/>
    <n v="0"/>
    <n v="3"/>
    <n v="11"/>
    <n v="88"/>
    <x v="1"/>
    <x v="1"/>
    <x v="23"/>
    <x v="0"/>
  </r>
  <r>
    <n v="2118"/>
    <n v="49572"/>
    <n v="1"/>
    <n v="1"/>
    <n v="25"/>
    <x v="2"/>
    <n v="62"/>
    <x v="0"/>
    <n v="2355"/>
    <x v="2"/>
    <n v="0"/>
    <n v="1"/>
    <n v="0"/>
    <n v="0"/>
    <n v="0"/>
    <n v="0"/>
    <n v="0"/>
    <n v="0"/>
    <n v="1"/>
    <n v="0"/>
    <n v="35"/>
    <n v="1"/>
    <n v="16"/>
    <n v="0"/>
    <n v="1"/>
    <n v="1"/>
    <n v="2"/>
    <n v="7"/>
    <n v="2"/>
    <n v="0"/>
    <n v="3"/>
    <x v="7"/>
    <x v="3"/>
    <x v="1"/>
    <n v="10.6"/>
    <x v="1"/>
    <n v="53"/>
    <x v="1"/>
    <n v="0"/>
    <n v="0"/>
    <n v="0"/>
    <n v="0"/>
    <n v="0"/>
    <n v="0"/>
    <m/>
    <n v="0"/>
    <n v="3"/>
    <n v="11"/>
    <n v="52"/>
    <x v="1"/>
    <x v="1"/>
    <x v="3"/>
    <x v="0"/>
  </r>
  <r>
    <n v="2119"/>
    <n v="69209"/>
    <n v="0"/>
    <n v="0"/>
    <n v="4"/>
    <x v="5"/>
    <n v="48"/>
    <x v="3"/>
    <n v="2809"/>
    <x v="2"/>
    <n v="0"/>
    <n v="1"/>
    <n v="0"/>
    <n v="0"/>
    <n v="0"/>
    <n v="0"/>
    <n v="0"/>
    <n v="1"/>
    <n v="0"/>
    <n v="0"/>
    <n v="496"/>
    <n v="32"/>
    <n v="849"/>
    <n v="229"/>
    <n v="48"/>
    <n v="128"/>
    <n v="2"/>
    <n v="4"/>
    <n v="5"/>
    <n v="3"/>
    <n v="6"/>
    <x v="4"/>
    <x v="4"/>
    <x v="1"/>
    <n v="118.14285714285714"/>
    <x v="0"/>
    <n v="1654"/>
    <x v="0"/>
    <n v="1"/>
    <n v="0"/>
    <n v="0"/>
    <n v="0"/>
    <n v="0"/>
    <n v="1"/>
    <m/>
    <n v="0"/>
    <n v="3"/>
    <n v="11"/>
    <n v="1526"/>
    <x v="1"/>
    <x v="1"/>
    <x v="25"/>
    <x v="1"/>
  </r>
  <r>
    <n v="2120"/>
    <n v="17148"/>
    <n v="1"/>
    <n v="0"/>
    <n v="80"/>
    <x v="3"/>
    <n v="44"/>
    <x v="3"/>
    <n v="2311"/>
    <x v="2"/>
    <n v="0"/>
    <n v="1"/>
    <n v="0"/>
    <n v="0"/>
    <n v="0"/>
    <n v="0"/>
    <n v="0"/>
    <n v="1"/>
    <n v="0"/>
    <n v="0"/>
    <n v="9"/>
    <n v="9"/>
    <n v="11"/>
    <n v="13"/>
    <n v="10"/>
    <n v="16"/>
    <n v="4"/>
    <n v="8"/>
    <n v="3"/>
    <n v="1"/>
    <n v="3"/>
    <x v="17"/>
    <x v="3"/>
    <x v="2"/>
    <n v="7.4285714285714288"/>
    <x v="1"/>
    <n v="52"/>
    <x v="1"/>
    <n v="0"/>
    <n v="0"/>
    <n v="0"/>
    <n v="0"/>
    <n v="0"/>
    <n v="0"/>
    <m/>
    <n v="0"/>
    <n v="3"/>
    <n v="11"/>
    <n v="36"/>
    <x v="1"/>
    <x v="1"/>
    <x v="14"/>
    <x v="0"/>
  </r>
  <r>
    <n v="2121"/>
    <n v="40590"/>
    <n v="1"/>
    <n v="1"/>
    <n v="30"/>
    <x v="2"/>
    <n v="51"/>
    <x v="1"/>
    <n v="2429"/>
    <x v="4"/>
    <n v="0"/>
    <n v="0"/>
    <n v="0"/>
    <n v="0"/>
    <n v="1"/>
    <n v="0"/>
    <n v="0"/>
    <n v="1"/>
    <n v="0"/>
    <n v="0"/>
    <n v="154"/>
    <n v="0"/>
    <n v="50"/>
    <n v="6"/>
    <n v="11"/>
    <n v="37"/>
    <n v="5"/>
    <n v="6"/>
    <n v="3"/>
    <n v="4"/>
    <n v="3"/>
    <x v="16"/>
    <x v="3"/>
    <x v="0"/>
    <n v="22.1"/>
    <x v="1"/>
    <n v="221"/>
    <x v="3"/>
    <n v="0"/>
    <n v="0"/>
    <n v="1"/>
    <n v="0"/>
    <n v="0"/>
    <n v="1"/>
    <m/>
    <n v="0"/>
    <n v="3"/>
    <n v="11"/>
    <n v="184"/>
    <x v="1"/>
    <x v="1"/>
    <x v="20"/>
    <x v="0"/>
  </r>
  <r>
    <n v="2122"/>
    <n v="30560"/>
    <n v="1"/>
    <n v="0"/>
    <n v="6"/>
    <x v="5"/>
    <n v="44"/>
    <x v="3"/>
    <n v="2526"/>
    <x v="1"/>
    <n v="0"/>
    <n v="0"/>
    <n v="0"/>
    <n v="1"/>
    <n v="0"/>
    <n v="0"/>
    <n v="0"/>
    <n v="0"/>
    <n v="1"/>
    <n v="0"/>
    <n v="9"/>
    <n v="1"/>
    <n v="5"/>
    <n v="4"/>
    <n v="5"/>
    <n v="7"/>
    <n v="1"/>
    <n v="7"/>
    <n v="1"/>
    <n v="0"/>
    <n v="3"/>
    <x v="1"/>
    <x v="1"/>
    <x v="1"/>
    <n v="6"/>
    <x v="1"/>
    <n v="24"/>
    <x v="1"/>
    <n v="0"/>
    <n v="0"/>
    <n v="0"/>
    <n v="0"/>
    <n v="0"/>
    <n v="0"/>
    <m/>
    <n v="0"/>
    <n v="3"/>
    <n v="11"/>
    <n v="17"/>
    <x v="1"/>
    <x v="1"/>
    <x v="23"/>
    <x v="0"/>
  </r>
  <r>
    <n v="2123"/>
    <n v="32146"/>
    <n v="1"/>
    <n v="0"/>
    <n v="16"/>
    <x v="2"/>
    <n v="37"/>
    <x v="2"/>
    <n v="2207"/>
    <x v="2"/>
    <n v="0"/>
    <n v="1"/>
    <n v="0"/>
    <n v="0"/>
    <n v="0"/>
    <n v="1"/>
    <n v="0"/>
    <n v="0"/>
    <n v="0"/>
    <n v="0"/>
    <n v="26"/>
    <n v="3"/>
    <n v="23"/>
    <n v="4"/>
    <n v="7"/>
    <n v="3"/>
    <n v="2"/>
    <n v="6"/>
    <n v="2"/>
    <n v="0"/>
    <n v="4"/>
    <x v="3"/>
    <x v="3"/>
    <x v="1"/>
    <n v="10.5"/>
    <x v="1"/>
    <n v="63"/>
    <x v="1"/>
    <n v="0"/>
    <n v="0"/>
    <n v="0"/>
    <n v="0"/>
    <n v="0"/>
    <n v="0"/>
    <m/>
    <n v="0"/>
    <n v="3"/>
    <n v="11"/>
    <n v="60"/>
    <x v="1"/>
    <x v="1"/>
    <x v="3"/>
    <x v="0"/>
  </r>
  <r>
    <n v="2124"/>
    <n v="41713"/>
    <n v="1"/>
    <n v="1"/>
    <n v="57"/>
    <x v="0"/>
    <n v="56"/>
    <x v="1"/>
    <n v="2220"/>
    <x v="3"/>
    <n v="1"/>
    <n v="0"/>
    <n v="0"/>
    <n v="0"/>
    <n v="0"/>
    <n v="1"/>
    <n v="0"/>
    <n v="0"/>
    <n v="0"/>
    <n v="0"/>
    <n v="77"/>
    <n v="8"/>
    <n v="44"/>
    <n v="10"/>
    <n v="10"/>
    <n v="25"/>
    <n v="5"/>
    <n v="6"/>
    <n v="3"/>
    <n v="1"/>
    <n v="4"/>
    <x v="6"/>
    <x v="3"/>
    <x v="1"/>
    <n v="18.625"/>
    <x v="1"/>
    <n v="149"/>
    <x v="3"/>
    <n v="0"/>
    <n v="0"/>
    <n v="0"/>
    <n v="0"/>
    <n v="0"/>
    <n v="0"/>
    <m/>
    <n v="0"/>
    <n v="3"/>
    <n v="11"/>
    <n v="124"/>
    <x v="1"/>
    <x v="1"/>
    <x v="10"/>
    <x v="0"/>
  </r>
  <r>
    <n v="2125"/>
    <n v="34176"/>
    <n v="0"/>
    <n v="1"/>
    <n v="9"/>
    <x v="5"/>
    <n v="45"/>
    <x v="3"/>
    <n v="2317"/>
    <x v="1"/>
    <n v="0"/>
    <n v="0"/>
    <n v="0"/>
    <n v="1"/>
    <n v="0"/>
    <n v="0"/>
    <n v="0"/>
    <n v="0"/>
    <n v="1"/>
    <n v="0"/>
    <n v="11"/>
    <n v="2"/>
    <n v="7"/>
    <n v="4"/>
    <n v="2"/>
    <n v="2"/>
    <n v="1"/>
    <n v="3"/>
    <n v="1"/>
    <n v="0"/>
    <n v="3"/>
    <x v="1"/>
    <x v="1"/>
    <x v="1"/>
    <n v="6.5"/>
    <x v="1"/>
    <n v="26"/>
    <x v="1"/>
    <n v="0"/>
    <n v="0"/>
    <n v="0"/>
    <n v="0"/>
    <n v="0"/>
    <n v="0"/>
    <m/>
    <n v="0"/>
    <n v="3"/>
    <n v="11"/>
    <n v="24"/>
    <x v="1"/>
    <x v="1"/>
    <x v="23"/>
    <x v="0"/>
  </r>
  <r>
    <n v="2126"/>
    <n v="58482"/>
    <n v="0"/>
    <n v="1"/>
    <n v="59"/>
    <x v="0"/>
    <n v="65"/>
    <x v="0"/>
    <n v="2268"/>
    <x v="2"/>
    <n v="0"/>
    <n v="1"/>
    <n v="0"/>
    <n v="0"/>
    <n v="0"/>
    <n v="0"/>
    <n v="0"/>
    <n v="0"/>
    <n v="0"/>
    <n v="1"/>
    <n v="576"/>
    <n v="7"/>
    <n v="115"/>
    <n v="19"/>
    <n v="7"/>
    <n v="7"/>
    <n v="2"/>
    <n v="6"/>
    <n v="7"/>
    <n v="4"/>
    <n v="9"/>
    <x v="2"/>
    <x v="2"/>
    <x v="1"/>
    <n v="36.200000000000003"/>
    <x v="2"/>
    <n v="724"/>
    <x v="2"/>
    <n v="0"/>
    <n v="0"/>
    <n v="0"/>
    <n v="1"/>
    <n v="0"/>
    <n v="1"/>
    <m/>
    <n v="0"/>
    <n v="3"/>
    <n v="11"/>
    <n v="717"/>
    <x v="1"/>
    <x v="1"/>
    <x v="22"/>
    <x v="0"/>
  </r>
  <r>
    <n v="2127"/>
    <n v="59686"/>
    <n v="0"/>
    <n v="1"/>
    <n v="78"/>
    <x v="3"/>
    <n v="55"/>
    <x v="1"/>
    <n v="2314"/>
    <x v="0"/>
    <n v="0"/>
    <n v="0"/>
    <n v="1"/>
    <n v="0"/>
    <n v="0"/>
    <n v="0"/>
    <n v="0"/>
    <n v="1"/>
    <n v="0"/>
    <n v="0"/>
    <n v="89"/>
    <n v="15"/>
    <n v="89"/>
    <n v="34"/>
    <n v="42"/>
    <n v="5"/>
    <n v="1"/>
    <n v="4"/>
    <n v="4"/>
    <n v="1"/>
    <n v="6"/>
    <x v="12"/>
    <x v="4"/>
    <x v="1"/>
    <n v="24.454545454545453"/>
    <x v="1"/>
    <n v="269"/>
    <x v="3"/>
    <n v="0"/>
    <n v="0"/>
    <n v="0"/>
    <n v="0"/>
    <n v="0"/>
    <n v="0"/>
    <m/>
    <n v="0"/>
    <n v="3"/>
    <n v="11"/>
    <n v="264"/>
    <x v="1"/>
    <x v="1"/>
    <x v="31"/>
    <x v="0"/>
  </r>
  <r>
    <n v="2128"/>
    <n v="60896"/>
    <n v="0"/>
    <n v="1"/>
    <n v="90"/>
    <x v="3"/>
    <n v="56"/>
    <x v="1"/>
    <n v="2785"/>
    <x v="2"/>
    <n v="0"/>
    <n v="1"/>
    <n v="0"/>
    <n v="0"/>
    <n v="0"/>
    <n v="0"/>
    <n v="0"/>
    <n v="0"/>
    <n v="0"/>
    <n v="1"/>
    <n v="1013"/>
    <n v="30"/>
    <n v="399"/>
    <n v="60"/>
    <n v="46"/>
    <n v="153"/>
    <n v="3"/>
    <n v="6"/>
    <n v="9"/>
    <n v="10"/>
    <n v="4"/>
    <x v="18"/>
    <x v="0"/>
    <x v="0"/>
    <n v="67.304347826086953"/>
    <x v="0"/>
    <n v="1548"/>
    <x v="0"/>
    <n v="0"/>
    <n v="0"/>
    <n v="0"/>
    <n v="0"/>
    <n v="0"/>
    <n v="0"/>
    <m/>
    <n v="0"/>
    <n v="3"/>
    <n v="11"/>
    <n v="1395"/>
    <x v="0"/>
    <x v="0"/>
    <x v="13"/>
    <x v="0"/>
  </r>
  <r>
    <n v="2129"/>
    <n v="62994"/>
    <n v="1"/>
    <n v="0"/>
    <n v="74"/>
    <x v="4"/>
    <n v="40"/>
    <x v="3"/>
    <n v="2276"/>
    <x v="1"/>
    <n v="0"/>
    <n v="0"/>
    <n v="0"/>
    <n v="1"/>
    <n v="0"/>
    <n v="0"/>
    <n v="0"/>
    <n v="1"/>
    <n v="0"/>
    <n v="0"/>
    <n v="224"/>
    <n v="12"/>
    <n v="48"/>
    <n v="4"/>
    <n v="12"/>
    <n v="12"/>
    <n v="1"/>
    <n v="6"/>
    <n v="6"/>
    <n v="2"/>
    <n v="4"/>
    <x v="10"/>
    <x v="4"/>
    <x v="2"/>
    <n v="25"/>
    <x v="1"/>
    <n v="300"/>
    <x v="3"/>
    <n v="0"/>
    <n v="0"/>
    <n v="0"/>
    <n v="0"/>
    <n v="0"/>
    <n v="0"/>
    <m/>
    <n v="0"/>
    <n v="3"/>
    <n v="11"/>
    <n v="288"/>
    <x v="1"/>
    <x v="1"/>
    <x v="40"/>
    <x v="0"/>
  </r>
  <r>
    <n v="2130"/>
    <n v="47320"/>
    <n v="0"/>
    <n v="1"/>
    <n v="10"/>
    <x v="5"/>
    <n v="63"/>
    <x v="0"/>
    <n v="2491"/>
    <x v="1"/>
    <n v="0"/>
    <n v="0"/>
    <n v="0"/>
    <n v="1"/>
    <n v="0"/>
    <n v="0"/>
    <n v="0"/>
    <n v="1"/>
    <n v="0"/>
    <n v="0"/>
    <n v="200"/>
    <n v="19"/>
    <n v="111"/>
    <n v="50"/>
    <n v="15"/>
    <n v="19"/>
    <n v="6"/>
    <n v="6"/>
    <n v="5"/>
    <n v="1"/>
    <n v="8"/>
    <x v="4"/>
    <x v="4"/>
    <x v="1"/>
    <n v="28.214285714285715"/>
    <x v="2"/>
    <n v="395"/>
    <x v="3"/>
    <n v="0"/>
    <n v="0"/>
    <n v="0"/>
    <n v="0"/>
    <n v="0"/>
    <n v="0"/>
    <m/>
    <n v="0"/>
    <n v="3"/>
    <n v="11"/>
    <n v="376"/>
    <x v="1"/>
    <x v="1"/>
    <x v="32"/>
    <x v="0"/>
  </r>
  <r>
    <n v="2131"/>
    <n v="74859"/>
    <n v="0"/>
    <n v="0"/>
    <n v="63"/>
    <x v="4"/>
    <n v="71"/>
    <x v="4"/>
    <n v="2550"/>
    <x v="4"/>
    <n v="0"/>
    <n v="0"/>
    <n v="0"/>
    <n v="0"/>
    <n v="1"/>
    <n v="1"/>
    <n v="0"/>
    <n v="0"/>
    <n v="0"/>
    <n v="0"/>
    <n v="570"/>
    <n v="73"/>
    <n v="614"/>
    <n v="133"/>
    <n v="102"/>
    <n v="73"/>
    <n v="1"/>
    <n v="3"/>
    <n v="6"/>
    <n v="5"/>
    <n v="11"/>
    <x v="0"/>
    <x v="0"/>
    <x v="1"/>
    <n v="67.818181818181813"/>
    <x v="0"/>
    <n v="1492"/>
    <x v="4"/>
    <n v="1"/>
    <n v="0"/>
    <n v="0"/>
    <n v="0"/>
    <n v="0"/>
    <n v="1"/>
    <m/>
    <n v="0"/>
    <n v="3"/>
    <n v="11"/>
    <n v="1419"/>
    <x v="1"/>
    <x v="1"/>
    <x v="33"/>
    <x v="0"/>
  </r>
  <r>
    <n v="2132"/>
    <n v="15253"/>
    <n v="1"/>
    <n v="0"/>
    <n v="13"/>
    <x v="5"/>
    <n v="28"/>
    <x v="5"/>
    <n v="2403"/>
    <x v="0"/>
    <n v="0"/>
    <n v="0"/>
    <n v="1"/>
    <n v="0"/>
    <n v="0"/>
    <n v="0"/>
    <n v="1"/>
    <n v="0"/>
    <n v="0"/>
    <n v="0"/>
    <n v="1"/>
    <n v="3"/>
    <n v="3"/>
    <n v="8"/>
    <n v="1"/>
    <n v="13"/>
    <n v="2"/>
    <n v="7"/>
    <n v="1"/>
    <n v="0"/>
    <n v="3"/>
    <x v="1"/>
    <x v="1"/>
    <x v="1"/>
    <n v="4"/>
    <x v="1"/>
    <n v="16"/>
    <x v="1"/>
    <n v="0"/>
    <n v="0"/>
    <n v="0"/>
    <n v="0"/>
    <n v="0"/>
    <n v="0"/>
    <m/>
    <n v="0"/>
    <n v="3"/>
    <n v="11"/>
    <n v="3"/>
    <x v="1"/>
    <x v="1"/>
    <x v="23"/>
    <x v="0"/>
  </r>
  <r>
    <n v="2133"/>
    <n v="31560"/>
    <n v="1"/>
    <n v="0"/>
    <n v="98"/>
    <x v="3"/>
    <n v="46"/>
    <x v="3"/>
    <n v="2529"/>
    <x v="0"/>
    <n v="0"/>
    <n v="0"/>
    <n v="1"/>
    <n v="0"/>
    <n v="0"/>
    <n v="0"/>
    <n v="0"/>
    <n v="0"/>
    <n v="0"/>
    <n v="1"/>
    <n v="62"/>
    <n v="1"/>
    <n v="20"/>
    <n v="4"/>
    <n v="0"/>
    <n v="7"/>
    <n v="2"/>
    <n v="8"/>
    <n v="2"/>
    <n v="1"/>
    <n v="3"/>
    <x v="3"/>
    <x v="3"/>
    <x v="1"/>
    <n v="14.5"/>
    <x v="1"/>
    <n v="87"/>
    <x v="1"/>
    <n v="0"/>
    <n v="0"/>
    <n v="0"/>
    <n v="0"/>
    <n v="0"/>
    <n v="0"/>
    <m/>
    <n v="0"/>
    <n v="3"/>
    <n v="11"/>
    <n v="80"/>
    <x v="1"/>
    <x v="1"/>
    <x v="14"/>
    <x v="0"/>
  </r>
  <r>
    <n v="2134"/>
    <n v="72071"/>
    <n v="0"/>
    <n v="1"/>
    <n v="4"/>
    <x v="5"/>
    <n v="66"/>
    <x v="0"/>
    <n v="2659"/>
    <x v="3"/>
    <n v="1"/>
    <n v="0"/>
    <n v="0"/>
    <n v="0"/>
    <n v="0"/>
    <n v="0"/>
    <n v="0"/>
    <n v="1"/>
    <n v="0"/>
    <n v="0"/>
    <n v="531"/>
    <n v="69"/>
    <n v="300"/>
    <n v="150"/>
    <n v="138"/>
    <n v="150"/>
    <n v="3"/>
    <n v="2"/>
    <n v="5"/>
    <n v="4"/>
    <n v="8"/>
    <x v="5"/>
    <x v="2"/>
    <x v="1"/>
    <n v="69.882352941176464"/>
    <x v="0"/>
    <n v="1188"/>
    <x v="4"/>
    <n v="0"/>
    <n v="0"/>
    <n v="0"/>
    <n v="0"/>
    <n v="0"/>
    <n v="0"/>
    <m/>
    <n v="0"/>
    <n v="3"/>
    <n v="11"/>
    <n v="1038"/>
    <x v="1"/>
    <x v="1"/>
    <x v="21"/>
    <x v="1"/>
  </r>
  <r>
    <n v="2135"/>
    <n v="91172"/>
    <n v="0"/>
    <n v="0"/>
    <n v="94"/>
    <x v="3"/>
    <n v="30"/>
    <x v="2"/>
    <n v="2618"/>
    <x v="0"/>
    <n v="0"/>
    <n v="0"/>
    <n v="1"/>
    <n v="0"/>
    <n v="0"/>
    <n v="0"/>
    <n v="0"/>
    <n v="0"/>
    <n v="1"/>
    <n v="0"/>
    <n v="162"/>
    <n v="28"/>
    <n v="818"/>
    <n v="0"/>
    <n v="28"/>
    <n v="56"/>
    <n v="0"/>
    <n v="3"/>
    <n v="4"/>
    <n v="3"/>
    <n v="7"/>
    <x v="4"/>
    <x v="4"/>
    <x v="1"/>
    <n v="74"/>
    <x v="0"/>
    <n v="1036"/>
    <x v="4"/>
    <n v="1"/>
    <n v="1"/>
    <n v="1"/>
    <n v="0"/>
    <n v="1"/>
    <n v="4"/>
    <m/>
    <n v="0"/>
    <n v="3"/>
    <n v="11"/>
    <n v="980"/>
    <x v="0"/>
    <x v="0"/>
    <x v="9"/>
    <x v="0"/>
  </r>
  <r>
    <n v="2136"/>
    <n v="90000"/>
    <n v="0"/>
    <n v="0"/>
    <n v="91"/>
    <x v="3"/>
    <n v="36"/>
    <x v="2"/>
    <n v="2347"/>
    <x v="2"/>
    <n v="0"/>
    <n v="1"/>
    <n v="0"/>
    <n v="0"/>
    <n v="0"/>
    <n v="0"/>
    <n v="0"/>
    <n v="1"/>
    <n v="0"/>
    <n v="0"/>
    <n v="675"/>
    <n v="144"/>
    <n v="133"/>
    <n v="94"/>
    <n v="192"/>
    <n v="241"/>
    <n v="1"/>
    <n v="1"/>
    <n v="4"/>
    <n v="8"/>
    <n v="5"/>
    <x v="5"/>
    <x v="2"/>
    <x v="0"/>
    <n v="72.82352941176471"/>
    <x v="0"/>
    <n v="1238"/>
    <x v="4"/>
    <n v="1"/>
    <n v="0"/>
    <n v="1"/>
    <n v="0"/>
    <n v="1"/>
    <n v="3"/>
    <m/>
    <n v="0"/>
    <n v="3"/>
    <n v="11"/>
    <n v="997"/>
    <x v="1"/>
    <x v="1"/>
    <x v="9"/>
    <x v="0"/>
  </r>
  <r>
    <n v="2137"/>
    <n v="41967"/>
    <n v="1"/>
    <n v="1"/>
    <n v="66"/>
    <x v="4"/>
    <n v="39"/>
    <x v="2"/>
    <n v="2377"/>
    <x v="0"/>
    <n v="0"/>
    <n v="0"/>
    <n v="1"/>
    <n v="0"/>
    <n v="0"/>
    <n v="0"/>
    <n v="0"/>
    <n v="1"/>
    <n v="0"/>
    <n v="0"/>
    <n v="23"/>
    <n v="4"/>
    <n v="10"/>
    <n v="0"/>
    <n v="2"/>
    <n v="15"/>
    <n v="1"/>
    <n v="4"/>
    <n v="1"/>
    <n v="0"/>
    <n v="3"/>
    <x v="1"/>
    <x v="1"/>
    <x v="1"/>
    <n v="9.75"/>
    <x v="1"/>
    <n v="39"/>
    <x v="1"/>
    <n v="0"/>
    <n v="0"/>
    <n v="0"/>
    <n v="0"/>
    <n v="0"/>
    <n v="0"/>
    <m/>
    <n v="0"/>
    <n v="3"/>
    <n v="11"/>
    <n v="24"/>
    <x v="1"/>
    <x v="1"/>
    <x v="28"/>
    <x v="0"/>
  </r>
  <r>
    <n v="2138"/>
    <n v="69263"/>
    <n v="0"/>
    <n v="1"/>
    <n v="14"/>
    <x v="5"/>
    <n v="55"/>
    <x v="1"/>
    <n v="2275"/>
    <x v="0"/>
    <n v="0"/>
    <n v="0"/>
    <n v="1"/>
    <n v="0"/>
    <n v="0"/>
    <n v="0"/>
    <n v="0"/>
    <n v="1"/>
    <n v="0"/>
    <n v="0"/>
    <n v="492"/>
    <n v="5"/>
    <n v="32"/>
    <n v="13"/>
    <n v="5"/>
    <n v="21"/>
    <n v="1"/>
    <n v="6"/>
    <n v="9"/>
    <n v="1"/>
    <n v="7"/>
    <x v="5"/>
    <x v="2"/>
    <x v="2"/>
    <n v="32.176470588235297"/>
    <x v="2"/>
    <n v="547"/>
    <x v="2"/>
    <n v="0"/>
    <n v="0"/>
    <n v="0"/>
    <n v="1"/>
    <n v="0"/>
    <n v="1"/>
    <m/>
    <n v="0"/>
    <n v="3"/>
    <n v="11"/>
    <n v="526"/>
    <x v="1"/>
    <x v="1"/>
    <x v="17"/>
    <x v="0"/>
  </r>
  <r>
    <n v="2139"/>
    <n v="65706"/>
    <n v="0"/>
    <n v="0"/>
    <n v="77"/>
    <x v="3"/>
    <n v="50"/>
    <x v="1"/>
    <n v="2525"/>
    <x v="3"/>
    <n v="1"/>
    <n v="0"/>
    <n v="0"/>
    <n v="0"/>
    <n v="0"/>
    <n v="1"/>
    <n v="0"/>
    <n v="0"/>
    <n v="0"/>
    <n v="0"/>
    <n v="918"/>
    <n v="10"/>
    <n v="129"/>
    <n v="13"/>
    <n v="0"/>
    <n v="129"/>
    <n v="1"/>
    <n v="7"/>
    <n v="11"/>
    <n v="3"/>
    <n v="12"/>
    <x v="22"/>
    <x v="0"/>
    <x v="1"/>
    <n v="41.153846153846153"/>
    <x v="2"/>
    <n v="1070"/>
    <x v="4"/>
    <n v="0"/>
    <n v="1"/>
    <n v="0"/>
    <n v="1"/>
    <n v="1"/>
    <n v="3"/>
    <m/>
    <n v="0"/>
    <n v="3"/>
    <n v="11"/>
    <n v="941"/>
    <x v="0"/>
    <x v="0"/>
    <x v="42"/>
    <x v="0"/>
  </r>
  <r>
    <n v="2140"/>
    <n v="60934"/>
    <n v="0"/>
    <n v="1"/>
    <n v="41"/>
    <x v="1"/>
    <n v="45"/>
    <x v="3"/>
    <n v="2322"/>
    <x v="1"/>
    <n v="0"/>
    <n v="0"/>
    <n v="0"/>
    <n v="1"/>
    <n v="0"/>
    <n v="0"/>
    <n v="0"/>
    <n v="1"/>
    <n v="0"/>
    <n v="0"/>
    <n v="224"/>
    <n v="155"/>
    <n v="155"/>
    <n v="192"/>
    <n v="93"/>
    <n v="54"/>
    <n v="2"/>
    <n v="4"/>
    <n v="6"/>
    <n v="4"/>
    <n v="11"/>
    <x v="27"/>
    <x v="0"/>
    <x v="1"/>
    <n v="39"/>
    <x v="2"/>
    <n v="819"/>
    <x v="2"/>
    <n v="0"/>
    <n v="0"/>
    <n v="0"/>
    <n v="0"/>
    <n v="0"/>
    <n v="0"/>
    <m/>
    <n v="0"/>
    <n v="3"/>
    <n v="11"/>
    <n v="765"/>
    <x v="1"/>
    <x v="1"/>
    <x v="5"/>
    <x v="0"/>
  </r>
  <r>
    <n v="2141"/>
    <n v="71965"/>
    <n v="0"/>
    <n v="1"/>
    <n v="21"/>
    <x v="2"/>
    <n v="69"/>
    <x v="0"/>
    <n v="2494"/>
    <x v="2"/>
    <n v="0"/>
    <n v="1"/>
    <n v="0"/>
    <n v="0"/>
    <n v="0"/>
    <n v="0"/>
    <n v="0"/>
    <n v="1"/>
    <n v="0"/>
    <n v="0"/>
    <n v="572"/>
    <n v="19"/>
    <n v="286"/>
    <n v="50"/>
    <n v="38"/>
    <n v="248"/>
    <n v="3"/>
    <n v="3"/>
    <n v="6"/>
    <n v="3"/>
    <n v="5"/>
    <x v="4"/>
    <x v="4"/>
    <x v="2"/>
    <n v="68.928571428571431"/>
    <x v="0"/>
    <n v="965"/>
    <x v="2"/>
    <n v="0"/>
    <n v="0"/>
    <n v="0"/>
    <n v="0"/>
    <n v="0"/>
    <n v="0"/>
    <m/>
    <n v="0"/>
    <n v="3"/>
    <n v="11"/>
    <n v="717"/>
    <x v="1"/>
    <x v="1"/>
    <x v="37"/>
    <x v="0"/>
  </r>
  <r>
    <n v="2142"/>
    <n v="65210"/>
    <n v="0"/>
    <n v="1"/>
    <n v="25"/>
    <x v="2"/>
    <n v="65"/>
    <x v="0"/>
    <n v="2270"/>
    <x v="2"/>
    <n v="0"/>
    <n v="1"/>
    <n v="0"/>
    <n v="0"/>
    <n v="0"/>
    <n v="0"/>
    <n v="0"/>
    <n v="1"/>
    <n v="0"/>
    <n v="0"/>
    <n v="626"/>
    <n v="0"/>
    <n v="70"/>
    <n v="0"/>
    <n v="7"/>
    <n v="28"/>
    <n v="2"/>
    <n v="6"/>
    <n v="9"/>
    <n v="3"/>
    <n v="8"/>
    <x v="2"/>
    <x v="2"/>
    <x v="2"/>
    <n v="35.15"/>
    <x v="2"/>
    <n v="703"/>
    <x v="2"/>
    <n v="1"/>
    <n v="0"/>
    <n v="0"/>
    <n v="1"/>
    <n v="0"/>
    <n v="2"/>
    <m/>
    <n v="0"/>
    <n v="3"/>
    <n v="11"/>
    <n v="675"/>
    <x v="1"/>
    <x v="1"/>
    <x v="2"/>
    <x v="0"/>
  </r>
  <r>
    <n v="2143"/>
    <n v="79174"/>
    <n v="0"/>
    <n v="0"/>
    <n v="2"/>
    <x v="5"/>
    <n v="45"/>
    <x v="3"/>
    <n v="2693"/>
    <x v="2"/>
    <n v="0"/>
    <n v="1"/>
    <n v="0"/>
    <n v="0"/>
    <n v="0"/>
    <n v="0"/>
    <n v="0"/>
    <n v="0"/>
    <n v="0"/>
    <n v="1"/>
    <n v="1074"/>
    <n v="37"/>
    <n v="518"/>
    <n v="193"/>
    <n v="92"/>
    <n v="129"/>
    <n v="1"/>
    <n v="2"/>
    <n v="5"/>
    <n v="6"/>
    <n v="7"/>
    <x v="23"/>
    <x v="2"/>
    <x v="1"/>
    <n v="106.33333333333333"/>
    <x v="0"/>
    <n v="1914"/>
    <x v="0"/>
    <n v="1"/>
    <n v="0"/>
    <n v="0"/>
    <n v="0"/>
    <n v="1"/>
    <n v="2"/>
    <m/>
    <n v="0"/>
    <n v="3"/>
    <n v="11"/>
    <n v="1785"/>
    <x v="0"/>
    <x v="0"/>
    <x v="25"/>
    <x v="1"/>
  </r>
  <r>
    <n v="2144"/>
    <n v="81380"/>
    <n v="0"/>
    <n v="0"/>
    <n v="51"/>
    <x v="0"/>
    <n v="53"/>
    <x v="1"/>
    <n v="2713"/>
    <x v="3"/>
    <n v="1"/>
    <n v="0"/>
    <n v="0"/>
    <n v="0"/>
    <n v="0"/>
    <n v="0"/>
    <n v="0"/>
    <n v="0"/>
    <n v="1"/>
    <n v="0"/>
    <n v="741"/>
    <n v="68"/>
    <n v="689"/>
    <n v="224"/>
    <n v="68"/>
    <n v="103"/>
    <n v="1"/>
    <n v="2"/>
    <n v="4"/>
    <n v="2"/>
    <n v="10"/>
    <x v="21"/>
    <x v="2"/>
    <x v="1"/>
    <n v="111.875"/>
    <x v="0"/>
    <n v="1790"/>
    <x v="0"/>
    <n v="0"/>
    <n v="0"/>
    <n v="0"/>
    <n v="0"/>
    <n v="0"/>
    <n v="0"/>
    <m/>
    <n v="0"/>
    <n v="3"/>
    <n v="11"/>
    <n v="1687"/>
    <x v="1"/>
    <x v="1"/>
    <x v="0"/>
    <x v="0"/>
  </r>
  <r>
    <n v="2145"/>
    <n v="48432"/>
    <n v="0"/>
    <n v="1"/>
    <n v="3"/>
    <x v="5"/>
    <n v="47"/>
    <x v="3"/>
    <n v="2778"/>
    <x v="0"/>
    <n v="0"/>
    <n v="0"/>
    <n v="1"/>
    <n v="0"/>
    <n v="0"/>
    <n v="0"/>
    <n v="0"/>
    <n v="0"/>
    <n v="0"/>
    <n v="1"/>
    <n v="322"/>
    <n v="3"/>
    <n v="50"/>
    <n v="4"/>
    <n v="3"/>
    <n v="42"/>
    <n v="5"/>
    <n v="8"/>
    <n v="7"/>
    <n v="1"/>
    <n v="6"/>
    <x v="4"/>
    <x v="4"/>
    <x v="2"/>
    <n v="27.285714285714285"/>
    <x v="2"/>
    <n v="382"/>
    <x v="3"/>
    <n v="0"/>
    <n v="0"/>
    <n v="0"/>
    <n v="0"/>
    <n v="0"/>
    <n v="0"/>
    <m/>
    <n v="0"/>
    <n v="3"/>
    <n v="11"/>
    <n v="340"/>
    <x v="1"/>
    <x v="1"/>
    <x v="32"/>
    <x v="0"/>
  </r>
  <r>
    <n v="2146"/>
    <n v="52914"/>
    <n v="0"/>
    <n v="1"/>
    <n v="32"/>
    <x v="1"/>
    <n v="49"/>
    <x v="3"/>
    <n v="2697"/>
    <x v="2"/>
    <n v="0"/>
    <n v="1"/>
    <n v="0"/>
    <n v="0"/>
    <n v="0"/>
    <n v="0"/>
    <n v="0"/>
    <n v="1"/>
    <n v="0"/>
    <n v="0"/>
    <n v="254"/>
    <n v="10"/>
    <n v="44"/>
    <n v="30"/>
    <n v="10"/>
    <n v="227"/>
    <n v="2"/>
    <n v="7"/>
    <n v="7"/>
    <n v="3"/>
    <n v="3"/>
    <x v="15"/>
    <x v="4"/>
    <x v="2"/>
    <n v="26.76923076923077"/>
    <x v="2"/>
    <n v="348"/>
    <x v="3"/>
    <n v="0"/>
    <n v="0"/>
    <n v="1"/>
    <n v="0"/>
    <n v="0"/>
    <n v="1"/>
    <m/>
    <n v="0"/>
    <n v="3"/>
    <n v="11"/>
    <n v="121"/>
    <x v="1"/>
    <x v="1"/>
    <x v="35"/>
    <x v="0"/>
  </r>
  <r>
    <n v="2147"/>
    <n v="38946"/>
    <n v="0"/>
    <n v="1"/>
    <n v="84"/>
    <x v="3"/>
    <n v="65"/>
    <x v="0"/>
    <n v="2407"/>
    <x v="1"/>
    <n v="0"/>
    <n v="0"/>
    <n v="0"/>
    <n v="1"/>
    <n v="0"/>
    <n v="0"/>
    <n v="0"/>
    <n v="1"/>
    <n v="0"/>
    <n v="0"/>
    <n v="116"/>
    <n v="6"/>
    <n v="82"/>
    <n v="6"/>
    <n v="6"/>
    <n v="41"/>
    <n v="2"/>
    <n v="5"/>
    <n v="3"/>
    <n v="1"/>
    <n v="6"/>
    <x v="16"/>
    <x v="3"/>
    <x v="1"/>
    <n v="21.6"/>
    <x v="1"/>
    <n v="216"/>
    <x v="3"/>
    <n v="0"/>
    <n v="0"/>
    <n v="0"/>
    <n v="0"/>
    <n v="0"/>
    <n v="0"/>
    <m/>
    <n v="0"/>
    <n v="3"/>
    <n v="11"/>
    <n v="175"/>
    <x v="1"/>
    <x v="1"/>
    <x v="31"/>
    <x v="0"/>
  </r>
  <r>
    <n v="2148"/>
    <n v="26067"/>
    <n v="1"/>
    <n v="0"/>
    <n v="49"/>
    <x v="0"/>
    <n v="46"/>
    <x v="3"/>
    <n v="2396"/>
    <x v="2"/>
    <n v="0"/>
    <n v="1"/>
    <n v="0"/>
    <n v="0"/>
    <n v="0"/>
    <n v="0"/>
    <n v="0"/>
    <n v="1"/>
    <n v="0"/>
    <n v="0"/>
    <n v="22"/>
    <n v="2"/>
    <n v="18"/>
    <n v="0"/>
    <n v="2"/>
    <n v="12"/>
    <n v="3"/>
    <n v="8"/>
    <n v="3"/>
    <n v="0"/>
    <n v="3"/>
    <x v="3"/>
    <x v="3"/>
    <x v="2"/>
    <n v="7.333333333333333"/>
    <x v="1"/>
    <n v="44"/>
    <x v="1"/>
    <n v="0"/>
    <n v="0"/>
    <n v="0"/>
    <n v="0"/>
    <n v="0"/>
    <n v="0"/>
    <m/>
    <n v="0"/>
    <n v="3"/>
    <n v="11"/>
    <n v="32"/>
    <x v="1"/>
    <x v="1"/>
    <x v="8"/>
    <x v="0"/>
  </r>
  <r>
    <n v="2149"/>
    <n v="44325"/>
    <n v="0"/>
    <n v="1"/>
    <n v="69"/>
    <x v="4"/>
    <n v="48"/>
    <x v="3"/>
    <n v="2638"/>
    <x v="2"/>
    <n v="0"/>
    <n v="1"/>
    <n v="0"/>
    <n v="0"/>
    <n v="0"/>
    <n v="0"/>
    <n v="0"/>
    <n v="0"/>
    <n v="0"/>
    <n v="1"/>
    <n v="516"/>
    <n v="0"/>
    <n v="21"/>
    <n v="0"/>
    <n v="0"/>
    <n v="5"/>
    <n v="4"/>
    <n v="8"/>
    <n v="8"/>
    <n v="2"/>
    <n v="7"/>
    <x v="5"/>
    <x v="2"/>
    <x v="2"/>
    <n v="31.588235294117649"/>
    <x v="2"/>
    <n v="537"/>
    <x v="2"/>
    <n v="0"/>
    <n v="0"/>
    <n v="0"/>
    <n v="1"/>
    <n v="0"/>
    <n v="1"/>
    <m/>
    <n v="0"/>
    <n v="3"/>
    <n v="11"/>
    <n v="532"/>
    <x v="1"/>
    <x v="1"/>
    <x v="34"/>
    <x v="0"/>
  </r>
  <r>
    <n v="2150"/>
    <n v="42523"/>
    <n v="0"/>
    <n v="0"/>
    <n v="96"/>
    <x v="3"/>
    <n v="56"/>
    <x v="1"/>
    <n v="2226"/>
    <x v="2"/>
    <n v="0"/>
    <n v="1"/>
    <n v="0"/>
    <n v="0"/>
    <n v="0"/>
    <n v="0"/>
    <n v="0"/>
    <n v="1"/>
    <n v="0"/>
    <n v="0"/>
    <n v="14"/>
    <n v="36"/>
    <n v="11"/>
    <n v="3"/>
    <n v="26"/>
    <n v="35"/>
    <n v="1"/>
    <n v="2"/>
    <n v="1"/>
    <n v="1"/>
    <n v="4"/>
    <x v="3"/>
    <x v="3"/>
    <x v="1"/>
    <n v="15"/>
    <x v="1"/>
    <n v="90"/>
    <x v="1"/>
    <n v="0"/>
    <n v="0"/>
    <n v="0"/>
    <n v="0"/>
    <n v="0"/>
    <n v="0"/>
    <m/>
    <n v="0"/>
    <n v="3"/>
    <n v="11"/>
    <n v="55"/>
    <x v="1"/>
    <x v="1"/>
    <x v="14"/>
    <x v="0"/>
  </r>
  <r>
    <n v="2151"/>
    <n v="26487"/>
    <n v="1"/>
    <n v="0"/>
    <n v="23"/>
    <x v="2"/>
    <n v="42"/>
    <x v="3"/>
    <n v="2564"/>
    <x v="0"/>
    <n v="0"/>
    <n v="0"/>
    <n v="1"/>
    <n v="0"/>
    <n v="0"/>
    <n v="0"/>
    <n v="1"/>
    <n v="0"/>
    <n v="0"/>
    <n v="0"/>
    <n v="2"/>
    <n v="8"/>
    <n v="10"/>
    <n v="12"/>
    <n v="14"/>
    <n v="23"/>
    <n v="3"/>
    <n v="5"/>
    <n v="2"/>
    <n v="1"/>
    <n v="3"/>
    <x v="3"/>
    <x v="3"/>
    <x v="1"/>
    <n v="7.666666666666667"/>
    <x v="1"/>
    <n v="46"/>
    <x v="1"/>
    <n v="0"/>
    <n v="0"/>
    <n v="0"/>
    <n v="0"/>
    <n v="0"/>
    <n v="0"/>
    <m/>
    <n v="0"/>
    <n v="3"/>
    <n v="11"/>
    <n v="23"/>
    <x v="1"/>
    <x v="1"/>
    <x v="3"/>
    <x v="0"/>
  </r>
  <r>
    <n v="2152"/>
    <n v="53233"/>
    <n v="0"/>
    <n v="1"/>
    <n v="18"/>
    <x v="2"/>
    <n v="63"/>
    <x v="0"/>
    <n v="2262"/>
    <x v="2"/>
    <n v="0"/>
    <n v="1"/>
    <n v="0"/>
    <n v="0"/>
    <n v="0"/>
    <n v="1"/>
    <n v="0"/>
    <n v="0"/>
    <n v="0"/>
    <n v="0"/>
    <n v="28"/>
    <n v="0"/>
    <n v="9"/>
    <n v="3"/>
    <n v="0"/>
    <n v="0"/>
    <n v="1"/>
    <n v="4"/>
    <n v="1"/>
    <n v="0"/>
    <n v="3"/>
    <x v="1"/>
    <x v="1"/>
    <x v="1"/>
    <n v="10"/>
    <x v="1"/>
    <n v="40"/>
    <x v="1"/>
    <n v="0"/>
    <n v="0"/>
    <n v="0"/>
    <n v="0"/>
    <n v="0"/>
    <n v="0"/>
    <m/>
    <n v="0"/>
    <n v="3"/>
    <n v="11"/>
    <n v="40"/>
    <x v="1"/>
    <x v="1"/>
    <x v="3"/>
    <x v="0"/>
  </r>
  <r>
    <n v="2153"/>
    <n v="67716"/>
    <n v="0"/>
    <n v="1"/>
    <n v="8"/>
    <x v="5"/>
    <n v="60"/>
    <x v="0"/>
    <n v="2694"/>
    <x v="2"/>
    <n v="0"/>
    <n v="1"/>
    <n v="0"/>
    <n v="0"/>
    <n v="0"/>
    <n v="0"/>
    <n v="0"/>
    <n v="1"/>
    <n v="0"/>
    <n v="0"/>
    <n v="530"/>
    <n v="142"/>
    <n v="217"/>
    <n v="62"/>
    <n v="9"/>
    <n v="56"/>
    <n v="4"/>
    <n v="5"/>
    <n v="7"/>
    <n v="4"/>
    <n v="13"/>
    <x v="13"/>
    <x v="0"/>
    <x v="1"/>
    <n v="40"/>
    <x v="2"/>
    <n v="960"/>
    <x v="2"/>
    <n v="0"/>
    <n v="0"/>
    <n v="0"/>
    <n v="1"/>
    <n v="0"/>
    <n v="1"/>
    <m/>
    <n v="0"/>
    <n v="3"/>
    <n v="11"/>
    <n v="904"/>
    <x v="1"/>
    <x v="1"/>
    <x v="17"/>
    <x v="0"/>
  </r>
  <r>
    <n v="2154"/>
    <n v="76234"/>
    <n v="0"/>
    <n v="1"/>
    <n v="21"/>
    <x v="2"/>
    <n v="48"/>
    <x v="3"/>
    <n v="2302"/>
    <x v="2"/>
    <n v="0"/>
    <n v="1"/>
    <n v="0"/>
    <n v="0"/>
    <n v="0"/>
    <n v="0"/>
    <n v="0"/>
    <n v="0"/>
    <n v="1"/>
    <n v="0"/>
    <n v="519"/>
    <n v="50"/>
    <n v="167"/>
    <n v="130"/>
    <n v="0"/>
    <n v="41"/>
    <n v="1"/>
    <n v="3"/>
    <n v="8"/>
    <n v="3"/>
    <n v="11"/>
    <x v="0"/>
    <x v="0"/>
    <x v="1"/>
    <n v="39.363636363636367"/>
    <x v="2"/>
    <n v="866"/>
    <x v="2"/>
    <n v="0"/>
    <n v="0"/>
    <n v="0"/>
    <n v="1"/>
    <n v="0"/>
    <n v="1"/>
    <m/>
    <n v="0"/>
    <n v="3"/>
    <n v="11"/>
    <n v="825"/>
    <x v="1"/>
    <x v="1"/>
    <x v="2"/>
    <x v="0"/>
  </r>
  <r>
    <n v="2155"/>
    <n v="84117"/>
    <n v="0"/>
    <n v="0"/>
    <n v="60"/>
    <x v="0"/>
    <n v="64"/>
    <x v="0"/>
    <n v="2208"/>
    <x v="2"/>
    <n v="0"/>
    <n v="1"/>
    <n v="0"/>
    <n v="0"/>
    <n v="0"/>
    <n v="0"/>
    <n v="0"/>
    <n v="0"/>
    <n v="0"/>
    <n v="1"/>
    <n v="611"/>
    <n v="76"/>
    <n v="749"/>
    <n v="59"/>
    <n v="45"/>
    <n v="26"/>
    <n v="1"/>
    <n v="2"/>
    <n v="7"/>
    <n v="10"/>
    <n v="6"/>
    <x v="18"/>
    <x v="0"/>
    <x v="0"/>
    <n v="66.956521739130437"/>
    <x v="0"/>
    <n v="1540"/>
    <x v="0"/>
    <n v="0"/>
    <n v="0"/>
    <n v="0"/>
    <n v="0"/>
    <n v="1"/>
    <n v="1"/>
    <m/>
    <n v="0"/>
    <n v="3"/>
    <n v="11"/>
    <n v="1514"/>
    <x v="1"/>
    <x v="1"/>
    <x v="0"/>
    <x v="0"/>
  </r>
  <r>
    <n v="2156"/>
    <n v="65487"/>
    <n v="0"/>
    <n v="0"/>
    <n v="48"/>
    <x v="0"/>
    <n v="63"/>
    <x v="0"/>
    <n v="2329"/>
    <x v="1"/>
    <n v="0"/>
    <n v="0"/>
    <n v="0"/>
    <n v="1"/>
    <n v="0"/>
    <n v="0"/>
    <n v="0"/>
    <n v="0"/>
    <n v="1"/>
    <n v="0"/>
    <n v="240"/>
    <n v="67"/>
    <n v="500"/>
    <n v="199"/>
    <n v="0"/>
    <n v="163"/>
    <n v="3"/>
    <n v="2"/>
    <n v="3"/>
    <n v="5"/>
    <n v="6"/>
    <x v="4"/>
    <x v="4"/>
    <x v="1"/>
    <n v="71.857142857142861"/>
    <x v="0"/>
    <n v="1006"/>
    <x v="4"/>
    <n v="0"/>
    <n v="0"/>
    <n v="0"/>
    <n v="0"/>
    <n v="0"/>
    <n v="0"/>
    <m/>
    <n v="0"/>
    <n v="3"/>
    <n v="11"/>
    <n v="843"/>
    <x v="1"/>
    <x v="1"/>
    <x v="26"/>
    <x v="0"/>
  </r>
  <r>
    <n v="2157"/>
    <n v="25224"/>
    <n v="1"/>
    <n v="0"/>
    <n v="36"/>
    <x v="1"/>
    <n v="48"/>
    <x v="3"/>
    <n v="2264"/>
    <x v="2"/>
    <n v="0"/>
    <n v="1"/>
    <n v="0"/>
    <n v="0"/>
    <n v="0"/>
    <n v="0"/>
    <n v="1"/>
    <n v="0"/>
    <n v="0"/>
    <n v="0"/>
    <n v="4"/>
    <n v="9"/>
    <n v="12"/>
    <n v="11"/>
    <n v="2"/>
    <n v="8"/>
    <n v="2"/>
    <n v="3"/>
    <n v="1"/>
    <n v="1"/>
    <n v="3"/>
    <x v="7"/>
    <x v="3"/>
    <x v="1"/>
    <n v="7.6"/>
    <x v="1"/>
    <n v="38"/>
    <x v="1"/>
    <n v="0"/>
    <n v="0"/>
    <n v="0"/>
    <n v="0"/>
    <n v="0"/>
    <n v="0"/>
    <m/>
    <n v="0"/>
    <n v="3"/>
    <n v="11"/>
    <n v="30"/>
    <x v="1"/>
    <x v="1"/>
    <x v="1"/>
    <x v="0"/>
  </r>
  <r>
    <n v="2158"/>
    <n v="89616"/>
    <n v="0"/>
    <n v="0"/>
    <n v="36"/>
    <x v="1"/>
    <n v="37"/>
    <x v="2"/>
    <n v="2648"/>
    <x v="0"/>
    <n v="0"/>
    <n v="0"/>
    <n v="1"/>
    <n v="0"/>
    <n v="0"/>
    <n v="0"/>
    <n v="0"/>
    <n v="0"/>
    <n v="1"/>
    <n v="0"/>
    <n v="671"/>
    <n v="47"/>
    <n v="655"/>
    <n v="145"/>
    <n v="111"/>
    <n v="15"/>
    <n v="1"/>
    <n v="2"/>
    <n v="7"/>
    <n v="5"/>
    <n v="12"/>
    <x v="13"/>
    <x v="0"/>
    <x v="1"/>
    <n v="67.875"/>
    <x v="0"/>
    <n v="1629"/>
    <x v="0"/>
    <n v="0"/>
    <n v="0"/>
    <n v="0"/>
    <n v="0"/>
    <n v="0"/>
    <n v="0"/>
    <m/>
    <n v="0"/>
    <n v="3"/>
    <n v="11"/>
    <n v="1614"/>
    <x v="0"/>
    <x v="0"/>
    <x v="15"/>
    <x v="1"/>
  </r>
  <r>
    <n v="2159"/>
    <n v="40851"/>
    <n v="1"/>
    <n v="1"/>
    <n v="63"/>
    <x v="4"/>
    <n v="49"/>
    <x v="3"/>
    <n v="2652"/>
    <x v="3"/>
    <n v="1"/>
    <n v="0"/>
    <n v="0"/>
    <n v="0"/>
    <n v="0"/>
    <n v="0"/>
    <n v="0"/>
    <n v="1"/>
    <n v="0"/>
    <n v="0"/>
    <n v="23"/>
    <n v="1"/>
    <n v="7"/>
    <n v="0"/>
    <n v="4"/>
    <n v="24"/>
    <n v="1"/>
    <n v="7"/>
    <n v="1"/>
    <n v="1"/>
    <n v="2"/>
    <x v="1"/>
    <x v="1"/>
    <x v="1"/>
    <n v="8.75"/>
    <x v="1"/>
    <n v="35"/>
    <x v="1"/>
    <n v="0"/>
    <n v="0"/>
    <n v="0"/>
    <n v="0"/>
    <n v="0"/>
    <n v="0"/>
    <m/>
    <n v="0"/>
    <n v="3"/>
    <n v="11"/>
    <n v="11"/>
    <x v="1"/>
    <x v="1"/>
    <x v="28"/>
    <x v="0"/>
  </r>
  <r>
    <n v="2160"/>
    <n v="27469"/>
    <n v="0"/>
    <n v="0"/>
    <n v="2"/>
    <x v="5"/>
    <n v="73"/>
    <x v="4"/>
    <n v="2855"/>
    <x v="2"/>
    <n v="0"/>
    <n v="1"/>
    <n v="0"/>
    <n v="0"/>
    <n v="0"/>
    <n v="0"/>
    <n v="0"/>
    <n v="1"/>
    <n v="0"/>
    <n v="0"/>
    <n v="9"/>
    <n v="1"/>
    <n v="2"/>
    <n v="3"/>
    <n v="2"/>
    <n v="0"/>
    <n v="1"/>
    <n v="6"/>
    <n v="0"/>
    <n v="0"/>
    <n v="3"/>
    <x v="20"/>
    <x v="1"/>
    <x v="1"/>
    <n v="5.666666666666667"/>
    <x v="1"/>
    <n v="17"/>
    <x v="1"/>
    <n v="0"/>
    <n v="0"/>
    <n v="0"/>
    <n v="0"/>
    <n v="0"/>
    <n v="0"/>
    <m/>
    <n v="0"/>
    <n v="3"/>
    <n v="11"/>
    <n v="17"/>
    <x v="1"/>
    <x v="1"/>
    <x v="23"/>
    <x v="0"/>
  </r>
  <r>
    <n v="2161"/>
    <n v="82347"/>
    <n v="0"/>
    <n v="0"/>
    <n v="38"/>
    <x v="1"/>
    <n v="63"/>
    <x v="0"/>
    <n v="2759"/>
    <x v="2"/>
    <n v="0"/>
    <n v="1"/>
    <n v="0"/>
    <n v="0"/>
    <n v="0"/>
    <n v="1"/>
    <n v="0"/>
    <n v="0"/>
    <n v="0"/>
    <n v="0"/>
    <n v="556"/>
    <n v="54"/>
    <n v="845"/>
    <n v="202"/>
    <n v="133"/>
    <n v="63"/>
    <n v="1"/>
    <n v="3"/>
    <n v="7"/>
    <n v="7"/>
    <n v="10"/>
    <x v="13"/>
    <x v="0"/>
    <x v="1"/>
    <n v="74.583333333333329"/>
    <x v="0"/>
    <n v="1790"/>
    <x v="0"/>
    <n v="1"/>
    <n v="0"/>
    <n v="1"/>
    <n v="0"/>
    <n v="0"/>
    <n v="2"/>
    <m/>
    <n v="0"/>
    <n v="3"/>
    <n v="11"/>
    <n v="1727"/>
    <x v="0"/>
    <x v="0"/>
    <x v="15"/>
    <x v="1"/>
  </r>
  <r>
    <n v="2162"/>
    <n v="73803"/>
    <n v="0"/>
    <n v="1"/>
    <n v="61"/>
    <x v="4"/>
    <n v="63"/>
    <x v="0"/>
    <n v="2856"/>
    <x v="2"/>
    <n v="0"/>
    <n v="1"/>
    <n v="0"/>
    <n v="0"/>
    <n v="0"/>
    <n v="0"/>
    <n v="0"/>
    <n v="1"/>
    <n v="0"/>
    <n v="0"/>
    <n v="833"/>
    <n v="80"/>
    <n v="363"/>
    <n v="52"/>
    <n v="26"/>
    <n v="174"/>
    <n v="2"/>
    <n v="6"/>
    <n v="9"/>
    <n v="5"/>
    <n v="6"/>
    <x v="2"/>
    <x v="2"/>
    <x v="2"/>
    <n v="67.7"/>
    <x v="0"/>
    <n v="1354"/>
    <x v="4"/>
    <n v="0"/>
    <n v="0"/>
    <n v="1"/>
    <n v="0"/>
    <n v="0"/>
    <n v="1"/>
    <m/>
    <n v="0"/>
    <n v="3"/>
    <n v="11"/>
    <n v="1180"/>
    <x v="0"/>
    <x v="0"/>
    <x v="33"/>
    <x v="0"/>
  </r>
  <r>
    <n v="2163"/>
    <n v="8820"/>
    <n v="1"/>
    <n v="1"/>
    <n v="52"/>
    <x v="0"/>
    <n v="68"/>
    <x v="0"/>
    <n v="2623"/>
    <x v="0"/>
    <n v="0"/>
    <n v="0"/>
    <n v="1"/>
    <n v="0"/>
    <n v="0"/>
    <n v="0"/>
    <n v="0"/>
    <n v="0"/>
    <n v="1"/>
    <n v="0"/>
    <n v="12"/>
    <n v="0"/>
    <n v="13"/>
    <n v="4"/>
    <n v="2"/>
    <n v="4"/>
    <n v="4"/>
    <n v="8"/>
    <n v="3"/>
    <n v="0"/>
    <n v="3"/>
    <x v="3"/>
    <x v="3"/>
    <x v="2"/>
    <n v="5.166666666666667"/>
    <x v="1"/>
    <n v="31"/>
    <x v="1"/>
    <n v="0"/>
    <n v="0"/>
    <n v="0"/>
    <n v="0"/>
    <n v="0"/>
    <n v="0"/>
    <m/>
    <n v="0"/>
    <n v="3"/>
    <n v="11"/>
    <n v="27"/>
    <x v="1"/>
    <x v="1"/>
    <x v="8"/>
    <x v="0"/>
  </r>
  <r>
    <n v="2164"/>
    <n v="43322"/>
    <n v="0"/>
    <n v="0"/>
    <n v="25"/>
    <x v="2"/>
    <n v="46"/>
    <x v="3"/>
    <n v="2228"/>
    <x v="0"/>
    <n v="0"/>
    <n v="0"/>
    <n v="1"/>
    <n v="0"/>
    <n v="0"/>
    <n v="0"/>
    <n v="0"/>
    <n v="1"/>
    <n v="0"/>
    <n v="0"/>
    <n v="56"/>
    <n v="7"/>
    <n v="48"/>
    <n v="10"/>
    <n v="2"/>
    <n v="18"/>
    <n v="1"/>
    <n v="7"/>
    <n v="3"/>
    <n v="0"/>
    <n v="4"/>
    <x v="17"/>
    <x v="3"/>
    <x v="1"/>
    <n v="17.571428571428573"/>
    <x v="1"/>
    <n v="123"/>
    <x v="3"/>
    <n v="0"/>
    <n v="0"/>
    <n v="0"/>
    <n v="0"/>
    <n v="0"/>
    <n v="0"/>
    <m/>
    <n v="0"/>
    <n v="3"/>
    <n v="11"/>
    <n v="105"/>
    <x v="1"/>
    <x v="1"/>
    <x v="20"/>
    <x v="0"/>
  </r>
  <r>
    <n v="2165"/>
    <n v="55593"/>
    <n v="0"/>
    <n v="1"/>
    <n v="63"/>
    <x v="4"/>
    <n v="47"/>
    <x v="3"/>
    <n v="2471"/>
    <x v="1"/>
    <n v="0"/>
    <n v="0"/>
    <n v="0"/>
    <n v="1"/>
    <n v="0"/>
    <n v="0"/>
    <n v="0"/>
    <n v="1"/>
    <n v="0"/>
    <n v="0"/>
    <n v="293"/>
    <n v="8"/>
    <n v="124"/>
    <n v="11"/>
    <n v="4"/>
    <n v="106"/>
    <n v="2"/>
    <n v="6"/>
    <n v="6"/>
    <n v="6"/>
    <n v="3"/>
    <x v="9"/>
    <x v="4"/>
    <x v="2"/>
    <n v="29.333333333333332"/>
    <x v="2"/>
    <n v="440"/>
    <x v="3"/>
    <n v="0"/>
    <n v="0"/>
    <n v="1"/>
    <n v="0"/>
    <n v="0"/>
    <n v="1"/>
    <m/>
    <n v="0"/>
    <n v="3"/>
    <n v="11"/>
    <n v="334"/>
    <x v="1"/>
    <x v="1"/>
    <x v="18"/>
    <x v="0"/>
  </r>
  <r>
    <n v="2166"/>
    <n v="50501"/>
    <n v="1"/>
    <n v="1"/>
    <n v="10"/>
    <x v="5"/>
    <n v="66"/>
    <x v="0"/>
    <n v="2535"/>
    <x v="2"/>
    <n v="0"/>
    <n v="1"/>
    <n v="0"/>
    <n v="0"/>
    <n v="0"/>
    <n v="0"/>
    <n v="0"/>
    <n v="1"/>
    <n v="0"/>
    <n v="0"/>
    <n v="297"/>
    <n v="0"/>
    <n v="38"/>
    <n v="13"/>
    <n v="0"/>
    <n v="152"/>
    <n v="7"/>
    <n v="6"/>
    <n v="5"/>
    <n v="4"/>
    <n v="4"/>
    <x v="15"/>
    <x v="4"/>
    <x v="2"/>
    <n v="26.76923076923077"/>
    <x v="2"/>
    <n v="348"/>
    <x v="3"/>
    <n v="0"/>
    <n v="0"/>
    <n v="1"/>
    <n v="0"/>
    <n v="0"/>
    <n v="1"/>
    <m/>
    <n v="0"/>
    <n v="3"/>
    <n v="11"/>
    <n v="196"/>
    <x v="0"/>
    <x v="0"/>
    <x v="32"/>
    <x v="0"/>
  </r>
  <r>
    <n v="2167"/>
    <n v="37085"/>
    <n v="1"/>
    <n v="1"/>
    <n v="65"/>
    <x v="4"/>
    <n v="45"/>
    <x v="3"/>
    <n v="2162"/>
    <x v="2"/>
    <n v="0"/>
    <n v="1"/>
    <n v="0"/>
    <n v="0"/>
    <n v="0"/>
    <n v="0"/>
    <n v="0"/>
    <n v="1"/>
    <n v="0"/>
    <n v="0"/>
    <n v="39"/>
    <n v="1"/>
    <n v="16"/>
    <n v="2"/>
    <n v="0"/>
    <n v="3"/>
    <n v="4"/>
    <n v="8"/>
    <n v="3"/>
    <n v="0"/>
    <n v="3"/>
    <x v="3"/>
    <x v="3"/>
    <x v="2"/>
    <n v="9.6666666666666661"/>
    <x v="1"/>
    <n v="58"/>
    <x v="1"/>
    <n v="0"/>
    <n v="0"/>
    <n v="0"/>
    <n v="0"/>
    <n v="0"/>
    <n v="0"/>
    <m/>
    <n v="0"/>
    <n v="3"/>
    <n v="11"/>
    <n v="55"/>
    <x v="1"/>
    <x v="1"/>
    <x v="28"/>
    <x v="0"/>
  </r>
  <r>
    <n v="2168"/>
    <n v="16185"/>
    <n v="1"/>
    <n v="0"/>
    <n v="71"/>
    <x v="4"/>
    <n v="30"/>
    <x v="2"/>
    <n v="2487"/>
    <x v="0"/>
    <n v="0"/>
    <n v="0"/>
    <n v="1"/>
    <n v="0"/>
    <n v="0"/>
    <n v="0"/>
    <n v="1"/>
    <n v="0"/>
    <n v="0"/>
    <n v="0"/>
    <n v="5"/>
    <n v="11"/>
    <n v="16"/>
    <n v="21"/>
    <n v="8"/>
    <n v="45"/>
    <n v="2"/>
    <n v="8"/>
    <n v="2"/>
    <n v="2"/>
    <n v="2"/>
    <x v="3"/>
    <x v="3"/>
    <x v="2"/>
    <n v="10.166666666666666"/>
    <x v="1"/>
    <n v="61"/>
    <x v="1"/>
    <n v="0"/>
    <n v="0"/>
    <n v="0"/>
    <n v="0"/>
    <n v="0"/>
    <n v="0"/>
    <m/>
    <n v="0"/>
    <n v="3"/>
    <n v="11"/>
    <n v="16"/>
    <x v="1"/>
    <x v="1"/>
    <x v="28"/>
    <x v="0"/>
  </r>
  <r>
    <n v="2169"/>
    <n v="57731"/>
    <n v="0"/>
    <n v="1"/>
    <n v="0"/>
    <x v="5"/>
    <n v="51"/>
    <x v="1"/>
    <n v="2742"/>
    <x v="0"/>
    <n v="0"/>
    <n v="0"/>
    <n v="1"/>
    <n v="0"/>
    <n v="0"/>
    <n v="0"/>
    <n v="0"/>
    <n v="1"/>
    <n v="0"/>
    <n v="0"/>
    <n v="266"/>
    <n v="21"/>
    <n v="300"/>
    <n v="65"/>
    <n v="8"/>
    <n v="44"/>
    <n v="4"/>
    <n v="6"/>
    <n v="8"/>
    <n v="8"/>
    <n v="6"/>
    <x v="0"/>
    <x v="0"/>
    <x v="2"/>
    <n v="30"/>
    <x v="2"/>
    <n v="660"/>
    <x v="2"/>
    <n v="0"/>
    <n v="0"/>
    <n v="0"/>
    <n v="0"/>
    <n v="0"/>
    <n v="0"/>
    <m/>
    <n v="0"/>
    <n v="3"/>
    <n v="11"/>
    <n v="616"/>
    <x v="1"/>
    <x v="1"/>
    <x v="17"/>
    <x v="0"/>
  </r>
  <r>
    <n v="2170"/>
    <n v="48432"/>
    <n v="0"/>
    <n v="1"/>
    <n v="3"/>
    <x v="5"/>
    <n v="47"/>
    <x v="3"/>
    <n v="2778"/>
    <x v="0"/>
    <n v="0"/>
    <n v="0"/>
    <n v="1"/>
    <n v="0"/>
    <n v="0"/>
    <n v="0"/>
    <n v="0"/>
    <n v="0"/>
    <n v="0"/>
    <n v="1"/>
    <n v="322"/>
    <n v="3"/>
    <n v="50"/>
    <n v="4"/>
    <n v="3"/>
    <n v="42"/>
    <n v="5"/>
    <n v="8"/>
    <n v="7"/>
    <n v="1"/>
    <n v="6"/>
    <x v="4"/>
    <x v="4"/>
    <x v="2"/>
    <n v="27.285714285714285"/>
    <x v="2"/>
    <n v="382"/>
    <x v="3"/>
    <n v="0"/>
    <n v="0"/>
    <n v="0"/>
    <n v="0"/>
    <n v="0"/>
    <n v="0"/>
    <m/>
    <n v="0"/>
    <n v="3"/>
    <n v="11"/>
    <n v="340"/>
    <x v="0"/>
    <x v="0"/>
    <x v="32"/>
    <x v="0"/>
  </r>
  <r>
    <n v="2171"/>
    <n v="73807"/>
    <n v="0"/>
    <n v="1"/>
    <n v="88"/>
    <x v="3"/>
    <n v="42"/>
    <x v="3"/>
    <n v="2702"/>
    <x v="2"/>
    <n v="0"/>
    <n v="1"/>
    <n v="0"/>
    <n v="0"/>
    <n v="0"/>
    <n v="0"/>
    <n v="0"/>
    <n v="1"/>
    <n v="0"/>
    <n v="0"/>
    <n v="366"/>
    <n v="124"/>
    <n v="156"/>
    <n v="71"/>
    <n v="78"/>
    <n v="54"/>
    <n v="2"/>
    <n v="2"/>
    <n v="5"/>
    <n v="5"/>
    <n v="11"/>
    <x v="27"/>
    <x v="0"/>
    <x v="1"/>
    <n v="37.857142857142854"/>
    <x v="2"/>
    <n v="795"/>
    <x v="2"/>
    <n v="0"/>
    <n v="0"/>
    <n v="0"/>
    <n v="0"/>
    <n v="0"/>
    <n v="0"/>
    <m/>
    <n v="0"/>
    <n v="3"/>
    <n v="11"/>
    <n v="741"/>
    <x v="1"/>
    <x v="1"/>
    <x v="30"/>
    <x v="0"/>
  </r>
  <r>
    <n v="2172"/>
    <n v="18929"/>
    <n v="0"/>
    <n v="0"/>
    <n v="15"/>
    <x v="5"/>
    <n v="30"/>
    <x v="2"/>
    <n v="2657"/>
    <x v="2"/>
    <n v="0"/>
    <n v="1"/>
    <n v="0"/>
    <n v="0"/>
    <n v="0"/>
    <n v="0"/>
    <n v="0"/>
    <n v="1"/>
    <n v="0"/>
    <n v="0"/>
    <n v="32"/>
    <n v="0"/>
    <n v="8"/>
    <n v="23"/>
    <n v="4"/>
    <n v="18"/>
    <n v="1"/>
    <n v="6"/>
    <n v="1"/>
    <n v="0"/>
    <n v="4"/>
    <x v="7"/>
    <x v="3"/>
    <x v="1"/>
    <n v="13.4"/>
    <x v="1"/>
    <n v="67"/>
    <x v="1"/>
    <n v="0"/>
    <n v="0"/>
    <n v="0"/>
    <n v="0"/>
    <n v="0"/>
    <n v="0"/>
    <m/>
    <n v="0"/>
    <n v="3"/>
    <n v="11"/>
    <n v="49"/>
    <x v="1"/>
    <x v="1"/>
    <x v="23"/>
    <x v="0"/>
  </r>
  <r>
    <n v="2173"/>
    <n v="35893"/>
    <n v="1"/>
    <n v="1"/>
    <n v="80"/>
    <x v="3"/>
    <n v="52"/>
    <x v="1"/>
    <n v="2781"/>
    <x v="0"/>
    <n v="0"/>
    <n v="0"/>
    <n v="1"/>
    <n v="0"/>
    <n v="0"/>
    <n v="0"/>
    <n v="0"/>
    <n v="1"/>
    <n v="0"/>
    <n v="0"/>
    <n v="158"/>
    <n v="0"/>
    <n v="23"/>
    <n v="0"/>
    <n v="0"/>
    <n v="18"/>
    <n v="6"/>
    <n v="8"/>
    <n v="3"/>
    <n v="1"/>
    <n v="5"/>
    <x v="25"/>
    <x v="3"/>
    <x v="1"/>
    <n v="20.111111111111111"/>
    <x v="1"/>
    <n v="181"/>
    <x v="3"/>
    <n v="0"/>
    <n v="0"/>
    <n v="0"/>
    <n v="0"/>
    <n v="0"/>
    <n v="0"/>
    <m/>
    <n v="0"/>
    <n v="3"/>
    <n v="11"/>
    <n v="163"/>
    <x v="1"/>
    <x v="1"/>
    <x v="31"/>
    <x v="0"/>
  </r>
  <r>
    <n v="2174"/>
    <n v="61014"/>
    <n v="0"/>
    <n v="1"/>
    <n v="17"/>
    <x v="2"/>
    <n v="40"/>
    <x v="3"/>
    <n v="2846"/>
    <x v="2"/>
    <n v="0"/>
    <n v="1"/>
    <n v="0"/>
    <n v="0"/>
    <n v="0"/>
    <n v="0"/>
    <n v="0"/>
    <n v="1"/>
    <n v="0"/>
    <n v="0"/>
    <n v="269"/>
    <n v="129"/>
    <n v="495"/>
    <n v="182"/>
    <n v="43"/>
    <n v="29"/>
    <n v="4"/>
    <n v="7"/>
    <n v="9"/>
    <n v="3"/>
    <n v="4"/>
    <x v="21"/>
    <x v="2"/>
    <x v="2"/>
    <n v="69.875"/>
    <x v="0"/>
    <n v="1118"/>
    <x v="4"/>
    <n v="0"/>
    <n v="0"/>
    <n v="0"/>
    <n v="0"/>
    <n v="0"/>
    <n v="0"/>
    <m/>
    <n v="0"/>
    <n v="3"/>
    <n v="11"/>
    <n v="1089"/>
    <x v="1"/>
    <x v="1"/>
    <x v="11"/>
    <x v="1"/>
  </r>
  <r>
    <n v="2175"/>
    <n v="32144"/>
    <n v="1"/>
    <n v="1"/>
    <n v="76"/>
    <x v="3"/>
    <n v="66"/>
    <x v="0"/>
    <n v="2257"/>
    <x v="1"/>
    <n v="0"/>
    <n v="0"/>
    <n v="0"/>
    <n v="1"/>
    <n v="0"/>
    <n v="0"/>
    <n v="0"/>
    <n v="1"/>
    <n v="0"/>
    <n v="0"/>
    <n v="41"/>
    <n v="0"/>
    <n v="10"/>
    <n v="0"/>
    <n v="0"/>
    <n v="3"/>
    <n v="4"/>
    <n v="7"/>
    <n v="2"/>
    <n v="1"/>
    <n v="3"/>
    <x v="3"/>
    <x v="3"/>
    <x v="1"/>
    <n v="8.5"/>
    <x v="1"/>
    <n v="51"/>
    <x v="1"/>
    <n v="0"/>
    <n v="0"/>
    <n v="0"/>
    <n v="1"/>
    <n v="0"/>
    <n v="1"/>
    <m/>
    <n v="0"/>
    <n v="3"/>
    <n v="11"/>
    <n v="48"/>
    <x v="1"/>
    <x v="1"/>
    <x v="14"/>
    <x v="0"/>
  </r>
  <r>
    <n v="2176"/>
    <n v="14918"/>
    <n v="0"/>
    <n v="1"/>
    <n v="52"/>
    <x v="0"/>
    <n v="57"/>
    <x v="1"/>
    <n v="2728"/>
    <x v="1"/>
    <n v="0"/>
    <n v="0"/>
    <n v="0"/>
    <n v="1"/>
    <n v="0"/>
    <n v="0"/>
    <n v="1"/>
    <n v="0"/>
    <n v="0"/>
    <n v="0"/>
    <n v="3"/>
    <n v="3"/>
    <n v="3"/>
    <n v="15"/>
    <n v="4"/>
    <n v="15"/>
    <n v="1"/>
    <n v="6"/>
    <n v="1"/>
    <n v="0"/>
    <n v="3"/>
    <x v="1"/>
    <x v="1"/>
    <x v="1"/>
    <n v="7"/>
    <x v="1"/>
    <n v="28"/>
    <x v="1"/>
    <n v="0"/>
    <n v="0"/>
    <n v="0"/>
    <n v="0"/>
    <n v="0"/>
    <n v="0"/>
    <m/>
    <n v="0"/>
    <n v="3"/>
    <n v="11"/>
    <n v="13"/>
    <x v="1"/>
    <x v="1"/>
    <x v="8"/>
    <x v="0"/>
  </r>
  <r>
    <n v="2177"/>
    <n v="45146"/>
    <n v="1"/>
    <n v="1"/>
    <n v="28"/>
    <x v="2"/>
    <n v="57"/>
    <x v="1"/>
    <n v="2508"/>
    <x v="3"/>
    <n v="1"/>
    <n v="0"/>
    <n v="0"/>
    <n v="0"/>
    <n v="0"/>
    <n v="0"/>
    <n v="0"/>
    <n v="1"/>
    <n v="0"/>
    <n v="0"/>
    <n v="33"/>
    <n v="0"/>
    <n v="5"/>
    <n v="0"/>
    <n v="0"/>
    <n v="15"/>
    <n v="2"/>
    <n v="4"/>
    <n v="1"/>
    <n v="1"/>
    <n v="2"/>
    <x v="1"/>
    <x v="1"/>
    <x v="1"/>
    <n v="9.5"/>
    <x v="1"/>
    <n v="38"/>
    <x v="1"/>
    <n v="0"/>
    <n v="0"/>
    <n v="0"/>
    <n v="0"/>
    <n v="0"/>
    <n v="0"/>
    <m/>
    <n v="0"/>
    <n v="3"/>
    <n v="11"/>
    <n v="23"/>
    <x v="1"/>
    <x v="1"/>
    <x v="3"/>
    <x v="0"/>
  </r>
  <r>
    <n v="2178"/>
    <n v="41769"/>
    <n v="0"/>
    <n v="1"/>
    <n v="31"/>
    <x v="1"/>
    <n v="65"/>
    <x v="0"/>
    <n v="2660"/>
    <x v="3"/>
    <n v="1"/>
    <n v="0"/>
    <n v="0"/>
    <n v="0"/>
    <n v="0"/>
    <n v="1"/>
    <n v="0"/>
    <n v="0"/>
    <n v="0"/>
    <n v="0"/>
    <n v="302"/>
    <n v="29"/>
    <n v="131"/>
    <n v="32"/>
    <n v="0"/>
    <n v="27"/>
    <n v="6"/>
    <n v="8"/>
    <n v="8"/>
    <n v="1"/>
    <n v="7"/>
    <x v="21"/>
    <x v="2"/>
    <x v="2"/>
    <n v="30.875"/>
    <x v="2"/>
    <n v="494"/>
    <x v="3"/>
    <n v="0"/>
    <n v="0"/>
    <n v="0"/>
    <n v="0"/>
    <n v="0"/>
    <n v="0"/>
    <m/>
    <n v="0"/>
    <n v="3"/>
    <n v="11"/>
    <n v="467"/>
    <x v="1"/>
    <x v="1"/>
    <x v="35"/>
    <x v="0"/>
  </r>
  <r>
    <n v="2179"/>
    <n v="88325"/>
    <n v="0"/>
    <n v="0"/>
    <n v="42"/>
    <x v="1"/>
    <n v="39"/>
    <x v="2"/>
    <n v="2303"/>
    <x v="1"/>
    <n v="0"/>
    <n v="0"/>
    <n v="0"/>
    <n v="1"/>
    <n v="0"/>
    <n v="0"/>
    <n v="0"/>
    <n v="1"/>
    <n v="0"/>
    <n v="0"/>
    <n v="519"/>
    <n v="71"/>
    <n v="860"/>
    <n v="93"/>
    <n v="27"/>
    <n v="53"/>
    <n v="1"/>
    <n v="2"/>
    <n v="6"/>
    <n v="2"/>
    <n v="9"/>
    <x v="5"/>
    <x v="2"/>
    <x v="1"/>
    <n v="92.352941176470594"/>
    <x v="0"/>
    <n v="1570"/>
    <x v="0"/>
    <n v="0"/>
    <n v="0"/>
    <n v="0"/>
    <n v="0"/>
    <n v="0"/>
    <n v="0"/>
    <m/>
    <n v="0"/>
    <n v="3"/>
    <n v="11"/>
    <n v="1517"/>
    <x v="1"/>
    <x v="1"/>
    <x v="15"/>
    <x v="1"/>
  </r>
  <r>
    <n v="2180"/>
    <n v="38054"/>
    <n v="1"/>
    <n v="1"/>
    <n v="24"/>
    <x v="2"/>
    <n v="70"/>
    <x v="4"/>
    <n v="2218"/>
    <x v="3"/>
    <n v="1"/>
    <n v="0"/>
    <n v="0"/>
    <n v="0"/>
    <n v="0"/>
    <n v="0"/>
    <n v="0"/>
    <n v="0"/>
    <n v="1"/>
    <n v="0"/>
    <n v="23"/>
    <n v="2"/>
    <n v="17"/>
    <n v="2"/>
    <n v="1"/>
    <n v="0"/>
    <n v="2"/>
    <n v="7"/>
    <n v="2"/>
    <n v="0"/>
    <n v="3"/>
    <x v="7"/>
    <x v="3"/>
    <x v="1"/>
    <n v="9"/>
    <x v="1"/>
    <n v="45"/>
    <x v="1"/>
    <n v="0"/>
    <n v="0"/>
    <n v="0"/>
    <n v="0"/>
    <n v="0"/>
    <n v="0"/>
    <m/>
    <n v="0"/>
    <n v="3"/>
    <n v="11"/>
    <n v="45"/>
    <x v="1"/>
    <x v="1"/>
    <x v="3"/>
    <x v="0"/>
  </r>
  <r>
    <n v="2181"/>
    <n v="80617"/>
    <n v="0"/>
    <n v="0"/>
    <n v="42"/>
    <x v="1"/>
    <n v="25"/>
    <x v="5"/>
    <n v="2784"/>
    <x v="0"/>
    <n v="0"/>
    <n v="0"/>
    <n v="1"/>
    <n v="0"/>
    <n v="0"/>
    <n v="1"/>
    <n v="0"/>
    <n v="0"/>
    <n v="0"/>
    <n v="0"/>
    <n v="594"/>
    <n v="51"/>
    <n v="631"/>
    <n v="72"/>
    <n v="55"/>
    <n v="32"/>
    <n v="1"/>
    <n v="2"/>
    <n v="4"/>
    <n v="6"/>
    <n v="8"/>
    <x v="23"/>
    <x v="2"/>
    <x v="1"/>
    <n v="77.944444444444443"/>
    <x v="0"/>
    <n v="1403"/>
    <x v="4"/>
    <n v="0"/>
    <n v="0"/>
    <n v="0"/>
    <n v="0"/>
    <n v="0"/>
    <n v="0"/>
    <m/>
    <n v="0"/>
    <n v="3"/>
    <n v="11"/>
    <n v="1371"/>
    <x v="1"/>
    <x v="1"/>
    <x v="24"/>
    <x v="1"/>
  </r>
  <r>
    <n v="2182"/>
    <n v="5305"/>
    <n v="0"/>
    <n v="1"/>
    <n v="12"/>
    <x v="5"/>
    <n v="44"/>
    <x v="3"/>
    <n v="2493"/>
    <x v="2"/>
    <n v="0"/>
    <n v="1"/>
    <n v="0"/>
    <n v="0"/>
    <n v="0"/>
    <n v="0"/>
    <n v="0"/>
    <n v="1"/>
    <n v="0"/>
    <n v="0"/>
    <n v="12"/>
    <n v="4"/>
    <n v="7"/>
    <n v="1"/>
    <n v="3"/>
    <n v="5"/>
    <n v="0"/>
    <n v="13"/>
    <n v="1"/>
    <n v="0"/>
    <n v="0"/>
    <x v="8"/>
    <x v="1"/>
    <x v="2"/>
    <n v="27"/>
    <x v="2"/>
    <n v="27"/>
    <x v="1"/>
    <n v="0"/>
    <n v="0"/>
    <n v="0"/>
    <n v="0"/>
    <n v="0"/>
    <n v="0"/>
    <m/>
    <n v="0"/>
    <n v="3"/>
    <n v="11"/>
    <n v="22"/>
    <x v="1"/>
    <x v="1"/>
    <x v="56"/>
    <x v="0"/>
  </r>
  <r>
    <n v="2183"/>
    <n v="36807"/>
    <n v="1"/>
    <n v="1"/>
    <n v="88"/>
    <x v="3"/>
    <n v="66"/>
    <x v="0"/>
    <n v="2715"/>
    <x v="1"/>
    <n v="0"/>
    <n v="0"/>
    <n v="0"/>
    <n v="1"/>
    <n v="0"/>
    <n v="0"/>
    <n v="0"/>
    <n v="1"/>
    <n v="0"/>
    <n v="0"/>
    <n v="4"/>
    <n v="2"/>
    <n v="5"/>
    <n v="0"/>
    <n v="0"/>
    <n v="5"/>
    <n v="1"/>
    <n v="6"/>
    <n v="1"/>
    <n v="0"/>
    <n v="2"/>
    <x v="20"/>
    <x v="1"/>
    <x v="1"/>
    <n v="3.6666666666666665"/>
    <x v="1"/>
    <n v="11"/>
    <x v="1"/>
    <n v="0"/>
    <n v="0"/>
    <n v="0"/>
    <n v="0"/>
    <n v="0"/>
    <n v="0"/>
    <m/>
    <n v="0"/>
    <n v="3"/>
    <n v="11"/>
    <n v="6"/>
    <x v="1"/>
    <x v="1"/>
    <x v="14"/>
    <x v="0"/>
  </r>
  <r>
    <n v="2184"/>
    <n v="28427"/>
    <n v="1"/>
    <n v="0"/>
    <n v="67"/>
    <x v="4"/>
    <n v="37"/>
    <x v="2"/>
    <n v="2624"/>
    <x v="1"/>
    <n v="0"/>
    <n v="0"/>
    <n v="0"/>
    <n v="1"/>
    <n v="0"/>
    <n v="0"/>
    <n v="0"/>
    <n v="1"/>
    <n v="0"/>
    <n v="0"/>
    <n v="18"/>
    <n v="3"/>
    <n v="19"/>
    <n v="3"/>
    <n v="3"/>
    <n v="6"/>
    <n v="2"/>
    <n v="8"/>
    <n v="2"/>
    <n v="0"/>
    <n v="3"/>
    <x v="7"/>
    <x v="3"/>
    <x v="1"/>
    <n v="9.1999999999999993"/>
    <x v="1"/>
    <n v="46"/>
    <x v="1"/>
    <n v="0"/>
    <n v="0"/>
    <n v="0"/>
    <n v="0"/>
    <n v="0"/>
    <n v="0"/>
    <m/>
    <n v="0"/>
    <n v="3"/>
    <n v="11"/>
    <n v="40"/>
    <x v="1"/>
    <x v="1"/>
    <x v="28"/>
    <x v="0"/>
  </r>
  <r>
    <n v="2185"/>
    <n v="82032"/>
    <n v="0"/>
    <n v="0"/>
    <n v="54"/>
    <x v="0"/>
    <n v="72"/>
    <x v="4"/>
    <n v="2244"/>
    <x v="4"/>
    <n v="0"/>
    <n v="0"/>
    <n v="0"/>
    <n v="0"/>
    <n v="1"/>
    <n v="0"/>
    <n v="0"/>
    <n v="0"/>
    <n v="0"/>
    <n v="1"/>
    <n v="332"/>
    <n v="194"/>
    <n v="377"/>
    <n v="149"/>
    <n v="125"/>
    <n v="57"/>
    <n v="0"/>
    <n v="1"/>
    <n v="4"/>
    <n v="6"/>
    <n v="7"/>
    <x v="5"/>
    <x v="2"/>
    <x v="1"/>
    <n v="69.235294117647058"/>
    <x v="0"/>
    <n v="1177"/>
    <x v="4"/>
    <n v="0"/>
    <n v="0"/>
    <n v="0"/>
    <n v="0"/>
    <n v="0"/>
    <n v="0"/>
    <m/>
    <n v="0"/>
    <n v="3"/>
    <n v="11"/>
    <n v="1120"/>
    <x v="1"/>
    <x v="1"/>
    <x v="26"/>
    <x v="0"/>
  </r>
  <r>
    <n v="2186"/>
    <n v="22775"/>
    <n v="1"/>
    <n v="0"/>
    <n v="40"/>
    <x v="1"/>
    <n v="42"/>
    <x v="3"/>
    <n v="2534"/>
    <x v="1"/>
    <n v="0"/>
    <n v="0"/>
    <n v="0"/>
    <n v="1"/>
    <n v="0"/>
    <n v="0"/>
    <n v="0"/>
    <n v="1"/>
    <n v="0"/>
    <n v="0"/>
    <n v="5"/>
    <n v="1"/>
    <n v="8"/>
    <n v="0"/>
    <n v="0"/>
    <n v="1"/>
    <n v="1"/>
    <n v="8"/>
    <n v="1"/>
    <n v="0"/>
    <n v="2"/>
    <x v="20"/>
    <x v="1"/>
    <x v="1"/>
    <n v="4.666666666666667"/>
    <x v="1"/>
    <n v="14"/>
    <x v="1"/>
    <n v="0"/>
    <n v="0"/>
    <n v="0"/>
    <n v="0"/>
    <n v="0"/>
    <n v="0"/>
    <m/>
    <n v="0"/>
    <n v="3"/>
    <n v="11"/>
    <n v="13"/>
    <x v="1"/>
    <x v="1"/>
    <x v="1"/>
    <x v="0"/>
  </r>
  <r>
    <n v="2187"/>
    <n v="40101"/>
    <n v="1"/>
    <n v="0"/>
    <n v="73"/>
    <x v="4"/>
    <n v="35"/>
    <x v="2"/>
    <n v="2782"/>
    <x v="1"/>
    <n v="0"/>
    <n v="0"/>
    <n v="0"/>
    <n v="1"/>
    <n v="0"/>
    <n v="0"/>
    <n v="0"/>
    <n v="0"/>
    <n v="1"/>
    <n v="0"/>
    <n v="171"/>
    <n v="3"/>
    <n v="129"/>
    <n v="26"/>
    <n v="24"/>
    <n v="62"/>
    <n v="4"/>
    <n v="7"/>
    <n v="6"/>
    <n v="1"/>
    <n v="6"/>
    <x v="15"/>
    <x v="4"/>
    <x v="2"/>
    <n v="27.153846153846153"/>
    <x v="2"/>
    <n v="353"/>
    <x v="3"/>
    <n v="0"/>
    <n v="0"/>
    <n v="0"/>
    <n v="0"/>
    <n v="0"/>
    <n v="0"/>
    <m/>
    <n v="0"/>
    <n v="3"/>
    <n v="11"/>
    <n v="291"/>
    <x v="1"/>
    <x v="1"/>
    <x v="18"/>
    <x v="0"/>
  </r>
  <r>
    <n v="2188"/>
    <n v="58025"/>
    <n v="0"/>
    <n v="1"/>
    <n v="81"/>
    <x v="3"/>
    <n v="41"/>
    <x v="3"/>
    <n v="2374"/>
    <x v="2"/>
    <n v="0"/>
    <n v="1"/>
    <n v="0"/>
    <n v="0"/>
    <n v="0"/>
    <n v="0"/>
    <n v="0"/>
    <n v="1"/>
    <n v="0"/>
    <n v="0"/>
    <n v="270"/>
    <n v="31"/>
    <n v="88"/>
    <n v="11"/>
    <n v="48"/>
    <n v="22"/>
    <n v="3"/>
    <n v="4"/>
    <n v="3"/>
    <n v="2"/>
    <n v="10"/>
    <x v="9"/>
    <x v="4"/>
    <x v="1"/>
    <n v="29.866666666666667"/>
    <x v="2"/>
    <n v="448"/>
    <x v="3"/>
    <n v="0"/>
    <n v="0"/>
    <n v="0"/>
    <n v="0"/>
    <n v="0"/>
    <n v="0"/>
    <m/>
    <n v="0"/>
    <n v="3"/>
    <n v="11"/>
    <n v="426"/>
    <x v="1"/>
    <x v="1"/>
    <x v="4"/>
    <x v="0"/>
  </r>
  <r>
    <n v="2189"/>
    <n v="75777"/>
    <n v="0"/>
    <n v="0"/>
    <n v="12"/>
    <x v="5"/>
    <n v="38"/>
    <x v="2"/>
    <n v="2519"/>
    <x v="0"/>
    <n v="0"/>
    <n v="0"/>
    <n v="1"/>
    <n v="0"/>
    <n v="0"/>
    <n v="0"/>
    <n v="0"/>
    <n v="0"/>
    <n v="1"/>
    <n v="0"/>
    <n v="712"/>
    <n v="26"/>
    <n v="538"/>
    <n v="69"/>
    <n v="13"/>
    <n v="80"/>
    <n v="1"/>
    <n v="1"/>
    <n v="3"/>
    <n v="6"/>
    <n v="11"/>
    <x v="2"/>
    <x v="2"/>
    <x v="1"/>
    <n v="67.900000000000006"/>
    <x v="0"/>
    <n v="1358"/>
    <x v="4"/>
    <n v="0"/>
    <n v="0"/>
    <n v="0"/>
    <n v="1"/>
    <n v="1"/>
    <n v="2"/>
    <m/>
    <n v="0"/>
    <n v="3"/>
    <n v="11"/>
    <n v="1278"/>
    <x v="0"/>
    <x v="0"/>
    <x v="21"/>
    <x v="1"/>
  </r>
  <r>
    <n v="2190"/>
    <n v="7500"/>
    <n v="1"/>
    <n v="0"/>
    <n v="7"/>
    <x v="5"/>
    <n v="41"/>
    <x v="3"/>
    <n v="2577"/>
    <x v="1"/>
    <n v="0"/>
    <n v="0"/>
    <n v="0"/>
    <n v="1"/>
    <n v="0"/>
    <n v="1"/>
    <n v="0"/>
    <n v="0"/>
    <n v="0"/>
    <n v="0"/>
    <n v="2"/>
    <n v="8"/>
    <n v="11"/>
    <n v="3"/>
    <n v="8"/>
    <n v="21"/>
    <n v="4"/>
    <n v="7"/>
    <n v="3"/>
    <n v="2"/>
    <n v="2"/>
    <x v="17"/>
    <x v="3"/>
    <x v="2"/>
    <n v="4.5714285714285712"/>
    <x v="1"/>
    <n v="32"/>
    <x v="1"/>
    <n v="0"/>
    <n v="0"/>
    <n v="0"/>
    <n v="0"/>
    <n v="0"/>
    <n v="0"/>
    <m/>
    <n v="0"/>
    <n v="3"/>
    <n v="11"/>
    <n v="11"/>
    <x v="1"/>
    <x v="1"/>
    <x v="23"/>
    <x v="0"/>
  </r>
  <r>
    <n v="2191"/>
    <n v="33562"/>
    <n v="1"/>
    <n v="2"/>
    <n v="33"/>
    <x v="1"/>
    <n v="57"/>
    <x v="1"/>
    <n v="2163"/>
    <x v="2"/>
    <n v="0"/>
    <n v="1"/>
    <n v="0"/>
    <n v="0"/>
    <n v="0"/>
    <n v="0"/>
    <n v="0"/>
    <n v="0"/>
    <n v="1"/>
    <n v="0"/>
    <n v="21"/>
    <n v="12"/>
    <n v="12"/>
    <n v="0"/>
    <n v="3"/>
    <n v="3"/>
    <n v="3"/>
    <n v="4"/>
    <n v="2"/>
    <n v="0"/>
    <n v="4"/>
    <x v="3"/>
    <x v="3"/>
    <x v="1"/>
    <n v="8"/>
    <x v="1"/>
    <n v="48"/>
    <x v="1"/>
    <n v="0"/>
    <n v="0"/>
    <n v="0"/>
    <n v="0"/>
    <n v="0"/>
    <n v="0"/>
    <m/>
    <n v="0"/>
    <n v="3"/>
    <n v="11"/>
    <n v="45"/>
    <x v="1"/>
    <x v="1"/>
    <x v="1"/>
    <x v="0"/>
  </r>
  <r>
    <n v="2192"/>
    <n v="57642"/>
    <n v="0"/>
    <n v="1"/>
    <n v="24"/>
    <x v="2"/>
    <n v="50"/>
    <x v="1"/>
    <n v="2330"/>
    <x v="0"/>
    <n v="0"/>
    <n v="0"/>
    <n v="1"/>
    <n v="0"/>
    <n v="0"/>
    <n v="0"/>
    <n v="0"/>
    <n v="0"/>
    <n v="0"/>
    <n v="1"/>
    <n v="580"/>
    <n v="6"/>
    <n v="58"/>
    <n v="8"/>
    <n v="0"/>
    <n v="27"/>
    <n v="3"/>
    <n v="4"/>
    <n v="7"/>
    <n v="6"/>
    <n v="6"/>
    <x v="19"/>
    <x v="2"/>
    <x v="2"/>
    <n v="34.315789473684212"/>
    <x v="2"/>
    <n v="652"/>
    <x v="2"/>
    <n v="0"/>
    <n v="0"/>
    <n v="1"/>
    <n v="0"/>
    <n v="0"/>
    <n v="1"/>
    <m/>
    <n v="0"/>
    <n v="3"/>
    <n v="11"/>
    <n v="625"/>
    <x v="1"/>
    <x v="1"/>
    <x v="2"/>
    <x v="0"/>
  </r>
  <r>
    <n v="2193"/>
    <n v="58554"/>
    <n v="1"/>
    <n v="1"/>
    <n v="55"/>
    <x v="0"/>
    <n v="52"/>
    <x v="1"/>
    <n v="2800"/>
    <x v="1"/>
    <n v="0"/>
    <n v="0"/>
    <n v="0"/>
    <n v="1"/>
    <n v="0"/>
    <n v="0"/>
    <n v="0"/>
    <n v="1"/>
    <n v="0"/>
    <n v="0"/>
    <n v="368"/>
    <n v="24"/>
    <n v="68"/>
    <n v="38"/>
    <n v="0"/>
    <n v="88"/>
    <n v="6"/>
    <n v="7"/>
    <n v="8"/>
    <n v="2"/>
    <n v="6"/>
    <x v="21"/>
    <x v="2"/>
    <x v="2"/>
    <n v="31.125"/>
    <x v="2"/>
    <n v="498"/>
    <x v="3"/>
    <n v="0"/>
    <n v="0"/>
    <n v="0"/>
    <n v="0"/>
    <n v="0"/>
    <n v="0"/>
    <m/>
    <n v="0"/>
    <n v="3"/>
    <n v="11"/>
    <n v="410"/>
    <x v="1"/>
    <x v="1"/>
    <x v="27"/>
    <x v="0"/>
  </r>
  <r>
    <n v="2194"/>
    <n v="63777"/>
    <n v="1"/>
    <n v="1"/>
    <n v="87"/>
    <x v="3"/>
    <n v="41"/>
    <x v="3"/>
    <n v="2621"/>
    <x v="2"/>
    <n v="0"/>
    <n v="1"/>
    <n v="0"/>
    <n v="0"/>
    <n v="0"/>
    <n v="0"/>
    <n v="0"/>
    <n v="1"/>
    <n v="0"/>
    <n v="0"/>
    <n v="457"/>
    <n v="5"/>
    <n v="106"/>
    <n v="15"/>
    <n v="17"/>
    <n v="53"/>
    <n v="8"/>
    <n v="8"/>
    <n v="11"/>
    <n v="1"/>
    <n v="6"/>
    <x v="23"/>
    <x v="2"/>
    <x v="2"/>
    <n v="33.333333333333336"/>
    <x v="2"/>
    <n v="600"/>
    <x v="2"/>
    <n v="0"/>
    <n v="0"/>
    <n v="0"/>
    <n v="0"/>
    <n v="0"/>
    <n v="0"/>
    <m/>
    <n v="0"/>
    <n v="3"/>
    <n v="11"/>
    <n v="547"/>
    <x v="1"/>
    <x v="1"/>
    <x v="30"/>
    <x v="0"/>
  </r>
  <r>
    <n v="2195"/>
    <n v="57967"/>
    <n v="0"/>
    <n v="1"/>
    <n v="39"/>
    <x v="1"/>
    <n v="58"/>
    <x v="1"/>
    <n v="2642"/>
    <x v="0"/>
    <n v="0"/>
    <n v="0"/>
    <n v="1"/>
    <n v="0"/>
    <n v="0"/>
    <n v="0"/>
    <n v="0"/>
    <n v="1"/>
    <n v="0"/>
    <n v="0"/>
    <n v="229"/>
    <n v="7"/>
    <n v="137"/>
    <n v="4"/>
    <n v="0"/>
    <n v="91"/>
    <n v="5"/>
    <n v="5"/>
    <n v="4"/>
    <n v="2"/>
    <n v="8"/>
    <x v="4"/>
    <x v="4"/>
    <x v="1"/>
    <n v="26.928571428571427"/>
    <x v="2"/>
    <n v="377"/>
    <x v="3"/>
    <n v="0"/>
    <n v="0"/>
    <n v="0"/>
    <n v="0"/>
    <n v="0"/>
    <n v="0"/>
    <m/>
    <n v="0"/>
    <n v="3"/>
    <n v="11"/>
    <n v="286"/>
    <x v="1"/>
    <x v="1"/>
    <x v="35"/>
    <x v="0"/>
  </r>
  <r>
    <n v="2196"/>
    <n v="24434"/>
    <n v="2"/>
    <n v="0"/>
    <n v="9"/>
    <x v="5"/>
    <n v="48"/>
    <x v="3"/>
    <n v="2201"/>
    <x v="2"/>
    <n v="0"/>
    <n v="1"/>
    <n v="0"/>
    <n v="0"/>
    <n v="0"/>
    <n v="0"/>
    <n v="0"/>
    <n v="1"/>
    <n v="0"/>
    <n v="0"/>
    <n v="3"/>
    <n v="2"/>
    <n v="8"/>
    <n v="20"/>
    <n v="0"/>
    <n v="17"/>
    <n v="2"/>
    <n v="7"/>
    <n v="2"/>
    <n v="1"/>
    <n v="2"/>
    <x v="7"/>
    <x v="3"/>
    <x v="2"/>
    <n v="6.6"/>
    <x v="1"/>
    <n v="33"/>
    <x v="1"/>
    <n v="0"/>
    <n v="0"/>
    <n v="0"/>
    <n v="0"/>
    <n v="0"/>
    <n v="0"/>
    <m/>
    <n v="0"/>
    <n v="3"/>
    <n v="11"/>
    <n v="16"/>
    <x v="1"/>
    <x v="1"/>
    <x v="23"/>
    <x v="0"/>
  </r>
  <r>
    <n v="2197"/>
    <n v="11012"/>
    <n v="1"/>
    <n v="0"/>
    <n v="82"/>
    <x v="3"/>
    <n v="36"/>
    <x v="2"/>
    <n v="2629"/>
    <x v="0"/>
    <n v="0"/>
    <n v="0"/>
    <n v="1"/>
    <n v="0"/>
    <n v="0"/>
    <n v="0"/>
    <n v="0"/>
    <n v="1"/>
    <n v="0"/>
    <n v="0"/>
    <n v="24"/>
    <n v="3"/>
    <n v="26"/>
    <n v="7"/>
    <n v="1"/>
    <n v="23"/>
    <n v="3"/>
    <n v="9"/>
    <n v="3"/>
    <n v="1"/>
    <n v="2"/>
    <x v="3"/>
    <x v="3"/>
    <x v="2"/>
    <n v="10.166666666666666"/>
    <x v="1"/>
    <n v="61"/>
    <x v="1"/>
    <n v="0"/>
    <n v="0"/>
    <n v="1"/>
    <n v="0"/>
    <n v="0"/>
    <n v="1"/>
    <m/>
    <n v="0"/>
    <n v="3"/>
    <n v="11"/>
    <n v="38"/>
    <x v="1"/>
    <x v="1"/>
    <x v="14"/>
    <x v="0"/>
  </r>
  <r>
    <n v="2198"/>
    <n v="44802"/>
    <n v="0"/>
    <n v="0"/>
    <n v="71"/>
    <x v="4"/>
    <n v="50"/>
    <x v="1"/>
    <n v="2836"/>
    <x v="0"/>
    <n v="0"/>
    <n v="0"/>
    <n v="1"/>
    <n v="0"/>
    <n v="0"/>
    <n v="0"/>
    <n v="0"/>
    <n v="0"/>
    <n v="1"/>
    <n v="0"/>
    <n v="853"/>
    <n v="10"/>
    <n v="143"/>
    <n v="13"/>
    <n v="10"/>
    <n v="20"/>
    <n v="2"/>
    <n v="8"/>
    <n v="9"/>
    <n v="4"/>
    <n v="12"/>
    <x v="11"/>
    <x v="0"/>
    <x v="1"/>
    <n v="41.16"/>
    <x v="2"/>
    <n v="1029"/>
    <x v="4"/>
    <n v="0"/>
    <n v="0"/>
    <n v="0"/>
    <n v="0"/>
    <n v="0"/>
    <n v="0"/>
    <m/>
    <n v="0"/>
    <n v="3"/>
    <n v="11"/>
    <n v="1009"/>
    <x v="1"/>
    <x v="1"/>
    <x v="43"/>
    <x v="0"/>
  </r>
  <r>
    <n v="2199"/>
    <n v="26816"/>
    <n v="0"/>
    <n v="0"/>
    <n v="50"/>
    <x v="0"/>
    <n v="34"/>
    <x v="2"/>
    <n v="2840"/>
    <x v="0"/>
    <n v="0"/>
    <n v="0"/>
    <n v="1"/>
    <n v="0"/>
    <n v="0"/>
    <n v="0"/>
    <n v="0"/>
    <n v="1"/>
    <n v="0"/>
    <n v="0"/>
    <n v="5"/>
    <n v="1"/>
    <n v="6"/>
    <n v="3"/>
    <n v="4"/>
    <n v="3"/>
    <n v="1"/>
    <n v="4"/>
    <n v="0"/>
    <n v="0"/>
    <n v="3"/>
    <x v="20"/>
    <x v="1"/>
    <x v="1"/>
    <n v="6.333333333333333"/>
    <x v="1"/>
    <n v="19"/>
    <x v="1"/>
    <n v="0"/>
    <n v="0"/>
    <n v="0"/>
    <n v="0"/>
    <n v="0"/>
    <n v="0"/>
    <m/>
    <n v="0"/>
    <n v="3"/>
    <n v="11"/>
    <n v="16"/>
    <x v="1"/>
    <x v="1"/>
    <x v="8"/>
    <x v="0"/>
  </r>
  <r>
    <n v="2200"/>
    <n v="34421"/>
    <n v="1"/>
    <n v="0"/>
    <n v="81"/>
    <x v="3"/>
    <n v="46"/>
    <x v="3"/>
    <n v="2522"/>
    <x v="2"/>
    <n v="0"/>
    <n v="1"/>
    <n v="0"/>
    <n v="0"/>
    <n v="0"/>
    <n v="0"/>
    <n v="0"/>
    <n v="1"/>
    <n v="0"/>
    <n v="0"/>
    <n v="3"/>
    <n v="3"/>
    <n v="7"/>
    <n v="6"/>
    <n v="2"/>
    <n v="9"/>
    <n v="1"/>
    <n v="7"/>
    <n v="1"/>
    <n v="0"/>
    <n v="2"/>
    <x v="20"/>
    <x v="1"/>
    <x v="1"/>
    <n v="7"/>
    <x v="1"/>
    <n v="21"/>
    <x v="1"/>
    <n v="0"/>
    <n v="0"/>
    <n v="0"/>
    <n v="0"/>
    <n v="0"/>
    <n v="0"/>
    <m/>
    <n v="0"/>
    <n v="3"/>
    <n v="11"/>
    <n v="12"/>
    <x v="1"/>
    <x v="1"/>
    <x v="14"/>
    <x v="0"/>
  </r>
  <r>
    <n v="2201"/>
    <n v="61223"/>
    <n v="0"/>
    <n v="1"/>
    <n v="46"/>
    <x v="0"/>
    <n v="53"/>
    <x v="1"/>
    <n v="2540"/>
    <x v="2"/>
    <n v="0"/>
    <n v="1"/>
    <n v="0"/>
    <n v="0"/>
    <n v="0"/>
    <n v="0"/>
    <n v="0"/>
    <n v="1"/>
    <n v="0"/>
    <n v="0"/>
    <n v="709"/>
    <n v="43"/>
    <n v="182"/>
    <n v="42"/>
    <n v="118"/>
    <n v="247"/>
    <n v="2"/>
    <n v="5"/>
    <n v="9"/>
    <n v="3"/>
    <n v="4"/>
    <x v="21"/>
    <x v="2"/>
    <x v="2"/>
    <n v="68.375"/>
    <x v="0"/>
    <n v="1094"/>
    <x v="4"/>
    <n v="0"/>
    <n v="0"/>
    <n v="0"/>
    <n v="0"/>
    <n v="0"/>
    <n v="0"/>
    <m/>
    <n v="0"/>
    <n v="3"/>
    <n v="11"/>
    <n v="847"/>
    <x v="1"/>
    <x v="1"/>
    <x v="26"/>
    <x v="0"/>
  </r>
  <r>
    <n v="2202"/>
    <n v="64014"/>
    <n v="2"/>
    <n v="1"/>
    <n v="56"/>
    <x v="0"/>
    <n v="74"/>
    <x v="4"/>
    <n v="2178"/>
    <x v="1"/>
    <n v="0"/>
    <n v="0"/>
    <n v="0"/>
    <n v="1"/>
    <n v="0"/>
    <n v="0"/>
    <n v="0"/>
    <n v="0"/>
    <n v="0"/>
    <n v="1"/>
    <n v="406"/>
    <n v="0"/>
    <n v="30"/>
    <n v="0"/>
    <n v="0"/>
    <n v="8"/>
    <n v="7"/>
    <n v="7"/>
    <n v="8"/>
    <n v="2"/>
    <n v="5"/>
    <x v="9"/>
    <x v="4"/>
    <x v="2"/>
    <n v="29.066666666666666"/>
    <x v="2"/>
    <n v="436"/>
    <x v="3"/>
    <n v="1"/>
    <n v="0"/>
    <n v="0"/>
    <n v="0"/>
    <n v="0"/>
    <n v="1"/>
    <m/>
    <n v="0"/>
    <n v="3"/>
    <n v="11"/>
    <n v="428"/>
    <x v="1"/>
    <x v="1"/>
    <x v="27"/>
    <x v="0"/>
  </r>
  <r>
    <n v="2203"/>
    <n v="56981"/>
    <n v="0"/>
    <n v="0"/>
    <n v="91"/>
    <x v="3"/>
    <n v="39"/>
    <x v="2"/>
    <n v="2314"/>
    <x v="3"/>
    <n v="1"/>
    <n v="0"/>
    <n v="0"/>
    <n v="0"/>
    <n v="0"/>
    <n v="0"/>
    <n v="0"/>
    <n v="1"/>
    <n v="0"/>
    <n v="0"/>
    <n v="908"/>
    <n v="48"/>
    <n v="217"/>
    <n v="32"/>
    <n v="12"/>
    <n v="24"/>
    <n v="1"/>
    <n v="6"/>
    <n v="2"/>
    <n v="3"/>
    <n v="13"/>
    <x v="23"/>
    <x v="2"/>
    <x v="1"/>
    <n v="67.611111111111114"/>
    <x v="0"/>
    <n v="1217"/>
    <x v="4"/>
    <n v="0"/>
    <n v="0"/>
    <n v="0"/>
    <n v="1"/>
    <n v="0"/>
    <n v="1"/>
    <m/>
    <n v="0"/>
    <n v="3"/>
    <n v="11"/>
    <n v="1193"/>
    <x v="1"/>
    <x v="1"/>
    <x v="9"/>
    <x v="0"/>
  </r>
  <r>
    <n v="2204"/>
    <n v="69245"/>
    <n v="0"/>
    <n v="1"/>
    <n v="8"/>
    <x v="5"/>
    <n v="64"/>
    <x v="0"/>
    <n v="2315"/>
    <x v="1"/>
    <n v="0"/>
    <n v="0"/>
    <n v="0"/>
    <n v="1"/>
    <n v="0"/>
    <n v="0"/>
    <n v="0"/>
    <n v="0"/>
    <n v="1"/>
    <n v="0"/>
    <n v="428"/>
    <n v="30"/>
    <n v="214"/>
    <n v="80"/>
    <n v="30"/>
    <n v="61"/>
    <n v="2"/>
    <n v="3"/>
    <n v="6"/>
    <n v="5"/>
    <n v="10"/>
    <x v="27"/>
    <x v="0"/>
    <x v="1"/>
    <n v="37.238095238095241"/>
    <x v="2"/>
    <n v="782"/>
    <x v="2"/>
    <n v="0"/>
    <n v="0"/>
    <n v="0"/>
    <n v="0"/>
    <n v="0"/>
    <n v="0"/>
    <m/>
    <n v="0"/>
    <n v="3"/>
    <n v="11"/>
    <n v="721"/>
    <x v="1"/>
    <x v="1"/>
    <x v="17"/>
    <x v="0"/>
  </r>
  <r>
    <n v="2205"/>
    <n v="52869"/>
    <n v="1"/>
    <n v="1"/>
    <n v="40"/>
    <x v="1"/>
    <n v="66"/>
    <x v="0"/>
    <n v="2781"/>
    <x v="2"/>
    <n v="0"/>
    <n v="1"/>
    <n v="0"/>
    <n v="0"/>
    <n v="0"/>
    <n v="0"/>
    <n v="0"/>
    <n v="0"/>
    <n v="0"/>
    <n v="1"/>
    <n v="84"/>
    <n v="3"/>
    <n v="61"/>
    <n v="2"/>
    <n v="1"/>
    <n v="21"/>
    <n v="3"/>
    <n v="7"/>
    <n v="3"/>
    <n v="1"/>
    <n v="4"/>
    <x v="6"/>
    <x v="3"/>
    <x v="1"/>
    <n v="18.875"/>
    <x v="1"/>
    <n v="151"/>
    <x v="3"/>
    <n v="0"/>
    <n v="0"/>
    <n v="0"/>
    <n v="0"/>
    <n v="0"/>
    <n v="0"/>
    <m/>
    <n v="0"/>
    <n v="3"/>
    <n v="11"/>
    <n v="130"/>
    <x v="0"/>
    <x v="0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0" rowHeaderCaption="Total Compras">
  <location ref="A48:B54" firstHeaderRow="1" firstDataRow="1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showAll="0">
      <items count="7">
        <item x="5"/>
        <item x="2"/>
        <item x="3"/>
        <item x="1"/>
        <item x="0"/>
        <item x="4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34">
        <item x="31"/>
        <item x="8"/>
        <item x="32"/>
        <item x="20"/>
        <item x="1"/>
        <item x="7"/>
        <item x="3"/>
        <item x="17"/>
        <item x="6"/>
        <item x="25"/>
        <item x="16"/>
        <item x="12"/>
        <item x="10"/>
        <item x="15"/>
        <item x="4"/>
        <item x="9"/>
        <item x="21"/>
        <item x="5"/>
        <item x="23"/>
        <item x="19"/>
        <item x="2"/>
        <item x="27"/>
        <item x="0"/>
        <item x="18"/>
        <item x="13"/>
        <item x="11"/>
        <item x="22"/>
        <item x="26"/>
        <item x="14"/>
        <item x="29"/>
        <item x="30"/>
        <item x="24"/>
        <item x="28"/>
        <item t="default"/>
      </items>
    </pivotField>
    <pivotField axis="axisRow" showAll="0">
      <items count="16">
        <item x="1"/>
        <item x="3"/>
        <item x="4"/>
        <item x="2"/>
        <item x="0"/>
        <item m="1" x="8"/>
        <item h="1" x="5"/>
        <item m="1" x="11"/>
        <item m="1" x="7"/>
        <item m="1" x="10"/>
        <item m="1" x="14"/>
        <item m="1" x="12"/>
        <item m="1" x="9"/>
        <item m="1" x="6"/>
        <item m="1" x="13"/>
        <item t="default"/>
      </items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9">
        <item x="1"/>
        <item x="3"/>
        <item x="2"/>
        <item x="4"/>
        <item x="0"/>
        <item m="1" x="5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3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req. Relativa" fld="0" subtotal="count" showDataAs="percentOfCol" baseField="33" baseItem="1" numFmtId="9"/>
  </dataFields>
  <formats count="2">
    <format dxfId="342">
      <pivotArea outline="0" collapsedLevelsAreSubtotals="1" fieldPosition="0"/>
    </format>
    <format dxfId="341">
      <pivotArea outline="0" collapsedLevelsAreSubtotals="1" fieldPosition="0"/>
    </format>
  </formats>
  <chartFormats count="9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7" rowHeaderCaption="Estado Civil">
  <location ref="A39:B45" firstHeaderRow="1" firstDataRow="1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showAll="0">
      <items count="7">
        <item x="5"/>
        <item x="2"/>
        <item x="3"/>
        <item x="1"/>
        <item x="0"/>
        <item x="4"/>
        <item t="default"/>
      </items>
    </pivotField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9">
        <item x="1"/>
        <item x="3"/>
        <item x="2"/>
        <item x="4"/>
        <item x="0"/>
        <item m="1" x="5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Freq. Relativa" fld="0" subtotal="count" showDataAs="percentOfCol" baseField="33" baseItem="1" numFmtId="9"/>
  </dataFields>
  <formats count="2">
    <format dxfId="344">
      <pivotArea outline="0" collapsedLevelsAreSubtotals="1" fieldPosition="0"/>
    </format>
    <format dxfId="343">
      <pivotArea outline="0" collapsedLevelsAreSubtotals="1" fieldPosition="0"/>
    </format>
  </format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2" rowHeaderCaption="Idade (Age)">
  <location ref="A29:B36" firstHeaderRow="1" firstDataRow="1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axis="axisRow" showAll="0">
      <items count="7">
        <item x="5"/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9">
        <item x="1"/>
        <item x="3"/>
        <item x="2"/>
        <item x="4"/>
        <item x="0"/>
        <item m="1" x="5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Freq. Relativa" fld="0" subtotal="count" showDataAs="percentOfCol" baseField="33" baseItem="1" numFmtId="9"/>
  </dataFields>
  <formats count="2">
    <format dxfId="346">
      <pivotArea outline="0" collapsedLevelsAreSubtotals="1" fieldPosition="0"/>
    </format>
    <format dxfId="345">
      <pivotArea outline="0" collapsedLevelsAreSubtotals="1" fieldPosition="0"/>
    </format>
  </format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7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3" rowHeaderCaption="Canal de Compras">
  <location ref="A22:B26" firstHeaderRow="1" firstDataRow="1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9">
        <item x="1"/>
        <item x="3"/>
        <item x="2"/>
        <item x="4"/>
        <item x="0"/>
        <item m="1" x="5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3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Freq. Relativa" fld="0" subtotal="count" showDataAs="percentOfCol" baseField="33" baseItem="1" numFmtId="9"/>
  </dataFields>
  <formats count="2">
    <format dxfId="348">
      <pivotArea outline="0" collapsedLevelsAreSubtotals="1" fieldPosition="0"/>
    </format>
    <format dxfId="347">
      <pivotArea outline="0" collapsedLevelsAreSubtotals="1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6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8" rowHeaderCaption="Total Gasto (MnTotal)">
  <location ref="A13:B19" firstHeaderRow="1" firstDataRow="1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9">
        <item x="1"/>
        <item x="3"/>
        <item x="2"/>
        <item x="4"/>
        <item x="0"/>
        <item m="1" x="5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3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req. Relativa" fld="0" subtotal="count" showDataAs="percentOfCol" baseField="37" baseItem="0" numFmtId="9"/>
  </dataFields>
  <formats count="2">
    <format dxfId="350">
      <pivotArea outline="0" collapsedLevelsAreSubtotals="1" fieldPosition="0"/>
    </format>
    <format dxfId="349">
      <pivotArea outline="0" collapsedLevelsAreSubtotals="1" fieldPosition="0"/>
    </format>
  </formats>
  <chartFormats count="1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7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7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15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0" rowHeaderCaption="Recência (Recency)">
  <location ref="A3:B10" firstHeaderRow="1" firstDataRow="1" firstDataCol="1"/>
  <pivotFields count="53">
    <pivotField dataField="1" showAll="0"/>
    <pivotField numFmtId="164" showAll="0"/>
    <pivotField showAll="0"/>
    <pivotField showAll="0"/>
    <pivotField showAll="0"/>
    <pivotField axis="axisRow" showAll="0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5"/>
  </rowFields>
  <rowItems count="7">
    <i>
      <x v="1"/>
    </i>
    <i>
      <x v="3"/>
    </i>
    <i>
      <x v="5"/>
    </i>
    <i>
      <x v="7"/>
    </i>
    <i>
      <x v="9"/>
    </i>
    <i>
      <x v="11"/>
    </i>
    <i t="grand">
      <x/>
    </i>
  </rowItems>
  <colItems count="1">
    <i/>
  </colItems>
  <dataFields count="1">
    <dataField name="Freq. Relativa" fld="0" subtotal="count" showDataAs="percentOfCol" baseField="5" baseItem="7" numFmtId="10"/>
  </dataFields>
  <formats count="6">
    <format dxfId="356">
      <pivotArea collapsedLevelsAreSubtotals="1" fieldPosition="0">
        <references count="1">
          <reference field="5" count="0"/>
        </references>
      </pivotArea>
    </format>
    <format dxfId="355">
      <pivotArea collapsedLevelsAreSubtotals="1" fieldPosition="0">
        <references count="1">
          <reference field="5" count="0"/>
        </references>
      </pivotArea>
    </format>
    <format dxfId="354">
      <pivotArea grandRow="1" outline="0" collapsedLevelsAreSubtotals="1" fieldPosition="0"/>
    </format>
    <format dxfId="353">
      <pivotArea grandRow="1" outline="0" collapsedLevelsAreSubtotals="1" fieldPosition="0"/>
    </format>
    <format dxfId="352">
      <pivotArea grandRow="1" outline="0" collapsedLevelsAreSubtotals="1" fieldPosition="0"/>
    </format>
    <format dxfId="351">
      <pivotArea grandRow="1"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7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anal Predominante" colHeaderCaption="Aceitou a campanha?">
  <location ref="A56:G62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9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33"/>
  </rowFields>
  <rowItems count="4">
    <i>
      <x v="1"/>
    </i>
    <i>
      <x v="2"/>
    </i>
    <i>
      <x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2">
    <format dxfId="185">
      <pivotArea field="49" type="button" dataOnly="0" labelOnly="1" outline="0" axis="axisCol" fieldPosition="0"/>
    </format>
    <format dxfId="184">
      <pivotArea field="49" type="button" dataOnly="0" labelOnly="1" outline="0" axis="axisCol" fieldPosition="0"/>
    </format>
    <format dxfId="183">
      <pivotArea outline="0" fieldPosition="0">
        <references count="1">
          <reference field="4294967294" count="1">
            <x v="1"/>
          </reference>
        </references>
      </pivotArea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type="origin" dataOnly="0" labelOnly="1" outline="0" fieldPosition="0"/>
    </format>
    <format dxfId="179">
      <pivotArea field="49" type="button" dataOnly="0" labelOnly="1" outline="0" axis="axisCol" fieldPosition="0"/>
    </format>
    <format dxfId="178">
      <pivotArea field="-2" type="button" dataOnly="0" labelOnly="1" outline="0" axis="axisCol" fieldPosition="1"/>
    </format>
    <format dxfId="177">
      <pivotArea type="topRight" dataOnly="0" labelOnly="1" outline="0" fieldPosition="0"/>
    </format>
    <format dxfId="176">
      <pivotArea field="5" type="button" dataOnly="0" labelOnly="1" outline="0"/>
    </format>
    <format dxfId="175">
      <pivotArea dataOnly="0" labelOnly="1" grandRow="1" outline="0" fieldPosition="0"/>
    </format>
    <format dxfId="174">
      <pivotArea dataOnly="0" labelOnly="1" fieldPosition="0">
        <references count="1">
          <reference field="49" count="0"/>
        </references>
      </pivotArea>
    </format>
    <format dxfId="173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0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9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167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66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65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4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cência" colHeaderCaption="Aceitou a campanha?">
  <location ref="A9:G18" firstHeaderRow="1" firstDataRow="3" firstDataCol="1"/>
  <pivotFields count="53">
    <pivotField dataField="1" showAll="0"/>
    <pivotField numFmtId="164" showAll="0"/>
    <pivotField showAll="0"/>
    <pivotField showAll="0"/>
    <pivotField showAll="0"/>
    <pivotField axis="axisRow" showAll="0" sortType="ascending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5"/>
  </rowFields>
  <rowItems count="7">
    <i>
      <x v="1"/>
    </i>
    <i>
      <x v="3"/>
    </i>
    <i>
      <x v="5"/>
    </i>
    <i>
      <x v="7"/>
    </i>
    <i>
      <x v="9"/>
    </i>
    <i>
      <x v="11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32">
    <format dxfId="217">
      <pivotArea field="49" type="button" dataOnly="0" labelOnly="1" outline="0" axis="axisCol" fieldPosition="0"/>
    </format>
    <format dxfId="216">
      <pivotArea field="49" type="button" dataOnly="0" labelOnly="1" outline="0" axis="axisCol" fieldPosition="0"/>
    </format>
    <format dxfId="215">
      <pivotArea outline="0" fieldPosition="0">
        <references count="1">
          <reference field="4294967294" count="1">
            <x v="1"/>
          </reference>
        </references>
      </pivotArea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type="origin" dataOnly="0" labelOnly="1" outline="0" fieldPosition="0"/>
    </format>
    <format dxfId="211">
      <pivotArea field="49" type="button" dataOnly="0" labelOnly="1" outline="0" axis="axisCol" fieldPosition="0"/>
    </format>
    <format dxfId="210">
      <pivotArea field="-2" type="button" dataOnly="0" labelOnly="1" outline="0" axis="axisCol" fieldPosition="1"/>
    </format>
    <format dxfId="209">
      <pivotArea type="topRight" dataOnly="0" labelOnly="1" outline="0" fieldPosition="0"/>
    </format>
    <format dxfId="208">
      <pivotArea field="5" type="button" dataOnly="0" labelOnly="1" outline="0" axis="axisRow" fieldPosition="0"/>
    </format>
    <format dxfId="207">
      <pivotArea dataOnly="0" labelOnly="1" fieldPosition="0">
        <references count="1">
          <reference field="5" count="0"/>
        </references>
      </pivotArea>
    </format>
    <format dxfId="206">
      <pivotArea dataOnly="0" labelOnly="1" grandRow="1" outline="0" fieldPosition="0"/>
    </format>
    <format dxfId="205">
      <pivotArea dataOnly="0" labelOnly="1" fieldPosition="0">
        <references count="1">
          <reference field="49" count="0"/>
        </references>
      </pivotArea>
    </format>
    <format dxfId="204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3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2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1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0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198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197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196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195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194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193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0"/>
        </references>
      </pivotArea>
    </format>
    <format dxfId="192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0"/>
        </references>
      </pivotArea>
    </format>
    <format dxfId="191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0"/>
        </references>
      </pivotArea>
    </format>
    <format dxfId="190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0"/>
          </reference>
        </references>
      </pivotArea>
    </format>
    <format dxfId="189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88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87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6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Aceitação da Campanha">
  <location ref="A3:C6" firstHeaderRow="0" firstDataRow="1" firstDataCol="1"/>
  <pivotFields count="53">
    <pivotField dataFiel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4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oluta" fld="0" subtotal="count" baseField="0" baseItem="0"/>
    <dataField name="Freq. Relativa" fld="0" subtotal="count" showDataAs="percentOfCol" baseField="0" baseItem="0" numFmtId="10"/>
  </dataFields>
  <formats count="6">
    <format dxfId="223">
      <pivotArea collapsedLevelsAreSubtotals="1" fieldPosition="0">
        <references count="2">
          <reference field="4294967294" count="1" selected="0">
            <x v="1"/>
          </reference>
          <reference field="49" count="1">
            <x v="0"/>
          </reference>
        </references>
      </pivotArea>
    </format>
    <format dxfId="222">
      <pivotArea collapsedLevelsAreSubtotals="1" fieldPosition="0">
        <references count="2">
          <reference field="4294967294" count="1" selected="0">
            <x v="1"/>
          </reference>
          <reference field="49" count="1">
            <x v="1"/>
          </reference>
        </references>
      </pivotArea>
    </format>
    <format dxfId="221">
      <pivotArea field="4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20">
      <pivotArea collapsedLevelsAreSubtotals="1" fieldPosition="0">
        <references count="2">
          <reference field="4294967294" count="1" selected="0">
            <x v="1"/>
          </reference>
          <reference field="49" count="1">
            <x v="1"/>
          </reference>
        </references>
      </pivotArea>
    </format>
    <format dxfId="219">
      <pivotArea collapsedLevelsAreSubtotals="1" fieldPosition="0">
        <references count="2">
          <reference field="4294967294" count="1" selected="0">
            <x v="1"/>
          </reference>
          <reference field="49" count="1">
            <x v="1"/>
          </reference>
        </references>
      </pivotArea>
    </format>
    <format dxfId="218">
      <pivotArea field="4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9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otal Gasto Pelo Cliente" colHeaderCaption="Aceitou a campanha?">
  <location ref="A77:G85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49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axis="axisRow" showAll="0">
      <items count="9">
        <item x="1"/>
        <item x="3"/>
        <item x="2"/>
        <item x="4"/>
        <item m="1" x="6"/>
        <item m="1" x="7"/>
        <item m="1"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37"/>
  </rowFields>
  <rowItems count="6">
    <i>
      <x/>
    </i>
    <i>
      <x v="1"/>
    </i>
    <i>
      <x v="2"/>
    </i>
    <i>
      <x v="3"/>
    </i>
    <i>
      <x v="7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2">
    <format dxfId="245">
      <pivotArea field="49" type="button" dataOnly="0" labelOnly="1" outline="0" axis="axisCol" fieldPosition="0"/>
    </format>
    <format dxfId="244">
      <pivotArea field="49" type="button" dataOnly="0" labelOnly="1" outline="0" axis="axisCol" fieldPosition="0"/>
    </format>
    <format dxfId="243">
      <pivotArea outline="0" fieldPosition="0">
        <references count="1">
          <reference field="4294967294" count="1">
            <x v="1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49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5" type="button" dataOnly="0" labelOnly="1" outline="0"/>
    </format>
    <format dxfId="235">
      <pivotArea dataOnly="0" labelOnly="1" grandRow="1" outline="0" fieldPosition="0"/>
    </format>
    <format dxfId="234">
      <pivotArea dataOnly="0" labelOnly="1" fieldPosition="0">
        <references count="1">
          <reference field="49" count="0"/>
        </references>
      </pivotArea>
    </format>
    <format dxfId="233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2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1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0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228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227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26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25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4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Idade" colHeaderCaption="Aceitou a campanha?">
  <location ref="A21:G30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axis="axisRow" showAll="0">
      <items count="7">
        <item x="5"/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9">
    <format dxfId="274">
      <pivotArea field="49" type="button" dataOnly="0" labelOnly="1" outline="0" axis="axisCol" fieldPosition="0"/>
    </format>
    <format dxfId="273">
      <pivotArea field="49" type="button" dataOnly="0" labelOnly="1" outline="0" axis="axisCol" fieldPosition="0"/>
    </format>
    <format dxfId="272">
      <pivotArea outline="0" fieldPosition="0">
        <references count="1">
          <reference field="4294967294" count="1">
            <x v="1"/>
          </reference>
        </references>
      </pivotArea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type="origin" dataOnly="0" labelOnly="1" outline="0" fieldPosition="0"/>
    </format>
    <format dxfId="268">
      <pivotArea field="49" type="button" dataOnly="0" labelOnly="1" outline="0" axis="axisCol" fieldPosition="0"/>
    </format>
    <format dxfId="267">
      <pivotArea field="-2" type="button" dataOnly="0" labelOnly="1" outline="0" axis="axisCol" fieldPosition="1"/>
    </format>
    <format dxfId="266">
      <pivotArea type="topRight" dataOnly="0" labelOnly="1" outline="0" fieldPosition="0"/>
    </format>
    <format dxfId="265">
      <pivotArea field="5" type="button" dataOnly="0" labelOnly="1" outline="0"/>
    </format>
    <format dxfId="264">
      <pivotArea dataOnly="0" labelOnly="1" grandRow="1" outline="0" fieldPosition="0"/>
    </format>
    <format dxfId="263">
      <pivotArea dataOnly="0" labelOnly="1" fieldPosition="0">
        <references count="1">
          <reference field="49" count="0"/>
        </references>
      </pivotArea>
    </format>
    <format dxfId="262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61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0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256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55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54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3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2">
      <pivotArea collapsedLevelsAreSubtotals="1" fieldPosition="0">
        <references count="3">
          <reference field="4294967294" count="1" selected="0">
            <x v="1"/>
          </reference>
          <reference field="7" count="0"/>
          <reference field="49" count="1" selected="0">
            <x v="0"/>
          </reference>
        </references>
      </pivotArea>
    </format>
    <format dxfId="251">
      <pivotArea collapsedLevelsAreSubtotals="1" fieldPosition="0">
        <references count="3">
          <reference field="4294967294" count="1" selected="0">
            <x v="1"/>
          </reference>
          <reference field="7" count="0"/>
          <reference field="49" count="1" selected="0">
            <x v="1"/>
          </reference>
        </references>
      </pivotArea>
    </format>
    <format dxfId="250">
      <pivotArea collapsedLevelsAreSubtotals="1" fieldPosition="0">
        <references count="3">
          <reference field="4294967294" count="1" selected="0">
            <x v="1"/>
          </reference>
          <reference field="7" count="0"/>
          <reference field="49" count="1" selected="0">
            <x v="1"/>
          </reference>
        </references>
      </pivotArea>
    </format>
    <format dxfId="249">
      <pivotArea collapsedLevelsAreSubtotals="1" fieldPosition="0">
        <references count="3">
          <reference field="4294967294" count="1" selected="0">
            <x v="1"/>
          </reference>
          <reference field="7" count="0"/>
          <reference field="49" count="1" selected="0">
            <x v="1"/>
          </reference>
        </references>
      </pivotArea>
    </format>
    <format dxfId="248">
      <pivotArea field="7" grandCol="1" collapsedLevelsAreSubtotals="1" axis="axisRow" fieldPosition="0">
        <references count="2">
          <reference field="4294967294" count="1" selected="0">
            <x v="1"/>
          </reference>
          <reference field="7" count="0"/>
        </references>
      </pivotArea>
    </format>
    <format dxfId="247">
      <pivotArea field="7" grandCol="1" collapsedLevelsAreSubtotals="1" axis="axisRow" fieldPosition="0">
        <references count="2">
          <reference field="4294967294" count="1" selected="0">
            <x v="1"/>
          </reference>
          <reference field="7" count="0"/>
        </references>
      </pivotArea>
    </format>
    <format dxfId="246">
      <pivotArea field="7" grandCol="1" collapsedLevelsAreSubtotals="1" axis="axisRow" fieldPosition="0">
        <references count="2">
          <reference field="4294967294" count="1" selected="0">
            <x v="1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ela dinâmica6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otal de Compras" colHeaderCaption="Aceitou a campanha?">
  <location ref="A44:G53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m="1" x="10"/>
        <item x="1"/>
        <item x="3"/>
        <item x="4"/>
        <item x="2"/>
        <item m="1" x="14"/>
        <item m="1" x="9"/>
        <item m="1" x="8"/>
        <item m="1" x="11"/>
        <item m="1" x="7"/>
        <item m="1" x="12"/>
        <item m="1" x="6"/>
        <item m="1" x="13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32"/>
  </rowFields>
  <rowItems count="7">
    <i>
      <x/>
    </i>
    <i>
      <x v="2"/>
    </i>
    <i>
      <x v="3"/>
    </i>
    <i>
      <x v="4"/>
    </i>
    <i>
      <x v="5"/>
    </i>
    <i>
      <x v="14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2">
    <format dxfId="296">
      <pivotArea field="49" type="button" dataOnly="0" labelOnly="1" outline="0" axis="axisCol" fieldPosition="0"/>
    </format>
    <format dxfId="295">
      <pivotArea field="49" type="button" dataOnly="0" labelOnly="1" outline="0" axis="axisCol" fieldPosition="0"/>
    </format>
    <format dxfId="294">
      <pivotArea outline="0" fieldPosition="0">
        <references count="1">
          <reference field="4294967294" count="1">
            <x v="1"/>
          </reference>
        </references>
      </pivotArea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type="origin" dataOnly="0" labelOnly="1" outline="0" fieldPosition="0"/>
    </format>
    <format dxfId="290">
      <pivotArea field="49" type="button" dataOnly="0" labelOnly="1" outline="0" axis="axisCol" fieldPosition="0"/>
    </format>
    <format dxfId="289">
      <pivotArea field="-2" type="button" dataOnly="0" labelOnly="1" outline="0" axis="axisCol" fieldPosition="1"/>
    </format>
    <format dxfId="288">
      <pivotArea type="topRight" dataOnly="0" labelOnly="1" outline="0" fieldPosition="0"/>
    </format>
    <format dxfId="287">
      <pivotArea field="5" type="button" dataOnly="0" labelOnly="1" outline="0"/>
    </format>
    <format dxfId="286">
      <pivotArea dataOnly="0" labelOnly="1" grandRow="1" outline="0" fieldPosition="0"/>
    </format>
    <format dxfId="285">
      <pivotArea dataOnly="0" labelOnly="1" fieldPosition="0">
        <references count="1">
          <reference field="49" count="0"/>
        </references>
      </pivotArea>
    </format>
    <format dxfId="284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83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82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81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80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279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278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77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76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5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ela dinâmica8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icket Médio" colHeaderCaption="Aceitou a campanha?">
  <location ref="A66:G72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49" count="1" selected="0">
              <x v="0"/>
            </reference>
          </references>
        </pivotArea>
      </autoSortScope>
    </pivotField>
    <pivotField showAll="0"/>
    <pivotField axis="axisRow" showAll="0">
      <items count="6">
        <item x="1"/>
        <item x="2"/>
        <item m="1" x="4"/>
        <item m="1" x="3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35"/>
  </rowFields>
  <rowItems count="4">
    <i>
      <x/>
    </i>
    <i>
      <x v="1"/>
    </i>
    <i>
      <x v="4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2">
    <format dxfId="318">
      <pivotArea field="49" type="button" dataOnly="0" labelOnly="1" outline="0" axis="axisCol" fieldPosition="0"/>
    </format>
    <format dxfId="317">
      <pivotArea field="49" type="button" dataOnly="0" labelOnly="1" outline="0" axis="axisCol" fieldPosition="0"/>
    </format>
    <format dxfId="316">
      <pivotArea outline="0" fieldPosition="0">
        <references count="1">
          <reference field="4294967294" count="1">
            <x v="1"/>
          </reference>
        </references>
      </pivotArea>
    </format>
    <format dxfId="315">
      <pivotArea type="all" dataOnly="0" outline="0" fieldPosition="0"/>
    </format>
    <format dxfId="314">
      <pivotArea outline="0" collapsedLevelsAreSubtotals="1" fieldPosition="0"/>
    </format>
    <format dxfId="313">
      <pivotArea type="origin" dataOnly="0" labelOnly="1" outline="0" fieldPosition="0"/>
    </format>
    <format dxfId="312">
      <pivotArea field="49" type="button" dataOnly="0" labelOnly="1" outline="0" axis="axisCol" fieldPosition="0"/>
    </format>
    <format dxfId="311">
      <pivotArea field="-2" type="button" dataOnly="0" labelOnly="1" outline="0" axis="axisCol" fieldPosition="1"/>
    </format>
    <format dxfId="310">
      <pivotArea type="topRight" dataOnly="0" labelOnly="1" outline="0" fieldPosition="0"/>
    </format>
    <format dxfId="309">
      <pivotArea field="5" type="button" dataOnly="0" labelOnly="1" outline="0"/>
    </format>
    <format dxfId="308">
      <pivotArea dataOnly="0" labelOnly="1" grandRow="1" outline="0" fieldPosition="0"/>
    </format>
    <format dxfId="307">
      <pivotArea dataOnly="0" labelOnly="1" fieldPosition="0">
        <references count="1">
          <reference field="49" count="0"/>
        </references>
      </pivotArea>
    </format>
    <format dxfId="306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5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4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3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2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301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300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99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298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7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ela dinâmica4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Estado Civil" colHeaderCaption="Aceitou a campanha?">
  <location ref="A33:G41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2">
    <format dxfId="340">
      <pivotArea field="49" type="button" dataOnly="0" labelOnly="1" outline="0" axis="axisCol" fieldPosition="0"/>
    </format>
    <format dxfId="339">
      <pivotArea field="49" type="button" dataOnly="0" labelOnly="1" outline="0" axis="axisCol" fieldPosition="0"/>
    </format>
    <format dxfId="338">
      <pivotArea outline="0" fieldPosition="0">
        <references count="1">
          <reference field="4294967294" count="1">
            <x v="1"/>
          </reference>
        </references>
      </pivotArea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type="origin" dataOnly="0" labelOnly="1" outline="0" fieldPosition="0"/>
    </format>
    <format dxfId="334">
      <pivotArea field="49" type="button" dataOnly="0" labelOnly="1" outline="0" axis="axisCol" fieldPosition="0"/>
    </format>
    <format dxfId="333">
      <pivotArea field="-2" type="button" dataOnly="0" labelOnly="1" outline="0" axis="axisCol" fieldPosition="1"/>
    </format>
    <format dxfId="332">
      <pivotArea type="topRight" dataOnly="0" labelOnly="1" outline="0" fieldPosition="0"/>
    </format>
    <format dxfId="331">
      <pivotArea field="5" type="button" dataOnly="0" labelOnly="1" outline="0"/>
    </format>
    <format dxfId="330">
      <pivotArea dataOnly="0" labelOnly="1" grandRow="1" outline="0" fieldPosition="0"/>
    </format>
    <format dxfId="329">
      <pivotArea dataOnly="0" labelOnly="1" fieldPosition="0">
        <references count="1">
          <reference field="49" count="0"/>
        </references>
      </pivotArea>
    </format>
    <format dxfId="328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7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6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5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4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323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322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321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320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9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ela dinâmica1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Aceitação da Campanha">
  <location ref="A4:C7" firstHeaderRow="0" firstDataRow="1" firstDataCol="1"/>
  <pivotFields count="53">
    <pivotField dataFiel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4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oluta" fld="0" subtotal="count" baseField="0" baseItem="0"/>
    <dataField name="Freq. Relativa" fld="0" subtotal="count" showDataAs="percentOfCol" baseField="0" baseItem="0" numFmtId="10"/>
  </dataFields>
  <formats count="6">
    <format dxfId="27">
      <pivotArea collapsedLevelsAreSubtotals="1" fieldPosition="0">
        <references count="2">
          <reference field="4294967294" count="1" selected="0">
            <x v="1"/>
          </reference>
          <reference field="49" count="1">
            <x v="0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49" count="1">
            <x v="1"/>
          </reference>
        </references>
      </pivotArea>
    </format>
    <format dxfId="25">
      <pivotArea field="4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49" count="1">
            <x v="1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49" count="1">
            <x v="1"/>
          </reference>
        </references>
      </pivotArea>
    </format>
    <format dxfId="22">
      <pivotArea field="4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ela dinâmica16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otal Gasto Pelo Cliente" colHeaderCaption="Aceitou a campanha?">
  <location ref="A52:G60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49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axis="axisRow" showAll="0">
      <items count="9">
        <item x="1"/>
        <item x="3"/>
        <item x="2"/>
        <item x="4"/>
        <item m="1" x="6"/>
        <item m="1" x="7"/>
        <item m="1"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37"/>
  </rowFields>
  <rowItems count="6">
    <i>
      <x/>
    </i>
    <i>
      <x v="1"/>
    </i>
    <i>
      <x v="2"/>
    </i>
    <i>
      <x v="3"/>
    </i>
    <i>
      <x v="7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5">
    <format dxfId="52">
      <pivotArea field="49" type="button" dataOnly="0" labelOnly="1" outline="0" axis="axisCol" fieldPosition="0"/>
    </format>
    <format dxfId="51">
      <pivotArea field="49" type="button" dataOnly="0" labelOnly="1" outline="0" axis="axisCol" fieldPosition="0"/>
    </format>
    <format dxfId="50">
      <pivotArea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49" type="button" dataOnly="0" labelOnly="1" outline="0" axis="axisCol" fieldPosition="0"/>
    </format>
    <format dxfId="45">
      <pivotArea field="-2" type="button" dataOnly="0" labelOnly="1" outline="0" axis="axisCol" fieldPosition="1"/>
    </format>
    <format dxfId="44">
      <pivotArea type="topRight" dataOnly="0" labelOnly="1" outline="0" fieldPosition="0"/>
    </format>
    <format dxfId="43">
      <pivotArea field="5" type="button" dataOnly="0" labelOnly="1" outline="0"/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49" count="0"/>
        </references>
      </pivotArea>
    </format>
    <format dxfId="40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34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33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32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0"/>
          </reference>
        </references>
      </pivotArea>
    </format>
    <format dxfId="29">
      <pivotArea field="37" grandCol="1" collapsedLevelsAreSubtotals="1" axis="axisRow" fieldPosition="0">
        <references count="2">
          <reference field="4294967294" count="1" selected="0">
            <x v="1"/>
          </reference>
          <reference field="37" count="0"/>
        </references>
      </pivotArea>
    </format>
    <format dxfId="28">
      <pivotArea collapsedLevelsAreSubtotals="1" fieldPosition="0">
        <references count="3">
          <reference field="4294967294" count="1" selected="0">
            <x v="1"/>
          </reference>
          <reference field="37" count="0"/>
          <reference field="4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ela dinâmica1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cência (dias)" colHeaderCaption="Aceitou a campanha?">
  <location ref="A10:G19" firstHeaderRow="1" firstDataRow="3" firstDataCol="1"/>
  <pivotFields count="53">
    <pivotField dataField="1" showAll="0"/>
    <pivotField numFmtId="164" showAll="0"/>
    <pivotField showAll="0"/>
    <pivotField showAll="0"/>
    <pivotField showAll="0"/>
    <pivotField axis="axisRow" showAll="0" sortType="ascending">
      <items count="13">
        <item m="1" x="11"/>
        <item x="5"/>
        <item m="1" x="10"/>
        <item x="2"/>
        <item m="1" x="7"/>
        <item x="1"/>
        <item m="1" x="9"/>
        <item x="0"/>
        <item m="1" x="6"/>
        <item x="4"/>
        <item m="1" x="8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5"/>
  </rowFields>
  <rowItems count="7">
    <i>
      <x v="1"/>
    </i>
    <i>
      <x v="3"/>
    </i>
    <i>
      <x v="5"/>
    </i>
    <i>
      <x v="7"/>
    </i>
    <i>
      <x v="9"/>
    </i>
    <i>
      <x v="11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34">
    <format dxfId="86">
      <pivotArea field="49" type="button" dataOnly="0" labelOnly="1" outline="0" axis="axisCol" fieldPosition="0"/>
    </format>
    <format dxfId="85">
      <pivotArea field="49" type="button" dataOnly="0" labelOnly="1" outline="0" axis="axisCol" fieldPosition="0"/>
    </format>
    <format dxfId="84">
      <pivotArea outline="0" fieldPosition="0">
        <references count="1">
          <reference field="4294967294" count="1"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49" type="button" dataOnly="0" labelOnly="1" outline="0" axis="axisCol" fieldPosition="0"/>
    </format>
    <format dxfId="79">
      <pivotArea field="-2" type="button" dataOnly="0" labelOnly="1" outline="0" axis="axisCol" fieldPosition="1"/>
    </format>
    <format dxfId="78">
      <pivotArea type="topRight" dataOnly="0" labelOnly="1" outline="0" fieldPosition="0"/>
    </format>
    <format dxfId="77">
      <pivotArea field="5" type="button" dataOnly="0" labelOnly="1" outline="0" axis="axisRow" fieldPosition="0"/>
    </format>
    <format dxfId="76">
      <pivotArea dataOnly="0" labelOnly="1" fieldPosition="0">
        <references count="1">
          <reference field="5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49" count="0"/>
        </references>
      </pivotArea>
    </format>
    <format dxfId="73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2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1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0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67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66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64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1"/>
          </reference>
        </references>
      </pivotArea>
    </format>
    <format dxfId="62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0"/>
        </references>
      </pivotArea>
    </format>
    <format dxfId="61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0"/>
        </references>
      </pivotArea>
    </format>
    <format dxfId="60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0"/>
        </references>
      </pivotArea>
    </format>
    <format dxfId="59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49" count="1" selected="0">
            <x v="0"/>
          </reference>
        </references>
      </pivotArea>
    </format>
    <format dxfId="58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57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56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5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4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0"/>
          </reference>
        </references>
      </pivotArea>
    </format>
    <format dxfId="53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Tabela dinâmica15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icket Médio" colHeaderCaption="Aceitou a campanha?">
  <location ref="A42:G48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49" count="1" selected="0">
              <x v="0"/>
            </reference>
          </references>
        </pivotArea>
      </autoSortScope>
    </pivotField>
    <pivotField showAll="0"/>
    <pivotField axis="axisRow" showAll="0">
      <items count="6">
        <item x="1"/>
        <item x="2"/>
        <item m="1" x="4"/>
        <item m="1" x="3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35"/>
  </rowFields>
  <rowItems count="4">
    <i>
      <x/>
    </i>
    <i>
      <x v="1"/>
    </i>
    <i>
      <x v="4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5">
    <format dxfId="111">
      <pivotArea field="49" type="button" dataOnly="0" labelOnly="1" outline="0" axis="axisCol" fieldPosition="0"/>
    </format>
    <format dxfId="110">
      <pivotArea field="49" type="button" dataOnly="0" labelOnly="1" outline="0" axis="axisCol" fieldPosition="0"/>
    </format>
    <format dxfId="109">
      <pivotArea outline="0" fieldPosition="0">
        <references count="1">
          <reference field="4294967294" count="1"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type="origin" dataOnly="0" labelOnly="1" outline="0" fieldPosition="0"/>
    </format>
    <format dxfId="105">
      <pivotArea field="49" type="button" dataOnly="0" labelOnly="1" outline="0" axis="axisCol" fieldPosition="0"/>
    </format>
    <format dxfId="104">
      <pivotArea field="-2" type="button" dataOnly="0" labelOnly="1" outline="0" axis="axisCol" fieldPosition="1"/>
    </format>
    <format dxfId="103">
      <pivotArea type="topRight" dataOnly="0" labelOnly="1" outline="0" fieldPosition="0"/>
    </format>
    <format dxfId="102">
      <pivotArea field="5" type="button" dataOnly="0" labelOnly="1" outline="0"/>
    </format>
    <format dxfId="101">
      <pivotArea dataOnly="0" labelOnly="1" grandRow="1" outline="0" fieldPosition="0"/>
    </format>
    <format dxfId="100">
      <pivotArea dataOnly="0" labelOnly="1" fieldPosition="0">
        <references count="1">
          <reference field="49" count="0"/>
        </references>
      </pivotArea>
    </format>
    <format dxfId="99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8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7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6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5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94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93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92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91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0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9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0"/>
          </reference>
        </references>
      </pivotArea>
    </format>
    <format dxfId="88">
      <pivotArea field="35" grandCol="1" collapsedLevelsAreSubtotals="1" axis="axisRow" fieldPosition="0">
        <references count="2">
          <reference field="4294967294" count="1" selected="0">
            <x v="1"/>
          </reference>
          <reference field="35" count="0"/>
        </references>
      </pivotArea>
    </format>
    <format dxfId="87">
      <pivotArea collapsedLevelsAreSubtotals="1" fieldPosition="0">
        <references count="3">
          <reference field="4294967294" count="1" selected="0">
            <x v="1"/>
          </reference>
          <reference field="35" count="0"/>
          <reference field="4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Tabela dinâmica14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anal Predominante" colHeaderCaption="Aceitou a campanha?">
  <location ref="A33:G39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33"/>
  </rowFields>
  <rowItems count="4">
    <i>
      <x/>
    </i>
    <i>
      <x v="1"/>
    </i>
    <i>
      <x v="2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5">
    <format dxfId="136">
      <pivotArea field="49" type="button" dataOnly="0" labelOnly="1" outline="0" axis="axisCol" fieldPosition="0"/>
    </format>
    <format dxfId="135">
      <pivotArea field="49" type="button" dataOnly="0" labelOnly="1" outline="0" axis="axisCol" fieldPosition="0"/>
    </format>
    <format dxfId="134">
      <pivotArea outline="0" fieldPosition="0">
        <references count="1">
          <reference field="4294967294" count="1">
            <x v="1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49" type="button" dataOnly="0" labelOnly="1" outline="0" axis="axisCol" fieldPosition="0"/>
    </format>
    <format dxfId="129">
      <pivotArea field="-2" type="button" dataOnly="0" labelOnly="1" outline="0" axis="axisCol" fieldPosition="1"/>
    </format>
    <format dxfId="128">
      <pivotArea type="topRight" dataOnly="0" labelOnly="1" outline="0" fieldPosition="0"/>
    </format>
    <format dxfId="127">
      <pivotArea field="5" type="button" dataOnly="0" labelOnly="1" outline="0"/>
    </format>
    <format dxfId="126">
      <pivotArea dataOnly="0" labelOnly="1" grandRow="1" outline="0" fieldPosition="0"/>
    </format>
    <format dxfId="125">
      <pivotArea dataOnly="0" labelOnly="1" fieldPosition="0">
        <references count="1">
          <reference field="49" count="0"/>
        </references>
      </pivotArea>
    </format>
    <format dxfId="124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3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2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1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118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17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16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5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0"/>
          </reference>
        </references>
      </pivotArea>
    </format>
    <format dxfId="113">
      <pivotArea field="33" grandCol="1" collapsedLevelsAreSubtotals="1" axis="axisRow" fieldPosition="0">
        <references count="2">
          <reference field="4294967294" count="1" selected="0">
            <x v="1"/>
          </reference>
          <reference field="33" count="0"/>
        </references>
      </pivotArea>
    </format>
    <format dxfId="112">
      <pivotArea collapsedLevelsAreSubtotals="1" fieldPosition="0">
        <references count="3">
          <reference field="4294967294" count="1" selected="0">
            <x v="1"/>
          </reference>
          <reference field="33" count="0"/>
          <reference field="4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Tabela dinâmica1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Estado Civil" colHeaderCaption="Aceitou a campanha?">
  <location ref="A22:G30" firstHeaderRow="1" firstDataRow="3" firstDataCol="1"/>
  <pivotFields count="53">
    <pivotField dataField="1" showAll="0"/>
    <pivotField numFmtId="164" showAll="0"/>
    <pivotField showAll="0"/>
    <pivotField showAll="0"/>
    <pivotField showAll="0"/>
    <pivotField showAll="0">
      <items count="13">
        <item m="1" x="11"/>
        <item m="1" x="10"/>
        <item m="1" x="7"/>
        <item m="1" x="9"/>
        <item m="1" x="6"/>
        <item m="1" x="8"/>
        <item x="0"/>
        <item x="1"/>
        <item x="2"/>
        <item x="3"/>
        <item x="4"/>
        <item x="5"/>
        <item t="default"/>
      </items>
    </pivotField>
    <pivotField numFmtId="1"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4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Freq. Absoluta" fld="0" subtotal="count" baseField="5" baseItem="0"/>
    <dataField name="Freq. Relativa" fld="0" subtotal="count" showDataAs="percentOfCol" baseField="5" baseItem="0" numFmtId="10"/>
  </dataFields>
  <formats count="27">
    <format dxfId="163">
      <pivotArea field="49" type="button" dataOnly="0" labelOnly="1" outline="0" axis="axisCol" fieldPosition="0"/>
    </format>
    <format dxfId="162">
      <pivotArea field="49" type="button" dataOnly="0" labelOnly="1" outline="0" axis="axisCol" fieldPosition="0"/>
    </format>
    <format dxfId="161">
      <pivotArea outline="0" fieldPosition="0">
        <references count="1">
          <reference field="4294967294" count="1">
            <x v="1"/>
          </reference>
        </references>
      </pivotArea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49" type="button" dataOnly="0" labelOnly="1" outline="0" axis="axisCol" fieldPosition="0"/>
    </format>
    <format dxfId="156">
      <pivotArea field="-2" type="button" dataOnly="0" labelOnly="1" outline="0" axis="axisCol" fieldPosition="1"/>
    </format>
    <format dxfId="155">
      <pivotArea type="topRight" dataOnly="0" labelOnly="1" outline="0" fieldPosition="0"/>
    </format>
    <format dxfId="154">
      <pivotArea field="5" type="button" dataOnly="0" labelOnly="1" outline="0"/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49" count="0"/>
        </references>
      </pivotArea>
    </format>
    <format dxfId="151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0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9">
      <pivotArea field="4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8">
      <pivotArea field="4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7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0"/>
          </reference>
        </references>
      </pivotArea>
    </format>
    <format dxfId="146">
      <pivotArea dataOnly="0" labelOnly="1" outline="0" fieldPosition="0">
        <references count="2">
          <reference field="4294967294" count="2">
            <x v="0"/>
            <x v="1"/>
          </reference>
          <reference field="49" count="1" selected="0">
            <x v="1"/>
          </reference>
        </references>
      </pivotArea>
    </format>
    <format dxfId="145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44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1"/>
          </reference>
        </references>
      </pivotArea>
    </format>
    <format dxfId="143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2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1">
      <pivotArea field="49" grandRow="1" outline="0" collapsedLevelsAreSubtotals="1" axis="axisCol" fieldPosition="0">
        <references count="2">
          <reference field="4294967294" count="1" selected="0">
            <x v="1"/>
          </reference>
          <reference field="49" count="1" selected="0">
            <x v="0"/>
          </reference>
        </references>
      </pivotArea>
    </format>
    <format dxfId="140">
      <pivotArea field="9" grandCol="1" collapsedLevelsAreSubtotals="1" axis="axisRow" fieldPosition="0">
        <references count="2">
          <reference field="4294967294" count="1" selected="0">
            <x v="1"/>
          </reference>
          <reference field="9" count="0"/>
        </references>
      </pivotArea>
    </format>
    <format dxfId="139">
      <pivotArea field="9" grandCol="1" collapsedLevelsAreSubtotals="1" axis="axisRow" fieldPosition="0">
        <references count="2">
          <reference field="4294967294" count="1" selected="0">
            <x v="1"/>
          </reference>
          <reference field="9" count="0"/>
        </references>
      </pivotArea>
    </format>
    <format dxfId="138">
      <pivotArea field="9" grandCol="1" collapsedLevelsAreSubtotals="1" axis="axisRow" fieldPosition="0">
        <references count="2">
          <reference field="4294967294" count="1" selected="0">
            <x v="1"/>
          </reference>
          <reference field="9" count="0"/>
        </references>
      </pivotArea>
    </format>
    <format dxfId="137">
      <pivotArea collapsedLevelsAreSubtotals="1" fieldPosition="0">
        <references count="3">
          <reference field="4294967294" count="1" selected="0">
            <x v="1"/>
          </reference>
          <reference field="9" count="0"/>
          <reference field="4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anal">
  <location ref="A69:D73" firstHeaderRow="0" firstDataRow="1" firstDataCol="1" rowPageCount="1" colPageCount="1"/>
  <pivotFields count="53">
    <pivotField dataFiel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2" item="1" hier="-1"/>
  </pageFields>
  <dataFields count="3">
    <dataField name="Clientes contactados" fld="0" subtotal="count" baseField="33" baseItem="0"/>
    <dataField name="Quantos aceitaram?" fld="49" baseField="0" baseItem="0"/>
    <dataField name="Média de aceitação" fld="49" subtotal="average" baseField="33" baseItem="0" numFmtId="9"/>
  </dataFields>
  <formats count="7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3" type="button" dataOnly="0" labelOnly="1" outline="0" axis="axisRow" fieldPosition="0"/>
    </format>
    <format dxfId="2">
      <pivotArea dataOnly="0" labelOnly="1" fieldPosition="0">
        <references count="1">
          <reference field="3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egmentação (Recência | Gasto Total | Ticket Médio)">
  <location ref="A3:D61" firstHeaderRow="0" firstDataRow="1" firstDataCol="1"/>
  <pivotFields count="53">
    <pivotField dataFiel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axis="axisRow" showAll="0">
      <items count="58">
        <item x="25"/>
        <item x="23"/>
        <item x="56"/>
        <item x="21"/>
        <item x="48"/>
        <item x="54"/>
        <item x="19"/>
        <item x="32"/>
        <item x="47"/>
        <item x="17"/>
        <item x="38"/>
        <item x="50"/>
        <item x="3"/>
        <item x="11"/>
        <item x="29"/>
        <item x="20"/>
        <item x="12"/>
        <item x="37"/>
        <item x="2"/>
        <item x="15"/>
        <item x="1"/>
        <item x="24"/>
        <item x="44"/>
        <item x="6"/>
        <item x="35"/>
        <item x="39"/>
        <item x="5"/>
        <item x="0"/>
        <item x="55"/>
        <item x="8"/>
        <item x="26"/>
        <item x="36"/>
        <item x="10"/>
        <item x="27"/>
        <item x="41"/>
        <item x="22"/>
        <item x="45"/>
        <item x="52"/>
        <item x="28"/>
        <item x="7"/>
        <item x="33"/>
        <item x="43"/>
        <item x="51"/>
        <item x="40"/>
        <item x="18"/>
        <item x="16"/>
        <item x="34"/>
        <item x="13"/>
        <item x="53"/>
        <item x="14"/>
        <item x="9"/>
        <item x="42"/>
        <item x="49"/>
        <item x="31"/>
        <item x="4"/>
        <item x="46"/>
        <item x="30"/>
        <item t="default"/>
      </items>
    </pivotField>
    <pivotField showAll="0"/>
  </pivotFields>
  <rowFields count="1">
    <field x="5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lientes contactados" fld="0" subtotal="count" baseField="0" baseItem="1"/>
    <dataField name="Quantos aceitaram?" fld="49" baseField="0" baseItem="0"/>
    <dataField name="Média aceitação" fld="49" subtotal="average" baseField="0" baseItem="1"/>
  </dataFields>
  <formats count="15">
    <format dxfId="21">
      <pivotArea dataOnly="0" outline="0" fieldPosition="0">
        <references count="1">
          <reference field="4294967294" count="1">
            <x v="2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51" type="button" dataOnly="0" labelOnly="1" outline="0" axis="axisRow" fieldPosition="0"/>
    </format>
    <format dxfId="17">
      <pivotArea dataOnly="0" labelOnly="1" fieldPosition="0">
        <references count="1">
          <reference field="5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51" count="7">
            <x v="50"/>
            <x v="51"/>
            <x v="52"/>
            <x v="53"/>
            <x v="54"/>
            <x v="55"/>
            <x v="56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1" type="button" dataOnly="0" labelOnly="1" outline="0" axis="axisRow" fieldPosition="0"/>
    </format>
    <format dxfId="10">
      <pivotArea dataOnly="0" labelOnly="1" fieldPosition="0">
        <references count="1">
          <reference field="5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51" count="7">
            <x v="50"/>
            <x v="51"/>
            <x v="52"/>
            <x v="53"/>
            <x v="54"/>
            <x v="55"/>
            <x v="56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dosExternos_1" connectionId="2" autoFormatId="0" applyNumberFormats="0" applyBorderFormats="0" applyFontFormats="1" applyPatternFormats="1" applyAlignmentFormats="0" applyWidthHeightFormats="0">
  <queryTableRefresh preserveSortFilterLayout="0" nextId="40">
    <queryTableFields count="39">
      <queryTableField id="1" name="Income" tableColumnId="40"/>
      <queryTableField id="2" name="Kidhome" tableColumnId="41"/>
      <queryTableField id="3" name="Teenhome" tableColumnId="42"/>
      <queryTableField id="4" name="Recency" tableColumnId="43"/>
      <queryTableField id="5" name="MntWines" tableColumnId="44"/>
      <queryTableField id="6" name="MntFruits" tableColumnId="45"/>
      <queryTableField id="7" name="MntMeatProducts" tableColumnId="46"/>
      <queryTableField id="8" name="MntFishProducts" tableColumnId="47"/>
      <queryTableField id="9" name="MntSweetProducts" tableColumnId="48"/>
      <queryTableField id="10" name="MntGoldProds" tableColumnId="49"/>
      <queryTableField id="11" name="NumDealsPurchases" tableColumnId="50"/>
      <queryTableField id="12" name="NumWebPurchases" tableColumnId="51"/>
      <queryTableField id="13" name="NumCatalogPurchases" tableColumnId="52"/>
      <queryTableField id="14" name="NumStorePurchases" tableColumnId="53"/>
      <queryTableField id="15" name="NumWebVisitsMonth" tableColumnId="54"/>
      <queryTableField id="16" name="AcceptedCmp3" tableColumnId="55"/>
      <queryTableField id="17" name="AcceptedCmp4" tableColumnId="56"/>
      <queryTableField id="18" name="AcceptedCmp5" tableColumnId="57"/>
      <queryTableField id="19" name="AcceptedCmp1" tableColumnId="58"/>
      <queryTableField id="20" name="AcceptedCmp2" tableColumnId="59"/>
      <queryTableField id="21" name="Complain" tableColumnId="60"/>
      <queryTableField id="22" name="Z_CostContact" tableColumnId="61"/>
      <queryTableField id="23" name="Z_Revenue" tableColumnId="62"/>
      <queryTableField id="24" name="Response" tableColumnId="63"/>
      <queryTableField id="25" name="Age" tableColumnId="64"/>
      <queryTableField id="26" name="Customer_Days" tableColumnId="65"/>
      <queryTableField id="27" name="marital_Divorced" tableColumnId="66"/>
      <queryTableField id="28" name="marital_Married" tableColumnId="67"/>
      <queryTableField id="29" name="marital_Single" tableColumnId="68"/>
      <queryTableField id="30" name="marital_Together" tableColumnId="69"/>
      <queryTableField id="31" name="marital_Widow" tableColumnId="70"/>
      <queryTableField id="32" name="education_2n Cycle" tableColumnId="71"/>
      <queryTableField id="33" name="education_Basic" tableColumnId="72"/>
      <queryTableField id="34" name="education_Graduation" tableColumnId="73"/>
      <queryTableField id="35" name="education_Master" tableColumnId="74"/>
      <queryTableField id="36" name="education_PhD" tableColumnId="75"/>
      <queryTableField id="37" name="MntTotal" tableColumnId="76"/>
      <queryTableField id="38" name="MntRegularProds" tableColumnId="77"/>
      <queryTableField id="39" name="AcceptedCmpOverall" tableColumnId="7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ifood_df3" displayName="ifood_df3" ref="A1:AM2206" tableType="queryTable" totalsRowShown="0">
  <autoFilter ref="A1:AM2206"/>
  <tableColumns count="39">
    <tableColumn id="40" uniqueName="40" name="Income" queryTableFieldId="1" dataDxfId="449" dataCellStyle="Moeda"/>
    <tableColumn id="41" uniqueName="41" name="Kidhome" queryTableFieldId="2" dataDxfId="448"/>
    <tableColumn id="42" uniqueName="42" name="Teenhome" queryTableFieldId="3" dataDxfId="447"/>
    <tableColumn id="43" uniqueName="43" name="Recency" queryTableFieldId="4" dataDxfId="446"/>
    <tableColumn id="44" uniqueName="44" name="MntWines" queryTableFieldId="5" dataDxfId="445"/>
    <tableColumn id="45" uniqueName="45" name="MntFruits" queryTableFieldId="6" dataDxfId="444"/>
    <tableColumn id="46" uniqueName="46" name="MntMeatProducts" queryTableFieldId="7" dataDxfId="443"/>
    <tableColumn id="47" uniqueName="47" name="MntFishProducts" queryTableFieldId="8" dataDxfId="442"/>
    <tableColumn id="48" uniqueName="48" name="MntSweetProducts" queryTableFieldId="9" dataDxfId="441"/>
    <tableColumn id="49" uniqueName="49" name="MntGoldProds" queryTableFieldId="10" dataDxfId="440"/>
    <tableColumn id="50" uniqueName="50" name="NumDealsPurchases" queryTableFieldId="11" dataDxfId="439"/>
    <tableColumn id="51" uniqueName="51" name="NumWebPurchases" queryTableFieldId="12" dataDxfId="438"/>
    <tableColumn id="52" uniqueName="52" name="NumCatalogPurchases" queryTableFieldId="13" dataDxfId="437"/>
    <tableColumn id="53" uniqueName="53" name="NumStorePurchases" queryTableFieldId="14" dataDxfId="436"/>
    <tableColumn id="54" uniqueName="54" name="NumWebVisitsMonth" queryTableFieldId="15" dataDxfId="435"/>
    <tableColumn id="55" uniqueName="55" name="AcceptedCmp3" queryTableFieldId="16" dataDxfId="434"/>
    <tableColumn id="56" uniqueName="56" name="AcceptedCmp4" queryTableFieldId="17" dataDxfId="433"/>
    <tableColumn id="57" uniqueName="57" name="AcceptedCmp5" queryTableFieldId="18" dataDxfId="432"/>
    <tableColumn id="58" uniqueName="58" name="AcceptedCmp1" queryTableFieldId="19" dataDxfId="431"/>
    <tableColumn id="59" uniqueName="59" name="AcceptedCmp2" queryTableFieldId="20" dataDxfId="430"/>
    <tableColumn id="60" uniqueName="60" name="Complain" queryTableFieldId="21" dataDxfId="429"/>
    <tableColumn id="61" uniqueName="61" name="Z_CostContact" queryTableFieldId="22" dataDxfId="428"/>
    <tableColumn id="62" uniqueName="62" name="Z_Revenue" queryTableFieldId="23" dataDxfId="427"/>
    <tableColumn id="63" uniqueName="63" name="Response" queryTableFieldId="24" dataDxfId="426"/>
    <tableColumn id="64" uniqueName="64" name="Age" queryTableFieldId="25" dataDxfId="425"/>
    <tableColumn id="65" uniqueName="65" name="Customer_Days" queryTableFieldId="26" dataDxfId="424"/>
    <tableColumn id="66" uniqueName="66" name="marital_Divorced" queryTableFieldId="27" dataDxfId="423"/>
    <tableColumn id="67" uniqueName="67" name="marital_Married" queryTableFieldId="28" dataDxfId="422"/>
    <tableColumn id="68" uniqueName="68" name="marital_Single" queryTableFieldId="29" dataDxfId="421"/>
    <tableColumn id="69" uniqueName="69" name="marital_Together" queryTableFieldId="30" dataDxfId="420"/>
    <tableColumn id="70" uniqueName="70" name="marital_Widow" queryTableFieldId="31" dataDxfId="419"/>
    <tableColumn id="71" uniqueName="71" name="education_2n Cycle" queryTableFieldId="32" dataDxfId="418"/>
    <tableColumn id="72" uniqueName="72" name="education_Basic" queryTableFieldId="33" dataDxfId="417"/>
    <tableColumn id="73" uniqueName="73" name="education_Graduation" queryTableFieldId="34" dataDxfId="416"/>
    <tableColumn id="74" uniqueName="74" name="education_Master" queryTableFieldId="35" dataDxfId="415"/>
    <tableColumn id="75" uniqueName="75" name="education_PhD" queryTableFieldId="36" dataDxfId="414"/>
    <tableColumn id="76" uniqueName="76" name="MntTotal" queryTableFieldId="37" dataDxfId="413"/>
    <tableColumn id="77" uniqueName="77" name="MntRegularProds" queryTableFieldId="38" dataDxfId="412"/>
    <tableColumn id="78" uniqueName="78" name="AcceptedCmpOverall" queryTableFieldId="39" dataDxfId="4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AZ2206" totalsRowShown="0" headerRowDxfId="410" dataDxfId="409">
  <autoFilter ref="A1:AZ2206"/>
  <tableColumns count="52">
    <tableColumn id="1" name="ID" dataDxfId="408"/>
    <tableColumn id="2" name="Income" dataDxfId="407" dataCellStyle="Moeda"/>
    <tableColumn id="3" name="Kidhome" dataDxfId="406"/>
    <tableColumn id="4" name="Teenhome" dataDxfId="405"/>
    <tableColumn id="5" name="Recency" dataDxfId="404"/>
    <tableColumn id="6" name="Faixa Recência" dataDxfId="403">
      <calculatedColumnFormula>IF('Base tratada'!$E2&lt;=15,"0-15 dias",
IF('Base tratada'!$E2&lt;=30, "16-30 dias",
IF('Base tratada'!$E2&lt;=45, "31-45 dias",
IF('Base tratada'!$E2&lt;=60, "46-60 dias",
IF('Base tratada'!$E2&lt;=75, "61-75 dias", "76-99 dias")))))</calculatedColumnFormula>
    </tableColumn>
    <tableColumn id="7" name="Age" dataDxfId="402"/>
    <tableColumn id="8" name="Faixa Idade" dataDxfId="401">
      <calculatedColumnFormula>IF('Base tratada'!$G2&lt;=29,"24–29",
IF('Base tratada'!$G2&lt;=39,"30–39",
IF('Base tratada'!$G2&lt;=49,"40–49",
IF('Base tratada'!$G2&lt;=59,"50–59",
IF('Base tratada'!$G2&lt;=69,"60–69",
"70–80")))))</calculatedColumnFormula>
    </tableColumn>
    <tableColumn id="9" name="Customer_Days" dataDxfId="400"/>
    <tableColumn id="10" name="Estado Civil" dataDxfId="399">
      <calculatedColumnFormula>IF('Base tratada'!$K2=1,"Divorciado",
IF('Base tratada'!$L2=1,"Casado",
IF('Base tratada'!$M2=1, "Solteiro",
IF('Base tratada'!$N2=1,"Juntos",
"Viúvo"))))</calculatedColumnFormula>
    </tableColumn>
    <tableColumn id="11" name="marital_Divorced" dataDxfId="398"/>
    <tableColumn id="12" name="marital_Married" dataDxfId="397"/>
    <tableColumn id="13" name="marital_Single" dataDxfId="396"/>
    <tableColumn id="14" name="marital_Together" dataDxfId="395"/>
    <tableColumn id="15" name="marital_Widow" dataDxfId="394"/>
    <tableColumn id="16" name="education_2n Cycle" dataDxfId="393"/>
    <tableColumn id="17" name="education_Basic" dataDxfId="392"/>
    <tableColumn id="18" name="education_Graduation" dataDxfId="391"/>
    <tableColumn id="19" name="education_Master" dataDxfId="390"/>
    <tableColumn id="20" name="education_PhD" dataDxfId="389"/>
    <tableColumn id="21" name="MntWines" dataDxfId="388"/>
    <tableColumn id="22" name="MntFruits" dataDxfId="387"/>
    <tableColumn id="23" name="MntMeatProducts" dataDxfId="386"/>
    <tableColumn id="24" name="MntFishProducts" dataDxfId="385"/>
    <tableColumn id="25" name="MntSweetProducts" dataDxfId="384"/>
    <tableColumn id="26" name="MntGoldProds" dataDxfId="383"/>
    <tableColumn id="27" name="NumDealsPurchases" dataDxfId="382"/>
    <tableColumn id="29" name="NumWebVisitsMonth" dataDxfId="381"/>
    <tableColumn id="30" name="NumWebPurchases" dataDxfId="380"/>
    <tableColumn id="31" name="NumCatalogPurchases" dataDxfId="379"/>
    <tableColumn id="32" name="NumStorePurchases" dataDxfId="378"/>
    <tableColumn id="33" name="Total de Compras" dataDxfId="377">
      <calculatedColumnFormula>'Base tratada'!$AC2+'Base tratada'!$AD2+'Base tratada'!$AE2</calculatedColumnFormula>
    </tableColumn>
    <tableColumn id="34" name="Faixa Total de Compras" dataDxfId="376">
      <calculatedColumnFormula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calculatedColumnFormula>
    </tableColumn>
    <tableColumn id="35" name="Canal Predominante" dataDxfId="375">
      <calculatedColumnFormula>IF('Base tratada'!$AC2&gt;=MAX('Base tratada'!$AD2,'Base tratada'!$AE2),"Web",
IF('Base tratada'!$AD2&gt;='Base tratada'!$AE2,"Catalog",
"Store"))</calculatedColumnFormula>
    </tableColumn>
    <tableColumn id="36" name="Ticket médio" dataDxfId="374">
      <calculatedColumnFormula>IF('Base tratada'!$AF2=0,"0",'Base tratada'!$AK2/'Base tratada'!$AF2)</calculatedColumnFormula>
    </tableColumn>
    <tableColumn id="37" name="Faixa ticket médio" dataDxfId="373">
      <calculatedColumnFormula>IF('Base tratada'!$AI2=0,"R$ 0",
IF('Base tratada'!$AI2&lt;=25,"R$ 1–25",
IF('Base tratada'!$AI2&lt;=50,"R$ 26–50",
"+R$ 50")))</calculatedColumnFormula>
    </tableColumn>
    <tableColumn id="38" name="MntTotal" dataDxfId="372"/>
    <tableColumn id="39" name="Faixa Gasto" dataDxfId="371">
      <calculatedColumnFormula>IF('Base tratada'!$AK2&lt;=100,"R$ 0-100",
IF('Base tratada'!$AK2&lt;=500,"R$ 101-500",
IF('Base tratada'!$AK2&lt;=1000,"R$ 501-1000",
IF('Base tratada'!$AK2&lt;=1500,"R$ 1001-1500",
"+R$ 1500"))))</calculatedColumnFormula>
    </tableColumn>
    <tableColumn id="40" name="AcceptedCmp1" dataDxfId="370"/>
    <tableColumn id="41" name="AcceptedCmp2" dataDxfId="369"/>
    <tableColumn id="42" name="AcceptedCmp3" dataDxfId="368"/>
    <tableColumn id="43" name="AcceptedCmp4" dataDxfId="367"/>
    <tableColumn id="44" name="AcceptedCmp5" dataDxfId="366"/>
    <tableColumn id="45" name="AcceptedCmpOverall" dataDxfId="365"/>
    <tableColumn id="47" name="Complain" dataDxfId="364"/>
    <tableColumn id="48" name="Z_CostContact" dataDxfId="363"/>
    <tableColumn id="49" name="Z_Revenue" dataDxfId="362"/>
    <tableColumn id="50" name="MntRegularProds" dataDxfId="361"/>
    <tableColumn id="51" name="Response" dataDxfId="360"/>
    <tableColumn id="56" name="Categorização Response" dataDxfId="359">
      <calculatedColumnFormula>IF(Tabela3[[#This Row],[Response]]=1, "Aceitou", "Não aceitou")</calculatedColumnFormula>
    </tableColumn>
    <tableColumn id="54" name="Segmento" dataDxfId="358">
      <calculatedColumnFormula>Tabela3[[#This Row],[Faixa Recência]] &amp; " | " &amp; Tabela3[[#This Row],[Faixa Gasto]] &amp; " | " &amp; Tabela3[[#This Row],[Faixa ticket médio]]</calculatedColumnFormula>
    </tableColumn>
    <tableColumn id="55" name="Segmento Lucrativo" dataDxfId="357">
      <calculatedColumnFormula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06"/>
  <sheetViews>
    <sheetView topLeftCell="M1" workbookViewId="0">
      <selection activeCell="V19" sqref="V19"/>
    </sheetView>
  </sheetViews>
  <sheetFormatPr defaultRowHeight="15" x14ac:dyDescent="0.25"/>
  <cols>
    <col min="1" max="1" width="9.85546875" style="4" bestFit="1" customWidth="1"/>
    <col min="2" max="2" width="11.28515625" bestFit="1" customWidth="1"/>
    <col min="3" max="3" width="12.85546875" bestFit="1" customWidth="1"/>
    <col min="4" max="4" width="10.5703125" bestFit="1" customWidth="1"/>
    <col min="5" max="5" width="12.42578125" bestFit="1" customWidth="1"/>
    <col min="6" max="6" width="11.85546875" bestFit="1" customWidth="1"/>
    <col min="7" max="7" width="19.28515625" bestFit="1" customWidth="1"/>
    <col min="8" max="8" width="18.28515625" bestFit="1" customWidth="1"/>
    <col min="9" max="9" width="20.42578125" bestFit="1" customWidth="1"/>
    <col min="10" max="10" width="16.140625" bestFit="1" customWidth="1"/>
    <col min="11" max="11" width="21.5703125" bestFit="1" customWidth="1"/>
    <col min="12" max="12" width="20.85546875" bestFit="1" customWidth="1"/>
    <col min="13" max="13" width="23.28515625" bestFit="1" customWidth="1"/>
    <col min="14" max="14" width="21.42578125" bestFit="1" customWidth="1"/>
    <col min="15" max="15" width="22.7109375" bestFit="1" customWidth="1"/>
    <col min="16" max="20" width="16.7109375" bestFit="1" customWidth="1"/>
    <col min="21" max="21" width="11.7109375" bestFit="1" customWidth="1"/>
    <col min="22" max="22" width="16" bestFit="1" customWidth="1"/>
    <col min="23" max="23" width="13.140625" bestFit="1" customWidth="1"/>
    <col min="24" max="24" width="11.85546875" bestFit="1" customWidth="1"/>
    <col min="25" max="25" width="6.7109375" style="3" bestFit="1" customWidth="1"/>
    <col min="26" max="26" width="17.140625" bestFit="1" customWidth="1"/>
    <col min="27" max="27" width="18.5703125" bestFit="1" customWidth="1"/>
    <col min="28" max="28" width="17.7109375" bestFit="1" customWidth="1"/>
    <col min="29" max="29" width="16.140625" bestFit="1" customWidth="1"/>
    <col min="30" max="30" width="18.7109375" bestFit="1" customWidth="1"/>
    <col min="31" max="31" width="17" bestFit="1" customWidth="1"/>
    <col min="32" max="32" width="20.7109375" bestFit="1" customWidth="1"/>
    <col min="33" max="33" width="17.7109375" bestFit="1" customWidth="1"/>
    <col min="34" max="34" width="23.28515625" bestFit="1" customWidth="1"/>
    <col min="35" max="35" width="19.5703125" bestFit="1" customWidth="1"/>
    <col min="36" max="36" width="16.85546875" bestFit="1" customWidth="1"/>
    <col min="37" max="37" width="11.28515625" bestFit="1" customWidth="1"/>
    <col min="38" max="38" width="18.7109375" bestFit="1" customWidth="1"/>
    <col min="39" max="39" width="22.28515625" bestFit="1" customWidth="1"/>
  </cols>
  <sheetData>
    <row r="1" spans="1:39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4" t="s">
        <v>87</v>
      </c>
      <c r="B2" s="1">
        <v>0</v>
      </c>
      <c r="C2" s="1">
        <v>0</v>
      </c>
      <c r="D2" s="1">
        <v>58</v>
      </c>
      <c r="E2" s="1">
        <v>635</v>
      </c>
      <c r="F2" s="1">
        <v>88</v>
      </c>
      <c r="G2" s="1">
        <v>546</v>
      </c>
      <c r="H2" s="1">
        <v>172</v>
      </c>
      <c r="I2" s="1">
        <v>88</v>
      </c>
      <c r="J2" s="1">
        <v>88</v>
      </c>
      <c r="K2" s="1">
        <v>3</v>
      </c>
      <c r="L2" s="1">
        <v>8</v>
      </c>
      <c r="M2" s="1">
        <v>10</v>
      </c>
      <c r="N2" s="1">
        <v>4</v>
      </c>
      <c r="O2" s="1">
        <v>7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3</v>
      </c>
      <c r="W2" s="1">
        <v>11</v>
      </c>
      <c r="X2" s="1">
        <v>1</v>
      </c>
      <c r="Y2" s="3">
        <v>63</v>
      </c>
      <c r="Z2" s="1">
        <v>2822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1</v>
      </c>
      <c r="AI2" s="1">
        <v>0</v>
      </c>
      <c r="AJ2" s="1">
        <v>0</v>
      </c>
      <c r="AK2" s="1">
        <v>1529</v>
      </c>
      <c r="AL2" s="1">
        <v>1441</v>
      </c>
      <c r="AM2" s="1">
        <v>0</v>
      </c>
    </row>
    <row r="3" spans="1:39" x14ac:dyDescent="0.25">
      <c r="A3" s="4" t="s">
        <v>88</v>
      </c>
      <c r="B3" s="1">
        <v>1</v>
      </c>
      <c r="C3" s="1">
        <v>1</v>
      </c>
      <c r="D3" s="1">
        <v>38</v>
      </c>
      <c r="E3" s="1">
        <v>11</v>
      </c>
      <c r="F3" s="1">
        <v>1</v>
      </c>
      <c r="G3" s="1">
        <v>6</v>
      </c>
      <c r="H3" s="1">
        <v>2</v>
      </c>
      <c r="I3" s="1">
        <v>1</v>
      </c>
      <c r="J3" s="1">
        <v>6</v>
      </c>
      <c r="K3" s="1">
        <v>2</v>
      </c>
      <c r="L3" s="1">
        <v>1</v>
      </c>
      <c r="M3" s="1">
        <v>1</v>
      </c>
      <c r="N3" s="1">
        <v>2</v>
      </c>
      <c r="O3" s="1">
        <v>5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3</v>
      </c>
      <c r="W3" s="1">
        <v>11</v>
      </c>
      <c r="X3" s="1">
        <v>0</v>
      </c>
      <c r="Y3" s="3">
        <v>66</v>
      </c>
      <c r="Z3" s="1">
        <v>2272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1</v>
      </c>
      <c r="AI3" s="1">
        <v>0</v>
      </c>
      <c r="AJ3" s="1">
        <v>0</v>
      </c>
      <c r="AK3" s="1">
        <v>21</v>
      </c>
      <c r="AL3" s="1">
        <v>15</v>
      </c>
      <c r="AM3" s="1">
        <v>0</v>
      </c>
    </row>
    <row r="4" spans="1:39" x14ac:dyDescent="0.25">
      <c r="A4" s="4" t="s">
        <v>89</v>
      </c>
      <c r="B4" s="1">
        <v>0</v>
      </c>
      <c r="C4" s="1">
        <v>0</v>
      </c>
      <c r="D4" s="1">
        <v>26</v>
      </c>
      <c r="E4" s="1">
        <v>426</v>
      </c>
      <c r="F4" s="1">
        <v>49</v>
      </c>
      <c r="G4" s="1">
        <v>127</v>
      </c>
      <c r="H4" s="1">
        <v>111</v>
      </c>
      <c r="I4" s="1">
        <v>21</v>
      </c>
      <c r="J4" s="1">
        <v>42</v>
      </c>
      <c r="K4" s="1">
        <v>1</v>
      </c>
      <c r="L4" s="1">
        <v>8</v>
      </c>
      <c r="M4" s="1">
        <v>2</v>
      </c>
      <c r="N4" s="1">
        <v>10</v>
      </c>
      <c r="O4" s="1">
        <v>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3</v>
      </c>
      <c r="W4" s="1">
        <v>11</v>
      </c>
      <c r="X4" s="1">
        <v>0</v>
      </c>
      <c r="Y4" s="3">
        <v>55</v>
      </c>
      <c r="Z4" s="1">
        <v>2471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734</v>
      </c>
      <c r="AL4" s="1">
        <v>692</v>
      </c>
      <c r="AM4" s="1">
        <v>0</v>
      </c>
    </row>
    <row r="5" spans="1:39" x14ac:dyDescent="0.25">
      <c r="A5" s="4" t="s">
        <v>90</v>
      </c>
      <c r="B5" s="1">
        <v>1</v>
      </c>
      <c r="C5" s="1">
        <v>0</v>
      </c>
      <c r="D5" s="1">
        <v>26</v>
      </c>
      <c r="E5" s="1">
        <v>11</v>
      </c>
      <c r="F5" s="1">
        <v>4</v>
      </c>
      <c r="G5" s="1">
        <v>20</v>
      </c>
      <c r="H5" s="1">
        <v>10</v>
      </c>
      <c r="I5" s="1">
        <v>3</v>
      </c>
      <c r="J5" s="1">
        <v>5</v>
      </c>
      <c r="K5" s="1">
        <v>2</v>
      </c>
      <c r="L5" s="1">
        <v>2</v>
      </c>
      <c r="M5" s="1">
        <v>0</v>
      </c>
      <c r="N5" s="1">
        <v>4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3</v>
      </c>
      <c r="W5" s="1">
        <v>11</v>
      </c>
      <c r="X5" s="1">
        <v>0</v>
      </c>
      <c r="Y5" s="3">
        <v>36</v>
      </c>
      <c r="Z5" s="1">
        <v>2298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1">
        <v>48</v>
      </c>
      <c r="AL5" s="1">
        <v>43</v>
      </c>
      <c r="AM5" s="1">
        <v>0</v>
      </c>
    </row>
    <row r="6" spans="1:39" x14ac:dyDescent="0.25">
      <c r="A6" s="4" t="s">
        <v>91</v>
      </c>
      <c r="B6" s="1">
        <v>1</v>
      </c>
      <c r="C6" s="1">
        <v>0</v>
      </c>
      <c r="D6" s="1">
        <v>94</v>
      </c>
      <c r="E6" s="1">
        <v>173</v>
      </c>
      <c r="F6" s="1">
        <v>43</v>
      </c>
      <c r="G6" s="1">
        <v>118</v>
      </c>
      <c r="H6" s="1">
        <v>46</v>
      </c>
      <c r="I6" s="1">
        <v>27</v>
      </c>
      <c r="J6" s="1">
        <v>15</v>
      </c>
      <c r="K6" s="1">
        <v>5</v>
      </c>
      <c r="L6" s="1">
        <v>5</v>
      </c>
      <c r="M6" s="1">
        <v>3</v>
      </c>
      <c r="N6" s="1">
        <v>6</v>
      </c>
      <c r="O6" s="1">
        <v>5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3</v>
      </c>
      <c r="W6" s="1">
        <v>11</v>
      </c>
      <c r="X6" s="1">
        <v>0</v>
      </c>
      <c r="Y6" s="3">
        <v>39</v>
      </c>
      <c r="Z6" s="1">
        <v>2320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  <c r="AK6" s="1">
        <v>407</v>
      </c>
      <c r="AL6" s="1">
        <v>392</v>
      </c>
      <c r="AM6" s="1">
        <v>0</v>
      </c>
    </row>
    <row r="7" spans="1:39" x14ac:dyDescent="0.25">
      <c r="A7" s="4" t="s">
        <v>92</v>
      </c>
      <c r="B7" s="1">
        <v>0</v>
      </c>
      <c r="C7" s="1">
        <v>1</v>
      </c>
      <c r="D7" s="1">
        <v>16</v>
      </c>
      <c r="E7" s="1">
        <v>520</v>
      </c>
      <c r="F7" s="1">
        <v>42</v>
      </c>
      <c r="G7" s="1">
        <v>98</v>
      </c>
      <c r="H7" s="1">
        <v>0</v>
      </c>
      <c r="I7" s="1">
        <v>42</v>
      </c>
      <c r="J7" s="1">
        <v>14</v>
      </c>
      <c r="K7" s="1">
        <v>2</v>
      </c>
      <c r="L7" s="1">
        <v>6</v>
      </c>
      <c r="M7" s="1">
        <v>4</v>
      </c>
      <c r="N7" s="1">
        <v>10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3</v>
      </c>
      <c r="W7" s="1">
        <v>11</v>
      </c>
      <c r="X7" s="1">
        <v>0</v>
      </c>
      <c r="Y7" s="3">
        <v>53</v>
      </c>
      <c r="Z7" s="1">
        <v>2452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1</v>
      </c>
      <c r="AJ7" s="1">
        <v>0</v>
      </c>
      <c r="AK7" s="1">
        <v>702</v>
      </c>
      <c r="AL7" s="1">
        <v>688</v>
      </c>
      <c r="AM7" s="1">
        <v>0</v>
      </c>
    </row>
    <row r="8" spans="1:39" x14ac:dyDescent="0.25">
      <c r="A8" s="4" t="s">
        <v>93</v>
      </c>
      <c r="B8" s="1">
        <v>0</v>
      </c>
      <c r="C8" s="1">
        <v>1</v>
      </c>
      <c r="D8" s="1">
        <v>34</v>
      </c>
      <c r="E8" s="1">
        <v>235</v>
      </c>
      <c r="F8" s="1">
        <v>65</v>
      </c>
      <c r="G8" s="1">
        <v>164</v>
      </c>
      <c r="H8" s="1">
        <v>50</v>
      </c>
      <c r="I8" s="1">
        <v>49</v>
      </c>
      <c r="J8" s="1">
        <v>27</v>
      </c>
      <c r="K8" s="1">
        <v>4</v>
      </c>
      <c r="L8" s="1">
        <v>7</v>
      </c>
      <c r="M8" s="1">
        <v>3</v>
      </c>
      <c r="N8" s="1">
        <v>7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3</v>
      </c>
      <c r="W8" s="1">
        <v>11</v>
      </c>
      <c r="X8" s="1">
        <v>0</v>
      </c>
      <c r="Y8" s="3">
        <v>49</v>
      </c>
      <c r="Z8" s="1">
        <v>2752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563</v>
      </c>
      <c r="AL8" s="1">
        <v>536</v>
      </c>
      <c r="AM8" s="1">
        <v>0</v>
      </c>
    </row>
    <row r="9" spans="1:39" x14ac:dyDescent="0.25">
      <c r="A9" s="4" t="s">
        <v>94</v>
      </c>
      <c r="B9" s="1">
        <v>1</v>
      </c>
      <c r="C9" s="1">
        <v>0</v>
      </c>
      <c r="D9" s="1">
        <v>32</v>
      </c>
      <c r="E9" s="1">
        <v>76</v>
      </c>
      <c r="F9" s="1">
        <v>10</v>
      </c>
      <c r="G9" s="1">
        <v>56</v>
      </c>
      <c r="H9" s="1">
        <v>3</v>
      </c>
      <c r="I9" s="1">
        <v>1</v>
      </c>
      <c r="J9" s="1">
        <v>23</v>
      </c>
      <c r="K9" s="1">
        <v>2</v>
      </c>
      <c r="L9" s="1">
        <v>4</v>
      </c>
      <c r="M9" s="1">
        <v>0</v>
      </c>
      <c r="N9" s="1">
        <v>4</v>
      </c>
      <c r="O9" s="1">
        <v>8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3</v>
      </c>
      <c r="W9" s="1">
        <v>11</v>
      </c>
      <c r="X9" s="1">
        <v>0</v>
      </c>
      <c r="Y9" s="3">
        <v>35</v>
      </c>
      <c r="Z9" s="1">
        <v>2576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  <c r="AK9" s="1">
        <v>146</v>
      </c>
      <c r="AL9" s="1">
        <v>123</v>
      </c>
      <c r="AM9" s="1">
        <v>0</v>
      </c>
    </row>
    <row r="10" spans="1:39" x14ac:dyDescent="0.25">
      <c r="A10" s="4" t="s">
        <v>95</v>
      </c>
      <c r="B10" s="1">
        <v>1</v>
      </c>
      <c r="C10" s="1">
        <v>0</v>
      </c>
      <c r="D10" s="1">
        <v>19</v>
      </c>
      <c r="E10" s="1">
        <v>14</v>
      </c>
      <c r="F10" s="1">
        <v>0</v>
      </c>
      <c r="G10" s="1">
        <v>24</v>
      </c>
      <c r="H10" s="1">
        <v>3</v>
      </c>
      <c r="I10" s="1">
        <v>3</v>
      </c>
      <c r="J10" s="1">
        <v>2</v>
      </c>
      <c r="K10" s="1">
        <v>1</v>
      </c>
      <c r="L10" s="1">
        <v>3</v>
      </c>
      <c r="M10" s="1">
        <v>0</v>
      </c>
      <c r="N10" s="1">
        <v>2</v>
      </c>
      <c r="O10" s="1">
        <v>9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</v>
      </c>
      <c r="W10" s="1">
        <v>11</v>
      </c>
      <c r="X10" s="1">
        <v>1</v>
      </c>
      <c r="Y10" s="3">
        <v>46</v>
      </c>
      <c r="Z10" s="1">
        <v>2547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44</v>
      </c>
      <c r="AL10" s="1">
        <v>42</v>
      </c>
      <c r="AM10" s="1">
        <v>0</v>
      </c>
    </row>
    <row r="11" spans="1:39" x14ac:dyDescent="0.25">
      <c r="A11" s="4" t="s">
        <v>96</v>
      </c>
      <c r="B11" s="1">
        <v>1</v>
      </c>
      <c r="C11" s="1">
        <v>1</v>
      </c>
      <c r="D11" s="1">
        <v>68</v>
      </c>
      <c r="E11" s="1">
        <v>28</v>
      </c>
      <c r="F11" s="1">
        <v>0</v>
      </c>
      <c r="G11" s="1">
        <v>6</v>
      </c>
      <c r="H11" s="1">
        <v>1</v>
      </c>
      <c r="I11" s="1">
        <v>1</v>
      </c>
      <c r="J11" s="1">
        <v>13</v>
      </c>
      <c r="K11" s="1">
        <v>1</v>
      </c>
      <c r="L11" s="1">
        <v>1</v>
      </c>
      <c r="M11" s="1">
        <v>0</v>
      </c>
      <c r="N11" s="1">
        <v>0</v>
      </c>
      <c r="O11" s="1">
        <v>20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</v>
      </c>
      <c r="W11" s="1">
        <v>11</v>
      </c>
      <c r="X11" s="1">
        <v>0</v>
      </c>
      <c r="Y11" s="3">
        <v>70</v>
      </c>
      <c r="Z11" s="1">
        <v>2267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36</v>
      </c>
      <c r="AL11" s="1">
        <v>23</v>
      </c>
      <c r="AM11" s="1">
        <v>1</v>
      </c>
    </row>
    <row r="12" spans="1:39" x14ac:dyDescent="0.25">
      <c r="A12" s="4" t="s">
        <v>97</v>
      </c>
      <c r="B12" s="1">
        <v>0</v>
      </c>
      <c r="C12" s="1">
        <v>0</v>
      </c>
      <c r="D12" s="1">
        <v>59</v>
      </c>
      <c r="E12" s="1">
        <v>6</v>
      </c>
      <c r="F12" s="1">
        <v>16</v>
      </c>
      <c r="G12" s="1">
        <v>11</v>
      </c>
      <c r="H12" s="1">
        <v>11</v>
      </c>
      <c r="I12" s="1">
        <v>1</v>
      </c>
      <c r="J12" s="1">
        <v>16</v>
      </c>
      <c r="K12" s="1">
        <v>1</v>
      </c>
      <c r="L12" s="1">
        <v>2</v>
      </c>
      <c r="M12" s="1">
        <v>0</v>
      </c>
      <c r="N12" s="1">
        <v>3</v>
      </c>
      <c r="O12" s="1">
        <v>8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3</v>
      </c>
      <c r="W12" s="1">
        <v>11</v>
      </c>
      <c r="X12" s="1">
        <v>0</v>
      </c>
      <c r="Y12" s="3">
        <v>44</v>
      </c>
      <c r="Z12" s="1">
        <v>2752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45</v>
      </c>
      <c r="AL12" s="1">
        <v>29</v>
      </c>
      <c r="AM12" s="1">
        <v>0</v>
      </c>
    </row>
    <row r="13" spans="1:39" x14ac:dyDescent="0.25">
      <c r="A13" s="4" t="s">
        <v>98</v>
      </c>
      <c r="B13" s="1">
        <v>0</v>
      </c>
      <c r="C13" s="1">
        <v>0</v>
      </c>
      <c r="D13" s="1">
        <v>82</v>
      </c>
      <c r="E13" s="1">
        <v>194</v>
      </c>
      <c r="F13" s="1">
        <v>61</v>
      </c>
      <c r="G13" s="1">
        <v>480</v>
      </c>
      <c r="H13" s="1">
        <v>225</v>
      </c>
      <c r="I13" s="1">
        <v>112</v>
      </c>
      <c r="J13" s="1">
        <v>30</v>
      </c>
      <c r="K13" s="1">
        <v>1</v>
      </c>
      <c r="L13" s="1">
        <v>3</v>
      </c>
      <c r="M13" s="1">
        <v>4</v>
      </c>
      <c r="N13" s="1">
        <v>8</v>
      </c>
      <c r="O13" s="1">
        <v>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</v>
      </c>
      <c r="W13" s="1">
        <v>11</v>
      </c>
      <c r="X13" s="1">
        <v>0</v>
      </c>
      <c r="Y13" s="3">
        <v>61</v>
      </c>
      <c r="Z13" s="1">
        <v>2385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</v>
      </c>
      <c r="AI13" s="1">
        <v>0</v>
      </c>
      <c r="AJ13" s="1">
        <v>0</v>
      </c>
      <c r="AK13" s="1">
        <v>1072</v>
      </c>
      <c r="AL13" s="1">
        <v>1042</v>
      </c>
      <c r="AM13" s="1">
        <v>0</v>
      </c>
    </row>
    <row r="14" spans="1:39" x14ac:dyDescent="0.25">
      <c r="A14" s="4" t="s">
        <v>99</v>
      </c>
      <c r="B14" s="1">
        <v>1</v>
      </c>
      <c r="C14" s="1">
        <v>1</v>
      </c>
      <c r="D14" s="1">
        <v>53</v>
      </c>
      <c r="E14" s="1">
        <v>233</v>
      </c>
      <c r="F14" s="1">
        <v>2</v>
      </c>
      <c r="G14" s="1">
        <v>53</v>
      </c>
      <c r="H14" s="1">
        <v>3</v>
      </c>
      <c r="I14" s="1">
        <v>5</v>
      </c>
      <c r="J14" s="1">
        <v>14</v>
      </c>
      <c r="K14" s="1">
        <v>3</v>
      </c>
      <c r="L14" s="1">
        <v>6</v>
      </c>
      <c r="M14" s="1">
        <v>1</v>
      </c>
      <c r="N14" s="1">
        <v>5</v>
      </c>
      <c r="O14" s="1">
        <v>6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3</v>
      </c>
      <c r="W14" s="1">
        <v>11</v>
      </c>
      <c r="X14" s="1">
        <v>0</v>
      </c>
      <c r="Y14" s="3">
        <v>68</v>
      </c>
      <c r="Z14" s="1">
        <v>2385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296</v>
      </c>
      <c r="AL14" s="1">
        <v>282</v>
      </c>
      <c r="AM14" s="1">
        <v>0</v>
      </c>
    </row>
    <row r="15" spans="1:39" x14ac:dyDescent="0.25">
      <c r="A15" s="4" t="s">
        <v>100</v>
      </c>
      <c r="B15" s="1">
        <v>0</v>
      </c>
      <c r="C15" s="1">
        <v>0</v>
      </c>
      <c r="D15" s="1">
        <v>38</v>
      </c>
      <c r="E15" s="1">
        <v>3</v>
      </c>
      <c r="F15" s="1">
        <v>14</v>
      </c>
      <c r="G15" s="1">
        <v>17</v>
      </c>
      <c r="H15" s="1">
        <v>6</v>
      </c>
      <c r="I15" s="1">
        <v>1</v>
      </c>
      <c r="J15" s="1">
        <v>5</v>
      </c>
      <c r="K15" s="1">
        <v>1</v>
      </c>
      <c r="L15" s="1">
        <v>1</v>
      </c>
      <c r="M15" s="1">
        <v>0</v>
      </c>
      <c r="N15" s="1">
        <v>3</v>
      </c>
      <c r="O15" s="1">
        <v>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3</v>
      </c>
      <c r="W15" s="1">
        <v>11</v>
      </c>
      <c r="X15" s="1">
        <v>0</v>
      </c>
      <c r="Y15" s="3">
        <v>33</v>
      </c>
      <c r="Z15" s="1">
        <v>2786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41</v>
      </c>
      <c r="AL15" s="1">
        <v>36</v>
      </c>
      <c r="AM15" s="1">
        <v>0</v>
      </c>
    </row>
    <row r="16" spans="1:39" x14ac:dyDescent="0.25">
      <c r="A16" s="4" t="s">
        <v>101</v>
      </c>
      <c r="B16" s="1">
        <v>0</v>
      </c>
      <c r="C16" s="1">
        <v>0</v>
      </c>
      <c r="D16" s="1">
        <v>23</v>
      </c>
      <c r="E16" s="1">
        <v>1006</v>
      </c>
      <c r="F16" s="1">
        <v>22</v>
      </c>
      <c r="G16" s="1">
        <v>115</v>
      </c>
      <c r="H16" s="1">
        <v>59</v>
      </c>
      <c r="I16" s="1">
        <v>68</v>
      </c>
      <c r="J16" s="1">
        <v>45</v>
      </c>
      <c r="K16" s="1">
        <v>1</v>
      </c>
      <c r="L16" s="1">
        <v>7</v>
      </c>
      <c r="M16" s="1">
        <v>6</v>
      </c>
      <c r="N16" s="1">
        <v>12</v>
      </c>
      <c r="O16" s="1">
        <v>3</v>
      </c>
      <c r="P16" s="1">
        <v>0</v>
      </c>
      <c r="Q16" s="1">
        <v>0</v>
      </c>
      <c r="R16" s="1">
        <v>1</v>
      </c>
      <c r="S16" s="1">
        <v>1</v>
      </c>
      <c r="T16" s="1">
        <v>0</v>
      </c>
      <c r="U16" s="1">
        <v>0</v>
      </c>
      <c r="V16" s="1">
        <v>3</v>
      </c>
      <c r="W16" s="1">
        <v>11</v>
      </c>
      <c r="X16" s="1">
        <v>1</v>
      </c>
      <c r="Y16" s="3">
        <v>74</v>
      </c>
      <c r="Z16" s="1">
        <v>2741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K16" s="1">
        <v>1270</v>
      </c>
      <c r="AL16" s="1">
        <v>1225</v>
      </c>
      <c r="AM16" s="1">
        <v>2</v>
      </c>
    </row>
    <row r="17" spans="1:39" x14ac:dyDescent="0.25">
      <c r="A17" s="4" t="s">
        <v>102</v>
      </c>
      <c r="B17" s="1">
        <v>1</v>
      </c>
      <c r="C17" s="1">
        <v>1</v>
      </c>
      <c r="D17" s="1">
        <v>51</v>
      </c>
      <c r="E17" s="1">
        <v>53</v>
      </c>
      <c r="F17" s="1">
        <v>5</v>
      </c>
      <c r="G17" s="1">
        <v>19</v>
      </c>
      <c r="H17" s="1">
        <v>2</v>
      </c>
      <c r="I17" s="1">
        <v>13</v>
      </c>
      <c r="J17" s="1">
        <v>4</v>
      </c>
      <c r="K17" s="1">
        <v>3</v>
      </c>
      <c r="L17" s="1">
        <v>3</v>
      </c>
      <c r="M17" s="1">
        <v>0</v>
      </c>
      <c r="N17" s="1">
        <v>3</v>
      </c>
      <c r="O17" s="1">
        <v>8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3</v>
      </c>
      <c r="W17" s="1">
        <v>11</v>
      </c>
      <c r="X17" s="1">
        <v>0</v>
      </c>
      <c r="Y17" s="3">
        <v>40</v>
      </c>
      <c r="Z17" s="1">
        <v>2711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  <c r="AI17" s="1">
        <v>0</v>
      </c>
      <c r="AJ17" s="1">
        <v>0</v>
      </c>
      <c r="AK17" s="1">
        <v>92</v>
      </c>
      <c r="AL17" s="1">
        <v>88</v>
      </c>
      <c r="AM17" s="1">
        <v>0</v>
      </c>
    </row>
    <row r="18" spans="1:39" x14ac:dyDescent="0.25">
      <c r="A18" s="4" t="s">
        <v>103</v>
      </c>
      <c r="B18" s="1">
        <v>0</v>
      </c>
      <c r="C18" s="1">
        <v>0</v>
      </c>
      <c r="D18" s="1">
        <v>20</v>
      </c>
      <c r="E18" s="1">
        <v>84</v>
      </c>
      <c r="F18" s="1">
        <v>5</v>
      </c>
      <c r="G18" s="1">
        <v>38</v>
      </c>
      <c r="H18" s="1">
        <v>150</v>
      </c>
      <c r="I18" s="1">
        <v>12</v>
      </c>
      <c r="J18" s="1">
        <v>28</v>
      </c>
      <c r="K18" s="1">
        <v>2</v>
      </c>
      <c r="L18" s="1">
        <v>4</v>
      </c>
      <c r="M18" s="1">
        <v>1</v>
      </c>
      <c r="N18" s="1">
        <v>6</v>
      </c>
      <c r="O18" s="1">
        <v>7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3</v>
      </c>
      <c r="W18" s="1">
        <v>11</v>
      </c>
      <c r="X18" s="1">
        <v>0</v>
      </c>
      <c r="Y18" s="3">
        <v>74</v>
      </c>
      <c r="Z18" s="1">
        <v>2826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1</v>
      </c>
      <c r="AI18" s="1">
        <v>0</v>
      </c>
      <c r="AJ18" s="1">
        <v>0</v>
      </c>
      <c r="AK18" s="1">
        <v>289</v>
      </c>
      <c r="AL18" s="1">
        <v>261</v>
      </c>
      <c r="AM18" s="1">
        <v>0</v>
      </c>
    </row>
    <row r="19" spans="1:39" x14ac:dyDescent="0.25">
      <c r="A19" s="4" t="s">
        <v>104</v>
      </c>
      <c r="B19" s="1">
        <v>0</v>
      </c>
      <c r="C19" s="1">
        <v>1</v>
      </c>
      <c r="D19" s="1">
        <v>91</v>
      </c>
      <c r="E19" s="1">
        <v>1012</v>
      </c>
      <c r="F19" s="1">
        <v>80</v>
      </c>
      <c r="G19" s="1">
        <v>498</v>
      </c>
      <c r="H19" s="1">
        <v>0</v>
      </c>
      <c r="I19" s="1">
        <v>16</v>
      </c>
      <c r="J19" s="1">
        <v>176</v>
      </c>
      <c r="K19" s="1">
        <v>2</v>
      </c>
      <c r="L19" s="1">
        <v>11</v>
      </c>
      <c r="M19" s="1">
        <v>4</v>
      </c>
      <c r="N19" s="1">
        <v>9</v>
      </c>
      <c r="O19" s="1">
        <v>5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3</v>
      </c>
      <c r="W19" s="1">
        <v>11</v>
      </c>
      <c r="X19" s="1">
        <v>0</v>
      </c>
      <c r="Y19" s="3">
        <v>71</v>
      </c>
      <c r="Z19" s="1">
        <v>2617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1606</v>
      </c>
      <c r="AL19" s="1">
        <v>1430</v>
      </c>
      <c r="AM19" s="1">
        <v>1</v>
      </c>
    </row>
    <row r="20" spans="1:39" x14ac:dyDescent="0.25">
      <c r="A20" s="4" t="s">
        <v>105</v>
      </c>
      <c r="B20" s="1">
        <v>1</v>
      </c>
      <c r="C20" s="1">
        <v>0</v>
      </c>
      <c r="D20" s="1">
        <v>86</v>
      </c>
      <c r="E20" s="1">
        <v>4</v>
      </c>
      <c r="F20" s="1">
        <v>17</v>
      </c>
      <c r="G20" s="1">
        <v>19</v>
      </c>
      <c r="H20" s="1">
        <v>30</v>
      </c>
      <c r="I20" s="1">
        <v>24</v>
      </c>
      <c r="J20" s="1">
        <v>39</v>
      </c>
      <c r="K20" s="1">
        <v>2</v>
      </c>
      <c r="L20" s="1">
        <v>2</v>
      </c>
      <c r="M20" s="1">
        <v>1</v>
      </c>
      <c r="N20" s="1">
        <v>3</v>
      </c>
      <c r="O20" s="1">
        <v>6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3</v>
      </c>
      <c r="W20" s="1">
        <v>11</v>
      </c>
      <c r="X20" s="1">
        <v>0</v>
      </c>
      <c r="Y20" s="3">
        <v>35</v>
      </c>
      <c r="Z20" s="1">
        <v>2762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94</v>
      </c>
      <c r="AL20" s="1">
        <v>55</v>
      </c>
      <c r="AM20" s="1">
        <v>0</v>
      </c>
    </row>
    <row r="21" spans="1:39" x14ac:dyDescent="0.25">
      <c r="A21" s="4" t="s">
        <v>106</v>
      </c>
      <c r="B21" s="1">
        <v>0</v>
      </c>
      <c r="C21" s="1">
        <v>0</v>
      </c>
      <c r="D21" s="1">
        <v>41</v>
      </c>
      <c r="E21" s="1">
        <v>86</v>
      </c>
      <c r="F21" s="1">
        <v>2</v>
      </c>
      <c r="G21" s="1">
        <v>73</v>
      </c>
      <c r="H21" s="1">
        <v>69</v>
      </c>
      <c r="I21" s="1">
        <v>38</v>
      </c>
      <c r="J21" s="1">
        <v>48</v>
      </c>
      <c r="K21" s="1">
        <v>1</v>
      </c>
      <c r="L21" s="1">
        <v>4</v>
      </c>
      <c r="M21" s="1">
        <v>2</v>
      </c>
      <c r="N21" s="1">
        <v>5</v>
      </c>
      <c r="O21" s="1">
        <v>8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3</v>
      </c>
      <c r="W21" s="1">
        <v>11</v>
      </c>
      <c r="X21" s="1">
        <v>0</v>
      </c>
      <c r="Y21" s="3">
        <v>38</v>
      </c>
      <c r="Z21" s="1">
        <v>2849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</v>
      </c>
      <c r="AI21" s="1">
        <v>0</v>
      </c>
      <c r="AJ21" s="1">
        <v>0</v>
      </c>
      <c r="AK21" s="1">
        <v>268</v>
      </c>
      <c r="AL21" s="1">
        <v>220</v>
      </c>
      <c r="AM21" s="1">
        <v>0</v>
      </c>
    </row>
    <row r="22" spans="1:39" x14ac:dyDescent="0.25">
      <c r="A22" s="4" t="s">
        <v>107</v>
      </c>
      <c r="B22" s="1">
        <v>1</v>
      </c>
      <c r="C22" s="1">
        <v>0</v>
      </c>
      <c r="D22" s="1">
        <v>42</v>
      </c>
      <c r="E22" s="1">
        <v>1</v>
      </c>
      <c r="F22" s="1">
        <v>1</v>
      </c>
      <c r="G22" s="1">
        <v>1725</v>
      </c>
      <c r="H22" s="1">
        <v>1</v>
      </c>
      <c r="I22" s="1">
        <v>1</v>
      </c>
      <c r="J22" s="1">
        <v>1</v>
      </c>
      <c r="K22" s="1">
        <v>15</v>
      </c>
      <c r="L22" s="1">
        <v>0</v>
      </c>
      <c r="M22" s="1">
        <v>28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3</v>
      </c>
      <c r="W22" s="1">
        <v>11</v>
      </c>
      <c r="X22" s="1">
        <v>0</v>
      </c>
      <c r="Y22" s="3">
        <v>41</v>
      </c>
      <c r="Z22" s="1">
        <v>2698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1729</v>
      </c>
      <c r="AL22" s="1">
        <v>1728</v>
      </c>
      <c r="AM22" s="1">
        <v>0</v>
      </c>
    </row>
    <row r="23" spans="1:39" x14ac:dyDescent="0.25">
      <c r="A23" s="4" t="s">
        <v>108</v>
      </c>
      <c r="B23" s="1">
        <v>0</v>
      </c>
      <c r="C23" s="1">
        <v>1</v>
      </c>
      <c r="D23" s="1">
        <v>63</v>
      </c>
      <c r="E23" s="1">
        <v>867</v>
      </c>
      <c r="F23" s="1">
        <v>0</v>
      </c>
      <c r="G23" s="1">
        <v>86</v>
      </c>
      <c r="H23" s="1">
        <v>0</v>
      </c>
      <c r="I23" s="1">
        <v>0</v>
      </c>
      <c r="J23" s="1">
        <v>19</v>
      </c>
      <c r="K23" s="1">
        <v>3</v>
      </c>
      <c r="L23" s="1">
        <v>2</v>
      </c>
      <c r="M23" s="1">
        <v>3</v>
      </c>
      <c r="N23" s="1">
        <v>9</v>
      </c>
      <c r="O23" s="1">
        <v>8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3</v>
      </c>
      <c r="W23" s="1">
        <v>11</v>
      </c>
      <c r="X23" s="1">
        <v>0</v>
      </c>
      <c r="Y23" s="3">
        <v>71</v>
      </c>
      <c r="Z23" s="1">
        <v>2712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953</v>
      </c>
      <c r="AL23" s="1">
        <v>934</v>
      </c>
      <c r="AM23" s="1">
        <v>1</v>
      </c>
    </row>
    <row r="24" spans="1:39" x14ac:dyDescent="0.25">
      <c r="A24" s="4" t="s">
        <v>109</v>
      </c>
      <c r="B24" s="1">
        <v>0</v>
      </c>
      <c r="C24" s="1">
        <v>1</v>
      </c>
      <c r="D24" s="1">
        <v>0</v>
      </c>
      <c r="E24" s="1">
        <v>384</v>
      </c>
      <c r="F24" s="1">
        <v>0</v>
      </c>
      <c r="G24" s="1">
        <v>102</v>
      </c>
      <c r="H24" s="1">
        <v>21</v>
      </c>
      <c r="I24" s="1">
        <v>32</v>
      </c>
      <c r="J24" s="1">
        <v>5</v>
      </c>
      <c r="K24" s="1">
        <v>3</v>
      </c>
      <c r="L24" s="1">
        <v>6</v>
      </c>
      <c r="M24" s="1">
        <v>2</v>
      </c>
      <c r="N24" s="1">
        <v>9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3</v>
      </c>
      <c r="W24" s="1">
        <v>11</v>
      </c>
      <c r="X24" s="1">
        <v>0</v>
      </c>
      <c r="Y24" s="3">
        <v>66</v>
      </c>
      <c r="Z24" s="1">
        <v>2328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539</v>
      </c>
      <c r="AL24" s="1">
        <v>534</v>
      </c>
      <c r="AM24" s="1">
        <v>0</v>
      </c>
    </row>
    <row r="25" spans="1:39" x14ac:dyDescent="0.25">
      <c r="A25" s="4" t="s">
        <v>110</v>
      </c>
      <c r="B25" s="1">
        <v>0</v>
      </c>
      <c r="C25" s="1">
        <v>1</v>
      </c>
      <c r="D25" s="1">
        <v>69</v>
      </c>
      <c r="E25" s="1">
        <v>270</v>
      </c>
      <c r="F25" s="1">
        <v>3</v>
      </c>
      <c r="G25" s="1">
        <v>27</v>
      </c>
      <c r="H25" s="1">
        <v>39</v>
      </c>
      <c r="I25" s="1">
        <v>6</v>
      </c>
      <c r="J25" s="1">
        <v>99</v>
      </c>
      <c r="K25" s="1">
        <v>7</v>
      </c>
      <c r="L25" s="1">
        <v>7</v>
      </c>
      <c r="M25" s="1">
        <v>1</v>
      </c>
      <c r="N25" s="1">
        <v>5</v>
      </c>
      <c r="O25" s="1">
        <v>8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3</v>
      </c>
      <c r="W25" s="1">
        <v>11</v>
      </c>
      <c r="X25" s="1">
        <v>0</v>
      </c>
      <c r="Y25" s="3">
        <v>69</v>
      </c>
      <c r="Z25" s="1">
        <v>2627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345</v>
      </c>
      <c r="AL25" s="1">
        <v>246</v>
      </c>
      <c r="AM25" s="1">
        <v>0</v>
      </c>
    </row>
    <row r="26" spans="1:39" x14ac:dyDescent="0.25">
      <c r="A26" s="4" t="s">
        <v>111</v>
      </c>
      <c r="B26" s="1">
        <v>0</v>
      </c>
      <c r="C26" s="1">
        <v>0</v>
      </c>
      <c r="D26" s="1">
        <v>89</v>
      </c>
      <c r="E26" s="1">
        <v>6</v>
      </c>
      <c r="F26" s="1">
        <v>4</v>
      </c>
      <c r="G26" s="1">
        <v>25</v>
      </c>
      <c r="H26" s="1">
        <v>15</v>
      </c>
      <c r="I26" s="1">
        <v>12</v>
      </c>
      <c r="J26" s="1">
        <v>13</v>
      </c>
      <c r="K26" s="1">
        <v>2</v>
      </c>
      <c r="L26" s="1">
        <v>2</v>
      </c>
      <c r="M26" s="1">
        <v>1</v>
      </c>
      <c r="N26" s="1">
        <v>3</v>
      </c>
      <c r="O26" s="1">
        <v>7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3</v>
      </c>
      <c r="W26" s="1">
        <v>11</v>
      </c>
      <c r="X26" s="1">
        <v>0</v>
      </c>
      <c r="Y26" s="3">
        <v>51</v>
      </c>
      <c r="Z26" s="1">
        <v>2702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0</v>
      </c>
      <c r="AK26" s="1">
        <v>62</v>
      </c>
      <c r="AL26" s="1">
        <v>49</v>
      </c>
      <c r="AM26" s="1">
        <v>0</v>
      </c>
    </row>
    <row r="27" spans="1:39" x14ac:dyDescent="0.25">
      <c r="A27" s="4" t="s">
        <v>112</v>
      </c>
      <c r="B27" s="1">
        <v>1</v>
      </c>
      <c r="C27" s="1">
        <v>1</v>
      </c>
      <c r="D27" s="1">
        <v>4</v>
      </c>
      <c r="E27" s="1">
        <v>173</v>
      </c>
      <c r="F27" s="1">
        <v>4</v>
      </c>
      <c r="G27" s="1">
        <v>30</v>
      </c>
      <c r="H27" s="1">
        <v>3</v>
      </c>
      <c r="I27" s="1">
        <v>6</v>
      </c>
      <c r="J27" s="1">
        <v>41</v>
      </c>
      <c r="K27" s="1">
        <v>4</v>
      </c>
      <c r="L27" s="1">
        <v>5</v>
      </c>
      <c r="M27" s="1">
        <v>1</v>
      </c>
      <c r="N27" s="1">
        <v>4</v>
      </c>
      <c r="O27" s="1">
        <v>7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3</v>
      </c>
      <c r="W27" s="1">
        <v>11</v>
      </c>
      <c r="X27" s="1">
        <v>0</v>
      </c>
      <c r="Y27" s="3">
        <v>44</v>
      </c>
      <c r="Z27" s="1">
        <v>2557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216</v>
      </c>
      <c r="AL27" s="1">
        <v>175</v>
      </c>
      <c r="AM27" s="1">
        <v>0</v>
      </c>
    </row>
    <row r="28" spans="1:39" x14ac:dyDescent="0.25">
      <c r="A28" s="4" t="s">
        <v>113</v>
      </c>
      <c r="B28" s="1">
        <v>1</v>
      </c>
      <c r="C28" s="1">
        <v>0</v>
      </c>
      <c r="D28" s="1">
        <v>26</v>
      </c>
      <c r="E28" s="1">
        <v>36</v>
      </c>
      <c r="F28" s="1">
        <v>2</v>
      </c>
      <c r="G28" s="1">
        <v>42</v>
      </c>
      <c r="H28" s="1">
        <v>20</v>
      </c>
      <c r="I28" s="1">
        <v>21</v>
      </c>
      <c r="J28" s="1">
        <v>10</v>
      </c>
      <c r="K28" s="1">
        <v>2</v>
      </c>
      <c r="L28" s="1">
        <v>2</v>
      </c>
      <c r="M28" s="1">
        <v>1</v>
      </c>
      <c r="N28" s="1">
        <v>4</v>
      </c>
      <c r="O28" s="1">
        <v>3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3</v>
      </c>
      <c r="W28" s="1">
        <v>11</v>
      </c>
      <c r="X28" s="1">
        <v>0</v>
      </c>
      <c r="Y28" s="3">
        <v>31</v>
      </c>
      <c r="Z28" s="1">
        <v>2553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121</v>
      </c>
      <c r="AL28" s="1">
        <v>111</v>
      </c>
      <c r="AM28" s="1">
        <v>0</v>
      </c>
    </row>
    <row r="29" spans="1:39" x14ac:dyDescent="0.25">
      <c r="A29" s="4" t="s">
        <v>114</v>
      </c>
      <c r="B29" s="1">
        <v>0</v>
      </c>
      <c r="C29" s="1">
        <v>0</v>
      </c>
      <c r="D29" s="1">
        <v>96</v>
      </c>
      <c r="E29" s="1">
        <v>684</v>
      </c>
      <c r="F29" s="1">
        <v>100</v>
      </c>
      <c r="G29" s="1">
        <v>801</v>
      </c>
      <c r="H29" s="1">
        <v>21</v>
      </c>
      <c r="I29" s="1">
        <v>66</v>
      </c>
      <c r="J29" s="1">
        <v>0</v>
      </c>
      <c r="K29" s="1">
        <v>1</v>
      </c>
      <c r="L29" s="1">
        <v>6</v>
      </c>
      <c r="M29" s="1">
        <v>9</v>
      </c>
      <c r="N29" s="1">
        <v>10</v>
      </c>
      <c r="O29" s="1">
        <v>2</v>
      </c>
      <c r="P29" s="1">
        <v>0</v>
      </c>
      <c r="Q29" s="1">
        <v>0</v>
      </c>
      <c r="R29" s="1">
        <v>1</v>
      </c>
      <c r="S29" s="1">
        <v>0</v>
      </c>
      <c r="T29" s="1">
        <v>0</v>
      </c>
      <c r="U29" s="1">
        <v>0</v>
      </c>
      <c r="V29" s="1">
        <v>3</v>
      </c>
      <c r="W29" s="1">
        <v>11</v>
      </c>
      <c r="X29" s="1">
        <v>0</v>
      </c>
      <c r="Y29" s="3">
        <v>55</v>
      </c>
      <c r="Z29" s="1">
        <v>2378</v>
      </c>
      <c r="AA29" s="1">
        <v>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1672</v>
      </c>
      <c r="AL29" s="1">
        <v>1672</v>
      </c>
      <c r="AM29" s="1">
        <v>1</v>
      </c>
    </row>
    <row r="30" spans="1:39" x14ac:dyDescent="0.25">
      <c r="A30" s="4" t="s">
        <v>115</v>
      </c>
      <c r="B30" s="1">
        <v>0</v>
      </c>
      <c r="C30" s="1">
        <v>0</v>
      </c>
      <c r="D30" s="1">
        <v>34</v>
      </c>
      <c r="E30" s="1">
        <v>8</v>
      </c>
      <c r="F30" s="1">
        <v>4</v>
      </c>
      <c r="G30" s="1">
        <v>10</v>
      </c>
      <c r="H30" s="1">
        <v>2</v>
      </c>
      <c r="I30" s="1">
        <v>2</v>
      </c>
      <c r="J30" s="1">
        <v>4</v>
      </c>
      <c r="K30" s="1">
        <v>2</v>
      </c>
      <c r="L30" s="1">
        <v>3</v>
      </c>
      <c r="M30" s="1">
        <v>0</v>
      </c>
      <c r="N30" s="1">
        <v>3</v>
      </c>
      <c r="O30" s="1">
        <v>5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3</v>
      </c>
      <c r="W30" s="1">
        <v>11</v>
      </c>
      <c r="X30" s="1">
        <v>0</v>
      </c>
      <c r="Y30" s="3">
        <v>31</v>
      </c>
      <c r="Z30" s="1">
        <v>2197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</v>
      </c>
      <c r="AJ30" s="1">
        <v>0</v>
      </c>
      <c r="AK30" s="1">
        <v>26</v>
      </c>
      <c r="AL30" s="1">
        <v>22</v>
      </c>
      <c r="AM30" s="1">
        <v>0</v>
      </c>
    </row>
    <row r="31" spans="1:39" x14ac:dyDescent="0.25">
      <c r="A31" s="4" t="s">
        <v>116</v>
      </c>
      <c r="B31" s="1">
        <v>0</v>
      </c>
      <c r="C31" s="1">
        <v>0</v>
      </c>
      <c r="D31" s="1">
        <v>56</v>
      </c>
      <c r="E31" s="1">
        <v>112</v>
      </c>
      <c r="F31" s="1">
        <v>17</v>
      </c>
      <c r="G31" s="1">
        <v>44</v>
      </c>
      <c r="H31" s="1">
        <v>34</v>
      </c>
      <c r="I31" s="1">
        <v>22</v>
      </c>
      <c r="J31" s="1">
        <v>89</v>
      </c>
      <c r="K31" s="1">
        <v>1</v>
      </c>
      <c r="L31" s="1">
        <v>2</v>
      </c>
      <c r="M31" s="1">
        <v>5</v>
      </c>
      <c r="N31" s="1">
        <v>3</v>
      </c>
      <c r="O31" s="1">
        <v>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3</v>
      </c>
      <c r="W31" s="1">
        <v>11</v>
      </c>
      <c r="X31" s="1">
        <v>0</v>
      </c>
      <c r="Y31" s="3">
        <v>57</v>
      </c>
      <c r="Z31" s="1">
        <v>2573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229</v>
      </c>
      <c r="AL31" s="1">
        <v>140</v>
      </c>
      <c r="AM31" s="1">
        <v>0</v>
      </c>
    </row>
    <row r="32" spans="1:39" x14ac:dyDescent="0.25">
      <c r="A32" s="4" t="s">
        <v>117</v>
      </c>
      <c r="B32" s="1">
        <v>0</v>
      </c>
      <c r="C32" s="1">
        <v>1</v>
      </c>
      <c r="D32" s="1">
        <v>31</v>
      </c>
      <c r="E32" s="1">
        <v>110</v>
      </c>
      <c r="F32" s="1">
        <v>0</v>
      </c>
      <c r="G32" s="1">
        <v>5</v>
      </c>
      <c r="H32" s="1">
        <v>2</v>
      </c>
      <c r="I32" s="1">
        <v>0</v>
      </c>
      <c r="J32" s="1">
        <v>3</v>
      </c>
      <c r="K32" s="1">
        <v>2</v>
      </c>
      <c r="L32" s="1">
        <v>2</v>
      </c>
      <c r="M32" s="1">
        <v>1</v>
      </c>
      <c r="N32" s="1">
        <v>4</v>
      </c>
      <c r="O32" s="1">
        <v>5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11</v>
      </c>
      <c r="X32" s="1">
        <v>0</v>
      </c>
      <c r="Y32" s="3">
        <v>50</v>
      </c>
      <c r="Z32" s="1">
        <v>2786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117</v>
      </c>
      <c r="AL32" s="1">
        <v>114</v>
      </c>
      <c r="AM32" s="1">
        <v>1</v>
      </c>
    </row>
    <row r="33" spans="1:39" x14ac:dyDescent="0.25">
      <c r="A33" s="4" t="s">
        <v>118</v>
      </c>
      <c r="B33" s="1">
        <v>0</v>
      </c>
      <c r="C33" s="1">
        <v>2</v>
      </c>
      <c r="D33" s="1">
        <v>8</v>
      </c>
      <c r="E33" s="1">
        <v>96</v>
      </c>
      <c r="F33" s="1">
        <v>12</v>
      </c>
      <c r="G33" s="1">
        <v>96</v>
      </c>
      <c r="H33" s="1">
        <v>33</v>
      </c>
      <c r="I33" s="1">
        <v>22</v>
      </c>
      <c r="J33" s="1">
        <v>43</v>
      </c>
      <c r="K33" s="1">
        <v>6</v>
      </c>
      <c r="L33" s="1">
        <v>4</v>
      </c>
      <c r="M33" s="1">
        <v>1</v>
      </c>
      <c r="N33" s="1">
        <v>6</v>
      </c>
      <c r="O33" s="1">
        <v>6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3</v>
      </c>
      <c r="W33" s="1">
        <v>11</v>
      </c>
      <c r="X33" s="1">
        <v>1</v>
      </c>
      <c r="Y33" s="3">
        <v>68</v>
      </c>
      <c r="Z33" s="1">
        <v>2767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  <c r="AK33" s="1">
        <v>259</v>
      </c>
      <c r="AL33" s="1">
        <v>216</v>
      </c>
      <c r="AM33" s="1">
        <v>0</v>
      </c>
    </row>
    <row r="34" spans="1:39" x14ac:dyDescent="0.25">
      <c r="A34" s="4" t="s">
        <v>119</v>
      </c>
      <c r="B34" s="1">
        <v>0</v>
      </c>
      <c r="C34" s="1">
        <v>0</v>
      </c>
      <c r="D34" s="1">
        <v>4</v>
      </c>
      <c r="E34" s="1">
        <v>482</v>
      </c>
      <c r="F34" s="1">
        <v>34</v>
      </c>
      <c r="G34" s="1">
        <v>471</v>
      </c>
      <c r="H34" s="1">
        <v>119</v>
      </c>
      <c r="I34" s="1">
        <v>68</v>
      </c>
      <c r="J34" s="1">
        <v>22</v>
      </c>
      <c r="K34" s="1">
        <v>1</v>
      </c>
      <c r="L34" s="1">
        <v>3</v>
      </c>
      <c r="M34" s="1">
        <v>5</v>
      </c>
      <c r="N34" s="1">
        <v>9</v>
      </c>
      <c r="O34" s="1">
        <v>7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3</v>
      </c>
      <c r="W34" s="1">
        <v>11</v>
      </c>
      <c r="X34" s="1">
        <v>0</v>
      </c>
      <c r="Y34" s="3">
        <v>74</v>
      </c>
      <c r="Z34" s="1">
        <v>2653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1174</v>
      </c>
      <c r="AL34" s="1">
        <v>1152</v>
      </c>
      <c r="AM34" s="1">
        <v>0</v>
      </c>
    </row>
    <row r="35" spans="1:39" x14ac:dyDescent="0.25">
      <c r="A35" s="4" t="s">
        <v>120</v>
      </c>
      <c r="B35" s="1">
        <v>1</v>
      </c>
      <c r="C35" s="1">
        <v>1</v>
      </c>
      <c r="D35" s="1">
        <v>55</v>
      </c>
      <c r="E35" s="1">
        <v>40</v>
      </c>
      <c r="F35" s="1">
        <v>0</v>
      </c>
      <c r="G35" s="1">
        <v>19</v>
      </c>
      <c r="H35" s="1">
        <v>2</v>
      </c>
      <c r="I35" s="1">
        <v>1</v>
      </c>
      <c r="J35" s="1">
        <v>3</v>
      </c>
      <c r="K35" s="1">
        <v>1</v>
      </c>
      <c r="L35" s="1">
        <v>2</v>
      </c>
      <c r="M35" s="1">
        <v>0</v>
      </c>
      <c r="N35" s="1">
        <v>3</v>
      </c>
      <c r="O35" s="1">
        <v>7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3</v>
      </c>
      <c r="W35" s="1">
        <v>11</v>
      </c>
      <c r="X35" s="1">
        <v>0</v>
      </c>
      <c r="Y35" s="3">
        <v>69</v>
      </c>
      <c r="Z35" s="1">
        <v>2463</v>
      </c>
      <c r="AA35" s="1">
        <v>0</v>
      </c>
      <c r="AB35" s="1">
        <v>0</v>
      </c>
      <c r="AC35" s="1">
        <v>1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62</v>
      </c>
      <c r="AL35" s="1">
        <v>59</v>
      </c>
      <c r="AM35" s="1">
        <v>0</v>
      </c>
    </row>
    <row r="36" spans="1:39" x14ac:dyDescent="0.25">
      <c r="A36" s="4" t="s">
        <v>121</v>
      </c>
      <c r="B36" s="1">
        <v>0</v>
      </c>
      <c r="C36" s="1">
        <v>1</v>
      </c>
      <c r="D36" s="1">
        <v>37</v>
      </c>
      <c r="E36" s="1">
        <v>702</v>
      </c>
      <c r="F36" s="1">
        <v>17</v>
      </c>
      <c r="G36" s="1">
        <v>151</v>
      </c>
      <c r="H36" s="1">
        <v>0</v>
      </c>
      <c r="I36" s="1">
        <v>8</v>
      </c>
      <c r="J36" s="1">
        <v>35</v>
      </c>
      <c r="K36" s="1">
        <v>5</v>
      </c>
      <c r="L36" s="1">
        <v>5</v>
      </c>
      <c r="M36" s="1">
        <v>6</v>
      </c>
      <c r="N36" s="1">
        <v>12</v>
      </c>
      <c r="O36" s="1">
        <v>2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3</v>
      </c>
      <c r="W36" s="1">
        <v>11</v>
      </c>
      <c r="X36" s="1">
        <v>0</v>
      </c>
      <c r="Y36" s="3">
        <v>50</v>
      </c>
      <c r="Z36" s="1">
        <v>2339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878</v>
      </c>
      <c r="AL36" s="1">
        <v>843</v>
      </c>
      <c r="AM36" s="1">
        <v>0</v>
      </c>
    </row>
    <row r="37" spans="1:39" x14ac:dyDescent="0.25">
      <c r="A37" s="4" t="s">
        <v>122</v>
      </c>
      <c r="B37" s="1">
        <v>1</v>
      </c>
      <c r="C37" s="1">
        <v>0</v>
      </c>
      <c r="D37" s="1">
        <v>76</v>
      </c>
      <c r="E37" s="1">
        <v>6</v>
      </c>
      <c r="F37" s="1">
        <v>3</v>
      </c>
      <c r="G37" s="1">
        <v>14</v>
      </c>
      <c r="H37" s="1">
        <v>15</v>
      </c>
      <c r="I37" s="1">
        <v>7</v>
      </c>
      <c r="J37" s="1">
        <v>36</v>
      </c>
      <c r="K37" s="1">
        <v>3</v>
      </c>
      <c r="L37" s="1">
        <v>3</v>
      </c>
      <c r="M37" s="1">
        <v>1</v>
      </c>
      <c r="N37" s="1">
        <v>2</v>
      </c>
      <c r="O37" s="1">
        <v>7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3</v>
      </c>
      <c r="W37" s="1">
        <v>11</v>
      </c>
      <c r="X37" s="1">
        <v>0</v>
      </c>
      <c r="Y37" s="3">
        <v>44</v>
      </c>
      <c r="Z37" s="1">
        <v>2459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45</v>
      </c>
      <c r="AL37" s="1">
        <v>9</v>
      </c>
      <c r="AM37" s="1">
        <v>0</v>
      </c>
    </row>
    <row r="38" spans="1:39" x14ac:dyDescent="0.25">
      <c r="A38" s="4" t="s">
        <v>123</v>
      </c>
      <c r="B38" s="1">
        <v>0</v>
      </c>
      <c r="C38" s="1">
        <v>1</v>
      </c>
      <c r="D38" s="1">
        <v>99</v>
      </c>
      <c r="E38" s="1">
        <v>55</v>
      </c>
      <c r="F38" s="1">
        <v>0</v>
      </c>
      <c r="G38" s="1">
        <v>6</v>
      </c>
      <c r="H38" s="1">
        <v>2</v>
      </c>
      <c r="I38" s="1">
        <v>0</v>
      </c>
      <c r="J38" s="1">
        <v>4</v>
      </c>
      <c r="K38" s="1">
        <v>2</v>
      </c>
      <c r="L38" s="1">
        <v>1</v>
      </c>
      <c r="M38" s="1">
        <v>1</v>
      </c>
      <c r="N38" s="1">
        <v>3</v>
      </c>
      <c r="O38" s="1">
        <v>5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3</v>
      </c>
      <c r="W38" s="1">
        <v>11</v>
      </c>
      <c r="X38" s="1">
        <v>0</v>
      </c>
      <c r="Y38" s="3">
        <v>47</v>
      </c>
      <c r="Z38" s="1">
        <v>2297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63</v>
      </c>
      <c r="AL38" s="1">
        <v>59</v>
      </c>
      <c r="AM38" s="1">
        <v>0</v>
      </c>
    </row>
    <row r="39" spans="1:39" x14ac:dyDescent="0.25">
      <c r="A39" s="4" t="s">
        <v>124</v>
      </c>
      <c r="B39" s="1">
        <v>0</v>
      </c>
      <c r="C39" s="1">
        <v>0</v>
      </c>
      <c r="D39" s="1">
        <v>53</v>
      </c>
      <c r="E39" s="1">
        <v>437</v>
      </c>
      <c r="F39" s="1">
        <v>8</v>
      </c>
      <c r="G39" s="1">
        <v>206</v>
      </c>
      <c r="H39" s="1">
        <v>160</v>
      </c>
      <c r="I39" s="1">
        <v>49</v>
      </c>
      <c r="J39" s="1">
        <v>42</v>
      </c>
      <c r="K39" s="1">
        <v>2</v>
      </c>
      <c r="L39" s="1">
        <v>7</v>
      </c>
      <c r="M39" s="1">
        <v>10</v>
      </c>
      <c r="N39" s="1">
        <v>5</v>
      </c>
      <c r="O39" s="1">
        <v>6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3</v>
      </c>
      <c r="W39" s="1">
        <v>11</v>
      </c>
      <c r="X39" s="1">
        <v>1</v>
      </c>
      <c r="Y39" s="3">
        <v>77</v>
      </c>
      <c r="Z39" s="1">
        <v>2672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860</v>
      </c>
      <c r="AL39" s="1">
        <v>818</v>
      </c>
      <c r="AM39" s="1">
        <v>1</v>
      </c>
    </row>
    <row r="40" spans="1:39" x14ac:dyDescent="0.25">
      <c r="A40" s="4" t="s">
        <v>125</v>
      </c>
      <c r="B40" s="1">
        <v>0</v>
      </c>
      <c r="C40" s="1">
        <v>1</v>
      </c>
      <c r="D40" s="1">
        <v>3</v>
      </c>
      <c r="E40" s="1">
        <v>421</v>
      </c>
      <c r="F40" s="1">
        <v>76</v>
      </c>
      <c r="G40" s="1">
        <v>536</v>
      </c>
      <c r="H40" s="1">
        <v>82</v>
      </c>
      <c r="I40" s="1">
        <v>178</v>
      </c>
      <c r="J40" s="1">
        <v>102</v>
      </c>
      <c r="K40" s="1">
        <v>2</v>
      </c>
      <c r="L40" s="1">
        <v>8</v>
      </c>
      <c r="M40" s="1">
        <v>6</v>
      </c>
      <c r="N40" s="1">
        <v>5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3</v>
      </c>
      <c r="W40" s="1">
        <v>11</v>
      </c>
      <c r="X40" s="1">
        <v>0</v>
      </c>
      <c r="Y40" s="3">
        <v>40</v>
      </c>
      <c r="Z40" s="1">
        <v>2585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</v>
      </c>
      <c r="AI40" s="1">
        <v>0</v>
      </c>
      <c r="AJ40" s="1">
        <v>0</v>
      </c>
      <c r="AK40" s="1">
        <v>1293</v>
      </c>
      <c r="AL40" s="1">
        <v>1191</v>
      </c>
      <c r="AM40" s="1">
        <v>0</v>
      </c>
    </row>
    <row r="41" spans="1:39" x14ac:dyDescent="0.25">
      <c r="A41" s="4" t="s">
        <v>126</v>
      </c>
      <c r="B41" s="1">
        <v>1</v>
      </c>
      <c r="C41" s="1">
        <v>0</v>
      </c>
      <c r="D41" s="1">
        <v>88</v>
      </c>
      <c r="E41" s="1">
        <v>13</v>
      </c>
      <c r="F41" s="1">
        <v>1</v>
      </c>
      <c r="G41" s="1">
        <v>29</v>
      </c>
      <c r="H41" s="1">
        <v>3</v>
      </c>
      <c r="I41" s="1">
        <v>0</v>
      </c>
      <c r="J41" s="1">
        <v>7</v>
      </c>
      <c r="K41" s="1">
        <v>2</v>
      </c>
      <c r="L41" s="1">
        <v>2</v>
      </c>
      <c r="M41" s="1">
        <v>0</v>
      </c>
      <c r="N41" s="1">
        <v>3</v>
      </c>
      <c r="O41" s="1">
        <v>8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3</v>
      </c>
      <c r="W41" s="1">
        <v>11</v>
      </c>
      <c r="X41" s="1">
        <v>0</v>
      </c>
      <c r="Y41" s="3">
        <v>35</v>
      </c>
      <c r="Z41" s="1">
        <v>2633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46</v>
      </c>
      <c r="AL41" s="1">
        <v>39</v>
      </c>
      <c r="AM41" s="1">
        <v>0</v>
      </c>
    </row>
    <row r="42" spans="1:39" x14ac:dyDescent="0.25">
      <c r="A42" s="4" t="s">
        <v>127</v>
      </c>
      <c r="B42" s="1">
        <v>0</v>
      </c>
      <c r="C42" s="1">
        <v>1</v>
      </c>
      <c r="D42" s="1">
        <v>4</v>
      </c>
      <c r="E42" s="1">
        <v>9</v>
      </c>
      <c r="F42" s="1">
        <v>0</v>
      </c>
      <c r="G42" s="1">
        <v>6</v>
      </c>
      <c r="H42" s="1">
        <v>3</v>
      </c>
      <c r="I42" s="1">
        <v>1</v>
      </c>
      <c r="J42" s="1">
        <v>3</v>
      </c>
      <c r="K42" s="1">
        <v>1</v>
      </c>
      <c r="L42" s="1">
        <v>0</v>
      </c>
      <c r="M42" s="1">
        <v>0</v>
      </c>
      <c r="N42" s="1">
        <v>3</v>
      </c>
      <c r="O42" s="1">
        <v>5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3</v>
      </c>
      <c r="W42" s="1">
        <v>11</v>
      </c>
      <c r="X42" s="1">
        <v>0</v>
      </c>
      <c r="Y42" s="3">
        <v>63</v>
      </c>
      <c r="Z42" s="1">
        <v>2711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19</v>
      </c>
      <c r="AL42" s="1">
        <v>16</v>
      </c>
      <c r="AM42" s="1">
        <v>0</v>
      </c>
    </row>
    <row r="43" spans="1:39" x14ac:dyDescent="0.25">
      <c r="A43" s="4" t="s">
        <v>97</v>
      </c>
      <c r="B43" s="1">
        <v>1</v>
      </c>
      <c r="C43" s="1">
        <v>0</v>
      </c>
      <c r="D43" s="1">
        <v>19</v>
      </c>
      <c r="E43" s="1">
        <v>3</v>
      </c>
      <c r="F43" s="1">
        <v>1</v>
      </c>
      <c r="G43" s="1">
        <v>10</v>
      </c>
      <c r="H43" s="1">
        <v>3</v>
      </c>
      <c r="I43" s="1">
        <v>2</v>
      </c>
      <c r="J43" s="1">
        <v>12</v>
      </c>
      <c r="K43" s="1">
        <v>3</v>
      </c>
      <c r="L43" s="1">
        <v>2</v>
      </c>
      <c r="M43" s="1">
        <v>0</v>
      </c>
      <c r="N43" s="1">
        <v>3</v>
      </c>
      <c r="O43" s="1">
        <v>5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3</v>
      </c>
      <c r="W43" s="1">
        <v>11</v>
      </c>
      <c r="X43" s="1">
        <v>0</v>
      </c>
      <c r="Y43" s="3">
        <v>45</v>
      </c>
      <c r="Z43" s="1">
        <v>2429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</v>
      </c>
      <c r="AJ43" s="1">
        <v>0</v>
      </c>
      <c r="AK43" s="1">
        <v>19</v>
      </c>
      <c r="AL43" s="1">
        <v>7</v>
      </c>
      <c r="AM43" s="1">
        <v>0</v>
      </c>
    </row>
    <row r="44" spans="1:39" x14ac:dyDescent="0.25">
      <c r="A44" s="4" t="s">
        <v>128</v>
      </c>
      <c r="B44" s="1">
        <v>0</v>
      </c>
      <c r="C44" s="1">
        <v>0</v>
      </c>
      <c r="D44" s="1">
        <v>72</v>
      </c>
      <c r="E44" s="1">
        <v>123</v>
      </c>
      <c r="F44" s="1">
        <v>164</v>
      </c>
      <c r="G44" s="1">
        <v>266</v>
      </c>
      <c r="H44" s="1">
        <v>227</v>
      </c>
      <c r="I44" s="1">
        <v>30</v>
      </c>
      <c r="J44" s="1">
        <v>174</v>
      </c>
      <c r="K44" s="1">
        <v>1</v>
      </c>
      <c r="L44" s="1">
        <v>2</v>
      </c>
      <c r="M44" s="1">
        <v>4</v>
      </c>
      <c r="N44" s="1">
        <v>9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3</v>
      </c>
      <c r="W44" s="1">
        <v>11</v>
      </c>
      <c r="X44" s="1">
        <v>0</v>
      </c>
      <c r="Y44" s="3">
        <v>44</v>
      </c>
      <c r="Z44" s="1">
        <v>2160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810</v>
      </c>
      <c r="AL44" s="1">
        <v>636</v>
      </c>
      <c r="AM44" s="1">
        <v>0</v>
      </c>
    </row>
    <row r="45" spans="1:39" x14ac:dyDescent="0.25">
      <c r="A45" s="4" t="s">
        <v>97</v>
      </c>
      <c r="B45" s="1">
        <v>0</v>
      </c>
      <c r="C45" s="1">
        <v>0</v>
      </c>
      <c r="D45" s="1">
        <v>24</v>
      </c>
      <c r="E45" s="1">
        <v>3</v>
      </c>
      <c r="F45" s="1">
        <v>18</v>
      </c>
      <c r="G45" s="1">
        <v>14</v>
      </c>
      <c r="H45" s="1">
        <v>15</v>
      </c>
      <c r="I45" s="1">
        <v>22</v>
      </c>
      <c r="J45" s="1">
        <v>50</v>
      </c>
      <c r="K45" s="1">
        <v>3</v>
      </c>
      <c r="L45" s="1">
        <v>3</v>
      </c>
      <c r="M45" s="1">
        <v>1</v>
      </c>
      <c r="N45" s="1">
        <v>3</v>
      </c>
      <c r="O45" s="1">
        <v>9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3</v>
      </c>
      <c r="W45" s="1">
        <v>11</v>
      </c>
      <c r="X45" s="1">
        <v>1</v>
      </c>
      <c r="Y45" s="3">
        <v>24</v>
      </c>
      <c r="Z45" s="1">
        <v>2756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72</v>
      </c>
      <c r="AL45" s="1">
        <v>22</v>
      </c>
      <c r="AM45" s="1">
        <v>0</v>
      </c>
    </row>
    <row r="46" spans="1:39" x14ac:dyDescent="0.25">
      <c r="A46" s="4" t="s">
        <v>129</v>
      </c>
      <c r="B46" s="1">
        <v>1</v>
      </c>
      <c r="C46" s="1">
        <v>0</v>
      </c>
      <c r="D46" s="1">
        <v>92</v>
      </c>
      <c r="E46" s="1">
        <v>13</v>
      </c>
      <c r="F46" s="1">
        <v>6</v>
      </c>
      <c r="G46" s="1">
        <v>15</v>
      </c>
      <c r="H46" s="1">
        <v>3</v>
      </c>
      <c r="I46" s="1">
        <v>5</v>
      </c>
      <c r="J46" s="1">
        <v>13</v>
      </c>
      <c r="K46" s="1">
        <v>1</v>
      </c>
      <c r="L46" s="1">
        <v>2</v>
      </c>
      <c r="M46" s="1">
        <v>0</v>
      </c>
      <c r="N46" s="1">
        <v>2</v>
      </c>
      <c r="O46" s="1">
        <v>10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3</v>
      </c>
      <c r="W46" s="1">
        <v>11</v>
      </c>
      <c r="X46" s="1">
        <v>0</v>
      </c>
      <c r="Y46" s="3">
        <v>52</v>
      </c>
      <c r="Z46" s="1">
        <v>2560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42</v>
      </c>
      <c r="AL46" s="1">
        <v>29</v>
      </c>
      <c r="AM46" s="1">
        <v>0</v>
      </c>
    </row>
    <row r="47" spans="1:39" x14ac:dyDescent="0.25">
      <c r="A47" s="4" t="s">
        <v>130</v>
      </c>
      <c r="B47" s="1">
        <v>1</v>
      </c>
      <c r="C47" s="1">
        <v>1</v>
      </c>
      <c r="D47" s="1">
        <v>39</v>
      </c>
      <c r="E47" s="1">
        <v>826</v>
      </c>
      <c r="F47" s="1">
        <v>50</v>
      </c>
      <c r="G47" s="1">
        <v>317</v>
      </c>
      <c r="H47" s="1">
        <v>50</v>
      </c>
      <c r="I47" s="1">
        <v>38</v>
      </c>
      <c r="J47" s="1">
        <v>38</v>
      </c>
      <c r="K47" s="1">
        <v>9</v>
      </c>
      <c r="L47" s="1">
        <v>5</v>
      </c>
      <c r="M47" s="1">
        <v>2</v>
      </c>
      <c r="N47" s="1">
        <v>12</v>
      </c>
      <c r="O47" s="1">
        <v>8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3</v>
      </c>
      <c r="W47" s="1">
        <v>11</v>
      </c>
      <c r="X47" s="1">
        <v>0</v>
      </c>
      <c r="Y47" s="3">
        <v>66</v>
      </c>
      <c r="Z47" s="1">
        <v>2757</v>
      </c>
      <c r="AA47" s="1">
        <v>0</v>
      </c>
      <c r="AB47" s="1">
        <v>1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1281</v>
      </c>
      <c r="AL47" s="1">
        <v>1243</v>
      </c>
      <c r="AM47" s="1">
        <v>0</v>
      </c>
    </row>
    <row r="48" spans="1:39" x14ac:dyDescent="0.25">
      <c r="A48" s="4" t="s">
        <v>131</v>
      </c>
      <c r="B48" s="1">
        <v>0</v>
      </c>
      <c r="C48" s="1">
        <v>1</v>
      </c>
      <c r="D48" s="1">
        <v>29</v>
      </c>
      <c r="E48" s="1">
        <v>245</v>
      </c>
      <c r="F48" s="1">
        <v>19</v>
      </c>
      <c r="G48" s="1">
        <v>125</v>
      </c>
      <c r="H48" s="1">
        <v>37</v>
      </c>
      <c r="I48" s="1">
        <v>67</v>
      </c>
      <c r="J48" s="1">
        <v>14</v>
      </c>
      <c r="K48" s="1">
        <v>1</v>
      </c>
      <c r="L48" s="1">
        <v>4</v>
      </c>
      <c r="M48" s="1">
        <v>2</v>
      </c>
      <c r="N48" s="1">
        <v>10</v>
      </c>
      <c r="O48" s="1">
        <v>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3</v>
      </c>
      <c r="W48" s="1">
        <v>11</v>
      </c>
      <c r="X48" s="1">
        <v>0</v>
      </c>
      <c r="Y48" s="3">
        <v>63</v>
      </c>
      <c r="Z48" s="1">
        <v>2207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493</v>
      </c>
      <c r="AL48" s="1">
        <v>479</v>
      </c>
      <c r="AM48" s="1">
        <v>0</v>
      </c>
    </row>
    <row r="49" spans="1:39" x14ac:dyDescent="0.25">
      <c r="A49" s="4" t="s">
        <v>132</v>
      </c>
      <c r="B49" s="1">
        <v>0</v>
      </c>
      <c r="C49" s="1">
        <v>0</v>
      </c>
      <c r="D49" s="1">
        <v>2</v>
      </c>
      <c r="E49" s="1">
        <v>650</v>
      </c>
      <c r="F49" s="1">
        <v>37</v>
      </c>
      <c r="G49" s="1">
        <v>780</v>
      </c>
      <c r="H49" s="1">
        <v>27</v>
      </c>
      <c r="I49" s="1">
        <v>167</v>
      </c>
      <c r="J49" s="1">
        <v>32</v>
      </c>
      <c r="K49" s="1">
        <v>1</v>
      </c>
      <c r="L49" s="1">
        <v>6</v>
      </c>
      <c r="M49" s="1">
        <v>9</v>
      </c>
      <c r="N49" s="1">
        <v>13</v>
      </c>
      <c r="O49" s="1">
        <v>3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3</v>
      </c>
      <c r="W49" s="1">
        <v>11</v>
      </c>
      <c r="X49" s="1">
        <v>0</v>
      </c>
      <c r="Y49" s="3">
        <v>56</v>
      </c>
      <c r="Z49" s="1">
        <v>2846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1661</v>
      </c>
      <c r="AL49" s="1">
        <v>1629</v>
      </c>
      <c r="AM49" s="1">
        <v>0</v>
      </c>
    </row>
    <row r="50" spans="1:39" x14ac:dyDescent="0.25">
      <c r="A50" s="4" t="s">
        <v>133</v>
      </c>
      <c r="B50" s="1">
        <v>1</v>
      </c>
      <c r="C50" s="1">
        <v>0</v>
      </c>
      <c r="D50" s="1">
        <v>54</v>
      </c>
      <c r="E50" s="1">
        <v>12</v>
      </c>
      <c r="F50" s="1">
        <v>6</v>
      </c>
      <c r="G50" s="1">
        <v>20</v>
      </c>
      <c r="H50" s="1">
        <v>30</v>
      </c>
      <c r="I50" s="1">
        <v>1</v>
      </c>
      <c r="J50" s="1">
        <v>3</v>
      </c>
      <c r="K50" s="1">
        <v>2</v>
      </c>
      <c r="L50" s="1">
        <v>2</v>
      </c>
      <c r="M50" s="1">
        <v>0</v>
      </c>
      <c r="N50" s="1">
        <v>3</v>
      </c>
      <c r="O50" s="1">
        <v>7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3</v>
      </c>
      <c r="W50" s="1">
        <v>11</v>
      </c>
      <c r="X50" s="1">
        <v>0</v>
      </c>
      <c r="Y50" s="3">
        <v>43</v>
      </c>
      <c r="Z50" s="1">
        <v>2702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69</v>
      </c>
      <c r="AL50" s="1">
        <v>66</v>
      </c>
      <c r="AM50" s="1">
        <v>0</v>
      </c>
    </row>
    <row r="51" spans="1:39" x14ac:dyDescent="0.25">
      <c r="A51" s="4" t="s">
        <v>134</v>
      </c>
      <c r="B51" s="1">
        <v>0</v>
      </c>
      <c r="C51" s="1">
        <v>0</v>
      </c>
      <c r="D51" s="1">
        <v>54</v>
      </c>
      <c r="E51" s="1">
        <v>510</v>
      </c>
      <c r="F51" s="1">
        <v>120</v>
      </c>
      <c r="G51" s="1">
        <v>550</v>
      </c>
      <c r="H51" s="1">
        <v>156</v>
      </c>
      <c r="I51" s="1">
        <v>40</v>
      </c>
      <c r="J51" s="1">
        <v>241</v>
      </c>
      <c r="K51" s="1">
        <v>1</v>
      </c>
      <c r="L51" s="1">
        <v>4</v>
      </c>
      <c r="M51" s="1">
        <v>9</v>
      </c>
      <c r="N51" s="1">
        <v>7</v>
      </c>
      <c r="O51" s="1">
        <v>1</v>
      </c>
      <c r="P51" s="1">
        <v>1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3</v>
      </c>
      <c r="W51" s="1">
        <v>11</v>
      </c>
      <c r="X51" s="1">
        <v>1</v>
      </c>
      <c r="Y51" s="3">
        <v>43</v>
      </c>
      <c r="Z51" s="1">
        <v>2181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1376</v>
      </c>
      <c r="AL51" s="1">
        <v>1135</v>
      </c>
      <c r="AM51" s="1">
        <v>2</v>
      </c>
    </row>
    <row r="52" spans="1:39" x14ac:dyDescent="0.25">
      <c r="A52" s="4" t="s">
        <v>135</v>
      </c>
      <c r="B52" s="1">
        <v>1</v>
      </c>
      <c r="C52" s="1">
        <v>1</v>
      </c>
      <c r="D52" s="1">
        <v>57</v>
      </c>
      <c r="E52" s="1">
        <v>328</v>
      </c>
      <c r="F52" s="1">
        <v>9</v>
      </c>
      <c r="G52" s="1">
        <v>124</v>
      </c>
      <c r="H52" s="1">
        <v>12</v>
      </c>
      <c r="I52" s="1">
        <v>24</v>
      </c>
      <c r="J52" s="1">
        <v>109</v>
      </c>
      <c r="K52" s="1">
        <v>7</v>
      </c>
      <c r="L52" s="1">
        <v>4</v>
      </c>
      <c r="M52" s="1">
        <v>2</v>
      </c>
      <c r="N52" s="1">
        <v>10</v>
      </c>
      <c r="O52" s="1">
        <v>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3</v>
      </c>
      <c r="W52" s="1">
        <v>11</v>
      </c>
      <c r="X52" s="1">
        <v>0</v>
      </c>
      <c r="Y52" s="3">
        <v>42</v>
      </c>
      <c r="Z52" s="1">
        <v>2541</v>
      </c>
      <c r="AA52" s="1">
        <v>0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497</v>
      </c>
      <c r="AL52" s="1">
        <v>388</v>
      </c>
      <c r="AM52" s="1">
        <v>0</v>
      </c>
    </row>
    <row r="53" spans="1:39" x14ac:dyDescent="0.25">
      <c r="A53" s="4" t="s">
        <v>136</v>
      </c>
      <c r="B53" s="1">
        <v>0</v>
      </c>
      <c r="C53" s="1">
        <v>0</v>
      </c>
      <c r="D53" s="1">
        <v>55</v>
      </c>
      <c r="E53" s="1">
        <v>984</v>
      </c>
      <c r="F53" s="1">
        <v>51</v>
      </c>
      <c r="G53" s="1">
        <v>432</v>
      </c>
      <c r="H53" s="1">
        <v>180</v>
      </c>
      <c r="I53" s="1">
        <v>120</v>
      </c>
      <c r="J53" s="1">
        <v>190</v>
      </c>
      <c r="K53" s="1">
        <v>1</v>
      </c>
      <c r="L53" s="1">
        <v>3</v>
      </c>
      <c r="M53" s="1">
        <v>10</v>
      </c>
      <c r="N53" s="1">
        <v>13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0</v>
      </c>
      <c r="V53" s="1">
        <v>3</v>
      </c>
      <c r="W53" s="1">
        <v>11</v>
      </c>
      <c r="X53" s="1">
        <v>1</v>
      </c>
      <c r="Y53" s="3">
        <v>65</v>
      </c>
      <c r="Z53" s="1">
        <v>2746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1767</v>
      </c>
      <c r="AL53" s="1">
        <v>1577</v>
      </c>
      <c r="AM53" s="1">
        <v>1</v>
      </c>
    </row>
    <row r="54" spans="1:39" x14ac:dyDescent="0.25">
      <c r="A54" s="4" t="s">
        <v>137</v>
      </c>
      <c r="B54" s="1">
        <v>0</v>
      </c>
      <c r="C54" s="1">
        <v>0</v>
      </c>
      <c r="D54" s="1">
        <v>30</v>
      </c>
      <c r="E54" s="1">
        <v>295</v>
      </c>
      <c r="F54" s="1">
        <v>35</v>
      </c>
      <c r="G54" s="1">
        <v>482</v>
      </c>
      <c r="H54" s="1">
        <v>121</v>
      </c>
      <c r="I54" s="1">
        <v>120</v>
      </c>
      <c r="J54" s="1">
        <v>40</v>
      </c>
      <c r="K54" s="1">
        <v>1</v>
      </c>
      <c r="L54" s="1">
        <v>5</v>
      </c>
      <c r="M54" s="1">
        <v>5</v>
      </c>
      <c r="N54" s="1">
        <v>10</v>
      </c>
      <c r="O54" s="1">
        <v>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3</v>
      </c>
      <c r="W54" s="1">
        <v>11</v>
      </c>
      <c r="X54" s="1">
        <v>1</v>
      </c>
      <c r="Y54" s="3">
        <v>54</v>
      </c>
      <c r="Z54" s="1">
        <v>2612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1053</v>
      </c>
      <c r="AL54" s="1">
        <v>1013</v>
      </c>
      <c r="AM54" s="1">
        <v>0</v>
      </c>
    </row>
    <row r="55" spans="1:39" x14ac:dyDescent="0.25">
      <c r="A55" s="4" t="s">
        <v>138</v>
      </c>
      <c r="B55" s="1">
        <v>1</v>
      </c>
      <c r="C55" s="1">
        <v>0</v>
      </c>
      <c r="D55" s="1">
        <v>31</v>
      </c>
      <c r="E55" s="1">
        <v>13</v>
      </c>
      <c r="F55" s="1">
        <v>0</v>
      </c>
      <c r="G55" s="1">
        <v>8</v>
      </c>
      <c r="H55" s="1">
        <v>2</v>
      </c>
      <c r="I55" s="1">
        <v>1</v>
      </c>
      <c r="J55" s="1">
        <v>5</v>
      </c>
      <c r="K55" s="1">
        <v>1</v>
      </c>
      <c r="L55" s="1">
        <v>1</v>
      </c>
      <c r="M55" s="1">
        <v>0</v>
      </c>
      <c r="N55" s="1">
        <v>4</v>
      </c>
      <c r="O55" s="1">
        <v>3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3</v>
      </c>
      <c r="W55" s="1">
        <v>11</v>
      </c>
      <c r="X55" s="1">
        <v>0</v>
      </c>
      <c r="Y55" s="3">
        <v>32</v>
      </c>
      <c r="Z55" s="1">
        <v>2221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1</v>
      </c>
      <c r="AI55" s="1">
        <v>0</v>
      </c>
      <c r="AJ55" s="1">
        <v>0</v>
      </c>
      <c r="AK55" s="1">
        <v>24</v>
      </c>
      <c r="AL55" s="1">
        <v>19</v>
      </c>
      <c r="AM55" s="1">
        <v>0</v>
      </c>
    </row>
    <row r="56" spans="1:39" x14ac:dyDescent="0.25">
      <c r="A56" s="4" t="s">
        <v>139</v>
      </c>
      <c r="B56" s="1">
        <v>0</v>
      </c>
      <c r="C56" s="1">
        <v>1</v>
      </c>
      <c r="D56" s="1">
        <v>63</v>
      </c>
      <c r="E56" s="1">
        <v>447</v>
      </c>
      <c r="F56" s="1">
        <v>0</v>
      </c>
      <c r="G56" s="1">
        <v>28</v>
      </c>
      <c r="H56" s="1">
        <v>0</v>
      </c>
      <c r="I56" s="1">
        <v>0</v>
      </c>
      <c r="J56" s="1">
        <v>43</v>
      </c>
      <c r="K56" s="1">
        <v>3</v>
      </c>
      <c r="L56" s="1">
        <v>8</v>
      </c>
      <c r="M56" s="1">
        <v>2</v>
      </c>
      <c r="N56" s="1">
        <v>6</v>
      </c>
      <c r="O56" s="1">
        <v>7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3</v>
      </c>
      <c r="W56" s="1">
        <v>11</v>
      </c>
      <c r="X56" s="1">
        <v>0</v>
      </c>
      <c r="Y56" s="3">
        <v>52</v>
      </c>
      <c r="Z56" s="1">
        <v>2277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475</v>
      </c>
      <c r="AL56" s="1">
        <v>432</v>
      </c>
      <c r="AM56" s="1">
        <v>0</v>
      </c>
    </row>
    <row r="57" spans="1:39" x14ac:dyDescent="0.25">
      <c r="A57" s="4" t="s">
        <v>140</v>
      </c>
      <c r="B57" s="1">
        <v>0</v>
      </c>
      <c r="C57" s="1">
        <v>0</v>
      </c>
      <c r="D57" s="1">
        <v>12</v>
      </c>
      <c r="E57" s="1">
        <v>712</v>
      </c>
      <c r="F57" s="1">
        <v>26</v>
      </c>
      <c r="G57" s="1">
        <v>538</v>
      </c>
      <c r="H57" s="1">
        <v>69</v>
      </c>
      <c r="I57" s="1">
        <v>13</v>
      </c>
      <c r="J57" s="1">
        <v>80</v>
      </c>
      <c r="K57" s="1">
        <v>1</v>
      </c>
      <c r="L57" s="1">
        <v>3</v>
      </c>
      <c r="M57" s="1">
        <v>6</v>
      </c>
      <c r="N57" s="1">
        <v>11</v>
      </c>
      <c r="O57" s="1">
        <v>1</v>
      </c>
      <c r="P57" s="1">
        <v>0</v>
      </c>
      <c r="Q57" s="1">
        <v>1</v>
      </c>
      <c r="R57" s="1">
        <v>1</v>
      </c>
      <c r="S57" s="1">
        <v>0</v>
      </c>
      <c r="T57" s="1">
        <v>0</v>
      </c>
      <c r="U57" s="1">
        <v>0</v>
      </c>
      <c r="V57" s="1">
        <v>3</v>
      </c>
      <c r="W57" s="1">
        <v>11</v>
      </c>
      <c r="X57" s="1">
        <v>1</v>
      </c>
      <c r="Y57" s="3">
        <v>38</v>
      </c>
      <c r="Z57" s="1">
        <v>2519</v>
      </c>
      <c r="AA57" s="1">
        <v>0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</v>
      </c>
      <c r="AJ57" s="1">
        <v>0</v>
      </c>
      <c r="AK57" s="1">
        <v>1358</v>
      </c>
      <c r="AL57" s="1">
        <v>1278</v>
      </c>
      <c r="AM57" s="1">
        <v>2</v>
      </c>
    </row>
    <row r="58" spans="1:39" x14ac:dyDescent="0.25">
      <c r="A58" s="4" t="s">
        <v>141</v>
      </c>
      <c r="B58" s="1">
        <v>1</v>
      </c>
      <c r="C58" s="1">
        <v>1</v>
      </c>
      <c r="D58" s="1">
        <v>18</v>
      </c>
      <c r="E58" s="1">
        <v>452</v>
      </c>
      <c r="F58" s="1">
        <v>18</v>
      </c>
      <c r="G58" s="1">
        <v>102</v>
      </c>
      <c r="H58" s="1">
        <v>16</v>
      </c>
      <c r="I58" s="1">
        <v>18</v>
      </c>
      <c r="J58" s="1">
        <v>6</v>
      </c>
      <c r="K58" s="1">
        <v>4</v>
      </c>
      <c r="L58" s="1">
        <v>4</v>
      </c>
      <c r="M58" s="1">
        <v>2</v>
      </c>
      <c r="N58" s="1">
        <v>12</v>
      </c>
      <c r="O58" s="1">
        <v>3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3</v>
      </c>
      <c r="W58" s="1">
        <v>11</v>
      </c>
      <c r="X58" s="1">
        <v>0</v>
      </c>
      <c r="Y58" s="3">
        <v>45</v>
      </c>
      <c r="Z58" s="1">
        <v>2819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606</v>
      </c>
      <c r="AL58" s="1">
        <v>600</v>
      </c>
      <c r="AM58" s="1">
        <v>0</v>
      </c>
    </row>
    <row r="59" spans="1:39" x14ac:dyDescent="0.25">
      <c r="A59" s="4" t="s">
        <v>142</v>
      </c>
      <c r="B59" s="1">
        <v>0</v>
      </c>
      <c r="C59" s="1">
        <v>1</v>
      </c>
      <c r="D59" s="1">
        <v>26</v>
      </c>
      <c r="E59" s="1">
        <v>523</v>
      </c>
      <c r="F59" s="1">
        <v>7</v>
      </c>
      <c r="G59" s="1">
        <v>134</v>
      </c>
      <c r="H59" s="1">
        <v>37</v>
      </c>
      <c r="I59" s="1">
        <v>14</v>
      </c>
      <c r="J59" s="1">
        <v>169</v>
      </c>
      <c r="K59" s="1">
        <v>4</v>
      </c>
      <c r="L59" s="1">
        <v>8</v>
      </c>
      <c r="M59" s="1">
        <v>2</v>
      </c>
      <c r="N59" s="1">
        <v>10</v>
      </c>
      <c r="O59" s="1">
        <v>7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3</v>
      </c>
      <c r="W59" s="1">
        <v>11</v>
      </c>
      <c r="X59" s="1">
        <v>0</v>
      </c>
      <c r="Y59" s="3">
        <v>68</v>
      </c>
      <c r="Z59" s="1">
        <v>2655</v>
      </c>
      <c r="AA59" s="1">
        <v>0</v>
      </c>
      <c r="AB59" s="1">
        <v>0</v>
      </c>
      <c r="AC59" s="1">
        <v>1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715</v>
      </c>
      <c r="AL59" s="1">
        <v>546</v>
      </c>
      <c r="AM59" s="1">
        <v>0</v>
      </c>
    </row>
    <row r="60" spans="1:39" x14ac:dyDescent="0.25">
      <c r="A60" s="4" t="s">
        <v>143</v>
      </c>
      <c r="B60" s="1">
        <v>0</v>
      </c>
      <c r="C60" s="1">
        <v>1</v>
      </c>
      <c r="D60" s="1">
        <v>8</v>
      </c>
      <c r="E60" s="1">
        <v>546</v>
      </c>
      <c r="F60" s="1">
        <v>0</v>
      </c>
      <c r="G60" s="1">
        <v>48</v>
      </c>
      <c r="H60" s="1">
        <v>0</v>
      </c>
      <c r="I60" s="1">
        <v>6</v>
      </c>
      <c r="J60" s="1">
        <v>6</v>
      </c>
      <c r="K60" s="1">
        <v>1</v>
      </c>
      <c r="L60" s="1">
        <v>7</v>
      </c>
      <c r="M60" s="1">
        <v>3</v>
      </c>
      <c r="N60" s="1">
        <v>8</v>
      </c>
      <c r="O60" s="1">
        <v>5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3</v>
      </c>
      <c r="W60" s="1">
        <v>11</v>
      </c>
      <c r="X60" s="1">
        <v>0</v>
      </c>
      <c r="Y60" s="3">
        <v>69</v>
      </c>
      <c r="Z60" s="1">
        <v>2542</v>
      </c>
      <c r="AA60" s="1">
        <v>0</v>
      </c>
      <c r="AB60" s="1">
        <v>0</v>
      </c>
      <c r="AC60" s="1">
        <v>0</v>
      </c>
      <c r="AD60" s="1">
        <v>0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1</v>
      </c>
      <c r="AK60" s="1">
        <v>600</v>
      </c>
      <c r="AL60" s="1">
        <v>594</v>
      </c>
      <c r="AM60" s="1">
        <v>0</v>
      </c>
    </row>
    <row r="61" spans="1:39" x14ac:dyDescent="0.25">
      <c r="A61" s="4" t="s">
        <v>144</v>
      </c>
      <c r="B61" s="1">
        <v>0</v>
      </c>
      <c r="C61" s="1">
        <v>0</v>
      </c>
      <c r="D61" s="1">
        <v>29</v>
      </c>
      <c r="E61" s="1">
        <v>398</v>
      </c>
      <c r="F61" s="1">
        <v>40</v>
      </c>
      <c r="G61" s="1">
        <v>367</v>
      </c>
      <c r="H61" s="1">
        <v>119</v>
      </c>
      <c r="I61" s="1">
        <v>122</v>
      </c>
      <c r="J61" s="1">
        <v>30</v>
      </c>
      <c r="K61" s="1">
        <v>1</v>
      </c>
      <c r="L61" s="1">
        <v>7</v>
      </c>
      <c r="M61" s="1">
        <v>4</v>
      </c>
      <c r="N61" s="1">
        <v>4</v>
      </c>
      <c r="O61" s="1">
        <v>4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3</v>
      </c>
      <c r="W61" s="1">
        <v>11</v>
      </c>
      <c r="X61" s="1">
        <v>0</v>
      </c>
      <c r="Y61" s="3">
        <v>72</v>
      </c>
      <c r="Z61" s="1">
        <v>2364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1046</v>
      </c>
      <c r="AL61" s="1">
        <v>1016</v>
      </c>
      <c r="AM61" s="1">
        <v>0</v>
      </c>
    </row>
    <row r="62" spans="1:39" x14ac:dyDescent="0.25">
      <c r="A62" s="4" t="s">
        <v>145</v>
      </c>
      <c r="B62" s="1">
        <v>1</v>
      </c>
      <c r="C62" s="1">
        <v>0</v>
      </c>
      <c r="D62" s="1">
        <v>75</v>
      </c>
      <c r="E62" s="1">
        <v>1</v>
      </c>
      <c r="F62" s="1">
        <v>3</v>
      </c>
      <c r="G62" s="1">
        <v>6</v>
      </c>
      <c r="H62" s="1">
        <v>3</v>
      </c>
      <c r="I62" s="1">
        <v>6</v>
      </c>
      <c r="J62" s="1">
        <v>15</v>
      </c>
      <c r="K62" s="1">
        <v>1</v>
      </c>
      <c r="L62" s="1">
        <v>1</v>
      </c>
      <c r="M62" s="1">
        <v>1</v>
      </c>
      <c r="N62" s="1">
        <v>2</v>
      </c>
      <c r="O62" s="1">
        <v>7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3</v>
      </c>
      <c r="W62" s="1">
        <v>11</v>
      </c>
      <c r="X62" s="1">
        <v>1</v>
      </c>
      <c r="Y62" s="3">
        <v>49</v>
      </c>
      <c r="Z62" s="1">
        <v>2563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19</v>
      </c>
      <c r="AL62" s="1">
        <v>4</v>
      </c>
      <c r="AM62" s="1">
        <v>0</v>
      </c>
    </row>
    <row r="63" spans="1:39" x14ac:dyDescent="0.25">
      <c r="A63" s="4" t="s">
        <v>146</v>
      </c>
      <c r="B63" s="1">
        <v>1</v>
      </c>
      <c r="C63" s="1">
        <v>1</v>
      </c>
      <c r="D63" s="1">
        <v>0</v>
      </c>
      <c r="E63" s="1">
        <v>10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1</v>
      </c>
      <c r="L63" s="1">
        <v>1</v>
      </c>
      <c r="M63" s="1">
        <v>0</v>
      </c>
      <c r="N63" s="1">
        <v>2</v>
      </c>
      <c r="O63" s="1">
        <v>7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3</v>
      </c>
      <c r="W63" s="1">
        <v>11</v>
      </c>
      <c r="X63" s="1">
        <v>0</v>
      </c>
      <c r="Y63" s="3">
        <v>53</v>
      </c>
      <c r="Z63" s="1">
        <v>2208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11</v>
      </c>
      <c r="AL63" s="1">
        <v>11</v>
      </c>
      <c r="AM63" s="1">
        <v>0</v>
      </c>
    </row>
    <row r="64" spans="1:39" x14ac:dyDescent="0.25">
      <c r="A64" s="4" t="s">
        <v>147</v>
      </c>
      <c r="B64" s="1">
        <v>0</v>
      </c>
      <c r="C64" s="1">
        <v>1</v>
      </c>
      <c r="D64" s="1">
        <v>19</v>
      </c>
      <c r="E64" s="1">
        <v>688</v>
      </c>
      <c r="F64" s="1">
        <v>14</v>
      </c>
      <c r="G64" s="1">
        <v>309</v>
      </c>
      <c r="H64" s="1">
        <v>201</v>
      </c>
      <c r="I64" s="1">
        <v>24</v>
      </c>
      <c r="J64" s="1">
        <v>38</v>
      </c>
      <c r="K64" s="1">
        <v>1</v>
      </c>
      <c r="L64" s="1">
        <v>11</v>
      </c>
      <c r="M64" s="1">
        <v>10</v>
      </c>
      <c r="N64" s="1">
        <v>10</v>
      </c>
      <c r="O64" s="1">
        <v>5</v>
      </c>
      <c r="P64" s="1">
        <v>1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3</v>
      </c>
      <c r="W64" s="1">
        <v>11</v>
      </c>
      <c r="X64" s="1">
        <v>1</v>
      </c>
      <c r="Y64" s="3">
        <v>41</v>
      </c>
      <c r="Z64" s="1">
        <v>2261</v>
      </c>
      <c r="AA64" s="1">
        <v>0</v>
      </c>
      <c r="AB64" s="1">
        <v>0</v>
      </c>
      <c r="AC64" s="1">
        <v>1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1236</v>
      </c>
      <c r="AL64" s="1">
        <v>1198</v>
      </c>
      <c r="AM64" s="1">
        <v>2</v>
      </c>
    </row>
    <row r="65" spans="1:39" x14ac:dyDescent="0.25">
      <c r="A65" s="4" t="s">
        <v>148</v>
      </c>
      <c r="B65" s="1">
        <v>0</v>
      </c>
      <c r="C65" s="1">
        <v>1</v>
      </c>
      <c r="D65" s="1">
        <v>4</v>
      </c>
      <c r="E65" s="1">
        <v>247</v>
      </c>
      <c r="F65" s="1">
        <v>49</v>
      </c>
      <c r="G65" s="1">
        <v>159</v>
      </c>
      <c r="H65" s="1">
        <v>7</v>
      </c>
      <c r="I65" s="1">
        <v>82</v>
      </c>
      <c r="J65" s="1">
        <v>109</v>
      </c>
      <c r="K65" s="1">
        <v>1</v>
      </c>
      <c r="L65" s="1">
        <v>5</v>
      </c>
      <c r="M65" s="1">
        <v>2</v>
      </c>
      <c r="N65" s="1">
        <v>10</v>
      </c>
      <c r="O65" s="1">
        <v>4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3</v>
      </c>
      <c r="W65" s="1">
        <v>11</v>
      </c>
      <c r="X65" s="1">
        <v>0</v>
      </c>
      <c r="Y65" s="3">
        <v>62</v>
      </c>
      <c r="Z65" s="1">
        <v>2434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544</v>
      </c>
      <c r="AL65" s="1">
        <v>435</v>
      </c>
      <c r="AM65" s="1">
        <v>0</v>
      </c>
    </row>
    <row r="66" spans="1:39" x14ac:dyDescent="0.25">
      <c r="A66" s="4" t="s">
        <v>149</v>
      </c>
      <c r="B66" s="1">
        <v>1</v>
      </c>
      <c r="C66" s="1">
        <v>2</v>
      </c>
      <c r="D66" s="1">
        <v>90</v>
      </c>
      <c r="E66" s="1">
        <v>856</v>
      </c>
      <c r="F66" s="1">
        <v>59</v>
      </c>
      <c r="G66" s="1">
        <v>487</v>
      </c>
      <c r="H66" s="1">
        <v>58</v>
      </c>
      <c r="I66" s="1">
        <v>29</v>
      </c>
      <c r="J66" s="1">
        <v>73</v>
      </c>
      <c r="K66" s="1">
        <v>7</v>
      </c>
      <c r="L66" s="1">
        <v>2</v>
      </c>
      <c r="M66" s="1">
        <v>5</v>
      </c>
      <c r="N66" s="1">
        <v>5</v>
      </c>
      <c r="O66" s="1">
        <v>5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3</v>
      </c>
      <c r="W66" s="1">
        <v>11</v>
      </c>
      <c r="X66" s="1">
        <v>0</v>
      </c>
      <c r="Y66" s="3">
        <v>50</v>
      </c>
      <c r="Z66" s="1">
        <v>2606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1489</v>
      </c>
      <c r="AL66" s="1">
        <v>1416</v>
      </c>
      <c r="AM66" s="1">
        <v>0</v>
      </c>
    </row>
    <row r="67" spans="1:39" x14ac:dyDescent="0.25">
      <c r="A67" s="4" t="s">
        <v>150</v>
      </c>
      <c r="B67" s="1">
        <v>0</v>
      </c>
      <c r="C67" s="1">
        <v>0</v>
      </c>
      <c r="D67" s="1">
        <v>1</v>
      </c>
      <c r="E67" s="1">
        <v>496</v>
      </c>
      <c r="F67" s="1">
        <v>36</v>
      </c>
      <c r="G67" s="1">
        <v>460</v>
      </c>
      <c r="H67" s="1">
        <v>189</v>
      </c>
      <c r="I67" s="1">
        <v>60</v>
      </c>
      <c r="J67" s="1">
        <v>12</v>
      </c>
      <c r="K67" s="1">
        <v>3</v>
      </c>
      <c r="L67" s="1">
        <v>4</v>
      </c>
      <c r="M67" s="1">
        <v>8</v>
      </c>
      <c r="N67" s="1">
        <v>6</v>
      </c>
      <c r="O67" s="1">
        <v>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3</v>
      </c>
      <c r="W67" s="1">
        <v>11</v>
      </c>
      <c r="X67" s="1">
        <v>0</v>
      </c>
      <c r="Y67" s="3">
        <v>66</v>
      </c>
      <c r="Z67" s="1">
        <v>2815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1241</v>
      </c>
      <c r="AL67" s="1">
        <v>1229</v>
      </c>
      <c r="AM67" s="1">
        <v>0</v>
      </c>
    </row>
    <row r="68" spans="1:39" x14ac:dyDescent="0.25">
      <c r="A68" s="4" t="s">
        <v>151</v>
      </c>
      <c r="B68" s="1">
        <v>0</v>
      </c>
      <c r="C68" s="1">
        <v>1</v>
      </c>
      <c r="D68" s="1">
        <v>29</v>
      </c>
      <c r="E68" s="1">
        <v>258</v>
      </c>
      <c r="F68" s="1">
        <v>107</v>
      </c>
      <c r="G68" s="1">
        <v>291</v>
      </c>
      <c r="H68" s="1">
        <v>84</v>
      </c>
      <c r="I68" s="1">
        <v>37</v>
      </c>
      <c r="J68" s="1">
        <v>86</v>
      </c>
      <c r="K68" s="1">
        <v>4</v>
      </c>
      <c r="L68" s="1">
        <v>10</v>
      </c>
      <c r="M68" s="1">
        <v>3</v>
      </c>
      <c r="N68" s="1">
        <v>13</v>
      </c>
      <c r="O68" s="1">
        <v>7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3</v>
      </c>
      <c r="W68" s="1">
        <v>11</v>
      </c>
      <c r="X68" s="1">
        <v>0</v>
      </c>
      <c r="Y68" s="3">
        <v>61</v>
      </c>
      <c r="Z68" s="1">
        <v>2628</v>
      </c>
      <c r="AA68" s="1">
        <v>0</v>
      </c>
      <c r="AB68" s="1">
        <v>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777</v>
      </c>
      <c r="AL68" s="1">
        <v>691</v>
      </c>
      <c r="AM68" s="1">
        <v>0</v>
      </c>
    </row>
    <row r="69" spans="1:39" x14ac:dyDescent="0.25">
      <c r="A69" s="4" t="s">
        <v>152</v>
      </c>
      <c r="B69" s="1">
        <v>1</v>
      </c>
      <c r="C69" s="1">
        <v>1</v>
      </c>
      <c r="D69" s="1">
        <v>88</v>
      </c>
      <c r="E69" s="1">
        <v>565</v>
      </c>
      <c r="F69" s="1">
        <v>6</v>
      </c>
      <c r="G69" s="1">
        <v>65</v>
      </c>
      <c r="H69" s="1">
        <v>0</v>
      </c>
      <c r="I69" s="1">
        <v>6</v>
      </c>
      <c r="J69" s="1">
        <v>19</v>
      </c>
      <c r="K69" s="1">
        <v>5</v>
      </c>
      <c r="L69" s="1">
        <v>9</v>
      </c>
      <c r="M69" s="1">
        <v>2</v>
      </c>
      <c r="N69" s="1">
        <v>8</v>
      </c>
      <c r="O69" s="1">
        <v>7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3</v>
      </c>
      <c r="W69" s="1">
        <v>11</v>
      </c>
      <c r="X69" s="1">
        <v>0</v>
      </c>
      <c r="Y69" s="3">
        <v>45</v>
      </c>
      <c r="Z69" s="1">
        <v>2609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642</v>
      </c>
      <c r="AL69" s="1">
        <v>623</v>
      </c>
      <c r="AM69" s="1">
        <v>1</v>
      </c>
    </row>
    <row r="70" spans="1:39" x14ac:dyDescent="0.25">
      <c r="A70" s="4" t="s">
        <v>153</v>
      </c>
      <c r="B70" s="1">
        <v>0</v>
      </c>
      <c r="C70" s="1">
        <v>0</v>
      </c>
      <c r="D70" s="1">
        <v>58</v>
      </c>
      <c r="E70" s="1">
        <v>14</v>
      </c>
      <c r="F70" s="1">
        <v>10</v>
      </c>
      <c r="G70" s="1">
        <v>13</v>
      </c>
      <c r="H70" s="1">
        <v>4</v>
      </c>
      <c r="I70" s="1">
        <v>15</v>
      </c>
      <c r="J70" s="1">
        <v>9</v>
      </c>
      <c r="K70" s="1">
        <v>1</v>
      </c>
      <c r="L70" s="1">
        <v>2</v>
      </c>
      <c r="M70" s="1">
        <v>1</v>
      </c>
      <c r="N70" s="1">
        <v>4</v>
      </c>
      <c r="O70" s="1">
        <v>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3</v>
      </c>
      <c r="W70" s="1">
        <v>11</v>
      </c>
      <c r="X70" s="1">
        <v>0</v>
      </c>
      <c r="Y70" s="3">
        <v>68</v>
      </c>
      <c r="Z70" s="1">
        <v>2219</v>
      </c>
      <c r="AA70" s="1">
        <v>0</v>
      </c>
      <c r="AB70" s="1">
        <v>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0</v>
      </c>
      <c r="AK70" s="1">
        <v>56</v>
      </c>
      <c r="AL70" s="1">
        <v>47</v>
      </c>
      <c r="AM70" s="1">
        <v>0</v>
      </c>
    </row>
    <row r="71" spans="1:39" x14ac:dyDescent="0.25">
      <c r="A71" s="4" t="s">
        <v>154</v>
      </c>
      <c r="B71" s="1">
        <v>1</v>
      </c>
      <c r="C71" s="1">
        <v>0</v>
      </c>
      <c r="D71" s="1">
        <v>68</v>
      </c>
      <c r="E71" s="1">
        <v>2</v>
      </c>
      <c r="F71" s="1">
        <v>1</v>
      </c>
      <c r="G71" s="1">
        <v>6</v>
      </c>
      <c r="H71" s="1">
        <v>2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2</v>
      </c>
      <c r="O71" s="1">
        <v>6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3</v>
      </c>
      <c r="W71" s="1">
        <v>11</v>
      </c>
      <c r="X71" s="1">
        <v>0</v>
      </c>
      <c r="Y71" s="3">
        <v>43</v>
      </c>
      <c r="Z71" s="1">
        <v>2716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</v>
      </c>
      <c r="AI71" s="1">
        <v>0</v>
      </c>
      <c r="AJ71" s="1">
        <v>0</v>
      </c>
      <c r="AK71" s="1">
        <v>12</v>
      </c>
      <c r="AL71" s="1">
        <v>11</v>
      </c>
      <c r="AM71" s="1">
        <v>0</v>
      </c>
    </row>
    <row r="72" spans="1:39" x14ac:dyDescent="0.25">
      <c r="A72" s="4" t="s">
        <v>155</v>
      </c>
      <c r="B72" s="1">
        <v>0</v>
      </c>
      <c r="C72" s="1">
        <v>0</v>
      </c>
      <c r="D72" s="1">
        <v>34</v>
      </c>
      <c r="E72" s="1">
        <v>721</v>
      </c>
      <c r="F72" s="1">
        <v>111</v>
      </c>
      <c r="G72" s="1">
        <v>925</v>
      </c>
      <c r="H72" s="1">
        <v>97</v>
      </c>
      <c r="I72" s="1">
        <v>18</v>
      </c>
      <c r="J72" s="1">
        <v>18</v>
      </c>
      <c r="K72" s="1">
        <v>1</v>
      </c>
      <c r="L72" s="1">
        <v>7</v>
      </c>
      <c r="M72" s="1">
        <v>6</v>
      </c>
      <c r="N72" s="1">
        <v>5</v>
      </c>
      <c r="O72" s="1">
        <v>5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3</v>
      </c>
      <c r="W72" s="1">
        <v>11</v>
      </c>
      <c r="X72" s="1">
        <v>1</v>
      </c>
      <c r="Y72" s="3">
        <v>48</v>
      </c>
      <c r="Z72" s="1">
        <v>2830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>
        <v>1872</v>
      </c>
      <c r="AL72" s="1">
        <v>1854</v>
      </c>
      <c r="AM72" s="1">
        <v>0</v>
      </c>
    </row>
    <row r="73" spans="1:39" x14ac:dyDescent="0.25">
      <c r="A73" s="4" t="s">
        <v>156</v>
      </c>
      <c r="B73" s="1">
        <v>0</v>
      </c>
      <c r="C73" s="1">
        <v>0</v>
      </c>
      <c r="D73" s="1">
        <v>40</v>
      </c>
      <c r="E73" s="1">
        <v>1032</v>
      </c>
      <c r="F73" s="1">
        <v>105</v>
      </c>
      <c r="G73" s="1">
        <v>779</v>
      </c>
      <c r="H73" s="1">
        <v>137</v>
      </c>
      <c r="I73" s="1">
        <v>105</v>
      </c>
      <c r="J73" s="1">
        <v>51</v>
      </c>
      <c r="K73" s="1">
        <v>0</v>
      </c>
      <c r="L73" s="1">
        <v>5</v>
      </c>
      <c r="M73" s="1">
        <v>8</v>
      </c>
      <c r="N73" s="1">
        <v>9</v>
      </c>
      <c r="O73" s="1">
        <v>4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3</v>
      </c>
      <c r="W73" s="1">
        <v>11</v>
      </c>
      <c r="X73" s="1">
        <v>1</v>
      </c>
      <c r="Y73" s="3">
        <v>44</v>
      </c>
      <c r="Z73" s="1">
        <v>2784</v>
      </c>
      <c r="AA73" s="1">
        <v>0</v>
      </c>
      <c r="AB73" s="1">
        <v>0</v>
      </c>
      <c r="AC73" s="1">
        <v>1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2158</v>
      </c>
      <c r="AL73" s="1">
        <v>2107</v>
      </c>
      <c r="AM73" s="1">
        <v>1</v>
      </c>
    </row>
    <row r="74" spans="1:39" x14ac:dyDescent="0.25">
      <c r="A74" s="4" t="s">
        <v>157</v>
      </c>
      <c r="B74" s="1">
        <v>0</v>
      </c>
      <c r="C74" s="1">
        <v>0</v>
      </c>
      <c r="D74" s="1">
        <v>12</v>
      </c>
      <c r="E74" s="1">
        <v>1</v>
      </c>
      <c r="F74" s="1">
        <v>0</v>
      </c>
      <c r="G74" s="1">
        <v>5</v>
      </c>
      <c r="H74" s="1">
        <v>0</v>
      </c>
      <c r="I74" s="1">
        <v>3</v>
      </c>
      <c r="J74" s="1">
        <v>9</v>
      </c>
      <c r="K74" s="1">
        <v>1</v>
      </c>
      <c r="L74" s="1">
        <v>0</v>
      </c>
      <c r="M74" s="1">
        <v>0</v>
      </c>
      <c r="N74" s="1">
        <v>3</v>
      </c>
      <c r="O74" s="1">
        <v>3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3</v>
      </c>
      <c r="W74" s="1">
        <v>11</v>
      </c>
      <c r="X74" s="1">
        <v>0</v>
      </c>
      <c r="Y74" s="3">
        <v>44</v>
      </c>
      <c r="Z74" s="1">
        <v>2457</v>
      </c>
      <c r="AA74" s="1">
        <v>0</v>
      </c>
      <c r="AB74" s="1">
        <v>0</v>
      </c>
      <c r="AC74" s="1">
        <v>0</v>
      </c>
      <c r="AD74" s="1">
        <v>1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9</v>
      </c>
      <c r="AL74" s="1">
        <v>0</v>
      </c>
      <c r="AM74" s="1">
        <v>0</v>
      </c>
    </row>
    <row r="75" spans="1:39" x14ac:dyDescent="0.25">
      <c r="A75" s="4" t="s">
        <v>158</v>
      </c>
      <c r="B75" s="1">
        <v>0</v>
      </c>
      <c r="C75" s="1">
        <v>0</v>
      </c>
      <c r="D75" s="1">
        <v>9</v>
      </c>
      <c r="E75" s="1">
        <v>577</v>
      </c>
      <c r="F75" s="1">
        <v>0</v>
      </c>
      <c r="G75" s="1">
        <v>64</v>
      </c>
      <c r="H75" s="1">
        <v>0</v>
      </c>
      <c r="I75" s="1">
        <v>0</v>
      </c>
      <c r="J75" s="1">
        <v>51</v>
      </c>
      <c r="K75" s="1">
        <v>2</v>
      </c>
      <c r="L75" s="1">
        <v>10</v>
      </c>
      <c r="M75" s="1">
        <v>1</v>
      </c>
      <c r="N75" s="1">
        <v>8</v>
      </c>
      <c r="O75" s="1">
        <v>8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3</v>
      </c>
      <c r="W75" s="1">
        <v>11</v>
      </c>
      <c r="X75" s="1">
        <v>1</v>
      </c>
      <c r="Y75" s="3">
        <v>55</v>
      </c>
      <c r="Z75" s="1">
        <v>2702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641</v>
      </c>
      <c r="AL75" s="1">
        <v>590</v>
      </c>
      <c r="AM75" s="1">
        <v>1</v>
      </c>
    </row>
    <row r="76" spans="1:39" x14ac:dyDescent="0.25">
      <c r="A76" s="4" t="s">
        <v>159</v>
      </c>
      <c r="B76" s="1">
        <v>1</v>
      </c>
      <c r="C76" s="1">
        <v>0</v>
      </c>
      <c r="D76" s="1">
        <v>87</v>
      </c>
      <c r="E76" s="1">
        <v>64</v>
      </c>
      <c r="F76" s="1">
        <v>4</v>
      </c>
      <c r="G76" s="1">
        <v>68</v>
      </c>
      <c r="H76" s="1">
        <v>7</v>
      </c>
      <c r="I76" s="1">
        <v>5</v>
      </c>
      <c r="J76" s="1">
        <v>17</v>
      </c>
      <c r="K76" s="1">
        <v>4</v>
      </c>
      <c r="L76" s="1">
        <v>3</v>
      </c>
      <c r="M76" s="1">
        <v>1</v>
      </c>
      <c r="N76" s="1">
        <v>4</v>
      </c>
      <c r="O76" s="1">
        <v>8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3</v>
      </c>
      <c r="W76" s="1">
        <v>11</v>
      </c>
      <c r="X76" s="1">
        <v>0</v>
      </c>
      <c r="Y76" s="3">
        <v>35</v>
      </c>
      <c r="Z76" s="1">
        <v>2828</v>
      </c>
      <c r="AA76" s="1">
        <v>0</v>
      </c>
      <c r="AB76" s="1">
        <v>0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148</v>
      </c>
      <c r="AL76" s="1">
        <v>131</v>
      </c>
      <c r="AM76" s="1">
        <v>0</v>
      </c>
    </row>
    <row r="77" spans="1:39" x14ac:dyDescent="0.25">
      <c r="A77" s="4" t="s">
        <v>160</v>
      </c>
      <c r="B77" s="1">
        <v>1</v>
      </c>
      <c r="C77" s="1">
        <v>0</v>
      </c>
      <c r="D77" s="1">
        <v>5</v>
      </c>
      <c r="E77" s="1">
        <v>4</v>
      </c>
      <c r="F77" s="1">
        <v>1</v>
      </c>
      <c r="G77" s="1">
        <v>5</v>
      </c>
      <c r="H77" s="1">
        <v>2</v>
      </c>
      <c r="I77" s="1">
        <v>0</v>
      </c>
      <c r="J77" s="1">
        <v>4</v>
      </c>
      <c r="K77" s="1">
        <v>1</v>
      </c>
      <c r="L77" s="1">
        <v>1</v>
      </c>
      <c r="M77" s="1">
        <v>0</v>
      </c>
      <c r="N77" s="1">
        <v>2</v>
      </c>
      <c r="O77" s="1">
        <v>7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3</v>
      </c>
      <c r="W77" s="1">
        <v>11</v>
      </c>
      <c r="X77" s="1">
        <v>0</v>
      </c>
      <c r="Y77" s="3">
        <v>51</v>
      </c>
      <c r="Z77" s="1">
        <v>2530</v>
      </c>
      <c r="AA77" s="1">
        <v>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0</v>
      </c>
      <c r="AK77" s="1">
        <v>12</v>
      </c>
      <c r="AL77" s="1">
        <v>8</v>
      </c>
      <c r="AM77" s="1">
        <v>0</v>
      </c>
    </row>
    <row r="78" spans="1:39" x14ac:dyDescent="0.25">
      <c r="A78" s="4" t="s">
        <v>161</v>
      </c>
      <c r="B78" s="1">
        <v>1</v>
      </c>
      <c r="C78" s="1">
        <v>0</v>
      </c>
      <c r="D78" s="1">
        <v>87</v>
      </c>
      <c r="E78" s="1">
        <v>25</v>
      </c>
      <c r="F78" s="1">
        <v>5</v>
      </c>
      <c r="G78" s="1">
        <v>19</v>
      </c>
      <c r="H78" s="1">
        <v>7</v>
      </c>
      <c r="I78" s="1">
        <v>0</v>
      </c>
      <c r="J78" s="1">
        <v>23</v>
      </c>
      <c r="K78" s="1">
        <v>3</v>
      </c>
      <c r="L78" s="1">
        <v>3</v>
      </c>
      <c r="M78" s="1">
        <v>0</v>
      </c>
      <c r="N78" s="1">
        <v>3</v>
      </c>
      <c r="O78" s="1">
        <v>7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3</v>
      </c>
      <c r="W78" s="1">
        <v>11</v>
      </c>
      <c r="X78" s="1">
        <v>0</v>
      </c>
      <c r="Y78" s="3">
        <v>47</v>
      </c>
      <c r="Z78" s="1">
        <v>2520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56</v>
      </c>
      <c r="AL78" s="1">
        <v>33</v>
      </c>
      <c r="AM78" s="1">
        <v>0</v>
      </c>
    </row>
    <row r="79" spans="1:39" x14ac:dyDescent="0.25">
      <c r="A79" s="4" t="s">
        <v>116</v>
      </c>
      <c r="B79" s="1">
        <v>0</v>
      </c>
      <c r="C79" s="1">
        <v>0</v>
      </c>
      <c r="D79" s="1">
        <v>56</v>
      </c>
      <c r="E79" s="1">
        <v>112</v>
      </c>
      <c r="F79" s="1">
        <v>17</v>
      </c>
      <c r="G79" s="1">
        <v>44</v>
      </c>
      <c r="H79" s="1">
        <v>34</v>
      </c>
      <c r="I79" s="1">
        <v>22</v>
      </c>
      <c r="J79" s="1">
        <v>89</v>
      </c>
      <c r="K79" s="1">
        <v>1</v>
      </c>
      <c r="L79" s="1">
        <v>2</v>
      </c>
      <c r="M79" s="1">
        <v>5</v>
      </c>
      <c r="N79" s="1">
        <v>3</v>
      </c>
      <c r="O79" s="1">
        <v>3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3</v>
      </c>
      <c r="W79" s="1">
        <v>11</v>
      </c>
      <c r="X79" s="1">
        <v>0</v>
      </c>
      <c r="Y79" s="3">
        <v>57</v>
      </c>
      <c r="Z79" s="1">
        <v>2573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1</v>
      </c>
      <c r="AJ79" s="1">
        <v>0</v>
      </c>
      <c r="AK79" s="1">
        <v>229</v>
      </c>
      <c r="AL79" s="1">
        <v>140</v>
      </c>
      <c r="AM79" s="1">
        <v>0</v>
      </c>
    </row>
    <row r="80" spans="1:39" x14ac:dyDescent="0.25">
      <c r="A80" s="4" t="s">
        <v>162</v>
      </c>
      <c r="B80" s="1">
        <v>0</v>
      </c>
      <c r="C80" s="1">
        <v>0</v>
      </c>
      <c r="D80" s="1">
        <v>18</v>
      </c>
      <c r="E80" s="1">
        <v>163</v>
      </c>
      <c r="F80" s="1">
        <v>23</v>
      </c>
      <c r="G80" s="1">
        <v>424</v>
      </c>
      <c r="H80" s="1">
        <v>27</v>
      </c>
      <c r="I80" s="1">
        <v>65</v>
      </c>
      <c r="J80" s="1">
        <v>76</v>
      </c>
      <c r="K80" s="1">
        <v>1</v>
      </c>
      <c r="L80" s="1">
        <v>3</v>
      </c>
      <c r="M80" s="1">
        <v>10</v>
      </c>
      <c r="N80" s="1">
        <v>13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3</v>
      </c>
      <c r="W80" s="1">
        <v>11</v>
      </c>
      <c r="X80" s="1">
        <v>0</v>
      </c>
      <c r="Y80" s="3">
        <v>33</v>
      </c>
      <c r="Z80" s="1">
        <v>2283</v>
      </c>
      <c r="AA80" s="1">
        <v>1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0</v>
      </c>
      <c r="AJ80" s="1">
        <v>0</v>
      </c>
      <c r="AK80" s="1">
        <v>702</v>
      </c>
      <c r="AL80" s="1">
        <v>626</v>
      </c>
      <c r="AM80" s="1">
        <v>0</v>
      </c>
    </row>
    <row r="81" spans="1:39" x14ac:dyDescent="0.25">
      <c r="A81" s="4" t="s">
        <v>163</v>
      </c>
      <c r="B81" s="1">
        <v>1</v>
      </c>
      <c r="C81" s="1">
        <v>1</v>
      </c>
      <c r="D81" s="1">
        <v>95</v>
      </c>
      <c r="E81" s="1">
        <v>17</v>
      </c>
      <c r="F81" s="1">
        <v>8</v>
      </c>
      <c r="G81" s="1">
        <v>14</v>
      </c>
      <c r="H81" s="1">
        <v>10</v>
      </c>
      <c r="I81" s="1">
        <v>4</v>
      </c>
      <c r="J81" s="1">
        <v>3</v>
      </c>
      <c r="K81" s="1">
        <v>2</v>
      </c>
      <c r="L81" s="1">
        <v>1</v>
      </c>
      <c r="M81" s="1">
        <v>0</v>
      </c>
      <c r="N81" s="1">
        <v>4</v>
      </c>
      <c r="O81" s="1">
        <v>7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3</v>
      </c>
      <c r="W81" s="1">
        <v>11</v>
      </c>
      <c r="X81" s="1">
        <v>0</v>
      </c>
      <c r="Y81" s="3">
        <v>60</v>
      </c>
      <c r="Z81" s="1">
        <v>2481</v>
      </c>
      <c r="AA81" s="1">
        <v>0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>
        <v>53</v>
      </c>
      <c r="AL81" s="1">
        <v>50</v>
      </c>
      <c r="AM81" s="1">
        <v>0</v>
      </c>
    </row>
    <row r="82" spans="1:39" x14ac:dyDescent="0.25">
      <c r="A82" s="4" t="s">
        <v>164</v>
      </c>
      <c r="B82" s="1">
        <v>1</v>
      </c>
      <c r="C82" s="1">
        <v>1</v>
      </c>
      <c r="D82" s="1">
        <v>48</v>
      </c>
      <c r="E82" s="1">
        <v>130</v>
      </c>
      <c r="F82" s="1">
        <v>0</v>
      </c>
      <c r="G82" s="1">
        <v>16</v>
      </c>
      <c r="H82" s="1">
        <v>0</v>
      </c>
      <c r="I82" s="1">
        <v>0</v>
      </c>
      <c r="J82" s="1">
        <v>5</v>
      </c>
      <c r="K82" s="1">
        <v>5</v>
      </c>
      <c r="L82" s="1">
        <v>3</v>
      </c>
      <c r="M82" s="1">
        <v>1</v>
      </c>
      <c r="N82" s="1">
        <v>4</v>
      </c>
      <c r="O82" s="1">
        <v>7</v>
      </c>
      <c r="P82" s="1">
        <v>0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3</v>
      </c>
      <c r="W82" s="1">
        <v>11</v>
      </c>
      <c r="X82" s="1">
        <v>0</v>
      </c>
      <c r="Y82" s="3">
        <v>50</v>
      </c>
      <c r="Z82" s="1">
        <v>2507</v>
      </c>
      <c r="AA82" s="1">
        <v>0</v>
      </c>
      <c r="AB82" s="1">
        <v>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146</v>
      </c>
      <c r="AL82" s="1">
        <v>141</v>
      </c>
      <c r="AM82" s="1">
        <v>1</v>
      </c>
    </row>
    <row r="83" spans="1:39" x14ac:dyDescent="0.25">
      <c r="A83" s="4" t="s">
        <v>165</v>
      </c>
      <c r="B83" s="1">
        <v>0</v>
      </c>
      <c r="C83" s="1">
        <v>1</v>
      </c>
      <c r="D83" s="1">
        <v>3</v>
      </c>
      <c r="E83" s="1">
        <v>292</v>
      </c>
      <c r="F83" s="1">
        <v>6</v>
      </c>
      <c r="G83" s="1">
        <v>37</v>
      </c>
      <c r="H83" s="1">
        <v>0</v>
      </c>
      <c r="I83" s="1">
        <v>3</v>
      </c>
      <c r="J83" s="1">
        <v>34</v>
      </c>
      <c r="K83" s="1">
        <v>4</v>
      </c>
      <c r="L83" s="1">
        <v>6</v>
      </c>
      <c r="M83" s="1">
        <v>1</v>
      </c>
      <c r="N83" s="1">
        <v>6</v>
      </c>
      <c r="O83" s="1">
        <v>7</v>
      </c>
      <c r="P83" s="1">
        <v>0</v>
      </c>
      <c r="Q83" s="1">
        <v>1</v>
      </c>
      <c r="R83" s="1">
        <v>0</v>
      </c>
      <c r="S83" s="1">
        <v>1</v>
      </c>
      <c r="T83" s="1">
        <v>0</v>
      </c>
      <c r="U83" s="1">
        <v>0</v>
      </c>
      <c r="V83" s="1">
        <v>3</v>
      </c>
      <c r="W83" s="1">
        <v>11</v>
      </c>
      <c r="X83" s="1">
        <v>1</v>
      </c>
      <c r="Y83" s="3">
        <v>63</v>
      </c>
      <c r="Z83" s="1">
        <v>2191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>
        <v>338</v>
      </c>
      <c r="AL83" s="1">
        <v>304</v>
      </c>
      <c r="AM83" s="1">
        <v>2</v>
      </c>
    </row>
    <row r="84" spans="1:39" x14ac:dyDescent="0.25">
      <c r="A84" s="4" t="s">
        <v>166</v>
      </c>
      <c r="B84" s="1">
        <v>0</v>
      </c>
      <c r="C84" s="1">
        <v>0</v>
      </c>
      <c r="D84" s="1">
        <v>70</v>
      </c>
      <c r="E84" s="1">
        <v>350</v>
      </c>
      <c r="F84" s="1">
        <v>60</v>
      </c>
      <c r="G84" s="1">
        <v>568</v>
      </c>
      <c r="H84" s="1">
        <v>110</v>
      </c>
      <c r="I84" s="1">
        <v>133</v>
      </c>
      <c r="J84" s="1">
        <v>145</v>
      </c>
      <c r="K84" s="1">
        <v>1</v>
      </c>
      <c r="L84" s="1">
        <v>5</v>
      </c>
      <c r="M84" s="1">
        <v>6</v>
      </c>
      <c r="N84" s="1">
        <v>7</v>
      </c>
      <c r="O84" s="1">
        <v>2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0</v>
      </c>
      <c r="V84" s="1">
        <v>3</v>
      </c>
      <c r="W84" s="1">
        <v>11</v>
      </c>
      <c r="X84" s="1">
        <v>0</v>
      </c>
      <c r="Y84" s="3">
        <v>47</v>
      </c>
      <c r="Z84" s="1">
        <v>2207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1221</v>
      </c>
      <c r="AL84" s="1">
        <v>1076</v>
      </c>
      <c r="AM84" s="1">
        <v>1</v>
      </c>
    </row>
    <row r="85" spans="1:39" x14ac:dyDescent="0.25">
      <c r="A85" s="4" t="s">
        <v>167</v>
      </c>
      <c r="B85" s="1">
        <v>0</v>
      </c>
      <c r="C85" s="1">
        <v>1</v>
      </c>
      <c r="D85" s="1">
        <v>79</v>
      </c>
      <c r="E85" s="1">
        <v>135</v>
      </c>
      <c r="F85" s="1">
        <v>9</v>
      </c>
      <c r="G85" s="1">
        <v>39</v>
      </c>
      <c r="H85" s="1">
        <v>4</v>
      </c>
      <c r="I85" s="1">
        <v>0</v>
      </c>
      <c r="J85" s="1">
        <v>7</v>
      </c>
      <c r="K85" s="1">
        <v>1</v>
      </c>
      <c r="L85" s="1">
        <v>2</v>
      </c>
      <c r="M85" s="1">
        <v>2</v>
      </c>
      <c r="N85" s="1">
        <v>5</v>
      </c>
      <c r="O85" s="1">
        <v>2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3</v>
      </c>
      <c r="W85" s="1">
        <v>11</v>
      </c>
      <c r="X85" s="1">
        <v>0</v>
      </c>
      <c r="Y85" s="3">
        <v>53</v>
      </c>
      <c r="Z85" s="1">
        <v>2318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187</v>
      </c>
      <c r="AL85" s="1">
        <v>180</v>
      </c>
      <c r="AM85" s="1">
        <v>0</v>
      </c>
    </row>
    <row r="86" spans="1:39" x14ac:dyDescent="0.25">
      <c r="A86" s="4" t="s">
        <v>168</v>
      </c>
      <c r="B86" s="1">
        <v>1</v>
      </c>
      <c r="C86" s="1">
        <v>0</v>
      </c>
      <c r="D86" s="1">
        <v>69</v>
      </c>
      <c r="E86" s="1">
        <v>15</v>
      </c>
      <c r="F86" s="1">
        <v>2</v>
      </c>
      <c r="G86" s="1">
        <v>10</v>
      </c>
      <c r="H86" s="1">
        <v>0</v>
      </c>
      <c r="I86" s="1">
        <v>1</v>
      </c>
      <c r="J86" s="1">
        <v>4</v>
      </c>
      <c r="K86" s="1">
        <v>1</v>
      </c>
      <c r="L86" s="1">
        <v>1</v>
      </c>
      <c r="M86" s="1">
        <v>0</v>
      </c>
      <c r="N86" s="1">
        <v>3</v>
      </c>
      <c r="O86" s="1">
        <v>7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3</v>
      </c>
      <c r="W86" s="1">
        <v>11</v>
      </c>
      <c r="X86" s="1">
        <v>0</v>
      </c>
      <c r="Y86" s="3">
        <v>48</v>
      </c>
      <c r="Z86" s="1">
        <v>2257</v>
      </c>
      <c r="AA86" s="1">
        <v>0</v>
      </c>
      <c r="AB86" s="1">
        <v>0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28</v>
      </c>
      <c r="AL86" s="1">
        <v>24</v>
      </c>
      <c r="AM86" s="1">
        <v>0</v>
      </c>
    </row>
    <row r="87" spans="1:39" x14ac:dyDescent="0.25">
      <c r="A87" s="4" t="s">
        <v>169</v>
      </c>
      <c r="B87" s="1">
        <v>1</v>
      </c>
      <c r="C87" s="1">
        <v>0</v>
      </c>
      <c r="D87" s="1">
        <v>84</v>
      </c>
      <c r="E87" s="1">
        <v>27</v>
      </c>
      <c r="F87" s="1">
        <v>2</v>
      </c>
      <c r="G87" s="1">
        <v>14</v>
      </c>
      <c r="H87" s="1">
        <v>0</v>
      </c>
      <c r="I87" s="1">
        <v>0</v>
      </c>
      <c r="J87" s="1">
        <v>0</v>
      </c>
      <c r="K87" s="1">
        <v>3</v>
      </c>
      <c r="L87" s="1">
        <v>3</v>
      </c>
      <c r="M87" s="1">
        <v>1</v>
      </c>
      <c r="N87" s="1">
        <v>3</v>
      </c>
      <c r="O87" s="1">
        <v>5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3</v>
      </c>
      <c r="W87" s="1">
        <v>11</v>
      </c>
      <c r="X87" s="1">
        <v>0</v>
      </c>
      <c r="Y87" s="3">
        <v>50</v>
      </c>
      <c r="Z87" s="1">
        <v>2195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>
        <v>43</v>
      </c>
      <c r="AL87" s="1">
        <v>43</v>
      </c>
      <c r="AM87" s="1">
        <v>0</v>
      </c>
    </row>
    <row r="88" spans="1:39" x14ac:dyDescent="0.25">
      <c r="A88" s="4" t="s">
        <v>170</v>
      </c>
      <c r="B88" s="1">
        <v>1</v>
      </c>
      <c r="C88" s="1">
        <v>0</v>
      </c>
      <c r="D88" s="1">
        <v>30</v>
      </c>
      <c r="E88" s="1">
        <v>5</v>
      </c>
      <c r="F88" s="1">
        <v>3</v>
      </c>
      <c r="G88" s="1">
        <v>11</v>
      </c>
      <c r="H88" s="1">
        <v>12</v>
      </c>
      <c r="I88" s="1">
        <v>5</v>
      </c>
      <c r="J88" s="1">
        <v>9</v>
      </c>
      <c r="K88" s="1">
        <v>1</v>
      </c>
      <c r="L88" s="1">
        <v>2</v>
      </c>
      <c r="M88" s="1">
        <v>0</v>
      </c>
      <c r="N88" s="1">
        <v>3</v>
      </c>
      <c r="O88" s="1">
        <v>6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3</v>
      </c>
      <c r="W88" s="1">
        <v>11</v>
      </c>
      <c r="X88" s="1">
        <v>0</v>
      </c>
      <c r="Y88" s="3">
        <v>37</v>
      </c>
      <c r="Z88" s="1">
        <v>2197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>
        <v>36</v>
      </c>
      <c r="AL88" s="1">
        <v>27</v>
      </c>
      <c r="AM88" s="1">
        <v>0</v>
      </c>
    </row>
    <row r="89" spans="1:39" x14ac:dyDescent="0.25">
      <c r="A89" s="4" t="s">
        <v>171</v>
      </c>
      <c r="B89" s="1">
        <v>0</v>
      </c>
      <c r="C89" s="1">
        <v>1</v>
      </c>
      <c r="D89" s="1">
        <v>72</v>
      </c>
      <c r="E89" s="1">
        <v>505</v>
      </c>
      <c r="F89" s="1">
        <v>0</v>
      </c>
      <c r="G89" s="1">
        <v>26</v>
      </c>
      <c r="H89" s="1">
        <v>0</v>
      </c>
      <c r="I89" s="1">
        <v>0</v>
      </c>
      <c r="J89" s="1">
        <v>75</v>
      </c>
      <c r="K89" s="1">
        <v>5</v>
      </c>
      <c r="L89" s="1">
        <v>7</v>
      </c>
      <c r="M89" s="1">
        <v>4</v>
      </c>
      <c r="N89" s="1">
        <v>6</v>
      </c>
      <c r="O89" s="1">
        <v>6</v>
      </c>
      <c r="P89" s="1">
        <v>0</v>
      </c>
      <c r="Q89" s="1">
        <v>1</v>
      </c>
      <c r="R89" s="1">
        <v>0</v>
      </c>
      <c r="S89" s="1">
        <v>0</v>
      </c>
      <c r="T89" s="1">
        <v>0</v>
      </c>
      <c r="U89" s="1">
        <v>0</v>
      </c>
      <c r="V89" s="1">
        <v>3</v>
      </c>
      <c r="W89" s="1">
        <v>11</v>
      </c>
      <c r="X89" s="1">
        <v>0</v>
      </c>
      <c r="Y89" s="3">
        <v>60</v>
      </c>
      <c r="Z89" s="1">
        <v>2743</v>
      </c>
      <c r="AA89" s="1">
        <v>0</v>
      </c>
      <c r="AB89" s="1">
        <v>0</v>
      </c>
      <c r="AC89" s="1">
        <v>0</v>
      </c>
      <c r="AD89" s="1">
        <v>0</v>
      </c>
      <c r="AE89" s="1">
        <v>1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531</v>
      </c>
      <c r="AL89" s="1">
        <v>456</v>
      </c>
      <c r="AM89" s="1">
        <v>1</v>
      </c>
    </row>
    <row r="90" spans="1:39" x14ac:dyDescent="0.25">
      <c r="A90" s="4" t="s">
        <v>172</v>
      </c>
      <c r="B90" s="1">
        <v>1</v>
      </c>
      <c r="C90" s="1">
        <v>1</v>
      </c>
      <c r="D90" s="1">
        <v>37</v>
      </c>
      <c r="E90" s="1">
        <v>51</v>
      </c>
      <c r="F90" s="1">
        <v>2</v>
      </c>
      <c r="G90" s="1">
        <v>7</v>
      </c>
      <c r="H90" s="1">
        <v>0</v>
      </c>
      <c r="I90" s="1">
        <v>1</v>
      </c>
      <c r="J90" s="1">
        <v>2</v>
      </c>
      <c r="K90" s="1">
        <v>2</v>
      </c>
      <c r="L90" s="1">
        <v>2</v>
      </c>
      <c r="M90" s="1">
        <v>0</v>
      </c>
      <c r="N90" s="1">
        <v>3</v>
      </c>
      <c r="O90" s="1">
        <v>7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3</v>
      </c>
      <c r="W90" s="1">
        <v>11</v>
      </c>
      <c r="X90" s="1">
        <v>0</v>
      </c>
      <c r="Y90" s="3">
        <v>48</v>
      </c>
      <c r="Z90" s="1">
        <v>2603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>
        <v>61</v>
      </c>
      <c r="AL90" s="1">
        <v>59</v>
      </c>
      <c r="AM90" s="1">
        <v>0</v>
      </c>
    </row>
    <row r="91" spans="1:39" x14ac:dyDescent="0.25">
      <c r="A91" s="4" t="s">
        <v>173</v>
      </c>
      <c r="B91" s="1">
        <v>0</v>
      </c>
      <c r="C91" s="1">
        <v>0</v>
      </c>
      <c r="D91" s="1">
        <v>44</v>
      </c>
      <c r="E91" s="1">
        <v>207</v>
      </c>
      <c r="F91" s="1">
        <v>26</v>
      </c>
      <c r="G91" s="1">
        <v>447</v>
      </c>
      <c r="H91" s="1">
        <v>75</v>
      </c>
      <c r="I91" s="1">
        <v>0</v>
      </c>
      <c r="J91" s="1">
        <v>223</v>
      </c>
      <c r="K91" s="1">
        <v>1</v>
      </c>
      <c r="L91" s="1">
        <v>5</v>
      </c>
      <c r="M91" s="1">
        <v>7</v>
      </c>
      <c r="N91" s="1">
        <v>12</v>
      </c>
      <c r="O91" s="1">
        <v>2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3</v>
      </c>
      <c r="W91" s="1">
        <v>11</v>
      </c>
      <c r="X91" s="1">
        <v>0</v>
      </c>
      <c r="Y91" s="3">
        <v>69</v>
      </c>
      <c r="Z91" s="1">
        <v>2369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755</v>
      </c>
      <c r="AL91" s="1">
        <v>532</v>
      </c>
      <c r="AM91" s="1">
        <v>1</v>
      </c>
    </row>
    <row r="92" spans="1:39" x14ac:dyDescent="0.25">
      <c r="A92" s="4" t="s">
        <v>174</v>
      </c>
      <c r="B92" s="1">
        <v>0</v>
      </c>
      <c r="C92" s="1">
        <v>0</v>
      </c>
      <c r="D92" s="1">
        <v>32</v>
      </c>
      <c r="E92" s="1">
        <v>135</v>
      </c>
      <c r="F92" s="1">
        <v>46</v>
      </c>
      <c r="G92" s="1">
        <v>92</v>
      </c>
      <c r="H92" s="1">
        <v>65</v>
      </c>
      <c r="I92" s="1">
        <v>61</v>
      </c>
      <c r="J92" s="1">
        <v>11</v>
      </c>
      <c r="K92" s="1">
        <v>2</v>
      </c>
      <c r="L92" s="1">
        <v>5</v>
      </c>
      <c r="M92" s="1">
        <v>2</v>
      </c>
      <c r="N92" s="1">
        <v>7</v>
      </c>
      <c r="O92" s="1">
        <v>5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3</v>
      </c>
      <c r="W92" s="1">
        <v>11</v>
      </c>
      <c r="X92" s="1">
        <v>0</v>
      </c>
      <c r="Y92" s="3">
        <v>37</v>
      </c>
      <c r="Z92" s="1">
        <v>2533</v>
      </c>
      <c r="AA92" s="1">
        <v>0</v>
      </c>
      <c r="AB92" s="1">
        <v>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  <c r="AK92" s="1">
        <v>399</v>
      </c>
      <c r="AL92" s="1">
        <v>388</v>
      </c>
      <c r="AM92" s="1">
        <v>0</v>
      </c>
    </row>
    <row r="93" spans="1:39" x14ac:dyDescent="0.25">
      <c r="A93" s="4" t="s">
        <v>175</v>
      </c>
      <c r="B93" s="1">
        <v>0</v>
      </c>
      <c r="C93" s="1">
        <v>1</v>
      </c>
      <c r="D93" s="1">
        <v>0</v>
      </c>
      <c r="E93" s="1">
        <v>53</v>
      </c>
      <c r="F93" s="1">
        <v>1</v>
      </c>
      <c r="G93" s="1">
        <v>5</v>
      </c>
      <c r="H93" s="1">
        <v>2</v>
      </c>
      <c r="I93" s="1">
        <v>1</v>
      </c>
      <c r="J93" s="1">
        <v>10</v>
      </c>
      <c r="K93" s="1">
        <v>2</v>
      </c>
      <c r="L93" s="1">
        <v>2</v>
      </c>
      <c r="M93" s="1">
        <v>0</v>
      </c>
      <c r="N93" s="1">
        <v>3</v>
      </c>
      <c r="O93" s="1">
        <v>8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3</v>
      </c>
      <c r="W93" s="1">
        <v>11</v>
      </c>
      <c r="X93" s="1">
        <v>0</v>
      </c>
      <c r="Y93" s="3">
        <v>60</v>
      </c>
      <c r="Z93" s="1">
        <v>2500</v>
      </c>
      <c r="AA93" s="1">
        <v>0</v>
      </c>
      <c r="AB93" s="1">
        <v>0</v>
      </c>
      <c r="AC93" s="1">
        <v>1</v>
      </c>
      <c r="AD93" s="1">
        <v>0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62</v>
      </c>
      <c r="AL93" s="1">
        <v>52</v>
      </c>
      <c r="AM93" s="1">
        <v>0</v>
      </c>
    </row>
    <row r="94" spans="1:39" x14ac:dyDescent="0.25">
      <c r="A94" s="4" t="s">
        <v>176</v>
      </c>
      <c r="B94" s="1">
        <v>0</v>
      </c>
      <c r="C94" s="1">
        <v>1</v>
      </c>
      <c r="D94" s="1">
        <v>43</v>
      </c>
      <c r="E94" s="1">
        <v>41</v>
      </c>
      <c r="F94" s="1">
        <v>1</v>
      </c>
      <c r="G94" s="1">
        <v>6</v>
      </c>
      <c r="H94" s="1">
        <v>2</v>
      </c>
      <c r="I94" s="1">
        <v>0</v>
      </c>
      <c r="J94" s="1">
        <v>5</v>
      </c>
      <c r="K94" s="1">
        <v>2</v>
      </c>
      <c r="L94" s="1">
        <v>2</v>
      </c>
      <c r="M94" s="1">
        <v>0</v>
      </c>
      <c r="N94" s="1">
        <v>3</v>
      </c>
      <c r="O94" s="1">
        <v>6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3</v>
      </c>
      <c r="W94" s="1">
        <v>11</v>
      </c>
      <c r="X94" s="1">
        <v>0</v>
      </c>
      <c r="Y94" s="3">
        <v>61</v>
      </c>
      <c r="Z94" s="1">
        <v>2250</v>
      </c>
      <c r="AA94" s="1">
        <v>0</v>
      </c>
      <c r="AB94" s="1">
        <v>0</v>
      </c>
      <c r="AC94" s="1">
        <v>1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1</v>
      </c>
      <c r="AK94" s="1">
        <v>50</v>
      </c>
      <c r="AL94" s="1">
        <v>45</v>
      </c>
      <c r="AM94" s="1">
        <v>0</v>
      </c>
    </row>
    <row r="95" spans="1:39" x14ac:dyDescent="0.25">
      <c r="A95" s="4" t="s">
        <v>177</v>
      </c>
      <c r="B95" s="1">
        <v>0</v>
      </c>
      <c r="C95" s="1">
        <v>1</v>
      </c>
      <c r="D95" s="1">
        <v>59</v>
      </c>
      <c r="E95" s="1">
        <v>386</v>
      </c>
      <c r="F95" s="1">
        <v>172</v>
      </c>
      <c r="G95" s="1">
        <v>183</v>
      </c>
      <c r="H95" s="1">
        <v>185</v>
      </c>
      <c r="I95" s="1">
        <v>132</v>
      </c>
      <c r="J95" s="1">
        <v>111</v>
      </c>
      <c r="K95" s="1">
        <v>2</v>
      </c>
      <c r="L95" s="1">
        <v>9</v>
      </c>
      <c r="M95" s="1">
        <v>5</v>
      </c>
      <c r="N95" s="1">
        <v>11</v>
      </c>
      <c r="O95" s="1">
        <v>5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3</v>
      </c>
      <c r="W95" s="1">
        <v>11</v>
      </c>
      <c r="X95" s="1">
        <v>0</v>
      </c>
      <c r="Y95" s="3">
        <v>41</v>
      </c>
      <c r="Z95" s="1">
        <v>2594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  <c r="AH95" s="1">
        <v>1</v>
      </c>
      <c r="AI95" s="1">
        <v>0</v>
      </c>
      <c r="AJ95" s="1">
        <v>0</v>
      </c>
      <c r="AK95" s="1">
        <v>1058</v>
      </c>
      <c r="AL95" s="1">
        <v>947</v>
      </c>
      <c r="AM95" s="1">
        <v>0</v>
      </c>
    </row>
    <row r="96" spans="1:39" x14ac:dyDescent="0.25">
      <c r="A96" s="4" t="s">
        <v>178</v>
      </c>
      <c r="B96" s="1">
        <v>0</v>
      </c>
      <c r="C96" s="1">
        <v>0</v>
      </c>
      <c r="D96" s="1">
        <v>68</v>
      </c>
      <c r="E96" s="1">
        <v>562</v>
      </c>
      <c r="F96" s="1">
        <v>81</v>
      </c>
      <c r="G96" s="1">
        <v>276</v>
      </c>
      <c r="H96" s="1">
        <v>80</v>
      </c>
      <c r="I96" s="1">
        <v>40</v>
      </c>
      <c r="J96" s="1">
        <v>81</v>
      </c>
      <c r="K96" s="1">
        <v>1</v>
      </c>
      <c r="L96" s="1">
        <v>6</v>
      </c>
      <c r="M96" s="1">
        <v>3</v>
      </c>
      <c r="N96" s="1">
        <v>6</v>
      </c>
      <c r="O96" s="1">
        <v>4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3</v>
      </c>
      <c r="W96" s="1">
        <v>11</v>
      </c>
      <c r="X96" s="1">
        <v>0</v>
      </c>
      <c r="Y96" s="3">
        <v>75</v>
      </c>
      <c r="Z96" s="1">
        <v>2567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1</v>
      </c>
      <c r="AK96" s="1">
        <v>1039</v>
      </c>
      <c r="AL96" s="1">
        <v>958</v>
      </c>
      <c r="AM96" s="1">
        <v>0</v>
      </c>
    </row>
    <row r="97" spans="1:39" x14ac:dyDescent="0.25">
      <c r="A97" s="4" t="s">
        <v>179</v>
      </c>
      <c r="B97" s="1">
        <v>0</v>
      </c>
      <c r="C97" s="1">
        <v>0</v>
      </c>
      <c r="D97" s="1">
        <v>35</v>
      </c>
      <c r="E97" s="1">
        <v>217</v>
      </c>
      <c r="F97" s="1">
        <v>76</v>
      </c>
      <c r="G97" s="1">
        <v>690</v>
      </c>
      <c r="H97" s="1">
        <v>50</v>
      </c>
      <c r="I97" s="1">
        <v>26</v>
      </c>
      <c r="J97" s="1">
        <v>38</v>
      </c>
      <c r="K97" s="1">
        <v>1</v>
      </c>
      <c r="L97" s="1">
        <v>3</v>
      </c>
      <c r="M97" s="1">
        <v>11</v>
      </c>
      <c r="N97" s="1">
        <v>5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3</v>
      </c>
      <c r="W97" s="1">
        <v>11</v>
      </c>
      <c r="X97" s="1">
        <v>1</v>
      </c>
      <c r="Y97" s="3">
        <v>61</v>
      </c>
      <c r="Z97" s="1">
        <v>2211</v>
      </c>
      <c r="AA97" s="1">
        <v>0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1</v>
      </c>
      <c r="AI97" s="1">
        <v>0</v>
      </c>
      <c r="AJ97" s="1">
        <v>0</v>
      </c>
      <c r="AK97" s="1">
        <v>1059</v>
      </c>
      <c r="AL97" s="1">
        <v>1021</v>
      </c>
      <c r="AM97" s="1">
        <v>0</v>
      </c>
    </row>
    <row r="98" spans="1:39" x14ac:dyDescent="0.25">
      <c r="A98" s="4" t="s">
        <v>180</v>
      </c>
      <c r="B98" s="1">
        <v>1</v>
      </c>
      <c r="C98" s="1">
        <v>0</v>
      </c>
      <c r="D98" s="1">
        <v>94</v>
      </c>
      <c r="E98" s="1">
        <v>1</v>
      </c>
      <c r="F98" s="1">
        <v>3</v>
      </c>
      <c r="G98" s="1">
        <v>6</v>
      </c>
      <c r="H98" s="1">
        <v>10</v>
      </c>
      <c r="I98" s="1">
        <v>0</v>
      </c>
      <c r="J98" s="1">
        <v>9</v>
      </c>
      <c r="K98" s="1">
        <v>1</v>
      </c>
      <c r="L98" s="1">
        <v>1</v>
      </c>
      <c r="M98" s="1">
        <v>0</v>
      </c>
      <c r="N98" s="1">
        <v>3</v>
      </c>
      <c r="O98" s="1">
        <v>5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3</v>
      </c>
      <c r="W98" s="1">
        <v>11</v>
      </c>
      <c r="X98" s="1">
        <v>0</v>
      </c>
      <c r="Y98" s="3">
        <v>41</v>
      </c>
      <c r="Z98" s="1">
        <v>2360</v>
      </c>
      <c r="AA98" s="1">
        <v>0</v>
      </c>
      <c r="AB98" s="1">
        <v>0</v>
      </c>
      <c r="AC98" s="1">
        <v>0</v>
      </c>
      <c r="AD98" s="1">
        <v>1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20</v>
      </c>
      <c r="AL98" s="1">
        <v>11</v>
      </c>
      <c r="AM98" s="1">
        <v>0</v>
      </c>
    </row>
    <row r="99" spans="1:39" x14ac:dyDescent="0.25">
      <c r="A99" s="4" t="s">
        <v>181</v>
      </c>
      <c r="B99" s="1">
        <v>1</v>
      </c>
      <c r="C99" s="1">
        <v>1</v>
      </c>
      <c r="D99" s="1">
        <v>15</v>
      </c>
      <c r="E99" s="1">
        <v>144</v>
      </c>
      <c r="F99" s="1">
        <v>1</v>
      </c>
      <c r="G99" s="1">
        <v>32</v>
      </c>
      <c r="H99" s="1">
        <v>2</v>
      </c>
      <c r="I99" s="1">
        <v>1</v>
      </c>
      <c r="J99" s="1">
        <v>7</v>
      </c>
      <c r="K99" s="1">
        <v>4</v>
      </c>
      <c r="L99" s="1">
        <v>4</v>
      </c>
      <c r="M99" s="1">
        <v>1</v>
      </c>
      <c r="N99" s="1">
        <v>4</v>
      </c>
      <c r="O99" s="1">
        <v>7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3</v>
      </c>
      <c r="W99" s="1">
        <v>11</v>
      </c>
      <c r="X99" s="1">
        <v>0</v>
      </c>
      <c r="Y99" s="3">
        <v>56</v>
      </c>
      <c r="Z99" s="1">
        <v>2437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180</v>
      </c>
      <c r="AL99" s="1">
        <v>173</v>
      </c>
      <c r="AM99" s="1">
        <v>0</v>
      </c>
    </row>
    <row r="100" spans="1:39" x14ac:dyDescent="0.25">
      <c r="A100" s="4" t="s">
        <v>182</v>
      </c>
      <c r="B100" s="1">
        <v>0</v>
      </c>
      <c r="C100" s="1">
        <v>2</v>
      </c>
      <c r="D100" s="1">
        <v>56</v>
      </c>
      <c r="E100" s="1">
        <v>295</v>
      </c>
      <c r="F100" s="1">
        <v>106</v>
      </c>
      <c r="G100" s="1">
        <v>271</v>
      </c>
      <c r="H100" s="1">
        <v>75</v>
      </c>
      <c r="I100" s="1">
        <v>98</v>
      </c>
      <c r="J100" s="1">
        <v>65</v>
      </c>
      <c r="K100" s="1">
        <v>4</v>
      </c>
      <c r="L100" s="1">
        <v>6</v>
      </c>
      <c r="M100" s="1">
        <v>4</v>
      </c>
      <c r="N100" s="1">
        <v>12</v>
      </c>
      <c r="O100" s="1">
        <v>6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3</v>
      </c>
      <c r="W100" s="1">
        <v>11</v>
      </c>
      <c r="X100" s="1">
        <v>0</v>
      </c>
      <c r="Y100" s="3">
        <v>51</v>
      </c>
      <c r="Z100" s="1">
        <v>2671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845</v>
      </c>
      <c r="AL100" s="1">
        <v>780</v>
      </c>
      <c r="AM100" s="1">
        <v>0</v>
      </c>
    </row>
    <row r="101" spans="1:39" x14ac:dyDescent="0.25">
      <c r="A101" s="4" t="s">
        <v>183</v>
      </c>
      <c r="B101" s="1">
        <v>1</v>
      </c>
      <c r="C101" s="1">
        <v>0</v>
      </c>
      <c r="D101" s="1">
        <v>17</v>
      </c>
      <c r="E101" s="1">
        <v>76</v>
      </c>
      <c r="F101" s="1">
        <v>3</v>
      </c>
      <c r="G101" s="1">
        <v>31</v>
      </c>
      <c r="H101" s="1">
        <v>4</v>
      </c>
      <c r="I101" s="1">
        <v>4</v>
      </c>
      <c r="J101" s="1">
        <v>27</v>
      </c>
      <c r="K101" s="1">
        <v>2</v>
      </c>
      <c r="L101" s="1">
        <v>3</v>
      </c>
      <c r="M101" s="1">
        <v>1</v>
      </c>
      <c r="N101" s="1">
        <v>3</v>
      </c>
      <c r="O101" s="1">
        <v>7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3</v>
      </c>
      <c r="W101" s="1">
        <v>11</v>
      </c>
      <c r="X101" s="1">
        <v>0</v>
      </c>
      <c r="Y101" s="3">
        <v>42</v>
      </c>
      <c r="Z101" s="1">
        <v>2716</v>
      </c>
      <c r="AA101" s="1">
        <v>0</v>
      </c>
      <c r="AB101" s="1">
        <v>0</v>
      </c>
      <c r="AC101" s="1">
        <v>1</v>
      </c>
      <c r="AD101" s="1">
        <v>0</v>
      </c>
      <c r="AE101" s="1">
        <v>0</v>
      </c>
      <c r="AF101" s="1">
        <v>0</v>
      </c>
      <c r="AG101" s="1">
        <v>0</v>
      </c>
      <c r="AH101" s="1">
        <v>1</v>
      </c>
      <c r="AI101" s="1">
        <v>0</v>
      </c>
      <c r="AJ101" s="1">
        <v>0</v>
      </c>
      <c r="AK101" s="1">
        <v>118</v>
      </c>
      <c r="AL101" s="1">
        <v>91</v>
      </c>
      <c r="AM101" s="1">
        <v>0</v>
      </c>
    </row>
    <row r="102" spans="1:39" x14ac:dyDescent="0.25">
      <c r="A102" s="4" t="s">
        <v>184</v>
      </c>
      <c r="B102" s="1">
        <v>0</v>
      </c>
      <c r="C102" s="1">
        <v>0</v>
      </c>
      <c r="D102" s="1">
        <v>18</v>
      </c>
      <c r="E102" s="1">
        <v>454</v>
      </c>
      <c r="F102" s="1">
        <v>194</v>
      </c>
      <c r="G102" s="1">
        <v>106</v>
      </c>
      <c r="H102" s="1">
        <v>31</v>
      </c>
      <c r="I102" s="1">
        <v>22</v>
      </c>
      <c r="J102" s="1">
        <v>43</v>
      </c>
      <c r="K102" s="1">
        <v>1</v>
      </c>
      <c r="L102" s="1">
        <v>5</v>
      </c>
      <c r="M102" s="1">
        <v>4</v>
      </c>
      <c r="N102" s="1">
        <v>4</v>
      </c>
      <c r="O102" s="1">
        <v>2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3</v>
      </c>
      <c r="W102" s="1">
        <v>11</v>
      </c>
      <c r="X102" s="1">
        <v>0</v>
      </c>
      <c r="Y102" s="3">
        <v>60</v>
      </c>
      <c r="Z102" s="1">
        <v>2728</v>
      </c>
      <c r="AA102" s="1">
        <v>0</v>
      </c>
      <c r="AB102" s="1">
        <v>1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1</v>
      </c>
      <c r="AJ102" s="1">
        <v>0</v>
      </c>
      <c r="AK102" s="1">
        <v>807</v>
      </c>
      <c r="AL102" s="1">
        <v>764</v>
      </c>
      <c r="AM102" s="1">
        <v>0</v>
      </c>
    </row>
    <row r="103" spans="1:39" x14ac:dyDescent="0.25">
      <c r="A103" s="4" t="s">
        <v>185</v>
      </c>
      <c r="B103" s="1">
        <v>0</v>
      </c>
      <c r="C103" s="1">
        <v>1</v>
      </c>
      <c r="D103" s="1">
        <v>46</v>
      </c>
      <c r="E103" s="1">
        <v>425</v>
      </c>
      <c r="F103" s="1">
        <v>115</v>
      </c>
      <c r="G103" s="1">
        <v>292</v>
      </c>
      <c r="H103" s="1">
        <v>23</v>
      </c>
      <c r="I103" s="1">
        <v>35</v>
      </c>
      <c r="J103" s="1">
        <v>79</v>
      </c>
      <c r="K103" s="1">
        <v>1</v>
      </c>
      <c r="L103" s="1">
        <v>6</v>
      </c>
      <c r="M103" s="1">
        <v>6</v>
      </c>
      <c r="N103" s="1">
        <v>11</v>
      </c>
      <c r="O103" s="1">
        <v>3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3</v>
      </c>
      <c r="W103" s="1">
        <v>11</v>
      </c>
      <c r="X103" s="1">
        <v>0</v>
      </c>
      <c r="Y103" s="3">
        <v>41</v>
      </c>
      <c r="Z103" s="1">
        <v>2398</v>
      </c>
      <c r="AA103" s="1">
        <v>0</v>
      </c>
      <c r="AB103" s="1">
        <v>0</v>
      </c>
      <c r="AC103" s="1">
        <v>0</v>
      </c>
      <c r="AD103" s="1">
        <v>1</v>
      </c>
      <c r="AE103" s="1">
        <v>0</v>
      </c>
      <c r="AF103" s="1">
        <v>0</v>
      </c>
      <c r="AG103" s="1">
        <v>0</v>
      </c>
      <c r="AH103" s="1">
        <v>1</v>
      </c>
      <c r="AI103" s="1">
        <v>0</v>
      </c>
      <c r="AJ103" s="1">
        <v>0</v>
      </c>
      <c r="AK103" s="1">
        <v>890</v>
      </c>
      <c r="AL103" s="1">
        <v>811</v>
      </c>
      <c r="AM103" s="1">
        <v>0</v>
      </c>
    </row>
    <row r="104" spans="1:39" x14ac:dyDescent="0.25">
      <c r="A104" s="4" t="s">
        <v>186</v>
      </c>
      <c r="B104" s="1">
        <v>0</v>
      </c>
      <c r="C104" s="1">
        <v>0</v>
      </c>
      <c r="D104" s="1">
        <v>40</v>
      </c>
      <c r="E104" s="1">
        <v>1332</v>
      </c>
      <c r="F104" s="1">
        <v>17</v>
      </c>
      <c r="G104" s="1">
        <v>311</v>
      </c>
      <c r="H104" s="1">
        <v>23</v>
      </c>
      <c r="I104" s="1">
        <v>51</v>
      </c>
      <c r="J104" s="1">
        <v>86</v>
      </c>
      <c r="K104" s="1">
        <v>1</v>
      </c>
      <c r="L104" s="1">
        <v>7</v>
      </c>
      <c r="M104" s="1">
        <v>4</v>
      </c>
      <c r="N104" s="1">
        <v>5</v>
      </c>
      <c r="O104" s="1">
        <v>9</v>
      </c>
      <c r="P104" s="1">
        <v>0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>
        <v>3</v>
      </c>
      <c r="W104" s="1">
        <v>11</v>
      </c>
      <c r="X104" s="1">
        <v>1</v>
      </c>
      <c r="Y104" s="3">
        <v>29</v>
      </c>
      <c r="Z104" s="1">
        <v>2755</v>
      </c>
      <c r="AA104" s="1">
        <v>0</v>
      </c>
      <c r="AB104" s="1">
        <v>0</v>
      </c>
      <c r="AC104" s="1">
        <v>1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  <c r="AK104" s="1">
        <v>1734</v>
      </c>
      <c r="AL104" s="1">
        <v>1648</v>
      </c>
      <c r="AM104" s="1">
        <v>1</v>
      </c>
    </row>
    <row r="105" spans="1:39" x14ac:dyDescent="0.25">
      <c r="A105" s="4" t="s">
        <v>187</v>
      </c>
      <c r="B105" s="1">
        <v>0</v>
      </c>
      <c r="C105" s="1">
        <v>1</v>
      </c>
      <c r="D105" s="1">
        <v>27</v>
      </c>
      <c r="E105" s="1">
        <v>527</v>
      </c>
      <c r="F105" s="1">
        <v>0</v>
      </c>
      <c r="G105" s="1">
        <v>21</v>
      </c>
      <c r="H105" s="1">
        <v>0</v>
      </c>
      <c r="I105" s="1">
        <v>0</v>
      </c>
      <c r="J105" s="1">
        <v>60</v>
      </c>
      <c r="K105" s="1">
        <v>3</v>
      </c>
      <c r="L105" s="1">
        <v>8</v>
      </c>
      <c r="M105" s="1">
        <v>1</v>
      </c>
      <c r="N105" s="1">
        <v>8</v>
      </c>
      <c r="O105" s="1">
        <v>6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3</v>
      </c>
      <c r="W105" s="1">
        <v>11</v>
      </c>
      <c r="X105" s="1">
        <v>0</v>
      </c>
      <c r="Y105" s="3">
        <v>57</v>
      </c>
      <c r="Z105" s="1">
        <v>2163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1</v>
      </c>
      <c r="AJ105" s="1">
        <v>0</v>
      </c>
      <c r="AK105" s="1">
        <v>548</v>
      </c>
      <c r="AL105" s="1">
        <v>488</v>
      </c>
      <c r="AM105" s="1">
        <v>1</v>
      </c>
    </row>
    <row r="106" spans="1:39" x14ac:dyDescent="0.25">
      <c r="A106" s="4" t="s">
        <v>188</v>
      </c>
      <c r="B106" s="1">
        <v>0</v>
      </c>
      <c r="C106" s="1">
        <v>0</v>
      </c>
      <c r="D106" s="1">
        <v>95</v>
      </c>
      <c r="E106" s="1">
        <v>490</v>
      </c>
      <c r="F106" s="1">
        <v>44</v>
      </c>
      <c r="G106" s="1">
        <v>125</v>
      </c>
      <c r="H106" s="1">
        <v>29</v>
      </c>
      <c r="I106" s="1">
        <v>20</v>
      </c>
      <c r="J106" s="1">
        <v>22</v>
      </c>
      <c r="K106" s="1">
        <v>1</v>
      </c>
      <c r="L106" s="1">
        <v>6</v>
      </c>
      <c r="M106" s="1">
        <v>7</v>
      </c>
      <c r="N106" s="1">
        <v>11</v>
      </c>
      <c r="O106" s="1">
        <v>3</v>
      </c>
      <c r="P106" s="1">
        <v>0</v>
      </c>
      <c r="Q106" s="1">
        <v>1</v>
      </c>
      <c r="R106" s="1">
        <v>1</v>
      </c>
      <c r="S106" s="1">
        <v>0</v>
      </c>
      <c r="T106" s="1">
        <v>0</v>
      </c>
      <c r="U106" s="1">
        <v>0</v>
      </c>
      <c r="V106" s="1">
        <v>3</v>
      </c>
      <c r="W106" s="1">
        <v>11</v>
      </c>
      <c r="X106" s="1">
        <v>1</v>
      </c>
      <c r="Y106" s="3">
        <v>29</v>
      </c>
      <c r="Z106" s="1">
        <v>2702</v>
      </c>
      <c r="AA106" s="1">
        <v>0</v>
      </c>
      <c r="AB106" s="1">
        <v>0</v>
      </c>
      <c r="AC106" s="1">
        <v>1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708</v>
      </c>
      <c r="AL106" s="1">
        <v>686</v>
      </c>
      <c r="AM106" s="1">
        <v>2</v>
      </c>
    </row>
    <row r="107" spans="1:39" x14ac:dyDescent="0.25">
      <c r="A107" s="4" t="s">
        <v>189</v>
      </c>
      <c r="B107" s="1">
        <v>1</v>
      </c>
      <c r="C107" s="1">
        <v>0</v>
      </c>
      <c r="D107" s="1">
        <v>19</v>
      </c>
      <c r="E107" s="1">
        <v>378</v>
      </c>
      <c r="F107" s="1">
        <v>0</v>
      </c>
      <c r="G107" s="1">
        <v>101</v>
      </c>
      <c r="H107" s="1">
        <v>0</v>
      </c>
      <c r="I107" s="1">
        <v>0</v>
      </c>
      <c r="J107" s="1">
        <v>72</v>
      </c>
      <c r="K107" s="1">
        <v>5</v>
      </c>
      <c r="L107" s="1">
        <v>6</v>
      </c>
      <c r="M107" s="1">
        <v>4</v>
      </c>
      <c r="N107" s="1">
        <v>6</v>
      </c>
      <c r="O107" s="1">
        <v>7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3</v>
      </c>
      <c r="W107" s="1">
        <v>11</v>
      </c>
      <c r="X107" s="1">
        <v>0</v>
      </c>
      <c r="Y107" s="3">
        <v>40</v>
      </c>
      <c r="Z107" s="1">
        <v>2723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479</v>
      </c>
      <c r="AL107" s="1">
        <v>407</v>
      </c>
      <c r="AM107" s="1">
        <v>0</v>
      </c>
    </row>
    <row r="108" spans="1:39" x14ac:dyDescent="0.25">
      <c r="A108" s="4" t="s">
        <v>190</v>
      </c>
      <c r="B108" s="1">
        <v>1</v>
      </c>
      <c r="C108" s="1">
        <v>1</v>
      </c>
      <c r="D108" s="1">
        <v>27</v>
      </c>
      <c r="E108" s="1">
        <v>64</v>
      </c>
      <c r="F108" s="1">
        <v>1</v>
      </c>
      <c r="G108" s="1">
        <v>21</v>
      </c>
      <c r="H108" s="1">
        <v>0</v>
      </c>
      <c r="I108" s="1">
        <v>1</v>
      </c>
      <c r="J108" s="1">
        <v>27</v>
      </c>
      <c r="K108" s="1">
        <v>2</v>
      </c>
      <c r="L108" s="1">
        <v>2</v>
      </c>
      <c r="M108" s="1">
        <v>1</v>
      </c>
      <c r="N108" s="1">
        <v>3</v>
      </c>
      <c r="O108" s="1">
        <v>6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3</v>
      </c>
      <c r="W108" s="1">
        <v>11</v>
      </c>
      <c r="X108" s="1">
        <v>0</v>
      </c>
      <c r="Y108" s="3">
        <v>58</v>
      </c>
      <c r="Z108" s="1">
        <v>2451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0</v>
      </c>
      <c r="AJ108" s="1">
        <v>0</v>
      </c>
      <c r="AK108" s="1">
        <v>87</v>
      </c>
      <c r="AL108" s="1">
        <v>60</v>
      </c>
      <c r="AM108" s="1">
        <v>0</v>
      </c>
    </row>
    <row r="109" spans="1:39" x14ac:dyDescent="0.25">
      <c r="A109" s="4" t="s">
        <v>191</v>
      </c>
      <c r="B109" s="1">
        <v>0</v>
      </c>
      <c r="C109" s="1">
        <v>0</v>
      </c>
      <c r="D109" s="1">
        <v>25</v>
      </c>
      <c r="E109" s="1">
        <v>547</v>
      </c>
      <c r="F109" s="1">
        <v>99</v>
      </c>
      <c r="G109" s="1">
        <v>812</v>
      </c>
      <c r="H109" s="1">
        <v>151</v>
      </c>
      <c r="I109" s="1">
        <v>82</v>
      </c>
      <c r="J109" s="1">
        <v>33</v>
      </c>
      <c r="K109" s="1">
        <v>0</v>
      </c>
      <c r="L109" s="1">
        <v>4</v>
      </c>
      <c r="M109" s="1">
        <v>6</v>
      </c>
      <c r="N109" s="1">
        <v>5</v>
      </c>
      <c r="O109" s="1">
        <v>1</v>
      </c>
      <c r="P109" s="1">
        <v>0</v>
      </c>
      <c r="Q109" s="1">
        <v>0</v>
      </c>
      <c r="R109" s="1">
        <v>1</v>
      </c>
      <c r="S109" s="1">
        <v>1</v>
      </c>
      <c r="T109" s="1">
        <v>0</v>
      </c>
      <c r="U109" s="1">
        <v>0</v>
      </c>
      <c r="V109" s="1">
        <v>3</v>
      </c>
      <c r="W109" s="1">
        <v>11</v>
      </c>
      <c r="X109" s="1">
        <v>0</v>
      </c>
      <c r="Y109" s="3">
        <v>50</v>
      </c>
      <c r="Z109" s="1">
        <v>2315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</v>
      </c>
      <c r="AI109" s="1">
        <v>0</v>
      </c>
      <c r="AJ109" s="1">
        <v>0</v>
      </c>
      <c r="AK109" s="1">
        <v>1691</v>
      </c>
      <c r="AL109" s="1">
        <v>1658</v>
      </c>
      <c r="AM109" s="1">
        <v>2</v>
      </c>
    </row>
    <row r="110" spans="1:39" x14ac:dyDescent="0.25">
      <c r="A110" s="4" t="s">
        <v>192</v>
      </c>
      <c r="B110" s="1">
        <v>1</v>
      </c>
      <c r="C110" s="1">
        <v>0</v>
      </c>
      <c r="D110" s="1">
        <v>74</v>
      </c>
      <c r="E110" s="1">
        <v>47</v>
      </c>
      <c r="F110" s="1">
        <v>90</v>
      </c>
      <c r="G110" s="1">
        <v>94</v>
      </c>
      <c r="H110" s="1">
        <v>123</v>
      </c>
      <c r="I110" s="1">
        <v>103</v>
      </c>
      <c r="J110" s="1">
        <v>120</v>
      </c>
      <c r="K110" s="1">
        <v>5</v>
      </c>
      <c r="L110" s="1">
        <v>9</v>
      </c>
      <c r="M110" s="1">
        <v>1</v>
      </c>
      <c r="N110" s="1">
        <v>5</v>
      </c>
      <c r="O110" s="1">
        <v>9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3</v>
      </c>
      <c r="W110" s="1">
        <v>11</v>
      </c>
      <c r="X110" s="1">
        <v>0</v>
      </c>
      <c r="Y110" s="3">
        <v>42</v>
      </c>
      <c r="Z110" s="1">
        <v>2654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457</v>
      </c>
      <c r="AL110" s="1">
        <v>337</v>
      </c>
      <c r="AM110" s="1">
        <v>0</v>
      </c>
    </row>
    <row r="111" spans="1:39" x14ac:dyDescent="0.25">
      <c r="A111" s="4" t="s">
        <v>193</v>
      </c>
      <c r="B111" s="1">
        <v>1</v>
      </c>
      <c r="C111" s="1">
        <v>1</v>
      </c>
      <c r="D111" s="1">
        <v>85</v>
      </c>
      <c r="E111" s="1">
        <v>12</v>
      </c>
      <c r="F111" s="1">
        <v>5</v>
      </c>
      <c r="G111" s="1">
        <v>25</v>
      </c>
      <c r="H111" s="1">
        <v>0</v>
      </c>
      <c r="I111" s="1">
        <v>9</v>
      </c>
      <c r="J111" s="1">
        <v>30</v>
      </c>
      <c r="K111" s="1">
        <v>2</v>
      </c>
      <c r="L111" s="1">
        <v>1</v>
      </c>
      <c r="M111" s="1">
        <v>1</v>
      </c>
      <c r="N111" s="1">
        <v>3</v>
      </c>
      <c r="O111" s="1">
        <v>5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3</v>
      </c>
      <c r="W111" s="1">
        <v>11</v>
      </c>
      <c r="X111" s="1">
        <v>0</v>
      </c>
      <c r="Y111" s="3">
        <v>53</v>
      </c>
      <c r="Z111" s="1">
        <v>2512</v>
      </c>
      <c r="AA111" s="1">
        <v>0</v>
      </c>
      <c r="AB111" s="1">
        <v>0</v>
      </c>
      <c r="AC111" s="1">
        <v>0</v>
      </c>
      <c r="AD111" s="1">
        <v>1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v>51</v>
      </c>
      <c r="AL111" s="1">
        <v>21</v>
      </c>
      <c r="AM111" s="1">
        <v>0</v>
      </c>
    </row>
    <row r="112" spans="1:39" x14ac:dyDescent="0.25">
      <c r="A112" s="4" t="s">
        <v>194</v>
      </c>
      <c r="B112" s="1">
        <v>1</v>
      </c>
      <c r="C112" s="1">
        <v>0</v>
      </c>
      <c r="D112" s="1">
        <v>37</v>
      </c>
      <c r="E112" s="1">
        <v>1</v>
      </c>
      <c r="F112" s="1">
        <v>6</v>
      </c>
      <c r="G112" s="1">
        <v>7</v>
      </c>
      <c r="H112" s="1">
        <v>11</v>
      </c>
      <c r="I112" s="1">
        <v>5</v>
      </c>
      <c r="J112" s="1">
        <v>3</v>
      </c>
      <c r="K112" s="1">
        <v>2</v>
      </c>
      <c r="L112" s="1">
        <v>2</v>
      </c>
      <c r="M112" s="1">
        <v>0</v>
      </c>
      <c r="N112" s="1">
        <v>3</v>
      </c>
      <c r="O112" s="1">
        <v>6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3</v>
      </c>
      <c r="W112" s="1">
        <v>11</v>
      </c>
      <c r="X112" s="1">
        <v>0</v>
      </c>
      <c r="Y112" s="3">
        <v>51</v>
      </c>
      <c r="Z112" s="1">
        <v>2386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1</v>
      </c>
      <c r="AI112" s="1">
        <v>0</v>
      </c>
      <c r="AJ112" s="1">
        <v>0</v>
      </c>
      <c r="AK112" s="1">
        <v>30</v>
      </c>
      <c r="AL112" s="1">
        <v>27</v>
      </c>
      <c r="AM112" s="1">
        <v>0</v>
      </c>
    </row>
    <row r="113" spans="1:39" x14ac:dyDescent="0.25">
      <c r="A113" s="4" t="s">
        <v>195</v>
      </c>
      <c r="B113" s="1">
        <v>0</v>
      </c>
      <c r="C113" s="1">
        <v>1</v>
      </c>
      <c r="D113" s="1">
        <v>65</v>
      </c>
      <c r="E113" s="1">
        <v>320</v>
      </c>
      <c r="F113" s="1">
        <v>48</v>
      </c>
      <c r="G113" s="1">
        <v>133</v>
      </c>
      <c r="H113" s="1">
        <v>39</v>
      </c>
      <c r="I113" s="1">
        <v>72</v>
      </c>
      <c r="J113" s="1">
        <v>48</v>
      </c>
      <c r="K113" s="1">
        <v>4</v>
      </c>
      <c r="L113" s="1">
        <v>6</v>
      </c>
      <c r="M113" s="1">
        <v>2</v>
      </c>
      <c r="N113" s="1">
        <v>10</v>
      </c>
      <c r="O113" s="1">
        <v>4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3</v>
      </c>
      <c r="W113" s="1">
        <v>11</v>
      </c>
      <c r="X113" s="1">
        <v>0</v>
      </c>
      <c r="Y113" s="3">
        <v>67</v>
      </c>
      <c r="Z113" s="1">
        <v>2533</v>
      </c>
      <c r="AA113" s="1">
        <v>0</v>
      </c>
      <c r="AB113" s="1">
        <v>0</v>
      </c>
      <c r="AC113" s="1">
        <v>0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1</v>
      </c>
      <c r="AJ113" s="1">
        <v>0</v>
      </c>
      <c r="AK113" s="1">
        <v>612</v>
      </c>
      <c r="AL113" s="1">
        <v>564</v>
      </c>
      <c r="AM113" s="1">
        <v>0</v>
      </c>
    </row>
    <row r="114" spans="1:39" x14ac:dyDescent="0.25">
      <c r="A114" s="4" t="s">
        <v>196</v>
      </c>
      <c r="B114" s="1">
        <v>1</v>
      </c>
      <c r="C114" s="1">
        <v>0</v>
      </c>
      <c r="D114" s="1">
        <v>13</v>
      </c>
      <c r="E114" s="1">
        <v>34</v>
      </c>
      <c r="F114" s="1">
        <v>3</v>
      </c>
      <c r="G114" s="1">
        <v>29</v>
      </c>
      <c r="H114" s="1">
        <v>0</v>
      </c>
      <c r="I114" s="1">
        <v>4</v>
      </c>
      <c r="J114" s="1">
        <v>10</v>
      </c>
      <c r="K114" s="1">
        <v>3</v>
      </c>
      <c r="L114" s="1">
        <v>2</v>
      </c>
      <c r="M114" s="1">
        <v>1</v>
      </c>
      <c r="N114" s="1">
        <v>3</v>
      </c>
      <c r="O114" s="1">
        <v>5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3</v>
      </c>
      <c r="W114" s="1">
        <v>11</v>
      </c>
      <c r="X114" s="1">
        <v>1</v>
      </c>
      <c r="Y114" s="3">
        <v>53</v>
      </c>
      <c r="Z114" s="1">
        <v>2284</v>
      </c>
      <c r="AA114" s="1">
        <v>0</v>
      </c>
      <c r="AB114" s="1">
        <v>0</v>
      </c>
      <c r="AC114" s="1">
        <v>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1</v>
      </c>
      <c r="AJ114" s="1">
        <v>0</v>
      </c>
      <c r="AK114" s="1">
        <v>70</v>
      </c>
      <c r="AL114" s="1">
        <v>60</v>
      </c>
      <c r="AM114" s="1">
        <v>0</v>
      </c>
    </row>
    <row r="115" spans="1:39" x14ac:dyDescent="0.25">
      <c r="A115" s="4" t="s">
        <v>197</v>
      </c>
      <c r="B115" s="1">
        <v>2</v>
      </c>
      <c r="C115" s="1">
        <v>0</v>
      </c>
      <c r="D115" s="1">
        <v>63</v>
      </c>
      <c r="E115" s="1">
        <v>9</v>
      </c>
      <c r="F115" s="1">
        <v>0</v>
      </c>
      <c r="G115" s="1">
        <v>7</v>
      </c>
      <c r="H115" s="1">
        <v>3</v>
      </c>
      <c r="I115" s="1">
        <v>4</v>
      </c>
      <c r="J115" s="1">
        <v>7</v>
      </c>
      <c r="K115" s="1">
        <v>2</v>
      </c>
      <c r="L115" s="1">
        <v>1</v>
      </c>
      <c r="M115" s="1">
        <v>0</v>
      </c>
      <c r="N115" s="1">
        <v>3</v>
      </c>
      <c r="O115" s="1">
        <v>7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3</v>
      </c>
      <c r="W115" s="1">
        <v>11</v>
      </c>
      <c r="X115" s="1">
        <v>0</v>
      </c>
      <c r="Y115" s="3">
        <v>35</v>
      </c>
      <c r="Z115" s="1">
        <v>2457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1</v>
      </c>
      <c r="AJ115" s="1">
        <v>0</v>
      </c>
      <c r="AK115" s="1">
        <v>23</v>
      </c>
      <c r="AL115" s="1">
        <v>16</v>
      </c>
      <c r="AM115" s="1">
        <v>0</v>
      </c>
    </row>
    <row r="116" spans="1:39" x14ac:dyDescent="0.25">
      <c r="A116" s="4" t="s">
        <v>198</v>
      </c>
      <c r="B116" s="1">
        <v>1</v>
      </c>
      <c r="C116" s="1">
        <v>0</v>
      </c>
      <c r="D116" s="1">
        <v>83</v>
      </c>
      <c r="E116" s="1">
        <v>17</v>
      </c>
      <c r="F116" s="1">
        <v>0</v>
      </c>
      <c r="G116" s="1">
        <v>14</v>
      </c>
      <c r="H116" s="1">
        <v>7</v>
      </c>
      <c r="I116" s="1">
        <v>3</v>
      </c>
      <c r="J116" s="1">
        <v>2</v>
      </c>
      <c r="K116" s="1">
        <v>1</v>
      </c>
      <c r="L116" s="1">
        <v>1</v>
      </c>
      <c r="M116" s="1">
        <v>0</v>
      </c>
      <c r="N116" s="1">
        <v>3</v>
      </c>
      <c r="O116" s="1">
        <v>7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3</v>
      </c>
      <c r="W116" s="1">
        <v>11</v>
      </c>
      <c r="X116" s="1">
        <v>0</v>
      </c>
      <c r="Y116" s="3">
        <v>44</v>
      </c>
      <c r="Z116" s="1">
        <v>2592</v>
      </c>
      <c r="AA116" s="1">
        <v>1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41</v>
      </c>
      <c r="AL116" s="1">
        <v>39</v>
      </c>
      <c r="AM116" s="1">
        <v>0</v>
      </c>
    </row>
    <row r="117" spans="1:39" x14ac:dyDescent="0.25">
      <c r="A117" s="4" t="s">
        <v>199</v>
      </c>
      <c r="B117" s="1">
        <v>0</v>
      </c>
      <c r="C117" s="1">
        <v>0</v>
      </c>
      <c r="D117" s="1">
        <v>69</v>
      </c>
      <c r="E117" s="1">
        <v>722</v>
      </c>
      <c r="F117" s="1">
        <v>27</v>
      </c>
      <c r="G117" s="1">
        <v>102</v>
      </c>
      <c r="H117" s="1">
        <v>44</v>
      </c>
      <c r="I117" s="1">
        <v>72</v>
      </c>
      <c r="J117" s="1">
        <v>168</v>
      </c>
      <c r="K117" s="1">
        <v>0</v>
      </c>
      <c r="L117" s="1">
        <v>6</v>
      </c>
      <c r="M117" s="1">
        <v>8</v>
      </c>
      <c r="N117" s="1">
        <v>13</v>
      </c>
      <c r="O117" s="1">
        <v>2</v>
      </c>
      <c r="P117" s="1">
        <v>0</v>
      </c>
      <c r="Q117" s="1">
        <v>1</v>
      </c>
      <c r="R117" s="1">
        <v>1</v>
      </c>
      <c r="S117" s="1">
        <v>1</v>
      </c>
      <c r="T117" s="1">
        <v>0</v>
      </c>
      <c r="U117" s="1">
        <v>0</v>
      </c>
      <c r="V117" s="1">
        <v>3</v>
      </c>
      <c r="W117" s="1">
        <v>11</v>
      </c>
      <c r="X117" s="1">
        <v>1</v>
      </c>
      <c r="Y117" s="3">
        <v>37</v>
      </c>
      <c r="Z117" s="1">
        <v>2633</v>
      </c>
      <c r="AA117" s="1">
        <v>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967</v>
      </c>
      <c r="AL117" s="1">
        <v>799</v>
      </c>
      <c r="AM117" s="1">
        <v>3</v>
      </c>
    </row>
    <row r="118" spans="1:39" x14ac:dyDescent="0.25">
      <c r="A118" s="4" t="s">
        <v>200</v>
      </c>
      <c r="B118" s="1">
        <v>0</v>
      </c>
      <c r="C118" s="1">
        <v>0</v>
      </c>
      <c r="D118" s="1">
        <v>87</v>
      </c>
      <c r="E118" s="1">
        <v>162</v>
      </c>
      <c r="F118" s="1">
        <v>33</v>
      </c>
      <c r="G118" s="1">
        <v>124</v>
      </c>
      <c r="H118" s="1">
        <v>40</v>
      </c>
      <c r="I118" s="1">
        <v>28</v>
      </c>
      <c r="J118" s="1">
        <v>172</v>
      </c>
      <c r="K118" s="1">
        <v>2</v>
      </c>
      <c r="L118" s="1">
        <v>3</v>
      </c>
      <c r="M118" s="1">
        <v>4</v>
      </c>
      <c r="N118" s="1">
        <v>7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3</v>
      </c>
      <c r="W118" s="1">
        <v>11</v>
      </c>
      <c r="X118" s="1">
        <v>0</v>
      </c>
      <c r="Y118" s="3">
        <v>55</v>
      </c>
      <c r="Z118" s="1">
        <v>2655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387</v>
      </c>
      <c r="AL118" s="1">
        <v>215</v>
      </c>
      <c r="AM118" s="1">
        <v>0</v>
      </c>
    </row>
    <row r="119" spans="1:39" x14ac:dyDescent="0.25">
      <c r="A119" s="4" t="s">
        <v>201</v>
      </c>
      <c r="B119" s="1">
        <v>0</v>
      </c>
      <c r="C119" s="1">
        <v>0</v>
      </c>
      <c r="D119" s="1">
        <v>37</v>
      </c>
      <c r="E119" s="1">
        <v>450</v>
      </c>
      <c r="F119" s="1">
        <v>133</v>
      </c>
      <c r="G119" s="1">
        <v>951</v>
      </c>
      <c r="H119" s="1">
        <v>173</v>
      </c>
      <c r="I119" s="1">
        <v>0</v>
      </c>
      <c r="J119" s="1">
        <v>216</v>
      </c>
      <c r="K119" s="1">
        <v>1</v>
      </c>
      <c r="L119" s="1">
        <v>3</v>
      </c>
      <c r="M119" s="1">
        <v>6</v>
      </c>
      <c r="N119" s="1">
        <v>6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3</v>
      </c>
      <c r="W119" s="1">
        <v>11</v>
      </c>
      <c r="X119" s="1">
        <v>1</v>
      </c>
      <c r="Y119" s="3">
        <v>36</v>
      </c>
      <c r="Z119" s="1">
        <v>2593</v>
      </c>
      <c r="AA119" s="1">
        <v>0</v>
      </c>
      <c r="AB119" s="1">
        <v>0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1</v>
      </c>
      <c r="AI119" s="1">
        <v>0</v>
      </c>
      <c r="AJ119" s="1">
        <v>0</v>
      </c>
      <c r="AK119" s="1">
        <v>1707</v>
      </c>
      <c r="AL119" s="1">
        <v>1491</v>
      </c>
      <c r="AM119" s="1">
        <v>0</v>
      </c>
    </row>
    <row r="120" spans="1:39" x14ac:dyDescent="0.25">
      <c r="A120" s="4" t="s">
        <v>202</v>
      </c>
      <c r="B120" s="1">
        <v>1</v>
      </c>
      <c r="C120" s="1">
        <v>1</v>
      </c>
      <c r="D120" s="1">
        <v>51</v>
      </c>
      <c r="E120" s="1">
        <v>70</v>
      </c>
      <c r="F120" s="1">
        <v>0</v>
      </c>
      <c r="G120" s="1">
        <v>16</v>
      </c>
      <c r="H120" s="1">
        <v>0</v>
      </c>
      <c r="I120" s="1">
        <v>0</v>
      </c>
      <c r="J120" s="1">
        <v>4</v>
      </c>
      <c r="K120" s="1">
        <v>2</v>
      </c>
      <c r="L120" s="1">
        <v>2</v>
      </c>
      <c r="M120" s="1">
        <v>0</v>
      </c>
      <c r="N120" s="1">
        <v>4</v>
      </c>
      <c r="O120" s="1">
        <v>6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3</v>
      </c>
      <c r="W120" s="1">
        <v>11</v>
      </c>
      <c r="X120" s="1">
        <v>0</v>
      </c>
      <c r="Y120" s="3">
        <v>67</v>
      </c>
      <c r="Z120" s="1">
        <v>2180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1</v>
      </c>
      <c r="AJ120" s="1">
        <v>0</v>
      </c>
      <c r="AK120" s="1">
        <v>86</v>
      </c>
      <c r="AL120" s="1">
        <v>82</v>
      </c>
      <c r="AM120" s="1">
        <v>0</v>
      </c>
    </row>
    <row r="121" spans="1:39" x14ac:dyDescent="0.25">
      <c r="A121" s="4" t="s">
        <v>203</v>
      </c>
      <c r="B121" s="1">
        <v>1</v>
      </c>
      <c r="C121" s="1">
        <v>1</v>
      </c>
      <c r="D121" s="1">
        <v>72</v>
      </c>
      <c r="E121" s="1">
        <v>492</v>
      </c>
      <c r="F121" s="1">
        <v>19</v>
      </c>
      <c r="G121" s="1">
        <v>110</v>
      </c>
      <c r="H121" s="1">
        <v>16</v>
      </c>
      <c r="I121" s="1">
        <v>12</v>
      </c>
      <c r="J121" s="1">
        <v>12</v>
      </c>
      <c r="K121" s="1">
        <v>4</v>
      </c>
      <c r="L121" s="1">
        <v>6</v>
      </c>
      <c r="M121" s="1">
        <v>3</v>
      </c>
      <c r="N121" s="1">
        <v>10</v>
      </c>
      <c r="O121" s="1">
        <v>4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3</v>
      </c>
      <c r="W121" s="1">
        <v>11</v>
      </c>
      <c r="X121" s="1">
        <v>0</v>
      </c>
      <c r="Y121" s="3">
        <v>64</v>
      </c>
      <c r="Z121" s="1">
        <v>2209</v>
      </c>
      <c r="AA121" s="1">
        <v>0</v>
      </c>
      <c r="AB121" s="1">
        <v>0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649</v>
      </c>
      <c r="AL121" s="1">
        <v>637</v>
      </c>
      <c r="AM121" s="1">
        <v>0</v>
      </c>
    </row>
    <row r="122" spans="1:39" x14ac:dyDescent="0.25">
      <c r="A122" s="4" t="s">
        <v>204</v>
      </c>
      <c r="B122" s="1">
        <v>0</v>
      </c>
      <c r="C122" s="1">
        <v>1</v>
      </c>
      <c r="D122" s="1">
        <v>10</v>
      </c>
      <c r="E122" s="1">
        <v>120</v>
      </c>
      <c r="F122" s="1">
        <v>58</v>
      </c>
      <c r="G122" s="1">
        <v>73</v>
      </c>
      <c r="H122" s="1">
        <v>65</v>
      </c>
      <c r="I122" s="1">
        <v>89</v>
      </c>
      <c r="J122" s="1">
        <v>58</v>
      </c>
      <c r="K122" s="1">
        <v>5</v>
      </c>
      <c r="L122" s="1">
        <v>5</v>
      </c>
      <c r="M122" s="1">
        <v>4</v>
      </c>
      <c r="N122" s="1">
        <v>5</v>
      </c>
      <c r="O122" s="1">
        <v>5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3</v>
      </c>
      <c r="W122" s="1">
        <v>11</v>
      </c>
      <c r="X122" s="1">
        <v>0</v>
      </c>
      <c r="Y122" s="3">
        <v>68</v>
      </c>
      <c r="Z122" s="1">
        <v>2431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>
        <v>405</v>
      </c>
      <c r="AL122" s="1">
        <v>347</v>
      </c>
      <c r="AM122" s="1">
        <v>0</v>
      </c>
    </row>
    <row r="123" spans="1:39" x14ac:dyDescent="0.25">
      <c r="A123" s="4" t="s">
        <v>205</v>
      </c>
      <c r="B123" s="1">
        <v>1</v>
      </c>
      <c r="C123" s="1">
        <v>1</v>
      </c>
      <c r="D123" s="1">
        <v>42</v>
      </c>
      <c r="E123" s="1">
        <v>534</v>
      </c>
      <c r="F123" s="1">
        <v>5</v>
      </c>
      <c r="G123" s="1">
        <v>47</v>
      </c>
      <c r="H123" s="1">
        <v>0</v>
      </c>
      <c r="I123" s="1">
        <v>5</v>
      </c>
      <c r="J123" s="1">
        <v>41</v>
      </c>
      <c r="K123" s="1">
        <v>5</v>
      </c>
      <c r="L123" s="1">
        <v>11</v>
      </c>
      <c r="M123" s="1">
        <v>1</v>
      </c>
      <c r="N123" s="1">
        <v>6</v>
      </c>
      <c r="O123" s="1">
        <v>8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3</v>
      </c>
      <c r="W123" s="1">
        <v>11</v>
      </c>
      <c r="X123" s="1">
        <v>0</v>
      </c>
      <c r="Y123" s="3">
        <v>62</v>
      </c>
      <c r="Z123" s="1">
        <v>2635</v>
      </c>
      <c r="AA123" s="1">
        <v>0</v>
      </c>
      <c r="AB123" s="1">
        <v>0</v>
      </c>
      <c r="AC123" s="1">
        <v>1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1</v>
      </c>
      <c r="AJ123" s="1">
        <v>0</v>
      </c>
      <c r="AK123" s="1">
        <v>591</v>
      </c>
      <c r="AL123" s="1">
        <v>550</v>
      </c>
      <c r="AM123" s="1">
        <v>0</v>
      </c>
    </row>
    <row r="124" spans="1:39" x14ac:dyDescent="0.25">
      <c r="A124" s="4" t="s">
        <v>206</v>
      </c>
      <c r="B124" s="1">
        <v>0</v>
      </c>
      <c r="C124" s="1">
        <v>0</v>
      </c>
      <c r="D124" s="1">
        <v>10</v>
      </c>
      <c r="E124" s="1">
        <v>236</v>
      </c>
      <c r="F124" s="1">
        <v>106</v>
      </c>
      <c r="G124" s="1">
        <v>189</v>
      </c>
      <c r="H124" s="1">
        <v>23</v>
      </c>
      <c r="I124" s="1">
        <v>41</v>
      </c>
      <c r="J124" s="1">
        <v>130</v>
      </c>
      <c r="K124" s="1">
        <v>1</v>
      </c>
      <c r="L124" s="1">
        <v>7</v>
      </c>
      <c r="M124" s="1">
        <v>2</v>
      </c>
      <c r="N124" s="1">
        <v>9</v>
      </c>
      <c r="O124" s="1">
        <v>4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3</v>
      </c>
      <c r="W124" s="1">
        <v>11</v>
      </c>
      <c r="X124" s="1">
        <v>0</v>
      </c>
      <c r="Y124" s="3">
        <v>51</v>
      </c>
      <c r="Z124" s="1">
        <v>2298</v>
      </c>
      <c r="AA124" s="1">
        <v>0</v>
      </c>
      <c r="AB124" s="1">
        <v>1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1</v>
      </c>
      <c r="AI124" s="1">
        <v>0</v>
      </c>
      <c r="AJ124" s="1">
        <v>0</v>
      </c>
      <c r="AK124" s="1">
        <v>595</v>
      </c>
      <c r="AL124" s="1">
        <v>465</v>
      </c>
      <c r="AM124" s="1">
        <v>0</v>
      </c>
    </row>
    <row r="125" spans="1:39" x14ac:dyDescent="0.25">
      <c r="A125" s="4" t="s">
        <v>207</v>
      </c>
      <c r="B125" s="1">
        <v>1</v>
      </c>
      <c r="C125" s="1">
        <v>1</v>
      </c>
      <c r="D125" s="1">
        <v>51</v>
      </c>
      <c r="E125" s="1">
        <v>220</v>
      </c>
      <c r="F125" s="1">
        <v>0</v>
      </c>
      <c r="G125" s="1">
        <v>33</v>
      </c>
      <c r="H125" s="1">
        <v>3</v>
      </c>
      <c r="I125" s="1">
        <v>0</v>
      </c>
      <c r="J125" s="1">
        <v>23</v>
      </c>
      <c r="K125" s="1">
        <v>5</v>
      </c>
      <c r="L125" s="1">
        <v>5</v>
      </c>
      <c r="M125" s="1">
        <v>1</v>
      </c>
      <c r="N125" s="1">
        <v>5</v>
      </c>
      <c r="O125" s="1">
        <v>8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3</v>
      </c>
      <c r="W125" s="1">
        <v>11</v>
      </c>
      <c r="X125" s="1">
        <v>0</v>
      </c>
      <c r="Y125" s="3">
        <v>56</v>
      </c>
      <c r="Z125" s="1">
        <v>2478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  <c r="AK125" s="1">
        <v>256</v>
      </c>
      <c r="AL125" s="1">
        <v>233</v>
      </c>
      <c r="AM125" s="1">
        <v>0</v>
      </c>
    </row>
    <row r="126" spans="1:39" x14ac:dyDescent="0.25">
      <c r="A126" s="4" t="s">
        <v>208</v>
      </c>
      <c r="B126" s="1">
        <v>0</v>
      </c>
      <c r="C126" s="1">
        <v>0</v>
      </c>
      <c r="D126" s="1">
        <v>21</v>
      </c>
      <c r="E126" s="1">
        <v>796</v>
      </c>
      <c r="F126" s="1">
        <v>14</v>
      </c>
      <c r="G126" s="1">
        <v>590</v>
      </c>
      <c r="H126" s="1">
        <v>38</v>
      </c>
      <c r="I126" s="1">
        <v>44</v>
      </c>
      <c r="J126" s="1">
        <v>0</v>
      </c>
      <c r="K126" s="1">
        <v>1</v>
      </c>
      <c r="L126" s="1">
        <v>4</v>
      </c>
      <c r="M126" s="1">
        <v>5</v>
      </c>
      <c r="N126" s="1">
        <v>13</v>
      </c>
      <c r="O126" s="1">
        <v>3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3</v>
      </c>
      <c r="W126" s="1">
        <v>11</v>
      </c>
      <c r="X126" s="1">
        <v>0</v>
      </c>
      <c r="Y126" s="3">
        <v>53</v>
      </c>
      <c r="Z126" s="1">
        <v>2628</v>
      </c>
      <c r="AA126" s="1">
        <v>0</v>
      </c>
      <c r="AB126" s="1">
        <v>0</v>
      </c>
      <c r="AC126" s="1">
        <v>0</v>
      </c>
      <c r="AD126" s="1">
        <v>1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1</v>
      </c>
      <c r="AK126" s="1">
        <v>1482</v>
      </c>
      <c r="AL126" s="1">
        <v>1482</v>
      </c>
      <c r="AM126" s="1">
        <v>1</v>
      </c>
    </row>
    <row r="127" spans="1:39" x14ac:dyDescent="0.25">
      <c r="A127" s="4" t="s">
        <v>209</v>
      </c>
      <c r="B127" s="1">
        <v>1</v>
      </c>
      <c r="C127" s="1">
        <v>0</v>
      </c>
      <c r="D127" s="1">
        <v>31</v>
      </c>
      <c r="E127" s="1">
        <v>0</v>
      </c>
      <c r="F127" s="1">
        <v>1</v>
      </c>
      <c r="G127" s="1">
        <v>3</v>
      </c>
      <c r="H127" s="1">
        <v>10</v>
      </c>
      <c r="I127" s="1">
        <v>6</v>
      </c>
      <c r="J127" s="1">
        <v>9</v>
      </c>
      <c r="K127" s="1">
        <v>2</v>
      </c>
      <c r="L127" s="1">
        <v>1</v>
      </c>
      <c r="M127" s="1">
        <v>0</v>
      </c>
      <c r="N127" s="1">
        <v>3</v>
      </c>
      <c r="O127" s="1">
        <v>8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3</v>
      </c>
      <c r="W127" s="1">
        <v>11</v>
      </c>
      <c r="X127" s="1">
        <v>0</v>
      </c>
      <c r="Y127" s="3">
        <v>44</v>
      </c>
      <c r="Z127" s="1">
        <v>2849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20</v>
      </c>
      <c r="AL127" s="1">
        <v>11</v>
      </c>
      <c r="AM127" s="1">
        <v>0</v>
      </c>
    </row>
    <row r="128" spans="1:39" x14ac:dyDescent="0.25">
      <c r="A128" s="4" t="s">
        <v>210</v>
      </c>
      <c r="B128" s="1">
        <v>2</v>
      </c>
      <c r="C128" s="1">
        <v>1</v>
      </c>
      <c r="D128" s="1">
        <v>61</v>
      </c>
      <c r="E128" s="1">
        <v>53</v>
      </c>
      <c r="F128" s="1">
        <v>1</v>
      </c>
      <c r="G128" s="1">
        <v>34</v>
      </c>
      <c r="H128" s="1">
        <v>2</v>
      </c>
      <c r="I128" s="1">
        <v>0</v>
      </c>
      <c r="J128" s="1">
        <v>16</v>
      </c>
      <c r="K128" s="1">
        <v>3</v>
      </c>
      <c r="L128" s="1">
        <v>2</v>
      </c>
      <c r="M128" s="1">
        <v>2</v>
      </c>
      <c r="N128" s="1">
        <v>2</v>
      </c>
      <c r="O128" s="1">
        <v>8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3</v>
      </c>
      <c r="W128" s="1">
        <v>11</v>
      </c>
      <c r="X128" s="1">
        <v>0</v>
      </c>
      <c r="Y128" s="3">
        <v>61</v>
      </c>
      <c r="Z128" s="1">
        <v>2516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90</v>
      </c>
      <c r="AL128" s="1">
        <v>74</v>
      </c>
      <c r="AM128" s="1">
        <v>0</v>
      </c>
    </row>
    <row r="129" spans="1:39" x14ac:dyDescent="0.25">
      <c r="A129" s="4" t="s">
        <v>211</v>
      </c>
      <c r="B129" s="1">
        <v>1</v>
      </c>
      <c r="C129" s="1">
        <v>1</v>
      </c>
      <c r="D129" s="1">
        <v>37</v>
      </c>
      <c r="E129" s="1">
        <v>15</v>
      </c>
      <c r="F129" s="1">
        <v>0</v>
      </c>
      <c r="G129" s="1">
        <v>8</v>
      </c>
      <c r="H129" s="1">
        <v>4</v>
      </c>
      <c r="I129" s="1">
        <v>2</v>
      </c>
      <c r="J129" s="1">
        <v>20</v>
      </c>
      <c r="K129" s="1">
        <v>2</v>
      </c>
      <c r="L129" s="1">
        <v>1</v>
      </c>
      <c r="M129" s="1">
        <v>1</v>
      </c>
      <c r="N129" s="1">
        <v>2</v>
      </c>
      <c r="O129" s="1">
        <v>5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3</v>
      </c>
      <c r="W129" s="1">
        <v>11</v>
      </c>
      <c r="X129" s="1">
        <v>1</v>
      </c>
      <c r="Y129" s="3">
        <v>47</v>
      </c>
      <c r="Z129" s="1">
        <v>2200</v>
      </c>
      <c r="AA129" s="1">
        <v>0</v>
      </c>
      <c r="AB129" s="1">
        <v>0</v>
      </c>
      <c r="AC129" s="1">
        <v>1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29</v>
      </c>
      <c r="AL129" s="1">
        <v>9</v>
      </c>
      <c r="AM129" s="1">
        <v>1</v>
      </c>
    </row>
    <row r="130" spans="1:39" x14ac:dyDescent="0.25">
      <c r="A130" s="4" t="s">
        <v>212</v>
      </c>
      <c r="B130" s="1">
        <v>1</v>
      </c>
      <c r="C130" s="1">
        <v>1</v>
      </c>
      <c r="D130" s="1">
        <v>74</v>
      </c>
      <c r="E130" s="1">
        <v>17</v>
      </c>
      <c r="F130" s="1">
        <v>1</v>
      </c>
      <c r="G130" s="1">
        <v>12</v>
      </c>
      <c r="H130" s="1">
        <v>3</v>
      </c>
      <c r="I130" s="1">
        <v>1</v>
      </c>
      <c r="J130" s="1">
        <v>4</v>
      </c>
      <c r="K130" s="1">
        <v>2</v>
      </c>
      <c r="L130" s="1">
        <v>2</v>
      </c>
      <c r="M130" s="1">
        <v>0</v>
      </c>
      <c r="N130" s="1">
        <v>3</v>
      </c>
      <c r="O130" s="1">
        <v>7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3</v>
      </c>
      <c r="W130" s="1">
        <v>11</v>
      </c>
      <c r="X130" s="1">
        <v>0</v>
      </c>
      <c r="Y130" s="3">
        <v>55</v>
      </c>
      <c r="Z130" s="1">
        <v>2495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1</v>
      </c>
      <c r="AK130" s="1">
        <v>34</v>
      </c>
      <c r="AL130" s="1">
        <v>30</v>
      </c>
      <c r="AM130" s="1">
        <v>0</v>
      </c>
    </row>
    <row r="131" spans="1:39" x14ac:dyDescent="0.25">
      <c r="A131" s="4" t="s">
        <v>213</v>
      </c>
      <c r="B131" s="1">
        <v>0</v>
      </c>
      <c r="C131" s="1">
        <v>0</v>
      </c>
      <c r="D131" s="1">
        <v>46</v>
      </c>
      <c r="E131" s="1">
        <v>962</v>
      </c>
      <c r="F131" s="1">
        <v>61</v>
      </c>
      <c r="G131" s="1">
        <v>921</v>
      </c>
      <c r="H131" s="1">
        <v>52</v>
      </c>
      <c r="I131" s="1">
        <v>61</v>
      </c>
      <c r="J131" s="1">
        <v>20</v>
      </c>
      <c r="K131" s="1">
        <v>1</v>
      </c>
      <c r="L131" s="1">
        <v>5</v>
      </c>
      <c r="M131" s="1">
        <v>4</v>
      </c>
      <c r="N131" s="1">
        <v>12</v>
      </c>
      <c r="O131" s="1">
        <v>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3</v>
      </c>
      <c r="W131" s="1">
        <v>11</v>
      </c>
      <c r="X131" s="1">
        <v>0</v>
      </c>
      <c r="Y131" s="3">
        <v>28</v>
      </c>
      <c r="Z131" s="1">
        <v>2777</v>
      </c>
      <c r="AA131" s="1">
        <v>0</v>
      </c>
      <c r="AB131" s="1">
        <v>0</v>
      </c>
      <c r="AC131" s="1">
        <v>1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0</v>
      </c>
      <c r="AK131" s="1">
        <v>2057</v>
      </c>
      <c r="AL131" s="1">
        <v>2037</v>
      </c>
      <c r="AM131" s="1">
        <v>0</v>
      </c>
    </row>
    <row r="132" spans="1:39" x14ac:dyDescent="0.25">
      <c r="A132" s="4" t="s">
        <v>214</v>
      </c>
      <c r="B132" s="1">
        <v>0</v>
      </c>
      <c r="C132" s="1">
        <v>1</v>
      </c>
      <c r="D132" s="1">
        <v>4</v>
      </c>
      <c r="E132" s="1">
        <v>738</v>
      </c>
      <c r="F132" s="1">
        <v>0</v>
      </c>
      <c r="G132" s="1">
        <v>232</v>
      </c>
      <c r="H132" s="1">
        <v>13</v>
      </c>
      <c r="I132" s="1">
        <v>20</v>
      </c>
      <c r="J132" s="1">
        <v>50</v>
      </c>
      <c r="K132" s="1">
        <v>2</v>
      </c>
      <c r="L132" s="1">
        <v>3</v>
      </c>
      <c r="M132" s="1">
        <v>5</v>
      </c>
      <c r="N132" s="1">
        <v>7</v>
      </c>
      <c r="O132" s="1">
        <v>7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3</v>
      </c>
      <c r="W132" s="1">
        <v>11</v>
      </c>
      <c r="X132" s="1">
        <v>1</v>
      </c>
      <c r="Y132" s="3">
        <v>44</v>
      </c>
      <c r="Z132" s="1">
        <v>2386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1003</v>
      </c>
      <c r="AL132" s="1">
        <v>953</v>
      </c>
      <c r="AM132" s="1">
        <v>0</v>
      </c>
    </row>
    <row r="133" spans="1:39" x14ac:dyDescent="0.25">
      <c r="A133" s="4" t="s">
        <v>215</v>
      </c>
      <c r="B133" s="1">
        <v>0</v>
      </c>
      <c r="C133" s="1">
        <v>0</v>
      </c>
      <c r="D133" s="1">
        <v>73</v>
      </c>
      <c r="E133" s="1">
        <v>399</v>
      </c>
      <c r="F133" s="1">
        <v>28</v>
      </c>
      <c r="G133" s="1">
        <v>756</v>
      </c>
      <c r="H133" s="1">
        <v>36</v>
      </c>
      <c r="I133" s="1">
        <v>40</v>
      </c>
      <c r="J133" s="1">
        <v>126</v>
      </c>
      <c r="K133" s="1">
        <v>1</v>
      </c>
      <c r="L133" s="1">
        <v>5</v>
      </c>
      <c r="M133" s="1">
        <v>7</v>
      </c>
      <c r="N133" s="1">
        <v>10</v>
      </c>
      <c r="O133" s="1">
        <v>2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3</v>
      </c>
      <c r="W133" s="1">
        <v>11</v>
      </c>
      <c r="X133" s="1">
        <v>0</v>
      </c>
      <c r="Y133" s="3">
        <v>58</v>
      </c>
      <c r="Z133" s="1">
        <v>2595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1</v>
      </c>
      <c r="AI133" s="1">
        <v>0</v>
      </c>
      <c r="AJ133" s="1">
        <v>0</v>
      </c>
      <c r="AK133" s="1">
        <v>1259</v>
      </c>
      <c r="AL133" s="1">
        <v>1133</v>
      </c>
      <c r="AM133" s="1">
        <v>0</v>
      </c>
    </row>
    <row r="134" spans="1:39" x14ac:dyDescent="0.25">
      <c r="A134" s="4" t="s">
        <v>216</v>
      </c>
      <c r="B134" s="1">
        <v>0</v>
      </c>
      <c r="C134" s="1">
        <v>1</v>
      </c>
      <c r="D134" s="1">
        <v>47</v>
      </c>
      <c r="E134" s="1">
        <v>614</v>
      </c>
      <c r="F134" s="1">
        <v>16</v>
      </c>
      <c r="G134" s="1">
        <v>132</v>
      </c>
      <c r="H134" s="1">
        <v>43</v>
      </c>
      <c r="I134" s="1">
        <v>33</v>
      </c>
      <c r="J134" s="1">
        <v>33</v>
      </c>
      <c r="K134" s="1">
        <v>3</v>
      </c>
      <c r="L134" s="1">
        <v>8</v>
      </c>
      <c r="M134" s="1">
        <v>5</v>
      </c>
      <c r="N134" s="1">
        <v>9</v>
      </c>
      <c r="O134" s="1">
        <v>6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3</v>
      </c>
      <c r="W134" s="1">
        <v>11</v>
      </c>
      <c r="X134" s="1">
        <v>0</v>
      </c>
      <c r="Y134" s="3">
        <v>46</v>
      </c>
      <c r="Z134" s="1">
        <v>2464</v>
      </c>
      <c r="AA134" s="1">
        <v>0</v>
      </c>
      <c r="AB134" s="1">
        <v>0</v>
      </c>
      <c r="AC134" s="1">
        <v>1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1</v>
      </c>
      <c r="AK134" s="1">
        <v>838</v>
      </c>
      <c r="AL134" s="1">
        <v>805</v>
      </c>
      <c r="AM134" s="1">
        <v>0</v>
      </c>
    </row>
    <row r="135" spans="1:39" x14ac:dyDescent="0.25">
      <c r="A135" s="4" t="s">
        <v>217</v>
      </c>
      <c r="B135" s="1">
        <v>1</v>
      </c>
      <c r="C135" s="1">
        <v>0</v>
      </c>
      <c r="D135" s="1">
        <v>13</v>
      </c>
      <c r="E135" s="1">
        <v>32</v>
      </c>
      <c r="F135" s="1">
        <v>34</v>
      </c>
      <c r="G135" s="1">
        <v>41</v>
      </c>
      <c r="H135" s="1">
        <v>73</v>
      </c>
      <c r="I135" s="1">
        <v>16</v>
      </c>
      <c r="J135" s="1">
        <v>116</v>
      </c>
      <c r="K135" s="1">
        <v>3</v>
      </c>
      <c r="L135" s="1">
        <v>4</v>
      </c>
      <c r="M135" s="1">
        <v>2</v>
      </c>
      <c r="N135" s="1">
        <v>3</v>
      </c>
      <c r="O135" s="1">
        <v>7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3</v>
      </c>
      <c r="W135" s="1">
        <v>11</v>
      </c>
      <c r="X135" s="1">
        <v>0</v>
      </c>
      <c r="Y135" s="3">
        <v>32</v>
      </c>
      <c r="Z135" s="1">
        <v>2626</v>
      </c>
      <c r="AA135" s="1">
        <v>0</v>
      </c>
      <c r="AB135" s="1">
        <v>0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1</v>
      </c>
      <c r="AI135" s="1">
        <v>0</v>
      </c>
      <c r="AJ135" s="1">
        <v>0</v>
      </c>
      <c r="AK135" s="1">
        <v>196</v>
      </c>
      <c r="AL135" s="1">
        <v>80</v>
      </c>
      <c r="AM135" s="1">
        <v>0</v>
      </c>
    </row>
    <row r="136" spans="1:39" x14ac:dyDescent="0.25">
      <c r="A136" s="4" t="s">
        <v>218</v>
      </c>
      <c r="B136" s="1">
        <v>0</v>
      </c>
      <c r="C136" s="1">
        <v>2</v>
      </c>
      <c r="D136" s="1">
        <v>36</v>
      </c>
      <c r="E136" s="1">
        <v>598</v>
      </c>
      <c r="F136" s="1">
        <v>16</v>
      </c>
      <c r="G136" s="1">
        <v>141</v>
      </c>
      <c r="H136" s="1">
        <v>32</v>
      </c>
      <c r="I136" s="1">
        <v>41</v>
      </c>
      <c r="J136" s="1">
        <v>49</v>
      </c>
      <c r="K136" s="1">
        <v>3</v>
      </c>
      <c r="L136" s="1">
        <v>3</v>
      </c>
      <c r="M136" s="1">
        <v>3</v>
      </c>
      <c r="N136" s="1">
        <v>6</v>
      </c>
      <c r="O136" s="1">
        <v>8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3</v>
      </c>
      <c r="W136" s="1">
        <v>11</v>
      </c>
      <c r="X136" s="1">
        <v>0</v>
      </c>
      <c r="Y136" s="3">
        <v>44</v>
      </c>
      <c r="Z136" s="1">
        <v>2778</v>
      </c>
      <c r="AA136" s="1">
        <v>0</v>
      </c>
      <c r="AB136" s="1">
        <v>1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828</v>
      </c>
      <c r="AL136" s="1">
        <v>779</v>
      </c>
      <c r="AM136" s="1">
        <v>0</v>
      </c>
    </row>
    <row r="137" spans="1:39" x14ac:dyDescent="0.25">
      <c r="A137" s="4" t="s">
        <v>219</v>
      </c>
      <c r="B137" s="1">
        <v>1</v>
      </c>
      <c r="C137" s="1">
        <v>0</v>
      </c>
      <c r="D137" s="1">
        <v>47</v>
      </c>
      <c r="E137" s="1">
        <v>2</v>
      </c>
      <c r="F137" s="1">
        <v>1</v>
      </c>
      <c r="G137" s="1">
        <v>18</v>
      </c>
      <c r="H137" s="1">
        <v>20</v>
      </c>
      <c r="I137" s="1">
        <v>11</v>
      </c>
      <c r="J137" s="1">
        <v>16</v>
      </c>
      <c r="K137" s="1">
        <v>1</v>
      </c>
      <c r="L137" s="1">
        <v>2</v>
      </c>
      <c r="M137" s="1">
        <v>0</v>
      </c>
      <c r="N137" s="1">
        <v>3</v>
      </c>
      <c r="O137" s="1">
        <v>6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3</v>
      </c>
      <c r="W137" s="1">
        <v>11</v>
      </c>
      <c r="X137" s="1">
        <v>1</v>
      </c>
      <c r="Y137" s="3">
        <v>45</v>
      </c>
      <c r="Z137" s="1">
        <v>2768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52</v>
      </c>
      <c r="AL137" s="1">
        <v>36</v>
      </c>
      <c r="AM137" s="1">
        <v>0</v>
      </c>
    </row>
    <row r="138" spans="1:39" x14ac:dyDescent="0.25">
      <c r="A138" s="4" t="s">
        <v>220</v>
      </c>
      <c r="B138" s="1">
        <v>1</v>
      </c>
      <c r="C138" s="1">
        <v>0</v>
      </c>
      <c r="D138" s="1">
        <v>49</v>
      </c>
      <c r="E138" s="1">
        <v>6</v>
      </c>
      <c r="F138" s="1">
        <v>1</v>
      </c>
      <c r="G138" s="1">
        <v>10</v>
      </c>
      <c r="H138" s="1">
        <v>0</v>
      </c>
      <c r="I138" s="1">
        <v>1</v>
      </c>
      <c r="J138" s="1">
        <v>4</v>
      </c>
      <c r="K138" s="1">
        <v>1</v>
      </c>
      <c r="L138" s="1">
        <v>1</v>
      </c>
      <c r="M138" s="1">
        <v>0</v>
      </c>
      <c r="N138" s="1">
        <v>2</v>
      </c>
      <c r="O138" s="1">
        <v>8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  <c r="V138" s="1">
        <v>3</v>
      </c>
      <c r="W138" s="1">
        <v>11</v>
      </c>
      <c r="X138" s="1">
        <v>0</v>
      </c>
      <c r="Y138" s="3">
        <v>39</v>
      </c>
      <c r="Z138" s="1">
        <v>2464</v>
      </c>
      <c r="AA138" s="1">
        <v>0</v>
      </c>
      <c r="AB138" s="1">
        <v>0</v>
      </c>
      <c r="AC138" s="1">
        <v>0</v>
      </c>
      <c r="AD138" s="1">
        <v>1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18</v>
      </c>
      <c r="AL138" s="1">
        <v>14</v>
      </c>
      <c r="AM138" s="1">
        <v>0</v>
      </c>
    </row>
    <row r="139" spans="1:39" x14ac:dyDescent="0.25">
      <c r="A139" s="4" t="s">
        <v>221</v>
      </c>
      <c r="B139" s="1">
        <v>2</v>
      </c>
      <c r="C139" s="1">
        <v>1</v>
      </c>
      <c r="D139" s="1">
        <v>94</v>
      </c>
      <c r="E139" s="1">
        <v>73</v>
      </c>
      <c r="F139" s="1">
        <v>3</v>
      </c>
      <c r="G139" s="1">
        <v>90</v>
      </c>
      <c r="H139" s="1">
        <v>12</v>
      </c>
      <c r="I139" s="1">
        <v>1</v>
      </c>
      <c r="J139" s="1">
        <v>32</v>
      </c>
      <c r="K139" s="1">
        <v>7</v>
      </c>
      <c r="L139" s="1">
        <v>4</v>
      </c>
      <c r="M139" s="1">
        <v>1</v>
      </c>
      <c r="N139" s="1">
        <v>4</v>
      </c>
      <c r="O139" s="1">
        <v>8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3</v>
      </c>
      <c r="W139" s="1">
        <v>11</v>
      </c>
      <c r="X139" s="1">
        <v>0</v>
      </c>
      <c r="Y139" s="3">
        <v>47</v>
      </c>
      <c r="Z139" s="1">
        <v>2835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179</v>
      </c>
      <c r="AL139" s="1">
        <v>147</v>
      </c>
      <c r="AM139" s="1">
        <v>0</v>
      </c>
    </row>
    <row r="140" spans="1:39" x14ac:dyDescent="0.25">
      <c r="A140" s="4" t="s">
        <v>222</v>
      </c>
      <c r="B140" s="1">
        <v>0</v>
      </c>
      <c r="C140" s="1">
        <v>0</v>
      </c>
      <c r="D140" s="1">
        <v>65</v>
      </c>
      <c r="E140" s="1">
        <v>42</v>
      </c>
      <c r="F140" s="1">
        <v>16</v>
      </c>
      <c r="G140" s="1">
        <v>29</v>
      </c>
      <c r="H140" s="1">
        <v>12</v>
      </c>
      <c r="I140" s="1">
        <v>20</v>
      </c>
      <c r="J140" s="1">
        <v>8</v>
      </c>
      <c r="K140" s="1">
        <v>1</v>
      </c>
      <c r="L140" s="1">
        <v>2</v>
      </c>
      <c r="M140" s="1">
        <v>1</v>
      </c>
      <c r="N140" s="1">
        <v>4</v>
      </c>
      <c r="O140" s="1">
        <v>3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3</v>
      </c>
      <c r="W140" s="1">
        <v>11</v>
      </c>
      <c r="X140" s="1">
        <v>0</v>
      </c>
      <c r="Y140" s="3">
        <v>54</v>
      </c>
      <c r="Z140" s="1">
        <v>2167</v>
      </c>
      <c r="AA140" s="1">
        <v>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1</v>
      </c>
      <c r="AJ140" s="1">
        <v>0</v>
      </c>
      <c r="AK140" s="1">
        <v>119</v>
      </c>
      <c r="AL140" s="1">
        <v>111</v>
      </c>
      <c r="AM140" s="1">
        <v>0</v>
      </c>
    </row>
    <row r="141" spans="1:39" x14ac:dyDescent="0.25">
      <c r="A141" s="4" t="s">
        <v>99</v>
      </c>
      <c r="B141" s="1">
        <v>0</v>
      </c>
      <c r="C141" s="1">
        <v>2</v>
      </c>
      <c r="D141" s="1">
        <v>59</v>
      </c>
      <c r="E141" s="1">
        <v>295</v>
      </c>
      <c r="F141" s="1">
        <v>21</v>
      </c>
      <c r="G141" s="1">
        <v>78</v>
      </c>
      <c r="H141" s="1">
        <v>39</v>
      </c>
      <c r="I141" s="1">
        <v>13</v>
      </c>
      <c r="J141" s="1">
        <v>13</v>
      </c>
      <c r="K141" s="1">
        <v>1</v>
      </c>
      <c r="L141" s="1">
        <v>4</v>
      </c>
      <c r="M141" s="1">
        <v>4</v>
      </c>
      <c r="N141" s="1">
        <v>7</v>
      </c>
      <c r="O141" s="1">
        <v>3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3</v>
      </c>
      <c r="W141" s="1">
        <v>11</v>
      </c>
      <c r="X141" s="1">
        <v>0</v>
      </c>
      <c r="Y141" s="3">
        <v>67</v>
      </c>
      <c r="Z141" s="1">
        <v>2225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1</v>
      </c>
      <c r="AJ141" s="1">
        <v>0</v>
      </c>
      <c r="AK141" s="1">
        <v>446</v>
      </c>
      <c r="AL141" s="1">
        <v>433</v>
      </c>
      <c r="AM141" s="1">
        <v>0</v>
      </c>
    </row>
    <row r="142" spans="1:39" x14ac:dyDescent="0.25">
      <c r="A142" s="4" t="s">
        <v>223</v>
      </c>
      <c r="B142" s="1">
        <v>0</v>
      </c>
      <c r="C142" s="1">
        <v>1</v>
      </c>
      <c r="D142" s="1">
        <v>96</v>
      </c>
      <c r="E142" s="1">
        <v>346</v>
      </c>
      <c r="F142" s="1">
        <v>17</v>
      </c>
      <c r="G142" s="1">
        <v>48</v>
      </c>
      <c r="H142" s="1">
        <v>23</v>
      </c>
      <c r="I142" s="1">
        <v>13</v>
      </c>
      <c r="J142" s="1">
        <v>13</v>
      </c>
      <c r="K142" s="1">
        <v>4</v>
      </c>
      <c r="L142" s="1">
        <v>8</v>
      </c>
      <c r="M142" s="1">
        <v>1</v>
      </c>
      <c r="N142" s="1">
        <v>6</v>
      </c>
      <c r="O142" s="1">
        <v>6</v>
      </c>
      <c r="P142" s="1">
        <v>0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3</v>
      </c>
      <c r="W142" s="1">
        <v>11</v>
      </c>
      <c r="X142" s="1">
        <v>0</v>
      </c>
      <c r="Y142" s="3">
        <v>51</v>
      </c>
      <c r="Z142" s="1">
        <v>2273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1</v>
      </c>
      <c r="AI142" s="1">
        <v>0</v>
      </c>
      <c r="AJ142" s="1">
        <v>0</v>
      </c>
      <c r="AK142" s="1">
        <v>447</v>
      </c>
      <c r="AL142" s="1">
        <v>434</v>
      </c>
      <c r="AM142" s="1">
        <v>1</v>
      </c>
    </row>
    <row r="143" spans="1:39" x14ac:dyDescent="0.25">
      <c r="A143" s="4" t="s">
        <v>88</v>
      </c>
      <c r="B143" s="1">
        <v>0</v>
      </c>
      <c r="C143" s="1">
        <v>1</v>
      </c>
      <c r="D143" s="1">
        <v>28</v>
      </c>
      <c r="E143" s="1">
        <v>233</v>
      </c>
      <c r="F143" s="1">
        <v>20</v>
      </c>
      <c r="G143" s="1">
        <v>57</v>
      </c>
      <c r="H143" s="1">
        <v>8</v>
      </c>
      <c r="I143" s="1">
        <v>20</v>
      </c>
      <c r="J143" s="1">
        <v>91</v>
      </c>
      <c r="K143" s="1">
        <v>4</v>
      </c>
      <c r="L143" s="1">
        <v>7</v>
      </c>
      <c r="M143" s="1">
        <v>1</v>
      </c>
      <c r="N143" s="1">
        <v>5</v>
      </c>
      <c r="O143" s="1">
        <v>7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3</v>
      </c>
      <c r="W143" s="1">
        <v>11</v>
      </c>
      <c r="X143" s="1">
        <v>0</v>
      </c>
      <c r="Y143" s="3">
        <v>48</v>
      </c>
      <c r="Z143" s="1">
        <v>2721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338</v>
      </c>
      <c r="AL143" s="1">
        <v>247</v>
      </c>
      <c r="AM143" s="1">
        <v>0</v>
      </c>
    </row>
    <row r="144" spans="1:39" x14ac:dyDescent="0.25">
      <c r="A144" s="4" t="s">
        <v>224</v>
      </c>
      <c r="B144" s="1">
        <v>1</v>
      </c>
      <c r="C144" s="1">
        <v>0</v>
      </c>
      <c r="D144" s="1">
        <v>12</v>
      </c>
      <c r="E144" s="1">
        <v>5</v>
      </c>
      <c r="F144" s="1">
        <v>7</v>
      </c>
      <c r="G144" s="1">
        <v>24</v>
      </c>
      <c r="H144" s="1">
        <v>19</v>
      </c>
      <c r="I144" s="1">
        <v>14</v>
      </c>
      <c r="J144" s="1">
        <v>20</v>
      </c>
      <c r="K144" s="1">
        <v>4</v>
      </c>
      <c r="L144" s="1">
        <v>3</v>
      </c>
      <c r="M144" s="1">
        <v>0</v>
      </c>
      <c r="N144" s="1">
        <v>4</v>
      </c>
      <c r="O144" s="1">
        <v>6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3</v>
      </c>
      <c r="W144" s="1">
        <v>11</v>
      </c>
      <c r="X144" s="1">
        <v>0</v>
      </c>
      <c r="Y144" s="3">
        <v>32</v>
      </c>
      <c r="Z144" s="1">
        <v>2207</v>
      </c>
      <c r="AA144" s="1">
        <v>0</v>
      </c>
      <c r="AB144" s="1">
        <v>0</v>
      </c>
      <c r="AC144" s="1">
        <v>1</v>
      </c>
      <c r="AD144" s="1">
        <v>0</v>
      </c>
      <c r="AE144" s="1">
        <v>0</v>
      </c>
      <c r="AF144" s="1">
        <v>0</v>
      </c>
      <c r="AG144" s="1">
        <v>0</v>
      </c>
      <c r="AH144" s="1">
        <v>1</v>
      </c>
      <c r="AI144" s="1">
        <v>0</v>
      </c>
      <c r="AJ144" s="1">
        <v>0</v>
      </c>
      <c r="AK144" s="1">
        <v>69</v>
      </c>
      <c r="AL144" s="1">
        <v>49</v>
      </c>
      <c r="AM144" s="1">
        <v>0</v>
      </c>
    </row>
    <row r="145" spans="1:39" x14ac:dyDescent="0.25">
      <c r="A145" s="4" t="s">
        <v>225</v>
      </c>
      <c r="B145" s="1">
        <v>0</v>
      </c>
      <c r="C145" s="1">
        <v>1</v>
      </c>
      <c r="D145" s="1">
        <v>57</v>
      </c>
      <c r="E145" s="1">
        <v>888</v>
      </c>
      <c r="F145" s="1">
        <v>0</v>
      </c>
      <c r="G145" s="1">
        <v>57</v>
      </c>
      <c r="H145" s="1">
        <v>0</v>
      </c>
      <c r="I145" s="1">
        <v>0</v>
      </c>
      <c r="J145" s="1">
        <v>76</v>
      </c>
      <c r="K145" s="1">
        <v>2</v>
      </c>
      <c r="L145" s="1">
        <v>8</v>
      </c>
      <c r="M145" s="1">
        <v>5</v>
      </c>
      <c r="N145" s="1">
        <v>11</v>
      </c>
      <c r="O145" s="1">
        <v>5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3</v>
      </c>
      <c r="W145" s="1">
        <v>11</v>
      </c>
      <c r="X145" s="1">
        <v>0</v>
      </c>
      <c r="Y145" s="3">
        <v>68</v>
      </c>
      <c r="Z145" s="1">
        <v>2787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945</v>
      </c>
      <c r="AL145" s="1">
        <v>869</v>
      </c>
      <c r="AM145" s="1">
        <v>0</v>
      </c>
    </row>
    <row r="146" spans="1:39" x14ac:dyDescent="0.25">
      <c r="A146" s="4" t="s">
        <v>226</v>
      </c>
      <c r="B146" s="1">
        <v>0</v>
      </c>
      <c r="C146" s="1">
        <v>0</v>
      </c>
      <c r="D146" s="1">
        <v>10</v>
      </c>
      <c r="E146" s="1">
        <v>997</v>
      </c>
      <c r="F146" s="1">
        <v>26</v>
      </c>
      <c r="G146" s="1">
        <v>269</v>
      </c>
      <c r="H146" s="1">
        <v>34</v>
      </c>
      <c r="I146" s="1">
        <v>13</v>
      </c>
      <c r="J146" s="1">
        <v>42</v>
      </c>
      <c r="K146" s="1">
        <v>1</v>
      </c>
      <c r="L146" s="1">
        <v>10</v>
      </c>
      <c r="M146" s="1">
        <v>4</v>
      </c>
      <c r="N146" s="1">
        <v>6</v>
      </c>
      <c r="O146" s="1">
        <v>4</v>
      </c>
      <c r="P146" s="1">
        <v>0</v>
      </c>
      <c r="Q146" s="1">
        <v>1</v>
      </c>
      <c r="R146" s="1">
        <v>1</v>
      </c>
      <c r="S146" s="1">
        <v>0</v>
      </c>
      <c r="T146" s="1">
        <v>0</v>
      </c>
      <c r="U146" s="1">
        <v>0</v>
      </c>
      <c r="V146" s="1">
        <v>3</v>
      </c>
      <c r="W146" s="1">
        <v>11</v>
      </c>
      <c r="X146" s="1">
        <v>1</v>
      </c>
      <c r="Y146" s="3">
        <v>71</v>
      </c>
      <c r="Z146" s="1">
        <v>2654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1339</v>
      </c>
      <c r="AL146" s="1">
        <v>1297</v>
      </c>
      <c r="AM146" s="1">
        <v>2</v>
      </c>
    </row>
    <row r="147" spans="1:39" x14ac:dyDescent="0.25">
      <c r="A147" s="4" t="s">
        <v>227</v>
      </c>
      <c r="B147" s="1">
        <v>0</v>
      </c>
      <c r="C147" s="1">
        <v>1</v>
      </c>
      <c r="D147" s="1">
        <v>4</v>
      </c>
      <c r="E147" s="1">
        <v>212</v>
      </c>
      <c r="F147" s="1">
        <v>6</v>
      </c>
      <c r="G147" s="1">
        <v>69</v>
      </c>
      <c r="H147" s="1">
        <v>4</v>
      </c>
      <c r="I147" s="1">
        <v>12</v>
      </c>
      <c r="J147" s="1">
        <v>3</v>
      </c>
      <c r="K147" s="1">
        <v>3</v>
      </c>
      <c r="L147" s="1">
        <v>6</v>
      </c>
      <c r="M147" s="1">
        <v>1</v>
      </c>
      <c r="N147" s="1">
        <v>5</v>
      </c>
      <c r="O147" s="1">
        <v>7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3</v>
      </c>
      <c r="W147" s="1">
        <v>11</v>
      </c>
      <c r="X147" s="1">
        <v>0</v>
      </c>
      <c r="Y147" s="3">
        <v>62</v>
      </c>
      <c r="Z147" s="1">
        <v>2515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>
        <v>303</v>
      </c>
      <c r="AL147" s="1">
        <v>300</v>
      </c>
      <c r="AM147" s="1">
        <v>0</v>
      </c>
    </row>
    <row r="148" spans="1:39" x14ac:dyDescent="0.25">
      <c r="A148" s="4" t="s">
        <v>228</v>
      </c>
      <c r="B148" s="1">
        <v>1</v>
      </c>
      <c r="C148" s="1">
        <v>2</v>
      </c>
      <c r="D148" s="1">
        <v>49</v>
      </c>
      <c r="E148" s="1">
        <v>8</v>
      </c>
      <c r="F148" s="1">
        <v>1</v>
      </c>
      <c r="G148" s="1">
        <v>7</v>
      </c>
      <c r="H148" s="1">
        <v>2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3</v>
      </c>
      <c r="O148" s="1">
        <v>4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3</v>
      </c>
      <c r="W148" s="1">
        <v>11</v>
      </c>
      <c r="X148" s="1">
        <v>0</v>
      </c>
      <c r="Y148" s="3">
        <v>42</v>
      </c>
      <c r="Z148" s="1">
        <v>2449</v>
      </c>
      <c r="AA148" s="1">
        <v>0</v>
      </c>
      <c r="AB148" s="1">
        <v>0</v>
      </c>
      <c r="AC148" s="1">
        <v>1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18</v>
      </c>
      <c r="AL148" s="1">
        <v>18</v>
      </c>
      <c r="AM148" s="1">
        <v>0</v>
      </c>
    </row>
    <row r="149" spans="1:39" x14ac:dyDescent="0.25">
      <c r="A149" s="4" t="s">
        <v>229</v>
      </c>
      <c r="B149" s="1">
        <v>0</v>
      </c>
      <c r="C149" s="1">
        <v>1</v>
      </c>
      <c r="D149" s="1">
        <v>3</v>
      </c>
      <c r="E149" s="1">
        <v>42</v>
      </c>
      <c r="F149" s="1">
        <v>11</v>
      </c>
      <c r="G149" s="1">
        <v>57</v>
      </c>
      <c r="H149" s="1">
        <v>10</v>
      </c>
      <c r="I149" s="1">
        <v>28</v>
      </c>
      <c r="J149" s="1">
        <v>14</v>
      </c>
      <c r="K149" s="1">
        <v>1</v>
      </c>
      <c r="L149" s="1">
        <v>1</v>
      </c>
      <c r="M149" s="1">
        <v>1</v>
      </c>
      <c r="N149" s="1">
        <v>6</v>
      </c>
      <c r="O149" s="1">
        <v>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3</v>
      </c>
      <c r="W149" s="1">
        <v>11</v>
      </c>
      <c r="X149" s="1">
        <v>0</v>
      </c>
      <c r="Y149" s="3">
        <v>43</v>
      </c>
      <c r="Z149" s="1">
        <v>2414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148</v>
      </c>
      <c r="AL149" s="1">
        <v>134</v>
      </c>
      <c r="AM149" s="1">
        <v>0</v>
      </c>
    </row>
    <row r="150" spans="1:39" x14ac:dyDescent="0.25">
      <c r="A150" s="4" t="s">
        <v>230</v>
      </c>
      <c r="B150" s="1">
        <v>0</v>
      </c>
      <c r="C150" s="1">
        <v>0</v>
      </c>
      <c r="D150" s="1">
        <v>64</v>
      </c>
      <c r="E150" s="1">
        <v>536</v>
      </c>
      <c r="F150" s="1">
        <v>11</v>
      </c>
      <c r="G150" s="1">
        <v>387</v>
      </c>
      <c r="H150" s="1">
        <v>149</v>
      </c>
      <c r="I150" s="1">
        <v>91</v>
      </c>
      <c r="J150" s="1">
        <v>57</v>
      </c>
      <c r="K150" s="1">
        <v>1</v>
      </c>
      <c r="L150" s="1">
        <v>3</v>
      </c>
      <c r="M150" s="1">
        <v>4</v>
      </c>
      <c r="N150" s="1">
        <v>10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3</v>
      </c>
      <c r="W150" s="1">
        <v>11</v>
      </c>
      <c r="X150" s="1">
        <v>0</v>
      </c>
      <c r="Y150" s="3">
        <v>65</v>
      </c>
      <c r="Z150" s="1">
        <v>2472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v>1174</v>
      </c>
      <c r="AL150" s="1">
        <v>1117</v>
      </c>
      <c r="AM150" s="1">
        <v>0</v>
      </c>
    </row>
    <row r="151" spans="1:39" x14ac:dyDescent="0.25">
      <c r="A151" s="4" t="s">
        <v>231</v>
      </c>
      <c r="B151" s="1">
        <v>2</v>
      </c>
      <c r="C151" s="1">
        <v>1</v>
      </c>
      <c r="D151" s="1">
        <v>0</v>
      </c>
      <c r="E151" s="1">
        <v>5</v>
      </c>
      <c r="F151" s="1">
        <v>0</v>
      </c>
      <c r="G151" s="1">
        <v>3</v>
      </c>
      <c r="H151" s="1">
        <v>0</v>
      </c>
      <c r="I151" s="1">
        <v>0</v>
      </c>
      <c r="J151" s="1">
        <v>5</v>
      </c>
      <c r="K151" s="1">
        <v>1</v>
      </c>
      <c r="L151" s="1">
        <v>1</v>
      </c>
      <c r="M151" s="1">
        <v>0</v>
      </c>
      <c r="N151" s="1">
        <v>2</v>
      </c>
      <c r="O151" s="1">
        <v>7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3</v>
      </c>
      <c r="W151" s="1">
        <v>11</v>
      </c>
      <c r="X151" s="1">
        <v>0</v>
      </c>
      <c r="Y151" s="3">
        <v>62</v>
      </c>
      <c r="Z151" s="1">
        <v>2522</v>
      </c>
      <c r="AA151" s="1">
        <v>0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1</v>
      </c>
      <c r="AJ151" s="1">
        <v>0</v>
      </c>
      <c r="AK151" s="1">
        <v>8</v>
      </c>
      <c r="AL151" s="1">
        <v>3</v>
      </c>
      <c r="AM151" s="1">
        <v>0</v>
      </c>
    </row>
    <row r="152" spans="1:39" x14ac:dyDescent="0.25">
      <c r="A152" s="4" t="s">
        <v>232</v>
      </c>
      <c r="B152" s="1">
        <v>0</v>
      </c>
      <c r="C152" s="1">
        <v>0</v>
      </c>
      <c r="D152" s="1">
        <v>20</v>
      </c>
      <c r="E152" s="1">
        <v>1349</v>
      </c>
      <c r="F152" s="1">
        <v>16</v>
      </c>
      <c r="G152" s="1">
        <v>249</v>
      </c>
      <c r="H152" s="1">
        <v>43</v>
      </c>
      <c r="I152" s="1">
        <v>16</v>
      </c>
      <c r="J152" s="1">
        <v>33</v>
      </c>
      <c r="K152" s="1">
        <v>2</v>
      </c>
      <c r="L152" s="1">
        <v>10</v>
      </c>
      <c r="M152" s="1">
        <v>6</v>
      </c>
      <c r="N152" s="1">
        <v>9</v>
      </c>
      <c r="O152" s="1">
        <v>6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3</v>
      </c>
      <c r="W152" s="1">
        <v>11</v>
      </c>
      <c r="X152" s="1">
        <v>0</v>
      </c>
      <c r="Y152" s="3">
        <v>75</v>
      </c>
      <c r="Z152" s="1">
        <v>2760</v>
      </c>
      <c r="AA152" s="1">
        <v>0</v>
      </c>
      <c r="AB152" s="1">
        <v>1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1673</v>
      </c>
      <c r="AL152" s="1">
        <v>1640</v>
      </c>
      <c r="AM152" s="1">
        <v>0</v>
      </c>
    </row>
    <row r="153" spans="1:39" x14ac:dyDescent="0.25">
      <c r="A153" s="4" t="s">
        <v>233</v>
      </c>
      <c r="B153" s="1">
        <v>1</v>
      </c>
      <c r="C153" s="1">
        <v>0</v>
      </c>
      <c r="D153" s="1">
        <v>91</v>
      </c>
      <c r="E153" s="1">
        <v>53</v>
      </c>
      <c r="F153" s="1">
        <v>3</v>
      </c>
      <c r="G153" s="1">
        <v>49</v>
      </c>
      <c r="H153" s="1">
        <v>7</v>
      </c>
      <c r="I153" s="1">
        <v>4</v>
      </c>
      <c r="J153" s="1">
        <v>5</v>
      </c>
      <c r="K153" s="1">
        <v>4</v>
      </c>
      <c r="L153" s="1">
        <v>3</v>
      </c>
      <c r="M153" s="1">
        <v>0</v>
      </c>
      <c r="N153" s="1">
        <v>4</v>
      </c>
      <c r="O153" s="1">
        <v>8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3</v>
      </c>
      <c r="W153" s="1">
        <v>11</v>
      </c>
      <c r="X153" s="1">
        <v>0</v>
      </c>
      <c r="Y153" s="3">
        <v>36</v>
      </c>
      <c r="Z153" s="1">
        <v>2334</v>
      </c>
      <c r="AA153" s="1">
        <v>0</v>
      </c>
      <c r="AB153" s="1">
        <v>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>
        <v>116</v>
      </c>
      <c r="AL153" s="1">
        <v>111</v>
      </c>
      <c r="AM153" s="1">
        <v>0</v>
      </c>
    </row>
    <row r="154" spans="1:39" x14ac:dyDescent="0.25">
      <c r="A154" s="4" t="s">
        <v>234</v>
      </c>
      <c r="B154" s="1">
        <v>0</v>
      </c>
      <c r="C154" s="1">
        <v>0</v>
      </c>
      <c r="D154" s="1">
        <v>9</v>
      </c>
      <c r="E154" s="1">
        <v>1001</v>
      </c>
      <c r="F154" s="1">
        <v>12</v>
      </c>
      <c r="G154" s="1">
        <v>240</v>
      </c>
      <c r="H154" s="1">
        <v>16</v>
      </c>
      <c r="I154" s="1">
        <v>12</v>
      </c>
      <c r="J154" s="1">
        <v>12</v>
      </c>
      <c r="K154" s="1">
        <v>1</v>
      </c>
      <c r="L154" s="1">
        <v>5</v>
      </c>
      <c r="M154" s="1">
        <v>4</v>
      </c>
      <c r="N154" s="1">
        <v>10</v>
      </c>
      <c r="O154" s="1">
        <v>2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3</v>
      </c>
      <c r="W154" s="1">
        <v>11</v>
      </c>
      <c r="X154" s="1">
        <v>0</v>
      </c>
      <c r="Y154" s="3">
        <v>45</v>
      </c>
      <c r="Z154" s="1">
        <v>2583</v>
      </c>
      <c r="AA154" s="1">
        <v>1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1</v>
      </c>
      <c r="AK154" s="1">
        <v>1281</v>
      </c>
      <c r="AL154" s="1">
        <v>1269</v>
      </c>
      <c r="AM154" s="1">
        <v>0</v>
      </c>
    </row>
    <row r="155" spans="1:39" x14ac:dyDescent="0.25">
      <c r="A155" s="4" t="s">
        <v>235</v>
      </c>
      <c r="B155" s="1">
        <v>2</v>
      </c>
      <c r="C155" s="1">
        <v>1</v>
      </c>
      <c r="D155" s="1">
        <v>83</v>
      </c>
      <c r="E155" s="1">
        <v>18</v>
      </c>
      <c r="F155" s="1">
        <v>1</v>
      </c>
      <c r="G155" s="1">
        <v>32</v>
      </c>
      <c r="H155" s="1">
        <v>6</v>
      </c>
      <c r="I155" s="1">
        <v>3</v>
      </c>
      <c r="J155" s="1">
        <v>28</v>
      </c>
      <c r="K155" s="1">
        <v>3</v>
      </c>
      <c r="L155" s="1">
        <v>2</v>
      </c>
      <c r="M155" s="1">
        <v>0</v>
      </c>
      <c r="N155" s="1">
        <v>4</v>
      </c>
      <c r="O155" s="1">
        <v>6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3</v>
      </c>
      <c r="W155" s="1">
        <v>11</v>
      </c>
      <c r="X155" s="1">
        <v>0</v>
      </c>
      <c r="Y155" s="3">
        <v>54</v>
      </c>
      <c r="Z155" s="1">
        <v>2387</v>
      </c>
      <c r="AA155" s="1">
        <v>0</v>
      </c>
      <c r="AB155" s="1">
        <v>0</v>
      </c>
      <c r="AC155" s="1">
        <v>0</v>
      </c>
      <c r="AD155" s="1">
        <v>1</v>
      </c>
      <c r="AE155" s="1">
        <v>0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60</v>
      </c>
      <c r="AL155" s="1">
        <v>32</v>
      </c>
      <c r="AM155" s="1">
        <v>0</v>
      </c>
    </row>
    <row r="156" spans="1:39" x14ac:dyDescent="0.25">
      <c r="A156" s="4" t="s">
        <v>236</v>
      </c>
      <c r="B156" s="1">
        <v>0</v>
      </c>
      <c r="C156" s="1">
        <v>0</v>
      </c>
      <c r="D156" s="1">
        <v>27</v>
      </c>
      <c r="E156" s="1">
        <v>125</v>
      </c>
      <c r="F156" s="1">
        <v>16</v>
      </c>
      <c r="G156" s="1">
        <v>98</v>
      </c>
      <c r="H156" s="1">
        <v>134</v>
      </c>
      <c r="I156" s="1">
        <v>21</v>
      </c>
      <c r="J156" s="1">
        <v>27</v>
      </c>
      <c r="K156" s="1">
        <v>1</v>
      </c>
      <c r="L156" s="1">
        <v>6</v>
      </c>
      <c r="M156" s="1">
        <v>7</v>
      </c>
      <c r="N156" s="1">
        <v>4</v>
      </c>
      <c r="O156" s="1">
        <v>3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3</v>
      </c>
      <c r="W156" s="1">
        <v>11</v>
      </c>
      <c r="X156" s="1">
        <v>0</v>
      </c>
      <c r="Y156" s="3">
        <v>67</v>
      </c>
      <c r="Z156" s="1">
        <v>2382</v>
      </c>
      <c r="AA156" s="1">
        <v>1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394</v>
      </c>
      <c r="AL156" s="1">
        <v>367</v>
      </c>
      <c r="AM156" s="1">
        <v>1</v>
      </c>
    </row>
    <row r="157" spans="1:39" x14ac:dyDescent="0.25">
      <c r="A157" s="4" t="s">
        <v>237</v>
      </c>
      <c r="B157" s="1">
        <v>0</v>
      </c>
      <c r="C157" s="1">
        <v>0</v>
      </c>
      <c r="D157" s="1">
        <v>63</v>
      </c>
      <c r="E157" s="1">
        <v>212</v>
      </c>
      <c r="F157" s="1">
        <v>5</v>
      </c>
      <c r="G157" s="1">
        <v>33</v>
      </c>
      <c r="H157" s="1">
        <v>7</v>
      </c>
      <c r="I157" s="1">
        <v>0</v>
      </c>
      <c r="J157" s="1">
        <v>2</v>
      </c>
      <c r="K157" s="1">
        <v>1</v>
      </c>
      <c r="L157" s="1">
        <v>3</v>
      </c>
      <c r="M157" s="1">
        <v>2</v>
      </c>
      <c r="N157" s="1">
        <v>6</v>
      </c>
      <c r="O157" s="1">
        <v>4</v>
      </c>
      <c r="P157" s="1">
        <v>0</v>
      </c>
      <c r="Q157" s="1">
        <v>1</v>
      </c>
      <c r="R157" s="1">
        <v>0</v>
      </c>
      <c r="S157" s="1">
        <v>0</v>
      </c>
      <c r="T157" s="1">
        <v>0</v>
      </c>
      <c r="U157" s="1">
        <v>0</v>
      </c>
      <c r="V157" s="1">
        <v>3</v>
      </c>
      <c r="W157" s="1">
        <v>11</v>
      </c>
      <c r="X157" s="1">
        <v>0</v>
      </c>
      <c r="Y157" s="3">
        <v>61</v>
      </c>
      <c r="Z157" s="1">
        <v>2464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257</v>
      </c>
      <c r="AL157" s="1">
        <v>255</v>
      </c>
      <c r="AM157" s="1">
        <v>1</v>
      </c>
    </row>
    <row r="158" spans="1:39" x14ac:dyDescent="0.25">
      <c r="A158" s="4" t="s">
        <v>238</v>
      </c>
      <c r="B158" s="1">
        <v>0</v>
      </c>
      <c r="C158" s="1">
        <v>0</v>
      </c>
      <c r="D158" s="1">
        <v>46</v>
      </c>
      <c r="E158" s="1">
        <v>277</v>
      </c>
      <c r="F158" s="1">
        <v>162</v>
      </c>
      <c r="G158" s="1">
        <v>305</v>
      </c>
      <c r="H158" s="1">
        <v>173</v>
      </c>
      <c r="I158" s="1">
        <v>76</v>
      </c>
      <c r="J158" s="1">
        <v>124</v>
      </c>
      <c r="K158" s="1">
        <v>1</v>
      </c>
      <c r="L158" s="1">
        <v>3</v>
      </c>
      <c r="M158" s="1">
        <v>4</v>
      </c>
      <c r="N158" s="1">
        <v>7</v>
      </c>
      <c r="O158" s="1">
        <v>1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3</v>
      </c>
      <c r="W158" s="1">
        <v>11</v>
      </c>
      <c r="X158" s="1">
        <v>0</v>
      </c>
      <c r="Y158" s="3">
        <v>32</v>
      </c>
      <c r="Z158" s="1">
        <v>2398</v>
      </c>
      <c r="AA158" s="1">
        <v>0</v>
      </c>
      <c r="AB158" s="1">
        <v>0</v>
      </c>
      <c r="AC158" s="1">
        <v>1</v>
      </c>
      <c r="AD158" s="1">
        <v>0</v>
      </c>
      <c r="AE158" s="1">
        <v>0</v>
      </c>
      <c r="AF158" s="1">
        <v>0</v>
      </c>
      <c r="AG158" s="1">
        <v>0</v>
      </c>
      <c r="AH158" s="1">
        <v>1</v>
      </c>
      <c r="AI158" s="1">
        <v>0</v>
      </c>
      <c r="AJ158" s="1">
        <v>0</v>
      </c>
      <c r="AK158" s="1">
        <v>993</v>
      </c>
      <c r="AL158" s="1">
        <v>869</v>
      </c>
      <c r="AM158" s="1">
        <v>0</v>
      </c>
    </row>
    <row r="159" spans="1:39" x14ac:dyDescent="0.25">
      <c r="A159" s="4" t="s">
        <v>239</v>
      </c>
      <c r="B159" s="1">
        <v>1</v>
      </c>
      <c r="C159" s="1">
        <v>1</v>
      </c>
      <c r="D159" s="1">
        <v>84</v>
      </c>
      <c r="E159" s="1">
        <v>15</v>
      </c>
      <c r="F159" s="1">
        <v>10</v>
      </c>
      <c r="G159" s="1">
        <v>19</v>
      </c>
      <c r="H159" s="1">
        <v>8</v>
      </c>
      <c r="I159" s="1">
        <v>17</v>
      </c>
      <c r="J159" s="1">
        <v>20</v>
      </c>
      <c r="K159" s="1">
        <v>3</v>
      </c>
      <c r="L159" s="1">
        <v>2</v>
      </c>
      <c r="M159" s="1">
        <v>1</v>
      </c>
      <c r="N159" s="1">
        <v>3</v>
      </c>
      <c r="O159" s="1">
        <v>5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3</v>
      </c>
      <c r="W159" s="1">
        <v>11</v>
      </c>
      <c r="X159" s="1">
        <v>0</v>
      </c>
      <c r="Y159" s="3">
        <v>63</v>
      </c>
      <c r="Z159" s="1">
        <v>2283</v>
      </c>
      <c r="AA159" s="1">
        <v>0</v>
      </c>
      <c r="AB159" s="1">
        <v>0</v>
      </c>
      <c r="AC159" s="1">
        <v>0</v>
      </c>
      <c r="AD159" s="1">
        <v>1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v>69</v>
      </c>
      <c r="AL159" s="1">
        <v>49</v>
      </c>
      <c r="AM159" s="1">
        <v>0</v>
      </c>
    </row>
    <row r="160" spans="1:39" x14ac:dyDescent="0.25">
      <c r="A160" s="4" t="s">
        <v>240</v>
      </c>
      <c r="B160" s="1">
        <v>1</v>
      </c>
      <c r="C160" s="1">
        <v>1</v>
      </c>
      <c r="D160" s="1">
        <v>58</v>
      </c>
      <c r="E160" s="1">
        <v>7</v>
      </c>
      <c r="F160" s="1">
        <v>3</v>
      </c>
      <c r="G160" s="1">
        <v>10</v>
      </c>
      <c r="H160" s="1">
        <v>8</v>
      </c>
      <c r="I160" s="1">
        <v>1</v>
      </c>
      <c r="J160" s="1">
        <v>7</v>
      </c>
      <c r="K160" s="1">
        <v>2</v>
      </c>
      <c r="L160" s="1">
        <v>1</v>
      </c>
      <c r="M160" s="1">
        <v>0</v>
      </c>
      <c r="N160" s="1">
        <v>3</v>
      </c>
      <c r="O160" s="1">
        <v>7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3</v>
      </c>
      <c r="W160" s="1">
        <v>11</v>
      </c>
      <c r="X160" s="1">
        <v>0</v>
      </c>
      <c r="Y160" s="3">
        <v>55</v>
      </c>
      <c r="Z160" s="1">
        <v>2228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  <c r="AH160" s="1">
        <v>1</v>
      </c>
      <c r="AI160" s="1">
        <v>0</v>
      </c>
      <c r="AJ160" s="1">
        <v>0</v>
      </c>
      <c r="AK160" s="1">
        <v>29</v>
      </c>
      <c r="AL160" s="1">
        <v>22</v>
      </c>
      <c r="AM160" s="1">
        <v>0</v>
      </c>
    </row>
    <row r="161" spans="1:39" x14ac:dyDescent="0.25">
      <c r="A161" s="4" t="s">
        <v>241</v>
      </c>
      <c r="B161" s="1">
        <v>1</v>
      </c>
      <c r="C161" s="1">
        <v>0</v>
      </c>
      <c r="D161" s="1">
        <v>78</v>
      </c>
      <c r="E161" s="1">
        <v>12</v>
      </c>
      <c r="F161" s="1">
        <v>4</v>
      </c>
      <c r="G161" s="1">
        <v>6</v>
      </c>
      <c r="H161" s="1">
        <v>11</v>
      </c>
      <c r="I161" s="1">
        <v>8</v>
      </c>
      <c r="J161" s="1">
        <v>16</v>
      </c>
      <c r="K161" s="1">
        <v>2</v>
      </c>
      <c r="L161" s="1">
        <v>2</v>
      </c>
      <c r="M161" s="1">
        <v>0</v>
      </c>
      <c r="N161" s="1">
        <v>3</v>
      </c>
      <c r="O161" s="1">
        <v>8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3</v>
      </c>
      <c r="W161" s="1">
        <v>11</v>
      </c>
      <c r="X161" s="1">
        <v>0</v>
      </c>
      <c r="Y161" s="3">
        <v>38</v>
      </c>
      <c r="Z161" s="1">
        <v>2510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1</v>
      </c>
      <c r="AI161" s="1">
        <v>0</v>
      </c>
      <c r="AJ161" s="1">
        <v>0</v>
      </c>
      <c r="AK161" s="1">
        <v>41</v>
      </c>
      <c r="AL161" s="1">
        <v>25</v>
      </c>
      <c r="AM161" s="1">
        <v>0</v>
      </c>
    </row>
    <row r="162" spans="1:39" x14ac:dyDescent="0.25">
      <c r="A162" s="4" t="s">
        <v>242</v>
      </c>
      <c r="B162" s="1">
        <v>2</v>
      </c>
      <c r="C162" s="1">
        <v>0</v>
      </c>
      <c r="D162" s="1">
        <v>4</v>
      </c>
      <c r="E162" s="1">
        <v>85</v>
      </c>
      <c r="F162" s="1">
        <v>7</v>
      </c>
      <c r="G162" s="1">
        <v>24</v>
      </c>
      <c r="H162" s="1">
        <v>2</v>
      </c>
      <c r="I162" s="1">
        <v>3</v>
      </c>
      <c r="J162" s="1">
        <v>27</v>
      </c>
      <c r="K162" s="1">
        <v>1</v>
      </c>
      <c r="L162" s="1">
        <v>3</v>
      </c>
      <c r="M162" s="1">
        <v>1</v>
      </c>
      <c r="N162" s="1">
        <v>3</v>
      </c>
      <c r="O162" s="1">
        <v>6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3</v>
      </c>
      <c r="W162" s="1">
        <v>11</v>
      </c>
      <c r="X162" s="1">
        <v>0</v>
      </c>
      <c r="Y162" s="3">
        <v>50</v>
      </c>
      <c r="Z162" s="1">
        <v>2228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>
        <v>121</v>
      </c>
      <c r="AL162" s="1">
        <v>94</v>
      </c>
      <c r="AM162" s="1">
        <v>0</v>
      </c>
    </row>
    <row r="163" spans="1:39" x14ac:dyDescent="0.25">
      <c r="A163" s="4" t="s">
        <v>243</v>
      </c>
      <c r="B163" s="1">
        <v>1</v>
      </c>
      <c r="C163" s="1">
        <v>1</v>
      </c>
      <c r="D163" s="1">
        <v>17</v>
      </c>
      <c r="E163" s="1">
        <v>81</v>
      </c>
      <c r="F163" s="1">
        <v>0</v>
      </c>
      <c r="G163" s="1">
        <v>6</v>
      </c>
      <c r="H163" s="1">
        <v>0</v>
      </c>
      <c r="I163" s="1">
        <v>0</v>
      </c>
      <c r="J163" s="1">
        <v>6</v>
      </c>
      <c r="K163" s="1">
        <v>2</v>
      </c>
      <c r="L163" s="1">
        <v>2</v>
      </c>
      <c r="M163" s="1">
        <v>1</v>
      </c>
      <c r="N163" s="1">
        <v>3</v>
      </c>
      <c r="O163" s="1">
        <v>5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3</v>
      </c>
      <c r="W163" s="1">
        <v>11</v>
      </c>
      <c r="X163" s="1">
        <v>0</v>
      </c>
      <c r="Y163" s="3">
        <v>61</v>
      </c>
      <c r="Z163" s="1">
        <v>2309</v>
      </c>
      <c r="AA163" s="1">
        <v>0</v>
      </c>
      <c r="AB163" s="1">
        <v>0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1</v>
      </c>
      <c r="AK163" s="1">
        <v>87</v>
      </c>
      <c r="AL163" s="1">
        <v>81</v>
      </c>
      <c r="AM163" s="1">
        <v>0</v>
      </c>
    </row>
    <row r="164" spans="1:39" x14ac:dyDescent="0.25">
      <c r="A164" s="4" t="s">
        <v>244</v>
      </c>
      <c r="B164" s="1">
        <v>0</v>
      </c>
      <c r="C164" s="1">
        <v>1</v>
      </c>
      <c r="D164" s="1">
        <v>77</v>
      </c>
      <c r="E164" s="1">
        <v>59</v>
      </c>
      <c r="F164" s="1">
        <v>0</v>
      </c>
      <c r="G164" s="1">
        <v>12</v>
      </c>
      <c r="H164" s="1">
        <v>0</v>
      </c>
      <c r="I164" s="1">
        <v>0</v>
      </c>
      <c r="J164" s="1">
        <v>48</v>
      </c>
      <c r="K164" s="1">
        <v>1</v>
      </c>
      <c r="L164" s="1">
        <v>2</v>
      </c>
      <c r="M164" s="1">
        <v>2</v>
      </c>
      <c r="N164" s="1">
        <v>2</v>
      </c>
      <c r="O164" s="1">
        <v>4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3</v>
      </c>
      <c r="W164" s="1">
        <v>11</v>
      </c>
      <c r="X164" s="1">
        <v>0</v>
      </c>
      <c r="Y164" s="3">
        <v>53</v>
      </c>
      <c r="Z164" s="1">
        <v>2245</v>
      </c>
      <c r="AA164" s="1">
        <v>0</v>
      </c>
      <c r="AB164" s="1">
        <v>0</v>
      </c>
      <c r="AC164" s="1">
        <v>1</v>
      </c>
      <c r="AD164" s="1">
        <v>0</v>
      </c>
      <c r="AE164" s="1">
        <v>0</v>
      </c>
      <c r="AF164" s="1">
        <v>0</v>
      </c>
      <c r="AG164" s="1">
        <v>0</v>
      </c>
      <c r="AH164" s="1">
        <v>1</v>
      </c>
      <c r="AI164" s="1">
        <v>0</v>
      </c>
      <c r="AJ164" s="1">
        <v>0</v>
      </c>
      <c r="AK164" s="1">
        <v>71</v>
      </c>
      <c r="AL164" s="1">
        <v>23</v>
      </c>
      <c r="AM164" s="1">
        <v>1</v>
      </c>
    </row>
    <row r="165" spans="1:39" x14ac:dyDescent="0.25">
      <c r="A165" s="4" t="s">
        <v>245</v>
      </c>
      <c r="B165" s="1">
        <v>0</v>
      </c>
      <c r="C165" s="1">
        <v>1</v>
      </c>
      <c r="D165" s="1">
        <v>56</v>
      </c>
      <c r="E165" s="1">
        <v>1149</v>
      </c>
      <c r="F165" s="1">
        <v>71</v>
      </c>
      <c r="G165" s="1">
        <v>449</v>
      </c>
      <c r="H165" s="1">
        <v>69</v>
      </c>
      <c r="I165" s="1">
        <v>71</v>
      </c>
      <c r="J165" s="1">
        <v>26</v>
      </c>
      <c r="K165" s="1">
        <v>1</v>
      </c>
      <c r="L165" s="1">
        <v>11</v>
      </c>
      <c r="M165" s="1">
        <v>8</v>
      </c>
      <c r="N165" s="1">
        <v>8</v>
      </c>
      <c r="O165" s="1">
        <v>5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3</v>
      </c>
      <c r="W165" s="1">
        <v>11</v>
      </c>
      <c r="X165" s="1">
        <v>0</v>
      </c>
      <c r="Y165" s="3">
        <v>45</v>
      </c>
      <c r="Z165" s="1">
        <v>2814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</v>
      </c>
      <c r="AK165" s="1">
        <v>1809</v>
      </c>
      <c r="AL165" s="1">
        <v>1783</v>
      </c>
      <c r="AM165" s="1">
        <v>0</v>
      </c>
    </row>
    <row r="166" spans="1:39" x14ac:dyDescent="0.25">
      <c r="A166" s="4" t="s">
        <v>246</v>
      </c>
      <c r="B166" s="1">
        <v>0</v>
      </c>
      <c r="C166" s="1">
        <v>0</v>
      </c>
      <c r="D166" s="1">
        <v>79</v>
      </c>
      <c r="E166" s="1">
        <v>847</v>
      </c>
      <c r="F166" s="1">
        <v>66</v>
      </c>
      <c r="G166" s="1">
        <v>119</v>
      </c>
      <c r="H166" s="1">
        <v>86</v>
      </c>
      <c r="I166" s="1">
        <v>89</v>
      </c>
      <c r="J166" s="1">
        <v>111</v>
      </c>
      <c r="K166" s="1">
        <v>1</v>
      </c>
      <c r="L166" s="1">
        <v>9</v>
      </c>
      <c r="M166" s="1">
        <v>10</v>
      </c>
      <c r="N166" s="1">
        <v>5</v>
      </c>
      <c r="O166" s="1">
        <v>4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3</v>
      </c>
      <c r="W166" s="1">
        <v>11</v>
      </c>
      <c r="X166" s="1">
        <v>1</v>
      </c>
      <c r="Y166" s="3">
        <v>72</v>
      </c>
      <c r="Z166" s="1">
        <v>2719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1</v>
      </c>
      <c r="AK166" s="1">
        <v>1207</v>
      </c>
      <c r="AL166" s="1">
        <v>1096</v>
      </c>
      <c r="AM166" s="1">
        <v>2</v>
      </c>
    </row>
    <row r="167" spans="1:39" x14ac:dyDescent="0.25">
      <c r="A167" s="4" t="s">
        <v>247</v>
      </c>
      <c r="B167" s="1">
        <v>1</v>
      </c>
      <c r="C167" s="1">
        <v>1</v>
      </c>
      <c r="D167" s="1">
        <v>90</v>
      </c>
      <c r="E167" s="1">
        <v>29</v>
      </c>
      <c r="F167" s="1">
        <v>0</v>
      </c>
      <c r="G167" s="1">
        <v>14</v>
      </c>
      <c r="H167" s="1">
        <v>0</v>
      </c>
      <c r="I167" s="1">
        <v>0</v>
      </c>
      <c r="J167" s="1">
        <v>2</v>
      </c>
      <c r="K167" s="1">
        <v>2</v>
      </c>
      <c r="L167" s="1">
        <v>2</v>
      </c>
      <c r="M167" s="1">
        <v>0</v>
      </c>
      <c r="N167" s="1">
        <v>3</v>
      </c>
      <c r="O167" s="1">
        <v>7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3</v>
      </c>
      <c r="W167" s="1">
        <v>11</v>
      </c>
      <c r="X167" s="1">
        <v>0</v>
      </c>
      <c r="Y167" s="3">
        <v>50</v>
      </c>
      <c r="Z167" s="1">
        <v>2196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43</v>
      </c>
      <c r="AL167" s="1">
        <v>41</v>
      </c>
      <c r="AM167" s="1">
        <v>0</v>
      </c>
    </row>
    <row r="168" spans="1:39" x14ac:dyDescent="0.25">
      <c r="A168" s="4" t="s">
        <v>248</v>
      </c>
      <c r="B168" s="1">
        <v>2</v>
      </c>
      <c r="C168" s="1">
        <v>1</v>
      </c>
      <c r="D168" s="1">
        <v>96</v>
      </c>
      <c r="E168" s="1">
        <v>2</v>
      </c>
      <c r="F168" s="1">
        <v>0</v>
      </c>
      <c r="G168" s="1">
        <v>5</v>
      </c>
      <c r="H168" s="1">
        <v>2</v>
      </c>
      <c r="I168" s="1">
        <v>0</v>
      </c>
      <c r="J168" s="1">
        <v>1</v>
      </c>
      <c r="K168" s="1">
        <v>1</v>
      </c>
      <c r="L168" s="1">
        <v>0</v>
      </c>
      <c r="M168" s="1">
        <v>0</v>
      </c>
      <c r="N168" s="1">
        <v>3</v>
      </c>
      <c r="O168" s="1">
        <v>2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3</v>
      </c>
      <c r="W168" s="1">
        <v>11</v>
      </c>
      <c r="X168" s="1">
        <v>0</v>
      </c>
      <c r="Y168" s="3">
        <v>61</v>
      </c>
      <c r="Z168" s="1">
        <v>2164</v>
      </c>
      <c r="AA168" s="1">
        <v>0</v>
      </c>
      <c r="AB168" s="1">
        <v>0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>
        <v>9</v>
      </c>
      <c r="AL168" s="1">
        <v>8</v>
      </c>
      <c r="AM168" s="1">
        <v>0</v>
      </c>
    </row>
    <row r="169" spans="1:39" x14ac:dyDescent="0.25">
      <c r="A169" s="4" t="s">
        <v>173</v>
      </c>
      <c r="B169" s="1">
        <v>0</v>
      </c>
      <c r="C169" s="1">
        <v>0</v>
      </c>
      <c r="D169" s="1">
        <v>44</v>
      </c>
      <c r="E169" s="1">
        <v>207</v>
      </c>
      <c r="F169" s="1">
        <v>26</v>
      </c>
      <c r="G169" s="1">
        <v>447</v>
      </c>
      <c r="H169" s="1">
        <v>75</v>
      </c>
      <c r="I169" s="1">
        <v>0</v>
      </c>
      <c r="J169" s="1">
        <v>223</v>
      </c>
      <c r="K169" s="1">
        <v>1</v>
      </c>
      <c r="L169" s="1">
        <v>5</v>
      </c>
      <c r="M169" s="1">
        <v>7</v>
      </c>
      <c r="N169" s="1">
        <v>12</v>
      </c>
      <c r="O169" s="1">
        <v>2</v>
      </c>
      <c r="P169" s="1">
        <v>0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3</v>
      </c>
      <c r="W169" s="1">
        <v>11</v>
      </c>
      <c r="X169" s="1">
        <v>0</v>
      </c>
      <c r="Y169" s="3">
        <v>69</v>
      </c>
      <c r="Z169" s="1">
        <v>2369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755</v>
      </c>
      <c r="AL169" s="1">
        <v>532</v>
      </c>
      <c r="AM169" s="1">
        <v>1</v>
      </c>
    </row>
    <row r="170" spans="1:39" x14ac:dyDescent="0.25">
      <c r="A170" s="4" t="s">
        <v>249</v>
      </c>
      <c r="B170" s="1">
        <v>0</v>
      </c>
      <c r="C170" s="1">
        <v>1</v>
      </c>
      <c r="D170" s="1">
        <v>81</v>
      </c>
      <c r="E170" s="1">
        <v>152</v>
      </c>
      <c r="F170" s="1">
        <v>3</v>
      </c>
      <c r="G170" s="1">
        <v>22</v>
      </c>
      <c r="H170" s="1">
        <v>2</v>
      </c>
      <c r="I170" s="1">
        <v>5</v>
      </c>
      <c r="J170" s="1">
        <v>7</v>
      </c>
      <c r="K170" s="1">
        <v>1</v>
      </c>
      <c r="L170" s="1">
        <v>4</v>
      </c>
      <c r="M170" s="1">
        <v>1</v>
      </c>
      <c r="N170" s="1">
        <v>4</v>
      </c>
      <c r="O170" s="1">
        <v>5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3</v>
      </c>
      <c r="W170" s="1">
        <v>11</v>
      </c>
      <c r="X170" s="1">
        <v>0</v>
      </c>
      <c r="Y170" s="3">
        <v>44</v>
      </c>
      <c r="Z170" s="1">
        <v>2208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1</v>
      </c>
      <c r="AK170" s="1">
        <v>184</v>
      </c>
      <c r="AL170" s="1">
        <v>177</v>
      </c>
      <c r="AM170" s="1">
        <v>0</v>
      </c>
    </row>
    <row r="171" spans="1:39" x14ac:dyDescent="0.25">
      <c r="A171" s="4" t="s">
        <v>250</v>
      </c>
      <c r="B171" s="1">
        <v>1</v>
      </c>
      <c r="C171" s="1">
        <v>0</v>
      </c>
      <c r="D171" s="1">
        <v>77</v>
      </c>
      <c r="E171" s="1">
        <v>12</v>
      </c>
      <c r="F171" s="1">
        <v>11</v>
      </c>
      <c r="G171" s="1">
        <v>10</v>
      </c>
      <c r="H171" s="1">
        <v>3</v>
      </c>
      <c r="I171" s="1">
        <v>12</v>
      </c>
      <c r="J171" s="1">
        <v>9</v>
      </c>
      <c r="K171" s="1">
        <v>3</v>
      </c>
      <c r="L171" s="1">
        <v>2</v>
      </c>
      <c r="M171" s="1">
        <v>1</v>
      </c>
      <c r="N171" s="1">
        <v>3</v>
      </c>
      <c r="O171" s="1">
        <v>6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3</v>
      </c>
      <c r="W171" s="1">
        <v>11</v>
      </c>
      <c r="X171" s="1">
        <v>0</v>
      </c>
      <c r="Y171" s="3">
        <v>32</v>
      </c>
      <c r="Z171" s="1">
        <v>2209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48</v>
      </c>
      <c r="AL171" s="1">
        <v>39</v>
      </c>
      <c r="AM171" s="1">
        <v>0</v>
      </c>
    </row>
    <row r="172" spans="1:39" x14ac:dyDescent="0.25">
      <c r="A172" s="4" t="s">
        <v>251</v>
      </c>
      <c r="B172" s="1">
        <v>0</v>
      </c>
      <c r="C172" s="1">
        <v>0</v>
      </c>
      <c r="D172" s="1">
        <v>21</v>
      </c>
      <c r="E172" s="1">
        <v>620</v>
      </c>
      <c r="F172" s="1">
        <v>26</v>
      </c>
      <c r="G172" s="1">
        <v>195</v>
      </c>
      <c r="H172" s="1">
        <v>34</v>
      </c>
      <c r="I172" s="1">
        <v>17</v>
      </c>
      <c r="J172" s="1">
        <v>141</v>
      </c>
      <c r="K172" s="1">
        <v>1</v>
      </c>
      <c r="L172" s="1">
        <v>6</v>
      </c>
      <c r="M172" s="1">
        <v>4</v>
      </c>
      <c r="N172" s="1">
        <v>13</v>
      </c>
      <c r="O172" s="1">
        <v>2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3</v>
      </c>
      <c r="W172" s="1">
        <v>11</v>
      </c>
      <c r="X172" s="1">
        <v>0</v>
      </c>
      <c r="Y172" s="3">
        <v>74</v>
      </c>
      <c r="Z172" s="1">
        <v>2433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1</v>
      </c>
      <c r="AJ172" s="1">
        <v>0</v>
      </c>
      <c r="AK172" s="1">
        <v>892</v>
      </c>
      <c r="AL172" s="1">
        <v>751</v>
      </c>
      <c r="AM172" s="1">
        <v>0</v>
      </c>
    </row>
    <row r="173" spans="1:39" x14ac:dyDescent="0.25">
      <c r="A173" s="4" t="s">
        <v>252</v>
      </c>
      <c r="B173" s="1">
        <v>1</v>
      </c>
      <c r="C173" s="1">
        <v>0</v>
      </c>
      <c r="D173" s="1">
        <v>16</v>
      </c>
      <c r="E173" s="1">
        <v>47</v>
      </c>
      <c r="F173" s="1">
        <v>1</v>
      </c>
      <c r="G173" s="1">
        <v>6</v>
      </c>
      <c r="H173" s="1">
        <v>0</v>
      </c>
      <c r="I173" s="1">
        <v>0</v>
      </c>
      <c r="J173" s="1">
        <v>12</v>
      </c>
      <c r="K173" s="1">
        <v>1</v>
      </c>
      <c r="L173" s="1">
        <v>1</v>
      </c>
      <c r="M173" s="1">
        <v>1</v>
      </c>
      <c r="N173" s="1">
        <v>3</v>
      </c>
      <c r="O173" s="1">
        <v>6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3</v>
      </c>
      <c r="W173" s="1">
        <v>11</v>
      </c>
      <c r="X173" s="1">
        <v>0</v>
      </c>
      <c r="Y173" s="3">
        <v>36</v>
      </c>
      <c r="Z173" s="1">
        <v>2317</v>
      </c>
      <c r="AA173" s="1">
        <v>0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</v>
      </c>
      <c r="AJ173" s="1">
        <v>0</v>
      </c>
      <c r="AK173" s="1">
        <v>54</v>
      </c>
      <c r="AL173" s="1">
        <v>42</v>
      </c>
      <c r="AM173" s="1">
        <v>0</v>
      </c>
    </row>
    <row r="174" spans="1:39" x14ac:dyDescent="0.25">
      <c r="A174" s="4" t="s">
        <v>253</v>
      </c>
      <c r="B174" s="1">
        <v>0</v>
      </c>
      <c r="C174" s="1">
        <v>0</v>
      </c>
      <c r="D174" s="1">
        <v>80</v>
      </c>
      <c r="E174" s="1">
        <v>1</v>
      </c>
      <c r="F174" s="1">
        <v>9</v>
      </c>
      <c r="G174" s="1">
        <v>7</v>
      </c>
      <c r="H174" s="1">
        <v>2</v>
      </c>
      <c r="I174" s="1">
        <v>14</v>
      </c>
      <c r="J174" s="1">
        <v>10</v>
      </c>
      <c r="K174" s="1">
        <v>1</v>
      </c>
      <c r="L174" s="1">
        <v>2</v>
      </c>
      <c r="M174" s="1">
        <v>0</v>
      </c>
      <c r="N174" s="1">
        <v>3</v>
      </c>
      <c r="O174" s="1">
        <v>6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3</v>
      </c>
      <c r="W174" s="1">
        <v>11</v>
      </c>
      <c r="X174" s="1">
        <v>0</v>
      </c>
      <c r="Y174" s="3">
        <v>59</v>
      </c>
      <c r="Z174" s="1">
        <v>2173</v>
      </c>
      <c r="AA174" s="1">
        <v>0</v>
      </c>
      <c r="AB174" s="1">
        <v>1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  <c r="AI174" s="1">
        <v>0</v>
      </c>
      <c r="AJ174" s="1">
        <v>0</v>
      </c>
      <c r="AK174" s="1">
        <v>33</v>
      </c>
      <c r="AL174" s="1">
        <v>23</v>
      </c>
      <c r="AM174" s="1">
        <v>0</v>
      </c>
    </row>
    <row r="175" spans="1:39" x14ac:dyDescent="0.25">
      <c r="A175" s="4" t="s">
        <v>254</v>
      </c>
      <c r="B175" s="1">
        <v>1</v>
      </c>
      <c r="C175" s="1">
        <v>0</v>
      </c>
      <c r="D175" s="1">
        <v>45</v>
      </c>
      <c r="E175" s="1">
        <v>10</v>
      </c>
      <c r="F175" s="1">
        <v>1</v>
      </c>
      <c r="G175" s="1">
        <v>18</v>
      </c>
      <c r="H175" s="1">
        <v>10</v>
      </c>
      <c r="I175" s="1">
        <v>4</v>
      </c>
      <c r="J175" s="1">
        <v>7</v>
      </c>
      <c r="K175" s="1">
        <v>1</v>
      </c>
      <c r="L175" s="1">
        <v>1</v>
      </c>
      <c r="M175" s="1">
        <v>1</v>
      </c>
      <c r="N175" s="1">
        <v>2</v>
      </c>
      <c r="O175" s="1">
        <v>9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3</v>
      </c>
      <c r="W175" s="1">
        <v>11</v>
      </c>
      <c r="X175" s="1">
        <v>0</v>
      </c>
      <c r="Y175" s="3">
        <v>37</v>
      </c>
      <c r="Z175" s="1">
        <v>2730</v>
      </c>
      <c r="AA175" s="1">
        <v>0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</v>
      </c>
      <c r="AI175" s="1">
        <v>0</v>
      </c>
      <c r="AJ175" s="1">
        <v>0</v>
      </c>
      <c r="AK175" s="1">
        <v>43</v>
      </c>
      <c r="AL175" s="1">
        <v>36</v>
      </c>
      <c r="AM175" s="1">
        <v>0</v>
      </c>
    </row>
    <row r="176" spans="1:39" x14ac:dyDescent="0.25">
      <c r="A176" s="4" t="s">
        <v>255</v>
      </c>
      <c r="B176" s="1">
        <v>0</v>
      </c>
      <c r="C176" s="1">
        <v>1</v>
      </c>
      <c r="D176" s="1">
        <v>63</v>
      </c>
      <c r="E176" s="1">
        <v>35</v>
      </c>
      <c r="F176" s="1">
        <v>0</v>
      </c>
      <c r="G176" s="1">
        <v>2</v>
      </c>
      <c r="H176" s="1">
        <v>0</v>
      </c>
      <c r="I176" s="1">
        <v>0</v>
      </c>
      <c r="J176" s="1">
        <v>2</v>
      </c>
      <c r="K176" s="1">
        <v>2</v>
      </c>
      <c r="L176" s="1">
        <v>1</v>
      </c>
      <c r="M176" s="1">
        <v>0</v>
      </c>
      <c r="N176" s="1">
        <v>4</v>
      </c>
      <c r="O176" s="1">
        <v>5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3</v>
      </c>
      <c r="W176" s="1">
        <v>11</v>
      </c>
      <c r="X176" s="1">
        <v>0</v>
      </c>
      <c r="Y176" s="3">
        <v>50</v>
      </c>
      <c r="Z176" s="1">
        <v>2272</v>
      </c>
      <c r="AA176" s="1">
        <v>0</v>
      </c>
      <c r="AB176" s="1">
        <v>0</v>
      </c>
      <c r="AC176" s="1">
        <v>1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37</v>
      </c>
      <c r="AL176" s="1">
        <v>35</v>
      </c>
      <c r="AM176" s="1">
        <v>0</v>
      </c>
    </row>
    <row r="177" spans="1:39" x14ac:dyDescent="0.25">
      <c r="A177" s="4" t="s">
        <v>256</v>
      </c>
      <c r="B177" s="1">
        <v>0</v>
      </c>
      <c r="C177" s="1">
        <v>1</v>
      </c>
      <c r="D177" s="1">
        <v>34</v>
      </c>
      <c r="E177" s="1">
        <v>356</v>
      </c>
      <c r="F177" s="1">
        <v>0</v>
      </c>
      <c r="G177" s="1">
        <v>107</v>
      </c>
      <c r="H177" s="1">
        <v>19</v>
      </c>
      <c r="I177" s="1">
        <v>9</v>
      </c>
      <c r="J177" s="1">
        <v>117</v>
      </c>
      <c r="K177" s="1">
        <v>2</v>
      </c>
      <c r="L177" s="1">
        <v>7</v>
      </c>
      <c r="M177" s="1">
        <v>1</v>
      </c>
      <c r="N177" s="1">
        <v>8</v>
      </c>
      <c r="O177" s="1">
        <v>5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3</v>
      </c>
      <c r="W177" s="1">
        <v>11</v>
      </c>
      <c r="X177" s="1">
        <v>0</v>
      </c>
      <c r="Y177" s="3">
        <v>54</v>
      </c>
      <c r="Z177" s="1">
        <v>2490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491</v>
      </c>
      <c r="AL177" s="1">
        <v>374</v>
      </c>
      <c r="AM177" s="1">
        <v>0</v>
      </c>
    </row>
    <row r="178" spans="1:39" x14ac:dyDescent="0.25">
      <c r="A178" s="4" t="s">
        <v>257</v>
      </c>
      <c r="B178" s="1">
        <v>0</v>
      </c>
      <c r="C178" s="1">
        <v>0</v>
      </c>
      <c r="D178" s="1">
        <v>14</v>
      </c>
      <c r="E178" s="1">
        <v>783</v>
      </c>
      <c r="F178" s="1">
        <v>30</v>
      </c>
      <c r="G178" s="1">
        <v>537</v>
      </c>
      <c r="H178" s="1">
        <v>140</v>
      </c>
      <c r="I178" s="1">
        <v>76</v>
      </c>
      <c r="J178" s="1">
        <v>15</v>
      </c>
      <c r="K178" s="1">
        <v>1</v>
      </c>
      <c r="L178" s="1">
        <v>4</v>
      </c>
      <c r="M178" s="1">
        <v>10</v>
      </c>
      <c r="N178" s="1">
        <v>9</v>
      </c>
      <c r="O178" s="1">
        <v>2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3</v>
      </c>
      <c r="W178" s="1">
        <v>11</v>
      </c>
      <c r="X178" s="1">
        <v>0</v>
      </c>
      <c r="Y178" s="3">
        <v>44</v>
      </c>
      <c r="Z178" s="1">
        <v>2626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1566</v>
      </c>
      <c r="AL178" s="1">
        <v>1551</v>
      </c>
      <c r="AM178" s="1">
        <v>0</v>
      </c>
    </row>
    <row r="179" spans="1:39" x14ac:dyDescent="0.25">
      <c r="A179" s="4" t="s">
        <v>258</v>
      </c>
      <c r="B179" s="1">
        <v>1</v>
      </c>
      <c r="C179" s="1">
        <v>1</v>
      </c>
      <c r="D179" s="1">
        <v>13</v>
      </c>
      <c r="E179" s="1">
        <v>42</v>
      </c>
      <c r="F179" s="1">
        <v>1</v>
      </c>
      <c r="G179" s="1">
        <v>18</v>
      </c>
      <c r="H179" s="1">
        <v>3</v>
      </c>
      <c r="I179" s="1">
        <v>0</v>
      </c>
      <c r="J179" s="1">
        <v>4</v>
      </c>
      <c r="K179" s="1">
        <v>2</v>
      </c>
      <c r="L179" s="1">
        <v>2</v>
      </c>
      <c r="M179" s="1">
        <v>0</v>
      </c>
      <c r="N179" s="1">
        <v>3</v>
      </c>
      <c r="O179" s="1">
        <v>7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3</v>
      </c>
      <c r="W179" s="1">
        <v>11</v>
      </c>
      <c r="X179" s="1">
        <v>0</v>
      </c>
      <c r="Y179" s="3">
        <v>56</v>
      </c>
      <c r="Z179" s="1">
        <v>2650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64</v>
      </c>
      <c r="AL179" s="1">
        <v>60</v>
      </c>
      <c r="AM179" s="1">
        <v>0</v>
      </c>
    </row>
    <row r="180" spans="1:39" x14ac:dyDescent="0.25">
      <c r="A180" s="4" t="s">
        <v>259</v>
      </c>
      <c r="B180" s="1">
        <v>1</v>
      </c>
      <c r="C180" s="1">
        <v>0</v>
      </c>
      <c r="D180" s="1">
        <v>52</v>
      </c>
      <c r="E180" s="1">
        <v>1</v>
      </c>
      <c r="F180" s="1">
        <v>4</v>
      </c>
      <c r="G180" s="1">
        <v>10</v>
      </c>
      <c r="H180" s="1">
        <v>29</v>
      </c>
      <c r="I180" s="1">
        <v>0</v>
      </c>
      <c r="J180" s="1">
        <v>36</v>
      </c>
      <c r="K180" s="1">
        <v>1</v>
      </c>
      <c r="L180" s="1">
        <v>1</v>
      </c>
      <c r="M180" s="1">
        <v>1</v>
      </c>
      <c r="N180" s="1">
        <v>2</v>
      </c>
      <c r="O180" s="1">
        <v>6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3</v>
      </c>
      <c r="W180" s="1">
        <v>11</v>
      </c>
      <c r="X180" s="1">
        <v>0</v>
      </c>
      <c r="Y180" s="3">
        <v>42</v>
      </c>
      <c r="Z180" s="1">
        <v>2817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>
        <v>0</v>
      </c>
      <c r="AG180" s="1">
        <v>1</v>
      </c>
      <c r="AH180" s="1">
        <v>0</v>
      </c>
      <c r="AI180" s="1">
        <v>0</v>
      </c>
      <c r="AJ180" s="1">
        <v>0</v>
      </c>
      <c r="AK180" s="1">
        <v>44</v>
      </c>
      <c r="AL180" s="1">
        <v>8</v>
      </c>
      <c r="AM180" s="1">
        <v>1</v>
      </c>
    </row>
    <row r="181" spans="1:39" x14ac:dyDescent="0.25">
      <c r="A181" s="4" t="s">
        <v>260</v>
      </c>
      <c r="B181" s="1">
        <v>0</v>
      </c>
      <c r="C181" s="1">
        <v>0</v>
      </c>
      <c r="D181" s="1">
        <v>98</v>
      </c>
      <c r="E181" s="1">
        <v>466</v>
      </c>
      <c r="F181" s="1">
        <v>22</v>
      </c>
      <c r="G181" s="1">
        <v>432</v>
      </c>
      <c r="H181" s="1">
        <v>147</v>
      </c>
      <c r="I181" s="1">
        <v>113</v>
      </c>
      <c r="J181" s="1">
        <v>102</v>
      </c>
      <c r="K181" s="1">
        <v>1</v>
      </c>
      <c r="L181" s="1">
        <v>8</v>
      </c>
      <c r="M181" s="1">
        <v>7</v>
      </c>
      <c r="N181" s="1">
        <v>12</v>
      </c>
      <c r="O181" s="1">
        <v>3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3</v>
      </c>
      <c r="W181" s="1">
        <v>11</v>
      </c>
      <c r="X181" s="1">
        <v>0</v>
      </c>
      <c r="Y181" s="3">
        <v>31</v>
      </c>
      <c r="Z181" s="1">
        <v>2567</v>
      </c>
      <c r="AA181" s="1">
        <v>0</v>
      </c>
      <c r="AB181" s="1">
        <v>0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1</v>
      </c>
      <c r="AK181" s="1">
        <v>1180</v>
      </c>
      <c r="AL181" s="1">
        <v>1078</v>
      </c>
      <c r="AM181" s="1">
        <v>0</v>
      </c>
    </row>
    <row r="182" spans="1:39" x14ac:dyDescent="0.25">
      <c r="A182" s="4" t="s">
        <v>261</v>
      </c>
      <c r="B182" s="1">
        <v>1</v>
      </c>
      <c r="C182" s="1">
        <v>0</v>
      </c>
      <c r="D182" s="1">
        <v>93</v>
      </c>
      <c r="E182" s="1">
        <v>23</v>
      </c>
      <c r="F182" s="1">
        <v>3</v>
      </c>
      <c r="G182" s="1">
        <v>21</v>
      </c>
      <c r="H182" s="1">
        <v>3</v>
      </c>
      <c r="I182" s="1">
        <v>19</v>
      </c>
      <c r="J182" s="1">
        <v>22</v>
      </c>
      <c r="K182" s="1">
        <v>2</v>
      </c>
      <c r="L182" s="1">
        <v>3</v>
      </c>
      <c r="M182" s="1">
        <v>0</v>
      </c>
      <c r="N182" s="1">
        <v>3</v>
      </c>
      <c r="O182" s="1">
        <v>8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3</v>
      </c>
      <c r="W182" s="1">
        <v>11</v>
      </c>
      <c r="X182" s="1">
        <v>0</v>
      </c>
      <c r="Y182" s="3">
        <v>32</v>
      </c>
      <c r="Z182" s="1">
        <v>2554</v>
      </c>
      <c r="AA182" s="1">
        <v>0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69</v>
      </c>
      <c r="AL182" s="1">
        <v>47</v>
      </c>
      <c r="AM182" s="1">
        <v>0</v>
      </c>
    </row>
    <row r="183" spans="1:39" x14ac:dyDescent="0.25">
      <c r="A183" s="4" t="s">
        <v>262</v>
      </c>
      <c r="B183" s="1">
        <v>1</v>
      </c>
      <c r="C183" s="1">
        <v>1</v>
      </c>
      <c r="D183" s="1">
        <v>38</v>
      </c>
      <c r="E183" s="1">
        <v>235</v>
      </c>
      <c r="F183" s="1">
        <v>6</v>
      </c>
      <c r="G183" s="1">
        <v>45</v>
      </c>
      <c r="H183" s="1">
        <v>8</v>
      </c>
      <c r="I183" s="1">
        <v>9</v>
      </c>
      <c r="J183" s="1">
        <v>12</v>
      </c>
      <c r="K183" s="1">
        <v>4</v>
      </c>
      <c r="L183" s="1">
        <v>5</v>
      </c>
      <c r="M183" s="1">
        <v>1</v>
      </c>
      <c r="N183" s="1">
        <v>6</v>
      </c>
      <c r="O183" s="1">
        <v>6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3</v>
      </c>
      <c r="W183" s="1">
        <v>11</v>
      </c>
      <c r="X183" s="1">
        <v>0</v>
      </c>
      <c r="Y183" s="3">
        <v>47</v>
      </c>
      <c r="Z183" s="1">
        <v>2655</v>
      </c>
      <c r="AA183" s="1">
        <v>0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1</v>
      </c>
      <c r="AI183" s="1">
        <v>0</v>
      </c>
      <c r="AJ183" s="1">
        <v>0</v>
      </c>
      <c r="AK183" s="1">
        <v>303</v>
      </c>
      <c r="AL183" s="1">
        <v>291</v>
      </c>
      <c r="AM183" s="1">
        <v>0</v>
      </c>
    </row>
    <row r="184" spans="1:39" x14ac:dyDescent="0.25">
      <c r="A184" s="4" t="s">
        <v>263</v>
      </c>
      <c r="B184" s="1">
        <v>1</v>
      </c>
      <c r="C184" s="1">
        <v>1</v>
      </c>
      <c r="D184" s="1">
        <v>24</v>
      </c>
      <c r="E184" s="1">
        <v>10</v>
      </c>
      <c r="F184" s="1">
        <v>0</v>
      </c>
      <c r="G184" s="1">
        <v>10</v>
      </c>
      <c r="H184" s="1">
        <v>3</v>
      </c>
      <c r="I184" s="1">
        <v>1</v>
      </c>
      <c r="J184" s="1">
        <v>7</v>
      </c>
      <c r="K184" s="1">
        <v>2</v>
      </c>
      <c r="L184" s="1">
        <v>1</v>
      </c>
      <c r="M184" s="1">
        <v>1</v>
      </c>
      <c r="N184" s="1">
        <v>2</v>
      </c>
      <c r="O184" s="1">
        <v>8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3</v>
      </c>
      <c r="W184" s="1">
        <v>11</v>
      </c>
      <c r="X184" s="1">
        <v>0</v>
      </c>
      <c r="Y184" s="3">
        <v>43</v>
      </c>
      <c r="Z184" s="1">
        <v>2341</v>
      </c>
      <c r="AA184" s="1">
        <v>0</v>
      </c>
      <c r="AB184" s="1">
        <v>1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1</v>
      </c>
      <c r="AI184" s="1">
        <v>0</v>
      </c>
      <c r="AJ184" s="1">
        <v>0</v>
      </c>
      <c r="AK184" s="1">
        <v>24</v>
      </c>
      <c r="AL184" s="1">
        <v>17</v>
      </c>
      <c r="AM184" s="1">
        <v>0</v>
      </c>
    </row>
    <row r="185" spans="1:39" x14ac:dyDescent="0.25">
      <c r="A185" s="4" t="s">
        <v>264</v>
      </c>
      <c r="B185" s="1">
        <v>0</v>
      </c>
      <c r="C185" s="1">
        <v>0</v>
      </c>
      <c r="D185" s="1">
        <v>80</v>
      </c>
      <c r="E185" s="1">
        <v>656</v>
      </c>
      <c r="F185" s="1">
        <v>16</v>
      </c>
      <c r="G185" s="1">
        <v>106</v>
      </c>
      <c r="H185" s="1">
        <v>32</v>
      </c>
      <c r="I185" s="1">
        <v>16</v>
      </c>
      <c r="J185" s="1">
        <v>8</v>
      </c>
      <c r="K185" s="1">
        <v>1</v>
      </c>
      <c r="L185" s="1">
        <v>7</v>
      </c>
      <c r="M185" s="1">
        <v>3</v>
      </c>
      <c r="N185" s="1">
        <v>12</v>
      </c>
      <c r="O185" s="1">
        <v>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3</v>
      </c>
      <c r="W185" s="1">
        <v>11</v>
      </c>
      <c r="X185" s="1">
        <v>0</v>
      </c>
      <c r="Y185" s="3">
        <v>40</v>
      </c>
      <c r="Z185" s="1">
        <v>2206</v>
      </c>
      <c r="AA185" s="1">
        <v>0</v>
      </c>
      <c r="AB185" s="1">
        <v>1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1</v>
      </c>
      <c r="AJ185" s="1">
        <v>0</v>
      </c>
      <c r="AK185" s="1">
        <v>826</v>
      </c>
      <c r="AL185" s="1">
        <v>818</v>
      </c>
      <c r="AM185" s="1">
        <v>0</v>
      </c>
    </row>
    <row r="186" spans="1:39" x14ac:dyDescent="0.25">
      <c r="A186" s="4" t="s">
        <v>265</v>
      </c>
      <c r="B186" s="1">
        <v>0</v>
      </c>
      <c r="C186" s="1">
        <v>0</v>
      </c>
      <c r="D186" s="1">
        <v>82</v>
      </c>
      <c r="E186" s="1">
        <v>519</v>
      </c>
      <c r="F186" s="1">
        <v>17</v>
      </c>
      <c r="G186" s="1">
        <v>813</v>
      </c>
      <c r="H186" s="1">
        <v>27</v>
      </c>
      <c r="I186" s="1">
        <v>173</v>
      </c>
      <c r="J186" s="1">
        <v>51</v>
      </c>
      <c r="K186" s="1">
        <v>1</v>
      </c>
      <c r="L186" s="1">
        <v>4</v>
      </c>
      <c r="M186" s="1">
        <v>6</v>
      </c>
      <c r="N186" s="1">
        <v>6</v>
      </c>
      <c r="O186" s="1">
        <v>2</v>
      </c>
      <c r="P186" s="1">
        <v>0</v>
      </c>
      <c r="Q186" s="1">
        <v>0</v>
      </c>
      <c r="R186" s="1">
        <v>1</v>
      </c>
      <c r="S186" s="1">
        <v>0</v>
      </c>
      <c r="T186" s="1">
        <v>0</v>
      </c>
      <c r="U186" s="1">
        <v>0</v>
      </c>
      <c r="V186" s="1">
        <v>3</v>
      </c>
      <c r="W186" s="1">
        <v>11</v>
      </c>
      <c r="X186" s="1">
        <v>0</v>
      </c>
      <c r="Y186" s="3">
        <v>66</v>
      </c>
      <c r="Z186" s="1">
        <v>2442</v>
      </c>
      <c r="AA186" s="1">
        <v>0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0</v>
      </c>
      <c r="AK186" s="1">
        <v>1549</v>
      </c>
      <c r="AL186" s="1">
        <v>1498</v>
      </c>
      <c r="AM186" s="1">
        <v>1</v>
      </c>
    </row>
    <row r="187" spans="1:39" x14ac:dyDescent="0.25">
      <c r="A187" s="4" t="s">
        <v>266</v>
      </c>
      <c r="B187" s="1">
        <v>0</v>
      </c>
      <c r="C187" s="1">
        <v>0</v>
      </c>
      <c r="D187" s="1">
        <v>20</v>
      </c>
      <c r="E187" s="1">
        <v>344</v>
      </c>
      <c r="F187" s="1">
        <v>189</v>
      </c>
      <c r="G187" s="1">
        <v>482</v>
      </c>
      <c r="H187" s="1">
        <v>50</v>
      </c>
      <c r="I187" s="1">
        <v>33</v>
      </c>
      <c r="J187" s="1">
        <v>172</v>
      </c>
      <c r="K187" s="1">
        <v>1</v>
      </c>
      <c r="L187" s="1">
        <v>5</v>
      </c>
      <c r="M187" s="1">
        <v>6</v>
      </c>
      <c r="N187" s="1">
        <v>5</v>
      </c>
      <c r="O187" s="1">
        <v>2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3</v>
      </c>
      <c r="W187" s="1">
        <v>11</v>
      </c>
      <c r="X187" s="1">
        <v>0</v>
      </c>
      <c r="Y187" s="3">
        <v>66</v>
      </c>
      <c r="Z187" s="1">
        <v>2687</v>
      </c>
      <c r="AA187" s="1">
        <v>0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1098</v>
      </c>
      <c r="AL187" s="1">
        <v>926</v>
      </c>
      <c r="AM187" s="1">
        <v>0</v>
      </c>
    </row>
    <row r="188" spans="1:39" x14ac:dyDescent="0.25">
      <c r="A188" s="4" t="s">
        <v>267</v>
      </c>
      <c r="B188" s="1">
        <v>1</v>
      </c>
      <c r="C188" s="1">
        <v>1</v>
      </c>
      <c r="D188" s="1">
        <v>81</v>
      </c>
      <c r="E188" s="1">
        <v>96</v>
      </c>
      <c r="F188" s="1">
        <v>1</v>
      </c>
      <c r="G188" s="1">
        <v>79</v>
      </c>
      <c r="H188" s="1">
        <v>7</v>
      </c>
      <c r="I188" s="1">
        <v>1</v>
      </c>
      <c r="J188" s="1">
        <v>79</v>
      </c>
      <c r="K188" s="1">
        <v>6</v>
      </c>
      <c r="L188" s="1">
        <v>5</v>
      </c>
      <c r="M188" s="1">
        <v>1</v>
      </c>
      <c r="N188" s="1">
        <v>3</v>
      </c>
      <c r="O188" s="1">
        <v>8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3</v>
      </c>
      <c r="W188" s="1">
        <v>11</v>
      </c>
      <c r="X188" s="1">
        <v>1</v>
      </c>
      <c r="Y188" s="3">
        <v>47</v>
      </c>
      <c r="Z188" s="1">
        <v>2249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184</v>
      </c>
      <c r="AL188" s="1">
        <v>105</v>
      </c>
      <c r="AM188" s="1">
        <v>1</v>
      </c>
    </row>
    <row r="189" spans="1:39" x14ac:dyDescent="0.25">
      <c r="A189" s="4" t="s">
        <v>268</v>
      </c>
      <c r="B189" s="1">
        <v>0</v>
      </c>
      <c r="C189" s="1">
        <v>1</v>
      </c>
      <c r="D189" s="1">
        <v>50</v>
      </c>
      <c r="E189" s="1">
        <v>448</v>
      </c>
      <c r="F189" s="1">
        <v>4</v>
      </c>
      <c r="G189" s="1">
        <v>34</v>
      </c>
      <c r="H189" s="1">
        <v>6</v>
      </c>
      <c r="I189" s="1">
        <v>4</v>
      </c>
      <c r="J189" s="1">
        <v>39</v>
      </c>
      <c r="K189" s="1">
        <v>3</v>
      </c>
      <c r="L189" s="1">
        <v>8</v>
      </c>
      <c r="M189" s="1">
        <v>1</v>
      </c>
      <c r="N189" s="1">
        <v>7</v>
      </c>
      <c r="O189" s="1">
        <v>5</v>
      </c>
      <c r="P189" s="1">
        <v>0</v>
      </c>
      <c r="Q189" s="1">
        <v>1</v>
      </c>
      <c r="R189" s="1">
        <v>0</v>
      </c>
      <c r="S189" s="1">
        <v>0</v>
      </c>
      <c r="T189" s="1">
        <v>0</v>
      </c>
      <c r="U189" s="1">
        <v>0</v>
      </c>
      <c r="V189" s="1">
        <v>3</v>
      </c>
      <c r="W189" s="1">
        <v>11</v>
      </c>
      <c r="X189" s="1">
        <v>0</v>
      </c>
      <c r="Y189" s="3">
        <v>68</v>
      </c>
      <c r="Z189" s="1">
        <v>2159</v>
      </c>
      <c r="AA189" s="1">
        <v>1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496</v>
      </c>
      <c r="AL189" s="1">
        <v>457</v>
      </c>
      <c r="AM189" s="1">
        <v>1</v>
      </c>
    </row>
    <row r="190" spans="1:39" x14ac:dyDescent="0.25">
      <c r="A190" s="4" t="s">
        <v>269</v>
      </c>
      <c r="B190" s="1">
        <v>0</v>
      </c>
      <c r="C190" s="1">
        <v>0</v>
      </c>
      <c r="D190" s="1">
        <v>60</v>
      </c>
      <c r="E190" s="1">
        <v>265</v>
      </c>
      <c r="F190" s="1">
        <v>138</v>
      </c>
      <c r="G190" s="1">
        <v>553</v>
      </c>
      <c r="H190" s="1">
        <v>224</v>
      </c>
      <c r="I190" s="1">
        <v>23</v>
      </c>
      <c r="J190" s="1">
        <v>92</v>
      </c>
      <c r="K190" s="1">
        <v>1</v>
      </c>
      <c r="L190" s="1">
        <v>4</v>
      </c>
      <c r="M190" s="1">
        <v>4</v>
      </c>
      <c r="N190" s="1">
        <v>9</v>
      </c>
      <c r="O190" s="1">
        <v>1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3</v>
      </c>
      <c r="W190" s="1">
        <v>11</v>
      </c>
      <c r="X190" s="1">
        <v>0</v>
      </c>
      <c r="Y190" s="3">
        <v>52</v>
      </c>
      <c r="Z190" s="1">
        <v>2361</v>
      </c>
      <c r="AA190" s="1">
        <v>0</v>
      </c>
      <c r="AB190" s="1">
        <v>0</v>
      </c>
      <c r="AC190" s="1">
        <v>1</v>
      </c>
      <c r="AD190" s="1">
        <v>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0</v>
      </c>
      <c r="AK190" s="1">
        <v>1203</v>
      </c>
      <c r="AL190" s="1">
        <v>1111</v>
      </c>
      <c r="AM190" s="1">
        <v>0</v>
      </c>
    </row>
    <row r="191" spans="1:39" x14ac:dyDescent="0.25">
      <c r="A191" s="4" t="s">
        <v>270</v>
      </c>
      <c r="B191" s="1">
        <v>0</v>
      </c>
      <c r="C191" s="1">
        <v>1</v>
      </c>
      <c r="D191" s="1">
        <v>63</v>
      </c>
      <c r="E191" s="1">
        <v>587</v>
      </c>
      <c r="F191" s="1">
        <v>43</v>
      </c>
      <c r="G191" s="1">
        <v>337</v>
      </c>
      <c r="H191" s="1">
        <v>42</v>
      </c>
      <c r="I191" s="1">
        <v>87</v>
      </c>
      <c r="J191" s="1">
        <v>54</v>
      </c>
      <c r="K191" s="1">
        <v>3</v>
      </c>
      <c r="L191" s="1">
        <v>11</v>
      </c>
      <c r="M191" s="1">
        <v>6</v>
      </c>
      <c r="N191" s="1">
        <v>9</v>
      </c>
      <c r="O191" s="1">
        <v>6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3</v>
      </c>
      <c r="W191" s="1">
        <v>11</v>
      </c>
      <c r="X191" s="1">
        <v>0</v>
      </c>
      <c r="Y191" s="3">
        <v>42</v>
      </c>
      <c r="Z191" s="1">
        <v>2417</v>
      </c>
      <c r="AA191" s="1">
        <v>1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1</v>
      </c>
      <c r="AI191" s="1">
        <v>0</v>
      </c>
      <c r="AJ191" s="1">
        <v>0</v>
      </c>
      <c r="AK191" s="1">
        <v>1096</v>
      </c>
      <c r="AL191" s="1">
        <v>1042</v>
      </c>
      <c r="AM191" s="1">
        <v>0</v>
      </c>
    </row>
    <row r="192" spans="1:39" x14ac:dyDescent="0.25">
      <c r="A192" s="4" t="s">
        <v>271</v>
      </c>
      <c r="B192" s="1">
        <v>0</v>
      </c>
      <c r="C192" s="1">
        <v>0</v>
      </c>
      <c r="D192" s="1">
        <v>54</v>
      </c>
      <c r="E192" s="1">
        <v>763</v>
      </c>
      <c r="F192" s="1">
        <v>29</v>
      </c>
      <c r="G192" s="1">
        <v>138</v>
      </c>
      <c r="H192" s="1">
        <v>76</v>
      </c>
      <c r="I192" s="1">
        <v>176</v>
      </c>
      <c r="J192" s="1">
        <v>58</v>
      </c>
      <c r="K192" s="1">
        <v>0</v>
      </c>
      <c r="L192" s="1">
        <v>7</v>
      </c>
      <c r="M192" s="1">
        <v>9</v>
      </c>
      <c r="N192" s="1">
        <v>10</v>
      </c>
      <c r="O192" s="1">
        <v>4</v>
      </c>
      <c r="P192" s="1">
        <v>0</v>
      </c>
      <c r="Q192" s="1">
        <v>1</v>
      </c>
      <c r="R192" s="1">
        <v>1</v>
      </c>
      <c r="S192" s="1">
        <v>1</v>
      </c>
      <c r="T192" s="1">
        <v>0</v>
      </c>
      <c r="U192" s="1">
        <v>0</v>
      </c>
      <c r="V192" s="1">
        <v>3</v>
      </c>
      <c r="W192" s="1">
        <v>11</v>
      </c>
      <c r="X192" s="1">
        <v>1</v>
      </c>
      <c r="Y192" s="3">
        <v>43</v>
      </c>
      <c r="Z192" s="1">
        <v>2763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1</v>
      </c>
      <c r="AK192" s="1">
        <v>1182</v>
      </c>
      <c r="AL192" s="1">
        <v>1124</v>
      </c>
      <c r="AM192" s="1">
        <v>3</v>
      </c>
    </row>
    <row r="193" spans="1:39" x14ac:dyDescent="0.25">
      <c r="A193" s="4" t="s">
        <v>272</v>
      </c>
      <c r="B193" s="1">
        <v>1</v>
      </c>
      <c r="C193" s="1">
        <v>1</v>
      </c>
      <c r="D193" s="1">
        <v>72</v>
      </c>
      <c r="E193" s="1">
        <v>22</v>
      </c>
      <c r="F193" s="1">
        <v>0</v>
      </c>
      <c r="G193" s="1">
        <v>13</v>
      </c>
      <c r="H193" s="1">
        <v>0</v>
      </c>
      <c r="I193" s="1">
        <v>0</v>
      </c>
      <c r="J193" s="1">
        <v>3</v>
      </c>
      <c r="K193" s="1">
        <v>2</v>
      </c>
      <c r="L193" s="1">
        <v>1</v>
      </c>
      <c r="M193" s="1">
        <v>0</v>
      </c>
      <c r="N193" s="1">
        <v>3</v>
      </c>
      <c r="O193" s="1">
        <v>7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3</v>
      </c>
      <c r="W193" s="1">
        <v>11</v>
      </c>
      <c r="X193" s="1">
        <v>0</v>
      </c>
      <c r="Y193" s="3">
        <v>55</v>
      </c>
      <c r="Z193" s="1">
        <v>2506</v>
      </c>
      <c r="AA193" s="1">
        <v>0</v>
      </c>
      <c r="AB193" s="1">
        <v>0</v>
      </c>
      <c r="AC193" s="1">
        <v>1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35</v>
      </c>
      <c r="AL193" s="1">
        <v>32</v>
      </c>
      <c r="AM193" s="1">
        <v>0</v>
      </c>
    </row>
    <row r="194" spans="1:39" x14ac:dyDescent="0.25">
      <c r="A194" s="4" t="s">
        <v>273</v>
      </c>
      <c r="B194" s="1">
        <v>0</v>
      </c>
      <c r="C194" s="1">
        <v>0</v>
      </c>
      <c r="D194" s="1">
        <v>5</v>
      </c>
      <c r="E194" s="1">
        <v>6</v>
      </c>
      <c r="F194" s="1">
        <v>4</v>
      </c>
      <c r="G194" s="1">
        <v>1</v>
      </c>
      <c r="H194" s="1">
        <v>7</v>
      </c>
      <c r="I194" s="1">
        <v>2</v>
      </c>
      <c r="J194" s="1">
        <v>15</v>
      </c>
      <c r="K194" s="1">
        <v>1</v>
      </c>
      <c r="L194" s="1">
        <v>0</v>
      </c>
      <c r="M194" s="1">
        <v>1</v>
      </c>
      <c r="N194" s="1">
        <v>2</v>
      </c>
      <c r="O194" s="1">
        <v>6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3</v>
      </c>
      <c r="W194" s="1">
        <v>11</v>
      </c>
      <c r="X194" s="1">
        <v>1</v>
      </c>
      <c r="Y194" s="3">
        <v>36</v>
      </c>
      <c r="Z194" s="1">
        <v>2755</v>
      </c>
      <c r="AA194" s="1">
        <v>0</v>
      </c>
      <c r="AB194" s="1">
        <v>0</v>
      </c>
      <c r="AC194" s="1">
        <v>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1</v>
      </c>
      <c r="AJ194" s="1">
        <v>0</v>
      </c>
      <c r="AK194" s="1">
        <v>20</v>
      </c>
      <c r="AL194" s="1">
        <v>5</v>
      </c>
      <c r="AM194" s="1">
        <v>1</v>
      </c>
    </row>
    <row r="195" spans="1:39" x14ac:dyDescent="0.25">
      <c r="A195" s="4" t="s">
        <v>274</v>
      </c>
      <c r="B195" s="1">
        <v>1</v>
      </c>
      <c r="C195" s="1">
        <v>0</v>
      </c>
      <c r="D195" s="1">
        <v>88</v>
      </c>
      <c r="E195" s="1">
        <v>7</v>
      </c>
      <c r="F195" s="1">
        <v>6</v>
      </c>
      <c r="G195" s="1">
        <v>13</v>
      </c>
      <c r="H195" s="1">
        <v>7</v>
      </c>
      <c r="I195" s="1">
        <v>6</v>
      </c>
      <c r="J195" s="1">
        <v>14</v>
      </c>
      <c r="K195" s="1">
        <v>1</v>
      </c>
      <c r="L195" s="1">
        <v>1</v>
      </c>
      <c r="M195" s="1">
        <v>0</v>
      </c>
      <c r="N195" s="1">
        <v>3</v>
      </c>
      <c r="O195" s="1">
        <v>9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3</v>
      </c>
      <c r="W195" s="1">
        <v>11</v>
      </c>
      <c r="X195" s="1">
        <v>0</v>
      </c>
      <c r="Y195" s="3">
        <v>32</v>
      </c>
      <c r="Z195" s="1">
        <v>2362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>
        <v>0</v>
      </c>
      <c r="AG195" s="1">
        <v>0</v>
      </c>
      <c r="AH195" s="1">
        <v>1</v>
      </c>
      <c r="AI195" s="1">
        <v>0</v>
      </c>
      <c r="AJ195" s="1">
        <v>0</v>
      </c>
      <c r="AK195" s="1">
        <v>39</v>
      </c>
      <c r="AL195" s="1">
        <v>25</v>
      </c>
      <c r="AM195" s="1">
        <v>1</v>
      </c>
    </row>
    <row r="196" spans="1:39" x14ac:dyDescent="0.25">
      <c r="A196" s="4" t="s">
        <v>275</v>
      </c>
      <c r="B196" s="1">
        <v>1</v>
      </c>
      <c r="C196" s="1">
        <v>1</v>
      </c>
      <c r="D196" s="1">
        <v>50</v>
      </c>
      <c r="E196" s="1">
        <v>81</v>
      </c>
      <c r="F196" s="1">
        <v>18</v>
      </c>
      <c r="G196" s="1">
        <v>113</v>
      </c>
      <c r="H196" s="1">
        <v>47</v>
      </c>
      <c r="I196" s="1">
        <v>13</v>
      </c>
      <c r="J196" s="1">
        <v>21</v>
      </c>
      <c r="K196" s="1">
        <v>6</v>
      </c>
      <c r="L196" s="1">
        <v>4</v>
      </c>
      <c r="M196" s="1">
        <v>2</v>
      </c>
      <c r="N196" s="1">
        <v>5</v>
      </c>
      <c r="O196" s="1">
        <v>6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3</v>
      </c>
      <c r="W196" s="1">
        <v>11</v>
      </c>
      <c r="X196" s="1">
        <v>0</v>
      </c>
      <c r="Y196" s="3">
        <v>57</v>
      </c>
      <c r="Z196" s="1">
        <v>2571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1</v>
      </c>
      <c r="AJ196" s="1">
        <v>0</v>
      </c>
      <c r="AK196" s="1">
        <v>272</v>
      </c>
      <c r="AL196" s="1">
        <v>251</v>
      </c>
      <c r="AM196" s="1">
        <v>0</v>
      </c>
    </row>
    <row r="197" spans="1:39" x14ac:dyDescent="0.25">
      <c r="A197" s="4" t="s">
        <v>276</v>
      </c>
      <c r="B197" s="1">
        <v>0</v>
      </c>
      <c r="C197" s="1">
        <v>1</v>
      </c>
      <c r="D197" s="1">
        <v>99</v>
      </c>
      <c r="E197" s="1">
        <v>54</v>
      </c>
      <c r="F197" s="1">
        <v>0</v>
      </c>
      <c r="G197" s="1">
        <v>7</v>
      </c>
      <c r="H197" s="1">
        <v>0</v>
      </c>
      <c r="I197" s="1">
        <v>0</v>
      </c>
      <c r="J197" s="1">
        <v>4</v>
      </c>
      <c r="K197" s="1">
        <v>1</v>
      </c>
      <c r="L197" s="1">
        <v>2</v>
      </c>
      <c r="M197" s="1">
        <v>0</v>
      </c>
      <c r="N197" s="1">
        <v>3</v>
      </c>
      <c r="O197" s="1">
        <v>6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3</v>
      </c>
      <c r="W197" s="1">
        <v>11</v>
      </c>
      <c r="X197" s="1">
        <v>0</v>
      </c>
      <c r="Y197" s="3">
        <v>54</v>
      </c>
      <c r="Z197" s="1">
        <v>2180</v>
      </c>
      <c r="AA197" s="1">
        <v>0</v>
      </c>
      <c r="AB197" s="1">
        <v>1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1</v>
      </c>
      <c r="AI197" s="1">
        <v>0</v>
      </c>
      <c r="AJ197" s="1">
        <v>0</v>
      </c>
      <c r="AK197" s="1">
        <v>61</v>
      </c>
      <c r="AL197" s="1">
        <v>57</v>
      </c>
      <c r="AM197" s="1">
        <v>0</v>
      </c>
    </row>
    <row r="198" spans="1:39" x14ac:dyDescent="0.25">
      <c r="A198" s="4" t="s">
        <v>277</v>
      </c>
      <c r="B198" s="1">
        <v>0</v>
      </c>
      <c r="C198" s="1">
        <v>1</v>
      </c>
      <c r="D198" s="1">
        <v>17</v>
      </c>
      <c r="E198" s="1">
        <v>1170</v>
      </c>
      <c r="F198" s="1">
        <v>48</v>
      </c>
      <c r="G198" s="1">
        <v>320</v>
      </c>
      <c r="H198" s="1">
        <v>42</v>
      </c>
      <c r="I198" s="1">
        <v>32</v>
      </c>
      <c r="J198" s="1">
        <v>192</v>
      </c>
      <c r="K198" s="1">
        <v>5</v>
      </c>
      <c r="L198" s="1">
        <v>11</v>
      </c>
      <c r="M198" s="1">
        <v>4</v>
      </c>
      <c r="N198" s="1">
        <v>9</v>
      </c>
      <c r="O198" s="1">
        <v>8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3</v>
      </c>
      <c r="W198" s="1">
        <v>11</v>
      </c>
      <c r="X198" s="1">
        <v>1</v>
      </c>
      <c r="Y198" s="3">
        <v>66</v>
      </c>
      <c r="Z198" s="1">
        <v>2816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0</v>
      </c>
      <c r="AJ198" s="1">
        <v>0</v>
      </c>
      <c r="AK198" s="1">
        <v>1612</v>
      </c>
      <c r="AL198" s="1">
        <v>1420</v>
      </c>
      <c r="AM198" s="1">
        <v>1</v>
      </c>
    </row>
    <row r="199" spans="1:39" x14ac:dyDescent="0.25">
      <c r="A199" s="4" t="s">
        <v>278</v>
      </c>
      <c r="B199" s="1">
        <v>0</v>
      </c>
      <c r="C199" s="1">
        <v>1</v>
      </c>
      <c r="D199" s="1">
        <v>11</v>
      </c>
      <c r="E199" s="1">
        <v>72</v>
      </c>
      <c r="F199" s="1">
        <v>24</v>
      </c>
      <c r="G199" s="1">
        <v>68</v>
      </c>
      <c r="H199" s="1">
        <v>65</v>
      </c>
      <c r="I199" s="1">
        <v>4</v>
      </c>
      <c r="J199" s="1">
        <v>8</v>
      </c>
      <c r="K199" s="1">
        <v>5</v>
      </c>
      <c r="L199" s="1">
        <v>3</v>
      </c>
      <c r="M199" s="1">
        <v>1</v>
      </c>
      <c r="N199" s="1">
        <v>6</v>
      </c>
      <c r="O199" s="1">
        <v>4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3</v>
      </c>
      <c r="W199" s="1">
        <v>11</v>
      </c>
      <c r="X199" s="1">
        <v>0</v>
      </c>
      <c r="Y199" s="3">
        <v>64</v>
      </c>
      <c r="Z199" s="1">
        <v>2614</v>
      </c>
      <c r="AA199" s="1">
        <v>0</v>
      </c>
      <c r="AB199" s="1">
        <v>0</v>
      </c>
      <c r="AC199" s="1">
        <v>0</v>
      </c>
      <c r="AD199" s="1">
        <v>1</v>
      </c>
      <c r="AE199" s="1">
        <v>0</v>
      </c>
      <c r="AF199" s="1">
        <v>0</v>
      </c>
      <c r="AG199" s="1">
        <v>0</v>
      </c>
      <c r="AH199" s="1">
        <v>1</v>
      </c>
      <c r="AI199" s="1">
        <v>0</v>
      </c>
      <c r="AJ199" s="1">
        <v>0</v>
      </c>
      <c r="AK199" s="1">
        <v>233</v>
      </c>
      <c r="AL199" s="1">
        <v>225</v>
      </c>
      <c r="AM199" s="1">
        <v>0</v>
      </c>
    </row>
    <row r="200" spans="1:39" x14ac:dyDescent="0.25">
      <c r="A200" s="4" t="s">
        <v>279</v>
      </c>
      <c r="B200" s="1">
        <v>0</v>
      </c>
      <c r="C200" s="1">
        <v>0</v>
      </c>
      <c r="D200" s="1">
        <v>18</v>
      </c>
      <c r="E200" s="1">
        <v>613</v>
      </c>
      <c r="F200" s="1">
        <v>22</v>
      </c>
      <c r="G200" s="1">
        <v>319</v>
      </c>
      <c r="H200" s="1">
        <v>33</v>
      </c>
      <c r="I200" s="1">
        <v>102</v>
      </c>
      <c r="J200" s="1">
        <v>12</v>
      </c>
      <c r="K200" s="1">
        <v>1</v>
      </c>
      <c r="L200" s="1">
        <v>4</v>
      </c>
      <c r="M200" s="1">
        <v>6</v>
      </c>
      <c r="N200" s="1">
        <v>9</v>
      </c>
      <c r="O200" s="1">
        <v>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3</v>
      </c>
      <c r="W200" s="1">
        <v>11</v>
      </c>
      <c r="X200" s="1">
        <v>0</v>
      </c>
      <c r="Y200" s="3">
        <v>66</v>
      </c>
      <c r="Z200" s="1">
        <v>2262</v>
      </c>
      <c r="AA200" s="1">
        <v>0</v>
      </c>
      <c r="AB200" s="1">
        <v>0</v>
      </c>
      <c r="AC200" s="1">
        <v>0</v>
      </c>
      <c r="AD200" s="1">
        <v>1</v>
      </c>
      <c r="AE200" s="1">
        <v>0</v>
      </c>
      <c r="AF200" s="1">
        <v>0</v>
      </c>
      <c r="AG200" s="1">
        <v>0</v>
      </c>
      <c r="AH200" s="1">
        <v>1</v>
      </c>
      <c r="AI200" s="1">
        <v>0</v>
      </c>
      <c r="AJ200" s="1">
        <v>0</v>
      </c>
      <c r="AK200" s="1">
        <v>1089</v>
      </c>
      <c r="AL200" s="1">
        <v>1077</v>
      </c>
      <c r="AM200" s="1">
        <v>0</v>
      </c>
    </row>
    <row r="201" spans="1:39" x14ac:dyDescent="0.25">
      <c r="A201" s="4" t="s">
        <v>280</v>
      </c>
      <c r="B201" s="1">
        <v>1</v>
      </c>
      <c r="C201" s="1">
        <v>1</v>
      </c>
      <c r="D201" s="1">
        <v>70</v>
      </c>
      <c r="E201" s="1">
        <v>224</v>
      </c>
      <c r="F201" s="1">
        <v>0</v>
      </c>
      <c r="G201" s="1">
        <v>30</v>
      </c>
      <c r="H201" s="1">
        <v>0</v>
      </c>
      <c r="I201" s="1">
        <v>0</v>
      </c>
      <c r="J201" s="1">
        <v>10</v>
      </c>
      <c r="K201" s="1">
        <v>8</v>
      </c>
      <c r="L201" s="1">
        <v>5</v>
      </c>
      <c r="M201" s="1">
        <v>1</v>
      </c>
      <c r="N201" s="1">
        <v>5</v>
      </c>
      <c r="O201" s="1">
        <v>8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3</v>
      </c>
      <c r="W201" s="1">
        <v>11</v>
      </c>
      <c r="X201" s="1">
        <v>0</v>
      </c>
      <c r="Y201" s="3">
        <v>52</v>
      </c>
      <c r="Z201" s="1">
        <v>2791</v>
      </c>
      <c r="AA201" s="1">
        <v>0</v>
      </c>
      <c r="AB201" s="1">
        <v>1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1</v>
      </c>
      <c r="AK201" s="1">
        <v>254</v>
      </c>
      <c r="AL201" s="1">
        <v>244</v>
      </c>
      <c r="AM201" s="1">
        <v>0</v>
      </c>
    </row>
    <row r="202" spans="1:39" x14ac:dyDescent="0.25">
      <c r="A202" s="4" t="s">
        <v>281</v>
      </c>
      <c r="B202" s="1">
        <v>1</v>
      </c>
      <c r="C202" s="1">
        <v>1</v>
      </c>
      <c r="D202" s="1">
        <v>21</v>
      </c>
      <c r="E202" s="1">
        <v>410</v>
      </c>
      <c r="F202" s="1">
        <v>0</v>
      </c>
      <c r="G202" s="1">
        <v>59</v>
      </c>
      <c r="H202" s="1">
        <v>19</v>
      </c>
      <c r="I202" s="1">
        <v>9</v>
      </c>
      <c r="J202" s="1">
        <v>44</v>
      </c>
      <c r="K202" s="1">
        <v>10</v>
      </c>
      <c r="L202" s="1">
        <v>7</v>
      </c>
      <c r="M202" s="1">
        <v>1</v>
      </c>
      <c r="N202" s="1">
        <v>8</v>
      </c>
      <c r="O202" s="1">
        <v>7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3</v>
      </c>
      <c r="W202" s="1">
        <v>11</v>
      </c>
      <c r="X202" s="1">
        <v>0</v>
      </c>
      <c r="Y202" s="3">
        <v>46</v>
      </c>
      <c r="Z202" s="1">
        <v>2683</v>
      </c>
      <c r="AA202" s="1">
        <v>0</v>
      </c>
      <c r="AB202" s="1">
        <v>0</v>
      </c>
      <c r="AC202" s="1">
        <v>0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1</v>
      </c>
      <c r="AJ202" s="1">
        <v>0</v>
      </c>
      <c r="AK202" s="1">
        <v>497</v>
      </c>
      <c r="AL202" s="1">
        <v>453</v>
      </c>
      <c r="AM202" s="1">
        <v>0</v>
      </c>
    </row>
    <row r="203" spans="1:39" x14ac:dyDescent="0.25">
      <c r="A203" s="4" t="s">
        <v>282</v>
      </c>
      <c r="B203" s="1">
        <v>0</v>
      </c>
      <c r="C203" s="1">
        <v>0</v>
      </c>
      <c r="D203" s="1">
        <v>66</v>
      </c>
      <c r="E203" s="1">
        <v>239</v>
      </c>
      <c r="F203" s="1">
        <v>10</v>
      </c>
      <c r="G203" s="1">
        <v>554</v>
      </c>
      <c r="H203" s="1">
        <v>254</v>
      </c>
      <c r="I203" s="1">
        <v>87</v>
      </c>
      <c r="J203" s="1">
        <v>54</v>
      </c>
      <c r="K203" s="1">
        <v>1</v>
      </c>
      <c r="L203" s="1">
        <v>3</v>
      </c>
      <c r="M203" s="1">
        <v>4</v>
      </c>
      <c r="N203" s="1">
        <v>9</v>
      </c>
      <c r="O203" s="1">
        <v>1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3</v>
      </c>
      <c r="W203" s="1">
        <v>11</v>
      </c>
      <c r="X203" s="1">
        <v>0</v>
      </c>
      <c r="Y203" s="3">
        <v>35</v>
      </c>
      <c r="Z203" s="1">
        <v>2580</v>
      </c>
      <c r="AA203" s="1">
        <v>0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>
        <v>0</v>
      </c>
      <c r="AJ203" s="1">
        <v>0</v>
      </c>
      <c r="AK203" s="1">
        <v>1144</v>
      </c>
      <c r="AL203" s="1">
        <v>1090</v>
      </c>
      <c r="AM203" s="1">
        <v>0</v>
      </c>
    </row>
    <row r="204" spans="1:39" x14ac:dyDescent="0.25">
      <c r="A204" s="4" t="s">
        <v>283</v>
      </c>
      <c r="B204" s="1">
        <v>1</v>
      </c>
      <c r="C204" s="1">
        <v>0</v>
      </c>
      <c r="D204" s="1">
        <v>79</v>
      </c>
      <c r="E204" s="1">
        <v>171</v>
      </c>
      <c r="F204" s="1">
        <v>7</v>
      </c>
      <c r="G204" s="1">
        <v>171</v>
      </c>
      <c r="H204" s="1">
        <v>25</v>
      </c>
      <c r="I204" s="1">
        <v>19</v>
      </c>
      <c r="J204" s="1">
        <v>89</v>
      </c>
      <c r="K204" s="1">
        <v>6</v>
      </c>
      <c r="L204" s="1">
        <v>8</v>
      </c>
      <c r="M204" s="1">
        <v>1</v>
      </c>
      <c r="N204" s="1">
        <v>5</v>
      </c>
      <c r="O204" s="1">
        <v>8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3</v>
      </c>
      <c r="W204" s="1">
        <v>11</v>
      </c>
      <c r="X204" s="1">
        <v>0</v>
      </c>
      <c r="Y204" s="3">
        <v>43</v>
      </c>
      <c r="Z204" s="1">
        <v>2248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1</v>
      </c>
      <c r="AI204" s="1">
        <v>0</v>
      </c>
      <c r="AJ204" s="1">
        <v>0</v>
      </c>
      <c r="AK204" s="1">
        <v>393</v>
      </c>
      <c r="AL204" s="1">
        <v>304</v>
      </c>
      <c r="AM204" s="1">
        <v>0</v>
      </c>
    </row>
    <row r="205" spans="1:39" x14ac:dyDescent="0.25">
      <c r="A205" s="4" t="s">
        <v>284</v>
      </c>
      <c r="B205" s="1">
        <v>2</v>
      </c>
      <c r="C205" s="1">
        <v>1</v>
      </c>
      <c r="D205" s="1">
        <v>2</v>
      </c>
      <c r="E205" s="1">
        <v>12</v>
      </c>
      <c r="F205" s="1">
        <v>0</v>
      </c>
      <c r="G205" s="1">
        <v>4</v>
      </c>
      <c r="H205" s="1">
        <v>0</v>
      </c>
      <c r="I205" s="1">
        <v>0</v>
      </c>
      <c r="J205" s="1">
        <v>1</v>
      </c>
      <c r="K205" s="1">
        <v>1</v>
      </c>
      <c r="L205" s="1">
        <v>1</v>
      </c>
      <c r="M205" s="1">
        <v>0</v>
      </c>
      <c r="N205" s="1">
        <v>2</v>
      </c>
      <c r="O205" s="1">
        <v>8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3</v>
      </c>
      <c r="W205" s="1">
        <v>11</v>
      </c>
      <c r="X205" s="1">
        <v>0</v>
      </c>
      <c r="Y205" s="3">
        <v>42</v>
      </c>
      <c r="Z205" s="1">
        <v>2207</v>
      </c>
      <c r="AA205" s="1">
        <v>0</v>
      </c>
      <c r="AB205" s="1">
        <v>0</v>
      </c>
      <c r="AC205" s="1">
        <v>1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16</v>
      </c>
      <c r="AL205" s="1">
        <v>15</v>
      </c>
      <c r="AM205" s="1">
        <v>0</v>
      </c>
    </row>
    <row r="206" spans="1:39" x14ac:dyDescent="0.25">
      <c r="A206" s="4" t="s">
        <v>285</v>
      </c>
      <c r="B206" s="1">
        <v>0</v>
      </c>
      <c r="C206" s="1">
        <v>0</v>
      </c>
      <c r="D206" s="1">
        <v>81</v>
      </c>
      <c r="E206" s="1">
        <v>1076</v>
      </c>
      <c r="F206" s="1">
        <v>16</v>
      </c>
      <c r="G206" s="1">
        <v>417</v>
      </c>
      <c r="H206" s="1">
        <v>42</v>
      </c>
      <c r="I206" s="1">
        <v>48</v>
      </c>
      <c r="J206" s="1">
        <v>16</v>
      </c>
      <c r="K206" s="1">
        <v>1</v>
      </c>
      <c r="L206" s="1">
        <v>8</v>
      </c>
      <c r="M206" s="1">
        <v>10</v>
      </c>
      <c r="N206" s="1">
        <v>6</v>
      </c>
      <c r="O206" s="1">
        <v>3</v>
      </c>
      <c r="P206" s="1">
        <v>0</v>
      </c>
      <c r="Q206" s="1">
        <v>1</v>
      </c>
      <c r="R206" s="1">
        <v>1</v>
      </c>
      <c r="S206" s="1">
        <v>0</v>
      </c>
      <c r="T206" s="1">
        <v>0</v>
      </c>
      <c r="U206" s="1">
        <v>0</v>
      </c>
      <c r="V206" s="1">
        <v>3</v>
      </c>
      <c r="W206" s="1">
        <v>11</v>
      </c>
      <c r="X206" s="1">
        <v>0</v>
      </c>
      <c r="Y206" s="3">
        <v>72</v>
      </c>
      <c r="Z206" s="1">
        <v>2385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0</v>
      </c>
      <c r="AK206" s="1">
        <v>1599</v>
      </c>
      <c r="AL206" s="1">
        <v>1583</v>
      </c>
      <c r="AM206" s="1">
        <v>2</v>
      </c>
    </row>
    <row r="207" spans="1:39" x14ac:dyDescent="0.25">
      <c r="A207" s="4" t="s">
        <v>286</v>
      </c>
      <c r="B207" s="1">
        <v>0</v>
      </c>
      <c r="C207" s="1">
        <v>1</v>
      </c>
      <c r="D207" s="1">
        <v>24</v>
      </c>
      <c r="E207" s="1">
        <v>182</v>
      </c>
      <c r="F207" s="1">
        <v>4</v>
      </c>
      <c r="G207" s="1">
        <v>33</v>
      </c>
      <c r="H207" s="1">
        <v>0</v>
      </c>
      <c r="I207" s="1">
        <v>0</v>
      </c>
      <c r="J207" s="1">
        <v>66</v>
      </c>
      <c r="K207" s="1">
        <v>2</v>
      </c>
      <c r="L207" s="1">
        <v>4</v>
      </c>
      <c r="M207" s="1">
        <v>1</v>
      </c>
      <c r="N207" s="1">
        <v>5</v>
      </c>
      <c r="O207" s="1">
        <v>7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3</v>
      </c>
      <c r="W207" s="1">
        <v>11</v>
      </c>
      <c r="X207" s="1">
        <v>0</v>
      </c>
      <c r="Y207" s="3">
        <v>66</v>
      </c>
      <c r="Z207" s="1">
        <v>2461</v>
      </c>
      <c r="AA207" s="1">
        <v>0</v>
      </c>
      <c r="AB207" s="1">
        <v>0</v>
      </c>
      <c r="AC207" s="1">
        <v>0</v>
      </c>
      <c r="AD207" s="1">
        <v>0</v>
      </c>
      <c r="AE207" s="1">
        <v>1</v>
      </c>
      <c r="AF207" s="1">
        <v>0</v>
      </c>
      <c r="AG207" s="1">
        <v>0</v>
      </c>
      <c r="AH207" s="1">
        <v>0</v>
      </c>
      <c r="AI207" s="1">
        <v>1</v>
      </c>
      <c r="AJ207" s="1">
        <v>0</v>
      </c>
      <c r="AK207" s="1">
        <v>219</v>
      </c>
      <c r="AL207" s="1">
        <v>153</v>
      </c>
      <c r="AM207" s="1">
        <v>0</v>
      </c>
    </row>
    <row r="208" spans="1:39" x14ac:dyDescent="0.25">
      <c r="A208" s="4" t="s">
        <v>287</v>
      </c>
      <c r="B208" s="1">
        <v>1</v>
      </c>
      <c r="C208" s="1">
        <v>0</v>
      </c>
      <c r="D208" s="1">
        <v>48</v>
      </c>
      <c r="E208" s="1">
        <v>824</v>
      </c>
      <c r="F208" s="1">
        <v>32</v>
      </c>
      <c r="G208" s="1">
        <v>162</v>
      </c>
      <c r="H208" s="1">
        <v>42</v>
      </c>
      <c r="I208" s="1">
        <v>32</v>
      </c>
      <c r="J208" s="1">
        <v>43</v>
      </c>
      <c r="K208" s="1">
        <v>2</v>
      </c>
      <c r="L208" s="1">
        <v>11</v>
      </c>
      <c r="M208" s="1">
        <v>4</v>
      </c>
      <c r="N208" s="1">
        <v>11</v>
      </c>
      <c r="O208" s="1">
        <v>6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3</v>
      </c>
      <c r="W208" s="1">
        <v>11</v>
      </c>
      <c r="X208" s="1">
        <v>0</v>
      </c>
      <c r="Y208" s="3">
        <v>40</v>
      </c>
      <c r="Z208" s="1">
        <v>2751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>
        <v>0</v>
      </c>
      <c r="AG208" s="1">
        <v>0</v>
      </c>
      <c r="AH208" s="1">
        <v>1</v>
      </c>
      <c r="AI208" s="1">
        <v>0</v>
      </c>
      <c r="AJ208" s="1">
        <v>0</v>
      </c>
      <c r="AK208" s="1">
        <v>1092</v>
      </c>
      <c r="AL208" s="1">
        <v>1049</v>
      </c>
      <c r="AM208" s="1">
        <v>0</v>
      </c>
    </row>
    <row r="209" spans="1:39" x14ac:dyDescent="0.25">
      <c r="A209" s="4" t="s">
        <v>288</v>
      </c>
      <c r="B209" s="1">
        <v>1</v>
      </c>
      <c r="C209" s="1">
        <v>0</v>
      </c>
      <c r="D209" s="1">
        <v>93</v>
      </c>
      <c r="E209" s="1">
        <v>30</v>
      </c>
      <c r="F209" s="1">
        <v>11</v>
      </c>
      <c r="G209" s="1">
        <v>25</v>
      </c>
      <c r="H209" s="1">
        <v>29</v>
      </c>
      <c r="I209" s="1">
        <v>1</v>
      </c>
      <c r="J209" s="1">
        <v>18</v>
      </c>
      <c r="K209" s="1">
        <v>1</v>
      </c>
      <c r="L209" s="1">
        <v>1</v>
      </c>
      <c r="M209" s="1">
        <v>1</v>
      </c>
      <c r="N209" s="1">
        <v>4</v>
      </c>
      <c r="O209" s="1">
        <v>3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3</v>
      </c>
      <c r="W209" s="1">
        <v>11</v>
      </c>
      <c r="X209" s="1">
        <v>0</v>
      </c>
      <c r="Y209" s="3">
        <v>32</v>
      </c>
      <c r="Z209" s="1">
        <v>2238</v>
      </c>
      <c r="AA209" s="1">
        <v>0</v>
      </c>
      <c r="AB209" s="1">
        <v>0</v>
      </c>
      <c r="AC209" s="1">
        <v>0</v>
      </c>
      <c r="AD209" s="1">
        <v>1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96</v>
      </c>
      <c r="AL209" s="1">
        <v>78</v>
      </c>
      <c r="AM209" s="1">
        <v>0</v>
      </c>
    </row>
    <row r="210" spans="1:39" x14ac:dyDescent="0.25">
      <c r="A210" s="4" t="s">
        <v>289</v>
      </c>
      <c r="B210" s="1">
        <v>0</v>
      </c>
      <c r="C210" s="1">
        <v>0</v>
      </c>
      <c r="D210" s="1">
        <v>56</v>
      </c>
      <c r="E210" s="1">
        <v>377</v>
      </c>
      <c r="F210" s="1">
        <v>10</v>
      </c>
      <c r="G210" s="1">
        <v>540</v>
      </c>
      <c r="H210" s="1">
        <v>80</v>
      </c>
      <c r="I210" s="1">
        <v>30</v>
      </c>
      <c r="J210" s="1">
        <v>10</v>
      </c>
      <c r="K210" s="1">
        <v>1</v>
      </c>
      <c r="L210" s="1">
        <v>3</v>
      </c>
      <c r="M210" s="1">
        <v>5</v>
      </c>
      <c r="N210" s="1">
        <v>7</v>
      </c>
      <c r="O210" s="1">
        <v>1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3</v>
      </c>
      <c r="W210" s="1">
        <v>11</v>
      </c>
      <c r="X210" s="1">
        <v>0</v>
      </c>
      <c r="Y210" s="3">
        <v>51</v>
      </c>
      <c r="Z210" s="1">
        <v>2386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1037</v>
      </c>
      <c r="AL210" s="1">
        <v>1027</v>
      </c>
      <c r="AM210" s="1">
        <v>0</v>
      </c>
    </row>
    <row r="211" spans="1:39" x14ac:dyDescent="0.25">
      <c r="A211" s="4" t="s">
        <v>290</v>
      </c>
      <c r="B211" s="1">
        <v>0</v>
      </c>
      <c r="C211" s="1">
        <v>2</v>
      </c>
      <c r="D211" s="1">
        <v>3</v>
      </c>
      <c r="E211" s="1">
        <v>520</v>
      </c>
      <c r="F211" s="1">
        <v>7</v>
      </c>
      <c r="G211" s="1">
        <v>154</v>
      </c>
      <c r="H211" s="1">
        <v>19</v>
      </c>
      <c r="I211" s="1">
        <v>0</v>
      </c>
      <c r="J211" s="1">
        <v>14</v>
      </c>
      <c r="K211" s="1">
        <v>2</v>
      </c>
      <c r="L211" s="1">
        <v>6</v>
      </c>
      <c r="M211" s="1">
        <v>3</v>
      </c>
      <c r="N211" s="1">
        <v>11</v>
      </c>
      <c r="O211" s="1">
        <v>3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3</v>
      </c>
      <c r="W211" s="1">
        <v>11</v>
      </c>
      <c r="X211" s="1">
        <v>0</v>
      </c>
      <c r="Y211" s="3">
        <v>50</v>
      </c>
      <c r="Z211" s="1">
        <v>2235</v>
      </c>
      <c r="AA211" s="1">
        <v>0</v>
      </c>
      <c r="AB211" s="1">
        <v>0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1</v>
      </c>
      <c r="AK211" s="1">
        <v>700</v>
      </c>
      <c r="AL211" s="1">
        <v>686</v>
      </c>
      <c r="AM211" s="1">
        <v>0</v>
      </c>
    </row>
    <row r="212" spans="1:39" x14ac:dyDescent="0.25">
      <c r="A212" s="4" t="s">
        <v>291</v>
      </c>
      <c r="B212" s="1">
        <v>1</v>
      </c>
      <c r="C212" s="1">
        <v>0</v>
      </c>
      <c r="D212" s="1">
        <v>44</v>
      </c>
      <c r="E212" s="1">
        <v>155</v>
      </c>
      <c r="F212" s="1">
        <v>1</v>
      </c>
      <c r="G212" s="1">
        <v>25</v>
      </c>
      <c r="H212" s="1">
        <v>0</v>
      </c>
      <c r="I212" s="1">
        <v>1</v>
      </c>
      <c r="J212" s="1">
        <v>3</v>
      </c>
      <c r="K212" s="1">
        <v>4</v>
      </c>
      <c r="L212" s="1">
        <v>4</v>
      </c>
      <c r="M212" s="1">
        <v>1</v>
      </c>
      <c r="N212" s="1">
        <v>4</v>
      </c>
      <c r="O212" s="1">
        <v>8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3</v>
      </c>
      <c r="W212" s="1">
        <v>11</v>
      </c>
      <c r="X212" s="1">
        <v>0</v>
      </c>
      <c r="Y212" s="3">
        <v>40</v>
      </c>
      <c r="Z212" s="1">
        <v>2699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1</v>
      </c>
      <c r="AK212" s="1">
        <v>182</v>
      </c>
      <c r="AL212" s="1">
        <v>179</v>
      </c>
      <c r="AM212" s="1">
        <v>0</v>
      </c>
    </row>
    <row r="213" spans="1:39" x14ac:dyDescent="0.25">
      <c r="A213" s="4" t="s">
        <v>292</v>
      </c>
      <c r="B213" s="1">
        <v>0</v>
      </c>
      <c r="C213" s="1">
        <v>1</v>
      </c>
      <c r="D213" s="1">
        <v>38</v>
      </c>
      <c r="E213" s="1">
        <v>897</v>
      </c>
      <c r="F213" s="1">
        <v>23</v>
      </c>
      <c r="G213" s="1">
        <v>207</v>
      </c>
      <c r="H213" s="1">
        <v>15</v>
      </c>
      <c r="I213" s="1">
        <v>11</v>
      </c>
      <c r="J213" s="1">
        <v>92</v>
      </c>
      <c r="K213" s="1">
        <v>5</v>
      </c>
      <c r="L213" s="1">
        <v>9</v>
      </c>
      <c r="M213" s="1">
        <v>6</v>
      </c>
      <c r="N213" s="1">
        <v>12</v>
      </c>
      <c r="O213" s="1">
        <v>6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3</v>
      </c>
      <c r="W213" s="1">
        <v>11</v>
      </c>
      <c r="X213" s="1">
        <v>0</v>
      </c>
      <c r="Y213" s="3">
        <v>58</v>
      </c>
      <c r="Z213" s="1">
        <v>2818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  <c r="AI213" s="1">
        <v>0</v>
      </c>
      <c r="AJ213" s="1">
        <v>0</v>
      </c>
      <c r="AK213" s="1">
        <v>1153</v>
      </c>
      <c r="AL213" s="1">
        <v>1061</v>
      </c>
      <c r="AM213" s="1">
        <v>0</v>
      </c>
    </row>
    <row r="214" spans="1:39" x14ac:dyDescent="0.25">
      <c r="A214" s="4" t="s">
        <v>293</v>
      </c>
      <c r="B214" s="1">
        <v>1</v>
      </c>
      <c r="C214" s="1">
        <v>0</v>
      </c>
      <c r="D214" s="1">
        <v>46</v>
      </c>
      <c r="E214" s="1">
        <v>131</v>
      </c>
      <c r="F214" s="1">
        <v>0</v>
      </c>
      <c r="G214" s="1">
        <v>16</v>
      </c>
      <c r="H214" s="1">
        <v>2</v>
      </c>
      <c r="I214" s="1">
        <v>1</v>
      </c>
      <c r="J214" s="1">
        <v>39</v>
      </c>
      <c r="K214" s="1">
        <v>4</v>
      </c>
      <c r="L214" s="1">
        <v>3</v>
      </c>
      <c r="M214" s="1">
        <v>1</v>
      </c>
      <c r="N214" s="1">
        <v>4</v>
      </c>
      <c r="O214" s="1">
        <v>8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3</v>
      </c>
      <c r="W214" s="1">
        <v>11</v>
      </c>
      <c r="X214" s="1">
        <v>0</v>
      </c>
      <c r="Y214" s="3">
        <v>42</v>
      </c>
      <c r="Z214" s="1">
        <v>2619</v>
      </c>
      <c r="AA214" s="1">
        <v>0</v>
      </c>
      <c r="AB214" s="1">
        <v>0</v>
      </c>
      <c r="AC214" s="1">
        <v>0</v>
      </c>
      <c r="AD214" s="1">
        <v>1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150</v>
      </c>
      <c r="AL214" s="1">
        <v>111</v>
      </c>
      <c r="AM214" s="1">
        <v>0</v>
      </c>
    </row>
    <row r="215" spans="1:39" x14ac:dyDescent="0.25">
      <c r="A215" s="4" t="s">
        <v>294</v>
      </c>
      <c r="B215" s="1">
        <v>0</v>
      </c>
      <c r="C215" s="1">
        <v>1</v>
      </c>
      <c r="D215" s="1">
        <v>84</v>
      </c>
      <c r="E215" s="1">
        <v>297</v>
      </c>
      <c r="F215" s="1">
        <v>7</v>
      </c>
      <c r="G215" s="1">
        <v>79</v>
      </c>
      <c r="H215" s="1">
        <v>0</v>
      </c>
      <c r="I215" s="1">
        <v>11</v>
      </c>
      <c r="J215" s="1">
        <v>182</v>
      </c>
      <c r="K215" s="1">
        <v>2</v>
      </c>
      <c r="L215" s="1">
        <v>8</v>
      </c>
      <c r="M215" s="1">
        <v>2</v>
      </c>
      <c r="N215" s="1">
        <v>4</v>
      </c>
      <c r="O215" s="1">
        <v>8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3</v>
      </c>
      <c r="W215" s="1">
        <v>11</v>
      </c>
      <c r="X215" s="1">
        <v>0</v>
      </c>
      <c r="Y215" s="3">
        <v>44</v>
      </c>
      <c r="Z215" s="1">
        <v>2771</v>
      </c>
      <c r="AA215" s="1">
        <v>0</v>
      </c>
      <c r="AB215" s="1">
        <v>0</v>
      </c>
      <c r="AC215" s="1">
        <v>0</v>
      </c>
      <c r="AD215" s="1">
        <v>1</v>
      </c>
      <c r="AE215" s="1">
        <v>0</v>
      </c>
      <c r="AF215" s="1">
        <v>0</v>
      </c>
      <c r="AG215" s="1">
        <v>0</v>
      </c>
      <c r="AH215" s="1">
        <v>1</v>
      </c>
      <c r="AI215" s="1">
        <v>0</v>
      </c>
      <c r="AJ215" s="1">
        <v>0</v>
      </c>
      <c r="AK215" s="1">
        <v>394</v>
      </c>
      <c r="AL215" s="1">
        <v>212</v>
      </c>
      <c r="AM215" s="1">
        <v>0</v>
      </c>
    </row>
    <row r="216" spans="1:39" x14ac:dyDescent="0.25">
      <c r="A216" s="4" t="s">
        <v>295</v>
      </c>
      <c r="B216" s="1">
        <v>0</v>
      </c>
      <c r="C216" s="1">
        <v>1</v>
      </c>
      <c r="D216" s="1">
        <v>27</v>
      </c>
      <c r="E216" s="1">
        <v>787</v>
      </c>
      <c r="F216" s="1">
        <v>20</v>
      </c>
      <c r="G216" s="1">
        <v>204</v>
      </c>
      <c r="H216" s="1">
        <v>0</v>
      </c>
      <c r="I216" s="1">
        <v>0</v>
      </c>
      <c r="J216" s="1">
        <v>92</v>
      </c>
      <c r="K216" s="1">
        <v>3</v>
      </c>
      <c r="L216" s="1">
        <v>2</v>
      </c>
      <c r="M216" s="1">
        <v>2</v>
      </c>
      <c r="N216" s="1">
        <v>11</v>
      </c>
      <c r="O216" s="1">
        <v>8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3</v>
      </c>
      <c r="W216" s="1">
        <v>11</v>
      </c>
      <c r="X216" s="1">
        <v>0</v>
      </c>
      <c r="Y216" s="3">
        <v>68</v>
      </c>
      <c r="Z216" s="1">
        <v>2726</v>
      </c>
      <c r="AA216" s="1">
        <v>1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1</v>
      </c>
      <c r="AI216" s="1">
        <v>0</v>
      </c>
      <c r="AJ216" s="1">
        <v>0</v>
      </c>
      <c r="AK216" s="1">
        <v>1011</v>
      </c>
      <c r="AL216" s="1">
        <v>919</v>
      </c>
      <c r="AM216" s="1">
        <v>0</v>
      </c>
    </row>
    <row r="217" spans="1:39" x14ac:dyDescent="0.25">
      <c r="A217" s="4" t="s">
        <v>296</v>
      </c>
      <c r="B217" s="1">
        <v>0</v>
      </c>
      <c r="C217" s="1">
        <v>0</v>
      </c>
      <c r="D217" s="1">
        <v>72</v>
      </c>
      <c r="E217" s="1">
        <v>792</v>
      </c>
      <c r="F217" s="1">
        <v>86</v>
      </c>
      <c r="G217" s="1">
        <v>740</v>
      </c>
      <c r="H217" s="1">
        <v>67</v>
      </c>
      <c r="I217" s="1">
        <v>51</v>
      </c>
      <c r="J217" s="1">
        <v>17</v>
      </c>
      <c r="K217" s="1">
        <v>1</v>
      </c>
      <c r="L217" s="1">
        <v>3</v>
      </c>
      <c r="M217" s="1">
        <v>5</v>
      </c>
      <c r="N217" s="1">
        <v>8</v>
      </c>
      <c r="O217" s="1">
        <v>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3</v>
      </c>
      <c r="W217" s="1">
        <v>11</v>
      </c>
      <c r="X217" s="1">
        <v>0</v>
      </c>
      <c r="Y217" s="3">
        <v>48</v>
      </c>
      <c r="Z217" s="1">
        <v>2849</v>
      </c>
      <c r="AA217" s="1">
        <v>0</v>
      </c>
      <c r="AB217" s="1">
        <v>1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1</v>
      </c>
      <c r="AK217" s="1">
        <v>1736</v>
      </c>
      <c r="AL217" s="1">
        <v>1719</v>
      </c>
      <c r="AM217" s="1">
        <v>0</v>
      </c>
    </row>
    <row r="218" spans="1:39" x14ac:dyDescent="0.25">
      <c r="A218" s="4" t="s">
        <v>297</v>
      </c>
      <c r="B218" s="1">
        <v>1</v>
      </c>
      <c r="C218" s="1">
        <v>0</v>
      </c>
      <c r="D218" s="1">
        <v>66</v>
      </c>
      <c r="E218" s="1">
        <v>4</v>
      </c>
      <c r="F218" s="1">
        <v>1</v>
      </c>
      <c r="G218" s="1">
        <v>9</v>
      </c>
      <c r="H218" s="1">
        <v>3</v>
      </c>
      <c r="I218" s="1">
        <v>0</v>
      </c>
      <c r="J218" s="1">
        <v>0</v>
      </c>
      <c r="K218" s="1">
        <v>1</v>
      </c>
      <c r="L218" s="1">
        <v>1</v>
      </c>
      <c r="M218" s="1">
        <v>0</v>
      </c>
      <c r="N218" s="1">
        <v>2</v>
      </c>
      <c r="O218" s="1">
        <v>8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3</v>
      </c>
      <c r="W218" s="1">
        <v>11</v>
      </c>
      <c r="X218" s="1">
        <v>0</v>
      </c>
      <c r="Y218" s="3">
        <v>34</v>
      </c>
      <c r="Z218" s="1">
        <v>2292</v>
      </c>
      <c r="AA218" s="1">
        <v>0</v>
      </c>
      <c r="AB218" s="1">
        <v>0</v>
      </c>
      <c r="AC218" s="1">
        <v>0</v>
      </c>
      <c r="AD218" s="1">
        <v>1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1</v>
      </c>
      <c r="AK218" s="1">
        <v>17</v>
      </c>
      <c r="AL218" s="1">
        <v>17</v>
      </c>
      <c r="AM218" s="1">
        <v>0</v>
      </c>
    </row>
    <row r="219" spans="1:39" x14ac:dyDescent="0.25">
      <c r="A219" s="4" t="s">
        <v>298</v>
      </c>
      <c r="B219" s="1">
        <v>1</v>
      </c>
      <c r="C219" s="1">
        <v>1</v>
      </c>
      <c r="D219" s="1">
        <v>30</v>
      </c>
      <c r="E219" s="1">
        <v>231</v>
      </c>
      <c r="F219" s="1">
        <v>7</v>
      </c>
      <c r="G219" s="1">
        <v>137</v>
      </c>
      <c r="H219" s="1">
        <v>4</v>
      </c>
      <c r="I219" s="1">
        <v>15</v>
      </c>
      <c r="J219" s="1">
        <v>39</v>
      </c>
      <c r="K219" s="1">
        <v>9</v>
      </c>
      <c r="L219" s="1">
        <v>5</v>
      </c>
      <c r="M219" s="1">
        <v>1</v>
      </c>
      <c r="N219" s="1">
        <v>8</v>
      </c>
      <c r="O219" s="1">
        <v>7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3</v>
      </c>
      <c r="W219" s="1">
        <v>11</v>
      </c>
      <c r="X219" s="1">
        <v>1</v>
      </c>
      <c r="Y219" s="3">
        <v>54</v>
      </c>
      <c r="Z219" s="1">
        <v>2625</v>
      </c>
      <c r="AA219" s="1">
        <v>0</v>
      </c>
      <c r="AB219" s="1">
        <v>0</v>
      </c>
      <c r="AC219" s="1">
        <v>1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v>394</v>
      </c>
      <c r="AL219" s="1">
        <v>355</v>
      </c>
      <c r="AM219" s="1">
        <v>0</v>
      </c>
    </row>
    <row r="220" spans="1:39" x14ac:dyDescent="0.25">
      <c r="A220" s="4" t="s">
        <v>299</v>
      </c>
      <c r="B220" s="1">
        <v>0</v>
      </c>
      <c r="C220" s="1">
        <v>1</v>
      </c>
      <c r="D220" s="1">
        <v>2</v>
      </c>
      <c r="E220" s="1">
        <v>983</v>
      </c>
      <c r="F220" s="1">
        <v>76</v>
      </c>
      <c r="G220" s="1">
        <v>184</v>
      </c>
      <c r="H220" s="1">
        <v>180</v>
      </c>
      <c r="I220" s="1">
        <v>138</v>
      </c>
      <c r="J220" s="1">
        <v>27</v>
      </c>
      <c r="K220" s="1">
        <v>1</v>
      </c>
      <c r="L220" s="1">
        <v>6</v>
      </c>
      <c r="M220" s="1">
        <v>3</v>
      </c>
      <c r="N220" s="1">
        <v>4</v>
      </c>
      <c r="O220" s="1">
        <v>7</v>
      </c>
      <c r="P220" s="1">
        <v>0</v>
      </c>
      <c r="Q220" s="1">
        <v>0</v>
      </c>
      <c r="R220" s="1">
        <v>1</v>
      </c>
      <c r="S220" s="1">
        <v>0</v>
      </c>
      <c r="T220" s="1">
        <v>0</v>
      </c>
      <c r="U220" s="1">
        <v>0</v>
      </c>
      <c r="V220" s="1">
        <v>3</v>
      </c>
      <c r="W220" s="1">
        <v>11</v>
      </c>
      <c r="X220" s="1">
        <v>0</v>
      </c>
      <c r="Y220" s="3">
        <v>58</v>
      </c>
      <c r="Z220" s="1">
        <v>2699</v>
      </c>
      <c r="AA220" s="1">
        <v>1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1561</v>
      </c>
      <c r="AL220" s="1">
        <v>1534</v>
      </c>
      <c r="AM220" s="1">
        <v>1</v>
      </c>
    </row>
    <row r="221" spans="1:39" x14ac:dyDescent="0.25">
      <c r="A221" s="4" t="s">
        <v>300</v>
      </c>
      <c r="B221" s="1">
        <v>1</v>
      </c>
      <c r="C221" s="1">
        <v>0</v>
      </c>
      <c r="D221" s="1">
        <v>65</v>
      </c>
      <c r="E221" s="1">
        <v>3</v>
      </c>
      <c r="F221" s="1">
        <v>1</v>
      </c>
      <c r="G221" s="1">
        <v>8</v>
      </c>
      <c r="H221" s="1">
        <v>4</v>
      </c>
      <c r="I221" s="1">
        <v>3</v>
      </c>
      <c r="J221" s="1">
        <v>3</v>
      </c>
      <c r="K221" s="1">
        <v>1</v>
      </c>
      <c r="L221" s="1">
        <v>1</v>
      </c>
      <c r="M221" s="1">
        <v>0</v>
      </c>
      <c r="N221" s="1">
        <v>2</v>
      </c>
      <c r="O221" s="1">
        <v>8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3</v>
      </c>
      <c r="W221" s="1">
        <v>11</v>
      </c>
      <c r="X221" s="1">
        <v>0</v>
      </c>
      <c r="Y221" s="3">
        <v>49</v>
      </c>
      <c r="Z221" s="1">
        <v>2569</v>
      </c>
      <c r="AA221" s="1">
        <v>0</v>
      </c>
      <c r="AB221" s="1">
        <v>0</v>
      </c>
      <c r="AC221" s="1">
        <v>0</v>
      </c>
      <c r="AD221" s="1">
        <v>1</v>
      </c>
      <c r="AE221" s="1">
        <v>0</v>
      </c>
      <c r="AF221" s="1">
        <v>0</v>
      </c>
      <c r="AG221" s="1">
        <v>0</v>
      </c>
      <c r="AH221" s="1">
        <v>1</v>
      </c>
      <c r="AI221" s="1">
        <v>0</v>
      </c>
      <c r="AJ221" s="1">
        <v>0</v>
      </c>
      <c r="AK221" s="1">
        <v>19</v>
      </c>
      <c r="AL221" s="1">
        <v>16</v>
      </c>
      <c r="AM221" s="1">
        <v>0</v>
      </c>
    </row>
    <row r="222" spans="1:39" x14ac:dyDescent="0.25">
      <c r="A222" s="4" t="s">
        <v>301</v>
      </c>
      <c r="B222" s="1">
        <v>0</v>
      </c>
      <c r="C222" s="1">
        <v>0</v>
      </c>
      <c r="D222" s="1">
        <v>37</v>
      </c>
      <c r="E222" s="1">
        <v>0</v>
      </c>
      <c r="F222" s="1">
        <v>4</v>
      </c>
      <c r="G222" s="1">
        <v>5</v>
      </c>
      <c r="H222" s="1">
        <v>6</v>
      </c>
      <c r="I222" s="1">
        <v>0</v>
      </c>
      <c r="J222" s="1">
        <v>4</v>
      </c>
      <c r="K222" s="1">
        <v>1</v>
      </c>
      <c r="L222" s="1">
        <v>1</v>
      </c>
      <c r="M222" s="1">
        <v>0</v>
      </c>
      <c r="N222" s="1">
        <v>3</v>
      </c>
      <c r="O222" s="1">
        <v>3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3</v>
      </c>
      <c r="W222" s="1">
        <v>11</v>
      </c>
      <c r="X222" s="1">
        <v>0</v>
      </c>
      <c r="Y222" s="3">
        <v>69</v>
      </c>
      <c r="Z222" s="1">
        <v>2233</v>
      </c>
      <c r="AA222" s="1">
        <v>0</v>
      </c>
      <c r="AB222" s="1">
        <v>0</v>
      </c>
      <c r="AC222" s="1">
        <v>1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15</v>
      </c>
      <c r="AL222" s="1">
        <v>11</v>
      </c>
      <c r="AM222" s="1">
        <v>0</v>
      </c>
    </row>
    <row r="223" spans="1:39" x14ac:dyDescent="0.25">
      <c r="A223" s="4" t="s">
        <v>302</v>
      </c>
      <c r="B223" s="1">
        <v>0</v>
      </c>
      <c r="C223" s="1">
        <v>1</v>
      </c>
      <c r="D223" s="1">
        <v>89</v>
      </c>
      <c r="E223" s="1">
        <v>562</v>
      </c>
      <c r="F223" s="1">
        <v>21</v>
      </c>
      <c r="G223" s="1">
        <v>464</v>
      </c>
      <c r="H223" s="1">
        <v>28</v>
      </c>
      <c r="I223" s="1">
        <v>10</v>
      </c>
      <c r="J223" s="1">
        <v>32</v>
      </c>
      <c r="K223" s="1">
        <v>3</v>
      </c>
      <c r="L223" s="1">
        <v>7</v>
      </c>
      <c r="M223" s="1">
        <v>8</v>
      </c>
      <c r="N223" s="1">
        <v>11</v>
      </c>
      <c r="O223" s="1">
        <v>5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3</v>
      </c>
      <c r="W223" s="1">
        <v>11</v>
      </c>
      <c r="X223" s="1">
        <v>0</v>
      </c>
      <c r="Y223" s="3">
        <v>55</v>
      </c>
      <c r="Z223" s="1">
        <v>2622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1</v>
      </c>
      <c r="AK223" s="1">
        <v>1085</v>
      </c>
      <c r="AL223" s="1">
        <v>1053</v>
      </c>
      <c r="AM223" s="1">
        <v>0</v>
      </c>
    </row>
    <row r="224" spans="1:39" x14ac:dyDescent="0.25">
      <c r="A224" s="4" t="s">
        <v>303</v>
      </c>
      <c r="B224" s="1">
        <v>1</v>
      </c>
      <c r="C224" s="1">
        <v>0</v>
      </c>
      <c r="D224" s="1">
        <v>49</v>
      </c>
      <c r="E224" s="1">
        <v>5</v>
      </c>
      <c r="F224" s="1">
        <v>9</v>
      </c>
      <c r="G224" s="1">
        <v>20</v>
      </c>
      <c r="H224" s="1">
        <v>6</v>
      </c>
      <c r="I224" s="1">
        <v>8</v>
      </c>
      <c r="J224" s="1">
        <v>21</v>
      </c>
      <c r="K224" s="1">
        <v>2</v>
      </c>
      <c r="L224" s="1">
        <v>2</v>
      </c>
      <c r="M224" s="1">
        <v>0</v>
      </c>
      <c r="N224" s="1">
        <v>4</v>
      </c>
      <c r="O224" s="1">
        <v>6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3</v>
      </c>
      <c r="W224" s="1">
        <v>11</v>
      </c>
      <c r="X224" s="1">
        <v>0</v>
      </c>
      <c r="Y224" s="3">
        <v>45</v>
      </c>
      <c r="Z224" s="1">
        <v>2361</v>
      </c>
      <c r="AA224" s="1">
        <v>0</v>
      </c>
      <c r="AB224" s="1">
        <v>1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48</v>
      </c>
      <c r="AL224" s="1">
        <v>27</v>
      </c>
      <c r="AM224" s="1">
        <v>0</v>
      </c>
    </row>
    <row r="225" spans="1:39" x14ac:dyDescent="0.25">
      <c r="A225" s="4" t="s">
        <v>304</v>
      </c>
      <c r="B225" s="1">
        <v>1</v>
      </c>
      <c r="C225" s="1">
        <v>0</v>
      </c>
      <c r="D225" s="1">
        <v>46</v>
      </c>
      <c r="E225" s="1">
        <v>18</v>
      </c>
      <c r="F225" s="1">
        <v>0</v>
      </c>
      <c r="G225" s="1">
        <v>4</v>
      </c>
      <c r="H225" s="1">
        <v>0</v>
      </c>
      <c r="I225" s="1">
        <v>0</v>
      </c>
      <c r="J225" s="1">
        <v>1</v>
      </c>
      <c r="K225" s="1">
        <v>1</v>
      </c>
      <c r="L225" s="1">
        <v>1</v>
      </c>
      <c r="M225" s="1">
        <v>0</v>
      </c>
      <c r="N225" s="1">
        <v>3</v>
      </c>
      <c r="O225" s="1">
        <v>7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</v>
      </c>
      <c r="W225" s="1">
        <v>11</v>
      </c>
      <c r="X225" s="1">
        <v>0</v>
      </c>
      <c r="Y225" s="3">
        <v>38</v>
      </c>
      <c r="Z225" s="1">
        <v>2366</v>
      </c>
      <c r="AA225" s="1">
        <v>0</v>
      </c>
      <c r="AB225" s="1">
        <v>0</v>
      </c>
      <c r="AC225" s="1">
        <v>0</v>
      </c>
      <c r="AD225" s="1">
        <v>1</v>
      </c>
      <c r="AE225" s="1">
        <v>0</v>
      </c>
      <c r="AF225" s="1">
        <v>0</v>
      </c>
      <c r="AG225" s="1">
        <v>0</v>
      </c>
      <c r="AH225" s="1">
        <v>0</v>
      </c>
      <c r="AI225" s="1">
        <v>1</v>
      </c>
      <c r="AJ225" s="1">
        <v>0</v>
      </c>
      <c r="AK225" s="1">
        <v>22</v>
      </c>
      <c r="AL225" s="1">
        <v>21</v>
      </c>
      <c r="AM225" s="1">
        <v>0</v>
      </c>
    </row>
    <row r="226" spans="1:39" x14ac:dyDescent="0.25">
      <c r="A226" s="4" t="s">
        <v>305</v>
      </c>
      <c r="B226" s="1">
        <v>0</v>
      </c>
      <c r="C226" s="1">
        <v>1</v>
      </c>
      <c r="D226" s="1">
        <v>32</v>
      </c>
      <c r="E226" s="1">
        <v>415</v>
      </c>
      <c r="F226" s="1">
        <v>5</v>
      </c>
      <c r="G226" s="1">
        <v>124</v>
      </c>
      <c r="H226" s="1">
        <v>15</v>
      </c>
      <c r="I226" s="1">
        <v>35</v>
      </c>
      <c r="J226" s="1">
        <v>11</v>
      </c>
      <c r="K226" s="1">
        <v>1</v>
      </c>
      <c r="L226" s="1">
        <v>5</v>
      </c>
      <c r="M226" s="1">
        <v>2</v>
      </c>
      <c r="N226" s="1">
        <v>11</v>
      </c>
      <c r="O226" s="1">
        <v>3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3</v>
      </c>
      <c r="W226" s="1">
        <v>11</v>
      </c>
      <c r="X226" s="1">
        <v>0</v>
      </c>
      <c r="Y226" s="3">
        <v>62</v>
      </c>
      <c r="Z226" s="1">
        <v>2427</v>
      </c>
      <c r="AA226" s="1">
        <v>0</v>
      </c>
      <c r="AB226" s="1">
        <v>0</v>
      </c>
      <c r="AC226" s="1">
        <v>1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1</v>
      </c>
      <c r="AK226" s="1">
        <v>594</v>
      </c>
      <c r="AL226" s="1">
        <v>583</v>
      </c>
      <c r="AM226" s="1">
        <v>0</v>
      </c>
    </row>
    <row r="227" spans="1:39" x14ac:dyDescent="0.25">
      <c r="A227" s="4" t="s">
        <v>97</v>
      </c>
      <c r="B227" s="1">
        <v>1</v>
      </c>
      <c r="C227" s="1">
        <v>0</v>
      </c>
      <c r="D227" s="1">
        <v>54</v>
      </c>
      <c r="E227" s="1">
        <v>5</v>
      </c>
      <c r="F227" s="1">
        <v>3</v>
      </c>
      <c r="G227" s="1">
        <v>10</v>
      </c>
      <c r="H227" s="1">
        <v>12</v>
      </c>
      <c r="I227" s="1">
        <v>7</v>
      </c>
      <c r="J227" s="1">
        <v>20</v>
      </c>
      <c r="K227" s="1">
        <v>4</v>
      </c>
      <c r="L227" s="1">
        <v>3</v>
      </c>
      <c r="M227" s="1">
        <v>1</v>
      </c>
      <c r="N227" s="1">
        <v>3</v>
      </c>
      <c r="O227" s="1">
        <v>7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3</v>
      </c>
      <c r="W227" s="1">
        <v>11</v>
      </c>
      <c r="X227" s="1">
        <v>0</v>
      </c>
      <c r="Y227" s="3">
        <v>47</v>
      </c>
      <c r="Z227" s="1">
        <v>2344</v>
      </c>
      <c r="AA227" s="1">
        <v>0</v>
      </c>
      <c r="AB227" s="1">
        <v>0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37</v>
      </c>
      <c r="AL227" s="1">
        <v>17</v>
      </c>
      <c r="AM227" s="1">
        <v>0</v>
      </c>
    </row>
    <row r="228" spans="1:39" x14ac:dyDescent="0.25">
      <c r="A228" s="4" t="s">
        <v>306</v>
      </c>
      <c r="B228" s="1">
        <v>0</v>
      </c>
      <c r="C228" s="1">
        <v>0</v>
      </c>
      <c r="D228" s="1">
        <v>98</v>
      </c>
      <c r="E228" s="1">
        <v>901</v>
      </c>
      <c r="F228" s="1">
        <v>61</v>
      </c>
      <c r="G228" s="1">
        <v>757</v>
      </c>
      <c r="H228" s="1">
        <v>186</v>
      </c>
      <c r="I228" s="1">
        <v>163</v>
      </c>
      <c r="J228" s="1">
        <v>20</v>
      </c>
      <c r="K228" s="1">
        <v>1</v>
      </c>
      <c r="L228" s="1">
        <v>6</v>
      </c>
      <c r="M228" s="1">
        <v>5</v>
      </c>
      <c r="N228" s="1">
        <v>10</v>
      </c>
      <c r="O228" s="1">
        <v>3</v>
      </c>
      <c r="P228" s="1">
        <v>0</v>
      </c>
      <c r="Q228" s="1">
        <v>1</v>
      </c>
      <c r="R228" s="1">
        <v>0</v>
      </c>
      <c r="S228" s="1">
        <v>0</v>
      </c>
      <c r="T228" s="1">
        <v>0</v>
      </c>
      <c r="U228" s="1">
        <v>0</v>
      </c>
      <c r="V228" s="1">
        <v>3</v>
      </c>
      <c r="W228" s="1">
        <v>11</v>
      </c>
      <c r="X228" s="1">
        <v>0</v>
      </c>
      <c r="Y228" s="3">
        <v>52</v>
      </c>
      <c r="Z228" s="1">
        <v>2403</v>
      </c>
      <c r="AA228" s="1">
        <v>0</v>
      </c>
      <c r="AB228" s="1">
        <v>0</v>
      </c>
      <c r="AC228" s="1">
        <v>0</v>
      </c>
      <c r="AD228" s="1">
        <v>0</v>
      </c>
      <c r="AE228" s="1">
        <v>1</v>
      </c>
      <c r="AF228" s="1">
        <v>0</v>
      </c>
      <c r="AG228" s="1">
        <v>0</v>
      </c>
      <c r="AH228" s="1">
        <v>1</v>
      </c>
      <c r="AI228" s="1">
        <v>0</v>
      </c>
      <c r="AJ228" s="1">
        <v>0</v>
      </c>
      <c r="AK228" s="1">
        <v>2068</v>
      </c>
      <c r="AL228" s="1">
        <v>2048</v>
      </c>
      <c r="AM228" s="1">
        <v>1</v>
      </c>
    </row>
    <row r="229" spans="1:39" x14ac:dyDescent="0.25">
      <c r="A229" s="4" t="s">
        <v>307</v>
      </c>
      <c r="B229" s="1">
        <v>0</v>
      </c>
      <c r="C229" s="1">
        <v>1</v>
      </c>
      <c r="D229" s="1">
        <v>97</v>
      </c>
      <c r="E229" s="1">
        <v>382</v>
      </c>
      <c r="F229" s="1">
        <v>114</v>
      </c>
      <c r="G229" s="1">
        <v>276</v>
      </c>
      <c r="H229" s="1">
        <v>75</v>
      </c>
      <c r="I229" s="1">
        <v>124</v>
      </c>
      <c r="J229" s="1">
        <v>38</v>
      </c>
      <c r="K229" s="1">
        <v>2</v>
      </c>
      <c r="L229" s="1">
        <v>6</v>
      </c>
      <c r="M229" s="1">
        <v>4</v>
      </c>
      <c r="N229" s="1">
        <v>4</v>
      </c>
      <c r="O229" s="1">
        <v>3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3</v>
      </c>
      <c r="W229" s="1">
        <v>11</v>
      </c>
      <c r="X229" s="1">
        <v>0</v>
      </c>
      <c r="Y229" s="3">
        <v>62</v>
      </c>
      <c r="Z229" s="1">
        <v>2712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1</v>
      </c>
      <c r="AI229" s="1">
        <v>0</v>
      </c>
      <c r="AJ229" s="1">
        <v>0</v>
      </c>
      <c r="AK229" s="1">
        <v>971</v>
      </c>
      <c r="AL229" s="1">
        <v>933</v>
      </c>
      <c r="AM229" s="1">
        <v>0</v>
      </c>
    </row>
    <row r="230" spans="1:39" x14ac:dyDescent="0.25">
      <c r="A230" s="4" t="s">
        <v>308</v>
      </c>
      <c r="B230" s="1">
        <v>1</v>
      </c>
      <c r="C230" s="1">
        <v>0</v>
      </c>
      <c r="D230" s="1">
        <v>75</v>
      </c>
      <c r="E230" s="1">
        <v>14</v>
      </c>
      <c r="F230" s="1">
        <v>1</v>
      </c>
      <c r="G230" s="1">
        <v>7</v>
      </c>
      <c r="H230" s="1">
        <v>2</v>
      </c>
      <c r="I230" s="1">
        <v>1</v>
      </c>
      <c r="J230" s="1">
        <v>1</v>
      </c>
      <c r="K230" s="1">
        <v>1</v>
      </c>
      <c r="L230" s="1">
        <v>2</v>
      </c>
      <c r="M230" s="1">
        <v>0</v>
      </c>
      <c r="N230" s="1">
        <v>2</v>
      </c>
      <c r="O230" s="1">
        <v>9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3</v>
      </c>
      <c r="W230" s="1">
        <v>11</v>
      </c>
      <c r="X230" s="1">
        <v>0</v>
      </c>
      <c r="Y230" s="3">
        <v>49</v>
      </c>
      <c r="Z230" s="1">
        <v>2492</v>
      </c>
      <c r="AA230" s="1">
        <v>0</v>
      </c>
      <c r="AB230" s="1">
        <v>0</v>
      </c>
      <c r="AC230" s="1">
        <v>1</v>
      </c>
      <c r="AD230" s="1">
        <v>0</v>
      </c>
      <c r="AE230" s="1">
        <v>0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>
        <v>25</v>
      </c>
      <c r="AL230" s="1">
        <v>24</v>
      </c>
      <c r="AM230" s="1">
        <v>0</v>
      </c>
    </row>
    <row r="231" spans="1:39" x14ac:dyDescent="0.25">
      <c r="A231" s="4" t="s">
        <v>309</v>
      </c>
      <c r="B231" s="1">
        <v>0</v>
      </c>
      <c r="C231" s="1">
        <v>0</v>
      </c>
      <c r="D231" s="1">
        <v>8</v>
      </c>
      <c r="E231" s="1">
        <v>559</v>
      </c>
      <c r="F231" s="1">
        <v>153</v>
      </c>
      <c r="G231" s="1">
        <v>503</v>
      </c>
      <c r="H231" s="1">
        <v>218</v>
      </c>
      <c r="I231" s="1">
        <v>13</v>
      </c>
      <c r="J231" s="1">
        <v>181</v>
      </c>
      <c r="K231" s="1">
        <v>1</v>
      </c>
      <c r="L231" s="1">
        <v>3</v>
      </c>
      <c r="M231" s="1">
        <v>9</v>
      </c>
      <c r="N231" s="1">
        <v>9</v>
      </c>
      <c r="O231" s="1">
        <v>2</v>
      </c>
      <c r="P231" s="1">
        <v>0</v>
      </c>
      <c r="Q231" s="1">
        <v>0</v>
      </c>
      <c r="R231" s="1">
        <v>0</v>
      </c>
      <c r="S231" s="1">
        <v>1</v>
      </c>
      <c r="T231" s="1">
        <v>0</v>
      </c>
      <c r="U231" s="1">
        <v>0</v>
      </c>
      <c r="V231" s="1">
        <v>3</v>
      </c>
      <c r="W231" s="1">
        <v>11</v>
      </c>
      <c r="X231" s="1">
        <v>1</v>
      </c>
      <c r="Y231" s="3">
        <v>30</v>
      </c>
      <c r="Z231" s="1">
        <v>2372</v>
      </c>
      <c r="AA231" s="1">
        <v>0</v>
      </c>
      <c r="AB231" s="1">
        <v>1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v>1446</v>
      </c>
      <c r="AL231" s="1">
        <v>1265</v>
      </c>
      <c r="AM231" s="1">
        <v>1</v>
      </c>
    </row>
    <row r="232" spans="1:39" x14ac:dyDescent="0.25">
      <c r="A232" s="4" t="s">
        <v>310</v>
      </c>
      <c r="B232" s="1">
        <v>0</v>
      </c>
      <c r="C232" s="1">
        <v>1</v>
      </c>
      <c r="D232" s="1">
        <v>37</v>
      </c>
      <c r="E232" s="1">
        <v>789</v>
      </c>
      <c r="F232" s="1">
        <v>0</v>
      </c>
      <c r="G232" s="1">
        <v>133</v>
      </c>
      <c r="H232" s="1">
        <v>0</v>
      </c>
      <c r="I232" s="1">
        <v>28</v>
      </c>
      <c r="J232" s="1">
        <v>152</v>
      </c>
      <c r="K232" s="1">
        <v>7</v>
      </c>
      <c r="L232" s="1">
        <v>11</v>
      </c>
      <c r="M232" s="1">
        <v>5</v>
      </c>
      <c r="N232" s="1">
        <v>8</v>
      </c>
      <c r="O232" s="1">
        <v>7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3</v>
      </c>
      <c r="W232" s="1">
        <v>11</v>
      </c>
      <c r="X232" s="1">
        <v>0</v>
      </c>
      <c r="Y232" s="3">
        <v>62</v>
      </c>
      <c r="Z232" s="1">
        <v>2840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1</v>
      </c>
      <c r="AI232" s="1">
        <v>0</v>
      </c>
      <c r="AJ232" s="1">
        <v>0</v>
      </c>
      <c r="AK232" s="1">
        <v>950</v>
      </c>
      <c r="AL232" s="1">
        <v>798</v>
      </c>
      <c r="AM232" s="1">
        <v>0</v>
      </c>
    </row>
    <row r="233" spans="1:39" x14ac:dyDescent="0.25">
      <c r="A233" s="4" t="s">
        <v>311</v>
      </c>
      <c r="B233" s="1">
        <v>1</v>
      </c>
      <c r="C233" s="1">
        <v>1</v>
      </c>
      <c r="D233" s="1">
        <v>31</v>
      </c>
      <c r="E233" s="1">
        <v>11</v>
      </c>
      <c r="F233" s="1">
        <v>0</v>
      </c>
      <c r="G233" s="1">
        <v>5</v>
      </c>
      <c r="H233" s="1">
        <v>0</v>
      </c>
      <c r="I233" s="1">
        <v>0</v>
      </c>
      <c r="J233" s="1">
        <v>1</v>
      </c>
      <c r="K233" s="1">
        <v>2</v>
      </c>
      <c r="L233" s="1">
        <v>1</v>
      </c>
      <c r="M233" s="1">
        <v>0</v>
      </c>
      <c r="N233" s="1">
        <v>3</v>
      </c>
      <c r="O233" s="1">
        <v>6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3</v>
      </c>
      <c r="W233" s="1">
        <v>11</v>
      </c>
      <c r="X233" s="1">
        <v>0</v>
      </c>
      <c r="Y233" s="3">
        <v>56</v>
      </c>
      <c r="Z233" s="1">
        <v>2183</v>
      </c>
      <c r="AA233" s="1">
        <v>0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1</v>
      </c>
      <c r="AK233" s="1">
        <v>16</v>
      </c>
      <c r="AL233" s="1">
        <v>15</v>
      </c>
      <c r="AM233" s="1">
        <v>0</v>
      </c>
    </row>
    <row r="234" spans="1:39" x14ac:dyDescent="0.25">
      <c r="A234" s="4" t="s">
        <v>312</v>
      </c>
      <c r="B234" s="1">
        <v>1</v>
      </c>
      <c r="C234" s="1">
        <v>0</v>
      </c>
      <c r="D234" s="1">
        <v>40</v>
      </c>
      <c r="E234" s="1">
        <v>1218</v>
      </c>
      <c r="F234" s="1">
        <v>16</v>
      </c>
      <c r="G234" s="1">
        <v>272</v>
      </c>
      <c r="H234" s="1">
        <v>104</v>
      </c>
      <c r="I234" s="1">
        <v>0</v>
      </c>
      <c r="J234" s="1">
        <v>80</v>
      </c>
      <c r="K234" s="1">
        <v>2</v>
      </c>
      <c r="L234" s="1">
        <v>5</v>
      </c>
      <c r="M234" s="1">
        <v>3</v>
      </c>
      <c r="N234" s="1">
        <v>6</v>
      </c>
      <c r="O234" s="1">
        <v>6</v>
      </c>
      <c r="P234" s="1">
        <v>0</v>
      </c>
      <c r="Q234" s="1">
        <v>1</v>
      </c>
      <c r="R234" s="1">
        <v>1</v>
      </c>
      <c r="S234" s="1">
        <v>1</v>
      </c>
      <c r="T234" s="1">
        <v>0</v>
      </c>
      <c r="U234" s="1">
        <v>0</v>
      </c>
      <c r="V234" s="1">
        <v>3</v>
      </c>
      <c r="W234" s="1">
        <v>11</v>
      </c>
      <c r="X234" s="1">
        <v>1</v>
      </c>
      <c r="Y234" s="3">
        <v>48</v>
      </c>
      <c r="Z234" s="1">
        <v>2564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0</v>
      </c>
      <c r="AJ234" s="1">
        <v>0</v>
      </c>
      <c r="AK234" s="1">
        <v>1610</v>
      </c>
      <c r="AL234" s="1">
        <v>1530</v>
      </c>
      <c r="AM234" s="1">
        <v>3</v>
      </c>
    </row>
    <row r="235" spans="1:39" x14ac:dyDescent="0.25">
      <c r="A235" s="4" t="s">
        <v>313</v>
      </c>
      <c r="B235" s="1">
        <v>0</v>
      </c>
      <c r="C235" s="1">
        <v>1</v>
      </c>
      <c r="D235" s="1">
        <v>74</v>
      </c>
      <c r="E235" s="1">
        <v>925</v>
      </c>
      <c r="F235" s="1">
        <v>64</v>
      </c>
      <c r="G235" s="1">
        <v>179</v>
      </c>
      <c r="H235" s="1">
        <v>133</v>
      </c>
      <c r="I235" s="1">
        <v>12</v>
      </c>
      <c r="J235" s="1">
        <v>77</v>
      </c>
      <c r="K235" s="1">
        <v>2</v>
      </c>
      <c r="L235" s="1">
        <v>9</v>
      </c>
      <c r="M235" s="1">
        <v>4</v>
      </c>
      <c r="N235" s="1">
        <v>6</v>
      </c>
      <c r="O235" s="1">
        <v>5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3</v>
      </c>
      <c r="W235" s="1">
        <v>11</v>
      </c>
      <c r="X235" s="1">
        <v>0</v>
      </c>
      <c r="Y235" s="3">
        <v>67</v>
      </c>
      <c r="Z235" s="1">
        <v>2695</v>
      </c>
      <c r="AA235" s="1">
        <v>0</v>
      </c>
      <c r="AB235" s="1">
        <v>1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1</v>
      </c>
      <c r="AI235" s="1">
        <v>0</v>
      </c>
      <c r="AJ235" s="1">
        <v>0</v>
      </c>
      <c r="AK235" s="1">
        <v>1313</v>
      </c>
      <c r="AL235" s="1">
        <v>1236</v>
      </c>
      <c r="AM235" s="1">
        <v>0</v>
      </c>
    </row>
    <row r="236" spans="1:39" x14ac:dyDescent="0.25">
      <c r="A236" s="4" t="s">
        <v>314</v>
      </c>
      <c r="B236" s="1">
        <v>0</v>
      </c>
      <c r="C236" s="1">
        <v>0</v>
      </c>
      <c r="D236" s="1">
        <v>90</v>
      </c>
      <c r="E236" s="1">
        <v>864</v>
      </c>
      <c r="F236" s="1">
        <v>134</v>
      </c>
      <c r="G236" s="1">
        <v>768</v>
      </c>
      <c r="H236" s="1">
        <v>150</v>
      </c>
      <c r="I236" s="1">
        <v>38</v>
      </c>
      <c r="J236" s="1">
        <v>172</v>
      </c>
      <c r="K236" s="1">
        <v>1</v>
      </c>
      <c r="L236" s="1">
        <v>4</v>
      </c>
      <c r="M236" s="1">
        <v>10</v>
      </c>
      <c r="N236" s="1">
        <v>5</v>
      </c>
      <c r="O236" s="1">
        <v>3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3</v>
      </c>
      <c r="W236" s="1">
        <v>11</v>
      </c>
      <c r="X236" s="1">
        <v>0</v>
      </c>
      <c r="Y236" s="3">
        <v>32</v>
      </c>
      <c r="Z236" s="1">
        <v>2826</v>
      </c>
      <c r="AA236" s="1">
        <v>0</v>
      </c>
      <c r="AB236" s="1">
        <v>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1</v>
      </c>
      <c r="AK236" s="1">
        <v>1954</v>
      </c>
      <c r="AL236" s="1">
        <v>1782</v>
      </c>
      <c r="AM236" s="1">
        <v>0</v>
      </c>
    </row>
    <row r="237" spans="1:39" x14ac:dyDescent="0.25">
      <c r="A237" s="4" t="s">
        <v>315</v>
      </c>
      <c r="B237" s="1">
        <v>0</v>
      </c>
      <c r="C237" s="1">
        <v>1</v>
      </c>
      <c r="D237" s="1">
        <v>57</v>
      </c>
      <c r="E237" s="1">
        <v>960</v>
      </c>
      <c r="F237" s="1">
        <v>28</v>
      </c>
      <c r="G237" s="1">
        <v>183</v>
      </c>
      <c r="H237" s="1">
        <v>220</v>
      </c>
      <c r="I237" s="1">
        <v>70</v>
      </c>
      <c r="J237" s="1">
        <v>70</v>
      </c>
      <c r="K237" s="1">
        <v>4</v>
      </c>
      <c r="L237" s="1">
        <v>9</v>
      </c>
      <c r="M237" s="1">
        <v>6</v>
      </c>
      <c r="N237" s="1">
        <v>6</v>
      </c>
      <c r="O237" s="1">
        <v>6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3</v>
      </c>
      <c r="W237" s="1">
        <v>11</v>
      </c>
      <c r="X237" s="1">
        <v>0</v>
      </c>
      <c r="Y237" s="3">
        <v>51</v>
      </c>
      <c r="Z237" s="1">
        <v>2767</v>
      </c>
      <c r="AA237" s="1">
        <v>0</v>
      </c>
      <c r="AB237" s="1">
        <v>0</v>
      </c>
      <c r="AC237" s="1">
        <v>0</v>
      </c>
      <c r="AD237" s="1">
        <v>1</v>
      </c>
      <c r="AE237" s="1">
        <v>0</v>
      </c>
      <c r="AF237" s="1">
        <v>0</v>
      </c>
      <c r="AG237" s="1">
        <v>0</v>
      </c>
      <c r="AH237" s="1">
        <v>0</v>
      </c>
      <c r="AI237" s="1">
        <v>1</v>
      </c>
      <c r="AJ237" s="1">
        <v>0</v>
      </c>
      <c r="AK237" s="1">
        <v>1461</v>
      </c>
      <c r="AL237" s="1">
        <v>1391</v>
      </c>
      <c r="AM237" s="1">
        <v>0</v>
      </c>
    </row>
    <row r="238" spans="1:39" x14ac:dyDescent="0.25">
      <c r="A238" s="4" t="s">
        <v>316</v>
      </c>
      <c r="B238" s="1">
        <v>1</v>
      </c>
      <c r="C238" s="1">
        <v>0</v>
      </c>
      <c r="D238" s="1">
        <v>59</v>
      </c>
      <c r="E238" s="1">
        <v>16</v>
      </c>
      <c r="F238" s="1">
        <v>3</v>
      </c>
      <c r="G238" s="1">
        <v>25</v>
      </c>
      <c r="H238" s="1">
        <v>6</v>
      </c>
      <c r="I238" s="1">
        <v>1</v>
      </c>
      <c r="J238" s="1">
        <v>13</v>
      </c>
      <c r="K238" s="1">
        <v>2</v>
      </c>
      <c r="L238" s="1">
        <v>2</v>
      </c>
      <c r="M238" s="1">
        <v>0</v>
      </c>
      <c r="N238" s="1">
        <v>3</v>
      </c>
      <c r="O238" s="1">
        <v>8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3</v>
      </c>
      <c r="W238" s="1">
        <v>11</v>
      </c>
      <c r="X238" s="1">
        <v>0</v>
      </c>
      <c r="Y238" s="3">
        <v>45</v>
      </c>
      <c r="Z238" s="1">
        <v>2445</v>
      </c>
      <c r="AA238" s="1">
        <v>0</v>
      </c>
      <c r="AB238" s="1">
        <v>0</v>
      </c>
      <c r="AC238" s="1">
        <v>1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0</v>
      </c>
      <c r="AK238" s="1">
        <v>51</v>
      </c>
      <c r="AL238" s="1">
        <v>38</v>
      </c>
      <c r="AM238" s="1">
        <v>0</v>
      </c>
    </row>
    <row r="239" spans="1:39" x14ac:dyDescent="0.25">
      <c r="A239" s="4" t="s">
        <v>317</v>
      </c>
      <c r="B239" s="1">
        <v>1</v>
      </c>
      <c r="C239" s="1">
        <v>0</v>
      </c>
      <c r="D239" s="1">
        <v>52</v>
      </c>
      <c r="E239" s="1">
        <v>3</v>
      </c>
      <c r="F239" s="1">
        <v>3</v>
      </c>
      <c r="G239" s="1">
        <v>7</v>
      </c>
      <c r="H239" s="1">
        <v>0</v>
      </c>
      <c r="I239" s="1">
        <v>2</v>
      </c>
      <c r="J239" s="1">
        <v>11</v>
      </c>
      <c r="K239" s="1">
        <v>2</v>
      </c>
      <c r="L239" s="1">
        <v>1</v>
      </c>
      <c r="M239" s="1">
        <v>0</v>
      </c>
      <c r="N239" s="1">
        <v>3</v>
      </c>
      <c r="O239" s="1">
        <v>6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3</v>
      </c>
      <c r="W239" s="1">
        <v>11</v>
      </c>
      <c r="X239" s="1">
        <v>0</v>
      </c>
      <c r="Y239" s="3">
        <v>35</v>
      </c>
      <c r="Z239" s="1">
        <v>2404</v>
      </c>
      <c r="AA239" s="1">
        <v>0</v>
      </c>
      <c r="AB239" s="1">
        <v>0</v>
      </c>
      <c r="AC239" s="1">
        <v>1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  <c r="AI239" s="1">
        <v>0</v>
      </c>
      <c r="AJ239" s="1">
        <v>0</v>
      </c>
      <c r="AK239" s="1">
        <v>15</v>
      </c>
      <c r="AL239" s="1">
        <v>4</v>
      </c>
      <c r="AM239" s="1">
        <v>0</v>
      </c>
    </row>
    <row r="240" spans="1:39" x14ac:dyDescent="0.25">
      <c r="A240" s="4" t="s">
        <v>318</v>
      </c>
      <c r="B240" s="1">
        <v>0</v>
      </c>
      <c r="C240" s="1">
        <v>0</v>
      </c>
      <c r="D240" s="1">
        <v>5</v>
      </c>
      <c r="E240" s="1">
        <v>168</v>
      </c>
      <c r="F240" s="1">
        <v>148</v>
      </c>
      <c r="G240" s="1">
        <v>444</v>
      </c>
      <c r="H240" s="1">
        <v>32</v>
      </c>
      <c r="I240" s="1">
        <v>172</v>
      </c>
      <c r="J240" s="1">
        <v>148</v>
      </c>
      <c r="K240" s="1">
        <v>1</v>
      </c>
      <c r="L240" s="1">
        <v>6</v>
      </c>
      <c r="M240" s="1">
        <v>9</v>
      </c>
      <c r="N240" s="1">
        <v>13</v>
      </c>
      <c r="O240" s="1">
        <v>2</v>
      </c>
      <c r="P240" s="1">
        <v>0</v>
      </c>
      <c r="Q240" s="1">
        <v>1</v>
      </c>
      <c r="R240" s="1">
        <v>1</v>
      </c>
      <c r="S240" s="1">
        <v>1</v>
      </c>
      <c r="T240" s="1">
        <v>1</v>
      </c>
      <c r="U240" s="1">
        <v>0</v>
      </c>
      <c r="V240" s="1">
        <v>3</v>
      </c>
      <c r="W240" s="1">
        <v>11</v>
      </c>
      <c r="X240" s="1">
        <v>1</v>
      </c>
      <c r="Y240" s="3">
        <v>46</v>
      </c>
      <c r="Z240" s="1">
        <v>2609</v>
      </c>
      <c r="AA240" s="1">
        <v>1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1</v>
      </c>
      <c r="AI240" s="1">
        <v>0</v>
      </c>
      <c r="AJ240" s="1">
        <v>0</v>
      </c>
      <c r="AK240" s="1">
        <v>964</v>
      </c>
      <c r="AL240" s="1">
        <v>816</v>
      </c>
      <c r="AM240" s="1">
        <v>4</v>
      </c>
    </row>
    <row r="241" spans="1:39" x14ac:dyDescent="0.25">
      <c r="A241" s="4" t="s">
        <v>319</v>
      </c>
      <c r="B241" s="1">
        <v>0</v>
      </c>
      <c r="C241" s="1">
        <v>0</v>
      </c>
      <c r="D241" s="1">
        <v>92</v>
      </c>
      <c r="E241" s="1">
        <v>45</v>
      </c>
      <c r="F241" s="1">
        <v>47</v>
      </c>
      <c r="G241" s="1">
        <v>52</v>
      </c>
      <c r="H241" s="1">
        <v>21</v>
      </c>
      <c r="I241" s="1">
        <v>20</v>
      </c>
      <c r="J241" s="1">
        <v>25</v>
      </c>
      <c r="K241" s="1">
        <v>2</v>
      </c>
      <c r="L241" s="1">
        <v>3</v>
      </c>
      <c r="M241" s="1">
        <v>1</v>
      </c>
      <c r="N241" s="1">
        <v>5</v>
      </c>
      <c r="O241" s="1">
        <v>6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3</v>
      </c>
      <c r="W241" s="1">
        <v>11</v>
      </c>
      <c r="X241" s="1">
        <v>0</v>
      </c>
      <c r="Y241" s="3">
        <v>62</v>
      </c>
      <c r="Z241" s="1">
        <v>2804</v>
      </c>
      <c r="AA241" s="1">
        <v>0</v>
      </c>
      <c r="AB241" s="1">
        <v>0</v>
      </c>
      <c r="AC241" s="1">
        <v>0</v>
      </c>
      <c r="AD241" s="1">
        <v>1</v>
      </c>
      <c r="AE241" s="1">
        <v>0</v>
      </c>
      <c r="AF241" s="1">
        <v>1</v>
      </c>
      <c r="AG241" s="1">
        <v>0</v>
      </c>
      <c r="AH241" s="1">
        <v>0</v>
      </c>
      <c r="AI241" s="1">
        <v>0</v>
      </c>
      <c r="AJ241" s="1">
        <v>0</v>
      </c>
      <c r="AK241" s="1">
        <v>185</v>
      </c>
      <c r="AL241" s="1">
        <v>160</v>
      </c>
      <c r="AM241" s="1">
        <v>0</v>
      </c>
    </row>
    <row r="242" spans="1:39" x14ac:dyDescent="0.25">
      <c r="A242" s="4" t="s">
        <v>320</v>
      </c>
      <c r="B242" s="1">
        <v>1</v>
      </c>
      <c r="C242" s="1">
        <v>1</v>
      </c>
      <c r="D242" s="1">
        <v>77</v>
      </c>
      <c r="E242" s="1">
        <v>650</v>
      </c>
      <c r="F242" s="1">
        <v>28</v>
      </c>
      <c r="G242" s="1">
        <v>353</v>
      </c>
      <c r="H242" s="1">
        <v>45</v>
      </c>
      <c r="I242" s="1">
        <v>42</v>
      </c>
      <c r="J242" s="1">
        <v>30</v>
      </c>
      <c r="K242" s="1">
        <v>5</v>
      </c>
      <c r="L242" s="1">
        <v>4</v>
      </c>
      <c r="M242" s="1">
        <v>6</v>
      </c>
      <c r="N242" s="1">
        <v>11</v>
      </c>
      <c r="O242" s="1">
        <v>8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3</v>
      </c>
      <c r="W242" s="1">
        <v>11</v>
      </c>
      <c r="X242" s="1">
        <v>0</v>
      </c>
      <c r="Y242" s="3">
        <v>53</v>
      </c>
      <c r="Z242" s="1">
        <v>2828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1">
        <v>0</v>
      </c>
      <c r="AG242" s="1">
        <v>0</v>
      </c>
      <c r="AH242" s="1">
        <v>1</v>
      </c>
      <c r="AI242" s="1">
        <v>0</v>
      </c>
      <c r="AJ242" s="1">
        <v>0</v>
      </c>
      <c r="AK242" s="1">
        <v>1118</v>
      </c>
      <c r="AL242" s="1">
        <v>1088</v>
      </c>
      <c r="AM242" s="1">
        <v>0</v>
      </c>
    </row>
    <row r="243" spans="1:39" x14ac:dyDescent="0.25">
      <c r="A243" s="4" t="s">
        <v>321</v>
      </c>
      <c r="B243" s="1">
        <v>1</v>
      </c>
      <c r="C243" s="1">
        <v>0</v>
      </c>
      <c r="D243" s="1">
        <v>35</v>
      </c>
      <c r="E243" s="1">
        <v>24</v>
      </c>
      <c r="F243" s="1">
        <v>0</v>
      </c>
      <c r="G243" s="1">
        <v>8</v>
      </c>
      <c r="H243" s="1">
        <v>0</v>
      </c>
      <c r="I243" s="1">
        <v>0</v>
      </c>
      <c r="J243" s="1">
        <v>1</v>
      </c>
      <c r="K243" s="1">
        <v>2</v>
      </c>
      <c r="L243" s="1">
        <v>1</v>
      </c>
      <c r="M243" s="1">
        <v>0</v>
      </c>
      <c r="N243" s="1">
        <v>3</v>
      </c>
      <c r="O243" s="1">
        <v>6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3</v>
      </c>
      <c r="W243" s="1">
        <v>11</v>
      </c>
      <c r="X243" s="1">
        <v>0</v>
      </c>
      <c r="Y243" s="3">
        <v>46</v>
      </c>
      <c r="Z243" s="1">
        <v>2783</v>
      </c>
      <c r="AA243" s="1">
        <v>0</v>
      </c>
      <c r="AB243" s="1">
        <v>0</v>
      </c>
      <c r="AC243" s="1">
        <v>1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1</v>
      </c>
      <c r="AK243" s="1">
        <v>32</v>
      </c>
      <c r="AL243" s="1">
        <v>31</v>
      </c>
      <c r="AM243" s="1">
        <v>0</v>
      </c>
    </row>
    <row r="244" spans="1:39" x14ac:dyDescent="0.25">
      <c r="A244" s="4" t="s">
        <v>322</v>
      </c>
      <c r="B244" s="1">
        <v>0</v>
      </c>
      <c r="C244" s="1">
        <v>1</v>
      </c>
      <c r="D244" s="1">
        <v>48</v>
      </c>
      <c r="E244" s="1">
        <v>918</v>
      </c>
      <c r="F244" s="1">
        <v>21</v>
      </c>
      <c r="G244" s="1">
        <v>118</v>
      </c>
      <c r="H244" s="1">
        <v>13</v>
      </c>
      <c r="I244" s="1">
        <v>10</v>
      </c>
      <c r="J244" s="1">
        <v>21</v>
      </c>
      <c r="K244" s="1">
        <v>3</v>
      </c>
      <c r="L244" s="1">
        <v>8</v>
      </c>
      <c r="M244" s="1">
        <v>3</v>
      </c>
      <c r="N244" s="1">
        <v>5</v>
      </c>
      <c r="O244" s="1">
        <v>6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1">
        <v>0</v>
      </c>
      <c r="V244" s="1">
        <v>3</v>
      </c>
      <c r="W244" s="1">
        <v>11</v>
      </c>
      <c r="X244" s="1">
        <v>0</v>
      </c>
      <c r="Y244" s="3">
        <v>59</v>
      </c>
      <c r="Z244" s="1">
        <v>2780</v>
      </c>
      <c r="AA244" s="1">
        <v>0</v>
      </c>
      <c r="AB244" s="1">
        <v>0</v>
      </c>
      <c r="AC244" s="1">
        <v>0</v>
      </c>
      <c r="AD244" s="1">
        <v>1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1080</v>
      </c>
      <c r="AL244" s="1">
        <v>1059</v>
      </c>
      <c r="AM244" s="1">
        <v>1</v>
      </c>
    </row>
    <row r="245" spans="1:39" x14ac:dyDescent="0.25">
      <c r="A245" s="4" t="s">
        <v>323</v>
      </c>
      <c r="B245" s="1">
        <v>0</v>
      </c>
      <c r="C245" s="1">
        <v>1</v>
      </c>
      <c r="D245" s="1">
        <v>97</v>
      </c>
      <c r="E245" s="1">
        <v>138</v>
      </c>
      <c r="F245" s="1">
        <v>33</v>
      </c>
      <c r="G245" s="1">
        <v>87</v>
      </c>
      <c r="H245" s="1">
        <v>28</v>
      </c>
      <c r="I245" s="1">
        <v>24</v>
      </c>
      <c r="J245" s="1">
        <v>12</v>
      </c>
      <c r="K245" s="1">
        <v>4</v>
      </c>
      <c r="L245" s="1">
        <v>3</v>
      </c>
      <c r="M245" s="1">
        <v>2</v>
      </c>
      <c r="N245" s="1">
        <v>7</v>
      </c>
      <c r="O245" s="1">
        <v>3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3</v>
      </c>
      <c r="W245" s="1">
        <v>11</v>
      </c>
      <c r="X245" s="1">
        <v>0</v>
      </c>
      <c r="Y245" s="3">
        <v>56</v>
      </c>
      <c r="Z245" s="1">
        <v>2774</v>
      </c>
      <c r="AA245" s="1">
        <v>0</v>
      </c>
      <c r="AB245" s="1">
        <v>0</v>
      </c>
      <c r="AC245" s="1">
        <v>1</v>
      </c>
      <c r="AD245" s="1">
        <v>0</v>
      </c>
      <c r="AE245" s="1">
        <v>0</v>
      </c>
      <c r="AF245" s="1">
        <v>0</v>
      </c>
      <c r="AG245" s="1">
        <v>0</v>
      </c>
      <c r="AH245" s="1">
        <v>1</v>
      </c>
      <c r="AI245" s="1">
        <v>0</v>
      </c>
      <c r="AJ245" s="1">
        <v>0</v>
      </c>
      <c r="AK245" s="1">
        <v>310</v>
      </c>
      <c r="AL245" s="1">
        <v>298</v>
      </c>
      <c r="AM245" s="1">
        <v>0</v>
      </c>
    </row>
    <row r="246" spans="1:39" x14ac:dyDescent="0.25">
      <c r="A246" s="4" t="s">
        <v>324</v>
      </c>
      <c r="B246" s="1">
        <v>1</v>
      </c>
      <c r="C246" s="1">
        <v>1</v>
      </c>
      <c r="D246" s="1">
        <v>95</v>
      </c>
      <c r="E246" s="1">
        <v>12</v>
      </c>
      <c r="F246" s="1">
        <v>4</v>
      </c>
      <c r="G246" s="1">
        <v>2</v>
      </c>
      <c r="H246" s="1">
        <v>10</v>
      </c>
      <c r="I246" s="1">
        <v>6</v>
      </c>
      <c r="J246" s="1">
        <v>10</v>
      </c>
      <c r="K246" s="1">
        <v>4</v>
      </c>
      <c r="L246" s="1">
        <v>2</v>
      </c>
      <c r="M246" s="1">
        <v>0</v>
      </c>
      <c r="N246" s="1">
        <v>4</v>
      </c>
      <c r="O246" s="1">
        <v>5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3</v>
      </c>
      <c r="W246" s="1">
        <v>11</v>
      </c>
      <c r="X246" s="1">
        <v>0</v>
      </c>
      <c r="Y246" s="3">
        <v>56</v>
      </c>
      <c r="Z246" s="1">
        <v>2549</v>
      </c>
      <c r="AA246" s="1">
        <v>0</v>
      </c>
      <c r="AB246" s="1">
        <v>0</v>
      </c>
      <c r="AC246" s="1">
        <v>1</v>
      </c>
      <c r="AD246" s="1">
        <v>0</v>
      </c>
      <c r="AE246" s="1">
        <v>0</v>
      </c>
      <c r="AF246" s="1">
        <v>0</v>
      </c>
      <c r="AG246" s="1">
        <v>0</v>
      </c>
      <c r="AH246" s="1">
        <v>1</v>
      </c>
      <c r="AI246" s="1">
        <v>0</v>
      </c>
      <c r="AJ246" s="1">
        <v>0</v>
      </c>
      <c r="AK246" s="1">
        <v>34</v>
      </c>
      <c r="AL246" s="1">
        <v>24</v>
      </c>
      <c r="AM246" s="1">
        <v>0</v>
      </c>
    </row>
    <row r="247" spans="1:39" x14ac:dyDescent="0.25">
      <c r="A247" s="4" t="s">
        <v>325</v>
      </c>
      <c r="B247" s="1">
        <v>2</v>
      </c>
      <c r="C247" s="1">
        <v>1</v>
      </c>
      <c r="D247" s="1">
        <v>24</v>
      </c>
      <c r="E247" s="1">
        <v>11</v>
      </c>
      <c r="F247" s="1">
        <v>0</v>
      </c>
      <c r="G247" s="1">
        <v>4</v>
      </c>
      <c r="H247" s="1">
        <v>0</v>
      </c>
      <c r="I247" s="1">
        <v>0</v>
      </c>
      <c r="J247" s="1">
        <v>2</v>
      </c>
      <c r="K247" s="1">
        <v>1</v>
      </c>
      <c r="L247" s="1">
        <v>1</v>
      </c>
      <c r="M247" s="1">
        <v>0</v>
      </c>
      <c r="N247" s="1">
        <v>2</v>
      </c>
      <c r="O247" s="1">
        <v>8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3</v>
      </c>
      <c r="W247" s="1">
        <v>11</v>
      </c>
      <c r="X247" s="1">
        <v>0</v>
      </c>
      <c r="Y247" s="3">
        <v>63</v>
      </c>
      <c r="Z247" s="1">
        <v>2362</v>
      </c>
      <c r="AA247" s="1">
        <v>0</v>
      </c>
      <c r="AB247" s="1">
        <v>0</v>
      </c>
      <c r="AC247" s="1">
        <v>1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1</v>
      </c>
      <c r="AK247" s="1">
        <v>15</v>
      </c>
      <c r="AL247" s="1">
        <v>13</v>
      </c>
      <c r="AM247" s="1">
        <v>0</v>
      </c>
    </row>
    <row r="248" spans="1:39" x14ac:dyDescent="0.25">
      <c r="A248" s="4" t="s">
        <v>326</v>
      </c>
      <c r="B248" s="1">
        <v>1</v>
      </c>
      <c r="C248" s="1">
        <v>0</v>
      </c>
      <c r="D248" s="1">
        <v>60</v>
      </c>
      <c r="E248" s="1">
        <v>1</v>
      </c>
      <c r="F248" s="1">
        <v>2</v>
      </c>
      <c r="G248" s="1">
        <v>8</v>
      </c>
      <c r="H248" s="1">
        <v>4</v>
      </c>
      <c r="I248" s="1">
        <v>3</v>
      </c>
      <c r="J248" s="1">
        <v>13</v>
      </c>
      <c r="K248" s="1">
        <v>2</v>
      </c>
      <c r="L248" s="1">
        <v>1</v>
      </c>
      <c r="M248" s="1">
        <v>1</v>
      </c>
      <c r="N248" s="1">
        <v>2</v>
      </c>
      <c r="O248" s="1">
        <v>7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3</v>
      </c>
      <c r="W248" s="1">
        <v>11</v>
      </c>
      <c r="X248" s="1">
        <v>1</v>
      </c>
      <c r="Y248" s="3">
        <v>41</v>
      </c>
      <c r="Z248" s="1">
        <v>2786</v>
      </c>
      <c r="AA248" s="1">
        <v>1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18</v>
      </c>
      <c r="AL248" s="1">
        <v>5</v>
      </c>
      <c r="AM248" s="1">
        <v>1</v>
      </c>
    </row>
    <row r="249" spans="1:39" x14ac:dyDescent="0.25">
      <c r="A249" s="4" t="s">
        <v>327</v>
      </c>
      <c r="B249" s="1">
        <v>0</v>
      </c>
      <c r="C249" s="1">
        <v>2</v>
      </c>
      <c r="D249" s="1">
        <v>46</v>
      </c>
      <c r="E249" s="1">
        <v>554</v>
      </c>
      <c r="F249" s="1">
        <v>41</v>
      </c>
      <c r="G249" s="1">
        <v>215</v>
      </c>
      <c r="H249" s="1">
        <v>11</v>
      </c>
      <c r="I249" s="1">
        <v>0</v>
      </c>
      <c r="J249" s="1">
        <v>24</v>
      </c>
      <c r="K249" s="1">
        <v>3</v>
      </c>
      <c r="L249" s="1">
        <v>10</v>
      </c>
      <c r="M249" s="1">
        <v>2</v>
      </c>
      <c r="N249" s="1">
        <v>10</v>
      </c>
      <c r="O249" s="1">
        <v>5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3</v>
      </c>
      <c r="W249" s="1">
        <v>11</v>
      </c>
      <c r="X249" s="1">
        <v>0</v>
      </c>
      <c r="Y249" s="3">
        <v>52</v>
      </c>
      <c r="Z249" s="1">
        <v>2562</v>
      </c>
      <c r="AA249" s="1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821</v>
      </c>
      <c r="AL249" s="1">
        <v>797</v>
      </c>
      <c r="AM249" s="1">
        <v>0</v>
      </c>
    </row>
    <row r="250" spans="1:39" x14ac:dyDescent="0.25">
      <c r="A250" s="4" t="s">
        <v>328</v>
      </c>
      <c r="B250" s="1">
        <v>1</v>
      </c>
      <c r="C250" s="1">
        <v>0</v>
      </c>
      <c r="D250" s="1">
        <v>85</v>
      </c>
      <c r="E250" s="1">
        <v>167</v>
      </c>
      <c r="F250" s="1">
        <v>2</v>
      </c>
      <c r="G250" s="1">
        <v>62</v>
      </c>
      <c r="H250" s="1">
        <v>24</v>
      </c>
      <c r="I250" s="1">
        <v>13</v>
      </c>
      <c r="J250" s="1">
        <v>7</v>
      </c>
      <c r="K250" s="1">
        <v>4</v>
      </c>
      <c r="L250" s="1">
        <v>4</v>
      </c>
      <c r="M250" s="1">
        <v>1</v>
      </c>
      <c r="N250" s="1">
        <v>6</v>
      </c>
      <c r="O250" s="1">
        <v>5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3</v>
      </c>
      <c r="W250" s="1">
        <v>11</v>
      </c>
      <c r="X250" s="1">
        <v>0</v>
      </c>
      <c r="Y250" s="3">
        <v>50</v>
      </c>
      <c r="Z250" s="1">
        <v>2171</v>
      </c>
      <c r="AA250" s="1">
        <v>0</v>
      </c>
      <c r="AB250" s="1">
        <v>1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1</v>
      </c>
      <c r="AJ250" s="1">
        <v>0</v>
      </c>
      <c r="AK250" s="1">
        <v>268</v>
      </c>
      <c r="AL250" s="1">
        <v>261</v>
      </c>
      <c r="AM250" s="1">
        <v>0</v>
      </c>
    </row>
    <row r="251" spans="1:39" x14ac:dyDescent="0.25">
      <c r="A251" s="4" t="s">
        <v>329</v>
      </c>
      <c r="B251" s="1">
        <v>1</v>
      </c>
      <c r="C251" s="1">
        <v>0</v>
      </c>
      <c r="D251" s="1">
        <v>31</v>
      </c>
      <c r="E251" s="1">
        <v>9</v>
      </c>
      <c r="F251" s="1">
        <v>0</v>
      </c>
      <c r="G251" s="1">
        <v>6</v>
      </c>
      <c r="H251" s="1">
        <v>4</v>
      </c>
      <c r="I251" s="1">
        <v>1</v>
      </c>
      <c r="J251" s="1">
        <v>5</v>
      </c>
      <c r="K251" s="1">
        <v>1</v>
      </c>
      <c r="L251" s="1">
        <v>1</v>
      </c>
      <c r="M251" s="1">
        <v>0</v>
      </c>
      <c r="N251" s="1">
        <v>2</v>
      </c>
      <c r="O251" s="1">
        <v>9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3</v>
      </c>
      <c r="W251" s="1">
        <v>11</v>
      </c>
      <c r="X251" s="1">
        <v>0</v>
      </c>
      <c r="Y251" s="3">
        <v>42</v>
      </c>
      <c r="Z251" s="1">
        <v>2742</v>
      </c>
      <c r="AA251" s="1">
        <v>0</v>
      </c>
      <c r="AB251" s="1">
        <v>1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1</v>
      </c>
      <c r="AK251" s="1">
        <v>20</v>
      </c>
      <c r="AL251" s="1">
        <v>15</v>
      </c>
      <c r="AM251" s="1">
        <v>0</v>
      </c>
    </row>
    <row r="252" spans="1:39" x14ac:dyDescent="0.25">
      <c r="A252" s="4" t="s">
        <v>330</v>
      </c>
      <c r="B252" s="1">
        <v>1</v>
      </c>
      <c r="C252" s="1">
        <v>1</v>
      </c>
      <c r="D252" s="1">
        <v>9</v>
      </c>
      <c r="E252" s="1">
        <v>177</v>
      </c>
      <c r="F252" s="1">
        <v>2</v>
      </c>
      <c r="G252" s="1">
        <v>71</v>
      </c>
      <c r="H252" s="1">
        <v>3</v>
      </c>
      <c r="I252" s="1">
        <v>2</v>
      </c>
      <c r="J252" s="1">
        <v>20</v>
      </c>
      <c r="K252" s="1">
        <v>6</v>
      </c>
      <c r="L252" s="1">
        <v>5</v>
      </c>
      <c r="M252" s="1">
        <v>2</v>
      </c>
      <c r="N252" s="1">
        <v>4</v>
      </c>
      <c r="O252" s="1">
        <v>8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3</v>
      </c>
      <c r="W252" s="1">
        <v>11</v>
      </c>
      <c r="X252" s="1">
        <v>1</v>
      </c>
      <c r="Y252" s="3">
        <v>68</v>
      </c>
      <c r="Z252" s="1">
        <v>2670</v>
      </c>
      <c r="AA252" s="1">
        <v>0</v>
      </c>
      <c r="AB252" s="1">
        <v>0</v>
      </c>
      <c r="AC252" s="1">
        <v>0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1</v>
      </c>
      <c r="AJ252" s="1">
        <v>0</v>
      </c>
      <c r="AK252" s="1">
        <v>255</v>
      </c>
      <c r="AL252" s="1">
        <v>235</v>
      </c>
      <c r="AM252" s="1">
        <v>0</v>
      </c>
    </row>
    <row r="253" spans="1:39" x14ac:dyDescent="0.25">
      <c r="A253" s="4" t="s">
        <v>331</v>
      </c>
      <c r="B253" s="1">
        <v>1</v>
      </c>
      <c r="C253" s="1">
        <v>1</v>
      </c>
      <c r="D253" s="1">
        <v>30</v>
      </c>
      <c r="E253" s="1">
        <v>38</v>
      </c>
      <c r="F253" s="1">
        <v>4</v>
      </c>
      <c r="G253" s="1">
        <v>22</v>
      </c>
      <c r="H253" s="1">
        <v>4</v>
      </c>
      <c r="I253" s="1">
        <v>2</v>
      </c>
      <c r="J253" s="1">
        <v>20</v>
      </c>
      <c r="K253" s="1">
        <v>4</v>
      </c>
      <c r="L253" s="1">
        <v>3</v>
      </c>
      <c r="M253" s="1">
        <v>1</v>
      </c>
      <c r="N253" s="1">
        <v>3</v>
      </c>
      <c r="O253" s="1">
        <v>7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3</v>
      </c>
      <c r="W253" s="1">
        <v>11</v>
      </c>
      <c r="X253" s="1">
        <v>0</v>
      </c>
      <c r="Y253" s="3">
        <v>54</v>
      </c>
      <c r="Z253" s="1">
        <v>2631</v>
      </c>
      <c r="AA253" s="1">
        <v>0</v>
      </c>
      <c r="AB253" s="1">
        <v>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1</v>
      </c>
      <c r="AJ253" s="1">
        <v>0</v>
      </c>
      <c r="AK253" s="1">
        <v>70</v>
      </c>
      <c r="AL253" s="1">
        <v>50</v>
      </c>
      <c r="AM253" s="1">
        <v>0</v>
      </c>
    </row>
    <row r="254" spans="1:39" x14ac:dyDescent="0.25">
      <c r="A254" s="4" t="s">
        <v>332</v>
      </c>
      <c r="B254" s="1">
        <v>0</v>
      </c>
      <c r="C254" s="1">
        <v>0</v>
      </c>
      <c r="D254" s="1">
        <v>47</v>
      </c>
      <c r="E254" s="1">
        <v>483</v>
      </c>
      <c r="F254" s="1">
        <v>84</v>
      </c>
      <c r="G254" s="1">
        <v>398</v>
      </c>
      <c r="H254" s="1">
        <v>205</v>
      </c>
      <c r="I254" s="1">
        <v>84</v>
      </c>
      <c r="J254" s="1">
        <v>241</v>
      </c>
      <c r="K254" s="1">
        <v>1</v>
      </c>
      <c r="L254" s="1">
        <v>3</v>
      </c>
      <c r="M254" s="1">
        <v>7</v>
      </c>
      <c r="N254" s="1">
        <v>8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3</v>
      </c>
      <c r="W254" s="1">
        <v>11</v>
      </c>
      <c r="X254" s="1">
        <v>0</v>
      </c>
      <c r="Y254" s="3">
        <v>57</v>
      </c>
      <c r="Z254" s="1">
        <v>2162</v>
      </c>
      <c r="AA254" s="1">
        <v>0</v>
      </c>
      <c r="AB254" s="1">
        <v>1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1</v>
      </c>
      <c r="AI254" s="1">
        <v>0</v>
      </c>
      <c r="AJ254" s="1">
        <v>0</v>
      </c>
      <c r="AK254" s="1">
        <v>1254</v>
      </c>
      <c r="AL254" s="1">
        <v>1013</v>
      </c>
      <c r="AM254" s="1">
        <v>1</v>
      </c>
    </row>
    <row r="255" spans="1:39" x14ac:dyDescent="0.25">
      <c r="A255" s="4" t="s">
        <v>333</v>
      </c>
      <c r="B255" s="1">
        <v>1</v>
      </c>
      <c r="C255" s="1">
        <v>1</v>
      </c>
      <c r="D255" s="1">
        <v>70</v>
      </c>
      <c r="E255" s="1">
        <v>77</v>
      </c>
      <c r="F255" s="1">
        <v>2</v>
      </c>
      <c r="G255" s="1">
        <v>35</v>
      </c>
      <c r="H255" s="1">
        <v>0</v>
      </c>
      <c r="I255" s="1">
        <v>1</v>
      </c>
      <c r="J255" s="1">
        <v>69</v>
      </c>
      <c r="K255" s="1">
        <v>4</v>
      </c>
      <c r="L255" s="1">
        <v>3</v>
      </c>
      <c r="M255" s="1">
        <v>2</v>
      </c>
      <c r="N255" s="1">
        <v>2</v>
      </c>
      <c r="O255" s="1">
        <v>7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3</v>
      </c>
      <c r="W255" s="1">
        <v>11</v>
      </c>
      <c r="X255" s="1">
        <v>1</v>
      </c>
      <c r="Y255" s="3">
        <v>50</v>
      </c>
      <c r="Z255" s="1">
        <v>2781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1</v>
      </c>
      <c r="AK255" s="1">
        <v>115</v>
      </c>
      <c r="AL255" s="1">
        <v>46</v>
      </c>
      <c r="AM255" s="1">
        <v>1</v>
      </c>
    </row>
    <row r="256" spans="1:39" x14ac:dyDescent="0.25">
      <c r="A256" s="4" t="s">
        <v>334</v>
      </c>
      <c r="B256" s="1">
        <v>0</v>
      </c>
      <c r="C256" s="1">
        <v>0</v>
      </c>
      <c r="D256" s="1">
        <v>13</v>
      </c>
      <c r="E256" s="1">
        <v>182</v>
      </c>
      <c r="F256" s="1">
        <v>74</v>
      </c>
      <c r="G256" s="1">
        <v>298</v>
      </c>
      <c r="H256" s="1">
        <v>162</v>
      </c>
      <c r="I256" s="1">
        <v>149</v>
      </c>
      <c r="J256" s="1">
        <v>116</v>
      </c>
      <c r="K256" s="1">
        <v>1</v>
      </c>
      <c r="L256" s="1">
        <v>3</v>
      </c>
      <c r="M256" s="1">
        <v>3</v>
      </c>
      <c r="N256" s="1">
        <v>6</v>
      </c>
      <c r="O256" s="1">
        <v>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3</v>
      </c>
      <c r="W256" s="1">
        <v>11</v>
      </c>
      <c r="X256" s="1">
        <v>0</v>
      </c>
      <c r="Y256" s="3">
        <v>50</v>
      </c>
      <c r="Z256" s="1">
        <v>2534</v>
      </c>
      <c r="AA256" s="1">
        <v>0</v>
      </c>
      <c r="AB256" s="1">
        <v>1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  <c r="AI256" s="1">
        <v>0</v>
      </c>
      <c r="AJ256" s="1">
        <v>0</v>
      </c>
      <c r="AK256" s="1">
        <v>865</v>
      </c>
      <c r="AL256" s="1">
        <v>749</v>
      </c>
      <c r="AM256" s="1">
        <v>0</v>
      </c>
    </row>
    <row r="257" spans="1:39" x14ac:dyDescent="0.25">
      <c r="A257" s="4" t="s">
        <v>335</v>
      </c>
      <c r="B257" s="1">
        <v>1</v>
      </c>
      <c r="C257" s="1">
        <v>0</v>
      </c>
      <c r="D257" s="1">
        <v>11</v>
      </c>
      <c r="E257" s="1">
        <v>10</v>
      </c>
      <c r="F257" s="1">
        <v>7</v>
      </c>
      <c r="G257" s="1">
        <v>19</v>
      </c>
      <c r="H257" s="1">
        <v>8</v>
      </c>
      <c r="I257" s="1">
        <v>2</v>
      </c>
      <c r="J257" s="1">
        <v>21</v>
      </c>
      <c r="K257" s="1">
        <v>2</v>
      </c>
      <c r="L257" s="1">
        <v>2</v>
      </c>
      <c r="M257" s="1">
        <v>2</v>
      </c>
      <c r="N257" s="1">
        <v>2</v>
      </c>
      <c r="O257" s="1">
        <v>6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3</v>
      </c>
      <c r="W257" s="1">
        <v>11</v>
      </c>
      <c r="X257" s="1">
        <v>0</v>
      </c>
      <c r="Y257" s="3">
        <v>50</v>
      </c>
      <c r="Z257" s="1">
        <v>2427</v>
      </c>
      <c r="AA257" s="1">
        <v>0</v>
      </c>
      <c r="AB257" s="1">
        <v>0</v>
      </c>
      <c r="AC257" s="1">
        <v>0</v>
      </c>
      <c r="AD257" s="1">
        <v>1</v>
      </c>
      <c r="AE257" s="1">
        <v>0</v>
      </c>
      <c r="AF257" s="1">
        <v>0</v>
      </c>
      <c r="AG257" s="1">
        <v>0</v>
      </c>
      <c r="AH257" s="1">
        <v>1</v>
      </c>
      <c r="AI257" s="1">
        <v>0</v>
      </c>
      <c r="AJ257" s="1">
        <v>0</v>
      </c>
      <c r="AK257" s="1">
        <v>46</v>
      </c>
      <c r="AL257" s="1">
        <v>25</v>
      </c>
      <c r="AM257" s="1">
        <v>0</v>
      </c>
    </row>
    <row r="258" spans="1:39" x14ac:dyDescent="0.25">
      <c r="A258" s="4" t="s">
        <v>336</v>
      </c>
      <c r="B258" s="1">
        <v>0</v>
      </c>
      <c r="C258" s="1">
        <v>0</v>
      </c>
      <c r="D258" s="1">
        <v>31</v>
      </c>
      <c r="E258" s="1">
        <v>778</v>
      </c>
      <c r="F258" s="1">
        <v>44</v>
      </c>
      <c r="G258" s="1">
        <v>499</v>
      </c>
      <c r="H258" s="1">
        <v>95</v>
      </c>
      <c r="I258" s="1">
        <v>73</v>
      </c>
      <c r="J258" s="1">
        <v>146</v>
      </c>
      <c r="K258" s="1">
        <v>2</v>
      </c>
      <c r="L258" s="1">
        <v>3</v>
      </c>
      <c r="M258" s="1">
        <v>4</v>
      </c>
      <c r="N258" s="1">
        <v>5</v>
      </c>
      <c r="O258" s="1">
        <v>7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3</v>
      </c>
      <c r="W258" s="1">
        <v>11</v>
      </c>
      <c r="X258" s="1">
        <v>1</v>
      </c>
      <c r="Y258" s="3">
        <v>67</v>
      </c>
      <c r="Z258" s="1">
        <v>2804</v>
      </c>
      <c r="AA258" s="1">
        <v>0</v>
      </c>
      <c r="AB258" s="1">
        <v>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1</v>
      </c>
      <c r="AI258" s="1">
        <v>0</v>
      </c>
      <c r="AJ258" s="1">
        <v>0</v>
      </c>
      <c r="AK258" s="1">
        <v>1489</v>
      </c>
      <c r="AL258" s="1">
        <v>1343</v>
      </c>
      <c r="AM258" s="1">
        <v>0</v>
      </c>
    </row>
    <row r="259" spans="1:39" x14ac:dyDescent="0.25">
      <c r="A259" s="4" t="s">
        <v>337</v>
      </c>
      <c r="B259" s="1">
        <v>1</v>
      </c>
      <c r="C259" s="1">
        <v>0</v>
      </c>
      <c r="D259" s="1">
        <v>15</v>
      </c>
      <c r="E259" s="1">
        <v>16</v>
      </c>
      <c r="F259" s="1">
        <v>7</v>
      </c>
      <c r="G259" s="1">
        <v>23</v>
      </c>
      <c r="H259" s="1">
        <v>0</v>
      </c>
      <c r="I259" s="1">
        <v>8</v>
      </c>
      <c r="J259" s="1">
        <v>6</v>
      </c>
      <c r="K259" s="1">
        <v>3</v>
      </c>
      <c r="L259" s="1">
        <v>3</v>
      </c>
      <c r="M259" s="1">
        <v>0</v>
      </c>
      <c r="N259" s="1">
        <v>4</v>
      </c>
      <c r="O259" s="1">
        <v>5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1</v>
      </c>
      <c r="V259" s="1">
        <v>3</v>
      </c>
      <c r="W259" s="1">
        <v>11</v>
      </c>
      <c r="X259" s="1">
        <v>0</v>
      </c>
      <c r="Y259" s="3">
        <v>37</v>
      </c>
      <c r="Z259" s="1">
        <v>2260</v>
      </c>
      <c r="AA259" s="1">
        <v>0</v>
      </c>
      <c r="AB259" s="1">
        <v>0</v>
      </c>
      <c r="AC259" s="1">
        <v>1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1</v>
      </c>
      <c r="AJ259" s="1">
        <v>0</v>
      </c>
      <c r="AK259" s="1">
        <v>54</v>
      </c>
      <c r="AL259" s="1">
        <v>48</v>
      </c>
      <c r="AM259" s="1">
        <v>0</v>
      </c>
    </row>
    <row r="260" spans="1:39" x14ac:dyDescent="0.25">
      <c r="A260" s="4" t="s">
        <v>338</v>
      </c>
      <c r="B260" s="1">
        <v>0</v>
      </c>
      <c r="C260" s="1">
        <v>1</v>
      </c>
      <c r="D260" s="1">
        <v>2</v>
      </c>
      <c r="E260" s="1">
        <v>167</v>
      </c>
      <c r="F260" s="1">
        <v>0</v>
      </c>
      <c r="G260" s="1">
        <v>43</v>
      </c>
      <c r="H260" s="1">
        <v>6</v>
      </c>
      <c r="I260" s="1">
        <v>2</v>
      </c>
      <c r="J260" s="1">
        <v>13</v>
      </c>
      <c r="K260" s="1">
        <v>2</v>
      </c>
      <c r="L260" s="1">
        <v>4</v>
      </c>
      <c r="M260" s="1">
        <v>2</v>
      </c>
      <c r="N260" s="1">
        <v>4</v>
      </c>
      <c r="O260" s="1">
        <v>5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3</v>
      </c>
      <c r="W260" s="1">
        <v>11</v>
      </c>
      <c r="X260" s="1">
        <v>0</v>
      </c>
      <c r="Y260" s="3">
        <v>45</v>
      </c>
      <c r="Z260" s="1">
        <v>2304</v>
      </c>
      <c r="AA260" s="1">
        <v>0</v>
      </c>
      <c r="AB260" s="1">
        <v>0</v>
      </c>
      <c r="AC260" s="1">
        <v>0</v>
      </c>
      <c r="AD260" s="1">
        <v>1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218</v>
      </c>
      <c r="AL260" s="1">
        <v>205</v>
      </c>
      <c r="AM260" s="1">
        <v>0</v>
      </c>
    </row>
    <row r="261" spans="1:39" x14ac:dyDescent="0.25">
      <c r="A261" s="4" t="s">
        <v>339</v>
      </c>
      <c r="B261" s="1">
        <v>1</v>
      </c>
      <c r="C261" s="1">
        <v>1</v>
      </c>
      <c r="D261" s="1">
        <v>55</v>
      </c>
      <c r="E261" s="1">
        <v>13</v>
      </c>
      <c r="F261" s="1">
        <v>2</v>
      </c>
      <c r="G261" s="1">
        <v>14</v>
      </c>
      <c r="H261" s="1">
        <v>8</v>
      </c>
      <c r="I261" s="1">
        <v>7</v>
      </c>
      <c r="J261" s="1">
        <v>4</v>
      </c>
      <c r="K261" s="1">
        <v>4</v>
      </c>
      <c r="L261" s="1">
        <v>2</v>
      </c>
      <c r="M261" s="1">
        <v>0</v>
      </c>
      <c r="N261" s="1">
        <v>4</v>
      </c>
      <c r="O261" s="1">
        <v>6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3</v>
      </c>
      <c r="W261" s="1">
        <v>11</v>
      </c>
      <c r="X261" s="1">
        <v>0</v>
      </c>
      <c r="Y261" s="3">
        <v>60</v>
      </c>
      <c r="Z261" s="1">
        <v>2243</v>
      </c>
      <c r="AA261" s="1">
        <v>0</v>
      </c>
      <c r="AB261" s="1">
        <v>1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1</v>
      </c>
      <c r="AI261" s="1">
        <v>0</v>
      </c>
      <c r="AJ261" s="1">
        <v>0</v>
      </c>
      <c r="AK261" s="1">
        <v>44</v>
      </c>
      <c r="AL261" s="1">
        <v>40</v>
      </c>
      <c r="AM261" s="1">
        <v>0</v>
      </c>
    </row>
    <row r="262" spans="1:39" x14ac:dyDescent="0.25">
      <c r="A262" s="4" t="s">
        <v>340</v>
      </c>
      <c r="B262" s="1">
        <v>1</v>
      </c>
      <c r="C262" s="1">
        <v>1</v>
      </c>
      <c r="D262" s="1">
        <v>38</v>
      </c>
      <c r="E262" s="1">
        <v>33</v>
      </c>
      <c r="F262" s="1">
        <v>6</v>
      </c>
      <c r="G262" s="1">
        <v>40</v>
      </c>
      <c r="H262" s="1">
        <v>3</v>
      </c>
      <c r="I262" s="1">
        <v>7</v>
      </c>
      <c r="J262" s="1">
        <v>10</v>
      </c>
      <c r="K262" s="1">
        <v>3</v>
      </c>
      <c r="L262" s="1">
        <v>2</v>
      </c>
      <c r="M262" s="1">
        <v>0</v>
      </c>
      <c r="N262" s="1">
        <v>4</v>
      </c>
      <c r="O262" s="1">
        <v>7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3</v>
      </c>
      <c r="W262" s="1">
        <v>11</v>
      </c>
      <c r="X262" s="1">
        <v>0</v>
      </c>
      <c r="Y262" s="3">
        <v>57</v>
      </c>
      <c r="Z262" s="1">
        <v>2667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0</v>
      </c>
      <c r="AK262" s="1">
        <v>89</v>
      </c>
      <c r="AL262" s="1">
        <v>79</v>
      </c>
      <c r="AM262" s="1">
        <v>0</v>
      </c>
    </row>
    <row r="263" spans="1:39" x14ac:dyDescent="0.25">
      <c r="A263" s="4" t="s">
        <v>341</v>
      </c>
      <c r="B263" s="1">
        <v>0</v>
      </c>
      <c r="C263" s="1">
        <v>1</v>
      </c>
      <c r="D263" s="1">
        <v>86</v>
      </c>
      <c r="E263" s="1">
        <v>625</v>
      </c>
      <c r="F263" s="1">
        <v>7</v>
      </c>
      <c r="G263" s="1">
        <v>99</v>
      </c>
      <c r="H263" s="1">
        <v>10</v>
      </c>
      <c r="I263" s="1">
        <v>22</v>
      </c>
      <c r="J263" s="1">
        <v>7</v>
      </c>
      <c r="K263" s="1">
        <v>2</v>
      </c>
      <c r="L263" s="1">
        <v>6</v>
      </c>
      <c r="M263" s="1">
        <v>3</v>
      </c>
      <c r="N263" s="1">
        <v>12</v>
      </c>
      <c r="O263" s="1">
        <v>4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3</v>
      </c>
      <c r="W263" s="1">
        <v>11</v>
      </c>
      <c r="X263" s="1">
        <v>0</v>
      </c>
      <c r="Y263" s="3">
        <v>57</v>
      </c>
      <c r="Z263" s="1">
        <v>2445</v>
      </c>
      <c r="AA263" s="1">
        <v>0</v>
      </c>
      <c r="AB263" s="1">
        <v>0</v>
      </c>
      <c r="AC263" s="1">
        <v>0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763</v>
      </c>
      <c r="AL263" s="1">
        <v>756</v>
      </c>
      <c r="AM263" s="1">
        <v>0</v>
      </c>
    </row>
    <row r="264" spans="1:39" x14ac:dyDescent="0.25">
      <c r="A264" s="4" t="s">
        <v>342</v>
      </c>
      <c r="B264" s="1">
        <v>0</v>
      </c>
      <c r="C264" s="1">
        <v>0</v>
      </c>
      <c r="D264" s="1">
        <v>56</v>
      </c>
      <c r="E264" s="1">
        <v>216</v>
      </c>
      <c r="F264" s="1">
        <v>162</v>
      </c>
      <c r="G264" s="1">
        <v>224</v>
      </c>
      <c r="H264" s="1">
        <v>101</v>
      </c>
      <c r="I264" s="1">
        <v>92</v>
      </c>
      <c r="J264" s="1">
        <v>162</v>
      </c>
      <c r="K264" s="1">
        <v>2</v>
      </c>
      <c r="L264" s="1">
        <v>7</v>
      </c>
      <c r="M264" s="1">
        <v>4</v>
      </c>
      <c r="N264" s="1">
        <v>10</v>
      </c>
      <c r="O264" s="1">
        <v>5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3</v>
      </c>
      <c r="W264" s="1">
        <v>11</v>
      </c>
      <c r="X264" s="1">
        <v>1</v>
      </c>
      <c r="Y264" s="3">
        <v>64</v>
      </c>
      <c r="Z264" s="1">
        <v>2687</v>
      </c>
      <c r="AA264" s="1">
        <v>0</v>
      </c>
      <c r="AB264" s="1">
        <v>0</v>
      </c>
      <c r="AC264" s="1">
        <v>1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795</v>
      </c>
      <c r="AL264" s="1">
        <v>633</v>
      </c>
      <c r="AM264" s="1">
        <v>0</v>
      </c>
    </row>
    <row r="265" spans="1:39" x14ac:dyDescent="0.25">
      <c r="A265" s="4" t="s">
        <v>343</v>
      </c>
      <c r="B265" s="1">
        <v>0</v>
      </c>
      <c r="C265" s="1">
        <v>0</v>
      </c>
      <c r="D265" s="1">
        <v>29</v>
      </c>
      <c r="E265" s="1">
        <v>68</v>
      </c>
      <c r="F265" s="1">
        <v>129</v>
      </c>
      <c r="G265" s="1">
        <v>396</v>
      </c>
      <c r="H265" s="1">
        <v>188</v>
      </c>
      <c r="I265" s="1">
        <v>22</v>
      </c>
      <c r="J265" s="1">
        <v>15</v>
      </c>
      <c r="K265" s="1">
        <v>1</v>
      </c>
      <c r="L265" s="1">
        <v>3</v>
      </c>
      <c r="M265" s="1">
        <v>3</v>
      </c>
      <c r="N265" s="1">
        <v>5</v>
      </c>
      <c r="O265" s="1">
        <v>1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3</v>
      </c>
      <c r="W265" s="1">
        <v>11</v>
      </c>
      <c r="X265" s="1">
        <v>0</v>
      </c>
      <c r="Y265" s="3">
        <v>39</v>
      </c>
      <c r="Z265" s="1">
        <v>2219</v>
      </c>
      <c r="AA265" s="1">
        <v>0</v>
      </c>
      <c r="AB265" s="1">
        <v>0</v>
      </c>
      <c r="AC265" s="1">
        <v>0</v>
      </c>
      <c r="AD265" s="1">
        <v>1</v>
      </c>
      <c r="AE265" s="1">
        <v>0</v>
      </c>
      <c r="AF265" s="1">
        <v>0</v>
      </c>
      <c r="AG265" s="1">
        <v>0</v>
      </c>
      <c r="AH265" s="1">
        <v>0</v>
      </c>
      <c r="AI265" s="1">
        <v>1</v>
      </c>
      <c r="AJ265" s="1">
        <v>0</v>
      </c>
      <c r="AK265" s="1">
        <v>803</v>
      </c>
      <c r="AL265" s="1">
        <v>788</v>
      </c>
      <c r="AM265" s="1">
        <v>0</v>
      </c>
    </row>
    <row r="266" spans="1:39" x14ac:dyDescent="0.25">
      <c r="A266" s="4" t="s">
        <v>344</v>
      </c>
      <c r="B266" s="1">
        <v>0</v>
      </c>
      <c r="C266" s="1">
        <v>0</v>
      </c>
      <c r="D266" s="1">
        <v>30</v>
      </c>
      <c r="E266" s="1">
        <v>196</v>
      </c>
      <c r="F266" s="1">
        <v>0</v>
      </c>
      <c r="G266" s="1">
        <v>512</v>
      </c>
      <c r="H266" s="1">
        <v>33</v>
      </c>
      <c r="I266" s="1">
        <v>130</v>
      </c>
      <c r="J266" s="1">
        <v>54</v>
      </c>
      <c r="K266" s="1">
        <v>1</v>
      </c>
      <c r="L266" s="1">
        <v>3</v>
      </c>
      <c r="M266" s="1">
        <v>5</v>
      </c>
      <c r="N266" s="1">
        <v>8</v>
      </c>
      <c r="O266" s="1">
        <v>1</v>
      </c>
      <c r="P266" s="1">
        <v>0</v>
      </c>
      <c r="Q266" s="1">
        <v>0</v>
      </c>
      <c r="R266" s="1">
        <v>0</v>
      </c>
      <c r="S266" s="1">
        <v>1</v>
      </c>
      <c r="T266" s="1">
        <v>0</v>
      </c>
      <c r="U266" s="1">
        <v>0</v>
      </c>
      <c r="V266" s="1">
        <v>3</v>
      </c>
      <c r="W266" s="1">
        <v>11</v>
      </c>
      <c r="X266" s="1">
        <v>1</v>
      </c>
      <c r="Y266" s="3">
        <v>34</v>
      </c>
      <c r="Z266" s="1">
        <v>2612</v>
      </c>
      <c r="AA266" s="1">
        <v>0</v>
      </c>
      <c r="AB266" s="1">
        <v>0</v>
      </c>
      <c r="AC266" s="1">
        <v>1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1</v>
      </c>
      <c r="AK266" s="1">
        <v>871</v>
      </c>
      <c r="AL266" s="1">
        <v>817</v>
      </c>
      <c r="AM266" s="1">
        <v>1</v>
      </c>
    </row>
    <row r="267" spans="1:39" x14ac:dyDescent="0.25">
      <c r="A267" s="4" t="s">
        <v>345</v>
      </c>
      <c r="B267" s="1">
        <v>0</v>
      </c>
      <c r="C267" s="1">
        <v>1</v>
      </c>
      <c r="D267" s="1">
        <v>64</v>
      </c>
      <c r="E267" s="1">
        <v>635</v>
      </c>
      <c r="F267" s="1">
        <v>15</v>
      </c>
      <c r="G267" s="1">
        <v>100</v>
      </c>
      <c r="H267" s="1">
        <v>20</v>
      </c>
      <c r="I267" s="1">
        <v>7</v>
      </c>
      <c r="J267" s="1">
        <v>131</v>
      </c>
      <c r="K267" s="1">
        <v>1</v>
      </c>
      <c r="L267" s="1">
        <v>9</v>
      </c>
      <c r="M267" s="1">
        <v>3</v>
      </c>
      <c r="N267" s="1">
        <v>9</v>
      </c>
      <c r="O267" s="1">
        <v>6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3</v>
      </c>
      <c r="W267" s="1">
        <v>11</v>
      </c>
      <c r="X267" s="1">
        <v>0</v>
      </c>
      <c r="Y267" s="3">
        <v>52</v>
      </c>
      <c r="Z267" s="1">
        <v>2593</v>
      </c>
      <c r="AA267" s="1">
        <v>1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1</v>
      </c>
      <c r="AJ267" s="1">
        <v>0</v>
      </c>
      <c r="AK267" s="1">
        <v>777</v>
      </c>
      <c r="AL267" s="1">
        <v>646</v>
      </c>
      <c r="AM267" s="1">
        <v>0</v>
      </c>
    </row>
    <row r="268" spans="1:39" x14ac:dyDescent="0.25">
      <c r="A268" s="4" t="s">
        <v>346</v>
      </c>
      <c r="B268" s="1">
        <v>1</v>
      </c>
      <c r="C268" s="1">
        <v>0</v>
      </c>
      <c r="D268" s="1">
        <v>46</v>
      </c>
      <c r="E268" s="1">
        <v>4</v>
      </c>
      <c r="F268" s="1">
        <v>19</v>
      </c>
      <c r="G268" s="1">
        <v>9</v>
      </c>
      <c r="H268" s="1">
        <v>28</v>
      </c>
      <c r="I268" s="1">
        <v>25</v>
      </c>
      <c r="J268" s="1">
        <v>17</v>
      </c>
      <c r="K268" s="1">
        <v>3</v>
      </c>
      <c r="L268" s="1">
        <v>3</v>
      </c>
      <c r="M268" s="1">
        <v>0</v>
      </c>
      <c r="N268" s="1">
        <v>4</v>
      </c>
      <c r="O268" s="1">
        <v>7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3</v>
      </c>
      <c r="W268" s="1">
        <v>11</v>
      </c>
      <c r="X268" s="1">
        <v>0</v>
      </c>
      <c r="Y268" s="3">
        <v>39</v>
      </c>
      <c r="Z268" s="1">
        <v>2662</v>
      </c>
      <c r="AA268" s="1">
        <v>0</v>
      </c>
      <c r="AB268" s="1">
        <v>1</v>
      </c>
      <c r="AC268" s="1">
        <v>0</v>
      </c>
      <c r="AD268" s="1">
        <v>0</v>
      </c>
      <c r="AE268" s="1">
        <v>0</v>
      </c>
      <c r="AF268" s="1">
        <v>0</v>
      </c>
      <c r="AG268" s="1">
        <v>1</v>
      </c>
      <c r="AH268" s="1">
        <v>0</v>
      </c>
      <c r="AI268" s="1">
        <v>0</v>
      </c>
      <c r="AJ268" s="1">
        <v>0</v>
      </c>
      <c r="AK268" s="1">
        <v>85</v>
      </c>
      <c r="AL268" s="1">
        <v>68</v>
      </c>
      <c r="AM268" s="1">
        <v>0</v>
      </c>
    </row>
    <row r="269" spans="1:39" x14ac:dyDescent="0.25">
      <c r="A269" s="4" t="s">
        <v>294</v>
      </c>
      <c r="B269" s="1">
        <v>0</v>
      </c>
      <c r="C269" s="1">
        <v>1</v>
      </c>
      <c r="D269" s="1">
        <v>84</v>
      </c>
      <c r="E269" s="1">
        <v>297</v>
      </c>
      <c r="F269" s="1">
        <v>7</v>
      </c>
      <c r="G269" s="1">
        <v>79</v>
      </c>
      <c r="H269" s="1">
        <v>0</v>
      </c>
      <c r="I269" s="1">
        <v>11</v>
      </c>
      <c r="J269" s="1">
        <v>182</v>
      </c>
      <c r="K269" s="1">
        <v>2</v>
      </c>
      <c r="L269" s="1">
        <v>8</v>
      </c>
      <c r="M269" s="1">
        <v>2</v>
      </c>
      <c r="N269" s="1">
        <v>4</v>
      </c>
      <c r="O269" s="1">
        <v>8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3</v>
      </c>
      <c r="W269" s="1">
        <v>11</v>
      </c>
      <c r="X269" s="1">
        <v>0</v>
      </c>
      <c r="Y269" s="3">
        <v>44</v>
      </c>
      <c r="Z269" s="1">
        <v>2771</v>
      </c>
      <c r="AA269" s="1">
        <v>0</v>
      </c>
      <c r="AB269" s="1">
        <v>0</v>
      </c>
      <c r="AC269" s="1">
        <v>0</v>
      </c>
      <c r="AD269" s="1">
        <v>1</v>
      </c>
      <c r="AE269" s="1">
        <v>0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394</v>
      </c>
      <c r="AL269" s="1">
        <v>212</v>
      </c>
      <c r="AM269" s="1">
        <v>0</v>
      </c>
    </row>
    <row r="270" spans="1:39" x14ac:dyDescent="0.25">
      <c r="A270" s="4" t="s">
        <v>103</v>
      </c>
      <c r="B270" s="1">
        <v>0</v>
      </c>
      <c r="C270" s="1">
        <v>0</v>
      </c>
      <c r="D270" s="1">
        <v>20</v>
      </c>
      <c r="E270" s="1">
        <v>84</v>
      </c>
      <c r="F270" s="1">
        <v>5</v>
      </c>
      <c r="G270" s="1">
        <v>38</v>
      </c>
      <c r="H270" s="1">
        <v>150</v>
      </c>
      <c r="I270" s="1">
        <v>12</v>
      </c>
      <c r="J270" s="1">
        <v>28</v>
      </c>
      <c r="K270" s="1">
        <v>2</v>
      </c>
      <c r="L270" s="1">
        <v>4</v>
      </c>
      <c r="M270" s="1">
        <v>1</v>
      </c>
      <c r="N270" s="1">
        <v>6</v>
      </c>
      <c r="O270" s="1">
        <v>7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3</v>
      </c>
      <c r="W270" s="1">
        <v>11</v>
      </c>
      <c r="X270" s="1">
        <v>0</v>
      </c>
      <c r="Y270" s="3">
        <v>74</v>
      </c>
      <c r="Z270" s="1">
        <v>2826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289</v>
      </c>
      <c r="AL270" s="1">
        <v>261</v>
      </c>
      <c r="AM270" s="1">
        <v>0</v>
      </c>
    </row>
    <row r="271" spans="1:39" x14ac:dyDescent="0.25">
      <c r="A271" s="4" t="s">
        <v>347</v>
      </c>
      <c r="B271" s="1">
        <v>0</v>
      </c>
      <c r="C271" s="1">
        <v>1</v>
      </c>
      <c r="D271" s="1">
        <v>74</v>
      </c>
      <c r="E271" s="1">
        <v>204</v>
      </c>
      <c r="F271" s="1">
        <v>7</v>
      </c>
      <c r="G271" s="1">
        <v>149</v>
      </c>
      <c r="H271" s="1">
        <v>20</v>
      </c>
      <c r="I271" s="1">
        <v>15</v>
      </c>
      <c r="J271" s="1">
        <v>66</v>
      </c>
      <c r="K271" s="1">
        <v>1</v>
      </c>
      <c r="L271" s="1">
        <v>5</v>
      </c>
      <c r="M271" s="1">
        <v>1</v>
      </c>
      <c r="N271" s="1">
        <v>8</v>
      </c>
      <c r="O271" s="1">
        <v>2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3</v>
      </c>
      <c r="W271" s="1">
        <v>11</v>
      </c>
      <c r="X271" s="1">
        <v>0</v>
      </c>
      <c r="Y271" s="3">
        <v>46</v>
      </c>
      <c r="Z271" s="1">
        <v>2279</v>
      </c>
      <c r="AA271" s="1">
        <v>0</v>
      </c>
      <c r="AB271" s="1">
        <v>0</v>
      </c>
      <c r="AC271" s="1">
        <v>0</v>
      </c>
      <c r="AD271" s="1">
        <v>1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1</v>
      </c>
      <c r="AK271" s="1">
        <v>395</v>
      </c>
      <c r="AL271" s="1">
        <v>329</v>
      </c>
      <c r="AM271" s="1">
        <v>0</v>
      </c>
    </row>
    <row r="272" spans="1:39" x14ac:dyDescent="0.25">
      <c r="A272" s="4" t="s">
        <v>348</v>
      </c>
      <c r="B272" s="1">
        <v>1</v>
      </c>
      <c r="C272" s="1">
        <v>1</v>
      </c>
      <c r="D272" s="1">
        <v>18</v>
      </c>
      <c r="E272" s="1">
        <v>26</v>
      </c>
      <c r="F272" s="1">
        <v>0</v>
      </c>
      <c r="G272" s="1">
        <v>8</v>
      </c>
      <c r="H272" s="1">
        <v>0</v>
      </c>
      <c r="I272" s="1">
        <v>0</v>
      </c>
      <c r="J272" s="1">
        <v>3</v>
      </c>
      <c r="K272" s="1">
        <v>2</v>
      </c>
      <c r="L272" s="1">
        <v>2</v>
      </c>
      <c r="M272" s="1">
        <v>0</v>
      </c>
      <c r="N272" s="1">
        <v>3</v>
      </c>
      <c r="O272" s="1">
        <v>5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3</v>
      </c>
      <c r="W272" s="1">
        <v>11</v>
      </c>
      <c r="X272" s="1">
        <v>0</v>
      </c>
      <c r="Y272" s="3">
        <v>45</v>
      </c>
      <c r="Z272" s="1">
        <v>2232</v>
      </c>
      <c r="AA272" s="1">
        <v>0</v>
      </c>
      <c r="AB272" s="1">
        <v>1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1</v>
      </c>
      <c r="AJ272" s="1">
        <v>0</v>
      </c>
      <c r="AK272" s="1">
        <v>34</v>
      </c>
      <c r="AL272" s="1">
        <v>31</v>
      </c>
      <c r="AM272" s="1">
        <v>0</v>
      </c>
    </row>
    <row r="273" spans="1:39" x14ac:dyDescent="0.25">
      <c r="A273" s="4" t="s">
        <v>349</v>
      </c>
      <c r="B273" s="1">
        <v>1</v>
      </c>
      <c r="C273" s="1">
        <v>0</v>
      </c>
      <c r="D273" s="1">
        <v>75</v>
      </c>
      <c r="E273" s="1">
        <v>15</v>
      </c>
      <c r="F273" s="1">
        <v>6</v>
      </c>
      <c r="G273" s="1">
        <v>20</v>
      </c>
      <c r="H273" s="1">
        <v>4</v>
      </c>
      <c r="I273" s="1">
        <v>5</v>
      </c>
      <c r="J273" s="1">
        <v>20</v>
      </c>
      <c r="K273" s="1">
        <v>1</v>
      </c>
      <c r="L273" s="1">
        <v>3</v>
      </c>
      <c r="M273" s="1">
        <v>1</v>
      </c>
      <c r="N273" s="1">
        <v>2</v>
      </c>
      <c r="O273" s="1">
        <v>7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3</v>
      </c>
      <c r="W273" s="1">
        <v>11</v>
      </c>
      <c r="X273" s="1">
        <v>0</v>
      </c>
      <c r="Y273" s="3">
        <v>46</v>
      </c>
      <c r="Z273" s="1">
        <v>2511</v>
      </c>
      <c r="AA273" s="1">
        <v>0</v>
      </c>
      <c r="AB273" s="1">
        <v>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0</v>
      </c>
      <c r="AK273" s="1">
        <v>50</v>
      </c>
      <c r="AL273" s="1">
        <v>30</v>
      </c>
      <c r="AM273" s="1">
        <v>0</v>
      </c>
    </row>
    <row r="274" spans="1:39" x14ac:dyDescent="0.25">
      <c r="A274" s="4" t="s">
        <v>350</v>
      </c>
      <c r="B274" s="1">
        <v>0</v>
      </c>
      <c r="C274" s="1">
        <v>0</v>
      </c>
      <c r="D274" s="1">
        <v>17</v>
      </c>
      <c r="E274" s="1">
        <v>304</v>
      </c>
      <c r="F274" s="1">
        <v>98</v>
      </c>
      <c r="G274" s="1">
        <v>230</v>
      </c>
      <c r="H274" s="1">
        <v>150</v>
      </c>
      <c r="I274" s="1">
        <v>74</v>
      </c>
      <c r="J274" s="1">
        <v>74</v>
      </c>
      <c r="K274" s="1">
        <v>1</v>
      </c>
      <c r="L274" s="1">
        <v>6</v>
      </c>
      <c r="M274" s="1">
        <v>3</v>
      </c>
      <c r="N274" s="1">
        <v>13</v>
      </c>
      <c r="O274" s="1">
        <v>3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3</v>
      </c>
      <c r="W274" s="1">
        <v>11</v>
      </c>
      <c r="X274" s="1">
        <v>0</v>
      </c>
      <c r="Y274" s="3">
        <v>68</v>
      </c>
      <c r="Z274" s="1">
        <v>2675</v>
      </c>
      <c r="AA274" s="1">
        <v>0</v>
      </c>
      <c r="AB274" s="1">
        <v>0</v>
      </c>
      <c r="AC274" s="1">
        <v>0</v>
      </c>
      <c r="AD274" s="1">
        <v>1</v>
      </c>
      <c r="AE274" s="1">
        <v>0</v>
      </c>
      <c r="AF274" s="1">
        <v>0</v>
      </c>
      <c r="AG274" s="1">
        <v>0</v>
      </c>
      <c r="AH274" s="1">
        <v>1</v>
      </c>
      <c r="AI274" s="1">
        <v>0</v>
      </c>
      <c r="AJ274" s="1">
        <v>0</v>
      </c>
      <c r="AK274" s="1">
        <v>856</v>
      </c>
      <c r="AL274" s="1">
        <v>782</v>
      </c>
      <c r="AM274" s="1">
        <v>0</v>
      </c>
    </row>
    <row r="275" spans="1:39" x14ac:dyDescent="0.25">
      <c r="A275" s="4" t="s">
        <v>351</v>
      </c>
      <c r="B275" s="1">
        <v>1</v>
      </c>
      <c r="C275" s="1">
        <v>1</v>
      </c>
      <c r="D275" s="1">
        <v>88</v>
      </c>
      <c r="E275" s="1">
        <v>285</v>
      </c>
      <c r="F275" s="1">
        <v>28</v>
      </c>
      <c r="G275" s="1">
        <v>242</v>
      </c>
      <c r="H275" s="1">
        <v>55</v>
      </c>
      <c r="I275" s="1">
        <v>114</v>
      </c>
      <c r="J275" s="1">
        <v>135</v>
      </c>
      <c r="K275" s="1">
        <v>13</v>
      </c>
      <c r="L275" s="1">
        <v>6</v>
      </c>
      <c r="M275" s="1">
        <v>2</v>
      </c>
      <c r="N275" s="1">
        <v>12</v>
      </c>
      <c r="O275" s="1">
        <v>5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3</v>
      </c>
      <c r="W275" s="1">
        <v>11</v>
      </c>
      <c r="X275" s="1">
        <v>0</v>
      </c>
      <c r="Y275" s="3">
        <v>64</v>
      </c>
      <c r="Z275" s="1">
        <v>2696</v>
      </c>
      <c r="AA275" s="1">
        <v>0</v>
      </c>
      <c r="AB275" s="1">
        <v>0</v>
      </c>
      <c r="AC275" s="1">
        <v>0</v>
      </c>
      <c r="AD275" s="1">
        <v>1</v>
      </c>
      <c r="AE275" s="1">
        <v>0</v>
      </c>
      <c r="AF275" s="1">
        <v>0</v>
      </c>
      <c r="AG275" s="1">
        <v>0</v>
      </c>
      <c r="AH275" s="1">
        <v>0</v>
      </c>
      <c r="AI275" s="1">
        <v>1</v>
      </c>
      <c r="AJ275" s="1">
        <v>0</v>
      </c>
      <c r="AK275" s="1">
        <v>724</v>
      </c>
      <c r="AL275" s="1">
        <v>589</v>
      </c>
      <c r="AM275" s="1">
        <v>0</v>
      </c>
    </row>
    <row r="276" spans="1:39" x14ac:dyDescent="0.25">
      <c r="A276" s="4" t="s">
        <v>352</v>
      </c>
      <c r="B276" s="1">
        <v>0</v>
      </c>
      <c r="C276" s="1">
        <v>0</v>
      </c>
      <c r="D276" s="1">
        <v>19</v>
      </c>
      <c r="E276" s="1">
        <v>395</v>
      </c>
      <c r="F276" s="1">
        <v>183</v>
      </c>
      <c r="G276" s="1">
        <v>565</v>
      </c>
      <c r="H276" s="1">
        <v>166</v>
      </c>
      <c r="I276" s="1">
        <v>141</v>
      </c>
      <c r="J276" s="1">
        <v>28</v>
      </c>
      <c r="K276" s="1">
        <v>1</v>
      </c>
      <c r="L276" s="1">
        <v>5</v>
      </c>
      <c r="M276" s="1">
        <v>11</v>
      </c>
      <c r="N276" s="1">
        <v>5</v>
      </c>
      <c r="O276" s="1">
        <v>3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3</v>
      </c>
      <c r="W276" s="1">
        <v>11</v>
      </c>
      <c r="X276" s="1">
        <v>0</v>
      </c>
      <c r="Y276" s="3">
        <v>54</v>
      </c>
      <c r="Z276" s="1">
        <v>2207</v>
      </c>
      <c r="AA276" s="1">
        <v>0</v>
      </c>
      <c r="AB276" s="1">
        <v>0</v>
      </c>
      <c r="AC276" s="1">
        <v>0</v>
      </c>
      <c r="AD276" s="1">
        <v>0</v>
      </c>
      <c r="AE276" s="1">
        <v>1</v>
      </c>
      <c r="AF276" s="1">
        <v>0</v>
      </c>
      <c r="AG276" s="1">
        <v>0</v>
      </c>
      <c r="AH276" s="1">
        <v>1</v>
      </c>
      <c r="AI276" s="1">
        <v>0</v>
      </c>
      <c r="AJ276" s="1">
        <v>0</v>
      </c>
      <c r="AK276" s="1">
        <v>1450</v>
      </c>
      <c r="AL276" s="1">
        <v>1422</v>
      </c>
      <c r="AM276" s="1">
        <v>0</v>
      </c>
    </row>
    <row r="277" spans="1:39" x14ac:dyDescent="0.25">
      <c r="A277" s="4" t="s">
        <v>353</v>
      </c>
      <c r="B277" s="1">
        <v>0</v>
      </c>
      <c r="C277" s="1">
        <v>0</v>
      </c>
      <c r="D277" s="1">
        <v>62</v>
      </c>
      <c r="E277" s="1">
        <v>248</v>
      </c>
      <c r="F277" s="1">
        <v>3</v>
      </c>
      <c r="G277" s="1">
        <v>81</v>
      </c>
      <c r="H277" s="1">
        <v>4</v>
      </c>
      <c r="I277" s="1">
        <v>3</v>
      </c>
      <c r="J277" s="1">
        <v>51</v>
      </c>
      <c r="K277" s="1">
        <v>3</v>
      </c>
      <c r="L277" s="1">
        <v>7</v>
      </c>
      <c r="M277" s="1">
        <v>1</v>
      </c>
      <c r="N277" s="1">
        <v>5</v>
      </c>
      <c r="O277" s="1">
        <v>8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3</v>
      </c>
      <c r="W277" s="1">
        <v>11</v>
      </c>
      <c r="X277" s="1">
        <v>0</v>
      </c>
      <c r="Y277" s="3">
        <v>71</v>
      </c>
      <c r="Z277" s="1">
        <v>2540</v>
      </c>
      <c r="AA277" s="1">
        <v>1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1</v>
      </c>
      <c r="AJ277" s="1">
        <v>0</v>
      </c>
      <c r="AK277" s="1">
        <v>339</v>
      </c>
      <c r="AL277" s="1">
        <v>288</v>
      </c>
      <c r="AM277" s="1">
        <v>0</v>
      </c>
    </row>
    <row r="278" spans="1:39" x14ac:dyDescent="0.25">
      <c r="A278" s="4" t="s">
        <v>354</v>
      </c>
      <c r="B278" s="1">
        <v>0</v>
      </c>
      <c r="C278" s="1">
        <v>0</v>
      </c>
      <c r="D278" s="1">
        <v>11</v>
      </c>
      <c r="E278" s="1">
        <v>20</v>
      </c>
      <c r="F278" s="1">
        <v>6</v>
      </c>
      <c r="G278" s="1">
        <v>5</v>
      </c>
      <c r="H278" s="1">
        <v>0</v>
      </c>
      <c r="I278" s="1">
        <v>9</v>
      </c>
      <c r="J278" s="1">
        <v>12</v>
      </c>
      <c r="K278" s="1">
        <v>1</v>
      </c>
      <c r="L278" s="1">
        <v>1</v>
      </c>
      <c r="M278" s="1">
        <v>0</v>
      </c>
      <c r="N278" s="1">
        <v>3</v>
      </c>
      <c r="O278" s="1">
        <v>7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3</v>
      </c>
      <c r="W278" s="1">
        <v>11</v>
      </c>
      <c r="X278" s="1">
        <v>0</v>
      </c>
      <c r="Y278" s="3">
        <v>36</v>
      </c>
      <c r="Z278" s="1">
        <v>2519</v>
      </c>
      <c r="AA278" s="1">
        <v>0</v>
      </c>
      <c r="AB278" s="1">
        <v>0</v>
      </c>
      <c r="AC278" s="1">
        <v>0</v>
      </c>
      <c r="AD278" s="1">
        <v>1</v>
      </c>
      <c r="AE278" s="1">
        <v>0</v>
      </c>
      <c r="AF278" s="1">
        <v>1</v>
      </c>
      <c r="AG278" s="1">
        <v>0</v>
      </c>
      <c r="AH278" s="1">
        <v>0</v>
      </c>
      <c r="AI278" s="1">
        <v>0</v>
      </c>
      <c r="AJ278" s="1">
        <v>0</v>
      </c>
      <c r="AK278" s="1">
        <v>40</v>
      </c>
      <c r="AL278" s="1">
        <v>28</v>
      </c>
      <c r="AM278" s="1">
        <v>1</v>
      </c>
    </row>
    <row r="279" spans="1:39" x14ac:dyDescent="0.25">
      <c r="A279" s="4" t="s">
        <v>355</v>
      </c>
      <c r="B279" s="1">
        <v>1</v>
      </c>
      <c r="C279" s="1">
        <v>0</v>
      </c>
      <c r="D279" s="1">
        <v>74</v>
      </c>
      <c r="E279" s="1">
        <v>39</v>
      </c>
      <c r="F279" s="1">
        <v>0</v>
      </c>
      <c r="G279" s="1">
        <v>56</v>
      </c>
      <c r="H279" s="1">
        <v>20</v>
      </c>
      <c r="I279" s="1">
        <v>8</v>
      </c>
      <c r="J279" s="1">
        <v>14</v>
      </c>
      <c r="K279" s="1">
        <v>3</v>
      </c>
      <c r="L279" s="1">
        <v>3</v>
      </c>
      <c r="M279" s="1">
        <v>1</v>
      </c>
      <c r="N279" s="1">
        <v>3</v>
      </c>
      <c r="O279" s="1">
        <v>7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3</v>
      </c>
      <c r="W279" s="1">
        <v>11</v>
      </c>
      <c r="X279" s="1">
        <v>0</v>
      </c>
      <c r="Y279" s="3">
        <v>51</v>
      </c>
      <c r="Z279" s="1">
        <v>2343</v>
      </c>
      <c r="AA279" s="1">
        <v>0</v>
      </c>
      <c r="AB279" s="1">
        <v>0</v>
      </c>
      <c r="AC279" s="1">
        <v>0</v>
      </c>
      <c r="AD279" s="1">
        <v>1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0</v>
      </c>
      <c r="AK279" s="1">
        <v>123</v>
      </c>
      <c r="AL279" s="1">
        <v>109</v>
      </c>
      <c r="AM279" s="1">
        <v>0</v>
      </c>
    </row>
    <row r="280" spans="1:39" x14ac:dyDescent="0.25">
      <c r="A280" s="4" t="s">
        <v>356</v>
      </c>
      <c r="B280" s="1">
        <v>0</v>
      </c>
      <c r="C280" s="1">
        <v>0</v>
      </c>
      <c r="D280" s="1">
        <v>32</v>
      </c>
      <c r="E280" s="1">
        <v>777</v>
      </c>
      <c r="F280" s="1">
        <v>129</v>
      </c>
      <c r="G280" s="1">
        <v>573</v>
      </c>
      <c r="H280" s="1">
        <v>216</v>
      </c>
      <c r="I280" s="1">
        <v>21</v>
      </c>
      <c r="J280" s="1">
        <v>203</v>
      </c>
      <c r="K280" s="1">
        <v>1</v>
      </c>
      <c r="L280" s="1">
        <v>2</v>
      </c>
      <c r="M280" s="1">
        <v>7</v>
      </c>
      <c r="N280" s="1">
        <v>9</v>
      </c>
      <c r="O280" s="1">
        <v>4</v>
      </c>
      <c r="P280" s="1">
        <v>0</v>
      </c>
      <c r="Q280" s="1">
        <v>0</v>
      </c>
      <c r="R280" s="1">
        <v>1</v>
      </c>
      <c r="S280" s="1">
        <v>0</v>
      </c>
      <c r="T280" s="1">
        <v>0</v>
      </c>
      <c r="U280" s="1">
        <v>0</v>
      </c>
      <c r="V280" s="1">
        <v>3</v>
      </c>
      <c r="W280" s="1">
        <v>11</v>
      </c>
      <c r="X280" s="1">
        <v>0</v>
      </c>
      <c r="Y280" s="3">
        <v>40</v>
      </c>
      <c r="Z280" s="1">
        <v>2765</v>
      </c>
      <c r="AA280" s="1">
        <v>0</v>
      </c>
      <c r="AB280" s="1">
        <v>1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1</v>
      </c>
      <c r="AI280" s="1">
        <v>0</v>
      </c>
      <c r="AJ280" s="1">
        <v>0</v>
      </c>
      <c r="AK280" s="1">
        <v>1716</v>
      </c>
      <c r="AL280" s="1">
        <v>1513</v>
      </c>
      <c r="AM280" s="1">
        <v>1</v>
      </c>
    </row>
    <row r="281" spans="1:39" x14ac:dyDescent="0.25">
      <c r="A281" s="4" t="s">
        <v>357</v>
      </c>
      <c r="B281" s="1">
        <v>2</v>
      </c>
      <c r="C281" s="1">
        <v>0</v>
      </c>
      <c r="D281" s="1">
        <v>76</v>
      </c>
      <c r="E281" s="1">
        <v>8</v>
      </c>
      <c r="F281" s="1">
        <v>3</v>
      </c>
      <c r="G281" s="1">
        <v>22</v>
      </c>
      <c r="H281" s="1">
        <v>21</v>
      </c>
      <c r="I281" s="1">
        <v>1</v>
      </c>
      <c r="J281" s="1">
        <v>13</v>
      </c>
      <c r="K281" s="1">
        <v>3</v>
      </c>
      <c r="L281" s="1">
        <v>3</v>
      </c>
      <c r="M281" s="1">
        <v>0</v>
      </c>
      <c r="N281" s="1">
        <v>3</v>
      </c>
      <c r="O281" s="1">
        <v>9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3</v>
      </c>
      <c r="W281" s="1">
        <v>11</v>
      </c>
      <c r="X281" s="1">
        <v>0</v>
      </c>
      <c r="Y281" s="3">
        <v>49</v>
      </c>
      <c r="Z281" s="1">
        <v>2324</v>
      </c>
      <c r="AA281" s="1">
        <v>0</v>
      </c>
      <c r="AB281" s="1">
        <v>0</v>
      </c>
      <c r="AC281" s="1">
        <v>0</v>
      </c>
      <c r="AD281" s="1">
        <v>1</v>
      </c>
      <c r="AE281" s="1">
        <v>0</v>
      </c>
      <c r="AF281" s="1">
        <v>0</v>
      </c>
      <c r="AG281" s="1">
        <v>0</v>
      </c>
      <c r="AH281" s="1">
        <v>1</v>
      </c>
      <c r="AI281" s="1">
        <v>0</v>
      </c>
      <c r="AJ281" s="1">
        <v>0</v>
      </c>
      <c r="AK281" s="1">
        <v>55</v>
      </c>
      <c r="AL281" s="1">
        <v>42</v>
      </c>
      <c r="AM281" s="1">
        <v>0</v>
      </c>
    </row>
    <row r="282" spans="1:39" x14ac:dyDescent="0.25">
      <c r="A282" s="4" t="s">
        <v>358</v>
      </c>
      <c r="B282" s="1">
        <v>1</v>
      </c>
      <c r="C282" s="1">
        <v>1</v>
      </c>
      <c r="D282" s="1">
        <v>6</v>
      </c>
      <c r="E282" s="1">
        <v>9</v>
      </c>
      <c r="F282" s="1">
        <v>1</v>
      </c>
      <c r="G282" s="1">
        <v>3</v>
      </c>
      <c r="H282" s="1">
        <v>0</v>
      </c>
      <c r="I282" s="1">
        <v>4</v>
      </c>
      <c r="J282" s="1">
        <v>8</v>
      </c>
      <c r="K282" s="1">
        <v>1</v>
      </c>
      <c r="L282" s="1">
        <v>0</v>
      </c>
      <c r="M282" s="1">
        <v>0</v>
      </c>
      <c r="N282" s="1">
        <v>3</v>
      </c>
      <c r="O282" s="1">
        <v>6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3</v>
      </c>
      <c r="W282" s="1">
        <v>11</v>
      </c>
      <c r="X282" s="1">
        <v>0</v>
      </c>
      <c r="Y282" s="3">
        <v>55</v>
      </c>
      <c r="Z282" s="1">
        <v>2633</v>
      </c>
      <c r="AA282" s="1">
        <v>0</v>
      </c>
      <c r="AB282" s="1">
        <v>0</v>
      </c>
      <c r="AC282" s="1">
        <v>0</v>
      </c>
      <c r="AD282" s="1">
        <v>1</v>
      </c>
      <c r="AE282" s="1">
        <v>0</v>
      </c>
      <c r="AF282" s="1">
        <v>0</v>
      </c>
      <c r="AG282" s="1">
        <v>0</v>
      </c>
      <c r="AH282" s="1">
        <v>1</v>
      </c>
      <c r="AI282" s="1">
        <v>0</v>
      </c>
      <c r="AJ282" s="1">
        <v>0</v>
      </c>
      <c r="AK282" s="1">
        <v>17</v>
      </c>
      <c r="AL282" s="1">
        <v>9</v>
      </c>
      <c r="AM282" s="1">
        <v>0</v>
      </c>
    </row>
    <row r="283" spans="1:39" x14ac:dyDescent="0.25">
      <c r="A283" s="4" t="s">
        <v>359</v>
      </c>
      <c r="B283" s="1">
        <v>0</v>
      </c>
      <c r="C283" s="1">
        <v>1</v>
      </c>
      <c r="D283" s="1">
        <v>62</v>
      </c>
      <c r="E283" s="1">
        <v>1241</v>
      </c>
      <c r="F283" s="1">
        <v>0</v>
      </c>
      <c r="G283" s="1">
        <v>80</v>
      </c>
      <c r="H283" s="1">
        <v>0</v>
      </c>
      <c r="I283" s="1">
        <v>13</v>
      </c>
      <c r="J283" s="1">
        <v>40</v>
      </c>
      <c r="K283" s="1">
        <v>3</v>
      </c>
      <c r="L283" s="1">
        <v>3</v>
      </c>
      <c r="M283" s="1">
        <v>6</v>
      </c>
      <c r="N283" s="1">
        <v>11</v>
      </c>
      <c r="O283" s="1">
        <v>8</v>
      </c>
      <c r="P283" s="1">
        <v>0</v>
      </c>
      <c r="Q283" s="1">
        <v>1</v>
      </c>
      <c r="R283" s="1">
        <v>0</v>
      </c>
      <c r="S283" s="1">
        <v>0</v>
      </c>
      <c r="T283" s="1">
        <v>1</v>
      </c>
      <c r="U283" s="1">
        <v>0</v>
      </c>
      <c r="V283" s="1">
        <v>3</v>
      </c>
      <c r="W283" s="1">
        <v>11</v>
      </c>
      <c r="X283" s="1">
        <v>0</v>
      </c>
      <c r="Y283" s="3">
        <v>68</v>
      </c>
      <c r="Z283" s="1">
        <v>2834</v>
      </c>
      <c r="AA283" s="1">
        <v>0</v>
      </c>
      <c r="AB283" s="1">
        <v>0</v>
      </c>
      <c r="AC283" s="1">
        <v>0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1334</v>
      </c>
      <c r="AL283" s="1">
        <v>1294</v>
      </c>
      <c r="AM283" s="1">
        <v>2</v>
      </c>
    </row>
    <row r="284" spans="1:39" x14ac:dyDescent="0.25">
      <c r="A284" s="4" t="s">
        <v>360</v>
      </c>
      <c r="B284" s="1">
        <v>1</v>
      </c>
      <c r="C284" s="1">
        <v>0</v>
      </c>
      <c r="D284" s="1">
        <v>20</v>
      </c>
      <c r="E284" s="1">
        <v>6</v>
      </c>
      <c r="F284" s="1">
        <v>4</v>
      </c>
      <c r="G284" s="1">
        <v>7</v>
      </c>
      <c r="H284" s="1">
        <v>4</v>
      </c>
      <c r="I284" s="1">
        <v>3</v>
      </c>
      <c r="J284" s="1">
        <v>8</v>
      </c>
      <c r="K284" s="1">
        <v>1</v>
      </c>
      <c r="L284" s="1">
        <v>1</v>
      </c>
      <c r="M284" s="1">
        <v>0</v>
      </c>
      <c r="N284" s="1">
        <v>3</v>
      </c>
      <c r="O284" s="1">
        <v>7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3</v>
      </c>
      <c r="W284" s="1">
        <v>11</v>
      </c>
      <c r="X284" s="1">
        <v>0</v>
      </c>
      <c r="Y284" s="3">
        <v>32</v>
      </c>
      <c r="Z284" s="1">
        <v>2638</v>
      </c>
      <c r="AA284" s="1">
        <v>1</v>
      </c>
      <c r="AB284" s="1">
        <v>0</v>
      </c>
      <c r="AC284" s="1">
        <v>0</v>
      </c>
      <c r="AD284" s="1">
        <v>0</v>
      </c>
      <c r="AE284" s="1">
        <v>0</v>
      </c>
      <c r="AF284" s="1">
        <v>1</v>
      </c>
      <c r="AG284" s="1">
        <v>0</v>
      </c>
      <c r="AH284" s="1">
        <v>0</v>
      </c>
      <c r="AI284" s="1">
        <v>0</v>
      </c>
      <c r="AJ284" s="1">
        <v>0</v>
      </c>
      <c r="AK284" s="1">
        <v>24</v>
      </c>
      <c r="AL284" s="1">
        <v>16</v>
      </c>
      <c r="AM284" s="1">
        <v>0</v>
      </c>
    </row>
    <row r="285" spans="1:39" x14ac:dyDescent="0.25">
      <c r="A285" s="4" t="s">
        <v>361</v>
      </c>
      <c r="B285" s="1">
        <v>1</v>
      </c>
      <c r="C285" s="1">
        <v>0</v>
      </c>
      <c r="D285" s="1">
        <v>43</v>
      </c>
      <c r="E285" s="1">
        <v>65</v>
      </c>
      <c r="F285" s="1">
        <v>4</v>
      </c>
      <c r="G285" s="1">
        <v>16</v>
      </c>
      <c r="H285" s="1">
        <v>0</v>
      </c>
      <c r="I285" s="1">
        <v>4</v>
      </c>
      <c r="J285" s="1">
        <v>11</v>
      </c>
      <c r="K285" s="1">
        <v>1</v>
      </c>
      <c r="L285" s="1">
        <v>3</v>
      </c>
      <c r="M285" s="1">
        <v>0</v>
      </c>
      <c r="N285" s="1">
        <v>3</v>
      </c>
      <c r="O285" s="1">
        <v>8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3</v>
      </c>
      <c r="W285" s="1">
        <v>11</v>
      </c>
      <c r="X285" s="1">
        <v>0</v>
      </c>
      <c r="Y285" s="3">
        <v>34</v>
      </c>
      <c r="Z285" s="1">
        <v>2691</v>
      </c>
      <c r="AA285" s="1">
        <v>0</v>
      </c>
      <c r="AB285" s="1">
        <v>0</v>
      </c>
      <c r="AC285" s="1">
        <v>0</v>
      </c>
      <c r="AD285" s="1">
        <v>1</v>
      </c>
      <c r="AE285" s="1">
        <v>0</v>
      </c>
      <c r="AF285" s="1">
        <v>0</v>
      </c>
      <c r="AG285" s="1">
        <v>0</v>
      </c>
      <c r="AH285" s="1">
        <v>0</v>
      </c>
      <c r="AI285" s="1">
        <v>1</v>
      </c>
      <c r="AJ285" s="1">
        <v>0</v>
      </c>
      <c r="AK285" s="1">
        <v>89</v>
      </c>
      <c r="AL285" s="1">
        <v>78</v>
      </c>
      <c r="AM285" s="1">
        <v>0</v>
      </c>
    </row>
    <row r="286" spans="1:39" x14ac:dyDescent="0.25">
      <c r="A286" s="4" t="s">
        <v>362</v>
      </c>
      <c r="B286" s="1">
        <v>0</v>
      </c>
      <c r="C286" s="1">
        <v>0</v>
      </c>
      <c r="D286" s="1">
        <v>45</v>
      </c>
      <c r="E286" s="1">
        <v>395</v>
      </c>
      <c r="F286" s="1">
        <v>15</v>
      </c>
      <c r="G286" s="1">
        <v>263</v>
      </c>
      <c r="H286" s="1">
        <v>60</v>
      </c>
      <c r="I286" s="1">
        <v>54</v>
      </c>
      <c r="J286" s="1">
        <v>38</v>
      </c>
      <c r="K286" s="1">
        <v>1</v>
      </c>
      <c r="L286" s="1">
        <v>2</v>
      </c>
      <c r="M286" s="1">
        <v>3</v>
      </c>
      <c r="N286" s="1">
        <v>6</v>
      </c>
      <c r="O286" s="1">
        <v>1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3</v>
      </c>
      <c r="W286" s="1">
        <v>11</v>
      </c>
      <c r="X286" s="1">
        <v>0</v>
      </c>
      <c r="Y286" s="3">
        <v>38</v>
      </c>
      <c r="Z286" s="1">
        <v>2692</v>
      </c>
      <c r="AA286" s="1">
        <v>0</v>
      </c>
      <c r="AB286" s="1">
        <v>0</v>
      </c>
      <c r="AC286" s="1">
        <v>1</v>
      </c>
      <c r="AD286" s="1">
        <v>0</v>
      </c>
      <c r="AE286" s="1">
        <v>0</v>
      </c>
      <c r="AF286" s="1">
        <v>0</v>
      </c>
      <c r="AG286" s="1">
        <v>0</v>
      </c>
      <c r="AH286" s="1">
        <v>1</v>
      </c>
      <c r="AI286" s="1">
        <v>0</v>
      </c>
      <c r="AJ286" s="1">
        <v>0</v>
      </c>
      <c r="AK286" s="1">
        <v>787</v>
      </c>
      <c r="AL286" s="1">
        <v>749</v>
      </c>
      <c r="AM286" s="1">
        <v>0</v>
      </c>
    </row>
    <row r="287" spans="1:39" x14ac:dyDescent="0.25">
      <c r="A287" s="4" t="s">
        <v>363</v>
      </c>
      <c r="B287" s="1">
        <v>0</v>
      </c>
      <c r="C287" s="1">
        <v>1</v>
      </c>
      <c r="D287" s="1">
        <v>34</v>
      </c>
      <c r="E287" s="1">
        <v>801</v>
      </c>
      <c r="F287" s="1">
        <v>0</v>
      </c>
      <c r="G287" s="1">
        <v>80</v>
      </c>
      <c r="H287" s="1">
        <v>0</v>
      </c>
      <c r="I287" s="1">
        <v>0</v>
      </c>
      <c r="J287" s="1">
        <v>35</v>
      </c>
      <c r="K287" s="1">
        <v>5</v>
      </c>
      <c r="L287" s="1">
        <v>8</v>
      </c>
      <c r="M287" s="1">
        <v>3</v>
      </c>
      <c r="N287" s="1">
        <v>12</v>
      </c>
      <c r="O287" s="1">
        <v>5</v>
      </c>
      <c r="P287" s="1">
        <v>0</v>
      </c>
      <c r="Q287" s="1">
        <v>1</v>
      </c>
      <c r="R287" s="1">
        <v>0</v>
      </c>
      <c r="S287" s="1">
        <v>0</v>
      </c>
      <c r="T287" s="1">
        <v>0</v>
      </c>
      <c r="U287" s="1">
        <v>0</v>
      </c>
      <c r="V287" s="1">
        <v>3</v>
      </c>
      <c r="W287" s="1">
        <v>11</v>
      </c>
      <c r="X287" s="1">
        <v>0</v>
      </c>
      <c r="Y287" s="3">
        <v>55</v>
      </c>
      <c r="Z287" s="1">
        <v>2263</v>
      </c>
      <c r="AA287" s="1">
        <v>1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1</v>
      </c>
      <c r="AK287" s="1">
        <v>881</v>
      </c>
      <c r="AL287" s="1">
        <v>846</v>
      </c>
      <c r="AM287" s="1">
        <v>1</v>
      </c>
    </row>
    <row r="288" spans="1:39" x14ac:dyDescent="0.25">
      <c r="A288" s="4" t="s">
        <v>364</v>
      </c>
      <c r="B288" s="1">
        <v>1</v>
      </c>
      <c r="C288" s="1">
        <v>1</v>
      </c>
      <c r="D288" s="1">
        <v>53</v>
      </c>
      <c r="E288" s="1">
        <v>36</v>
      </c>
      <c r="F288" s="1">
        <v>0</v>
      </c>
      <c r="G288" s="1">
        <v>12</v>
      </c>
      <c r="H288" s="1">
        <v>2</v>
      </c>
      <c r="I288" s="1">
        <v>2</v>
      </c>
      <c r="J288" s="1">
        <v>10</v>
      </c>
      <c r="K288" s="1">
        <v>4</v>
      </c>
      <c r="L288" s="1">
        <v>3</v>
      </c>
      <c r="M288" s="1">
        <v>1</v>
      </c>
      <c r="N288" s="1">
        <v>3</v>
      </c>
      <c r="O288" s="1">
        <v>5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3</v>
      </c>
      <c r="W288" s="1">
        <v>11</v>
      </c>
      <c r="X288" s="1">
        <v>0</v>
      </c>
      <c r="Y288" s="3">
        <v>62</v>
      </c>
      <c r="Z288" s="1">
        <v>2233</v>
      </c>
      <c r="AA288" s="1">
        <v>1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0</v>
      </c>
      <c r="AK288" s="1">
        <v>52</v>
      </c>
      <c r="AL288" s="1">
        <v>42</v>
      </c>
      <c r="AM288" s="1">
        <v>0</v>
      </c>
    </row>
    <row r="289" spans="1:39" x14ac:dyDescent="0.25">
      <c r="A289" s="4" t="s">
        <v>365</v>
      </c>
      <c r="B289" s="1">
        <v>0</v>
      </c>
      <c r="C289" s="1">
        <v>1</v>
      </c>
      <c r="D289" s="1">
        <v>44</v>
      </c>
      <c r="E289" s="1">
        <v>513</v>
      </c>
      <c r="F289" s="1">
        <v>14</v>
      </c>
      <c r="G289" s="1">
        <v>154</v>
      </c>
      <c r="H289" s="1">
        <v>19</v>
      </c>
      <c r="I289" s="1">
        <v>0</v>
      </c>
      <c r="J289" s="1">
        <v>28</v>
      </c>
      <c r="K289" s="1">
        <v>1</v>
      </c>
      <c r="L289" s="1">
        <v>9</v>
      </c>
      <c r="M289" s="1">
        <v>2</v>
      </c>
      <c r="N289" s="1">
        <v>9</v>
      </c>
      <c r="O289" s="1">
        <v>6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3</v>
      </c>
      <c r="W289" s="1">
        <v>11</v>
      </c>
      <c r="X289" s="1">
        <v>0</v>
      </c>
      <c r="Y289" s="3">
        <v>64</v>
      </c>
      <c r="Z289" s="1">
        <v>2419</v>
      </c>
      <c r="AA289" s="1">
        <v>0</v>
      </c>
      <c r="AB289" s="1">
        <v>0</v>
      </c>
      <c r="AC289" s="1">
        <v>0</v>
      </c>
      <c r="AD289" s="1">
        <v>1</v>
      </c>
      <c r="AE289" s="1">
        <v>0</v>
      </c>
      <c r="AF289" s="1">
        <v>1</v>
      </c>
      <c r="AG289" s="1">
        <v>0</v>
      </c>
      <c r="AH289" s="1">
        <v>0</v>
      </c>
      <c r="AI289" s="1">
        <v>0</v>
      </c>
      <c r="AJ289" s="1">
        <v>0</v>
      </c>
      <c r="AK289" s="1">
        <v>700</v>
      </c>
      <c r="AL289" s="1">
        <v>672</v>
      </c>
      <c r="AM289" s="1">
        <v>0</v>
      </c>
    </row>
    <row r="290" spans="1:39" x14ac:dyDescent="0.25">
      <c r="A290" s="4" t="s">
        <v>366</v>
      </c>
      <c r="B290" s="1">
        <v>1</v>
      </c>
      <c r="C290" s="1">
        <v>0</v>
      </c>
      <c r="D290" s="1">
        <v>89</v>
      </c>
      <c r="E290" s="1">
        <v>37</v>
      </c>
      <c r="F290" s="1">
        <v>0</v>
      </c>
      <c r="G290" s="1">
        <v>46</v>
      </c>
      <c r="H290" s="1">
        <v>4</v>
      </c>
      <c r="I290" s="1">
        <v>3</v>
      </c>
      <c r="J290" s="1">
        <v>0</v>
      </c>
      <c r="K290" s="1">
        <v>1</v>
      </c>
      <c r="L290" s="1">
        <v>2</v>
      </c>
      <c r="M290" s="1">
        <v>1</v>
      </c>
      <c r="N290" s="1">
        <v>3</v>
      </c>
      <c r="O290" s="1">
        <v>4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3</v>
      </c>
      <c r="W290" s="1">
        <v>11</v>
      </c>
      <c r="X290" s="1">
        <v>0</v>
      </c>
      <c r="Y290" s="3">
        <v>42</v>
      </c>
      <c r="Z290" s="1">
        <v>2279</v>
      </c>
      <c r="AA290" s="1">
        <v>0</v>
      </c>
      <c r="AB290" s="1">
        <v>1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90</v>
      </c>
      <c r="AL290" s="1">
        <v>90</v>
      </c>
      <c r="AM290" s="1">
        <v>0</v>
      </c>
    </row>
    <row r="291" spans="1:39" x14ac:dyDescent="0.25">
      <c r="A291" s="4" t="s">
        <v>367</v>
      </c>
      <c r="B291" s="1">
        <v>1</v>
      </c>
      <c r="C291" s="1">
        <v>0</v>
      </c>
      <c r="D291" s="1">
        <v>43</v>
      </c>
      <c r="E291" s="1">
        <v>80</v>
      </c>
      <c r="F291" s="1">
        <v>15</v>
      </c>
      <c r="G291" s="1">
        <v>93</v>
      </c>
      <c r="H291" s="1">
        <v>20</v>
      </c>
      <c r="I291" s="1">
        <v>13</v>
      </c>
      <c r="J291" s="1">
        <v>52</v>
      </c>
      <c r="K291" s="1">
        <v>3</v>
      </c>
      <c r="L291" s="1">
        <v>5</v>
      </c>
      <c r="M291" s="1">
        <v>1</v>
      </c>
      <c r="N291" s="1">
        <v>4</v>
      </c>
      <c r="O291" s="1">
        <v>8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3</v>
      </c>
      <c r="W291" s="1">
        <v>11</v>
      </c>
      <c r="X291" s="1">
        <v>0</v>
      </c>
      <c r="Y291" s="3">
        <v>32</v>
      </c>
      <c r="Z291" s="1">
        <v>2236</v>
      </c>
      <c r="AA291" s="1">
        <v>0</v>
      </c>
      <c r="AB291" s="1">
        <v>0</v>
      </c>
      <c r="AC291" s="1">
        <v>1</v>
      </c>
      <c r="AD291" s="1">
        <v>0</v>
      </c>
      <c r="AE291" s="1">
        <v>0</v>
      </c>
      <c r="AF291" s="1">
        <v>0</v>
      </c>
      <c r="AG291" s="1">
        <v>0</v>
      </c>
      <c r="AH291" s="1">
        <v>1</v>
      </c>
      <c r="AI291" s="1">
        <v>0</v>
      </c>
      <c r="AJ291" s="1">
        <v>0</v>
      </c>
      <c r="AK291" s="1">
        <v>221</v>
      </c>
      <c r="AL291" s="1">
        <v>169</v>
      </c>
      <c r="AM291" s="1">
        <v>0</v>
      </c>
    </row>
    <row r="292" spans="1:39" x14ac:dyDescent="0.25">
      <c r="A292" s="4" t="s">
        <v>368</v>
      </c>
      <c r="B292" s="1">
        <v>1</v>
      </c>
      <c r="C292" s="1">
        <v>0</v>
      </c>
      <c r="D292" s="1">
        <v>68</v>
      </c>
      <c r="E292" s="1">
        <v>14</v>
      </c>
      <c r="F292" s="1">
        <v>1</v>
      </c>
      <c r="G292" s="1">
        <v>21</v>
      </c>
      <c r="H292" s="1">
        <v>2</v>
      </c>
      <c r="I292" s="1">
        <v>3</v>
      </c>
      <c r="J292" s="1">
        <v>25</v>
      </c>
      <c r="K292" s="1">
        <v>3</v>
      </c>
      <c r="L292" s="1">
        <v>3</v>
      </c>
      <c r="M292" s="1">
        <v>1</v>
      </c>
      <c r="N292" s="1">
        <v>3</v>
      </c>
      <c r="O292" s="1">
        <v>7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3</v>
      </c>
      <c r="W292" s="1">
        <v>11</v>
      </c>
      <c r="X292" s="1">
        <v>0</v>
      </c>
      <c r="Y292" s="3">
        <v>36</v>
      </c>
      <c r="Z292" s="1">
        <v>2343</v>
      </c>
      <c r="AA292" s="1">
        <v>0</v>
      </c>
      <c r="AB292" s="1">
        <v>0</v>
      </c>
      <c r="AC292" s="1">
        <v>0</v>
      </c>
      <c r="AD292" s="1">
        <v>1</v>
      </c>
      <c r="AE292" s="1">
        <v>0</v>
      </c>
      <c r="AF292" s="1">
        <v>0</v>
      </c>
      <c r="AG292" s="1">
        <v>0</v>
      </c>
      <c r="AH292" s="1">
        <v>1</v>
      </c>
      <c r="AI292" s="1">
        <v>0</v>
      </c>
      <c r="AJ292" s="1">
        <v>0</v>
      </c>
      <c r="AK292" s="1">
        <v>41</v>
      </c>
      <c r="AL292" s="1">
        <v>16</v>
      </c>
      <c r="AM292" s="1">
        <v>0</v>
      </c>
    </row>
    <row r="293" spans="1:39" x14ac:dyDescent="0.25">
      <c r="A293" s="4" t="s">
        <v>369</v>
      </c>
      <c r="B293" s="1">
        <v>0</v>
      </c>
      <c r="C293" s="1">
        <v>0</v>
      </c>
      <c r="D293" s="1">
        <v>44</v>
      </c>
      <c r="E293" s="1">
        <v>525</v>
      </c>
      <c r="F293" s="1">
        <v>147</v>
      </c>
      <c r="G293" s="1">
        <v>112</v>
      </c>
      <c r="H293" s="1">
        <v>219</v>
      </c>
      <c r="I293" s="1">
        <v>147</v>
      </c>
      <c r="J293" s="1">
        <v>63</v>
      </c>
      <c r="K293" s="1">
        <v>1</v>
      </c>
      <c r="L293" s="1">
        <v>6</v>
      </c>
      <c r="M293" s="1">
        <v>7</v>
      </c>
      <c r="N293" s="1">
        <v>9</v>
      </c>
      <c r="O293" s="1">
        <v>2</v>
      </c>
      <c r="P293" s="1">
        <v>0</v>
      </c>
      <c r="Q293" s="1">
        <v>0</v>
      </c>
      <c r="R293" s="1">
        <v>0</v>
      </c>
      <c r="S293" s="1">
        <v>1</v>
      </c>
      <c r="T293" s="1">
        <v>0</v>
      </c>
      <c r="U293" s="1">
        <v>0</v>
      </c>
      <c r="V293" s="1">
        <v>3</v>
      </c>
      <c r="W293" s="1">
        <v>11</v>
      </c>
      <c r="X293" s="1">
        <v>0</v>
      </c>
      <c r="Y293" s="3">
        <v>59</v>
      </c>
      <c r="Z293" s="1">
        <v>2617</v>
      </c>
      <c r="AA293" s="1">
        <v>0</v>
      </c>
      <c r="AB293" s="1">
        <v>1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1</v>
      </c>
      <c r="AJ293" s="1">
        <v>0</v>
      </c>
      <c r="AK293" s="1">
        <v>1150</v>
      </c>
      <c r="AL293" s="1">
        <v>1087</v>
      </c>
      <c r="AM293" s="1">
        <v>1</v>
      </c>
    </row>
    <row r="294" spans="1:39" x14ac:dyDescent="0.25">
      <c r="A294" s="4" t="s">
        <v>370</v>
      </c>
      <c r="B294" s="1">
        <v>0</v>
      </c>
      <c r="C294" s="1">
        <v>0</v>
      </c>
      <c r="D294" s="1">
        <v>64</v>
      </c>
      <c r="E294" s="1">
        <v>1</v>
      </c>
      <c r="F294" s="1">
        <v>26</v>
      </c>
      <c r="G294" s="1">
        <v>25</v>
      </c>
      <c r="H294" s="1">
        <v>17</v>
      </c>
      <c r="I294" s="1">
        <v>23</v>
      </c>
      <c r="J294" s="1">
        <v>15</v>
      </c>
      <c r="K294" s="1">
        <v>1</v>
      </c>
      <c r="L294" s="1">
        <v>3</v>
      </c>
      <c r="M294" s="1">
        <v>0</v>
      </c>
      <c r="N294" s="1">
        <v>3</v>
      </c>
      <c r="O294" s="1">
        <v>9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3</v>
      </c>
      <c r="W294" s="1">
        <v>11</v>
      </c>
      <c r="X294" s="1">
        <v>1</v>
      </c>
      <c r="Y294" s="3">
        <v>54</v>
      </c>
      <c r="Z294" s="1">
        <v>2808</v>
      </c>
      <c r="AA294" s="1">
        <v>0</v>
      </c>
      <c r="AB294" s="1">
        <v>0</v>
      </c>
      <c r="AC294" s="1">
        <v>0</v>
      </c>
      <c r="AD294" s="1">
        <v>0</v>
      </c>
      <c r="AE294" s="1">
        <v>1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92</v>
      </c>
      <c r="AL294" s="1">
        <v>77</v>
      </c>
      <c r="AM294" s="1">
        <v>0</v>
      </c>
    </row>
    <row r="295" spans="1:39" x14ac:dyDescent="0.25">
      <c r="A295" s="4" t="s">
        <v>371</v>
      </c>
      <c r="B295" s="1">
        <v>0</v>
      </c>
      <c r="C295" s="1">
        <v>0</v>
      </c>
      <c r="D295" s="1">
        <v>85</v>
      </c>
      <c r="E295" s="1">
        <v>675</v>
      </c>
      <c r="F295" s="1">
        <v>11</v>
      </c>
      <c r="G295" s="1">
        <v>400</v>
      </c>
      <c r="H295" s="1">
        <v>15</v>
      </c>
      <c r="I295" s="1">
        <v>45</v>
      </c>
      <c r="J295" s="1">
        <v>11</v>
      </c>
      <c r="K295" s="1">
        <v>1</v>
      </c>
      <c r="L295" s="1">
        <v>2</v>
      </c>
      <c r="M295" s="1">
        <v>5</v>
      </c>
      <c r="N295" s="1">
        <v>10</v>
      </c>
      <c r="O295" s="1">
        <v>1</v>
      </c>
      <c r="P295" s="1">
        <v>0</v>
      </c>
      <c r="Q295" s="1">
        <v>0</v>
      </c>
      <c r="R295" s="1">
        <v>1</v>
      </c>
      <c r="S295" s="1">
        <v>0</v>
      </c>
      <c r="T295" s="1">
        <v>0</v>
      </c>
      <c r="U295" s="1">
        <v>0</v>
      </c>
      <c r="V295" s="1">
        <v>3</v>
      </c>
      <c r="W295" s="1">
        <v>11</v>
      </c>
      <c r="X295" s="1">
        <v>0</v>
      </c>
      <c r="Y295" s="3">
        <v>73</v>
      </c>
      <c r="Z295" s="1">
        <v>2275</v>
      </c>
      <c r="AA295" s="1">
        <v>0</v>
      </c>
      <c r="AB295" s="1">
        <v>0</v>
      </c>
      <c r="AC295" s="1">
        <v>1</v>
      </c>
      <c r="AD295" s="1">
        <v>0</v>
      </c>
      <c r="AE295" s="1">
        <v>0</v>
      </c>
      <c r="AF295" s="1">
        <v>0</v>
      </c>
      <c r="AG295" s="1">
        <v>0</v>
      </c>
      <c r="AH295" s="1">
        <v>1</v>
      </c>
      <c r="AI295" s="1">
        <v>0</v>
      </c>
      <c r="AJ295" s="1">
        <v>0</v>
      </c>
      <c r="AK295" s="1">
        <v>1146</v>
      </c>
      <c r="AL295" s="1">
        <v>1135</v>
      </c>
      <c r="AM295" s="1">
        <v>1</v>
      </c>
    </row>
    <row r="296" spans="1:39" x14ac:dyDescent="0.25">
      <c r="A296" s="4" t="s">
        <v>372</v>
      </c>
      <c r="B296" s="1">
        <v>0</v>
      </c>
      <c r="C296" s="1">
        <v>1</v>
      </c>
      <c r="D296" s="1">
        <v>93</v>
      </c>
      <c r="E296" s="1">
        <v>509</v>
      </c>
      <c r="F296" s="1">
        <v>0</v>
      </c>
      <c r="G296" s="1">
        <v>27</v>
      </c>
      <c r="H296" s="1">
        <v>0</v>
      </c>
      <c r="I296" s="1">
        <v>0</v>
      </c>
      <c r="J296" s="1">
        <v>10</v>
      </c>
      <c r="K296" s="1">
        <v>1</v>
      </c>
      <c r="L296" s="1">
        <v>8</v>
      </c>
      <c r="M296" s="1">
        <v>3</v>
      </c>
      <c r="N296" s="1">
        <v>6</v>
      </c>
      <c r="O296" s="1">
        <v>7</v>
      </c>
      <c r="P296" s="1">
        <v>0</v>
      </c>
      <c r="Q296" s="1">
        <v>1</v>
      </c>
      <c r="R296" s="1">
        <v>0</v>
      </c>
      <c r="S296" s="1">
        <v>0</v>
      </c>
      <c r="T296" s="1">
        <v>0</v>
      </c>
      <c r="U296" s="1">
        <v>0</v>
      </c>
      <c r="V296" s="1">
        <v>3</v>
      </c>
      <c r="W296" s="1">
        <v>11</v>
      </c>
      <c r="X296" s="1">
        <v>0</v>
      </c>
      <c r="Y296" s="3">
        <v>56</v>
      </c>
      <c r="Z296" s="1">
        <v>2451</v>
      </c>
      <c r="AA296" s="1">
        <v>0</v>
      </c>
      <c r="AB296" s="1">
        <v>1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1</v>
      </c>
      <c r="AJ296" s="1">
        <v>0</v>
      </c>
      <c r="AK296" s="1">
        <v>536</v>
      </c>
      <c r="AL296" s="1">
        <v>526</v>
      </c>
      <c r="AM296" s="1">
        <v>1</v>
      </c>
    </row>
    <row r="297" spans="1:39" x14ac:dyDescent="0.25">
      <c r="A297" s="4" t="s">
        <v>373</v>
      </c>
      <c r="B297" s="1">
        <v>0</v>
      </c>
      <c r="C297" s="1">
        <v>0</v>
      </c>
      <c r="D297" s="1">
        <v>12</v>
      </c>
      <c r="E297" s="1">
        <v>154</v>
      </c>
      <c r="F297" s="1">
        <v>2</v>
      </c>
      <c r="G297" s="1">
        <v>46</v>
      </c>
      <c r="H297" s="1">
        <v>20</v>
      </c>
      <c r="I297" s="1">
        <v>4</v>
      </c>
      <c r="J297" s="1">
        <v>15</v>
      </c>
      <c r="K297" s="1">
        <v>1</v>
      </c>
      <c r="L297" s="1">
        <v>4</v>
      </c>
      <c r="M297" s="1">
        <v>2</v>
      </c>
      <c r="N297" s="1">
        <v>4</v>
      </c>
      <c r="O297" s="1">
        <v>4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3</v>
      </c>
      <c r="W297" s="1">
        <v>11</v>
      </c>
      <c r="X297" s="1">
        <v>0</v>
      </c>
      <c r="Y297" s="3">
        <v>28</v>
      </c>
      <c r="Z297" s="1">
        <v>2587</v>
      </c>
      <c r="AA297" s="1">
        <v>0</v>
      </c>
      <c r="AB297" s="1">
        <v>0</v>
      </c>
      <c r="AC297" s="1">
        <v>0</v>
      </c>
      <c r="AD297" s="1">
        <v>1</v>
      </c>
      <c r="AE297" s="1">
        <v>0</v>
      </c>
      <c r="AF297" s="1">
        <v>0</v>
      </c>
      <c r="AG297" s="1">
        <v>0</v>
      </c>
      <c r="AH297" s="1">
        <v>0</v>
      </c>
      <c r="AI297" s="1">
        <v>1</v>
      </c>
      <c r="AJ297" s="1">
        <v>0</v>
      </c>
      <c r="AK297" s="1">
        <v>226</v>
      </c>
      <c r="AL297" s="1">
        <v>211</v>
      </c>
      <c r="AM297" s="1">
        <v>0</v>
      </c>
    </row>
    <row r="298" spans="1:39" x14ac:dyDescent="0.25">
      <c r="A298" s="4" t="s">
        <v>374</v>
      </c>
      <c r="B298" s="1">
        <v>1</v>
      </c>
      <c r="C298" s="1">
        <v>0</v>
      </c>
      <c r="D298" s="1">
        <v>86</v>
      </c>
      <c r="E298" s="1">
        <v>3</v>
      </c>
      <c r="F298" s="1">
        <v>5</v>
      </c>
      <c r="G298" s="1">
        <v>14</v>
      </c>
      <c r="H298" s="1">
        <v>2</v>
      </c>
      <c r="I298" s="1">
        <v>12</v>
      </c>
      <c r="J298" s="1">
        <v>17</v>
      </c>
      <c r="K298" s="1">
        <v>4</v>
      </c>
      <c r="L298" s="1">
        <v>3</v>
      </c>
      <c r="M298" s="1">
        <v>1</v>
      </c>
      <c r="N298" s="1">
        <v>3</v>
      </c>
      <c r="O298" s="1">
        <v>6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3</v>
      </c>
      <c r="W298" s="1">
        <v>11</v>
      </c>
      <c r="X298" s="1">
        <v>0</v>
      </c>
      <c r="Y298" s="3">
        <v>44</v>
      </c>
      <c r="Z298" s="1">
        <v>2321</v>
      </c>
      <c r="AA298" s="1">
        <v>1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</v>
      </c>
      <c r="AI298" s="1">
        <v>0</v>
      </c>
      <c r="AJ298" s="1">
        <v>0</v>
      </c>
      <c r="AK298" s="1">
        <v>36</v>
      </c>
      <c r="AL298" s="1">
        <v>19</v>
      </c>
      <c r="AM298" s="1">
        <v>0</v>
      </c>
    </row>
    <row r="299" spans="1:39" x14ac:dyDescent="0.25">
      <c r="A299" s="4" t="s">
        <v>375</v>
      </c>
      <c r="B299" s="1">
        <v>2</v>
      </c>
      <c r="C299" s="1">
        <v>1</v>
      </c>
      <c r="D299" s="1">
        <v>28</v>
      </c>
      <c r="E299" s="1">
        <v>25</v>
      </c>
      <c r="F299" s="1">
        <v>0</v>
      </c>
      <c r="G299" s="1">
        <v>8</v>
      </c>
      <c r="H299" s="1">
        <v>2</v>
      </c>
      <c r="I299" s="1">
        <v>0</v>
      </c>
      <c r="J299" s="1">
        <v>2</v>
      </c>
      <c r="K299" s="1">
        <v>2</v>
      </c>
      <c r="L299" s="1">
        <v>2</v>
      </c>
      <c r="M299" s="1">
        <v>0</v>
      </c>
      <c r="N299" s="1">
        <v>3</v>
      </c>
      <c r="O299" s="1">
        <v>7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3</v>
      </c>
      <c r="W299" s="1">
        <v>11</v>
      </c>
      <c r="X299" s="1">
        <v>0</v>
      </c>
      <c r="Y299" s="3">
        <v>53</v>
      </c>
      <c r="Z299" s="1">
        <v>2403</v>
      </c>
      <c r="AA299" s="1">
        <v>0</v>
      </c>
      <c r="AB299" s="1">
        <v>1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35</v>
      </c>
      <c r="AL299" s="1">
        <v>33</v>
      </c>
      <c r="AM299" s="1">
        <v>0</v>
      </c>
    </row>
    <row r="300" spans="1:39" x14ac:dyDescent="0.25">
      <c r="A300" s="4" t="s">
        <v>376</v>
      </c>
      <c r="B300" s="1">
        <v>0</v>
      </c>
      <c r="C300" s="1">
        <v>0</v>
      </c>
      <c r="D300" s="1">
        <v>42</v>
      </c>
      <c r="E300" s="1">
        <v>768</v>
      </c>
      <c r="F300" s="1">
        <v>44</v>
      </c>
      <c r="G300" s="1">
        <v>561</v>
      </c>
      <c r="H300" s="1">
        <v>77</v>
      </c>
      <c r="I300" s="1">
        <v>44</v>
      </c>
      <c r="J300" s="1">
        <v>14</v>
      </c>
      <c r="K300" s="1">
        <v>1</v>
      </c>
      <c r="L300" s="1">
        <v>6</v>
      </c>
      <c r="M300" s="1">
        <v>6</v>
      </c>
      <c r="N300" s="1">
        <v>10</v>
      </c>
      <c r="O300" s="1">
        <v>3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3</v>
      </c>
      <c r="W300" s="1">
        <v>11</v>
      </c>
      <c r="X300" s="1">
        <v>0</v>
      </c>
      <c r="Y300" s="3">
        <v>44</v>
      </c>
      <c r="Z300" s="1">
        <v>2667</v>
      </c>
      <c r="AA300" s="1">
        <v>0</v>
      </c>
      <c r="AB300" s="1">
        <v>0</v>
      </c>
      <c r="AC300" s="1">
        <v>1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1</v>
      </c>
      <c r="AJ300" s="1">
        <v>0</v>
      </c>
      <c r="AK300" s="1">
        <v>1494</v>
      </c>
      <c r="AL300" s="1">
        <v>1480</v>
      </c>
      <c r="AM300" s="1">
        <v>0</v>
      </c>
    </row>
    <row r="301" spans="1:39" x14ac:dyDescent="0.25">
      <c r="A301" s="4" t="s">
        <v>377</v>
      </c>
      <c r="B301" s="1">
        <v>1</v>
      </c>
      <c r="C301" s="1">
        <v>1</v>
      </c>
      <c r="D301" s="1">
        <v>13</v>
      </c>
      <c r="E301" s="1">
        <v>185</v>
      </c>
      <c r="F301" s="1">
        <v>0</v>
      </c>
      <c r="G301" s="1">
        <v>28</v>
      </c>
      <c r="H301" s="1">
        <v>3</v>
      </c>
      <c r="I301" s="1">
        <v>2</v>
      </c>
      <c r="J301" s="1">
        <v>17</v>
      </c>
      <c r="K301" s="1">
        <v>6</v>
      </c>
      <c r="L301" s="1">
        <v>3</v>
      </c>
      <c r="M301" s="1">
        <v>1</v>
      </c>
      <c r="N301" s="1">
        <v>6</v>
      </c>
      <c r="O301" s="1">
        <v>4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3</v>
      </c>
      <c r="W301" s="1">
        <v>11</v>
      </c>
      <c r="X301" s="1">
        <v>0</v>
      </c>
      <c r="Y301" s="3">
        <v>54</v>
      </c>
      <c r="Z301" s="1">
        <v>2353</v>
      </c>
      <c r="AA301" s="1">
        <v>0</v>
      </c>
      <c r="AB301" s="1">
        <v>1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1</v>
      </c>
      <c r="AI301" s="1">
        <v>0</v>
      </c>
      <c r="AJ301" s="1">
        <v>0</v>
      </c>
      <c r="AK301" s="1">
        <v>218</v>
      </c>
      <c r="AL301" s="1">
        <v>201</v>
      </c>
      <c r="AM301" s="1">
        <v>0</v>
      </c>
    </row>
    <row r="302" spans="1:39" x14ac:dyDescent="0.25">
      <c r="A302" s="4" t="s">
        <v>378</v>
      </c>
      <c r="B302" s="1">
        <v>1</v>
      </c>
      <c r="C302" s="1">
        <v>1</v>
      </c>
      <c r="D302" s="1">
        <v>86</v>
      </c>
      <c r="E302" s="1">
        <v>24</v>
      </c>
      <c r="F302" s="1">
        <v>0</v>
      </c>
      <c r="G302" s="1">
        <v>7</v>
      </c>
      <c r="H302" s="1">
        <v>0</v>
      </c>
      <c r="I302" s="1">
        <v>0</v>
      </c>
      <c r="J302" s="1">
        <v>1</v>
      </c>
      <c r="K302" s="1">
        <v>2</v>
      </c>
      <c r="L302" s="1">
        <v>2</v>
      </c>
      <c r="M302" s="1">
        <v>0</v>
      </c>
      <c r="N302" s="1">
        <v>3</v>
      </c>
      <c r="O302" s="1">
        <v>5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3</v>
      </c>
      <c r="W302" s="1">
        <v>11</v>
      </c>
      <c r="X302" s="1">
        <v>0</v>
      </c>
      <c r="Y302" s="3">
        <v>64</v>
      </c>
      <c r="Z302" s="1">
        <v>2269</v>
      </c>
      <c r="AA302" s="1">
        <v>0</v>
      </c>
      <c r="AB302" s="1">
        <v>0</v>
      </c>
      <c r="AC302" s="1">
        <v>0</v>
      </c>
      <c r="AD302" s="1">
        <v>1</v>
      </c>
      <c r="AE302" s="1">
        <v>0</v>
      </c>
      <c r="AF302" s="1">
        <v>0</v>
      </c>
      <c r="AG302" s="1">
        <v>0</v>
      </c>
      <c r="AH302" s="1">
        <v>0</v>
      </c>
      <c r="AI302" s="1">
        <v>1</v>
      </c>
      <c r="AJ302" s="1">
        <v>0</v>
      </c>
      <c r="AK302" s="1">
        <v>31</v>
      </c>
      <c r="AL302" s="1">
        <v>30</v>
      </c>
      <c r="AM302" s="1">
        <v>0</v>
      </c>
    </row>
    <row r="303" spans="1:39" x14ac:dyDescent="0.25">
      <c r="A303" s="4" t="s">
        <v>379</v>
      </c>
      <c r="B303" s="1">
        <v>1</v>
      </c>
      <c r="C303" s="1">
        <v>1</v>
      </c>
      <c r="D303" s="1">
        <v>59</v>
      </c>
      <c r="E303" s="1">
        <v>44</v>
      </c>
      <c r="F303" s="1">
        <v>4</v>
      </c>
      <c r="G303" s="1">
        <v>21</v>
      </c>
      <c r="H303" s="1">
        <v>6</v>
      </c>
      <c r="I303" s="1">
        <v>0</v>
      </c>
      <c r="J303" s="1">
        <v>27</v>
      </c>
      <c r="K303" s="1">
        <v>2</v>
      </c>
      <c r="L303" s="1">
        <v>3</v>
      </c>
      <c r="M303" s="1">
        <v>0</v>
      </c>
      <c r="N303" s="1">
        <v>3</v>
      </c>
      <c r="O303" s="1">
        <v>7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3</v>
      </c>
      <c r="W303" s="1">
        <v>11</v>
      </c>
      <c r="X303" s="1">
        <v>0</v>
      </c>
      <c r="Y303" s="3">
        <v>48</v>
      </c>
      <c r="Z303" s="1">
        <v>2494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1</v>
      </c>
      <c r="AI303" s="1">
        <v>0</v>
      </c>
      <c r="AJ303" s="1">
        <v>0</v>
      </c>
      <c r="AK303" s="1">
        <v>75</v>
      </c>
      <c r="AL303" s="1">
        <v>48</v>
      </c>
      <c r="AM303" s="1">
        <v>0</v>
      </c>
    </row>
    <row r="304" spans="1:39" x14ac:dyDescent="0.25">
      <c r="A304" s="4" t="s">
        <v>380</v>
      </c>
      <c r="B304" s="1">
        <v>1</v>
      </c>
      <c r="C304" s="1">
        <v>0</v>
      </c>
      <c r="D304" s="1">
        <v>30</v>
      </c>
      <c r="E304" s="1">
        <v>91</v>
      </c>
      <c r="F304" s="1">
        <v>64</v>
      </c>
      <c r="G304" s="1">
        <v>128</v>
      </c>
      <c r="H304" s="1">
        <v>65</v>
      </c>
      <c r="I304" s="1">
        <v>3</v>
      </c>
      <c r="J304" s="1">
        <v>50</v>
      </c>
      <c r="K304" s="1">
        <v>2</v>
      </c>
      <c r="L304" s="1">
        <v>4</v>
      </c>
      <c r="M304" s="1">
        <v>3</v>
      </c>
      <c r="N304" s="1">
        <v>6</v>
      </c>
      <c r="O304" s="1">
        <v>3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3</v>
      </c>
      <c r="W304" s="1">
        <v>11</v>
      </c>
      <c r="X304" s="1">
        <v>0</v>
      </c>
      <c r="Y304" s="3">
        <v>35</v>
      </c>
      <c r="Z304" s="1">
        <v>2843</v>
      </c>
      <c r="AA304" s="1">
        <v>0</v>
      </c>
      <c r="AB304" s="1">
        <v>0</v>
      </c>
      <c r="AC304" s="1">
        <v>1</v>
      </c>
      <c r="AD304" s="1">
        <v>0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351</v>
      </c>
      <c r="AL304" s="1">
        <v>301</v>
      </c>
      <c r="AM304" s="1">
        <v>0</v>
      </c>
    </row>
    <row r="305" spans="1:39" x14ac:dyDescent="0.25">
      <c r="A305" s="4" t="s">
        <v>381</v>
      </c>
      <c r="B305" s="1">
        <v>1</v>
      </c>
      <c r="C305" s="1">
        <v>1</v>
      </c>
      <c r="D305" s="1">
        <v>33</v>
      </c>
      <c r="E305" s="1">
        <v>11</v>
      </c>
      <c r="F305" s="1">
        <v>0</v>
      </c>
      <c r="G305" s="1">
        <v>7</v>
      </c>
      <c r="H305" s="1">
        <v>3</v>
      </c>
      <c r="I305" s="1">
        <v>1</v>
      </c>
      <c r="J305" s="1">
        <v>6</v>
      </c>
      <c r="K305" s="1">
        <v>2</v>
      </c>
      <c r="L305" s="1">
        <v>1</v>
      </c>
      <c r="M305" s="1">
        <v>0</v>
      </c>
      <c r="N305" s="1">
        <v>3</v>
      </c>
      <c r="O305" s="1">
        <v>5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3</v>
      </c>
      <c r="W305" s="1">
        <v>11</v>
      </c>
      <c r="X305" s="1">
        <v>0</v>
      </c>
      <c r="Y305" s="3">
        <v>69</v>
      </c>
      <c r="Z305" s="1">
        <v>2507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1</v>
      </c>
      <c r="AI305" s="1">
        <v>0</v>
      </c>
      <c r="AJ305" s="1">
        <v>0</v>
      </c>
      <c r="AK305" s="1">
        <v>22</v>
      </c>
      <c r="AL305" s="1">
        <v>16</v>
      </c>
      <c r="AM305" s="1">
        <v>0</v>
      </c>
    </row>
    <row r="306" spans="1:39" x14ac:dyDescent="0.25">
      <c r="A306" s="4" t="s">
        <v>382</v>
      </c>
      <c r="B306" s="1">
        <v>0</v>
      </c>
      <c r="C306" s="1">
        <v>1</v>
      </c>
      <c r="D306" s="1">
        <v>23</v>
      </c>
      <c r="E306" s="1">
        <v>412</v>
      </c>
      <c r="F306" s="1">
        <v>5</v>
      </c>
      <c r="G306" s="1">
        <v>119</v>
      </c>
      <c r="H306" s="1">
        <v>38</v>
      </c>
      <c r="I306" s="1">
        <v>29</v>
      </c>
      <c r="J306" s="1">
        <v>77</v>
      </c>
      <c r="K306" s="1">
        <v>3</v>
      </c>
      <c r="L306" s="1">
        <v>3</v>
      </c>
      <c r="M306" s="1">
        <v>3</v>
      </c>
      <c r="N306" s="1">
        <v>12</v>
      </c>
      <c r="O306" s="1">
        <v>2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3</v>
      </c>
      <c r="W306" s="1">
        <v>11</v>
      </c>
      <c r="X306" s="1">
        <v>0</v>
      </c>
      <c r="Y306" s="3">
        <v>49</v>
      </c>
      <c r="Z306" s="1">
        <v>2687</v>
      </c>
      <c r="AA306" s="1">
        <v>0</v>
      </c>
      <c r="AB306" s="1">
        <v>1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1</v>
      </c>
      <c r="AI306" s="1">
        <v>0</v>
      </c>
      <c r="AJ306" s="1">
        <v>0</v>
      </c>
      <c r="AK306" s="1">
        <v>603</v>
      </c>
      <c r="AL306" s="1">
        <v>526</v>
      </c>
      <c r="AM306" s="1">
        <v>0</v>
      </c>
    </row>
    <row r="307" spans="1:39" x14ac:dyDescent="0.25">
      <c r="A307" s="4" t="s">
        <v>383</v>
      </c>
      <c r="B307" s="1">
        <v>1</v>
      </c>
      <c r="C307" s="1">
        <v>0</v>
      </c>
      <c r="D307" s="1">
        <v>81</v>
      </c>
      <c r="E307" s="1">
        <v>3</v>
      </c>
      <c r="F307" s="1">
        <v>3</v>
      </c>
      <c r="G307" s="1">
        <v>7</v>
      </c>
      <c r="H307" s="1">
        <v>6</v>
      </c>
      <c r="I307" s="1">
        <v>2</v>
      </c>
      <c r="J307" s="1">
        <v>9</v>
      </c>
      <c r="K307" s="1">
        <v>1</v>
      </c>
      <c r="L307" s="1">
        <v>1</v>
      </c>
      <c r="M307" s="1">
        <v>0</v>
      </c>
      <c r="N307" s="1">
        <v>2</v>
      </c>
      <c r="O307" s="1">
        <v>7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3</v>
      </c>
      <c r="W307" s="1">
        <v>11</v>
      </c>
      <c r="X307" s="1">
        <v>0</v>
      </c>
      <c r="Y307" s="3">
        <v>46</v>
      </c>
      <c r="Z307" s="1">
        <v>2522</v>
      </c>
      <c r="AA307" s="1">
        <v>0</v>
      </c>
      <c r="AB307" s="1">
        <v>1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1</v>
      </c>
      <c r="AI307" s="1">
        <v>0</v>
      </c>
      <c r="AJ307" s="1">
        <v>0</v>
      </c>
      <c r="AK307" s="1">
        <v>21</v>
      </c>
      <c r="AL307" s="1">
        <v>12</v>
      </c>
      <c r="AM307" s="1">
        <v>0</v>
      </c>
    </row>
    <row r="308" spans="1:39" x14ac:dyDescent="0.25">
      <c r="A308" s="4" t="s">
        <v>384</v>
      </c>
      <c r="B308" s="1">
        <v>1</v>
      </c>
      <c r="C308" s="1">
        <v>1</v>
      </c>
      <c r="D308" s="1">
        <v>6</v>
      </c>
      <c r="E308" s="1">
        <v>16</v>
      </c>
      <c r="F308" s="1">
        <v>0</v>
      </c>
      <c r="G308" s="1">
        <v>3</v>
      </c>
      <c r="H308" s="1">
        <v>0</v>
      </c>
      <c r="I308" s="1">
        <v>0</v>
      </c>
      <c r="J308" s="1">
        <v>1</v>
      </c>
      <c r="K308" s="1">
        <v>1</v>
      </c>
      <c r="L308" s="1">
        <v>1</v>
      </c>
      <c r="M308" s="1">
        <v>0</v>
      </c>
      <c r="N308" s="1">
        <v>2</v>
      </c>
      <c r="O308" s="1">
        <v>7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3</v>
      </c>
      <c r="W308" s="1">
        <v>11</v>
      </c>
      <c r="X308" s="1">
        <v>0</v>
      </c>
      <c r="Y308" s="3">
        <v>55</v>
      </c>
      <c r="Z308" s="1">
        <v>2299</v>
      </c>
      <c r="AA308" s="1">
        <v>1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1</v>
      </c>
      <c r="AK308" s="1">
        <v>19</v>
      </c>
      <c r="AL308" s="1">
        <v>18</v>
      </c>
      <c r="AM308" s="1">
        <v>0</v>
      </c>
    </row>
    <row r="309" spans="1:39" x14ac:dyDescent="0.25">
      <c r="A309" s="4" t="s">
        <v>385</v>
      </c>
      <c r="B309" s="1">
        <v>0</v>
      </c>
      <c r="C309" s="1">
        <v>1</v>
      </c>
      <c r="D309" s="1">
        <v>41</v>
      </c>
      <c r="E309" s="1">
        <v>731</v>
      </c>
      <c r="F309" s="1">
        <v>60</v>
      </c>
      <c r="G309" s="1">
        <v>353</v>
      </c>
      <c r="H309" s="1">
        <v>78</v>
      </c>
      <c r="I309" s="1">
        <v>12</v>
      </c>
      <c r="J309" s="1">
        <v>73</v>
      </c>
      <c r="K309" s="1">
        <v>5</v>
      </c>
      <c r="L309" s="1">
        <v>10</v>
      </c>
      <c r="M309" s="1">
        <v>3</v>
      </c>
      <c r="N309" s="1">
        <v>5</v>
      </c>
      <c r="O309" s="1">
        <v>7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3</v>
      </c>
      <c r="W309" s="1">
        <v>11</v>
      </c>
      <c r="X309" s="1">
        <v>0</v>
      </c>
      <c r="Y309" s="3">
        <v>59</v>
      </c>
      <c r="Z309" s="1">
        <v>2666</v>
      </c>
      <c r="AA309" s="1">
        <v>1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1</v>
      </c>
      <c r="AK309" s="1">
        <v>1234</v>
      </c>
      <c r="AL309" s="1">
        <v>1161</v>
      </c>
      <c r="AM309" s="1">
        <v>0</v>
      </c>
    </row>
    <row r="310" spans="1:39" x14ac:dyDescent="0.25">
      <c r="A310" s="4" t="s">
        <v>386</v>
      </c>
      <c r="B310" s="1">
        <v>0</v>
      </c>
      <c r="C310" s="1">
        <v>1</v>
      </c>
      <c r="D310" s="1">
        <v>78</v>
      </c>
      <c r="E310" s="1">
        <v>424</v>
      </c>
      <c r="F310" s="1">
        <v>17</v>
      </c>
      <c r="G310" s="1">
        <v>118</v>
      </c>
      <c r="H310" s="1">
        <v>7</v>
      </c>
      <c r="I310" s="1">
        <v>23</v>
      </c>
      <c r="J310" s="1">
        <v>41</v>
      </c>
      <c r="K310" s="1">
        <v>6</v>
      </c>
      <c r="L310" s="1">
        <v>8</v>
      </c>
      <c r="M310" s="1">
        <v>2</v>
      </c>
      <c r="N310" s="1">
        <v>8</v>
      </c>
      <c r="O310" s="1">
        <v>8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3</v>
      </c>
      <c r="W310" s="1">
        <v>11</v>
      </c>
      <c r="X310" s="1">
        <v>0</v>
      </c>
      <c r="Y310" s="3">
        <v>67</v>
      </c>
      <c r="Z310" s="1">
        <v>2693</v>
      </c>
      <c r="AA310" s="1">
        <v>0</v>
      </c>
      <c r="AB310" s="1">
        <v>0</v>
      </c>
      <c r="AC310" s="1">
        <v>1</v>
      </c>
      <c r="AD310" s="1">
        <v>0</v>
      </c>
      <c r="AE310" s="1">
        <v>0</v>
      </c>
      <c r="AF310" s="1">
        <v>0</v>
      </c>
      <c r="AG310" s="1">
        <v>0</v>
      </c>
      <c r="AH310" s="1">
        <v>1</v>
      </c>
      <c r="AI310" s="1">
        <v>0</v>
      </c>
      <c r="AJ310" s="1">
        <v>0</v>
      </c>
      <c r="AK310" s="1">
        <v>589</v>
      </c>
      <c r="AL310" s="1">
        <v>548</v>
      </c>
      <c r="AM310" s="1">
        <v>0</v>
      </c>
    </row>
    <row r="311" spans="1:39" x14ac:dyDescent="0.25">
      <c r="A311" s="4" t="s">
        <v>387</v>
      </c>
      <c r="B311" s="1">
        <v>0</v>
      </c>
      <c r="C311" s="1">
        <v>0</v>
      </c>
      <c r="D311" s="1">
        <v>49</v>
      </c>
      <c r="E311" s="1">
        <v>792</v>
      </c>
      <c r="F311" s="1">
        <v>0</v>
      </c>
      <c r="G311" s="1">
        <v>275</v>
      </c>
      <c r="H311" s="1">
        <v>45</v>
      </c>
      <c r="I311" s="1">
        <v>45</v>
      </c>
      <c r="J311" s="1">
        <v>126</v>
      </c>
      <c r="K311" s="1">
        <v>1</v>
      </c>
      <c r="L311" s="1">
        <v>4</v>
      </c>
      <c r="M311" s="1">
        <v>8</v>
      </c>
      <c r="N311" s="1">
        <v>5</v>
      </c>
      <c r="O311" s="1">
        <v>3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3</v>
      </c>
      <c r="W311" s="1">
        <v>11</v>
      </c>
      <c r="X311" s="1">
        <v>0</v>
      </c>
      <c r="Y311" s="3">
        <v>63</v>
      </c>
      <c r="Z311" s="1">
        <v>2518</v>
      </c>
      <c r="AA311" s="1">
        <v>0</v>
      </c>
      <c r="AB311" s="1">
        <v>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1</v>
      </c>
      <c r="AI311" s="1">
        <v>0</v>
      </c>
      <c r="AJ311" s="1">
        <v>0</v>
      </c>
      <c r="AK311" s="1">
        <v>1157</v>
      </c>
      <c r="AL311" s="1">
        <v>1031</v>
      </c>
      <c r="AM311" s="1">
        <v>0</v>
      </c>
    </row>
    <row r="312" spans="1:39" x14ac:dyDescent="0.25">
      <c r="A312" s="4" t="s">
        <v>388</v>
      </c>
      <c r="B312" s="1">
        <v>1</v>
      </c>
      <c r="C312" s="1">
        <v>0</v>
      </c>
      <c r="D312" s="1">
        <v>39</v>
      </c>
      <c r="E312" s="1">
        <v>21</v>
      </c>
      <c r="F312" s="1">
        <v>2</v>
      </c>
      <c r="G312" s="1">
        <v>28</v>
      </c>
      <c r="H312" s="1">
        <v>3</v>
      </c>
      <c r="I312" s="1">
        <v>2</v>
      </c>
      <c r="J312" s="1">
        <v>9</v>
      </c>
      <c r="K312" s="1">
        <v>3</v>
      </c>
      <c r="L312" s="1">
        <v>2</v>
      </c>
      <c r="M312" s="1">
        <v>0</v>
      </c>
      <c r="N312" s="1">
        <v>4</v>
      </c>
      <c r="O312" s="1">
        <v>8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3</v>
      </c>
      <c r="W312" s="1">
        <v>11</v>
      </c>
      <c r="X312" s="1">
        <v>0</v>
      </c>
      <c r="Y312" s="3">
        <v>44</v>
      </c>
      <c r="Z312" s="1">
        <v>2521</v>
      </c>
      <c r="AA312" s="1">
        <v>1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1</v>
      </c>
      <c r="AK312" s="1">
        <v>56</v>
      </c>
      <c r="AL312" s="1">
        <v>47</v>
      </c>
      <c r="AM312" s="1">
        <v>0</v>
      </c>
    </row>
    <row r="313" spans="1:39" x14ac:dyDescent="0.25">
      <c r="A313" s="4" t="s">
        <v>389</v>
      </c>
      <c r="B313" s="1">
        <v>1</v>
      </c>
      <c r="C313" s="1">
        <v>0</v>
      </c>
      <c r="D313" s="1">
        <v>3</v>
      </c>
      <c r="E313" s="1">
        <v>22</v>
      </c>
      <c r="F313" s="1">
        <v>1</v>
      </c>
      <c r="G313" s="1">
        <v>11</v>
      </c>
      <c r="H313" s="1">
        <v>0</v>
      </c>
      <c r="I313" s="1">
        <v>1</v>
      </c>
      <c r="J313" s="1">
        <v>2</v>
      </c>
      <c r="K313" s="1">
        <v>1</v>
      </c>
      <c r="L313" s="1">
        <v>1</v>
      </c>
      <c r="M313" s="1">
        <v>0</v>
      </c>
      <c r="N313" s="1">
        <v>3</v>
      </c>
      <c r="O313" s="1">
        <v>7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3</v>
      </c>
      <c r="W313" s="1">
        <v>11</v>
      </c>
      <c r="X313" s="1">
        <v>0</v>
      </c>
      <c r="Y313" s="3">
        <v>36</v>
      </c>
      <c r="Z313" s="1">
        <v>2393</v>
      </c>
      <c r="AA313" s="1">
        <v>0</v>
      </c>
      <c r="AB313" s="1">
        <v>1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1</v>
      </c>
      <c r="AI313" s="1">
        <v>0</v>
      </c>
      <c r="AJ313" s="1">
        <v>0</v>
      </c>
      <c r="AK313" s="1">
        <v>35</v>
      </c>
      <c r="AL313" s="1">
        <v>33</v>
      </c>
      <c r="AM313" s="1">
        <v>0</v>
      </c>
    </row>
    <row r="314" spans="1:39" x14ac:dyDescent="0.25">
      <c r="A314" s="4" t="s">
        <v>390</v>
      </c>
      <c r="B314" s="1">
        <v>2</v>
      </c>
      <c r="C314" s="1">
        <v>1</v>
      </c>
      <c r="D314" s="1">
        <v>37</v>
      </c>
      <c r="E314" s="1">
        <v>33</v>
      </c>
      <c r="F314" s="1">
        <v>0</v>
      </c>
      <c r="G314" s="1">
        <v>5</v>
      </c>
      <c r="H314" s="1">
        <v>0</v>
      </c>
      <c r="I314" s="1">
        <v>0</v>
      </c>
      <c r="J314" s="1">
        <v>0</v>
      </c>
      <c r="K314" s="1">
        <v>1</v>
      </c>
      <c r="L314" s="1">
        <v>1</v>
      </c>
      <c r="M314" s="1">
        <v>0</v>
      </c>
      <c r="N314" s="1">
        <v>3</v>
      </c>
      <c r="O314" s="1">
        <v>4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3</v>
      </c>
      <c r="W314" s="1">
        <v>11</v>
      </c>
      <c r="X314" s="1">
        <v>0</v>
      </c>
      <c r="Y314" s="3">
        <v>70</v>
      </c>
      <c r="Z314" s="1">
        <v>2575</v>
      </c>
      <c r="AA314" s="1">
        <v>0</v>
      </c>
      <c r="AB314" s="1">
        <v>1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>
        <v>38</v>
      </c>
      <c r="AL314" s="1">
        <v>38</v>
      </c>
      <c r="AM314" s="1">
        <v>0</v>
      </c>
    </row>
    <row r="315" spans="1:39" x14ac:dyDescent="0.25">
      <c r="A315" s="4" t="s">
        <v>391</v>
      </c>
      <c r="B315" s="1">
        <v>1</v>
      </c>
      <c r="C315" s="1">
        <v>0</v>
      </c>
      <c r="D315" s="1">
        <v>22</v>
      </c>
      <c r="E315" s="1">
        <v>68</v>
      </c>
      <c r="F315" s="1">
        <v>7</v>
      </c>
      <c r="G315" s="1">
        <v>59</v>
      </c>
      <c r="H315" s="1">
        <v>10</v>
      </c>
      <c r="I315" s="1">
        <v>5</v>
      </c>
      <c r="J315" s="1">
        <v>11</v>
      </c>
      <c r="K315" s="1">
        <v>4</v>
      </c>
      <c r="L315" s="1">
        <v>3</v>
      </c>
      <c r="M315" s="1">
        <v>1</v>
      </c>
      <c r="N315" s="1">
        <v>4</v>
      </c>
      <c r="O315" s="1">
        <v>8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3</v>
      </c>
      <c r="W315" s="1">
        <v>11</v>
      </c>
      <c r="X315" s="1">
        <v>0</v>
      </c>
      <c r="Y315" s="3">
        <v>34</v>
      </c>
      <c r="Z315" s="1">
        <v>2660</v>
      </c>
      <c r="AA315" s="1">
        <v>0</v>
      </c>
      <c r="AB315" s="1">
        <v>0</v>
      </c>
      <c r="AC315" s="1">
        <v>1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1</v>
      </c>
      <c r="AK315" s="1">
        <v>149</v>
      </c>
      <c r="AL315" s="1">
        <v>138</v>
      </c>
      <c r="AM315" s="1">
        <v>0</v>
      </c>
    </row>
    <row r="316" spans="1:39" x14ac:dyDescent="0.25">
      <c r="A316" s="4" t="s">
        <v>392</v>
      </c>
      <c r="B316" s="1">
        <v>1</v>
      </c>
      <c r="C316" s="1">
        <v>0</v>
      </c>
      <c r="D316" s="1">
        <v>79</v>
      </c>
      <c r="E316" s="1">
        <v>9</v>
      </c>
      <c r="F316" s="1">
        <v>1</v>
      </c>
      <c r="G316" s="1">
        <v>6</v>
      </c>
      <c r="H316" s="1">
        <v>3</v>
      </c>
      <c r="I316" s="1">
        <v>0</v>
      </c>
      <c r="J316" s="1">
        <v>4</v>
      </c>
      <c r="K316" s="1">
        <v>1</v>
      </c>
      <c r="L316" s="1">
        <v>1</v>
      </c>
      <c r="M316" s="1">
        <v>0</v>
      </c>
      <c r="N316" s="1">
        <v>2</v>
      </c>
      <c r="O316" s="1">
        <v>8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3</v>
      </c>
      <c r="W316" s="1">
        <v>11</v>
      </c>
      <c r="X316" s="1">
        <v>0</v>
      </c>
      <c r="Y316" s="3">
        <v>37</v>
      </c>
      <c r="Z316" s="1">
        <v>2598</v>
      </c>
      <c r="AA316" s="1">
        <v>0</v>
      </c>
      <c r="AB316" s="1">
        <v>0</v>
      </c>
      <c r="AC316" s="1">
        <v>1</v>
      </c>
      <c r="AD316" s="1">
        <v>0</v>
      </c>
      <c r="AE316" s="1">
        <v>0</v>
      </c>
      <c r="AF316" s="1">
        <v>0</v>
      </c>
      <c r="AG316" s="1">
        <v>0</v>
      </c>
      <c r="AH316" s="1">
        <v>1</v>
      </c>
      <c r="AI316" s="1">
        <v>0</v>
      </c>
      <c r="AJ316" s="1">
        <v>0</v>
      </c>
      <c r="AK316" s="1">
        <v>19</v>
      </c>
      <c r="AL316" s="1">
        <v>15</v>
      </c>
      <c r="AM316" s="1">
        <v>0</v>
      </c>
    </row>
    <row r="317" spans="1:39" x14ac:dyDescent="0.25">
      <c r="A317" s="4" t="s">
        <v>393</v>
      </c>
      <c r="B317" s="1">
        <v>0</v>
      </c>
      <c r="C317" s="1">
        <v>0</v>
      </c>
      <c r="D317" s="1">
        <v>46</v>
      </c>
      <c r="E317" s="1">
        <v>40</v>
      </c>
      <c r="F317" s="1">
        <v>2</v>
      </c>
      <c r="G317" s="1">
        <v>15</v>
      </c>
      <c r="H317" s="1">
        <v>8</v>
      </c>
      <c r="I317" s="1">
        <v>0</v>
      </c>
      <c r="J317" s="1">
        <v>6</v>
      </c>
      <c r="K317" s="1">
        <v>1</v>
      </c>
      <c r="L317" s="1">
        <v>1</v>
      </c>
      <c r="M317" s="1">
        <v>1</v>
      </c>
      <c r="N317" s="1">
        <v>3</v>
      </c>
      <c r="O317" s="1">
        <v>4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3</v>
      </c>
      <c r="W317" s="1">
        <v>11</v>
      </c>
      <c r="X317" s="1">
        <v>0</v>
      </c>
      <c r="Y317" s="3">
        <v>31</v>
      </c>
      <c r="Z317" s="1">
        <v>2450</v>
      </c>
      <c r="AA317" s="1">
        <v>0</v>
      </c>
      <c r="AB317" s="1">
        <v>0</v>
      </c>
      <c r="AC317" s="1">
        <v>1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65</v>
      </c>
      <c r="AL317" s="1">
        <v>59</v>
      </c>
      <c r="AM317" s="1">
        <v>0</v>
      </c>
    </row>
    <row r="318" spans="1:39" x14ac:dyDescent="0.25">
      <c r="A318" s="4" t="s">
        <v>394</v>
      </c>
      <c r="B318" s="1">
        <v>0</v>
      </c>
      <c r="C318" s="1">
        <v>1</v>
      </c>
      <c r="D318" s="1">
        <v>82</v>
      </c>
      <c r="E318" s="1">
        <v>909</v>
      </c>
      <c r="F318" s="1">
        <v>11</v>
      </c>
      <c r="G318" s="1">
        <v>218</v>
      </c>
      <c r="H318" s="1">
        <v>0</v>
      </c>
      <c r="I318" s="1">
        <v>0</v>
      </c>
      <c r="J318" s="1">
        <v>23</v>
      </c>
      <c r="K318" s="1">
        <v>2</v>
      </c>
      <c r="L318" s="1">
        <v>9</v>
      </c>
      <c r="M318" s="1">
        <v>3</v>
      </c>
      <c r="N318" s="1">
        <v>5</v>
      </c>
      <c r="O318" s="1">
        <v>5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3</v>
      </c>
      <c r="W318" s="1">
        <v>11</v>
      </c>
      <c r="X318" s="1">
        <v>1</v>
      </c>
      <c r="Y318" s="3">
        <v>64</v>
      </c>
      <c r="Z318" s="1">
        <v>2611</v>
      </c>
      <c r="AA318" s="1">
        <v>0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1</v>
      </c>
      <c r="AK318" s="1">
        <v>1138</v>
      </c>
      <c r="AL318" s="1">
        <v>1115</v>
      </c>
      <c r="AM318" s="1">
        <v>0</v>
      </c>
    </row>
    <row r="319" spans="1:39" x14ac:dyDescent="0.25">
      <c r="A319" s="4" t="s">
        <v>395</v>
      </c>
      <c r="B319" s="1">
        <v>1</v>
      </c>
      <c r="C319" s="1">
        <v>0</v>
      </c>
      <c r="D319" s="1">
        <v>10</v>
      </c>
      <c r="E319" s="1">
        <v>23</v>
      </c>
      <c r="F319" s="1">
        <v>1</v>
      </c>
      <c r="G319" s="1">
        <v>13</v>
      </c>
      <c r="H319" s="1">
        <v>2</v>
      </c>
      <c r="I319" s="1">
        <v>2</v>
      </c>
      <c r="J319" s="1">
        <v>18</v>
      </c>
      <c r="K319" s="1">
        <v>1</v>
      </c>
      <c r="L319" s="1">
        <v>1</v>
      </c>
      <c r="M319" s="1">
        <v>1</v>
      </c>
      <c r="N319" s="1">
        <v>2</v>
      </c>
      <c r="O319" s="1">
        <v>7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3</v>
      </c>
      <c r="W319" s="1">
        <v>11</v>
      </c>
      <c r="X319" s="1">
        <v>1</v>
      </c>
      <c r="Y319" s="3">
        <v>49</v>
      </c>
      <c r="Z319" s="1">
        <v>2694</v>
      </c>
      <c r="AA319" s="1">
        <v>0</v>
      </c>
      <c r="AB319" s="1">
        <v>1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1</v>
      </c>
      <c r="AJ319" s="1">
        <v>0</v>
      </c>
      <c r="AK319" s="1">
        <v>41</v>
      </c>
      <c r="AL319" s="1">
        <v>23</v>
      </c>
      <c r="AM319" s="1">
        <v>1</v>
      </c>
    </row>
    <row r="320" spans="1:39" x14ac:dyDescent="0.25">
      <c r="A320" s="4" t="s">
        <v>396</v>
      </c>
      <c r="B320" s="1">
        <v>1</v>
      </c>
      <c r="C320" s="1">
        <v>0</v>
      </c>
      <c r="D320" s="1">
        <v>51</v>
      </c>
      <c r="E320" s="1">
        <v>11</v>
      </c>
      <c r="F320" s="1">
        <v>2</v>
      </c>
      <c r="G320" s="1">
        <v>9</v>
      </c>
      <c r="H320" s="1">
        <v>3</v>
      </c>
      <c r="I320" s="1">
        <v>0</v>
      </c>
      <c r="J320" s="1">
        <v>8</v>
      </c>
      <c r="K320" s="1">
        <v>2</v>
      </c>
      <c r="L320" s="1">
        <v>2</v>
      </c>
      <c r="M320" s="1">
        <v>0</v>
      </c>
      <c r="N320" s="1">
        <v>3</v>
      </c>
      <c r="O320" s="1">
        <v>8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3</v>
      </c>
      <c r="W320" s="1">
        <v>11</v>
      </c>
      <c r="X320" s="1">
        <v>0</v>
      </c>
      <c r="Y320" s="3">
        <v>37</v>
      </c>
      <c r="Z320" s="1">
        <v>2523</v>
      </c>
      <c r="AA320" s="1">
        <v>0</v>
      </c>
      <c r="AB320" s="1">
        <v>0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  <c r="AH320" s="1">
        <v>1</v>
      </c>
      <c r="AI320" s="1">
        <v>0</v>
      </c>
      <c r="AJ320" s="1">
        <v>0</v>
      </c>
      <c r="AK320" s="1">
        <v>25</v>
      </c>
      <c r="AL320" s="1">
        <v>17</v>
      </c>
      <c r="AM320" s="1">
        <v>0</v>
      </c>
    </row>
    <row r="321" spans="1:39" x14ac:dyDescent="0.25">
      <c r="A321" s="4" t="s">
        <v>397</v>
      </c>
      <c r="B321" s="1">
        <v>0</v>
      </c>
      <c r="C321" s="1">
        <v>2</v>
      </c>
      <c r="D321" s="1">
        <v>38</v>
      </c>
      <c r="E321" s="1">
        <v>317</v>
      </c>
      <c r="F321" s="1">
        <v>46</v>
      </c>
      <c r="G321" s="1">
        <v>247</v>
      </c>
      <c r="H321" s="1">
        <v>151</v>
      </c>
      <c r="I321" s="1">
        <v>46</v>
      </c>
      <c r="J321" s="1">
        <v>139</v>
      </c>
      <c r="K321" s="1">
        <v>1</v>
      </c>
      <c r="L321" s="1">
        <v>4</v>
      </c>
      <c r="M321" s="1">
        <v>5</v>
      </c>
      <c r="N321" s="1">
        <v>12</v>
      </c>
      <c r="O321" s="1">
        <v>3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3</v>
      </c>
      <c r="W321" s="1">
        <v>11</v>
      </c>
      <c r="X321" s="1">
        <v>0</v>
      </c>
      <c r="Y321" s="3">
        <v>60</v>
      </c>
      <c r="Z321" s="1">
        <v>2814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1</v>
      </c>
      <c r="AI321" s="1">
        <v>0</v>
      </c>
      <c r="AJ321" s="1">
        <v>0</v>
      </c>
      <c r="AK321" s="1">
        <v>807</v>
      </c>
      <c r="AL321" s="1">
        <v>668</v>
      </c>
      <c r="AM321" s="1">
        <v>0</v>
      </c>
    </row>
    <row r="322" spans="1:39" x14ac:dyDescent="0.25">
      <c r="A322" s="4" t="s">
        <v>398</v>
      </c>
      <c r="B322" s="1">
        <v>0</v>
      </c>
      <c r="C322" s="1">
        <v>0</v>
      </c>
      <c r="D322" s="1">
        <v>10</v>
      </c>
      <c r="E322" s="1">
        <v>797</v>
      </c>
      <c r="F322" s="1">
        <v>153</v>
      </c>
      <c r="G322" s="1">
        <v>293</v>
      </c>
      <c r="H322" s="1">
        <v>72</v>
      </c>
      <c r="I322" s="1">
        <v>97</v>
      </c>
      <c r="J322" s="1">
        <v>30</v>
      </c>
      <c r="K322" s="1">
        <v>1</v>
      </c>
      <c r="L322" s="1">
        <v>11</v>
      </c>
      <c r="M322" s="1">
        <v>4</v>
      </c>
      <c r="N322" s="1">
        <v>6</v>
      </c>
      <c r="O322" s="1">
        <v>4</v>
      </c>
      <c r="P322" s="1">
        <v>0</v>
      </c>
      <c r="Q322" s="1">
        <v>1</v>
      </c>
      <c r="R322" s="1">
        <v>1</v>
      </c>
      <c r="S322" s="1">
        <v>1</v>
      </c>
      <c r="T322" s="1">
        <v>0</v>
      </c>
      <c r="U322" s="1">
        <v>0</v>
      </c>
      <c r="V322" s="1">
        <v>3</v>
      </c>
      <c r="W322" s="1">
        <v>11</v>
      </c>
      <c r="X322" s="1">
        <v>1</v>
      </c>
      <c r="Y322" s="3">
        <v>52</v>
      </c>
      <c r="Z322" s="1">
        <v>2729</v>
      </c>
      <c r="AA322" s="1">
        <v>1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1</v>
      </c>
      <c r="AI322" s="1">
        <v>0</v>
      </c>
      <c r="AJ322" s="1">
        <v>0</v>
      </c>
      <c r="AK322" s="1">
        <v>1412</v>
      </c>
      <c r="AL322" s="1">
        <v>1382</v>
      </c>
      <c r="AM322" s="1">
        <v>3</v>
      </c>
    </row>
    <row r="323" spans="1:39" x14ac:dyDescent="0.25">
      <c r="A323" s="4" t="s">
        <v>399</v>
      </c>
      <c r="B323" s="1">
        <v>1</v>
      </c>
      <c r="C323" s="1">
        <v>0</v>
      </c>
      <c r="D323" s="1">
        <v>14</v>
      </c>
      <c r="E323" s="1">
        <v>10</v>
      </c>
      <c r="F323" s="1">
        <v>2</v>
      </c>
      <c r="G323" s="1">
        <v>16</v>
      </c>
      <c r="H323" s="1">
        <v>11</v>
      </c>
      <c r="I323" s="1">
        <v>2</v>
      </c>
      <c r="J323" s="1">
        <v>21</v>
      </c>
      <c r="K323" s="1">
        <v>1</v>
      </c>
      <c r="L323" s="1">
        <v>1</v>
      </c>
      <c r="M323" s="1">
        <v>0</v>
      </c>
      <c r="N323" s="1">
        <v>3</v>
      </c>
      <c r="O323" s="1">
        <v>8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3</v>
      </c>
      <c r="W323" s="1">
        <v>11</v>
      </c>
      <c r="X323" s="1">
        <v>0</v>
      </c>
      <c r="Y323" s="3">
        <v>48</v>
      </c>
      <c r="Z323" s="1">
        <v>2753</v>
      </c>
      <c r="AA323" s="1">
        <v>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1</v>
      </c>
      <c r="AI323" s="1">
        <v>0</v>
      </c>
      <c r="AJ323" s="1">
        <v>0</v>
      </c>
      <c r="AK323" s="1">
        <v>41</v>
      </c>
      <c r="AL323" s="1">
        <v>20</v>
      </c>
      <c r="AM323" s="1">
        <v>0</v>
      </c>
    </row>
    <row r="324" spans="1:39" x14ac:dyDescent="0.25">
      <c r="A324" s="4" t="s">
        <v>400</v>
      </c>
      <c r="B324" s="1">
        <v>0</v>
      </c>
      <c r="C324" s="1">
        <v>0</v>
      </c>
      <c r="D324" s="1">
        <v>18</v>
      </c>
      <c r="E324" s="1">
        <v>856</v>
      </c>
      <c r="F324" s="1">
        <v>61</v>
      </c>
      <c r="G324" s="1">
        <v>570</v>
      </c>
      <c r="H324" s="1">
        <v>40</v>
      </c>
      <c r="I324" s="1">
        <v>25</v>
      </c>
      <c r="J324" s="1">
        <v>122</v>
      </c>
      <c r="K324" s="1">
        <v>1</v>
      </c>
      <c r="L324" s="1">
        <v>7</v>
      </c>
      <c r="M324" s="1">
        <v>6</v>
      </c>
      <c r="N324" s="1">
        <v>8</v>
      </c>
      <c r="O324" s="1">
        <v>3</v>
      </c>
      <c r="P324" s="1">
        <v>0</v>
      </c>
      <c r="Q324" s="1">
        <v>0</v>
      </c>
      <c r="R324" s="1">
        <v>1</v>
      </c>
      <c r="S324" s="1">
        <v>0</v>
      </c>
      <c r="T324" s="1">
        <v>0</v>
      </c>
      <c r="U324" s="1">
        <v>0</v>
      </c>
      <c r="V324" s="1">
        <v>3</v>
      </c>
      <c r="W324" s="1">
        <v>11</v>
      </c>
      <c r="X324" s="1">
        <v>1</v>
      </c>
      <c r="Y324" s="3">
        <v>55</v>
      </c>
      <c r="Z324" s="1">
        <v>2642</v>
      </c>
      <c r="AA324" s="1">
        <v>0</v>
      </c>
      <c r="AB324" s="1">
        <v>0</v>
      </c>
      <c r="AC324" s="1">
        <v>0</v>
      </c>
      <c r="AD324" s="1">
        <v>1</v>
      </c>
      <c r="AE324" s="1">
        <v>0</v>
      </c>
      <c r="AF324" s="1">
        <v>0</v>
      </c>
      <c r="AG324" s="1">
        <v>0</v>
      </c>
      <c r="AH324" s="1">
        <v>1</v>
      </c>
      <c r="AI324" s="1">
        <v>0</v>
      </c>
      <c r="AJ324" s="1">
        <v>0</v>
      </c>
      <c r="AK324" s="1">
        <v>1552</v>
      </c>
      <c r="AL324" s="1">
        <v>1430</v>
      </c>
      <c r="AM324" s="1">
        <v>1</v>
      </c>
    </row>
    <row r="325" spans="1:39" x14ac:dyDescent="0.25">
      <c r="A325" s="4" t="s">
        <v>401</v>
      </c>
      <c r="B325" s="1">
        <v>0</v>
      </c>
      <c r="C325" s="1">
        <v>0</v>
      </c>
      <c r="D325" s="1">
        <v>95</v>
      </c>
      <c r="E325" s="1">
        <v>456</v>
      </c>
      <c r="F325" s="1">
        <v>19</v>
      </c>
      <c r="G325" s="1">
        <v>832</v>
      </c>
      <c r="H325" s="1">
        <v>75</v>
      </c>
      <c r="I325" s="1">
        <v>118</v>
      </c>
      <c r="J325" s="1">
        <v>38</v>
      </c>
      <c r="K325" s="1">
        <v>1</v>
      </c>
      <c r="L325" s="1">
        <v>4</v>
      </c>
      <c r="M325" s="1">
        <v>5</v>
      </c>
      <c r="N325" s="1">
        <v>11</v>
      </c>
      <c r="O325" s="1">
        <v>3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3</v>
      </c>
      <c r="W325" s="1">
        <v>11</v>
      </c>
      <c r="X325" s="1">
        <v>0</v>
      </c>
      <c r="Y325" s="3">
        <v>32</v>
      </c>
      <c r="Z325" s="1">
        <v>2847</v>
      </c>
      <c r="AA325" s="1">
        <v>0</v>
      </c>
      <c r="AB325" s="1">
        <v>0</v>
      </c>
      <c r="AC325" s="1">
        <v>1</v>
      </c>
      <c r="AD325" s="1">
        <v>0</v>
      </c>
      <c r="AE325" s="1">
        <v>0</v>
      </c>
      <c r="AF325" s="1">
        <v>0</v>
      </c>
      <c r="AG325" s="1">
        <v>0</v>
      </c>
      <c r="AH325" s="1">
        <v>1</v>
      </c>
      <c r="AI325" s="1">
        <v>0</v>
      </c>
      <c r="AJ325" s="1">
        <v>0</v>
      </c>
      <c r="AK325" s="1">
        <v>1500</v>
      </c>
      <c r="AL325" s="1">
        <v>1462</v>
      </c>
      <c r="AM325" s="1">
        <v>0</v>
      </c>
    </row>
    <row r="326" spans="1:39" x14ac:dyDescent="0.25">
      <c r="A326" s="4" t="s">
        <v>402</v>
      </c>
      <c r="B326" s="1">
        <v>0</v>
      </c>
      <c r="C326" s="1">
        <v>0</v>
      </c>
      <c r="D326" s="1">
        <v>11</v>
      </c>
      <c r="E326" s="1">
        <v>37</v>
      </c>
      <c r="F326" s="1">
        <v>32</v>
      </c>
      <c r="G326" s="1">
        <v>38</v>
      </c>
      <c r="H326" s="1">
        <v>11</v>
      </c>
      <c r="I326" s="1">
        <v>3</v>
      </c>
      <c r="J326" s="1">
        <v>18</v>
      </c>
      <c r="K326" s="1">
        <v>1</v>
      </c>
      <c r="L326" s="1">
        <v>2</v>
      </c>
      <c r="M326" s="1">
        <v>1</v>
      </c>
      <c r="N326" s="1">
        <v>4</v>
      </c>
      <c r="O326" s="1">
        <v>6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3</v>
      </c>
      <c r="W326" s="1">
        <v>11</v>
      </c>
      <c r="X326" s="1">
        <v>0</v>
      </c>
      <c r="Y326" s="3">
        <v>34</v>
      </c>
      <c r="Z326" s="1">
        <v>2363</v>
      </c>
      <c r="AA326" s="1">
        <v>1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1</v>
      </c>
      <c r="AI326" s="1">
        <v>0</v>
      </c>
      <c r="AJ326" s="1">
        <v>0</v>
      </c>
      <c r="AK326" s="1">
        <v>121</v>
      </c>
      <c r="AL326" s="1">
        <v>103</v>
      </c>
      <c r="AM326" s="1">
        <v>0</v>
      </c>
    </row>
    <row r="327" spans="1:39" x14ac:dyDescent="0.25">
      <c r="A327" s="4" t="s">
        <v>403</v>
      </c>
      <c r="B327" s="1">
        <v>0</v>
      </c>
      <c r="C327" s="1">
        <v>1</v>
      </c>
      <c r="D327" s="1">
        <v>65</v>
      </c>
      <c r="E327" s="1">
        <v>1103</v>
      </c>
      <c r="F327" s="1">
        <v>0</v>
      </c>
      <c r="G327" s="1">
        <v>45</v>
      </c>
      <c r="H327" s="1">
        <v>0</v>
      </c>
      <c r="I327" s="1">
        <v>0</v>
      </c>
      <c r="J327" s="1">
        <v>34</v>
      </c>
      <c r="K327" s="1">
        <v>3</v>
      </c>
      <c r="L327" s="1">
        <v>4</v>
      </c>
      <c r="M327" s="1">
        <v>2</v>
      </c>
      <c r="N327" s="1">
        <v>11</v>
      </c>
      <c r="O327" s="1">
        <v>8</v>
      </c>
      <c r="P327" s="1">
        <v>0</v>
      </c>
      <c r="Q327" s="1">
        <v>1</v>
      </c>
      <c r="R327" s="1">
        <v>0</v>
      </c>
      <c r="S327" s="1">
        <v>0</v>
      </c>
      <c r="T327" s="1">
        <v>1</v>
      </c>
      <c r="U327" s="1">
        <v>0</v>
      </c>
      <c r="V327" s="1">
        <v>3</v>
      </c>
      <c r="W327" s="1">
        <v>11</v>
      </c>
      <c r="X327" s="1">
        <v>0</v>
      </c>
      <c r="Y327" s="3">
        <v>51</v>
      </c>
      <c r="Z327" s="1">
        <v>2742</v>
      </c>
      <c r="AA327" s="1">
        <v>0</v>
      </c>
      <c r="AB327" s="1">
        <v>1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1</v>
      </c>
      <c r="AK327" s="1">
        <v>1148</v>
      </c>
      <c r="AL327" s="1">
        <v>1114</v>
      </c>
      <c r="AM327" s="1">
        <v>2</v>
      </c>
    </row>
    <row r="328" spans="1:39" x14ac:dyDescent="0.25">
      <c r="A328" s="4" t="s">
        <v>404</v>
      </c>
      <c r="B328" s="1">
        <v>0</v>
      </c>
      <c r="C328" s="1">
        <v>1</v>
      </c>
      <c r="D328" s="1">
        <v>71</v>
      </c>
      <c r="E328" s="1">
        <v>378</v>
      </c>
      <c r="F328" s="1">
        <v>14</v>
      </c>
      <c r="G328" s="1">
        <v>68</v>
      </c>
      <c r="H328" s="1">
        <v>19</v>
      </c>
      <c r="I328" s="1">
        <v>14</v>
      </c>
      <c r="J328" s="1">
        <v>14</v>
      </c>
      <c r="K328" s="1">
        <v>2</v>
      </c>
      <c r="L328" s="1">
        <v>3</v>
      </c>
      <c r="M328" s="1">
        <v>5</v>
      </c>
      <c r="N328" s="1">
        <v>8</v>
      </c>
      <c r="O328" s="1">
        <v>3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3</v>
      </c>
      <c r="W328" s="1">
        <v>11</v>
      </c>
      <c r="X328" s="1">
        <v>0</v>
      </c>
      <c r="Y328" s="3">
        <v>70</v>
      </c>
      <c r="Z328" s="1">
        <v>2540</v>
      </c>
      <c r="AA328" s="1">
        <v>0</v>
      </c>
      <c r="AB328" s="1">
        <v>0</v>
      </c>
      <c r="AC328" s="1">
        <v>0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1</v>
      </c>
      <c r="AK328" s="1">
        <v>493</v>
      </c>
      <c r="AL328" s="1">
        <v>479</v>
      </c>
      <c r="AM328" s="1">
        <v>0</v>
      </c>
    </row>
    <row r="329" spans="1:39" x14ac:dyDescent="0.25">
      <c r="A329" s="4" t="s">
        <v>405</v>
      </c>
      <c r="B329" s="1">
        <v>1</v>
      </c>
      <c r="C329" s="1">
        <v>0</v>
      </c>
      <c r="D329" s="1">
        <v>13</v>
      </c>
      <c r="E329" s="1">
        <v>1</v>
      </c>
      <c r="F329" s="1">
        <v>6</v>
      </c>
      <c r="G329" s="1">
        <v>7</v>
      </c>
      <c r="H329" s="1">
        <v>0</v>
      </c>
      <c r="I329" s="1">
        <v>1</v>
      </c>
      <c r="J329" s="1">
        <v>3</v>
      </c>
      <c r="K329" s="1">
        <v>1</v>
      </c>
      <c r="L329" s="1">
        <v>1</v>
      </c>
      <c r="M329" s="1">
        <v>0</v>
      </c>
      <c r="N329" s="1">
        <v>2</v>
      </c>
      <c r="O329" s="1">
        <v>8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3</v>
      </c>
      <c r="W329" s="1">
        <v>11</v>
      </c>
      <c r="X329" s="1">
        <v>1</v>
      </c>
      <c r="Y329" s="3">
        <v>47</v>
      </c>
      <c r="Z329" s="1">
        <v>2477</v>
      </c>
      <c r="AA329" s="1">
        <v>0</v>
      </c>
      <c r="AB329" s="1">
        <v>0</v>
      </c>
      <c r="AC329" s="1">
        <v>0</v>
      </c>
      <c r="AD329" s="1">
        <v>1</v>
      </c>
      <c r="AE329" s="1">
        <v>0</v>
      </c>
      <c r="AF329" s="1">
        <v>0</v>
      </c>
      <c r="AG329" s="1">
        <v>1</v>
      </c>
      <c r="AH329" s="1">
        <v>0</v>
      </c>
      <c r="AI329" s="1">
        <v>0</v>
      </c>
      <c r="AJ329" s="1">
        <v>0</v>
      </c>
      <c r="AK329" s="1">
        <v>15</v>
      </c>
      <c r="AL329" s="1">
        <v>12</v>
      </c>
      <c r="AM329" s="1">
        <v>1</v>
      </c>
    </row>
    <row r="330" spans="1:39" x14ac:dyDescent="0.25">
      <c r="A330" s="4" t="s">
        <v>406</v>
      </c>
      <c r="B330" s="1">
        <v>0</v>
      </c>
      <c r="C330" s="1">
        <v>0</v>
      </c>
      <c r="D330" s="1">
        <v>58</v>
      </c>
      <c r="E330" s="1">
        <v>204</v>
      </c>
      <c r="F330" s="1">
        <v>34</v>
      </c>
      <c r="G330" s="1">
        <v>204</v>
      </c>
      <c r="H330" s="1">
        <v>172</v>
      </c>
      <c r="I330" s="1">
        <v>153</v>
      </c>
      <c r="J330" s="1">
        <v>173</v>
      </c>
      <c r="K330" s="1">
        <v>1</v>
      </c>
      <c r="L330" s="1">
        <v>2</v>
      </c>
      <c r="M330" s="1">
        <v>9</v>
      </c>
      <c r="N330" s="1">
        <v>4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3</v>
      </c>
      <c r="W330" s="1">
        <v>11</v>
      </c>
      <c r="X330" s="1">
        <v>0</v>
      </c>
      <c r="Y330" s="3">
        <v>68</v>
      </c>
      <c r="Z330" s="1">
        <v>2390</v>
      </c>
      <c r="AA330" s="1">
        <v>1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1</v>
      </c>
      <c r="AI330" s="1">
        <v>0</v>
      </c>
      <c r="AJ330" s="1">
        <v>0</v>
      </c>
      <c r="AK330" s="1">
        <v>767</v>
      </c>
      <c r="AL330" s="1">
        <v>594</v>
      </c>
      <c r="AM330" s="1">
        <v>0</v>
      </c>
    </row>
    <row r="331" spans="1:39" x14ac:dyDescent="0.25">
      <c r="A331" s="4" t="s">
        <v>407</v>
      </c>
      <c r="B331" s="1">
        <v>1</v>
      </c>
      <c r="C331" s="1">
        <v>1</v>
      </c>
      <c r="D331" s="1">
        <v>65</v>
      </c>
      <c r="E331" s="1">
        <v>30</v>
      </c>
      <c r="F331" s="1">
        <v>0</v>
      </c>
      <c r="G331" s="1">
        <v>9</v>
      </c>
      <c r="H331" s="1">
        <v>0</v>
      </c>
      <c r="I331" s="1">
        <v>0</v>
      </c>
      <c r="J331" s="1">
        <v>3</v>
      </c>
      <c r="K331" s="1">
        <v>2</v>
      </c>
      <c r="L331" s="1">
        <v>1</v>
      </c>
      <c r="M331" s="1">
        <v>0</v>
      </c>
      <c r="N331" s="1">
        <v>3</v>
      </c>
      <c r="O331" s="1">
        <v>6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3</v>
      </c>
      <c r="W331" s="1">
        <v>11</v>
      </c>
      <c r="X331" s="1">
        <v>0</v>
      </c>
      <c r="Y331" s="3">
        <v>55</v>
      </c>
      <c r="Z331" s="1">
        <v>2530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1</v>
      </c>
      <c r="AI331" s="1">
        <v>0</v>
      </c>
      <c r="AJ331" s="1">
        <v>0</v>
      </c>
      <c r="AK331" s="1">
        <v>39</v>
      </c>
      <c r="AL331" s="1">
        <v>36</v>
      </c>
      <c r="AM331" s="1">
        <v>0</v>
      </c>
    </row>
    <row r="332" spans="1:39" x14ac:dyDescent="0.25">
      <c r="A332" s="4" t="s">
        <v>408</v>
      </c>
      <c r="B332" s="1">
        <v>0</v>
      </c>
      <c r="C332" s="1">
        <v>0</v>
      </c>
      <c r="D332" s="1">
        <v>0</v>
      </c>
      <c r="E332" s="1">
        <v>189</v>
      </c>
      <c r="F332" s="1">
        <v>104</v>
      </c>
      <c r="G332" s="1">
        <v>379</v>
      </c>
      <c r="H332" s="1">
        <v>111</v>
      </c>
      <c r="I332" s="1">
        <v>189</v>
      </c>
      <c r="J332" s="1">
        <v>218</v>
      </c>
      <c r="K332" s="1">
        <v>1</v>
      </c>
      <c r="L332" s="1">
        <v>4</v>
      </c>
      <c r="M332" s="1">
        <v>4</v>
      </c>
      <c r="N332" s="1">
        <v>6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3</v>
      </c>
      <c r="W332" s="1">
        <v>11</v>
      </c>
      <c r="X332" s="1">
        <v>1</v>
      </c>
      <c r="Y332" s="3">
        <v>50</v>
      </c>
      <c r="Z332" s="1">
        <v>2172</v>
      </c>
      <c r="AA332" s="1">
        <v>1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1</v>
      </c>
      <c r="AI332" s="1">
        <v>0</v>
      </c>
      <c r="AJ332" s="1">
        <v>0</v>
      </c>
      <c r="AK332" s="1">
        <v>972</v>
      </c>
      <c r="AL332" s="1">
        <v>754</v>
      </c>
      <c r="AM332" s="1">
        <v>0</v>
      </c>
    </row>
    <row r="333" spans="1:39" x14ac:dyDescent="0.25">
      <c r="A333" s="4" t="s">
        <v>409</v>
      </c>
      <c r="B333" s="1">
        <v>1</v>
      </c>
      <c r="C333" s="1">
        <v>1</v>
      </c>
      <c r="D333" s="1">
        <v>33</v>
      </c>
      <c r="E333" s="1">
        <v>15</v>
      </c>
      <c r="F333" s="1">
        <v>0</v>
      </c>
      <c r="G333" s="1">
        <v>12</v>
      </c>
      <c r="H333" s="1">
        <v>7</v>
      </c>
      <c r="I333" s="1">
        <v>3</v>
      </c>
      <c r="J333" s="1">
        <v>7</v>
      </c>
      <c r="K333" s="1">
        <v>3</v>
      </c>
      <c r="L333" s="1">
        <v>2</v>
      </c>
      <c r="M333" s="1">
        <v>0</v>
      </c>
      <c r="N333" s="1">
        <v>3</v>
      </c>
      <c r="O333" s="1">
        <v>7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3</v>
      </c>
      <c r="W333" s="1">
        <v>11</v>
      </c>
      <c r="X333" s="1">
        <v>0</v>
      </c>
      <c r="Y333" s="3">
        <v>49</v>
      </c>
      <c r="Z333" s="1">
        <v>2710</v>
      </c>
      <c r="AA333" s="1">
        <v>0</v>
      </c>
      <c r="AB333" s="1">
        <v>0</v>
      </c>
      <c r="AC333" s="1">
        <v>0</v>
      </c>
      <c r="AD333" s="1">
        <v>0</v>
      </c>
      <c r="AE333" s="1">
        <v>1</v>
      </c>
      <c r="AF333" s="1">
        <v>0</v>
      </c>
      <c r="AG333" s="1">
        <v>0</v>
      </c>
      <c r="AH333" s="1">
        <v>1</v>
      </c>
      <c r="AI333" s="1">
        <v>0</v>
      </c>
      <c r="AJ333" s="1">
        <v>0</v>
      </c>
      <c r="AK333" s="1">
        <v>37</v>
      </c>
      <c r="AL333" s="1">
        <v>30</v>
      </c>
      <c r="AM333" s="1">
        <v>0</v>
      </c>
    </row>
    <row r="334" spans="1:39" x14ac:dyDescent="0.25">
      <c r="A334" s="4" t="s">
        <v>410</v>
      </c>
      <c r="B334" s="1">
        <v>1</v>
      </c>
      <c r="C334" s="1">
        <v>0</v>
      </c>
      <c r="D334" s="1">
        <v>90</v>
      </c>
      <c r="E334" s="1">
        <v>9</v>
      </c>
      <c r="F334" s="1">
        <v>0</v>
      </c>
      <c r="G334" s="1">
        <v>3</v>
      </c>
      <c r="H334" s="1">
        <v>0</v>
      </c>
      <c r="I334" s="1">
        <v>0</v>
      </c>
      <c r="J334" s="1">
        <v>4</v>
      </c>
      <c r="K334" s="1">
        <v>1</v>
      </c>
      <c r="L334" s="1">
        <v>1</v>
      </c>
      <c r="M334" s="1">
        <v>0</v>
      </c>
      <c r="N334" s="1">
        <v>2</v>
      </c>
      <c r="O334" s="1">
        <v>6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3</v>
      </c>
      <c r="W334" s="1">
        <v>11</v>
      </c>
      <c r="X334" s="1">
        <v>0</v>
      </c>
      <c r="Y334" s="3">
        <v>44</v>
      </c>
      <c r="Z334" s="1">
        <v>2336</v>
      </c>
      <c r="AA334" s="1">
        <v>0</v>
      </c>
      <c r="AB334" s="1">
        <v>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1</v>
      </c>
      <c r="AJ334" s="1">
        <v>0</v>
      </c>
      <c r="AK334" s="1">
        <v>12</v>
      </c>
      <c r="AL334" s="1">
        <v>8</v>
      </c>
      <c r="AM334" s="1">
        <v>1</v>
      </c>
    </row>
    <row r="335" spans="1:39" x14ac:dyDescent="0.25">
      <c r="A335" s="4" t="s">
        <v>411</v>
      </c>
      <c r="B335" s="1">
        <v>0</v>
      </c>
      <c r="C335" s="1">
        <v>1</v>
      </c>
      <c r="D335" s="1">
        <v>95</v>
      </c>
      <c r="E335" s="1">
        <v>495</v>
      </c>
      <c r="F335" s="1">
        <v>33</v>
      </c>
      <c r="G335" s="1">
        <v>255</v>
      </c>
      <c r="H335" s="1">
        <v>11</v>
      </c>
      <c r="I335" s="1">
        <v>33</v>
      </c>
      <c r="J335" s="1">
        <v>8</v>
      </c>
      <c r="K335" s="1">
        <v>4</v>
      </c>
      <c r="L335" s="1">
        <v>6</v>
      </c>
      <c r="M335" s="1">
        <v>7</v>
      </c>
      <c r="N335" s="1">
        <v>9</v>
      </c>
      <c r="O335" s="1">
        <v>4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3</v>
      </c>
      <c r="W335" s="1">
        <v>11</v>
      </c>
      <c r="X335" s="1">
        <v>0</v>
      </c>
      <c r="Y335" s="3">
        <v>63</v>
      </c>
      <c r="Z335" s="1">
        <v>2353</v>
      </c>
      <c r="AA335" s="1">
        <v>0</v>
      </c>
      <c r="AB335" s="1">
        <v>1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</v>
      </c>
      <c r="AI335" s="1">
        <v>0</v>
      </c>
      <c r="AJ335" s="1">
        <v>0</v>
      </c>
      <c r="AK335" s="1">
        <v>827</v>
      </c>
      <c r="AL335" s="1">
        <v>819</v>
      </c>
      <c r="AM335" s="1">
        <v>0</v>
      </c>
    </row>
    <row r="336" spans="1:39" x14ac:dyDescent="0.25">
      <c r="A336" s="4" t="s">
        <v>412</v>
      </c>
      <c r="B336" s="1">
        <v>1</v>
      </c>
      <c r="C336" s="1">
        <v>0</v>
      </c>
      <c r="D336" s="1">
        <v>93</v>
      </c>
      <c r="E336" s="1">
        <v>656</v>
      </c>
      <c r="F336" s="1">
        <v>80</v>
      </c>
      <c r="G336" s="1">
        <v>455</v>
      </c>
      <c r="H336" s="1">
        <v>52</v>
      </c>
      <c r="I336" s="1">
        <v>107</v>
      </c>
      <c r="J336" s="1">
        <v>93</v>
      </c>
      <c r="K336" s="1">
        <v>2</v>
      </c>
      <c r="L336" s="1">
        <v>8</v>
      </c>
      <c r="M336" s="1">
        <v>4</v>
      </c>
      <c r="N336" s="1">
        <v>8</v>
      </c>
      <c r="O336" s="1">
        <v>4</v>
      </c>
      <c r="P336" s="1">
        <v>1</v>
      </c>
      <c r="Q336" s="1">
        <v>0</v>
      </c>
      <c r="R336" s="1">
        <v>1</v>
      </c>
      <c r="S336" s="1">
        <v>0</v>
      </c>
      <c r="T336" s="1">
        <v>0</v>
      </c>
      <c r="U336" s="1">
        <v>0</v>
      </c>
      <c r="V336" s="1">
        <v>3</v>
      </c>
      <c r="W336" s="1">
        <v>11</v>
      </c>
      <c r="X336" s="1">
        <v>0</v>
      </c>
      <c r="Y336" s="3">
        <v>34</v>
      </c>
      <c r="Z336" s="1">
        <v>2694</v>
      </c>
      <c r="AA336" s="1">
        <v>0</v>
      </c>
      <c r="AB336" s="1">
        <v>1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1350</v>
      </c>
      <c r="AL336" s="1">
        <v>1257</v>
      </c>
      <c r="AM336" s="1">
        <v>2</v>
      </c>
    </row>
    <row r="337" spans="1:39" x14ac:dyDescent="0.25">
      <c r="A337" s="4" t="s">
        <v>413</v>
      </c>
      <c r="B337" s="1">
        <v>0</v>
      </c>
      <c r="C337" s="1">
        <v>0</v>
      </c>
      <c r="D337" s="1">
        <v>38</v>
      </c>
      <c r="E337" s="1">
        <v>452</v>
      </c>
      <c r="F337" s="1">
        <v>20</v>
      </c>
      <c r="G337" s="1">
        <v>514</v>
      </c>
      <c r="H337" s="1">
        <v>13</v>
      </c>
      <c r="I337" s="1">
        <v>30</v>
      </c>
      <c r="J337" s="1">
        <v>0</v>
      </c>
      <c r="K337" s="1">
        <v>3</v>
      </c>
      <c r="L337" s="1">
        <v>4</v>
      </c>
      <c r="M337" s="1">
        <v>6</v>
      </c>
      <c r="N337" s="1">
        <v>5</v>
      </c>
      <c r="O337" s="1">
        <v>3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3</v>
      </c>
      <c r="W337" s="1">
        <v>11</v>
      </c>
      <c r="X337" s="1">
        <v>1</v>
      </c>
      <c r="Y337" s="3">
        <v>54</v>
      </c>
      <c r="Z337" s="1">
        <v>2403</v>
      </c>
      <c r="AA337" s="1">
        <v>0</v>
      </c>
      <c r="AB337" s="1">
        <v>0</v>
      </c>
      <c r="AC337" s="1">
        <v>1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1</v>
      </c>
      <c r="AK337" s="1">
        <v>1029</v>
      </c>
      <c r="AL337" s="1">
        <v>1029</v>
      </c>
      <c r="AM337" s="1">
        <v>0</v>
      </c>
    </row>
    <row r="338" spans="1:39" x14ac:dyDescent="0.25">
      <c r="A338" s="4" t="s">
        <v>414</v>
      </c>
      <c r="B338" s="1">
        <v>0</v>
      </c>
      <c r="C338" s="1">
        <v>0</v>
      </c>
      <c r="D338" s="1">
        <v>18</v>
      </c>
      <c r="E338" s="1">
        <v>546</v>
      </c>
      <c r="F338" s="1">
        <v>91</v>
      </c>
      <c r="G338" s="1">
        <v>410</v>
      </c>
      <c r="H338" s="1">
        <v>119</v>
      </c>
      <c r="I338" s="1">
        <v>0</v>
      </c>
      <c r="J338" s="1">
        <v>22</v>
      </c>
      <c r="K338" s="1">
        <v>1</v>
      </c>
      <c r="L338" s="1">
        <v>3</v>
      </c>
      <c r="M338" s="1">
        <v>4</v>
      </c>
      <c r="N338" s="1">
        <v>10</v>
      </c>
      <c r="O338" s="1">
        <v>1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3</v>
      </c>
      <c r="W338" s="1">
        <v>11</v>
      </c>
      <c r="X338" s="1">
        <v>0</v>
      </c>
      <c r="Y338" s="3">
        <v>46</v>
      </c>
      <c r="Z338" s="1">
        <v>2769</v>
      </c>
      <c r="AA338" s="1">
        <v>0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1</v>
      </c>
      <c r="AI338" s="1">
        <v>0</v>
      </c>
      <c r="AJ338" s="1">
        <v>0</v>
      </c>
      <c r="AK338" s="1">
        <v>1166</v>
      </c>
      <c r="AL338" s="1">
        <v>1144</v>
      </c>
      <c r="AM338" s="1">
        <v>0</v>
      </c>
    </row>
    <row r="339" spans="1:39" x14ac:dyDescent="0.25">
      <c r="A339" s="4" t="s">
        <v>415</v>
      </c>
      <c r="B339" s="1">
        <v>0</v>
      </c>
      <c r="C339" s="1">
        <v>1</v>
      </c>
      <c r="D339" s="1">
        <v>57</v>
      </c>
      <c r="E339" s="1">
        <v>1048</v>
      </c>
      <c r="F339" s="1">
        <v>0</v>
      </c>
      <c r="G339" s="1">
        <v>217</v>
      </c>
      <c r="H339" s="1">
        <v>0</v>
      </c>
      <c r="I339" s="1">
        <v>0</v>
      </c>
      <c r="J339" s="1">
        <v>12</v>
      </c>
      <c r="K339" s="1">
        <v>5</v>
      </c>
      <c r="L339" s="1">
        <v>11</v>
      </c>
      <c r="M339" s="1">
        <v>3</v>
      </c>
      <c r="N339" s="1">
        <v>5</v>
      </c>
      <c r="O339" s="1">
        <v>6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3</v>
      </c>
      <c r="W339" s="1">
        <v>11</v>
      </c>
      <c r="X339" s="1">
        <v>0</v>
      </c>
      <c r="Y339" s="3">
        <v>44</v>
      </c>
      <c r="Z339" s="1">
        <v>2713</v>
      </c>
      <c r="AA339" s="1">
        <v>0</v>
      </c>
      <c r="AB339" s="1">
        <v>0</v>
      </c>
      <c r="AC339" s="1">
        <v>1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>
        <v>1265</v>
      </c>
      <c r="AL339" s="1">
        <v>1253</v>
      </c>
      <c r="AM339" s="1">
        <v>0</v>
      </c>
    </row>
    <row r="340" spans="1:39" x14ac:dyDescent="0.25">
      <c r="A340" s="4" t="s">
        <v>416</v>
      </c>
      <c r="B340" s="1">
        <v>1</v>
      </c>
      <c r="C340" s="1">
        <v>1</v>
      </c>
      <c r="D340" s="1">
        <v>45</v>
      </c>
      <c r="E340" s="1">
        <v>22</v>
      </c>
      <c r="F340" s="1">
        <v>2</v>
      </c>
      <c r="G340" s="1">
        <v>14</v>
      </c>
      <c r="H340" s="1">
        <v>0</v>
      </c>
      <c r="I340" s="1">
        <v>1</v>
      </c>
      <c r="J340" s="1">
        <v>10</v>
      </c>
      <c r="K340" s="1">
        <v>2</v>
      </c>
      <c r="L340" s="1">
        <v>2</v>
      </c>
      <c r="M340" s="1">
        <v>0</v>
      </c>
      <c r="N340" s="1">
        <v>3</v>
      </c>
      <c r="O340" s="1">
        <v>7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  <c r="V340" s="1">
        <v>3</v>
      </c>
      <c r="W340" s="1">
        <v>11</v>
      </c>
      <c r="X340" s="1">
        <v>0</v>
      </c>
      <c r="Y340" s="3">
        <v>42</v>
      </c>
      <c r="Z340" s="1">
        <v>2371</v>
      </c>
      <c r="AA340" s="1">
        <v>0</v>
      </c>
      <c r="AB340" s="1">
        <v>0</v>
      </c>
      <c r="AC340" s="1">
        <v>1</v>
      </c>
      <c r="AD340" s="1">
        <v>0</v>
      </c>
      <c r="AE340" s="1">
        <v>0</v>
      </c>
      <c r="AF340" s="1">
        <v>0</v>
      </c>
      <c r="AG340" s="1">
        <v>0</v>
      </c>
      <c r="AH340" s="1">
        <v>1</v>
      </c>
      <c r="AI340" s="1">
        <v>0</v>
      </c>
      <c r="AJ340" s="1">
        <v>0</v>
      </c>
      <c r="AK340" s="1">
        <v>39</v>
      </c>
      <c r="AL340" s="1">
        <v>29</v>
      </c>
      <c r="AM340" s="1">
        <v>0</v>
      </c>
    </row>
    <row r="341" spans="1:39" x14ac:dyDescent="0.25">
      <c r="A341" s="4" t="s">
        <v>417</v>
      </c>
      <c r="B341" s="1">
        <v>0</v>
      </c>
      <c r="C341" s="1">
        <v>1</v>
      </c>
      <c r="D341" s="1">
        <v>61</v>
      </c>
      <c r="E341" s="1">
        <v>78</v>
      </c>
      <c r="F341" s="1">
        <v>0</v>
      </c>
      <c r="G341" s="1">
        <v>11</v>
      </c>
      <c r="H341" s="1">
        <v>0</v>
      </c>
      <c r="I341" s="1">
        <v>0</v>
      </c>
      <c r="J341" s="1">
        <v>10</v>
      </c>
      <c r="K341" s="1">
        <v>1</v>
      </c>
      <c r="L341" s="1">
        <v>2</v>
      </c>
      <c r="M341" s="1">
        <v>0</v>
      </c>
      <c r="N341" s="1">
        <v>4</v>
      </c>
      <c r="O341" s="1">
        <v>6</v>
      </c>
      <c r="P341" s="1">
        <v>0</v>
      </c>
      <c r="Q341" s="1">
        <v>1</v>
      </c>
      <c r="R341" s="1">
        <v>0</v>
      </c>
      <c r="S341" s="1">
        <v>0</v>
      </c>
      <c r="T341" s="1">
        <v>0</v>
      </c>
      <c r="U341" s="1">
        <v>0</v>
      </c>
      <c r="V341" s="1">
        <v>3</v>
      </c>
      <c r="W341" s="1">
        <v>11</v>
      </c>
      <c r="X341" s="1">
        <v>0</v>
      </c>
      <c r="Y341" s="3">
        <v>65</v>
      </c>
      <c r="Z341" s="1">
        <v>2573</v>
      </c>
      <c r="AA341" s="1">
        <v>0</v>
      </c>
      <c r="AB341" s="1">
        <v>1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  <c r="AI341" s="1">
        <v>0</v>
      </c>
      <c r="AJ341" s="1">
        <v>0</v>
      </c>
      <c r="AK341" s="1">
        <v>89</v>
      </c>
      <c r="AL341" s="1">
        <v>79</v>
      </c>
      <c r="AM341" s="1">
        <v>1</v>
      </c>
    </row>
    <row r="342" spans="1:39" x14ac:dyDescent="0.25">
      <c r="A342" s="4" t="s">
        <v>418</v>
      </c>
      <c r="B342" s="1">
        <v>0</v>
      </c>
      <c r="C342" s="1">
        <v>0</v>
      </c>
      <c r="D342" s="1">
        <v>6</v>
      </c>
      <c r="E342" s="1">
        <v>561</v>
      </c>
      <c r="F342" s="1">
        <v>64</v>
      </c>
      <c r="G342" s="1">
        <v>785</v>
      </c>
      <c r="H342" s="1">
        <v>84</v>
      </c>
      <c r="I342" s="1">
        <v>128</v>
      </c>
      <c r="J342" s="1">
        <v>48</v>
      </c>
      <c r="K342" s="1">
        <v>1</v>
      </c>
      <c r="L342" s="1">
        <v>3</v>
      </c>
      <c r="M342" s="1">
        <v>3</v>
      </c>
      <c r="N342" s="1">
        <v>8</v>
      </c>
      <c r="O342" s="1">
        <v>1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3</v>
      </c>
      <c r="W342" s="1">
        <v>11</v>
      </c>
      <c r="X342" s="1">
        <v>0</v>
      </c>
      <c r="Y342" s="3">
        <v>51</v>
      </c>
      <c r="Z342" s="1">
        <v>2723</v>
      </c>
      <c r="AA342" s="1">
        <v>0</v>
      </c>
      <c r="AB342" s="1">
        <v>1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1</v>
      </c>
      <c r="AK342" s="1">
        <v>1622</v>
      </c>
      <c r="AL342" s="1">
        <v>1574</v>
      </c>
      <c r="AM342" s="1">
        <v>0</v>
      </c>
    </row>
    <row r="343" spans="1:39" x14ac:dyDescent="0.25">
      <c r="A343" s="4" t="s">
        <v>419</v>
      </c>
      <c r="B343" s="1">
        <v>0</v>
      </c>
      <c r="C343" s="1">
        <v>0</v>
      </c>
      <c r="D343" s="1">
        <v>65</v>
      </c>
      <c r="E343" s="1">
        <v>629</v>
      </c>
      <c r="F343" s="1">
        <v>17</v>
      </c>
      <c r="G343" s="1">
        <v>177</v>
      </c>
      <c r="H343" s="1">
        <v>69</v>
      </c>
      <c r="I343" s="1">
        <v>0</v>
      </c>
      <c r="J343" s="1">
        <v>8</v>
      </c>
      <c r="K343" s="1">
        <v>1</v>
      </c>
      <c r="L343" s="1">
        <v>5</v>
      </c>
      <c r="M343" s="1">
        <v>3</v>
      </c>
      <c r="N343" s="1">
        <v>5</v>
      </c>
      <c r="O343" s="1">
        <v>2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1</v>
      </c>
      <c r="V343" s="1">
        <v>3</v>
      </c>
      <c r="W343" s="1">
        <v>11</v>
      </c>
      <c r="X343" s="1">
        <v>0</v>
      </c>
      <c r="Y343" s="3">
        <v>77</v>
      </c>
      <c r="Z343" s="1">
        <v>2472</v>
      </c>
      <c r="AA343" s="1">
        <v>0</v>
      </c>
      <c r="AB343" s="1">
        <v>1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1</v>
      </c>
      <c r="AJ343" s="1">
        <v>0</v>
      </c>
      <c r="AK343" s="1">
        <v>892</v>
      </c>
      <c r="AL343" s="1">
        <v>884</v>
      </c>
      <c r="AM343" s="1">
        <v>0</v>
      </c>
    </row>
    <row r="344" spans="1:39" x14ac:dyDescent="0.25">
      <c r="A344" s="4" t="s">
        <v>420</v>
      </c>
      <c r="B344" s="1">
        <v>0</v>
      </c>
      <c r="C344" s="1">
        <v>2</v>
      </c>
      <c r="D344" s="1">
        <v>52</v>
      </c>
      <c r="E344" s="1">
        <v>269</v>
      </c>
      <c r="F344" s="1">
        <v>15</v>
      </c>
      <c r="G344" s="1">
        <v>69</v>
      </c>
      <c r="H344" s="1">
        <v>15</v>
      </c>
      <c r="I344" s="1">
        <v>19</v>
      </c>
      <c r="J344" s="1">
        <v>38</v>
      </c>
      <c r="K344" s="1">
        <v>2</v>
      </c>
      <c r="L344" s="1">
        <v>4</v>
      </c>
      <c r="M344" s="1">
        <v>6</v>
      </c>
      <c r="N344" s="1">
        <v>4</v>
      </c>
      <c r="O344" s="1">
        <v>5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3</v>
      </c>
      <c r="W344" s="1">
        <v>11</v>
      </c>
      <c r="X344" s="1">
        <v>0</v>
      </c>
      <c r="Y344" s="3">
        <v>72</v>
      </c>
      <c r="Z344" s="1">
        <v>2423</v>
      </c>
      <c r="AA344" s="1">
        <v>0</v>
      </c>
      <c r="AB344" s="1">
        <v>0</v>
      </c>
      <c r="AC344" s="1">
        <v>0</v>
      </c>
      <c r="AD344" s="1">
        <v>1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1</v>
      </c>
      <c r="AK344" s="1">
        <v>387</v>
      </c>
      <c r="AL344" s="1">
        <v>349</v>
      </c>
      <c r="AM344" s="1">
        <v>0</v>
      </c>
    </row>
    <row r="345" spans="1:39" x14ac:dyDescent="0.25">
      <c r="A345" s="4" t="s">
        <v>421</v>
      </c>
      <c r="B345" s="1">
        <v>0</v>
      </c>
      <c r="C345" s="1">
        <v>0</v>
      </c>
      <c r="D345" s="1">
        <v>87</v>
      </c>
      <c r="E345" s="1">
        <v>736</v>
      </c>
      <c r="F345" s="1">
        <v>163</v>
      </c>
      <c r="G345" s="1">
        <v>818</v>
      </c>
      <c r="H345" s="1">
        <v>212</v>
      </c>
      <c r="I345" s="1">
        <v>163</v>
      </c>
      <c r="J345" s="1">
        <v>61</v>
      </c>
      <c r="K345" s="1">
        <v>1</v>
      </c>
      <c r="L345" s="1">
        <v>4</v>
      </c>
      <c r="M345" s="1">
        <v>7</v>
      </c>
      <c r="N345" s="1">
        <v>10</v>
      </c>
      <c r="O345" s="1">
        <v>2</v>
      </c>
      <c r="P345" s="1">
        <v>0</v>
      </c>
      <c r="Q345" s="1">
        <v>1</v>
      </c>
      <c r="R345" s="1">
        <v>0</v>
      </c>
      <c r="S345" s="1">
        <v>0</v>
      </c>
      <c r="T345" s="1">
        <v>0</v>
      </c>
      <c r="U345" s="1">
        <v>0</v>
      </c>
      <c r="V345" s="1">
        <v>3</v>
      </c>
      <c r="W345" s="1">
        <v>11</v>
      </c>
      <c r="X345" s="1">
        <v>0</v>
      </c>
      <c r="Y345" s="3">
        <v>63</v>
      </c>
      <c r="Z345" s="1">
        <v>2798</v>
      </c>
      <c r="AA345" s="1">
        <v>0</v>
      </c>
      <c r="AB345" s="1">
        <v>1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1</v>
      </c>
      <c r="AI345" s="1">
        <v>0</v>
      </c>
      <c r="AJ345" s="1">
        <v>0</v>
      </c>
      <c r="AK345" s="1">
        <v>2092</v>
      </c>
      <c r="AL345" s="1">
        <v>2031</v>
      </c>
      <c r="AM345" s="1">
        <v>1</v>
      </c>
    </row>
    <row r="346" spans="1:39" x14ac:dyDescent="0.25">
      <c r="A346" s="4" t="s">
        <v>387</v>
      </c>
      <c r="B346" s="1">
        <v>0</v>
      </c>
      <c r="C346" s="1">
        <v>1</v>
      </c>
      <c r="D346" s="1">
        <v>38</v>
      </c>
      <c r="E346" s="1">
        <v>512</v>
      </c>
      <c r="F346" s="1">
        <v>0</v>
      </c>
      <c r="G346" s="1">
        <v>83</v>
      </c>
      <c r="H346" s="1">
        <v>0</v>
      </c>
      <c r="I346" s="1">
        <v>0</v>
      </c>
      <c r="J346" s="1">
        <v>41</v>
      </c>
      <c r="K346" s="1">
        <v>3</v>
      </c>
      <c r="L346" s="1">
        <v>6</v>
      </c>
      <c r="M346" s="1">
        <v>2</v>
      </c>
      <c r="N346" s="1">
        <v>10</v>
      </c>
      <c r="O346" s="1">
        <v>4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3</v>
      </c>
      <c r="W346" s="1">
        <v>11</v>
      </c>
      <c r="X346" s="1">
        <v>0</v>
      </c>
      <c r="Y346" s="3">
        <v>51</v>
      </c>
      <c r="Z346" s="1">
        <v>2258</v>
      </c>
      <c r="AA346" s="1">
        <v>0</v>
      </c>
      <c r="AB346" s="1">
        <v>0</v>
      </c>
      <c r="AC346" s="1">
        <v>0</v>
      </c>
      <c r="AD346" s="1">
        <v>0</v>
      </c>
      <c r="AE346" s="1">
        <v>1</v>
      </c>
      <c r="AF346" s="1">
        <v>0</v>
      </c>
      <c r="AG346" s="1">
        <v>0</v>
      </c>
      <c r="AH346" s="1">
        <v>0</v>
      </c>
      <c r="AI346" s="1">
        <v>0</v>
      </c>
      <c r="AJ346" s="1">
        <v>1</v>
      </c>
      <c r="AK346" s="1">
        <v>595</v>
      </c>
      <c r="AL346" s="1">
        <v>554</v>
      </c>
      <c r="AM346" s="1">
        <v>0</v>
      </c>
    </row>
    <row r="347" spans="1:39" x14ac:dyDescent="0.25">
      <c r="A347" s="4" t="s">
        <v>422</v>
      </c>
      <c r="B347" s="1">
        <v>2</v>
      </c>
      <c r="C347" s="1">
        <v>0</v>
      </c>
      <c r="D347" s="1">
        <v>53</v>
      </c>
      <c r="E347" s="1">
        <v>19</v>
      </c>
      <c r="F347" s="1">
        <v>3</v>
      </c>
      <c r="G347" s="1">
        <v>10</v>
      </c>
      <c r="H347" s="1">
        <v>11</v>
      </c>
      <c r="I347" s="1">
        <v>8</v>
      </c>
      <c r="J347" s="1">
        <v>6</v>
      </c>
      <c r="K347" s="1">
        <v>3</v>
      </c>
      <c r="L347" s="1">
        <v>2</v>
      </c>
      <c r="M347" s="1">
        <v>1</v>
      </c>
      <c r="N347" s="1">
        <v>4</v>
      </c>
      <c r="O347" s="1">
        <v>4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3</v>
      </c>
      <c r="W347" s="1">
        <v>11</v>
      </c>
      <c r="X347" s="1">
        <v>0</v>
      </c>
      <c r="Y347" s="3">
        <v>42</v>
      </c>
      <c r="Z347" s="1">
        <v>2284</v>
      </c>
      <c r="AA347" s="1">
        <v>0</v>
      </c>
      <c r="AB347" s="1">
        <v>1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</v>
      </c>
      <c r="AI347" s="1">
        <v>0</v>
      </c>
      <c r="AJ347" s="1">
        <v>0</v>
      </c>
      <c r="AK347" s="1">
        <v>51</v>
      </c>
      <c r="AL347" s="1">
        <v>45</v>
      </c>
      <c r="AM347" s="1">
        <v>0</v>
      </c>
    </row>
    <row r="348" spans="1:39" x14ac:dyDescent="0.25">
      <c r="A348" s="4" t="s">
        <v>329</v>
      </c>
      <c r="B348" s="1">
        <v>1</v>
      </c>
      <c r="C348" s="1">
        <v>0</v>
      </c>
      <c r="D348" s="1">
        <v>31</v>
      </c>
      <c r="E348" s="1">
        <v>9</v>
      </c>
      <c r="F348" s="1">
        <v>0</v>
      </c>
      <c r="G348" s="1">
        <v>6</v>
      </c>
      <c r="H348" s="1">
        <v>4</v>
      </c>
      <c r="I348" s="1">
        <v>1</v>
      </c>
      <c r="J348" s="1">
        <v>5</v>
      </c>
      <c r="K348" s="1">
        <v>1</v>
      </c>
      <c r="L348" s="1">
        <v>1</v>
      </c>
      <c r="M348" s="1">
        <v>0</v>
      </c>
      <c r="N348" s="1">
        <v>2</v>
      </c>
      <c r="O348" s="1">
        <v>9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3</v>
      </c>
      <c r="W348" s="1">
        <v>11</v>
      </c>
      <c r="X348" s="1">
        <v>0</v>
      </c>
      <c r="Y348" s="3">
        <v>42</v>
      </c>
      <c r="Z348" s="1">
        <v>2742</v>
      </c>
      <c r="AA348" s="1">
        <v>0</v>
      </c>
      <c r="AB348" s="1">
        <v>1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1</v>
      </c>
      <c r="AK348" s="1">
        <v>20</v>
      </c>
      <c r="AL348" s="1">
        <v>15</v>
      </c>
      <c r="AM348" s="1">
        <v>0</v>
      </c>
    </row>
    <row r="349" spans="1:39" x14ac:dyDescent="0.25">
      <c r="A349" s="4" t="s">
        <v>423</v>
      </c>
      <c r="B349" s="1">
        <v>1</v>
      </c>
      <c r="C349" s="1">
        <v>1</v>
      </c>
      <c r="D349" s="1">
        <v>67</v>
      </c>
      <c r="E349" s="1">
        <v>247</v>
      </c>
      <c r="F349" s="1">
        <v>8</v>
      </c>
      <c r="G349" s="1">
        <v>160</v>
      </c>
      <c r="H349" s="1">
        <v>6</v>
      </c>
      <c r="I349" s="1">
        <v>8</v>
      </c>
      <c r="J349" s="1">
        <v>65</v>
      </c>
      <c r="K349" s="1">
        <v>7</v>
      </c>
      <c r="L349" s="1">
        <v>6</v>
      </c>
      <c r="M349" s="1">
        <v>3</v>
      </c>
      <c r="N349" s="1">
        <v>6</v>
      </c>
      <c r="O349" s="1">
        <v>7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3</v>
      </c>
      <c r="W349" s="1">
        <v>11</v>
      </c>
      <c r="X349" s="1">
        <v>0</v>
      </c>
      <c r="Y349" s="3">
        <v>53</v>
      </c>
      <c r="Z349" s="1">
        <v>2707</v>
      </c>
      <c r="AA349" s="1">
        <v>0</v>
      </c>
      <c r="AB349" s="1">
        <v>1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429</v>
      </c>
      <c r="AL349" s="1">
        <v>364</v>
      </c>
      <c r="AM349" s="1">
        <v>0</v>
      </c>
    </row>
    <row r="350" spans="1:39" x14ac:dyDescent="0.25">
      <c r="A350" s="4" t="s">
        <v>424</v>
      </c>
      <c r="B350" s="1">
        <v>0</v>
      </c>
      <c r="C350" s="1">
        <v>1</v>
      </c>
      <c r="D350" s="1">
        <v>65</v>
      </c>
      <c r="E350" s="1">
        <v>404</v>
      </c>
      <c r="F350" s="1">
        <v>0</v>
      </c>
      <c r="G350" s="1">
        <v>92</v>
      </c>
      <c r="H350" s="1">
        <v>28</v>
      </c>
      <c r="I350" s="1">
        <v>27</v>
      </c>
      <c r="J350" s="1">
        <v>142</v>
      </c>
      <c r="K350" s="1">
        <v>2</v>
      </c>
      <c r="L350" s="1">
        <v>6</v>
      </c>
      <c r="M350" s="1">
        <v>2</v>
      </c>
      <c r="N350" s="1">
        <v>9</v>
      </c>
      <c r="O350" s="1">
        <v>4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3</v>
      </c>
      <c r="W350" s="1">
        <v>11</v>
      </c>
      <c r="X350" s="1">
        <v>0</v>
      </c>
      <c r="Y350" s="3">
        <v>51</v>
      </c>
      <c r="Z350" s="1">
        <v>2836</v>
      </c>
      <c r="AA350" s="1">
        <v>0</v>
      </c>
      <c r="AB350" s="1">
        <v>0</v>
      </c>
      <c r="AC350" s="1">
        <v>1</v>
      </c>
      <c r="AD350" s="1">
        <v>0</v>
      </c>
      <c r="AE350" s="1">
        <v>0</v>
      </c>
      <c r="AF350" s="1">
        <v>0</v>
      </c>
      <c r="AG350" s="1">
        <v>0</v>
      </c>
      <c r="AH350" s="1">
        <v>1</v>
      </c>
      <c r="AI350" s="1">
        <v>0</v>
      </c>
      <c r="AJ350" s="1">
        <v>0</v>
      </c>
      <c r="AK350" s="1">
        <v>551</v>
      </c>
      <c r="AL350" s="1">
        <v>409</v>
      </c>
      <c r="AM350" s="1">
        <v>0</v>
      </c>
    </row>
    <row r="351" spans="1:39" x14ac:dyDescent="0.25">
      <c r="A351" s="4" t="s">
        <v>425</v>
      </c>
      <c r="B351" s="1">
        <v>0</v>
      </c>
      <c r="C351" s="1">
        <v>0</v>
      </c>
      <c r="D351" s="1">
        <v>64</v>
      </c>
      <c r="E351" s="1">
        <v>333</v>
      </c>
      <c r="F351" s="1">
        <v>0</v>
      </c>
      <c r="G351" s="1">
        <v>815</v>
      </c>
      <c r="H351" s="1">
        <v>129</v>
      </c>
      <c r="I351" s="1">
        <v>42</v>
      </c>
      <c r="J351" s="1">
        <v>29</v>
      </c>
      <c r="K351" s="1">
        <v>1</v>
      </c>
      <c r="L351" s="1">
        <v>4</v>
      </c>
      <c r="M351" s="1">
        <v>10</v>
      </c>
      <c r="N351" s="1">
        <v>11</v>
      </c>
      <c r="O351" s="1">
        <v>2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3</v>
      </c>
      <c r="W351" s="1">
        <v>11</v>
      </c>
      <c r="X351" s="1">
        <v>0</v>
      </c>
      <c r="Y351" s="3">
        <v>60</v>
      </c>
      <c r="Z351" s="1">
        <v>2567</v>
      </c>
      <c r="AA351" s="1">
        <v>0</v>
      </c>
      <c r="AB351" s="1">
        <v>1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1</v>
      </c>
      <c r="AI351" s="1">
        <v>0</v>
      </c>
      <c r="AJ351" s="1">
        <v>0</v>
      </c>
      <c r="AK351" s="1">
        <v>1319</v>
      </c>
      <c r="AL351" s="1">
        <v>1290</v>
      </c>
      <c r="AM351" s="1">
        <v>0</v>
      </c>
    </row>
    <row r="352" spans="1:39" x14ac:dyDescent="0.25">
      <c r="A352" s="4" t="s">
        <v>426</v>
      </c>
      <c r="B352" s="1">
        <v>1</v>
      </c>
      <c r="C352" s="1">
        <v>0</v>
      </c>
      <c r="D352" s="1">
        <v>82</v>
      </c>
      <c r="E352" s="1">
        <v>2</v>
      </c>
      <c r="F352" s="1">
        <v>3</v>
      </c>
      <c r="G352" s="1">
        <v>20</v>
      </c>
      <c r="H352" s="1">
        <v>6</v>
      </c>
      <c r="I352" s="1">
        <v>11</v>
      </c>
      <c r="J352" s="1">
        <v>9</v>
      </c>
      <c r="K352" s="1">
        <v>2</v>
      </c>
      <c r="L352" s="1">
        <v>2</v>
      </c>
      <c r="M352" s="1">
        <v>0</v>
      </c>
      <c r="N352" s="1">
        <v>3</v>
      </c>
      <c r="O352" s="1">
        <v>7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3</v>
      </c>
      <c r="W352" s="1">
        <v>11</v>
      </c>
      <c r="X352" s="1">
        <v>0</v>
      </c>
      <c r="Y352" s="3">
        <v>44</v>
      </c>
      <c r="Z352" s="1">
        <v>2629</v>
      </c>
      <c r="AA352" s="1">
        <v>1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1</v>
      </c>
      <c r="AI352" s="1">
        <v>0</v>
      </c>
      <c r="AJ352" s="1">
        <v>0</v>
      </c>
      <c r="AK352" s="1">
        <v>42</v>
      </c>
      <c r="AL352" s="1">
        <v>33</v>
      </c>
      <c r="AM352" s="1">
        <v>0</v>
      </c>
    </row>
    <row r="353" spans="1:39" x14ac:dyDescent="0.25">
      <c r="A353" s="4" t="s">
        <v>427</v>
      </c>
      <c r="B353" s="1">
        <v>0</v>
      </c>
      <c r="C353" s="1">
        <v>0</v>
      </c>
      <c r="D353" s="1">
        <v>27</v>
      </c>
      <c r="E353" s="1">
        <v>833</v>
      </c>
      <c r="F353" s="1">
        <v>33</v>
      </c>
      <c r="G353" s="1">
        <v>549</v>
      </c>
      <c r="H353" s="1">
        <v>151</v>
      </c>
      <c r="I353" s="1">
        <v>133</v>
      </c>
      <c r="J353" s="1">
        <v>233</v>
      </c>
      <c r="K353" s="1">
        <v>1</v>
      </c>
      <c r="L353" s="1">
        <v>4</v>
      </c>
      <c r="M353" s="1">
        <v>3</v>
      </c>
      <c r="N353" s="1">
        <v>8</v>
      </c>
      <c r="O353" s="1">
        <v>3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3</v>
      </c>
      <c r="W353" s="1">
        <v>11</v>
      </c>
      <c r="X353" s="1">
        <v>0</v>
      </c>
      <c r="Y353" s="3">
        <v>58</v>
      </c>
      <c r="Z353" s="1">
        <v>2748</v>
      </c>
      <c r="AA353" s="1">
        <v>0</v>
      </c>
      <c r="AB353" s="1">
        <v>0</v>
      </c>
      <c r="AC353" s="1">
        <v>0</v>
      </c>
      <c r="AD353" s="1">
        <v>1</v>
      </c>
      <c r="AE353" s="1">
        <v>0</v>
      </c>
      <c r="AF353" s="1">
        <v>0</v>
      </c>
      <c r="AG353" s="1">
        <v>0</v>
      </c>
      <c r="AH353" s="1">
        <v>1</v>
      </c>
      <c r="AI353" s="1">
        <v>0</v>
      </c>
      <c r="AJ353" s="1">
        <v>0</v>
      </c>
      <c r="AK353" s="1">
        <v>1699</v>
      </c>
      <c r="AL353" s="1">
        <v>1466</v>
      </c>
      <c r="AM353" s="1">
        <v>0</v>
      </c>
    </row>
    <row r="354" spans="1:39" x14ac:dyDescent="0.25">
      <c r="A354" s="4" t="s">
        <v>428</v>
      </c>
      <c r="B354" s="1">
        <v>0</v>
      </c>
      <c r="C354" s="1">
        <v>1</v>
      </c>
      <c r="D354" s="1">
        <v>63</v>
      </c>
      <c r="E354" s="1">
        <v>789</v>
      </c>
      <c r="F354" s="1">
        <v>0</v>
      </c>
      <c r="G354" s="1">
        <v>142</v>
      </c>
      <c r="H354" s="1">
        <v>12</v>
      </c>
      <c r="I354" s="1">
        <v>9</v>
      </c>
      <c r="J354" s="1">
        <v>38</v>
      </c>
      <c r="K354" s="1">
        <v>2</v>
      </c>
      <c r="L354" s="1">
        <v>2</v>
      </c>
      <c r="M354" s="1">
        <v>4</v>
      </c>
      <c r="N354" s="1">
        <v>8</v>
      </c>
      <c r="O354" s="1">
        <v>8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3</v>
      </c>
      <c r="W354" s="1">
        <v>11</v>
      </c>
      <c r="X354" s="1">
        <v>0</v>
      </c>
      <c r="Y354" s="3">
        <v>45</v>
      </c>
      <c r="Z354" s="1">
        <v>2734</v>
      </c>
      <c r="AA354" s="1">
        <v>0</v>
      </c>
      <c r="AB354" s="1">
        <v>0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1</v>
      </c>
      <c r="AK354" s="1">
        <v>952</v>
      </c>
      <c r="AL354" s="1">
        <v>914</v>
      </c>
      <c r="AM354" s="1">
        <v>0</v>
      </c>
    </row>
    <row r="355" spans="1:39" x14ac:dyDescent="0.25">
      <c r="A355" s="4" t="s">
        <v>429</v>
      </c>
      <c r="B355" s="1">
        <v>1</v>
      </c>
      <c r="C355" s="1">
        <v>0</v>
      </c>
      <c r="D355" s="1">
        <v>66</v>
      </c>
      <c r="E355" s="1">
        <v>10</v>
      </c>
      <c r="F355" s="1">
        <v>4</v>
      </c>
      <c r="G355" s="1">
        <v>7</v>
      </c>
      <c r="H355" s="1">
        <v>0</v>
      </c>
      <c r="I355" s="1">
        <v>6</v>
      </c>
      <c r="J355" s="1">
        <v>3</v>
      </c>
      <c r="K355" s="1">
        <v>1</v>
      </c>
      <c r="L355" s="1">
        <v>1</v>
      </c>
      <c r="M355" s="1">
        <v>0</v>
      </c>
      <c r="N355" s="1">
        <v>3</v>
      </c>
      <c r="O355" s="1">
        <v>6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3</v>
      </c>
      <c r="W355" s="1">
        <v>11</v>
      </c>
      <c r="X355" s="1">
        <v>0</v>
      </c>
      <c r="Y355" s="3">
        <v>36</v>
      </c>
      <c r="Z355" s="1">
        <v>2227</v>
      </c>
      <c r="AA355" s="1">
        <v>0</v>
      </c>
      <c r="AB355" s="1">
        <v>1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0</v>
      </c>
      <c r="AK355" s="1">
        <v>27</v>
      </c>
      <c r="AL355" s="1">
        <v>24</v>
      </c>
      <c r="AM355" s="1">
        <v>0</v>
      </c>
    </row>
    <row r="356" spans="1:39" x14ac:dyDescent="0.25">
      <c r="A356" s="4" t="s">
        <v>430</v>
      </c>
      <c r="B356" s="1">
        <v>1</v>
      </c>
      <c r="C356" s="1">
        <v>1</v>
      </c>
      <c r="D356" s="1">
        <v>69</v>
      </c>
      <c r="E356" s="1">
        <v>159</v>
      </c>
      <c r="F356" s="1">
        <v>4</v>
      </c>
      <c r="G356" s="1">
        <v>45</v>
      </c>
      <c r="H356" s="1">
        <v>6</v>
      </c>
      <c r="I356" s="1">
        <v>2</v>
      </c>
      <c r="J356" s="1">
        <v>38</v>
      </c>
      <c r="K356" s="1">
        <v>6</v>
      </c>
      <c r="L356" s="1">
        <v>5</v>
      </c>
      <c r="M356" s="1">
        <v>1</v>
      </c>
      <c r="N356" s="1">
        <v>4</v>
      </c>
      <c r="O356" s="1">
        <v>8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3</v>
      </c>
      <c r="W356" s="1">
        <v>11</v>
      </c>
      <c r="X356" s="1">
        <v>0</v>
      </c>
      <c r="Y356" s="3">
        <v>45</v>
      </c>
      <c r="Z356" s="1">
        <v>2768</v>
      </c>
      <c r="AA356" s="1">
        <v>0</v>
      </c>
      <c r="AB356" s="1">
        <v>1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1</v>
      </c>
      <c r="AI356" s="1">
        <v>0</v>
      </c>
      <c r="AJ356" s="1">
        <v>0</v>
      </c>
      <c r="AK356" s="1">
        <v>216</v>
      </c>
      <c r="AL356" s="1">
        <v>178</v>
      </c>
      <c r="AM356" s="1">
        <v>0</v>
      </c>
    </row>
    <row r="357" spans="1:39" x14ac:dyDescent="0.25">
      <c r="A357" s="4" t="s">
        <v>431</v>
      </c>
      <c r="B357" s="1">
        <v>1</v>
      </c>
      <c r="C357" s="1">
        <v>0</v>
      </c>
      <c r="D357" s="1">
        <v>52</v>
      </c>
      <c r="E357" s="1">
        <v>7</v>
      </c>
      <c r="F357" s="1">
        <v>1</v>
      </c>
      <c r="G357" s="1">
        <v>6</v>
      </c>
      <c r="H357" s="1">
        <v>3</v>
      </c>
      <c r="I357" s="1">
        <v>1</v>
      </c>
      <c r="J357" s="1">
        <v>11</v>
      </c>
      <c r="K357" s="1">
        <v>1</v>
      </c>
      <c r="L357" s="1">
        <v>1</v>
      </c>
      <c r="M357" s="1">
        <v>1</v>
      </c>
      <c r="N357" s="1">
        <v>2</v>
      </c>
      <c r="O357" s="1">
        <v>4</v>
      </c>
      <c r="P357" s="1">
        <v>1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3</v>
      </c>
      <c r="W357" s="1">
        <v>11</v>
      </c>
      <c r="X357" s="1">
        <v>0</v>
      </c>
      <c r="Y357" s="3">
        <v>50</v>
      </c>
      <c r="Z357" s="1">
        <v>2463</v>
      </c>
      <c r="AA357" s="1">
        <v>0</v>
      </c>
      <c r="AB357" s="1">
        <v>0</v>
      </c>
      <c r="AC357" s="1">
        <v>1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18</v>
      </c>
      <c r="AL357" s="1">
        <v>7</v>
      </c>
      <c r="AM357" s="1">
        <v>1</v>
      </c>
    </row>
    <row r="358" spans="1:39" x14ac:dyDescent="0.25">
      <c r="A358" s="4" t="s">
        <v>432</v>
      </c>
      <c r="B358" s="1">
        <v>0</v>
      </c>
      <c r="C358" s="1">
        <v>1</v>
      </c>
      <c r="D358" s="1">
        <v>45</v>
      </c>
      <c r="E358" s="1">
        <v>977</v>
      </c>
      <c r="F358" s="1">
        <v>12</v>
      </c>
      <c r="G358" s="1">
        <v>253</v>
      </c>
      <c r="H358" s="1">
        <v>16</v>
      </c>
      <c r="I358" s="1">
        <v>12</v>
      </c>
      <c r="J358" s="1">
        <v>101</v>
      </c>
      <c r="K358" s="1">
        <v>4</v>
      </c>
      <c r="L358" s="1">
        <v>4</v>
      </c>
      <c r="M358" s="1">
        <v>3</v>
      </c>
      <c r="N358" s="1">
        <v>12</v>
      </c>
      <c r="O358" s="1">
        <v>8</v>
      </c>
      <c r="P358" s="1">
        <v>0</v>
      </c>
      <c r="Q358" s="1">
        <v>1</v>
      </c>
      <c r="R358" s="1">
        <v>0</v>
      </c>
      <c r="S358" s="1">
        <v>0</v>
      </c>
      <c r="T358" s="1">
        <v>0</v>
      </c>
      <c r="U358" s="1">
        <v>0</v>
      </c>
      <c r="V358" s="1">
        <v>3</v>
      </c>
      <c r="W358" s="1">
        <v>11</v>
      </c>
      <c r="X358" s="1">
        <v>0</v>
      </c>
      <c r="Y358" s="3">
        <v>54</v>
      </c>
      <c r="Z358" s="1">
        <v>2754</v>
      </c>
      <c r="AA358" s="1">
        <v>0</v>
      </c>
      <c r="AB358" s="1">
        <v>0</v>
      </c>
      <c r="AC358" s="1">
        <v>1</v>
      </c>
      <c r="AD358" s="1">
        <v>0</v>
      </c>
      <c r="AE358" s="1">
        <v>0</v>
      </c>
      <c r="AF358" s="1">
        <v>0</v>
      </c>
      <c r="AG358" s="1">
        <v>0</v>
      </c>
      <c r="AH358" s="1">
        <v>1</v>
      </c>
      <c r="AI358" s="1">
        <v>0</v>
      </c>
      <c r="AJ358" s="1">
        <v>0</v>
      </c>
      <c r="AK358" s="1">
        <v>1270</v>
      </c>
      <c r="AL358" s="1">
        <v>1169</v>
      </c>
      <c r="AM358" s="1">
        <v>1</v>
      </c>
    </row>
    <row r="359" spans="1:39" x14ac:dyDescent="0.25">
      <c r="A359" s="4" t="s">
        <v>433</v>
      </c>
      <c r="B359" s="1">
        <v>1</v>
      </c>
      <c r="C359" s="1">
        <v>1</v>
      </c>
      <c r="D359" s="1">
        <v>2</v>
      </c>
      <c r="E359" s="1">
        <v>38</v>
      </c>
      <c r="F359" s="1">
        <v>4</v>
      </c>
      <c r="G359" s="1">
        <v>22</v>
      </c>
      <c r="H359" s="1">
        <v>3</v>
      </c>
      <c r="I359" s="1">
        <v>3</v>
      </c>
      <c r="J359" s="1">
        <v>3</v>
      </c>
      <c r="K359" s="1">
        <v>3</v>
      </c>
      <c r="L359" s="1">
        <v>3</v>
      </c>
      <c r="M359" s="1">
        <v>0</v>
      </c>
      <c r="N359" s="1">
        <v>3</v>
      </c>
      <c r="O359" s="1">
        <v>8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3</v>
      </c>
      <c r="W359" s="1">
        <v>11</v>
      </c>
      <c r="X359" s="1">
        <v>1</v>
      </c>
      <c r="Y359" s="3">
        <v>48</v>
      </c>
      <c r="Z359" s="1">
        <v>2531</v>
      </c>
      <c r="AA359" s="1">
        <v>0</v>
      </c>
      <c r="AB359" s="1">
        <v>0</v>
      </c>
      <c r="AC359" s="1">
        <v>1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1</v>
      </c>
      <c r="AK359" s="1">
        <v>70</v>
      </c>
      <c r="AL359" s="1">
        <v>67</v>
      </c>
      <c r="AM359" s="1">
        <v>0</v>
      </c>
    </row>
    <row r="360" spans="1:39" x14ac:dyDescent="0.25">
      <c r="A360" s="4" t="s">
        <v>434</v>
      </c>
      <c r="B360" s="1">
        <v>1</v>
      </c>
      <c r="C360" s="1">
        <v>1</v>
      </c>
      <c r="D360" s="1">
        <v>86</v>
      </c>
      <c r="E360" s="1">
        <v>57</v>
      </c>
      <c r="F360" s="1">
        <v>0</v>
      </c>
      <c r="G360" s="1">
        <v>27</v>
      </c>
      <c r="H360" s="1">
        <v>0</v>
      </c>
      <c r="I360" s="1">
        <v>0</v>
      </c>
      <c r="J360" s="1">
        <v>36</v>
      </c>
      <c r="K360" s="1">
        <v>4</v>
      </c>
      <c r="L360" s="1">
        <v>3</v>
      </c>
      <c r="M360" s="1">
        <v>2</v>
      </c>
      <c r="N360" s="1">
        <v>2</v>
      </c>
      <c r="O360" s="1">
        <v>8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3</v>
      </c>
      <c r="W360" s="1">
        <v>11</v>
      </c>
      <c r="X360" s="1">
        <v>0</v>
      </c>
      <c r="Y360" s="3">
        <v>45</v>
      </c>
      <c r="Z360" s="1">
        <v>2839</v>
      </c>
      <c r="AA360" s="1">
        <v>0</v>
      </c>
      <c r="AB360" s="1">
        <v>0</v>
      </c>
      <c r="AC360" s="1">
        <v>1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84</v>
      </c>
      <c r="AL360" s="1">
        <v>48</v>
      </c>
      <c r="AM360" s="1">
        <v>0</v>
      </c>
    </row>
    <row r="361" spans="1:39" x14ac:dyDescent="0.25">
      <c r="A361" s="4" t="s">
        <v>435</v>
      </c>
      <c r="B361" s="1">
        <v>0</v>
      </c>
      <c r="C361" s="1">
        <v>0</v>
      </c>
      <c r="D361" s="1">
        <v>23</v>
      </c>
      <c r="E361" s="1">
        <v>3</v>
      </c>
      <c r="F361" s="1">
        <v>9</v>
      </c>
      <c r="G361" s="1">
        <v>15</v>
      </c>
      <c r="H361" s="1">
        <v>13</v>
      </c>
      <c r="I361" s="1">
        <v>2</v>
      </c>
      <c r="J361" s="1">
        <v>39</v>
      </c>
      <c r="K361" s="1">
        <v>1</v>
      </c>
      <c r="L361" s="1">
        <v>1</v>
      </c>
      <c r="M361" s="1">
        <v>1</v>
      </c>
      <c r="N361" s="1">
        <v>2</v>
      </c>
      <c r="O361" s="1">
        <v>9</v>
      </c>
      <c r="P361" s="1">
        <v>1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3</v>
      </c>
      <c r="W361" s="1">
        <v>11</v>
      </c>
      <c r="X361" s="1">
        <v>1</v>
      </c>
      <c r="Y361" s="3">
        <v>50</v>
      </c>
      <c r="Z361" s="1">
        <v>2627</v>
      </c>
      <c r="AA361" s="1">
        <v>0</v>
      </c>
      <c r="AB361" s="1">
        <v>0</v>
      </c>
      <c r="AC361" s="1">
        <v>1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0</v>
      </c>
      <c r="AJ361" s="1">
        <v>0</v>
      </c>
      <c r="AK361" s="1">
        <v>42</v>
      </c>
      <c r="AL361" s="1">
        <v>3</v>
      </c>
      <c r="AM361" s="1">
        <v>1</v>
      </c>
    </row>
    <row r="362" spans="1:39" x14ac:dyDescent="0.25">
      <c r="A362" s="4" t="s">
        <v>436</v>
      </c>
      <c r="B362" s="1">
        <v>1</v>
      </c>
      <c r="C362" s="1">
        <v>0</v>
      </c>
      <c r="D362" s="1">
        <v>13</v>
      </c>
      <c r="E362" s="1">
        <v>10</v>
      </c>
      <c r="F362" s="1">
        <v>4</v>
      </c>
      <c r="G362" s="1">
        <v>14</v>
      </c>
      <c r="H362" s="1">
        <v>4</v>
      </c>
      <c r="I362" s="1">
        <v>4</v>
      </c>
      <c r="J362" s="1">
        <v>1</v>
      </c>
      <c r="K362" s="1">
        <v>1</v>
      </c>
      <c r="L362" s="1">
        <v>1</v>
      </c>
      <c r="M362" s="1">
        <v>0</v>
      </c>
      <c r="N362" s="1">
        <v>3</v>
      </c>
      <c r="O362" s="1">
        <v>8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3</v>
      </c>
      <c r="W362" s="1">
        <v>11</v>
      </c>
      <c r="X362" s="1">
        <v>0</v>
      </c>
      <c r="Y362" s="3">
        <v>31</v>
      </c>
      <c r="Z362" s="1">
        <v>2705</v>
      </c>
      <c r="AA362" s="1">
        <v>0</v>
      </c>
      <c r="AB362" s="1">
        <v>0</v>
      </c>
      <c r="AC362" s="1">
        <v>1</v>
      </c>
      <c r="AD362" s="1">
        <v>0</v>
      </c>
      <c r="AE362" s="1">
        <v>0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36</v>
      </c>
      <c r="AL362" s="1">
        <v>35</v>
      </c>
      <c r="AM362" s="1">
        <v>0</v>
      </c>
    </row>
    <row r="363" spans="1:39" x14ac:dyDescent="0.25">
      <c r="A363" s="4" t="s">
        <v>437</v>
      </c>
      <c r="B363" s="1">
        <v>0</v>
      </c>
      <c r="C363" s="1">
        <v>1</v>
      </c>
      <c r="D363" s="1">
        <v>14</v>
      </c>
      <c r="E363" s="1">
        <v>1043</v>
      </c>
      <c r="F363" s="1">
        <v>24</v>
      </c>
      <c r="G363" s="1">
        <v>97</v>
      </c>
      <c r="H363" s="1">
        <v>32</v>
      </c>
      <c r="I363" s="1">
        <v>24</v>
      </c>
      <c r="J363" s="1">
        <v>157</v>
      </c>
      <c r="K363" s="1">
        <v>2</v>
      </c>
      <c r="L363" s="1">
        <v>3</v>
      </c>
      <c r="M363" s="1">
        <v>5</v>
      </c>
      <c r="N363" s="1">
        <v>10</v>
      </c>
      <c r="O363" s="1">
        <v>6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3</v>
      </c>
      <c r="W363" s="1">
        <v>11</v>
      </c>
      <c r="X363" s="1">
        <v>0</v>
      </c>
      <c r="Y363" s="3">
        <v>59</v>
      </c>
      <c r="Z363" s="1">
        <v>2429</v>
      </c>
      <c r="AA363" s="1">
        <v>0</v>
      </c>
      <c r="AB363" s="1">
        <v>0</v>
      </c>
      <c r="AC363" s="1">
        <v>0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1</v>
      </c>
      <c r="AK363" s="1">
        <v>1220</v>
      </c>
      <c r="AL363" s="1">
        <v>1063</v>
      </c>
      <c r="AM363" s="1">
        <v>0</v>
      </c>
    </row>
    <row r="364" spans="1:39" x14ac:dyDescent="0.25">
      <c r="A364" s="4" t="s">
        <v>438</v>
      </c>
      <c r="B364" s="1">
        <v>1</v>
      </c>
      <c r="C364" s="1">
        <v>0</v>
      </c>
      <c r="D364" s="1">
        <v>92</v>
      </c>
      <c r="E364" s="1">
        <v>3</v>
      </c>
      <c r="F364" s="1">
        <v>9</v>
      </c>
      <c r="G364" s="1">
        <v>13</v>
      </c>
      <c r="H364" s="1">
        <v>2</v>
      </c>
      <c r="I364" s="1">
        <v>12</v>
      </c>
      <c r="J364" s="1">
        <v>12</v>
      </c>
      <c r="K364" s="1">
        <v>1</v>
      </c>
      <c r="L364" s="1">
        <v>1</v>
      </c>
      <c r="M364" s="1">
        <v>0</v>
      </c>
      <c r="N364" s="1">
        <v>3</v>
      </c>
      <c r="O364" s="1">
        <v>7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3</v>
      </c>
      <c r="W364" s="1">
        <v>11</v>
      </c>
      <c r="X364" s="1">
        <v>0</v>
      </c>
      <c r="Y364" s="3">
        <v>51</v>
      </c>
      <c r="Z364" s="1">
        <v>2539</v>
      </c>
      <c r="AA364" s="1">
        <v>0</v>
      </c>
      <c r="AB364" s="1">
        <v>0</v>
      </c>
      <c r="AC364" s="1">
        <v>1</v>
      </c>
      <c r="AD364" s="1">
        <v>0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39</v>
      </c>
      <c r="AL364" s="1">
        <v>27</v>
      </c>
      <c r="AM364" s="1">
        <v>0</v>
      </c>
    </row>
    <row r="365" spans="1:39" x14ac:dyDescent="0.25">
      <c r="A365" s="4" t="s">
        <v>439</v>
      </c>
      <c r="B365" s="1">
        <v>2</v>
      </c>
      <c r="C365" s="1">
        <v>0</v>
      </c>
      <c r="D365" s="1">
        <v>38</v>
      </c>
      <c r="E365" s="1">
        <v>11</v>
      </c>
      <c r="F365" s="1">
        <v>0</v>
      </c>
      <c r="G365" s="1">
        <v>5</v>
      </c>
      <c r="H365" s="1">
        <v>0</v>
      </c>
      <c r="I365" s="1">
        <v>0</v>
      </c>
      <c r="J365" s="1">
        <v>1</v>
      </c>
      <c r="K365" s="1">
        <v>1</v>
      </c>
      <c r="L365" s="1">
        <v>1</v>
      </c>
      <c r="M365" s="1">
        <v>0</v>
      </c>
      <c r="N365" s="1">
        <v>2</v>
      </c>
      <c r="O365" s="1">
        <v>8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3</v>
      </c>
      <c r="W365" s="1">
        <v>11</v>
      </c>
      <c r="X365" s="1">
        <v>0</v>
      </c>
      <c r="Y365" s="3">
        <v>51</v>
      </c>
      <c r="Z365" s="1">
        <v>2696</v>
      </c>
      <c r="AA365" s="1">
        <v>0</v>
      </c>
      <c r="AB365" s="1">
        <v>1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16</v>
      </c>
      <c r="AL365" s="1">
        <v>15</v>
      </c>
      <c r="AM365" s="1">
        <v>0</v>
      </c>
    </row>
    <row r="366" spans="1:39" x14ac:dyDescent="0.25">
      <c r="A366" s="4" t="s">
        <v>440</v>
      </c>
      <c r="B366" s="1">
        <v>1</v>
      </c>
      <c r="C366" s="1">
        <v>0</v>
      </c>
      <c r="D366" s="1">
        <v>74</v>
      </c>
      <c r="E366" s="1">
        <v>3</v>
      </c>
      <c r="F366" s="1">
        <v>6</v>
      </c>
      <c r="G366" s="1">
        <v>5</v>
      </c>
      <c r="H366" s="1">
        <v>0</v>
      </c>
      <c r="I366" s="1">
        <v>2</v>
      </c>
      <c r="J366" s="1">
        <v>6</v>
      </c>
      <c r="K366" s="1">
        <v>1</v>
      </c>
      <c r="L366" s="1">
        <v>0</v>
      </c>
      <c r="M366" s="1">
        <v>0</v>
      </c>
      <c r="N366" s="1">
        <v>3</v>
      </c>
      <c r="O366" s="1">
        <v>7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3</v>
      </c>
      <c r="W366" s="1">
        <v>11</v>
      </c>
      <c r="X366" s="1">
        <v>0</v>
      </c>
      <c r="Y366" s="3">
        <v>35</v>
      </c>
      <c r="Z366" s="1">
        <v>2386</v>
      </c>
      <c r="AA366" s="1">
        <v>0</v>
      </c>
      <c r="AB366" s="1">
        <v>1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1</v>
      </c>
      <c r="AI366" s="1">
        <v>0</v>
      </c>
      <c r="AJ366" s="1">
        <v>0</v>
      </c>
      <c r="AK366" s="1">
        <v>16</v>
      </c>
      <c r="AL366" s="1">
        <v>10</v>
      </c>
      <c r="AM366" s="1">
        <v>0</v>
      </c>
    </row>
    <row r="367" spans="1:39" x14ac:dyDescent="0.25">
      <c r="A367" s="4" t="s">
        <v>441</v>
      </c>
      <c r="B367" s="1">
        <v>0</v>
      </c>
      <c r="C367" s="1">
        <v>0</v>
      </c>
      <c r="D367" s="1">
        <v>14</v>
      </c>
      <c r="E367" s="1">
        <v>43</v>
      </c>
      <c r="F367" s="1">
        <v>12</v>
      </c>
      <c r="G367" s="1">
        <v>96</v>
      </c>
      <c r="H367" s="1">
        <v>78</v>
      </c>
      <c r="I367" s="1">
        <v>40</v>
      </c>
      <c r="J367" s="1">
        <v>55</v>
      </c>
      <c r="K367" s="1">
        <v>3</v>
      </c>
      <c r="L367" s="1">
        <v>4</v>
      </c>
      <c r="M367" s="1">
        <v>1</v>
      </c>
      <c r="N367" s="1">
        <v>6</v>
      </c>
      <c r="O367" s="1">
        <v>7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3</v>
      </c>
      <c r="W367" s="1">
        <v>11</v>
      </c>
      <c r="X367" s="1">
        <v>0</v>
      </c>
      <c r="Y367" s="3">
        <v>66</v>
      </c>
      <c r="Z367" s="1">
        <v>2723</v>
      </c>
      <c r="AA367" s="1">
        <v>0</v>
      </c>
      <c r="AB367" s="1">
        <v>0</v>
      </c>
      <c r="AC367" s="1">
        <v>0</v>
      </c>
      <c r="AD367" s="1">
        <v>0</v>
      </c>
      <c r="AE367" s="1">
        <v>1</v>
      </c>
      <c r="AF367" s="1">
        <v>0</v>
      </c>
      <c r="AG367" s="1">
        <v>0</v>
      </c>
      <c r="AH367" s="1">
        <v>1</v>
      </c>
      <c r="AI367" s="1">
        <v>0</v>
      </c>
      <c r="AJ367" s="1">
        <v>0</v>
      </c>
      <c r="AK367" s="1">
        <v>269</v>
      </c>
      <c r="AL367" s="1">
        <v>214</v>
      </c>
      <c r="AM367" s="1">
        <v>0</v>
      </c>
    </row>
    <row r="368" spans="1:39" x14ac:dyDescent="0.25">
      <c r="A368" s="4" t="s">
        <v>221</v>
      </c>
      <c r="B368" s="1">
        <v>2</v>
      </c>
      <c r="C368" s="1">
        <v>1</v>
      </c>
      <c r="D368" s="1">
        <v>94</v>
      </c>
      <c r="E368" s="1">
        <v>73</v>
      </c>
      <c r="F368" s="1">
        <v>3</v>
      </c>
      <c r="G368" s="1">
        <v>90</v>
      </c>
      <c r="H368" s="1">
        <v>12</v>
      </c>
      <c r="I368" s="1">
        <v>1</v>
      </c>
      <c r="J368" s="1">
        <v>32</v>
      </c>
      <c r="K368" s="1">
        <v>7</v>
      </c>
      <c r="L368" s="1">
        <v>4</v>
      </c>
      <c r="M368" s="1">
        <v>1</v>
      </c>
      <c r="N368" s="1">
        <v>4</v>
      </c>
      <c r="O368" s="1">
        <v>8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3</v>
      </c>
      <c r="W368" s="1">
        <v>11</v>
      </c>
      <c r="X368" s="1">
        <v>0</v>
      </c>
      <c r="Y368" s="3">
        <v>47</v>
      </c>
      <c r="Z368" s="1">
        <v>2835</v>
      </c>
      <c r="AA368" s="1">
        <v>0</v>
      </c>
      <c r="AB368" s="1">
        <v>1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0</v>
      </c>
      <c r="AJ368" s="1">
        <v>0</v>
      </c>
      <c r="AK368" s="1">
        <v>179</v>
      </c>
      <c r="AL368" s="1">
        <v>147</v>
      </c>
      <c r="AM368" s="1">
        <v>0</v>
      </c>
    </row>
    <row r="369" spans="1:39" x14ac:dyDescent="0.25">
      <c r="A369" s="4" t="s">
        <v>442</v>
      </c>
      <c r="B369" s="1">
        <v>1</v>
      </c>
      <c r="C369" s="1">
        <v>0</v>
      </c>
      <c r="D369" s="1">
        <v>33</v>
      </c>
      <c r="E369" s="1">
        <v>12</v>
      </c>
      <c r="F369" s="1">
        <v>0</v>
      </c>
      <c r="G369" s="1">
        <v>1</v>
      </c>
      <c r="H369" s="1">
        <v>0</v>
      </c>
      <c r="I369" s="1">
        <v>0</v>
      </c>
      <c r="J369" s="1">
        <v>6</v>
      </c>
      <c r="K369" s="1">
        <v>1</v>
      </c>
      <c r="L369" s="1">
        <v>0</v>
      </c>
      <c r="M369" s="1">
        <v>1</v>
      </c>
      <c r="N369" s="1">
        <v>2</v>
      </c>
      <c r="O369" s="1">
        <v>3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3</v>
      </c>
      <c r="W369" s="1">
        <v>11</v>
      </c>
      <c r="X369" s="1">
        <v>0</v>
      </c>
      <c r="Y369" s="3">
        <v>39</v>
      </c>
      <c r="Z369" s="1">
        <v>2250</v>
      </c>
      <c r="AA369" s="1">
        <v>0</v>
      </c>
      <c r="AB369" s="1">
        <v>0</v>
      </c>
      <c r="AC369" s="1">
        <v>1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13</v>
      </c>
      <c r="AL369" s="1">
        <v>7</v>
      </c>
      <c r="AM369" s="1">
        <v>0</v>
      </c>
    </row>
    <row r="370" spans="1:39" x14ac:dyDescent="0.25">
      <c r="A370" s="4" t="s">
        <v>443</v>
      </c>
      <c r="B370" s="1">
        <v>1</v>
      </c>
      <c r="C370" s="1">
        <v>0</v>
      </c>
      <c r="D370" s="1">
        <v>32</v>
      </c>
      <c r="E370" s="1">
        <v>4</v>
      </c>
      <c r="F370" s="1">
        <v>7</v>
      </c>
      <c r="G370" s="1">
        <v>7</v>
      </c>
      <c r="H370" s="1">
        <v>6</v>
      </c>
      <c r="I370" s="1">
        <v>4</v>
      </c>
      <c r="J370" s="1">
        <v>13</v>
      </c>
      <c r="K370" s="1">
        <v>3</v>
      </c>
      <c r="L370" s="1">
        <v>1</v>
      </c>
      <c r="M370" s="1">
        <v>2</v>
      </c>
      <c r="N370" s="1">
        <v>2</v>
      </c>
      <c r="O370" s="1">
        <v>5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3</v>
      </c>
      <c r="W370" s="1">
        <v>11</v>
      </c>
      <c r="X370" s="1">
        <v>0</v>
      </c>
      <c r="Y370" s="3">
        <v>49</v>
      </c>
      <c r="Z370" s="1">
        <v>2569</v>
      </c>
      <c r="AA370" s="1">
        <v>0</v>
      </c>
      <c r="AB370" s="1">
        <v>0</v>
      </c>
      <c r="AC370" s="1">
        <v>1</v>
      </c>
      <c r="AD370" s="1">
        <v>0</v>
      </c>
      <c r="AE370" s="1">
        <v>0</v>
      </c>
      <c r="AF370" s="1">
        <v>0</v>
      </c>
      <c r="AG370" s="1">
        <v>0</v>
      </c>
      <c r="AH370" s="1">
        <v>1</v>
      </c>
      <c r="AI370" s="1">
        <v>0</v>
      </c>
      <c r="AJ370" s="1">
        <v>0</v>
      </c>
      <c r="AK370" s="1">
        <v>28</v>
      </c>
      <c r="AL370" s="1">
        <v>15</v>
      </c>
      <c r="AM370" s="1">
        <v>0</v>
      </c>
    </row>
    <row r="371" spans="1:39" x14ac:dyDescent="0.25">
      <c r="A371" s="4" t="s">
        <v>444</v>
      </c>
      <c r="B371" s="1">
        <v>0</v>
      </c>
      <c r="C371" s="1">
        <v>1</v>
      </c>
      <c r="D371" s="1">
        <v>11</v>
      </c>
      <c r="E371" s="1">
        <v>314</v>
      </c>
      <c r="F371" s="1">
        <v>11</v>
      </c>
      <c r="G371" s="1">
        <v>53</v>
      </c>
      <c r="H371" s="1">
        <v>4</v>
      </c>
      <c r="I371" s="1">
        <v>3</v>
      </c>
      <c r="J371" s="1">
        <v>107</v>
      </c>
      <c r="K371" s="1">
        <v>3</v>
      </c>
      <c r="L371" s="1">
        <v>7</v>
      </c>
      <c r="M371" s="1">
        <v>3</v>
      </c>
      <c r="N371" s="1">
        <v>4</v>
      </c>
      <c r="O371" s="1">
        <v>7</v>
      </c>
      <c r="P371" s="1">
        <v>0</v>
      </c>
      <c r="Q371" s="1">
        <v>1</v>
      </c>
      <c r="R371" s="1">
        <v>0</v>
      </c>
      <c r="S371" s="1">
        <v>0</v>
      </c>
      <c r="T371" s="1">
        <v>0</v>
      </c>
      <c r="U371" s="1">
        <v>0</v>
      </c>
      <c r="V371" s="1">
        <v>3</v>
      </c>
      <c r="W371" s="1">
        <v>11</v>
      </c>
      <c r="X371" s="1">
        <v>1</v>
      </c>
      <c r="Y371" s="3">
        <v>52</v>
      </c>
      <c r="Z371" s="1">
        <v>2415</v>
      </c>
      <c r="AA371" s="1">
        <v>0</v>
      </c>
      <c r="AB371" s="1">
        <v>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0</v>
      </c>
      <c r="AK371" s="1">
        <v>385</v>
      </c>
      <c r="AL371" s="1">
        <v>278</v>
      </c>
      <c r="AM371" s="1">
        <v>1</v>
      </c>
    </row>
    <row r="372" spans="1:39" x14ac:dyDescent="0.25">
      <c r="A372" s="4" t="s">
        <v>445</v>
      </c>
      <c r="B372" s="1">
        <v>0</v>
      </c>
      <c r="C372" s="1">
        <v>1</v>
      </c>
      <c r="D372" s="1">
        <v>78</v>
      </c>
      <c r="E372" s="1">
        <v>571</v>
      </c>
      <c r="F372" s="1">
        <v>50</v>
      </c>
      <c r="G372" s="1">
        <v>142</v>
      </c>
      <c r="H372" s="1">
        <v>33</v>
      </c>
      <c r="I372" s="1">
        <v>50</v>
      </c>
      <c r="J372" s="1">
        <v>159</v>
      </c>
      <c r="K372" s="1">
        <v>4</v>
      </c>
      <c r="L372" s="1">
        <v>4</v>
      </c>
      <c r="M372" s="1">
        <v>5</v>
      </c>
      <c r="N372" s="1">
        <v>13</v>
      </c>
      <c r="O372" s="1">
        <v>2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3</v>
      </c>
      <c r="W372" s="1">
        <v>11</v>
      </c>
      <c r="X372" s="1">
        <v>0</v>
      </c>
      <c r="Y372" s="3">
        <v>60</v>
      </c>
      <c r="Z372" s="1">
        <v>2791</v>
      </c>
      <c r="AA372" s="1">
        <v>0</v>
      </c>
      <c r="AB372" s="1">
        <v>0</v>
      </c>
      <c r="AC372" s="1">
        <v>0</v>
      </c>
      <c r="AD372" s="1">
        <v>1</v>
      </c>
      <c r="AE372" s="1">
        <v>0</v>
      </c>
      <c r="AF372" s="1">
        <v>0</v>
      </c>
      <c r="AG372" s="1">
        <v>0</v>
      </c>
      <c r="AH372" s="1">
        <v>1</v>
      </c>
      <c r="AI372" s="1">
        <v>0</v>
      </c>
      <c r="AJ372" s="1">
        <v>0</v>
      </c>
      <c r="AK372" s="1">
        <v>846</v>
      </c>
      <c r="AL372" s="1">
        <v>687</v>
      </c>
      <c r="AM372" s="1">
        <v>0</v>
      </c>
    </row>
    <row r="373" spans="1:39" x14ac:dyDescent="0.25">
      <c r="A373" s="4" t="s">
        <v>446</v>
      </c>
      <c r="B373" s="1">
        <v>0</v>
      </c>
      <c r="C373" s="1">
        <v>1</v>
      </c>
      <c r="D373" s="1">
        <v>56</v>
      </c>
      <c r="E373" s="1">
        <v>70</v>
      </c>
      <c r="F373" s="1">
        <v>0</v>
      </c>
      <c r="G373" s="1">
        <v>11</v>
      </c>
      <c r="H373" s="1">
        <v>2</v>
      </c>
      <c r="I373" s="1">
        <v>8</v>
      </c>
      <c r="J373" s="1">
        <v>23</v>
      </c>
      <c r="K373" s="1">
        <v>1</v>
      </c>
      <c r="L373" s="1">
        <v>2</v>
      </c>
      <c r="M373" s="1">
        <v>1</v>
      </c>
      <c r="N373" s="1">
        <v>3</v>
      </c>
      <c r="O373" s="1">
        <v>6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3</v>
      </c>
      <c r="W373" s="1">
        <v>11</v>
      </c>
      <c r="X373" s="1">
        <v>0</v>
      </c>
      <c r="Y373" s="3">
        <v>71</v>
      </c>
      <c r="Z373" s="1">
        <v>2827</v>
      </c>
      <c r="AA373" s="1">
        <v>0</v>
      </c>
      <c r="AB373" s="1">
        <v>0</v>
      </c>
      <c r="AC373" s="1">
        <v>0</v>
      </c>
      <c r="AD373" s="1">
        <v>1</v>
      </c>
      <c r="AE373" s="1">
        <v>0</v>
      </c>
      <c r="AF373" s="1">
        <v>0</v>
      </c>
      <c r="AG373" s="1">
        <v>0</v>
      </c>
      <c r="AH373" s="1">
        <v>1</v>
      </c>
      <c r="AI373" s="1">
        <v>0</v>
      </c>
      <c r="AJ373" s="1">
        <v>0</v>
      </c>
      <c r="AK373" s="1">
        <v>91</v>
      </c>
      <c r="AL373" s="1">
        <v>68</v>
      </c>
      <c r="AM373" s="1">
        <v>0</v>
      </c>
    </row>
    <row r="374" spans="1:39" x14ac:dyDescent="0.25">
      <c r="A374" s="4" t="s">
        <v>447</v>
      </c>
      <c r="B374" s="1">
        <v>1</v>
      </c>
      <c r="C374" s="1">
        <v>1</v>
      </c>
      <c r="D374" s="1">
        <v>57</v>
      </c>
      <c r="E374" s="1">
        <v>866</v>
      </c>
      <c r="F374" s="1">
        <v>21</v>
      </c>
      <c r="G374" s="1">
        <v>151</v>
      </c>
      <c r="H374" s="1">
        <v>28</v>
      </c>
      <c r="I374" s="1">
        <v>21</v>
      </c>
      <c r="J374" s="1">
        <v>86</v>
      </c>
      <c r="K374" s="1">
        <v>3</v>
      </c>
      <c r="L374" s="1">
        <v>2</v>
      </c>
      <c r="M374" s="1">
        <v>2</v>
      </c>
      <c r="N374" s="1">
        <v>12</v>
      </c>
      <c r="O374" s="1">
        <v>5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3</v>
      </c>
      <c r="W374" s="1">
        <v>11</v>
      </c>
      <c r="X374" s="1">
        <v>0</v>
      </c>
      <c r="Y374" s="3">
        <v>52</v>
      </c>
      <c r="Z374" s="1">
        <v>2576</v>
      </c>
      <c r="AA374" s="1">
        <v>1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1</v>
      </c>
      <c r="AK374" s="1">
        <v>1087</v>
      </c>
      <c r="AL374" s="1">
        <v>1001</v>
      </c>
      <c r="AM374" s="1">
        <v>0</v>
      </c>
    </row>
    <row r="375" spans="1:39" x14ac:dyDescent="0.25">
      <c r="A375" s="4" t="s">
        <v>448</v>
      </c>
      <c r="B375" s="1">
        <v>0</v>
      </c>
      <c r="C375" s="1">
        <v>0</v>
      </c>
      <c r="D375" s="1">
        <v>7</v>
      </c>
      <c r="E375" s="1">
        <v>594</v>
      </c>
      <c r="F375" s="1">
        <v>134</v>
      </c>
      <c r="G375" s="1">
        <v>786</v>
      </c>
      <c r="H375" s="1">
        <v>33</v>
      </c>
      <c r="I375" s="1">
        <v>134</v>
      </c>
      <c r="J375" s="1">
        <v>57</v>
      </c>
      <c r="K375" s="1">
        <v>0</v>
      </c>
      <c r="L375" s="1">
        <v>5</v>
      </c>
      <c r="M375" s="1">
        <v>6</v>
      </c>
      <c r="N375" s="1">
        <v>8</v>
      </c>
      <c r="O375" s="1">
        <v>1</v>
      </c>
      <c r="P375" s="1">
        <v>0</v>
      </c>
      <c r="Q375" s="1">
        <v>0</v>
      </c>
      <c r="R375" s="1">
        <v>1</v>
      </c>
      <c r="S375" s="1">
        <v>0</v>
      </c>
      <c r="T375" s="1">
        <v>0</v>
      </c>
      <c r="U375" s="1">
        <v>0</v>
      </c>
      <c r="V375" s="1">
        <v>3</v>
      </c>
      <c r="W375" s="1">
        <v>11</v>
      </c>
      <c r="X375" s="1">
        <v>0</v>
      </c>
      <c r="Y375" s="3">
        <v>41</v>
      </c>
      <c r="Z375" s="1">
        <v>2336</v>
      </c>
      <c r="AA375" s="1">
        <v>0</v>
      </c>
      <c r="AB375" s="1">
        <v>0</v>
      </c>
      <c r="AC375" s="1">
        <v>0</v>
      </c>
      <c r="AD375" s="1">
        <v>1</v>
      </c>
      <c r="AE375" s="1">
        <v>0</v>
      </c>
      <c r="AF375" s="1">
        <v>0</v>
      </c>
      <c r="AG375" s="1">
        <v>0</v>
      </c>
      <c r="AH375" s="1">
        <v>1</v>
      </c>
      <c r="AI375" s="1">
        <v>0</v>
      </c>
      <c r="AJ375" s="1">
        <v>0</v>
      </c>
      <c r="AK375" s="1">
        <v>1681</v>
      </c>
      <c r="AL375" s="1">
        <v>1624</v>
      </c>
      <c r="AM375" s="1">
        <v>1</v>
      </c>
    </row>
    <row r="376" spans="1:39" x14ac:dyDescent="0.25">
      <c r="A376" s="4" t="s">
        <v>449</v>
      </c>
      <c r="B376" s="1">
        <v>1</v>
      </c>
      <c r="C376" s="1">
        <v>0</v>
      </c>
      <c r="D376" s="1">
        <v>0</v>
      </c>
      <c r="E376" s="1">
        <v>140</v>
      </c>
      <c r="F376" s="1">
        <v>4</v>
      </c>
      <c r="G376" s="1">
        <v>61</v>
      </c>
      <c r="H376" s="1">
        <v>0</v>
      </c>
      <c r="I376" s="1">
        <v>13</v>
      </c>
      <c r="J376" s="1">
        <v>4</v>
      </c>
      <c r="K376" s="1">
        <v>2</v>
      </c>
      <c r="L376" s="1">
        <v>3</v>
      </c>
      <c r="M376" s="1">
        <v>1</v>
      </c>
      <c r="N376" s="1">
        <v>6</v>
      </c>
      <c r="O376" s="1">
        <v>4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3</v>
      </c>
      <c r="W376" s="1">
        <v>11</v>
      </c>
      <c r="X376" s="1">
        <v>0</v>
      </c>
      <c r="Y376" s="3">
        <v>41</v>
      </c>
      <c r="Z376" s="1">
        <v>2361</v>
      </c>
      <c r="AA376" s="1">
        <v>0</v>
      </c>
      <c r="AB376" s="1">
        <v>0</v>
      </c>
      <c r="AC376" s="1">
        <v>0</v>
      </c>
      <c r="AD376" s="1">
        <v>1</v>
      </c>
      <c r="AE376" s="1">
        <v>0</v>
      </c>
      <c r="AF376" s="1">
        <v>0</v>
      </c>
      <c r="AG376" s="1">
        <v>0</v>
      </c>
      <c r="AH376" s="1">
        <v>0</v>
      </c>
      <c r="AI376" s="1">
        <v>1</v>
      </c>
      <c r="AJ376" s="1">
        <v>0</v>
      </c>
      <c r="AK376" s="1">
        <v>218</v>
      </c>
      <c r="AL376" s="1">
        <v>214</v>
      </c>
      <c r="AM376" s="1">
        <v>0</v>
      </c>
    </row>
    <row r="377" spans="1:39" x14ac:dyDescent="0.25">
      <c r="A377" s="4" t="s">
        <v>450</v>
      </c>
      <c r="B377" s="1">
        <v>0</v>
      </c>
      <c r="C377" s="1">
        <v>0</v>
      </c>
      <c r="D377" s="1">
        <v>66</v>
      </c>
      <c r="E377" s="1">
        <v>375</v>
      </c>
      <c r="F377" s="1">
        <v>152</v>
      </c>
      <c r="G377" s="1">
        <v>335</v>
      </c>
      <c r="H377" s="1">
        <v>93</v>
      </c>
      <c r="I377" s="1">
        <v>91</v>
      </c>
      <c r="J377" s="1">
        <v>81</v>
      </c>
      <c r="K377" s="1">
        <v>1</v>
      </c>
      <c r="L377" s="1">
        <v>5</v>
      </c>
      <c r="M377" s="1">
        <v>4</v>
      </c>
      <c r="N377" s="1">
        <v>6</v>
      </c>
      <c r="O377" s="1">
        <v>2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3</v>
      </c>
      <c r="W377" s="1">
        <v>11</v>
      </c>
      <c r="X377" s="1">
        <v>0</v>
      </c>
      <c r="Y377" s="3">
        <v>27</v>
      </c>
      <c r="Z377" s="1">
        <v>2215</v>
      </c>
      <c r="AA377" s="1">
        <v>0</v>
      </c>
      <c r="AB377" s="1">
        <v>0</v>
      </c>
      <c r="AC377" s="1">
        <v>1</v>
      </c>
      <c r="AD377" s="1">
        <v>0</v>
      </c>
      <c r="AE377" s="1">
        <v>0</v>
      </c>
      <c r="AF377" s="1">
        <v>0</v>
      </c>
      <c r="AG377" s="1">
        <v>0</v>
      </c>
      <c r="AH377" s="1">
        <v>1</v>
      </c>
      <c r="AI377" s="1">
        <v>0</v>
      </c>
      <c r="AJ377" s="1">
        <v>0</v>
      </c>
      <c r="AK377" s="1">
        <v>1046</v>
      </c>
      <c r="AL377" s="1">
        <v>965</v>
      </c>
      <c r="AM377" s="1">
        <v>0</v>
      </c>
    </row>
    <row r="378" spans="1:39" x14ac:dyDescent="0.25">
      <c r="A378" s="4" t="s">
        <v>451</v>
      </c>
      <c r="B378" s="1">
        <v>0</v>
      </c>
      <c r="C378" s="1">
        <v>0</v>
      </c>
      <c r="D378" s="1">
        <v>86</v>
      </c>
      <c r="E378" s="1">
        <v>102</v>
      </c>
      <c r="F378" s="1">
        <v>9</v>
      </c>
      <c r="G378" s="1">
        <v>63</v>
      </c>
      <c r="H378" s="1">
        <v>2</v>
      </c>
      <c r="I378" s="1">
        <v>9</v>
      </c>
      <c r="J378" s="1">
        <v>24</v>
      </c>
      <c r="K378" s="1">
        <v>1</v>
      </c>
      <c r="L378" s="1">
        <v>4</v>
      </c>
      <c r="M378" s="1">
        <v>1</v>
      </c>
      <c r="N378" s="1">
        <v>4</v>
      </c>
      <c r="O378" s="1">
        <v>6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3</v>
      </c>
      <c r="W378" s="1">
        <v>11</v>
      </c>
      <c r="X378" s="1">
        <v>0</v>
      </c>
      <c r="Y378" s="3">
        <v>74</v>
      </c>
      <c r="Z378" s="1">
        <v>2596</v>
      </c>
      <c r="AA378" s="1">
        <v>0</v>
      </c>
      <c r="AB378" s="1">
        <v>1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</v>
      </c>
      <c r="AK378" s="1">
        <v>185</v>
      </c>
      <c r="AL378" s="1">
        <v>161</v>
      </c>
      <c r="AM378" s="1">
        <v>0</v>
      </c>
    </row>
    <row r="379" spans="1:39" x14ac:dyDescent="0.25">
      <c r="A379" s="4" t="s">
        <v>452</v>
      </c>
      <c r="B379" s="1">
        <v>0</v>
      </c>
      <c r="C379" s="1">
        <v>1</v>
      </c>
      <c r="D379" s="1">
        <v>80</v>
      </c>
      <c r="E379" s="1">
        <v>554</v>
      </c>
      <c r="F379" s="1">
        <v>35</v>
      </c>
      <c r="G379" s="1">
        <v>113</v>
      </c>
      <c r="H379" s="1">
        <v>0</v>
      </c>
      <c r="I379" s="1">
        <v>7</v>
      </c>
      <c r="J379" s="1">
        <v>78</v>
      </c>
      <c r="K379" s="1">
        <v>3</v>
      </c>
      <c r="L379" s="1">
        <v>5</v>
      </c>
      <c r="M379" s="1">
        <v>3</v>
      </c>
      <c r="N379" s="1">
        <v>12</v>
      </c>
      <c r="O379" s="1">
        <v>3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3</v>
      </c>
      <c r="W379" s="1">
        <v>11</v>
      </c>
      <c r="X379" s="1">
        <v>0</v>
      </c>
      <c r="Y379" s="3">
        <v>52</v>
      </c>
      <c r="Z379" s="1">
        <v>2283</v>
      </c>
      <c r="AA379" s="1">
        <v>0</v>
      </c>
      <c r="AB379" s="1">
        <v>1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1</v>
      </c>
      <c r="AJ379" s="1">
        <v>0</v>
      </c>
      <c r="AK379" s="1">
        <v>709</v>
      </c>
      <c r="AL379" s="1">
        <v>631</v>
      </c>
      <c r="AM379" s="1">
        <v>0</v>
      </c>
    </row>
    <row r="380" spans="1:39" x14ac:dyDescent="0.25">
      <c r="A380" s="4" t="s">
        <v>453</v>
      </c>
      <c r="B380" s="1">
        <v>0</v>
      </c>
      <c r="C380" s="1">
        <v>0</v>
      </c>
      <c r="D380" s="1">
        <v>56</v>
      </c>
      <c r="E380" s="1">
        <v>919</v>
      </c>
      <c r="F380" s="1">
        <v>0</v>
      </c>
      <c r="G380" s="1">
        <v>505</v>
      </c>
      <c r="H380" s="1">
        <v>99</v>
      </c>
      <c r="I380" s="1">
        <v>30</v>
      </c>
      <c r="J380" s="1">
        <v>45</v>
      </c>
      <c r="K380" s="1">
        <v>1</v>
      </c>
      <c r="L380" s="1">
        <v>4</v>
      </c>
      <c r="M380" s="1">
        <v>9</v>
      </c>
      <c r="N380" s="1">
        <v>10</v>
      </c>
      <c r="O380" s="1">
        <v>2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3</v>
      </c>
      <c r="W380" s="1">
        <v>11</v>
      </c>
      <c r="X380" s="1">
        <v>0</v>
      </c>
      <c r="Y380" s="3">
        <v>29</v>
      </c>
      <c r="Z380" s="1">
        <v>2425</v>
      </c>
      <c r="AA380" s="1">
        <v>0</v>
      </c>
      <c r="AB380" s="1">
        <v>0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1</v>
      </c>
      <c r="AK380" s="1">
        <v>1553</v>
      </c>
      <c r="AL380" s="1">
        <v>1508</v>
      </c>
      <c r="AM380" s="1">
        <v>0</v>
      </c>
    </row>
    <row r="381" spans="1:39" x14ac:dyDescent="0.25">
      <c r="A381" s="4" t="s">
        <v>454</v>
      </c>
      <c r="B381" s="1">
        <v>1</v>
      </c>
      <c r="C381" s="1">
        <v>1</v>
      </c>
      <c r="D381" s="1">
        <v>18</v>
      </c>
      <c r="E381" s="1">
        <v>96</v>
      </c>
      <c r="F381" s="1">
        <v>1</v>
      </c>
      <c r="G381" s="1">
        <v>42</v>
      </c>
      <c r="H381" s="1">
        <v>12</v>
      </c>
      <c r="I381" s="1">
        <v>3</v>
      </c>
      <c r="J381" s="1">
        <v>32</v>
      </c>
      <c r="K381" s="1">
        <v>4</v>
      </c>
      <c r="L381" s="1">
        <v>3</v>
      </c>
      <c r="M381" s="1">
        <v>1</v>
      </c>
      <c r="N381" s="1">
        <v>4</v>
      </c>
      <c r="O381" s="1">
        <v>8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3</v>
      </c>
      <c r="W381" s="1">
        <v>11</v>
      </c>
      <c r="X381" s="1">
        <v>0</v>
      </c>
      <c r="Y381" s="3">
        <v>49</v>
      </c>
      <c r="Z381" s="1">
        <v>2811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>
        <v>154</v>
      </c>
      <c r="AL381" s="1">
        <v>122</v>
      </c>
      <c r="AM381" s="1">
        <v>0</v>
      </c>
    </row>
    <row r="382" spans="1:39" x14ac:dyDescent="0.25">
      <c r="A382" s="4" t="s">
        <v>455</v>
      </c>
      <c r="B382" s="1">
        <v>1</v>
      </c>
      <c r="C382" s="1">
        <v>0</v>
      </c>
      <c r="D382" s="1">
        <v>51</v>
      </c>
      <c r="E382" s="1">
        <v>5</v>
      </c>
      <c r="F382" s="1">
        <v>2</v>
      </c>
      <c r="G382" s="1">
        <v>16</v>
      </c>
      <c r="H382" s="1">
        <v>3</v>
      </c>
      <c r="I382" s="1">
        <v>2</v>
      </c>
      <c r="J382" s="1">
        <v>19</v>
      </c>
      <c r="K382" s="1">
        <v>2</v>
      </c>
      <c r="L382" s="1">
        <v>1</v>
      </c>
      <c r="M382" s="1">
        <v>1</v>
      </c>
      <c r="N382" s="1">
        <v>2</v>
      </c>
      <c r="O382" s="1">
        <v>8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3</v>
      </c>
      <c r="W382" s="1">
        <v>11</v>
      </c>
      <c r="X382" s="1">
        <v>1</v>
      </c>
      <c r="Y382" s="3">
        <v>36</v>
      </c>
      <c r="Z382" s="1">
        <v>2826</v>
      </c>
      <c r="AA382" s="1">
        <v>0</v>
      </c>
      <c r="AB382" s="1">
        <v>0</v>
      </c>
      <c r="AC382" s="1">
        <v>0</v>
      </c>
      <c r="AD382" s="1">
        <v>1</v>
      </c>
      <c r="AE382" s="1">
        <v>0</v>
      </c>
      <c r="AF382" s="1">
        <v>0</v>
      </c>
      <c r="AG382" s="1">
        <v>0</v>
      </c>
      <c r="AH382" s="1">
        <v>1</v>
      </c>
      <c r="AI382" s="1">
        <v>0</v>
      </c>
      <c r="AJ382" s="1">
        <v>0</v>
      </c>
      <c r="AK382" s="1">
        <v>28</v>
      </c>
      <c r="AL382" s="1">
        <v>9</v>
      </c>
      <c r="AM382" s="1">
        <v>0</v>
      </c>
    </row>
    <row r="383" spans="1:39" x14ac:dyDescent="0.25">
      <c r="A383" s="4" t="s">
        <v>456</v>
      </c>
      <c r="B383" s="1">
        <v>1</v>
      </c>
      <c r="C383" s="1">
        <v>0</v>
      </c>
      <c r="D383" s="1">
        <v>71</v>
      </c>
      <c r="E383" s="1">
        <v>2</v>
      </c>
      <c r="F383" s="1">
        <v>0</v>
      </c>
      <c r="G383" s="1">
        <v>6</v>
      </c>
      <c r="H383" s="1">
        <v>8</v>
      </c>
      <c r="I383" s="1">
        <v>6</v>
      </c>
      <c r="J383" s="1">
        <v>5</v>
      </c>
      <c r="K383" s="1">
        <v>1</v>
      </c>
      <c r="L383" s="1">
        <v>1</v>
      </c>
      <c r="M383" s="1">
        <v>0</v>
      </c>
      <c r="N383" s="1">
        <v>3</v>
      </c>
      <c r="O383" s="1">
        <v>7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3</v>
      </c>
      <c r="W383" s="1">
        <v>11</v>
      </c>
      <c r="X383" s="1">
        <v>0</v>
      </c>
      <c r="Y383" s="3">
        <v>33</v>
      </c>
      <c r="Z383" s="1">
        <v>2711</v>
      </c>
      <c r="AA383" s="1">
        <v>0</v>
      </c>
      <c r="AB383" s="1">
        <v>0</v>
      </c>
      <c r="AC383" s="1">
        <v>1</v>
      </c>
      <c r="AD383" s="1">
        <v>0</v>
      </c>
      <c r="AE383" s="1">
        <v>0</v>
      </c>
      <c r="AF383" s="1">
        <v>0</v>
      </c>
      <c r="AG383" s="1">
        <v>0</v>
      </c>
      <c r="AH383" s="1">
        <v>1</v>
      </c>
      <c r="AI383" s="1">
        <v>0</v>
      </c>
      <c r="AJ383" s="1">
        <v>0</v>
      </c>
      <c r="AK383" s="1">
        <v>22</v>
      </c>
      <c r="AL383" s="1">
        <v>17</v>
      </c>
      <c r="AM383" s="1">
        <v>0</v>
      </c>
    </row>
    <row r="384" spans="1:39" x14ac:dyDescent="0.25">
      <c r="A384" s="4" t="s">
        <v>457</v>
      </c>
      <c r="B384" s="1">
        <v>1</v>
      </c>
      <c r="C384" s="1">
        <v>0</v>
      </c>
      <c r="D384" s="1">
        <v>71</v>
      </c>
      <c r="E384" s="1">
        <v>6</v>
      </c>
      <c r="F384" s="1">
        <v>4</v>
      </c>
      <c r="G384" s="1">
        <v>9</v>
      </c>
      <c r="H384" s="1">
        <v>6</v>
      </c>
      <c r="I384" s="1">
        <v>36</v>
      </c>
      <c r="J384" s="1">
        <v>35</v>
      </c>
      <c r="K384" s="1">
        <v>4</v>
      </c>
      <c r="L384" s="1">
        <v>2</v>
      </c>
      <c r="M384" s="1">
        <v>2</v>
      </c>
      <c r="N384" s="1">
        <v>3</v>
      </c>
      <c r="O384" s="1">
        <v>7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3</v>
      </c>
      <c r="W384" s="1">
        <v>11</v>
      </c>
      <c r="X384" s="1">
        <v>1</v>
      </c>
      <c r="Y384" s="3">
        <v>40</v>
      </c>
      <c r="Z384" s="1">
        <v>2756</v>
      </c>
      <c r="AA384" s="1">
        <v>0</v>
      </c>
      <c r="AB384" s="1">
        <v>0</v>
      </c>
      <c r="AC384" s="1">
        <v>0</v>
      </c>
      <c r="AD384" s="1">
        <v>1</v>
      </c>
      <c r="AE384" s="1">
        <v>0</v>
      </c>
      <c r="AF384" s="1">
        <v>1</v>
      </c>
      <c r="AG384" s="1">
        <v>0</v>
      </c>
      <c r="AH384" s="1">
        <v>0</v>
      </c>
      <c r="AI384" s="1">
        <v>0</v>
      </c>
      <c r="AJ384" s="1">
        <v>0</v>
      </c>
      <c r="AK384" s="1">
        <v>61</v>
      </c>
      <c r="AL384" s="1">
        <v>26</v>
      </c>
      <c r="AM384" s="1">
        <v>0</v>
      </c>
    </row>
    <row r="385" spans="1:39" x14ac:dyDescent="0.25">
      <c r="A385" s="4" t="s">
        <v>458</v>
      </c>
      <c r="B385" s="1">
        <v>1</v>
      </c>
      <c r="C385" s="1">
        <v>1</v>
      </c>
      <c r="D385" s="1">
        <v>80</v>
      </c>
      <c r="E385" s="1">
        <v>23</v>
      </c>
      <c r="F385" s="1">
        <v>1</v>
      </c>
      <c r="G385" s="1">
        <v>25</v>
      </c>
      <c r="H385" s="1">
        <v>0</v>
      </c>
      <c r="I385" s="1">
        <v>8</v>
      </c>
      <c r="J385" s="1">
        <v>7</v>
      </c>
      <c r="K385" s="1">
        <v>4</v>
      </c>
      <c r="L385" s="1">
        <v>2</v>
      </c>
      <c r="M385" s="1">
        <v>1</v>
      </c>
      <c r="N385" s="1">
        <v>3</v>
      </c>
      <c r="O385" s="1">
        <v>6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3</v>
      </c>
      <c r="W385" s="1">
        <v>11</v>
      </c>
      <c r="X385" s="1">
        <v>0</v>
      </c>
      <c r="Y385" s="3">
        <v>64</v>
      </c>
      <c r="Z385" s="1">
        <v>2622</v>
      </c>
      <c r="AA385" s="1">
        <v>1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0</v>
      </c>
      <c r="AH385" s="1">
        <v>0</v>
      </c>
      <c r="AI385" s="1">
        <v>0</v>
      </c>
      <c r="AJ385" s="1">
        <v>0</v>
      </c>
      <c r="AK385" s="1">
        <v>57</v>
      </c>
      <c r="AL385" s="1">
        <v>50</v>
      </c>
      <c r="AM385" s="1">
        <v>0</v>
      </c>
    </row>
    <row r="386" spans="1:39" x14ac:dyDescent="0.25">
      <c r="A386" s="4" t="s">
        <v>459</v>
      </c>
      <c r="B386" s="1">
        <v>0</v>
      </c>
      <c r="C386" s="1">
        <v>0</v>
      </c>
      <c r="D386" s="1">
        <v>2</v>
      </c>
      <c r="E386" s="1">
        <v>610</v>
      </c>
      <c r="F386" s="1">
        <v>105</v>
      </c>
      <c r="G386" s="1">
        <v>125</v>
      </c>
      <c r="H386" s="1">
        <v>137</v>
      </c>
      <c r="I386" s="1">
        <v>42</v>
      </c>
      <c r="J386" s="1">
        <v>21</v>
      </c>
      <c r="K386" s="1">
        <v>1</v>
      </c>
      <c r="L386" s="1">
        <v>9</v>
      </c>
      <c r="M386" s="1">
        <v>4</v>
      </c>
      <c r="N386" s="1">
        <v>9</v>
      </c>
      <c r="O386" s="1">
        <v>5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3</v>
      </c>
      <c r="W386" s="1">
        <v>11</v>
      </c>
      <c r="X386" s="1">
        <v>0</v>
      </c>
      <c r="Y386" s="3">
        <v>55</v>
      </c>
      <c r="Z386" s="1">
        <v>2799</v>
      </c>
      <c r="AA386" s="1">
        <v>0</v>
      </c>
      <c r="AB386" s="1">
        <v>0</v>
      </c>
      <c r="AC386" s="1">
        <v>0</v>
      </c>
      <c r="AD386" s="1">
        <v>1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1019</v>
      </c>
      <c r="AL386" s="1">
        <v>998</v>
      </c>
      <c r="AM386" s="1">
        <v>0</v>
      </c>
    </row>
    <row r="387" spans="1:39" x14ac:dyDescent="0.25">
      <c r="A387" s="4" t="s">
        <v>460</v>
      </c>
      <c r="B387" s="1">
        <v>1</v>
      </c>
      <c r="C387" s="1">
        <v>1</v>
      </c>
      <c r="D387" s="1">
        <v>83</v>
      </c>
      <c r="E387" s="1">
        <v>67</v>
      </c>
      <c r="F387" s="1">
        <v>5</v>
      </c>
      <c r="G387" s="1">
        <v>61</v>
      </c>
      <c r="H387" s="1">
        <v>3</v>
      </c>
      <c r="I387" s="1">
        <v>8</v>
      </c>
      <c r="J387" s="1">
        <v>19</v>
      </c>
      <c r="K387" s="1">
        <v>5</v>
      </c>
      <c r="L387" s="1">
        <v>2</v>
      </c>
      <c r="M387" s="1">
        <v>1</v>
      </c>
      <c r="N387" s="1">
        <v>5</v>
      </c>
      <c r="O387" s="1">
        <v>5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3</v>
      </c>
      <c r="W387" s="1">
        <v>11</v>
      </c>
      <c r="X387" s="1">
        <v>0</v>
      </c>
      <c r="Y387" s="3">
        <v>46</v>
      </c>
      <c r="Z387" s="1">
        <v>2477</v>
      </c>
      <c r="AA387" s="1">
        <v>0</v>
      </c>
      <c r="AB387" s="1">
        <v>0</v>
      </c>
      <c r="AC387" s="1">
        <v>1</v>
      </c>
      <c r="AD387" s="1">
        <v>0</v>
      </c>
      <c r="AE387" s="1">
        <v>0</v>
      </c>
      <c r="AF387" s="1">
        <v>0</v>
      </c>
      <c r="AG387" s="1">
        <v>0</v>
      </c>
      <c r="AH387" s="1">
        <v>1</v>
      </c>
      <c r="AI387" s="1">
        <v>0</v>
      </c>
      <c r="AJ387" s="1">
        <v>0</v>
      </c>
      <c r="AK387" s="1">
        <v>144</v>
      </c>
      <c r="AL387" s="1">
        <v>125</v>
      </c>
      <c r="AM387" s="1">
        <v>0</v>
      </c>
    </row>
    <row r="388" spans="1:39" x14ac:dyDescent="0.25">
      <c r="A388" s="4" t="s">
        <v>461</v>
      </c>
      <c r="B388" s="1">
        <v>0</v>
      </c>
      <c r="C388" s="1">
        <v>0</v>
      </c>
      <c r="D388" s="1">
        <v>29</v>
      </c>
      <c r="E388" s="1">
        <v>65</v>
      </c>
      <c r="F388" s="1">
        <v>36</v>
      </c>
      <c r="G388" s="1">
        <v>74</v>
      </c>
      <c r="H388" s="1">
        <v>38</v>
      </c>
      <c r="I388" s="1">
        <v>20</v>
      </c>
      <c r="J388" s="1">
        <v>110</v>
      </c>
      <c r="K388" s="1">
        <v>1</v>
      </c>
      <c r="L388" s="1">
        <v>5</v>
      </c>
      <c r="M388" s="1">
        <v>1</v>
      </c>
      <c r="N388" s="1">
        <v>4</v>
      </c>
      <c r="O388" s="1">
        <v>7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3</v>
      </c>
      <c r="W388" s="1">
        <v>11</v>
      </c>
      <c r="X388" s="1">
        <v>0</v>
      </c>
      <c r="Y388" s="3">
        <v>60</v>
      </c>
      <c r="Z388" s="1">
        <v>2634</v>
      </c>
      <c r="AA388" s="1">
        <v>0</v>
      </c>
      <c r="AB388" s="1">
        <v>0</v>
      </c>
      <c r="AC388" s="1">
        <v>0</v>
      </c>
      <c r="AD388" s="1">
        <v>1</v>
      </c>
      <c r="AE388" s="1">
        <v>0</v>
      </c>
      <c r="AF388" s="1">
        <v>0</v>
      </c>
      <c r="AG388" s="1">
        <v>0</v>
      </c>
      <c r="AH388" s="1">
        <v>1</v>
      </c>
      <c r="AI388" s="1">
        <v>0</v>
      </c>
      <c r="AJ388" s="1">
        <v>0</v>
      </c>
      <c r="AK388" s="1">
        <v>233</v>
      </c>
      <c r="AL388" s="1">
        <v>123</v>
      </c>
      <c r="AM388" s="1">
        <v>0</v>
      </c>
    </row>
    <row r="389" spans="1:39" x14ac:dyDescent="0.25">
      <c r="A389" s="4" t="s">
        <v>462</v>
      </c>
      <c r="B389" s="1">
        <v>1</v>
      </c>
      <c r="C389" s="1">
        <v>2</v>
      </c>
      <c r="D389" s="1">
        <v>11</v>
      </c>
      <c r="E389" s="1">
        <v>416</v>
      </c>
      <c r="F389" s="1">
        <v>0</v>
      </c>
      <c r="G389" s="1">
        <v>26</v>
      </c>
      <c r="H389" s="1">
        <v>0</v>
      </c>
      <c r="I389" s="1">
        <v>0</v>
      </c>
      <c r="J389" s="1">
        <v>4</v>
      </c>
      <c r="K389" s="1">
        <v>9</v>
      </c>
      <c r="L389" s="1">
        <v>6</v>
      </c>
      <c r="M389" s="1">
        <v>3</v>
      </c>
      <c r="N389" s="1">
        <v>6</v>
      </c>
      <c r="O389" s="1">
        <v>7</v>
      </c>
      <c r="P389" s="1">
        <v>0</v>
      </c>
      <c r="Q389" s="1">
        <v>1</v>
      </c>
      <c r="R389" s="1">
        <v>0</v>
      </c>
      <c r="S389" s="1">
        <v>0</v>
      </c>
      <c r="T389" s="1">
        <v>0</v>
      </c>
      <c r="U389" s="1">
        <v>0</v>
      </c>
      <c r="V389" s="1">
        <v>3</v>
      </c>
      <c r="W389" s="1">
        <v>11</v>
      </c>
      <c r="X389" s="1">
        <v>1</v>
      </c>
      <c r="Y389" s="3">
        <v>65</v>
      </c>
      <c r="Z389" s="1">
        <v>2409</v>
      </c>
      <c r="AA389" s="1">
        <v>0</v>
      </c>
      <c r="AB389" s="1">
        <v>0</v>
      </c>
      <c r="AC389" s="1">
        <v>1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1</v>
      </c>
      <c r="AK389" s="1">
        <v>442</v>
      </c>
      <c r="AL389" s="1">
        <v>438</v>
      </c>
      <c r="AM389" s="1">
        <v>1</v>
      </c>
    </row>
    <row r="390" spans="1:39" x14ac:dyDescent="0.25">
      <c r="A390" s="4" t="s">
        <v>463</v>
      </c>
      <c r="B390" s="1">
        <v>1</v>
      </c>
      <c r="C390" s="1">
        <v>1</v>
      </c>
      <c r="D390" s="1">
        <v>55</v>
      </c>
      <c r="E390" s="1">
        <v>23</v>
      </c>
      <c r="F390" s="1">
        <v>0</v>
      </c>
      <c r="G390" s="1">
        <v>11</v>
      </c>
      <c r="H390" s="1">
        <v>3</v>
      </c>
      <c r="I390" s="1">
        <v>2</v>
      </c>
      <c r="J390" s="1">
        <v>2</v>
      </c>
      <c r="K390" s="1">
        <v>1</v>
      </c>
      <c r="L390" s="1">
        <v>1</v>
      </c>
      <c r="M390" s="1">
        <v>0</v>
      </c>
      <c r="N390" s="1">
        <v>3</v>
      </c>
      <c r="O390" s="1">
        <v>6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3</v>
      </c>
      <c r="W390" s="1">
        <v>11</v>
      </c>
      <c r="X390" s="1">
        <v>0</v>
      </c>
      <c r="Y390" s="3">
        <v>55</v>
      </c>
      <c r="Z390" s="1">
        <v>2179</v>
      </c>
      <c r="AA390" s="1">
        <v>0</v>
      </c>
      <c r="AB390" s="1">
        <v>1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1</v>
      </c>
      <c r="AI390" s="1">
        <v>0</v>
      </c>
      <c r="AJ390" s="1">
        <v>0</v>
      </c>
      <c r="AK390" s="1">
        <v>39</v>
      </c>
      <c r="AL390" s="1">
        <v>37</v>
      </c>
      <c r="AM390" s="1">
        <v>0</v>
      </c>
    </row>
    <row r="391" spans="1:39" x14ac:dyDescent="0.25">
      <c r="A391" s="4" t="s">
        <v>464</v>
      </c>
      <c r="B391" s="1">
        <v>1</v>
      </c>
      <c r="C391" s="1">
        <v>0</v>
      </c>
      <c r="D391" s="1">
        <v>19</v>
      </c>
      <c r="E391" s="1">
        <v>19</v>
      </c>
      <c r="F391" s="1">
        <v>3</v>
      </c>
      <c r="G391" s="1">
        <v>26</v>
      </c>
      <c r="H391" s="1">
        <v>10</v>
      </c>
      <c r="I391" s="1">
        <v>9</v>
      </c>
      <c r="J391" s="1">
        <v>3</v>
      </c>
      <c r="K391" s="1">
        <v>3</v>
      </c>
      <c r="L391" s="1">
        <v>2</v>
      </c>
      <c r="M391" s="1">
        <v>0</v>
      </c>
      <c r="N391" s="1">
        <v>4</v>
      </c>
      <c r="O391" s="1">
        <v>8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3</v>
      </c>
      <c r="W391" s="1">
        <v>11</v>
      </c>
      <c r="X391" s="1">
        <v>1</v>
      </c>
      <c r="Y391" s="3">
        <v>48</v>
      </c>
      <c r="Z391" s="1">
        <v>2827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1</v>
      </c>
      <c r="AK391" s="1">
        <v>67</v>
      </c>
      <c r="AL391" s="1">
        <v>64</v>
      </c>
      <c r="AM391" s="1">
        <v>0</v>
      </c>
    </row>
    <row r="392" spans="1:39" x14ac:dyDescent="0.25">
      <c r="A392" s="4" t="s">
        <v>465</v>
      </c>
      <c r="B392" s="1">
        <v>1</v>
      </c>
      <c r="C392" s="1">
        <v>1</v>
      </c>
      <c r="D392" s="1">
        <v>1</v>
      </c>
      <c r="E392" s="1">
        <v>155</v>
      </c>
      <c r="F392" s="1">
        <v>7</v>
      </c>
      <c r="G392" s="1">
        <v>80</v>
      </c>
      <c r="H392" s="1">
        <v>13</v>
      </c>
      <c r="I392" s="1">
        <v>7</v>
      </c>
      <c r="J392" s="1">
        <v>10</v>
      </c>
      <c r="K392" s="1">
        <v>3</v>
      </c>
      <c r="L392" s="1">
        <v>5</v>
      </c>
      <c r="M392" s="1">
        <v>1</v>
      </c>
      <c r="N392" s="1">
        <v>5</v>
      </c>
      <c r="O392" s="1">
        <v>6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3</v>
      </c>
      <c r="W392" s="1">
        <v>11</v>
      </c>
      <c r="X392" s="1">
        <v>0</v>
      </c>
      <c r="Y392" s="3">
        <v>49</v>
      </c>
      <c r="Z392" s="1">
        <v>2189</v>
      </c>
      <c r="AA392" s="1">
        <v>1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1</v>
      </c>
      <c r="AK392" s="1">
        <v>262</v>
      </c>
      <c r="AL392" s="1">
        <v>252</v>
      </c>
      <c r="AM392" s="1">
        <v>0</v>
      </c>
    </row>
    <row r="393" spans="1:39" x14ac:dyDescent="0.25">
      <c r="A393" s="4" t="s">
        <v>95</v>
      </c>
      <c r="B393" s="1">
        <v>1</v>
      </c>
      <c r="C393" s="1">
        <v>0</v>
      </c>
      <c r="D393" s="1">
        <v>19</v>
      </c>
      <c r="E393" s="1">
        <v>14</v>
      </c>
      <c r="F393" s="1">
        <v>0</v>
      </c>
      <c r="G393" s="1">
        <v>24</v>
      </c>
      <c r="H393" s="1">
        <v>3</v>
      </c>
      <c r="I393" s="1">
        <v>3</v>
      </c>
      <c r="J393" s="1">
        <v>2</v>
      </c>
      <c r="K393" s="1">
        <v>1</v>
      </c>
      <c r="L393" s="1">
        <v>3</v>
      </c>
      <c r="M393" s="1">
        <v>0</v>
      </c>
      <c r="N393" s="1">
        <v>2</v>
      </c>
      <c r="O393" s="1">
        <v>9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3</v>
      </c>
      <c r="W393" s="1">
        <v>11</v>
      </c>
      <c r="X393" s="1">
        <v>0</v>
      </c>
      <c r="Y393" s="3">
        <v>46</v>
      </c>
      <c r="Z393" s="1">
        <v>2547</v>
      </c>
      <c r="AA393" s="1">
        <v>0</v>
      </c>
      <c r="AB393" s="1">
        <v>0</v>
      </c>
      <c r="AC393" s="1">
        <v>0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1</v>
      </c>
      <c r="AK393" s="1">
        <v>44</v>
      </c>
      <c r="AL393" s="1">
        <v>42</v>
      </c>
      <c r="AM393" s="1">
        <v>0</v>
      </c>
    </row>
    <row r="394" spans="1:39" x14ac:dyDescent="0.25">
      <c r="A394" s="4" t="s">
        <v>466</v>
      </c>
      <c r="B394" s="1">
        <v>0</v>
      </c>
      <c r="C394" s="1">
        <v>2</v>
      </c>
      <c r="D394" s="1">
        <v>28</v>
      </c>
      <c r="E394" s="1">
        <v>370</v>
      </c>
      <c r="F394" s="1">
        <v>9</v>
      </c>
      <c r="G394" s="1">
        <v>92</v>
      </c>
      <c r="H394" s="1">
        <v>6</v>
      </c>
      <c r="I394" s="1">
        <v>9</v>
      </c>
      <c r="J394" s="1">
        <v>4</v>
      </c>
      <c r="K394" s="1">
        <v>3</v>
      </c>
      <c r="L394" s="1">
        <v>7</v>
      </c>
      <c r="M394" s="1">
        <v>1</v>
      </c>
      <c r="N394" s="1">
        <v>8</v>
      </c>
      <c r="O394" s="1">
        <v>7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3</v>
      </c>
      <c r="W394" s="1">
        <v>11</v>
      </c>
      <c r="X394" s="1">
        <v>0</v>
      </c>
      <c r="Y394" s="3">
        <v>57</v>
      </c>
      <c r="Z394" s="1">
        <v>2779</v>
      </c>
      <c r="AA394" s="1">
        <v>0</v>
      </c>
      <c r="AB394" s="1">
        <v>1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486</v>
      </c>
      <c r="AL394" s="1">
        <v>482</v>
      </c>
      <c r="AM394" s="1">
        <v>0</v>
      </c>
    </row>
    <row r="395" spans="1:39" x14ac:dyDescent="0.25">
      <c r="A395" s="4" t="s">
        <v>467</v>
      </c>
      <c r="B395" s="1">
        <v>1</v>
      </c>
      <c r="C395" s="1">
        <v>0</v>
      </c>
      <c r="D395" s="1">
        <v>76</v>
      </c>
      <c r="E395" s="1">
        <v>4</v>
      </c>
      <c r="F395" s="1">
        <v>22</v>
      </c>
      <c r="G395" s="1">
        <v>11</v>
      </c>
      <c r="H395" s="1">
        <v>3</v>
      </c>
      <c r="I395" s="1">
        <v>7</v>
      </c>
      <c r="J395" s="1">
        <v>32</v>
      </c>
      <c r="K395" s="1">
        <v>2</v>
      </c>
      <c r="L395" s="1">
        <v>3</v>
      </c>
      <c r="M395" s="1">
        <v>0</v>
      </c>
      <c r="N395" s="1">
        <v>3</v>
      </c>
      <c r="O395" s="1">
        <v>8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3</v>
      </c>
      <c r="W395" s="1">
        <v>11</v>
      </c>
      <c r="X395" s="1">
        <v>1</v>
      </c>
      <c r="Y395" s="3">
        <v>38</v>
      </c>
      <c r="Z395" s="1">
        <v>2748</v>
      </c>
      <c r="AA395" s="1">
        <v>0</v>
      </c>
      <c r="AB395" s="1">
        <v>0</v>
      </c>
      <c r="AC395" s="1">
        <v>1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0</v>
      </c>
      <c r="AK395" s="1">
        <v>47</v>
      </c>
      <c r="AL395" s="1">
        <v>15</v>
      </c>
      <c r="AM395" s="1">
        <v>0</v>
      </c>
    </row>
    <row r="396" spans="1:39" x14ac:dyDescent="0.25">
      <c r="A396" s="4" t="s">
        <v>468</v>
      </c>
      <c r="B396" s="1">
        <v>0</v>
      </c>
      <c r="C396" s="1">
        <v>1</v>
      </c>
      <c r="D396" s="1">
        <v>50</v>
      </c>
      <c r="E396" s="1">
        <v>407</v>
      </c>
      <c r="F396" s="1">
        <v>53</v>
      </c>
      <c r="G396" s="1">
        <v>221</v>
      </c>
      <c r="H396" s="1">
        <v>58</v>
      </c>
      <c r="I396" s="1">
        <v>150</v>
      </c>
      <c r="J396" s="1">
        <v>26</v>
      </c>
      <c r="K396" s="1">
        <v>4</v>
      </c>
      <c r="L396" s="1">
        <v>4</v>
      </c>
      <c r="M396" s="1">
        <v>3</v>
      </c>
      <c r="N396" s="1">
        <v>6</v>
      </c>
      <c r="O396" s="1">
        <v>4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3</v>
      </c>
      <c r="W396" s="1">
        <v>11</v>
      </c>
      <c r="X396" s="1">
        <v>0</v>
      </c>
      <c r="Y396" s="3">
        <v>44</v>
      </c>
      <c r="Z396" s="1">
        <v>2756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1</v>
      </c>
      <c r="AI396" s="1">
        <v>0</v>
      </c>
      <c r="AJ396" s="1">
        <v>0</v>
      </c>
      <c r="AK396" s="1">
        <v>889</v>
      </c>
      <c r="AL396" s="1">
        <v>863</v>
      </c>
      <c r="AM396" s="1">
        <v>0</v>
      </c>
    </row>
    <row r="397" spans="1:39" x14ac:dyDescent="0.25">
      <c r="A397" s="4" t="s">
        <v>469</v>
      </c>
      <c r="B397" s="1">
        <v>0</v>
      </c>
      <c r="C397" s="1">
        <v>1</v>
      </c>
      <c r="D397" s="1">
        <v>1</v>
      </c>
      <c r="E397" s="1">
        <v>1200</v>
      </c>
      <c r="F397" s="1">
        <v>0</v>
      </c>
      <c r="G397" s="1">
        <v>204</v>
      </c>
      <c r="H397" s="1">
        <v>38</v>
      </c>
      <c r="I397" s="1">
        <v>29</v>
      </c>
      <c r="J397" s="1">
        <v>14</v>
      </c>
      <c r="K397" s="1">
        <v>3</v>
      </c>
      <c r="L397" s="1">
        <v>11</v>
      </c>
      <c r="M397" s="1">
        <v>9</v>
      </c>
      <c r="N397" s="1">
        <v>12</v>
      </c>
      <c r="O397" s="1">
        <v>6</v>
      </c>
      <c r="P397" s="1">
        <v>0</v>
      </c>
      <c r="Q397" s="1">
        <v>0</v>
      </c>
      <c r="R397" s="1">
        <v>0</v>
      </c>
      <c r="S397" s="1">
        <v>1</v>
      </c>
      <c r="T397" s="1">
        <v>0</v>
      </c>
      <c r="U397" s="1">
        <v>0</v>
      </c>
      <c r="V397" s="1">
        <v>3</v>
      </c>
      <c r="W397" s="1">
        <v>11</v>
      </c>
      <c r="X397" s="1">
        <v>0</v>
      </c>
      <c r="Y397" s="3">
        <v>65</v>
      </c>
      <c r="Z397" s="1">
        <v>2615</v>
      </c>
      <c r="AA397" s="1">
        <v>0</v>
      </c>
      <c r="AB397" s="1">
        <v>1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1</v>
      </c>
      <c r="AK397" s="1">
        <v>1471</v>
      </c>
      <c r="AL397" s="1">
        <v>1457</v>
      </c>
      <c r="AM397" s="1">
        <v>1</v>
      </c>
    </row>
    <row r="398" spans="1:39" x14ac:dyDescent="0.25">
      <c r="A398" s="4" t="s">
        <v>470</v>
      </c>
      <c r="B398" s="1">
        <v>1</v>
      </c>
      <c r="C398" s="1">
        <v>0</v>
      </c>
      <c r="D398" s="1">
        <v>90</v>
      </c>
      <c r="E398" s="1">
        <v>85</v>
      </c>
      <c r="F398" s="1">
        <v>44</v>
      </c>
      <c r="G398" s="1">
        <v>54</v>
      </c>
      <c r="H398" s="1">
        <v>102</v>
      </c>
      <c r="I398" s="1">
        <v>78</v>
      </c>
      <c r="J398" s="1">
        <v>6</v>
      </c>
      <c r="K398" s="1">
        <v>3</v>
      </c>
      <c r="L398" s="1">
        <v>5</v>
      </c>
      <c r="M398" s="1">
        <v>1</v>
      </c>
      <c r="N398" s="1">
        <v>7</v>
      </c>
      <c r="O398" s="1">
        <v>7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3</v>
      </c>
      <c r="W398" s="1">
        <v>11</v>
      </c>
      <c r="X398" s="1">
        <v>0</v>
      </c>
      <c r="Y398" s="3">
        <v>33</v>
      </c>
      <c r="Z398" s="1">
        <v>2835</v>
      </c>
      <c r="AA398" s="1">
        <v>0</v>
      </c>
      <c r="AB398" s="1">
        <v>0</v>
      </c>
      <c r="AC398" s="1">
        <v>1</v>
      </c>
      <c r="AD398" s="1">
        <v>0</v>
      </c>
      <c r="AE398" s="1">
        <v>0</v>
      </c>
      <c r="AF398" s="1">
        <v>0</v>
      </c>
      <c r="AG398" s="1">
        <v>0</v>
      </c>
      <c r="AH398" s="1">
        <v>1</v>
      </c>
      <c r="AI398" s="1">
        <v>0</v>
      </c>
      <c r="AJ398" s="1">
        <v>0</v>
      </c>
      <c r="AK398" s="1">
        <v>363</v>
      </c>
      <c r="AL398" s="1">
        <v>357</v>
      </c>
      <c r="AM398" s="1">
        <v>0</v>
      </c>
    </row>
    <row r="399" spans="1:39" x14ac:dyDescent="0.25">
      <c r="A399" s="4" t="s">
        <v>471</v>
      </c>
      <c r="B399" s="1">
        <v>0</v>
      </c>
      <c r="C399" s="1">
        <v>1</v>
      </c>
      <c r="D399" s="1">
        <v>83</v>
      </c>
      <c r="E399" s="1">
        <v>583</v>
      </c>
      <c r="F399" s="1">
        <v>34</v>
      </c>
      <c r="G399" s="1">
        <v>309</v>
      </c>
      <c r="H399" s="1">
        <v>0</v>
      </c>
      <c r="I399" s="1">
        <v>22</v>
      </c>
      <c r="J399" s="1">
        <v>125</v>
      </c>
      <c r="K399" s="1">
        <v>2</v>
      </c>
      <c r="L399" s="1">
        <v>5</v>
      </c>
      <c r="M399" s="1">
        <v>4</v>
      </c>
      <c r="N399" s="1">
        <v>8</v>
      </c>
      <c r="O399" s="1">
        <v>3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3</v>
      </c>
      <c r="W399" s="1">
        <v>11</v>
      </c>
      <c r="X399" s="1">
        <v>0</v>
      </c>
      <c r="Y399" s="3">
        <v>58</v>
      </c>
      <c r="Z399" s="1">
        <v>2681</v>
      </c>
      <c r="AA399" s="1">
        <v>0</v>
      </c>
      <c r="AB399" s="1">
        <v>0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948</v>
      </c>
      <c r="AL399" s="1">
        <v>823</v>
      </c>
      <c r="AM399" s="1">
        <v>0</v>
      </c>
    </row>
    <row r="400" spans="1:39" x14ac:dyDescent="0.25">
      <c r="A400" s="4" t="s">
        <v>472</v>
      </c>
      <c r="B400" s="1">
        <v>0</v>
      </c>
      <c r="C400" s="1">
        <v>0</v>
      </c>
      <c r="D400" s="1">
        <v>73</v>
      </c>
      <c r="E400" s="1">
        <v>483</v>
      </c>
      <c r="F400" s="1">
        <v>0</v>
      </c>
      <c r="G400" s="1">
        <v>591</v>
      </c>
      <c r="H400" s="1">
        <v>156</v>
      </c>
      <c r="I400" s="1">
        <v>0</v>
      </c>
      <c r="J400" s="1">
        <v>12</v>
      </c>
      <c r="K400" s="1">
        <v>1</v>
      </c>
      <c r="L400" s="1">
        <v>3</v>
      </c>
      <c r="M400" s="1">
        <v>5</v>
      </c>
      <c r="N400" s="1">
        <v>10</v>
      </c>
      <c r="O400" s="1">
        <v>1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3</v>
      </c>
      <c r="W400" s="1">
        <v>11</v>
      </c>
      <c r="X400" s="1">
        <v>0</v>
      </c>
      <c r="Y400" s="3">
        <v>77</v>
      </c>
      <c r="Z400" s="1">
        <v>2249</v>
      </c>
      <c r="AA400" s="1">
        <v>0</v>
      </c>
      <c r="AB400" s="1">
        <v>1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1</v>
      </c>
      <c r="AK400" s="1">
        <v>1230</v>
      </c>
      <c r="AL400" s="1">
        <v>1218</v>
      </c>
      <c r="AM400" s="1">
        <v>0</v>
      </c>
    </row>
    <row r="401" spans="1:39" x14ac:dyDescent="0.25">
      <c r="A401" s="4" t="s">
        <v>473</v>
      </c>
      <c r="B401" s="1">
        <v>1</v>
      </c>
      <c r="C401" s="1">
        <v>0</v>
      </c>
      <c r="D401" s="1">
        <v>24</v>
      </c>
      <c r="E401" s="1">
        <v>2</v>
      </c>
      <c r="F401" s="1">
        <v>5</v>
      </c>
      <c r="G401" s="1">
        <v>9</v>
      </c>
      <c r="H401" s="1">
        <v>28</v>
      </c>
      <c r="I401" s="1">
        <v>6</v>
      </c>
      <c r="J401" s="1">
        <v>28</v>
      </c>
      <c r="K401" s="1">
        <v>3</v>
      </c>
      <c r="L401" s="1">
        <v>2</v>
      </c>
      <c r="M401" s="1">
        <v>1</v>
      </c>
      <c r="N401" s="1">
        <v>3</v>
      </c>
      <c r="O401" s="1">
        <v>5</v>
      </c>
      <c r="P401" s="1">
        <v>1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3</v>
      </c>
      <c r="W401" s="1">
        <v>11</v>
      </c>
      <c r="X401" s="1">
        <v>0</v>
      </c>
      <c r="Y401" s="3">
        <v>45</v>
      </c>
      <c r="Z401" s="1">
        <v>2380</v>
      </c>
      <c r="AA401" s="1">
        <v>0</v>
      </c>
      <c r="AB401" s="1">
        <v>0</v>
      </c>
      <c r="AC401" s="1">
        <v>0</v>
      </c>
      <c r="AD401" s="1">
        <v>1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50</v>
      </c>
      <c r="AL401" s="1">
        <v>22</v>
      </c>
      <c r="AM401" s="1">
        <v>1</v>
      </c>
    </row>
    <row r="402" spans="1:39" x14ac:dyDescent="0.25">
      <c r="A402" s="4" t="s">
        <v>312</v>
      </c>
      <c r="B402" s="1">
        <v>0</v>
      </c>
      <c r="C402" s="1">
        <v>0</v>
      </c>
      <c r="D402" s="1">
        <v>11</v>
      </c>
      <c r="E402" s="1">
        <v>966</v>
      </c>
      <c r="F402" s="1">
        <v>26</v>
      </c>
      <c r="G402" s="1">
        <v>282</v>
      </c>
      <c r="H402" s="1">
        <v>52</v>
      </c>
      <c r="I402" s="1">
        <v>26</v>
      </c>
      <c r="J402" s="1">
        <v>26</v>
      </c>
      <c r="K402" s="1">
        <v>1</v>
      </c>
      <c r="L402" s="1">
        <v>2</v>
      </c>
      <c r="M402" s="1">
        <v>7</v>
      </c>
      <c r="N402" s="1">
        <v>11</v>
      </c>
      <c r="O402" s="1">
        <v>5</v>
      </c>
      <c r="P402" s="1">
        <v>0</v>
      </c>
      <c r="Q402" s="1">
        <v>1</v>
      </c>
      <c r="R402" s="1">
        <v>1</v>
      </c>
      <c r="S402" s="1">
        <v>1</v>
      </c>
      <c r="T402" s="1">
        <v>1</v>
      </c>
      <c r="U402" s="1">
        <v>0</v>
      </c>
      <c r="V402" s="1">
        <v>3</v>
      </c>
      <c r="W402" s="1">
        <v>11</v>
      </c>
      <c r="X402" s="1">
        <v>0</v>
      </c>
      <c r="Y402" s="3">
        <v>26</v>
      </c>
      <c r="Z402" s="1">
        <v>2294</v>
      </c>
      <c r="AA402" s="1">
        <v>0</v>
      </c>
      <c r="AB402" s="1">
        <v>0</v>
      </c>
      <c r="AC402" s="1">
        <v>0</v>
      </c>
      <c r="AD402" s="1">
        <v>1</v>
      </c>
      <c r="AE402" s="1">
        <v>0</v>
      </c>
      <c r="AF402" s="1">
        <v>0</v>
      </c>
      <c r="AG402" s="1">
        <v>0</v>
      </c>
      <c r="AH402" s="1">
        <v>1</v>
      </c>
      <c r="AI402" s="1">
        <v>0</v>
      </c>
      <c r="AJ402" s="1">
        <v>0</v>
      </c>
      <c r="AK402" s="1">
        <v>1352</v>
      </c>
      <c r="AL402" s="1">
        <v>1326</v>
      </c>
      <c r="AM402" s="1">
        <v>4</v>
      </c>
    </row>
    <row r="403" spans="1:39" x14ac:dyDescent="0.25">
      <c r="A403" s="4" t="s">
        <v>474</v>
      </c>
      <c r="B403" s="1">
        <v>0</v>
      </c>
      <c r="C403" s="1">
        <v>0</v>
      </c>
      <c r="D403" s="1">
        <v>33</v>
      </c>
      <c r="E403" s="1">
        <v>822</v>
      </c>
      <c r="F403" s="1">
        <v>114</v>
      </c>
      <c r="G403" s="1">
        <v>108</v>
      </c>
      <c r="H403" s="1">
        <v>179</v>
      </c>
      <c r="I403" s="1">
        <v>137</v>
      </c>
      <c r="J403" s="1">
        <v>114</v>
      </c>
      <c r="K403" s="1">
        <v>1</v>
      </c>
      <c r="L403" s="1">
        <v>7</v>
      </c>
      <c r="M403" s="1">
        <v>9</v>
      </c>
      <c r="N403" s="1">
        <v>9</v>
      </c>
      <c r="O403" s="1">
        <v>3</v>
      </c>
      <c r="P403" s="1">
        <v>0</v>
      </c>
      <c r="Q403" s="1">
        <v>0</v>
      </c>
      <c r="R403" s="1">
        <v>1</v>
      </c>
      <c r="S403" s="1">
        <v>1</v>
      </c>
      <c r="T403" s="1">
        <v>0</v>
      </c>
      <c r="U403" s="1">
        <v>0</v>
      </c>
      <c r="V403" s="1">
        <v>3</v>
      </c>
      <c r="W403" s="1">
        <v>11</v>
      </c>
      <c r="X403" s="1">
        <v>1</v>
      </c>
      <c r="Y403" s="3">
        <v>39</v>
      </c>
      <c r="Z403" s="1">
        <v>2651</v>
      </c>
      <c r="AA403" s="1">
        <v>0</v>
      </c>
      <c r="AB403" s="1">
        <v>0</v>
      </c>
      <c r="AC403" s="1">
        <v>1</v>
      </c>
      <c r="AD403" s="1">
        <v>0</v>
      </c>
      <c r="AE403" s="1">
        <v>0</v>
      </c>
      <c r="AF403" s="1">
        <v>0</v>
      </c>
      <c r="AG403" s="1">
        <v>0</v>
      </c>
      <c r="AH403" s="1">
        <v>1</v>
      </c>
      <c r="AI403" s="1">
        <v>0</v>
      </c>
      <c r="AJ403" s="1">
        <v>0</v>
      </c>
      <c r="AK403" s="1">
        <v>1360</v>
      </c>
      <c r="AL403" s="1">
        <v>1246</v>
      </c>
      <c r="AM403" s="1">
        <v>2</v>
      </c>
    </row>
    <row r="404" spans="1:39" x14ac:dyDescent="0.25">
      <c r="A404" s="4" t="s">
        <v>475</v>
      </c>
      <c r="B404" s="1">
        <v>1</v>
      </c>
      <c r="C404" s="1">
        <v>1</v>
      </c>
      <c r="D404" s="1">
        <v>4</v>
      </c>
      <c r="E404" s="1">
        <v>604</v>
      </c>
      <c r="F404" s="1">
        <v>0</v>
      </c>
      <c r="G404" s="1">
        <v>100</v>
      </c>
      <c r="H404" s="1">
        <v>19</v>
      </c>
      <c r="I404" s="1">
        <v>0</v>
      </c>
      <c r="J404" s="1">
        <v>28</v>
      </c>
      <c r="K404" s="1">
        <v>9</v>
      </c>
      <c r="L404" s="1">
        <v>10</v>
      </c>
      <c r="M404" s="1">
        <v>2</v>
      </c>
      <c r="N404" s="1">
        <v>8</v>
      </c>
      <c r="O404" s="1">
        <v>8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3</v>
      </c>
      <c r="W404" s="1">
        <v>11</v>
      </c>
      <c r="X404" s="1">
        <v>0</v>
      </c>
      <c r="Y404" s="3">
        <v>49</v>
      </c>
      <c r="Z404" s="1">
        <v>2640</v>
      </c>
      <c r="AA404" s="1">
        <v>0</v>
      </c>
      <c r="AB404" s="1">
        <v>1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1</v>
      </c>
      <c r="AJ404" s="1">
        <v>0</v>
      </c>
      <c r="AK404" s="1">
        <v>723</v>
      </c>
      <c r="AL404" s="1">
        <v>695</v>
      </c>
      <c r="AM404" s="1">
        <v>0</v>
      </c>
    </row>
    <row r="405" spans="1:39" x14ac:dyDescent="0.25">
      <c r="A405" s="4" t="s">
        <v>476</v>
      </c>
      <c r="B405" s="1">
        <v>1</v>
      </c>
      <c r="C405" s="1">
        <v>0</v>
      </c>
      <c r="D405" s="1">
        <v>14</v>
      </c>
      <c r="E405" s="1">
        <v>19</v>
      </c>
      <c r="F405" s="1">
        <v>3</v>
      </c>
      <c r="G405" s="1">
        <v>19</v>
      </c>
      <c r="H405" s="1">
        <v>3</v>
      </c>
      <c r="I405" s="1">
        <v>1</v>
      </c>
      <c r="J405" s="1">
        <v>3</v>
      </c>
      <c r="K405" s="1">
        <v>2</v>
      </c>
      <c r="L405" s="1">
        <v>2</v>
      </c>
      <c r="M405" s="1">
        <v>0</v>
      </c>
      <c r="N405" s="1">
        <v>3</v>
      </c>
      <c r="O405" s="1">
        <v>7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3</v>
      </c>
      <c r="W405" s="1">
        <v>11</v>
      </c>
      <c r="X405" s="1">
        <v>0</v>
      </c>
      <c r="Y405" s="3">
        <v>47</v>
      </c>
      <c r="Z405" s="1">
        <v>2213</v>
      </c>
      <c r="AA405" s="1">
        <v>0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1</v>
      </c>
      <c r="AK405" s="1">
        <v>45</v>
      </c>
      <c r="AL405" s="1">
        <v>42</v>
      </c>
      <c r="AM405" s="1">
        <v>0</v>
      </c>
    </row>
    <row r="406" spans="1:39" x14ac:dyDescent="0.25">
      <c r="A406" s="4" t="s">
        <v>170</v>
      </c>
      <c r="B406" s="1">
        <v>1</v>
      </c>
      <c r="C406" s="1">
        <v>0</v>
      </c>
      <c r="D406" s="1">
        <v>30</v>
      </c>
      <c r="E406" s="1">
        <v>5</v>
      </c>
      <c r="F406" s="1">
        <v>3</v>
      </c>
      <c r="G406" s="1">
        <v>11</v>
      </c>
      <c r="H406" s="1">
        <v>12</v>
      </c>
      <c r="I406" s="1">
        <v>5</v>
      </c>
      <c r="J406" s="1">
        <v>9</v>
      </c>
      <c r="K406" s="1">
        <v>1</v>
      </c>
      <c r="L406" s="1">
        <v>2</v>
      </c>
      <c r="M406" s="1">
        <v>0</v>
      </c>
      <c r="N406" s="1">
        <v>3</v>
      </c>
      <c r="O406" s="1">
        <v>6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3</v>
      </c>
      <c r="W406" s="1">
        <v>11</v>
      </c>
      <c r="X406" s="1">
        <v>0</v>
      </c>
      <c r="Y406" s="3">
        <v>37</v>
      </c>
      <c r="Z406" s="1">
        <v>2197</v>
      </c>
      <c r="AA406" s="1">
        <v>0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1</v>
      </c>
      <c r="AI406" s="1">
        <v>0</v>
      </c>
      <c r="AJ406" s="1">
        <v>0</v>
      </c>
      <c r="AK406" s="1">
        <v>36</v>
      </c>
      <c r="AL406" s="1">
        <v>27</v>
      </c>
      <c r="AM406" s="1">
        <v>0</v>
      </c>
    </row>
    <row r="407" spans="1:39" x14ac:dyDescent="0.25">
      <c r="A407" s="4" t="s">
        <v>477</v>
      </c>
      <c r="B407" s="1">
        <v>1</v>
      </c>
      <c r="C407" s="1">
        <v>0</v>
      </c>
      <c r="D407" s="1">
        <v>75</v>
      </c>
      <c r="E407" s="1">
        <v>2</v>
      </c>
      <c r="F407" s="1">
        <v>2</v>
      </c>
      <c r="G407" s="1">
        <v>2</v>
      </c>
      <c r="H407" s="1">
        <v>2</v>
      </c>
      <c r="I407" s="1">
        <v>1</v>
      </c>
      <c r="J407" s="1">
        <v>1</v>
      </c>
      <c r="K407" s="1">
        <v>1</v>
      </c>
      <c r="L407" s="1">
        <v>1</v>
      </c>
      <c r="M407" s="1">
        <v>0</v>
      </c>
      <c r="N407" s="1">
        <v>2</v>
      </c>
      <c r="O407" s="1">
        <v>8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3</v>
      </c>
      <c r="W407" s="1">
        <v>11</v>
      </c>
      <c r="X407" s="1">
        <v>0</v>
      </c>
      <c r="Y407" s="3">
        <v>38</v>
      </c>
      <c r="Z407" s="1">
        <v>2183</v>
      </c>
      <c r="AA407" s="1">
        <v>0</v>
      </c>
      <c r="AB407" s="1">
        <v>0</v>
      </c>
      <c r="AC407" s="1">
        <v>0</v>
      </c>
      <c r="AD407" s="1">
        <v>1</v>
      </c>
      <c r="AE407" s="1">
        <v>0</v>
      </c>
      <c r="AF407" s="1">
        <v>0</v>
      </c>
      <c r="AG407" s="1">
        <v>0</v>
      </c>
      <c r="AH407" s="1">
        <v>0</v>
      </c>
      <c r="AI407" s="1">
        <v>1</v>
      </c>
      <c r="AJ407" s="1">
        <v>0</v>
      </c>
      <c r="AK407" s="1">
        <v>9</v>
      </c>
      <c r="AL407" s="1">
        <v>8</v>
      </c>
      <c r="AM407" s="1">
        <v>0</v>
      </c>
    </row>
    <row r="408" spans="1:39" x14ac:dyDescent="0.25">
      <c r="A408" s="4" t="s">
        <v>478</v>
      </c>
      <c r="B408" s="1">
        <v>0</v>
      </c>
      <c r="C408" s="1">
        <v>0</v>
      </c>
      <c r="D408" s="1">
        <v>26</v>
      </c>
      <c r="E408" s="1">
        <v>1076</v>
      </c>
      <c r="F408" s="1">
        <v>68</v>
      </c>
      <c r="G408" s="1">
        <v>103</v>
      </c>
      <c r="H408" s="1">
        <v>29</v>
      </c>
      <c r="I408" s="1">
        <v>91</v>
      </c>
      <c r="J408" s="1">
        <v>68</v>
      </c>
      <c r="K408" s="1">
        <v>1</v>
      </c>
      <c r="L408" s="1">
        <v>3</v>
      </c>
      <c r="M408" s="1">
        <v>4</v>
      </c>
      <c r="N408" s="1">
        <v>8</v>
      </c>
      <c r="O408" s="1">
        <v>1</v>
      </c>
      <c r="P408" s="1">
        <v>0</v>
      </c>
      <c r="Q408" s="1">
        <v>1</v>
      </c>
      <c r="R408" s="1">
        <v>1</v>
      </c>
      <c r="S408" s="1">
        <v>0</v>
      </c>
      <c r="T408" s="1">
        <v>0</v>
      </c>
      <c r="U408" s="1">
        <v>0</v>
      </c>
      <c r="V408" s="1">
        <v>3</v>
      </c>
      <c r="W408" s="1">
        <v>11</v>
      </c>
      <c r="X408" s="1">
        <v>1</v>
      </c>
      <c r="Y408" s="3">
        <v>46</v>
      </c>
      <c r="Z408" s="1">
        <v>2549</v>
      </c>
      <c r="AA408" s="1">
        <v>0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1</v>
      </c>
      <c r="AJ408" s="1">
        <v>0</v>
      </c>
      <c r="AK408" s="1">
        <v>1367</v>
      </c>
      <c r="AL408" s="1">
        <v>1299</v>
      </c>
      <c r="AM408" s="1">
        <v>2</v>
      </c>
    </row>
    <row r="409" spans="1:39" x14ac:dyDescent="0.25">
      <c r="A409" s="4" t="s">
        <v>479</v>
      </c>
      <c r="B409" s="1">
        <v>0</v>
      </c>
      <c r="C409" s="1">
        <v>0</v>
      </c>
      <c r="D409" s="1">
        <v>77</v>
      </c>
      <c r="E409" s="1">
        <v>1285</v>
      </c>
      <c r="F409" s="1">
        <v>42</v>
      </c>
      <c r="G409" s="1">
        <v>716</v>
      </c>
      <c r="H409" s="1">
        <v>55</v>
      </c>
      <c r="I409" s="1">
        <v>0</v>
      </c>
      <c r="J409" s="1">
        <v>21</v>
      </c>
      <c r="K409" s="1">
        <v>0</v>
      </c>
      <c r="L409" s="1">
        <v>7</v>
      </c>
      <c r="M409" s="1">
        <v>10</v>
      </c>
      <c r="N409" s="1">
        <v>5</v>
      </c>
      <c r="O409" s="1">
        <v>2</v>
      </c>
      <c r="P409" s="1">
        <v>0</v>
      </c>
      <c r="Q409" s="1">
        <v>0</v>
      </c>
      <c r="R409" s="1">
        <v>1</v>
      </c>
      <c r="S409" s="1">
        <v>0</v>
      </c>
      <c r="T409" s="1">
        <v>0</v>
      </c>
      <c r="U409" s="1">
        <v>0</v>
      </c>
      <c r="V409" s="1">
        <v>3</v>
      </c>
      <c r="W409" s="1">
        <v>11</v>
      </c>
      <c r="X409" s="1">
        <v>0</v>
      </c>
      <c r="Y409" s="3">
        <v>79</v>
      </c>
      <c r="Z409" s="1">
        <v>2601</v>
      </c>
      <c r="AA409" s="1">
        <v>0</v>
      </c>
      <c r="AB409" s="1">
        <v>1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1</v>
      </c>
      <c r="AK409" s="1">
        <v>2098</v>
      </c>
      <c r="AL409" s="1">
        <v>2077</v>
      </c>
      <c r="AM409" s="1">
        <v>1</v>
      </c>
    </row>
    <row r="410" spans="1:39" x14ac:dyDescent="0.25">
      <c r="A410" s="4" t="s">
        <v>480</v>
      </c>
      <c r="B410" s="1">
        <v>1</v>
      </c>
      <c r="C410" s="1">
        <v>2</v>
      </c>
      <c r="D410" s="1">
        <v>8</v>
      </c>
      <c r="E410" s="1">
        <v>10</v>
      </c>
      <c r="F410" s="1">
        <v>0</v>
      </c>
      <c r="G410" s="1">
        <v>7</v>
      </c>
      <c r="H410" s="1">
        <v>2</v>
      </c>
      <c r="I410" s="1">
        <v>0</v>
      </c>
      <c r="J410" s="1">
        <v>1</v>
      </c>
      <c r="K410" s="1">
        <v>1</v>
      </c>
      <c r="L410" s="1">
        <v>1</v>
      </c>
      <c r="M410" s="1">
        <v>0</v>
      </c>
      <c r="N410" s="1">
        <v>2</v>
      </c>
      <c r="O410" s="1">
        <v>8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3</v>
      </c>
      <c r="W410" s="1">
        <v>11</v>
      </c>
      <c r="X410" s="1">
        <v>0</v>
      </c>
      <c r="Y410" s="3">
        <v>67</v>
      </c>
      <c r="Z410" s="1">
        <v>2366</v>
      </c>
      <c r="AA410" s="1">
        <v>0</v>
      </c>
      <c r="AB410" s="1">
        <v>1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1</v>
      </c>
      <c r="AI410" s="1">
        <v>0</v>
      </c>
      <c r="AJ410" s="1">
        <v>0</v>
      </c>
      <c r="AK410" s="1">
        <v>19</v>
      </c>
      <c r="AL410" s="1">
        <v>18</v>
      </c>
      <c r="AM410" s="1">
        <v>0</v>
      </c>
    </row>
    <row r="411" spans="1:39" x14ac:dyDescent="0.25">
      <c r="A411" s="4" t="s">
        <v>481</v>
      </c>
      <c r="B411" s="1">
        <v>0</v>
      </c>
      <c r="C411" s="1">
        <v>0</v>
      </c>
      <c r="D411" s="1">
        <v>42</v>
      </c>
      <c r="E411" s="1">
        <v>551</v>
      </c>
      <c r="F411" s="1">
        <v>137</v>
      </c>
      <c r="G411" s="1">
        <v>792</v>
      </c>
      <c r="H411" s="1">
        <v>179</v>
      </c>
      <c r="I411" s="1">
        <v>103</v>
      </c>
      <c r="J411" s="1">
        <v>33</v>
      </c>
      <c r="K411" s="1">
        <v>1</v>
      </c>
      <c r="L411" s="1">
        <v>6</v>
      </c>
      <c r="M411" s="1">
        <v>7</v>
      </c>
      <c r="N411" s="1">
        <v>13</v>
      </c>
      <c r="O411" s="1">
        <v>1</v>
      </c>
      <c r="P411" s="1">
        <v>0</v>
      </c>
      <c r="Q411" s="1">
        <v>1</v>
      </c>
      <c r="R411" s="1">
        <v>1</v>
      </c>
      <c r="S411" s="1">
        <v>1</v>
      </c>
      <c r="T411" s="1">
        <v>0</v>
      </c>
      <c r="U411" s="1">
        <v>0</v>
      </c>
      <c r="V411" s="1">
        <v>3</v>
      </c>
      <c r="W411" s="1">
        <v>11</v>
      </c>
      <c r="X411" s="1">
        <v>0</v>
      </c>
      <c r="Y411" s="3">
        <v>34</v>
      </c>
      <c r="Z411" s="1">
        <v>2225</v>
      </c>
      <c r="AA411" s="1">
        <v>0</v>
      </c>
      <c r="AB411" s="1">
        <v>1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1</v>
      </c>
      <c r="AI411" s="1">
        <v>0</v>
      </c>
      <c r="AJ411" s="1">
        <v>0</v>
      </c>
      <c r="AK411" s="1">
        <v>1762</v>
      </c>
      <c r="AL411" s="1">
        <v>1729</v>
      </c>
      <c r="AM411" s="1">
        <v>3</v>
      </c>
    </row>
    <row r="412" spans="1:39" x14ac:dyDescent="0.25">
      <c r="A412" s="4" t="s">
        <v>482</v>
      </c>
      <c r="B412" s="1">
        <v>1</v>
      </c>
      <c r="C412" s="1">
        <v>0</v>
      </c>
      <c r="D412" s="1">
        <v>28</v>
      </c>
      <c r="E412" s="1">
        <v>800</v>
      </c>
      <c r="F412" s="1">
        <v>0</v>
      </c>
      <c r="G412" s="1">
        <v>297</v>
      </c>
      <c r="H412" s="1">
        <v>0</v>
      </c>
      <c r="I412" s="1">
        <v>34</v>
      </c>
      <c r="J412" s="1">
        <v>57</v>
      </c>
      <c r="K412" s="1">
        <v>2</v>
      </c>
      <c r="L412" s="1">
        <v>2</v>
      </c>
      <c r="M412" s="1">
        <v>5</v>
      </c>
      <c r="N412" s="1">
        <v>10</v>
      </c>
      <c r="O412" s="1">
        <v>6</v>
      </c>
      <c r="P412" s="1">
        <v>0</v>
      </c>
      <c r="Q412" s="1">
        <v>1</v>
      </c>
      <c r="R412" s="1">
        <v>0</v>
      </c>
      <c r="S412" s="1">
        <v>1</v>
      </c>
      <c r="T412" s="1">
        <v>0</v>
      </c>
      <c r="U412" s="1">
        <v>0</v>
      </c>
      <c r="V412" s="1">
        <v>3</v>
      </c>
      <c r="W412" s="1">
        <v>11</v>
      </c>
      <c r="X412" s="1">
        <v>0</v>
      </c>
      <c r="Y412" s="3">
        <v>31</v>
      </c>
      <c r="Z412" s="1">
        <v>2244</v>
      </c>
      <c r="AA412" s="1">
        <v>0</v>
      </c>
      <c r="AB412" s="1">
        <v>1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1</v>
      </c>
      <c r="AI412" s="1">
        <v>0</v>
      </c>
      <c r="AJ412" s="1">
        <v>0</v>
      </c>
      <c r="AK412" s="1">
        <v>1131</v>
      </c>
      <c r="AL412" s="1">
        <v>1074</v>
      </c>
      <c r="AM412" s="1">
        <v>2</v>
      </c>
    </row>
    <row r="413" spans="1:39" x14ac:dyDescent="0.25">
      <c r="A413" s="4" t="s">
        <v>483</v>
      </c>
      <c r="B413" s="1">
        <v>1</v>
      </c>
      <c r="C413" s="1">
        <v>0</v>
      </c>
      <c r="D413" s="1">
        <v>52</v>
      </c>
      <c r="E413" s="1">
        <v>2</v>
      </c>
      <c r="F413" s="1">
        <v>2</v>
      </c>
      <c r="G413" s="1">
        <v>11</v>
      </c>
      <c r="H413" s="1">
        <v>10</v>
      </c>
      <c r="I413" s="1">
        <v>6</v>
      </c>
      <c r="J413" s="1">
        <v>12</v>
      </c>
      <c r="K413" s="1">
        <v>2</v>
      </c>
      <c r="L413" s="1">
        <v>1</v>
      </c>
      <c r="M413" s="1">
        <v>0</v>
      </c>
      <c r="N413" s="1">
        <v>4</v>
      </c>
      <c r="O413" s="1">
        <v>5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3</v>
      </c>
      <c r="W413" s="1">
        <v>11</v>
      </c>
      <c r="X413" s="1">
        <v>0</v>
      </c>
      <c r="Y413" s="3">
        <v>31</v>
      </c>
      <c r="Z413" s="1">
        <v>2215</v>
      </c>
      <c r="AA413" s="1">
        <v>0</v>
      </c>
      <c r="AB413" s="1">
        <v>0</v>
      </c>
      <c r="AC413" s="1">
        <v>0</v>
      </c>
      <c r="AD413" s="1">
        <v>1</v>
      </c>
      <c r="AE413" s="1">
        <v>0</v>
      </c>
      <c r="AF413" s="1">
        <v>1</v>
      </c>
      <c r="AG413" s="1">
        <v>0</v>
      </c>
      <c r="AH413" s="1">
        <v>0</v>
      </c>
      <c r="AI413" s="1">
        <v>0</v>
      </c>
      <c r="AJ413" s="1">
        <v>0</v>
      </c>
      <c r="AK413" s="1">
        <v>31</v>
      </c>
      <c r="AL413" s="1">
        <v>19</v>
      </c>
      <c r="AM413" s="1">
        <v>0</v>
      </c>
    </row>
    <row r="414" spans="1:39" x14ac:dyDescent="0.25">
      <c r="A414" s="4" t="s">
        <v>484</v>
      </c>
      <c r="B414" s="1">
        <v>0</v>
      </c>
      <c r="C414" s="1">
        <v>1</v>
      </c>
      <c r="D414" s="1">
        <v>1</v>
      </c>
      <c r="E414" s="1">
        <v>378</v>
      </c>
      <c r="F414" s="1">
        <v>0</v>
      </c>
      <c r="G414" s="1">
        <v>189</v>
      </c>
      <c r="H414" s="1">
        <v>97</v>
      </c>
      <c r="I414" s="1">
        <v>172</v>
      </c>
      <c r="J414" s="1">
        <v>172</v>
      </c>
      <c r="K414" s="1">
        <v>2</v>
      </c>
      <c r="L414" s="1">
        <v>5</v>
      </c>
      <c r="M414" s="1">
        <v>5</v>
      </c>
      <c r="N414" s="1">
        <v>12</v>
      </c>
      <c r="O414" s="1">
        <v>3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3</v>
      </c>
      <c r="W414" s="1">
        <v>11</v>
      </c>
      <c r="X414" s="1">
        <v>0</v>
      </c>
      <c r="Y414" s="3">
        <v>52</v>
      </c>
      <c r="Z414" s="1">
        <v>2589</v>
      </c>
      <c r="AA414" s="1">
        <v>0</v>
      </c>
      <c r="AB414" s="1">
        <v>1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  <c r="AI414" s="1">
        <v>0</v>
      </c>
      <c r="AJ414" s="1">
        <v>0</v>
      </c>
      <c r="AK414" s="1">
        <v>836</v>
      </c>
      <c r="AL414" s="1">
        <v>664</v>
      </c>
      <c r="AM414" s="1">
        <v>0</v>
      </c>
    </row>
    <row r="415" spans="1:39" x14ac:dyDescent="0.25">
      <c r="A415" s="4" t="s">
        <v>485</v>
      </c>
      <c r="B415" s="1">
        <v>0</v>
      </c>
      <c r="C415" s="1">
        <v>0</v>
      </c>
      <c r="D415" s="1">
        <v>1</v>
      </c>
      <c r="E415" s="1">
        <v>1248</v>
      </c>
      <c r="F415" s="1">
        <v>16</v>
      </c>
      <c r="G415" s="1">
        <v>349</v>
      </c>
      <c r="H415" s="1">
        <v>43</v>
      </c>
      <c r="I415" s="1">
        <v>16</v>
      </c>
      <c r="J415" s="1">
        <v>16</v>
      </c>
      <c r="K415" s="1">
        <v>1</v>
      </c>
      <c r="L415" s="1">
        <v>2</v>
      </c>
      <c r="M415" s="1">
        <v>4</v>
      </c>
      <c r="N415" s="1">
        <v>9</v>
      </c>
      <c r="O415" s="1">
        <v>4</v>
      </c>
      <c r="P415" s="1">
        <v>0</v>
      </c>
      <c r="Q415" s="1">
        <v>1</v>
      </c>
      <c r="R415" s="1">
        <v>1</v>
      </c>
      <c r="S415" s="1">
        <v>1</v>
      </c>
      <c r="T415" s="1">
        <v>1</v>
      </c>
      <c r="U415" s="1">
        <v>0</v>
      </c>
      <c r="V415" s="1">
        <v>3</v>
      </c>
      <c r="W415" s="1">
        <v>11</v>
      </c>
      <c r="X415" s="1">
        <v>1</v>
      </c>
      <c r="Y415" s="3">
        <v>59</v>
      </c>
      <c r="Z415" s="1">
        <v>2575</v>
      </c>
      <c r="AA415" s="1">
        <v>0</v>
      </c>
      <c r="AB415" s="1">
        <v>0</v>
      </c>
      <c r="AC415" s="1">
        <v>1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</v>
      </c>
      <c r="AK415" s="1">
        <v>1672</v>
      </c>
      <c r="AL415" s="1">
        <v>1656</v>
      </c>
      <c r="AM415" s="1">
        <v>4</v>
      </c>
    </row>
    <row r="416" spans="1:39" x14ac:dyDescent="0.25">
      <c r="A416" s="4" t="s">
        <v>486</v>
      </c>
      <c r="B416" s="1">
        <v>1</v>
      </c>
      <c r="C416" s="1">
        <v>0</v>
      </c>
      <c r="D416" s="1">
        <v>42</v>
      </c>
      <c r="E416" s="1">
        <v>235</v>
      </c>
      <c r="F416" s="1">
        <v>0</v>
      </c>
      <c r="G416" s="1">
        <v>235</v>
      </c>
      <c r="H416" s="1">
        <v>19</v>
      </c>
      <c r="I416" s="1">
        <v>4</v>
      </c>
      <c r="J416" s="1">
        <v>191</v>
      </c>
      <c r="K416" s="1">
        <v>5</v>
      </c>
      <c r="L416" s="1">
        <v>8</v>
      </c>
      <c r="M416" s="1">
        <v>1</v>
      </c>
      <c r="N416" s="1">
        <v>7</v>
      </c>
      <c r="O416" s="1">
        <v>8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3</v>
      </c>
      <c r="W416" s="1">
        <v>11</v>
      </c>
      <c r="X416" s="1">
        <v>0</v>
      </c>
      <c r="Y416" s="3">
        <v>31</v>
      </c>
      <c r="Z416" s="1">
        <v>2767</v>
      </c>
      <c r="AA416" s="1">
        <v>0</v>
      </c>
      <c r="AB416" s="1">
        <v>1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1</v>
      </c>
      <c r="AI416" s="1">
        <v>0</v>
      </c>
      <c r="AJ416" s="1">
        <v>0</v>
      </c>
      <c r="AK416" s="1">
        <v>493</v>
      </c>
      <c r="AL416" s="1">
        <v>302</v>
      </c>
      <c r="AM416" s="1">
        <v>0</v>
      </c>
    </row>
    <row r="417" spans="1:39" x14ac:dyDescent="0.25">
      <c r="A417" s="4" t="s">
        <v>487</v>
      </c>
      <c r="B417" s="1">
        <v>1</v>
      </c>
      <c r="C417" s="1">
        <v>1</v>
      </c>
      <c r="D417" s="1">
        <v>76</v>
      </c>
      <c r="E417" s="1">
        <v>515</v>
      </c>
      <c r="F417" s="1">
        <v>47</v>
      </c>
      <c r="G417" s="1">
        <v>181</v>
      </c>
      <c r="H417" s="1">
        <v>149</v>
      </c>
      <c r="I417" s="1">
        <v>95</v>
      </c>
      <c r="J417" s="1">
        <v>95</v>
      </c>
      <c r="K417" s="1">
        <v>15</v>
      </c>
      <c r="L417" s="1">
        <v>9</v>
      </c>
      <c r="M417" s="1">
        <v>6</v>
      </c>
      <c r="N417" s="1">
        <v>9</v>
      </c>
      <c r="O417" s="1">
        <v>7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3</v>
      </c>
      <c r="W417" s="1">
        <v>11</v>
      </c>
      <c r="X417" s="1">
        <v>0</v>
      </c>
      <c r="Y417" s="3">
        <v>53</v>
      </c>
      <c r="Z417" s="1">
        <v>2681</v>
      </c>
      <c r="AA417" s="1">
        <v>0</v>
      </c>
      <c r="AB417" s="1">
        <v>0</v>
      </c>
      <c r="AC417" s="1">
        <v>0</v>
      </c>
      <c r="AD417" s="1">
        <v>1</v>
      </c>
      <c r="AE417" s="1">
        <v>0</v>
      </c>
      <c r="AF417" s="1">
        <v>1</v>
      </c>
      <c r="AG417" s="1">
        <v>0</v>
      </c>
      <c r="AH417" s="1">
        <v>0</v>
      </c>
      <c r="AI417" s="1">
        <v>0</v>
      </c>
      <c r="AJ417" s="1">
        <v>0</v>
      </c>
      <c r="AK417" s="1">
        <v>987</v>
      </c>
      <c r="AL417" s="1">
        <v>892</v>
      </c>
      <c r="AM417" s="1">
        <v>0</v>
      </c>
    </row>
    <row r="418" spans="1:39" x14ac:dyDescent="0.25">
      <c r="A418" s="4" t="s">
        <v>488</v>
      </c>
      <c r="B418" s="1">
        <v>0</v>
      </c>
      <c r="C418" s="1">
        <v>1</v>
      </c>
      <c r="D418" s="1">
        <v>27</v>
      </c>
      <c r="E418" s="1">
        <v>438</v>
      </c>
      <c r="F418" s="1">
        <v>66</v>
      </c>
      <c r="G418" s="1">
        <v>400</v>
      </c>
      <c r="H418" s="1">
        <v>12</v>
      </c>
      <c r="I418" s="1">
        <v>38</v>
      </c>
      <c r="J418" s="1">
        <v>114</v>
      </c>
      <c r="K418" s="1">
        <v>1</v>
      </c>
      <c r="L418" s="1">
        <v>8</v>
      </c>
      <c r="M418" s="1">
        <v>3</v>
      </c>
      <c r="N418" s="1">
        <v>13</v>
      </c>
      <c r="O418" s="1">
        <v>4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3</v>
      </c>
      <c r="W418" s="1">
        <v>11</v>
      </c>
      <c r="X418" s="1">
        <v>0</v>
      </c>
      <c r="Y418" s="3">
        <v>56</v>
      </c>
      <c r="Z418" s="1">
        <v>2375</v>
      </c>
      <c r="AA418" s="1">
        <v>0</v>
      </c>
      <c r="AB418" s="1">
        <v>1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0</v>
      </c>
      <c r="AK418" s="1">
        <v>954</v>
      </c>
      <c r="AL418" s="1">
        <v>840</v>
      </c>
      <c r="AM418" s="1">
        <v>0</v>
      </c>
    </row>
    <row r="419" spans="1:39" x14ac:dyDescent="0.25">
      <c r="A419" s="4" t="s">
        <v>489</v>
      </c>
      <c r="B419" s="1">
        <v>1</v>
      </c>
      <c r="C419" s="1">
        <v>0</v>
      </c>
      <c r="D419" s="1">
        <v>28</v>
      </c>
      <c r="E419" s="1">
        <v>25</v>
      </c>
      <c r="F419" s="1">
        <v>0</v>
      </c>
      <c r="G419" s="1">
        <v>22</v>
      </c>
      <c r="H419" s="1">
        <v>2</v>
      </c>
      <c r="I419" s="1">
        <v>3</v>
      </c>
      <c r="J419" s="1">
        <v>5</v>
      </c>
      <c r="K419" s="1">
        <v>2</v>
      </c>
      <c r="L419" s="1">
        <v>1</v>
      </c>
      <c r="M419" s="1">
        <v>0</v>
      </c>
      <c r="N419" s="1">
        <v>4</v>
      </c>
      <c r="O419" s="1">
        <v>5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3</v>
      </c>
      <c r="W419" s="1">
        <v>11</v>
      </c>
      <c r="X419" s="1">
        <v>0</v>
      </c>
      <c r="Y419" s="3">
        <v>50</v>
      </c>
      <c r="Z419" s="1">
        <v>2306</v>
      </c>
      <c r="AA419" s="1">
        <v>0</v>
      </c>
      <c r="AB419" s="1">
        <v>0</v>
      </c>
      <c r="AC419" s="1">
        <v>1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  <c r="AI419" s="1">
        <v>0</v>
      </c>
      <c r="AJ419" s="1">
        <v>0</v>
      </c>
      <c r="AK419" s="1">
        <v>52</v>
      </c>
      <c r="AL419" s="1">
        <v>47</v>
      </c>
      <c r="AM419" s="1">
        <v>0</v>
      </c>
    </row>
    <row r="420" spans="1:39" x14ac:dyDescent="0.25">
      <c r="A420" s="4" t="s">
        <v>490</v>
      </c>
      <c r="B420" s="1">
        <v>0</v>
      </c>
      <c r="C420" s="1">
        <v>1</v>
      </c>
      <c r="D420" s="1">
        <v>49</v>
      </c>
      <c r="E420" s="1">
        <v>31</v>
      </c>
      <c r="F420" s="1">
        <v>0</v>
      </c>
      <c r="G420" s="1">
        <v>7</v>
      </c>
      <c r="H420" s="1">
        <v>2</v>
      </c>
      <c r="I420" s="1">
        <v>0</v>
      </c>
      <c r="J420" s="1">
        <v>6</v>
      </c>
      <c r="K420" s="1">
        <v>1</v>
      </c>
      <c r="L420" s="1">
        <v>1</v>
      </c>
      <c r="M420" s="1">
        <v>0</v>
      </c>
      <c r="N420" s="1">
        <v>3</v>
      </c>
      <c r="O420" s="1">
        <v>5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3</v>
      </c>
      <c r="W420" s="1">
        <v>11</v>
      </c>
      <c r="X420" s="1">
        <v>0</v>
      </c>
      <c r="Y420" s="3">
        <v>64</v>
      </c>
      <c r="Z420" s="1">
        <v>2532</v>
      </c>
      <c r="AA420" s="1">
        <v>0</v>
      </c>
      <c r="AB420" s="1">
        <v>0</v>
      </c>
      <c r="AC420" s="1">
        <v>0</v>
      </c>
      <c r="AD420" s="1">
        <v>1</v>
      </c>
      <c r="AE420" s="1">
        <v>0</v>
      </c>
      <c r="AF420" s="1">
        <v>0</v>
      </c>
      <c r="AG420" s="1">
        <v>0</v>
      </c>
      <c r="AH420" s="1">
        <v>0</v>
      </c>
      <c r="AI420" s="1">
        <v>1</v>
      </c>
      <c r="AJ420" s="1">
        <v>0</v>
      </c>
      <c r="AK420" s="1">
        <v>40</v>
      </c>
      <c r="AL420" s="1">
        <v>34</v>
      </c>
      <c r="AM420" s="1">
        <v>0</v>
      </c>
    </row>
    <row r="421" spans="1:39" x14ac:dyDescent="0.25">
      <c r="A421" s="4" t="s">
        <v>491</v>
      </c>
      <c r="B421" s="1">
        <v>0</v>
      </c>
      <c r="C421" s="1">
        <v>1</v>
      </c>
      <c r="D421" s="1">
        <v>12</v>
      </c>
      <c r="E421" s="1">
        <v>357</v>
      </c>
      <c r="F421" s="1">
        <v>35</v>
      </c>
      <c r="G421" s="1">
        <v>271</v>
      </c>
      <c r="H421" s="1">
        <v>28</v>
      </c>
      <c r="I421" s="1">
        <v>28</v>
      </c>
      <c r="J421" s="1">
        <v>14</v>
      </c>
      <c r="K421" s="1">
        <v>3</v>
      </c>
      <c r="L421" s="1">
        <v>6</v>
      </c>
      <c r="M421" s="1">
        <v>2</v>
      </c>
      <c r="N421" s="1">
        <v>12</v>
      </c>
      <c r="O421" s="1">
        <v>5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3</v>
      </c>
      <c r="W421" s="1">
        <v>11</v>
      </c>
      <c r="X421" s="1">
        <v>0</v>
      </c>
      <c r="Y421" s="3">
        <v>54</v>
      </c>
      <c r="Z421" s="1">
        <v>2349</v>
      </c>
      <c r="AA421" s="1">
        <v>1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  <c r="AI421" s="1">
        <v>0</v>
      </c>
      <c r="AJ421" s="1">
        <v>0</v>
      </c>
      <c r="AK421" s="1">
        <v>719</v>
      </c>
      <c r="AL421" s="1">
        <v>705</v>
      </c>
      <c r="AM421" s="1">
        <v>0</v>
      </c>
    </row>
    <row r="422" spans="1:39" x14ac:dyDescent="0.25">
      <c r="A422" s="4" t="s">
        <v>492</v>
      </c>
      <c r="B422" s="1">
        <v>0</v>
      </c>
      <c r="C422" s="1">
        <v>1</v>
      </c>
      <c r="D422" s="1">
        <v>14</v>
      </c>
      <c r="E422" s="1">
        <v>400</v>
      </c>
      <c r="F422" s="1">
        <v>4</v>
      </c>
      <c r="G422" s="1">
        <v>35</v>
      </c>
      <c r="H422" s="1">
        <v>6</v>
      </c>
      <c r="I422" s="1">
        <v>0</v>
      </c>
      <c r="J422" s="1">
        <v>22</v>
      </c>
      <c r="K422" s="1">
        <v>2</v>
      </c>
      <c r="L422" s="1">
        <v>9</v>
      </c>
      <c r="M422" s="1">
        <v>1</v>
      </c>
      <c r="N422" s="1">
        <v>5</v>
      </c>
      <c r="O422" s="1">
        <v>8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3</v>
      </c>
      <c r="W422" s="1">
        <v>11</v>
      </c>
      <c r="X422" s="1">
        <v>0</v>
      </c>
      <c r="Y422" s="3">
        <v>71</v>
      </c>
      <c r="Z422" s="1">
        <v>2454</v>
      </c>
      <c r="AA422" s="1">
        <v>0</v>
      </c>
      <c r="AB422" s="1">
        <v>0</v>
      </c>
      <c r="AC422" s="1">
        <v>0</v>
      </c>
      <c r="AD422" s="1">
        <v>0</v>
      </c>
      <c r="AE422" s="1">
        <v>1</v>
      </c>
      <c r="AF422" s="1">
        <v>0</v>
      </c>
      <c r="AG422" s="1">
        <v>0</v>
      </c>
      <c r="AH422" s="1">
        <v>0</v>
      </c>
      <c r="AI422" s="1">
        <v>1</v>
      </c>
      <c r="AJ422" s="1">
        <v>0</v>
      </c>
      <c r="AK422" s="1">
        <v>445</v>
      </c>
      <c r="AL422" s="1">
        <v>423</v>
      </c>
      <c r="AM422" s="1">
        <v>0</v>
      </c>
    </row>
    <row r="423" spans="1:39" x14ac:dyDescent="0.25">
      <c r="A423" s="4" t="s">
        <v>493</v>
      </c>
      <c r="B423" s="1">
        <v>1</v>
      </c>
      <c r="C423" s="1">
        <v>0</v>
      </c>
      <c r="D423" s="1">
        <v>89</v>
      </c>
      <c r="E423" s="1">
        <v>99</v>
      </c>
      <c r="F423" s="1">
        <v>0</v>
      </c>
      <c r="G423" s="1">
        <v>15</v>
      </c>
      <c r="H423" s="1">
        <v>2</v>
      </c>
      <c r="I423" s="1">
        <v>1</v>
      </c>
      <c r="J423" s="1">
        <v>5</v>
      </c>
      <c r="K423" s="1">
        <v>3</v>
      </c>
      <c r="L423" s="1">
        <v>2</v>
      </c>
      <c r="M423" s="1">
        <v>1</v>
      </c>
      <c r="N423" s="1">
        <v>4</v>
      </c>
      <c r="O423" s="1">
        <v>7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3</v>
      </c>
      <c r="W423" s="1">
        <v>11</v>
      </c>
      <c r="X423" s="1">
        <v>0</v>
      </c>
      <c r="Y423" s="3">
        <v>49</v>
      </c>
      <c r="Z423" s="1">
        <v>2470</v>
      </c>
      <c r="AA423" s="1">
        <v>0</v>
      </c>
      <c r="AB423" s="1">
        <v>1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1</v>
      </c>
      <c r="AK423" s="1">
        <v>117</v>
      </c>
      <c r="AL423" s="1">
        <v>112</v>
      </c>
      <c r="AM423" s="1">
        <v>0</v>
      </c>
    </row>
    <row r="424" spans="1:39" x14ac:dyDescent="0.25">
      <c r="A424" s="4" t="s">
        <v>97</v>
      </c>
      <c r="B424" s="1">
        <v>1</v>
      </c>
      <c r="C424" s="1">
        <v>0</v>
      </c>
      <c r="D424" s="1">
        <v>96</v>
      </c>
      <c r="E424" s="1">
        <v>1</v>
      </c>
      <c r="F424" s="1">
        <v>11</v>
      </c>
      <c r="G424" s="1">
        <v>5</v>
      </c>
      <c r="H424" s="1">
        <v>4</v>
      </c>
      <c r="I424" s="1">
        <v>6</v>
      </c>
      <c r="J424" s="1">
        <v>9</v>
      </c>
      <c r="K424" s="1">
        <v>2</v>
      </c>
      <c r="L424" s="1">
        <v>2</v>
      </c>
      <c r="M424" s="1">
        <v>0</v>
      </c>
      <c r="N424" s="1">
        <v>3</v>
      </c>
      <c r="O424" s="1">
        <v>8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3</v>
      </c>
      <c r="W424" s="1">
        <v>11</v>
      </c>
      <c r="X424" s="1">
        <v>0</v>
      </c>
      <c r="Y424" s="3">
        <v>34</v>
      </c>
      <c r="Z424" s="1">
        <v>2666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0</v>
      </c>
      <c r="AI424" s="1">
        <v>0</v>
      </c>
      <c r="AJ424" s="1">
        <v>0</v>
      </c>
      <c r="AK424" s="1">
        <v>27</v>
      </c>
      <c r="AL424" s="1">
        <v>18</v>
      </c>
      <c r="AM424" s="1">
        <v>0</v>
      </c>
    </row>
    <row r="425" spans="1:39" x14ac:dyDescent="0.25">
      <c r="A425" s="4" t="s">
        <v>494</v>
      </c>
      <c r="B425" s="1">
        <v>1</v>
      </c>
      <c r="C425" s="1">
        <v>0</v>
      </c>
      <c r="D425" s="1">
        <v>56</v>
      </c>
      <c r="E425" s="1">
        <v>5</v>
      </c>
      <c r="F425" s="1">
        <v>4</v>
      </c>
      <c r="G425" s="1">
        <v>13</v>
      </c>
      <c r="H425" s="1">
        <v>8</v>
      </c>
      <c r="I425" s="1">
        <v>0</v>
      </c>
      <c r="J425" s="1">
        <v>4</v>
      </c>
      <c r="K425" s="1">
        <v>1</v>
      </c>
      <c r="L425" s="1">
        <v>1</v>
      </c>
      <c r="M425" s="1">
        <v>0</v>
      </c>
      <c r="N425" s="1">
        <v>3</v>
      </c>
      <c r="O425" s="1">
        <v>8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3</v>
      </c>
      <c r="W425" s="1">
        <v>11</v>
      </c>
      <c r="X425" s="1">
        <v>0</v>
      </c>
      <c r="Y425" s="3">
        <v>31</v>
      </c>
      <c r="Z425" s="1">
        <v>2519</v>
      </c>
      <c r="AA425" s="1">
        <v>0</v>
      </c>
      <c r="AB425" s="1">
        <v>1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1</v>
      </c>
      <c r="AI425" s="1">
        <v>0</v>
      </c>
      <c r="AJ425" s="1">
        <v>0</v>
      </c>
      <c r="AK425" s="1">
        <v>30</v>
      </c>
      <c r="AL425" s="1">
        <v>26</v>
      </c>
      <c r="AM425" s="1">
        <v>0</v>
      </c>
    </row>
    <row r="426" spans="1:39" x14ac:dyDescent="0.25">
      <c r="A426" s="4" t="s">
        <v>495</v>
      </c>
      <c r="B426" s="1">
        <v>0</v>
      </c>
      <c r="C426" s="1">
        <v>1</v>
      </c>
      <c r="D426" s="1">
        <v>72</v>
      </c>
      <c r="E426" s="1">
        <v>77</v>
      </c>
      <c r="F426" s="1">
        <v>28</v>
      </c>
      <c r="G426" s="1">
        <v>31</v>
      </c>
      <c r="H426" s="1">
        <v>16</v>
      </c>
      <c r="I426" s="1">
        <v>0</v>
      </c>
      <c r="J426" s="1">
        <v>4</v>
      </c>
      <c r="K426" s="1">
        <v>2</v>
      </c>
      <c r="L426" s="1">
        <v>2</v>
      </c>
      <c r="M426" s="1">
        <v>1</v>
      </c>
      <c r="N426" s="1">
        <v>5</v>
      </c>
      <c r="O426" s="1">
        <v>4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3</v>
      </c>
      <c r="W426" s="1">
        <v>11</v>
      </c>
      <c r="X426" s="1">
        <v>0</v>
      </c>
      <c r="Y426" s="3">
        <v>72</v>
      </c>
      <c r="Z426" s="1">
        <v>2350</v>
      </c>
      <c r="AA426" s="1">
        <v>0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152</v>
      </c>
      <c r="AL426" s="1">
        <v>148</v>
      </c>
      <c r="AM426" s="1">
        <v>0</v>
      </c>
    </row>
    <row r="427" spans="1:39" x14ac:dyDescent="0.25">
      <c r="A427" s="4" t="s">
        <v>496</v>
      </c>
      <c r="B427" s="1">
        <v>0</v>
      </c>
      <c r="C427" s="1">
        <v>0</v>
      </c>
      <c r="D427" s="1">
        <v>14</v>
      </c>
      <c r="E427" s="1">
        <v>3</v>
      </c>
      <c r="F427" s="1">
        <v>1</v>
      </c>
      <c r="G427" s="1">
        <v>2</v>
      </c>
      <c r="H427" s="1">
        <v>4</v>
      </c>
      <c r="I427" s="1">
        <v>3</v>
      </c>
      <c r="J427" s="1">
        <v>1</v>
      </c>
      <c r="K427" s="1">
        <v>1</v>
      </c>
      <c r="L427" s="1">
        <v>0</v>
      </c>
      <c r="M427" s="1">
        <v>0</v>
      </c>
      <c r="N427" s="1">
        <v>3</v>
      </c>
      <c r="O427" s="1">
        <v>5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3</v>
      </c>
      <c r="W427" s="1">
        <v>11</v>
      </c>
      <c r="X427" s="1">
        <v>0</v>
      </c>
      <c r="Y427" s="3">
        <v>74</v>
      </c>
      <c r="Z427" s="1">
        <v>2486</v>
      </c>
      <c r="AA427" s="1">
        <v>0</v>
      </c>
      <c r="AB427" s="1">
        <v>1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1</v>
      </c>
      <c r="AI427" s="1">
        <v>0</v>
      </c>
      <c r="AJ427" s="1">
        <v>0</v>
      </c>
      <c r="AK427" s="1">
        <v>13</v>
      </c>
      <c r="AL427" s="1">
        <v>12</v>
      </c>
      <c r="AM427" s="1">
        <v>0</v>
      </c>
    </row>
    <row r="428" spans="1:39" x14ac:dyDescent="0.25">
      <c r="A428" s="4" t="s">
        <v>436</v>
      </c>
      <c r="B428" s="1">
        <v>1</v>
      </c>
      <c r="C428" s="1">
        <v>0</v>
      </c>
      <c r="D428" s="1">
        <v>13</v>
      </c>
      <c r="E428" s="1">
        <v>10</v>
      </c>
      <c r="F428" s="1">
        <v>4</v>
      </c>
      <c r="G428" s="1">
        <v>14</v>
      </c>
      <c r="H428" s="1">
        <v>4</v>
      </c>
      <c r="I428" s="1">
        <v>4</v>
      </c>
      <c r="J428" s="1">
        <v>1</v>
      </c>
      <c r="K428" s="1">
        <v>1</v>
      </c>
      <c r="L428" s="1">
        <v>1</v>
      </c>
      <c r="M428" s="1">
        <v>0</v>
      </c>
      <c r="N428" s="1">
        <v>3</v>
      </c>
      <c r="O428" s="1">
        <v>8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3</v>
      </c>
      <c r="W428" s="1">
        <v>11</v>
      </c>
      <c r="X428" s="1">
        <v>0</v>
      </c>
      <c r="Y428" s="3">
        <v>31</v>
      </c>
      <c r="Z428" s="1">
        <v>2705</v>
      </c>
      <c r="AA428" s="1">
        <v>0</v>
      </c>
      <c r="AB428" s="1">
        <v>0</v>
      </c>
      <c r="AC428" s="1">
        <v>1</v>
      </c>
      <c r="AD428" s="1">
        <v>0</v>
      </c>
      <c r="AE428" s="1">
        <v>0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36</v>
      </c>
      <c r="AL428" s="1">
        <v>35</v>
      </c>
      <c r="AM428" s="1">
        <v>0</v>
      </c>
    </row>
    <row r="429" spans="1:39" x14ac:dyDescent="0.25">
      <c r="A429" s="4" t="s">
        <v>497</v>
      </c>
      <c r="B429" s="1">
        <v>0</v>
      </c>
      <c r="C429" s="1">
        <v>0</v>
      </c>
      <c r="D429" s="1">
        <v>99</v>
      </c>
      <c r="E429" s="1">
        <v>0</v>
      </c>
      <c r="F429" s="1">
        <v>6</v>
      </c>
      <c r="G429" s="1">
        <v>3</v>
      </c>
      <c r="H429" s="1">
        <v>7</v>
      </c>
      <c r="I429" s="1">
        <v>6</v>
      </c>
      <c r="J429" s="1">
        <v>12</v>
      </c>
      <c r="K429" s="1">
        <v>1</v>
      </c>
      <c r="L429" s="1">
        <v>1</v>
      </c>
      <c r="M429" s="1">
        <v>0</v>
      </c>
      <c r="N429" s="1">
        <v>3</v>
      </c>
      <c r="O429" s="1">
        <v>8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3</v>
      </c>
      <c r="W429" s="1">
        <v>11</v>
      </c>
      <c r="X429" s="1">
        <v>0</v>
      </c>
      <c r="Y429" s="3">
        <v>46</v>
      </c>
      <c r="Z429" s="1">
        <v>2263</v>
      </c>
      <c r="AA429" s="1">
        <v>0</v>
      </c>
      <c r="AB429" s="1">
        <v>1</v>
      </c>
      <c r="AC429" s="1">
        <v>0</v>
      </c>
      <c r="AD429" s="1">
        <v>0</v>
      </c>
      <c r="AE429" s="1">
        <v>0</v>
      </c>
      <c r="AF429" s="1">
        <v>1</v>
      </c>
      <c r="AG429" s="1">
        <v>0</v>
      </c>
      <c r="AH429" s="1">
        <v>0</v>
      </c>
      <c r="AI429" s="1">
        <v>0</v>
      </c>
      <c r="AJ429" s="1">
        <v>0</v>
      </c>
      <c r="AK429" s="1">
        <v>22</v>
      </c>
      <c r="AL429" s="1">
        <v>10</v>
      </c>
      <c r="AM429" s="1">
        <v>0</v>
      </c>
    </row>
    <row r="430" spans="1:39" x14ac:dyDescent="0.25">
      <c r="A430" s="4" t="s">
        <v>498</v>
      </c>
      <c r="B430" s="1">
        <v>0</v>
      </c>
      <c r="C430" s="1">
        <v>0</v>
      </c>
      <c r="D430" s="1">
        <v>72</v>
      </c>
      <c r="E430" s="1">
        <v>0</v>
      </c>
      <c r="F430" s="1">
        <v>0</v>
      </c>
      <c r="G430" s="1">
        <v>1</v>
      </c>
      <c r="H430" s="1">
        <v>2</v>
      </c>
      <c r="I430" s="1">
        <v>12</v>
      </c>
      <c r="J430" s="1">
        <v>5</v>
      </c>
      <c r="K430" s="1">
        <v>1</v>
      </c>
      <c r="L430" s="1">
        <v>1</v>
      </c>
      <c r="M430" s="1">
        <v>0</v>
      </c>
      <c r="N430" s="1">
        <v>2</v>
      </c>
      <c r="O430" s="1">
        <v>8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3</v>
      </c>
      <c r="W430" s="1">
        <v>11</v>
      </c>
      <c r="X430" s="1">
        <v>0</v>
      </c>
      <c r="Y430" s="3">
        <v>61</v>
      </c>
      <c r="Z430" s="1">
        <v>2510</v>
      </c>
      <c r="AA430" s="1">
        <v>1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1</v>
      </c>
      <c r="AI430" s="1">
        <v>0</v>
      </c>
      <c r="AJ430" s="1">
        <v>0</v>
      </c>
      <c r="AK430" s="1">
        <v>15</v>
      </c>
      <c r="AL430" s="1">
        <v>10</v>
      </c>
      <c r="AM430" s="1">
        <v>0</v>
      </c>
    </row>
    <row r="431" spans="1:39" x14ac:dyDescent="0.25">
      <c r="A431" s="4" t="s">
        <v>499</v>
      </c>
      <c r="B431" s="1">
        <v>1</v>
      </c>
      <c r="C431" s="1">
        <v>0</v>
      </c>
      <c r="D431" s="1">
        <v>92</v>
      </c>
      <c r="E431" s="1">
        <v>76</v>
      </c>
      <c r="F431" s="1">
        <v>14</v>
      </c>
      <c r="G431" s="1">
        <v>74</v>
      </c>
      <c r="H431" s="1">
        <v>13</v>
      </c>
      <c r="I431" s="1">
        <v>5</v>
      </c>
      <c r="J431" s="1">
        <v>10</v>
      </c>
      <c r="K431" s="1">
        <v>2</v>
      </c>
      <c r="L431" s="1">
        <v>5</v>
      </c>
      <c r="M431" s="1">
        <v>0</v>
      </c>
      <c r="N431" s="1">
        <v>4</v>
      </c>
      <c r="O431" s="1">
        <v>8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3</v>
      </c>
      <c r="W431" s="1">
        <v>11</v>
      </c>
      <c r="X431" s="1">
        <v>0</v>
      </c>
      <c r="Y431" s="3">
        <v>48</v>
      </c>
      <c r="Z431" s="1">
        <v>2422</v>
      </c>
      <c r="AA431" s="1">
        <v>1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1</v>
      </c>
      <c r="AJ431" s="1">
        <v>0</v>
      </c>
      <c r="AK431" s="1">
        <v>182</v>
      </c>
      <c r="AL431" s="1">
        <v>172</v>
      </c>
      <c r="AM431" s="1">
        <v>0</v>
      </c>
    </row>
    <row r="432" spans="1:39" x14ac:dyDescent="0.25">
      <c r="A432" s="4" t="s">
        <v>500</v>
      </c>
      <c r="B432" s="1">
        <v>0</v>
      </c>
      <c r="C432" s="1">
        <v>0</v>
      </c>
      <c r="D432" s="1">
        <v>87</v>
      </c>
      <c r="E432" s="1">
        <v>398</v>
      </c>
      <c r="F432" s="1">
        <v>190</v>
      </c>
      <c r="G432" s="1">
        <v>537</v>
      </c>
      <c r="H432" s="1">
        <v>61</v>
      </c>
      <c r="I432" s="1">
        <v>156</v>
      </c>
      <c r="J432" s="1">
        <v>37</v>
      </c>
      <c r="K432" s="1">
        <v>1</v>
      </c>
      <c r="L432" s="1">
        <v>4</v>
      </c>
      <c r="M432" s="1">
        <v>5</v>
      </c>
      <c r="N432" s="1">
        <v>7</v>
      </c>
      <c r="O432" s="1">
        <v>1</v>
      </c>
      <c r="P432" s="1">
        <v>1</v>
      </c>
      <c r="Q432" s="1">
        <v>0</v>
      </c>
      <c r="R432" s="1">
        <v>0</v>
      </c>
      <c r="S432" s="1">
        <v>1</v>
      </c>
      <c r="T432" s="1">
        <v>0</v>
      </c>
      <c r="U432" s="1">
        <v>0</v>
      </c>
      <c r="V432" s="1">
        <v>3</v>
      </c>
      <c r="W432" s="1">
        <v>11</v>
      </c>
      <c r="X432" s="1">
        <v>0</v>
      </c>
      <c r="Y432" s="3">
        <v>56</v>
      </c>
      <c r="Z432" s="1">
        <v>2341</v>
      </c>
      <c r="AA432" s="1">
        <v>0</v>
      </c>
      <c r="AB432" s="1">
        <v>0</v>
      </c>
      <c r="AC432" s="1">
        <v>1</v>
      </c>
      <c r="AD432" s="1">
        <v>0</v>
      </c>
      <c r="AE432" s="1">
        <v>0</v>
      </c>
      <c r="AF432" s="1">
        <v>0</v>
      </c>
      <c r="AG432" s="1">
        <v>0</v>
      </c>
      <c r="AH432" s="1">
        <v>1</v>
      </c>
      <c r="AI432" s="1">
        <v>0</v>
      </c>
      <c r="AJ432" s="1">
        <v>0</v>
      </c>
      <c r="AK432" s="1">
        <v>1342</v>
      </c>
      <c r="AL432" s="1">
        <v>1305</v>
      </c>
      <c r="AM432" s="1">
        <v>2</v>
      </c>
    </row>
    <row r="433" spans="1:39" x14ac:dyDescent="0.25">
      <c r="A433" s="4" t="s">
        <v>501</v>
      </c>
      <c r="B433" s="1">
        <v>1</v>
      </c>
      <c r="C433" s="1">
        <v>0</v>
      </c>
      <c r="D433" s="1">
        <v>7</v>
      </c>
      <c r="E433" s="1">
        <v>14</v>
      </c>
      <c r="F433" s="1">
        <v>7</v>
      </c>
      <c r="G433" s="1">
        <v>11</v>
      </c>
      <c r="H433" s="1">
        <v>11</v>
      </c>
      <c r="I433" s="1">
        <v>0</v>
      </c>
      <c r="J433" s="1">
        <v>5</v>
      </c>
      <c r="K433" s="1">
        <v>2</v>
      </c>
      <c r="L433" s="1">
        <v>2</v>
      </c>
      <c r="M433" s="1">
        <v>0</v>
      </c>
      <c r="N433" s="1">
        <v>3</v>
      </c>
      <c r="O433" s="1">
        <v>8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3</v>
      </c>
      <c r="W433" s="1">
        <v>11</v>
      </c>
      <c r="X433" s="1">
        <v>0</v>
      </c>
      <c r="Y433" s="3">
        <v>44</v>
      </c>
      <c r="Z433" s="1">
        <v>2544</v>
      </c>
      <c r="AA433" s="1">
        <v>0</v>
      </c>
      <c r="AB433" s="1">
        <v>1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43</v>
      </c>
      <c r="AL433" s="1">
        <v>38</v>
      </c>
      <c r="AM433" s="1">
        <v>0</v>
      </c>
    </row>
    <row r="434" spans="1:39" x14ac:dyDescent="0.25">
      <c r="A434" s="4" t="s">
        <v>502</v>
      </c>
      <c r="B434" s="1">
        <v>0</v>
      </c>
      <c r="C434" s="1">
        <v>1</v>
      </c>
      <c r="D434" s="1">
        <v>91</v>
      </c>
      <c r="E434" s="1">
        <v>208</v>
      </c>
      <c r="F434" s="1">
        <v>7</v>
      </c>
      <c r="G434" s="1">
        <v>82</v>
      </c>
      <c r="H434" s="1">
        <v>30</v>
      </c>
      <c r="I434" s="1">
        <v>66</v>
      </c>
      <c r="J434" s="1">
        <v>35</v>
      </c>
      <c r="K434" s="1">
        <v>2</v>
      </c>
      <c r="L434" s="1">
        <v>3</v>
      </c>
      <c r="M434" s="1">
        <v>2</v>
      </c>
      <c r="N434" s="1">
        <v>9</v>
      </c>
      <c r="O434" s="1">
        <v>3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3</v>
      </c>
      <c r="W434" s="1">
        <v>11</v>
      </c>
      <c r="X434" s="1">
        <v>0</v>
      </c>
      <c r="Y434" s="3">
        <v>67</v>
      </c>
      <c r="Z434" s="1">
        <v>2348</v>
      </c>
      <c r="AA434" s="1">
        <v>0</v>
      </c>
      <c r="AB434" s="1">
        <v>1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1</v>
      </c>
      <c r="AK434" s="1">
        <v>393</v>
      </c>
      <c r="AL434" s="1">
        <v>358</v>
      </c>
      <c r="AM434" s="1">
        <v>0</v>
      </c>
    </row>
    <row r="435" spans="1:39" x14ac:dyDescent="0.25">
      <c r="A435" s="4" t="s">
        <v>503</v>
      </c>
      <c r="B435" s="1">
        <v>0</v>
      </c>
      <c r="C435" s="1">
        <v>1</v>
      </c>
      <c r="D435" s="1">
        <v>71</v>
      </c>
      <c r="E435" s="1">
        <v>430</v>
      </c>
      <c r="F435" s="1">
        <v>16</v>
      </c>
      <c r="G435" s="1">
        <v>322</v>
      </c>
      <c r="H435" s="1">
        <v>43</v>
      </c>
      <c r="I435" s="1">
        <v>24</v>
      </c>
      <c r="J435" s="1">
        <v>33</v>
      </c>
      <c r="K435" s="1">
        <v>5</v>
      </c>
      <c r="L435" s="1">
        <v>4</v>
      </c>
      <c r="M435" s="1">
        <v>7</v>
      </c>
      <c r="N435" s="1">
        <v>11</v>
      </c>
      <c r="O435" s="1">
        <v>3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3</v>
      </c>
      <c r="W435" s="1">
        <v>11</v>
      </c>
      <c r="X435" s="1">
        <v>0</v>
      </c>
      <c r="Y435" s="3">
        <v>65</v>
      </c>
      <c r="Z435" s="1">
        <v>2582</v>
      </c>
      <c r="AA435" s="1">
        <v>0</v>
      </c>
      <c r="AB435" s="1">
        <v>0</v>
      </c>
      <c r="AC435" s="1">
        <v>1</v>
      </c>
      <c r="AD435" s="1">
        <v>0</v>
      </c>
      <c r="AE435" s="1">
        <v>0</v>
      </c>
      <c r="AF435" s="1">
        <v>0</v>
      </c>
      <c r="AG435" s="1">
        <v>0</v>
      </c>
      <c r="AH435" s="1">
        <v>1</v>
      </c>
      <c r="AI435" s="1">
        <v>0</v>
      </c>
      <c r="AJ435" s="1">
        <v>0</v>
      </c>
      <c r="AK435" s="1">
        <v>835</v>
      </c>
      <c r="AL435" s="1">
        <v>802</v>
      </c>
      <c r="AM435" s="1">
        <v>0</v>
      </c>
    </row>
    <row r="436" spans="1:39" x14ac:dyDescent="0.25">
      <c r="A436" s="4" t="s">
        <v>504</v>
      </c>
      <c r="B436" s="1">
        <v>0</v>
      </c>
      <c r="C436" s="1">
        <v>1</v>
      </c>
      <c r="D436" s="1">
        <v>24</v>
      </c>
      <c r="E436" s="1">
        <v>656</v>
      </c>
      <c r="F436" s="1">
        <v>38</v>
      </c>
      <c r="G436" s="1">
        <v>161</v>
      </c>
      <c r="H436" s="1">
        <v>62</v>
      </c>
      <c r="I436" s="1">
        <v>47</v>
      </c>
      <c r="J436" s="1">
        <v>37</v>
      </c>
      <c r="K436" s="1">
        <v>3</v>
      </c>
      <c r="L436" s="1">
        <v>8</v>
      </c>
      <c r="M436" s="1">
        <v>9</v>
      </c>
      <c r="N436" s="1">
        <v>7</v>
      </c>
      <c r="O436" s="1">
        <v>7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3</v>
      </c>
      <c r="W436" s="1">
        <v>11</v>
      </c>
      <c r="X436" s="1">
        <v>0</v>
      </c>
      <c r="Y436" s="3">
        <v>51</v>
      </c>
      <c r="Z436" s="1">
        <v>2657</v>
      </c>
      <c r="AA436" s="1">
        <v>0</v>
      </c>
      <c r="AB436" s="1">
        <v>1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v>964</v>
      </c>
      <c r="AL436" s="1">
        <v>927</v>
      </c>
      <c r="AM436" s="1">
        <v>0</v>
      </c>
    </row>
    <row r="437" spans="1:39" x14ac:dyDescent="0.25">
      <c r="A437" s="4" t="s">
        <v>505</v>
      </c>
      <c r="B437" s="1">
        <v>1</v>
      </c>
      <c r="C437" s="1">
        <v>0</v>
      </c>
      <c r="D437" s="1">
        <v>17</v>
      </c>
      <c r="E437" s="1">
        <v>14</v>
      </c>
      <c r="F437" s="1">
        <v>2</v>
      </c>
      <c r="G437" s="1">
        <v>30</v>
      </c>
      <c r="H437" s="1">
        <v>8</v>
      </c>
      <c r="I437" s="1">
        <v>2</v>
      </c>
      <c r="J437" s="1">
        <v>3</v>
      </c>
      <c r="K437" s="1">
        <v>1</v>
      </c>
      <c r="L437" s="1">
        <v>2</v>
      </c>
      <c r="M437" s="1">
        <v>0</v>
      </c>
      <c r="N437" s="1">
        <v>4</v>
      </c>
      <c r="O437" s="1">
        <v>5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3</v>
      </c>
      <c r="W437" s="1">
        <v>11</v>
      </c>
      <c r="X437" s="1">
        <v>0</v>
      </c>
      <c r="Y437" s="3">
        <v>49</v>
      </c>
      <c r="Z437" s="1">
        <v>2414</v>
      </c>
      <c r="AA437" s="1">
        <v>0</v>
      </c>
      <c r="AB437" s="1">
        <v>0</v>
      </c>
      <c r="AC437" s="1">
        <v>1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0</v>
      </c>
      <c r="AK437" s="1">
        <v>56</v>
      </c>
      <c r="AL437" s="1">
        <v>53</v>
      </c>
      <c r="AM437" s="1">
        <v>0</v>
      </c>
    </row>
    <row r="438" spans="1:39" x14ac:dyDescent="0.25">
      <c r="A438" s="4" t="s">
        <v>506</v>
      </c>
      <c r="B438" s="1">
        <v>1</v>
      </c>
      <c r="C438" s="1">
        <v>1</v>
      </c>
      <c r="D438" s="1">
        <v>87</v>
      </c>
      <c r="E438" s="1">
        <v>141</v>
      </c>
      <c r="F438" s="1">
        <v>70</v>
      </c>
      <c r="G438" s="1">
        <v>106</v>
      </c>
      <c r="H438" s="1">
        <v>72</v>
      </c>
      <c r="I438" s="1">
        <v>19</v>
      </c>
      <c r="J438" s="1">
        <v>23</v>
      </c>
      <c r="K438" s="1">
        <v>2</v>
      </c>
      <c r="L438" s="1">
        <v>4</v>
      </c>
      <c r="M438" s="1">
        <v>2</v>
      </c>
      <c r="N438" s="1">
        <v>8</v>
      </c>
      <c r="O438" s="1">
        <v>3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3</v>
      </c>
      <c r="W438" s="1">
        <v>11</v>
      </c>
      <c r="X438" s="1">
        <v>0</v>
      </c>
      <c r="Y438" s="3">
        <v>40</v>
      </c>
      <c r="Z438" s="1">
        <v>2369</v>
      </c>
      <c r="AA438" s="1">
        <v>0</v>
      </c>
      <c r="AB438" s="1">
        <v>1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0</v>
      </c>
      <c r="AI438" s="1">
        <v>0</v>
      </c>
      <c r="AJ438" s="1">
        <v>0</v>
      </c>
      <c r="AK438" s="1">
        <v>408</v>
      </c>
      <c r="AL438" s="1">
        <v>385</v>
      </c>
      <c r="AM438" s="1">
        <v>0</v>
      </c>
    </row>
    <row r="439" spans="1:39" x14ac:dyDescent="0.25">
      <c r="A439" s="4" t="s">
        <v>507</v>
      </c>
      <c r="B439" s="1">
        <v>0</v>
      </c>
      <c r="C439" s="1">
        <v>1</v>
      </c>
      <c r="D439" s="1">
        <v>21</v>
      </c>
      <c r="E439" s="1">
        <v>507</v>
      </c>
      <c r="F439" s="1">
        <v>19</v>
      </c>
      <c r="G439" s="1">
        <v>364</v>
      </c>
      <c r="H439" s="1">
        <v>25</v>
      </c>
      <c r="I439" s="1">
        <v>47</v>
      </c>
      <c r="J439" s="1">
        <v>9</v>
      </c>
      <c r="K439" s="1">
        <v>3</v>
      </c>
      <c r="L439" s="1">
        <v>9</v>
      </c>
      <c r="M439" s="1">
        <v>5</v>
      </c>
      <c r="N439" s="1">
        <v>10</v>
      </c>
      <c r="O439" s="1">
        <v>7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3</v>
      </c>
      <c r="W439" s="1">
        <v>11</v>
      </c>
      <c r="X439" s="1">
        <v>0</v>
      </c>
      <c r="Y439" s="3">
        <v>44</v>
      </c>
      <c r="Z439" s="1">
        <v>2819</v>
      </c>
      <c r="AA439" s="1">
        <v>0</v>
      </c>
      <c r="AB439" s="1">
        <v>1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962</v>
      </c>
      <c r="AL439" s="1">
        <v>953</v>
      </c>
      <c r="AM439" s="1">
        <v>0</v>
      </c>
    </row>
    <row r="440" spans="1:39" x14ac:dyDescent="0.25">
      <c r="A440" s="4" t="s">
        <v>508</v>
      </c>
      <c r="B440" s="1">
        <v>1</v>
      </c>
      <c r="C440" s="1">
        <v>2</v>
      </c>
      <c r="D440" s="1">
        <v>90</v>
      </c>
      <c r="E440" s="1">
        <v>164</v>
      </c>
      <c r="F440" s="1">
        <v>24</v>
      </c>
      <c r="G440" s="1">
        <v>103</v>
      </c>
      <c r="H440" s="1">
        <v>12</v>
      </c>
      <c r="I440" s="1">
        <v>3</v>
      </c>
      <c r="J440" s="1">
        <v>42</v>
      </c>
      <c r="K440" s="1">
        <v>7</v>
      </c>
      <c r="L440" s="1">
        <v>5</v>
      </c>
      <c r="M440" s="1">
        <v>1</v>
      </c>
      <c r="N440" s="1">
        <v>6</v>
      </c>
      <c r="O440" s="1">
        <v>8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3</v>
      </c>
      <c r="W440" s="1">
        <v>11</v>
      </c>
      <c r="X440" s="1">
        <v>0</v>
      </c>
      <c r="Y440" s="3">
        <v>48</v>
      </c>
      <c r="Z440" s="1">
        <v>2837</v>
      </c>
      <c r="AA440" s="1">
        <v>0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1</v>
      </c>
      <c r="AI440" s="1">
        <v>0</v>
      </c>
      <c r="AJ440" s="1">
        <v>0</v>
      </c>
      <c r="AK440" s="1">
        <v>306</v>
      </c>
      <c r="AL440" s="1">
        <v>264</v>
      </c>
      <c r="AM440" s="1">
        <v>0</v>
      </c>
    </row>
    <row r="441" spans="1:39" x14ac:dyDescent="0.25">
      <c r="A441" s="4" t="s">
        <v>509</v>
      </c>
      <c r="B441" s="1">
        <v>0</v>
      </c>
      <c r="C441" s="1">
        <v>0</v>
      </c>
      <c r="D441" s="1">
        <v>44</v>
      </c>
      <c r="E441" s="1">
        <v>606</v>
      </c>
      <c r="F441" s="1">
        <v>24</v>
      </c>
      <c r="G441" s="1">
        <v>974</v>
      </c>
      <c r="H441" s="1">
        <v>197</v>
      </c>
      <c r="I441" s="1">
        <v>194</v>
      </c>
      <c r="J441" s="1">
        <v>64</v>
      </c>
      <c r="K441" s="1">
        <v>1</v>
      </c>
      <c r="L441" s="1">
        <v>7</v>
      </c>
      <c r="M441" s="1">
        <v>7</v>
      </c>
      <c r="N441" s="1">
        <v>9</v>
      </c>
      <c r="O441" s="1">
        <v>4</v>
      </c>
      <c r="P441" s="1">
        <v>0</v>
      </c>
      <c r="Q441" s="1">
        <v>1</v>
      </c>
      <c r="R441" s="1">
        <v>0</v>
      </c>
      <c r="S441" s="1">
        <v>1</v>
      </c>
      <c r="T441" s="1">
        <v>0</v>
      </c>
      <c r="U441" s="1">
        <v>0</v>
      </c>
      <c r="V441" s="1">
        <v>3</v>
      </c>
      <c r="W441" s="1">
        <v>11</v>
      </c>
      <c r="X441" s="1">
        <v>1</v>
      </c>
      <c r="Y441" s="3">
        <v>54</v>
      </c>
      <c r="Z441" s="1">
        <v>2811</v>
      </c>
      <c r="AA441" s="1">
        <v>0</v>
      </c>
      <c r="AB441" s="1">
        <v>0</v>
      </c>
      <c r="AC441" s="1">
        <v>1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0</v>
      </c>
      <c r="AJ441" s="1">
        <v>0</v>
      </c>
      <c r="AK441" s="1">
        <v>1995</v>
      </c>
      <c r="AL441" s="1">
        <v>1931</v>
      </c>
      <c r="AM441" s="1">
        <v>2</v>
      </c>
    </row>
    <row r="442" spans="1:39" x14ac:dyDescent="0.25">
      <c r="A442" s="4" t="s">
        <v>510</v>
      </c>
      <c r="B442" s="1">
        <v>1</v>
      </c>
      <c r="C442" s="1">
        <v>0</v>
      </c>
      <c r="D442" s="1">
        <v>71</v>
      </c>
      <c r="E442" s="1">
        <v>116</v>
      </c>
      <c r="F442" s="1">
        <v>11</v>
      </c>
      <c r="G442" s="1">
        <v>72</v>
      </c>
      <c r="H442" s="1">
        <v>3</v>
      </c>
      <c r="I442" s="1">
        <v>17</v>
      </c>
      <c r="J442" s="1">
        <v>46</v>
      </c>
      <c r="K442" s="1">
        <v>4</v>
      </c>
      <c r="L442" s="1">
        <v>4</v>
      </c>
      <c r="M442" s="1">
        <v>1</v>
      </c>
      <c r="N442" s="1">
        <v>5</v>
      </c>
      <c r="O442" s="1">
        <v>6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3</v>
      </c>
      <c r="W442" s="1">
        <v>11</v>
      </c>
      <c r="X442" s="1">
        <v>1</v>
      </c>
      <c r="Y442" s="3">
        <v>36</v>
      </c>
      <c r="Z442" s="1">
        <v>2613</v>
      </c>
      <c r="AA442" s="1">
        <v>0</v>
      </c>
      <c r="AB442" s="1">
        <v>1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0</v>
      </c>
      <c r="AK442" s="1">
        <v>219</v>
      </c>
      <c r="AL442" s="1">
        <v>173</v>
      </c>
      <c r="AM442" s="1">
        <v>1</v>
      </c>
    </row>
    <row r="443" spans="1:39" x14ac:dyDescent="0.25">
      <c r="A443" s="4" t="s">
        <v>511</v>
      </c>
      <c r="B443" s="1">
        <v>0</v>
      </c>
      <c r="C443" s="1">
        <v>1</v>
      </c>
      <c r="D443" s="1">
        <v>52</v>
      </c>
      <c r="E443" s="1">
        <v>143</v>
      </c>
      <c r="F443" s="1">
        <v>15</v>
      </c>
      <c r="G443" s="1">
        <v>60</v>
      </c>
      <c r="H443" s="1">
        <v>24</v>
      </c>
      <c r="I443" s="1">
        <v>23</v>
      </c>
      <c r="J443" s="1">
        <v>5</v>
      </c>
      <c r="K443" s="1">
        <v>2</v>
      </c>
      <c r="L443" s="1">
        <v>2</v>
      </c>
      <c r="M443" s="1">
        <v>1</v>
      </c>
      <c r="N443" s="1">
        <v>8</v>
      </c>
      <c r="O443" s="1">
        <v>2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3</v>
      </c>
      <c r="W443" s="1">
        <v>11</v>
      </c>
      <c r="X443" s="1">
        <v>0</v>
      </c>
      <c r="Y443" s="3">
        <v>68</v>
      </c>
      <c r="Z443" s="1">
        <v>2194</v>
      </c>
      <c r="AA443" s="1">
        <v>0</v>
      </c>
      <c r="AB443" s="1">
        <v>1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1</v>
      </c>
      <c r="AI443" s="1">
        <v>0</v>
      </c>
      <c r="AJ443" s="1">
        <v>0</v>
      </c>
      <c r="AK443" s="1">
        <v>265</v>
      </c>
      <c r="AL443" s="1">
        <v>260</v>
      </c>
      <c r="AM443" s="1">
        <v>0</v>
      </c>
    </row>
    <row r="444" spans="1:39" x14ac:dyDescent="0.25">
      <c r="A444" s="4" t="s">
        <v>512</v>
      </c>
      <c r="B444" s="1">
        <v>0</v>
      </c>
      <c r="C444" s="1">
        <v>0</v>
      </c>
      <c r="D444" s="1">
        <v>78</v>
      </c>
      <c r="E444" s="1">
        <v>398</v>
      </c>
      <c r="F444" s="1">
        <v>96</v>
      </c>
      <c r="G444" s="1">
        <v>447</v>
      </c>
      <c r="H444" s="1">
        <v>220</v>
      </c>
      <c r="I444" s="1">
        <v>96</v>
      </c>
      <c r="J444" s="1">
        <v>32</v>
      </c>
      <c r="K444" s="1">
        <v>1</v>
      </c>
      <c r="L444" s="1">
        <v>5</v>
      </c>
      <c r="M444" s="1">
        <v>7</v>
      </c>
      <c r="N444" s="1">
        <v>6</v>
      </c>
      <c r="O444" s="1">
        <v>3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3</v>
      </c>
      <c r="W444" s="1">
        <v>11</v>
      </c>
      <c r="X444" s="1">
        <v>0</v>
      </c>
      <c r="Y444" s="3">
        <v>38</v>
      </c>
      <c r="Z444" s="1">
        <v>2801</v>
      </c>
      <c r="AA444" s="1">
        <v>0</v>
      </c>
      <c r="AB444" s="1">
        <v>0</v>
      </c>
      <c r="AC444" s="1">
        <v>0</v>
      </c>
      <c r="AD444" s="1">
        <v>1</v>
      </c>
      <c r="AE444" s="1">
        <v>0</v>
      </c>
      <c r="AF444" s="1">
        <v>1</v>
      </c>
      <c r="AG444" s="1">
        <v>0</v>
      </c>
      <c r="AH444" s="1">
        <v>0</v>
      </c>
      <c r="AI444" s="1">
        <v>0</v>
      </c>
      <c r="AJ444" s="1">
        <v>0</v>
      </c>
      <c r="AK444" s="1">
        <v>1257</v>
      </c>
      <c r="AL444" s="1">
        <v>1225</v>
      </c>
      <c r="AM444" s="1">
        <v>0</v>
      </c>
    </row>
    <row r="445" spans="1:39" x14ac:dyDescent="0.25">
      <c r="A445" s="4" t="s">
        <v>513</v>
      </c>
      <c r="B445" s="1">
        <v>0</v>
      </c>
      <c r="C445" s="1">
        <v>1</v>
      </c>
      <c r="D445" s="1">
        <v>2</v>
      </c>
      <c r="E445" s="1">
        <v>522</v>
      </c>
      <c r="F445" s="1">
        <v>0</v>
      </c>
      <c r="G445" s="1">
        <v>257</v>
      </c>
      <c r="H445" s="1">
        <v>32</v>
      </c>
      <c r="I445" s="1">
        <v>16</v>
      </c>
      <c r="J445" s="1">
        <v>66</v>
      </c>
      <c r="K445" s="1">
        <v>4</v>
      </c>
      <c r="L445" s="1">
        <v>2</v>
      </c>
      <c r="M445" s="1">
        <v>2</v>
      </c>
      <c r="N445" s="1">
        <v>8</v>
      </c>
      <c r="O445" s="1">
        <v>7</v>
      </c>
      <c r="P445" s="1">
        <v>0</v>
      </c>
      <c r="Q445" s="1">
        <v>0</v>
      </c>
      <c r="R445" s="1">
        <v>0</v>
      </c>
      <c r="S445" s="1">
        <v>1</v>
      </c>
      <c r="T445" s="1">
        <v>0</v>
      </c>
      <c r="U445" s="1">
        <v>0</v>
      </c>
      <c r="V445" s="1">
        <v>3</v>
      </c>
      <c r="W445" s="1">
        <v>11</v>
      </c>
      <c r="X445" s="1">
        <v>1</v>
      </c>
      <c r="Y445" s="3">
        <v>56</v>
      </c>
      <c r="Z445" s="1">
        <v>2338</v>
      </c>
      <c r="AA445" s="1">
        <v>0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0</v>
      </c>
      <c r="AJ445" s="1">
        <v>0</v>
      </c>
      <c r="AK445" s="1">
        <v>827</v>
      </c>
      <c r="AL445" s="1">
        <v>761</v>
      </c>
      <c r="AM445" s="1">
        <v>1</v>
      </c>
    </row>
    <row r="446" spans="1:39" x14ac:dyDescent="0.25">
      <c r="A446" s="4" t="s">
        <v>514</v>
      </c>
      <c r="B446" s="1">
        <v>0</v>
      </c>
      <c r="C446" s="1">
        <v>0</v>
      </c>
      <c r="D446" s="1">
        <v>60</v>
      </c>
      <c r="E446" s="1">
        <v>161</v>
      </c>
      <c r="F446" s="1">
        <v>0</v>
      </c>
      <c r="G446" s="1">
        <v>253</v>
      </c>
      <c r="H446" s="1">
        <v>199</v>
      </c>
      <c r="I446" s="1">
        <v>191</v>
      </c>
      <c r="J446" s="1">
        <v>122</v>
      </c>
      <c r="K446" s="1">
        <v>1</v>
      </c>
      <c r="L446" s="1">
        <v>3</v>
      </c>
      <c r="M446" s="1">
        <v>7</v>
      </c>
      <c r="N446" s="1">
        <v>11</v>
      </c>
      <c r="O446" s="1">
        <v>1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3</v>
      </c>
      <c r="W446" s="1">
        <v>11</v>
      </c>
      <c r="X446" s="1">
        <v>0</v>
      </c>
      <c r="Y446" s="3">
        <v>71</v>
      </c>
      <c r="Z446" s="1">
        <v>2439</v>
      </c>
      <c r="AA446" s="1">
        <v>0</v>
      </c>
      <c r="AB446" s="1">
        <v>0</v>
      </c>
      <c r="AC446" s="1">
        <v>0</v>
      </c>
      <c r="AD446" s="1">
        <v>0</v>
      </c>
      <c r="AE446" s="1">
        <v>1</v>
      </c>
      <c r="AF446" s="1">
        <v>0</v>
      </c>
      <c r="AG446" s="1">
        <v>0</v>
      </c>
      <c r="AH446" s="1">
        <v>1</v>
      </c>
      <c r="AI446" s="1">
        <v>0</v>
      </c>
      <c r="AJ446" s="1">
        <v>0</v>
      </c>
      <c r="AK446" s="1">
        <v>804</v>
      </c>
      <c r="AL446" s="1">
        <v>682</v>
      </c>
      <c r="AM446" s="1">
        <v>0</v>
      </c>
    </row>
    <row r="447" spans="1:39" x14ac:dyDescent="0.25">
      <c r="A447" s="4" t="s">
        <v>515</v>
      </c>
      <c r="B447" s="1">
        <v>0</v>
      </c>
      <c r="C447" s="1">
        <v>1</v>
      </c>
      <c r="D447" s="1">
        <v>25</v>
      </c>
      <c r="E447" s="1">
        <v>112</v>
      </c>
      <c r="F447" s="1">
        <v>0</v>
      </c>
      <c r="G447" s="1">
        <v>6</v>
      </c>
      <c r="H447" s="1">
        <v>2</v>
      </c>
      <c r="I447" s="1">
        <v>1</v>
      </c>
      <c r="J447" s="1">
        <v>14</v>
      </c>
      <c r="K447" s="1">
        <v>2</v>
      </c>
      <c r="L447" s="1">
        <v>3</v>
      </c>
      <c r="M447" s="1">
        <v>1</v>
      </c>
      <c r="N447" s="1">
        <v>3</v>
      </c>
      <c r="O447" s="1">
        <v>6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3</v>
      </c>
      <c r="W447" s="1">
        <v>11</v>
      </c>
      <c r="X447" s="1">
        <v>0</v>
      </c>
      <c r="Y447" s="3">
        <v>62</v>
      </c>
      <c r="Z447" s="1">
        <v>2311</v>
      </c>
      <c r="AA447" s="1">
        <v>0</v>
      </c>
      <c r="AB447" s="1">
        <v>0</v>
      </c>
      <c r="AC447" s="1">
        <v>0</v>
      </c>
      <c r="AD447" s="1">
        <v>0</v>
      </c>
      <c r="AE447" s="1">
        <v>1</v>
      </c>
      <c r="AF447" s="1">
        <v>0</v>
      </c>
      <c r="AG447" s="1">
        <v>0</v>
      </c>
      <c r="AH447" s="1">
        <v>0</v>
      </c>
      <c r="AI447" s="1">
        <v>0</v>
      </c>
      <c r="AJ447" s="1">
        <v>1</v>
      </c>
      <c r="AK447" s="1">
        <v>121</v>
      </c>
      <c r="AL447" s="1">
        <v>107</v>
      </c>
      <c r="AM447" s="1">
        <v>0</v>
      </c>
    </row>
    <row r="448" spans="1:39" x14ac:dyDescent="0.25">
      <c r="A448" s="4" t="s">
        <v>332</v>
      </c>
      <c r="B448" s="1">
        <v>0</v>
      </c>
      <c r="C448" s="1">
        <v>0</v>
      </c>
      <c r="D448" s="1">
        <v>47</v>
      </c>
      <c r="E448" s="1">
        <v>483</v>
      </c>
      <c r="F448" s="1">
        <v>84</v>
      </c>
      <c r="G448" s="1">
        <v>398</v>
      </c>
      <c r="H448" s="1">
        <v>205</v>
      </c>
      <c r="I448" s="1">
        <v>84</v>
      </c>
      <c r="J448" s="1">
        <v>241</v>
      </c>
      <c r="K448" s="1">
        <v>1</v>
      </c>
      <c r="L448" s="1">
        <v>3</v>
      </c>
      <c r="M448" s="1">
        <v>7</v>
      </c>
      <c r="N448" s="1">
        <v>8</v>
      </c>
      <c r="O448" s="1">
        <v>1</v>
      </c>
      <c r="P448" s="1">
        <v>1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3</v>
      </c>
      <c r="W448" s="1">
        <v>11</v>
      </c>
      <c r="X448" s="1">
        <v>0</v>
      </c>
      <c r="Y448" s="3">
        <v>57</v>
      </c>
      <c r="Z448" s="1">
        <v>2162</v>
      </c>
      <c r="AA448" s="1">
        <v>0</v>
      </c>
      <c r="AB448" s="1">
        <v>1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1</v>
      </c>
      <c r="AI448" s="1">
        <v>0</v>
      </c>
      <c r="AJ448" s="1">
        <v>0</v>
      </c>
      <c r="AK448" s="1">
        <v>1254</v>
      </c>
      <c r="AL448" s="1">
        <v>1013</v>
      </c>
      <c r="AM448" s="1">
        <v>1</v>
      </c>
    </row>
    <row r="449" spans="1:39" x14ac:dyDescent="0.25">
      <c r="A449" s="4" t="s">
        <v>516</v>
      </c>
      <c r="B449" s="1">
        <v>1</v>
      </c>
      <c r="C449" s="1">
        <v>0</v>
      </c>
      <c r="D449" s="1">
        <v>46</v>
      </c>
      <c r="E449" s="1">
        <v>7</v>
      </c>
      <c r="F449" s="1">
        <v>5</v>
      </c>
      <c r="G449" s="1">
        <v>39</v>
      </c>
      <c r="H449" s="1">
        <v>17</v>
      </c>
      <c r="I449" s="1">
        <v>15</v>
      </c>
      <c r="J449" s="1">
        <v>37</v>
      </c>
      <c r="K449" s="1">
        <v>2</v>
      </c>
      <c r="L449" s="1">
        <v>4</v>
      </c>
      <c r="M449" s="1">
        <v>0</v>
      </c>
      <c r="N449" s="1">
        <v>3</v>
      </c>
      <c r="O449" s="1">
        <v>7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3</v>
      </c>
      <c r="W449" s="1">
        <v>11</v>
      </c>
      <c r="X449" s="1">
        <v>0</v>
      </c>
      <c r="Y449" s="3">
        <v>45</v>
      </c>
      <c r="Z449" s="1">
        <v>2284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1</v>
      </c>
      <c r="AI449" s="1">
        <v>0</v>
      </c>
      <c r="AJ449" s="1">
        <v>0</v>
      </c>
      <c r="AK449" s="1">
        <v>83</v>
      </c>
      <c r="AL449" s="1">
        <v>46</v>
      </c>
      <c r="AM449" s="1">
        <v>0</v>
      </c>
    </row>
    <row r="450" spans="1:39" x14ac:dyDescent="0.25">
      <c r="A450" s="4" t="s">
        <v>517</v>
      </c>
      <c r="B450" s="1">
        <v>0</v>
      </c>
      <c r="C450" s="1">
        <v>0</v>
      </c>
      <c r="D450" s="1">
        <v>83</v>
      </c>
      <c r="E450" s="1">
        <v>789</v>
      </c>
      <c r="F450" s="1">
        <v>25</v>
      </c>
      <c r="G450" s="1">
        <v>420</v>
      </c>
      <c r="H450" s="1">
        <v>16</v>
      </c>
      <c r="I450" s="1">
        <v>38</v>
      </c>
      <c r="J450" s="1">
        <v>0</v>
      </c>
      <c r="K450" s="1">
        <v>1</v>
      </c>
      <c r="L450" s="1">
        <v>2</v>
      </c>
      <c r="M450" s="1">
        <v>8</v>
      </c>
      <c r="N450" s="1">
        <v>9</v>
      </c>
      <c r="O450" s="1">
        <v>1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3</v>
      </c>
      <c r="W450" s="1">
        <v>11</v>
      </c>
      <c r="X450" s="1">
        <v>0</v>
      </c>
      <c r="Y450" s="3">
        <v>51</v>
      </c>
      <c r="Z450" s="1">
        <v>2277</v>
      </c>
      <c r="AA450" s="1">
        <v>0</v>
      </c>
      <c r="AB450" s="1">
        <v>0</v>
      </c>
      <c r="AC450" s="1">
        <v>1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1</v>
      </c>
      <c r="AK450" s="1">
        <v>1288</v>
      </c>
      <c r="AL450" s="1">
        <v>1288</v>
      </c>
      <c r="AM450" s="1">
        <v>0</v>
      </c>
    </row>
    <row r="451" spans="1:39" x14ac:dyDescent="0.25">
      <c r="A451" s="4" t="s">
        <v>518</v>
      </c>
      <c r="B451" s="1">
        <v>0</v>
      </c>
      <c r="C451" s="1">
        <v>0</v>
      </c>
      <c r="D451" s="1">
        <v>17</v>
      </c>
      <c r="E451" s="1">
        <v>1239</v>
      </c>
      <c r="F451" s="1">
        <v>17</v>
      </c>
      <c r="G451" s="1">
        <v>413</v>
      </c>
      <c r="H451" s="1">
        <v>23</v>
      </c>
      <c r="I451" s="1">
        <v>34</v>
      </c>
      <c r="J451" s="1">
        <v>17</v>
      </c>
      <c r="K451" s="1">
        <v>1</v>
      </c>
      <c r="L451" s="1">
        <v>5</v>
      </c>
      <c r="M451" s="1">
        <v>6</v>
      </c>
      <c r="N451" s="1">
        <v>5</v>
      </c>
      <c r="O451" s="1">
        <v>2</v>
      </c>
      <c r="P451" s="1">
        <v>0</v>
      </c>
      <c r="Q451" s="1">
        <v>1</v>
      </c>
      <c r="R451" s="1">
        <v>1</v>
      </c>
      <c r="S451" s="1">
        <v>0</v>
      </c>
      <c r="T451" s="1">
        <v>0</v>
      </c>
      <c r="U451" s="1">
        <v>0</v>
      </c>
      <c r="V451" s="1">
        <v>3</v>
      </c>
      <c r="W451" s="1">
        <v>11</v>
      </c>
      <c r="X451" s="1">
        <v>1</v>
      </c>
      <c r="Y451" s="3">
        <v>65</v>
      </c>
      <c r="Z451" s="1">
        <v>2591</v>
      </c>
      <c r="AA451" s="1">
        <v>0</v>
      </c>
      <c r="AB451" s="1">
        <v>0</v>
      </c>
      <c r="AC451" s="1">
        <v>0</v>
      </c>
      <c r="AD451" s="1">
        <v>1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1</v>
      </c>
      <c r="AK451" s="1">
        <v>1726</v>
      </c>
      <c r="AL451" s="1">
        <v>1709</v>
      </c>
      <c r="AM451" s="1">
        <v>2</v>
      </c>
    </row>
    <row r="452" spans="1:39" x14ac:dyDescent="0.25">
      <c r="A452" s="4" t="s">
        <v>519</v>
      </c>
      <c r="B452" s="1">
        <v>1</v>
      </c>
      <c r="C452" s="1">
        <v>0</v>
      </c>
      <c r="D452" s="1">
        <v>13</v>
      </c>
      <c r="E452" s="1">
        <v>4</v>
      </c>
      <c r="F452" s="1">
        <v>1</v>
      </c>
      <c r="G452" s="1">
        <v>5</v>
      </c>
      <c r="H452" s="1">
        <v>2</v>
      </c>
      <c r="I452" s="1">
        <v>0</v>
      </c>
      <c r="J452" s="1">
        <v>3</v>
      </c>
      <c r="K452" s="1">
        <v>1</v>
      </c>
      <c r="L452" s="1">
        <v>1</v>
      </c>
      <c r="M452" s="1">
        <v>0</v>
      </c>
      <c r="N452" s="1">
        <v>2</v>
      </c>
      <c r="O452" s="1">
        <v>8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3</v>
      </c>
      <c r="W452" s="1">
        <v>11</v>
      </c>
      <c r="X452" s="1">
        <v>0</v>
      </c>
      <c r="Y452" s="3">
        <v>50</v>
      </c>
      <c r="Z452" s="1">
        <v>2765</v>
      </c>
      <c r="AA452" s="1">
        <v>0</v>
      </c>
      <c r="AB452" s="1">
        <v>0</v>
      </c>
      <c r="AC452" s="1">
        <v>0</v>
      </c>
      <c r="AD452" s="1">
        <v>0</v>
      </c>
      <c r="AE452" s="1">
        <v>1</v>
      </c>
      <c r="AF452" s="1">
        <v>0</v>
      </c>
      <c r="AG452" s="1">
        <v>0</v>
      </c>
      <c r="AH452" s="1">
        <v>1</v>
      </c>
      <c r="AI452" s="1">
        <v>0</v>
      </c>
      <c r="AJ452" s="1">
        <v>0</v>
      </c>
      <c r="AK452" s="1">
        <v>12</v>
      </c>
      <c r="AL452" s="1">
        <v>9</v>
      </c>
      <c r="AM452" s="1">
        <v>0</v>
      </c>
    </row>
    <row r="453" spans="1:39" x14ac:dyDescent="0.25">
      <c r="A453" s="4" t="s">
        <v>520</v>
      </c>
      <c r="B453" s="1">
        <v>0</v>
      </c>
      <c r="C453" s="1">
        <v>2</v>
      </c>
      <c r="D453" s="1">
        <v>86</v>
      </c>
      <c r="E453" s="1">
        <v>335</v>
      </c>
      <c r="F453" s="1">
        <v>42</v>
      </c>
      <c r="G453" s="1">
        <v>127</v>
      </c>
      <c r="H453" s="1">
        <v>28</v>
      </c>
      <c r="I453" s="1">
        <v>5</v>
      </c>
      <c r="J453" s="1">
        <v>5</v>
      </c>
      <c r="K453" s="1">
        <v>3</v>
      </c>
      <c r="L453" s="1">
        <v>7</v>
      </c>
      <c r="M453" s="1">
        <v>2</v>
      </c>
      <c r="N453" s="1">
        <v>8</v>
      </c>
      <c r="O453" s="1">
        <v>6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3</v>
      </c>
      <c r="W453" s="1">
        <v>11</v>
      </c>
      <c r="X453" s="1">
        <v>0</v>
      </c>
      <c r="Y453" s="3">
        <v>69</v>
      </c>
      <c r="Z453" s="1">
        <v>2274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v>537</v>
      </c>
      <c r="AL453" s="1">
        <v>532</v>
      </c>
      <c r="AM453" s="1">
        <v>0</v>
      </c>
    </row>
    <row r="454" spans="1:39" x14ac:dyDescent="0.25">
      <c r="A454" s="4" t="s">
        <v>521</v>
      </c>
      <c r="B454" s="1">
        <v>1</v>
      </c>
      <c r="C454" s="1">
        <v>0</v>
      </c>
      <c r="D454" s="1">
        <v>92</v>
      </c>
      <c r="E454" s="1">
        <v>639</v>
      </c>
      <c r="F454" s="1">
        <v>8</v>
      </c>
      <c r="G454" s="1">
        <v>166</v>
      </c>
      <c r="H454" s="1">
        <v>11</v>
      </c>
      <c r="I454" s="1">
        <v>8</v>
      </c>
      <c r="J454" s="1">
        <v>58</v>
      </c>
      <c r="K454" s="1">
        <v>3</v>
      </c>
      <c r="L454" s="1">
        <v>7</v>
      </c>
      <c r="M454" s="1">
        <v>3</v>
      </c>
      <c r="N454" s="1">
        <v>12</v>
      </c>
      <c r="O454" s="1">
        <v>7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3</v>
      </c>
      <c r="W454" s="1">
        <v>11</v>
      </c>
      <c r="X454" s="1">
        <v>0</v>
      </c>
      <c r="Y454" s="3">
        <v>49</v>
      </c>
      <c r="Z454" s="1">
        <v>2842</v>
      </c>
      <c r="AA454" s="1">
        <v>0</v>
      </c>
      <c r="AB454" s="1">
        <v>0</v>
      </c>
      <c r="AC454" s="1">
        <v>0</v>
      </c>
      <c r="AD454" s="1">
        <v>1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1</v>
      </c>
      <c r="AK454" s="1">
        <v>832</v>
      </c>
      <c r="AL454" s="1">
        <v>774</v>
      </c>
      <c r="AM454" s="1">
        <v>0</v>
      </c>
    </row>
    <row r="455" spans="1:39" x14ac:dyDescent="0.25">
      <c r="A455" s="4" t="s">
        <v>522</v>
      </c>
      <c r="B455" s="1">
        <v>0</v>
      </c>
      <c r="C455" s="1">
        <v>1</v>
      </c>
      <c r="D455" s="1">
        <v>47</v>
      </c>
      <c r="E455" s="1">
        <v>563</v>
      </c>
      <c r="F455" s="1">
        <v>76</v>
      </c>
      <c r="G455" s="1">
        <v>384</v>
      </c>
      <c r="H455" s="1">
        <v>84</v>
      </c>
      <c r="I455" s="1">
        <v>192</v>
      </c>
      <c r="J455" s="1">
        <v>89</v>
      </c>
      <c r="K455" s="1">
        <v>4</v>
      </c>
      <c r="L455" s="1">
        <v>6</v>
      </c>
      <c r="M455" s="1">
        <v>10</v>
      </c>
      <c r="N455" s="1">
        <v>13</v>
      </c>
      <c r="O455" s="1">
        <v>4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3</v>
      </c>
      <c r="W455" s="1">
        <v>11</v>
      </c>
      <c r="X455" s="1">
        <v>0</v>
      </c>
      <c r="Y455" s="3">
        <v>45</v>
      </c>
      <c r="Z455" s="1">
        <v>2618</v>
      </c>
      <c r="AA455" s="1">
        <v>0</v>
      </c>
      <c r="AB455" s="1">
        <v>1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1</v>
      </c>
      <c r="AI455" s="1">
        <v>0</v>
      </c>
      <c r="AJ455" s="1">
        <v>0</v>
      </c>
      <c r="AK455" s="1">
        <v>1299</v>
      </c>
      <c r="AL455" s="1">
        <v>1210</v>
      </c>
      <c r="AM455" s="1">
        <v>0</v>
      </c>
    </row>
    <row r="456" spans="1:39" x14ac:dyDescent="0.25">
      <c r="A456" s="4" t="s">
        <v>523</v>
      </c>
      <c r="B456" s="1">
        <v>1</v>
      </c>
      <c r="C456" s="1">
        <v>0</v>
      </c>
      <c r="D456" s="1">
        <v>18</v>
      </c>
      <c r="E456" s="1">
        <v>2</v>
      </c>
      <c r="F456" s="1">
        <v>0</v>
      </c>
      <c r="G456" s="1">
        <v>8</v>
      </c>
      <c r="H456" s="1">
        <v>2</v>
      </c>
      <c r="I456" s="1">
        <v>2</v>
      </c>
      <c r="J456" s="1">
        <v>3</v>
      </c>
      <c r="K456" s="1">
        <v>1</v>
      </c>
      <c r="L456" s="1">
        <v>1</v>
      </c>
      <c r="M456" s="1">
        <v>0</v>
      </c>
      <c r="N456" s="1">
        <v>2</v>
      </c>
      <c r="O456" s="1">
        <v>8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3</v>
      </c>
      <c r="W456" s="1">
        <v>11</v>
      </c>
      <c r="X456" s="1">
        <v>1</v>
      </c>
      <c r="Y456" s="3">
        <v>40</v>
      </c>
      <c r="Z456" s="1">
        <v>2421</v>
      </c>
      <c r="AA456" s="1">
        <v>0</v>
      </c>
      <c r="AB456" s="1">
        <v>1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1</v>
      </c>
      <c r="AI456" s="1">
        <v>0</v>
      </c>
      <c r="AJ456" s="1">
        <v>0</v>
      </c>
      <c r="AK456" s="1">
        <v>14</v>
      </c>
      <c r="AL456" s="1">
        <v>11</v>
      </c>
      <c r="AM456" s="1">
        <v>0</v>
      </c>
    </row>
    <row r="457" spans="1:39" x14ac:dyDescent="0.25">
      <c r="A457" s="4" t="s">
        <v>524</v>
      </c>
      <c r="B457" s="1">
        <v>1</v>
      </c>
      <c r="C457" s="1">
        <v>0</v>
      </c>
      <c r="D457" s="1">
        <v>81</v>
      </c>
      <c r="E457" s="1">
        <v>746</v>
      </c>
      <c r="F457" s="1">
        <v>8</v>
      </c>
      <c r="G457" s="1">
        <v>125</v>
      </c>
      <c r="H457" s="1">
        <v>11</v>
      </c>
      <c r="I457" s="1">
        <v>8</v>
      </c>
      <c r="J457" s="1">
        <v>8</v>
      </c>
      <c r="K457" s="1">
        <v>7</v>
      </c>
      <c r="L457" s="1">
        <v>8</v>
      </c>
      <c r="M457" s="1">
        <v>6</v>
      </c>
      <c r="N457" s="1">
        <v>9</v>
      </c>
      <c r="O457" s="1">
        <v>6</v>
      </c>
      <c r="P457" s="1">
        <v>0</v>
      </c>
      <c r="Q457" s="1">
        <v>1</v>
      </c>
      <c r="R457" s="1">
        <v>0</v>
      </c>
      <c r="S457" s="1">
        <v>0</v>
      </c>
      <c r="T457" s="1">
        <v>0</v>
      </c>
      <c r="U457" s="1">
        <v>0</v>
      </c>
      <c r="V457" s="1">
        <v>3</v>
      </c>
      <c r="W457" s="1">
        <v>11</v>
      </c>
      <c r="X457" s="1">
        <v>1</v>
      </c>
      <c r="Y457" s="3">
        <v>39</v>
      </c>
      <c r="Z457" s="1">
        <v>2853</v>
      </c>
      <c r="AA457" s="1">
        <v>0</v>
      </c>
      <c r="AB457" s="1">
        <v>0</v>
      </c>
      <c r="AC457" s="1">
        <v>0</v>
      </c>
      <c r="AD457" s="1">
        <v>1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1</v>
      </c>
      <c r="AK457" s="1">
        <v>898</v>
      </c>
      <c r="AL457" s="1">
        <v>890</v>
      </c>
      <c r="AM457" s="1">
        <v>1</v>
      </c>
    </row>
    <row r="458" spans="1:39" x14ac:dyDescent="0.25">
      <c r="A458" s="4" t="s">
        <v>525</v>
      </c>
      <c r="B458" s="1">
        <v>1</v>
      </c>
      <c r="C458" s="1">
        <v>1</v>
      </c>
      <c r="D458" s="1">
        <v>91</v>
      </c>
      <c r="E458" s="1">
        <v>22</v>
      </c>
      <c r="F458" s="1">
        <v>1</v>
      </c>
      <c r="G458" s="1">
        <v>13</v>
      </c>
      <c r="H458" s="1">
        <v>4</v>
      </c>
      <c r="I458" s="1">
        <v>0</v>
      </c>
      <c r="J458" s="1">
        <v>4</v>
      </c>
      <c r="K458" s="1">
        <v>2</v>
      </c>
      <c r="L458" s="1">
        <v>1</v>
      </c>
      <c r="M458" s="1">
        <v>0</v>
      </c>
      <c r="N458" s="1">
        <v>3</v>
      </c>
      <c r="O458" s="1">
        <v>7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3</v>
      </c>
      <c r="W458" s="1">
        <v>11</v>
      </c>
      <c r="X458" s="1">
        <v>0</v>
      </c>
      <c r="Y458" s="3">
        <v>42</v>
      </c>
      <c r="Z458" s="1">
        <v>2702</v>
      </c>
      <c r="AA458" s="1">
        <v>0</v>
      </c>
      <c r="AB458" s="1">
        <v>1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1</v>
      </c>
      <c r="AI458" s="1">
        <v>0</v>
      </c>
      <c r="AJ458" s="1">
        <v>0</v>
      </c>
      <c r="AK458" s="1">
        <v>40</v>
      </c>
      <c r="AL458" s="1">
        <v>36</v>
      </c>
      <c r="AM458" s="1">
        <v>0</v>
      </c>
    </row>
    <row r="459" spans="1:39" x14ac:dyDescent="0.25">
      <c r="A459" s="4" t="s">
        <v>526</v>
      </c>
      <c r="B459" s="1">
        <v>1</v>
      </c>
      <c r="C459" s="1">
        <v>0</v>
      </c>
      <c r="D459" s="1">
        <v>58</v>
      </c>
      <c r="E459" s="1">
        <v>4</v>
      </c>
      <c r="F459" s="1">
        <v>1</v>
      </c>
      <c r="G459" s="1">
        <v>6</v>
      </c>
      <c r="H459" s="1">
        <v>4</v>
      </c>
      <c r="I459" s="1">
        <v>1</v>
      </c>
      <c r="J459" s="1">
        <v>9</v>
      </c>
      <c r="K459" s="1">
        <v>1</v>
      </c>
      <c r="L459" s="1">
        <v>1</v>
      </c>
      <c r="M459" s="1">
        <v>1</v>
      </c>
      <c r="N459" s="1">
        <v>2</v>
      </c>
      <c r="O459" s="1">
        <v>5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3</v>
      </c>
      <c r="W459" s="1">
        <v>11</v>
      </c>
      <c r="X459" s="1">
        <v>0</v>
      </c>
      <c r="Y459" s="3">
        <v>32</v>
      </c>
      <c r="Z459" s="1">
        <v>2201</v>
      </c>
      <c r="AA459" s="1">
        <v>0</v>
      </c>
      <c r="AB459" s="1">
        <v>0</v>
      </c>
      <c r="AC459" s="1">
        <v>1</v>
      </c>
      <c r="AD459" s="1">
        <v>0</v>
      </c>
      <c r="AE459" s="1">
        <v>0</v>
      </c>
      <c r="AF459" s="1">
        <v>0</v>
      </c>
      <c r="AG459" s="1">
        <v>0</v>
      </c>
      <c r="AH459" s="1">
        <v>1</v>
      </c>
      <c r="AI459" s="1">
        <v>0</v>
      </c>
      <c r="AJ459" s="1">
        <v>0</v>
      </c>
      <c r="AK459" s="1">
        <v>16</v>
      </c>
      <c r="AL459" s="1">
        <v>7</v>
      </c>
      <c r="AM459" s="1">
        <v>0</v>
      </c>
    </row>
    <row r="460" spans="1:39" x14ac:dyDescent="0.25">
      <c r="A460" s="4" t="s">
        <v>527</v>
      </c>
      <c r="B460" s="1">
        <v>0</v>
      </c>
      <c r="C460" s="1">
        <v>1</v>
      </c>
      <c r="D460" s="1">
        <v>40</v>
      </c>
      <c r="E460" s="1">
        <v>478</v>
      </c>
      <c r="F460" s="1">
        <v>0</v>
      </c>
      <c r="G460" s="1">
        <v>193</v>
      </c>
      <c r="H460" s="1">
        <v>110</v>
      </c>
      <c r="I460" s="1">
        <v>75</v>
      </c>
      <c r="J460" s="1">
        <v>117</v>
      </c>
      <c r="K460" s="1">
        <v>4</v>
      </c>
      <c r="L460" s="1">
        <v>8</v>
      </c>
      <c r="M460" s="1">
        <v>3</v>
      </c>
      <c r="N460" s="1">
        <v>11</v>
      </c>
      <c r="O460" s="1">
        <v>5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3</v>
      </c>
      <c r="W460" s="1">
        <v>11</v>
      </c>
      <c r="X460" s="1">
        <v>0</v>
      </c>
      <c r="Y460" s="3">
        <v>64</v>
      </c>
      <c r="Z460" s="1">
        <v>2655</v>
      </c>
      <c r="AA460" s="1">
        <v>0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1</v>
      </c>
      <c r="AI460" s="1">
        <v>0</v>
      </c>
      <c r="AJ460" s="1">
        <v>0</v>
      </c>
      <c r="AK460" s="1">
        <v>856</v>
      </c>
      <c r="AL460" s="1">
        <v>739</v>
      </c>
      <c r="AM460" s="1">
        <v>0</v>
      </c>
    </row>
    <row r="461" spans="1:39" x14ac:dyDescent="0.25">
      <c r="A461" s="4" t="s">
        <v>528</v>
      </c>
      <c r="B461" s="1">
        <v>1</v>
      </c>
      <c r="C461" s="1">
        <v>1</v>
      </c>
      <c r="D461" s="1">
        <v>67</v>
      </c>
      <c r="E461" s="1">
        <v>20</v>
      </c>
      <c r="F461" s="1">
        <v>3</v>
      </c>
      <c r="G461" s="1">
        <v>4</v>
      </c>
      <c r="H461" s="1">
        <v>2</v>
      </c>
      <c r="I461" s="1">
        <v>0</v>
      </c>
      <c r="J461" s="1">
        <v>2</v>
      </c>
      <c r="K461" s="1">
        <v>2</v>
      </c>
      <c r="L461" s="1">
        <v>1</v>
      </c>
      <c r="M461" s="1">
        <v>0</v>
      </c>
      <c r="N461" s="1">
        <v>3</v>
      </c>
      <c r="O461" s="1">
        <v>3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3</v>
      </c>
      <c r="W461" s="1">
        <v>11</v>
      </c>
      <c r="X461" s="1">
        <v>0</v>
      </c>
      <c r="Y461" s="3">
        <v>48</v>
      </c>
      <c r="Z461" s="1">
        <v>2210</v>
      </c>
      <c r="AA461" s="1">
        <v>0</v>
      </c>
      <c r="AB461" s="1">
        <v>0</v>
      </c>
      <c r="AC461" s="1">
        <v>1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1</v>
      </c>
      <c r="AK461" s="1">
        <v>29</v>
      </c>
      <c r="AL461" s="1">
        <v>27</v>
      </c>
      <c r="AM461" s="1">
        <v>0</v>
      </c>
    </row>
    <row r="462" spans="1:39" x14ac:dyDescent="0.25">
      <c r="A462" s="4" t="s">
        <v>529</v>
      </c>
      <c r="B462" s="1">
        <v>0</v>
      </c>
      <c r="C462" s="1">
        <v>1</v>
      </c>
      <c r="D462" s="1">
        <v>19</v>
      </c>
      <c r="E462" s="1">
        <v>451</v>
      </c>
      <c r="F462" s="1">
        <v>0</v>
      </c>
      <c r="G462" s="1">
        <v>39</v>
      </c>
      <c r="H462" s="1">
        <v>0</v>
      </c>
      <c r="I462" s="1">
        <v>4</v>
      </c>
      <c r="J462" s="1">
        <v>24</v>
      </c>
      <c r="K462" s="1">
        <v>1</v>
      </c>
      <c r="L462" s="1">
        <v>7</v>
      </c>
      <c r="M462" s="1">
        <v>1</v>
      </c>
      <c r="N462" s="1">
        <v>8</v>
      </c>
      <c r="O462" s="1">
        <v>5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3</v>
      </c>
      <c r="W462" s="1">
        <v>11</v>
      </c>
      <c r="X462" s="1">
        <v>0</v>
      </c>
      <c r="Y462" s="3">
        <v>43</v>
      </c>
      <c r="Z462" s="1">
        <v>2196</v>
      </c>
      <c r="AA462" s="1">
        <v>0</v>
      </c>
      <c r="AB462" s="1">
        <v>1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1</v>
      </c>
      <c r="AJ462" s="1">
        <v>0</v>
      </c>
      <c r="AK462" s="1">
        <v>494</v>
      </c>
      <c r="AL462" s="1">
        <v>470</v>
      </c>
      <c r="AM462" s="1">
        <v>0</v>
      </c>
    </row>
    <row r="463" spans="1:39" x14ac:dyDescent="0.25">
      <c r="A463" s="4" t="s">
        <v>530</v>
      </c>
      <c r="B463" s="1">
        <v>0</v>
      </c>
      <c r="C463" s="1">
        <v>1</v>
      </c>
      <c r="D463" s="1">
        <v>93</v>
      </c>
      <c r="E463" s="1">
        <v>371</v>
      </c>
      <c r="F463" s="1">
        <v>22</v>
      </c>
      <c r="G463" s="1">
        <v>39</v>
      </c>
      <c r="H463" s="1">
        <v>6</v>
      </c>
      <c r="I463" s="1">
        <v>0</v>
      </c>
      <c r="J463" s="1">
        <v>92</v>
      </c>
      <c r="K463" s="1">
        <v>4</v>
      </c>
      <c r="L463" s="1">
        <v>6</v>
      </c>
      <c r="M463" s="1">
        <v>2</v>
      </c>
      <c r="N463" s="1">
        <v>7</v>
      </c>
      <c r="O463" s="1">
        <v>5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3</v>
      </c>
      <c r="W463" s="1">
        <v>11</v>
      </c>
      <c r="X463" s="1">
        <v>0</v>
      </c>
      <c r="Y463" s="3">
        <v>48</v>
      </c>
      <c r="Z463" s="1">
        <v>2773</v>
      </c>
      <c r="AA463" s="1">
        <v>0</v>
      </c>
      <c r="AB463" s="1">
        <v>1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438</v>
      </c>
      <c r="AL463" s="1">
        <v>346</v>
      </c>
      <c r="AM463" s="1">
        <v>0</v>
      </c>
    </row>
    <row r="464" spans="1:39" x14ac:dyDescent="0.25">
      <c r="A464" s="4" t="s">
        <v>531</v>
      </c>
      <c r="B464" s="1">
        <v>1</v>
      </c>
      <c r="C464" s="1">
        <v>0</v>
      </c>
      <c r="D464" s="1">
        <v>41</v>
      </c>
      <c r="E464" s="1">
        <v>281</v>
      </c>
      <c r="F464" s="1">
        <v>7</v>
      </c>
      <c r="G464" s="1">
        <v>84</v>
      </c>
      <c r="H464" s="1">
        <v>15</v>
      </c>
      <c r="I464" s="1">
        <v>0</v>
      </c>
      <c r="J464" s="1">
        <v>119</v>
      </c>
      <c r="K464" s="1">
        <v>7</v>
      </c>
      <c r="L464" s="1">
        <v>7</v>
      </c>
      <c r="M464" s="1">
        <v>3</v>
      </c>
      <c r="N464" s="1">
        <v>4</v>
      </c>
      <c r="O464" s="1">
        <v>8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3</v>
      </c>
      <c r="W464" s="1">
        <v>11</v>
      </c>
      <c r="X464" s="1">
        <v>0</v>
      </c>
      <c r="Y464" s="3">
        <v>43</v>
      </c>
      <c r="Z464" s="1">
        <v>2765</v>
      </c>
      <c r="AA464" s="1">
        <v>0</v>
      </c>
      <c r="AB464" s="1">
        <v>1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1</v>
      </c>
      <c r="AI464" s="1">
        <v>0</v>
      </c>
      <c r="AJ464" s="1">
        <v>0</v>
      </c>
      <c r="AK464" s="1">
        <v>387</v>
      </c>
      <c r="AL464" s="1">
        <v>268</v>
      </c>
      <c r="AM464" s="1">
        <v>0</v>
      </c>
    </row>
    <row r="465" spans="1:39" x14ac:dyDescent="0.25">
      <c r="A465" s="4" t="s">
        <v>532</v>
      </c>
      <c r="B465" s="1">
        <v>1</v>
      </c>
      <c r="C465" s="1">
        <v>0</v>
      </c>
      <c r="D465" s="1">
        <v>60</v>
      </c>
      <c r="E465" s="1">
        <v>19</v>
      </c>
      <c r="F465" s="1">
        <v>7</v>
      </c>
      <c r="G465" s="1">
        <v>19</v>
      </c>
      <c r="H465" s="1">
        <v>0</v>
      </c>
      <c r="I465" s="1">
        <v>1</v>
      </c>
      <c r="J465" s="1">
        <v>24</v>
      </c>
      <c r="K465" s="1">
        <v>1</v>
      </c>
      <c r="L465" s="1">
        <v>2</v>
      </c>
      <c r="M465" s="1">
        <v>1</v>
      </c>
      <c r="N465" s="1">
        <v>2</v>
      </c>
      <c r="O465" s="1">
        <v>7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3</v>
      </c>
      <c r="W465" s="1">
        <v>11</v>
      </c>
      <c r="X465" s="1">
        <v>0</v>
      </c>
      <c r="Y465" s="3">
        <v>47</v>
      </c>
      <c r="Z465" s="1">
        <v>2340</v>
      </c>
      <c r="AA465" s="1">
        <v>0</v>
      </c>
      <c r="AB465" s="1">
        <v>1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1</v>
      </c>
      <c r="AJ465" s="1">
        <v>0</v>
      </c>
      <c r="AK465" s="1">
        <v>46</v>
      </c>
      <c r="AL465" s="1">
        <v>22</v>
      </c>
      <c r="AM465" s="1">
        <v>0</v>
      </c>
    </row>
    <row r="466" spans="1:39" x14ac:dyDescent="0.25">
      <c r="A466" s="4" t="s">
        <v>103</v>
      </c>
      <c r="B466" s="1">
        <v>1</v>
      </c>
      <c r="C466" s="1">
        <v>0</v>
      </c>
      <c r="D466" s="1">
        <v>54</v>
      </c>
      <c r="E466" s="1">
        <v>26</v>
      </c>
      <c r="F466" s="1">
        <v>3</v>
      </c>
      <c r="G466" s="1">
        <v>13</v>
      </c>
      <c r="H466" s="1">
        <v>2</v>
      </c>
      <c r="I466" s="1">
        <v>10</v>
      </c>
      <c r="J466" s="1">
        <v>0</v>
      </c>
      <c r="K466" s="1">
        <v>1</v>
      </c>
      <c r="L466" s="1">
        <v>2</v>
      </c>
      <c r="M466" s="1">
        <v>0</v>
      </c>
      <c r="N466" s="1">
        <v>3</v>
      </c>
      <c r="O466" s="1">
        <v>6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3</v>
      </c>
      <c r="W466" s="1">
        <v>11</v>
      </c>
      <c r="X466" s="1">
        <v>0</v>
      </c>
      <c r="Y466" s="3">
        <v>48</v>
      </c>
      <c r="Z466" s="1">
        <v>2481</v>
      </c>
      <c r="AA466" s="1">
        <v>1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1</v>
      </c>
      <c r="AJ466" s="1">
        <v>0</v>
      </c>
      <c r="AK466" s="1">
        <v>54</v>
      </c>
      <c r="AL466" s="1">
        <v>54</v>
      </c>
      <c r="AM466" s="1">
        <v>0</v>
      </c>
    </row>
    <row r="467" spans="1:39" x14ac:dyDescent="0.25">
      <c r="A467" s="4" t="s">
        <v>533</v>
      </c>
      <c r="B467" s="1">
        <v>1</v>
      </c>
      <c r="C467" s="1">
        <v>0</v>
      </c>
      <c r="D467" s="1">
        <v>26</v>
      </c>
      <c r="E467" s="1">
        <v>138</v>
      </c>
      <c r="F467" s="1">
        <v>15</v>
      </c>
      <c r="G467" s="1">
        <v>35</v>
      </c>
      <c r="H467" s="1">
        <v>25</v>
      </c>
      <c r="I467" s="1">
        <v>11</v>
      </c>
      <c r="J467" s="1">
        <v>72</v>
      </c>
      <c r="K467" s="1">
        <v>2</v>
      </c>
      <c r="L467" s="1">
        <v>6</v>
      </c>
      <c r="M467" s="1">
        <v>2</v>
      </c>
      <c r="N467" s="1">
        <v>2</v>
      </c>
      <c r="O467" s="1">
        <v>9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3</v>
      </c>
      <c r="W467" s="1">
        <v>11</v>
      </c>
      <c r="X467" s="1">
        <v>1</v>
      </c>
      <c r="Y467" s="3">
        <v>46</v>
      </c>
      <c r="Z467" s="1">
        <v>2838</v>
      </c>
      <c r="AA467" s="1">
        <v>0</v>
      </c>
      <c r="AB467" s="1">
        <v>0</v>
      </c>
      <c r="AC467" s="1">
        <v>1</v>
      </c>
      <c r="AD467" s="1">
        <v>0</v>
      </c>
      <c r="AE467" s="1">
        <v>0</v>
      </c>
      <c r="AF467" s="1">
        <v>0</v>
      </c>
      <c r="AG467" s="1">
        <v>0</v>
      </c>
      <c r="AH467" s="1">
        <v>1</v>
      </c>
      <c r="AI467" s="1">
        <v>0</v>
      </c>
      <c r="AJ467" s="1">
        <v>0</v>
      </c>
      <c r="AK467" s="1">
        <v>224</v>
      </c>
      <c r="AL467" s="1">
        <v>152</v>
      </c>
      <c r="AM467" s="1">
        <v>1</v>
      </c>
    </row>
    <row r="468" spans="1:39" x14ac:dyDescent="0.25">
      <c r="A468" s="4" t="s">
        <v>534</v>
      </c>
      <c r="B468" s="1">
        <v>0</v>
      </c>
      <c r="C468" s="1">
        <v>1</v>
      </c>
      <c r="D468" s="1">
        <v>30</v>
      </c>
      <c r="E468" s="1">
        <v>213</v>
      </c>
      <c r="F468" s="1">
        <v>2</v>
      </c>
      <c r="G468" s="1">
        <v>44</v>
      </c>
      <c r="H468" s="1">
        <v>0</v>
      </c>
      <c r="I468" s="1">
        <v>2</v>
      </c>
      <c r="J468" s="1">
        <v>5</v>
      </c>
      <c r="K468" s="1">
        <v>4</v>
      </c>
      <c r="L468" s="1">
        <v>4</v>
      </c>
      <c r="M468" s="1">
        <v>2</v>
      </c>
      <c r="N468" s="1">
        <v>5</v>
      </c>
      <c r="O468" s="1">
        <v>5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3</v>
      </c>
      <c r="W468" s="1">
        <v>11</v>
      </c>
      <c r="X468" s="1">
        <v>0</v>
      </c>
      <c r="Y468" s="3">
        <v>45</v>
      </c>
      <c r="Z468" s="1">
        <v>2401</v>
      </c>
      <c r="AA468" s="1">
        <v>0</v>
      </c>
      <c r="AB468" s="1">
        <v>1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1</v>
      </c>
      <c r="AI468" s="1">
        <v>0</v>
      </c>
      <c r="AJ468" s="1">
        <v>0</v>
      </c>
      <c r="AK468" s="1">
        <v>261</v>
      </c>
      <c r="AL468" s="1">
        <v>256</v>
      </c>
      <c r="AM468" s="1">
        <v>0</v>
      </c>
    </row>
    <row r="469" spans="1:39" x14ac:dyDescent="0.25">
      <c r="A469" s="4" t="s">
        <v>535</v>
      </c>
      <c r="B469" s="1">
        <v>0</v>
      </c>
      <c r="C469" s="1">
        <v>0</v>
      </c>
      <c r="D469" s="1">
        <v>93</v>
      </c>
      <c r="E469" s="1">
        <v>407</v>
      </c>
      <c r="F469" s="1">
        <v>28</v>
      </c>
      <c r="G469" s="1">
        <v>100</v>
      </c>
      <c r="H469" s="1">
        <v>120</v>
      </c>
      <c r="I469" s="1">
        <v>74</v>
      </c>
      <c r="J469" s="1">
        <v>18</v>
      </c>
      <c r="K469" s="1">
        <v>1</v>
      </c>
      <c r="L469" s="1">
        <v>5</v>
      </c>
      <c r="M469" s="1">
        <v>9</v>
      </c>
      <c r="N469" s="1">
        <v>4</v>
      </c>
      <c r="O469" s="1">
        <v>3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3</v>
      </c>
      <c r="W469" s="1">
        <v>11</v>
      </c>
      <c r="X469" s="1">
        <v>0</v>
      </c>
      <c r="Y469" s="3">
        <v>60</v>
      </c>
      <c r="Z469" s="1">
        <v>2786</v>
      </c>
      <c r="AA469" s="1">
        <v>0</v>
      </c>
      <c r="AB469" s="1">
        <v>0</v>
      </c>
      <c r="AC469" s="1">
        <v>0</v>
      </c>
      <c r="AD469" s="1">
        <v>1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0</v>
      </c>
      <c r="AK469" s="1">
        <v>729</v>
      </c>
      <c r="AL469" s="1">
        <v>711</v>
      </c>
      <c r="AM469" s="1">
        <v>0</v>
      </c>
    </row>
    <row r="470" spans="1:39" x14ac:dyDescent="0.25">
      <c r="A470" s="4" t="s">
        <v>536</v>
      </c>
      <c r="B470" s="1">
        <v>0</v>
      </c>
      <c r="C470" s="1">
        <v>0</v>
      </c>
      <c r="D470" s="1">
        <v>35</v>
      </c>
      <c r="E470" s="1">
        <v>483</v>
      </c>
      <c r="F470" s="1">
        <v>74</v>
      </c>
      <c r="G470" s="1">
        <v>114</v>
      </c>
      <c r="H470" s="1">
        <v>169</v>
      </c>
      <c r="I470" s="1">
        <v>37</v>
      </c>
      <c r="J470" s="1">
        <v>18</v>
      </c>
      <c r="K470" s="1">
        <v>1</v>
      </c>
      <c r="L470" s="1">
        <v>5</v>
      </c>
      <c r="M470" s="1">
        <v>10</v>
      </c>
      <c r="N470" s="1">
        <v>13</v>
      </c>
      <c r="O470" s="1">
        <v>3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3</v>
      </c>
      <c r="W470" s="1">
        <v>11</v>
      </c>
      <c r="X470" s="1">
        <v>1</v>
      </c>
      <c r="Y470" s="3">
        <v>56</v>
      </c>
      <c r="Z470" s="1">
        <v>2812</v>
      </c>
      <c r="AA470" s="1">
        <v>1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1</v>
      </c>
      <c r="AK470" s="1">
        <v>877</v>
      </c>
      <c r="AL470" s="1">
        <v>859</v>
      </c>
      <c r="AM470" s="1">
        <v>0</v>
      </c>
    </row>
    <row r="471" spans="1:39" x14ac:dyDescent="0.25">
      <c r="A471" s="4" t="s">
        <v>214</v>
      </c>
      <c r="B471" s="1">
        <v>0</v>
      </c>
      <c r="C471" s="1">
        <v>1</v>
      </c>
      <c r="D471" s="1">
        <v>4</v>
      </c>
      <c r="E471" s="1">
        <v>738</v>
      </c>
      <c r="F471" s="1">
        <v>0</v>
      </c>
      <c r="G471" s="1">
        <v>232</v>
      </c>
      <c r="H471" s="1">
        <v>13</v>
      </c>
      <c r="I471" s="1">
        <v>20</v>
      </c>
      <c r="J471" s="1">
        <v>50</v>
      </c>
      <c r="K471" s="1">
        <v>2</v>
      </c>
      <c r="L471" s="1">
        <v>3</v>
      </c>
      <c r="M471" s="1">
        <v>5</v>
      </c>
      <c r="N471" s="1">
        <v>7</v>
      </c>
      <c r="O471" s="1">
        <v>7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3</v>
      </c>
      <c r="W471" s="1">
        <v>11</v>
      </c>
      <c r="X471" s="1">
        <v>0</v>
      </c>
      <c r="Y471" s="3">
        <v>44</v>
      </c>
      <c r="Z471" s="1">
        <v>2386</v>
      </c>
      <c r="AA471" s="1">
        <v>0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  <c r="AH471" s="1">
        <v>0</v>
      </c>
      <c r="AI471" s="1">
        <v>1</v>
      </c>
      <c r="AJ471" s="1">
        <v>0</v>
      </c>
      <c r="AK471" s="1">
        <v>1003</v>
      </c>
      <c r="AL471" s="1">
        <v>953</v>
      </c>
      <c r="AM471" s="1">
        <v>0</v>
      </c>
    </row>
    <row r="472" spans="1:39" x14ac:dyDescent="0.25">
      <c r="A472" s="4" t="s">
        <v>537</v>
      </c>
      <c r="B472" s="1">
        <v>0</v>
      </c>
      <c r="C472" s="1">
        <v>1</v>
      </c>
      <c r="D472" s="1">
        <v>92</v>
      </c>
      <c r="E472" s="1">
        <v>502</v>
      </c>
      <c r="F472" s="1">
        <v>12</v>
      </c>
      <c r="G472" s="1">
        <v>109</v>
      </c>
      <c r="H472" s="1">
        <v>16</v>
      </c>
      <c r="I472" s="1">
        <v>6</v>
      </c>
      <c r="J472" s="1">
        <v>90</v>
      </c>
      <c r="K472" s="1">
        <v>2</v>
      </c>
      <c r="L472" s="1">
        <v>7</v>
      </c>
      <c r="M472" s="1">
        <v>2</v>
      </c>
      <c r="N472" s="1">
        <v>10</v>
      </c>
      <c r="O472" s="1">
        <v>6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3</v>
      </c>
      <c r="W472" s="1">
        <v>11</v>
      </c>
      <c r="X472" s="1">
        <v>0</v>
      </c>
      <c r="Y472" s="3">
        <v>46</v>
      </c>
      <c r="Z472" s="1">
        <v>2527</v>
      </c>
      <c r="AA472" s="1">
        <v>0</v>
      </c>
      <c r="AB472" s="1">
        <v>1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1</v>
      </c>
      <c r="AI472" s="1">
        <v>0</v>
      </c>
      <c r="AJ472" s="1">
        <v>0</v>
      </c>
      <c r="AK472" s="1">
        <v>645</v>
      </c>
      <c r="AL472" s="1">
        <v>555</v>
      </c>
      <c r="AM472" s="1">
        <v>0</v>
      </c>
    </row>
    <row r="473" spans="1:39" x14ac:dyDescent="0.25">
      <c r="A473" s="4" t="s">
        <v>538</v>
      </c>
      <c r="B473" s="1">
        <v>1</v>
      </c>
      <c r="C473" s="1">
        <v>0</v>
      </c>
      <c r="D473" s="1">
        <v>24</v>
      </c>
      <c r="E473" s="1">
        <v>11</v>
      </c>
      <c r="F473" s="1">
        <v>0</v>
      </c>
      <c r="G473" s="1">
        <v>5</v>
      </c>
      <c r="H473" s="1">
        <v>2</v>
      </c>
      <c r="I473" s="1">
        <v>1</v>
      </c>
      <c r="J473" s="1">
        <v>1</v>
      </c>
      <c r="K473" s="1">
        <v>1</v>
      </c>
      <c r="L473" s="1">
        <v>1</v>
      </c>
      <c r="M473" s="1">
        <v>0</v>
      </c>
      <c r="N473" s="1">
        <v>3</v>
      </c>
      <c r="O473" s="1">
        <v>7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3</v>
      </c>
      <c r="W473" s="1">
        <v>11</v>
      </c>
      <c r="X473" s="1">
        <v>0</v>
      </c>
      <c r="Y473" s="3">
        <v>51</v>
      </c>
      <c r="Z473" s="1">
        <v>2313</v>
      </c>
      <c r="AA473" s="1">
        <v>0</v>
      </c>
      <c r="AB473" s="1">
        <v>1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0</v>
      </c>
      <c r="AK473" s="1">
        <v>19</v>
      </c>
      <c r="AL473" s="1">
        <v>18</v>
      </c>
      <c r="AM473" s="1">
        <v>0</v>
      </c>
    </row>
    <row r="474" spans="1:39" x14ac:dyDescent="0.25">
      <c r="A474" s="4" t="s">
        <v>539</v>
      </c>
      <c r="B474" s="1">
        <v>0</v>
      </c>
      <c r="C474" s="1">
        <v>0</v>
      </c>
      <c r="D474" s="1">
        <v>96</v>
      </c>
      <c r="E474" s="1">
        <v>24</v>
      </c>
      <c r="F474" s="1">
        <v>1</v>
      </c>
      <c r="G474" s="1">
        <v>108</v>
      </c>
      <c r="H474" s="1">
        <v>29</v>
      </c>
      <c r="I474" s="1">
        <v>29</v>
      </c>
      <c r="J474" s="1">
        <v>14</v>
      </c>
      <c r="K474" s="1">
        <v>1</v>
      </c>
      <c r="L474" s="1">
        <v>4</v>
      </c>
      <c r="M474" s="1">
        <v>1</v>
      </c>
      <c r="N474" s="1">
        <v>4</v>
      </c>
      <c r="O474" s="1">
        <v>8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3</v>
      </c>
      <c r="W474" s="1">
        <v>11</v>
      </c>
      <c r="X474" s="1">
        <v>0</v>
      </c>
      <c r="Y474" s="3">
        <v>68</v>
      </c>
      <c r="Z474" s="1">
        <v>2768</v>
      </c>
      <c r="AA474" s="1">
        <v>0</v>
      </c>
      <c r="AB474" s="1">
        <v>0</v>
      </c>
      <c r="AC474" s="1">
        <v>0</v>
      </c>
      <c r="AD474" s="1">
        <v>0</v>
      </c>
      <c r="AE474" s="1">
        <v>1</v>
      </c>
      <c r="AF474" s="1">
        <v>1</v>
      </c>
      <c r="AG474" s="1">
        <v>0</v>
      </c>
      <c r="AH474" s="1">
        <v>0</v>
      </c>
      <c r="AI474" s="1">
        <v>0</v>
      </c>
      <c r="AJ474" s="1">
        <v>0</v>
      </c>
      <c r="AK474" s="1">
        <v>191</v>
      </c>
      <c r="AL474" s="1">
        <v>177</v>
      </c>
      <c r="AM474" s="1">
        <v>0</v>
      </c>
    </row>
    <row r="475" spans="1:39" x14ac:dyDescent="0.25">
      <c r="A475" s="4" t="s">
        <v>540</v>
      </c>
      <c r="B475" s="1">
        <v>0</v>
      </c>
      <c r="C475" s="1">
        <v>1</v>
      </c>
      <c r="D475" s="1">
        <v>11</v>
      </c>
      <c r="E475" s="1">
        <v>1170</v>
      </c>
      <c r="F475" s="1">
        <v>19</v>
      </c>
      <c r="G475" s="1">
        <v>594</v>
      </c>
      <c r="H475" s="1">
        <v>99</v>
      </c>
      <c r="I475" s="1">
        <v>76</v>
      </c>
      <c r="J475" s="1">
        <v>134</v>
      </c>
      <c r="K475" s="1">
        <v>2</v>
      </c>
      <c r="L475" s="1">
        <v>2</v>
      </c>
      <c r="M475" s="1">
        <v>5</v>
      </c>
      <c r="N475" s="1">
        <v>12</v>
      </c>
      <c r="O475" s="1">
        <v>6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3</v>
      </c>
      <c r="W475" s="1">
        <v>11</v>
      </c>
      <c r="X475" s="1">
        <v>0</v>
      </c>
      <c r="Y475" s="3">
        <v>62</v>
      </c>
      <c r="Z475" s="1">
        <v>2802</v>
      </c>
      <c r="AA475" s="1">
        <v>0</v>
      </c>
      <c r="AB475" s="1">
        <v>0</v>
      </c>
      <c r="AC475" s="1">
        <v>0</v>
      </c>
      <c r="AD475" s="1">
        <v>1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1</v>
      </c>
      <c r="AK475" s="1">
        <v>1958</v>
      </c>
      <c r="AL475" s="1">
        <v>1824</v>
      </c>
      <c r="AM475" s="1">
        <v>0</v>
      </c>
    </row>
    <row r="476" spans="1:39" x14ac:dyDescent="0.25">
      <c r="A476" s="4" t="s">
        <v>541</v>
      </c>
      <c r="B476" s="1">
        <v>1</v>
      </c>
      <c r="C476" s="1">
        <v>0</v>
      </c>
      <c r="D476" s="1">
        <v>99</v>
      </c>
      <c r="E476" s="1">
        <v>185</v>
      </c>
      <c r="F476" s="1">
        <v>2</v>
      </c>
      <c r="G476" s="1">
        <v>88</v>
      </c>
      <c r="H476" s="1">
        <v>15</v>
      </c>
      <c r="I476" s="1">
        <v>5</v>
      </c>
      <c r="J476" s="1">
        <v>14</v>
      </c>
      <c r="K476" s="1">
        <v>2</v>
      </c>
      <c r="L476" s="1">
        <v>6</v>
      </c>
      <c r="M476" s="1">
        <v>1</v>
      </c>
      <c r="N476" s="1">
        <v>5</v>
      </c>
      <c r="O476" s="1">
        <v>8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3</v>
      </c>
      <c r="W476" s="1">
        <v>11</v>
      </c>
      <c r="X476" s="1">
        <v>0</v>
      </c>
      <c r="Y476" s="3">
        <v>44</v>
      </c>
      <c r="Z476" s="1">
        <v>2732</v>
      </c>
      <c r="AA476" s="1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1</v>
      </c>
      <c r="AI476" s="1">
        <v>0</v>
      </c>
      <c r="AJ476" s="1">
        <v>0</v>
      </c>
      <c r="AK476" s="1">
        <v>295</v>
      </c>
      <c r="AL476" s="1">
        <v>281</v>
      </c>
      <c r="AM476" s="1">
        <v>0</v>
      </c>
    </row>
    <row r="477" spans="1:39" x14ac:dyDescent="0.25">
      <c r="A477" s="4" t="s">
        <v>542</v>
      </c>
      <c r="B477" s="1">
        <v>0</v>
      </c>
      <c r="C477" s="1">
        <v>0</v>
      </c>
      <c r="D477" s="1">
        <v>72</v>
      </c>
      <c r="E477" s="1">
        <v>983</v>
      </c>
      <c r="F477" s="1">
        <v>20</v>
      </c>
      <c r="G477" s="1">
        <v>389</v>
      </c>
      <c r="H477" s="1">
        <v>240</v>
      </c>
      <c r="I477" s="1">
        <v>50</v>
      </c>
      <c r="J477" s="1">
        <v>40</v>
      </c>
      <c r="K477" s="1">
        <v>1</v>
      </c>
      <c r="L477" s="1">
        <v>3</v>
      </c>
      <c r="M477" s="1">
        <v>5</v>
      </c>
      <c r="N477" s="1">
        <v>13</v>
      </c>
      <c r="O477" s="1">
        <v>6</v>
      </c>
      <c r="P477" s="1">
        <v>0</v>
      </c>
      <c r="Q477" s="1">
        <v>0</v>
      </c>
      <c r="R477" s="1">
        <v>0</v>
      </c>
      <c r="S477" s="1">
        <v>1</v>
      </c>
      <c r="T477" s="1">
        <v>0</v>
      </c>
      <c r="U477" s="1">
        <v>0</v>
      </c>
      <c r="V477" s="1">
        <v>3</v>
      </c>
      <c r="W477" s="1">
        <v>11</v>
      </c>
      <c r="X477" s="1">
        <v>0</v>
      </c>
      <c r="Y477" s="3">
        <v>65</v>
      </c>
      <c r="Z477" s="1">
        <v>2651</v>
      </c>
      <c r="AA477" s="1">
        <v>0</v>
      </c>
      <c r="AB477" s="1">
        <v>0</v>
      </c>
      <c r="AC477" s="1">
        <v>0</v>
      </c>
      <c r="AD477" s="1">
        <v>1</v>
      </c>
      <c r="AE477" s="1">
        <v>0</v>
      </c>
      <c r="AF477" s="1">
        <v>0</v>
      </c>
      <c r="AG477" s="1">
        <v>0</v>
      </c>
      <c r="AH477" s="1">
        <v>1</v>
      </c>
      <c r="AI477" s="1">
        <v>0</v>
      </c>
      <c r="AJ477" s="1">
        <v>0</v>
      </c>
      <c r="AK477" s="1">
        <v>1682</v>
      </c>
      <c r="AL477" s="1">
        <v>1642</v>
      </c>
      <c r="AM477" s="1">
        <v>1</v>
      </c>
    </row>
    <row r="478" spans="1:39" x14ac:dyDescent="0.25">
      <c r="A478" s="4" t="s">
        <v>543</v>
      </c>
      <c r="B478" s="1">
        <v>0</v>
      </c>
      <c r="C478" s="1">
        <v>1</v>
      </c>
      <c r="D478" s="1">
        <v>77</v>
      </c>
      <c r="E478" s="1">
        <v>691</v>
      </c>
      <c r="F478" s="1">
        <v>0</v>
      </c>
      <c r="G478" s="1">
        <v>69</v>
      </c>
      <c r="H478" s="1">
        <v>10</v>
      </c>
      <c r="I478" s="1">
        <v>0</v>
      </c>
      <c r="J478" s="1">
        <v>130</v>
      </c>
      <c r="K478" s="1">
        <v>4</v>
      </c>
      <c r="L478" s="1">
        <v>2</v>
      </c>
      <c r="M478" s="1">
        <v>6</v>
      </c>
      <c r="N478" s="1">
        <v>3</v>
      </c>
      <c r="O478" s="1">
        <v>8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3</v>
      </c>
      <c r="W478" s="1">
        <v>11</v>
      </c>
      <c r="X478" s="1">
        <v>0</v>
      </c>
      <c r="Y478" s="3">
        <v>56</v>
      </c>
      <c r="Z478" s="1">
        <v>2692</v>
      </c>
      <c r="AA478" s="1">
        <v>0</v>
      </c>
      <c r="AB478" s="1">
        <v>0</v>
      </c>
      <c r="AC478" s="1">
        <v>1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1</v>
      </c>
      <c r="AJ478" s="1">
        <v>0</v>
      </c>
      <c r="AK478" s="1">
        <v>770</v>
      </c>
      <c r="AL478" s="1">
        <v>640</v>
      </c>
      <c r="AM478" s="1">
        <v>0</v>
      </c>
    </row>
    <row r="479" spans="1:39" x14ac:dyDescent="0.25">
      <c r="A479" s="4" t="s">
        <v>544</v>
      </c>
      <c r="B479" s="1">
        <v>0</v>
      </c>
      <c r="C479" s="1">
        <v>0</v>
      </c>
      <c r="D479" s="1">
        <v>85</v>
      </c>
      <c r="E479" s="1">
        <v>504</v>
      </c>
      <c r="F479" s="1">
        <v>13</v>
      </c>
      <c r="G479" s="1">
        <v>131</v>
      </c>
      <c r="H479" s="1">
        <v>8</v>
      </c>
      <c r="I479" s="1">
        <v>0</v>
      </c>
      <c r="J479" s="1">
        <v>26</v>
      </c>
      <c r="K479" s="1">
        <v>1</v>
      </c>
      <c r="L479" s="1">
        <v>9</v>
      </c>
      <c r="M479" s="1">
        <v>4</v>
      </c>
      <c r="N479" s="1">
        <v>6</v>
      </c>
      <c r="O479" s="1">
        <v>7</v>
      </c>
      <c r="P479" s="1">
        <v>0</v>
      </c>
      <c r="Q479" s="1">
        <v>1</v>
      </c>
      <c r="R479" s="1">
        <v>0</v>
      </c>
      <c r="S479" s="1">
        <v>0</v>
      </c>
      <c r="T479" s="1">
        <v>0</v>
      </c>
      <c r="U479" s="1">
        <v>0</v>
      </c>
      <c r="V479" s="1">
        <v>3</v>
      </c>
      <c r="W479" s="1">
        <v>11</v>
      </c>
      <c r="X479" s="1">
        <v>0</v>
      </c>
      <c r="Y479" s="3">
        <v>76</v>
      </c>
      <c r="Z479" s="1">
        <v>2373</v>
      </c>
      <c r="AA479" s="1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1</v>
      </c>
      <c r="AK479" s="1">
        <v>656</v>
      </c>
      <c r="AL479" s="1">
        <v>630</v>
      </c>
      <c r="AM479" s="1">
        <v>1</v>
      </c>
    </row>
    <row r="480" spans="1:39" x14ac:dyDescent="0.25">
      <c r="A480" s="4" t="s">
        <v>545</v>
      </c>
      <c r="B480" s="1">
        <v>0</v>
      </c>
      <c r="C480" s="1">
        <v>1</v>
      </c>
      <c r="D480" s="1">
        <v>88</v>
      </c>
      <c r="E480" s="1">
        <v>317</v>
      </c>
      <c r="F480" s="1">
        <v>25</v>
      </c>
      <c r="G480" s="1">
        <v>265</v>
      </c>
      <c r="H480" s="1">
        <v>25</v>
      </c>
      <c r="I480" s="1">
        <v>19</v>
      </c>
      <c r="J480" s="1">
        <v>12</v>
      </c>
      <c r="K480" s="1">
        <v>3</v>
      </c>
      <c r="L480" s="1">
        <v>5</v>
      </c>
      <c r="M480" s="1">
        <v>3</v>
      </c>
      <c r="N480" s="1">
        <v>11</v>
      </c>
      <c r="O480" s="1">
        <v>5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3</v>
      </c>
      <c r="W480" s="1">
        <v>11</v>
      </c>
      <c r="X480" s="1">
        <v>0</v>
      </c>
      <c r="Y480" s="3">
        <v>58</v>
      </c>
      <c r="Z480" s="1">
        <v>2601</v>
      </c>
      <c r="AA480" s="1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1</v>
      </c>
      <c r="AJ480" s="1">
        <v>0</v>
      </c>
      <c r="AK480" s="1">
        <v>651</v>
      </c>
      <c r="AL480" s="1">
        <v>639</v>
      </c>
      <c r="AM480" s="1">
        <v>0</v>
      </c>
    </row>
    <row r="481" spans="1:39" x14ac:dyDescent="0.25">
      <c r="A481" s="4" t="s">
        <v>546</v>
      </c>
      <c r="B481" s="1">
        <v>0</v>
      </c>
      <c r="C481" s="1">
        <v>1</v>
      </c>
      <c r="D481" s="1">
        <v>22</v>
      </c>
      <c r="E481" s="1">
        <v>29</v>
      </c>
      <c r="F481" s="1">
        <v>1</v>
      </c>
      <c r="G481" s="1">
        <v>9</v>
      </c>
      <c r="H481" s="1">
        <v>2</v>
      </c>
      <c r="I481" s="1">
        <v>0</v>
      </c>
      <c r="J481" s="1">
        <v>2</v>
      </c>
      <c r="K481" s="1">
        <v>1</v>
      </c>
      <c r="L481" s="1">
        <v>2</v>
      </c>
      <c r="M481" s="1">
        <v>0</v>
      </c>
      <c r="N481" s="1">
        <v>3</v>
      </c>
      <c r="O481" s="1">
        <v>3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3</v>
      </c>
      <c r="W481" s="1">
        <v>11</v>
      </c>
      <c r="X481" s="1">
        <v>0</v>
      </c>
      <c r="Y481" s="3">
        <v>42</v>
      </c>
      <c r="Z481" s="1">
        <v>2244</v>
      </c>
      <c r="AA481" s="1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1</v>
      </c>
      <c r="AI481" s="1">
        <v>0</v>
      </c>
      <c r="AJ481" s="1">
        <v>0</v>
      </c>
      <c r="AK481" s="1">
        <v>41</v>
      </c>
      <c r="AL481" s="1">
        <v>39</v>
      </c>
      <c r="AM481" s="1">
        <v>0</v>
      </c>
    </row>
    <row r="482" spans="1:39" x14ac:dyDescent="0.25">
      <c r="A482" s="4" t="s">
        <v>547</v>
      </c>
      <c r="B482" s="1">
        <v>0</v>
      </c>
      <c r="C482" s="1">
        <v>1</v>
      </c>
      <c r="D482" s="1">
        <v>83</v>
      </c>
      <c r="E482" s="1">
        <v>1396</v>
      </c>
      <c r="F482" s="1">
        <v>0</v>
      </c>
      <c r="G482" s="1">
        <v>322</v>
      </c>
      <c r="H482" s="1">
        <v>46</v>
      </c>
      <c r="I482" s="1">
        <v>35</v>
      </c>
      <c r="J482" s="1">
        <v>17</v>
      </c>
      <c r="K482" s="1">
        <v>1</v>
      </c>
      <c r="L482" s="1">
        <v>4</v>
      </c>
      <c r="M482" s="1">
        <v>9</v>
      </c>
      <c r="N482" s="1">
        <v>4</v>
      </c>
      <c r="O482" s="1">
        <v>6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3</v>
      </c>
      <c r="W482" s="1">
        <v>11</v>
      </c>
      <c r="X482" s="1">
        <v>0</v>
      </c>
      <c r="Y482" s="3">
        <v>49</v>
      </c>
      <c r="Z482" s="1">
        <v>2593</v>
      </c>
      <c r="AA482" s="1">
        <v>0</v>
      </c>
      <c r="AB482" s="1">
        <v>0</v>
      </c>
      <c r="AC482" s="1">
        <v>0</v>
      </c>
      <c r="AD482" s="1">
        <v>1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1</v>
      </c>
      <c r="AK482" s="1">
        <v>1799</v>
      </c>
      <c r="AL482" s="1">
        <v>1782</v>
      </c>
      <c r="AM482" s="1">
        <v>0</v>
      </c>
    </row>
    <row r="483" spans="1:39" x14ac:dyDescent="0.25">
      <c r="A483" s="4" t="s">
        <v>548</v>
      </c>
      <c r="B483" s="1">
        <v>0</v>
      </c>
      <c r="C483" s="1">
        <v>1</v>
      </c>
      <c r="D483" s="1">
        <v>63</v>
      </c>
      <c r="E483" s="1">
        <v>529</v>
      </c>
      <c r="F483" s="1">
        <v>0</v>
      </c>
      <c r="G483" s="1">
        <v>356</v>
      </c>
      <c r="H483" s="1">
        <v>63</v>
      </c>
      <c r="I483" s="1">
        <v>28</v>
      </c>
      <c r="J483" s="1">
        <v>0</v>
      </c>
      <c r="K483" s="1">
        <v>3</v>
      </c>
      <c r="L483" s="1">
        <v>6</v>
      </c>
      <c r="M483" s="1">
        <v>7</v>
      </c>
      <c r="N483" s="1">
        <v>11</v>
      </c>
      <c r="O483" s="1">
        <v>3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3</v>
      </c>
      <c r="W483" s="1">
        <v>11</v>
      </c>
      <c r="X483" s="1">
        <v>0</v>
      </c>
      <c r="Y483" s="3">
        <v>71</v>
      </c>
      <c r="Z483" s="1">
        <v>2197</v>
      </c>
      <c r="AA483" s="1">
        <v>0</v>
      </c>
      <c r="AB483" s="1">
        <v>0</v>
      </c>
      <c r="AC483" s="1">
        <v>0</v>
      </c>
      <c r="AD483" s="1">
        <v>1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1</v>
      </c>
      <c r="AK483" s="1">
        <v>976</v>
      </c>
      <c r="AL483" s="1">
        <v>976</v>
      </c>
      <c r="AM483" s="1">
        <v>0</v>
      </c>
    </row>
    <row r="484" spans="1:39" x14ac:dyDescent="0.25">
      <c r="A484" s="4" t="s">
        <v>549</v>
      </c>
      <c r="B484" s="1">
        <v>0</v>
      </c>
      <c r="C484" s="1">
        <v>0</v>
      </c>
      <c r="D484" s="1">
        <v>9</v>
      </c>
      <c r="E484" s="1">
        <v>388</v>
      </c>
      <c r="F484" s="1">
        <v>14</v>
      </c>
      <c r="G484" s="1">
        <v>218</v>
      </c>
      <c r="H484" s="1">
        <v>91</v>
      </c>
      <c r="I484" s="1">
        <v>14</v>
      </c>
      <c r="J484" s="1">
        <v>21</v>
      </c>
      <c r="K484" s="1">
        <v>1</v>
      </c>
      <c r="L484" s="1">
        <v>4</v>
      </c>
      <c r="M484" s="1">
        <v>3</v>
      </c>
      <c r="N484" s="1">
        <v>13</v>
      </c>
      <c r="O484" s="1">
        <v>2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3</v>
      </c>
      <c r="W484" s="1">
        <v>11</v>
      </c>
      <c r="X484" s="1">
        <v>0</v>
      </c>
      <c r="Y484" s="3">
        <v>76</v>
      </c>
      <c r="Z484" s="1">
        <v>2611</v>
      </c>
      <c r="AA484" s="1">
        <v>0</v>
      </c>
      <c r="AB484" s="1">
        <v>1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1</v>
      </c>
      <c r="AI484" s="1">
        <v>0</v>
      </c>
      <c r="AJ484" s="1">
        <v>0</v>
      </c>
      <c r="AK484" s="1">
        <v>725</v>
      </c>
      <c r="AL484" s="1">
        <v>704</v>
      </c>
      <c r="AM484" s="1">
        <v>0</v>
      </c>
    </row>
    <row r="485" spans="1:39" x14ac:dyDescent="0.25">
      <c r="A485" s="4" t="s">
        <v>550</v>
      </c>
      <c r="B485" s="1">
        <v>1</v>
      </c>
      <c r="C485" s="1">
        <v>1</v>
      </c>
      <c r="D485" s="1">
        <v>92</v>
      </c>
      <c r="E485" s="1">
        <v>13</v>
      </c>
      <c r="F485" s="1">
        <v>2</v>
      </c>
      <c r="G485" s="1">
        <v>21</v>
      </c>
      <c r="H485" s="1">
        <v>4</v>
      </c>
      <c r="I485" s="1">
        <v>0</v>
      </c>
      <c r="J485" s="1">
        <v>24</v>
      </c>
      <c r="K485" s="1">
        <v>2</v>
      </c>
      <c r="L485" s="1">
        <v>1</v>
      </c>
      <c r="M485" s="1">
        <v>1</v>
      </c>
      <c r="N485" s="1">
        <v>2</v>
      </c>
      <c r="O485" s="1">
        <v>8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3</v>
      </c>
      <c r="W485" s="1">
        <v>11</v>
      </c>
      <c r="X485" s="1">
        <v>0</v>
      </c>
      <c r="Y485" s="3">
        <v>70</v>
      </c>
      <c r="Z485" s="1">
        <v>2851</v>
      </c>
      <c r="AA485" s="1">
        <v>0</v>
      </c>
      <c r="AB485" s="1">
        <v>0</v>
      </c>
      <c r="AC485" s="1">
        <v>0</v>
      </c>
      <c r="AD485" s="1">
        <v>1</v>
      </c>
      <c r="AE485" s="1">
        <v>0</v>
      </c>
      <c r="AF485" s="1">
        <v>0</v>
      </c>
      <c r="AG485" s="1">
        <v>0</v>
      </c>
      <c r="AH485" s="1">
        <v>1</v>
      </c>
      <c r="AI485" s="1">
        <v>0</v>
      </c>
      <c r="AJ485" s="1">
        <v>0</v>
      </c>
      <c r="AK485" s="1">
        <v>40</v>
      </c>
      <c r="AL485" s="1">
        <v>16</v>
      </c>
      <c r="AM485" s="1">
        <v>0</v>
      </c>
    </row>
    <row r="486" spans="1:39" x14ac:dyDescent="0.25">
      <c r="A486" s="4" t="s">
        <v>551</v>
      </c>
      <c r="B486" s="1">
        <v>0</v>
      </c>
      <c r="C486" s="1">
        <v>1</v>
      </c>
      <c r="D486" s="1">
        <v>2</v>
      </c>
      <c r="E486" s="1">
        <v>28</v>
      </c>
      <c r="F486" s="1">
        <v>0</v>
      </c>
      <c r="G486" s="1">
        <v>4</v>
      </c>
      <c r="H486" s="1">
        <v>0</v>
      </c>
      <c r="I486" s="1">
        <v>0</v>
      </c>
      <c r="J486" s="1">
        <v>0</v>
      </c>
      <c r="K486" s="1">
        <v>1</v>
      </c>
      <c r="L486" s="1">
        <v>1</v>
      </c>
      <c r="M486" s="1">
        <v>0</v>
      </c>
      <c r="N486" s="1">
        <v>3</v>
      </c>
      <c r="O486" s="1">
        <v>5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3</v>
      </c>
      <c r="W486" s="1">
        <v>11</v>
      </c>
      <c r="X486" s="1">
        <v>0</v>
      </c>
      <c r="Y486" s="3">
        <v>59</v>
      </c>
      <c r="Z486" s="1">
        <v>2385</v>
      </c>
      <c r="AA486" s="1">
        <v>0</v>
      </c>
      <c r="AB486" s="1">
        <v>0</v>
      </c>
      <c r="AC486" s="1">
        <v>0</v>
      </c>
      <c r="AD486" s="1">
        <v>1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32</v>
      </c>
      <c r="AL486" s="1">
        <v>32</v>
      </c>
      <c r="AM486" s="1">
        <v>0</v>
      </c>
    </row>
    <row r="487" spans="1:39" x14ac:dyDescent="0.25">
      <c r="A487" s="4" t="s">
        <v>552</v>
      </c>
      <c r="B487" s="1">
        <v>0</v>
      </c>
      <c r="C487" s="1">
        <v>0</v>
      </c>
      <c r="D487" s="1">
        <v>6</v>
      </c>
      <c r="E487" s="1">
        <v>16</v>
      </c>
      <c r="F487" s="1">
        <v>36</v>
      </c>
      <c r="G487" s="1">
        <v>21</v>
      </c>
      <c r="H487" s="1">
        <v>20</v>
      </c>
      <c r="I487" s="1">
        <v>62</v>
      </c>
      <c r="J487" s="1">
        <v>108</v>
      </c>
      <c r="K487" s="1">
        <v>1</v>
      </c>
      <c r="L487" s="1">
        <v>4</v>
      </c>
      <c r="M487" s="1">
        <v>1</v>
      </c>
      <c r="N487" s="1">
        <v>3</v>
      </c>
      <c r="O487" s="1">
        <v>8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3</v>
      </c>
      <c r="W487" s="1">
        <v>11</v>
      </c>
      <c r="X487" s="1">
        <v>0</v>
      </c>
      <c r="Y487" s="3">
        <v>30</v>
      </c>
      <c r="Z487" s="1">
        <v>2706</v>
      </c>
      <c r="AA487" s="1">
        <v>0</v>
      </c>
      <c r="AB487" s="1">
        <v>1</v>
      </c>
      <c r="AC487" s="1">
        <v>0</v>
      </c>
      <c r="AD487" s="1">
        <v>0</v>
      </c>
      <c r="AE487" s="1">
        <v>0</v>
      </c>
      <c r="AF487" s="1">
        <v>0</v>
      </c>
      <c r="AG487" s="1">
        <v>1</v>
      </c>
      <c r="AH487" s="1">
        <v>0</v>
      </c>
      <c r="AI487" s="1">
        <v>0</v>
      </c>
      <c r="AJ487" s="1">
        <v>0</v>
      </c>
      <c r="AK487" s="1">
        <v>155</v>
      </c>
      <c r="AL487" s="1">
        <v>47</v>
      </c>
      <c r="AM487" s="1">
        <v>0</v>
      </c>
    </row>
    <row r="488" spans="1:39" x14ac:dyDescent="0.25">
      <c r="A488" s="4" t="s">
        <v>553</v>
      </c>
      <c r="B488" s="1">
        <v>1</v>
      </c>
      <c r="C488" s="1">
        <v>0</v>
      </c>
      <c r="D488" s="1">
        <v>66</v>
      </c>
      <c r="E488" s="1">
        <v>1047</v>
      </c>
      <c r="F488" s="1">
        <v>0</v>
      </c>
      <c r="G488" s="1">
        <v>140</v>
      </c>
      <c r="H488" s="1">
        <v>67</v>
      </c>
      <c r="I488" s="1">
        <v>38</v>
      </c>
      <c r="J488" s="1">
        <v>153</v>
      </c>
      <c r="K488" s="1">
        <v>2</v>
      </c>
      <c r="L488" s="1">
        <v>4</v>
      </c>
      <c r="M488" s="1">
        <v>3</v>
      </c>
      <c r="N488" s="1">
        <v>12</v>
      </c>
      <c r="O488" s="1">
        <v>8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3</v>
      </c>
      <c r="W488" s="1">
        <v>11</v>
      </c>
      <c r="X488" s="1">
        <v>0</v>
      </c>
      <c r="Y488" s="3">
        <v>35</v>
      </c>
      <c r="Z488" s="1">
        <v>2833</v>
      </c>
      <c r="AA488" s="1">
        <v>0</v>
      </c>
      <c r="AB488" s="1">
        <v>1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1</v>
      </c>
      <c r="AK488" s="1">
        <v>1292</v>
      </c>
      <c r="AL488" s="1">
        <v>1139</v>
      </c>
      <c r="AM488" s="1">
        <v>0</v>
      </c>
    </row>
    <row r="489" spans="1:39" x14ac:dyDescent="0.25">
      <c r="A489" s="4" t="s">
        <v>490</v>
      </c>
      <c r="B489" s="1">
        <v>0</v>
      </c>
      <c r="C489" s="1">
        <v>1</v>
      </c>
      <c r="D489" s="1">
        <v>49</v>
      </c>
      <c r="E489" s="1">
        <v>31</v>
      </c>
      <c r="F489" s="1">
        <v>0</v>
      </c>
      <c r="G489" s="1">
        <v>7</v>
      </c>
      <c r="H489" s="1">
        <v>2</v>
      </c>
      <c r="I489" s="1">
        <v>0</v>
      </c>
      <c r="J489" s="1">
        <v>6</v>
      </c>
      <c r="K489" s="1">
        <v>1</v>
      </c>
      <c r="L489" s="1">
        <v>1</v>
      </c>
      <c r="M489" s="1">
        <v>0</v>
      </c>
      <c r="N489" s="1">
        <v>3</v>
      </c>
      <c r="O489" s="1">
        <v>5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3</v>
      </c>
      <c r="W489" s="1">
        <v>11</v>
      </c>
      <c r="X489" s="1">
        <v>0</v>
      </c>
      <c r="Y489" s="3">
        <v>64</v>
      </c>
      <c r="Z489" s="1">
        <v>2532</v>
      </c>
      <c r="AA489" s="1">
        <v>0</v>
      </c>
      <c r="AB489" s="1">
        <v>0</v>
      </c>
      <c r="AC489" s="1">
        <v>0</v>
      </c>
      <c r="AD489" s="1">
        <v>1</v>
      </c>
      <c r="AE489" s="1">
        <v>0</v>
      </c>
      <c r="AF489" s="1">
        <v>0</v>
      </c>
      <c r="AG489" s="1">
        <v>0</v>
      </c>
      <c r="AH489" s="1">
        <v>0</v>
      </c>
      <c r="AI489" s="1">
        <v>1</v>
      </c>
      <c r="AJ489" s="1">
        <v>0</v>
      </c>
      <c r="AK489" s="1">
        <v>40</v>
      </c>
      <c r="AL489" s="1">
        <v>34</v>
      </c>
      <c r="AM489" s="1">
        <v>0</v>
      </c>
    </row>
    <row r="490" spans="1:39" x14ac:dyDescent="0.25">
      <c r="A490" s="4" t="s">
        <v>554</v>
      </c>
      <c r="B490" s="1">
        <v>0</v>
      </c>
      <c r="C490" s="1">
        <v>0</v>
      </c>
      <c r="D490" s="1">
        <v>29</v>
      </c>
      <c r="E490" s="1">
        <v>815</v>
      </c>
      <c r="F490" s="1">
        <v>10</v>
      </c>
      <c r="G490" s="1">
        <v>239</v>
      </c>
      <c r="H490" s="1">
        <v>28</v>
      </c>
      <c r="I490" s="1">
        <v>10</v>
      </c>
      <c r="J490" s="1">
        <v>108</v>
      </c>
      <c r="K490" s="1">
        <v>2</v>
      </c>
      <c r="L490" s="1">
        <v>10</v>
      </c>
      <c r="M490" s="1">
        <v>4</v>
      </c>
      <c r="N490" s="1">
        <v>12</v>
      </c>
      <c r="O490" s="1">
        <v>6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3</v>
      </c>
      <c r="W490" s="1">
        <v>11</v>
      </c>
      <c r="X490" s="1">
        <v>0</v>
      </c>
      <c r="Y490" s="3">
        <v>67</v>
      </c>
      <c r="Z490" s="1">
        <v>2758</v>
      </c>
      <c r="AA490" s="1">
        <v>0</v>
      </c>
      <c r="AB490" s="1">
        <v>0</v>
      </c>
      <c r="AC490" s="1">
        <v>0</v>
      </c>
      <c r="AD490" s="1">
        <v>0</v>
      </c>
      <c r="AE490" s="1">
        <v>1</v>
      </c>
      <c r="AF490" s="1">
        <v>0</v>
      </c>
      <c r="AG490" s="1">
        <v>0</v>
      </c>
      <c r="AH490" s="1">
        <v>1</v>
      </c>
      <c r="AI490" s="1">
        <v>0</v>
      </c>
      <c r="AJ490" s="1">
        <v>0</v>
      </c>
      <c r="AK490" s="1">
        <v>1102</v>
      </c>
      <c r="AL490" s="1">
        <v>994</v>
      </c>
      <c r="AM490" s="1">
        <v>0</v>
      </c>
    </row>
    <row r="491" spans="1:39" x14ac:dyDescent="0.25">
      <c r="A491" s="4" t="s">
        <v>555</v>
      </c>
      <c r="B491" s="1">
        <v>0</v>
      </c>
      <c r="C491" s="1">
        <v>1</v>
      </c>
      <c r="D491" s="1">
        <v>77</v>
      </c>
      <c r="E491" s="1">
        <v>225</v>
      </c>
      <c r="F491" s="1">
        <v>162</v>
      </c>
      <c r="G491" s="1">
        <v>387</v>
      </c>
      <c r="H491" s="1">
        <v>106</v>
      </c>
      <c r="I491" s="1">
        <v>36</v>
      </c>
      <c r="J491" s="1">
        <v>29</v>
      </c>
      <c r="K491" s="1">
        <v>1</v>
      </c>
      <c r="L491" s="1">
        <v>5</v>
      </c>
      <c r="M491" s="1">
        <v>10</v>
      </c>
      <c r="N491" s="1">
        <v>8</v>
      </c>
      <c r="O491" s="1">
        <v>3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3</v>
      </c>
      <c r="W491" s="1">
        <v>11</v>
      </c>
      <c r="X491" s="1">
        <v>0</v>
      </c>
      <c r="Y491" s="3">
        <v>44</v>
      </c>
      <c r="Z491" s="1">
        <v>2368</v>
      </c>
      <c r="AA491" s="1">
        <v>0</v>
      </c>
      <c r="AB491" s="1">
        <v>1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</v>
      </c>
      <c r="AI491" s="1">
        <v>0</v>
      </c>
      <c r="AJ491" s="1">
        <v>0</v>
      </c>
      <c r="AK491" s="1">
        <v>916</v>
      </c>
      <c r="AL491" s="1">
        <v>887</v>
      </c>
      <c r="AM491" s="1">
        <v>0</v>
      </c>
    </row>
    <row r="492" spans="1:39" x14ac:dyDescent="0.25">
      <c r="A492" s="4" t="s">
        <v>556</v>
      </c>
      <c r="B492" s="1">
        <v>0</v>
      </c>
      <c r="C492" s="1">
        <v>0</v>
      </c>
      <c r="D492" s="1">
        <v>77</v>
      </c>
      <c r="E492" s="1">
        <v>493</v>
      </c>
      <c r="F492" s="1">
        <v>70</v>
      </c>
      <c r="G492" s="1">
        <v>324</v>
      </c>
      <c r="H492" s="1">
        <v>146</v>
      </c>
      <c r="I492" s="1">
        <v>40</v>
      </c>
      <c r="J492" s="1">
        <v>84</v>
      </c>
      <c r="K492" s="1">
        <v>1</v>
      </c>
      <c r="L492" s="1">
        <v>3</v>
      </c>
      <c r="M492" s="1">
        <v>7</v>
      </c>
      <c r="N492" s="1">
        <v>11</v>
      </c>
      <c r="O492" s="1">
        <v>1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3</v>
      </c>
      <c r="W492" s="1">
        <v>11</v>
      </c>
      <c r="X492" s="1">
        <v>0</v>
      </c>
      <c r="Y492" s="3">
        <v>31</v>
      </c>
      <c r="Z492" s="1">
        <v>2504</v>
      </c>
      <c r="AA492" s="1">
        <v>0</v>
      </c>
      <c r="AB492" s="1">
        <v>0</v>
      </c>
      <c r="AC492" s="1">
        <v>1</v>
      </c>
      <c r="AD492" s="1">
        <v>0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0</v>
      </c>
      <c r="AK492" s="1">
        <v>1073</v>
      </c>
      <c r="AL492" s="1">
        <v>989</v>
      </c>
      <c r="AM492" s="1">
        <v>0</v>
      </c>
    </row>
    <row r="493" spans="1:39" x14ac:dyDescent="0.25">
      <c r="A493" s="4" t="s">
        <v>557</v>
      </c>
      <c r="B493" s="1">
        <v>0</v>
      </c>
      <c r="C493" s="1">
        <v>0</v>
      </c>
      <c r="D493" s="1">
        <v>71</v>
      </c>
      <c r="E493" s="1">
        <v>34</v>
      </c>
      <c r="F493" s="1">
        <v>4</v>
      </c>
      <c r="G493" s="1">
        <v>66</v>
      </c>
      <c r="H493" s="1">
        <v>3</v>
      </c>
      <c r="I493" s="1">
        <v>10</v>
      </c>
      <c r="J493" s="1">
        <v>20</v>
      </c>
      <c r="K493" s="1">
        <v>1</v>
      </c>
      <c r="L493" s="1">
        <v>2</v>
      </c>
      <c r="M493" s="1">
        <v>1</v>
      </c>
      <c r="N493" s="1">
        <v>4</v>
      </c>
      <c r="O493" s="1">
        <v>7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3</v>
      </c>
      <c r="W493" s="1">
        <v>11</v>
      </c>
      <c r="X493" s="1">
        <v>0</v>
      </c>
      <c r="Y493" s="3">
        <v>28</v>
      </c>
      <c r="Z493" s="1">
        <v>2532</v>
      </c>
      <c r="AA493" s="1">
        <v>0</v>
      </c>
      <c r="AB493" s="1">
        <v>1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1</v>
      </c>
      <c r="AI493" s="1">
        <v>0</v>
      </c>
      <c r="AJ493" s="1">
        <v>0</v>
      </c>
      <c r="AK493" s="1">
        <v>117</v>
      </c>
      <c r="AL493" s="1">
        <v>97</v>
      </c>
      <c r="AM493" s="1">
        <v>0</v>
      </c>
    </row>
    <row r="494" spans="1:39" x14ac:dyDescent="0.25">
      <c r="A494" s="4" t="s">
        <v>558</v>
      </c>
      <c r="B494" s="1">
        <v>0</v>
      </c>
      <c r="C494" s="1">
        <v>1</v>
      </c>
      <c r="D494" s="1">
        <v>49</v>
      </c>
      <c r="E494" s="1">
        <v>382</v>
      </c>
      <c r="F494" s="1">
        <v>138</v>
      </c>
      <c r="G494" s="1">
        <v>65</v>
      </c>
      <c r="H494" s="1">
        <v>60</v>
      </c>
      <c r="I494" s="1">
        <v>26</v>
      </c>
      <c r="J494" s="1">
        <v>59</v>
      </c>
      <c r="K494" s="1">
        <v>6</v>
      </c>
      <c r="L494" s="1">
        <v>5</v>
      </c>
      <c r="M494" s="1">
        <v>2</v>
      </c>
      <c r="N494" s="1">
        <v>12</v>
      </c>
      <c r="O494" s="1">
        <v>5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3</v>
      </c>
      <c r="W494" s="1">
        <v>11</v>
      </c>
      <c r="X494" s="1">
        <v>0</v>
      </c>
      <c r="Y494" s="3">
        <v>61</v>
      </c>
      <c r="Z494" s="1">
        <v>2719</v>
      </c>
      <c r="AA494" s="1">
        <v>1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1</v>
      </c>
      <c r="AI494" s="1">
        <v>0</v>
      </c>
      <c r="AJ494" s="1">
        <v>0</v>
      </c>
      <c r="AK494" s="1">
        <v>671</v>
      </c>
      <c r="AL494" s="1">
        <v>612</v>
      </c>
      <c r="AM494" s="1">
        <v>0</v>
      </c>
    </row>
    <row r="495" spans="1:39" x14ac:dyDescent="0.25">
      <c r="A495" s="4" t="s">
        <v>559</v>
      </c>
      <c r="B495" s="1">
        <v>1</v>
      </c>
      <c r="C495" s="1">
        <v>0</v>
      </c>
      <c r="D495" s="1">
        <v>97</v>
      </c>
      <c r="E495" s="1">
        <v>127</v>
      </c>
      <c r="F495" s="1">
        <v>1</v>
      </c>
      <c r="G495" s="1">
        <v>56</v>
      </c>
      <c r="H495" s="1">
        <v>0</v>
      </c>
      <c r="I495" s="1">
        <v>1</v>
      </c>
      <c r="J495" s="1">
        <v>31</v>
      </c>
      <c r="K495" s="1">
        <v>3</v>
      </c>
      <c r="L495" s="1">
        <v>4</v>
      </c>
      <c r="M495" s="1">
        <v>2</v>
      </c>
      <c r="N495" s="1">
        <v>3</v>
      </c>
      <c r="O495" s="1">
        <v>7</v>
      </c>
      <c r="P495" s="1">
        <v>1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3</v>
      </c>
      <c r="W495" s="1">
        <v>11</v>
      </c>
      <c r="X495" s="1">
        <v>0</v>
      </c>
      <c r="Y495" s="3">
        <v>39</v>
      </c>
      <c r="Z495" s="1">
        <v>2559</v>
      </c>
      <c r="AA495" s="1">
        <v>0</v>
      </c>
      <c r="AB495" s="1">
        <v>0</v>
      </c>
      <c r="AC495" s="1">
        <v>0</v>
      </c>
      <c r="AD495" s="1">
        <v>1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1</v>
      </c>
      <c r="AK495" s="1">
        <v>185</v>
      </c>
      <c r="AL495" s="1">
        <v>154</v>
      </c>
      <c r="AM495" s="1">
        <v>1</v>
      </c>
    </row>
    <row r="496" spans="1:39" x14ac:dyDescent="0.25">
      <c r="A496" s="4" t="s">
        <v>560</v>
      </c>
      <c r="B496" s="1">
        <v>0</v>
      </c>
      <c r="C496" s="1">
        <v>1</v>
      </c>
      <c r="D496" s="1">
        <v>6</v>
      </c>
      <c r="E496" s="1">
        <v>325</v>
      </c>
      <c r="F496" s="1">
        <v>83</v>
      </c>
      <c r="G496" s="1">
        <v>300</v>
      </c>
      <c r="H496" s="1">
        <v>86</v>
      </c>
      <c r="I496" s="1">
        <v>58</v>
      </c>
      <c r="J496" s="1">
        <v>91</v>
      </c>
      <c r="K496" s="1">
        <v>1</v>
      </c>
      <c r="L496" s="1">
        <v>6</v>
      </c>
      <c r="M496" s="1">
        <v>4</v>
      </c>
      <c r="N496" s="1">
        <v>12</v>
      </c>
      <c r="O496" s="1">
        <v>3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3</v>
      </c>
      <c r="W496" s="1">
        <v>11</v>
      </c>
      <c r="X496" s="1">
        <v>0</v>
      </c>
      <c r="Y496" s="3">
        <v>41</v>
      </c>
      <c r="Z496" s="1">
        <v>2617</v>
      </c>
      <c r="AA496" s="1">
        <v>0</v>
      </c>
      <c r="AB496" s="1">
        <v>0</v>
      </c>
      <c r="AC496" s="1">
        <v>1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v>852</v>
      </c>
      <c r="AL496" s="1">
        <v>761</v>
      </c>
      <c r="AM496" s="1">
        <v>0</v>
      </c>
    </row>
    <row r="497" spans="1:39" x14ac:dyDescent="0.25">
      <c r="A497" s="4" t="s">
        <v>561</v>
      </c>
      <c r="B497" s="1">
        <v>0</v>
      </c>
      <c r="C497" s="1">
        <v>2</v>
      </c>
      <c r="D497" s="1">
        <v>93</v>
      </c>
      <c r="E497" s="1">
        <v>238</v>
      </c>
      <c r="F497" s="1">
        <v>17</v>
      </c>
      <c r="G497" s="1">
        <v>68</v>
      </c>
      <c r="H497" s="1">
        <v>8</v>
      </c>
      <c r="I497" s="1">
        <v>10</v>
      </c>
      <c r="J497" s="1">
        <v>6</v>
      </c>
      <c r="K497" s="1">
        <v>3</v>
      </c>
      <c r="L497" s="1">
        <v>6</v>
      </c>
      <c r="M497" s="1">
        <v>2</v>
      </c>
      <c r="N497" s="1">
        <v>5</v>
      </c>
      <c r="O497" s="1">
        <v>7</v>
      </c>
      <c r="P497" s="1">
        <v>0</v>
      </c>
      <c r="Q497" s="1">
        <v>1</v>
      </c>
      <c r="R497" s="1">
        <v>0</v>
      </c>
      <c r="S497" s="1">
        <v>0</v>
      </c>
      <c r="T497" s="1">
        <v>0</v>
      </c>
      <c r="U497" s="1">
        <v>0</v>
      </c>
      <c r="V497" s="1">
        <v>3</v>
      </c>
      <c r="W497" s="1">
        <v>11</v>
      </c>
      <c r="X497" s="1">
        <v>0</v>
      </c>
      <c r="Y497" s="3">
        <v>56</v>
      </c>
      <c r="Z497" s="1">
        <v>2411</v>
      </c>
      <c r="AA497" s="1">
        <v>0</v>
      </c>
      <c r="AB497" s="1">
        <v>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>
        <v>0</v>
      </c>
      <c r="AJ497" s="1">
        <v>0</v>
      </c>
      <c r="AK497" s="1">
        <v>341</v>
      </c>
      <c r="AL497" s="1">
        <v>335</v>
      </c>
      <c r="AM497" s="1">
        <v>1</v>
      </c>
    </row>
    <row r="498" spans="1:39" x14ac:dyDescent="0.25">
      <c r="A498" s="4" t="s">
        <v>562</v>
      </c>
      <c r="B498" s="1">
        <v>0</v>
      </c>
      <c r="C498" s="1">
        <v>0</v>
      </c>
      <c r="D498" s="1">
        <v>78</v>
      </c>
      <c r="E498" s="1">
        <v>1168</v>
      </c>
      <c r="F498" s="1">
        <v>92</v>
      </c>
      <c r="G498" s="1">
        <v>408</v>
      </c>
      <c r="H498" s="1">
        <v>72</v>
      </c>
      <c r="I498" s="1">
        <v>129</v>
      </c>
      <c r="J498" s="1">
        <v>55</v>
      </c>
      <c r="K498" s="1">
        <v>1</v>
      </c>
      <c r="L498" s="1">
        <v>5</v>
      </c>
      <c r="M498" s="1">
        <v>6</v>
      </c>
      <c r="N498" s="1">
        <v>7</v>
      </c>
      <c r="O498" s="1">
        <v>1</v>
      </c>
      <c r="P498" s="1">
        <v>0</v>
      </c>
      <c r="Q498" s="1">
        <v>0</v>
      </c>
      <c r="R498" s="1">
        <v>1</v>
      </c>
      <c r="S498" s="1">
        <v>0</v>
      </c>
      <c r="T498" s="1">
        <v>0</v>
      </c>
      <c r="U498" s="1">
        <v>0</v>
      </c>
      <c r="V498" s="1">
        <v>3</v>
      </c>
      <c r="W498" s="1">
        <v>11</v>
      </c>
      <c r="X498" s="1">
        <v>0</v>
      </c>
      <c r="Y498" s="3">
        <v>61</v>
      </c>
      <c r="Z498" s="1">
        <v>2263</v>
      </c>
      <c r="AA498" s="1">
        <v>0</v>
      </c>
      <c r="AB498" s="1">
        <v>0</v>
      </c>
      <c r="AC498" s="1">
        <v>0</v>
      </c>
      <c r="AD498" s="1">
        <v>1</v>
      </c>
      <c r="AE498" s="1">
        <v>0</v>
      </c>
      <c r="AF498" s="1">
        <v>0</v>
      </c>
      <c r="AG498" s="1">
        <v>0</v>
      </c>
      <c r="AH498" s="1">
        <v>0</v>
      </c>
      <c r="AI498" s="1">
        <v>1</v>
      </c>
      <c r="AJ498" s="1">
        <v>0</v>
      </c>
      <c r="AK498" s="1">
        <v>1869</v>
      </c>
      <c r="AL498" s="1">
        <v>1814</v>
      </c>
      <c r="AM498" s="1">
        <v>1</v>
      </c>
    </row>
    <row r="499" spans="1:39" x14ac:dyDescent="0.25">
      <c r="A499" s="4" t="s">
        <v>563</v>
      </c>
      <c r="B499" s="1">
        <v>0</v>
      </c>
      <c r="C499" s="1">
        <v>1</v>
      </c>
      <c r="D499" s="1">
        <v>62</v>
      </c>
      <c r="E499" s="1">
        <v>284</v>
      </c>
      <c r="F499" s="1">
        <v>0</v>
      </c>
      <c r="G499" s="1">
        <v>55</v>
      </c>
      <c r="H499" s="1">
        <v>0</v>
      </c>
      <c r="I499" s="1">
        <v>6</v>
      </c>
      <c r="J499" s="1">
        <v>52</v>
      </c>
      <c r="K499" s="1">
        <v>4</v>
      </c>
      <c r="L499" s="1">
        <v>6</v>
      </c>
      <c r="M499" s="1">
        <v>2</v>
      </c>
      <c r="N499" s="1">
        <v>5</v>
      </c>
      <c r="O499" s="1">
        <v>8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3</v>
      </c>
      <c r="W499" s="1">
        <v>11</v>
      </c>
      <c r="X499" s="1">
        <v>0</v>
      </c>
      <c r="Y499" s="3">
        <v>74</v>
      </c>
      <c r="Z499" s="1">
        <v>2573</v>
      </c>
      <c r="AA499" s="1">
        <v>0</v>
      </c>
      <c r="AB499" s="1">
        <v>0</v>
      </c>
      <c r="AC499" s="1">
        <v>0</v>
      </c>
      <c r="AD499" s="1">
        <v>1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1</v>
      </c>
      <c r="AK499" s="1">
        <v>345</v>
      </c>
      <c r="AL499" s="1">
        <v>293</v>
      </c>
      <c r="AM499" s="1">
        <v>0</v>
      </c>
    </row>
    <row r="500" spans="1:39" x14ac:dyDescent="0.25">
      <c r="A500" s="4" t="s">
        <v>564</v>
      </c>
      <c r="B500" s="1">
        <v>0</v>
      </c>
      <c r="C500" s="1">
        <v>0</v>
      </c>
      <c r="D500" s="1">
        <v>47</v>
      </c>
      <c r="E500" s="1">
        <v>1288</v>
      </c>
      <c r="F500" s="1">
        <v>20</v>
      </c>
      <c r="G500" s="1">
        <v>613</v>
      </c>
      <c r="H500" s="1">
        <v>80</v>
      </c>
      <c r="I500" s="1">
        <v>61</v>
      </c>
      <c r="J500" s="1">
        <v>27</v>
      </c>
      <c r="K500" s="1">
        <v>1</v>
      </c>
      <c r="L500" s="1">
        <v>5</v>
      </c>
      <c r="M500" s="1">
        <v>7</v>
      </c>
      <c r="N500" s="1">
        <v>9</v>
      </c>
      <c r="O500" s="1">
        <v>2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3</v>
      </c>
      <c r="W500" s="1">
        <v>11</v>
      </c>
      <c r="X500" s="1">
        <v>0</v>
      </c>
      <c r="Y500" s="3">
        <v>45</v>
      </c>
      <c r="Z500" s="1">
        <v>2600</v>
      </c>
      <c r="AA500" s="1">
        <v>0</v>
      </c>
      <c r="AB500" s="1">
        <v>0</v>
      </c>
      <c r="AC500" s="1">
        <v>1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>
        <v>2062</v>
      </c>
      <c r="AL500" s="1">
        <v>2035</v>
      </c>
      <c r="AM500" s="1">
        <v>0</v>
      </c>
    </row>
    <row r="501" spans="1:39" x14ac:dyDescent="0.25">
      <c r="A501" s="4" t="s">
        <v>565</v>
      </c>
      <c r="B501" s="1">
        <v>1</v>
      </c>
      <c r="C501" s="1">
        <v>1</v>
      </c>
      <c r="D501" s="1">
        <v>9</v>
      </c>
      <c r="E501" s="1">
        <v>65</v>
      </c>
      <c r="F501" s="1">
        <v>0</v>
      </c>
      <c r="G501" s="1">
        <v>46</v>
      </c>
      <c r="H501" s="1">
        <v>4</v>
      </c>
      <c r="I501" s="1">
        <v>3</v>
      </c>
      <c r="J501" s="1">
        <v>20</v>
      </c>
      <c r="K501" s="1">
        <v>4</v>
      </c>
      <c r="L501" s="1">
        <v>3</v>
      </c>
      <c r="M501" s="1">
        <v>1</v>
      </c>
      <c r="N501" s="1">
        <v>3</v>
      </c>
      <c r="O501" s="1">
        <v>8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3</v>
      </c>
      <c r="W501" s="1">
        <v>11</v>
      </c>
      <c r="X501" s="1">
        <v>0</v>
      </c>
      <c r="Y501" s="3">
        <v>59</v>
      </c>
      <c r="Z501" s="1">
        <v>2670</v>
      </c>
      <c r="AA501" s="1">
        <v>0</v>
      </c>
      <c r="AB501" s="1">
        <v>1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1</v>
      </c>
      <c r="AI501" s="1">
        <v>0</v>
      </c>
      <c r="AJ501" s="1">
        <v>0</v>
      </c>
      <c r="AK501" s="1">
        <v>118</v>
      </c>
      <c r="AL501" s="1">
        <v>98</v>
      </c>
      <c r="AM501" s="1">
        <v>0</v>
      </c>
    </row>
    <row r="502" spans="1:39" x14ac:dyDescent="0.25">
      <c r="A502" s="4" t="s">
        <v>566</v>
      </c>
      <c r="B502" s="1">
        <v>1</v>
      </c>
      <c r="C502" s="1">
        <v>0</v>
      </c>
      <c r="D502" s="1">
        <v>77</v>
      </c>
      <c r="E502" s="1">
        <v>11</v>
      </c>
      <c r="F502" s="1">
        <v>7</v>
      </c>
      <c r="G502" s="1">
        <v>9</v>
      </c>
      <c r="H502" s="1">
        <v>3</v>
      </c>
      <c r="I502" s="1">
        <v>1</v>
      </c>
      <c r="J502" s="1">
        <v>11</v>
      </c>
      <c r="K502" s="1">
        <v>1</v>
      </c>
      <c r="L502" s="1">
        <v>1</v>
      </c>
      <c r="M502" s="1">
        <v>0</v>
      </c>
      <c r="N502" s="1">
        <v>3</v>
      </c>
      <c r="O502" s="1">
        <v>7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3</v>
      </c>
      <c r="W502" s="1">
        <v>11</v>
      </c>
      <c r="X502" s="1">
        <v>0</v>
      </c>
      <c r="Y502" s="3">
        <v>30</v>
      </c>
      <c r="Z502" s="1">
        <v>2523</v>
      </c>
      <c r="AA502" s="1">
        <v>0</v>
      </c>
      <c r="AB502" s="1">
        <v>0</v>
      </c>
      <c r="AC502" s="1">
        <v>1</v>
      </c>
      <c r="AD502" s="1">
        <v>0</v>
      </c>
      <c r="AE502" s="1">
        <v>0</v>
      </c>
      <c r="AF502" s="1">
        <v>0</v>
      </c>
      <c r="AG502" s="1">
        <v>0</v>
      </c>
      <c r="AH502" s="1">
        <v>1</v>
      </c>
      <c r="AI502" s="1">
        <v>0</v>
      </c>
      <c r="AJ502" s="1">
        <v>0</v>
      </c>
      <c r="AK502" s="1">
        <v>31</v>
      </c>
      <c r="AL502" s="1">
        <v>20</v>
      </c>
      <c r="AM502" s="1">
        <v>0</v>
      </c>
    </row>
    <row r="503" spans="1:39" x14ac:dyDescent="0.25">
      <c r="A503" s="4" t="s">
        <v>567</v>
      </c>
      <c r="B503" s="1">
        <v>0</v>
      </c>
      <c r="C503" s="1">
        <v>0</v>
      </c>
      <c r="D503" s="1">
        <v>24</v>
      </c>
      <c r="E503" s="1">
        <v>227</v>
      </c>
      <c r="F503" s="1">
        <v>23</v>
      </c>
      <c r="G503" s="1">
        <v>389</v>
      </c>
      <c r="H503" s="1">
        <v>42</v>
      </c>
      <c r="I503" s="1">
        <v>21</v>
      </c>
      <c r="J503" s="1">
        <v>75</v>
      </c>
      <c r="K503" s="1">
        <v>1</v>
      </c>
      <c r="L503" s="1">
        <v>4</v>
      </c>
      <c r="M503" s="1">
        <v>5</v>
      </c>
      <c r="N503" s="1">
        <v>7</v>
      </c>
      <c r="O503" s="1">
        <v>2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3</v>
      </c>
      <c r="W503" s="1">
        <v>11</v>
      </c>
      <c r="X503" s="1">
        <v>0</v>
      </c>
      <c r="Y503" s="3">
        <v>61</v>
      </c>
      <c r="Z503" s="1">
        <v>2469</v>
      </c>
      <c r="AA503" s="1">
        <v>0</v>
      </c>
      <c r="AB503" s="1">
        <v>0</v>
      </c>
      <c r="AC503" s="1">
        <v>0</v>
      </c>
      <c r="AD503" s="1">
        <v>1</v>
      </c>
      <c r="AE503" s="1">
        <v>0</v>
      </c>
      <c r="AF503" s="1">
        <v>0</v>
      </c>
      <c r="AG503" s="1">
        <v>0</v>
      </c>
      <c r="AH503" s="1">
        <v>1</v>
      </c>
      <c r="AI503" s="1">
        <v>0</v>
      </c>
      <c r="AJ503" s="1">
        <v>0</v>
      </c>
      <c r="AK503" s="1">
        <v>702</v>
      </c>
      <c r="AL503" s="1">
        <v>627</v>
      </c>
      <c r="AM503" s="1">
        <v>0</v>
      </c>
    </row>
    <row r="504" spans="1:39" x14ac:dyDescent="0.25">
      <c r="A504" s="4" t="s">
        <v>568</v>
      </c>
      <c r="B504" s="1">
        <v>0</v>
      </c>
      <c r="C504" s="1">
        <v>0</v>
      </c>
      <c r="D504" s="1">
        <v>19</v>
      </c>
      <c r="E504" s="1">
        <v>1035</v>
      </c>
      <c r="F504" s="1">
        <v>134</v>
      </c>
      <c r="G504" s="1">
        <v>670</v>
      </c>
      <c r="H504" s="1">
        <v>25</v>
      </c>
      <c r="I504" s="1">
        <v>38</v>
      </c>
      <c r="J504" s="1">
        <v>0</v>
      </c>
      <c r="K504" s="1">
        <v>1</v>
      </c>
      <c r="L504" s="1">
        <v>6</v>
      </c>
      <c r="M504" s="1">
        <v>3</v>
      </c>
      <c r="N504" s="1">
        <v>10</v>
      </c>
      <c r="O504" s="1">
        <v>3</v>
      </c>
      <c r="P504" s="1">
        <v>0</v>
      </c>
      <c r="Q504" s="1">
        <v>0</v>
      </c>
      <c r="R504" s="1">
        <v>1</v>
      </c>
      <c r="S504" s="1">
        <v>1</v>
      </c>
      <c r="T504" s="1">
        <v>0</v>
      </c>
      <c r="U504" s="1">
        <v>0</v>
      </c>
      <c r="V504" s="1">
        <v>3</v>
      </c>
      <c r="W504" s="1">
        <v>11</v>
      </c>
      <c r="X504" s="1">
        <v>0</v>
      </c>
      <c r="Y504" s="3">
        <v>76</v>
      </c>
      <c r="Z504" s="1">
        <v>2279</v>
      </c>
      <c r="AA504" s="1">
        <v>0</v>
      </c>
      <c r="AB504" s="1">
        <v>1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1</v>
      </c>
      <c r="AJ504" s="1">
        <v>0</v>
      </c>
      <c r="AK504" s="1">
        <v>1902</v>
      </c>
      <c r="AL504" s="1">
        <v>1902</v>
      </c>
      <c r="AM504" s="1">
        <v>2</v>
      </c>
    </row>
    <row r="505" spans="1:39" x14ac:dyDescent="0.25">
      <c r="A505" s="4" t="s">
        <v>569</v>
      </c>
      <c r="B505" s="1">
        <v>1</v>
      </c>
      <c r="C505" s="1">
        <v>1</v>
      </c>
      <c r="D505" s="1">
        <v>67</v>
      </c>
      <c r="E505" s="1">
        <v>27</v>
      </c>
      <c r="F505" s="1">
        <v>1</v>
      </c>
      <c r="G505" s="1">
        <v>12</v>
      </c>
      <c r="H505" s="1">
        <v>2</v>
      </c>
      <c r="I505" s="1">
        <v>0</v>
      </c>
      <c r="J505" s="1">
        <v>10</v>
      </c>
      <c r="K505" s="1">
        <v>2</v>
      </c>
      <c r="L505" s="1">
        <v>2</v>
      </c>
      <c r="M505" s="1">
        <v>0</v>
      </c>
      <c r="N505" s="1">
        <v>3</v>
      </c>
      <c r="O505" s="1">
        <v>7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3</v>
      </c>
      <c r="W505" s="1">
        <v>11</v>
      </c>
      <c r="X505" s="1">
        <v>0</v>
      </c>
      <c r="Y505" s="3">
        <v>55</v>
      </c>
      <c r="Z505" s="1">
        <v>2312</v>
      </c>
      <c r="AA505" s="1">
        <v>1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1</v>
      </c>
      <c r="AI505" s="1">
        <v>0</v>
      </c>
      <c r="AJ505" s="1">
        <v>0</v>
      </c>
      <c r="AK505" s="1">
        <v>42</v>
      </c>
      <c r="AL505" s="1">
        <v>32</v>
      </c>
      <c r="AM505" s="1">
        <v>0</v>
      </c>
    </row>
    <row r="506" spans="1:39" x14ac:dyDescent="0.25">
      <c r="A506" s="4" t="s">
        <v>570</v>
      </c>
      <c r="B506" s="1">
        <v>0</v>
      </c>
      <c r="C506" s="1">
        <v>0</v>
      </c>
      <c r="D506" s="1">
        <v>95</v>
      </c>
      <c r="E506" s="1">
        <v>982</v>
      </c>
      <c r="F506" s="1">
        <v>73</v>
      </c>
      <c r="G506" s="1">
        <v>351</v>
      </c>
      <c r="H506" s="1">
        <v>56</v>
      </c>
      <c r="I506" s="1">
        <v>14</v>
      </c>
      <c r="J506" s="1">
        <v>175</v>
      </c>
      <c r="K506" s="1">
        <v>1</v>
      </c>
      <c r="L506" s="1">
        <v>2</v>
      </c>
      <c r="M506" s="1">
        <v>4</v>
      </c>
      <c r="N506" s="1">
        <v>6</v>
      </c>
      <c r="O506" s="1">
        <v>5</v>
      </c>
      <c r="P506" s="1">
        <v>1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3</v>
      </c>
      <c r="W506" s="1">
        <v>11</v>
      </c>
      <c r="X506" s="1">
        <v>0</v>
      </c>
      <c r="Y506" s="3">
        <v>33</v>
      </c>
      <c r="Z506" s="1">
        <v>2279</v>
      </c>
      <c r="AA506" s="1">
        <v>0</v>
      </c>
      <c r="AB506" s="1">
        <v>0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1</v>
      </c>
      <c r="AJ506" s="1">
        <v>0</v>
      </c>
      <c r="AK506" s="1">
        <v>1476</v>
      </c>
      <c r="AL506" s="1">
        <v>1301</v>
      </c>
      <c r="AM506" s="1">
        <v>1</v>
      </c>
    </row>
    <row r="507" spans="1:39" x14ac:dyDescent="0.25">
      <c r="A507" s="4" t="s">
        <v>571</v>
      </c>
      <c r="B507" s="1">
        <v>0</v>
      </c>
      <c r="C507" s="1">
        <v>0</v>
      </c>
      <c r="D507" s="1">
        <v>48</v>
      </c>
      <c r="E507" s="1">
        <v>179</v>
      </c>
      <c r="F507" s="1">
        <v>2</v>
      </c>
      <c r="G507" s="1">
        <v>64</v>
      </c>
      <c r="H507" s="1">
        <v>38</v>
      </c>
      <c r="I507" s="1">
        <v>17</v>
      </c>
      <c r="J507" s="1">
        <v>58</v>
      </c>
      <c r="K507" s="1">
        <v>1</v>
      </c>
      <c r="L507" s="1">
        <v>5</v>
      </c>
      <c r="M507" s="1">
        <v>1</v>
      </c>
      <c r="N507" s="1">
        <v>6</v>
      </c>
      <c r="O507" s="1">
        <v>5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3</v>
      </c>
      <c r="W507" s="1">
        <v>11</v>
      </c>
      <c r="X507" s="1">
        <v>0</v>
      </c>
      <c r="Y507" s="3">
        <v>29</v>
      </c>
      <c r="Z507" s="1">
        <v>2476</v>
      </c>
      <c r="AA507" s="1">
        <v>0</v>
      </c>
      <c r="AB507" s="1">
        <v>1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1</v>
      </c>
      <c r="AI507" s="1">
        <v>0</v>
      </c>
      <c r="AJ507" s="1">
        <v>0</v>
      </c>
      <c r="AK507" s="1">
        <v>300</v>
      </c>
      <c r="AL507" s="1">
        <v>242</v>
      </c>
      <c r="AM507" s="1">
        <v>0</v>
      </c>
    </row>
    <row r="508" spans="1:39" x14ac:dyDescent="0.25">
      <c r="A508" s="4" t="s">
        <v>572</v>
      </c>
      <c r="B508" s="1">
        <v>0</v>
      </c>
      <c r="C508" s="1">
        <v>0</v>
      </c>
      <c r="D508" s="1">
        <v>73</v>
      </c>
      <c r="E508" s="1">
        <v>1379</v>
      </c>
      <c r="F508" s="1">
        <v>33</v>
      </c>
      <c r="G508" s="1">
        <v>216</v>
      </c>
      <c r="H508" s="1">
        <v>0</v>
      </c>
      <c r="I508" s="1">
        <v>33</v>
      </c>
      <c r="J508" s="1">
        <v>66</v>
      </c>
      <c r="K508" s="1">
        <v>1</v>
      </c>
      <c r="L508" s="1">
        <v>2</v>
      </c>
      <c r="M508" s="1">
        <v>4</v>
      </c>
      <c r="N508" s="1">
        <v>9</v>
      </c>
      <c r="O508" s="1">
        <v>6</v>
      </c>
      <c r="P508" s="1">
        <v>0</v>
      </c>
      <c r="Q508" s="1">
        <v>1</v>
      </c>
      <c r="R508" s="1">
        <v>1</v>
      </c>
      <c r="S508" s="1">
        <v>0</v>
      </c>
      <c r="T508" s="1">
        <v>0</v>
      </c>
      <c r="U508" s="1">
        <v>0</v>
      </c>
      <c r="V508" s="1">
        <v>3</v>
      </c>
      <c r="W508" s="1">
        <v>11</v>
      </c>
      <c r="X508" s="1">
        <v>0</v>
      </c>
      <c r="Y508" s="3">
        <v>67</v>
      </c>
      <c r="Z508" s="1">
        <v>2796</v>
      </c>
      <c r="AA508" s="1">
        <v>0</v>
      </c>
      <c r="AB508" s="1">
        <v>1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1</v>
      </c>
      <c r="AI508" s="1">
        <v>0</v>
      </c>
      <c r="AJ508" s="1">
        <v>0</v>
      </c>
      <c r="AK508" s="1">
        <v>1661</v>
      </c>
      <c r="AL508" s="1">
        <v>1595</v>
      </c>
      <c r="AM508" s="1">
        <v>2</v>
      </c>
    </row>
    <row r="509" spans="1:39" x14ac:dyDescent="0.25">
      <c r="A509" s="4" t="s">
        <v>573</v>
      </c>
      <c r="B509" s="1">
        <v>1</v>
      </c>
      <c r="C509" s="1">
        <v>0</v>
      </c>
      <c r="D509" s="1">
        <v>35</v>
      </c>
      <c r="E509" s="1">
        <v>32</v>
      </c>
      <c r="F509" s="1">
        <v>1</v>
      </c>
      <c r="G509" s="1">
        <v>64</v>
      </c>
      <c r="H509" s="1">
        <v>16</v>
      </c>
      <c r="I509" s="1">
        <v>12</v>
      </c>
      <c r="J509" s="1">
        <v>85</v>
      </c>
      <c r="K509" s="1">
        <v>3</v>
      </c>
      <c r="L509" s="1">
        <v>2</v>
      </c>
      <c r="M509" s="1">
        <v>2</v>
      </c>
      <c r="N509" s="1">
        <v>3</v>
      </c>
      <c r="O509" s="1">
        <v>6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3</v>
      </c>
      <c r="W509" s="1">
        <v>11</v>
      </c>
      <c r="X509" s="1">
        <v>1</v>
      </c>
      <c r="Y509" s="3">
        <v>33</v>
      </c>
      <c r="Z509" s="1">
        <v>2818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1</v>
      </c>
      <c r="AI509" s="1">
        <v>0</v>
      </c>
      <c r="AJ509" s="1">
        <v>0</v>
      </c>
      <c r="AK509" s="1">
        <v>125</v>
      </c>
      <c r="AL509" s="1">
        <v>40</v>
      </c>
      <c r="AM509" s="1">
        <v>0</v>
      </c>
    </row>
    <row r="510" spans="1:39" x14ac:dyDescent="0.25">
      <c r="A510" s="4" t="s">
        <v>574</v>
      </c>
      <c r="B510" s="1">
        <v>1</v>
      </c>
      <c r="C510" s="1">
        <v>0</v>
      </c>
      <c r="D510" s="1">
        <v>76</v>
      </c>
      <c r="E510" s="1">
        <v>8</v>
      </c>
      <c r="F510" s="1">
        <v>4</v>
      </c>
      <c r="G510" s="1">
        <v>15</v>
      </c>
      <c r="H510" s="1">
        <v>7</v>
      </c>
      <c r="I510" s="1">
        <v>6</v>
      </c>
      <c r="J510" s="1">
        <v>2</v>
      </c>
      <c r="K510" s="1">
        <v>1</v>
      </c>
      <c r="L510" s="1">
        <v>1</v>
      </c>
      <c r="M510" s="1">
        <v>0</v>
      </c>
      <c r="N510" s="1">
        <v>3</v>
      </c>
      <c r="O510" s="1">
        <v>8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3</v>
      </c>
      <c r="W510" s="1">
        <v>11</v>
      </c>
      <c r="X510" s="1">
        <v>0</v>
      </c>
      <c r="Y510" s="3">
        <v>34</v>
      </c>
      <c r="Z510" s="1">
        <v>2731</v>
      </c>
      <c r="AA510" s="1">
        <v>0</v>
      </c>
      <c r="AB510" s="1">
        <v>1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1</v>
      </c>
      <c r="AI510" s="1">
        <v>0</v>
      </c>
      <c r="AJ510" s="1">
        <v>0</v>
      </c>
      <c r="AK510" s="1">
        <v>40</v>
      </c>
      <c r="AL510" s="1">
        <v>38</v>
      </c>
      <c r="AM510" s="1">
        <v>0</v>
      </c>
    </row>
    <row r="511" spans="1:39" x14ac:dyDescent="0.25">
      <c r="A511" s="4" t="s">
        <v>575</v>
      </c>
      <c r="B511" s="1">
        <v>0</v>
      </c>
      <c r="C511" s="1">
        <v>0</v>
      </c>
      <c r="D511" s="1">
        <v>20</v>
      </c>
      <c r="E511" s="1">
        <v>881</v>
      </c>
      <c r="F511" s="1">
        <v>38</v>
      </c>
      <c r="G511" s="1">
        <v>319</v>
      </c>
      <c r="H511" s="1">
        <v>16</v>
      </c>
      <c r="I511" s="1">
        <v>25</v>
      </c>
      <c r="J511" s="1">
        <v>12</v>
      </c>
      <c r="K511" s="1">
        <v>1</v>
      </c>
      <c r="L511" s="1">
        <v>4</v>
      </c>
      <c r="M511" s="1">
        <v>5</v>
      </c>
      <c r="N511" s="1">
        <v>10</v>
      </c>
      <c r="O511" s="1">
        <v>2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3</v>
      </c>
      <c r="W511" s="1">
        <v>11</v>
      </c>
      <c r="X511" s="1">
        <v>0</v>
      </c>
      <c r="Y511" s="3">
        <v>62</v>
      </c>
      <c r="Z511" s="1">
        <v>2373</v>
      </c>
      <c r="AA511" s="1">
        <v>0</v>
      </c>
      <c r="AB511" s="1">
        <v>0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1279</v>
      </c>
      <c r="AL511" s="1">
        <v>1267</v>
      </c>
      <c r="AM511" s="1">
        <v>0</v>
      </c>
    </row>
    <row r="512" spans="1:39" x14ac:dyDescent="0.25">
      <c r="A512" s="4" t="s">
        <v>576</v>
      </c>
      <c r="B512" s="1">
        <v>0</v>
      </c>
      <c r="C512" s="1">
        <v>0</v>
      </c>
      <c r="D512" s="1">
        <v>72</v>
      </c>
      <c r="E512" s="1">
        <v>141</v>
      </c>
      <c r="F512" s="1">
        <v>15</v>
      </c>
      <c r="G512" s="1">
        <v>153</v>
      </c>
      <c r="H512" s="1">
        <v>67</v>
      </c>
      <c r="I512" s="1">
        <v>31</v>
      </c>
      <c r="J512" s="1">
        <v>35</v>
      </c>
      <c r="K512" s="1">
        <v>1</v>
      </c>
      <c r="L512" s="1">
        <v>4</v>
      </c>
      <c r="M512" s="1">
        <v>4</v>
      </c>
      <c r="N512" s="1">
        <v>6</v>
      </c>
      <c r="O512" s="1">
        <v>3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3</v>
      </c>
      <c r="W512" s="1">
        <v>11</v>
      </c>
      <c r="X512" s="1">
        <v>0</v>
      </c>
      <c r="Y512" s="3">
        <v>43</v>
      </c>
      <c r="Z512" s="1">
        <v>2180</v>
      </c>
      <c r="AA512" s="1">
        <v>0</v>
      </c>
      <c r="AB512" s="1">
        <v>1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1</v>
      </c>
      <c r="AJ512" s="1">
        <v>0</v>
      </c>
      <c r="AK512" s="1">
        <v>407</v>
      </c>
      <c r="AL512" s="1">
        <v>372</v>
      </c>
      <c r="AM512" s="1">
        <v>0</v>
      </c>
    </row>
    <row r="513" spans="1:39" x14ac:dyDescent="0.25">
      <c r="A513" s="4" t="s">
        <v>577</v>
      </c>
      <c r="B513" s="1">
        <v>0</v>
      </c>
      <c r="C513" s="1">
        <v>0</v>
      </c>
      <c r="D513" s="1">
        <v>20</v>
      </c>
      <c r="E513" s="1">
        <v>1000</v>
      </c>
      <c r="F513" s="1">
        <v>155</v>
      </c>
      <c r="G513" s="1">
        <v>379</v>
      </c>
      <c r="H513" s="1">
        <v>224</v>
      </c>
      <c r="I513" s="1">
        <v>17</v>
      </c>
      <c r="J513" s="1">
        <v>120</v>
      </c>
      <c r="K513" s="1">
        <v>1</v>
      </c>
      <c r="L513" s="1">
        <v>4</v>
      </c>
      <c r="M513" s="1">
        <v>8</v>
      </c>
      <c r="N513" s="1">
        <v>4</v>
      </c>
      <c r="O513" s="1">
        <v>8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3</v>
      </c>
      <c r="W513" s="1">
        <v>11</v>
      </c>
      <c r="X513" s="1">
        <v>0</v>
      </c>
      <c r="Y513" s="3">
        <v>56</v>
      </c>
      <c r="Z513" s="1">
        <v>2845</v>
      </c>
      <c r="AA513" s="1">
        <v>0</v>
      </c>
      <c r="AB513" s="1">
        <v>0</v>
      </c>
      <c r="AC513" s="1">
        <v>1</v>
      </c>
      <c r="AD513" s="1">
        <v>0</v>
      </c>
      <c r="AE513" s="1">
        <v>0</v>
      </c>
      <c r="AF513" s="1">
        <v>0</v>
      </c>
      <c r="AG513" s="1">
        <v>0</v>
      </c>
      <c r="AH513" s="1">
        <v>1</v>
      </c>
      <c r="AI513" s="1">
        <v>0</v>
      </c>
      <c r="AJ513" s="1">
        <v>0</v>
      </c>
      <c r="AK513" s="1">
        <v>1775</v>
      </c>
      <c r="AL513" s="1">
        <v>1655</v>
      </c>
      <c r="AM513" s="1">
        <v>0</v>
      </c>
    </row>
    <row r="514" spans="1:39" x14ac:dyDescent="0.25">
      <c r="A514" s="4" t="s">
        <v>578</v>
      </c>
      <c r="B514" s="1">
        <v>1</v>
      </c>
      <c r="C514" s="1">
        <v>1</v>
      </c>
      <c r="D514" s="1">
        <v>69</v>
      </c>
      <c r="E514" s="1">
        <v>206</v>
      </c>
      <c r="F514" s="1">
        <v>10</v>
      </c>
      <c r="G514" s="1">
        <v>67</v>
      </c>
      <c r="H514" s="1">
        <v>30</v>
      </c>
      <c r="I514" s="1">
        <v>27</v>
      </c>
      <c r="J514" s="1">
        <v>71</v>
      </c>
      <c r="K514" s="1">
        <v>6</v>
      </c>
      <c r="L514" s="1">
        <v>4</v>
      </c>
      <c r="M514" s="1">
        <v>1</v>
      </c>
      <c r="N514" s="1">
        <v>8</v>
      </c>
      <c r="O514" s="1">
        <v>6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3</v>
      </c>
      <c r="W514" s="1">
        <v>11</v>
      </c>
      <c r="X514" s="1">
        <v>0</v>
      </c>
      <c r="Y514" s="3">
        <v>60</v>
      </c>
      <c r="Z514" s="1">
        <v>2397</v>
      </c>
      <c r="AA514" s="1">
        <v>0</v>
      </c>
      <c r="AB514" s="1">
        <v>1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1</v>
      </c>
      <c r="AK514" s="1">
        <v>340</v>
      </c>
      <c r="AL514" s="1">
        <v>269</v>
      </c>
      <c r="AM514" s="1">
        <v>0</v>
      </c>
    </row>
    <row r="515" spans="1:39" x14ac:dyDescent="0.25">
      <c r="A515" s="4" t="s">
        <v>579</v>
      </c>
      <c r="B515" s="1">
        <v>0</v>
      </c>
      <c r="C515" s="1">
        <v>1</v>
      </c>
      <c r="D515" s="1">
        <v>80</v>
      </c>
      <c r="E515" s="1">
        <v>162</v>
      </c>
      <c r="F515" s="1">
        <v>61</v>
      </c>
      <c r="G515" s="1">
        <v>83</v>
      </c>
      <c r="H515" s="1">
        <v>97</v>
      </c>
      <c r="I515" s="1">
        <v>57</v>
      </c>
      <c r="J515" s="1">
        <v>61</v>
      </c>
      <c r="K515" s="1">
        <v>4</v>
      </c>
      <c r="L515" s="1">
        <v>4</v>
      </c>
      <c r="M515" s="1">
        <v>3</v>
      </c>
      <c r="N515" s="1">
        <v>8</v>
      </c>
      <c r="O515" s="1">
        <v>5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3</v>
      </c>
      <c r="W515" s="1">
        <v>11</v>
      </c>
      <c r="X515" s="1">
        <v>0</v>
      </c>
      <c r="Y515" s="3">
        <v>45</v>
      </c>
      <c r="Z515" s="1">
        <v>2658</v>
      </c>
      <c r="AA515" s="1">
        <v>0</v>
      </c>
      <c r="AB515" s="1">
        <v>0</v>
      </c>
      <c r="AC515" s="1">
        <v>0</v>
      </c>
      <c r="AD515" s="1">
        <v>0</v>
      </c>
      <c r="AE515" s="1">
        <v>1</v>
      </c>
      <c r="AF515" s="1">
        <v>1</v>
      </c>
      <c r="AG515" s="1">
        <v>0</v>
      </c>
      <c r="AH515" s="1">
        <v>0</v>
      </c>
      <c r="AI515" s="1">
        <v>0</v>
      </c>
      <c r="AJ515" s="1">
        <v>0</v>
      </c>
      <c r="AK515" s="1">
        <v>460</v>
      </c>
      <c r="AL515" s="1">
        <v>399</v>
      </c>
      <c r="AM515" s="1">
        <v>0</v>
      </c>
    </row>
    <row r="516" spans="1:39" x14ac:dyDescent="0.25">
      <c r="A516" s="4" t="s">
        <v>580</v>
      </c>
      <c r="B516" s="1">
        <v>0</v>
      </c>
      <c r="C516" s="1">
        <v>1</v>
      </c>
      <c r="D516" s="1">
        <v>65</v>
      </c>
      <c r="E516" s="1">
        <v>619</v>
      </c>
      <c r="F516" s="1">
        <v>54</v>
      </c>
      <c r="G516" s="1">
        <v>260</v>
      </c>
      <c r="H516" s="1">
        <v>127</v>
      </c>
      <c r="I516" s="1">
        <v>54</v>
      </c>
      <c r="J516" s="1">
        <v>54</v>
      </c>
      <c r="K516" s="1">
        <v>1</v>
      </c>
      <c r="L516" s="1">
        <v>4</v>
      </c>
      <c r="M516" s="1">
        <v>7</v>
      </c>
      <c r="N516" s="1">
        <v>5</v>
      </c>
      <c r="O516" s="1">
        <v>1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3</v>
      </c>
      <c r="W516" s="1">
        <v>11</v>
      </c>
      <c r="X516" s="1">
        <v>0</v>
      </c>
      <c r="Y516" s="3">
        <v>51</v>
      </c>
      <c r="Z516" s="1">
        <v>2443</v>
      </c>
      <c r="AA516" s="1">
        <v>0</v>
      </c>
      <c r="AB516" s="1">
        <v>0</v>
      </c>
      <c r="AC516" s="1">
        <v>1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  <c r="AI516" s="1">
        <v>0</v>
      </c>
      <c r="AJ516" s="1">
        <v>0</v>
      </c>
      <c r="AK516" s="1">
        <v>1114</v>
      </c>
      <c r="AL516" s="1">
        <v>1060</v>
      </c>
      <c r="AM516" s="1">
        <v>0</v>
      </c>
    </row>
    <row r="517" spans="1:39" x14ac:dyDescent="0.25">
      <c r="A517" s="4" t="s">
        <v>581</v>
      </c>
      <c r="B517" s="1">
        <v>1</v>
      </c>
      <c r="C517" s="1">
        <v>1</v>
      </c>
      <c r="D517" s="1">
        <v>52</v>
      </c>
      <c r="E517" s="1">
        <v>456</v>
      </c>
      <c r="F517" s="1">
        <v>4</v>
      </c>
      <c r="G517" s="1">
        <v>24</v>
      </c>
      <c r="H517" s="1">
        <v>0</v>
      </c>
      <c r="I517" s="1">
        <v>0</v>
      </c>
      <c r="J517" s="1">
        <v>9</v>
      </c>
      <c r="K517" s="1">
        <v>7</v>
      </c>
      <c r="L517" s="1">
        <v>8</v>
      </c>
      <c r="M517" s="1">
        <v>2</v>
      </c>
      <c r="N517" s="1">
        <v>6</v>
      </c>
      <c r="O517" s="1">
        <v>7</v>
      </c>
      <c r="P517" s="1">
        <v>0</v>
      </c>
      <c r="Q517" s="1">
        <v>1</v>
      </c>
      <c r="R517" s="1">
        <v>0</v>
      </c>
      <c r="S517" s="1">
        <v>0</v>
      </c>
      <c r="T517" s="1">
        <v>0</v>
      </c>
      <c r="U517" s="1">
        <v>0</v>
      </c>
      <c r="V517" s="1">
        <v>3</v>
      </c>
      <c r="W517" s="1">
        <v>11</v>
      </c>
      <c r="X517" s="1">
        <v>0</v>
      </c>
      <c r="Y517" s="3">
        <v>43</v>
      </c>
      <c r="Z517" s="1">
        <v>2170</v>
      </c>
      <c r="AA517" s="1">
        <v>0</v>
      </c>
      <c r="AB517" s="1">
        <v>0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0</v>
      </c>
      <c r="AI517" s="1">
        <v>1</v>
      </c>
      <c r="AJ517" s="1">
        <v>0</v>
      </c>
      <c r="AK517" s="1">
        <v>484</v>
      </c>
      <c r="AL517" s="1">
        <v>475</v>
      </c>
      <c r="AM517" s="1">
        <v>1</v>
      </c>
    </row>
    <row r="518" spans="1:39" x14ac:dyDescent="0.25">
      <c r="A518" s="4" t="s">
        <v>582</v>
      </c>
      <c r="B518" s="1">
        <v>1</v>
      </c>
      <c r="C518" s="1">
        <v>1</v>
      </c>
      <c r="D518" s="1">
        <v>65</v>
      </c>
      <c r="E518" s="1">
        <v>112</v>
      </c>
      <c r="F518" s="1">
        <v>6</v>
      </c>
      <c r="G518" s="1">
        <v>92</v>
      </c>
      <c r="H518" s="1">
        <v>3</v>
      </c>
      <c r="I518" s="1">
        <v>9</v>
      </c>
      <c r="J518" s="1">
        <v>38</v>
      </c>
      <c r="K518" s="1">
        <v>2</v>
      </c>
      <c r="L518" s="1">
        <v>3</v>
      </c>
      <c r="M518" s="1">
        <v>2</v>
      </c>
      <c r="N518" s="1">
        <v>5</v>
      </c>
      <c r="O518" s="1">
        <v>4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3</v>
      </c>
      <c r="W518" s="1">
        <v>11</v>
      </c>
      <c r="X518" s="1">
        <v>0</v>
      </c>
      <c r="Y518" s="3">
        <v>58</v>
      </c>
      <c r="Z518" s="1">
        <v>2590</v>
      </c>
      <c r="AA518" s="1">
        <v>0</v>
      </c>
      <c r="AB518" s="1">
        <v>1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  <c r="AI518" s="1">
        <v>0</v>
      </c>
      <c r="AJ518" s="1">
        <v>0</v>
      </c>
      <c r="AK518" s="1">
        <v>222</v>
      </c>
      <c r="AL518" s="1">
        <v>184</v>
      </c>
      <c r="AM518" s="1">
        <v>0</v>
      </c>
    </row>
    <row r="519" spans="1:39" x14ac:dyDescent="0.25">
      <c r="A519" s="4" t="s">
        <v>583</v>
      </c>
      <c r="B519" s="1">
        <v>1</v>
      </c>
      <c r="C519" s="1">
        <v>0</v>
      </c>
      <c r="D519" s="1">
        <v>57</v>
      </c>
      <c r="E519" s="1">
        <v>11</v>
      </c>
      <c r="F519" s="1">
        <v>3</v>
      </c>
      <c r="G519" s="1">
        <v>22</v>
      </c>
      <c r="H519" s="1">
        <v>2</v>
      </c>
      <c r="I519" s="1">
        <v>2</v>
      </c>
      <c r="J519" s="1">
        <v>6</v>
      </c>
      <c r="K519" s="1">
        <v>2</v>
      </c>
      <c r="L519" s="1">
        <v>2</v>
      </c>
      <c r="M519" s="1">
        <v>0</v>
      </c>
      <c r="N519" s="1">
        <v>3</v>
      </c>
      <c r="O519" s="1">
        <v>6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3</v>
      </c>
      <c r="W519" s="1">
        <v>11</v>
      </c>
      <c r="X519" s="1">
        <v>0</v>
      </c>
      <c r="Y519" s="3">
        <v>38</v>
      </c>
      <c r="Z519" s="1">
        <v>2536</v>
      </c>
      <c r="AA519" s="1">
        <v>0</v>
      </c>
      <c r="AB519" s="1">
        <v>0</v>
      </c>
      <c r="AC519" s="1">
        <v>1</v>
      </c>
      <c r="AD519" s="1">
        <v>0</v>
      </c>
      <c r="AE519" s="1">
        <v>0</v>
      </c>
      <c r="AF519" s="1">
        <v>0</v>
      </c>
      <c r="AG519" s="1">
        <v>0</v>
      </c>
      <c r="AH519" s="1">
        <v>1</v>
      </c>
      <c r="AI519" s="1">
        <v>0</v>
      </c>
      <c r="AJ519" s="1">
        <v>0</v>
      </c>
      <c r="AK519" s="1">
        <v>40</v>
      </c>
      <c r="AL519" s="1">
        <v>34</v>
      </c>
      <c r="AM519" s="1">
        <v>0</v>
      </c>
    </row>
    <row r="520" spans="1:39" x14ac:dyDescent="0.25">
      <c r="A520" s="4" t="s">
        <v>584</v>
      </c>
      <c r="B520" s="1">
        <v>0</v>
      </c>
      <c r="C520" s="1">
        <v>1</v>
      </c>
      <c r="D520" s="1">
        <v>70</v>
      </c>
      <c r="E520" s="1">
        <v>172</v>
      </c>
      <c r="F520" s="1">
        <v>12</v>
      </c>
      <c r="G520" s="1">
        <v>112</v>
      </c>
      <c r="H520" s="1">
        <v>8</v>
      </c>
      <c r="I520" s="1">
        <v>0</v>
      </c>
      <c r="J520" s="1">
        <v>15</v>
      </c>
      <c r="K520" s="1">
        <v>4</v>
      </c>
      <c r="L520" s="1">
        <v>6</v>
      </c>
      <c r="M520" s="1">
        <v>1</v>
      </c>
      <c r="N520" s="1">
        <v>5</v>
      </c>
      <c r="O520" s="1">
        <v>7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3</v>
      </c>
      <c r="W520" s="1">
        <v>11</v>
      </c>
      <c r="X520" s="1">
        <v>0</v>
      </c>
      <c r="Y520" s="3">
        <v>69</v>
      </c>
      <c r="Z520" s="1">
        <v>2603</v>
      </c>
      <c r="AA520" s="1">
        <v>0</v>
      </c>
      <c r="AB520" s="1">
        <v>0</v>
      </c>
      <c r="AC520" s="1">
        <v>0</v>
      </c>
      <c r="AD520" s="1">
        <v>1</v>
      </c>
      <c r="AE520" s="1">
        <v>0</v>
      </c>
      <c r="AF520" s="1">
        <v>0</v>
      </c>
      <c r="AG520" s="1">
        <v>0</v>
      </c>
      <c r="AH520" s="1">
        <v>0</v>
      </c>
      <c r="AI520" s="1">
        <v>1</v>
      </c>
      <c r="AJ520" s="1">
        <v>0</v>
      </c>
      <c r="AK520" s="1">
        <v>304</v>
      </c>
      <c r="AL520" s="1">
        <v>289</v>
      </c>
      <c r="AM520" s="1">
        <v>0</v>
      </c>
    </row>
    <row r="521" spans="1:39" x14ac:dyDescent="0.25">
      <c r="A521" s="4" t="s">
        <v>585</v>
      </c>
      <c r="B521" s="1">
        <v>0</v>
      </c>
      <c r="C521" s="1">
        <v>1</v>
      </c>
      <c r="D521" s="1">
        <v>0</v>
      </c>
      <c r="E521" s="1">
        <v>78</v>
      </c>
      <c r="F521" s="1">
        <v>0</v>
      </c>
      <c r="G521" s="1">
        <v>11</v>
      </c>
      <c r="H521" s="1">
        <v>0</v>
      </c>
      <c r="I521" s="1">
        <v>0</v>
      </c>
      <c r="J521" s="1">
        <v>7</v>
      </c>
      <c r="K521" s="1">
        <v>1</v>
      </c>
      <c r="L521" s="1">
        <v>2</v>
      </c>
      <c r="M521" s="1">
        <v>1</v>
      </c>
      <c r="N521" s="1">
        <v>3</v>
      </c>
      <c r="O521" s="1">
        <v>5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3</v>
      </c>
      <c r="W521" s="1">
        <v>11</v>
      </c>
      <c r="X521" s="1">
        <v>0</v>
      </c>
      <c r="Y521" s="3">
        <v>53</v>
      </c>
      <c r="Z521" s="1">
        <v>2321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  <c r="AH521" s="1">
        <v>1</v>
      </c>
      <c r="AI521" s="1">
        <v>0</v>
      </c>
      <c r="AJ521" s="1">
        <v>0</v>
      </c>
      <c r="AK521" s="1">
        <v>89</v>
      </c>
      <c r="AL521" s="1">
        <v>82</v>
      </c>
      <c r="AM521" s="1">
        <v>0</v>
      </c>
    </row>
    <row r="522" spans="1:39" x14ac:dyDescent="0.25">
      <c r="A522" s="4" t="s">
        <v>586</v>
      </c>
      <c r="B522" s="1">
        <v>0</v>
      </c>
      <c r="C522" s="1">
        <v>0</v>
      </c>
      <c r="D522" s="1">
        <v>19</v>
      </c>
      <c r="E522" s="1">
        <v>464</v>
      </c>
      <c r="F522" s="1">
        <v>151</v>
      </c>
      <c r="G522" s="1">
        <v>292</v>
      </c>
      <c r="H522" s="1">
        <v>65</v>
      </c>
      <c r="I522" s="1">
        <v>60</v>
      </c>
      <c r="J522" s="1">
        <v>30</v>
      </c>
      <c r="K522" s="1">
        <v>1</v>
      </c>
      <c r="L522" s="1">
        <v>8</v>
      </c>
      <c r="M522" s="1">
        <v>3</v>
      </c>
      <c r="N522" s="1">
        <v>4</v>
      </c>
      <c r="O522" s="1">
        <v>4</v>
      </c>
      <c r="P522" s="1">
        <v>0</v>
      </c>
      <c r="Q522" s="1">
        <v>0</v>
      </c>
      <c r="R522" s="1">
        <v>1</v>
      </c>
      <c r="S522" s="1">
        <v>0</v>
      </c>
      <c r="T522" s="1">
        <v>0</v>
      </c>
      <c r="U522" s="1">
        <v>0</v>
      </c>
      <c r="V522" s="1">
        <v>3</v>
      </c>
      <c r="W522" s="1">
        <v>11</v>
      </c>
      <c r="X522" s="1">
        <v>1</v>
      </c>
      <c r="Y522" s="3">
        <v>53</v>
      </c>
      <c r="Z522" s="1">
        <v>2293</v>
      </c>
      <c r="AA522" s="1">
        <v>1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</v>
      </c>
      <c r="AI522" s="1">
        <v>0</v>
      </c>
      <c r="AJ522" s="1">
        <v>0</v>
      </c>
      <c r="AK522" s="1">
        <v>1032</v>
      </c>
      <c r="AL522" s="1">
        <v>1002</v>
      </c>
      <c r="AM522" s="1">
        <v>1</v>
      </c>
    </row>
    <row r="523" spans="1:39" x14ac:dyDescent="0.25">
      <c r="A523" s="4" t="s">
        <v>587</v>
      </c>
      <c r="B523" s="1">
        <v>0</v>
      </c>
      <c r="C523" s="1">
        <v>1</v>
      </c>
      <c r="D523" s="1">
        <v>50</v>
      </c>
      <c r="E523" s="1">
        <v>99</v>
      </c>
      <c r="F523" s="1">
        <v>4</v>
      </c>
      <c r="G523" s="1">
        <v>32</v>
      </c>
      <c r="H523" s="1">
        <v>37</v>
      </c>
      <c r="I523" s="1">
        <v>54</v>
      </c>
      <c r="J523" s="1">
        <v>6</v>
      </c>
      <c r="K523" s="1">
        <v>2</v>
      </c>
      <c r="L523" s="1">
        <v>2</v>
      </c>
      <c r="M523" s="1">
        <v>1</v>
      </c>
      <c r="N523" s="1">
        <v>7</v>
      </c>
      <c r="O523" s="1">
        <v>2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3</v>
      </c>
      <c r="W523" s="1">
        <v>11</v>
      </c>
      <c r="X523" s="1">
        <v>0</v>
      </c>
      <c r="Y523" s="3">
        <v>68</v>
      </c>
      <c r="Z523" s="1">
        <v>2484</v>
      </c>
      <c r="AA523" s="1">
        <v>0</v>
      </c>
      <c r="AB523" s="1">
        <v>0</v>
      </c>
      <c r="AC523" s="1">
        <v>0</v>
      </c>
      <c r="AD523" s="1">
        <v>1</v>
      </c>
      <c r="AE523" s="1">
        <v>0</v>
      </c>
      <c r="AF523" s="1">
        <v>1</v>
      </c>
      <c r="AG523" s="1">
        <v>0</v>
      </c>
      <c r="AH523" s="1">
        <v>0</v>
      </c>
      <c r="AI523" s="1">
        <v>0</v>
      </c>
      <c r="AJ523" s="1">
        <v>0</v>
      </c>
      <c r="AK523" s="1">
        <v>226</v>
      </c>
      <c r="AL523" s="1">
        <v>220</v>
      </c>
      <c r="AM523" s="1">
        <v>0</v>
      </c>
    </row>
    <row r="524" spans="1:39" x14ac:dyDescent="0.25">
      <c r="A524" s="4" t="s">
        <v>588</v>
      </c>
      <c r="B524" s="1">
        <v>1</v>
      </c>
      <c r="C524" s="1">
        <v>0</v>
      </c>
      <c r="D524" s="1">
        <v>67</v>
      </c>
      <c r="E524" s="1">
        <v>19</v>
      </c>
      <c r="F524" s="1">
        <v>3</v>
      </c>
      <c r="G524" s="1">
        <v>19</v>
      </c>
      <c r="H524" s="1">
        <v>4</v>
      </c>
      <c r="I524" s="1">
        <v>5</v>
      </c>
      <c r="J524" s="1">
        <v>26</v>
      </c>
      <c r="K524" s="1">
        <v>3</v>
      </c>
      <c r="L524" s="1">
        <v>3</v>
      </c>
      <c r="M524" s="1">
        <v>0</v>
      </c>
      <c r="N524" s="1">
        <v>3</v>
      </c>
      <c r="O524" s="1">
        <v>7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3</v>
      </c>
      <c r="W524" s="1">
        <v>11</v>
      </c>
      <c r="X524" s="1">
        <v>0</v>
      </c>
      <c r="Y524" s="3">
        <v>39</v>
      </c>
      <c r="Z524" s="1">
        <v>2347</v>
      </c>
      <c r="AA524" s="1">
        <v>0</v>
      </c>
      <c r="AB524" s="1">
        <v>0</v>
      </c>
      <c r="AC524" s="1">
        <v>1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1</v>
      </c>
      <c r="AJ524" s="1">
        <v>0</v>
      </c>
      <c r="AK524" s="1">
        <v>50</v>
      </c>
      <c r="AL524" s="1">
        <v>24</v>
      </c>
      <c r="AM524" s="1">
        <v>0</v>
      </c>
    </row>
    <row r="525" spans="1:39" x14ac:dyDescent="0.25">
      <c r="A525" s="4" t="s">
        <v>589</v>
      </c>
      <c r="B525" s="1">
        <v>1</v>
      </c>
      <c r="C525" s="1">
        <v>0</v>
      </c>
      <c r="D525" s="1">
        <v>46</v>
      </c>
      <c r="E525" s="1">
        <v>1</v>
      </c>
      <c r="F525" s="1">
        <v>9</v>
      </c>
      <c r="G525" s="1">
        <v>8</v>
      </c>
      <c r="H525" s="1">
        <v>11</v>
      </c>
      <c r="I525" s="1">
        <v>3</v>
      </c>
      <c r="J525" s="1">
        <v>22</v>
      </c>
      <c r="K525" s="1">
        <v>3</v>
      </c>
      <c r="L525" s="1">
        <v>3</v>
      </c>
      <c r="M525" s="1">
        <v>0</v>
      </c>
      <c r="N525" s="1">
        <v>3</v>
      </c>
      <c r="O525" s="1">
        <v>8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3</v>
      </c>
      <c r="W525" s="1">
        <v>11</v>
      </c>
      <c r="X525" s="1">
        <v>0</v>
      </c>
      <c r="Y525" s="3">
        <v>43</v>
      </c>
      <c r="Z525" s="1">
        <v>2393</v>
      </c>
      <c r="AA525" s="1">
        <v>0</v>
      </c>
      <c r="AB525" s="1">
        <v>0</v>
      </c>
      <c r="AC525" s="1">
        <v>0</v>
      </c>
      <c r="AD525" s="1">
        <v>1</v>
      </c>
      <c r="AE525" s="1">
        <v>0</v>
      </c>
      <c r="AF525" s="1">
        <v>1</v>
      </c>
      <c r="AG525" s="1">
        <v>0</v>
      </c>
      <c r="AH525" s="1">
        <v>0</v>
      </c>
      <c r="AI525" s="1">
        <v>0</v>
      </c>
      <c r="AJ525" s="1">
        <v>0</v>
      </c>
      <c r="AK525" s="1">
        <v>32</v>
      </c>
      <c r="AL525" s="1">
        <v>10</v>
      </c>
      <c r="AM525" s="1">
        <v>0</v>
      </c>
    </row>
    <row r="526" spans="1:39" x14ac:dyDescent="0.25">
      <c r="A526" s="4" t="s">
        <v>590</v>
      </c>
      <c r="B526" s="1">
        <v>0</v>
      </c>
      <c r="C526" s="1">
        <v>1</v>
      </c>
      <c r="D526" s="1">
        <v>37</v>
      </c>
      <c r="E526" s="1">
        <v>63</v>
      </c>
      <c r="F526" s="1">
        <v>10</v>
      </c>
      <c r="G526" s="1">
        <v>83</v>
      </c>
      <c r="H526" s="1">
        <v>7</v>
      </c>
      <c r="I526" s="1">
        <v>19</v>
      </c>
      <c r="J526" s="1">
        <v>19</v>
      </c>
      <c r="K526" s="1">
        <v>2</v>
      </c>
      <c r="L526" s="1">
        <v>4</v>
      </c>
      <c r="M526" s="1">
        <v>1</v>
      </c>
      <c r="N526" s="1">
        <v>4</v>
      </c>
      <c r="O526" s="1">
        <v>7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3</v>
      </c>
      <c r="W526" s="1">
        <v>11</v>
      </c>
      <c r="X526" s="1">
        <v>0</v>
      </c>
      <c r="Y526" s="3">
        <v>51</v>
      </c>
      <c r="Z526" s="1">
        <v>2851</v>
      </c>
      <c r="AA526" s="1">
        <v>0</v>
      </c>
      <c r="AB526" s="1">
        <v>0</v>
      </c>
      <c r="AC526" s="1">
        <v>0</v>
      </c>
      <c r="AD526" s="1">
        <v>0</v>
      </c>
      <c r="AE526" s="1">
        <v>1</v>
      </c>
      <c r="AF526" s="1">
        <v>0</v>
      </c>
      <c r="AG526" s="1">
        <v>0</v>
      </c>
      <c r="AH526" s="1">
        <v>1</v>
      </c>
      <c r="AI526" s="1">
        <v>0</v>
      </c>
      <c r="AJ526" s="1">
        <v>0</v>
      </c>
      <c r="AK526" s="1">
        <v>182</v>
      </c>
      <c r="AL526" s="1">
        <v>163</v>
      </c>
      <c r="AM526" s="1">
        <v>0</v>
      </c>
    </row>
    <row r="527" spans="1:39" x14ac:dyDescent="0.25">
      <c r="A527" s="4" t="s">
        <v>591</v>
      </c>
      <c r="B527" s="1">
        <v>1</v>
      </c>
      <c r="C527" s="1">
        <v>0</v>
      </c>
      <c r="D527" s="1">
        <v>38</v>
      </c>
      <c r="E527" s="1">
        <v>252</v>
      </c>
      <c r="F527" s="1">
        <v>3</v>
      </c>
      <c r="G527" s="1">
        <v>42</v>
      </c>
      <c r="H527" s="1">
        <v>4</v>
      </c>
      <c r="I527" s="1">
        <v>3</v>
      </c>
      <c r="J527" s="1">
        <v>102</v>
      </c>
      <c r="K527" s="1">
        <v>2</v>
      </c>
      <c r="L527" s="1">
        <v>4</v>
      </c>
      <c r="M527" s="1">
        <v>5</v>
      </c>
      <c r="N527" s="1">
        <v>3</v>
      </c>
      <c r="O527" s="1">
        <v>6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3</v>
      </c>
      <c r="W527" s="1">
        <v>11</v>
      </c>
      <c r="X527" s="1">
        <v>0</v>
      </c>
      <c r="Y527" s="3">
        <v>36</v>
      </c>
      <c r="Z527" s="1">
        <v>2737</v>
      </c>
      <c r="AA527" s="1">
        <v>0</v>
      </c>
      <c r="AB527" s="1">
        <v>0</v>
      </c>
      <c r="AC527" s="1">
        <v>1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1</v>
      </c>
      <c r="AK527" s="1">
        <v>304</v>
      </c>
      <c r="AL527" s="1">
        <v>202</v>
      </c>
      <c r="AM527" s="1">
        <v>0</v>
      </c>
    </row>
    <row r="528" spans="1:39" x14ac:dyDescent="0.25">
      <c r="A528" s="4" t="s">
        <v>592</v>
      </c>
      <c r="B528" s="1">
        <v>0</v>
      </c>
      <c r="C528" s="1">
        <v>0</v>
      </c>
      <c r="D528" s="1">
        <v>9</v>
      </c>
      <c r="E528" s="1">
        <v>1478</v>
      </c>
      <c r="F528" s="1">
        <v>19</v>
      </c>
      <c r="G528" s="1">
        <v>403</v>
      </c>
      <c r="H528" s="1">
        <v>0</v>
      </c>
      <c r="I528" s="1">
        <v>19</v>
      </c>
      <c r="J528" s="1">
        <v>0</v>
      </c>
      <c r="K528" s="1">
        <v>1</v>
      </c>
      <c r="L528" s="1">
        <v>7</v>
      </c>
      <c r="M528" s="1">
        <v>6</v>
      </c>
      <c r="N528" s="1">
        <v>6</v>
      </c>
      <c r="O528" s="1">
        <v>3</v>
      </c>
      <c r="P528" s="1">
        <v>0</v>
      </c>
      <c r="Q528" s="1">
        <v>1</v>
      </c>
      <c r="R528" s="1">
        <v>1</v>
      </c>
      <c r="S528" s="1">
        <v>0</v>
      </c>
      <c r="T528" s="1">
        <v>0</v>
      </c>
      <c r="U528" s="1">
        <v>0</v>
      </c>
      <c r="V528" s="1">
        <v>3</v>
      </c>
      <c r="W528" s="1">
        <v>11</v>
      </c>
      <c r="X528" s="1">
        <v>1</v>
      </c>
      <c r="Y528" s="3">
        <v>38</v>
      </c>
      <c r="Z528" s="1">
        <v>2485</v>
      </c>
      <c r="AA528" s="1">
        <v>0</v>
      </c>
      <c r="AB528" s="1">
        <v>1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1</v>
      </c>
      <c r="AK528" s="1">
        <v>1919</v>
      </c>
      <c r="AL528" s="1">
        <v>1919</v>
      </c>
      <c r="AM528" s="1">
        <v>2</v>
      </c>
    </row>
    <row r="529" spans="1:39" x14ac:dyDescent="0.25">
      <c r="A529" s="4" t="s">
        <v>593</v>
      </c>
      <c r="B529" s="1">
        <v>0</v>
      </c>
      <c r="C529" s="1">
        <v>1</v>
      </c>
      <c r="D529" s="1">
        <v>56</v>
      </c>
      <c r="E529" s="1">
        <v>198</v>
      </c>
      <c r="F529" s="1">
        <v>18</v>
      </c>
      <c r="G529" s="1">
        <v>252</v>
      </c>
      <c r="H529" s="1">
        <v>32</v>
      </c>
      <c r="I529" s="1">
        <v>108</v>
      </c>
      <c r="J529" s="1">
        <v>54</v>
      </c>
      <c r="K529" s="1">
        <v>2</v>
      </c>
      <c r="L529" s="1">
        <v>4</v>
      </c>
      <c r="M529" s="1">
        <v>6</v>
      </c>
      <c r="N529" s="1">
        <v>8</v>
      </c>
      <c r="O529" s="1">
        <v>3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3</v>
      </c>
      <c r="W529" s="1">
        <v>11</v>
      </c>
      <c r="X529" s="1">
        <v>0</v>
      </c>
      <c r="Y529" s="3">
        <v>44</v>
      </c>
      <c r="Z529" s="1">
        <v>2549</v>
      </c>
      <c r="AA529" s="1">
        <v>0</v>
      </c>
      <c r="AB529" s="1">
        <v>0</v>
      </c>
      <c r="AC529" s="1">
        <v>0</v>
      </c>
      <c r="AD529" s="1">
        <v>1</v>
      </c>
      <c r="AE529" s="1">
        <v>0</v>
      </c>
      <c r="AF529" s="1">
        <v>0</v>
      </c>
      <c r="AG529" s="1">
        <v>0</v>
      </c>
      <c r="AH529" s="1">
        <v>1</v>
      </c>
      <c r="AI529" s="1">
        <v>0</v>
      </c>
      <c r="AJ529" s="1">
        <v>0</v>
      </c>
      <c r="AK529" s="1">
        <v>608</v>
      </c>
      <c r="AL529" s="1">
        <v>554</v>
      </c>
      <c r="AM529" s="1">
        <v>0</v>
      </c>
    </row>
    <row r="530" spans="1:39" x14ac:dyDescent="0.25">
      <c r="A530" s="4" t="s">
        <v>594</v>
      </c>
      <c r="B530" s="1">
        <v>1</v>
      </c>
      <c r="C530" s="1">
        <v>0</v>
      </c>
      <c r="D530" s="1">
        <v>98</v>
      </c>
      <c r="E530" s="1">
        <v>8</v>
      </c>
      <c r="F530" s="1">
        <v>4</v>
      </c>
      <c r="G530" s="1">
        <v>10</v>
      </c>
      <c r="H530" s="1">
        <v>6</v>
      </c>
      <c r="I530" s="1">
        <v>7</v>
      </c>
      <c r="J530" s="1">
        <v>6</v>
      </c>
      <c r="K530" s="1">
        <v>2</v>
      </c>
      <c r="L530" s="1">
        <v>2</v>
      </c>
      <c r="M530" s="1">
        <v>0</v>
      </c>
      <c r="N530" s="1">
        <v>4</v>
      </c>
      <c r="O530" s="1">
        <v>5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3</v>
      </c>
      <c r="W530" s="1">
        <v>11</v>
      </c>
      <c r="X530" s="1">
        <v>0</v>
      </c>
      <c r="Y530" s="3">
        <v>30</v>
      </c>
      <c r="Z530" s="1">
        <v>2272</v>
      </c>
      <c r="AA530" s="1">
        <v>0</v>
      </c>
      <c r="AB530" s="1">
        <v>1</v>
      </c>
      <c r="AC530" s="1">
        <v>0</v>
      </c>
      <c r="AD530" s="1">
        <v>0</v>
      </c>
      <c r="AE530" s="1">
        <v>0</v>
      </c>
      <c r="AF530" s="1">
        <v>1</v>
      </c>
      <c r="AG530" s="1">
        <v>0</v>
      </c>
      <c r="AH530" s="1">
        <v>0</v>
      </c>
      <c r="AI530" s="1">
        <v>0</v>
      </c>
      <c r="AJ530" s="1">
        <v>0</v>
      </c>
      <c r="AK530" s="1">
        <v>35</v>
      </c>
      <c r="AL530" s="1">
        <v>29</v>
      </c>
      <c r="AM530" s="1">
        <v>0</v>
      </c>
    </row>
    <row r="531" spans="1:39" x14ac:dyDescent="0.25">
      <c r="A531" s="4" t="s">
        <v>595</v>
      </c>
      <c r="B531" s="1">
        <v>0</v>
      </c>
      <c r="C531" s="1">
        <v>0</v>
      </c>
      <c r="D531" s="1">
        <v>68</v>
      </c>
      <c r="E531" s="1">
        <v>416</v>
      </c>
      <c r="F531" s="1">
        <v>46</v>
      </c>
      <c r="G531" s="1">
        <v>925</v>
      </c>
      <c r="H531" s="1">
        <v>60</v>
      </c>
      <c r="I531" s="1">
        <v>107</v>
      </c>
      <c r="J531" s="1">
        <v>46</v>
      </c>
      <c r="K531" s="1">
        <v>1</v>
      </c>
      <c r="L531" s="1">
        <v>3</v>
      </c>
      <c r="M531" s="1">
        <v>6</v>
      </c>
      <c r="N531" s="1">
        <v>4</v>
      </c>
      <c r="O531" s="1">
        <v>1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3</v>
      </c>
      <c r="W531" s="1">
        <v>11</v>
      </c>
      <c r="X531" s="1">
        <v>1</v>
      </c>
      <c r="Y531" s="3">
        <v>56</v>
      </c>
      <c r="Z531" s="1">
        <v>2332</v>
      </c>
      <c r="AA531" s="1">
        <v>0</v>
      </c>
      <c r="AB531" s="1">
        <v>0</v>
      </c>
      <c r="AC531" s="1">
        <v>0</v>
      </c>
      <c r="AD531" s="1">
        <v>0</v>
      </c>
      <c r="AE531" s="1">
        <v>1</v>
      </c>
      <c r="AF531" s="1">
        <v>0</v>
      </c>
      <c r="AG531" s="1">
        <v>0</v>
      </c>
      <c r="AH531" s="1">
        <v>1</v>
      </c>
      <c r="AI531" s="1">
        <v>0</v>
      </c>
      <c r="AJ531" s="1">
        <v>0</v>
      </c>
      <c r="AK531" s="1">
        <v>1554</v>
      </c>
      <c r="AL531" s="1">
        <v>1508</v>
      </c>
      <c r="AM531" s="1">
        <v>0</v>
      </c>
    </row>
    <row r="532" spans="1:39" x14ac:dyDescent="0.25">
      <c r="A532" s="4" t="s">
        <v>596</v>
      </c>
      <c r="B532" s="1">
        <v>1</v>
      </c>
      <c r="C532" s="1">
        <v>0</v>
      </c>
      <c r="D532" s="1">
        <v>72</v>
      </c>
      <c r="E532" s="1">
        <v>42</v>
      </c>
      <c r="F532" s="1">
        <v>7</v>
      </c>
      <c r="G532" s="1">
        <v>43</v>
      </c>
      <c r="H532" s="1">
        <v>20</v>
      </c>
      <c r="I532" s="1">
        <v>12</v>
      </c>
      <c r="J532" s="1">
        <v>10</v>
      </c>
      <c r="K532" s="1">
        <v>1</v>
      </c>
      <c r="L532" s="1">
        <v>3</v>
      </c>
      <c r="M532" s="1">
        <v>0</v>
      </c>
      <c r="N532" s="1">
        <v>4</v>
      </c>
      <c r="O532" s="1">
        <v>6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3</v>
      </c>
      <c r="W532" s="1">
        <v>11</v>
      </c>
      <c r="X532" s="1">
        <v>0</v>
      </c>
      <c r="Y532" s="3">
        <v>40</v>
      </c>
      <c r="Z532" s="1">
        <v>2367</v>
      </c>
      <c r="AA532" s="1">
        <v>0</v>
      </c>
      <c r="AB532" s="1">
        <v>1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124</v>
      </c>
      <c r="AL532" s="1">
        <v>114</v>
      </c>
      <c r="AM532" s="1">
        <v>0</v>
      </c>
    </row>
    <row r="533" spans="1:39" x14ac:dyDescent="0.25">
      <c r="A533" s="4" t="s">
        <v>597</v>
      </c>
      <c r="B533" s="1">
        <v>1</v>
      </c>
      <c r="C533" s="1">
        <v>1</v>
      </c>
      <c r="D533" s="1">
        <v>47</v>
      </c>
      <c r="E533" s="1">
        <v>14</v>
      </c>
      <c r="F533" s="1">
        <v>3</v>
      </c>
      <c r="G533" s="1">
        <v>21</v>
      </c>
      <c r="H533" s="1">
        <v>2</v>
      </c>
      <c r="I533" s="1">
        <v>1</v>
      </c>
      <c r="J533" s="1">
        <v>28</v>
      </c>
      <c r="K533" s="1">
        <v>4</v>
      </c>
      <c r="L533" s="1">
        <v>3</v>
      </c>
      <c r="M533" s="1">
        <v>1</v>
      </c>
      <c r="N533" s="1">
        <v>2</v>
      </c>
      <c r="O533" s="1">
        <v>8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3</v>
      </c>
      <c r="W533" s="1">
        <v>11</v>
      </c>
      <c r="X533" s="1">
        <v>1</v>
      </c>
      <c r="Y533" s="3">
        <v>52</v>
      </c>
      <c r="Z533" s="1">
        <v>2313</v>
      </c>
      <c r="AA533" s="1">
        <v>0</v>
      </c>
      <c r="AB533" s="1">
        <v>1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1</v>
      </c>
      <c r="AI533" s="1">
        <v>0</v>
      </c>
      <c r="AJ533" s="1">
        <v>0</v>
      </c>
      <c r="AK533" s="1">
        <v>41</v>
      </c>
      <c r="AL533" s="1">
        <v>13</v>
      </c>
      <c r="AM533" s="1">
        <v>1</v>
      </c>
    </row>
    <row r="534" spans="1:39" x14ac:dyDescent="0.25">
      <c r="A534" s="4" t="s">
        <v>598</v>
      </c>
      <c r="B534" s="1">
        <v>1</v>
      </c>
      <c r="C534" s="1">
        <v>1</v>
      </c>
      <c r="D534" s="1">
        <v>33</v>
      </c>
      <c r="E534" s="1">
        <v>17</v>
      </c>
      <c r="F534" s="1">
        <v>0</v>
      </c>
      <c r="G534" s="1">
        <v>3</v>
      </c>
      <c r="H534" s="1">
        <v>0</v>
      </c>
      <c r="I534" s="1">
        <v>0</v>
      </c>
      <c r="J534" s="1">
        <v>1</v>
      </c>
      <c r="K534" s="1">
        <v>2</v>
      </c>
      <c r="L534" s="1">
        <v>1</v>
      </c>
      <c r="M534" s="1">
        <v>0</v>
      </c>
      <c r="N534" s="1">
        <v>3</v>
      </c>
      <c r="O534" s="1">
        <v>6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3</v>
      </c>
      <c r="W534" s="1">
        <v>11</v>
      </c>
      <c r="X534" s="1">
        <v>0</v>
      </c>
      <c r="Y534" s="3">
        <v>47</v>
      </c>
      <c r="Z534" s="1">
        <v>2251</v>
      </c>
      <c r="AA534" s="1">
        <v>0</v>
      </c>
      <c r="AB534" s="1">
        <v>1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1</v>
      </c>
      <c r="AJ534" s="1">
        <v>0</v>
      </c>
      <c r="AK534" s="1">
        <v>20</v>
      </c>
      <c r="AL534" s="1">
        <v>19</v>
      </c>
      <c r="AM534" s="1">
        <v>0</v>
      </c>
    </row>
    <row r="535" spans="1:39" x14ac:dyDescent="0.25">
      <c r="A535" s="4" t="s">
        <v>599</v>
      </c>
      <c r="B535" s="1">
        <v>1</v>
      </c>
      <c r="C535" s="1">
        <v>1</v>
      </c>
      <c r="D535" s="1">
        <v>87</v>
      </c>
      <c r="E535" s="1">
        <v>15</v>
      </c>
      <c r="F535" s="1">
        <v>4</v>
      </c>
      <c r="G535" s="1">
        <v>10</v>
      </c>
      <c r="H535" s="1">
        <v>3</v>
      </c>
      <c r="I535" s="1">
        <v>4</v>
      </c>
      <c r="J535" s="1">
        <v>18</v>
      </c>
      <c r="K535" s="1">
        <v>2</v>
      </c>
      <c r="L535" s="1">
        <v>1</v>
      </c>
      <c r="M535" s="1">
        <v>1</v>
      </c>
      <c r="N535" s="1">
        <v>3</v>
      </c>
      <c r="O535" s="1">
        <v>3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3</v>
      </c>
      <c r="W535" s="1">
        <v>11</v>
      </c>
      <c r="X535" s="1">
        <v>0</v>
      </c>
      <c r="Y535" s="3">
        <v>57</v>
      </c>
      <c r="Z535" s="1">
        <v>2249</v>
      </c>
      <c r="AA535" s="1">
        <v>0</v>
      </c>
      <c r="AB535" s="1">
        <v>0</v>
      </c>
      <c r="AC535" s="1">
        <v>1</v>
      </c>
      <c r="AD535" s="1">
        <v>0</v>
      </c>
      <c r="AE535" s="1">
        <v>0</v>
      </c>
      <c r="AF535" s="1">
        <v>1</v>
      </c>
      <c r="AG535" s="1">
        <v>0</v>
      </c>
      <c r="AH535" s="1">
        <v>0</v>
      </c>
      <c r="AI535" s="1">
        <v>0</v>
      </c>
      <c r="AJ535" s="1">
        <v>0</v>
      </c>
      <c r="AK535" s="1">
        <v>36</v>
      </c>
      <c r="AL535" s="1">
        <v>18</v>
      </c>
      <c r="AM535" s="1">
        <v>0</v>
      </c>
    </row>
    <row r="536" spans="1:39" x14ac:dyDescent="0.25">
      <c r="A536" s="4" t="s">
        <v>600</v>
      </c>
      <c r="B536" s="1">
        <v>1</v>
      </c>
      <c r="C536" s="1">
        <v>0</v>
      </c>
      <c r="D536" s="1">
        <v>0</v>
      </c>
      <c r="E536" s="1">
        <v>6</v>
      </c>
      <c r="F536" s="1">
        <v>16</v>
      </c>
      <c r="G536" s="1">
        <v>24</v>
      </c>
      <c r="H536" s="1">
        <v>11</v>
      </c>
      <c r="I536" s="1">
        <v>0</v>
      </c>
      <c r="J536" s="1">
        <v>34</v>
      </c>
      <c r="K536" s="1">
        <v>2</v>
      </c>
      <c r="L536" s="1">
        <v>3</v>
      </c>
      <c r="M536" s="1">
        <v>1</v>
      </c>
      <c r="N536" s="1">
        <v>2</v>
      </c>
      <c r="O536" s="1">
        <v>7</v>
      </c>
      <c r="P536" s="1">
        <v>1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3</v>
      </c>
      <c r="W536" s="1">
        <v>11</v>
      </c>
      <c r="X536" s="1">
        <v>1</v>
      </c>
      <c r="Y536" s="3">
        <v>31</v>
      </c>
      <c r="Z536" s="1">
        <v>2241</v>
      </c>
      <c r="AA536" s="1">
        <v>0</v>
      </c>
      <c r="AB536" s="1">
        <v>0</v>
      </c>
      <c r="AC536" s="1">
        <v>1</v>
      </c>
      <c r="AD536" s="1">
        <v>0</v>
      </c>
      <c r="AE536" s="1">
        <v>0</v>
      </c>
      <c r="AF536" s="1">
        <v>0</v>
      </c>
      <c r="AG536" s="1">
        <v>0</v>
      </c>
      <c r="AH536" s="1">
        <v>1</v>
      </c>
      <c r="AI536" s="1">
        <v>0</v>
      </c>
      <c r="AJ536" s="1">
        <v>0</v>
      </c>
      <c r="AK536" s="1">
        <v>57</v>
      </c>
      <c r="AL536" s="1">
        <v>23</v>
      </c>
      <c r="AM536" s="1">
        <v>1</v>
      </c>
    </row>
    <row r="537" spans="1:39" x14ac:dyDescent="0.25">
      <c r="A537" s="4" t="s">
        <v>601</v>
      </c>
      <c r="B537" s="1">
        <v>0</v>
      </c>
      <c r="C537" s="1">
        <v>1</v>
      </c>
      <c r="D537" s="1">
        <v>73</v>
      </c>
      <c r="E537" s="1">
        <v>458</v>
      </c>
      <c r="F537" s="1">
        <v>0</v>
      </c>
      <c r="G537" s="1">
        <v>24</v>
      </c>
      <c r="H537" s="1">
        <v>6</v>
      </c>
      <c r="I537" s="1">
        <v>4</v>
      </c>
      <c r="J537" s="1">
        <v>34</v>
      </c>
      <c r="K537" s="1">
        <v>2</v>
      </c>
      <c r="L537" s="1">
        <v>6</v>
      </c>
      <c r="M537" s="1">
        <v>2</v>
      </c>
      <c r="N537" s="1">
        <v>8</v>
      </c>
      <c r="O537" s="1">
        <v>6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3</v>
      </c>
      <c r="W537" s="1">
        <v>11</v>
      </c>
      <c r="X537" s="1">
        <v>0</v>
      </c>
      <c r="Y537" s="3">
        <v>49</v>
      </c>
      <c r="Z537" s="1">
        <v>2301</v>
      </c>
      <c r="AA537" s="1">
        <v>0</v>
      </c>
      <c r="AB537" s="1">
        <v>0</v>
      </c>
      <c r="AC537" s="1">
        <v>1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1</v>
      </c>
      <c r="AK537" s="1">
        <v>492</v>
      </c>
      <c r="AL537" s="1">
        <v>458</v>
      </c>
      <c r="AM537" s="1">
        <v>0</v>
      </c>
    </row>
    <row r="538" spans="1:39" x14ac:dyDescent="0.25">
      <c r="A538" s="4" t="s">
        <v>602</v>
      </c>
      <c r="B538" s="1">
        <v>0</v>
      </c>
      <c r="C538" s="1">
        <v>0</v>
      </c>
      <c r="D538" s="1">
        <v>74</v>
      </c>
      <c r="E538" s="1">
        <v>30</v>
      </c>
      <c r="F538" s="1">
        <v>3</v>
      </c>
      <c r="G538" s="1">
        <v>47</v>
      </c>
      <c r="H538" s="1">
        <v>19</v>
      </c>
      <c r="I538" s="1">
        <v>21</v>
      </c>
      <c r="J538" s="1">
        <v>42</v>
      </c>
      <c r="K538" s="1">
        <v>1</v>
      </c>
      <c r="L538" s="1">
        <v>3</v>
      </c>
      <c r="M538" s="1">
        <v>2</v>
      </c>
      <c r="N538" s="1">
        <v>2</v>
      </c>
      <c r="O538" s="1">
        <v>8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3</v>
      </c>
      <c r="W538" s="1">
        <v>11</v>
      </c>
      <c r="X538" s="1">
        <v>0</v>
      </c>
      <c r="Y538" s="3">
        <v>57</v>
      </c>
      <c r="Z538" s="1">
        <v>2596</v>
      </c>
      <c r="AA538" s="1">
        <v>0</v>
      </c>
      <c r="AB538" s="1">
        <v>1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1</v>
      </c>
      <c r="AI538" s="1">
        <v>0</v>
      </c>
      <c r="AJ538" s="1">
        <v>0</v>
      </c>
      <c r="AK538" s="1">
        <v>120</v>
      </c>
      <c r="AL538" s="1">
        <v>78</v>
      </c>
      <c r="AM538" s="1">
        <v>0</v>
      </c>
    </row>
    <row r="539" spans="1:39" x14ac:dyDescent="0.25">
      <c r="A539" s="4" t="s">
        <v>603</v>
      </c>
      <c r="B539" s="1">
        <v>0</v>
      </c>
      <c r="C539" s="1">
        <v>0</v>
      </c>
      <c r="D539" s="1">
        <v>4</v>
      </c>
      <c r="E539" s="1">
        <v>179</v>
      </c>
      <c r="F539" s="1">
        <v>28</v>
      </c>
      <c r="G539" s="1">
        <v>520</v>
      </c>
      <c r="H539" s="1">
        <v>111</v>
      </c>
      <c r="I539" s="1">
        <v>123</v>
      </c>
      <c r="J539" s="1">
        <v>47</v>
      </c>
      <c r="K539" s="1">
        <v>1</v>
      </c>
      <c r="L539" s="1">
        <v>3</v>
      </c>
      <c r="M539" s="1">
        <v>8</v>
      </c>
      <c r="N539" s="1">
        <v>13</v>
      </c>
      <c r="O539" s="1">
        <v>1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3</v>
      </c>
      <c r="W539" s="1">
        <v>11</v>
      </c>
      <c r="X539" s="1">
        <v>1</v>
      </c>
      <c r="Y539" s="3">
        <v>71</v>
      </c>
      <c r="Z539" s="1">
        <v>2394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1</v>
      </c>
      <c r="AJ539" s="1">
        <v>0</v>
      </c>
      <c r="AK539" s="1">
        <v>961</v>
      </c>
      <c r="AL539" s="1">
        <v>914</v>
      </c>
      <c r="AM539" s="1">
        <v>0</v>
      </c>
    </row>
    <row r="540" spans="1:39" x14ac:dyDescent="0.25">
      <c r="A540" s="4" t="s">
        <v>604</v>
      </c>
      <c r="B540" s="1">
        <v>1</v>
      </c>
      <c r="C540" s="1">
        <v>1</v>
      </c>
      <c r="D540" s="1">
        <v>50</v>
      </c>
      <c r="E540" s="1">
        <v>90</v>
      </c>
      <c r="F540" s="1">
        <v>17</v>
      </c>
      <c r="G540" s="1">
        <v>97</v>
      </c>
      <c r="H540" s="1">
        <v>15</v>
      </c>
      <c r="I540" s="1">
        <v>6</v>
      </c>
      <c r="J540" s="1">
        <v>15</v>
      </c>
      <c r="K540" s="1">
        <v>6</v>
      </c>
      <c r="L540" s="1">
        <v>4</v>
      </c>
      <c r="M540" s="1">
        <v>1</v>
      </c>
      <c r="N540" s="1">
        <v>5</v>
      </c>
      <c r="O540" s="1">
        <v>8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3</v>
      </c>
      <c r="W540" s="1">
        <v>11</v>
      </c>
      <c r="X540" s="1">
        <v>0</v>
      </c>
      <c r="Y540" s="3">
        <v>68</v>
      </c>
      <c r="Z540" s="1">
        <v>2814</v>
      </c>
      <c r="AA540" s="1">
        <v>0</v>
      </c>
      <c r="AB540" s="1">
        <v>0</v>
      </c>
      <c r="AC540" s="1">
        <v>0</v>
      </c>
      <c r="AD540" s="1">
        <v>1</v>
      </c>
      <c r="AE540" s="1">
        <v>0</v>
      </c>
      <c r="AF540" s="1">
        <v>0</v>
      </c>
      <c r="AG540" s="1">
        <v>0</v>
      </c>
      <c r="AH540" s="1">
        <v>1</v>
      </c>
      <c r="AI540" s="1">
        <v>0</v>
      </c>
      <c r="AJ540" s="1">
        <v>0</v>
      </c>
      <c r="AK540" s="1">
        <v>225</v>
      </c>
      <c r="AL540" s="1">
        <v>210</v>
      </c>
      <c r="AM540" s="1">
        <v>0</v>
      </c>
    </row>
    <row r="541" spans="1:39" x14ac:dyDescent="0.25">
      <c r="A541" s="4" t="s">
        <v>605</v>
      </c>
      <c r="B541" s="1">
        <v>1</v>
      </c>
      <c r="C541" s="1">
        <v>0</v>
      </c>
      <c r="D541" s="1">
        <v>57</v>
      </c>
      <c r="E541" s="1">
        <v>308</v>
      </c>
      <c r="F541" s="1">
        <v>85</v>
      </c>
      <c r="G541" s="1">
        <v>137</v>
      </c>
      <c r="H541" s="1">
        <v>102</v>
      </c>
      <c r="I541" s="1">
        <v>45</v>
      </c>
      <c r="J541" s="1">
        <v>118</v>
      </c>
      <c r="K541" s="1">
        <v>2</v>
      </c>
      <c r="L541" s="1">
        <v>6</v>
      </c>
      <c r="M541" s="1">
        <v>2</v>
      </c>
      <c r="N541" s="1">
        <v>11</v>
      </c>
      <c r="O541" s="1">
        <v>5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3</v>
      </c>
      <c r="W541" s="1">
        <v>11</v>
      </c>
      <c r="X541" s="1">
        <v>0</v>
      </c>
      <c r="Y541" s="3">
        <v>42</v>
      </c>
      <c r="Z541" s="1">
        <v>2644</v>
      </c>
      <c r="AA541" s="1">
        <v>0</v>
      </c>
      <c r="AB541" s="1">
        <v>0</v>
      </c>
      <c r="AC541" s="1">
        <v>1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1</v>
      </c>
      <c r="AK541" s="1">
        <v>677</v>
      </c>
      <c r="AL541" s="1">
        <v>559</v>
      </c>
      <c r="AM541" s="1">
        <v>0</v>
      </c>
    </row>
    <row r="542" spans="1:39" x14ac:dyDescent="0.25">
      <c r="A542" s="4" t="s">
        <v>606</v>
      </c>
      <c r="B542" s="1">
        <v>0</v>
      </c>
      <c r="C542" s="1">
        <v>0</v>
      </c>
      <c r="D542" s="1">
        <v>30</v>
      </c>
      <c r="E542" s="1">
        <v>557</v>
      </c>
      <c r="F542" s="1">
        <v>129</v>
      </c>
      <c r="G542" s="1">
        <v>761</v>
      </c>
      <c r="H542" s="1">
        <v>29</v>
      </c>
      <c r="I542" s="1">
        <v>185</v>
      </c>
      <c r="J542" s="1">
        <v>111</v>
      </c>
      <c r="K542" s="1">
        <v>1</v>
      </c>
      <c r="L542" s="1">
        <v>5</v>
      </c>
      <c r="M542" s="1">
        <v>6</v>
      </c>
      <c r="N542" s="1">
        <v>7</v>
      </c>
      <c r="O542" s="1">
        <v>2</v>
      </c>
      <c r="P542" s="1">
        <v>0</v>
      </c>
      <c r="Q542" s="1">
        <v>0</v>
      </c>
      <c r="R542" s="1">
        <v>1</v>
      </c>
      <c r="S542" s="1">
        <v>0</v>
      </c>
      <c r="T542" s="1">
        <v>0</v>
      </c>
      <c r="U542" s="1">
        <v>0</v>
      </c>
      <c r="V542" s="1">
        <v>3</v>
      </c>
      <c r="W542" s="1">
        <v>11</v>
      </c>
      <c r="X542" s="1">
        <v>0</v>
      </c>
      <c r="Y542" s="3">
        <v>38</v>
      </c>
      <c r="Z542" s="1">
        <v>2609</v>
      </c>
      <c r="AA542" s="1">
        <v>0</v>
      </c>
      <c r="AB542" s="1">
        <v>1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1</v>
      </c>
      <c r="AI542" s="1">
        <v>0</v>
      </c>
      <c r="AJ542" s="1">
        <v>0</v>
      </c>
      <c r="AK542" s="1">
        <v>1661</v>
      </c>
      <c r="AL542" s="1">
        <v>1550</v>
      </c>
      <c r="AM542" s="1">
        <v>1</v>
      </c>
    </row>
    <row r="543" spans="1:39" x14ac:dyDescent="0.25">
      <c r="A543" s="4" t="s">
        <v>607</v>
      </c>
      <c r="B543" s="1">
        <v>0</v>
      </c>
      <c r="C543" s="1">
        <v>0</v>
      </c>
      <c r="D543" s="1">
        <v>27</v>
      </c>
      <c r="E543" s="1">
        <v>7</v>
      </c>
      <c r="F543" s="1">
        <v>4</v>
      </c>
      <c r="G543" s="1">
        <v>13</v>
      </c>
      <c r="H543" s="1">
        <v>15</v>
      </c>
      <c r="I543" s="1">
        <v>8</v>
      </c>
      <c r="J543" s="1">
        <v>17</v>
      </c>
      <c r="K543" s="1">
        <v>2</v>
      </c>
      <c r="L543" s="1">
        <v>2</v>
      </c>
      <c r="M543" s="1">
        <v>0</v>
      </c>
      <c r="N543" s="1">
        <v>4</v>
      </c>
      <c r="O543" s="1">
        <v>5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3</v>
      </c>
      <c r="W543" s="1">
        <v>11</v>
      </c>
      <c r="X543" s="1">
        <v>0</v>
      </c>
      <c r="Y543" s="3">
        <v>50</v>
      </c>
      <c r="Z543" s="1">
        <v>2489</v>
      </c>
      <c r="AA543" s="1">
        <v>0</v>
      </c>
      <c r="AB543" s="1">
        <v>1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0</v>
      </c>
      <c r="AI543" s="1">
        <v>0</v>
      </c>
      <c r="AJ543" s="1">
        <v>0</v>
      </c>
      <c r="AK543" s="1">
        <v>47</v>
      </c>
      <c r="AL543" s="1">
        <v>30</v>
      </c>
      <c r="AM543" s="1">
        <v>0</v>
      </c>
    </row>
    <row r="544" spans="1:39" x14ac:dyDescent="0.25">
      <c r="A544" s="4" t="s">
        <v>608</v>
      </c>
      <c r="B544" s="1">
        <v>0</v>
      </c>
      <c r="C544" s="1">
        <v>1</v>
      </c>
      <c r="D544" s="1">
        <v>61</v>
      </c>
      <c r="E544" s="1">
        <v>1492</v>
      </c>
      <c r="F544" s="1">
        <v>38</v>
      </c>
      <c r="G544" s="1">
        <v>287</v>
      </c>
      <c r="H544" s="1">
        <v>50</v>
      </c>
      <c r="I544" s="1">
        <v>57</v>
      </c>
      <c r="J544" s="1">
        <v>33</v>
      </c>
      <c r="K544" s="1">
        <v>1</v>
      </c>
      <c r="L544" s="1">
        <v>5</v>
      </c>
      <c r="M544" s="1">
        <v>10</v>
      </c>
      <c r="N544" s="1">
        <v>4</v>
      </c>
      <c r="O544" s="1">
        <v>6</v>
      </c>
      <c r="P544" s="1">
        <v>0</v>
      </c>
      <c r="Q544" s="1">
        <v>1</v>
      </c>
      <c r="R544" s="1">
        <v>1</v>
      </c>
      <c r="S544" s="1">
        <v>1</v>
      </c>
      <c r="T544" s="1">
        <v>1</v>
      </c>
      <c r="U544" s="1">
        <v>0</v>
      </c>
      <c r="V544" s="1">
        <v>3</v>
      </c>
      <c r="W544" s="1">
        <v>11</v>
      </c>
      <c r="X544" s="1">
        <v>1</v>
      </c>
      <c r="Y544" s="3">
        <v>61</v>
      </c>
      <c r="Z544" s="1">
        <v>2562</v>
      </c>
      <c r="AA544" s="1">
        <v>0</v>
      </c>
      <c r="AB544" s="1">
        <v>0</v>
      </c>
      <c r="AC544" s="1">
        <v>0</v>
      </c>
      <c r="AD544" s="1">
        <v>1</v>
      </c>
      <c r="AE544" s="1">
        <v>0</v>
      </c>
      <c r="AF544" s="1">
        <v>0</v>
      </c>
      <c r="AG544" s="1">
        <v>0</v>
      </c>
      <c r="AH544" s="1">
        <v>1</v>
      </c>
      <c r="AI544" s="1">
        <v>0</v>
      </c>
      <c r="AJ544" s="1">
        <v>0</v>
      </c>
      <c r="AK544" s="1">
        <v>1924</v>
      </c>
      <c r="AL544" s="1">
        <v>1891</v>
      </c>
      <c r="AM544" s="1">
        <v>4</v>
      </c>
    </row>
    <row r="545" spans="1:39" x14ac:dyDescent="0.25">
      <c r="A545" s="4" t="s">
        <v>609</v>
      </c>
      <c r="B545" s="1">
        <v>1</v>
      </c>
      <c r="C545" s="1">
        <v>0</v>
      </c>
      <c r="D545" s="1">
        <v>4</v>
      </c>
      <c r="E545" s="1">
        <v>30</v>
      </c>
      <c r="F545" s="1">
        <v>8</v>
      </c>
      <c r="G545" s="1">
        <v>12</v>
      </c>
      <c r="H545" s="1">
        <v>8</v>
      </c>
      <c r="I545" s="1">
        <v>8</v>
      </c>
      <c r="J545" s="1">
        <v>12</v>
      </c>
      <c r="K545" s="1">
        <v>1</v>
      </c>
      <c r="L545" s="1">
        <v>2</v>
      </c>
      <c r="M545" s="1">
        <v>0</v>
      </c>
      <c r="N545" s="1">
        <v>4</v>
      </c>
      <c r="O545" s="1">
        <v>5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3</v>
      </c>
      <c r="W545" s="1">
        <v>11</v>
      </c>
      <c r="X545" s="1">
        <v>0</v>
      </c>
      <c r="Y545" s="3">
        <v>42</v>
      </c>
      <c r="Z545" s="1">
        <v>2452</v>
      </c>
      <c r="AA545" s="1">
        <v>0</v>
      </c>
      <c r="AB545" s="1">
        <v>1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1</v>
      </c>
      <c r="AI545" s="1">
        <v>0</v>
      </c>
      <c r="AJ545" s="1">
        <v>0</v>
      </c>
      <c r="AK545" s="1">
        <v>66</v>
      </c>
      <c r="AL545" s="1">
        <v>54</v>
      </c>
      <c r="AM545" s="1">
        <v>0</v>
      </c>
    </row>
    <row r="546" spans="1:39" x14ac:dyDescent="0.25">
      <c r="A546" s="4" t="s">
        <v>610</v>
      </c>
      <c r="B546" s="1">
        <v>0</v>
      </c>
      <c r="C546" s="1">
        <v>0</v>
      </c>
      <c r="D546" s="1">
        <v>75</v>
      </c>
      <c r="E546" s="1">
        <v>249</v>
      </c>
      <c r="F546" s="1">
        <v>153</v>
      </c>
      <c r="G546" s="1">
        <v>940</v>
      </c>
      <c r="H546" s="1">
        <v>58</v>
      </c>
      <c r="I546" s="1">
        <v>134</v>
      </c>
      <c r="J546" s="1">
        <v>38</v>
      </c>
      <c r="K546" s="1">
        <v>0</v>
      </c>
      <c r="L546" s="1">
        <v>6</v>
      </c>
      <c r="M546" s="1">
        <v>6</v>
      </c>
      <c r="N546" s="1">
        <v>7</v>
      </c>
      <c r="O546" s="1">
        <v>2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3</v>
      </c>
      <c r="W546" s="1">
        <v>11</v>
      </c>
      <c r="X546" s="1">
        <v>0</v>
      </c>
      <c r="Y546" s="3">
        <v>40</v>
      </c>
      <c r="Z546" s="1">
        <v>2537</v>
      </c>
      <c r="AA546" s="1">
        <v>0</v>
      </c>
      <c r="AB546" s="1">
        <v>0</v>
      </c>
      <c r="AC546" s="1">
        <v>1</v>
      </c>
      <c r="AD546" s="1">
        <v>0</v>
      </c>
      <c r="AE546" s="1">
        <v>0</v>
      </c>
      <c r="AF546" s="1">
        <v>0</v>
      </c>
      <c r="AG546" s="1">
        <v>0</v>
      </c>
      <c r="AH546" s="1">
        <v>1</v>
      </c>
      <c r="AI546" s="1">
        <v>0</v>
      </c>
      <c r="AJ546" s="1">
        <v>0</v>
      </c>
      <c r="AK546" s="1">
        <v>1534</v>
      </c>
      <c r="AL546" s="1">
        <v>1496</v>
      </c>
      <c r="AM546" s="1">
        <v>0</v>
      </c>
    </row>
    <row r="547" spans="1:39" x14ac:dyDescent="0.25">
      <c r="A547" s="4" t="s">
        <v>611</v>
      </c>
      <c r="B547" s="1">
        <v>0</v>
      </c>
      <c r="C547" s="1">
        <v>1</v>
      </c>
      <c r="D547" s="1">
        <v>12</v>
      </c>
      <c r="E547" s="1">
        <v>465</v>
      </c>
      <c r="F547" s="1">
        <v>25</v>
      </c>
      <c r="G547" s="1">
        <v>132</v>
      </c>
      <c r="H547" s="1">
        <v>136</v>
      </c>
      <c r="I547" s="1">
        <v>0</v>
      </c>
      <c r="J547" s="1">
        <v>37</v>
      </c>
      <c r="K547" s="1">
        <v>2</v>
      </c>
      <c r="L547" s="1">
        <v>8</v>
      </c>
      <c r="M547" s="1">
        <v>3</v>
      </c>
      <c r="N547" s="1">
        <v>13</v>
      </c>
      <c r="O547" s="1">
        <v>4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3</v>
      </c>
      <c r="W547" s="1">
        <v>11</v>
      </c>
      <c r="X547" s="1">
        <v>0</v>
      </c>
      <c r="Y547" s="3">
        <v>49</v>
      </c>
      <c r="Z547" s="1">
        <v>2528</v>
      </c>
      <c r="AA547" s="1">
        <v>0</v>
      </c>
      <c r="AB547" s="1">
        <v>0</v>
      </c>
      <c r="AC547" s="1">
        <v>0</v>
      </c>
      <c r="AD547" s="1">
        <v>1</v>
      </c>
      <c r="AE547" s="1">
        <v>0</v>
      </c>
      <c r="AF547" s="1">
        <v>0</v>
      </c>
      <c r="AG547" s="1">
        <v>0</v>
      </c>
      <c r="AH547" s="1">
        <v>0</v>
      </c>
      <c r="AI547" s="1">
        <v>1</v>
      </c>
      <c r="AJ547" s="1">
        <v>0</v>
      </c>
      <c r="AK547" s="1">
        <v>758</v>
      </c>
      <c r="AL547" s="1">
        <v>721</v>
      </c>
      <c r="AM547" s="1">
        <v>0</v>
      </c>
    </row>
    <row r="548" spans="1:39" x14ac:dyDescent="0.25">
      <c r="A548" s="4" t="s">
        <v>612</v>
      </c>
      <c r="B548" s="1">
        <v>0</v>
      </c>
      <c r="C548" s="1">
        <v>1</v>
      </c>
      <c r="D548" s="1">
        <v>13</v>
      </c>
      <c r="E548" s="1">
        <v>129</v>
      </c>
      <c r="F548" s="1">
        <v>129</v>
      </c>
      <c r="G548" s="1">
        <v>259</v>
      </c>
      <c r="H548" s="1">
        <v>168</v>
      </c>
      <c r="I548" s="1">
        <v>121</v>
      </c>
      <c r="J548" s="1">
        <v>83</v>
      </c>
      <c r="K548" s="1">
        <v>5</v>
      </c>
      <c r="L548" s="1">
        <v>6</v>
      </c>
      <c r="M548" s="1">
        <v>3</v>
      </c>
      <c r="N548" s="1">
        <v>12</v>
      </c>
      <c r="O548" s="1">
        <v>4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3</v>
      </c>
      <c r="W548" s="1">
        <v>11</v>
      </c>
      <c r="X548" s="1">
        <v>0</v>
      </c>
      <c r="Y548" s="3">
        <v>50</v>
      </c>
      <c r="Z548" s="1">
        <v>2324</v>
      </c>
      <c r="AA548" s="1">
        <v>0</v>
      </c>
      <c r="AB548" s="1">
        <v>1</v>
      </c>
      <c r="AC548" s="1">
        <v>0</v>
      </c>
      <c r="AD548" s="1">
        <v>0</v>
      </c>
      <c r="AE548" s="1">
        <v>0</v>
      </c>
      <c r="AF548" s="1">
        <v>1</v>
      </c>
      <c r="AG548" s="1">
        <v>0</v>
      </c>
      <c r="AH548" s="1">
        <v>0</v>
      </c>
      <c r="AI548" s="1">
        <v>0</v>
      </c>
      <c r="AJ548" s="1">
        <v>0</v>
      </c>
      <c r="AK548" s="1">
        <v>806</v>
      </c>
      <c r="AL548" s="1">
        <v>723</v>
      </c>
      <c r="AM548" s="1">
        <v>0</v>
      </c>
    </row>
    <row r="549" spans="1:39" x14ac:dyDescent="0.25">
      <c r="A549" s="4" t="s">
        <v>613</v>
      </c>
      <c r="B549" s="1">
        <v>0</v>
      </c>
      <c r="C549" s="1">
        <v>1</v>
      </c>
      <c r="D549" s="1">
        <v>9</v>
      </c>
      <c r="E549" s="1">
        <v>174</v>
      </c>
      <c r="F549" s="1">
        <v>18</v>
      </c>
      <c r="G549" s="1">
        <v>81</v>
      </c>
      <c r="H549" s="1">
        <v>28</v>
      </c>
      <c r="I549" s="1">
        <v>6</v>
      </c>
      <c r="J549" s="1">
        <v>24</v>
      </c>
      <c r="K549" s="1">
        <v>3</v>
      </c>
      <c r="L549" s="1">
        <v>3</v>
      </c>
      <c r="M549" s="1">
        <v>2</v>
      </c>
      <c r="N549" s="1">
        <v>7</v>
      </c>
      <c r="O549" s="1">
        <v>3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3</v>
      </c>
      <c r="W549" s="1">
        <v>11</v>
      </c>
      <c r="X549" s="1">
        <v>0</v>
      </c>
      <c r="Y549" s="3">
        <v>57</v>
      </c>
      <c r="Z549" s="1">
        <v>2395</v>
      </c>
      <c r="AA549" s="1">
        <v>1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1</v>
      </c>
      <c r="AK549" s="1">
        <v>307</v>
      </c>
      <c r="AL549" s="1">
        <v>283</v>
      </c>
      <c r="AM549" s="1">
        <v>0</v>
      </c>
    </row>
    <row r="550" spans="1:39" x14ac:dyDescent="0.25">
      <c r="A550" s="4" t="s">
        <v>614</v>
      </c>
      <c r="B550" s="1">
        <v>0</v>
      </c>
      <c r="C550" s="1">
        <v>1</v>
      </c>
      <c r="D550" s="1">
        <v>48</v>
      </c>
      <c r="E550" s="1">
        <v>189</v>
      </c>
      <c r="F550" s="1">
        <v>2</v>
      </c>
      <c r="G550" s="1">
        <v>29</v>
      </c>
      <c r="H550" s="1">
        <v>3</v>
      </c>
      <c r="I550" s="1">
        <v>2</v>
      </c>
      <c r="J550" s="1">
        <v>40</v>
      </c>
      <c r="K550" s="1">
        <v>2</v>
      </c>
      <c r="L550" s="1">
        <v>3</v>
      </c>
      <c r="M550" s="1">
        <v>2</v>
      </c>
      <c r="N550" s="1">
        <v>5</v>
      </c>
      <c r="O550" s="1">
        <v>4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3</v>
      </c>
      <c r="W550" s="1">
        <v>11</v>
      </c>
      <c r="X550" s="1">
        <v>0</v>
      </c>
      <c r="Y550" s="3">
        <v>70</v>
      </c>
      <c r="Z550" s="1">
        <v>2181</v>
      </c>
      <c r="AA550" s="1">
        <v>0</v>
      </c>
      <c r="AB550" s="1">
        <v>0</v>
      </c>
      <c r="AC550" s="1">
        <v>0</v>
      </c>
      <c r="AD550" s="1">
        <v>1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1</v>
      </c>
      <c r="AK550" s="1">
        <v>225</v>
      </c>
      <c r="AL550" s="1">
        <v>185</v>
      </c>
      <c r="AM550" s="1">
        <v>0</v>
      </c>
    </row>
    <row r="551" spans="1:39" x14ac:dyDescent="0.25">
      <c r="A551" s="4" t="s">
        <v>615</v>
      </c>
      <c r="B551" s="1">
        <v>0</v>
      </c>
      <c r="C551" s="1">
        <v>1</v>
      </c>
      <c r="D551" s="1">
        <v>80</v>
      </c>
      <c r="E551" s="1">
        <v>747</v>
      </c>
      <c r="F551" s="1">
        <v>10</v>
      </c>
      <c r="G551" s="1">
        <v>161</v>
      </c>
      <c r="H551" s="1">
        <v>65</v>
      </c>
      <c r="I551" s="1">
        <v>40</v>
      </c>
      <c r="J551" s="1">
        <v>42</v>
      </c>
      <c r="K551" s="1">
        <v>4</v>
      </c>
      <c r="L551" s="1">
        <v>4</v>
      </c>
      <c r="M551" s="1">
        <v>2</v>
      </c>
      <c r="N551" s="1">
        <v>9</v>
      </c>
      <c r="O551" s="1">
        <v>8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3</v>
      </c>
      <c r="W551" s="1">
        <v>11</v>
      </c>
      <c r="X551" s="1">
        <v>0</v>
      </c>
      <c r="Y551" s="3">
        <v>58</v>
      </c>
      <c r="Z551" s="1">
        <v>2730</v>
      </c>
      <c r="AA551" s="1">
        <v>0</v>
      </c>
      <c r="AB551" s="1">
        <v>0</v>
      </c>
      <c r="AC551" s="1">
        <v>1</v>
      </c>
      <c r="AD551" s="1">
        <v>0</v>
      </c>
      <c r="AE551" s="1">
        <v>0</v>
      </c>
      <c r="AF551" s="1">
        <v>0</v>
      </c>
      <c r="AG551" s="1">
        <v>0</v>
      </c>
      <c r="AH551" s="1">
        <v>1</v>
      </c>
      <c r="AI551" s="1">
        <v>0</v>
      </c>
      <c r="AJ551" s="1">
        <v>0</v>
      </c>
      <c r="AK551" s="1">
        <v>1023</v>
      </c>
      <c r="AL551" s="1">
        <v>981</v>
      </c>
      <c r="AM551" s="1">
        <v>0</v>
      </c>
    </row>
    <row r="552" spans="1:39" x14ac:dyDescent="0.25">
      <c r="A552" s="4" t="s">
        <v>616</v>
      </c>
      <c r="B552" s="1">
        <v>1</v>
      </c>
      <c r="C552" s="1">
        <v>1</v>
      </c>
      <c r="D552" s="1">
        <v>60</v>
      </c>
      <c r="E552" s="1">
        <v>6</v>
      </c>
      <c r="F552" s="1">
        <v>0</v>
      </c>
      <c r="G552" s="1">
        <v>2</v>
      </c>
      <c r="H552" s="1">
        <v>2</v>
      </c>
      <c r="I552" s="1">
        <v>0</v>
      </c>
      <c r="J552" s="1">
        <v>1</v>
      </c>
      <c r="K552" s="1">
        <v>1</v>
      </c>
      <c r="L552" s="1">
        <v>1</v>
      </c>
      <c r="M552" s="1">
        <v>0</v>
      </c>
      <c r="N552" s="1">
        <v>2</v>
      </c>
      <c r="O552" s="1">
        <v>5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3</v>
      </c>
      <c r="W552" s="1">
        <v>11</v>
      </c>
      <c r="X552" s="1">
        <v>0</v>
      </c>
      <c r="Y552" s="3">
        <v>69</v>
      </c>
      <c r="Z552" s="1">
        <v>2454</v>
      </c>
      <c r="AA552" s="1">
        <v>0</v>
      </c>
      <c r="AB552" s="1">
        <v>0</v>
      </c>
      <c r="AC552" s="1">
        <v>0</v>
      </c>
      <c r="AD552" s="1">
        <v>1</v>
      </c>
      <c r="AE552" s="1">
        <v>0</v>
      </c>
      <c r="AF552" s="1">
        <v>0</v>
      </c>
      <c r="AG552" s="1">
        <v>0</v>
      </c>
      <c r="AH552" s="1">
        <v>0</v>
      </c>
      <c r="AI552" s="1">
        <v>1</v>
      </c>
      <c r="AJ552" s="1">
        <v>0</v>
      </c>
      <c r="AK552" s="1">
        <v>10</v>
      </c>
      <c r="AL552" s="1">
        <v>9</v>
      </c>
      <c r="AM552" s="1">
        <v>0</v>
      </c>
    </row>
    <row r="553" spans="1:39" x14ac:dyDescent="0.25">
      <c r="A553" s="4" t="s">
        <v>617</v>
      </c>
      <c r="B553" s="1">
        <v>0</v>
      </c>
      <c r="C553" s="1">
        <v>1</v>
      </c>
      <c r="D553" s="1">
        <v>43</v>
      </c>
      <c r="E553" s="1">
        <v>14</v>
      </c>
      <c r="F553" s="1">
        <v>0</v>
      </c>
      <c r="G553" s="1">
        <v>3</v>
      </c>
      <c r="H553" s="1">
        <v>0</v>
      </c>
      <c r="I553" s="1">
        <v>0</v>
      </c>
      <c r="J553" s="1">
        <v>4</v>
      </c>
      <c r="K553" s="1">
        <v>1</v>
      </c>
      <c r="L553" s="1">
        <v>1</v>
      </c>
      <c r="M553" s="1">
        <v>0</v>
      </c>
      <c r="N553" s="1">
        <v>2</v>
      </c>
      <c r="O553" s="1">
        <v>6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3</v>
      </c>
      <c r="W553" s="1">
        <v>11</v>
      </c>
      <c r="X553" s="1">
        <v>0</v>
      </c>
      <c r="Y553" s="3">
        <v>41</v>
      </c>
      <c r="Z553" s="1">
        <v>2518</v>
      </c>
      <c r="AA553" s="1">
        <v>0</v>
      </c>
      <c r="AB553" s="1">
        <v>0</v>
      </c>
      <c r="AC553" s="1">
        <v>1</v>
      </c>
      <c r="AD553" s="1">
        <v>0</v>
      </c>
      <c r="AE553" s="1">
        <v>0</v>
      </c>
      <c r="AF553" s="1">
        <v>0</v>
      </c>
      <c r="AG553" s="1">
        <v>0</v>
      </c>
      <c r="AH553" s="1">
        <v>1</v>
      </c>
      <c r="AI553" s="1">
        <v>0</v>
      </c>
      <c r="AJ553" s="1">
        <v>0</v>
      </c>
      <c r="AK553" s="1">
        <v>17</v>
      </c>
      <c r="AL553" s="1">
        <v>13</v>
      </c>
      <c r="AM553" s="1">
        <v>0</v>
      </c>
    </row>
    <row r="554" spans="1:39" x14ac:dyDescent="0.25">
      <c r="A554" s="4" t="s">
        <v>618</v>
      </c>
      <c r="B554" s="1">
        <v>1</v>
      </c>
      <c r="C554" s="1">
        <v>1</v>
      </c>
      <c r="D554" s="1">
        <v>19</v>
      </c>
      <c r="E554" s="1">
        <v>12</v>
      </c>
      <c r="F554" s="1">
        <v>0</v>
      </c>
      <c r="G554" s="1">
        <v>4</v>
      </c>
      <c r="H554" s="1">
        <v>0</v>
      </c>
      <c r="I554" s="1">
        <v>0</v>
      </c>
      <c r="J554" s="1">
        <v>1</v>
      </c>
      <c r="K554" s="1">
        <v>1</v>
      </c>
      <c r="L554" s="1">
        <v>1</v>
      </c>
      <c r="M554" s="1">
        <v>0</v>
      </c>
      <c r="N554" s="1">
        <v>2</v>
      </c>
      <c r="O554" s="1">
        <v>7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3</v>
      </c>
      <c r="W554" s="1">
        <v>11</v>
      </c>
      <c r="X554" s="1">
        <v>0</v>
      </c>
      <c r="Y554" s="3">
        <v>50</v>
      </c>
      <c r="Z554" s="1">
        <v>2728</v>
      </c>
      <c r="AA554" s="1">
        <v>0</v>
      </c>
      <c r="AB554" s="1">
        <v>0</v>
      </c>
      <c r="AC554" s="1">
        <v>0</v>
      </c>
      <c r="AD554" s="1">
        <v>1</v>
      </c>
      <c r="AE554" s="1">
        <v>0</v>
      </c>
      <c r="AF554" s="1">
        <v>0</v>
      </c>
      <c r="AG554" s="1">
        <v>0</v>
      </c>
      <c r="AH554" s="1">
        <v>1</v>
      </c>
      <c r="AI554" s="1">
        <v>0</v>
      </c>
      <c r="AJ554" s="1">
        <v>0</v>
      </c>
      <c r="AK554" s="1">
        <v>16</v>
      </c>
      <c r="AL554" s="1">
        <v>15</v>
      </c>
      <c r="AM554" s="1">
        <v>0</v>
      </c>
    </row>
    <row r="555" spans="1:39" x14ac:dyDescent="0.25">
      <c r="A555" s="4" t="s">
        <v>619</v>
      </c>
      <c r="B555" s="1">
        <v>0</v>
      </c>
      <c r="C555" s="1">
        <v>1</v>
      </c>
      <c r="D555" s="1">
        <v>26</v>
      </c>
      <c r="E555" s="1">
        <v>98</v>
      </c>
      <c r="F555" s="1">
        <v>0</v>
      </c>
      <c r="G555" s="1">
        <v>106</v>
      </c>
      <c r="H555" s="1">
        <v>49</v>
      </c>
      <c r="I555" s="1">
        <v>10</v>
      </c>
      <c r="J555" s="1">
        <v>106</v>
      </c>
      <c r="K555" s="1">
        <v>5</v>
      </c>
      <c r="L555" s="1">
        <v>5</v>
      </c>
      <c r="M555" s="1">
        <v>1</v>
      </c>
      <c r="N555" s="1">
        <v>5</v>
      </c>
      <c r="O555" s="1">
        <v>6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3</v>
      </c>
      <c r="W555" s="1">
        <v>11</v>
      </c>
      <c r="X555" s="1">
        <v>0</v>
      </c>
      <c r="Y555" s="3">
        <v>46</v>
      </c>
      <c r="Z555" s="1">
        <v>2814</v>
      </c>
      <c r="AA555" s="1">
        <v>0</v>
      </c>
      <c r="AB555" s="1">
        <v>1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1</v>
      </c>
      <c r="AI555" s="1">
        <v>0</v>
      </c>
      <c r="AJ555" s="1">
        <v>0</v>
      </c>
      <c r="AK555" s="1">
        <v>263</v>
      </c>
      <c r="AL555" s="1">
        <v>157</v>
      </c>
      <c r="AM555" s="1">
        <v>0</v>
      </c>
    </row>
    <row r="556" spans="1:39" x14ac:dyDescent="0.25">
      <c r="A556" s="4" t="s">
        <v>620</v>
      </c>
      <c r="B556" s="1">
        <v>1</v>
      </c>
      <c r="C556" s="1">
        <v>1</v>
      </c>
      <c r="D556" s="1">
        <v>58</v>
      </c>
      <c r="E556" s="1">
        <v>32</v>
      </c>
      <c r="F556" s="1">
        <v>0</v>
      </c>
      <c r="G556" s="1">
        <v>5</v>
      </c>
      <c r="H556" s="1">
        <v>0</v>
      </c>
      <c r="I556" s="1">
        <v>0</v>
      </c>
      <c r="J556" s="1">
        <v>1</v>
      </c>
      <c r="K556" s="1">
        <v>2</v>
      </c>
      <c r="L556" s="1">
        <v>1</v>
      </c>
      <c r="M556" s="1">
        <v>0</v>
      </c>
      <c r="N556" s="1">
        <v>3</v>
      </c>
      <c r="O556" s="1">
        <v>7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3</v>
      </c>
      <c r="W556" s="1">
        <v>11</v>
      </c>
      <c r="X556" s="1">
        <v>0</v>
      </c>
      <c r="Y556" s="3">
        <v>52</v>
      </c>
      <c r="Z556" s="1">
        <v>2312</v>
      </c>
      <c r="AA556" s="1">
        <v>0</v>
      </c>
      <c r="AB556" s="1">
        <v>1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1</v>
      </c>
      <c r="AK556" s="1">
        <v>37</v>
      </c>
      <c r="AL556" s="1">
        <v>36</v>
      </c>
      <c r="AM556" s="1">
        <v>0</v>
      </c>
    </row>
    <row r="557" spans="1:39" x14ac:dyDescent="0.25">
      <c r="A557" s="4" t="s">
        <v>621</v>
      </c>
      <c r="B557" s="1">
        <v>1</v>
      </c>
      <c r="C557" s="1">
        <v>0</v>
      </c>
      <c r="D557" s="1">
        <v>42</v>
      </c>
      <c r="E557" s="1">
        <v>51</v>
      </c>
      <c r="F557" s="1">
        <v>12</v>
      </c>
      <c r="G557" s="1">
        <v>49</v>
      </c>
      <c r="H557" s="1">
        <v>17</v>
      </c>
      <c r="I557" s="1">
        <v>24</v>
      </c>
      <c r="J557" s="1">
        <v>24</v>
      </c>
      <c r="K557" s="1">
        <v>3</v>
      </c>
      <c r="L557" s="1">
        <v>4</v>
      </c>
      <c r="M557" s="1">
        <v>1</v>
      </c>
      <c r="N557" s="1">
        <v>3</v>
      </c>
      <c r="O557" s="1">
        <v>8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3</v>
      </c>
      <c r="W557" s="1">
        <v>11</v>
      </c>
      <c r="X557" s="1">
        <v>0</v>
      </c>
      <c r="Y557" s="3">
        <v>42</v>
      </c>
      <c r="Z557" s="1">
        <v>2448</v>
      </c>
      <c r="AA557" s="1">
        <v>0</v>
      </c>
      <c r="AB557" s="1">
        <v>0</v>
      </c>
      <c r="AC557" s="1">
        <v>1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  <c r="AI557" s="1">
        <v>0</v>
      </c>
      <c r="AJ557" s="1">
        <v>0</v>
      </c>
      <c r="AK557" s="1">
        <v>153</v>
      </c>
      <c r="AL557" s="1">
        <v>129</v>
      </c>
      <c r="AM557" s="1">
        <v>0</v>
      </c>
    </row>
    <row r="558" spans="1:39" x14ac:dyDescent="0.25">
      <c r="A558" s="4" t="s">
        <v>622</v>
      </c>
      <c r="B558" s="1">
        <v>0</v>
      </c>
      <c r="C558" s="1">
        <v>1</v>
      </c>
      <c r="D558" s="1">
        <v>27</v>
      </c>
      <c r="E558" s="1">
        <v>200</v>
      </c>
      <c r="F558" s="1">
        <v>5</v>
      </c>
      <c r="G558" s="1">
        <v>44</v>
      </c>
      <c r="H558" s="1">
        <v>0</v>
      </c>
      <c r="I558" s="1">
        <v>10</v>
      </c>
      <c r="J558" s="1">
        <v>20</v>
      </c>
      <c r="K558" s="1">
        <v>1</v>
      </c>
      <c r="L558" s="1">
        <v>5</v>
      </c>
      <c r="M558" s="1">
        <v>1</v>
      </c>
      <c r="N558" s="1">
        <v>5</v>
      </c>
      <c r="O558" s="1">
        <v>5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3</v>
      </c>
      <c r="W558" s="1">
        <v>11</v>
      </c>
      <c r="X558" s="1">
        <v>0</v>
      </c>
      <c r="Y558" s="3">
        <v>50</v>
      </c>
      <c r="Z558" s="1">
        <v>2491</v>
      </c>
      <c r="AA558" s="1">
        <v>0</v>
      </c>
      <c r="AB558" s="1">
        <v>0</v>
      </c>
      <c r="AC558" s="1">
        <v>0</v>
      </c>
      <c r="AD558" s="1">
        <v>1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1</v>
      </c>
      <c r="AK558" s="1">
        <v>259</v>
      </c>
      <c r="AL558" s="1">
        <v>239</v>
      </c>
      <c r="AM558" s="1">
        <v>0</v>
      </c>
    </row>
    <row r="559" spans="1:39" x14ac:dyDescent="0.25">
      <c r="A559" s="4" t="s">
        <v>623</v>
      </c>
      <c r="B559" s="1">
        <v>1</v>
      </c>
      <c r="C559" s="1">
        <v>0</v>
      </c>
      <c r="D559" s="1">
        <v>56</v>
      </c>
      <c r="E559" s="1">
        <v>25</v>
      </c>
      <c r="F559" s="1">
        <v>6</v>
      </c>
      <c r="G559" s="1">
        <v>25</v>
      </c>
      <c r="H559" s="1">
        <v>6</v>
      </c>
      <c r="I559" s="1">
        <v>0</v>
      </c>
      <c r="J559" s="1">
        <v>0</v>
      </c>
      <c r="K559" s="1">
        <v>2</v>
      </c>
      <c r="L559" s="1">
        <v>2</v>
      </c>
      <c r="M559" s="1">
        <v>0</v>
      </c>
      <c r="N559" s="1">
        <v>3</v>
      </c>
      <c r="O559" s="1">
        <v>8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3</v>
      </c>
      <c r="W559" s="1">
        <v>11</v>
      </c>
      <c r="X559" s="1">
        <v>0</v>
      </c>
      <c r="Y559" s="3">
        <v>39</v>
      </c>
      <c r="Z559" s="1">
        <v>2429</v>
      </c>
      <c r="AA559" s="1">
        <v>0</v>
      </c>
      <c r="AB559" s="1">
        <v>1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1</v>
      </c>
      <c r="AJ559" s="1">
        <v>0</v>
      </c>
      <c r="AK559" s="1">
        <v>62</v>
      </c>
      <c r="AL559" s="1">
        <v>62</v>
      </c>
      <c r="AM559" s="1">
        <v>0</v>
      </c>
    </row>
    <row r="560" spans="1:39" x14ac:dyDescent="0.25">
      <c r="A560" s="4" t="s">
        <v>624</v>
      </c>
      <c r="B560" s="1">
        <v>0</v>
      </c>
      <c r="C560" s="1">
        <v>1</v>
      </c>
      <c r="D560" s="1">
        <v>27</v>
      </c>
      <c r="E560" s="1">
        <v>1050</v>
      </c>
      <c r="F560" s="1">
        <v>12</v>
      </c>
      <c r="G560" s="1">
        <v>144</v>
      </c>
      <c r="H560" s="1">
        <v>0</v>
      </c>
      <c r="I560" s="1">
        <v>0</v>
      </c>
      <c r="J560" s="1">
        <v>24</v>
      </c>
      <c r="K560" s="1">
        <v>3</v>
      </c>
      <c r="L560" s="1">
        <v>6</v>
      </c>
      <c r="M560" s="1">
        <v>4</v>
      </c>
      <c r="N560" s="1">
        <v>8</v>
      </c>
      <c r="O560" s="1">
        <v>5</v>
      </c>
      <c r="P560" s="1">
        <v>0</v>
      </c>
      <c r="Q560" s="1">
        <v>1</v>
      </c>
      <c r="R560" s="1">
        <v>0</v>
      </c>
      <c r="S560" s="1">
        <v>1</v>
      </c>
      <c r="T560" s="1">
        <v>1</v>
      </c>
      <c r="U560" s="1">
        <v>0</v>
      </c>
      <c r="V560" s="1">
        <v>3</v>
      </c>
      <c r="W560" s="1">
        <v>11</v>
      </c>
      <c r="X560" s="1">
        <v>1</v>
      </c>
      <c r="Y560" s="3">
        <v>43</v>
      </c>
      <c r="Z560" s="1">
        <v>2673</v>
      </c>
      <c r="AA560" s="1">
        <v>0</v>
      </c>
      <c r="AB560" s="1">
        <v>1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1</v>
      </c>
      <c r="AK560" s="1">
        <v>1206</v>
      </c>
      <c r="AL560" s="1">
        <v>1182</v>
      </c>
      <c r="AM560" s="1">
        <v>3</v>
      </c>
    </row>
    <row r="561" spans="1:39" x14ac:dyDescent="0.25">
      <c r="A561" s="4" t="s">
        <v>625</v>
      </c>
      <c r="B561" s="1">
        <v>1</v>
      </c>
      <c r="C561" s="1">
        <v>1</v>
      </c>
      <c r="D561" s="1">
        <v>10</v>
      </c>
      <c r="E561" s="1">
        <v>117</v>
      </c>
      <c r="F561" s="1">
        <v>0</v>
      </c>
      <c r="G561" s="1">
        <v>22</v>
      </c>
      <c r="H561" s="1">
        <v>13</v>
      </c>
      <c r="I561" s="1">
        <v>0</v>
      </c>
      <c r="J561" s="1">
        <v>30</v>
      </c>
      <c r="K561" s="1">
        <v>3</v>
      </c>
      <c r="L561" s="1">
        <v>4</v>
      </c>
      <c r="M561" s="1">
        <v>1</v>
      </c>
      <c r="N561" s="1">
        <v>3</v>
      </c>
      <c r="O561" s="1">
        <v>7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3</v>
      </c>
      <c r="W561" s="1">
        <v>11</v>
      </c>
      <c r="X561" s="1">
        <v>0</v>
      </c>
      <c r="Y561" s="3">
        <v>52</v>
      </c>
      <c r="Z561" s="1">
        <v>2248</v>
      </c>
      <c r="AA561" s="1">
        <v>0</v>
      </c>
      <c r="AB561" s="1">
        <v>1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1</v>
      </c>
      <c r="AI561" s="1">
        <v>0</v>
      </c>
      <c r="AJ561" s="1">
        <v>0</v>
      </c>
      <c r="AK561" s="1">
        <v>152</v>
      </c>
      <c r="AL561" s="1">
        <v>122</v>
      </c>
      <c r="AM561" s="1">
        <v>0</v>
      </c>
    </row>
    <row r="562" spans="1:39" x14ac:dyDescent="0.25">
      <c r="A562" s="4" t="s">
        <v>626</v>
      </c>
      <c r="B562" s="1">
        <v>1</v>
      </c>
      <c r="C562" s="1">
        <v>1</v>
      </c>
      <c r="D562" s="1">
        <v>48</v>
      </c>
      <c r="E562" s="1">
        <v>9</v>
      </c>
      <c r="F562" s="1">
        <v>4</v>
      </c>
      <c r="G562" s="1">
        <v>17</v>
      </c>
      <c r="H562" s="1">
        <v>10</v>
      </c>
      <c r="I562" s="1">
        <v>2</v>
      </c>
      <c r="J562" s="1">
        <v>7</v>
      </c>
      <c r="K562" s="1">
        <v>4</v>
      </c>
      <c r="L562" s="1">
        <v>3</v>
      </c>
      <c r="M562" s="1">
        <v>0</v>
      </c>
      <c r="N562" s="1">
        <v>3</v>
      </c>
      <c r="O562" s="1">
        <v>8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3</v>
      </c>
      <c r="W562" s="1">
        <v>11</v>
      </c>
      <c r="X562" s="1">
        <v>0</v>
      </c>
      <c r="Y562" s="3">
        <v>50</v>
      </c>
      <c r="Z562" s="1">
        <v>2469</v>
      </c>
      <c r="AA562" s="1">
        <v>0</v>
      </c>
      <c r="AB562" s="1">
        <v>1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1</v>
      </c>
      <c r="AI562" s="1">
        <v>0</v>
      </c>
      <c r="AJ562" s="1">
        <v>0</v>
      </c>
      <c r="AK562" s="1">
        <v>42</v>
      </c>
      <c r="AL562" s="1">
        <v>35</v>
      </c>
      <c r="AM562" s="1">
        <v>0</v>
      </c>
    </row>
    <row r="563" spans="1:39" x14ac:dyDescent="0.25">
      <c r="A563" s="4" t="s">
        <v>627</v>
      </c>
      <c r="B563" s="1">
        <v>1</v>
      </c>
      <c r="C563" s="1">
        <v>1</v>
      </c>
      <c r="D563" s="1">
        <v>39</v>
      </c>
      <c r="E563" s="1">
        <v>56</v>
      </c>
      <c r="F563" s="1">
        <v>0</v>
      </c>
      <c r="G563" s="1">
        <v>11</v>
      </c>
      <c r="H563" s="1">
        <v>0</v>
      </c>
      <c r="I563" s="1">
        <v>0</v>
      </c>
      <c r="J563" s="1">
        <v>8</v>
      </c>
      <c r="K563" s="1">
        <v>2</v>
      </c>
      <c r="L563" s="1">
        <v>2</v>
      </c>
      <c r="M563" s="1">
        <v>0</v>
      </c>
      <c r="N563" s="1">
        <v>4</v>
      </c>
      <c r="O563" s="1">
        <v>5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3</v>
      </c>
      <c r="W563" s="1">
        <v>11</v>
      </c>
      <c r="X563" s="1">
        <v>0</v>
      </c>
      <c r="Y563" s="3">
        <v>54</v>
      </c>
      <c r="Z563" s="1">
        <v>2445</v>
      </c>
      <c r="AA563" s="1">
        <v>0</v>
      </c>
      <c r="AB563" s="1">
        <v>0</v>
      </c>
      <c r="AC563" s="1">
        <v>0</v>
      </c>
      <c r="AD563" s="1">
        <v>1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1</v>
      </c>
      <c r="AK563" s="1">
        <v>67</v>
      </c>
      <c r="AL563" s="1">
        <v>59</v>
      </c>
      <c r="AM563" s="1">
        <v>0</v>
      </c>
    </row>
    <row r="564" spans="1:39" x14ac:dyDescent="0.25">
      <c r="A564" s="4" t="s">
        <v>628</v>
      </c>
      <c r="B564" s="1">
        <v>1</v>
      </c>
      <c r="C564" s="1">
        <v>1</v>
      </c>
      <c r="D564" s="1">
        <v>85</v>
      </c>
      <c r="E564" s="1">
        <v>145</v>
      </c>
      <c r="F564" s="1">
        <v>13</v>
      </c>
      <c r="G564" s="1">
        <v>46</v>
      </c>
      <c r="H564" s="1">
        <v>17</v>
      </c>
      <c r="I564" s="1">
        <v>2</v>
      </c>
      <c r="J564" s="1">
        <v>4</v>
      </c>
      <c r="K564" s="1">
        <v>6</v>
      </c>
      <c r="L564" s="1">
        <v>4</v>
      </c>
      <c r="M564" s="1">
        <v>2</v>
      </c>
      <c r="N564" s="1">
        <v>4</v>
      </c>
      <c r="O564" s="1">
        <v>7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3</v>
      </c>
      <c r="W564" s="1">
        <v>11</v>
      </c>
      <c r="X564" s="1">
        <v>0</v>
      </c>
      <c r="Y564" s="3">
        <v>64</v>
      </c>
      <c r="Z564" s="1">
        <v>2514</v>
      </c>
      <c r="AA564" s="1">
        <v>0</v>
      </c>
      <c r="AB564" s="1">
        <v>0</v>
      </c>
      <c r="AC564" s="1">
        <v>0</v>
      </c>
      <c r="AD564" s="1">
        <v>1</v>
      </c>
      <c r="AE564" s="1">
        <v>0</v>
      </c>
      <c r="AF564" s="1">
        <v>0</v>
      </c>
      <c r="AG564" s="1">
        <v>0</v>
      </c>
      <c r="AH564" s="1">
        <v>0</v>
      </c>
      <c r="AI564" s="1">
        <v>1</v>
      </c>
      <c r="AJ564" s="1">
        <v>0</v>
      </c>
      <c r="AK564" s="1">
        <v>223</v>
      </c>
      <c r="AL564" s="1">
        <v>219</v>
      </c>
      <c r="AM564" s="1">
        <v>0</v>
      </c>
    </row>
    <row r="565" spans="1:39" x14ac:dyDescent="0.25">
      <c r="A565" s="4" t="s">
        <v>629</v>
      </c>
      <c r="B565" s="1">
        <v>1</v>
      </c>
      <c r="C565" s="1">
        <v>1</v>
      </c>
      <c r="D565" s="1">
        <v>64</v>
      </c>
      <c r="E565" s="1">
        <v>203</v>
      </c>
      <c r="F565" s="1">
        <v>0</v>
      </c>
      <c r="G565" s="1">
        <v>10</v>
      </c>
      <c r="H565" s="1">
        <v>0</v>
      </c>
      <c r="I565" s="1">
        <v>0</v>
      </c>
      <c r="J565" s="1">
        <v>2</v>
      </c>
      <c r="K565" s="1">
        <v>5</v>
      </c>
      <c r="L565" s="1">
        <v>3</v>
      </c>
      <c r="M565" s="1">
        <v>1</v>
      </c>
      <c r="N565" s="1">
        <v>6</v>
      </c>
      <c r="O565" s="1">
        <v>6</v>
      </c>
      <c r="P565" s="1">
        <v>0</v>
      </c>
      <c r="Q565" s="1">
        <v>1</v>
      </c>
      <c r="R565" s="1">
        <v>0</v>
      </c>
      <c r="S565" s="1">
        <v>0</v>
      </c>
      <c r="T565" s="1">
        <v>0</v>
      </c>
      <c r="U565" s="1">
        <v>0</v>
      </c>
      <c r="V565" s="1">
        <v>3</v>
      </c>
      <c r="W565" s="1">
        <v>11</v>
      </c>
      <c r="X565" s="1">
        <v>0</v>
      </c>
      <c r="Y565" s="3">
        <v>46</v>
      </c>
      <c r="Z565" s="1">
        <v>2755</v>
      </c>
      <c r="AA565" s="1">
        <v>0</v>
      </c>
      <c r="AB565" s="1">
        <v>1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1</v>
      </c>
      <c r="AK565" s="1">
        <v>213</v>
      </c>
      <c r="AL565" s="1">
        <v>211</v>
      </c>
      <c r="AM565" s="1">
        <v>1</v>
      </c>
    </row>
    <row r="566" spans="1:39" x14ac:dyDescent="0.25">
      <c r="A566" s="4" t="s">
        <v>110</v>
      </c>
      <c r="B566" s="1">
        <v>0</v>
      </c>
      <c r="C566" s="1">
        <v>1</v>
      </c>
      <c r="D566" s="1">
        <v>69</v>
      </c>
      <c r="E566" s="1">
        <v>270</v>
      </c>
      <c r="F566" s="1">
        <v>3</v>
      </c>
      <c r="G566" s="1">
        <v>27</v>
      </c>
      <c r="H566" s="1">
        <v>39</v>
      </c>
      <c r="I566" s="1">
        <v>6</v>
      </c>
      <c r="J566" s="1">
        <v>99</v>
      </c>
      <c r="K566" s="1">
        <v>7</v>
      </c>
      <c r="L566" s="1">
        <v>7</v>
      </c>
      <c r="M566" s="1">
        <v>1</v>
      </c>
      <c r="N566" s="1">
        <v>5</v>
      </c>
      <c r="O566" s="1">
        <v>8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3</v>
      </c>
      <c r="W566" s="1">
        <v>11</v>
      </c>
      <c r="X566" s="1">
        <v>0</v>
      </c>
      <c r="Y566" s="3">
        <v>69</v>
      </c>
      <c r="Z566" s="1">
        <v>2627</v>
      </c>
      <c r="AA566" s="1">
        <v>0</v>
      </c>
      <c r="AB566" s="1">
        <v>0</v>
      </c>
      <c r="AC566" s="1">
        <v>0</v>
      </c>
      <c r="AD566" s="1">
        <v>1</v>
      </c>
      <c r="AE566" s="1">
        <v>0</v>
      </c>
      <c r="AF566" s="1">
        <v>0</v>
      </c>
      <c r="AG566" s="1">
        <v>0</v>
      </c>
      <c r="AH566" s="1">
        <v>1</v>
      </c>
      <c r="AI566" s="1">
        <v>0</v>
      </c>
      <c r="AJ566" s="1">
        <v>0</v>
      </c>
      <c r="AK566" s="1">
        <v>345</v>
      </c>
      <c r="AL566" s="1">
        <v>246</v>
      </c>
      <c r="AM566" s="1">
        <v>0</v>
      </c>
    </row>
    <row r="567" spans="1:39" x14ac:dyDescent="0.25">
      <c r="A567" s="4" t="s">
        <v>630</v>
      </c>
      <c r="B567" s="1">
        <v>1</v>
      </c>
      <c r="C567" s="1">
        <v>1</v>
      </c>
      <c r="D567" s="1">
        <v>54</v>
      </c>
      <c r="E567" s="1">
        <v>9</v>
      </c>
      <c r="F567" s="1">
        <v>0</v>
      </c>
      <c r="G567" s="1">
        <v>16</v>
      </c>
      <c r="H567" s="1">
        <v>6</v>
      </c>
      <c r="I567" s="1">
        <v>6</v>
      </c>
      <c r="J567" s="1">
        <v>10</v>
      </c>
      <c r="K567" s="1">
        <v>1</v>
      </c>
      <c r="L567" s="1">
        <v>1</v>
      </c>
      <c r="M567" s="1">
        <v>0</v>
      </c>
      <c r="N567" s="1">
        <v>3</v>
      </c>
      <c r="O567" s="1">
        <v>8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3</v>
      </c>
      <c r="W567" s="1">
        <v>11</v>
      </c>
      <c r="X567" s="1">
        <v>0</v>
      </c>
      <c r="Y567" s="3">
        <v>53</v>
      </c>
      <c r="Z567" s="1">
        <v>2411</v>
      </c>
      <c r="AA567" s="1">
        <v>0</v>
      </c>
      <c r="AB567" s="1">
        <v>0</v>
      </c>
      <c r="AC567" s="1">
        <v>0</v>
      </c>
      <c r="AD567" s="1">
        <v>1</v>
      </c>
      <c r="AE567" s="1">
        <v>0</v>
      </c>
      <c r="AF567" s="1">
        <v>1</v>
      </c>
      <c r="AG567" s="1">
        <v>0</v>
      </c>
      <c r="AH567" s="1">
        <v>0</v>
      </c>
      <c r="AI567" s="1">
        <v>0</v>
      </c>
      <c r="AJ567" s="1">
        <v>0</v>
      </c>
      <c r="AK567" s="1">
        <v>37</v>
      </c>
      <c r="AL567" s="1">
        <v>27</v>
      </c>
      <c r="AM567" s="1">
        <v>0</v>
      </c>
    </row>
    <row r="568" spans="1:39" x14ac:dyDescent="0.25">
      <c r="A568" s="4" t="s">
        <v>631</v>
      </c>
      <c r="B568" s="1">
        <v>0</v>
      </c>
      <c r="C568" s="1">
        <v>0</v>
      </c>
      <c r="D568" s="1">
        <v>57</v>
      </c>
      <c r="E568" s="1">
        <v>37</v>
      </c>
      <c r="F568" s="1">
        <v>12</v>
      </c>
      <c r="G568" s="1">
        <v>23</v>
      </c>
      <c r="H568" s="1">
        <v>8</v>
      </c>
      <c r="I568" s="1">
        <v>11</v>
      </c>
      <c r="J568" s="1">
        <v>52</v>
      </c>
      <c r="K568" s="1">
        <v>1</v>
      </c>
      <c r="L568" s="1">
        <v>2</v>
      </c>
      <c r="M568" s="1">
        <v>1</v>
      </c>
      <c r="N568" s="1">
        <v>3</v>
      </c>
      <c r="O568" s="1">
        <v>7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3</v>
      </c>
      <c r="W568" s="1">
        <v>11</v>
      </c>
      <c r="X568" s="1">
        <v>0</v>
      </c>
      <c r="Y568" s="3">
        <v>69</v>
      </c>
      <c r="Z568" s="1">
        <v>2599</v>
      </c>
      <c r="AA568" s="1">
        <v>0</v>
      </c>
      <c r="AB568" s="1">
        <v>1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1</v>
      </c>
      <c r="AJ568" s="1">
        <v>0</v>
      </c>
      <c r="AK568" s="1">
        <v>91</v>
      </c>
      <c r="AL568" s="1">
        <v>39</v>
      </c>
      <c r="AM568" s="1">
        <v>0</v>
      </c>
    </row>
    <row r="569" spans="1:39" x14ac:dyDescent="0.25">
      <c r="A569" s="4" t="s">
        <v>632</v>
      </c>
      <c r="B569" s="1">
        <v>1</v>
      </c>
      <c r="C569" s="1">
        <v>0</v>
      </c>
      <c r="D569" s="1">
        <v>64</v>
      </c>
      <c r="E569" s="1">
        <v>46</v>
      </c>
      <c r="F569" s="1">
        <v>0</v>
      </c>
      <c r="G569" s="1">
        <v>7</v>
      </c>
      <c r="H569" s="1">
        <v>0</v>
      </c>
      <c r="I569" s="1">
        <v>0</v>
      </c>
      <c r="J569" s="1">
        <v>2</v>
      </c>
      <c r="K569" s="1">
        <v>2</v>
      </c>
      <c r="L569" s="1">
        <v>2</v>
      </c>
      <c r="M569" s="1">
        <v>0</v>
      </c>
      <c r="N569" s="1">
        <v>3</v>
      </c>
      <c r="O569" s="1">
        <v>6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3</v>
      </c>
      <c r="W569" s="1">
        <v>11</v>
      </c>
      <c r="X569" s="1">
        <v>0</v>
      </c>
      <c r="Y569" s="3">
        <v>37</v>
      </c>
      <c r="Z569" s="1">
        <v>2246</v>
      </c>
      <c r="AA569" s="1">
        <v>0</v>
      </c>
      <c r="AB569" s="1">
        <v>0</v>
      </c>
      <c r="AC569" s="1">
        <v>0</v>
      </c>
      <c r="AD569" s="1">
        <v>1</v>
      </c>
      <c r="AE569" s="1">
        <v>0</v>
      </c>
      <c r="AF569" s="1">
        <v>0</v>
      </c>
      <c r="AG569" s="1">
        <v>0</v>
      </c>
      <c r="AH569" s="1">
        <v>1</v>
      </c>
      <c r="AI569" s="1">
        <v>0</v>
      </c>
      <c r="AJ569" s="1">
        <v>0</v>
      </c>
      <c r="AK569" s="1">
        <v>53</v>
      </c>
      <c r="AL569" s="1">
        <v>51</v>
      </c>
      <c r="AM569" s="1">
        <v>0</v>
      </c>
    </row>
    <row r="570" spans="1:39" x14ac:dyDescent="0.25">
      <c r="A570" s="4" t="s">
        <v>633</v>
      </c>
      <c r="B570" s="1">
        <v>1</v>
      </c>
      <c r="C570" s="1">
        <v>1</v>
      </c>
      <c r="D570" s="1">
        <v>10</v>
      </c>
      <c r="E570" s="1">
        <v>31</v>
      </c>
      <c r="F570" s="1">
        <v>1</v>
      </c>
      <c r="G570" s="1">
        <v>13</v>
      </c>
      <c r="H570" s="1">
        <v>7</v>
      </c>
      <c r="I570" s="1">
        <v>2</v>
      </c>
      <c r="J570" s="1">
        <v>9</v>
      </c>
      <c r="K570" s="1">
        <v>4</v>
      </c>
      <c r="L570" s="1">
        <v>2</v>
      </c>
      <c r="M570" s="1">
        <v>1</v>
      </c>
      <c r="N570" s="1">
        <v>4</v>
      </c>
      <c r="O570" s="1">
        <v>4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3</v>
      </c>
      <c r="W570" s="1">
        <v>11</v>
      </c>
      <c r="X570" s="1">
        <v>0</v>
      </c>
      <c r="Y570" s="3">
        <v>49</v>
      </c>
      <c r="Z570" s="1">
        <v>2231</v>
      </c>
      <c r="AA570" s="1">
        <v>0</v>
      </c>
      <c r="AB570" s="1">
        <v>0</v>
      </c>
      <c r="AC570" s="1">
        <v>0</v>
      </c>
      <c r="AD570" s="1">
        <v>1</v>
      </c>
      <c r="AE570" s="1">
        <v>0</v>
      </c>
      <c r="AF570" s="1">
        <v>1</v>
      </c>
      <c r="AG570" s="1">
        <v>0</v>
      </c>
      <c r="AH570" s="1">
        <v>0</v>
      </c>
      <c r="AI570" s="1">
        <v>0</v>
      </c>
      <c r="AJ570" s="1">
        <v>0</v>
      </c>
      <c r="AK570" s="1">
        <v>54</v>
      </c>
      <c r="AL570" s="1">
        <v>45</v>
      </c>
      <c r="AM570" s="1">
        <v>0</v>
      </c>
    </row>
    <row r="571" spans="1:39" x14ac:dyDescent="0.25">
      <c r="A571" s="4" t="s">
        <v>634</v>
      </c>
      <c r="B571" s="1">
        <v>0</v>
      </c>
      <c r="C571" s="1">
        <v>0</v>
      </c>
      <c r="D571" s="1">
        <v>65</v>
      </c>
      <c r="E571" s="1">
        <v>1060</v>
      </c>
      <c r="F571" s="1">
        <v>21</v>
      </c>
      <c r="G571" s="1">
        <v>530</v>
      </c>
      <c r="H571" s="1">
        <v>32</v>
      </c>
      <c r="I571" s="1">
        <v>0</v>
      </c>
      <c r="J571" s="1">
        <v>224</v>
      </c>
      <c r="K571" s="1">
        <v>1</v>
      </c>
      <c r="L571" s="1">
        <v>5</v>
      </c>
      <c r="M571" s="1">
        <v>11</v>
      </c>
      <c r="N571" s="1">
        <v>5</v>
      </c>
      <c r="O571" s="1">
        <v>3</v>
      </c>
      <c r="P571" s="1">
        <v>1</v>
      </c>
      <c r="Q571" s="1">
        <v>0</v>
      </c>
      <c r="R571" s="1">
        <v>1</v>
      </c>
      <c r="S571" s="1">
        <v>1</v>
      </c>
      <c r="T571" s="1">
        <v>0</v>
      </c>
      <c r="U571" s="1">
        <v>0</v>
      </c>
      <c r="V571" s="1">
        <v>3</v>
      </c>
      <c r="W571" s="1">
        <v>11</v>
      </c>
      <c r="X571" s="1">
        <v>1</v>
      </c>
      <c r="Y571" s="3">
        <v>65</v>
      </c>
      <c r="Z571" s="1">
        <v>2803</v>
      </c>
      <c r="AA571" s="1">
        <v>0</v>
      </c>
      <c r="AB571" s="1">
        <v>0</v>
      </c>
      <c r="AC571" s="1">
        <v>0</v>
      </c>
      <c r="AD571" s="1">
        <v>0</v>
      </c>
      <c r="AE571" s="1">
        <v>1</v>
      </c>
      <c r="AF571" s="1">
        <v>0</v>
      </c>
      <c r="AG571" s="1">
        <v>0</v>
      </c>
      <c r="AH571" s="1">
        <v>1</v>
      </c>
      <c r="AI571" s="1">
        <v>0</v>
      </c>
      <c r="AJ571" s="1">
        <v>0</v>
      </c>
      <c r="AK571" s="1">
        <v>1643</v>
      </c>
      <c r="AL571" s="1">
        <v>1419</v>
      </c>
      <c r="AM571" s="1">
        <v>3</v>
      </c>
    </row>
    <row r="572" spans="1:39" x14ac:dyDescent="0.25">
      <c r="A572" s="4" t="s">
        <v>635</v>
      </c>
      <c r="B572" s="1">
        <v>0</v>
      </c>
      <c r="C572" s="1">
        <v>1</v>
      </c>
      <c r="D572" s="1">
        <v>74</v>
      </c>
      <c r="E572" s="1">
        <v>264</v>
      </c>
      <c r="F572" s="1">
        <v>47</v>
      </c>
      <c r="G572" s="1">
        <v>188</v>
      </c>
      <c r="H572" s="1">
        <v>54</v>
      </c>
      <c r="I572" s="1">
        <v>47</v>
      </c>
      <c r="J572" s="1">
        <v>11</v>
      </c>
      <c r="K572" s="1">
        <v>2</v>
      </c>
      <c r="L572" s="1">
        <v>4</v>
      </c>
      <c r="M572" s="1">
        <v>4</v>
      </c>
      <c r="N572" s="1">
        <v>10</v>
      </c>
      <c r="O572" s="1">
        <v>2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3</v>
      </c>
      <c r="W572" s="1">
        <v>11</v>
      </c>
      <c r="X572" s="1">
        <v>0</v>
      </c>
      <c r="Y572" s="3">
        <v>59</v>
      </c>
      <c r="Z572" s="1">
        <v>2447</v>
      </c>
      <c r="AA572" s="1">
        <v>0</v>
      </c>
      <c r="AB572" s="1">
        <v>1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1</v>
      </c>
      <c r="AJ572" s="1">
        <v>0</v>
      </c>
      <c r="AK572" s="1">
        <v>600</v>
      </c>
      <c r="AL572" s="1">
        <v>589</v>
      </c>
      <c r="AM572" s="1">
        <v>0</v>
      </c>
    </row>
    <row r="573" spans="1:39" x14ac:dyDescent="0.25">
      <c r="A573" s="4" t="s">
        <v>636</v>
      </c>
      <c r="B573" s="1">
        <v>0</v>
      </c>
      <c r="C573" s="1">
        <v>1</v>
      </c>
      <c r="D573" s="1">
        <v>4</v>
      </c>
      <c r="E573" s="1">
        <v>399</v>
      </c>
      <c r="F573" s="1">
        <v>4</v>
      </c>
      <c r="G573" s="1">
        <v>30</v>
      </c>
      <c r="H573" s="1">
        <v>6</v>
      </c>
      <c r="I573" s="1">
        <v>4</v>
      </c>
      <c r="J573" s="1">
        <v>30</v>
      </c>
      <c r="K573" s="1">
        <v>3</v>
      </c>
      <c r="L573" s="1">
        <v>7</v>
      </c>
      <c r="M573" s="1">
        <v>1</v>
      </c>
      <c r="N573" s="1">
        <v>7</v>
      </c>
      <c r="O573" s="1">
        <v>7</v>
      </c>
      <c r="P573" s="1">
        <v>0</v>
      </c>
      <c r="Q573" s="1">
        <v>1</v>
      </c>
      <c r="R573" s="1">
        <v>0</v>
      </c>
      <c r="S573" s="1">
        <v>0</v>
      </c>
      <c r="T573" s="1">
        <v>0</v>
      </c>
      <c r="U573" s="1">
        <v>0</v>
      </c>
      <c r="V573" s="1">
        <v>3</v>
      </c>
      <c r="W573" s="1">
        <v>11</v>
      </c>
      <c r="X573" s="1">
        <v>0</v>
      </c>
      <c r="Y573" s="3">
        <v>65</v>
      </c>
      <c r="Z573" s="1">
        <v>2202</v>
      </c>
      <c r="AA573" s="1">
        <v>0</v>
      </c>
      <c r="AB573" s="1">
        <v>0</v>
      </c>
      <c r="AC573" s="1">
        <v>0</v>
      </c>
      <c r="AD573" s="1">
        <v>1</v>
      </c>
      <c r="AE573" s="1">
        <v>0</v>
      </c>
      <c r="AF573" s="1">
        <v>0</v>
      </c>
      <c r="AG573" s="1">
        <v>0</v>
      </c>
      <c r="AH573" s="1">
        <v>1</v>
      </c>
      <c r="AI573" s="1">
        <v>0</v>
      </c>
      <c r="AJ573" s="1">
        <v>0</v>
      </c>
      <c r="AK573" s="1">
        <v>443</v>
      </c>
      <c r="AL573" s="1">
        <v>413</v>
      </c>
      <c r="AM573" s="1">
        <v>1</v>
      </c>
    </row>
    <row r="574" spans="1:39" x14ac:dyDescent="0.25">
      <c r="A574" s="4" t="s">
        <v>637</v>
      </c>
      <c r="B574" s="1">
        <v>0</v>
      </c>
      <c r="C574" s="1">
        <v>0</v>
      </c>
      <c r="D574" s="1">
        <v>94</v>
      </c>
      <c r="E574" s="1">
        <v>8</v>
      </c>
      <c r="F574" s="1">
        <v>9</v>
      </c>
      <c r="G574" s="1">
        <v>9</v>
      </c>
      <c r="H574" s="1">
        <v>2</v>
      </c>
      <c r="I574" s="1">
        <v>5</v>
      </c>
      <c r="J574" s="1">
        <v>22</v>
      </c>
      <c r="K574" s="1">
        <v>1</v>
      </c>
      <c r="L574" s="1">
        <v>1</v>
      </c>
      <c r="M574" s="1">
        <v>1</v>
      </c>
      <c r="N574" s="1">
        <v>3</v>
      </c>
      <c r="O574" s="1">
        <v>4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3</v>
      </c>
      <c r="W574" s="1">
        <v>11</v>
      </c>
      <c r="X574" s="1">
        <v>0</v>
      </c>
      <c r="Y574" s="3">
        <v>61</v>
      </c>
      <c r="Z574" s="1">
        <v>2472</v>
      </c>
      <c r="AA574" s="1">
        <v>0</v>
      </c>
      <c r="AB574" s="1">
        <v>0</v>
      </c>
      <c r="AC574" s="1">
        <v>0</v>
      </c>
      <c r="AD574" s="1">
        <v>1</v>
      </c>
      <c r="AE574" s="1">
        <v>0</v>
      </c>
      <c r="AF574" s="1">
        <v>0</v>
      </c>
      <c r="AG574" s="1">
        <v>0</v>
      </c>
      <c r="AH574" s="1">
        <v>1</v>
      </c>
      <c r="AI574" s="1">
        <v>0</v>
      </c>
      <c r="AJ574" s="1">
        <v>0</v>
      </c>
      <c r="AK574" s="1">
        <v>33</v>
      </c>
      <c r="AL574" s="1">
        <v>11</v>
      </c>
      <c r="AM574" s="1">
        <v>0</v>
      </c>
    </row>
    <row r="575" spans="1:39" x14ac:dyDescent="0.25">
      <c r="A575" s="4" t="s">
        <v>638</v>
      </c>
      <c r="B575" s="1">
        <v>1</v>
      </c>
      <c r="C575" s="1">
        <v>0</v>
      </c>
      <c r="D575" s="1">
        <v>41</v>
      </c>
      <c r="E575" s="1">
        <v>19</v>
      </c>
      <c r="F575" s="1">
        <v>0</v>
      </c>
      <c r="G575" s="1">
        <v>35</v>
      </c>
      <c r="H575" s="1">
        <v>6</v>
      </c>
      <c r="I575" s="1">
        <v>4</v>
      </c>
      <c r="J575" s="1">
        <v>17</v>
      </c>
      <c r="K575" s="1">
        <v>2</v>
      </c>
      <c r="L575" s="1">
        <v>2</v>
      </c>
      <c r="M575" s="1">
        <v>1</v>
      </c>
      <c r="N575" s="1">
        <v>2</v>
      </c>
      <c r="O575" s="1">
        <v>7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1</v>
      </c>
      <c r="V575" s="1">
        <v>3</v>
      </c>
      <c r="W575" s="1">
        <v>11</v>
      </c>
      <c r="X575" s="1">
        <v>1</v>
      </c>
      <c r="Y575" s="3">
        <v>36</v>
      </c>
      <c r="Z575" s="1">
        <v>2784</v>
      </c>
      <c r="AA575" s="1">
        <v>0</v>
      </c>
      <c r="AB575" s="1">
        <v>0</v>
      </c>
      <c r="AC575" s="1">
        <v>1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1</v>
      </c>
      <c r="AK575" s="1">
        <v>64</v>
      </c>
      <c r="AL575" s="1">
        <v>47</v>
      </c>
      <c r="AM575" s="1">
        <v>0</v>
      </c>
    </row>
    <row r="576" spans="1:39" x14ac:dyDescent="0.25">
      <c r="A576" s="4" t="s">
        <v>639</v>
      </c>
      <c r="B576" s="1">
        <v>0</v>
      </c>
      <c r="C576" s="1">
        <v>0</v>
      </c>
      <c r="D576" s="1">
        <v>25</v>
      </c>
      <c r="E576" s="1">
        <v>817</v>
      </c>
      <c r="F576" s="1">
        <v>183</v>
      </c>
      <c r="G576" s="1">
        <v>797</v>
      </c>
      <c r="H576" s="1">
        <v>106</v>
      </c>
      <c r="I576" s="1">
        <v>163</v>
      </c>
      <c r="J576" s="1">
        <v>20</v>
      </c>
      <c r="K576" s="1">
        <v>0</v>
      </c>
      <c r="L576" s="1">
        <v>5</v>
      </c>
      <c r="M576" s="1">
        <v>11</v>
      </c>
      <c r="N576" s="1">
        <v>5</v>
      </c>
      <c r="O576" s="1">
        <v>2</v>
      </c>
      <c r="P576" s="1">
        <v>0</v>
      </c>
      <c r="Q576" s="1">
        <v>0</v>
      </c>
      <c r="R576" s="1">
        <v>1</v>
      </c>
      <c r="S576" s="1">
        <v>1</v>
      </c>
      <c r="T576" s="1">
        <v>0</v>
      </c>
      <c r="U576" s="1">
        <v>0</v>
      </c>
      <c r="V576" s="1">
        <v>3</v>
      </c>
      <c r="W576" s="1">
        <v>11</v>
      </c>
      <c r="X576" s="1">
        <v>1</v>
      </c>
      <c r="Y576" s="3">
        <v>45</v>
      </c>
      <c r="Z576" s="1">
        <v>2723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1</v>
      </c>
      <c r="AJ576" s="1">
        <v>0</v>
      </c>
      <c r="AK576" s="1">
        <v>2066</v>
      </c>
      <c r="AL576" s="1">
        <v>2046</v>
      </c>
      <c r="AM576" s="1">
        <v>2</v>
      </c>
    </row>
    <row r="577" spans="1:39" x14ac:dyDescent="0.25">
      <c r="A577" s="4" t="s">
        <v>640</v>
      </c>
      <c r="B577" s="1">
        <v>0</v>
      </c>
      <c r="C577" s="1">
        <v>0</v>
      </c>
      <c r="D577" s="1">
        <v>94</v>
      </c>
      <c r="E577" s="1">
        <v>292</v>
      </c>
      <c r="F577" s="1">
        <v>127</v>
      </c>
      <c r="G577" s="1">
        <v>635</v>
      </c>
      <c r="H577" s="1">
        <v>132</v>
      </c>
      <c r="I577" s="1">
        <v>127</v>
      </c>
      <c r="J577" s="1">
        <v>165</v>
      </c>
      <c r="K577" s="1">
        <v>1</v>
      </c>
      <c r="L577" s="1">
        <v>3</v>
      </c>
      <c r="M577" s="1">
        <v>7</v>
      </c>
      <c r="N577" s="1">
        <v>9</v>
      </c>
      <c r="O577" s="1">
        <v>1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3</v>
      </c>
      <c r="W577" s="1">
        <v>11</v>
      </c>
      <c r="X577" s="1">
        <v>0</v>
      </c>
      <c r="Y577" s="3">
        <v>55</v>
      </c>
      <c r="Z577" s="1">
        <v>2390</v>
      </c>
      <c r="AA577" s="1">
        <v>0</v>
      </c>
      <c r="AB577" s="1">
        <v>0</v>
      </c>
      <c r="AC577" s="1">
        <v>1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1</v>
      </c>
      <c r="AJ577" s="1">
        <v>0</v>
      </c>
      <c r="AK577" s="1">
        <v>1313</v>
      </c>
      <c r="AL577" s="1">
        <v>1148</v>
      </c>
      <c r="AM577" s="1">
        <v>0</v>
      </c>
    </row>
    <row r="578" spans="1:39" x14ac:dyDescent="0.25">
      <c r="A578" s="4" t="s">
        <v>641</v>
      </c>
      <c r="B578" s="1">
        <v>1</v>
      </c>
      <c r="C578" s="1">
        <v>0</v>
      </c>
      <c r="D578" s="1">
        <v>9</v>
      </c>
      <c r="E578" s="1">
        <v>12</v>
      </c>
      <c r="F578" s="1">
        <v>6</v>
      </c>
      <c r="G578" s="1">
        <v>2</v>
      </c>
      <c r="H578" s="1">
        <v>11</v>
      </c>
      <c r="I578" s="1">
        <v>2</v>
      </c>
      <c r="J578" s="1">
        <v>16</v>
      </c>
      <c r="K578" s="1">
        <v>1</v>
      </c>
      <c r="L578" s="1">
        <v>1</v>
      </c>
      <c r="M578" s="1">
        <v>0</v>
      </c>
      <c r="N578" s="1">
        <v>3</v>
      </c>
      <c r="O578" s="1">
        <v>4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3</v>
      </c>
      <c r="W578" s="1">
        <v>11</v>
      </c>
      <c r="X578" s="1">
        <v>0</v>
      </c>
      <c r="Y578" s="3">
        <v>43</v>
      </c>
      <c r="Z578" s="1">
        <v>2309</v>
      </c>
      <c r="AA578" s="1">
        <v>0</v>
      </c>
      <c r="AB578" s="1">
        <v>0</v>
      </c>
      <c r="AC578" s="1">
        <v>0</v>
      </c>
      <c r="AD578" s="1">
        <v>1</v>
      </c>
      <c r="AE578" s="1">
        <v>0</v>
      </c>
      <c r="AF578" s="1">
        <v>0</v>
      </c>
      <c r="AG578" s="1">
        <v>0</v>
      </c>
      <c r="AH578" s="1">
        <v>1</v>
      </c>
      <c r="AI578" s="1">
        <v>0</v>
      </c>
      <c r="AJ578" s="1">
        <v>0</v>
      </c>
      <c r="AK578" s="1">
        <v>33</v>
      </c>
      <c r="AL578" s="1">
        <v>17</v>
      </c>
      <c r="AM578" s="1">
        <v>0</v>
      </c>
    </row>
    <row r="579" spans="1:39" x14ac:dyDescent="0.25">
      <c r="A579" s="4" t="s">
        <v>642</v>
      </c>
      <c r="B579" s="1">
        <v>0</v>
      </c>
      <c r="C579" s="1">
        <v>0</v>
      </c>
      <c r="D579" s="1">
        <v>47</v>
      </c>
      <c r="E579" s="1">
        <v>130</v>
      </c>
      <c r="F579" s="1">
        <v>30</v>
      </c>
      <c r="G579" s="1">
        <v>168</v>
      </c>
      <c r="H579" s="1">
        <v>20</v>
      </c>
      <c r="I579" s="1">
        <v>34</v>
      </c>
      <c r="J579" s="1">
        <v>0</v>
      </c>
      <c r="K579" s="1">
        <v>1</v>
      </c>
      <c r="L579" s="1">
        <v>3</v>
      </c>
      <c r="M579" s="1">
        <v>4</v>
      </c>
      <c r="N579" s="1">
        <v>7</v>
      </c>
      <c r="O579" s="1">
        <v>1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3</v>
      </c>
      <c r="W579" s="1">
        <v>11</v>
      </c>
      <c r="X579" s="1">
        <v>0</v>
      </c>
      <c r="Y579" s="3">
        <v>48</v>
      </c>
      <c r="Z579" s="1">
        <v>2450</v>
      </c>
      <c r="AA579" s="1">
        <v>0</v>
      </c>
      <c r="AB579" s="1">
        <v>1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1</v>
      </c>
      <c r="AK579" s="1">
        <v>382</v>
      </c>
      <c r="AL579" s="1">
        <v>382</v>
      </c>
      <c r="AM579" s="1">
        <v>0</v>
      </c>
    </row>
    <row r="580" spans="1:39" x14ac:dyDescent="0.25">
      <c r="A580" s="4" t="s">
        <v>643</v>
      </c>
      <c r="B580" s="1">
        <v>1</v>
      </c>
      <c r="C580" s="1">
        <v>0</v>
      </c>
      <c r="D580" s="1">
        <v>12</v>
      </c>
      <c r="E580" s="1">
        <v>6</v>
      </c>
      <c r="F580" s="1">
        <v>4</v>
      </c>
      <c r="G580" s="1">
        <v>16</v>
      </c>
      <c r="H580" s="1">
        <v>3</v>
      </c>
      <c r="I580" s="1">
        <v>10</v>
      </c>
      <c r="J580" s="1">
        <v>30</v>
      </c>
      <c r="K580" s="1">
        <v>3</v>
      </c>
      <c r="L580" s="1">
        <v>3</v>
      </c>
      <c r="M580" s="1">
        <v>1</v>
      </c>
      <c r="N580" s="1">
        <v>2</v>
      </c>
      <c r="O580" s="1">
        <v>7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3</v>
      </c>
      <c r="W580" s="1">
        <v>11</v>
      </c>
      <c r="X580" s="1">
        <v>1</v>
      </c>
      <c r="Y580" s="3">
        <v>45</v>
      </c>
      <c r="Z580" s="1">
        <v>2442</v>
      </c>
      <c r="AA580" s="1">
        <v>0</v>
      </c>
      <c r="AB580" s="1">
        <v>0</v>
      </c>
      <c r="AC580" s="1">
        <v>0</v>
      </c>
      <c r="AD580" s="1">
        <v>1</v>
      </c>
      <c r="AE580" s="1">
        <v>0</v>
      </c>
      <c r="AF580" s="1">
        <v>0</v>
      </c>
      <c r="AG580" s="1">
        <v>0</v>
      </c>
      <c r="AH580" s="1">
        <v>0</v>
      </c>
      <c r="AI580" s="1">
        <v>1</v>
      </c>
      <c r="AJ580" s="1">
        <v>0</v>
      </c>
      <c r="AK580" s="1">
        <v>39</v>
      </c>
      <c r="AL580" s="1">
        <v>9</v>
      </c>
      <c r="AM580" s="1">
        <v>0</v>
      </c>
    </row>
    <row r="581" spans="1:39" x14ac:dyDescent="0.25">
      <c r="A581" s="4" t="s">
        <v>644</v>
      </c>
      <c r="B581" s="1">
        <v>1</v>
      </c>
      <c r="C581" s="1">
        <v>0</v>
      </c>
      <c r="D581" s="1">
        <v>80</v>
      </c>
      <c r="E581" s="1">
        <v>16</v>
      </c>
      <c r="F581" s="1">
        <v>12</v>
      </c>
      <c r="G581" s="1">
        <v>18</v>
      </c>
      <c r="H581" s="1">
        <v>7</v>
      </c>
      <c r="I581" s="1">
        <v>1</v>
      </c>
      <c r="J581" s="1">
        <v>13</v>
      </c>
      <c r="K581" s="1">
        <v>1</v>
      </c>
      <c r="L581" s="1">
        <v>2</v>
      </c>
      <c r="M581" s="1">
        <v>0</v>
      </c>
      <c r="N581" s="1">
        <v>3</v>
      </c>
      <c r="O581" s="1">
        <v>7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3</v>
      </c>
      <c r="W581" s="1">
        <v>11</v>
      </c>
      <c r="X581" s="1">
        <v>0</v>
      </c>
      <c r="Y581" s="3">
        <v>51</v>
      </c>
      <c r="Z581" s="1">
        <v>2770</v>
      </c>
      <c r="AA581" s="1">
        <v>1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1</v>
      </c>
      <c r="AI581" s="1">
        <v>0</v>
      </c>
      <c r="AJ581" s="1">
        <v>0</v>
      </c>
      <c r="AK581" s="1">
        <v>54</v>
      </c>
      <c r="AL581" s="1">
        <v>41</v>
      </c>
      <c r="AM581" s="1">
        <v>0</v>
      </c>
    </row>
    <row r="582" spans="1:39" x14ac:dyDescent="0.25">
      <c r="A582" s="4" t="s">
        <v>645</v>
      </c>
      <c r="B582" s="1">
        <v>1</v>
      </c>
      <c r="C582" s="1">
        <v>1</v>
      </c>
      <c r="D582" s="1">
        <v>20</v>
      </c>
      <c r="E582" s="1">
        <v>19</v>
      </c>
      <c r="F582" s="1">
        <v>0</v>
      </c>
      <c r="G582" s="1">
        <v>9</v>
      </c>
      <c r="H582" s="1">
        <v>0</v>
      </c>
      <c r="I582" s="1">
        <v>0</v>
      </c>
      <c r="J582" s="1">
        <v>2</v>
      </c>
      <c r="K582" s="1">
        <v>2</v>
      </c>
      <c r="L582" s="1">
        <v>1</v>
      </c>
      <c r="M582" s="1">
        <v>0</v>
      </c>
      <c r="N582" s="1">
        <v>3</v>
      </c>
      <c r="O582" s="1">
        <v>8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3</v>
      </c>
      <c r="W582" s="1">
        <v>11</v>
      </c>
      <c r="X582" s="1">
        <v>0</v>
      </c>
      <c r="Y582" s="3">
        <v>51</v>
      </c>
      <c r="Z582" s="1">
        <v>2412</v>
      </c>
      <c r="AA582" s="1">
        <v>0</v>
      </c>
      <c r="AB582" s="1">
        <v>1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1</v>
      </c>
      <c r="AJ582" s="1">
        <v>0</v>
      </c>
      <c r="AK582" s="1">
        <v>28</v>
      </c>
      <c r="AL582" s="1">
        <v>26</v>
      </c>
      <c r="AM582" s="1">
        <v>0</v>
      </c>
    </row>
    <row r="583" spans="1:39" x14ac:dyDescent="0.25">
      <c r="A583" s="4" t="s">
        <v>646</v>
      </c>
      <c r="B583" s="1">
        <v>1</v>
      </c>
      <c r="C583" s="1">
        <v>0</v>
      </c>
      <c r="D583" s="1">
        <v>39</v>
      </c>
      <c r="E583" s="1">
        <v>4</v>
      </c>
      <c r="F583" s="1">
        <v>7</v>
      </c>
      <c r="G583" s="1">
        <v>15</v>
      </c>
      <c r="H583" s="1">
        <v>13</v>
      </c>
      <c r="I583" s="1">
        <v>9</v>
      </c>
      <c r="J583" s="1">
        <v>15</v>
      </c>
      <c r="K583" s="1">
        <v>3</v>
      </c>
      <c r="L583" s="1">
        <v>2</v>
      </c>
      <c r="M583" s="1">
        <v>1</v>
      </c>
      <c r="N583" s="1">
        <v>3</v>
      </c>
      <c r="O583" s="1">
        <v>6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3</v>
      </c>
      <c r="W583" s="1">
        <v>11</v>
      </c>
      <c r="X583" s="1">
        <v>0</v>
      </c>
      <c r="Y583" s="3">
        <v>42</v>
      </c>
      <c r="Z583" s="1">
        <v>2549</v>
      </c>
      <c r="AA583" s="1">
        <v>0</v>
      </c>
      <c r="AB583" s="1">
        <v>1</v>
      </c>
      <c r="AC583" s="1">
        <v>0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  <c r="AI583" s="1">
        <v>0</v>
      </c>
      <c r="AJ583" s="1">
        <v>0</v>
      </c>
      <c r="AK583" s="1">
        <v>48</v>
      </c>
      <c r="AL583" s="1">
        <v>33</v>
      </c>
      <c r="AM583" s="1">
        <v>0</v>
      </c>
    </row>
    <row r="584" spans="1:39" x14ac:dyDescent="0.25">
      <c r="A584" s="4" t="s">
        <v>647</v>
      </c>
      <c r="B584" s="1">
        <v>1</v>
      </c>
      <c r="C584" s="1">
        <v>0</v>
      </c>
      <c r="D584" s="1">
        <v>57</v>
      </c>
      <c r="E584" s="1">
        <v>31</v>
      </c>
      <c r="F584" s="1">
        <v>3</v>
      </c>
      <c r="G584" s="1">
        <v>31</v>
      </c>
      <c r="H584" s="1">
        <v>2</v>
      </c>
      <c r="I584" s="1">
        <v>8</v>
      </c>
      <c r="J584" s="1">
        <v>4</v>
      </c>
      <c r="K584" s="1">
        <v>3</v>
      </c>
      <c r="L584" s="1">
        <v>3</v>
      </c>
      <c r="M584" s="1">
        <v>0</v>
      </c>
      <c r="N584" s="1">
        <v>4</v>
      </c>
      <c r="O584" s="1">
        <v>8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3</v>
      </c>
      <c r="W584" s="1">
        <v>11</v>
      </c>
      <c r="X584" s="1">
        <v>0</v>
      </c>
      <c r="Y584" s="3">
        <v>39</v>
      </c>
      <c r="Z584" s="1">
        <v>2840</v>
      </c>
      <c r="AA584" s="1">
        <v>0</v>
      </c>
      <c r="AB584" s="1">
        <v>0</v>
      </c>
      <c r="AC584" s="1">
        <v>0</v>
      </c>
      <c r="AD584" s="1">
        <v>1</v>
      </c>
      <c r="AE584" s="1">
        <v>0</v>
      </c>
      <c r="AF584" s="1">
        <v>0</v>
      </c>
      <c r="AG584" s="1">
        <v>0</v>
      </c>
      <c r="AH584" s="1">
        <v>1</v>
      </c>
      <c r="AI584" s="1">
        <v>0</v>
      </c>
      <c r="AJ584" s="1">
        <v>0</v>
      </c>
      <c r="AK584" s="1">
        <v>75</v>
      </c>
      <c r="AL584" s="1">
        <v>71</v>
      </c>
      <c r="AM584" s="1">
        <v>0</v>
      </c>
    </row>
    <row r="585" spans="1:39" x14ac:dyDescent="0.25">
      <c r="A585" s="4" t="s">
        <v>648</v>
      </c>
      <c r="B585" s="1">
        <v>0</v>
      </c>
      <c r="C585" s="1">
        <v>1</v>
      </c>
      <c r="D585" s="1">
        <v>27</v>
      </c>
      <c r="E585" s="1">
        <v>36</v>
      </c>
      <c r="F585" s="1">
        <v>0</v>
      </c>
      <c r="G585" s="1">
        <v>2</v>
      </c>
      <c r="H585" s="1">
        <v>0</v>
      </c>
      <c r="I585" s="1">
        <v>0</v>
      </c>
      <c r="J585" s="1">
        <v>4</v>
      </c>
      <c r="K585" s="1">
        <v>1</v>
      </c>
      <c r="L585" s="1">
        <v>1</v>
      </c>
      <c r="M585" s="1">
        <v>0</v>
      </c>
      <c r="N585" s="1">
        <v>3</v>
      </c>
      <c r="O585" s="1">
        <v>7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3</v>
      </c>
      <c r="W585" s="1">
        <v>11</v>
      </c>
      <c r="X585" s="1">
        <v>0</v>
      </c>
      <c r="Y585" s="3">
        <v>59</v>
      </c>
      <c r="Z585" s="1">
        <v>2652</v>
      </c>
      <c r="AA585" s="1">
        <v>0</v>
      </c>
      <c r="AB585" s="1">
        <v>0</v>
      </c>
      <c r="AC585" s="1">
        <v>1</v>
      </c>
      <c r="AD585" s="1">
        <v>0</v>
      </c>
      <c r="AE585" s="1">
        <v>0</v>
      </c>
      <c r="AF585" s="1">
        <v>0</v>
      </c>
      <c r="AG585" s="1">
        <v>0</v>
      </c>
      <c r="AH585" s="1">
        <v>1</v>
      </c>
      <c r="AI585" s="1">
        <v>0</v>
      </c>
      <c r="AJ585" s="1">
        <v>0</v>
      </c>
      <c r="AK585" s="1">
        <v>38</v>
      </c>
      <c r="AL585" s="1">
        <v>34</v>
      </c>
      <c r="AM585" s="1">
        <v>0</v>
      </c>
    </row>
    <row r="586" spans="1:39" x14ac:dyDescent="0.25">
      <c r="A586" s="4" t="s">
        <v>649</v>
      </c>
      <c r="B586" s="1">
        <v>0</v>
      </c>
      <c r="C586" s="1">
        <v>1</v>
      </c>
      <c r="D586" s="1">
        <v>83</v>
      </c>
      <c r="E586" s="1">
        <v>526</v>
      </c>
      <c r="F586" s="1">
        <v>28</v>
      </c>
      <c r="G586" s="1">
        <v>135</v>
      </c>
      <c r="H586" s="1">
        <v>10</v>
      </c>
      <c r="I586" s="1">
        <v>21</v>
      </c>
      <c r="J586" s="1">
        <v>99</v>
      </c>
      <c r="K586" s="1">
        <v>3</v>
      </c>
      <c r="L586" s="1">
        <v>5</v>
      </c>
      <c r="M586" s="1">
        <v>3</v>
      </c>
      <c r="N586" s="1">
        <v>12</v>
      </c>
      <c r="O586" s="1">
        <v>5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3</v>
      </c>
      <c r="W586" s="1">
        <v>11</v>
      </c>
      <c r="X586" s="1">
        <v>0</v>
      </c>
      <c r="Y586" s="3">
        <v>60</v>
      </c>
      <c r="Z586" s="1">
        <v>2826</v>
      </c>
      <c r="AA586" s="1">
        <v>0</v>
      </c>
      <c r="AB586" s="1">
        <v>0</v>
      </c>
      <c r="AC586" s="1">
        <v>0</v>
      </c>
      <c r="AD586" s="1">
        <v>1</v>
      </c>
      <c r="AE586" s="1">
        <v>0</v>
      </c>
      <c r="AF586" s="1">
        <v>0</v>
      </c>
      <c r="AG586" s="1">
        <v>0</v>
      </c>
      <c r="AH586" s="1">
        <v>1</v>
      </c>
      <c r="AI586" s="1">
        <v>0</v>
      </c>
      <c r="AJ586" s="1">
        <v>0</v>
      </c>
      <c r="AK586" s="1">
        <v>720</v>
      </c>
      <c r="AL586" s="1">
        <v>621</v>
      </c>
      <c r="AM586" s="1">
        <v>0</v>
      </c>
    </row>
    <row r="587" spans="1:39" x14ac:dyDescent="0.25">
      <c r="A587" s="4" t="s">
        <v>650</v>
      </c>
      <c r="B587" s="1">
        <v>0</v>
      </c>
      <c r="C587" s="1">
        <v>0</v>
      </c>
      <c r="D587" s="1">
        <v>79</v>
      </c>
      <c r="E587" s="1">
        <v>400</v>
      </c>
      <c r="F587" s="1">
        <v>32</v>
      </c>
      <c r="G587" s="1">
        <v>519</v>
      </c>
      <c r="H587" s="1">
        <v>71</v>
      </c>
      <c r="I587" s="1">
        <v>75</v>
      </c>
      <c r="J587" s="1">
        <v>54</v>
      </c>
      <c r="K587" s="1">
        <v>1</v>
      </c>
      <c r="L587" s="1">
        <v>3</v>
      </c>
      <c r="M587" s="1">
        <v>4</v>
      </c>
      <c r="N587" s="1">
        <v>9</v>
      </c>
      <c r="O587" s="1">
        <v>1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3</v>
      </c>
      <c r="W587" s="1">
        <v>11</v>
      </c>
      <c r="X587" s="1">
        <v>0</v>
      </c>
      <c r="Y587" s="3">
        <v>65</v>
      </c>
      <c r="Z587" s="1">
        <v>2444</v>
      </c>
      <c r="AA587" s="1">
        <v>0</v>
      </c>
      <c r="AB587" s="1">
        <v>0</v>
      </c>
      <c r="AC587" s="1">
        <v>1</v>
      </c>
      <c r="AD587" s="1">
        <v>0</v>
      </c>
      <c r="AE587" s="1">
        <v>0</v>
      </c>
      <c r="AF587" s="1">
        <v>0</v>
      </c>
      <c r="AG587" s="1">
        <v>0</v>
      </c>
      <c r="AH587" s="1">
        <v>1</v>
      </c>
      <c r="AI587" s="1">
        <v>0</v>
      </c>
      <c r="AJ587" s="1">
        <v>0</v>
      </c>
      <c r="AK587" s="1">
        <v>1097</v>
      </c>
      <c r="AL587" s="1">
        <v>1043</v>
      </c>
      <c r="AM587" s="1">
        <v>0</v>
      </c>
    </row>
    <row r="588" spans="1:39" x14ac:dyDescent="0.25">
      <c r="A588" s="4" t="s">
        <v>651</v>
      </c>
      <c r="B588" s="1">
        <v>0</v>
      </c>
      <c r="C588" s="1">
        <v>2</v>
      </c>
      <c r="D588" s="1">
        <v>69</v>
      </c>
      <c r="E588" s="1">
        <v>410</v>
      </c>
      <c r="F588" s="1">
        <v>16</v>
      </c>
      <c r="G588" s="1">
        <v>114</v>
      </c>
      <c r="H588" s="1">
        <v>0</v>
      </c>
      <c r="I588" s="1">
        <v>5</v>
      </c>
      <c r="J588" s="1">
        <v>49</v>
      </c>
      <c r="K588" s="1">
        <v>3</v>
      </c>
      <c r="L588" s="1">
        <v>5</v>
      </c>
      <c r="M588" s="1">
        <v>2</v>
      </c>
      <c r="N588" s="1">
        <v>10</v>
      </c>
      <c r="O588" s="1">
        <v>5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3</v>
      </c>
      <c r="W588" s="1">
        <v>11</v>
      </c>
      <c r="X588" s="1">
        <v>0</v>
      </c>
      <c r="Y588" s="3">
        <v>72</v>
      </c>
      <c r="Z588" s="1">
        <v>2726</v>
      </c>
      <c r="AA588" s="1">
        <v>0</v>
      </c>
      <c r="AB588" s="1">
        <v>1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1</v>
      </c>
      <c r="AK588" s="1">
        <v>545</v>
      </c>
      <c r="AL588" s="1">
        <v>496</v>
      </c>
      <c r="AM588" s="1">
        <v>0</v>
      </c>
    </row>
    <row r="589" spans="1:39" x14ac:dyDescent="0.25">
      <c r="A589" s="4" t="s">
        <v>652</v>
      </c>
      <c r="B589" s="1">
        <v>1</v>
      </c>
      <c r="C589" s="1">
        <v>1</v>
      </c>
      <c r="D589" s="1">
        <v>77</v>
      </c>
      <c r="E589" s="1">
        <v>80</v>
      </c>
      <c r="F589" s="1">
        <v>3</v>
      </c>
      <c r="G589" s="1">
        <v>26</v>
      </c>
      <c r="H589" s="1">
        <v>4</v>
      </c>
      <c r="I589" s="1">
        <v>2</v>
      </c>
      <c r="J589" s="1">
        <v>14</v>
      </c>
      <c r="K589" s="1">
        <v>4</v>
      </c>
      <c r="L589" s="1">
        <v>3</v>
      </c>
      <c r="M589" s="1">
        <v>1</v>
      </c>
      <c r="N589" s="1">
        <v>3</v>
      </c>
      <c r="O589" s="1">
        <v>7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3</v>
      </c>
      <c r="W589" s="1">
        <v>11</v>
      </c>
      <c r="X589" s="1">
        <v>0</v>
      </c>
      <c r="Y589" s="3">
        <v>54</v>
      </c>
      <c r="Z589" s="1">
        <v>2678</v>
      </c>
      <c r="AA589" s="1">
        <v>0</v>
      </c>
      <c r="AB589" s="1">
        <v>0</v>
      </c>
      <c r="AC589" s="1">
        <v>0</v>
      </c>
      <c r="AD589" s="1">
        <v>1</v>
      </c>
      <c r="AE589" s="1">
        <v>0</v>
      </c>
      <c r="AF589" s="1">
        <v>0</v>
      </c>
      <c r="AG589" s="1">
        <v>0</v>
      </c>
      <c r="AH589" s="1">
        <v>0</v>
      </c>
      <c r="AI589" s="1">
        <v>1</v>
      </c>
      <c r="AJ589" s="1">
        <v>0</v>
      </c>
      <c r="AK589" s="1">
        <v>115</v>
      </c>
      <c r="AL589" s="1">
        <v>101</v>
      </c>
      <c r="AM589" s="1">
        <v>0</v>
      </c>
    </row>
    <row r="590" spans="1:39" x14ac:dyDescent="0.25">
      <c r="A590" s="4" t="s">
        <v>653</v>
      </c>
      <c r="B590" s="1">
        <v>1</v>
      </c>
      <c r="C590" s="1">
        <v>0</v>
      </c>
      <c r="D590" s="1">
        <v>15</v>
      </c>
      <c r="E590" s="1">
        <v>88</v>
      </c>
      <c r="F590" s="1">
        <v>10</v>
      </c>
      <c r="G590" s="1">
        <v>46</v>
      </c>
      <c r="H590" s="1">
        <v>2</v>
      </c>
      <c r="I590" s="1">
        <v>3</v>
      </c>
      <c r="J590" s="1">
        <v>64</v>
      </c>
      <c r="K590" s="1">
        <v>4</v>
      </c>
      <c r="L590" s="1">
        <v>5</v>
      </c>
      <c r="M590" s="1">
        <v>1</v>
      </c>
      <c r="N590" s="1">
        <v>2</v>
      </c>
      <c r="O590" s="1">
        <v>10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3</v>
      </c>
      <c r="W590" s="1">
        <v>11</v>
      </c>
      <c r="X590" s="1">
        <v>1</v>
      </c>
      <c r="Y590" s="3">
        <v>34</v>
      </c>
      <c r="Z590" s="1">
        <v>2706</v>
      </c>
      <c r="AA590" s="1">
        <v>0</v>
      </c>
      <c r="AB590" s="1">
        <v>0</v>
      </c>
      <c r="AC590" s="1">
        <v>1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1</v>
      </c>
      <c r="AJ590" s="1">
        <v>0</v>
      </c>
      <c r="AK590" s="1">
        <v>149</v>
      </c>
      <c r="AL590" s="1">
        <v>85</v>
      </c>
      <c r="AM590" s="1">
        <v>0</v>
      </c>
    </row>
    <row r="591" spans="1:39" x14ac:dyDescent="0.25">
      <c r="A591" s="4" t="s">
        <v>123</v>
      </c>
      <c r="B591" s="1">
        <v>0</v>
      </c>
      <c r="C591" s="1">
        <v>1</v>
      </c>
      <c r="D591" s="1">
        <v>99</v>
      </c>
      <c r="E591" s="1">
        <v>55</v>
      </c>
      <c r="F591" s="1">
        <v>0</v>
      </c>
      <c r="G591" s="1">
        <v>6</v>
      </c>
      <c r="H591" s="1">
        <v>2</v>
      </c>
      <c r="I591" s="1">
        <v>0</v>
      </c>
      <c r="J591" s="1">
        <v>4</v>
      </c>
      <c r="K591" s="1">
        <v>2</v>
      </c>
      <c r="L591" s="1">
        <v>1</v>
      </c>
      <c r="M591" s="1">
        <v>1</v>
      </c>
      <c r="N591" s="1">
        <v>3</v>
      </c>
      <c r="O591" s="1">
        <v>5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3</v>
      </c>
      <c r="W591" s="1">
        <v>11</v>
      </c>
      <c r="X591" s="1">
        <v>0</v>
      </c>
      <c r="Y591" s="3">
        <v>47</v>
      </c>
      <c r="Z591" s="1">
        <v>2297</v>
      </c>
      <c r="AA591" s="1">
        <v>0</v>
      </c>
      <c r="AB591" s="1">
        <v>0</v>
      </c>
      <c r="AC591" s="1">
        <v>0</v>
      </c>
      <c r="AD591" s="1">
        <v>0</v>
      </c>
      <c r="AE591" s="1">
        <v>1</v>
      </c>
      <c r="AF591" s="1">
        <v>0</v>
      </c>
      <c r="AG591" s="1">
        <v>0</v>
      </c>
      <c r="AH591" s="1">
        <v>1</v>
      </c>
      <c r="AI591" s="1">
        <v>0</v>
      </c>
      <c r="AJ591" s="1">
        <v>0</v>
      </c>
      <c r="AK591" s="1">
        <v>63</v>
      </c>
      <c r="AL591" s="1">
        <v>59</v>
      </c>
      <c r="AM591" s="1">
        <v>0</v>
      </c>
    </row>
    <row r="592" spans="1:39" x14ac:dyDescent="0.25">
      <c r="A592" s="4" t="s">
        <v>654</v>
      </c>
      <c r="B592" s="1">
        <v>2</v>
      </c>
      <c r="C592" s="1">
        <v>1</v>
      </c>
      <c r="D592" s="1">
        <v>61</v>
      </c>
      <c r="E592" s="1">
        <v>5</v>
      </c>
      <c r="F592" s="1">
        <v>1</v>
      </c>
      <c r="G592" s="1">
        <v>13</v>
      </c>
      <c r="H592" s="1">
        <v>3</v>
      </c>
      <c r="I592" s="1">
        <v>5</v>
      </c>
      <c r="J592" s="1">
        <v>1</v>
      </c>
      <c r="K592" s="1">
        <v>1</v>
      </c>
      <c r="L592" s="1">
        <v>1</v>
      </c>
      <c r="M592" s="1">
        <v>0</v>
      </c>
      <c r="N592" s="1">
        <v>3</v>
      </c>
      <c r="O592" s="1">
        <v>7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3</v>
      </c>
      <c r="W592" s="1">
        <v>11</v>
      </c>
      <c r="X592" s="1">
        <v>0</v>
      </c>
      <c r="Y592" s="3">
        <v>64</v>
      </c>
      <c r="Z592" s="1">
        <v>2634</v>
      </c>
      <c r="AA592" s="1">
        <v>1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1</v>
      </c>
      <c r="AI592" s="1">
        <v>0</v>
      </c>
      <c r="AJ592" s="1">
        <v>0</v>
      </c>
      <c r="AK592" s="1">
        <v>27</v>
      </c>
      <c r="AL592" s="1">
        <v>26</v>
      </c>
      <c r="AM592" s="1">
        <v>0</v>
      </c>
    </row>
    <row r="593" spans="1:39" x14ac:dyDescent="0.25">
      <c r="A593" s="4" t="s">
        <v>655</v>
      </c>
      <c r="B593" s="1">
        <v>0</v>
      </c>
      <c r="C593" s="1">
        <v>1</v>
      </c>
      <c r="D593" s="1">
        <v>23</v>
      </c>
      <c r="E593" s="1">
        <v>8</v>
      </c>
      <c r="F593" s="1">
        <v>4</v>
      </c>
      <c r="G593" s="1">
        <v>5</v>
      </c>
      <c r="H593" s="1">
        <v>15</v>
      </c>
      <c r="I593" s="1">
        <v>2</v>
      </c>
      <c r="J593" s="1">
        <v>11</v>
      </c>
      <c r="K593" s="1">
        <v>2</v>
      </c>
      <c r="L593" s="1">
        <v>1</v>
      </c>
      <c r="M593" s="1">
        <v>0</v>
      </c>
      <c r="N593" s="1">
        <v>3</v>
      </c>
      <c r="O593" s="1">
        <v>7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3</v>
      </c>
      <c r="W593" s="1">
        <v>11</v>
      </c>
      <c r="X593" s="1">
        <v>0</v>
      </c>
      <c r="Y593" s="3">
        <v>45</v>
      </c>
      <c r="Z593" s="1">
        <v>2770</v>
      </c>
      <c r="AA593" s="1">
        <v>0</v>
      </c>
      <c r="AB593" s="1">
        <v>1</v>
      </c>
      <c r="AC593" s="1">
        <v>0</v>
      </c>
      <c r="AD593" s="1">
        <v>0</v>
      </c>
      <c r="AE593" s="1">
        <v>0</v>
      </c>
      <c r="AF593" s="1">
        <v>0</v>
      </c>
      <c r="AG593" s="1">
        <v>1</v>
      </c>
      <c r="AH593" s="1">
        <v>0</v>
      </c>
      <c r="AI593" s="1">
        <v>0</v>
      </c>
      <c r="AJ593" s="1">
        <v>0</v>
      </c>
      <c r="AK593" s="1">
        <v>34</v>
      </c>
      <c r="AL593" s="1">
        <v>23</v>
      </c>
      <c r="AM593" s="1">
        <v>0</v>
      </c>
    </row>
    <row r="594" spans="1:39" x14ac:dyDescent="0.25">
      <c r="A594" s="4" t="s">
        <v>656</v>
      </c>
      <c r="B594" s="1">
        <v>0</v>
      </c>
      <c r="C594" s="1">
        <v>0</v>
      </c>
      <c r="D594" s="1">
        <v>84</v>
      </c>
      <c r="E594" s="1">
        <v>410</v>
      </c>
      <c r="F594" s="1">
        <v>0</v>
      </c>
      <c r="G594" s="1">
        <v>592</v>
      </c>
      <c r="H594" s="1">
        <v>147</v>
      </c>
      <c r="I594" s="1">
        <v>22</v>
      </c>
      <c r="J594" s="1">
        <v>22</v>
      </c>
      <c r="K594" s="1">
        <v>1</v>
      </c>
      <c r="L594" s="1">
        <v>6</v>
      </c>
      <c r="M594" s="1">
        <v>4</v>
      </c>
      <c r="N594" s="1">
        <v>7</v>
      </c>
      <c r="O594" s="1">
        <v>3</v>
      </c>
      <c r="P594" s="1">
        <v>0</v>
      </c>
      <c r="Q594" s="1">
        <v>0</v>
      </c>
      <c r="R594" s="1">
        <v>0</v>
      </c>
      <c r="S594" s="1">
        <v>1</v>
      </c>
      <c r="T594" s="1">
        <v>0</v>
      </c>
      <c r="U594" s="1">
        <v>0</v>
      </c>
      <c r="V594" s="1">
        <v>3</v>
      </c>
      <c r="W594" s="1">
        <v>11</v>
      </c>
      <c r="X594" s="1">
        <v>0</v>
      </c>
      <c r="Y594" s="3">
        <v>55</v>
      </c>
      <c r="Z594" s="1">
        <v>2212</v>
      </c>
      <c r="AA594" s="1">
        <v>0</v>
      </c>
      <c r="AB594" s="1">
        <v>1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1</v>
      </c>
      <c r="AI594" s="1">
        <v>0</v>
      </c>
      <c r="AJ594" s="1">
        <v>0</v>
      </c>
      <c r="AK594" s="1">
        <v>1171</v>
      </c>
      <c r="AL594" s="1">
        <v>1149</v>
      </c>
      <c r="AM594" s="1">
        <v>1</v>
      </c>
    </row>
    <row r="595" spans="1:39" x14ac:dyDescent="0.25">
      <c r="A595" s="4" t="s">
        <v>657</v>
      </c>
      <c r="B595" s="1">
        <v>0</v>
      </c>
      <c r="C595" s="1">
        <v>0</v>
      </c>
      <c r="D595" s="1">
        <v>74</v>
      </c>
      <c r="E595" s="1">
        <v>101</v>
      </c>
      <c r="F595" s="1">
        <v>13</v>
      </c>
      <c r="G595" s="1">
        <v>76</v>
      </c>
      <c r="H595" s="1">
        <v>20</v>
      </c>
      <c r="I595" s="1">
        <v>18</v>
      </c>
      <c r="J595" s="1">
        <v>40</v>
      </c>
      <c r="K595" s="1">
        <v>2</v>
      </c>
      <c r="L595" s="1">
        <v>3</v>
      </c>
      <c r="M595" s="1">
        <v>1</v>
      </c>
      <c r="N595" s="1">
        <v>6</v>
      </c>
      <c r="O595" s="1">
        <v>6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3</v>
      </c>
      <c r="W595" s="1">
        <v>11</v>
      </c>
      <c r="X595" s="1">
        <v>0</v>
      </c>
      <c r="Y595" s="3">
        <v>51</v>
      </c>
      <c r="Z595" s="1">
        <v>2473</v>
      </c>
      <c r="AA595" s="1">
        <v>0</v>
      </c>
      <c r="AB595" s="1">
        <v>0</v>
      </c>
      <c r="AC595" s="1">
        <v>1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1</v>
      </c>
      <c r="AJ595" s="1">
        <v>0</v>
      </c>
      <c r="AK595" s="1">
        <v>228</v>
      </c>
      <c r="AL595" s="1">
        <v>188</v>
      </c>
      <c r="AM595" s="1">
        <v>0</v>
      </c>
    </row>
    <row r="596" spans="1:39" x14ac:dyDescent="0.25">
      <c r="A596" s="4" t="s">
        <v>658</v>
      </c>
      <c r="B596" s="1">
        <v>0</v>
      </c>
      <c r="C596" s="1">
        <v>0</v>
      </c>
      <c r="D596" s="1">
        <v>90</v>
      </c>
      <c r="E596" s="1">
        <v>162</v>
      </c>
      <c r="F596" s="1">
        <v>25</v>
      </c>
      <c r="G596" s="1">
        <v>53</v>
      </c>
      <c r="H596" s="1">
        <v>16</v>
      </c>
      <c r="I596" s="1">
        <v>0</v>
      </c>
      <c r="J596" s="1">
        <v>10</v>
      </c>
      <c r="K596" s="1">
        <v>1</v>
      </c>
      <c r="L596" s="1">
        <v>3</v>
      </c>
      <c r="M596" s="1">
        <v>1</v>
      </c>
      <c r="N596" s="1">
        <v>7</v>
      </c>
      <c r="O596" s="1">
        <v>3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3</v>
      </c>
      <c r="W596" s="1">
        <v>11</v>
      </c>
      <c r="X596" s="1">
        <v>0</v>
      </c>
      <c r="Y596" s="3">
        <v>76</v>
      </c>
      <c r="Z596" s="1">
        <v>2505</v>
      </c>
      <c r="AA596" s="1">
        <v>0</v>
      </c>
      <c r="AB596" s="1">
        <v>0</v>
      </c>
      <c r="AC596" s="1">
        <v>0</v>
      </c>
      <c r="AD596" s="1">
        <v>0</v>
      </c>
      <c r="AE596" s="1">
        <v>1</v>
      </c>
      <c r="AF596" s="1">
        <v>0</v>
      </c>
      <c r="AG596" s="1">
        <v>0</v>
      </c>
      <c r="AH596" s="1">
        <v>0</v>
      </c>
      <c r="AI596" s="1">
        <v>1</v>
      </c>
      <c r="AJ596" s="1">
        <v>0</v>
      </c>
      <c r="AK596" s="1">
        <v>256</v>
      </c>
      <c r="AL596" s="1">
        <v>246</v>
      </c>
      <c r="AM596" s="1">
        <v>0</v>
      </c>
    </row>
    <row r="597" spans="1:39" x14ac:dyDescent="0.25">
      <c r="A597" s="4" t="s">
        <v>659</v>
      </c>
      <c r="B597" s="1">
        <v>1</v>
      </c>
      <c r="C597" s="1">
        <v>0</v>
      </c>
      <c r="D597" s="1">
        <v>41</v>
      </c>
      <c r="E597" s="1">
        <v>2</v>
      </c>
      <c r="F597" s="1">
        <v>8</v>
      </c>
      <c r="G597" s="1">
        <v>1</v>
      </c>
      <c r="H597" s="1">
        <v>4</v>
      </c>
      <c r="I597" s="1">
        <v>7</v>
      </c>
      <c r="J597" s="1">
        <v>15</v>
      </c>
      <c r="K597" s="1">
        <v>1</v>
      </c>
      <c r="L597" s="1">
        <v>1</v>
      </c>
      <c r="M597" s="1">
        <v>0</v>
      </c>
      <c r="N597" s="1">
        <v>3</v>
      </c>
      <c r="O597" s="1">
        <v>8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3</v>
      </c>
      <c r="W597" s="1">
        <v>11</v>
      </c>
      <c r="X597" s="1">
        <v>0</v>
      </c>
      <c r="Y597" s="3">
        <v>47</v>
      </c>
      <c r="Z597" s="1">
        <v>2724</v>
      </c>
      <c r="AA597" s="1">
        <v>0</v>
      </c>
      <c r="AB597" s="1">
        <v>1</v>
      </c>
      <c r="AC597" s="1">
        <v>0</v>
      </c>
      <c r="AD597" s="1">
        <v>0</v>
      </c>
      <c r="AE597" s="1">
        <v>0</v>
      </c>
      <c r="AF597" s="1">
        <v>0</v>
      </c>
      <c r="AG597" s="1">
        <v>1</v>
      </c>
      <c r="AH597" s="1">
        <v>0</v>
      </c>
      <c r="AI597" s="1">
        <v>0</v>
      </c>
      <c r="AJ597" s="1">
        <v>0</v>
      </c>
      <c r="AK597" s="1">
        <v>22</v>
      </c>
      <c r="AL597" s="1">
        <v>7</v>
      </c>
      <c r="AM597" s="1">
        <v>0</v>
      </c>
    </row>
    <row r="598" spans="1:39" x14ac:dyDescent="0.25">
      <c r="A598" s="4" t="s">
        <v>375</v>
      </c>
      <c r="B598" s="1">
        <v>2</v>
      </c>
      <c r="C598" s="1">
        <v>1</v>
      </c>
      <c r="D598" s="1">
        <v>28</v>
      </c>
      <c r="E598" s="1">
        <v>25</v>
      </c>
      <c r="F598" s="1">
        <v>0</v>
      </c>
      <c r="G598" s="1">
        <v>8</v>
      </c>
      <c r="H598" s="1">
        <v>2</v>
      </c>
      <c r="I598" s="1">
        <v>0</v>
      </c>
      <c r="J598" s="1">
        <v>2</v>
      </c>
      <c r="K598" s="1">
        <v>2</v>
      </c>
      <c r="L598" s="1">
        <v>2</v>
      </c>
      <c r="M598" s="1">
        <v>0</v>
      </c>
      <c r="N598" s="1">
        <v>3</v>
      </c>
      <c r="O598" s="1">
        <v>7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3</v>
      </c>
      <c r="W598" s="1">
        <v>11</v>
      </c>
      <c r="X598" s="1">
        <v>0</v>
      </c>
      <c r="Y598" s="3">
        <v>53</v>
      </c>
      <c r="Z598" s="1">
        <v>2403</v>
      </c>
      <c r="AA598" s="1">
        <v>0</v>
      </c>
      <c r="AB598" s="1">
        <v>1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1</v>
      </c>
      <c r="AI598" s="1">
        <v>0</v>
      </c>
      <c r="AJ598" s="1">
        <v>0</v>
      </c>
      <c r="AK598" s="1">
        <v>35</v>
      </c>
      <c r="AL598" s="1">
        <v>33</v>
      </c>
      <c r="AM598" s="1">
        <v>0</v>
      </c>
    </row>
    <row r="599" spans="1:39" x14ac:dyDescent="0.25">
      <c r="A599" s="4" t="s">
        <v>660</v>
      </c>
      <c r="B599" s="1">
        <v>0</v>
      </c>
      <c r="C599" s="1">
        <v>0</v>
      </c>
      <c r="D599" s="1">
        <v>73</v>
      </c>
      <c r="E599" s="1">
        <v>389</v>
      </c>
      <c r="F599" s="1">
        <v>91</v>
      </c>
      <c r="G599" s="1">
        <v>248</v>
      </c>
      <c r="H599" s="1">
        <v>64</v>
      </c>
      <c r="I599" s="1">
        <v>49</v>
      </c>
      <c r="J599" s="1">
        <v>41</v>
      </c>
      <c r="K599" s="1">
        <v>3</v>
      </c>
      <c r="L599" s="1">
        <v>6</v>
      </c>
      <c r="M599" s="1">
        <v>3</v>
      </c>
      <c r="N599" s="1">
        <v>13</v>
      </c>
      <c r="O599" s="1">
        <v>5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3</v>
      </c>
      <c r="W599" s="1">
        <v>11</v>
      </c>
      <c r="X599" s="1">
        <v>1</v>
      </c>
      <c r="Y599" s="3">
        <v>51</v>
      </c>
      <c r="Z599" s="1">
        <v>2756</v>
      </c>
      <c r="AA599" s="1">
        <v>0</v>
      </c>
      <c r="AB599" s="1">
        <v>0</v>
      </c>
      <c r="AC599" s="1">
        <v>1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1</v>
      </c>
      <c r="AK599" s="1">
        <v>841</v>
      </c>
      <c r="AL599" s="1">
        <v>800</v>
      </c>
      <c r="AM599" s="1">
        <v>0</v>
      </c>
    </row>
    <row r="600" spans="1:39" x14ac:dyDescent="0.25">
      <c r="A600" s="4" t="s">
        <v>661</v>
      </c>
      <c r="B600" s="1">
        <v>1</v>
      </c>
      <c r="C600" s="1">
        <v>1</v>
      </c>
      <c r="D600" s="1">
        <v>88</v>
      </c>
      <c r="E600" s="1">
        <v>215</v>
      </c>
      <c r="F600" s="1">
        <v>13</v>
      </c>
      <c r="G600" s="1">
        <v>87</v>
      </c>
      <c r="H600" s="1">
        <v>17</v>
      </c>
      <c r="I600" s="1">
        <v>17</v>
      </c>
      <c r="J600" s="1">
        <v>24</v>
      </c>
      <c r="K600" s="1">
        <v>5</v>
      </c>
      <c r="L600" s="1">
        <v>6</v>
      </c>
      <c r="M600" s="1">
        <v>2</v>
      </c>
      <c r="N600" s="1">
        <v>5</v>
      </c>
      <c r="O600" s="1">
        <v>7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3</v>
      </c>
      <c r="W600" s="1">
        <v>11</v>
      </c>
      <c r="X600" s="1">
        <v>0</v>
      </c>
      <c r="Y600" s="3">
        <v>46</v>
      </c>
      <c r="Z600" s="1">
        <v>2497</v>
      </c>
      <c r="AA600" s="1">
        <v>0</v>
      </c>
      <c r="AB600" s="1">
        <v>1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1</v>
      </c>
      <c r="AI600" s="1">
        <v>0</v>
      </c>
      <c r="AJ600" s="1">
        <v>0</v>
      </c>
      <c r="AK600" s="1">
        <v>349</v>
      </c>
      <c r="AL600" s="1">
        <v>325</v>
      </c>
      <c r="AM600" s="1">
        <v>0</v>
      </c>
    </row>
    <row r="601" spans="1:39" x14ac:dyDescent="0.25">
      <c r="A601" s="4" t="s">
        <v>662</v>
      </c>
      <c r="B601" s="1">
        <v>2</v>
      </c>
      <c r="C601" s="1">
        <v>1</v>
      </c>
      <c r="D601" s="1">
        <v>94</v>
      </c>
      <c r="E601" s="1">
        <v>27</v>
      </c>
      <c r="F601" s="1">
        <v>0</v>
      </c>
      <c r="G601" s="1">
        <v>5</v>
      </c>
      <c r="H601" s="1">
        <v>0</v>
      </c>
      <c r="I601" s="1">
        <v>0</v>
      </c>
      <c r="J601" s="1">
        <v>3</v>
      </c>
      <c r="K601" s="1">
        <v>2</v>
      </c>
      <c r="L601" s="1">
        <v>1</v>
      </c>
      <c r="M601" s="1">
        <v>0</v>
      </c>
      <c r="N601" s="1">
        <v>3</v>
      </c>
      <c r="O601" s="1">
        <v>8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3</v>
      </c>
      <c r="W601" s="1">
        <v>11</v>
      </c>
      <c r="X601" s="1">
        <v>0</v>
      </c>
      <c r="Y601" s="3">
        <v>55</v>
      </c>
      <c r="Z601" s="1">
        <v>2578</v>
      </c>
      <c r="AA601" s="1">
        <v>0</v>
      </c>
      <c r="AB601" s="1">
        <v>0</v>
      </c>
      <c r="AC601" s="1">
        <v>1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1</v>
      </c>
      <c r="AJ601" s="1">
        <v>0</v>
      </c>
      <c r="AK601" s="1">
        <v>32</v>
      </c>
      <c r="AL601" s="1">
        <v>29</v>
      </c>
      <c r="AM601" s="1">
        <v>0</v>
      </c>
    </row>
    <row r="602" spans="1:39" x14ac:dyDescent="0.25">
      <c r="A602" s="4" t="s">
        <v>663</v>
      </c>
      <c r="B602" s="1">
        <v>1</v>
      </c>
      <c r="C602" s="1">
        <v>1</v>
      </c>
      <c r="D602" s="1">
        <v>31</v>
      </c>
      <c r="E602" s="1">
        <v>5</v>
      </c>
      <c r="F602" s="1">
        <v>6</v>
      </c>
      <c r="G602" s="1">
        <v>10</v>
      </c>
      <c r="H602" s="1">
        <v>6</v>
      </c>
      <c r="I602" s="1">
        <v>5</v>
      </c>
      <c r="J602" s="1">
        <v>10</v>
      </c>
      <c r="K602" s="1">
        <v>1</v>
      </c>
      <c r="L602" s="1">
        <v>1</v>
      </c>
      <c r="M602" s="1">
        <v>0</v>
      </c>
      <c r="N602" s="1">
        <v>3</v>
      </c>
      <c r="O602" s="1">
        <v>4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3</v>
      </c>
      <c r="W602" s="1">
        <v>11</v>
      </c>
      <c r="X602" s="1">
        <v>0</v>
      </c>
      <c r="Y602" s="3">
        <v>42</v>
      </c>
      <c r="Z602" s="1">
        <v>2627</v>
      </c>
      <c r="AA602" s="1">
        <v>0</v>
      </c>
      <c r="AB602" s="1">
        <v>0</v>
      </c>
      <c r="AC602" s="1">
        <v>0</v>
      </c>
      <c r="AD602" s="1">
        <v>0</v>
      </c>
      <c r="AE602" s="1">
        <v>1</v>
      </c>
      <c r="AF602" s="1">
        <v>0</v>
      </c>
      <c r="AG602" s="1">
        <v>0</v>
      </c>
      <c r="AH602" s="1">
        <v>1</v>
      </c>
      <c r="AI602" s="1">
        <v>0</v>
      </c>
      <c r="AJ602" s="1">
        <v>0</v>
      </c>
      <c r="AK602" s="1">
        <v>32</v>
      </c>
      <c r="AL602" s="1">
        <v>22</v>
      </c>
      <c r="AM602" s="1">
        <v>0</v>
      </c>
    </row>
    <row r="603" spans="1:39" x14ac:dyDescent="0.25">
      <c r="A603" s="4" t="s">
        <v>664</v>
      </c>
      <c r="B603" s="1">
        <v>0</v>
      </c>
      <c r="C603" s="1">
        <v>1</v>
      </c>
      <c r="D603" s="1">
        <v>6</v>
      </c>
      <c r="E603" s="1">
        <v>179</v>
      </c>
      <c r="F603" s="1">
        <v>8</v>
      </c>
      <c r="G603" s="1">
        <v>83</v>
      </c>
      <c r="H603" s="1">
        <v>19</v>
      </c>
      <c r="I603" s="1">
        <v>11</v>
      </c>
      <c r="J603" s="1">
        <v>26</v>
      </c>
      <c r="K603" s="1">
        <v>5</v>
      </c>
      <c r="L603" s="1">
        <v>1</v>
      </c>
      <c r="M603" s="1">
        <v>2</v>
      </c>
      <c r="N603" s="1">
        <v>9</v>
      </c>
      <c r="O603" s="1">
        <v>2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3</v>
      </c>
      <c r="W603" s="1">
        <v>11</v>
      </c>
      <c r="X603" s="1">
        <v>0</v>
      </c>
      <c r="Y603" s="3">
        <v>60</v>
      </c>
      <c r="Z603" s="1">
        <v>2840</v>
      </c>
      <c r="AA603" s="1">
        <v>0</v>
      </c>
      <c r="AB603" s="1">
        <v>1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1</v>
      </c>
      <c r="AJ603" s="1">
        <v>0</v>
      </c>
      <c r="AK603" s="1">
        <v>300</v>
      </c>
      <c r="AL603" s="1">
        <v>274</v>
      </c>
      <c r="AM603" s="1">
        <v>0</v>
      </c>
    </row>
    <row r="604" spans="1:39" x14ac:dyDescent="0.25">
      <c r="A604" s="4" t="s">
        <v>665</v>
      </c>
      <c r="B604" s="1">
        <v>0</v>
      </c>
      <c r="C604" s="1">
        <v>1</v>
      </c>
      <c r="D604" s="1">
        <v>23</v>
      </c>
      <c r="E604" s="1">
        <v>352</v>
      </c>
      <c r="F604" s="1">
        <v>0</v>
      </c>
      <c r="G604" s="1">
        <v>27</v>
      </c>
      <c r="H604" s="1">
        <v>10</v>
      </c>
      <c r="I604" s="1">
        <v>0</v>
      </c>
      <c r="J604" s="1">
        <v>15</v>
      </c>
      <c r="K604" s="1">
        <v>3</v>
      </c>
      <c r="L604" s="1">
        <v>6</v>
      </c>
      <c r="M604" s="1">
        <v>1</v>
      </c>
      <c r="N604" s="1">
        <v>7</v>
      </c>
      <c r="O604" s="1">
        <v>6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3</v>
      </c>
      <c r="W604" s="1">
        <v>11</v>
      </c>
      <c r="X604" s="1">
        <v>0</v>
      </c>
      <c r="Y604" s="3">
        <v>59</v>
      </c>
      <c r="Z604" s="1">
        <v>2512</v>
      </c>
      <c r="AA604" s="1">
        <v>0</v>
      </c>
      <c r="AB604" s="1">
        <v>1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1</v>
      </c>
      <c r="AK604" s="1">
        <v>389</v>
      </c>
      <c r="AL604" s="1">
        <v>374</v>
      </c>
      <c r="AM604" s="1">
        <v>0</v>
      </c>
    </row>
    <row r="605" spans="1:39" x14ac:dyDescent="0.25">
      <c r="A605" s="4" t="s">
        <v>666</v>
      </c>
      <c r="B605" s="1">
        <v>0</v>
      </c>
      <c r="C605" s="1">
        <v>0</v>
      </c>
      <c r="D605" s="1">
        <v>92</v>
      </c>
      <c r="E605" s="1">
        <v>17</v>
      </c>
      <c r="F605" s="1">
        <v>8</v>
      </c>
      <c r="G605" s="1">
        <v>12</v>
      </c>
      <c r="H605" s="1">
        <v>11</v>
      </c>
      <c r="I605" s="1">
        <v>15</v>
      </c>
      <c r="J605" s="1">
        <v>32</v>
      </c>
      <c r="K605" s="1">
        <v>1</v>
      </c>
      <c r="L605" s="1">
        <v>2</v>
      </c>
      <c r="M605" s="1">
        <v>1</v>
      </c>
      <c r="N605" s="1">
        <v>2</v>
      </c>
      <c r="O605" s="1">
        <v>7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3</v>
      </c>
      <c r="W605" s="1">
        <v>11</v>
      </c>
      <c r="X605" s="1">
        <v>0</v>
      </c>
      <c r="Y605" s="3">
        <v>49</v>
      </c>
      <c r="Z605" s="1">
        <v>2509</v>
      </c>
      <c r="AA605" s="1">
        <v>0</v>
      </c>
      <c r="AB605" s="1">
        <v>0</v>
      </c>
      <c r="AC605" s="1">
        <v>1</v>
      </c>
      <c r="AD605" s="1">
        <v>0</v>
      </c>
      <c r="AE605" s="1">
        <v>0</v>
      </c>
      <c r="AF605" s="1">
        <v>0</v>
      </c>
      <c r="AG605" s="1">
        <v>0</v>
      </c>
      <c r="AH605" s="1">
        <v>1</v>
      </c>
      <c r="AI605" s="1">
        <v>0</v>
      </c>
      <c r="AJ605" s="1">
        <v>0</v>
      </c>
      <c r="AK605" s="1">
        <v>63</v>
      </c>
      <c r="AL605" s="1">
        <v>31</v>
      </c>
      <c r="AM605" s="1">
        <v>0</v>
      </c>
    </row>
    <row r="606" spans="1:39" x14ac:dyDescent="0.25">
      <c r="A606" s="4" t="s">
        <v>667</v>
      </c>
      <c r="B606" s="1">
        <v>0</v>
      </c>
      <c r="C606" s="1">
        <v>0</v>
      </c>
      <c r="D606" s="1">
        <v>52</v>
      </c>
      <c r="E606" s="1">
        <v>625</v>
      </c>
      <c r="F606" s="1">
        <v>35</v>
      </c>
      <c r="G606" s="1">
        <v>169</v>
      </c>
      <c r="H606" s="1">
        <v>58</v>
      </c>
      <c r="I606" s="1">
        <v>17</v>
      </c>
      <c r="J606" s="1">
        <v>35</v>
      </c>
      <c r="K606" s="1">
        <v>1</v>
      </c>
      <c r="L606" s="1">
        <v>4</v>
      </c>
      <c r="M606" s="1">
        <v>3</v>
      </c>
      <c r="N606" s="1">
        <v>6</v>
      </c>
      <c r="O606" s="1">
        <v>1</v>
      </c>
      <c r="P606" s="1">
        <v>0</v>
      </c>
      <c r="Q606" s="1">
        <v>1</v>
      </c>
      <c r="R606" s="1">
        <v>1</v>
      </c>
      <c r="S606" s="1">
        <v>0</v>
      </c>
      <c r="T606" s="1">
        <v>0</v>
      </c>
      <c r="U606" s="1">
        <v>0</v>
      </c>
      <c r="V606" s="1">
        <v>3</v>
      </c>
      <c r="W606" s="1">
        <v>11</v>
      </c>
      <c r="X606" s="1">
        <v>0</v>
      </c>
      <c r="Y606" s="3">
        <v>71</v>
      </c>
      <c r="Z606" s="1">
        <v>2270</v>
      </c>
      <c r="AA606" s="1">
        <v>0</v>
      </c>
      <c r="AB606" s="1">
        <v>0</v>
      </c>
      <c r="AC606" s="1">
        <v>0</v>
      </c>
      <c r="AD606" s="1">
        <v>0</v>
      </c>
      <c r="AE606" s="1">
        <v>1</v>
      </c>
      <c r="AF606" s="1">
        <v>0</v>
      </c>
      <c r="AG606" s="1">
        <v>0</v>
      </c>
      <c r="AH606" s="1">
        <v>1</v>
      </c>
      <c r="AI606" s="1">
        <v>0</v>
      </c>
      <c r="AJ606" s="1">
        <v>0</v>
      </c>
      <c r="AK606" s="1">
        <v>904</v>
      </c>
      <c r="AL606" s="1">
        <v>869</v>
      </c>
      <c r="AM606" s="1">
        <v>2</v>
      </c>
    </row>
    <row r="607" spans="1:39" x14ac:dyDescent="0.25">
      <c r="A607" s="4" t="s">
        <v>668</v>
      </c>
      <c r="B607" s="1">
        <v>1</v>
      </c>
      <c r="C607" s="1">
        <v>0</v>
      </c>
      <c r="D607" s="1">
        <v>50</v>
      </c>
      <c r="E607" s="1">
        <v>10</v>
      </c>
      <c r="F607" s="1">
        <v>6</v>
      </c>
      <c r="G607" s="1">
        <v>11</v>
      </c>
      <c r="H607" s="1">
        <v>0</v>
      </c>
      <c r="I607" s="1">
        <v>4</v>
      </c>
      <c r="J607" s="1">
        <v>2</v>
      </c>
      <c r="K607" s="1">
        <v>1</v>
      </c>
      <c r="L607" s="1">
        <v>1</v>
      </c>
      <c r="M607" s="1">
        <v>0</v>
      </c>
      <c r="N607" s="1">
        <v>3</v>
      </c>
      <c r="O607" s="1">
        <v>7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3</v>
      </c>
      <c r="W607" s="1">
        <v>11</v>
      </c>
      <c r="X607" s="1">
        <v>0</v>
      </c>
      <c r="Y607" s="3">
        <v>42</v>
      </c>
      <c r="Z607" s="1">
        <v>2342</v>
      </c>
      <c r="AA607" s="1">
        <v>0</v>
      </c>
      <c r="AB607" s="1">
        <v>0</v>
      </c>
      <c r="AC607" s="1">
        <v>1</v>
      </c>
      <c r="AD607" s="1">
        <v>0</v>
      </c>
      <c r="AE607" s="1">
        <v>0</v>
      </c>
      <c r="AF607" s="1">
        <v>1</v>
      </c>
      <c r="AG607" s="1">
        <v>0</v>
      </c>
      <c r="AH607" s="1">
        <v>0</v>
      </c>
      <c r="AI607" s="1">
        <v>0</v>
      </c>
      <c r="AJ607" s="1">
        <v>0</v>
      </c>
      <c r="AK607" s="1">
        <v>31</v>
      </c>
      <c r="AL607" s="1">
        <v>29</v>
      </c>
      <c r="AM607" s="1">
        <v>0</v>
      </c>
    </row>
    <row r="608" spans="1:39" x14ac:dyDescent="0.25">
      <c r="A608" s="4" t="s">
        <v>669</v>
      </c>
      <c r="B608" s="1">
        <v>0</v>
      </c>
      <c r="C608" s="1">
        <v>0</v>
      </c>
      <c r="D608" s="1">
        <v>54</v>
      </c>
      <c r="E608" s="1">
        <v>390</v>
      </c>
      <c r="F608" s="1">
        <v>22</v>
      </c>
      <c r="G608" s="1">
        <v>323</v>
      </c>
      <c r="H608" s="1">
        <v>104</v>
      </c>
      <c r="I608" s="1">
        <v>35</v>
      </c>
      <c r="J608" s="1">
        <v>107</v>
      </c>
      <c r="K608" s="1">
        <v>1</v>
      </c>
      <c r="L608" s="1">
        <v>6</v>
      </c>
      <c r="M608" s="1">
        <v>8</v>
      </c>
      <c r="N608" s="1">
        <v>6</v>
      </c>
      <c r="O608" s="1">
        <v>3</v>
      </c>
      <c r="P608" s="1">
        <v>0</v>
      </c>
      <c r="Q608" s="1">
        <v>0</v>
      </c>
      <c r="R608" s="1">
        <v>0</v>
      </c>
      <c r="S608" s="1">
        <v>1</v>
      </c>
      <c r="T608" s="1">
        <v>0</v>
      </c>
      <c r="U608" s="1">
        <v>0</v>
      </c>
      <c r="V608" s="1">
        <v>3</v>
      </c>
      <c r="W608" s="1">
        <v>11</v>
      </c>
      <c r="X608" s="1">
        <v>0</v>
      </c>
      <c r="Y608" s="3">
        <v>65</v>
      </c>
      <c r="Z608" s="1">
        <v>2550</v>
      </c>
      <c r="AA608" s="1">
        <v>0</v>
      </c>
      <c r="AB608" s="1">
        <v>1</v>
      </c>
      <c r="AC608" s="1">
        <v>0</v>
      </c>
      <c r="AD608" s="1">
        <v>0</v>
      </c>
      <c r="AE608" s="1">
        <v>0</v>
      </c>
      <c r="AF608" s="1">
        <v>1</v>
      </c>
      <c r="AG608" s="1">
        <v>0</v>
      </c>
      <c r="AH608" s="1">
        <v>0</v>
      </c>
      <c r="AI608" s="1">
        <v>0</v>
      </c>
      <c r="AJ608" s="1">
        <v>0</v>
      </c>
      <c r="AK608" s="1">
        <v>874</v>
      </c>
      <c r="AL608" s="1">
        <v>767</v>
      </c>
      <c r="AM608" s="1">
        <v>1</v>
      </c>
    </row>
    <row r="609" spans="1:39" x14ac:dyDescent="0.25">
      <c r="A609" s="4" t="s">
        <v>670</v>
      </c>
      <c r="B609" s="1">
        <v>1</v>
      </c>
      <c r="C609" s="1">
        <v>0</v>
      </c>
      <c r="D609" s="1">
        <v>93</v>
      </c>
      <c r="E609" s="1">
        <v>10</v>
      </c>
      <c r="F609" s="1">
        <v>2</v>
      </c>
      <c r="G609" s="1">
        <v>15</v>
      </c>
      <c r="H609" s="1">
        <v>2</v>
      </c>
      <c r="I609" s="1">
        <v>1</v>
      </c>
      <c r="J609" s="1">
        <v>6</v>
      </c>
      <c r="K609" s="1">
        <v>2</v>
      </c>
      <c r="L609" s="1">
        <v>2</v>
      </c>
      <c r="M609" s="1">
        <v>0</v>
      </c>
      <c r="N609" s="1">
        <v>3</v>
      </c>
      <c r="O609" s="1">
        <v>6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3</v>
      </c>
      <c r="W609" s="1">
        <v>11</v>
      </c>
      <c r="X609" s="1">
        <v>0</v>
      </c>
      <c r="Y609" s="3">
        <v>44</v>
      </c>
      <c r="Z609" s="1">
        <v>2684</v>
      </c>
      <c r="AA609" s="1">
        <v>0</v>
      </c>
      <c r="AB609" s="1">
        <v>1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1</v>
      </c>
      <c r="AI609" s="1">
        <v>0</v>
      </c>
      <c r="AJ609" s="1">
        <v>0</v>
      </c>
      <c r="AK609" s="1">
        <v>30</v>
      </c>
      <c r="AL609" s="1">
        <v>24</v>
      </c>
      <c r="AM609" s="1">
        <v>0</v>
      </c>
    </row>
    <row r="610" spans="1:39" x14ac:dyDescent="0.25">
      <c r="A610" s="4" t="s">
        <v>671</v>
      </c>
      <c r="B610" s="1">
        <v>0</v>
      </c>
      <c r="C610" s="1">
        <v>1</v>
      </c>
      <c r="D610" s="1">
        <v>56</v>
      </c>
      <c r="E610" s="1">
        <v>215</v>
      </c>
      <c r="F610" s="1">
        <v>63</v>
      </c>
      <c r="G610" s="1">
        <v>507</v>
      </c>
      <c r="H610" s="1">
        <v>231</v>
      </c>
      <c r="I610" s="1">
        <v>31</v>
      </c>
      <c r="J610" s="1">
        <v>190</v>
      </c>
      <c r="K610" s="1">
        <v>1</v>
      </c>
      <c r="L610" s="1">
        <v>8</v>
      </c>
      <c r="M610" s="1">
        <v>4</v>
      </c>
      <c r="N610" s="1">
        <v>7</v>
      </c>
      <c r="O610" s="1">
        <v>3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3</v>
      </c>
      <c r="W610" s="1">
        <v>11</v>
      </c>
      <c r="X610" s="1">
        <v>0</v>
      </c>
      <c r="Y610" s="3">
        <v>45</v>
      </c>
      <c r="Z610" s="1">
        <v>2550</v>
      </c>
      <c r="AA610" s="1">
        <v>0</v>
      </c>
      <c r="AB610" s="1">
        <v>0</v>
      </c>
      <c r="AC610" s="1">
        <v>1</v>
      </c>
      <c r="AD610" s="1">
        <v>0</v>
      </c>
      <c r="AE610" s="1">
        <v>0</v>
      </c>
      <c r="AF610" s="1">
        <v>0</v>
      </c>
      <c r="AG610" s="1">
        <v>0</v>
      </c>
      <c r="AH610" s="1">
        <v>1</v>
      </c>
      <c r="AI610" s="1">
        <v>0</v>
      </c>
      <c r="AJ610" s="1">
        <v>0</v>
      </c>
      <c r="AK610" s="1">
        <v>1047</v>
      </c>
      <c r="AL610" s="1">
        <v>857</v>
      </c>
      <c r="AM610" s="1">
        <v>0</v>
      </c>
    </row>
    <row r="611" spans="1:39" x14ac:dyDescent="0.25">
      <c r="A611" s="4" t="s">
        <v>672</v>
      </c>
      <c r="B611" s="1">
        <v>0</v>
      </c>
      <c r="C611" s="1">
        <v>1</v>
      </c>
      <c r="D611" s="1">
        <v>28</v>
      </c>
      <c r="E611" s="1">
        <v>1001</v>
      </c>
      <c r="F611" s="1">
        <v>17</v>
      </c>
      <c r="G611" s="1">
        <v>572</v>
      </c>
      <c r="H611" s="1">
        <v>93</v>
      </c>
      <c r="I611" s="1">
        <v>125</v>
      </c>
      <c r="J611" s="1">
        <v>17</v>
      </c>
      <c r="K611" s="1">
        <v>7</v>
      </c>
      <c r="L611" s="1">
        <v>11</v>
      </c>
      <c r="M611" s="1">
        <v>11</v>
      </c>
      <c r="N611" s="1">
        <v>5</v>
      </c>
      <c r="O611" s="1">
        <v>7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3</v>
      </c>
      <c r="W611" s="1">
        <v>11</v>
      </c>
      <c r="X611" s="1">
        <v>1</v>
      </c>
      <c r="Y611" s="3">
        <v>60</v>
      </c>
      <c r="Z611" s="1">
        <v>2805</v>
      </c>
      <c r="AA611" s="1">
        <v>0</v>
      </c>
      <c r="AB611" s="1">
        <v>0</v>
      </c>
      <c r="AC611" s="1">
        <v>0</v>
      </c>
      <c r="AD611" s="1">
        <v>1</v>
      </c>
      <c r="AE611" s="1">
        <v>0</v>
      </c>
      <c r="AF611" s="1">
        <v>0</v>
      </c>
      <c r="AG611" s="1">
        <v>0</v>
      </c>
      <c r="AH611" s="1">
        <v>1</v>
      </c>
      <c r="AI611" s="1">
        <v>0</v>
      </c>
      <c r="AJ611" s="1">
        <v>0</v>
      </c>
      <c r="AK611" s="1">
        <v>1808</v>
      </c>
      <c r="AL611" s="1">
        <v>1791</v>
      </c>
      <c r="AM611" s="1">
        <v>0</v>
      </c>
    </row>
    <row r="612" spans="1:39" x14ac:dyDescent="0.25">
      <c r="A612" s="4" t="s">
        <v>673</v>
      </c>
      <c r="B612" s="1">
        <v>1</v>
      </c>
      <c r="C612" s="1">
        <v>1</v>
      </c>
      <c r="D612" s="1">
        <v>94</v>
      </c>
      <c r="E612" s="1">
        <v>19</v>
      </c>
      <c r="F612" s="1">
        <v>18</v>
      </c>
      <c r="G612" s="1">
        <v>33</v>
      </c>
      <c r="H612" s="1">
        <v>24</v>
      </c>
      <c r="I612" s="1">
        <v>1</v>
      </c>
      <c r="J612" s="1">
        <v>8</v>
      </c>
      <c r="K612" s="1">
        <v>3</v>
      </c>
      <c r="L612" s="1">
        <v>3</v>
      </c>
      <c r="M612" s="1">
        <v>0</v>
      </c>
      <c r="N612" s="1">
        <v>3</v>
      </c>
      <c r="O612" s="1">
        <v>9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3</v>
      </c>
      <c r="W612" s="1">
        <v>11</v>
      </c>
      <c r="X612" s="1">
        <v>0</v>
      </c>
      <c r="Y612" s="3">
        <v>43</v>
      </c>
      <c r="Z612" s="1">
        <v>2820</v>
      </c>
      <c r="AA612" s="1">
        <v>1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1</v>
      </c>
      <c r="AK612" s="1">
        <v>95</v>
      </c>
      <c r="AL612" s="1">
        <v>87</v>
      </c>
      <c r="AM612" s="1">
        <v>0</v>
      </c>
    </row>
    <row r="613" spans="1:39" x14ac:dyDescent="0.25">
      <c r="A613" s="4" t="s">
        <v>674</v>
      </c>
      <c r="B613" s="1">
        <v>1</v>
      </c>
      <c r="C613" s="1">
        <v>0</v>
      </c>
      <c r="D613" s="1">
        <v>76</v>
      </c>
      <c r="E613" s="1">
        <v>41</v>
      </c>
      <c r="F613" s="1">
        <v>5</v>
      </c>
      <c r="G613" s="1">
        <v>129</v>
      </c>
      <c r="H613" s="1">
        <v>10</v>
      </c>
      <c r="I613" s="1">
        <v>3</v>
      </c>
      <c r="J613" s="1">
        <v>3</v>
      </c>
      <c r="K613" s="1">
        <v>3</v>
      </c>
      <c r="L613" s="1">
        <v>4</v>
      </c>
      <c r="M613" s="1">
        <v>1</v>
      </c>
      <c r="N613" s="1">
        <v>4</v>
      </c>
      <c r="O613" s="1">
        <v>9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3</v>
      </c>
      <c r="W613" s="1">
        <v>11</v>
      </c>
      <c r="X613" s="1">
        <v>0</v>
      </c>
      <c r="Y613" s="3">
        <v>43</v>
      </c>
      <c r="Z613" s="1">
        <v>2717</v>
      </c>
      <c r="AA613" s="1">
        <v>0</v>
      </c>
      <c r="AB613" s="1">
        <v>0</v>
      </c>
      <c r="AC613" s="1">
        <v>1</v>
      </c>
      <c r="AD613" s="1">
        <v>0</v>
      </c>
      <c r="AE613" s="1">
        <v>0</v>
      </c>
      <c r="AF613" s="1">
        <v>0</v>
      </c>
      <c r="AG613" s="1">
        <v>0</v>
      </c>
      <c r="AH613" s="1">
        <v>1</v>
      </c>
      <c r="AI613" s="1">
        <v>0</v>
      </c>
      <c r="AJ613" s="1">
        <v>0</v>
      </c>
      <c r="AK613" s="1">
        <v>188</v>
      </c>
      <c r="AL613" s="1">
        <v>185</v>
      </c>
      <c r="AM613" s="1">
        <v>0</v>
      </c>
    </row>
    <row r="614" spans="1:39" x14ac:dyDescent="0.25">
      <c r="A614" s="4" t="s">
        <v>675</v>
      </c>
      <c r="B614" s="1">
        <v>1</v>
      </c>
      <c r="C614" s="1">
        <v>0</v>
      </c>
      <c r="D614" s="1">
        <v>43</v>
      </c>
      <c r="E614" s="1">
        <v>1181</v>
      </c>
      <c r="F614" s="1">
        <v>107</v>
      </c>
      <c r="G614" s="1">
        <v>199</v>
      </c>
      <c r="H614" s="1">
        <v>39</v>
      </c>
      <c r="I614" s="1">
        <v>30</v>
      </c>
      <c r="J614" s="1">
        <v>30</v>
      </c>
      <c r="K614" s="1">
        <v>2</v>
      </c>
      <c r="L614" s="1">
        <v>7</v>
      </c>
      <c r="M614" s="1">
        <v>3</v>
      </c>
      <c r="N614" s="1">
        <v>13</v>
      </c>
      <c r="O614" s="1">
        <v>8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3</v>
      </c>
      <c r="W614" s="1">
        <v>11</v>
      </c>
      <c r="X614" s="1">
        <v>0</v>
      </c>
      <c r="Y614" s="3">
        <v>50</v>
      </c>
      <c r="Z614" s="1">
        <v>2381</v>
      </c>
      <c r="AA614" s="1">
        <v>0</v>
      </c>
      <c r="AB614" s="1">
        <v>1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1</v>
      </c>
      <c r="AK614" s="1">
        <v>1556</v>
      </c>
      <c r="AL614" s="1">
        <v>1526</v>
      </c>
      <c r="AM614" s="1">
        <v>0</v>
      </c>
    </row>
    <row r="615" spans="1:39" x14ac:dyDescent="0.25">
      <c r="A615" s="4" t="s">
        <v>676</v>
      </c>
      <c r="B615" s="1">
        <v>0</v>
      </c>
      <c r="C615" s="1">
        <v>0</v>
      </c>
      <c r="D615" s="1">
        <v>46</v>
      </c>
      <c r="E615" s="1">
        <v>603</v>
      </c>
      <c r="F615" s="1">
        <v>45</v>
      </c>
      <c r="G615" s="1">
        <v>207</v>
      </c>
      <c r="H615" s="1">
        <v>36</v>
      </c>
      <c r="I615" s="1">
        <v>18</v>
      </c>
      <c r="J615" s="1">
        <v>54</v>
      </c>
      <c r="K615" s="1">
        <v>1</v>
      </c>
      <c r="L615" s="1">
        <v>3</v>
      </c>
      <c r="M615" s="1">
        <v>4</v>
      </c>
      <c r="N615" s="1">
        <v>6</v>
      </c>
      <c r="O615" s="1">
        <v>1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3</v>
      </c>
      <c r="W615" s="1">
        <v>11</v>
      </c>
      <c r="X615" s="1">
        <v>0</v>
      </c>
      <c r="Y615" s="3">
        <v>62</v>
      </c>
      <c r="Z615" s="1">
        <v>2175</v>
      </c>
      <c r="AA615" s="1">
        <v>0</v>
      </c>
      <c r="AB615" s="1">
        <v>0</v>
      </c>
      <c r="AC615" s="1">
        <v>0</v>
      </c>
      <c r="AD615" s="1">
        <v>1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1</v>
      </c>
      <c r="AK615" s="1">
        <v>909</v>
      </c>
      <c r="AL615" s="1">
        <v>855</v>
      </c>
      <c r="AM615" s="1">
        <v>0</v>
      </c>
    </row>
    <row r="616" spans="1:39" x14ac:dyDescent="0.25">
      <c r="A616" s="4" t="s">
        <v>612</v>
      </c>
      <c r="B616" s="1">
        <v>0</v>
      </c>
      <c r="C616" s="1">
        <v>1</v>
      </c>
      <c r="D616" s="1">
        <v>13</v>
      </c>
      <c r="E616" s="1">
        <v>129</v>
      </c>
      <c r="F616" s="1">
        <v>129</v>
      </c>
      <c r="G616" s="1">
        <v>259</v>
      </c>
      <c r="H616" s="1">
        <v>168</v>
      </c>
      <c r="I616" s="1">
        <v>121</v>
      </c>
      <c r="J616" s="1">
        <v>83</v>
      </c>
      <c r="K616" s="1">
        <v>5</v>
      </c>
      <c r="L616" s="1">
        <v>6</v>
      </c>
      <c r="M616" s="1">
        <v>3</v>
      </c>
      <c r="N616" s="1">
        <v>12</v>
      </c>
      <c r="O616" s="1">
        <v>4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3</v>
      </c>
      <c r="W616" s="1">
        <v>11</v>
      </c>
      <c r="X616" s="1">
        <v>0</v>
      </c>
      <c r="Y616" s="3">
        <v>50</v>
      </c>
      <c r="Z616" s="1">
        <v>2324</v>
      </c>
      <c r="AA616" s="1">
        <v>0</v>
      </c>
      <c r="AB616" s="1">
        <v>1</v>
      </c>
      <c r="AC616" s="1">
        <v>0</v>
      </c>
      <c r="AD616" s="1">
        <v>0</v>
      </c>
      <c r="AE616" s="1">
        <v>0</v>
      </c>
      <c r="AF616" s="1">
        <v>1</v>
      </c>
      <c r="AG616" s="1">
        <v>0</v>
      </c>
      <c r="AH616" s="1">
        <v>0</v>
      </c>
      <c r="AI616" s="1">
        <v>0</v>
      </c>
      <c r="AJ616" s="1">
        <v>0</v>
      </c>
      <c r="AK616" s="1">
        <v>806</v>
      </c>
      <c r="AL616" s="1">
        <v>723</v>
      </c>
      <c r="AM616" s="1">
        <v>0</v>
      </c>
    </row>
    <row r="617" spans="1:39" x14ac:dyDescent="0.25">
      <c r="A617" s="4" t="s">
        <v>677</v>
      </c>
      <c r="B617" s="1">
        <v>0</v>
      </c>
      <c r="C617" s="1">
        <v>0</v>
      </c>
      <c r="D617" s="1">
        <v>27</v>
      </c>
      <c r="E617" s="1">
        <v>10</v>
      </c>
      <c r="F617" s="1">
        <v>24</v>
      </c>
      <c r="G617" s="1">
        <v>15</v>
      </c>
      <c r="H617" s="1">
        <v>13</v>
      </c>
      <c r="I617" s="1">
        <v>1</v>
      </c>
      <c r="J617" s="1">
        <v>30</v>
      </c>
      <c r="K617" s="1">
        <v>1</v>
      </c>
      <c r="L617" s="1">
        <v>2</v>
      </c>
      <c r="M617" s="1">
        <v>1</v>
      </c>
      <c r="N617" s="1">
        <v>3</v>
      </c>
      <c r="O617" s="1">
        <v>7</v>
      </c>
      <c r="P617" s="1">
        <v>1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3</v>
      </c>
      <c r="W617" s="1">
        <v>11</v>
      </c>
      <c r="X617" s="1">
        <v>1</v>
      </c>
      <c r="Y617" s="3">
        <v>60</v>
      </c>
      <c r="Z617" s="1">
        <v>2293</v>
      </c>
      <c r="AA617" s="1">
        <v>0</v>
      </c>
      <c r="AB617" s="1">
        <v>0</v>
      </c>
      <c r="AC617" s="1">
        <v>1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0</v>
      </c>
      <c r="AJ617" s="1">
        <v>0</v>
      </c>
      <c r="AK617" s="1">
        <v>63</v>
      </c>
      <c r="AL617" s="1">
        <v>33</v>
      </c>
      <c r="AM617" s="1">
        <v>1</v>
      </c>
    </row>
    <row r="618" spans="1:39" x14ac:dyDescent="0.25">
      <c r="A618" s="4" t="s">
        <v>678</v>
      </c>
      <c r="B618" s="1">
        <v>0</v>
      </c>
      <c r="C618" s="1">
        <v>0</v>
      </c>
      <c r="D618" s="1">
        <v>12</v>
      </c>
      <c r="E618" s="1">
        <v>514</v>
      </c>
      <c r="F618" s="1">
        <v>22</v>
      </c>
      <c r="G618" s="1">
        <v>732</v>
      </c>
      <c r="H618" s="1">
        <v>42</v>
      </c>
      <c r="I618" s="1">
        <v>198</v>
      </c>
      <c r="J618" s="1">
        <v>79</v>
      </c>
      <c r="K618" s="1">
        <v>1</v>
      </c>
      <c r="L618" s="1">
        <v>6</v>
      </c>
      <c r="M618" s="1">
        <v>7</v>
      </c>
      <c r="N618" s="1">
        <v>7</v>
      </c>
      <c r="O618" s="1">
        <v>3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3</v>
      </c>
      <c r="W618" s="1">
        <v>11</v>
      </c>
      <c r="X618" s="1">
        <v>1</v>
      </c>
      <c r="Y618" s="3">
        <v>47</v>
      </c>
      <c r="Z618" s="1">
        <v>2596</v>
      </c>
      <c r="AA618" s="1">
        <v>0</v>
      </c>
      <c r="AB618" s="1">
        <v>0</v>
      </c>
      <c r="AC618" s="1">
        <v>1</v>
      </c>
      <c r="AD618" s="1">
        <v>0</v>
      </c>
      <c r="AE618" s="1">
        <v>0</v>
      </c>
      <c r="AF618" s="1">
        <v>0</v>
      </c>
      <c r="AG618" s="1">
        <v>0</v>
      </c>
      <c r="AH618" s="1">
        <v>1</v>
      </c>
      <c r="AI618" s="1">
        <v>0</v>
      </c>
      <c r="AJ618" s="1">
        <v>0</v>
      </c>
      <c r="AK618" s="1">
        <v>1508</v>
      </c>
      <c r="AL618" s="1">
        <v>1429</v>
      </c>
      <c r="AM618" s="1">
        <v>0</v>
      </c>
    </row>
    <row r="619" spans="1:39" x14ac:dyDescent="0.25">
      <c r="A619" s="4" t="s">
        <v>679</v>
      </c>
      <c r="B619" s="1">
        <v>2</v>
      </c>
      <c r="C619" s="1">
        <v>1</v>
      </c>
      <c r="D619" s="1">
        <v>3</v>
      </c>
      <c r="E619" s="1">
        <v>14</v>
      </c>
      <c r="F619" s="1">
        <v>0</v>
      </c>
      <c r="G619" s="1">
        <v>1</v>
      </c>
      <c r="H619" s="1">
        <v>0</v>
      </c>
      <c r="I619" s="1">
        <v>0</v>
      </c>
      <c r="J619" s="1">
        <v>1</v>
      </c>
      <c r="K619" s="1">
        <v>1</v>
      </c>
      <c r="L619" s="1">
        <v>1</v>
      </c>
      <c r="M619" s="1">
        <v>0</v>
      </c>
      <c r="N619" s="1">
        <v>2</v>
      </c>
      <c r="O619" s="1">
        <v>7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3</v>
      </c>
      <c r="W619" s="1">
        <v>11</v>
      </c>
      <c r="X619" s="1">
        <v>0</v>
      </c>
      <c r="Y619" s="3">
        <v>58</v>
      </c>
      <c r="Z619" s="1">
        <v>2270</v>
      </c>
      <c r="AA619" s="1">
        <v>1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1</v>
      </c>
      <c r="AI619" s="1">
        <v>0</v>
      </c>
      <c r="AJ619" s="1">
        <v>0</v>
      </c>
      <c r="AK619" s="1">
        <v>15</v>
      </c>
      <c r="AL619" s="1">
        <v>14</v>
      </c>
      <c r="AM619" s="1">
        <v>0</v>
      </c>
    </row>
    <row r="620" spans="1:39" x14ac:dyDescent="0.25">
      <c r="A620" s="4" t="s">
        <v>680</v>
      </c>
      <c r="B620" s="1">
        <v>0</v>
      </c>
      <c r="C620" s="1">
        <v>0</v>
      </c>
      <c r="D620" s="1">
        <v>72</v>
      </c>
      <c r="E620" s="1">
        <v>387</v>
      </c>
      <c r="F620" s="1">
        <v>20</v>
      </c>
      <c r="G620" s="1">
        <v>713</v>
      </c>
      <c r="H620" s="1">
        <v>38</v>
      </c>
      <c r="I620" s="1">
        <v>54</v>
      </c>
      <c r="J620" s="1">
        <v>163</v>
      </c>
      <c r="K620" s="1">
        <v>1</v>
      </c>
      <c r="L620" s="1">
        <v>9</v>
      </c>
      <c r="M620" s="1">
        <v>11</v>
      </c>
      <c r="N620" s="1">
        <v>11</v>
      </c>
      <c r="O620" s="1">
        <v>5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3</v>
      </c>
      <c r="W620" s="1">
        <v>11</v>
      </c>
      <c r="X620" s="1">
        <v>0</v>
      </c>
      <c r="Y620" s="3">
        <v>68</v>
      </c>
      <c r="Z620" s="1">
        <v>2549</v>
      </c>
      <c r="AA620" s="1">
        <v>0</v>
      </c>
      <c r="AB620" s="1">
        <v>0</v>
      </c>
      <c r="AC620" s="1">
        <v>1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>
        <v>0</v>
      </c>
      <c r="AJ620" s="1">
        <v>0</v>
      </c>
      <c r="AK620" s="1">
        <v>1212</v>
      </c>
      <c r="AL620" s="1">
        <v>1049</v>
      </c>
      <c r="AM620" s="1">
        <v>0</v>
      </c>
    </row>
    <row r="621" spans="1:39" x14ac:dyDescent="0.25">
      <c r="A621" s="4" t="s">
        <v>681</v>
      </c>
      <c r="B621" s="1">
        <v>0</v>
      </c>
      <c r="C621" s="1">
        <v>1</v>
      </c>
      <c r="D621" s="1">
        <v>6</v>
      </c>
      <c r="E621" s="1">
        <v>121</v>
      </c>
      <c r="F621" s="1">
        <v>103</v>
      </c>
      <c r="G621" s="1">
        <v>69</v>
      </c>
      <c r="H621" s="1">
        <v>8</v>
      </c>
      <c r="I621" s="1">
        <v>44</v>
      </c>
      <c r="J621" s="1">
        <v>48</v>
      </c>
      <c r="K621" s="1">
        <v>1</v>
      </c>
      <c r="L621" s="1">
        <v>4</v>
      </c>
      <c r="M621" s="1">
        <v>2</v>
      </c>
      <c r="N621" s="1">
        <v>7</v>
      </c>
      <c r="O621" s="1">
        <v>4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3</v>
      </c>
      <c r="W621" s="1">
        <v>11</v>
      </c>
      <c r="X621" s="1">
        <v>0</v>
      </c>
      <c r="Y621" s="3">
        <v>58</v>
      </c>
      <c r="Z621" s="1">
        <v>2696</v>
      </c>
      <c r="AA621" s="1">
        <v>0</v>
      </c>
      <c r="AB621" s="1">
        <v>1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1</v>
      </c>
      <c r="AI621" s="1">
        <v>0</v>
      </c>
      <c r="AJ621" s="1">
        <v>0</v>
      </c>
      <c r="AK621" s="1">
        <v>345</v>
      </c>
      <c r="AL621" s="1">
        <v>297</v>
      </c>
      <c r="AM621" s="1">
        <v>0</v>
      </c>
    </row>
    <row r="622" spans="1:39" x14ac:dyDescent="0.25">
      <c r="A622" s="4" t="s">
        <v>682</v>
      </c>
      <c r="B622" s="1">
        <v>0</v>
      </c>
      <c r="C622" s="1">
        <v>1</v>
      </c>
      <c r="D622" s="1">
        <v>53</v>
      </c>
      <c r="E622" s="1">
        <v>965</v>
      </c>
      <c r="F622" s="1">
        <v>69</v>
      </c>
      <c r="G622" s="1">
        <v>279</v>
      </c>
      <c r="H622" s="1">
        <v>54</v>
      </c>
      <c r="I622" s="1">
        <v>41</v>
      </c>
      <c r="J622" s="1">
        <v>69</v>
      </c>
      <c r="K622" s="1">
        <v>5</v>
      </c>
      <c r="L622" s="1">
        <v>8</v>
      </c>
      <c r="M622" s="1">
        <v>4</v>
      </c>
      <c r="N622" s="1">
        <v>9</v>
      </c>
      <c r="O622" s="1">
        <v>7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3</v>
      </c>
      <c r="W622" s="1">
        <v>11</v>
      </c>
      <c r="X622" s="1">
        <v>1</v>
      </c>
      <c r="Y622" s="3">
        <v>70</v>
      </c>
      <c r="Z622" s="1">
        <v>2798</v>
      </c>
      <c r="AA622" s="1">
        <v>1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1</v>
      </c>
      <c r="AJ622" s="1">
        <v>0</v>
      </c>
      <c r="AK622" s="1">
        <v>1408</v>
      </c>
      <c r="AL622" s="1">
        <v>1339</v>
      </c>
      <c r="AM622" s="1">
        <v>0</v>
      </c>
    </row>
    <row r="623" spans="1:39" x14ac:dyDescent="0.25">
      <c r="A623" s="4" t="s">
        <v>683</v>
      </c>
      <c r="B623" s="1">
        <v>0</v>
      </c>
      <c r="C623" s="1">
        <v>1</v>
      </c>
      <c r="D623" s="1">
        <v>58</v>
      </c>
      <c r="E623" s="1">
        <v>707</v>
      </c>
      <c r="F623" s="1">
        <v>21</v>
      </c>
      <c r="G623" s="1">
        <v>250</v>
      </c>
      <c r="H623" s="1">
        <v>85</v>
      </c>
      <c r="I623" s="1">
        <v>43</v>
      </c>
      <c r="J623" s="1">
        <v>73</v>
      </c>
      <c r="K623" s="1">
        <v>2</v>
      </c>
      <c r="L623" s="1">
        <v>6</v>
      </c>
      <c r="M623" s="1">
        <v>2</v>
      </c>
      <c r="N623" s="1">
        <v>8</v>
      </c>
      <c r="O623" s="1">
        <v>2</v>
      </c>
      <c r="P623" s="1">
        <v>1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3</v>
      </c>
      <c r="W623" s="1">
        <v>11</v>
      </c>
      <c r="X623" s="1">
        <v>0</v>
      </c>
      <c r="Y623" s="3">
        <v>49</v>
      </c>
      <c r="Z623" s="1">
        <v>2394</v>
      </c>
      <c r="AA623" s="1">
        <v>0</v>
      </c>
      <c r="AB623" s="1">
        <v>1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1</v>
      </c>
      <c r="AI623" s="1">
        <v>0</v>
      </c>
      <c r="AJ623" s="1">
        <v>0</v>
      </c>
      <c r="AK623" s="1">
        <v>1106</v>
      </c>
      <c r="AL623" s="1">
        <v>1033</v>
      </c>
      <c r="AM623" s="1">
        <v>1</v>
      </c>
    </row>
    <row r="624" spans="1:39" x14ac:dyDescent="0.25">
      <c r="A624" s="4" t="s">
        <v>445</v>
      </c>
      <c r="B624" s="1">
        <v>0</v>
      </c>
      <c r="C624" s="1">
        <v>1</v>
      </c>
      <c r="D624" s="1">
        <v>78</v>
      </c>
      <c r="E624" s="1">
        <v>571</v>
      </c>
      <c r="F624" s="1">
        <v>50</v>
      </c>
      <c r="G624" s="1">
        <v>142</v>
      </c>
      <c r="H624" s="1">
        <v>33</v>
      </c>
      <c r="I624" s="1">
        <v>50</v>
      </c>
      <c r="J624" s="1">
        <v>159</v>
      </c>
      <c r="K624" s="1">
        <v>4</v>
      </c>
      <c r="L624" s="1">
        <v>4</v>
      </c>
      <c r="M624" s="1">
        <v>5</v>
      </c>
      <c r="N624" s="1">
        <v>13</v>
      </c>
      <c r="O624" s="1">
        <v>2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3</v>
      </c>
      <c r="W624" s="1">
        <v>11</v>
      </c>
      <c r="X624" s="1">
        <v>0</v>
      </c>
      <c r="Y624" s="3">
        <v>60</v>
      </c>
      <c r="Z624" s="1">
        <v>2791</v>
      </c>
      <c r="AA624" s="1">
        <v>0</v>
      </c>
      <c r="AB624" s="1">
        <v>0</v>
      </c>
      <c r="AC624" s="1">
        <v>0</v>
      </c>
      <c r="AD624" s="1">
        <v>1</v>
      </c>
      <c r="AE624" s="1">
        <v>0</v>
      </c>
      <c r="AF624" s="1">
        <v>0</v>
      </c>
      <c r="AG624" s="1">
        <v>0</v>
      </c>
      <c r="AH624" s="1">
        <v>1</v>
      </c>
      <c r="AI624" s="1">
        <v>0</v>
      </c>
      <c r="AJ624" s="1">
        <v>0</v>
      </c>
      <c r="AK624" s="1">
        <v>846</v>
      </c>
      <c r="AL624" s="1">
        <v>687</v>
      </c>
      <c r="AM624" s="1">
        <v>0</v>
      </c>
    </row>
    <row r="625" spans="1:39" x14ac:dyDescent="0.25">
      <c r="A625" s="4" t="s">
        <v>684</v>
      </c>
      <c r="B625" s="1">
        <v>0</v>
      </c>
      <c r="C625" s="1">
        <v>0</v>
      </c>
      <c r="D625" s="1">
        <v>57</v>
      </c>
      <c r="E625" s="1">
        <v>586</v>
      </c>
      <c r="F625" s="1">
        <v>66</v>
      </c>
      <c r="G625" s="1">
        <v>653</v>
      </c>
      <c r="H625" s="1">
        <v>17</v>
      </c>
      <c r="I625" s="1">
        <v>0</v>
      </c>
      <c r="J625" s="1">
        <v>26</v>
      </c>
      <c r="K625" s="1">
        <v>1</v>
      </c>
      <c r="L625" s="1">
        <v>5</v>
      </c>
      <c r="M625" s="1">
        <v>9</v>
      </c>
      <c r="N625" s="1">
        <v>6</v>
      </c>
      <c r="O625" s="1">
        <v>2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3</v>
      </c>
      <c r="W625" s="1">
        <v>11</v>
      </c>
      <c r="X625" s="1">
        <v>0</v>
      </c>
      <c r="Y625" s="3">
        <v>72</v>
      </c>
      <c r="Z625" s="1">
        <v>2206</v>
      </c>
      <c r="AA625" s="1">
        <v>0</v>
      </c>
      <c r="AB625" s="1">
        <v>0</v>
      </c>
      <c r="AC625" s="1">
        <v>0</v>
      </c>
      <c r="AD625" s="1">
        <v>1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1</v>
      </c>
      <c r="AK625" s="1">
        <v>1322</v>
      </c>
      <c r="AL625" s="1">
        <v>1296</v>
      </c>
      <c r="AM625" s="1">
        <v>0</v>
      </c>
    </row>
    <row r="626" spans="1:39" x14ac:dyDescent="0.25">
      <c r="A626" s="4" t="s">
        <v>685</v>
      </c>
      <c r="B626" s="1">
        <v>0</v>
      </c>
      <c r="C626" s="1">
        <v>1</v>
      </c>
      <c r="D626" s="1">
        <v>37</v>
      </c>
      <c r="E626" s="1">
        <v>1063</v>
      </c>
      <c r="F626" s="1">
        <v>89</v>
      </c>
      <c r="G626" s="1">
        <v>102</v>
      </c>
      <c r="H626" s="1">
        <v>16</v>
      </c>
      <c r="I626" s="1">
        <v>12</v>
      </c>
      <c r="J626" s="1">
        <v>25</v>
      </c>
      <c r="K626" s="1">
        <v>4</v>
      </c>
      <c r="L626" s="1">
        <v>9</v>
      </c>
      <c r="M626" s="1">
        <v>4</v>
      </c>
      <c r="N626" s="1">
        <v>6</v>
      </c>
      <c r="O626" s="1">
        <v>6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3</v>
      </c>
      <c r="W626" s="1">
        <v>11</v>
      </c>
      <c r="X626" s="1">
        <v>0</v>
      </c>
      <c r="Y626" s="3">
        <v>61</v>
      </c>
      <c r="Z626" s="1">
        <v>2705</v>
      </c>
      <c r="AA626" s="1">
        <v>1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1</v>
      </c>
      <c r="AK626" s="1">
        <v>1282</v>
      </c>
      <c r="AL626" s="1">
        <v>1257</v>
      </c>
      <c r="AM626" s="1">
        <v>0</v>
      </c>
    </row>
    <row r="627" spans="1:39" x14ac:dyDescent="0.25">
      <c r="A627" s="4" t="s">
        <v>686</v>
      </c>
      <c r="B627" s="1">
        <v>0</v>
      </c>
      <c r="C627" s="1">
        <v>1</v>
      </c>
      <c r="D627" s="1">
        <v>20</v>
      </c>
      <c r="E627" s="1">
        <v>305</v>
      </c>
      <c r="F627" s="1">
        <v>3</v>
      </c>
      <c r="G627" s="1">
        <v>27</v>
      </c>
      <c r="H627" s="1">
        <v>4</v>
      </c>
      <c r="I627" s="1">
        <v>3</v>
      </c>
      <c r="J627" s="1">
        <v>144</v>
      </c>
      <c r="K627" s="1">
        <v>2</v>
      </c>
      <c r="L627" s="1">
        <v>5</v>
      </c>
      <c r="M627" s="1">
        <v>4</v>
      </c>
      <c r="N627" s="1">
        <v>4</v>
      </c>
      <c r="O627" s="1">
        <v>5</v>
      </c>
      <c r="P627" s="1">
        <v>1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3</v>
      </c>
      <c r="W627" s="1">
        <v>11</v>
      </c>
      <c r="X627" s="1">
        <v>0</v>
      </c>
      <c r="Y627" s="3">
        <v>56</v>
      </c>
      <c r="Z627" s="1">
        <v>2577</v>
      </c>
      <c r="AA627" s="1">
        <v>0</v>
      </c>
      <c r="AB627" s="1">
        <v>0</v>
      </c>
      <c r="AC627" s="1">
        <v>1</v>
      </c>
      <c r="AD627" s="1">
        <v>0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>
        <v>342</v>
      </c>
      <c r="AL627" s="1">
        <v>198</v>
      </c>
      <c r="AM627" s="1">
        <v>1</v>
      </c>
    </row>
    <row r="628" spans="1:39" x14ac:dyDescent="0.25">
      <c r="A628" s="4" t="s">
        <v>687</v>
      </c>
      <c r="B628" s="1">
        <v>0</v>
      </c>
      <c r="C628" s="1">
        <v>0</v>
      </c>
      <c r="D628" s="1">
        <v>73</v>
      </c>
      <c r="E628" s="1">
        <v>1200</v>
      </c>
      <c r="F628" s="1">
        <v>105</v>
      </c>
      <c r="G628" s="1">
        <v>758</v>
      </c>
      <c r="H628" s="1">
        <v>0</v>
      </c>
      <c r="I628" s="1">
        <v>42</v>
      </c>
      <c r="J628" s="1">
        <v>147</v>
      </c>
      <c r="K628" s="1">
        <v>1</v>
      </c>
      <c r="L628" s="1">
        <v>4</v>
      </c>
      <c r="M628" s="1">
        <v>2</v>
      </c>
      <c r="N628" s="1">
        <v>6</v>
      </c>
      <c r="O628" s="1">
        <v>2</v>
      </c>
      <c r="P628" s="1">
        <v>0</v>
      </c>
      <c r="Q628" s="1">
        <v>1</v>
      </c>
      <c r="R628" s="1">
        <v>1</v>
      </c>
      <c r="S628" s="1">
        <v>0</v>
      </c>
      <c r="T628" s="1">
        <v>0</v>
      </c>
      <c r="U628" s="1">
        <v>0</v>
      </c>
      <c r="V628" s="1">
        <v>3</v>
      </c>
      <c r="W628" s="1">
        <v>11</v>
      </c>
      <c r="X628" s="1">
        <v>1</v>
      </c>
      <c r="Y628" s="3">
        <v>73</v>
      </c>
      <c r="Z628" s="1">
        <v>2635</v>
      </c>
      <c r="AA628" s="1">
        <v>0</v>
      </c>
      <c r="AB628" s="1">
        <v>0</v>
      </c>
      <c r="AC628" s="1">
        <v>0</v>
      </c>
      <c r="AD628" s="1">
        <v>1</v>
      </c>
      <c r="AE628" s="1">
        <v>0</v>
      </c>
      <c r="AF628" s="1">
        <v>0</v>
      </c>
      <c r="AG628" s="1">
        <v>0</v>
      </c>
      <c r="AH628" s="1">
        <v>0</v>
      </c>
      <c r="AI628" s="1">
        <v>1</v>
      </c>
      <c r="AJ628" s="1">
        <v>0</v>
      </c>
      <c r="AK628" s="1">
        <v>2105</v>
      </c>
      <c r="AL628" s="1">
        <v>1958</v>
      </c>
      <c r="AM628" s="1">
        <v>2</v>
      </c>
    </row>
    <row r="629" spans="1:39" x14ac:dyDescent="0.25">
      <c r="A629" s="4" t="s">
        <v>688</v>
      </c>
      <c r="B629" s="1">
        <v>1</v>
      </c>
      <c r="C629" s="1">
        <v>1</v>
      </c>
      <c r="D629" s="1">
        <v>56</v>
      </c>
      <c r="E629" s="1">
        <v>163</v>
      </c>
      <c r="F629" s="1">
        <v>2</v>
      </c>
      <c r="G629" s="1">
        <v>40</v>
      </c>
      <c r="H629" s="1">
        <v>8</v>
      </c>
      <c r="I629" s="1">
        <v>11</v>
      </c>
      <c r="J629" s="1">
        <v>11</v>
      </c>
      <c r="K629" s="1">
        <v>7</v>
      </c>
      <c r="L629" s="1">
        <v>3</v>
      </c>
      <c r="M629" s="1">
        <v>1</v>
      </c>
      <c r="N629" s="1">
        <v>6</v>
      </c>
      <c r="O629" s="1">
        <v>6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3</v>
      </c>
      <c r="W629" s="1">
        <v>11</v>
      </c>
      <c r="X629" s="1">
        <v>0</v>
      </c>
      <c r="Y629" s="3">
        <v>49</v>
      </c>
      <c r="Z629" s="1">
        <v>2474</v>
      </c>
      <c r="AA629" s="1">
        <v>0</v>
      </c>
      <c r="AB629" s="1">
        <v>1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1</v>
      </c>
      <c r="AK629" s="1">
        <v>224</v>
      </c>
      <c r="AL629" s="1">
        <v>213</v>
      </c>
      <c r="AM629" s="1">
        <v>0</v>
      </c>
    </row>
    <row r="630" spans="1:39" x14ac:dyDescent="0.25">
      <c r="A630" s="4" t="s">
        <v>689</v>
      </c>
      <c r="B630" s="1">
        <v>0</v>
      </c>
      <c r="C630" s="1">
        <v>0</v>
      </c>
      <c r="D630" s="1">
        <v>36</v>
      </c>
      <c r="E630" s="1">
        <v>1009</v>
      </c>
      <c r="F630" s="1">
        <v>181</v>
      </c>
      <c r="G630" s="1">
        <v>104</v>
      </c>
      <c r="H630" s="1">
        <v>202</v>
      </c>
      <c r="I630" s="1">
        <v>21</v>
      </c>
      <c r="J630" s="1">
        <v>207</v>
      </c>
      <c r="K630" s="1">
        <v>0</v>
      </c>
      <c r="L630" s="1">
        <v>9</v>
      </c>
      <c r="M630" s="1">
        <v>8</v>
      </c>
      <c r="N630" s="1">
        <v>13</v>
      </c>
      <c r="O630" s="1">
        <v>3</v>
      </c>
      <c r="P630" s="1">
        <v>0</v>
      </c>
      <c r="Q630" s="1">
        <v>0</v>
      </c>
      <c r="R630" s="1">
        <v>1</v>
      </c>
      <c r="S630" s="1">
        <v>1</v>
      </c>
      <c r="T630" s="1">
        <v>0</v>
      </c>
      <c r="U630" s="1">
        <v>0</v>
      </c>
      <c r="V630" s="1">
        <v>3</v>
      </c>
      <c r="W630" s="1">
        <v>11</v>
      </c>
      <c r="X630" s="1">
        <v>1</v>
      </c>
      <c r="Y630" s="3">
        <v>50</v>
      </c>
      <c r="Z630" s="1">
        <v>2683</v>
      </c>
      <c r="AA630" s="1">
        <v>0</v>
      </c>
      <c r="AB630" s="1">
        <v>0</v>
      </c>
      <c r="AC630" s="1">
        <v>0</v>
      </c>
      <c r="AD630" s="1">
        <v>1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0</v>
      </c>
      <c r="AK630" s="1">
        <v>1517</v>
      </c>
      <c r="AL630" s="1">
        <v>1310</v>
      </c>
      <c r="AM630" s="1">
        <v>2</v>
      </c>
    </row>
    <row r="631" spans="1:39" x14ac:dyDescent="0.25">
      <c r="A631" s="4" t="s">
        <v>690</v>
      </c>
      <c r="B631" s="1">
        <v>1</v>
      </c>
      <c r="C631" s="1">
        <v>0</v>
      </c>
      <c r="D631" s="1">
        <v>9</v>
      </c>
      <c r="E631" s="1">
        <v>125</v>
      </c>
      <c r="F631" s="1">
        <v>6</v>
      </c>
      <c r="G631" s="1">
        <v>73</v>
      </c>
      <c r="H631" s="1">
        <v>8</v>
      </c>
      <c r="I631" s="1">
        <v>4</v>
      </c>
      <c r="J631" s="1">
        <v>19</v>
      </c>
      <c r="K631" s="1">
        <v>1</v>
      </c>
      <c r="L631" s="1">
        <v>3</v>
      </c>
      <c r="M631" s="1">
        <v>1</v>
      </c>
      <c r="N631" s="1">
        <v>6</v>
      </c>
      <c r="O631" s="1">
        <v>4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3</v>
      </c>
      <c r="W631" s="1">
        <v>11</v>
      </c>
      <c r="X631" s="1">
        <v>0</v>
      </c>
      <c r="Y631" s="3">
        <v>50</v>
      </c>
      <c r="Z631" s="1">
        <v>2357</v>
      </c>
      <c r="AA631" s="1">
        <v>1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1</v>
      </c>
      <c r="AJ631" s="1">
        <v>0</v>
      </c>
      <c r="AK631" s="1">
        <v>216</v>
      </c>
      <c r="AL631" s="1">
        <v>197</v>
      </c>
      <c r="AM631" s="1">
        <v>0</v>
      </c>
    </row>
    <row r="632" spans="1:39" x14ac:dyDescent="0.25">
      <c r="A632" s="4" t="s">
        <v>691</v>
      </c>
      <c r="B632" s="1">
        <v>0</v>
      </c>
      <c r="C632" s="1">
        <v>1</v>
      </c>
      <c r="D632" s="1">
        <v>42</v>
      </c>
      <c r="E632" s="1">
        <v>721</v>
      </c>
      <c r="F632" s="1">
        <v>0</v>
      </c>
      <c r="G632" s="1">
        <v>152</v>
      </c>
      <c r="H632" s="1">
        <v>119</v>
      </c>
      <c r="I632" s="1">
        <v>50</v>
      </c>
      <c r="J632" s="1">
        <v>50</v>
      </c>
      <c r="K632" s="1">
        <v>3</v>
      </c>
      <c r="L632" s="1">
        <v>7</v>
      </c>
      <c r="M632" s="1">
        <v>6</v>
      </c>
      <c r="N632" s="1">
        <v>12</v>
      </c>
      <c r="O632" s="1">
        <v>4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3</v>
      </c>
      <c r="W632" s="1">
        <v>11</v>
      </c>
      <c r="X632" s="1">
        <v>0</v>
      </c>
      <c r="Y632" s="3">
        <v>43</v>
      </c>
      <c r="Z632" s="1">
        <v>2196</v>
      </c>
      <c r="AA632" s="1">
        <v>0</v>
      </c>
      <c r="AB632" s="1">
        <v>1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>
        <v>1042</v>
      </c>
      <c r="AL632" s="1">
        <v>992</v>
      </c>
      <c r="AM632" s="1">
        <v>0</v>
      </c>
    </row>
    <row r="633" spans="1:39" x14ac:dyDescent="0.25">
      <c r="A633" s="4" t="s">
        <v>692</v>
      </c>
      <c r="B633" s="1">
        <v>0</v>
      </c>
      <c r="C633" s="1">
        <v>1</v>
      </c>
      <c r="D633" s="1">
        <v>28</v>
      </c>
      <c r="E633" s="1">
        <v>315</v>
      </c>
      <c r="F633" s="1">
        <v>4</v>
      </c>
      <c r="G633" s="1">
        <v>62</v>
      </c>
      <c r="H633" s="1">
        <v>41</v>
      </c>
      <c r="I633" s="1">
        <v>31</v>
      </c>
      <c r="J633" s="1">
        <v>146</v>
      </c>
      <c r="K633" s="1">
        <v>2</v>
      </c>
      <c r="L633" s="1">
        <v>7</v>
      </c>
      <c r="M633" s="1">
        <v>1</v>
      </c>
      <c r="N633" s="1">
        <v>7</v>
      </c>
      <c r="O633" s="1">
        <v>5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3</v>
      </c>
      <c r="W633" s="1">
        <v>11</v>
      </c>
      <c r="X633" s="1">
        <v>0</v>
      </c>
      <c r="Y633" s="3">
        <v>62</v>
      </c>
      <c r="Z633" s="1">
        <v>2445</v>
      </c>
      <c r="AA633" s="1">
        <v>0</v>
      </c>
      <c r="AB633" s="1">
        <v>0</v>
      </c>
      <c r="AC633" s="1">
        <v>0</v>
      </c>
      <c r="AD633" s="1">
        <v>1</v>
      </c>
      <c r="AE633" s="1">
        <v>0</v>
      </c>
      <c r="AF633" s="1">
        <v>0</v>
      </c>
      <c r="AG633" s="1">
        <v>0</v>
      </c>
      <c r="AH633" s="1">
        <v>1</v>
      </c>
      <c r="AI633" s="1">
        <v>0</v>
      </c>
      <c r="AJ633" s="1">
        <v>0</v>
      </c>
      <c r="AK633" s="1">
        <v>453</v>
      </c>
      <c r="AL633" s="1">
        <v>307</v>
      </c>
      <c r="AM633" s="1">
        <v>0</v>
      </c>
    </row>
    <row r="634" spans="1:39" x14ac:dyDescent="0.25">
      <c r="A634" s="4" t="s">
        <v>693</v>
      </c>
      <c r="B634" s="1">
        <v>0</v>
      </c>
      <c r="C634" s="1">
        <v>0</v>
      </c>
      <c r="D634" s="1">
        <v>23</v>
      </c>
      <c r="E634" s="1">
        <v>1000</v>
      </c>
      <c r="F634" s="1">
        <v>19</v>
      </c>
      <c r="G634" s="1">
        <v>711</v>
      </c>
      <c r="H634" s="1">
        <v>125</v>
      </c>
      <c r="I634" s="1">
        <v>115</v>
      </c>
      <c r="J634" s="1">
        <v>38</v>
      </c>
      <c r="K634" s="1">
        <v>0</v>
      </c>
      <c r="L634" s="1">
        <v>4</v>
      </c>
      <c r="M634" s="1">
        <v>6</v>
      </c>
      <c r="N634" s="1">
        <v>9</v>
      </c>
      <c r="O634" s="1">
        <v>1</v>
      </c>
      <c r="P634" s="1">
        <v>0</v>
      </c>
      <c r="Q634" s="1">
        <v>1</v>
      </c>
      <c r="R634" s="1">
        <v>0</v>
      </c>
      <c r="S634" s="1">
        <v>0</v>
      </c>
      <c r="T634" s="1">
        <v>0</v>
      </c>
      <c r="U634" s="1">
        <v>0</v>
      </c>
      <c r="V634" s="1">
        <v>3</v>
      </c>
      <c r="W634" s="1">
        <v>11</v>
      </c>
      <c r="X634" s="1">
        <v>0</v>
      </c>
      <c r="Y634" s="3">
        <v>60</v>
      </c>
      <c r="Z634" s="1">
        <v>2291</v>
      </c>
      <c r="AA634" s="1">
        <v>0</v>
      </c>
      <c r="AB634" s="1">
        <v>0</v>
      </c>
      <c r="AC634" s="1">
        <v>1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1</v>
      </c>
      <c r="AJ634" s="1">
        <v>0</v>
      </c>
      <c r="AK634" s="1">
        <v>1970</v>
      </c>
      <c r="AL634" s="1">
        <v>1932</v>
      </c>
      <c r="AM634" s="1">
        <v>1</v>
      </c>
    </row>
    <row r="635" spans="1:39" x14ac:dyDescent="0.25">
      <c r="A635" s="4" t="s">
        <v>694</v>
      </c>
      <c r="B635" s="1">
        <v>1</v>
      </c>
      <c r="C635" s="1">
        <v>0</v>
      </c>
      <c r="D635" s="1">
        <v>38</v>
      </c>
      <c r="E635" s="1">
        <v>16</v>
      </c>
      <c r="F635" s="1">
        <v>0</v>
      </c>
      <c r="G635" s="1">
        <v>17</v>
      </c>
      <c r="H635" s="1">
        <v>6</v>
      </c>
      <c r="I635" s="1">
        <v>3</v>
      </c>
      <c r="J635" s="1">
        <v>6</v>
      </c>
      <c r="K635" s="1">
        <v>2</v>
      </c>
      <c r="L635" s="1">
        <v>1</v>
      </c>
      <c r="M635" s="1">
        <v>0</v>
      </c>
      <c r="N635" s="1">
        <v>3</v>
      </c>
      <c r="O635" s="1">
        <v>9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3</v>
      </c>
      <c r="W635" s="1">
        <v>11</v>
      </c>
      <c r="X635" s="1">
        <v>0</v>
      </c>
      <c r="Y635" s="3">
        <v>35</v>
      </c>
      <c r="Z635" s="1">
        <v>2830</v>
      </c>
      <c r="AA635" s="1">
        <v>0</v>
      </c>
      <c r="AB635" s="1">
        <v>0</v>
      </c>
      <c r="AC635" s="1">
        <v>0</v>
      </c>
      <c r="AD635" s="1">
        <v>1</v>
      </c>
      <c r="AE635" s="1">
        <v>0</v>
      </c>
      <c r="AF635" s="1">
        <v>0</v>
      </c>
      <c r="AG635" s="1">
        <v>0</v>
      </c>
      <c r="AH635" s="1">
        <v>1</v>
      </c>
      <c r="AI635" s="1">
        <v>0</v>
      </c>
      <c r="AJ635" s="1">
        <v>0</v>
      </c>
      <c r="AK635" s="1">
        <v>42</v>
      </c>
      <c r="AL635" s="1">
        <v>36</v>
      </c>
      <c r="AM635" s="1">
        <v>0</v>
      </c>
    </row>
    <row r="636" spans="1:39" x14ac:dyDescent="0.25">
      <c r="A636" s="4" t="s">
        <v>695</v>
      </c>
      <c r="B636" s="1">
        <v>0</v>
      </c>
      <c r="C636" s="1">
        <v>1</v>
      </c>
      <c r="D636" s="1">
        <v>63</v>
      </c>
      <c r="E636" s="1">
        <v>757</v>
      </c>
      <c r="F636" s="1">
        <v>80</v>
      </c>
      <c r="G636" s="1">
        <v>217</v>
      </c>
      <c r="H636" s="1">
        <v>29</v>
      </c>
      <c r="I636" s="1">
        <v>80</v>
      </c>
      <c r="J636" s="1">
        <v>11</v>
      </c>
      <c r="K636" s="1">
        <v>5</v>
      </c>
      <c r="L636" s="1">
        <v>9</v>
      </c>
      <c r="M636" s="1">
        <v>6</v>
      </c>
      <c r="N636" s="1">
        <v>12</v>
      </c>
      <c r="O636" s="1">
        <v>6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3</v>
      </c>
      <c r="W636" s="1">
        <v>11</v>
      </c>
      <c r="X636" s="1">
        <v>0</v>
      </c>
      <c r="Y636" s="3">
        <v>46</v>
      </c>
      <c r="Z636" s="1">
        <v>2845</v>
      </c>
      <c r="AA636" s="1">
        <v>0</v>
      </c>
      <c r="AB636" s="1">
        <v>1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1</v>
      </c>
      <c r="AI636" s="1">
        <v>0</v>
      </c>
      <c r="AJ636" s="1">
        <v>0</v>
      </c>
      <c r="AK636" s="1">
        <v>1163</v>
      </c>
      <c r="AL636" s="1">
        <v>1152</v>
      </c>
      <c r="AM636" s="1">
        <v>0</v>
      </c>
    </row>
    <row r="637" spans="1:39" x14ac:dyDescent="0.25">
      <c r="A637" s="4" t="s">
        <v>696</v>
      </c>
      <c r="B637" s="1">
        <v>0</v>
      </c>
      <c r="C637" s="1">
        <v>1</v>
      </c>
      <c r="D637" s="1">
        <v>71</v>
      </c>
      <c r="E637" s="1">
        <v>30</v>
      </c>
      <c r="F637" s="1">
        <v>2</v>
      </c>
      <c r="G637" s="1">
        <v>25</v>
      </c>
      <c r="H637" s="1">
        <v>0</v>
      </c>
      <c r="I637" s="1">
        <v>1</v>
      </c>
      <c r="J637" s="1">
        <v>9</v>
      </c>
      <c r="K637" s="1">
        <v>1</v>
      </c>
      <c r="L637" s="1">
        <v>1</v>
      </c>
      <c r="M637" s="1">
        <v>1</v>
      </c>
      <c r="N637" s="1">
        <v>4</v>
      </c>
      <c r="O637" s="1">
        <v>2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3</v>
      </c>
      <c r="W637" s="1">
        <v>11</v>
      </c>
      <c r="X637" s="1">
        <v>0</v>
      </c>
      <c r="Y637" s="3">
        <v>70</v>
      </c>
      <c r="Z637" s="1">
        <v>2236</v>
      </c>
      <c r="AA637" s="1">
        <v>0</v>
      </c>
      <c r="AB637" s="1">
        <v>0</v>
      </c>
      <c r="AC637" s="1">
        <v>0</v>
      </c>
      <c r="AD637" s="1">
        <v>1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1</v>
      </c>
      <c r="AK637" s="1">
        <v>58</v>
      </c>
      <c r="AL637" s="1">
        <v>49</v>
      </c>
      <c r="AM637" s="1">
        <v>0</v>
      </c>
    </row>
    <row r="638" spans="1:39" x14ac:dyDescent="0.25">
      <c r="A638" s="4" t="s">
        <v>697</v>
      </c>
      <c r="B638" s="1">
        <v>0</v>
      </c>
      <c r="C638" s="1">
        <v>1</v>
      </c>
      <c r="D638" s="1">
        <v>9</v>
      </c>
      <c r="E638" s="1">
        <v>219</v>
      </c>
      <c r="F638" s="1">
        <v>3</v>
      </c>
      <c r="G638" s="1">
        <v>100</v>
      </c>
      <c r="H638" s="1">
        <v>26</v>
      </c>
      <c r="I638" s="1">
        <v>0</v>
      </c>
      <c r="J638" s="1">
        <v>17</v>
      </c>
      <c r="K638" s="1">
        <v>2</v>
      </c>
      <c r="L638" s="1">
        <v>7</v>
      </c>
      <c r="M638" s="1">
        <v>1</v>
      </c>
      <c r="N638" s="1">
        <v>5</v>
      </c>
      <c r="O638" s="1">
        <v>8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3</v>
      </c>
      <c r="W638" s="1">
        <v>11</v>
      </c>
      <c r="X638" s="1">
        <v>0</v>
      </c>
      <c r="Y638" s="3">
        <v>65</v>
      </c>
      <c r="Z638" s="1">
        <v>2854</v>
      </c>
      <c r="AA638" s="1">
        <v>1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1</v>
      </c>
      <c r="AI638" s="1">
        <v>0</v>
      </c>
      <c r="AJ638" s="1">
        <v>0</v>
      </c>
      <c r="AK638" s="1">
        <v>348</v>
      </c>
      <c r="AL638" s="1">
        <v>331</v>
      </c>
      <c r="AM638" s="1">
        <v>0</v>
      </c>
    </row>
    <row r="639" spans="1:39" x14ac:dyDescent="0.25">
      <c r="A639" s="4" t="s">
        <v>698</v>
      </c>
      <c r="B639" s="1">
        <v>0</v>
      </c>
      <c r="C639" s="1">
        <v>1</v>
      </c>
      <c r="D639" s="1">
        <v>87</v>
      </c>
      <c r="E639" s="1">
        <v>111</v>
      </c>
      <c r="F639" s="1">
        <v>3</v>
      </c>
      <c r="G639" s="1">
        <v>28</v>
      </c>
      <c r="H639" s="1">
        <v>2</v>
      </c>
      <c r="I639" s="1">
        <v>6</v>
      </c>
      <c r="J639" s="1">
        <v>15</v>
      </c>
      <c r="K639" s="1">
        <v>2</v>
      </c>
      <c r="L639" s="1">
        <v>3</v>
      </c>
      <c r="M639" s="1">
        <v>1</v>
      </c>
      <c r="N639" s="1">
        <v>4</v>
      </c>
      <c r="O639" s="1">
        <v>6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3</v>
      </c>
      <c r="W639" s="1">
        <v>11</v>
      </c>
      <c r="X639" s="1">
        <v>0</v>
      </c>
      <c r="Y639" s="3">
        <v>67</v>
      </c>
      <c r="Z639" s="1">
        <v>2335</v>
      </c>
      <c r="AA639" s="1">
        <v>0</v>
      </c>
      <c r="AB639" s="1">
        <v>0</v>
      </c>
      <c r="AC639" s="1">
        <v>0</v>
      </c>
      <c r="AD639" s="1">
        <v>1</v>
      </c>
      <c r="AE639" s="1">
        <v>0</v>
      </c>
      <c r="AF639" s="1">
        <v>0</v>
      </c>
      <c r="AG639" s="1">
        <v>0</v>
      </c>
      <c r="AH639" s="1">
        <v>1</v>
      </c>
      <c r="AI639" s="1">
        <v>0</v>
      </c>
      <c r="AJ639" s="1">
        <v>0</v>
      </c>
      <c r="AK639" s="1">
        <v>150</v>
      </c>
      <c r="AL639" s="1">
        <v>135</v>
      </c>
      <c r="AM639" s="1">
        <v>0</v>
      </c>
    </row>
    <row r="640" spans="1:39" x14ac:dyDescent="0.25">
      <c r="A640" s="4" t="s">
        <v>319</v>
      </c>
      <c r="B640" s="1">
        <v>0</v>
      </c>
      <c r="C640" s="1">
        <v>0</v>
      </c>
      <c r="D640" s="1">
        <v>92</v>
      </c>
      <c r="E640" s="1">
        <v>45</v>
      </c>
      <c r="F640" s="1">
        <v>47</v>
      </c>
      <c r="G640" s="1">
        <v>52</v>
      </c>
      <c r="H640" s="1">
        <v>21</v>
      </c>
      <c r="I640" s="1">
        <v>20</v>
      </c>
      <c r="J640" s="1">
        <v>25</v>
      </c>
      <c r="K640" s="1">
        <v>2</v>
      </c>
      <c r="L640" s="1">
        <v>3</v>
      </c>
      <c r="M640" s="1">
        <v>1</v>
      </c>
      <c r="N640" s="1">
        <v>5</v>
      </c>
      <c r="O640" s="1">
        <v>6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3</v>
      </c>
      <c r="W640" s="1">
        <v>11</v>
      </c>
      <c r="X640" s="1">
        <v>0</v>
      </c>
      <c r="Y640" s="3">
        <v>62</v>
      </c>
      <c r="Z640" s="1">
        <v>2804</v>
      </c>
      <c r="AA640" s="1">
        <v>0</v>
      </c>
      <c r="AB640" s="1">
        <v>0</v>
      </c>
      <c r="AC640" s="1">
        <v>0</v>
      </c>
      <c r="AD640" s="1">
        <v>1</v>
      </c>
      <c r="AE640" s="1">
        <v>0</v>
      </c>
      <c r="AF640" s="1">
        <v>1</v>
      </c>
      <c r="AG640" s="1">
        <v>0</v>
      </c>
      <c r="AH640" s="1">
        <v>0</v>
      </c>
      <c r="AI640" s="1">
        <v>0</v>
      </c>
      <c r="AJ640" s="1">
        <v>0</v>
      </c>
      <c r="AK640" s="1">
        <v>185</v>
      </c>
      <c r="AL640" s="1">
        <v>160</v>
      </c>
      <c r="AM640" s="1">
        <v>0</v>
      </c>
    </row>
    <row r="641" spans="1:39" x14ac:dyDescent="0.25">
      <c r="A641" s="4" t="s">
        <v>699</v>
      </c>
      <c r="B641" s="1">
        <v>0</v>
      </c>
      <c r="C641" s="1">
        <v>1</v>
      </c>
      <c r="D641" s="1">
        <v>36</v>
      </c>
      <c r="E641" s="1">
        <v>410</v>
      </c>
      <c r="F641" s="1">
        <v>112</v>
      </c>
      <c r="G641" s="1">
        <v>420</v>
      </c>
      <c r="H641" s="1">
        <v>0</v>
      </c>
      <c r="I641" s="1">
        <v>82</v>
      </c>
      <c r="J641" s="1">
        <v>71</v>
      </c>
      <c r="K641" s="1">
        <v>1</v>
      </c>
      <c r="L641" s="1">
        <v>9</v>
      </c>
      <c r="M641" s="1">
        <v>3</v>
      </c>
      <c r="N641" s="1">
        <v>13</v>
      </c>
      <c r="O641" s="1">
        <v>4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3</v>
      </c>
      <c r="W641" s="1">
        <v>11</v>
      </c>
      <c r="X641" s="1">
        <v>0</v>
      </c>
      <c r="Y641" s="3">
        <v>73</v>
      </c>
      <c r="Z641" s="1">
        <v>2461</v>
      </c>
      <c r="AA641" s="1">
        <v>0</v>
      </c>
      <c r="AB641" s="1">
        <v>0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1</v>
      </c>
      <c r="AK641" s="1">
        <v>1024</v>
      </c>
      <c r="AL641" s="1">
        <v>953</v>
      </c>
      <c r="AM641" s="1">
        <v>0</v>
      </c>
    </row>
    <row r="642" spans="1:39" x14ac:dyDescent="0.25">
      <c r="A642" s="4" t="s">
        <v>700</v>
      </c>
      <c r="B642" s="1">
        <v>1</v>
      </c>
      <c r="C642" s="1">
        <v>2</v>
      </c>
      <c r="D642" s="1">
        <v>86</v>
      </c>
      <c r="E642" s="1">
        <v>100</v>
      </c>
      <c r="F642" s="1">
        <v>1</v>
      </c>
      <c r="G642" s="1">
        <v>39</v>
      </c>
      <c r="H642" s="1">
        <v>6</v>
      </c>
      <c r="I642" s="1">
        <v>1</v>
      </c>
      <c r="J642" s="1">
        <v>76</v>
      </c>
      <c r="K642" s="1">
        <v>4</v>
      </c>
      <c r="L642" s="1">
        <v>3</v>
      </c>
      <c r="M642" s="1">
        <v>2</v>
      </c>
      <c r="N642" s="1">
        <v>3</v>
      </c>
      <c r="O642" s="1">
        <v>6</v>
      </c>
      <c r="P642" s="1">
        <v>1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3</v>
      </c>
      <c r="W642" s="1">
        <v>11</v>
      </c>
      <c r="X642" s="1">
        <v>0</v>
      </c>
      <c r="Y642" s="3">
        <v>54</v>
      </c>
      <c r="Z642" s="1">
        <v>2410</v>
      </c>
      <c r="AA642" s="1">
        <v>0</v>
      </c>
      <c r="AB642" s="1">
        <v>0</v>
      </c>
      <c r="AC642" s="1">
        <v>1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1</v>
      </c>
      <c r="AK642" s="1">
        <v>147</v>
      </c>
      <c r="AL642" s="1">
        <v>71</v>
      </c>
      <c r="AM642" s="1">
        <v>1</v>
      </c>
    </row>
    <row r="643" spans="1:39" x14ac:dyDescent="0.25">
      <c r="A643" s="4" t="s">
        <v>701</v>
      </c>
      <c r="B643" s="1">
        <v>0</v>
      </c>
      <c r="C643" s="1">
        <v>1</v>
      </c>
      <c r="D643" s="1">
        <v>83</v>
      </c>
      <c r="E643" s="1">
        <v>509</v>
      </c>
      <c r="F643" s="1">
        <v>0</v>
      </c>
      <c r="G643" s="1">
        <v>65</v>
      </c>
      <c r="H643" s="1">
        <v>7</v>
      </c>
      <c r="I643" s="1">
        <v>11</v>
      </c>
      <c r="J643" s="1">
        <v>5</v>
      </c>
      <c r="K643" s="1">
        <v>4</v>
      </c>
      <c r="L643" s="1">
        <v>7</v>
      </c>
      <c r="M643" s="1">
        <v>2</v>
      </c>
      <c r="N643" s="1">
        <v>9</v>
      </c>
      <c r="O643" s="1">
        <v>6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3</v>
      </c>
      <c r="W643" s="1">
        <v>11</v>
      </c>
      <c r="X643" s="1">
        <v>0</v>
      </c>
      <c r="Y643" s="3">
        <v>57</v>
      </c>
      <c r="Z643" s="1">
        <v>2728</v>
      </c>
      <c r="AA643" s="1">
        <v>0</v>
      </c>
      <c r="AB643" s="1">
        <v>0</v>
      </c>
      <c r="AC643" s="1">
        <v>0</v>
      </c>
      <c r="AD643" s="1">
        <v>1</v>
      </c>
      <c r="AE643" s="1">
        <v>0</v>
      </c>
      <c r="AF643" s="1">
        <v>0</v>
      </c>
      <c r="AG643" s="1">
        <v>0</v>
      </c>
      <c r="AH643" s="1">
        <v>1</v>
      </c>
      <c r="AI643" s="1">
        <v>0</v>
      </c>
      <c r="AJ643" s="1">
        <v>0</v>
      </c>
      <c r="AK643" s="1">
        <v>592</v>
      </c>
      <c r="AL643" s="1">
        <v>587</v>
      </c>
      <c r="AM643" s="1">
        <v>0</v>
      </c>
    </row>
    <row r="644" spans="1:39" x14ac:dyDescent="0.25">
      <c r="A644" s="4" t="s">
        <v>440</v>
      </c>
      <c r="B644" s="1">
        <v>1</v>
      </c>
      <c r="C644" s="1">
        <v>0</v>
      </c>
      <c r="D644" s="1">
        <v>74</v>
      </c>
      <c r="E644" s="1">
        <v>3</v>
      </c>
      <c r="F644" s="1">
        <v>6</v>
      </c>
      <c r="G644" s="1">
        <v>5</v>
      </c>
      <c r="H644" s="1">
        <v>0</v>
      </c>
      <c r="I644" s="1">
        <v>2</v>
      </c>
      <c r="J644" s="1">
        <v>6</v>
      </c>
      <c r="K644" s="1">
        <v>1</v>
      </c>
      <c r="L644" s="1">
        <v>0</v>
      </c>
      <c r="M644" s="1">
        <v>0</v>
      </c>
      <c r="N644" s="1">
        <v>3</v>
      </c>
      <c r="O644" s="1">
        <v>7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3</v>
      </c>
      <c r="W644" s="1">
        <v>11</v>
      </c>
      <c r="X644" s="1">
        <v>0</v>
      </c>
      <c r="Y644" s="3">
        <v>35</v>
      </c>
      <c r="Z644" s="1">
        <v>2386</v>
      </c>
      <c r="AA644" s="1">
        <v>0</v>
      </c>
      <c r="AB644" s="1">
        <v>1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1</v>
      </c>
      <c r="AI644" s="1">
        <v>0</v>
      </c>
      <c r="AJ644" s="1">
        <v>0</v>
      </c>
      <c r="AK644" s="1">
        <v>16</v>
      </c>
      <c r="AL644" s="1">
        <v>10</v>
      </c>
      <c r="AM644" s="1">
        <v>0</v>
      </c>
    </row>
    <row r="645" spans="1:39" x14ac:dyDescent="0.25">
      <c r="A645" s="4" t="s">
        <v>702</v>
      </c>
      <c r="B645" s="1">
        <v>0</v>
      </c>
      <c r="C645" s="1">
        <v>1</v>
      </c>
      <c r="D645" s="1">
        <v>87</v>
      </c>
      <c r="E645" s="1">
        <v>445</v>
      </c>
      <c r="F645" s="1">
        <v>53</v>
      </c>
      <c r="G645" s="1">
        <v>213</v>
      </c>
      <c r="H645" s="1">
        <v>104</v>
      </c>
      <c r="I645" s="1">
        <v>98</v>
      </c>
      <c r="J645" s="1">
        <v>151</v>
      </c>
      <c r="K645" s="1">
        <v>1</v>
      </c>
      <c r="L645" s="1">
        <v>6</v>
      </c>
      <c r="M645" s="1">
        <v>4</v>
      </c>
      <c r="N645" s="1">
        <v>13</v>
      </c>
      <c r="O645" s="1">
        <v>4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3</v>
      </c>
      <c r="W645" s="1">
        <v>11</v>
      </c>
      <c r="X645" s="1">
        <v>0</v>
      </c>
      <c r="Y645" s="3">
        <v>45</v>
      </c>
      <c r="Z645" s="1">
        <v>2345</v>
      </c>
      <c r="AA645" s="1">
        <v>0</v>
      </c>
      <c r="AB645" s="1">
        <v>0</v>
      </c>
      <c r="AC645" s="1">
        <v>0</v>
      </c>
      <c r="AD645" s="1">
        <v>0</v>
      </c>
      <c r="AE645" s="1">
        <v>1</v>
      </c>
      <c r="AF645" s="1">
        <v>0</v>
      </c>
      <c r="AG645" s="1">
        <v>0</v>
      </c>
      <c r="AH645" s="1">
        <v>1</v>
      </c>
      <c r="AI645" s="1">
        <v>0</v>
      </c>
      <c r="AJ645" s="1">
        <v>0</v>
      </c>
      <c r="AK645" s="1">
        <v>913</v>
      </c>
      <c r="AL645" s="1">
        <v>762</v>
      </c>
      <c r="AM645" s="1">
        <v>0</v>
      </c>
    </row>
    <row r="646" spans="1:39" x14ac:dyDescent="0.25">
      <c r="A646" s="4" t="s">
        <v>703</v>
      </c>
      <c r="B646" s="1">
        <v>0</v>
      </c>
      <c r="C646" s="1">
        <v>0</v>
      </c>
      <c r="D646" s="1">
        <v>29</v>
      </c>
      <c r="E646" s="1">
        <v>2</v>
      </c>
      <c r="F646" s="1">
        <v>2</v>
      </c>
      <c r="G646" s="1">
        <v>11</v>
      </c>
      <c r="H646" s="1">
        <v>41</v>
      </c>
      <c r="I646" s="1">
        <v>7</v>
      </c>
      <c r="J646" s="1">
        <v>11</v>
      </c>
      <c r="K646" s="1">
        <v>1</v>
      </c>
      <c r="L646" s="1">
        <v>2</v>
      </c>
      <c r="M646" s="1">
        <v>0</v>
      </c>
      <c r="N646" s="1">
        <v>3</v>
      </c>
      <c r="O646" s="1">
        <v>8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3</v>
      </c>
      <c r="W646" s="1">
        <v>11</v>
      </c>
      <c r="X646" s="1">
        <v>0</v>
      </c>
      <c r="Y646" s="3">
        <v>40</v>
      </c>
      <c r="Z646" s="1">
        <v>2819</v>
      </c>
      <c r="AA646" s="1">
        <v>0</v>
      </c>
      <c r="AB646" s="1">
        <v>1</v>
      </c>
      <c r="AC646" s="1">
        <v>0</v>
      </c>
      <c r="AD646" s="1">
        <v>0</v>
      </c>
      <c r="AE646" s="1">
        <v>0</v>
      </c>
      <c r="AF646" s="1">
        <v>0</v>
      </c>
      <c r="AG646" s="1">
        <v>1</v>
      </c>
      <c r="AH646" s="1">
        <v>0</v>
      </c>
      <c r="AI646" s="1">
        <v>0</v>
      </c>
      <c r="AJ646" s="1">
        <v>0</v>
      </c>
      <c r="AK646" s="1">
        <v>63</v>
      </c>
      <c r="AL646" s="1">
        <v>52</v>
      </c>
      <c r="AM646" s="1">
        <v>0</v>
      </c>
    </row>
    <row r="647" spans="1:39" x14ac:dyDescent="0.25">
      <c r="A647" s="4" t="s">
        <v>704</v>
      </c>
      <c r="B647" s="1">
        <v>0</v>
      </c>
      <c r="C647" s="1">
        <v>0</v>
      </c>
      <c r="D647" s="1">
        <v>88</v>
      </c>
      <c r="E647" s="1">
        <v>4</v>
      </c>
      <c r="F647" s="1">
        <v>1</v>
      </c>
      <c r="G647" s="1">
        <v>11</v>
      </c>
      <c r="H647" s="1">
        <v>6</v>
      </c>
      <c r="I647" s="1">
        <v>2</v>
      </c>
      <c r="J647" s="1">
        <v>2</v>
      </c>
      <c r="K647" s="1">
        <v>1</v>
      </c>
      <c r="L647" s="1">
        <v>1</v>
      </c>
      <c r="M647" s="1">
        <v>0</v>
      </c>
      <c r="N647" s="1">
        <v>3</v>
      </c>
      <c r="O647" s="1">
        <v>6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3</v>
      </c>
      <c r="W647" s="1">
        <v>11</v>
      </c>
      <c r="X647" s="1">
        <v>0</v>
      </c>
      <c r="Y647" s="3">
        <v>64</v>
      </c>
      <c r="Z647" s="1">
        <v>2703</v>
      </c>
      <c r="AA647" s="1">
        <v>0</v>
      </c>
      <c r="AB647" s="1">
        <v>0</v>
      </c>
      <c r="AC647" s="1">
        <v>0</v>
      </c>
      <c r="AD647" s="1">
        <v>1</v>
      </c>
      <c r="AE647" s="1">
        <v>0</v>
      </c>
      <c r="AF647" s="1">
        <v>0</v>
      </c>
      <c r="AG647" s="1">
        <v>0</v>
      </c>
      <c r="AH647" s="1">
        <v>0</v>
      </c>
      <c r="AI647" s="1">
        <v>1</v>
      </c>
      <c r="AJ647" s="1">
        <v>0</v>
      </c>
      <c r="AK647" s="1">
        <v>24</v>
      </c>
      <c r="AL647" s="1">
        <v>22</v>
      </c>
      <c r="AM647" s="1">
        <v>0</v>
      </c>
    </row>
    <row r="648" spans="1:39" x14ac:dyDescent="0.25">
      <c r="A648" s="4" t="s">
        <v>705</v>
      </c>
      <c r="B648" s="1">
        <v>0</v>
      </c>
      <c r="C648" s="1">
        <v>0</v>
      </c>
      <c r="D648" s="1">
        <v>77</v>
      </c>
      <c r="E648" s="1">
        <v>6</v>
      </c>
      <c r="F648" s="1">
        <v>1</v>
      </c>
      <c r="G648" s="1">
        <v>7</v>
      </c>
      <c r="H648" s="1">
        <v>23</v>
      </c>
      <c r="I648" s="1">
        <v>4</v>
      </c>
      <c r="J648" s="1">
        <v>19</v>
      </c>
      <c r="K648" s="1">
        <v>1</v>
      </c>
      <c r="L648" s="1">
        <v>1</v>
      </c>
      <c r="M648" s="1">
        <v>1</v>
      </c>
      <c r="N648" s="1">
        <v>2</v>
      </c>
      <c r="O648" s="1">
        <v>8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3</v>
      </c>
      <c r="W648" s="1">
        <v>11</v>
      </c>
      <c r="X648" s="1">
        <v>0</v>
      </c>
      <c r="Y648" s="3">
        <v>61</v>
      </c>
      <c r="Z648" s="1">
        <v>2707</v>
      </c>
      <c r="AA648" s="1">
        <v>0</v>
      </c>
      <c r="AB648" s="1">
        <v>1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1</v>
      </c>
      <c r="AI648" s="1">
        <v>0</v>
      </c>
      <c r="AJ648" s="1">
        <v>0</v>
      </c>
      <c r="AK648" s="1">
        <v>41</v>
      </c>
      <c r="AL648" s="1">
        <v>22</v>
      </c>
      <c r="AM648" s="1">
        <v>0</v>
      </c>
    </row>
    <row r="649" spans="1:39" x14ac:dyDescent="0.25">
      <c r="A649" s="4" t="s">
        <v>706</v>
      </c>
      <c r="B649" s="1">
        <v>0</v>
      </c>
      <c r="C649" s="1">
        <v>1</v>
      </c>
      <c r="D649" s="1">
        <v>25</v>
      </c>
      <c r="E649" s="1">
        <v>14</v>
      </c>
      <c r="F649" s="1">
        <v>0</v>
      </c>
      <c r="G649" s="1">
        <v>3</v>
      </c>
      <c r="H649" s="1">
        <v>0</v>
      </c>
      <c r="I649" s="1">
        <v>0</v>
      </c>
      <c r="J649" s="1">
        <v>3</v>
      </c>
      <c r="K649" s="1">
        <v>1</v>
      </c>
      <c r="L649" s="1">
        <v>1</v>
      </c>
      <c r="M649" s="1">
        <v>0</v>
      </c>
      <c r="N649" s="1">
        <v>2</v>
      </c>
      <c r="O649" s="1">
        <v>7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3</v>
      </c>
      <c r="W649" s="1">
        <v>11</v>
      </c>
      <c r="X649" s="1">
        <v>0</v>
      </c>
      <c r="Y649" s="3">
        <v>46</v>
      </c>
      <c r="Z649" s="1">
        <v>2568</v>
      </c>
      <c r="AA649" s="1">
        <v>0</v>
      </c>
      <c r="AB649" s="1">
        <v>0</v>
      </c>
      <c r="AC649" s="1">
        <v>0</v>
      </c>
      <c r="AD649" s="1">
        <v>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1</v>
      </c>
      <c r="AK649" s="1">
        <v>17</v>
      </c>
      <c r="AL649" s="1">
        <v>14</v>
      </c>
      <c r="AM649" s="1">
        <v>0</v>
      </c>
    </row>
    <row r="650" spans="1:39" x14ac:dyDescent="0.25">
      <c r="A650" s="4" t="s">
        <v>707</v>
      </c>
      <c r="B650" s="1">
        <v>1</v>
      </c>
      <c r="C650" s="1">
        <v>0</v>
      </c>
      <c r="D650" s="1">
        <v>34</v>
      </c>
      <c r="E650" s="1">
        <v>1</v>
      </c>
      <c r="F650" s="1">
        <v>10</v>
      </c>
      <c r="G650" s="1">
        <v>11</v>
      </c>
      <c r="H650" s="1">
        <v>19</v>
      </c>
      <c r="I650" s="1">
        <v>3</v>
      </c>
      <c r="J650" s="1">
        <v>15</v>
      </c>
      <c r="K650" s="1">
        <v>2</v>
      </c>
      <c r="L650" s="1">
        <v>2</v>
      </c>
      <c r="M650" s="1">
        <v>0</v>
      </c>
      <c r="N650" s="1">
        <v>3</v>
      </c>
      <c r="O650" s="1">
        <v>6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3</v>
      </c>
      <c r="W650" s="1">
        <v>11</v>
      </c>
      <c r="X650" s="1">
        <v>0</v>
      </c>
      <c r="Y650" s="3">
        <v>33</v>
      </c>
      <c r="Z650" s="1">
        <v>2436</v>
      </c>
      <c r="AA650" s="1">
        <v>0</v>
      </c>
      <c r="AB650" s="1">
        <v>0</v>
      </c>
      <c r="AC650" s="1">
        <v>1</v>
      </c>
      <c r="AD650" s="1">
        <v>0</v>
      </c>
      <c r="AE650" s="1">
        <v>0</v>
      </c>
      <c r="AF650" s="1">
        <v>0</v>
      </c>
      <c r="AG650" s="1">
        <v>1</v>
      </c>
      <c r="AH650" s="1">
        <v>0</v>
      </c>
      <c r="AI650" s="1">
        <v>0</v>
      </c>
      <c r="AJ650" s="1">
        <v>0</v>
      </c>
      <c r="AK650" s="1">
        <v>44</v>
      </c>
      <c r="AL650" s="1">
        <v>29</v>
      </c>
      <c r="AM650" s="1">
        <v>0</v>
      </c>
    </row>
    <row r="651" spans="1:39" x14ac:dyDescent="0.25">
      <c r="A651" s="4" t="s">
        <v>708</v>
      </c>
      <c r="B651" s="1">
        <v>1</v>
      </c>
      <c r="C651" s="1">
        <v>0</v>
      </c>
      <c r="D651" s="1">
        <v>43</v>
      </c>
      <c r="E651" s="1">
        <v>26</v>
      </c>
      <c r="F651" s="1">
        <v>0</v>
      </c>
      <c r="G651" s="1">
        <v>6</v>
      </c>
      <c r="H651" s="1">
        <v>0</v>
      </c>
      <c r="I651" s="1">
        <v>0</v>
      </c>
      <c r="J651" s="1">
        <v>2</v>
      </c>
      <c r="K651" s="1">
        <v>1</v>
      </c>
      <c r="L651" s="1">
        <v>1</v>
      </c>
      <c r="M651" s="1">
        <v>0</v>
      </c>
      <c r="N651" s="1">
        <v>3</v>
      </c>
      <c r="O651" s="1">
        <v>8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3</v>
      </c>
      <c r="W651" s="1">
        <v>11</v>
      </c>
      <c r="X651" s="1">
        <v>0</v>
      </c>
      <c r="Y651" s="3">
        <v>52</v>
      </c>
      <c r="Z651" s="1">
        <v>2575</v>
      </c>
      <c r="AA651" s="1">
        <v>0</v>
      </c>
      <c r="AB651" s="1">
        <v>1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1</v>
      </c>
      <c r="AK651" s="1">
        <v>32</v>
      </c>
      <c r="AL651" s="1">
        <v>30</v>
      </c>
      <c r="AM651" s="1">
        <v>0</v>
      </c>
    </row>
    <row r="652" spans="1:39" x14ac:dyDescent="0.25">
      <c r="A652" s="4" t="s">
        <v>709</v>
      </c>
      <c r="B652" s="1">
        <v>1</v>
      </c>
      <c r="C652" s="1">
        <v>1</v>
      </c>
      <c r="D652" s="1">
        <v>76</v>
      </c>
      <c r="E652" s="1">
        <v>111</v>
      </c>
      <c r="F652" s="1">
        <v>16</v>
      </c>
      <c r="G652" s="1">
        <v>37</v>
      </c>
      <c r="H652" s="1">
        <v>7</v>
      </c>
      <c r="I652" s="1">
        <v>9</v>
      </c>
      <c r="J652" s="1">
        <v>18</v>
      </c>
      <c r="K652" s="1">
        <v>3</v>
      </c>
      <c r="L652" s="1">
        <v>3</v>
      </c>
      <c r="M652" s="1">
        <v>1</v>
      </c>
      <c r="N652" s="1">
        <v>5</v>
      </c>
      <c r="O652" s="1">
        <v>3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3</v>
      </c>
      <c r="W652" s="1">
        <v>11</v>
      </c>
      <c r="X652" s="1">
        <v>0</v>
      </c>
      <c r="Y652" s="3">
        <v>49</v>
      </c>
      <c r="Z652" s="1">
        <v>2393</v>
      </c>
      <c r="AA652" s="1">
        <v>0</v>
      </c>
      <c r="AB652" s="1">
        <v>1</v>
      </c>
      <c r="AC652" s="1">
        <v>0</v>
      </c>
      <c r="AD652" s="1">
        <v>0</v>
      </c>
      <c r="AE652" s="1">
        <v>0</v>
      </c>
      <c r="AF652" s="1">
        <v>1</v>
      </c>
      <c r="AG652" s="1">
        <v>0</v>
      </c>
      <c r="AH652" s="1">
        <v>0</v>
      </c>
      <c r="AI652" s="1">
        <v>0</v>
      </c>
      <c r="AJ652" s="1">
        <v>0</v>
      </c>
      <c r="AK652" s="1">
        <v>180</v>
      </c>
      <c r="AL652" s="1">
        <v>162</v>
      </c>
      <c r="AM652" s="1">
        <v>0</v>
      </c>
    </row>
    <row r="653" spans="1:39" x14ac:dyDescent="0.25">
      <c r="A653" s="4" t="s">
        <v>710</v>
      </c>
      <c r="B653" s="1">
        <v>0</v>
      </c>
      <c r="C653" s="1">
        <v>1</v>
      </c>
      <c r="D653" s="1">
        <v>81</v>
      </c>
      <c r="E653" s="1">
        <v>418</v>
      </c>
      <c r="F653" s="1">
        <v>61</v>
      </c>
      <c r="G653" s="1">
        <v>428</v>
      </c>
      <c r="H653" s="1">
        <v>80</v>
      </c>
      <c r="I653" s="1">
        <v>51</v>
      </c>
      <c r="J653" s="1">
        <v>10</v>
      </c>
      <c r="K653" s="1">
        <v>3</v>
      </c>
      <c r="L653" s="1">
        <v>7</v>
      </c>
      <c r="M653" s="1">
        <v>8</v>
      </c>
      <c r="N653" s="1">
        <v>10</v>
      </c>
      <c r="O653" s="1">
        <v>5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3</v>
      </c>
      <c r="W653" s="1">
        <v>11</v>
      </c>
      <c r="X653" s="1">
        <v>0</v>
      </c>
      <c r="Y653" s="3">
        <v>56</v>
      </c>
      <c r="Z653" s="1">
        <v>2494</v>
      </c>
      <c r="AA653" s="1">
        <v>0</v>
      </c>
      <c r="AB653" s="1">
        <v>1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1</v>
      </c>
      <c r="AK653" s="1">
        <v>1038</v>
      </c>
      <c r="AL653" s="1">
        <v>1028</v>
      </c>
      <c r="AM653" s="1">
        <v>0</v>
      </c>
    </row>
    <row r="654" spans="1:39" x14ac:dyDescent="0.25">
      <c r="A654" s="4" t="s">
        <v>711</v>
      </c>
      <c r="B654" s="1">
        <v>0</v>
      </c>
      <c r="C654" s="1">
        <v>2</v>
      </c>
      <c r="D654" s="1">
        <v>87</v>
      </c>
      <c r="E654" s="1">
        <v>327</v>
      </c>
      <c r="F654" s="1">
        <v>9</v>
      </c>
      <c r="G654" s="1">
        <v>122</v>
      </c>
      <c r="H654" s="1">
        <v>19</v>
      </c>
      <c r="I654" s="1">
        <v>14</v>
      </c>
      <c r="J654" s="1">
        <v>83</v>
      </c>
      <c r="K654" s="1">
        <v>5</v>
      </c>
      <c r="L654" s="1">
        <v>5</v>
      </c>
      <c r="M654" s="1">
        <v>2</v>
      </c>
      <c r="N654" s="1">
        <v>9</v>
      </c>
      <c r="O654" s="1">
        <v>6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3</v>
      </c>
      <c r="W654" s="1">
        <v>11</v>
      </c>
      <c r="X654" s="1">
        <v>0</v>
      </c>
      <c r="Y654" s="3">
        <v>58</v>
      </c>
      <c r="Z654" s="1">
        <v>2392</v>
      </c>
      <c r="AA654" s="1">
        <v>0</v>
      </c>
      <c r="AB654" s="1">
        <v>0</v>
      </c>
      <c r="AC654" s="1">
        <v>1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1</v>
      </c>
      <c r="AJ654" s="1">
        <v>0</v>
      </c>
      <c r="AK654" s="1">
        <v>491</v>
      </c>
      <c r="AL654" s="1">
        <v>408</v>
      </c>
      <c r="AM654" s="1">
        <v>0</v>
      </c>
    </row>
    <row r="655" spans="1:39" x14ac:dyDescent="0.25">
      <c r="A655" s="4" t="s">
        <v>712</v>
      </c>
      <c r="B655" s="1">
        <v>0</v>
      </c>
      <c r="C655" s="1">
        <v>1</v>
      </c>
      <c r="D655" s="1">
        <v>33</v>
      </c>
      <c r="E655" s="1">
        <v>371</v>
      </c>
      <c r="F655" s="1">
        <v>159</v>
      </c>
      <c r="G655" s="1">
        <v>194</v>
      </c>
      <c r="H655" s="1">
        <v>58</v>
      </c>
      <c r="I655" s="1">
        <v>106</v>
      </c>
      <c r="J655" s="1">
        <v>141</v>
      </c>
      <c r="K655" s="1">
        <v>4</v>
      </c>
      <c r="L655" s="1">
        <v>4</v>
      </c>
      <c r="M655" s="1">
        <v>3</v>
      </c>
      <c r="N655" s="1">
        <v>6</v>
      </c>
      <c r="O655" s="1">
        <v>3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3</v>
      </c>
      <c r="W655" s="1">
        <v>11</v>
      </c>
      <c r="X655" s="1">
        <v>0</v>
      </c>
      <c r="Y655" s="3">
        <v>50</v>
      </c>
      <c r="Z655" s="1">
        <v>2814</v>
      </c>
      <c r="AA655" s="1">
        <v>0</v>
      </c>
      <c r="AB655" s="1">
        <v>0</v>
      </c>
      <c r="AC655" s="1">
        <v>0</v>
      </c>
      <c r="AD655" s="1">
        <v>0</v>
      </c>
      <c r="AE655" s="1">
        <v>1</v>
      </c>
      <c r="AF655" s="1">
        <v>0</v>
      </c>
      <c r="AG655" s="1">
        <v>0</v>
      </c>
      <c r="AH655" s="1">
        <v>1</v>
      </c>
      <c r="AI655" s="1">
        <v>0</v>
      </c>
      <c r="AJ655" s="1">
        <v>0</v>
      </c>
      <c r="AK655" s="1">
        <v>888</v>
      </c>
      <c r="AL655" s="1">
        <v>747</v>
      </c>
      <c r="AM655" s="1">
        <v>0</v>
      </c>
    </row>
    <row r="656" spans="1:39" x14ac:dyDescent="0.25">
      <c r="A656" s="4" t="s">
        <v>713</v>
      </c>
      <c r="B656" s="1">
        <v>0</v>
      </c>
      <c r="C656" s="1">
        <v>1</v>
      </c>
      <c r="D656" s="1">
        <v>38</v>
      </c>
      <c r="E656" s="1">
        <v>275</v>
      </c>
      <c r="F656" s="1">
        <v>59</v>
      </c>
      <c r="G656" s="1">
        <v>107</v>
      </c>
      <c r="H656" s="1">
        <v>69</v>
      </c>
      <c r="I656" s="1">
        <v>101</v>
      </c>
      <c r="J656" s="1">
        <v>59</v>
      </c>
      <c r="K656" s="1">
        <v>2</v>
      </c>
      <c r="L656" s="1">
        <v>6</v>
      </c>
      <c r="M656" s="1">
        <v>4</v>
      </c>
      <c r="N656" s="1">
        <v>8</v>
      </c>
      <c r="O656" s="1">
        <v>4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3</v>
      </c>
      <c r="W656" s="1">
        <v>11</v>
      </c>
      <c r="X656" s="1">
        <v>0</v>
      </c>
      <c r="Y656" s="3">
        <v>40</v>
      </c>
      <c r="Z656" s="1">
        <v>2354</v>
      </c>
      <c r="AA656" s="1">
        <v>0</v>
      </c>
      <c r="AB656" s="1">
        <v>1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1</v>
      </c>
      <c r="AI656" s="1">
        <v>0</v>
      </c>
      <c r="AJ656" s="1">
        <v>0</v>
      </c>
      <c r="AK656" s="1">
        <v>611</v>
      </c>
      <c r="AL656" s="1">
        <v>552</v>
      </c>
      <c r="AM656" s="1">
        <v>0</v>
      </c>
    </row>
    <row r="657" spans="1:39" x14ac:dyDescent="0.25">
      <c r="A657" s="4" t="s">
        <v>428</v>
      </c>
      <c r="B657" s="1">
        <v>0</v>
      </c>
      <c r="C657" s="1">
        <v>1</v>
      </c>
      <c r="D657" s="1">
        <v>63</v>
      </c>
      <c r="E657" s="1">
        <v>789</v>
      </c>
      <c r="F657" s="1">
        <v>0</v>
      </c>
      <c r="G657" s="1">
        <v>142</v>
      </c>
      <c r="H657" s="1">
        <v>12</v>
      </c>
      <c r="I657" s="1">
        <v>9</v>
      </c>
      <c r="J657" s="1">
        <v>38</v>
      </c>
      <c r="K657" s="1">
        <v>2</v>
      </c>
      <c r="L657" s="1">
        <v>2</v>
      </c>
      <c r="M657" s="1">
        <v>4</v>
      </c>
      <c r="N657" s="1">
        <v>8</v>
      </c>
      <c r="O657" s="1">
        <v>8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3</v>
      </c>
      <c r="W657" s="1">
        <v>11</v>
      </c>
      <c r="X657" s="1">
        <v>0</v>
      </c>
      <c r="Y657" s="3">
        <v>45</v>
      </c>
      <c r="Z657" s="1">
        <v>2734</v>
      </c>
      <c r="AA657" s="1">
        <v>0</v>
      </c>
      <c r="AB657" s="1">
        <v>0</v>
      </c>
      <c r="AC657" s="1">
        <v>1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1</v>
      </c>
      <c r="AK657" s="1">
        <v>952</v>
      </c>
      <c r="AL657" s="1">
        <v>914</v>
      </c>
      <c r="AM657" s="1">
        <v>0</v>
      </c>
    </row>
    <row r="658" spans="1:39" x14ac:dyDescent="0.25">
      <c r="A658" s="4" t="s">
        <v>714</v>
      </c>
      <c r="B658" s="1">
        <v>2</v>
      </c>
      <c r="C658" s="1">
        <v>0</v>
      </c>
      <c r="D658" s="1">
        <v>26</v>
      </c>
      <c r="E658" s="1">
        <v>1</v>
      </c>
      <c r="F658" s="1">
        <v>1</v>
      </c>
      <c r="G658" s="1">
        <v>5</v>
      </c>
      <c r="H658" s="1">
        <v>0</v>
      </c>
      <c r="I658" s="1">
        <v>3</v>
      </c>
      <c r="J658" s="1">
        <v>1</v>
      </c>
      <c r="K658" s="1">
        <v>1</v>
      </c>
      <c r="L658" s="1">
        <v>1</v>
      </c>
      <c r="M658" s="1">
        <v>0</v>
      </c>
      <c r="N658" s="1">
        <v>2</v>
      </c>
      <c r="O658" s="1">
        <v>8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3</v>
      </c>
      <c r="W658" s="1">
        <v>11</v>
      </c>
      <c r="X658" s="1">
        <v>0</v>
      </c>
      <c r="Y658" s="3">
        <v>46</v>
      </c>
      <c r="Z658" s="1">
        <v>2197</v>
      </c>
      <c r="AA658" s="1">
        <v>0</v>
      </c>
      <c r="AB658" s="1">
        <v>1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1</v>
      </c>
      <c r="AI658" s="1">
        <v>0</v>
      </c>
      <c r="AJ658" s="1">
        <v>0</v>
      </c>
      <c r="AK658" s="1">
        <v>10</v>
      </c>
      <c r="AL658" s="1">
        <v>9</v>
      </c>
      <c r="AM658" s="1">
        <v>0</v>
      </c>
    </row>
    <row r="659" spans="1:39" x14ac:dyDescent="0.25">
      <c r="A659" s="4" t="s">
        <v>715</v>
      </c>
      <c r="B659" s="1">
        <v>0</v>
      </c>
      <c r="C659" s="1">
        <v>1</v>
      </c>
      <c r="D659" s="1">
        <v>17</v>
      </c>
      <c r="E659" s="1">
        <v>1004</v>
      </c>
      <c r="F659" s="1">
        <v>12</v>
      </c>
      <c r="G659" s="1">
        <v>145</v>
      </c>
      <c r="H659" s="1">
        <v>32</v>
      </c>
      <c r="I659" s="1">
        <v>12</v>
      </c>
      <c r="J659" s="1">
        <v>36</v>
      </c>
      <c r="K659" s="1">
        <v>3</v>
      </c>
      <c r="L659" s="1">
        <v>10</v>
      </c>
      <c r="M659" s="1">
        <v>3</v>
      </c>
      <c r="N659" s="1">
        <v>5</v>
      </c>
      <c r="O659" s="1">
        <v>5</v>
      </c>
      <c r="P659" s="1">
        <v>0</v>
      </c>
      <c r="Q659" s="1">
        <v>0</v>
      </c>
      <c r="R659" s="1">
        <v>0</v>
      </c>
      <c r="S659" s="1">
        <v>1</v>
      </c>
      <c r="T659" s="1">
        <v>0</v>
      </c>
      <c r="U659" s="1">
        <v>0</v>
      </c>
      <c r="V659" s="1">
        <v>3</v>
      </c>
      <c r="W659" s="1">
        <v>11</v>
      </c>
      <c r="X659" s="1">
        <v>1</v>
      </c>
      <c r="Y659" s="3">
        <v>57</v>
      </c>
      <c r="Z659" s="1">
        <v>2766</v>
      </c>
      <c r="AA659" s="1">
        <v>0</v>
      </c>
      <c r="AB659" s="1">
        <v>1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1</v>
      </c>
      <c r="AK659" s="1">
        <v>1205</v>
      </c>
      <c r="AL659" s="1">
        <v>1169</v>
      </c>
      <c r="AM659" s="1">
        <v>1</v>
      </c>
    </row>
    <row r="660" spans="1:39" x14ac:dyDescent="0.25">
      <c r="A660" s="4" t="s">
        <v>716</v>
      </c>
      <c r="B660" s="1">
        <v>0</v>
      </c>
      <c r="C660" s="1">
        <v>0</v>
      </c>
      <c r="D660" s="1">
        <v>75</v>
      </c>
      <c r="E660" s="1">
        <v>187</v>
      </c>
      <c r="F660" s="1">
        <v>81</v>
      </c>
      <c r="G660" s="1">
        <v>149</v>
      </c>
      <c r="H660" s="1">
        <v>25</v>
      </c>
      <c r="I660" s="1">
        <v>43</v>
      </c>
      <c r="J660" s="1">
        <v>91</v>
      </c>
      <c r="K660" s="1">
        <v>1</v>
      </c>
      <c r="L660" s="1">
        <v>2</v>
      </c>
      <c r="M660" s="1">
        <v>2</v>
      </c>
      <c r="N660" s="1">
        <v>12</v>
      </c>
      <c r="O660" s="1">
        <v>1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3</v>
      </c>
      <c r="W660" s="1">
        <v>11</v>
      </c>
      <c r="X660" s="1">
        <v>0</v>
      </c>
      <c r="Y660" s="3">
        <v>41</v>
      </c>
      <c r="Z660" s="1">
        <v>2337</v>
      </c>
      <c r="AA660" s="1">
        <v>0</v>
      </c>
      <c r="AB660" s="1">
        <v>0</v>
      </c>
      <c r="AC660" s="1">
        <v>1</v>
      </c>
      <c r="AD660" s="1">
        <v>0</v>
      </c>
      <c r="AE660" s="1">
        <v>0</v>
      </c>
      <c r="AF660" s="1">
        <v>0</v>
      </c>
      <c r="AG660" s="1">
        <v>0</v>
      </c>
      <c r="AH660" s="1">
        <v>1</v>
      </c>
      <c r="AI660" s="1">
        <v>0</v>
      </c>
      <c r="AJ660" s="1">
        <v>0</v>
      </c>
      <c r="AK660" s="1">
        <v>485</v>
      </c>
      <c r="AL660" s="1">
        <v>394</v>
      </c>
      <c r="AM660" s="1">
        <v>0</v>
      </c>
    </row>
    <row r="661" spans="1:39" x14ac:dyDescent="0.25">
      <c r="A661" s="4" t="s">
        <v>717</v>
      </c>
      <c r="B661" s="1">
        <v>1</v>
      </c>
      <c r="C661" s="1">
        <v>0</v>
      </c>
      <c r="D661" s="1">
        <v>13</v>
      </c>
      <c r="E661" s="1">
        <v>56</v>
      </c>
      <c r="F661" s="1">
        <v>4</v>
      </c>
      <c r="G661" s="1">
        <v>76</v>
      </c>
      <c r="H661" s="1">
        <v>17</v>
      </c>
      <c r="I661" s="1">
        <v>1</v>
      </c>
      <c r="J661" s="1">
        <v>18</v>
      </c>
      <c r="K661" s="1">
        <v>4</v>
      </c>
      <c r="L661" s="1">
        <v>4</v>
      </c>
      <c r="M661" s="1">
        <v>1</v>
      </c>
      <c r="N661" s="1">
        <v>3</v>
      </c>
      <c r="O661" s="1">
        <v>9</v>
      </c>
      <c r="P661" s="1">
        <v>1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3</v>
      </c>
      <c r="W661" s="1">
        <v>11</v>
      </c>
      <c r="X661" s="1">
        <v>1</v>
      </c>
      <c r="Y661" s="3">
        <v>35</v>
      </c>
      <c r="Z661" s="1">
        <v>2537</v>
      </c>
      <c r="AA661" s="1">
        <v>0</v>
      </c>
      <c r="AB661" s="1">
        <v>1</v>
      </c>
      <c r="AC661" s="1">
        <v>0</v>
      </c>
      <c r="AD661" s="1">
        <v>0</v>
      </c>
      <c r="AE661" s="1">
        <v>0</v>
      </c>
      <c r="AF661" s="1">
        <v>1</v>
      </c>
      <c r="AG661" s="1">
        <v>0</v>
      </c>
      <c r="AH661" s="1">
        <v>0</v>
      </c>
      <c r="AI661" s="1">
        <v>0</v>
      </c>
      <c r="AJ661" s="1">
        <v>0</v>
      </c>
      <c r="AK661" s="1">
        <v>154</v>
      </c>
      <c r="AL661" s="1">
        <v>136</v>
      </c>
      <c r="AM661" s="1">
        <v>1</v>
      </c>
    </row>
    <row r="662" spans="1:39" x14ac:dyDescent="0.25">
      <c r="A662" s="4" t="s">
        <v>718</v>
      </c>
      <c r="B662" s="1">
        <v>0</v>
      </c>
      <c r="C662" s="1">
        <v>0</v>
      </c>
      <c r="D662" s="1">
        <v>19</v>
      </c>
      <c r="E662" s="1">
        <v>365</v>
      </c>
      <c r="F662" s="1">
        <v>32</v>
      </c>
      <c r="G662" s="1">
        <v>117</v>
      </c>
      <c r="H662" s="1">
        <v>34</v>
      </c>
      <c r="I662" s="1">
        <v>110</v>
      </c>
      <c r="J662" s="1">
        <v>6</v>
      </c>
      <c r="K662" s="1">
        <v>1</v>
      </c>
      <c r="L662" s="1">
        <v>3</v>
      </c>
      <c r="M662" s="1">
        <v>3</v>
      </c>
      <c r="N662" s="1">
        <v>13</v>
      </c>
      <c r="O662" s="1">
        <v>2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3</v>
      </c>
      <c r="W662" s="1">
        <v>11</v>
      </c>
      <c r="X662" s="1">
        <v>0</v>
      </c>
      <c r="Y662" s="3">
        <v>40</v>
      </c>
      <c r="Z662" s="1">
        <v>2347</v>
      </c>
      <c r="AA662" s="1">
        <v>0</v>
      </c>
      <c r="AB662" s="1">
        <v>0</v>
      </c>
      <c r="AC662" s="1">
        <v>1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1</v>
      </c>
      <c r="AK662" s="1">
        <v>658</v>
      </c>
      <c r="AL662" s="1">
        <v>652</v>
      </c>
      <c r="AM662" s="1">
        <v>0</v>
      </c>
    </row>
    <row r="663" spans="1:39" x14ac:dyDescent="0.25">
      <c r="A663" s="4" t="s">
        <v>719</v>
      </c>
      <c r="B663" s="1">
        <v>0</v>
      </c>
      <c r="C663" s="1">
        <v>1</v>
      </c>
      <c r="D663" s="1">
        <v>51</v>
      </c>
      <c r="E663" s="1">
        <v>595</v>
      </c>
      <c r="F663" s="1">
        <v>23</v>
      </c>
      <c r="G663" s="1">
        <v>123</v>
      </c>
      <c r="H663" s="1">
        <v>10</v>
      </c>
      <c r="I663" s="1">
        <v>23</v>
      </c>
      <c r="J663" s="1">
        <v>154</v>
      </c>
      <c r="K663" s="1">
        <v>2</v>
      </c>
      <c r="L663" s="1">
        <v>8</v>
      </c>
      <c r="M663" s="1">
        <v>9</v>
      </c>
      <c r="N663" s="1">
        <v>4</v>
      </c>
      <c r="O663" s="1">
        <v>6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3</v>
      </c>
      <c r="W663" s="1">
        <v>11</v>
      </c>
      <c r="X663" s="1">
        <v>0</v>
      </c>
      <c r="Y663" s="3">
        <v>57</v>
      </c>
      <c r="Z663" s="1">
        <v>2413</v>
      </c>
      <c r="AA663" s="1">
        <v>1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1</v>
      </c>
      <c r="AI663" s="1">
        <v>0</v>
      </c>
      <c r="AJ663" s="1">
        <v>0</v>
      </c>
      <c r="AK663" s="1">
        <v>774</v>
      </c>
      <c r="AL663" s="1">
        <v>620</v>
      </c>
      <c r="AM663" s="1">
        <v>0</v>
      </c>
    </row>
    <row r="664" spans="1:39" x14ac:dyDescent="0.25">
      <c r="A664" s="4" t="s">
        <v>720</v>
      </c>
      <c r="B664" s="1">
        <v>0</v>
      </c>
      <c r="C664" s="1">
        <v>0</v>
      </c>
      <c r="D664" s="1">
        <v>81</v>
      </c>
      <c r="E664" s="1">
        <v>1132</v>
      </c>
      <c r="F664" s="1">
        <v>134</v>
      </c>
      <c r="G664" s="1">
        <v>384</v>
      </c>
      <c r="H664" s="1">
        <v>175</v>
      </c>
      <c r="I664" s="1">
        <v>134</v>
      </c>
      <c r="J664" s="1">
        <v>115</v>
      </c>
      <c r="K664" s="1">
        <v>1</v>
      </c>
      <c r="L664" s="1">
        <v>11</v>
      </c>
      <c r="M664" s="1">
        <v>5</v>
      </c>
      <c r="N664" s="1">
        <v>13</v>
      </c>
      <c r="O664" s="1">
        <v>7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3</v>
      </c>
      <c r="W664" s="1">
        <v>11</v>
      </c>
      <c r="X664" s="1">
        <v>0</v>
      </c>
      <c r="Y664" s="3">
        <v>53</v>
      </c>
      <c r="Z664" s="1">
        <v>2827</v>
      </c>
      <c r="AA664" s="1">
        <v>1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1</v>
      </c>
      <c r="AI664" s="1">
        <v>0</v>
      </c>
      <c r="AJ664" s="1">
        <v>0</v>
      </c>
      <c r="AK664" s="1">
        <v>1959</v>
      </c>
      <c r="AL664" s="1">
        <v>1844</v>
      </c>
      <c r="AM664" s="1">
        <v>0</v>
      </c>
    </row>
    <row r="665" spans="1:39" x14ac:dyDescent="0.25">
      <c r="A665" s="4" t="s">
        <v>721</v>
      </c>
      <c r="B665" s="1">
        <v>0</v>
      </c>
      <c r="C665" s="1">
        <v>0</v>
      </c>
      <c r="D665" s="1">
        <v>32</v>
      </c>
      <c r="E665" s="1">
        <v>34</v>
      </c>
      <c r="F665" s="1">
        <v>11</v>
      </c>
      <c r="G665" s="1">
        <v>137</v>
      </c>
      <c r="H665" s="1">
        <v>179</v>
      </c>
      <c r="I665" s="1">
        <v>61</v>
      </c>
      <c r="J665" s="1">
        <v>45</v>
      </c>
      <c r="K665" s="1">
        <v>1</v>
      </c>
      <c r="L665" s="1">
        <v>8</v>
      </c>
      <c r="M665" s="1">
        <v>1</v>
      </c>
      <c r="N665" s="1">
        <v>5</v>
      </c>
      <c r="O665" s="1">
        <v>8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3</v>
      </c>
      <c r="W665" s="1">
        <v>11</v>
      </c>
      <c r="X665" s="1">
        <v>0</v>
      </c>
      <c r="Y665" s="3">
        <v>38</v>
      </c>
      <c r="Z665" s="1">
        <v>2498</v>
      </c>
      <c r="AA665" s="1">
        <v>0</v>
      </c>
      <c r="AB665" s="1">
        <v>0</v>
      </c>
      <c r="AC665" s="1">
        <v>0</v>
      </c>
      <c r="AD665" s="1">
        <v>1</v>
      </c>
      <c r="AE665" s="1">
        <v>0</v>
      </c>
      <c r="AF665" s="1">
        <v>1</v>
      </c>
      <c r="AG665" s="1">
        <v>0</v>
      </c>
      <c r="AH665" s="1">
        <v>0</v>
      </c>
      <c r="AI665" s="1">
        <v>0</v>
      </c>
      <c r="AJ665" s="1">
        <v>0</v>
      </c>
      <c r="AK665" s="1">
        <v>422</v>
      </c>
      <c r="AL665" s="1">
        <v>377</v>
      </c>
      <c r="AM665" s="1">
        <v>0</v>
      </c>
    </row>
    <row r="666" spans="1:39" x14ac:dyDescent="0.25">
      <c r="A666" s="4" t="s">
        <v>722</v>
      </c>
      <c r="B666" s="1">
        <v>0</v>
      </c>
      <c r="C666" s="1">
        <v>1</v>
      </c>
      <c r="D666" s="1">
        <v>84</v>
      </c>
      <c r="E666" s="1">
        <v>116</v>
      </c>
      <c r="F666" s="1">
        <v>6</v>
      </c>
      <c r="G666" s="1">
        <v>82</v>
      </c>
      <c r="H666" s="1">
        <v>6</v>
      </c>
      <c r="I666" s="1">
        <v>6</v>
      </c>
      <c r="J666" s="1">
        <v>41</v>
      </c>
      <c r="K666" s="1">
        <v>2</v>
      </c>
      <c r="L666" s="1">
        <v>3</v>
      </c>
      <c r="M666" s="1">
        <v>1</v>
      </c>
      <c r="N666" s="1">
        <v>6</v>
      </c>
      <c r="O666" s="1">
        <v>5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3</v>
      </c>
      <c r="W666" s="1">
        <v>11</v>
      </c>
      <c r="X666" s="1">
        <v>0</v>
      </c>
      <c r="Y666" s="3">
        <v>65</v>
      </c>
      <c r="Z666" s="1">
        <v>2407</v>
      </c>
      <c r="AA666" s="1">
        <v>0</v>
      </c>
      <c r="AB666" s="1">
        <v>0</v>
      </c>
      <c r="AC666" s="1">
        <v>0</v>
      </c>
      <c r="AD666" s="1">
        <v>1</v>
      </c>
      <c r="AE666" s="1">
        <v>0</v>
      </c>
      <c r="AF666" s="1">
        <v>0</v>
      </c>
      <c r="AG666" s="1">
        <v>0</v>
      </c>
      <c r="AH666" s="1">
        <v>1</v>
      </c>
      <c r="AI666" s="1">
        <v>0</v>
      </c>
      <c r="AJ666" s="1">
        <v>0</v>
      </c>
      <c r="AK666" s="1">
        <v>216</v>
      </c>
      <c r="AL666" s="1">
        <v>175</v>
      </c>
      <c r="AM666" s="1">
        <v>0</v>
      </c>
    </row>
    <row r="667" spans="1:39" x14ac:dyDescent="0.25">
      <c r="A667" s="4" t="s">
        <v>723</v>
      </c>
      <c r="B667" s="1">
        <v>0</v>
      </c>
      <c r="C667" s="1">
        <v>0</v>
      </c>
      <c r="D667" s="1">
        <v>87</v>
      </c>
      <c r="E667" s="1">
        <v>565</v>
      </c>
      <c r="F667" s="1">
        <v>32</v>
      </c>
      <c r="G667" s="1">
        <v>435</v>
      </c>
      <c r="H667" s="1">
        <v>28</v>
      </c>
      <c r="I667" s="1">
        <v>32</v>
      </c>
      <c r="J667" s="1">
        <v>54</v>
      </c>
      <c r="K667" s="1">
        <v>1</v>
      </c>
      <c r="L667" s="1">
        <v>2</v>
      </c>
      <c r="M667" s="1">
        <v>8</v>
      </c>
      <c r="N667" s="1">
        <v>6</v>
      </c>
      <c r="O667" s="1">
        <v>1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3</v>
      </c>
      <c r="W667" s="1">
        <v>11</v>
      </c>
      <c r="X667" s="1">
        <v>0</v>
      </c>
      <c r="Y667" s="3">
        <v>53</v>
      </c>
      <c r="Z667" s="1">
        <v>2351</v>
      </c>
      <c r="AA667" s="1">
        <v>0</v>
      </c>
      <c r="AB667" s="1">
        <v>0</v>
      </c>
      <c r="AC667" s="1">
        <v>0</v>
      </c>
      <c r="AD667" s="1">
        <v>1</v>
      </c>
      <c r="AE667" s="1">
        <v>0</v>
      </c>
      <c r="AF667" s="1">
        <v>0</v>
      </c>
      <c r="AG667" s="1">
        <v>0</v>
      </c>
      <c r="AH667" s="1">
        <v>1</v>
      </c>
      <c r="AI667" s="1">
        <v>0</v>
      </c>
      <c r="AJ667" s="1">
        <v>0</v>
      </c>
      <c r="AK667" s="1">
        <v>1092</v>
      </c>
      <c r="AL667" s="1">
        <v>1038</v>
      </c>
      <c r="AM667" s="1">
        <v>0</v>
      </c>
    </row>
    <row r="668" spans="1:39" x14ac:dyDescent="0.25">
      <c r="A668" s="4" t="s">
        <v>724</v>
      </c>
      <c r="B668" s="1">
        <v>0</v>
      </c>
      <c r="C668" s="1">
        <v>1</v>
      </c>
      <c r="D668" s="1">
        <v>99</v>
      </c>
      <c r="E668" s="1">
        <v>372</v>
      </c>
      <c r="F668" s="1">
        <v>18</v>
      </c>
      <c r="G668" s="1">
        <v>126</v>
      </c>
      <c r="H668" s="1">
        <v>47</v>
      </c>
      <c r="I668" s="1">
        <v>48</v>
      </c>
      <c r="J668" s="1">
        <v>78</v>
      </c>
      <c r="K668" s="1">
        <v>2</v>
      </c>
      <c r="L668" s="1">
        <v>5</v>
      </c>
      <c r="M668" s="1">
        <v>2</v>
      </c>
      <c r="N668" s="1">
        <v>11</v>
      </c>
      <c r="O668" s="1">
        <v>4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3</v>
      </c>
      <c r="W668" s="1">
        <v>11</v>
      </c>
      <c r="X668" s="1">
        <v>0</v>
      </c>
      <c r="Y668" s="3">
        <v>44</v>
      </c>
      <c r="Z668" s="1">
        <v>2638</v>
      </c>
      <c r="AA668" s="1">
        <v>1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1</v>
      </c>
      <c r="AK668" s="1">
        <v>611</v>
      </c>
      <c r="AL668" s="1">
        <v>533</v>
      </c>
      <c r="AM668" s="1">
        <v>0</v>
      </c>
    </row>
    <row r="669" spans="1:39" x14ac:dyDescent="0.25">
      <c r="A669" s="4" t="s">
        <v>725</v>
      </c>
      <c r="B669" s="1">
        <v>0</v>
      </c>
      <c r="C669" s="1">
        <v>0</v>
      </c>
      <c r="D669" s="1">
        <v>96</v>
      </c>
      <c r="E669" s="1">
        <v>899</v>
      </c>
      <c r="F669" s="1">
        <v>102</v>
      </c>
      <c r="G669" s="1">
        <v>838</v>
      </c>
      <c r="H669" s="1">
        <v>133</v>
      </c>
      <c r="I669" s="1">
        <v>102</v>
      </c>
      <c r="J669" s="1">
        <v>40</v>
      </c>
      <c r="K669" s="1">
        <v>1</v>
      </c>
      <c r="L669" s="1">
        <v>5</v>
      </c>
      <c r="M669" s="1">
        <v>6</v>
      </c>
      <c r="N669" s="1">
        <v>10</v>
      </c>
      <c r="O669" s="1">
        <v>2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3</v>
      </c>
      <c r="W669" s="1">
        <v>11</v>
      </c>
      <c r="X669" s="1">
        <v>1</v>
      </c>
      <c r="Y669" s="3">
        <v>48</v>
      </c>
      <c r="Z669" s="1">
        <v>2814</v>
      </c>
      <c r="AA669" s="1">
        <v>0</v>
      </c>
      <c r="AB669" s="1">
        <v>0</v>
      </c>
      <c r="AC669" s="1">
        <v>1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1</v>
      </c>
      <c r="AK669" s="1">
        <v>2074</v>
      </c>
      <c r="AL669" s="1">
        <v>2034</v>
      </c>
      <c r="AM669" s="1">
        <v>0</v>
      </c>
    </row>
    <row r="670" spans="1:39" x14ac:dyDescent="0.25">
      <c r="A670" s="4" t="s">
        <v>726</v>
      </c>
      <c r="B670" s="1">
        <v>0</v>
      </c>
      <c r="C670" s="1">
        <v>0</v>
      </c>
      <c r="D670" s="1">
        <v>40</v>
      </c>
      <c r="E670" s="1">
        <v>760</v>
      </c>
      <c r="F670" s="1">
        <v>40</v>
      </c>
      <c r="G670" s="1">
        <v>480</v>
      </c>
      <c r="H670" s="1">
        <v>0</v>
      </c>
      <c r="I670" s="1">
        <v>40</v>
      </c>
      <c r="J670" s="1">
        <v>26</v>
      </c>
      <c r="K670" s="1">
        <v>1</v>
      </c>
      <c r="L670" s="1">
        <v>3</v>
      </c>
      <c r="M670" s="1">
        <v>5</v>
      </c>
      <c r="N670" s="1">
        <v>12</v>
      </c>
      <c r="O670" s="1">
        <v>1</v>
      </c>
      <c r="P670" s="1">
        <v>0</v>
      </c>
      <c r="Q670" s="1">
        <v>0</v>
      </c>
      <c r="R670" s="1">
        <v>1</v>
      </c>
      <c r="S670" s="1">
        <v>1</v>
      </c>
      <c r="T670" s="1">
        <v>0</v>
      </c>
      <c r="U670" s="1">
        <v>0</v>
      </c>
      <c r="V670" s="1">
        <v>3</v>
      </c>
      <c r="W670" s="1">
        <v>11</v>
      </c>
      <c r="X670" s="1">
        <v>0</v>
      </c>
      <c r="Y670" s="3">
        <v>31</v>
      </c>
      <c r="Z670" s="1">
        <v>2203</v>
      </c>
      <c r="AA670" s="1">
        <v>0</v>
      </c>
      <c r="AB670" s="1">
        <v>0</v>
      </c>
      <c r="AC670" s="1">
        <v>0</v>
      </c>
      <c r="AD670" s="1">
        <v>1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1</v>
      </c>
      <c r="AK670" s="1">
        <v>1320</v>
      </c>
      <c r="AL670" s="1">
        <v>1294</v>
      </c>
      <c r="AM670" s="1">
        <v>2</v>
      </c>
    </row>
    <row r="671" spans="1:39" x14ac:dyDescent="0.25">
      <c r="A671" s="4" t="s">
        <v>727</v>
      </c>
      <c r="B671" s="1">
        <v>0</v>
      </c>
      <c r="C671" s="1">
        <v>0</v>
      </c>
      <c r="D671" s="1">
        <v>3</v>
      </c>
      <c r="E671" s="1">
        <v>260</v>
      </c>
      <c r="F671" s="1">
        <v>86</v>
      </c>
      <c r="G671" s="1">
        <v>559</v>
      </c>
      <c r="H671" s="1">
        <v>63</v>
      </c>
      <c r="I671" s="1">
        <v>9</v>
      </c>
      <c r="J671" s="1">
        <v>67</v>
      </c>
      <c r="K671" s="1">
        <v>1</v>
      </c>
      <c r="L671" s="1">
        <v>4</v>
      </c>
      <c r="M671" s="1">
        <v>6</v>
      </c>
      <c r="N671" s="1">
        <v>4</v>
      </c>
      <c r="O671" s="1">
        <v>2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3</v>
      </c>
      <c r="W671" s="1">
        <v>11</v>
      </c>
      <c r="X671" s="1">
        <v>0</v>
      </c>
      <c r="Y671" s="3">
        <v>51</v>
      </c>
      <c r="Z671" s="1">
        <v>2431</v>
      </c>
      <c r="AA671" s="1">
        <v>0</v>
      </c>
      <c r="AB671" s="1">
        <v>0</v>
      </c>
      <c r="AC671" s="1">
        <v>0</v>
      </c>
      <c r="AD671" s="1">
        <v>1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1</v>
      </c>
      <c r="AK671" s="1">
        <v>977</v>
      </c>
      <c r="AL671" s="1">
        <v>910</v>
      </c>
      <c r="AM671" s="1">
        <v>0</v>
      </c>
    </row>
    <row r="672" spans="1:39" x14ac:dyDescent="0.25">
      <c r="A672" s="4" t="s">
        <v>728</v>
      </c>
      <c r="B672" s="1">
        <v>0</v>
      </c>
      <c r="C672" s="1">
        <v>1</v>
      </c>
      <c r="D672" s="1">
        <v>98</v>
      </c>
      <c r="E672" s="1">
        <v>459</v>
      </c>
      <c r="F672" s="1">
        <v>0</v>
      </c>
      <c r="G672" s="1">
        <v>24</v>
      </c>
      <c r="H672" s="1">
        <v>6</v>
      </c>
      <c r="I672" s="1">
        <v>0</v>
      </c>
      <c r="J672" s="1">
        <v>4</v>
      </c>
      <c r="K672" s="1">
        <v>6</v>
      </c>
      <c r="L672" s="1">
        <v>4</v>
      </c>
      <c r="M672" s="1">
        <v>5</v>
      </c>
      <c r="N672" s="1">
        <v>7</v>
      </c>
      <c r="O672" s="1">
        <v>6</v>
      </c>
      <c r="P672" s="1">
        <v>0</v>
      </c>
      <c r="Q672" s="1">
        <v>1</v>
      </c>
      <c r="R672" s="1">
        <v>0</v>
      </c>
      <c r="S672" s="1">
        <v>0</v>
      </c>
      <c r="T672" s="1">
        <v>0</v>
      </c>
      <c r="U672" s="1">
        <v>0</v>
      </c>
      <c r="V672" s="1">
        <v>3</v>
      </c>
      <c r="W672" s="1">
        <v>11</v>
      </c>
      <c r="X672" s="1">
        <v>1</v>
      </c>
      <c r="Y672" s="3">
        <v>60</v>
      </c>
      <c r="Z672" s="1">
        <v>2792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1</v>
      </c>
      <c r="AK672" s="1">
        <v>489</v>
      </c>
      <c r="AL672" s="1">
        <v>485</v>
      </c>
      <c r="AM672" s="1">
        <v>1</v>
      </c>
    </row>
    <row r="673" spans="1:39" x14ac:dyDescent="0.25">
      <c r="A673" s="4" t="s">
        <v>729</v>
      </c>
      <c r="B673" s="1">
        <v>0</v>
      </c>
      <c r="C673" s="1">
        <v>0</v>
      </c>
      <c r="D673" s="1">
        <v>73</v>
      </c>
      <c r="E673" s="1">
        <v>466</v>
      </c>
      <c r="F673" s="1">
        <v>0</v>
      </c>
      <c r="G673" s="1">
        <v>224</v>
      </c>
      <c r="H673" s="1">
        <v>119</v>
      </c>
      <c r="I673" s="1">
        <v>49</v>
      </c>
      <c r="J673" s="1">
        <v>99</v>
      </c>
      <c r="K673" s="1">
        <v>1</v>
      </c>
      <c r="L673" s="1">
        <v>5</v>
      </c>
      <c r="M673" s="1">
        <v>3</v>
      </c>
      <c r="N673" s="1">
        <v>4</v>
      </c>
      <c r="O673" s="1">
        <v>2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3</v>
      </c>
      <c r="W673" s="1">
        <v>11</v>
      </c>
      <c r="X673" s="1">
        <v>0</v>
      </c>
      <c r="Y673" s="3">
        <v>50</v>
      </c>
      <c r="Z673" s="1">
        <v>2467</v>
      </c>
      <c r="AA673" s="1">
        <v>0</v>
      </c>
      <c r="AB673" s="1">
        <v>0</v>
      </c>
      <c r="AC673" s="1">
        <v>1</v>
      </c>
      <c r="AD673" s="1">
        <v>0</v>
      </c>
      <c r="AE673" s="1">
        <v>0</v>
      </c>
      <c r="AF673" s="1">
        <v>0</v>
      </c>
      <c r="AG673" s="1">
        <v>0</v>
      </c>
      <c r="AH673" s="1">
        <v>1</v>
      </c>
      <c r="AI673" s="1">
        <v>0</v>
      </c>
      <c r="AJ673" s="1">
        <v>0</v>
      </c>
      <c r="AK673" s="1">
        <v>858</v>
      </c>
      <c r="AL673" s="1">
        <v>759</v>
      </c>
      <c r="AM673" s="1">
        <v>0</v>
      </c>
    </row>
    <row r="674" spans="1:39" x14ac:dyDescent="0.25">
      <c r="A674" s="4" t="s">
        <v>730</v>
      </c>
      <c r="B674" s="1">
        <v>0</v>
      </c>
      <c r="C674" s="1">
        <v>1</v>
      </c>
      <c r="D674" s="1">
        <v>90</v>
      </c>
      <c r="E674" s="1">
        <v>67</v>
      </c>
      <c r="F674" s="1">
        <v>15</v>
      </c>
      <c r="G674" s="1">
        <v>80</v>
      </c>
      <c r="H674" s="1">
        <v>17</v>
      </c>
      <c r="I674" s="1">
        <v>11</v>
      </c>
      <c r="J674" s="1">
        <v>80</v>
      </c>
      <c r="K674" s="1">
        <v>3</v>
      </c>
      <c r="L674" s="1">
        <v>1</v>
      </c>
      <c r="M674" s="1">
        <v>4</v>
      </c>
      <c r="N674" s="1">
        <v>4</v>
      </c>
      <c r="O674" s="1">
        <v>3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3</v>
      </c>
      <c r="W674" s="1">
        <v>11</v>
      </c>
      <c r="X674" s="1">
        <v>0</v>
      </c>
      <c r="Y674" s="3">
        <v>62</v>
      </c>
      <c r="Z674" s="1">
        <v>2511</v>
      </c>
      <c r="AA674" s="1">
        <v>0</v>
      </c>
      <c r="AB674" s="1">
        <v>0</v>
      </c>
      <c r="AC674" s="1">
        <v>0</v>
      </c>
      <c r="AD674" s="1">
        <v>1</v>
      </c>
      <c r="AE674" s="1">
        <v>0</v>
      </c>
      <c r="AF674" s="1">
        <v>0</v>
      </c>
      <c r="AG674" s="1">
        <v>0</v>
      </c>
      <c r="AH674" s="1">
        <v>0</v>
      </c>
      <c r="AI674" s="1">
        <v>1</v>
      </c>
      <c r="AJ674" s="1">
        <v>0</v>
      </c>
      <c r="AK674" s="1">
        <v>190</v>
      </c>
      <c r="AL674" s="1">
        <v>110</v>
      </c>
      <c r="AM674" s="1">
        <v>0</v>
      </c>
    </row>
    <row r="675" spans="1:39" x14ac:dyDescent="0.25">
      <c r="A675" s="4" t="s">
        <v>731</v>
      </c>
      <c r="B675" s="1">
        <v>0</v>
      </c>
      <c r="C675" s="1">
        <v>0</v>
      </c>
      <c r="D675" s="1">
        <v>29</v>
      </c>
      <c r="E675" s="1">
        <v>2</v>
      </c>
      <c r="F675" s="1">
        <v>0</v>
      </c>
      <c r="G675" s="1">
        <v>7</v>
      </c>
      <c r="H675" s="1">
        <v>3</v>
      </c>
      <c r="I675" s="1">
        <v>7</v>
      </c>
      <c r="J675" s="1">
        <v>10</v>
      </c>
      <c r="K675" s="1">
        <v>1</v>
      </c>
      <c r="L675" s="1">
        <v>1</v>
      </c>
      <c r="M675" s="1">
        <v>0</v>
      </c>
      <c r="N675" s="1">
        <v>3</v>
      </c>
      <c r="O675" s="1">
        <v>6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3</v>
      </c>
      <c r="W675" s="1">
        <v>11</v>
      </c>
      <c r="X675" s="1">
        <v>0</v>
      </c>
      <c r="Y675" s="3">
        <v>68</v>
      </c>
      <c r="Z675" s="1">
        <v>2398</v>
      </c>
      <c r="AA675" s="1">
        <v>0</v>
      </c>
      <c r="AB675" s="1">
        <v>0</v>
      </c>
      <c r="AC675" s="1">
        <v>0</v>
      </c>
      <c r="AD675" s="1">
        <v>1</v>
      </c>
      <c r="AE675" s="1">
        <v>0</v>
      </c>
      <c r="AF675" s="1">
        <v>0</v>
      </c>
      <c r="AG675" s="1">
        <v>1</v>
      </c>
      <c r="AH675" s="1">
        <v>0</v>
      </c>
      <c r="AI675" s="1">
        <v>0</v>
      </c>
      <c r="AJ675" s="1">
        <v>0</v>
      </c>
      <c r="AK675" s="1">
        <v>19</v>
      </c>
      <c r="AL675" s="1">
        <v>9</v>
      </c>
      <c r="AM675" s="1">
        <v>0</v>
      </c>
    </row>
    <row r="676" spans="1:39" x14ac:dyDescent="0.25">
      <c r="A676" s="4" t="s">
        <v>732</v>
      </c>
      <c r="B676" s="1">
        <v>1</v>
      </c>
      <c r="C676" s="1">
        <v>1</v>
      </c>
      <c r="D676" s="1">
        <v>3</v>
      </c>
      <c r="E676" s="1">
        <v>67</v>
      </c>
      <c r="F676" s="1">
        <v>1</v>
      </c>
      <c r="G676" s="1">
        <v>20</v>
      </c>
      <c r="H676" s="1">
        <v>0</v>
      </c>
      <c r="I676" s="1">
        <v>2</v>
      </c>
      <c r="J676" s="1">
        <v>31</v>
      </c>
      <c r="K676" s="1">
        <v>3</v>
      </c>
      <c r="L676" s="1">
        <v>2</v>
      </c>
      <c r="M676" s="1">
        <v>2</v>
      </c>
      <c r="N676" s="1">
        <v>2</v>
      </c>
      <c r="O676" s="1">
        <v>7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3</v>
      </c>
      <c r="W676" s="1">
        <v>11</v>
      </c>
      <c r="X676" s="1">
        <v>1</v>
      </c>
      <c r="Y676" s="3">
        <v>71</v>
      </c>
      <c r="Z676" s="1">
        <v>2555</v>
      </c>
      <c r="AA676" s="1">
        <v>0</v>
      </c>
      <c r="AB676" s="1">
        <v>0</v>
      </c>
      <c r="AC676" s="1">
        <v>0</v>
      </c>
      <c r="AD676" s="1">
        <v>0</v>
      </c>
      <c r="AE676" s="1">
        <v>1</v>
      </c>
      <c r="AF676" s="1">
        <v>0</v>
      </c>
      <c r="AG676" s="1">
        <v>0</v>
      </c>
      <c r="AH676" s="1">
        <v>0</v>
      </c>
      <c r="AI676" s="1">
        <v>1</v>
      </c>
      <c r="AJ676" s="1">
        <v>0</v>
      </c>
      <c r="AK676" s="1">
        <v>90</v>
      </c>
      <c r="AL676" s="1">
        <v>59</v>
      </c>
      <c r="AM676" s="1">
        <v>0</v>
      </c>
    </row>
    <row r="677" spans="1:39" x14ac:dyDescent="0.25">
      <c r="A677" s="4" t="s">
        <v>733</v>
      </c>
      <c r="B677" s="1">
        <v>0</v>
      </c>
      <c r="C677" s="1">
        <v>2</v>
      </c>
      <c r="D677" s="1">
        <v>94</v>
      </c>
      <c r="E677" s="1">
        <v>92</v>
      </c>
      <c r="F677" s="1">
        <v>4</v>
      </c>
      <c r="G677" s="1">
        <v>18</v>
      </c>
      <c r="H677" s="1">
        <v>3</v>
      </c>
      <c r="I677" s="1">
        <v>3</v>
      </c>
      <c r="J677" s="1">
        <v>6</v>
      </c>
      <c r="K677" s="1">
        <v>1</v>
      </c>
      <c r="L677" s="1">
        <v>2</v>
      </c>
      <c r="M677" s="1">
        <v>1</v>
      </c>
      <c r="N677" s="1">
        <v>4</v>
      </c>
      <c r="O677" s="1">
        <v>3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3</v>
      </c>
      <c r="W677" s="1">
        <v>11</v>
      </c>
      <c r="X677" s="1">
        <v>0</v>
      </c>
      <c r="Y677" s="3">
        <v>59</v>
      </c>
      <c r="Z677" s="1">
        <v>2497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120</v>
      </c>
      <c r="AL677" s="1">
        <v>114</v>
      </c>
      <c r="AM677" s="1">
        <v>0</v>
      </c>
    </row>
    <row r="678" spans="1:39" x14ac:dyDescent="0.25">
      <c r="A678" s="4" t="s">
        <v>734</v>
      </c>
      <c r="B678" s="1">
        <v>0</v>
      </c>
      <c r="C678" s="1">
        <v>0</v>
      </c>
      <c r="D678" s="1">
        <v>65</v>
      </c>
      <c r="E678" s="1">
        <v>4</v>
      </c>
      <c r="F678" s="1">
        <v>2</v>
      </c>
      <c r="G678" s="1">
        <v>11</v>
      </c>
      <c r="H678" s="1">
        <v>2</v>
      </c>
      <c r="I678" s="1">
        <v>0</v>
      </c>
      <c r="J678" s="1">
        <v>4</v>
      </c>
      <c r="K678" s="1">
        <v>1</v>
      </c>
      <c r="L678" s="1">
        <v>1</v>
      </c>
      <c r="M678" s="1">
        <v>0</v>
      </c>
      <c r="N678" s="1">
        <v>2</v>
      </c>
      <c r="O678" s="1">
        <v>6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3</v>
      </c>
      <c r="W678" s="1">
        <v>11</v>
      </c>
      <c r="X678" s="1">
        <v>0</v>
      </c>
      <c r="Y678" s="3">
        <v>25</v>
      </c>
      <c r="Z678" s="1">
        <v>2254</v>
      </c>
      <c r="AA678" s="1">
        <v>0</v>
      </c>
      <c r="AB678" s="1">
        <v>0</v>
      </c>
      <c r="AC678" s="1">
        <v>1</v>
      </c>
      <c r="AD678" s="1">
        <v>0</v>
      </c>
      <c r="AE678" s="1">
        <v>0</v>
      </c>
      <c r="AF678" s="1">
        <v>0</v>
      </c>
      <c r="AG678" s="1">
        <v>0</v>
      </c>
      <c r="AH678" s="1">
        <v>1</v>
      </c>
      <c r="AI678" s="1">
        <v>0</v>
      </c>
      <c r="AJ678" s="1">
        <v>0</v>
      </c>
      <c r="AK678" s="1">
        <v>19</v>
      </c>
      <c r="AL678" s="1">
        <v>15</v>
      </c>
      <c r="AM678" s="1">
        <v>0</v>
      </c>
    </row>
    <row r="679" spans="1:39" x14ac:dyDescent="0.25">
      <c r="A679" s="4" t="s">
        <v>735</v>
      </c>
      <c r="B679" s="1">
        <v>1</v>
      </c>
      <c r="C679" s="1">
        <v>1</v>
      </c>
      <c r="D679" s="1">
        <v>33</v>
      </c>
      <c r="E679" s="1">
        <v>20</v>
      </c>
      <c r="F679" s="1">
        <v>1</v>
      </c>
      <c r="G679" s="1">
        <v>28</v>
      </c>
      <c r="H679" s="1">
        <v>3</v>
      </c>
      <c r="I679" s="1">
        <v>3</v>
      </c>
      <c r="J679" s="1">
        <v>2</v>
      </c>
      <c r="K679" s="1">
        <v>3</v>
      </c>
      <c r="L679" s="1">
        <v>2</v>
      </c>
      <c r="M679" s="1">
        <v>0</v>
      </c>
      <c r="N679" s="1">
        <v>3</v>
      </c>
      <c r="O679" s="1">
        <v>8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3</v>
      </c>
      <c r="W679" s="1">
        <v>11</v>
      </c>
      <c r="X679" s="1">
        <v>1</v>
      </c>
      <c r="Y679" s="3">
        <v>71</v>
      </c>
      <c r="Z679" s="1">
        <v>2606</v>
      </c>
      <c r="AA679" s="1">
        <v>0</v>
      </c>
      <c r="AB679" s="1">
        <v>0</v>
      </c>
      <c r="AC679" s="1">
        <v>1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1</v>
      </c>
      <c r="AK679" s="1">
        <v>55</v>
      </c>
      <c r="AL679" s="1">
        <v>53</v>
      </c>
      <c r="AM679" s="1">
        <v>0</v>
      </c>
    </row>
    <row r="680" spans="1:39" x14ac:dyDescent="0.25">
      <c r="A680" s="4" t="s">
        <v>736</v>
      </c>
      <c r="B680" s="1">
        <v>0</v>
      </c>
      <c r="C680" s="1">
        <v>0</v>
      </c>
      <c r="D680" s="1">
        <v>46</v>
      </c>
      <c r="E680" s="1">
        <v>273</v>
      </c>
      <c r="F680" s="1">
        <v>11</v>
      </c>
      <c r="G680" s="1">
        <v>178</v>
      </c>
      <c r="H680" s="1">
        <v>62</v>
      </c>
      <c r="I680" s="1">
        <v>83</v>
      </c>
      <c r="J680" s="1">
        <v>29</v>
      </c>
      <c r="K680" s="1">
        <v>2</v>
      </c>
      <c r="L680" s="1">
        <v>8</v>
      </c>
      <c r="M680" s="1">
        <v>4</v>
      </c>
      <c r="N680" s="1">
        <v>6</v>
      </c>
      <c r="O680" s="1">
        <v>6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3</v>
      </c>
      <c r="W680" s="1">
        <v>11</v>
      </c>
      <c r="X680" s="1">
        <v>0</v>
      </c>
      <c r="Y680" s="3">
        <v>59</v>
      </c>
      <c r="Z680" s="1">
        <v>2397</v>
      </c>
      <c r="AA680" s="1">
        <v>0</v>
      </c>
      <c r="AB680" s="1">
        <v>0</v>
      </c>
      <c r="AC680" s="1">
        <v>1</v>
      </c>
      <c r="AD680" s="1">
        <v>0</v>
      </c>
      <c r="AE680" s="1">
        <v>0</v>
      </c>
      <c r="AF680" s="1">
        <v>0</v>
      </c>
      <c r="AG680" s="1">
        <v>0</v>
      </c>
      <c r="AH680" s="1">
        <v>1</v>
      </c>
      <c r="AI680" s="1">
        <v>0</v>
      </c>
      <c r="AJ680" s="1">
        <v>0</v>
      </c>
      <c r="AK680" s="1">
        <v>607</v>
      </c>
      <c r="AL680" s="1">
        <v>578</v>
      </c>
      <c r="AM680" s="1">
        <v>0</v>
      </c>
    </row>
    <row r="681" spans="1:39" x14ac:dyDescent="0.25">
      <c r="A681" s="4" t="s">
        <v>737</v>
      </c>
      <c r="B681" s="1">
        <v>0</v>
      </c>
      <c r="C681" s="1">
        <v>0</v>
      </c>
      <c r="D681" s="1">
        <v>29</v>
      </c>
      <c r="E681" s="1">
        <v>434</v>
      </c>
      <c r="F681" s="1">
        <v>22</v>
      </c>
      <c r="G681" s="1">
        <v>388</v>
      </c>
      <c r="H681" s="1">
        <v>104</v>
      </c>
      <c r="I681" s="1">
        <v>22</v>
      </c>
      <c r="J681" s="1">
        <v>34</v>
      </c>
      <c r="K681" s="1">
        <v>1</v>
      </c>
      <c r="L681" s="1">
        <v>10</v>
      </c>
      <c r="M681" s="1">
        <v>7</v>
      </c>
      <c r="N681" s="1">
        <v>10</v>
      </c>
      <c r="O681" s="1">
        <v>4</v>
      </c>
      <c r="P681" s="1">
        <v>0</v>
      </c>
      <c r="Q681" s="1">
        <v>0</v>
      </c>
      <c r="R681" s="1">
        <v>0</v>
      </c>
      <c r="S681" s="1">
        <v>1</v>
      </c>
      <c r="T681" s="1">
        <v>0</v>
      </c>
      <c r="U681" s="1">
        <v>0</v>
      </c>
      <c r="V681" s="1">
        <v>3</v>
      </c>
      <c r="W681" s="1">
        <v>11</v>
      </c>
      <c r="X681" s="1">
        <v>0</v>
      </c>
      <c r="Y681" s="3">
        <v>60</v>
      </c>
      <c r="Z681" s="1">
        <v>2240</v>
      </c>
      <c r="AA681" s="1">
        <v>0</v>
      </c>
      <c r="AB681" s="1">
        <v>0</v>
      </c>
      <c r="AC681" s="1">
        <v>0</v>
      </c>
      <c r="AD681" s="1">
        <v>1</v>
      </c>
      <c r="AE681" s="1">
        <v>0</v>
      </c>
      <c r="AF681" s="1">
        <v>0</v>
      </c>
      <c r="AG681" s="1">
        <v>0</v>
      </c>
      <c r="AH681" s="1">
        <v>1</v>
      </c>
      <c r="AI681" s="1">
        <v>0</v>
      </c>
      <c r="AJ681" s="1">
        <v>0</v>
      </c>
      <c r="AK681" s="1">
        <v>970</v>
      </c>
      <c r="AL681" s="1">
        <v>936</v>
      </c>
      <c r="AM681" s="1">
        <v>1</v>
      </c>
    </row>
    <row r="682" spans="1:39" x14ac:dyDescent="0.25">
      <c r="A682" s="4" t="s">
        <v>738</v>
      </c>
      <c r="B682" s="1">
        <v>0</v>
      </c>
      <c r="C682" s="1">
        <v>1</v>
      </c>
      <c r="D682" s="1">
        <v>99</v>
      </c>
      <c r="E682" s="1">
        <v>321</v>
      </c>
      <c r="F682" s="1">
        <v>11</v>
      </c>
      <c r="G682" s="1">
        <v>309</v>
      </c>
      <c r="H682" s="1">
        <v>33</v>
      </c>
      <c r="I682" s="1">
        <v>26</v>
      </c>
      <c r="J682" s="1">
        <v>34</v>
      </c>
      <c r="K682" s="1">
        <v>3</v>
      </c>
      <c r="L682" s="1">
        <v>9</v>
      </c>
      <c r="M682" s="1">
        <v>3</v>
      </c>
      <c r="N682" s="1">
        <v>5</v>
      </c>
      <c r="O682" s="1">
        <v>4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3</v>
      </c>
      <c r="W682" s="1">
        <v>11</v>
      </c>
      <c r="X682" s="1">
        <v>0</v>
      </c>
      <c r="Y682" s="3">
        <v>47</v>
      </c>
      <c r="Z682" s="1">
        <v>2444</v>
      </c>
      <c r="AA682" s="1">
        <v>1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0</v>
      </c>
      <c r="AK682" s="1">
        <v>700</v>
      </c>
      <c r="AL682" s="1">
        <v>666</v>
      </c>
      <c r="AM682" s="1">
        <v>0</v>
      </c>
    </row>
    <row r="683" spans="1:39" x14ac:dyDescent="0.25">
      <c r="A683" s="4" t="s">
        <v>739</v>
      </c>
      <c r="B683" s="1">
        <v>2</v>
      </c>
      <c r="C683" s="1">
        <v>0</v>
      </c>
      <c r="D683" s="1">
        <v>26</v>
      </c>
      <c r="E683" s="1">
        <v>212</v>
      </c>
      <c r="F683" s="1">
        <v>123</v>
      </c>
      <c r="G683" s="1">
        <v>177</v>
      </c>
      <c r="H683" s="1">
        <v>15</v>
      </c>
      <c r="I683" s="1">
        <v>64</v>
      </c>
      <c r="J683" s="1">
        <v>23</v>
      </c>
      <c r="K683" s="1">
        <v>2</v>
      </c>
      <c r="L683" s="1">
        <v>8</v>
      </c>
      <c r="M683" s="1">
        <v>2</v>
      </c>
      <c r="N683" s="1">
        <v>8</v>
      </c>
      <c r="O683" s="1">
        <v>4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3</v>
      </c>
      <c r="W683" s="1">
        <v>11</v>
      </c>
      <c r="X683" s="1">
        <v>0</v>
      </c>
      <c r="Y683" s="3">
        <v>42</v>
      </c>
      <c r="Z683" s="1">
        <v>2268</v>
      </c>
      <c r="AA683" s="1">
        <v>0</v>
      </c>
      <c r="AB683" s="1">
        <v>1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1</v>
      </c>
      <c r="AI683" s="1">
        <v>0</v>
      </c>
      <c r="AJ683" s="1">
        <v>0</v>
      </c>
      <c r="AK683" s="1">
        <v>591</v>
      </c>
      <c r="AL683" s="1">
        <v>568</v>
      </c>
      <c r="AM683" s="1">
        <v>0</v>
      </c>
    </row>
    <row r="684" spans="1:39" x14ac:dyDescent="0.25">
      <c r="A684" s="4" t="s">
        <v>740</v>
      </c>
      <c r="B684" s="1">
        <v>0</v>
      </c>
      <c r="C684" s="1">
        <v>1</v>
      </c>
      <c r="D684" s="1">
        <v>30</v>
      </c>
      <c r="E684" s="1">
        <v>909</v>
      </c>
      <c r="F684" s="1">
        <v>12</v>
      </c>
      <c r="G684" s="1">
        <v>278</v>
      </c>
      <c r="H684" s="1">
        <v>0</v>
      </c>
      <c r="I684" s="1">
        <v>12</v>
      </c>
      <c r="J684" s="1">
        <v>242</v>
      </c>
      <c r="K684" s="1">
        <v>3</v>
      </c>
      <c r="L684" s="1">
        <v>5</v>
      </c>
      <c r="M684" s="1">
        <v>2</v>
      </c>
      <c r="N684" s="1">
        <v>11</v>
      </c>
      <c r="O684" s="1">
        <v>8</v>
      </c>
      <c r="P684" s="1">
        <v>1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3</v>
      </c>
      <c r="W684" s="1">
        <v>11</v>
      </c>
      <c r="X684" s="1">
        <v>0</v>
      </c>
      <c r="Y684" s="3">
        <v>42</v>
      </c>
      <c r="Z684" s="1">
        <v>2297</v>
      </c>
      <c r="AA684" s="1">
        <v>1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1</v>
      </c>
      <c r="AI684" s="1">
        <v>0</v>
      </c>
      <c r="AJ684" s="1">
        <v>0</v>
      </c>
      <c r="AK684" s="1">
        <v>1211</v>
      </c>
      <c r="AL684" s="1">
        <v>969</v>
      </c>
      <c r="AM684" s="1">
        <v>1</v>
      </c>
    </row>
    <row r="685" spans="1:39" x14ac:dyDescent="0.25">
      <c r="A685" s="4" t="s">
        <v>741</v>
      </c>
      <c r="B685" s="1">
        <v>0</v>
      </c>
      <c r="C685" s="1">
        <v>0</v>
      </c>
      <c r="D685" s="1">
        <v>27</v>
      </c>
      <c r="E685" s="1">
        <v>1184</v>
      </c>
      <c r="F685" s="1">
        <v>32</v>
      </c>
      <c r="G685" s="1">
        <v>352</v>
      </c>
      <c r="H685" s="1">
        <v>21</v>
      </c>
      <c r="I685" s="1">
        <v>16</v>
      </c>
      <c r="J685" s="1">
        <v>16</v>
      </c>
      <c r="K685" s="1">
        <v>1</v>
      </c>
      <c r="L685" s="1">
        <v>3</v>
      </c>
      <c r="M685" s="1">
        <v>4</v>
      </c>
      <c r="N685" s="1">
        <v>7</v>
      </c>
      <c r="O685" s="1">
        <v>1</v>
      </c>
      <c r="P685" s="1">
        <v>0</v>
      </c>
      <c r="Q685" s="1">
        <v>1</v>
      </c>
      <c r="R685" s="1">
        <v>1</v>
      </c>
      <c r="S685" s="1">
        <v>1</v>
      </c>
      <c r="T685" s="1">
        <v>0</v>
      </c>
      <c r="U685" s="1">
        <v>0</v>
      </c>
      <c r="V685" s="1">
        <v>3</v>
      </c>
      <c r="W685" s="1">
        <v>11</v>
      </c>
      <c r="X685" s="1">
        <v>1</v>
      </c>
      <c r="Y685" s="3">
        <v>32</v>
      </c>
      <c r="Z685" s="1">
        <v>2220</v>
      </c>
      <c r="AA685" s="1">
        <v>0</v>
      </c>
      <c r="AB685" s="1">
        <v>0</v>
      </c>
      <c r="AC685" s="1">
        <v>1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1</v>
      </c>
      <c r="AJ685" s="1">
        <v>0</v>
      </c>
      <c r="AK685" s="1">
        <v>1605</v>
      </c>
      <c r="AL685" s="1">
        <v>1589</v>
      </c>
      <c r="AM685" s="1">
        <v>3</v>
      </c>
    </row>
    <row r="686" spans="1:39" x14ac:dyDescent="0.25">
      <c r="A686" s="4" t="s">
        <v>742</v>
      </c>
      <c r="B686" s="1">
        <v>1</v>
      </c>
      <c r="C686" s="1">
        <v>0</v>
      </c>
      <c r="D686" s="1">
        <v>24</v>
      </c>
      <c r="E686" s="1">
        <v>112</v>
      </c>
      <c r="F686" s="1">
        <v>19</v>
      </c>
      <c r="G686" s="1">
        <v>21</v>
      </c>
      <c r="H686" s="1">
        <v>16</v>
      </c>
      <c r="I686" s="1">
        <v>14</v>
      </c>
      <c r="J686" s="1">
        <v>5</v>
      </c>
      <c r="K686" s="1">
        <v>3</v>
      </c>
      <c r="L686" s="1">
        <v>4</v>
      </c>
      <c r="M686" s="1">
        <v>1</v>
      </c>
      <c r="N686" s="1">
        <v>4</v>
      </c>
      <c r="O686" s="1">
        <v>7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3</v>
      </c>
      <c r="W686" s="1">
        <v>11</v>
      </c>
      <c r="X686" s="1">
        <v>0</v>
      </c>
      <c r="Y686" s="3">
        <v>52</v>
      </c>
      <c r="Z686" s="1">
        <v>2344</v>
      </c>
      <c r="AA686" s="1">
        <v>1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1</v>
      </c>
      <c r="AJ686" s="1">
        <v>0</v>
      </c>
      <c r="AK686" s="1">
        <v>182</v>
      </c>
      <c r="AL686" s="1">
        <v>177</v>
      </c>
      <c r="AM686" s="1">
        <v>0</v>
      </c>
    </row>
    <row r="687" spans="1:39" x14ac:dyDescent="0.25">
      <c r="A687" s="4" t="s">
        <v>412</v>
      </c>
      <c r="B687" s="1">
        <v>1</v>
      </c>
      <c r="C687" s="1">
        <v>0</v>
      </c>
      <c r="D687" s="1">
        <v>93</v>
      </c>
      <c r="E687" s="1">
        <v>656</v>
      </c>
      <c r="F687" s="1">
        <v>80</v>
      </c>
      <c r="G687" s="1">
        <v>455</v>
      </c>
      <c r="H687" s="1">
        <v>52</v>
      </c>
      <c r="I687" s="1">
        <v>107</v>
      </c>
      <c r="J687" s="1">
        <v>93</v>
      </c>
      <c r="K687" s="1">
        <v>2</v>
      </c>
      <c r="L687" s="1">
        <v>8</v>
      </c>
      <c r="M687" s="1">
        <v>4</v>
      </c>
      <c r="N687" s="1">
        <v>8</v>
      </c>
      <c r="O687" s="1">
        <v>4</v>
      </c>
      <c r="P687" s="1">
        <v>1</v>
      </c>
      <c r="Q687" s="1">
        <v>0</v>
      </c>
      <c r="R687" s="1">
        <v>1</v>
      </c>
      <c r="S687" s="1">
        <v>0</v>
      </c>
      <c r="T687" s="1">
        <v>0</v>
      </c>
      <c r="U687" s="1">
        <v>0</v>
      </c>
      <c r="V687" s="1">
        <v>3</v>
      </c>
      <c r="W687" s="1">
        <v>11</v>
      </c>
      <c r="X687" s="1">
        <v>0</v>
      </c>
      <c r="Y687" s="3">
        <v>34</v>
      </c>
      <c r="Z687" s="1">
        <v>2694</v>
      </c>
      <c r="AA687" s="1">
        <v>0</v>
      </c>
      <c r="AB687" s="1">
        <v>1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1</v>
      </c>
      <c r="AI687" s="1">
        <v>0</v>
      </c>
      <c r="AJ687" s="1">
        <v>0</v>
      </c>
      <c r="AK687" s="1">
        <v>1350</v>
      </c>
      <c r="AL687" s="1">
        <v>1257</v>
      </c>
      <c r="AM687" s="1">
        <v>2</v>
      </c>
    </row>
    <row r="688" spans="1:39" x14ac:dyDescent="0.25">
      <c r="A688" s="4" t="s">
        <v>743</v>
      </c>
      <c r="B688" s="1">
        <v>1</v>
      </c>
      <c r="C688" s="1">
        <v>0</v>
      </c>
      <c r="D688" s="1">
        <v>34</v>
      </c>
      <c r="E688" s="1">
        <v>23</v>
      </c>
      <c r="F688" s="1">
        <v>0</v>
      </c>
      <c r="G688" s="1">
        <v>8</v>
      </c>
      <c r="H688" s="1">
        <v>6</v>
      </c>
      <c r="I688" s="1">
        <v>2</v>
      </c>
      <c r="J688" s="1">
        <v>18</v>
      </c>
      <c r="K688" s="1">
        <v>1</v>
      </c>
      <c r="L688" s="1">
        <v>1</v>
      </c>
      <c r="M688" s="1">
        <v>1</v>
      </c>
      <c r="N688" s="1">
        <v>3</v>
      </c>
      <c r="O688" s="1">
        <v>2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3</v>
      </c>
      <c r="W688" s="1">
        <v>11</v>
      </c>
      <c r="X688" s="1">
        <v>0</v>
      </c>
      <c r="Y688" s="3">
        <v>50</v>
      </c>
      <c r="Z688" s="1">
        <v>2161</v>
      </c>
      <c r="AA688" s="1">
        <v>1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1</v>
      </c>
      <c r="AK688" s="1">
        <v>39</v>
      </c>
      <c r="AL688" s="1">
        <v>21</v>
      </c>
      <c r="AM688" s="1">
        <v>0</v>
      </c>
    </row>
    <row r="689" spans="1:39" x14ac:dyDescent="0.25">
      <c r="A689" s="4" t="s">
        <v>744</v>
      </c>
      <c r="B689" s="1">
        <v>0</v>
      </c>
      <c r="C689" s="1">
        <v>1</v>
      </c>
      <c r="D689" s="1">
        <v>88</v>
      </c>
      <c r="E689" s="1">
        <v>537</v>
      </c>
      <c r="F689" s="1">
        <v>6</v>
      </c>
      <c r="G689" s="1">
        <v>42</v>
      </c>
      <c r="H689" s="1">
        <v>16</v>
      </c>
      <c r="I689" s="1">
        <v>6</v>
      </c>
      <c r="J689" s="1">
        <v>30</v>
      </c>
      <c r="K689" s="1">
        <v>2</v>
      </c>
      <c r="L689" s="1">
        <v>9</v>
      </c>
      <c r="M689" s="1">
        <v>3</v>
      </c>
      <c r="N689" s="1">
        <v>6</v>
      </c>
      <c r="O689" s="1">
        <v>8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3</v>
      </c>
      <c r="W689" s="1">
        <v>11</v>
      </c>
      <c r="X689" s="1">
        <v>0</v>
      </c>
      <c r="Y689" s="3">
        <v>69</v>
      </c>
      <c r="Z689" s="1">
        <v>2604</v>
      </c>
      <c r="AA689" s="1">
        <v>1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1</v>
      </c>
      <c r="AI689" s="1">
        <v>0</v>
      </c>
      <c r="AJ689" s="1">
        <v>0</v>
      </c>
      <c r="AK689" s="1">
        <v>607</v>
      </c>
      <c r="AL689" s="1">
        <v>577</v>
      </c>
      <c r="AM689" s="1">
        <v>0</v>
      </c>
    </row>
    <row r="690" spans="1:39" x14ac:dyDescent="0.25">
      <c r="A690" s="4" t="s">
        <v>745</v>
      </c>
      <c r="B690" s="1">
        <v>0</v>
      </c>
      <c r="C690" s="1">
        <v>1</v>
      </c>
      <c r="D690" s="1">
        <v>96</v>
      </c>
      <c r="E690" s="1">
        <v>712</v>
      </c>
      <c r="F690" s="1">
        <v>0</v>
      </c>
      <c r="G690" s="1">
        <v>45</v>
      </c>
      <c r="H690" s="1">
        <v>0</v>
      </c>
      <c r="I690" s="1">
        <v>0</v>
      </c>
      <c r="J690" s="1">
        <v>191</v>
      </c>
      <c r="K690" s="1">
        <v>3</v>
      </c>
      <c r="L690" s="1">
        <v>2</v>
      </c>
      <c r="M690" s="1">
        <v>4</v>
      </c>
      <c r="N690" s="1">
        <v>5</v>
      </c>
      <c r="O690" s="1">
        <v>7</v>
      </c>
      <c r="P690" s="1">
        <v>1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3</v>
      </c>
      <c r="W690" s="1">
        <v>11</v>
      </c>
      <c r="X690" s="1">
        <v>0</v>
      </c>
      <c r="Y690" s="3">
        <v>72</v>
      </c>
      <c r="Z690" s="1">
        <v>2379</v>
      </c>
      <c r="AA690" s="1">
        <v>0</v>
      </c>
      <c r="AB690" s="1">
        <v>0</v>
      </c>
      <c r="AC690" s="1">
        <v>0</v>
      </c>
      <c r="AD690" s="1">
        <v>1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1</v>
      </c>
      <c r="AK690" s="1">
        <v>757</v>
      </c>
      <c r="AL690" s="1">
        <v>566</v>
      </c>
      <c r="AM690" s="1">
        <v>1</v>
      </c>
    </row>
    <row r="691" spans="1:39" x14ac:dyDescent="0.25">
      <c r="A691" s="4" t="s">
        <v>395</v>
      </c>
      <c r="B691" s="1">
        <v>1</v>
      </c>
      <c r="C691" s="1">
        <v>0</v>
      </c>
      <c r="D691" s="1">
        <v>10</v>
      </c>
      <c r="E691" s="1">
        <v>23</v>
      </c>
      <c r="F691" s="1">
        <v>1</v>
      </c>
      <c r="G691" s="1">
        <v>13</v>
      </c>
      <c r="H691" s="1">
        <v>2</v>
      </c>
      <c r="I691" s="1">
        <v>2</v>
      </c>
      <c r="J691" s="1">
        <v>18</v>
      </c>
      <c r="K691" s="1">
        <v>1</v>
      </c>
      <c r="L691" s="1">
        <v>1</v>
      </c>
      <c r="M691" s="1">
        <v>1</v>
      </c>
      <c r="N691" s="1">
        <v>2</v>
      </c>
      <c r="O691" s="1">
        <v>7</v>
      </c>
      <c r="P691" s="1">
        <v>1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3</v>
      </c>
      <c r="W691" s="1">
        <v>11</v>
      </c>
      <c r="X691" s="1">
        <v>1</v>
      </c>
      <c r="Y691" s="3">
        <v>49</v>
      </c>
      <c r="Z691" s="1">
        <v>2694</v>
      </c>
      <c r="AA691" s="1">
        <v>0</v>
      </c>
      <c r="AB691" s="1">
        <v>1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1</v>
      </c>
      <c r="AJ691" s="1">
        <v>0</v>
      </c>
      <c r="AK691" s="1">
        <v>41</v>
      </c>
      <c r="AL691" s="1">
        <v>23</v>
      </c>
      <c r="AM691" s="1">
        <v>1</v>
      </c>
    </row>
    <row r="692" spans="1:39" x14ac:dyDescent="0.25">
      <c r="A692" s="4" t="s">
        <v>746</v>
      </c>
      <c r="B692" s="1">
        <v>1</v>
      </c>
      <c r="C692" s="1">
        <v>0</v>
      </c>
      <c r="D692" s="1">
        <v>26</v>
      </c>
      <c r="E692" s="1">
        <v>1</v>
      </c>
      <c r="F692" s="1">
        <v>3</v>
      </c>
      <c r="G692" s="1">
        <v>4</v>
      </c>
      <c r="H692" s="1">
        <v>2</v>
      </c>
      <c r="I692" s="1">
        <v>2</v>
      </c>
      <c r="J692" s="1">
        <v>6</v>
      </c>
      <c r="K692" s="1">
        <v>1</v>
      </c>
      <c r="L692" s="1">
        <v>1</v>
      </c>
      <c r="M692" s="1">
        <v>0</v>
      </c>
      <c r="N692" s="1">
        <v>2</v>
      </c>
      <c r="O692" s="1">
        <v>8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3</v>
      </c>
      <c r="W692" s="1">
        <v>11</v>
      </c>
      <c r="X692" s="1">
        <v>0</v>
      </c>
      <c r="Y692" s="3">
        <v>34</v>
      </c>
      <c r="Z692" s="1">
        <v>2511</v>
      </c>
      <c r="AA692" s="1">
        <v>0</v>
      </c>
      <c r="AB692" s="1">
        <v>1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1</v>
      </c>
      <c r="AI692" s="1">
        <v>0</v>
      </c>
      <c r="AJ692" s="1">
        <v>0</v>
      </c>
      <c r="AK692" s="1">
        <v>12</v>
      </c>
      <c r="AL692" s="1">
        <v>6</v>
      </c>
      <c r="AM692" s="1">
        <v>0</v>
      </c>
    </row>
    <row r="693" spans="1:39" x14ac:dyDescent="0.25">
      <c r="A693" s="4" t="s">
        <v>747</v>
      </c>
      <c r="B693" s="1">
        <v>0</v>
      </c>
      <c r="C693" s="1">
        <v>1</v>
      </c>
      <c r="D693" s="1">
        <v>49</v>
      </c>
      <c r="E693" s="1">
        <v>664</v>
      </c>
      <c r="F693" s="1">
        <v>58</v>
      </c>
      <c r="G693" s="1">
        <v>83</v>
      </c>
      <c r="H693" s="1">
        <v>32</v>
      </c>
      <c r="I693" s="1">
        <v>0</v>
      </c>
      <c r="J693" s="1">
        <v>66</v>
      </c>
      <c r="K693" s="1">
        <v>4</v>
      </c>
      <c r="L693" s="1">
        <v>7</v>
      </c>
      <c r="M693" s="1">
        <v>5</v>
      </c>
      <c r="N693" s="1">
        <v>10</v>
      </c>
      <c r="O693" s="1">
        <v>5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3</v>
      </c>
      <c r="W693" s="1">
        <v>11</v>
      </c>
      <c r="X693" s="1">
        <v>0</v>
      </c>
      <c r="Y693" s="3">
        <v>55</v>
      </c>
      <c r="Z693" s="1">
        <v>2775</v>
      </c>
      <c r="AA693" s="1">
        <v>0</v>
      </c>
      <c r="AB693" s="1">
        <v>0</v>
      </c>
      <c r="AC693" s="1">
        <v>1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1</v>
      </c>
      <c r="AJ693" s="1">
        <v>0</v>
      </c>
      <c r="AK693" s="1">
        <v>837</v>
      </c>
      <c r="AL693" s="1">
        <v>771</v>
      </c>
      <c r="AM693" s="1">
        <v>0</v>
      </c>
    </row>
    <row r="694" spans="1:39" x14ac:dyDescent="0.25">
      <c r="A694" s="4" t="s">
        <v>748</v>
      </c>
      <c r="B694" s="1">
        <v>1</v>
      </c>
      <c r="C694" s="1">
        <v>0</v>
      </c>
      <c r="D694" s="1">
        <v>11</v>
      </c>
      <c r="E694" s="1">
        <v>6</v>
      </c>
      <c r="F694" s="1">
        <v>10</v>
      </c>
      <c r="G694" s="1">
        <v>21</v>
      </c>
      <c r="H694" s="1">
        <v>19</v>
      </c>
      <c r="I694" s="1">
        <v>14</v>
      </c>
      <c r="J694" s="1">
        <v>42</v>
      </c>
      <c r="K694" s="1">
        <v>2</v>
      </c>
      <c r="L694" s="1">
        <v>2</v>
      </c>
      <c r="M694" s="1">
        <v>1</v>
      </c>
      <c r="N694" s="1">
        <v>3</v>
      </c>
      <c r="O694" s="1">
        <v>6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3</v>
      </c>
      <c r="W694" s="1">
        <v>11</v>
      </c>
      <c r="X694" s="1">
        <v>0</v>
      </c>
      <c r="Y694" s="3">
        <v>45</v>
      </c>
      <c r="Z694" s="1">
        <v>2653</v>
      </c>
      <c r="AA694" s="1">
        <v>0</v>
      </c>
      <c r="AB694" s="1">
        <v>0</v>
      </c>
      <c r="AC694" s="1">
        <v>1</v>
      </c>
      <c r="AD694" s="1">
        <v>0</v>
      </c>
      <c r="AE694" s="1">
        <v>0</v>
      </c>
      <c r="AF694" s="1">
        <v>0</v>
      </c>
      <c r="AG694" s="1">
        <v>0</v>
      </c>
      <c r="AH694" s="1">
        <v>1</v>
      </c>
      <c r="AI694" s="1">
        <v>0</v>
      </c>
      <c r="AJ694" s="1">
        <v>0</v>
      </c>
      <c r="AK694" s="1">
        <v>70</v>
      </c>
      <c r="AL694" s="1">
        <v>28</v>
      </c>
      <c r="AM694" s="1">
        <v>0</v>
      </c>
    </row>
    <row r="695" spans="1:39" x14ac:dyDescent="0.25">
      <c r="A695" s="4" t="s">
        <v>749</v>
      </c>
      <c r="B695" s="1">
        <v>0</v>
      </c>
      <c r="C695" s="1">
        <v>0</v>
      </c>
      <c r="D695" s="1">
        <v>44</v>
      </c>
      <c r="E695" s="1">
        <v>299</v>
      </c>
      <c r="F695" s="1">
        <v>5</v>
      </c>
      <c r="G695" s="1">
        <v>201</v>
      </c>
      <c r="H695" s="1">
        <v>21</v>
      </c>
      <c r="I695" s="1">
        <v>21</v>
      </c>
      <c r="J695" s="1">
        <v>49</v>
      </c>
      <c r="K695" s="1">
        <v>3</v>
      </c>
      <c r="L695" s="1">
        <v>5</v>
      </c>
      <c r="M695" s="1">
        <v>4</v>
      </c>
      <c r="N695" s="1">
        <v>8</v>
      </c>
      <c r="O695" s="1">
        <v>4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3</v>
      </c>
      <c r="W695" s="1">
        <v>11</v>
      </c>
      <c r="X695" s="1">
        <v>0</v>
      </c>
      <c r="Y695" s="3">
        <v>67</v>
      </c>
      <c r="Z695" s="1">
        <v>2570</v>
      </c>
      <c r="AA695" s="1">
        <v>0</v>
      </c>
      <c r="AB695" s="1">
        <v>0</v>
      </c>
      <c r="AC695" s="1">
        <v>0</v>
      </c>
      <c r="AD695" s="1">
        <v>1</v>
      </c>
      <c r="AE695" s="1">
        <v>0</v>
      </c>
      <c r="AF695" s="1">
        <v>0</v>
      </c>
      <c r="AG695" s="1">
        <v>0</v>
      </c>
      <c r="AH695" s="1">
        <v>1</v>
      </c>
      <c r="AI695" s="1">
        <v>0</v>
      </c>
      <c r="AJ695" s="1">
        <v>0</v>
      </c>
      <c r="AK695" s="1">
        <v>547</v>
      </c>
      <c r="AL695" s="1">
        <v>498</v>
      </c>
      <c r="AM695" s="1">
        <v>0</v>
      </c>
    </row>
    <row r="696" spans="1:39" x14ac:dyDescent="0.25">
      <c r="A696" s="4" t="s">
        <v>750</v>
      </c>
      <c r="B696" s="1">
        <v>1</v>
      </c>
      <c r="C696" s="1">
        <v>0</v>
      </c>
      <c r="D696" s="1">
        <v>75</v>
      </c>
      <c r="E696" s="1">
        <v>99</v>
      </c>
      <c r="F696" s="1">
        <v>13</v>
      </c>
      <c r="G696" s="1">
        <v>66</v>
      </c>
      <c r="H696" s="1">
        <v>43</v>
      </c>
      <c r="I696" s="1">
        <v>8</v>
      </c>
      <c r="J696" s="1">
        <v>4</v>
      </c>
      <c r="K696" s="1">
        <v>3</v>
      </c>
      <c r="L696" s="1">
        <v>4</v>
      </c>
      <c r="M696" s="1">
        <v>1</v>
      </c>
      <c r="N696" s="1">
        <v>5</v>
      </c>
      <c r="O696" s="1">
        <v>7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3</v>
      </c>
      <c r="W696" s="1">
        <v>11</v>
      </c>
      <c r="X696" s="1">
        <v>0</v>
      </c>
      <c r="Y696" s="3">
        <v>38</v>
      </c>
      <c r="Z696" s="1">
        <v>2485</v>
      </c>
      <c r="AA696" s="1">
        <v>0</v>
      </c>
      <c r="AB696" s="1">
        <v>0</v>
      </c>
      <c r="AC696" s="1">
        <v>0</v>
      </c>
      <c r="AD696" s="1">
        <v>1</v>
      </c>
      <c r="AE696" s="1">
        <v>0</v>
      </c>
      <c r="AF696" s="1">
        <v>0</v>
      </c>
      <c r="AG696" s="1">
        <v>0</v>
      </c>
      <c r="AH696" s="1">
        <v>1</v>
      </c>
      <c r="AI696" s="1">
        <v>0</v>
      </c>
      <c r="AJ696" s="1">
        <v>0</v>
      </c>
      <c r="AK696" s="1">
        <v>229</v>
      </c>
      <c r="AL696" s="1">
        <v>225</v>
      </c>
      <c r="AM696" s="1">
        <v>0</v>
      </c>
    </row>
    <row r="697" spans="1:39" x14ac:dyDescent="0.25">
      <c r="A697" s="4" t="s">
        <v>751</v>
      </c>
      <c r="B697" s="1">
        <v>0</v>
      </c>
      <c r="C697" s="1">
        <v>0</v>
      </c>
      <c r="D697" s="1">
        <v>64</v>
      </c>
      <c r="E697" s="1">
        <v>749</v>
      </c>
      <c r="F697" s="1">
        <v>40</v>
      </c>
      <c r="G697" s="1">
        <v>294</v>
      </c>
      <c r="H697" s="1">
        <v>121</v>
      </c>
      <c r="I697" s="1">
        <v>160</v>
      </c>
      <c r="J697" s="1">
        <v>147</v>
      </c>
      <c r="K697" s="1">
        <v>1</v>
      </c>
      <c r="L697" s="1">
        <v>3</v>
      </c>
      <c r="M697" s="1">
        <v>2</v>
      </c>
      <c r="N697" s="1">
        <v>5</v>
      </c>
      <c r="O697" s="1">
        <v>1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3</v>
      </c>
      <c r="W697" s="1">
        <v>11</v>
      </c>
      <c r="X697" s="1">
        <v>0</v>
      </c>
      <c r="Y697" s="3">
        <v>45</v>
      </c>
      <c r="Z697" s="1">
        <v>2728</v>
      </c>
      <c r="AA697" s="1">
        <v>0</v>
      </c>
      <c r="AB697" s="1">
        <v>1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1</v>
      </c>
      <c r="AK697" s="1">
        <v>1364</v>
      </c>
      <c r="AL697" s="1">
        <v>1217</v>
      </c>
      <c r="AM697" s="1">
        <v>0</v>
      </c>
    </row>
    <row r="698" spans="1:39" x14ac:dyDescent="0.25">
      <c r="A698" s="4" t="s">
        <v>752</v>
      </c>
      <c r="B698" s="1">
        <v>0</v>
      </c>
      <c r="C698" s="1">
        <v>0</v>
      </c>
      <c r="D698" s="1">
        <v>19</v>
      </c>
      <c r="E698" s="1">
        <v>345</v>
      </c>
      <c r="F698" s="1">
        <v>25</v>
      </c>
      <c r="G698" s="1">
        <v>501</v>
      </c>
      <c r="H698" s="1">
        <v>63</v>
      </c>
      <c r="I698" s="1">
        <v>138</v>
      </c>
      <c r="J698" s="1">
        <v>80</v>
      </c>
      <c r="K698" s="1">
        <v>1</v>
      </c>
      <c r="L698" s="1">
        <v>5</v>
      </c>
      <c r="M698" s="1">
        <v>3</v>
      </c>
      <c r="N698" s="1">
        <v>8</v>
      </c>
      <c r="O698" s="1">
        <v>2</v>
      </c>
      <c r="P698" s="1">
        <v>0</v>
      </c>
      <c r="Q698" s="1">
        <v>0</v>
      </c>
      <c r="R698" s="1">
        <v>1</v>
      </c>
      <c r="S698" s="1">
        <v>0</v>
      </c>
      <c r="T698" s="1">
        <v>0</v>
      </c>
      <c r="U698" s="1">
        <v>0</v>
      </c>
      <c r="V698" s="1">
        <v>3</v>
      </c>
      <c r="W698" s="1">
        <v>11</v>
      </c>
      <c r="X698" s="1">
        <v>1</v>
      </c>
      <c r="Y698" s="3">
        <v>60</v>
      </c>
      <c r="Z698" s="1">
        <v>2803</v>
      </c>
      <c r="AA698" s="1">
        <v>1</v>
      </c>
      <c r="AB698" s="1">
        <v>0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0</v>
      </c>
      <c r="AJ698" s="1">
        <v>0</v>
      </c>
      <c r="AK698" s="1">
        <v>1072</v>
      </c>
      <c r="AL698" s="1">
        <v>992</v>
      </c>
      <c r="AM698" s="1">
        <v>1</v>
      </c>
    </row>
    <row r="699" spans="1:39" x14ac:dyDescent="0.25">
      <c r="A699" s="4" t="s">
        <v>753</v>
      </c>
      <c r="B699" s="1">
        <v>1</v>
      </c>
      <c r="C699" s="1">
        <v>0</v>
      </c>
      <c r="D699" s="1">
        <v>45</v>
      </c>
      <c r="E699" s="1">
        <v>9</v>
      </c>
      <c r="F699" s="1">
        <v>4</v>
      </c>
      <c r="G699" s="1">
        <v>18</v>
      </c>
      <c r="H699" s="1">
        <v>7</v>
      </c>
      <c r="I699" s="1">
        <v>5</v>
      </c>
      <c r="J699" s="1">
        <v>5</v>
      </c>
      <c r="K699" s="1">
        <v>2</v>
      </c>
      <c r="L699" s="1">
        <v>2</v>
      </c>
      <c r="M699" s="1">
        <v>0</v>
      </c>
      <c r="N699" s="1">
        <v>3</v>
      </c>
      <c r="O699" s="1">
        <v>7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3</v>
      </c>
      <c r="W699" s="1">
        <v>11</v>
      </c>
      <c r="X699" s="1">
        <v>0</v>
      </c>
      <c r="Y699" s="3">
        <v>42</v>
      </c>
      <c r="Z699" s="1">
        <v>2662</v>
      </c>
      <c r="AA699" s="1">
        <v>0</v>
      </c>
      <c r="AB699" s="1">
        <v>0</v>
      </c>
      <c r="AC699" s="1">
        <v>0</v>
      </c>
      <c r="AD699" s="1">
        <v>1</v>
      </c>
      <c r="AE699" s="1">
        <v>0</v>
      </c>
      <c r="AF699" s="1">
        <v>0</v>
      </c>
      <c r="AG699" s="1">
        <v>0</v>
      </c>
      <c r="AH699" s="1">
        <v>1</v>
      </c>
      <c r="AI699" s="1">
        <v>0</v>
      </c>
      <c r="AJ699" s="1">
        <v>0</v>
      </c>
      <c r="AK699" s="1">
        <v>43</v>
      </c>
      <c r="AL699" s="1">
        <v>38</v>
      </c>
      <c r="AM699" s="1">
        <v>0</v>
      </c>
    </row>
    <row r="700" spans="1:39" x14ac:dyDescent="0.25">
      <c r="A700" s="4" t="s">
        <v>754</v>
      </c>
      <c r="B700" s="1">
        <v>0</v>
      </c>
      <c r="C700" s="1">
        <v>1</v>
      </c>
      <c r="D700" s="1">
        <v>77</v>
      </c>
      <c r="E700" s="1">
        <v>440</v>
      </c>
      <c r="F700" s="1">
        <v>81</v>
      </c>
      <c r="G700" s="1">
        <v>368</v>
      </c>
      <c r="H700" s="1">
        <v>0</v>
      </c>
      <c r="I700" s="1">
        <v>122</v>
      </c>
      <c r="J700" s="1">
        <v>174</v>
      </c>
      <c r="K700" s="1">
        <v>6</v>
      </c>
      <c r="L700" s="1">
        <v>11</v>
      </c>
      <c r="M700" s="1">
        <v>5</v>
      </c>
      <c r="N700" s="1">
        <v>9</v>
      </c>
      <c r="O700" s="1">
        <v>6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3</v>
      </c>
      <c r="W700" s="1">
        <v>11</v>
      </c>
      <c r="X700" s="1">
        <v>0</v>
      </c>
      <c r="Y700" s="3">
        <v>50</v>
      </c>
      <c r="Z700" s="1">
        <v>2614</v>
      </c>
      <c r="AA700" s="1">
        <v>1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1</v>
      </c>
      <c r="AI700" s="1">
        <v>0</v>
      </c>
      <c r="AJ700" s="1">
        <v>0</v>
      </c>
      <c r="AK700" s="1">
        <v>1011</v>
      </c>
      <c r="AL700" s="1">
        <v>837</v>
      </c>
      <c r="AM700" s="1">
        <v>0</v>
      </c>
    </row>
    <row r="701" spans="1:39" x14ac:dyDescent="0.25">
      <c r="A701" s="4" t="s">
        <v>755</v>
      </c>
      <c r="B701" s="1">
        <v>1</v>
      </c>
      <c r="C701" s="1">
        <v>1</v>
      </c>
      <c r="D701" s="1">
        <v>9</v>
      </c>
      <c r="E701" s="1">
        <v>8</v>
      </c>
      <c r="F701" s="1">
        <v>2</v>
      </c>
      <c r="G701" s="1">
        <v>5</v>
      </c>
      <c r="H701" s="1">
        <v>3</v>
      </c>
      <c r="I701" s="1">
        <v>0</v>
      </c>
      <c r="J701" s="1">
        <v>3</v>
      </c>
      <c r="K701" s="1">
        <v>1</v>
      </c>
      <c r="L701" s="1">
        <v>1</v>
      </c>
      <c r="M701" s="1">
        <v>0</v>
      </c>
      <c r="N701" s="1">
        <v>2</v>
      </c>
      <c r="O701" s="1">
        <v>7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3</v>
      </c>
      <c r="W701" s="1">
        <v>11</v>
      </c>
      <c r="X701" s="1">
        <v>0</v>
      </c>
      <c r="Y701" s="3">
        <v>62</v>
      </c>
      <c r="Z701" s="1">
        <v>2251</v>
      </c>
      <c r="AA701" s="1">
        <v>0</v>
      </c>
      <c r="AB701" s="1">
        <v>0</v>
      </c>
      <c r="AC701" s="1">
        <v>1</v>
      </c>
      <c r="AD701" s="1">
        <v>0</v>
      </c>
      <c r="AE701" s="1">
        <v>0</v>
      </c>
      <c r="AF701" s="1">
        <v>0</v>
      </c>
      <c r="AG701" s="1">
        <v>0</v>
      </c>
      <c r="AH701" s="1">
        <v>1</v>
      </c>
      <c r="AI701" s="1">
        <v>0</v>
      </c>
      <c r="AJ701" s="1">
        <v>0</v>
      </c>
      <c r="AK701" s="1">
        <v>18</v>
      </c>
      <c r="AL701" s="1">
        <v>15</v>
      </c>
      <c r="AM701" s="1">
        <v>0</v>
      </c>
    </row>
    <row r="702" spans="1:39" x14ac:dyDescent="0.25">
      <c r="A702" s="4" t="s">
        <v>756</v>
      </c>
      <c r="B702" s="1">
        <v>0</v>
      </c>
      <c r="C702" s="1">
        <v>1</v>
      </c>
      <c r="D702" s="1">
        <v>1</v>
      </c>
      <c r="E702" s="1">
        <v>670</v>
      </c>
      <c r="F702" s="1">
        <v>9</v>
      </c>
      <c r="G702" s="1">
        <v>249</v>
      </c>
      <c r="H702" s="1">
        <v>0</v>
      </c>
      <c r="I702" s="1">
        <v>28</v>
      </c>
      <c r="J702" s="1">
        <v>9</v>
      </c>
      <c r="K702" s="1">
        <v>2</v>
      </c>
      <c r="L702" s="1">
        <v>5</v>
      </c>
      <c r="M702" s="1">
        <v>4</v>
      </c>
      <c r="N702" s="1">
        <v>5</v>
      </c>
      <c r="O702" s="1">
        <v>4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3</v>
      </c>
      <c r="W702" s="1">
        <v>11</v>
      </c>
      <c r="X702" s="1">
        <v>0</v>
      </c>
      <c r="Y702" s="3">
        <v>55</v>
      </c>
      <c r="Z702" s="1">
        <v>2716</v>
      </c>
      <c r="AA702" s="1">
        <v>0</v>
      </c>
      <c r="AB702" s="1">
        <v>1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1</v>
      </c>
      <c r="AJ702" s="1">
        <v>0</v>
      </c>
      <c r="AK702" s="1">
        <v>956</v>
      </c>
      <c r="AL702" s="1">
        <v>947</v>
      </c>
      <c r="AM702" s="1">
        <v>0</v>
      </c>
    </row>
    <row r="703" spans="1:39" x14ac:dyDescent="0.25">
      <c r="A703" s="4" t="s">
        <v>757</v>
      </c>
      <c r="B703" s="1">
        <v>0</v>
      </c>
      <c r="C703" s="1">
        <v>0</v>
      </c>
      <c r="D703" s="1">
        <v>90</v>
      </c>
      <c r="E703" s="1">
        <v>524</v>
      </c>
      <c r="F703" s="1">
        <v>0</v>
      </c>
      <c r="G703" s="1">
        <v>134</v>
      </c>
      <c r="H703" s="1">
        <v>28</v>
      </c>
      <c r="I703" s="1">
        <v>28</v>
      </c>
      <c r="J703" s="1">
        <v>155</v>
      </c>
      <c r="K703" s="1">
        <v>1</v>
      </c>
      <c r="L703" s="1">
        <v>11</v>
      </c>
      <c r="M703" s="1">
        <v>1</v>
      </c>
      <c r="N703" s="1">
        <v>8</v>
      </c>
      <c r="O703" s="1">
        <v>7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3</v>
      </c>
      <c r="W703" s="1">
        <v>11</v>
      </c>
      <c r="X703" s="1">
        <v>0</v>
      </c>
      <c r="Y703" s="3">
        <v>66</v>
      </c>
      <c r="Z703" s="1">
        <v>2582</v>
      </c>
      <c r="AA703" s="1">
        <v>0</v>
      </c>
      <c r="AB703" s="1">
        <v>1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1</v>
      </c>
      <c r="AI703" s="1">
        <v>0</v>
      </c>
      <c r="AJ703" s="1">
        <v>0</v>
      </c>
      <c r="AK703" s="1">
        <v>714</v>
      </c>
      <c r="AL703" s="1">
        <v>559</v>
      </c>
      <c r="AM703" s="1">
        <v>0</v>
      </c>
    </row>
    <row r="704" spans="1:39" x14ac:dyDescent="0.25">
      <c r="A704" s="4" t="s">
        <v>758</v>
      </c>
      <c r="B704" s="1">
        <v>1</v>
      </c>
      <c r="C704" s="1">
        <v>0</v>
      </c>
      <c r="D704" s="1">
        <v>43</v>
      </c>
      <c r="E704" s="1">
        <v>6</v>
      </c>
      <c r="F704" s="1">
        <v>0</v>
      </c>
      <c r="G704" s="1">
        <v>6</v>
      </c>
      <c r="H704" s="1">
        <v>2</v>
      </c>
      <c r="I704" s="1">
        <v>1</v>
      </c>
      <c r="J704" s="1">
        <v>1</v>
      </c>
      <c r="K704" s="1">
        <v>2</v>
      </c>
      <c r="L704" s="1">
        <v>1</v>
      </c>
      <c r="M704" s="1">
        <v>0</v>
      </c>
      <c r="N704" s="1">
        <v>3</v>
      </c>
      <c r="O704" s="1">
        <v>7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3</v>
      </c>
      <c r="W704" s="1">
        <v>11</v>
      </c>
      <c r="X704" s="1">
        <v>0</v>
      </c>
      <c r="Y704" s="3">
        <v>36</v>
      </c>
      <c r="Z704" s="1">
        <v>2196</v>
      </c>
      <c r="AA704" s="1">
        <v>0</v>
      </c>
      <c r="AB704" s="1">
        <v>1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1</v>
      </c>
      <c r="AK704" s="1">
        <v>15</v>
      </c>
      <c r="AL704" s="1">
        <v>14</v>
      </c>
      <c r="AM704" s="1">
        <v>0</v>
      </c>
    </row>
    <row r="705" spans="1:39" x14ac:dyDescent="0.25">
      <c r="A705" s="4" t="s">
        <v>759</v>
      </c>
      <c r="B705" s="1">
        <v>0</v>
      </c>
      <c r="C705" s="1">
        <v>0</v>
      </c>
      <c r="D705" s="1">
        <v>79</v>
      </c>
      <c r="E705" s="1">
        <v>597</v>
      </c>
      <c r="F705" s="1">
        <v>166</v>
      </c>
      <c r="G705" s="1">
        <v>597</v>
      </c>
      <c r="H705" s="1">
        <v>172</v>
      </c>
      <c r="I705" s="1">
        <v>166</v>
      </c>
      <c r="J705" s="1">
        <v>249</v>
      </c>
      <c r="K705" s="1">
        <v>1</v>
      </c>
      <c r="L705" s="1">
        <v>5</v>
      </c>
      <c r="M705" s="1">
        <v>6</v>
      </c>
      <c r="N705" s="1">
        <v>4</v>
      </c>
      <c r="O705" s="1">
        <v>3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3</v>
      </c>
      <c r="W705" s="1">
        <v>11</v>
      </c>
      <c r="X705" s="1">
        <v>0</v>
      </c>
      <c r="Y705" s="3">
        <v>55</v>
      </c>
      <c r="Z705" s="1">
        <v>2660</v>
      </c>
      <c r="AA705" s="1">
        <v>0</v>
      </c>
      <c r="AB705" s="1">
        <v>1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1</v>
      </c>
      <c r="AI705" s="1">
        <v>0</v>
      </c>
      <c r="AJ705" s="1">
        <v>0</v>
      </c>
      <c r="AK705" s="1">
        <v>1698</v>
      </c>
      <c r="AL705" s="1">
        <v>1449</v>
      </c>
      <c r="AM705" s="1">
        <v>0</v>
      </c>
    </row>
    <row r="706" spans="1:39" x14ac:dyDescent="0.25">
      <c r="A706" s="4" t="s">
        <v>97</v>
      </c>
      <c r="B706" s="1">
        <v>1</v>
      </c>
      <c r="C706" s="1">
        <v>0</v>
      </c>
      <c r="D706" s="1">
        <v>19</v>
      </c>
      <c r="E706" s="1">
        <v>7</v>
      </c>
      <c r="F706" s="1">
        <v>0</v>
      </c>
      <c r="G706" s="1">
        <v>12</v>
      </c>
      <c r="H706" s="1">
        <v>13</v>
      </c>
      <c r="I706" s="1">
        <v>7</v>
      </c>
      <c r="J706" s="1">
        <v>32</v>
      </c>
      <c r="K706" s="1">
        <v>5</v>
      </c>
      <c r="L706" s="1">
        <v>4</v>
      </c>
      <c r="M706" s="1">
        <v>1</v>
      </c>
      <c r="N706" s="1">
        <v>2</v>
      </c>
      <c r="O706" s="1">
        <v>9</v>
      </c>
      <c r="P706" s="1">
        <v>1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3</v>
      </c>
      <c r="W706" s="1">
        <v>11</v>
      </c>
      <c r="X706" s="1">
        <v>1</v>
      </c>
      <c r="Y706" s="3">
        <v>44</v>
      </c>
      <c r="Z706" s="1">
        <v>2856</v>
      </c>
      <c r="AA706" s="1">
        <v>0</v>
      </c>
      <c r="AB706" s="1">
        <v>1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1</v>
      </c>
      <c r="AI706" s="1">
        <v>0</v>
      </c>
      <c r="AJ706" s="1">
        <v>0</v>
      </c>
      <c r="AK706" s="1">
        <v>39</v>
      </c>
      <c r="AL706" s="1">
        <v>7</v>
      </c>
      <c r="AM706" s="1">
        <v>1</v>
      </c>
    </row>
    <row r="707" spans="1:39" x14ac:dyDescent="0.25">
      <c r="A707" s="4" t="s">
        <v>276</v>
      </c>
      <c r="B707" s="1">
        <v>0</v>
      </c>
      <c r="C707" s="1">
        <v>1</v>
      </c>
      <c r="D707" s="1">
        <v>99</v>
      </c>
      <c r="E707" s="1">
        <v>54</v>
      </c>
      <c r="F707" s="1">
        <v>0</v>
      </c>
      <c r="G707" s="1">
        <v>7</v>
      </c>
      <c r="H707" s="1">
        <v>0</v>
      </c>
      <c r="I707" s="1">
        <v>0</v>
      </c>
      <c r="J707" s="1">
        <v>4</v>
      </c>
      <c r="K707" s="1">
        <v>1</v>
      </c>
      <c r="L707" s="1">
        <v>2</v>
      </c>
      <c r="M707" s="1">
        <v>0</v>
      </c>
      <c r="N707" s="1">
        <v>3</v>
      </c>
      <c r="O707" s="1">
        <v>6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3</v>
      </c>
      <c r="W707" s="1">
        <v>11</v>
      </c>
      <c r="X707" s="1">
        <v>0</v>
      </c>
      <c r="Y707" s="3">
        <v>54</v>
      </c>
      <c r="Z707" s="1">
        <v>2180</v>
      </c>
      <c r="AA707" s="1">
        <v>0</v>
      </c>
      <c r="AB707" s="1">
        <v>1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1</v>
      </c>
      <c r="AI707" s="1">
        <v>0</v>
      </c>
      <c r="AJ707" s="1">
        <v>0</v>
      </c>
      <c r="AK707" s="1">
        <v>61</v>
      </c>
      <c r="AL707" s="1">
        <v>57</v>
      </c>
      <c r="AM707" s="1">
        <v>0</v>
      </c>
    </row>
    <row r="708" spans="1:39" x14ac:dyDescent="0.25">
      <c r="A708" s="4" t="s">
        <v>760</v>
      </c>
      <c r="B708" s="1">
        <v>0</v>
      </c>
      <c r="C708" s="1">
        <v>0</v>
      </c>
      <c r="D708" s="1">
        <v>62</v>
      </c>
      <c r="E708" s="1">
        <v>445</v>
      </c>
      <c r="F708" s="1">
        <v>25</v>
      </c>
      <c r="G708" s="1">
        <v>706</v>
      </c>
      <c r="H708" s="1">
        <v>80</v>
      </c>
      <c r="I708" s="1">
        <v>76</v>
      </c>
      <c r="J708" s="1">
        <v>48</v>
      </c>
      <c r="K708" s="1">
        <v>1</v>
      </c>
      <c r="L708" s="1">
        <v>6</v>
      </c>
      <c r="M708" s="1">
        <v>5</v>
      </c>
      <c r="N708" s="1">
        <v>12</v>
      </c>
      <c r="O708" s="1">
        <v>2</v>
      </c>
      <c r="P708" s="1">
        <v>0</v>
      </c>
      <c r="Q708" s="1">
        <v>0</v>
      </c>
      <c r="R708" s="1">
        <v>0</v>
      </c>
      <c r="S708" s="1">
        <v>1</v>
      </c>
      <c r="T708" s="1">
        <v>0</v>
      </c>
      <c r="U708" s="1">
        <v>0</v>
      </c>
      <c r="V708" s="1">
        <v>3</v>
      </c>
      <c r="W708" s="1">
        <v>11</v>
      </c>
      <c r="X708" s="1">
        <v>0</v>
      </c>
      <c r="Y708" s="3">
        <v>65</v>
      </c>
      <c r="Z708" s="1">
        <v>2377</v>
      </c>
      <c r="AA708" s="1">
        <v>0</v>
      </c>
      <c r="AB708" s="1">
        <v>1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1</v>
      </c>
      <c r="AI708" s="1">
        <v>0</v>
      </c>
      <c r="AJ708" s="1">
        <v>0</v>
      </c>
      <c r="AK708" s="1">
        <v>1332</v>
      </c>
      <c r="AL708" s="1">
        <v>1284</v>
      </c>
      <c r="AM708" s="1">
        <v>1</v>
      </c>
    </row>
    <row r="709" spans="1:39" x14ac:dyDescent="0.25">
      <c r="A709" s="4" t="s">
        <v>761</v>
      </c>
      <c r="B709" s="1">
        <v>0</v>
      </c>
      <c r="C709" s="1">
        <v>0</v>
      </c>
      <c r="D709" s="1">
        <v>41</v>
      </c>
      <c r="E709" s="1">
        <v>294</v>
      </c>
      <c r="F709" s="1">
        <v>142</v>
      </c>
      <c r="G709" s="1">
        <v>218</v>
      </c>
      <c r="H709" s="1">
        <v>164</v>
      </c>
      <c r="I709" s="1">
        <v>58</v>
      </c>
      <c r="J709" s="1">
        <v>151</v>
      </c>
      <c r="K709" s="1">
        <v>1</v>
      </c>
      <c r="L709" s="1">
        <v>3</v>
      </c>
      <c r="M709" s="1">
        <v>8</v>
      </c>
      <c r="N709" s="1">
        <v>11</v>
      </c>
      <c r="O709" s="1">
        <v>1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3</v>
      </c>
      <c r="W709" s="1">
        <v>11</v>
      </c>
      <c r="X709" s="1">
        <v>0</v>
      </c>
      <c r="Y709" s="3">
        <v>44</v>
      </c>
      <c r="Z709" s="1">
        <v>2314</v>
      </c>
      <c r="AA709" s="1">
        <v>1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1</v>
      </c>
      <c r="AJ709" s="1">
        <v>0</v>
      </c>
      <c r="AK709" s="1">
        <v>876</v>
      </c>
      <c r="AL709" s="1">
        <v>725</v>
      </c>
      <c r="AM709" s="1">
        <v>0</v>
      </c>
    </row>
    <row r="710" spans="1:39" x14ac:dyDescent="0.25">
      <c r="A710" s="4" t="s">
        <v>762</v>
      </c>
      <c r="B710" s="1">
        <v>2</v>
      </c>
      <c r="C710" s="1">
        <v>1</v>
      </c>
      <c r="D710" s="1">
        <v>60</v>
      </c>
      <c r="E710" s="1">
        <v>292</v>
      </c>
      <c r="F710" s="1">
        <v>3</v>
      </c>
      <c r="G710" s="1">
        <v>77</v>
      </c>
      <c r="H710" s="1">
        <v>10</v>
      </c>
      <c r="I710" s="1">
        <v>3</v>
      </c>
      <c r="J710" s="1">
        <v>26</v>
      </c>
      <c r="K710" s="1">
        <v>7</v>
      </c>
      <c r="L710" s="1">
        <v>6</v>
      </c>
      <c r="M710" s="1">
        <v>3</v>
      </c>
      <c r="N710" s="1">
        <v>5</v>
      </c>
      <c r="O710" s="1">
        <v>7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3</v>
      </c>
      <c r="W710" s="1">
        <v>11</v>
      </c>
      <c r="X710" s="1">
        <v>0</v>
      </c>
      <c r="Y710" s="3">
        <v>55</v>
      </c>
      <c r="Z710" s="1">
        <v>2420</v>
      </c>
      <c r="AA710" s="1">
        <v>0</v>
      </c>
      <c r="AB710" s="1">
        <v>1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1</v>
      </c>
      <c r="AJ710" s="1">
        <v>0</v>
      </c>
      <c r="AK710" s="1">
        <v>385</v>
      </c>
      <c r="AL710" s="1">
        <v>359</v>
      </c>
      <c r="AM710" s="1">
        <v>0</v>
      </c>
    </row>
    <row r="711" spans="1:39" x14ac:dyDescent="0.25">
      <c r="A711" s="4" t="s">
        <v>763</v>
      </c>
      <c r="B711" s="1">
        <v>0</v>
      </c>
      <c r="C711" s="1">
        <v>0</v>
      </c>
      <c r="D711" s="1">
        <v>17</v>
      </c>
      <c r="E711" s="1">
        <v>412</v>
      </c>
      <c r="F711" s="1">
        <v>22</v>
      </c>
      <c r="G711" s="1">
        <v>132</v>
      </c>
      <c r="H711" s="1">
        <v>59</v>
      </c>
      <c r="I711" s="1">
        <v>28</v>
      </c>
      <c r="J711" s="1">
        <v>183</v>
      </c>
      <c r="K711" s="1">
        <v>1</v>
      </c>
      <c r="L711" s="1">
        <v>11</v>
      </c>
      <c r="M711" s="1">
        <v>6</v>
      </c>
      <c r="N711" s="1">
        <v>8</v>
      </c>
      <c r="O711" s="1">
        <v>4</v>
      </c>
      <c r="P711" s="1">
        <v>0</v>
      </c>
      <c r="Q711" s="1">
        <v>0</v>
      </c>
      <c r="R711" s="1">
        <v>1</v>
      </c>
      <c r="S711" s="1">
        <v>0</v>
      </c>
      <c r="T711" s="1">
        <v>0</v>
      </c>
      <c r="U711" s="1">
        <v>0</v>
      </c>
      <c r="V711" s="1">
        <v>3</v>
      </c>
      <c r="W711" s="1">
        <v>11</v>
      </c>
      <c r="X711" s="1">
        <v>0</v>
      </c>
      <c r="Y711" s="3">
        <v>29</v>
      </c>
      <c r="Z711" s="1">
        <v>2599</v>
      </c>
      <c r="AA711" s="1">
        <v>0</v>
      </c>
      <c r="AB711" s="1">
        <v>0</v>
      </c>
      <c r="AC711" s="1">
        <v>0</v>
      </c>
      <c r="AD711" s="1">
        <v>1</v>
      </c>
      <c r="AE711" s="1">
        <v>0</v>
      </c>
      <c r="AF711" s="1">
        <v>0</v>
      </c>
      <c r="AG711" s="1">
        <v>0</v>
      </c>
      <c r="AH711" s="1">
        <v>1</v>
      </c>
      <c r="AI711" s="1">
        <v>0</v>
      </c>
      <c r="AJ711" s="1">
        <v>0</v>
      </c>
      <c r="AK711" s="1">
        <v>653</v>
      </c>
      <c r="AL711" s="1">
        <v>470</v>
      </c>
      <c r="AM711" s="1">
        <v>1</v>
      </c>
    </row>
    <row r="712" spans="1:39" x14ac:dyDescent="0.25">
      <c r="A712" s="4" t="s">
        <v>764</v>
      </c>
      <c r="B712" s="1">
        <v>1</v>
      </c>
      <c r="C712" s="1">
        <v>1</v>
      </c>
      <c r="D712" s="1">
        <v>24</v>
      </c>
      <c r="E712" s="1">
        <v>8</v>
      </c>
      <c r="F712" s="1">
        <v>0</v>
      </c>
      <c r="G712" s="1">
        <v>3</v>
      </c>
      <c r="H712" s="1">
        <v>0</v>
      </c>
      <c r="I712" s="1">
        <v>0</v>
      </c>
      <c r="J712" s="1">
        <v>0</v>
      </c>
      <c r="K712" s="1">
        <v>1</v>
      </c>
      <c r="L712" s="1">
        <v>0</v>
      </c>
      <c r="M712" s="1">
        <v>0</v>
      </c>
      <c r="N712" s="1">
        <v>3</v>
      </c>
      <c r="O712" s="1">
        <v>5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3</v>
      </c>
      <c r="W712" s="1">
        <v>11</v>
      </c>
      <c r="X712" s="1">
        <v>0</v>
      </c>
      <c r="Y712" s="3">
        <v>71</v>
      </c>
      <c r="Z712" s="1">
        <v>2434</v>
      </c>
      <c r="AA712" s="1">
        <v>1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1</v>
      </c>
      <c r="AK712" s="1">
        <v>11</v>
      </c>
      <c r="AL712" s="1">
        <v>11</v>
      </c>
      <c r="AM712" s="1">
        <v>0</v>
      </c>
    </row>
    <row r="713" spans="1:39" x14ac:dyDescent="0.25">
      <c r="A713" s="4" t="s">
        <v>765</v>
      </c>
      <c r="B713" s="1">
        <v>1</v>
      </c>
      <c r="C713" s="1">
        <v>1</v>
      </c>
      <c r="D713" s="1">
        <v>60</v>
      </c>
      <c r="E713" s="1">
        <v>349</v>
      </c>
      <c r="F713" s="1">
        <v>4</v>
      </c>
      <c r="G713" s="1">
        <v>78</v>
      </c>
      <c r="H713" s="1">
        <v>6</v>
      </c>
      <c r="I713" s="1">
        <v>0</v>
      </c>
      <c r="J713" s="1">
        <v>43</v>
      </c>
      <c r="K713" s="1">
        <v>8</v>
      </c>
      <c r="L713" s="1">
        <v>7</v>
      </c>
      <c r="M713" s="1">
        <v>2</v>
      </c>
      <c r="N713" s="1">
        <v>6</v>
      </c>
      <c r="O713" s="1">
        <v>8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3</v>
      </c>
      <c r="W713" s="1">
        <v>11</v>
      </c>
      <c r="X713" s="1">
        <v>0</v>
      </c>
      <c r="Y713" s="3">
        <v>67</v>
      </c>
      <c r="Z713" s="1">
        <v>2850</v>
      </c>
      <c r="AA713" s="1">
        <v>0</v>
      </c>
      <c r="AB713" s="1">
        <v>0</v>
      </c>
      <c r="AC713" s="1">
        <v>0</v>
      </c>
      <c r="AD713" s="1">
        <v>1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1</v>
      </c>
      <c r="AK713" s="1">
        <v>437</v>
      </c>
      <c r="AL713" s="1">
        <v>394</v>
      </c>
      <c r="AM713" s="1">
        <v>0</v>
      </c>
    </row>
    <row r="714" spans="1:39" x14ac:dyDescent="0.25">
      <c r="A714" s="4" t="s">
        <v>135</v>
      </c>
      <c r="B714" s="1">
        <v>1</v>
      </c>
      <c r="C714" s="1">
        <v>1</v>
      </c>
      <c r="D714" s="1">
        <v>57</v>
      </c>
      <c r="E714" s="1">
        <v>328</v>
      </c>
      <c r="F714" s="1">
        <v>9</v>
      </c>
      <c r="G714" s="1">
        <v>124</v>
      </c>
      <c r="H714" s="1">
        <v>12</v>
      </c>
      <c r="I714" s="1">
        <v>24</v>
      </c>
      <c r="J714" s="1">
        <v>109</v>
      </c>
      <c r="K714" s="1">
        <v>7</v>
      </c>
      <c r="L714" s="1">
        <v>4</v>
      </c>
      <c r="M714" s="1">
        <v>2</v>
      </c>
      <c r="N714" s="1">
        <v>10</v>
      </c>
      <c r="O714" s="1">
        <v>3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3</v>
      </c>
      <c r="W714" s="1">
        <v>11</v>
      </c>
      <c r="X714" s="1">
        <v>0</v>
      </c>
      <c r="Y714" s="3">
        <v>42</v>
      </c>
      <c r="Z714" s="1">
        <v>2541</v>
      </c>
      <c r="AA714" s="1">
        <v>0</v>
      </c>
      <c r="AB714" s="1">
        <v>1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1</v>
      </c>
      <c r="AI714" s="1">
        <v>0</v>
      </c>
      <c r="AJ714" s="1">
        <v>0</v>
      </c>
      <c r="AK714" s="1">
        <v>497</v>
      </c>
      <c r="AL714" s="1">
        <v>388</v>
      </c>
      <c r="AM714" s="1">
        <v>0</v>
      </c>
    </row>
    <row r="715" spans="1:39" x14ac:dyDescent="0.25">
      <c r="A715" s="4" t="s">
        <v>766</v>
      </c>
      <c r="B715" s="1">
        <v>1</v>
      </c>
      <c r="C715" s="1">
        <v>2</v>
      </c>
      <c r="D715" s="1">
        <v>74</v>
      </c>
      <c r="E715" s="1">
        <v>144</v>
      </c>
      <c r="F715" s="1">
        <v>2</v>
      </c>
      <c r="G715" s="1">
        <v>99</v>
      </c>
      <c r="H715" s="1">
        <v>7</v>
      </c>
      <c r="I715" s="1">
        <v>2</v>
      </c>
      <c r="J715" s="1">
        <v>30</v>
      </c>
      <c r="K715" s="1">
        <v>5</v>
      </c>
      <c r="L715" s="1">
        <v>6</v>
      </c>
      <c r="M715" s="1">
        <v>1</v>
      </c>
      <c r="N715" s="1">
        <v>4</v>
      </c>
      <c r="O715" s="1">
        <v>8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3</v>
      </c>
      <c r="W715" s="1">
        <v>11</v>
      </c>
      <c r="X715" s="1">
        <v>0</v>
      </c>
      <c r="Y715" s="3">
        <v>72</v>
      </c>
      <c r="Z715" s="1">
        <v>2415</v>
      </c>
      <c r="AA715" s="1">
        <v>1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1</v>
      </c>
      <c r="AK715" s="1">
        <v>254</v>
      </c>
      <c r="AL715" s="1">
        <v>224</v>
      </c>
      <c r="AM715" s="1">
        <v>0</v>
      </c>
    </row>
    <row r="716" spans="1:39" x14ac:dyDescent="0.25">
      <c r="A716" s="4" t="s">
        <v>767</v>
      </c>
      <c r="B716" s="1">
        <v>1</v>
      </c>
      <c r="C716" s="1">
        <v>1</v>
      </c>
      <c r="D716" s="1">
        <v>22</v>
      </c>
      <c r="E716" s="1">
        <v>1126</v>
      </c>
      <c r="F716" s="1">
        <v>28</v>
      </c>
      <c r="G716" s="1">
        <v>211</v>
      </c>
      <c r="H716" s="1">
        <v>37</v>
      </c>
      <c r="I716" s="1">
        <v>28</v>
      </c>
      <c r="J716" s="1">
        <v>42</v>
      </c>
      <c r="K716" s="1">
        <v>3</v>
      </c>
      <c r="L716" s="1">
        <v>4</v>
      </c>
      <c r="M716" s="1">
        <v>3</v>
      </c>
      <c r="N716" s="1">
        <v>4</v>
      </c>
      <c r="O716" s="1">
        <v>5</v>
      </c>
      <c r="P716" s="1">
        <v>0</v>
      </c>
      <c r="Q716" s="1">
        <v>1</v>
      </c>
      <c r="R716" s="1">
        <v>1</v>
      </c>
      <c r="S716" s="1">
        <v>1</v>
      </c>
      <c r="T716" s="1">
        <v>0</v>
      </c>
      <c r="U716" s="1">
        <v>0</v>
      </c>
      <c r="V716" s="1">
        <v>3</v>
      </c>
      <c r="W716" s="1">
        <v>11</v>
      </c>
      <c r="X716" s="1">
        <v>0</v>
      </c>
      <c r="Y716" s="3">
        <v>47</v>
      </c>
      <c r="Z716" s="1">
        <v>2422</v>
      </c>
      <c r="AA716" s="1">
        <v>1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1</v>
      </c>
      <c r="AI716" s="1">
        <v>0</v>
      </c>
      <c r="AJ716" s="1">
        <v>0</v>
      </c>
      <c r="AK716" s="1">
        <v>1430</v>
      </c>
      <c r="AL716" s="1">
        <v>1388</v>
      </c>
      <c r="AM716" s="1">
        <v>3</v>
      </c>
    </row>
    <row r="717" spans="1:39" x14ac:dyDescent="0.25">
      <c r="A717" s="4" t="s">
        <v>427</v>
      </c>
      <c r="B717" s="1">
        <v>0</v>
      </c>
      <c r="C717" s="1">
        <v>0</v>
      </c>
      <c r="D717" s="1">
        <v>46</v>
      </c>
      <c r="E717" s="1">
        <v>967</v>
      </c>
      <c r="F717" s="1">
        <v>0</v>
      </c>
      <c r="G717" s="1">
        <v>617</v>
      </c>
      <c r="H717" s="1">
        <v>43</v>
      </c>
      <c r="I717" s="1">
        <v>50</v>
      </c>
      <c r="J717" s="1">
        <v>0</v>
      </c>
      <c r="K717" s="1">
        <v>1</v>
      </c>
      <c r="L717" s="1">
        <v>4</v>
      </c>
      <c r="M717" s="1">
        <v>8</v>
      </c>
      <c r="N717" s="1">
        <v>13</v>
      </c>
      <c r="O717" s="1">
        <v>2</v>
      </c>
      <c r="P717" s="1">
        <v>0</v>
      </c>
      <c r="Q717" s="1">
        <v>1</v>
      </c>
      <c r="R717" s="1">
        <v>1</v>
      </c>
      <c r="S717" s="1">
        <v>1</v>
      </c>
      <c r="T717" s="1">
        <v>0</v>
      </c>
      <c r="U717" s="1">
        <v>0</v>
      </c>
      <c r="V717" s="1">
        <v>3</v>
      </c>
      <c r="W717" s="1">
        <v>11</v>
      </c>
      <c r="X717" s="1">
        <v>1</v>
      </c>
      <c r="Y717" s="3">
        <v>71</v>
      </c>
      <c r="Z717" s="1">
        <v>2220</v>
      </c>
      <c r="AA717" s="1">
        <v>0</v>
      </c>
      <c r="AB717" s="1">
        <v>1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1</v>
      </c>
      <c r="AI717" s="1">
        <v>0</v>
      </c>
      <c r="AJ717" s="1">
        <v>0</v>
      </c>
      <c r="AK717" s="1">
        <v>1677</v>
      </c>
      <c r="AL717" s="1">
        <v>1677</v>
      </c>
      <c r="AM717" s="1">
        <v>3</v>
      </c>
    </row>
    <row r="718" spans="1:39" x14ac:dyDescent="0.25">
      <c r="A718" s="4" t="s">
        <v>768</v>
      </c>
      <c r="B718" s="1">
        <v>0</v>
      </c>
      <c r="C718" s="1">
        <v>1</v>
      </c>
      <c r="D718" s="1">
        <v>69</v>
      </c>
      <c r="E718" s="1">
        <v>432</v>
      </c>
      <c r="F718" s="1">
        <v>79</v>
      </c>
      <c r="G718" s="1">
        <v>341</v>
      </c>
      <c r="H718" s="1">
        <v>177</v>
      </c>
      <c r="I718" s="1">
        <v>136</v>
      </c>
      <c r="J718" s="1">
        <v>170</v>
      </c>
      <c r="K718" s="1">
        <v>2</v>
      </c>
      <c r="L718" s="1">
        <v>8</v>
      </c>
      <c r="M718" s="1">
        <v>5</v>
      </c>
      <c r="N718" s="1">
        <v>4</v>
      </c>
      <c r="O718" s="1">
        <v>4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3</v>
      </c>
      <c r="W718" s="1">
        <v>11</v>
      </c>
      <c r="X718" s="1">
        <v>0</v>
      </c>
      <c r="Y718" s="3">
        <v>47</v>
      </c>
      <c r="Z718" s="1">
        <v>2616</v>
      </c>
      <c r="AA718" s="1">
        <v>0</v>
      </c>
      <c r="AB718" s="1">
        <v>1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1</v>
      </c>
      <c r="AI718" s="1">
        <v>0</v>
      </c>
      <c r="AJ718" s="1">
        <v>0</v>
      </c>
      <c r="AK718" s="1">
        <v>1165</v>
      </c>
      <c r="AL718" s="1">
        <v>995</v>
      </c>
      <c r="AM718" s="1">
        <v>0</v>
      </c>
    </row>
    <row r="719" spans="1:39" x14ac:dyDescent="0.25">
      <c r="A719" s="4" t="s">
        <v>769</v>
      </c>
      <c r="B719" s="1">
        <v>0</v>
      </c>
      <c r="C719" s="1">
        <v>1</v>
      </c>
      <c r="D719" s="1">
        <v>29</v>
      </c>
      <c r="E719" s="1">
        <v>138</v>
      </c>
      <c r="F719" s="1">
        <v>39</v>
      </c>
      <c r="G719" s="1">
        <v>63</v>
      </c>
      <c r="H719" s="1">
        <v>55</v>
      </c>
      <c r="I719" s="1">
        <v>18</v>
      </c>
      <c r="J719" s="1">
        <v>21</v>
      </c>
      <c r="K719" s="1">
        <v>1</v>
      </c>
      <c r="L719" s="1">
        <v>4</v>
      </c>
      <c r="M719" s="1">
        <v>1</v>
      </c>
      <c r="N719" s="1">
        <v>7</v>
      </c>
      <c r="O719" s="1">
        <v>2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3</v>
      </c>
      <c r="W719" s="1">
        <v>11</v>
      </c>
      <c r="X719" s="1">
        <v>0</v>
      </c>
      <c r="Y719" s="3">
        <v>68</v>
      </c>
      <c r="Z719" s="1">
        <v>2185</v>
      </c>
      <c r="AA719" s="1">
        <v>0</v>
      </c>
      <c r="AB719" s="1">
        <v>0</v>
      </c>
      <c r="AC719" s="1">
        <v>0</v>
      </c>
      <c r="AD719" s="1">
        <v>1</v>
      </c>
      <c r="AE719" s="1">
        <v>0</v>
      </c>
      <c r="AF719" s="1">
        <v>0</v>
      </c>
      <c r="AG719" s="1">
        <v>0</v>
      </c>
      <c r="AH719" s="1">
        <v>0</v>
      </c>
      <c r="AI719" s="1">
        <v>1</v>
      </c>
      <c r="AJ719" s="1">
        <v>0</v>
      </c>
      <c r="AK719" s="1">
        <v>313</v>
      </c>
      <c r="AL719" s="1">
        <v>292</v>
      </c>
      <c r="AM719" s="1">
        <v>0</v>
      </c>
    </row>
    <row r="720" spans="1:39" x14ac:dyDescent="0.25">
      <c r="A720" s="4" t="s">
        <v>770</v>
      </c>
      <c r="B720" s="1">
        <v>1</v>
      </c>
      <c r="C720" s="1">
        <v>0</v>
      </c>
      <c r="D720" s="1">
        <v>37</v>
      </c>
      <c r="E720" s="1">
        <v>0</v>
      </c>
      <c r="F720" s="1">
        <v>0</v>
      </c>
      <c r="G720" s="1">
        <v>1</v>
      </c>
      <c r="H720" s="1">
        <v>7</v>
      </c>
      <c r="I720" s="1">
        <v>4</v>
      </c>
      <c r="J720" s="1">
        <v>6</v>
      </c>
      <c r="K720" s="1">
        <v>1</v>
      </c>
      <c r="L720" s="1">
        <v>1</v>
      </c>
      <c r="M720" s="1">
        <v>0</v>
      </c>
      <c r="N720" s="1">
        <v>2</v>
      </c>
      <c r="O720" s="1">
        <v>7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3</v>
      </c>
      <c r="W720" s="1">
        <v>11</v>
      </c>
      <c r="X720" s="1">
        <v>0</v>
      </c>
      <c r="Y720" s="3">
        <v>31</v>
      </c>
      <c r="Z720" s="1">
        <v>2627</v>
      </c>
      <c r="AA720" s="1">
        <v>0</v>
      </c>
      <c r="AB720" s="1">
        <v>1</v>
      </c>
      <c r="AC720" s="1">
        <v>0</v>
      </c>
      <c r="AD720" s="1">
        <v>0</v>
      </c>
      <c r="AE720" s="1">
        <v>0</v>
      </c>
      <c r="AF720" s="1">
        <v>0</v>
      </c>
      <c r="AG720" s="1">
        <v>1</v>
      </c>
      <c r="AH720" s="1">
        <v>0</v>
      </c>
      <c r="AI720" s="1">
        <v>0</v>
      </c>
      <c r="AJ720" s="1">
        <v>0</v>
      </c>
      <c r="AK720" s="1">
        <v>12</v>
      </c>
      <c r="AL720" s="1">
        <v>6</v>
      </c>
      <c r="AM720" s="1">
        <v>0</v>
      </c>
    </row>
    <row r="721" spans="1:39" x14ac:dyDescent="0.25">
      <c r="A721" s="4" t="s">
        <v>771</v>
      </c>
      <c r="B721" s="1">
        <v>0</v>
      </c>
      <c r="C721" s="1">
        <v>1</v>
      </c>
      <c r="D721" s="1">
        <v>26</v>
      </c>
      <c r="E721" s="1">
        <v>509</v>
      </c>
      <c r="F721" s="1">
        <v>133</v>
      </c>
      <c r="G721" s="1">
        <v>497</v>
      </c>
      <c r="H721" s="1">
        <v>78</v>
      </c>
      <c r="I721" s="1">
        <v>24</v>
      </c>
      <c r="J721" s="1">
        <v>97</v>
      </c>
      <c r="K721" s="1">
        <v>2</v>
      </c>
      <c r="L721" s="1">
        <v>7</v>
      </c>
      <c r="M721" s="1">
        <v>5</v>
      </c>
      <c r="N721" s="1">
        <v>6</v>
      </c>
      <c r="O721" s="1">
        <v>4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3</v>
      </c>
      <c r="W721" s="1">
        <v>11</v>
      </c>
      <c r="X721" s="1">
        <v>0</v>
      </c>
      <c r="Y721" s="3">
        <v>51</v>
      </c>
      <c r="Z721" s="1">
        <v>2848</v>
      </c>
      <c r="AA721" s="1">
        <v>0</v>
      </c>
      <c r="AB721" s="1">
        <v>0</v>
      </c>
      <c r="AC721" s="1">
        <v>0</v>
      </c>
      <c r="AD721" s="1">
        <v>1</v>
      </c>
      <c r="AE721" s="1">
        <v>0</v>
      </c>
      <c r="AF721" s="1">
        <v>0</v>
      </c>
      <c r="AG721" s="1">
        <v>0</v>
      </c>
      <c r="AH721" s="1">
        <v>1</v>
      </c>
      <c r="AI721" s="1">
        <v>0</v>
      </c>
      <c r="AJ721" s="1">
        <v>0</v>
      </c>
      <c r="AK721" s="1">
        <v>1241</v>
      </c>
      <c r="AL721" s="1">
        <v>1144</v>
      </c>
      <c r="AM721" s="1">
        <v>0</v>
      </c>
    </row>
    <row r="722" spans="1:39" x14ac:dyDescent="0.25">
      <c r="A722" s="4" t="s">
        <v>772</v>
      </c>
      <c r="B722" s="1">
        <v>0</v>
      </c>
      <c r="C722" s="1">
        <v>1</v>
      </c>
      <c r="D722" s="1">
        <v>8</v>
      </c>
      <c r="E722" s="1">
        <v>948</v>
      </c>
      <c r="F722" s="1">
        <v>10</v>
      </c>
      <c r="G722" s="1">
        <v>86</v>
      </c>
      <c r="H722" s="1">
        <v>13</v>
      </c>
      <c r="I722" s="1">
        <v>21</v>
      </c>
      <c r="J722" s="1">
        <v>21</v>
      </c>
      <c r="K722" s="1">
        <v>4</v>
      </c>
      <c r="L722" s="1">
        <v>6</v>
      </c>
      <c r="M722" s="1">
        <v>9</v>
      </c>
      <c r="N722" s="1">
        <v>11</v>
      </c>
      <c r="O722" s="1">
        <v>5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3</v>
      </c>
      <c r="W722" s="1">
        <v>11</v>
      </c>
      <c r="X722" s="1">
        <v>0</v>
      </c>
      <c r="Y722" s="3">
        <v>67</v>
      </c>
      <c r="Z722" s="1">
        <v>2622</v>
      </c>
      <c r="AA722" s="1">
        <v>0</v>
      </c>
      <c r="AB722" s="1">
        <v>0</v>
      </c>
      <c r="AC722" s="1">
        <v>1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1</v>
      </c>
      <c r="AK722" s="1">
        <v>1078</v>
      </c>
      <c r="AL722" s="1">
        <v>1057</v>
      </c>
      <c r="AM722" s="1">
        <v>0</v>
      </c>
    </row>
    <row r="723" spans="1:39" x14ac:dyDescent="0.25">
      <c r="A723" s="4" t="s">
        <v>773</v>
      </c>
      <c r="B723" s="1">
        <v>1</v>
      </c>
      <c r="C723" s="1">
        <v>1</v>
      </c>
      <c r="D723" s="1">
        <v>26</v>
      </c>
      <c r="E723" s="1">
        <v>39</v>
      </c>
      <c r="F723" s="1">
        <v>2</v>
      </c>
      <c r="G723" s="1">
        <v>25</v>
      </c>
      <c r="H723" s="1">
        <v>4</v>
      </c>
      <c r="I723" s="1">
        <v>3</v>
      </c>
      <c r="J723" s="1">
        <v>24</v>
      </c>
      <c r="K723" s="1">
        <v>2</v>
      </c>
      <c r="L723" s="1">
        <v>3</v>
      </c>
      <c r="M723" s="1">
        <v>0</v>
      </c>
      <c r="N723" s="1">
        <v>3</v>
      </c>
      <c r="O723" s="1">
        <v>8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3</v>
      </c>
      <c r="W723" s="1">
        <v>11</v>
      </c>
      <c r="X723" s="1">
        <v>0</v>
      </c>
      <c r="Y723" s="3">
        <v>64</v>
      </c>
      <c r="Z723" s="1">
        <v>2639</v>
      </c>
      <c r="AA723" s="1">
        <v>0</v>
      </c>
      <c r="AB723" s="1">
        <v>0</v>
      </c>
      <c r="AC723" s="1">
        <v>0</v>
      </c>
      <c r="AD723" s="1">
        <v>1</v>
      </c>
      <c r="AE723" s="1">
        <v>0</v>
      </c>
      <c r="AF723" s="1">
        <v>0</v>
      </c>
      <c r="AG723" s="1">
        <v>0</v>
      </c>
      <c r="AH723" s="1">
        <v>0</v>
      </c>
      <c r="AI723" s="1">
        <v>1</v>
      </c>
      <c r="AJ723" s="1">
        <v>0</v>
      </c>
      <c r="AK723" s="1">
        <v>73</v>
      </c>
      <c r="AL723" s="1">
        <v>49</v>
      </c>
      <c r="AM723" s="1">
        <v>0</v>
      </c>
    </row>
    <row r="724" spans="1:39" x14ac:dyDescent="0.25">
      <c r="A724" s="4" t="s">
        <v>774</v>
      </c>
      <c r="B724" s="1">
        <v>1</v>
      </c>
      <c r="C724" s="1">
        <v>2</v>
      </c>
      <c r="D724" s="1">
        <v>79</v>
      </c>
      <c r="E724" s="1">
        <v>28</v>
      </c>
      <c r="F724" s="1">
        <v>1</v>
      </c>
      <c r="G724" s="1">
        <v>21</v>
      </c>
      <c r="H724" s="1">
        <v>3</v>
      </c>
      <c r="I724" s="1">
        <v>0</v>
      </c>
      <c r="J724" s="1">
        <v>10</v>
      </c>
      <c r="K724" s="1">
        <v>3</v>
      </c>
      <c r="L724" s="1">
        <v>2</v>
      </c>
      <c r="M724" s="1">
        <v>1</v>
      </c>
      <c r="N724" s="1">
        <v>3</v>
      </c>
      <c r="O724" s="1">
        <v>5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3</v>
      </c>
      <c r="W724" s="1">
        <v>11</v>
      </c>
      <c r="X724" s="1">
        <v>0</v>
      </c>
      <c r="Y724" s="3">
        <v>70</v>
      </c>
      <c r="Z724" s="1">
        <v>2338</v>
      </c>
      <c r="AA724" s="1">
        <v>0</v>
      </c>
      <c r="AB724" s="1">
        <v>0</v>
      </c>
      <c r="AC724" s="1">
        <v>1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>
        <v>53</v>
      </c>
      <c r="AL724" s="1">
        <v>43</v>
      </c>
      <c r="AM724" s="1">
        <v>0</v>
      </c>
    </row>
    <row r="725" spans="1:39" x14ac:dyDescent="0.25">
      <c r="A725" s="4" t="s">
        <v>775</v>
      </c>
      <c r="B725" s="1">
        <v>1</v>
      </c>
      <c r="C725" s="1">
        <v>0</v>
      </c>
      <c r="D725" s="1">
        <v>71</v>
      </c>
      <c r="E725" s="1">
        <v>13</v>
      </c>
      <c r="F725" s="1">
        <v>11</v>
      </c>
      <c r="G725" s="1">
        <v>24</v>
      </c>
      <c r="H725" s="1">
        <v>13</v>
      </c>
      <c r="I725" s="1">
        <v>8</v>
      </c>
      <c r="J725" s="1">
        <v>40</v>
      </c>
      <c r="K725" s="1">
        <v>2</v>
      </c>
      <c r="L725" s="1">
        <v>3</v>
      </c>
      <c r="M725" s="1">
        <v>0</v>
      </c>
      <c r="N725" s="1">
        <v>4</v>
      </c>
      <c r="O725" s="1">
        <v>6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3</v>
      </c>
      <c r="W725" s="1">
        <v>11</v>
      </c>
      <c r="X725" s="1">
        <v>0</v>
      </c>
      <c r="Y725" s="3">
        <v>42</v>
      </c>
      <c r="Z725" s="1">
        <v>2491</v>
      </c>
      <c r="AA725" s="1">
        <v>0</v>
      </c>
      <c r="AB725" s="1">
        <v>0</v>
      </c>
      <c r="AC725" s="1">
        <v>0</v>
      </c>
      <c r="AD725" s="1">
        <v>1</v>
      </c>
      <c r="AE725" s="1">
        <v>0</v>
      </c>
      <c r="AF725" s="1">
        <v>1</v>
      </c>
      <c r="AG725" s="1">
        <v>0</v>
      </c>
      <c r="AH725" s="1">
        <v>0</v>
      </c>
      <c r="AI725" s="1">
        <v>0</v>
      </c>
      <c r="AJ725" s="1">
        <v>0</v>
      </c>
      <c r="AK725" s="1">
        <v>69</v>
      </c>
      <c r="AL725" s="1">
        <v>29</v>
      </c>
      <c r="AM725" s="1">
        <v>0</v>
      </c>
    </row>
    <row r="726" spans="1:39" x14ac:dyDescent="0.25">
      <c r="A726" s="4" t="s">
        <v>776</v>
      </c>
      <c r="B726" s="1">
        <v>0</v>
      </c>
      <c r="C726" s="1">
        <v>0</v>
      </c>
      <c r="D726" s="1">
        <v>83</v>
      </c>
      <c r="E726" s="1">
        <v>307</v>
      </c>
      <c r="F726" s="1">
        <v>26</v>
      </c>
      <c r="G726" s="1">
        <v>360</v>
      </c>
      <c r="H726" s="1">
        <v>138</v>
      </c>
      <c r="I726" s="1">
        <v>31</v>
      </c>
      <c r="J726" s="1">
        <v>40</v>
      </c>
      <c r="K726" s="1">
        <v>1</v>
      </c>
      <c r="L726" s="1">
        <v>6</v>
      </c>
      <c r="M726" s="1">
        <v>9</v>
      </c>
      <c r="N726" s="1">
        <v>5</v>
      </c>
      <c r="O726" s="1">
        <v>3</v>
      </c>
      <c r="P726" s="1">
        <v>0</v>
      </c>
      <c r="Q726" s="1">
        <v>0</v>
      </c>
      <c r="R726" s="1">
        <v>0</v>
      </c>
      <c r="S726" s="1">
        <v>1</v>
      </c>
      <c r="T726" s="1">
        <v>0</v>
      </c>
      <c r="U726" s="1">
        <v>0</v>
      </c>
      <c r="V726" s="1">
        <v>3</v>
      </c>
      <c r="W726" s="1">
        <v>11</v>
      </c>
      <c r="X726" s="1">
        <v>0</v>
      </c>
      <c r="Y726" s="3">
        <v>56</v>
      </c>
      <c r="Z726" s="1">
        <v>2314</v>
      </c>
      <c r="AA726" s="1">
        <v>0</v>
      </c>
      <c r="AB726" s="1">
        <v>1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1</v>
      </c>
      <c r="AI726" s="1">
        <v>0</v>
      </c>
      <c r="AJ726" s="1">
        <v>0</v>
      </c>
      <c r="AK726" s="1">
        <v>862</v>
      </c>
      <c r="AL726" s="1">
        <v>822</v>
      </c>
      <c r="AM726" s="1">
        <v>1</v>
      </c>
    </row>
    <row r="727" spans="1:39" x14ac:dyDescent="0.25">
      <c r="A727" s="4" t="s">
        <v>777</v>
      </c>
      <c r="B727" s="1">
        <v>0</v>
      </c>
      <c r="C727" s="1">
        <v>0</v>
      </c>
      <c r="D727" s="1">
        <v>57</v>
      </c>
      <c r="E727" s="1">
        <v>901</v>
      </c>
      <c r="F727" s="1">
        <v>31</v>
      </c>
      <c r="G727" s="1">
        <v>345</v>
      </c>
      <c r="H727" s="1">
        <v>75</v>
      </c>
      <c r="I727" s="1">
        <v>31</v>
      </c>
      <c r="J727" s="1">
        <v>191</v>
      </c>
      <c r="K727" s="1">
        <v>1</v>
      </c>
      <c r="L727" s="1">
        <v>4</v>
      </c>
      <c r="M727" s="1">
        <v>4</v>
      </c>
      <c r="N727" s="1">
        <v>11</v>
      </c>
      <c r="O727" s="1">
        <v>1</v>
      </c>
      <c r="P727" s="1">
        <v>0</v>
      </c>
      <c r="Q727" s="1">
        <v>0</v>
      </c>
      <c r="R727" s="1">
        <v>1</v>
      </c>
      <c r="S727" s="1">
        <v>0</v>
      </c>
      <c r="T727" s="1">
        <v>0</v>
      </c>
      <c r="U727" s="1">
        <v>0</v>
      </c>
      <c r="V727" s="1">
        <v>3</v>
      </c>
      <c r="W727" s="1">
        <v>11</v>
      </c>
      <c r="X727" s="1">
        <v>0</v>
      </c>
      <c r="Y727" s="3">
        <v>68</v>
      </c>
      <c r="Z727" s="1">
        <v>2572</v>
      </c>
      <c r="AA727" s="1">
        <v>0</v>
      </c>
      <c r="AB727" s="1">
        <v>0</v>
      </c>
      <c r="AC727" s="1">
        <v>0</v>
      </c>
      <c r="AD727" s="1">
        <v>1</v>
      </c>
      <c r="AE727" s="1">
        <v>0</v>
      </c>
      <c r="AF727" s="1">
        <v>0</v>
      </c>
      <c r="AG727" s="1">
        <v>0</v>
      </c>
      <c r="AH727" s="1">
        <v>1</v>
      </c>
      <c r="AI727" s="1">
        <v>0</v>
      </c>
      <c r="AJ727" s="1">
        <v>0</v>
      </c>
      <c r="AK727" s="1">
        <v>1383</v>
      </c>
      <c r="AL727" s="1">
        <v>1192</v>
      </c>
      <c r="AM727" s="1">
        <v>1</v>
      </c>
    </row>
    <row r="728" spans="1:39" x14ac:dyDescent="0.25">
      <c r="A728" s="4" t="s">
        <v>778</v>
      </c>
      <c r="B728" s="1">
        <v>1</v>
      </c>
      <c r="C728" s="1">
        <v>0</v>
      </c>
      <c r="D728" s="1">
        <v>37</v>
      </c>
      <c r="E728" s="1">
        <v>2</v>
      </c>
      <c r="F728" s="1">
        <v>5</v>
      </c>
      <c r="G728" s="1">
        <v>12</v>
      </c>
      <c r="H728" s="1">
        <v>4</v>
      </c>
      <c r="I728" s="1">
        <v>8</v>
      </c>
      <c r="J728" s="1">
        <v>7</v>
      </c>
      <c r="K728" s="1">
        <v>3</v>
      </c>
      <c r="L728" s="1">
        <v>2</v>
      </c>
      <c r="M728" s="1">
        <v>0</v>
      </c>
      <c r="N728" s="1">
        <v>4</v>
      </c>
      <c r="O728" s="1">
        <v>5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3</v>
      </c>
      <c r="W728" s="1">
        <v>11</v>
      </c>
      <c r="X728" s="1">
        <v>0</v>
      </c>
      <c r="Y728" s="3">
        <v>45</v>
      </c>
      <c r="Z728" s="1">
        <v>2361</v>
      </c>
      <c r="AA728" s="1">
        <v>0</v>
      </c>
      <c r="AB728" s="1">
        <v>1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  <c r="AI728" s="1">
        <v>0</v>
      </c>
      <c r="AJ728" s="1">
        <v>0</v>
      </c>
      <c r="AK728" s="1">
        <v>31</v>
      </c>
      <c r="AL728" s="1">
        <v>24</v>
      </c>
      <c r="AM728" s="1">
        <v>0</v>
      </c>
    </row>
    <row r="729" spans="1:39" x14ac:dyDescent="0.25">
      <c r="A729" s="4" t="s">
        <v>779</v>
      </c>
      <c r="B729" s="1">
        <v>0</v>
      </c>
      <c r="C729" s="1">
        <v>0</v>
      </c>
      <c r="D729" s="1">
        <v>30</v>
      </c>
      <c r="E729" s="1">
        <v>283</v>
      </c>
      <c r="F729" s="1">
        <v>17</v>
      </c>
      <c r="G729" s="1">
        <v>372</v>
      </c>
      <c r="H729" s="1">
        <v>138</v>
      </c>
      <c r="I729" s="1">
        <v>106</v>
      </c>
      <c r="J729" s="1">
        <v>44</v>
      </c>
      <c r="K729" s="1">
        <v>1</v>
      </c>
      <c r="L729" s="1">
        <v>3</v>
      </c>
      <c r="M729" s="1">
        <v>8</v>
      </c>
      <c r="N729" s="1">
        <v>12</v>
      </c>
      <c r="O729" s="1">
        <v>1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3</v>
      </c>
      <c r="W729" s="1">
        <v>11</v>
      </c>
      <c r="X729" s="1">
        <v>0</v>
      </c>
      <c r="Y729" s="3">
        <v>25</v>
      </c>
      <c r="Z729" s="1">
        <v>2271</v>
      </c>
      <c r="AA729" s="1">
        <v>0</v>
      </c>
      <c r="AB729" s="1">
        <v>0</v>
      </c>
      <c r="AC729" s="1">
        <v>1</v>
      </c>
      <c r="AD729" s="1">
        <v>0</v>
      </c>
      <c r="AE729" s="1">
        <v>0</v>
      </c>
      <c r="AF729" s="1">
        <v>0</v>
      </c>
      <c r="AG729" s="1">
        <v>0</v>
      </c>
      <c r="AH729" s="1">
        <v>1</v>
      </c>
      <c r="AI729" s="1">
        <v>0</v>
      </c>
      <c r="AJ729" s="1">
        <v>0</v>
      </c>
      <c r="AK729" s="1">
        <v>916</v>
      </c>
      <c r="AL729" s="1">
        <v>872</v>
      </c>
      <c r="AM729" s="1">
        <v>0</v>
      </c>
    </row>
    <row r="730" spans="1:39" x14ac:dyDescent="0.25">
      <c r="A730" s="4" t="s">
        <v>780</v>
      </c>
      <c r="B730" s="1">
        <v>1</v>
      </c>
      <c r="C730" s="1">
        <v>0</v>
      </c>
      <c r="D730" s="1">
        <v>34</v>
      </c>
      <c r="E730" s="1">
        <v>4</v>
      </c>
      <c r="F730" s="1">
        <v>3</v>
      </c>
      <c r="G730" s="1">
        <v>7</v>
      </c>
      <c r="H730" s="1">
        <v>0</v>
      </c>
      <c r="I730" s="1">
        <v>3</v>
      </c>
      <c r="J730" s="1">
        <v>11</v>
      </c>
      <c r="K730" s="1">
        <v>1</v>
      </c>
      <c r="L730" s="1">
        <v>1</v>
      </c>
      <c r="M730" s="1">
        <v>0</v>
      </c>
      <c r="N730" s="1">
        <v>2</v>
      </c>
      <c r="O730" s="1">
        <v>7</v>
      </c>
      <c r="P730" s="1">
        <v>1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3</v>
      </c>
      <c r="W730" s="1">
        <v>11</v>
      </c>
      <c r="X730" s="1">
        <v>0</v>
      </c>
      <c r="Y730" s="3">
        <v>50</v>
      </c>
      <c r="Z730" s="1">
        <v>2446</v>
      </c>
      <c r="AA730" s="1">
        <v>0</v>
      </c>
      <c r="AB730" s="1">
        <v>0</v>
      </c>
      <c r="AC730" s="1">
        <v>1</v>
      </c>
      <c r="AD730" s="1">
        <v>0</v>
      </c>
      <c r="AE730" s="1">
        <v>0</v>
      </c>
      <c r="AF730" s="1">
        <v>0</v>
      </c>
      <c r="AG730" s="1">
        <v>0</v>
      </c>
      <c r="AH730" s="1">
        <v>1</v>
      </c>
      <c r="AI730" s="1">
        <v>0</v>
      </c>
      <c r="AJ730" s="1">
        <v>0</v>
      </c>
      <c r="AK730" s="1">
        <v>17</v>
      </c>
      <c r="AL730" s="1">
        <v>6</v>
      </c>
      <c r="AM730" s="1">
        <v>1</v>
      </c>
    </row>
    <row r="731" spans="1:39" x14ac:dyDescent="0.25">
      <c r="A731" s="4" t="s">
        <v>781</v>
      </c>
      <c r="B731" s="1">
        <v>0</v>
      </c>
      <c r="C731" s="1">
        <v>0</v>
      </c>
      <c r="D731" s="1">
        <v>0</v>
      </c>
      <c r="E731" s="1">
        <v>769</v>
      </c>
      <c r="F731" s="1">
        <v>80</v>
      </c>
      <c r="G731" s="1">
        <v>252</v>
      </c>
      <c r="H731" s="1">
        <v>15</v>
      </c>
      <c r="I731" s="1">
        <v>34</v>
      </c>
      <c r="J731" s="1">
        <v>65</v>
      </c>
      <c r="K731" s="1">
        <v>1</v>
      </c>
      <c r="L731" s="1">
        <v>10</v>
      </c>
      <c r="M731" s="1">
        <v>10</v>
      </c>
      <c r="N731" s="1">
        <v>7</v>
      </c>
      <c r="O731" s="1">
        <v>6</v>
      </c>
      <c r="P731" s="1">
        <v>1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3</v>
      </c>
      <c r="W731" s="1">
        <v>11</v>
      </c>
      <c r="X731" s="1">
        <v>1</v>
      </c>
      <c r="Y731" s="3">
        <v>66</v>
      </c>
      <c r="Z731" s="1">
        <v>2310</v>
      </c>
      <c r="AA731" s="1">
        <v>0</v>
      </c>
      <c r="AB731" s="1">
        <v>1</v>
      </c>
      <c r="AC731" s="1">
        <v>0</v>
      </c>
      <c r="AD731" s="1">
        <v>0</v>
      </c>
      <c r="AE731" s="1">
        <v>0</v>
      </c>
      <c r="AF731" s="1">
        <v>1</v>
      </c>
      <c r="AG731" s="1">
        <v>0</v>
      </c>
      <c r="AH731" s="1">
        <v>0</v>
      </c>
      <c r="AI731" s="1">
        <v>0</v>
      </c>
      <c r="AJ731" s="1">
        <v>0</v>
      </c>
      <c r="AK731" s="1">
        <v>1150</v>
      </c>
      <c r="AL731" s="1">
        <v>1085</v>
      </c>
      <c r="AM731" s="1">
        <v>1</v>
      </c>
    </row>
    <row r="732" spans="1:39" x14ac:dyDescent="0.25">
      <c r="A732" s="4" t="s">
        <v>782</v>
      </c>
      <c r="B732" s="1">
        <v>0</v>
      </c>
      <c r="C732" s="1">
        <v>0</v>
      </c>
      <c r="D732" s="1">
        <v>89</v>
      </c>
      <c r="E732" s="1">
        <v>518</v>
      </c>
      <c r="F732" s="1">
        <v>42</v>
      </c>
      <c r="G732" s="1">
        <v>742</v>
      </c>
      <c r="H732" s="1">
        <v>55</v>
      </c>
      <c r="I732" s="1">
        <v>56</v>
      </c>
      <c r="J732" s="1">
        <v>84</v>
      </c>
      <c r="K732" s="1">
        <v>1</v>
      </c>
      <c r="L732" s="1">
        <v>6</v>
      </c>
      <c r="M732" s="1">
        <v>10</v>
      </c>
      <c r="N732" s="1">
        <v>5</v>
      </c>
      <c r="O732" s="1">
        <v>2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3</v>
      </c>
      <c r="W732" s="1">
        <v>11</v>
      </c>
      <c r="X732" s="1">
        <v>0</v>
      </c>
      <c r="Y732" s="3">
        <v>48</v>
      </c>
      <c r="Z732" s="1">
        <v>2339</v>
      </c>
      <c r="AA732" s="1">
        <v>0</v>
      </c>
      <c r="AB732" s="1">
        <v>0</v>
      </c>
      <c r="AC732" s="1">
        <v>0</v>
      </c>
      <c r="AD732" s="1">
        <v>1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1</v>
      </c>
      <c r="AK732" s="1">
        <v>1413</v>
      </c>
      <c r="AL732" s="1">
        <v>1329</v>
      </c>
      <c r="AM732" s="1">
        <v>0</v>
      </c>
    </row>
    <row r="733" spans="1:39" x14ac:dyDescent="0.25">
      <c r="A733" s="4" t="s">
        <v>783</v>
      </c>
      <c r="B733" s="1">
        <v>0</v>
      </c>
      <c r="C733" s="1">
        <v>1</v>
      </c>
      <c r="D733" s="1">
        <v>92</v>
      </c>
      <c r="E733" s="1">
        <v>350</v>
      </c>
      <c r="F733" s="1">
        <v>8</v>
      </c>
      <c r="G733" s="1">
        <v>66</v>
      </c>
      <c r="H733" s="1">
        <v>17</v>
      </c>
      <c r="I733" s="1">
        <v>4</v>
      </c>
      <c r="J733" s="1">
        <v>4</v>
      </c>
      <c r="K733" s="1">
        <v>2</v>
      </c>
      <c r="L733" s="1">
        <v>3</v>
      </c>
      <c r="M733" s="1">
        <v>2</v>
      </c>
      <c r="N733" s="1">
        <v>10</v>
      </c>
      <c r="O733" s="1">
        <v>3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3</v>
      </c>
      <c r="W733" s="1">
        <v>11</v>
      </c>
      <c r="X733" s="1">
        <v>0</v>
      </c>
      <c r="Y733" s="3">
        <v>62</v>
      </c>
      <c r="Z733" s="1">
        <v>2428</v>
      </c>
      <c r="AA733" s="1">
        <v>0</v>
      </c>
      <c r="AB733" s="1">
        <v>0</v>
      </c>
      <c r="AC733" s="1">
        <v>0</v>
      </c>
      <c r="AD733" s="1">
        <v>1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1</v>
      </c>
      <c r="AK733" s="1">
        <v>445</v>
      </c>
      <c r="AL733" s="1">
        <v>441</v>
      </c>
      <c r="AM733" s="1">
        <v>0</v>
      </c>
    </row>
    <row r="734" spans="1:39" x14ac:dyDescent="0.25">
      <c r="A734" s="4" t="s">
        <v>702</v>
      </c>
      <c r="B734" s="1">
        <v>0</v>
      </c>
      <c r="C734" s="1">
        <v>1</v>
      </c>
      <c r="D734" s="1">
        <v>87</v>
      </c>
      <c r="E734" s="1">
        <v>445</v>
      </c>
      <c r="F734" s="1">
        <v>53</v>
      </c>
      <c r="G734" s="1">
        <v>213</v>
      </c>
      <c r="H734" s="1">
        <v>104</v>
      </c>
      <c r="I734" s="1">
        <v>98</v>
      </c>
      <c r="J734" s="1">
        <v>151</v>
      </c>
      <c r="K734" s="1">
        <v>1</v>
      </c>
      <c r="L734" s="1">
        <v>6</v>
      </c>
      <c r="M734" s="1">
        <v>4</v>
      </c>
      <c r="N734" s="1">
        <v>13</v>
      </c>
      <c r="O734" s="1">
        <v>4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3</v>
      </c>
      <c r="W734" s="1">
        <v>11</v>
      </c>
      <c r="X734" s="1">
        <v>0</v>
      </c>
      <c r="Y734" s="3">
        <v>45</v>
      </c>
      <c r="Z734" s="1">
        <v>2345</v>
      </c>
      <c r="AA734" s="1">
        <v>0</v>
      </c>
      <c r="AB734" s="1">
        <v>0</v>
      </c>
      <c r="AC734" s="1">
        <v>0</v>
      </c>
      <c r="AD734" s="1">
        <v>0</v>
      </c>
      <c r="AE734" s="1">
        <v>1</v>
      </c>
      <c r="AF734" s="1">
        <v>0</v>
      </c>
      <c r="AG734" s="1">
        <v>0</v>
      </c>
      <c r="AH734" s="1">
        <v>1</v>
      </c>
      <c r="AI734" s="1">
        <v>0</v>
      </c>
      <c r="AJ734" s="1">
        <v>0</v>
      </c>
      <c r="AK734" s="1">
        <v>913</v>
      </c>
      <c r="AL734" s="1">
        <v>762</v>
      </c>
      <c r="AM734" s="1">
        <v>0</v>
      </c>
    </row>
    <row r="735" spans="1:39" x14ac:dyDescent="0.25">
      <c r="A735" s="4" t="s">
        <v>784</v>
      </c>
      <c r="B735" s="1">
        <v>0</v>
      </c>
      <c r="C735" s="1">
        <v>0</v>
      </c>
      <c r="D735" s="1">
        <v>20</v>
      </c>
      <c r="E735" s="1">
        <v>778</v>
      </c>
      <c r="F735" s="1">
        <v>178</v>
      </c>
      <c r="G735" s="1">
        <v>689</v>
      </c>
      <c r="H735" s="1">
        <v>41</v>
      </c>
      <c r="I735" s="1">
        <v>27</v>
      </c>
      <c r="J735" s="1">
        <v>44</v>
      </c>
      <c r="K735" s="1">
        <v>1</v>
      </c>
      <c r="L735" s="1">
        <v>8</v>
      </c>
      <c r="M735" s="1">
        <v>5</v>
      </c>
      <c r="N735" s="1">
        <v>11</v>
      </c>
      <c r="O735" s="1">
        <v>8</v>
      </c>
      <c r="P735" s="1">
        <v>0</v>
      </c>
      <c r="Q735" s="1">
        <v>1</v>
      </c>
      <c r="R735" s="1">
        <v>1</v>
      </c>
      <c r="S735" s="1">
        <v>1</v>
      </c>
      <c r="T735" s="1">
        <v>0</v>
      </c>
      <c r="U735" s="1">
        <v>0</v>
      </c>
      <c r="V735" s="1">
        <v>3</v>
      </c>
      <c r="W735" s="1">
        <v>11</v>
      </c>
      <c r="X735" s="1">
        <v>1</v>
      </c>
      <c r="Y735" s="3">
        <v>51</v>
      </c>
      <c r="Z735" s="1">
        <v>2645</v>
      </c>
      <c r="AA735" s="1">
        <v>0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1</v>
      </c>
      <c r="AI735" s="1">
        <v>0</v>
      </c>
      <c r="AJ735" s="1">
        <v>0</v>
      </c>
      <c r="AK735" s="1">
        <v>1713</v>
      </c>
      <c r="AL735" s="1">
        <v>1669</v>
      </c>
      <c r="AM735" s="1">
        <v>3</v>
      </c>
    </row>
    <row r="736" spans="1:39" x14ac:dyDescent="0.25">
      <c r="A736" s="4" t="s">
        <v>785</v>
      </c>
      <c r="B736" s="1">
        <v>0</v>
      </c>
      <c r="C736" s="1">
        <v>0</v>
      </c>
      <c r="D736" s="1">
        <v>56</v>
      </c>
      <c r="E736" s="1">
        <v>709</v>
      </c>
      <c r="F736" s="1">
        <v>93</v>
      </c>
      <c r="G736" s="1">
        <v>374</v>
      </c>
      <c r="H736" s="1">
        <v>104</v>
      </c>
      <c r="I736" s="1">
        <v>80</v>
      </c>
      <c r="J736" s="1">
        <v>80</v>
      </c>
      <c r="K736" s="1">
        <v>1</v>
      </c>
      <c r="L736" s="1">
        <v>8</v>
      </c>
      <c r="M736" s="1">
        <v>6</v>
      </c>
      <c r="N736" s="1">
        <v>6</v>
      </c>
      <c r="O736" s="1">
        <v>3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3</v>
      </c>
      <c r="W736" s="1">
        <v>11</v>
      </c>
      <c r="X736" s="1">
        <v>0</v>
      </c>
      <c r="Y736" s="3">
        <v>41</v>
      </c>
      <c r="Z736" s="1">
        <v>2217</v>
      </c>
      <c r="AA736" s="1">
        <v>0</v>
      </c>
      <c r="AB736" s="1">
        <v>0</v>
      </c>
      <c r="AC736" s="1">
        <v>0</v>
      </c>
      <c r="AD736" s="1">
        <v>1</v>
      </c>
      <c r="AE736" s="1">
        <v>0</v>
      </c>
      <c r="AF736" s="1">
        <v>0</v>
      </c>
      <c r="AG736" s="1">
        <v>0</v>
      </c>
      <c r="AH736" s="1">
        <v>1</v>
      </c>
      <c r="AI736" s="1">
        <v>0</v>
      </c>
      <c r="AJ736" s="1">
        <v>0</v>
      </c>
      <c r="AK736" s="1">
        <v>1360</v>
      </c>
      <c r="AL736" s="1">
        <v>1280</v>
      </c>
      <c r="AM736" s="1">
        <v>0</v>
      </c>
    </row>
    <row r="737" spans="1:39" x14ac:dyDescent="0.25">
      <c r="A737" s="4" t="s">
        <v>786</v>
      </c>
      <c r="B737" s="1">
        <v>0</v>
      </c>
      <c r="C737" s="1">
        <v>0</v>
      </c>
      <c r="D737" s="1">
        <v>28</v>
      </c>
      <c r="E737" s="1">
        <v>359</v>
      </c>
      <c r="F737" s="1">
        <v>35</v>
      </c>
      <c r="G737" s="1">
        <v>314</v>
      </c>
      <c r="H737" s="1">
        <v>93</v>
      </c>
      <c r="I737" s="1">
        <v>116</v>
      </c>
      <c r="J737" s="1">
        <v>89</v>
      </c>
      <c r="K737" s="1">
        <v>1</v>
      </c>
      <c r="L737" s="1">
        <v>7</v>
      </c>
      <c r="M737" s="1">
        <v>3</v>
      </c>
      <c r="N737" s="1">
        <v>13</v>
      </c>
      <c r="O737" s="1">
        <v>4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3</v>
      </c>
      <c r="W737" s="1">
        <v>11</v>
      </c>
      <c r="X737" s="1">
        <v>0</v>
      </c>
      <c r="Y737" s="3">
        <v>42</v>
      </c>
      <c r="Z737" s="1">
        <v>2664</v>
      </c>
      <c r="AA737" s="1">
        <v>0</v>
      </c>
      <c r="AB737" s="1">
        <v>0</v>
      </c>
      <c r="AC737" s="1">
        <v>0</v>
      </c>
      <c r="AD737" s="1">
        <v>1</v>
      </c>
      <c r="AE737" s="1">
        <v>0</v>
      </c>
      <c r="AF737" s="1">
        <v>1</v>
      </c>
      <c r="AG737" s="1">
        <v>0</v>
      </c>
      <c r="AH737" s="1">
        <v>0</v>
      </c>
      <c r="AI737" s="1">
        <v>0</v>
      </c>
      <c r="AJ737" s="1">
        <v>0</v>
      </c>
      <c r="AK737" s="1">
        <v>917</v>
      </c>
      <c r="AL737" s="1">
        <v>828</v>
      </c>
      <c r="AM737" s="1">
        <v>0</v>
      </c>
    </row>
    <row r="738" spans="1:39" x14ac:dyDescent="0.25">
      <c r="A738" s="4" t="s">
        <v>787</v>
      </c>
      <c r="B738" s="1">
        <v>0</v>
      </c>
      <c r="C738" s="1">
        <v>1</v>
      </c>
      <c r="D738" s="1">
        <v>55</v>
      </c>
      <c r="E738" s="1">
        <v>799</v>
      </c>
      <c r="F738" s="1">
        <v>12</v>
      </c>
      <c r="G738" s="1">
        <v>375</v>
      </c>
      <c r="H738" s="1">
        <v>16</v>
      </c>
      <c r="I738" s="1">
        <v>12</v>
      </c>
      <c r="J738" s="1">
        <v>12</v>
      </c>
      <c r="K738" s="1">
        <v>5</v>
      </c>
      <c r="L738" s="1">
        <v>7</v>
      </c>
      <c r="M738" s="1">
        <v>6</v>
      </c>
      <c r="N738" s="1">
        <v>5</v>
      </c>
      <c r="O738" s="1">
        <v>6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3</v>
      </c>
      <c r="W738" s="1">
        <v>11</v>
      </c>
      <c r="X738" s="1">
        <v>1</v>
      </c>
      <c r="Y738" s="3">
        <v>48</v>
      </c>
      <c r="Z738" s="1">
        <v>2846</v>
      </c>
      <c r="AA738" s="1">
        <v>0</v>
      </c>
      <c r="AB738" s="1">
        <v>0</v>
      </c>
      <c r="AC738" s="1">
        <v>0</v>
      </c>
      <c r="AD738" s="1">
        <v>1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1</v>
      </c>
      <c r="AK738" s="1">
        <v>1214</v>
      </c>
      <c r="AL738" s="1">
        <v>1202</v>
      </c>
      <c r="AM738" s="1">
        <v>0</v>
      </c>
    </row>
    <row r="739" spans="1:39" x14ac:dyDescent="0.25">
      <c r="A739" s="4" t="s">
        <v>788</v>
      </c>
      <c r="B739" s="1">
        <v>0</v>
      </c>
      <c r="C739" s="1">
        <v>1</v>
      </c>
      <c r="D739" s="1">
        <v>25</v>
      </c>
      <c r="E739" s="1">
        <v>895</v>
      </c>
      <c r="F739" s="1">
        <v>10</v>
      </c>
      <c r="G739" s="1">
        <v>101</v>
      </c>
      <c r="H739" s="1">
        <v>13</v>
      </c>
      <c r="I739" s="1">
        <v>0</v>
      </c>
      <c r="J739" s="1">
        <v>152</v>
      </c>
      <c r="K739" s="1">
        <v>5</v>
      </c>
      <c r="L739" s="1">
        <v>3</v>
      </c>
      <c r="M739" s="1">
        <v>4</v>
      </c>
      <c r="N739" s="1">
        <v>8</v>
      </c>
      <c r="O739" s="1">
        <v>8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3</v>
      </c>
      <c r="W739" s="1">
        <v>11</v>
      </c>
      <c r="X739" s="1">
        <v>0</v>
      </c>
      <c r="Y739" s="3">
        <v>56</v>
      </c>
      <c r="Z739" s="1">
        <v>2442</v>
      </c>
      <c r="AA739" s="1">
        <v>0</v>
      </c>
      <c r="AB739" s="1">
        <v>1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1</v>
      </c>
      <c r="AI739" s="1">
        <v>0</v>
      </c>
      <c r="AJ739" s="1">
        <v>0</v>
      </c>
      <c r="AK739" s="1">
        <v>1019</v>
      </c>
      <c r="AL739" s="1">
        <v>867</v>
      </c>
      <c r="AM739" s="1">
        <v>0</v>
      </c>
    </row>
    <row r="740" spans="1:39" x14ac:dyDescent="0.25">
      <c r="A740" s="4" t="s">
        <v>789</v>
      </c>
      <c r="B740" s="1">
        <v>1</v>
      </c>
      <c r="C740" s="1">
        <v>0</v>
      </c>
      <c r="D740" s="1">
        <v>0</v>
      </c>
      <c r="E740" s="1">
        <v>40</v>
      </c>
      <c r="F740" s="1">
        <v>2</v>
      </c>
      <c r="G740" s="1">
        <v>23</v>
      </c>
      <c r="H740" s="1">
        <v>0</v>
      </c>
      <c r="I740" s="1">
        <v>4</v>
      </c>
      <c r="J740" s="1">
        <v>23</v>
      </c>
      <c r="K740" s="1">
        <v>2</v>
      </c>
      <c r="L740" s="1">
        <v>2</v>
      </c>
      <c r="M740" s="1">
        <v>1</v>
      </c>
      <c r="N740" s="1">
        <v>3</v>
      </c>
      <c r="O740" s="1">
        <v>4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3</v>
      </c>
      <c r="W740" s="1">
        <v>11</v>
      </c>
      <c r="X740" s="1">
        <v>0</v>
      </c>
      <c r="Y740" s="3">
        <v>41</v>
      </c>
      <c r="Z740" s="1">
        <v>2630</v>
      </c>
      <c r="AA740" s="1">
        <v>0</v>
      </c>
      <c r="AB740" s="1">
        <v>1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1</v>
      </c>
      <c r="AJ740" s="1">
        <v>0</v>
      </c>
      <c r="AK740" s="1">
        <v>69</v>
      </c>
      <c r="AL740" s="1">
        <v>46</v>
      </c>
      <c r="AM740" s="1">
        <v>0</v>
      </c>
    </row>
    <row r="741" spans="1:39" x14ac:dyDescent="0.25">
      <c r="A741" s="4" t="s">
        <v>790</v>
      </c>
      <c r="B741" s="1">
        <v>0</v>
      </c>
      <c r="C741" s="1">
        <v>1</v>
      </c>
      <c r="D741" s="1">
        <v>86</v>
      </c>
      <c r="E741" s="1">
        <v>76</v>
      </c>
      <c r="F741" s="1">
        <v>0</v>
      </c>
      <c r="G741" s="1">
        <v>7</v>
      </c>
      <c r="H741" s="1">
        <v>0</v>
      </c>
      <c r="I741" s="1">
        <v>0</v>
      </c>
      <c r="J741" s="1">
        <v>16</v>
      </c>
      <c r="K741" s="1">
        <v>1</v>
      </c>
      <c r="L741" s="1">
        <v>3</v>
      </c>
      <c r="M741" s="1">
        <v>2</v>
      </c>
      <c r="N741" s="1">
        <v>2</v>
      </c>
      <c r="O741" s="1">
        <v>5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3</v>
      </c>
      <c r="W741" s="1">
        <v>11</v>
      </c>
      <c r="X741" s="1">
        <v>0</v>
      </c>
      <c r="Y741" s="3">
        <v>61</v>
      </c>
      <c r="Z741" s="1">
        <v>2243</v>
      </c>
      <c r="AA741" s="1">
        <v>0</v>
      </c>
      <c r="AB741" s="1">
        <v>1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1</v>
      </c>
      <c r="AK741" s="1">
        <v>83</v>
      </c>
      <c r="AL741" s="1">
        <v>67</v>
      </c>
      <c r="AM741" s="1">
        <v>0</v>
      </c>
    </row>
    <row r="742" spans="1:39" x14ac:dyDescent="0.25">
      <c r="A742" s="4" t="s">
        <v>791</v>
      </c>
      <c r="B742" s="1">
        <v>1</v>
      </c>
      <c r="C742" s="1">
        <v>0</v>
      </c>
      <c r="D742" s="1">
        <v>8</v>
      </c>
      <c r="E742" s="1">
        <v>11</v>
      </c>
      <c r="F742" s="1">
        <v>5</v>
      </c>
      <c r="G742" s="1">
        <v>22</v>
      </c>
      <c r="H742" s="1">
        <v>12</v>
      </c>
      <c r="I742" s="1">
        <v>5</v>
      </c>
      <c r="J742" s="1">
        <v>11</v>
      </c>
      <c r="K742" s="1">
        <v>2</v>
      </c>
      <c r="L742" s="1">
        <v>3</v>
      </c>
      <c r="M742" s="1">
        <v>0</v>
      </c>
      <c r="N742" s="1">
        <v>3</v>
      </c>
      <c r="O742" s="1">
        <v>7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3</v>
      </c>
      <c r="W742" s="1">
        <v>11</v>
      </c>
      <c r="X742" s="1">
        <v>0</v>
      </c>
      <c r="Y742" s="3">
        <v>39</v>
      </c>
      <c r="Z742" s="1">
        <v>2428</v>
      </c>
      <c r="AA742" s="1">
        <v>0</v>
      </c>
      <c r="AB742" s="1">
        <v>1</v>
      </c>
      <c r="AC742" s="1">
        <v>0</v>
      </c>
      <c r="AD742" s="1">
        <v>0</v>
      </c>
      <c r="AE742" s="1">
        <v>0</v>
      </c>
      <c r="AF742" s="1">
        <v>1</v>
      </c>
      <c r="AG742" s="1">
        <v>0</v>
      </c>
      <c r="AH742" s="1">
        <v>0</v>
      </c>
      <c r="AI742" s="1">
        <v>0</v>
      </c>
      <c r="AJ742" s="1">
        <v>0</v>
      </c>
      <c r="AK742" s="1">
        <v>55</v>
      </c>
      <c r="AL742" s="1">
        <v>44</v>
      </c>
      <c r="AM742" s="1">
        <v>0</v>
      </c>
    </row>
    <row r="743" spans="1:39" x14ac:dyDescent="0.25">
      <c r="A743" s="4" t="s">
        <v>792</v>
      </c>
      <c r="B743" s="1">
        <v>1</v>
      </c>
      <c r="C743" s="1">
        <v>1</v>
      </c>
      <c r="D743" s="1">
        <v>33</v>
      </c>
      <c r="E743" s="1">
        <v>245</v>
      </c>
      <c r="F743" s="1">
        <v>16</v>
      </c>
      <c r="G743" s="1">
        <v>223</v>
      </c>
      <c r="H743" s="1">
        <v>21</v>
      </c>
      <c r="I743" s="1">
        <v>43</v>
      </c>
      <c r="J743" s="1">
        <v>16</v>
      </c>
      <c r="K743" s="1">
        <v>2</v>
      </c>
      <c r="L743" s="1">
        <v>8</v>
      </c>
      <c r="M743" s="1">
        <v>1</v>
      </c>
      <c r="N743" s="1">
        <v>8</v>
      </c>
      <c r="O743" s="1">
        <v>6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3</v>
      </c>
      <c r="W743" s="1">
        <v>11</v>
      </c>
      <c r="X743" s="1">
        <v>0</v>
      </c>
      <c r="Y743" s="3">
        <v>53</v>
      </c>
      <c r="Z743" s="1">
        <v>2225</v>
      </c>
      <c r="AA743" s="1">
        <v>0</v>
      </c>
      <c r="AB743" s="1">
        <v>0</v>
      </c>
      <c r="AC743" s="1">
        <v>1</v>
      </c>
      <c r="AD743" s="1">
        <v>0</v>
      </c>
      <c r="AE743" s="1">
        <v>0</v>
      </c>
      <c r="AF743" s="1">
        <v>0</v>
      </c>
      <c r="AG743" s="1">
        <v>0</v>
      </c>
      <c r="AH743" s="1">
        <v>1</v>
      </c>
      <c r="AI743" s="1">
        <v>0</v>
      </c>
      <c r="AJ743" s="1">
        <v>0</v>
      </c>
      <c r="AK743" s="1">
        <v>548</v>
      </c>
      <c r="AL743" s="1">
        <v>532</v>
      </c>
      <c r="AM743" s="1">
        <v>0</v>
      </c>
    </row>
    <row r="744" spans="1:39" x14ac:dyDescent="0.25">
      <c r="A744" s="4" t="s">
        <v>793</v>
      </c>
      <c r="B744" s="1">
        <v>0</v>
      </c>
      <c r="C744" s="1">
        <v>0</v>
      </c>
      <c r="D744" s="1">
        <v>13</v>
      </c>
      <c r="E744" s="1">
        <v>647</v>
      </c>
      <c r="F744" s="1">
        <v>107</v>
      </c>
      <c r="G744" s="1">
        <v>391</v>
      </c>
      <c r="H744" s="1">
        <v>175</v>
      </c>
      <c r="I744" s="1">
        <v>67</v>
      </c>
      <c r="J744" s="1">
        <v>40</v>
      </c>
      <c r="K744" s="1">
        <v>1</v>
      </c>
      <c r="L744" s="1">
        <v>6</v>
      </c>
      <c r="M744" s="1">
        <v>4</v>
      </c>
      <c r="N744" s="1">
        <v>10</v>
      </c>
      <c r="O744" s="1">
        <v>3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3</v>
      </c>
      <c r="W744" s="1">
        <v>11</v>
      </c>
      <c r="X744" s="1">
        <v>0</v>
      </c>
      <c r="Y744" s="3">
        <v>32</v>
      </c>
      <c r="Z744" s="1">
        <v>2403</v>
      </c>
      <c r="AA744" s="1">
        <v>0</v>
      </c>
      <c r="AB744" s="1">
        <v>1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1</v>
      </c>
      <c r="AJ744" s="1">
        <v>0</v>
      </c>
      <c r="AK744" s="1">
        <v>1387</v>
      </c>
      <c r="AL744" s="1">
        <v>1347</v>
      </c>
      <c r="AM744" s="1">
        <v>0</v>
      </c>
    </row>
    <row r="745" spans="1:39" x14ac:dyDescent="0.25">
      <c r="A745" s="4" t="s">
        <v>794</v>
      </c>
      <c r="B745" s="1">
        <v>1</v>
      </c>
      <c r="C745" s="1">
        <v>0</v>
      </c>
      <c r="D745" s="1">
        <v>12</v>
      </c>
      <c r="E745" s="1">
        <v>39</v>
      </c>
      <c r="F745" s="1">
        <v>1</v>
      </c>
      <c r="G745" s="1">
        <v>9</v>
      </c>
      <c r="H745" s="1">
        <v>2</v>
      </c>
      <c r="I745" s="1">
        <v>1</v>
      </c>
      <c r="J745" s="1">
        <v>34</v>
      </c>
      <c r="K745" s="1">
        <v>1</v>
      </c>
      <c r="L745" s="1">
        <v>2</v>
      </c>
      <c r="M745" s="1">
        <v>1</v>
      </c>
      <c r="N745" s="1">
        <v>2</v>
      </c>
      <c r="O745" s="1">
        <v>7</v>
      </c>
      <c r="P745" s="1">
        <v>1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3</v>
      </c>
      <c r="W745" s="1">
        <v>11</v>
      </c>
      <c r="X745" s="1">
        <v>1</v>
      </c>
      <c r="Y745" s="3">
        <v>42</v>
      </c>
      <c r="Z745" s="1">
        <v>2574</v>
      </c>
      <c r="AA745" s="1">
        <v>0</v>
      </c>
      <c r="AB745" s="1">
        <v>0</v>
      </c>
      <c r="AC745" s="1">
        <v>1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1</v>
      </c>
      <c r="AK745" s="1">
        <v>52</v>
      </c>
      <c r="AL745" s="1">
        <v>18</v>
      </c>
      <c r="AM745" s="1">
        <v>1</v>
      </c>
    </row>
    <row r="746" spans="1:39" x14ac:dyDescent="0.25">
      <c r="A746" s="4" t="s">
        <v>795</v>
      </c>
      <c r="B746" s="1">
        <v>0</v>
      </c>
      <c r="C746" s="1">
        <v>0</v>
      </c>
      <c r="D746" s="1">
        <v>92</v>
      </c>
      <c r="E746" s="1">
        <v>203</v>
      </c>
      <c r="F746" s="1">
        <v>35</v>
      </c>
      <c r="G746" s="1">
        <v>305</v>
      </c>
      <c r="H746" s="1">
        <v>46</v>
      </c>
      <c r="I746" s="1">
        <v>17</v>
      </c>
      <c r="J746" s="1">
        <v>227</v>
      </c>
      <c r="K746" s="1">
        <v>1</v>
      </c>
      <c r="L746" s="1">
        <v>2</v>
      </c>
      <c r="M746" s="1">
        <v>11</v>
      </c>
      <c r="N746" s="1">
        <v>5</v>
      </c>
      <c r="O746" s="1">
        <v>1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3</v>
      </c>
      <c r="W746" s="1">
        <v>11</v>
      </c>
      <c r="X746" s="1">
        <v>0</v>
      </c>
      <c r="Y746" s="3">
        <v>68</v>
      </c>
      <c r="Z746" s="1">
        <v>2197</v>
      </c>
      <c r="AA746" s="1">
        <v>0</v>
      </c>
      <c r="AB746" s="1">
        <v>0</v>
      </c>
      <c r="AC746" s="1">
        <v>1</v>
      </c>
      <c r="AD746" s="1">
        <v>0</v>
      </c>
      <c r="AE746" s="1">
        <v>0</v>
      </c>
      <c r="AF746" s="1">
        <v>0</v>
      </c>
      <c r="AG746" s="1">
        <v>0</v>
      </c>
      <c r="AH746" s="1">
        <v>1</v>
      </c>
      <c r="AI746" s="1">
        <v>0</v>
      </c>
      <c r="AJ746" s="1">
        <v>0</v>
      </c>
      <c r="AK746" s="1">
        <v>606</v>
      </c>
      <c r="AL746" s="1">
        <v>379</v>
      </c>
      <c r="AM746" s="1">
        <v>0</v>
      </c>
    </row>
    <row r="747" spans="1:39" x14ac:dyDescent="0.25">
      <c r="A747" s="4" t="s">
        <v>796</v>
      </c>
      <c r="B747" s="1">
        <v>0</v>
      </c>
      <c r="C747" s="1">
        <v>1</v>
      </c>
      <c r="D747" s="1">
        <v>90</v>
      </c>
      <c r="E747" s="1">
        <v>138</v>
      </c>
      <c r="F747" s="1">
        <v>3</v>
      </c>
      <c r="G747" s="1">
        <v>38</v>
      </c>
      <c r="H747" s="1">
        <v>4</v>
      </c>
      <c r="I747" s="1">
        <v>0</v>
      </c>
      <c r="J747" s="1">
        <v>59</v>
      </c>
      <c r="K747" s="1">
        <v>3</v>
      </c>
      <c r="L747" s="1">
        <v>3</v>
      </c>
      <c r="M747" s="1">
        <v>2</v>
      </c>
      <c r="N747" s="1">
        <v>4</v>
      </c>
      <c r="O747" s="1">
        <v>6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3</v>
      </c>
      <c r="W747" s="1">
        <v>11</v>
      </c>
      <c r="X747" s="1">
        <v>0</v>
      </c>
      <c r="Y747" s="3">
        <v>65</v>
      </c>
      <c r="Z747" s="1">
        <v>2587</v>
      </c>
      <c r="AA747" s="1">
        <v>0</v>
      </c>
      <c r="AB747" s="1">
        <v>1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1</v>
      </c>
      <c r="AI747" s="1">
        <v>0</v>
      </c>
      <c r="AJ747" s="1">
        <v>0</v>
      </c>
      <c r="AK747" s="1">
        <v>183</v>
      </c>
      <c r="AL747" s="1">
        <v>124</v>
      </c>
      <c r="AM747" s="1">
        <v>0</v>
      </c>
    </row>
    <row r="748" spans="1:39" x14ac:dyDescent="0.25">
      <c r="A748" s="4" t="s">
        <v>797</v>
      </c>
      <c r="B748" s="1">
        <v>0</v>
      </c>
      <c r="C748" s="1">
        <v>0</v>
      </c>
      <c r="D748" s="1">
        <v>8</v>
      </c>
      <c r="E748" s="1">
        <v>587</v>
      </c>
      <c r="F748" s="1">
        <v>51</v>
      </c>
      <c r="G748" s="1">
        <v>898</v>
      </c>
      <c r="H748" s="1">
        <v>247</v>
      </c>
      <c r="I748" s="1">
        <v>0</v>
      </c>
      <c r="J748" s="1">
        <v>86</v>
      </c>
      <c r="K748" s="1">
        <v>1</v>
      </c>
      <c r="L748" s="1">
        <v>3</v>
      </c>
      <c r="M748" s="1">
        <v>6</v>
      </c>
      <c r="N748" s="1">
        <v>7</v>
      </c>
      <c r="O748" s="1">
        <v>2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3</v>
      </c>
      <c r="W748" s="1">
        <v>11</v>
      </c>
      <c r="X748" s="1">
        <v>0</v>
      </c>
      <c r="Y748" s="3">
        <v>43</v>
      </c>
      <c r="Z748" s="1">
        <v>2815</v>
      </c>
      <c r="AA748" s="1">
        <v>0</v>
      </c>
      <c r="AB748" s="1">
        <v>1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1</v>
      </c>
      <c r="AI748" s="1">
        <v>0</v>
      </c>
      <c r="AJ748" s="1">
        <v>0</v>
      </c>
      <c r="AK748" s="1">
        <v>1783</v>
      </c>
      <c r="AL748" s="1">
        <v>1697</v>
      </c>
      <c r="AM748" s="1">
        <v>0</v>
      </c>
    </row>
    <row r="749" spans="1:39" x14ac:dyDescent="0.25">
      <c r="A749" s="4" t="s">
        <v>798</v>
      </c>
      <c r="B749" s="1">
        <v>0</v>
      </c>
      <c r="C749" s="1">
        <v>0</v>
      </c>
      <c r="D749" s="1">
        <v>6</v>
      </c>
      <c r="E749" s="1">
        <v>595</v>
      </c>
      <c r="F749" s="1">
        <v>97</v>
      </c>
      <c r="G749" s="1">
        <v>291</v>
      </c>
      <c r="H749" s="1">
        <v>127</v>
      </c>
      <c r="I749" s="1">
        <v>133</v>
      </c>
      <c r="J749" s="1">
        <v>121</v>
      </c>
      <c r="K749" s="1">
        <v>1</v>
      </c>
      <c r="L749" s="1">
        <v>11</v>
      </c>
      <c r="M749" s="1">
        <v>5</v>
      </c>
      <c r="N749" s="1">
        <v>12</v>
      </c>
      <c r="O749" s="1">
        <v>6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3</v>
      </c>
      <c r="W749" s="1">
        <v>11</v>
      </c>
      <c r="X749" s="1">
        <v>0</v>
      </c>
      <c r="Y749" s="3">
        <v>33</v>
      </c>
      <c r="Z749" s="1">
        <v>2821</v>
      </c>
      <c r="AA749" s="1">
        <v>0</v>
      </c>
      <c r="AB749" s="1">
        <v>0</v>
      </c>
      <c r="AC749" s="1">
        <v>0</v>
      </c>
      <c r="AD749" s="1">
        <v>1</v>
      </c>
      <c r="AE749" s="1">
        <v>0</v>
      </c>
      <c r="AF749" s="1">
        <v>0</v>
      </c>
      <c r="AG749" s="1">
        <v>0</v>
      </c>
      <c r="AH749" s="1">
        <v>1</v>
      </c>
      <c r="AI749" s="1">
        <v>0</v>
      </c>
      <c r="AJ749" s="1">
        <v>0</v>
      </c>
      <c r="AK749" s="1">
        <v>1243</v>
      </c>
      <c r="AL749" s="1">
        <v>1122</v>
      </c>
      <c r="AM749" s="1">
        <v>0</v>
      </c>
    </row>
    <row r="750" spans="1:39" x14ac:dyDescent="0.25">
      <c r="A750" s="4" t="s">
        <v>799</v>
      </c>
      <c r="B750" s="1">
        <v>0</v>
      </c>
      <c r="C750" s="1">
        <v>1</v>
      </c>
      <c r="D750" s="1">
        <v>91</v>
      </c>
      <c r="E750" s="1">
        <v>43</v>
      </c>
      <c r="F750" s="1">
        <v>12</v>
      </c>
      <c r="G750" s="1">
        <v>23</v>
      </c>
      <c r="H750" s="1">
        <v>29</v>
      </c>
      <c r="I750" s="1">
        <v>15</v>
      </c>
      <c r="J750" s="1">
        <v>61</v>
      </c>
      <c r="K750" s="1">
        <v>1</v>
      </c>
      <c r="L750" s="1">
        <v>2</v>
      </c>
      <c r="M750" s="1">
        <v>1</v>
      </c>
      <c r="N750" s="1">
        <v>4</v>
      </c>
      <c r="O750" s="1">
        <v>4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3</v>
      </c>
      <c r="W750" s="1">
        <v>11</v>
      </c>
      <c r="X750" s="1">
        <v>0</v>
      </c>
      <c r="Y750" s="3">
        <v>55</v>
      </c>
      <c r="Z750" s="1">
        <v>2460</v>
      </c>
      <c r="AA750" s="1">
        <v>0</v>
      </c>
      <c r="AB750" s="1">
        <v>1</v>
      </c>
      <c r="AC750" s="1">
        <v>0</v>
      </c>
      <c r="AD750" s="1">
        <v>0</v>
      </c>
      <c r="AE750" s="1">
        <v>0</v>
      </c>
      <c r="AF750" s="1">
        <v>1</v>
      </c>
      <c r="AG750" s="1">
        <v>0</v>
      </c>
      <c r="AH750" s="1">
        <v>0</v>
      </c>
      <c r="AI750" s="1">
        <v>0</v>
      </c>
      <c r="AJ750" s="1">
        <v>0</v>
      </c>
      <c r="AK750" s="1">
        <v>122</v>
      </c>
      <c r="AL750" s="1">
        <v>61</v>
      </c>
      <c r="AM750" s="1">
        <v>0</v>
      </c>
    </row>
    <row r="751" spans="1:39" x14ac:dyDescent="0.25">
      <c r="A751" s="4" t="s">
        <v>800</v>
      </c>
      <c r="B751" s="1">
        <v>0</v>
      </c>
      <c r="C751" s="1">
        <v>1</v>
      </c>
      <c r="D751" s="1">
        <v>52</v>
      </c>
      <c r="E751" s="1">
        <v>301</v>
      </c>
      <c r="F751" s="1">
        <v>7</v>
      </c>
      <c r="G751" s="1">
        <v>74</v>
      </c>
      <c r="H751" s="1">
        <v>10</v>
      </c>
      <c r="I751" s="1">
        <v>0</v>
      </c>
      <c r="J751" s="1">
        <v>58</v>
      </c>
      <c r="K751" s="1">
        <v>4</v>
      </c>
      <c r="L751" s="1">
        <v>6</v>
      </c>
      <c r="M751" s="1">
        <v>1</v>
      </c>
      <c r="N751" s="1">
        <v>7</v>
      </c>
      <c r="O751" s="1">
        <v>6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3</v>
      </c>
      <c r="W751" s="1">
        <v>11</v>
      </c>
      <c r="X751" s="1">
        <v>0</v>
      </c>
      <c r="Y751" s="3">
        <v>64</v>
      </c>
      <c r="Z751" s="1">
        <v>2558</v>
      </c>
      <c r="AA751" s="1">
        <v>0</v>
      </c>
      <c r="AB751" s="1">
        <v>1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1</v>
      </c>
      <c r="AJ751" s="1">
        <v>0</v>
      </c>
      <c r="AK751" s="1">
        <v>392</v>
      </c>
      <c r="AL751" s="1">
        <v>334</v>
      </c>
      <c r="AM751" s="1">
        <v>0</v>
      </c>
    </row>
    <row r="752" spans="1:39" x14ac:dyDescent="0.25">
      <c r="A752" s="4" t="s">
        <v>801</v>
      </c>
      <c r="B752" s="1">
        <v>0</v>
      </c>
      <c r="C752" s="1">
        <v>1</v>
      </c>
      <c r="D752" s="1">
        <v>3</v>
      </c>
      <c r="E752" s="1">
        <v>180</v>
      </c>
      <c r="F752" s="1">
        <v>32</v>
      </c>
      <c r="G752" s="1">
        <v>348</v>
      </c>
      <c r="H752" s="1">
        <v>76</v>
      </c>
      <c r="I752" s="1">
        <v>32</v>
      </c>
      <c r="J752" s="1">
        <v>90</v>
      </c>
      <c r="K752" s="1">
        <v>2</v>
      </c>
      <c r="L752" s="1">
        <v>5</v>
      </c>
      <c r="M752" s="1">
        <v>2</v>
      </c>
      <c r="N752" s="1">
        <v>12</v>
      </c>
      <c r="O752" s="1">
        <v>2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3</v>
      </c>
      <c r="W752" s="1">
        <v>11</v>
      </c>
      <c r="X752" s="1">
        <v>0</v>
      </c>
      <c r="Y752" s="3">
        <v>41</v>
      </c>
      <c r="Z752" s="1">
        <v>2520</v>
      </c>
      <c r="AA752" s="1">
        <v>0</v>
      </c>
      <c r="AB752" s="1">
        <v>1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1</v>
      </c>
      <c r="AI752" s="1">
        <v>0</v>
      </c>
      <c r="AJ752" s="1">
        <v>0</v>
      </c>
      <c r="AK752" s="1">
        <v>668</v>
      </c>
      <c r="AL752" s="1">
        <v>578</v>
      </c>
      <c r="AM752" s="1">
        <v>0</v>
      </c>
    </row>
    <row r="753" spans="1:39" x14ac:dyDescent="0.25">
      <c r="A753" s="4" t="s">
        <v>802</v>
      </c>
      <c r="B753" s="1">
        <v>0</v>
      </c>
      <c r="C753" s="1">
        <v>0</v>
      </c>
      <c r="D753" s="1">
        <v>57</v>
      </c>
      <c r="E753" s="1">
        <v>794</v>
      </c>
      <c r="F753" s="1">
        <v>115</v>
      </c>
      <c r="G753" s="1">
        <v>243</v>
      </c>
      <c r="H753" s="1">
        <v>150</v>
      </c>
      <c r="I753" s="1">
        <v>0</v>
      </c>
      <c r="J753" s="1">
        <v>205</v>
      </c>
      <c r="K753" s="1">
        <v>1</v>
      </c>
      <c r="L753" s="1">
        <v>8</v>
      </c>
      <c r="M753" s="1">
        <v>5</v>
      </c>
      <c r="N753" s="1">
        <v>6</v>
      </c>
      <c r="O753" s="1">
        <v>3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3</v>
      </c>
      <c r="W753" s="1">
        <v>11</v>
      </c>
      <c r="X753" s="1">
        <v>0</v>
      </c>
      <c r="Y753" s="3">
        <v>69</v>
      </c>
      <c r="Z753" s="1">
        <v>2358</v>
      </c>
      <c r="AA753" s="1">
        <v>0</v>
      </c>
      <c r="AB753" s="1">
        <v>1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1</v>
      </c>
      <c r="AK753" s="1">
        <v>1302</v>
      </c>
      <c r="AL753" s="1">
        <v>1097</v>
      </c>
      <c r="AM753" s="1">
        <v>0</v>
      </c>
    </row>
    <row r="754" spans="1:39" x14ac:dyDescent="0.25">
      <c r="A754" s="4" t="s">
        <v>803</v>
      </c>
      <c r="B754" s="1">
        <v>1</v>
      </c>
      <c r="C754" s="1">
        <v>1</v>
      </c>
      <c r="D754" s="1">
        <v>9</v>
      </c>
      <c r="E754" s="1">
        <v>392</v>
      </c>
      <c r="F754" s="1">
        <v>5</v>
      </c>
      <c r="G754" s="1">
        <v>91</v>
      </c>
      <c r="H754" s="1">
        <v>28</v>
      </c>
      <c r="I754" s="1">
        <v>26</v>
      </c>
      <c r="J754" s="1">
        <v>112</v>
      </c>
      <c r="K754" s="1">
        <v>8</v>
      </c>
      <c r="L754" s="1">
        <v>7</v>
      </c>
      <c r="M754" s="1">
        <v>3</v>
      </c>
      <c r="N754" s="1">
        <v>7</v>
      </c>
      <c r="O754" s="1">
        <v>8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3</v>
      </c>
      <c r="W754" s="1">
        <v>11</v>
      </c>
      <c r="X754" s="1">
        <v>1</v>
      </c>
      <c r="Y754" s="3">
        <v>55</v>
      </c>
      <c r="Z754" s="1">
        <v>2590</v>
      </c>
      <c r="AA754" s="1">
        <v>0</v>
      </c>
      <c r="AB754" s="1">
        <v>0</v>
      </c>
      <c r="AC754" s="1">
        <v>1</v>
      </c>
      <c r="AD754" s="1">
        <v>0</v>
      </c>
      <c r="AE754" s="1">
        <v>0</v>
      </c>
      <c r="AF754" s="1">
        <v>0</v>
      </c>
      <c r="AG754" s="1">
        <v>0</v>
      </c>
      <c r="AH754" s="1">
        <v>1</v>
      </c>
      <c r="AI754" s="1">
        <v>0</v>
      </c>
      <c r="AJ754" s="1">
        <v>0</v>
      </c>
      <c r="AK754" s="1">
        <v>542</v>
      </c>
      <c r="AL754" s="1">
        <v>430</v>
      </c>
      <c r="AM754" s="1">
        <v>0</v>
      </c>
    </row>
    <row r="755" spans="1:39" x14ac:dyDescent="0.25">
      <c r="A755" s="4" t="s">
        <v>804</v>
      </c>
      <c r="B755" s="1">
        <v>1</v>
      </c>
      <c r="C755" s="1">
        <v>1</v>
      </c>
      <c r="D755" s="1">
        <v>22</v>
      </c>
      <c r="E755" s="1">
        <v>39</v>
      </c>
      <c r="F755" s="1">
        <v>1</v>
      </c>
      <c r="G755" s="1">
        <v>22</v>
      </c>
      <c r="H755" s="1">
        <v>3</v>
      </c>
      <c r="I755" s="1">
        <v>4</v>
      </c>
      <c r="J755" s="1">
        <v>12</v>
      </c>
      <c r="K755" s="1">
        <v>3</v>
      </c>
      <c r="L755" s="1">
        <v>2</v>
      </c>
      <c r="M755" s="1">
        <v>0</v>
      </c>
      <c r="N755" s="1">
        <v>4</v>
      </c>
      <c r="O755" s="1">
        <v>7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3</v>
      </c>
      <c r="W755" s="1">
        <v>11</v>
      </c>
      <c r="X755" s="1">
        <v>0</v>
      </c>
      <c r="Y755" s="3">
        <v>48</v>
      </c>
      <c r="Z755" s="1">
        <v>2601</v>
      </c>
      <c r="AA755" s="1">
        <v>0</v>
      </c>
      <c r="AB755" s="1">
        <v>1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1</v>
      </c>
      <c r="AI755" s="1">
        <v>0</v>
      </c>
      <c r="AJ755" s="1">
        <v>0</v>
      </c>
      <c r="AK755" s="1">
        <v>69</v>
      </c>
      <c r="AL755" s="1">
        <v>57</v>
      </c>
      <c r="AM755" s="1">
        <v>0</v>
      </c>
    </row>
    <row r="756" spans="1:39" x14ac:dyDescent="0.25">
      <c r="A756" s="4" t="s">
        <v>805</v>
      </c>
      <c r="B756" s="1">
        <v>0</v>
      </c>
      <c r="C756" s="1">
        <v>1</v>
      </c>
      <c r="D756" s="1">
        <v>76</v>
      </c>
      <c r="E756" s="1">
        <v>107</v>
      </c>
      <c r="F756" s="1">
        <v>2</v>
      </c>
      <c r="G756" s="1">
        <v>12</v>
      </c>
      <c r="H756" s="1">
        <v>2</v>
      </c>
      <c r="I756" s="1">
        <v>2</v>
      </c>
      <c r="J756" s="1">
        <v>12</v>
      </c>
      <c r="K756" s="1">
        <v>0</v>
      </c>
      <c r="L756" s="1">
        <v>0</v>
      </c>
      <c r="M756" s="1">
        <v>0</v>
      </c>
      <c r="N756" s="1">
        <v>1</v>
      </c>
      <c r="O756" s="1">
        <v>20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3</v>
      </c>
      <c r="W756" s="1">
        <v>11</v>
      </c>
      <c r="X756" s="1">
        <v>0</v>
      </c>
      <c r="Y756" s="3">
        <v>63</v>
      </c>
      <c r="Z756" s="1">
        <v>2727</v>
      </c>
      <c r="AA756" s="1">
        <v>0</v>
      </c>
      <c r="AB756" s="1">
        <v>0</v>
      </c>
      <c r="AC756" s="1">
        <v>0</v>
      </c>
      <c r="AD756" s="1">
        <v>1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1</v>
      </c>
      <c r="AK756" s="1">
        <v>125</v>
      </c>
      <c r="AL756" s="1">
        <v>113</v>
      </c>
      <c r="AM756" s="1">
        <v>0</v>
      </c>
    </row>
    <row r="757" spans="1:39" x14ac:dyDescent="0.25">
      <c r="A757" s="4" t="s">
        <v>806</v>
      </c>
      <c r="B757" s="1">
        <v>1</v>
      </c>
      <c r="C757" s="1">
        <v>1</v>
      </c>
      <c r="D757" s="1">
        <v>86</v>
      </c>
      <c r="E757" s="1">
        <v>13</v>
      </c>
      <c r="F757" s="1">
        <v>0</v>
      </c>
      <c r="G757" s="1">
        <v>3</v>
      </c>
      <c r="H757" s="1">
        <v>0</v>
      </c>
      <c r="I757" s="1">
        <v>0</v>
      </c>
      <c r="J757" s="1">
        <v>0</v>
      </c>
      <c r="K757" s="1">
        <v>1</v>
      </c>
      <c r="L757" s="1">
        <v>1</v>
      </c>
      <c r="M757" s="1">
        <v>0</v>
      </c>
      <c r="N757" s="1">
        <v>2</v>
      </c>
      <c r="O757" s="1">
        <v>7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3</v>
      </c>
      <c r="W757" s="1">
        <v>11</v>
      </c>
      <c r="X757" s="1">
        <v>0</v>
      </c>
      <c r="Y757" s="3">
        <v>67</v>
      </c>
      <c r="Z757" s="1">
        <v>2639</v>
      </c>
      <c r="AA757" s="1">
        <v>0</v>
      </c>
      <c r="AB757" s="1">
        <v>0</v>
      </c>
      <c r="AC757" s="1">
        <v>0</v>
      </c>
      <c r="AD757" s="1">
        <v>1</v>
      </c>
      <c r="AE757" s="1">
        <v>0</v>
      </c>
      <c r="AF757" s="1">
        <v>0</v>
      </c>
      <c r="AG757" s="1">
        <v>0</v>
      </c>
      <c r="AH757" s="1">
        <v>1</v>
      </c>
      <c r="AI757" s="1">
        <v>0</v>
      </c>
      <c r="AJ757" s="1">
        <v>0</v>
      </c>
      <c r="AK757" s="1">
        <v>16</v>
      </c>
      <c r="AL757" s="1">
        <v>16</v>
      </c>
      <c r="AM757" s="1">
        <v>0</v>
      </c>
    </row>
    <row r="758" spans="1:39" x14ac:dyDescent="0.25">
      <c r="A758" s="4" t="s">
        <v>807</v>
      </c>
      <c r="B758" s="1">
        <v>0</v>
      </c>
      <c r="C758" s="1">
        <v>1</v>
      </c>
      <c r="D758" s="1">
        <v>64</v>
      </c>
      <c r="E758" s="1">
        <v>70</v>
      </c>
      <c r="F758" s="1">
        <v>0</v>
      </c>
      <c r="G758" s="1">
        <v>17</v>
      </c>
      <c r="H758" s="1">
        <v>0</v>
      </c>
      <c r="I758" s="1">
        <v>0</v>
      </c>
      <c r="J758" s="1">
        <v>6</v>
      </c>
      <c r="K758" s="1">
        <v>2</v>
      </c>
      <c r="L758" s="1">
        <v>2</v>
      </c>
      <c r="M758" s="1">
        <v>1</v>
      </c>
      <c r="N758" s="1">
        <v>3</v>
      </c>
      <c r="O758" s="1">
        <v>6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3</v>
      </c>
      <c r="W758" s="1">
        <v>11</v>
      </c>
      <c r="X758" s="1">
        <v>0</v>
      </c>
      <c r="Y758" s="3">
        <v>55</v>
      </c>
      <c r="Z758" s="1">
        <v>2462</v>
      </c>
      <c r="AA758" s="1">
        <v>0</v>
      </c>
      <c r="AB758" s="1">
        <v>0</v>
      </c>
      <c r="AC758" s="1">
        <v>1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1</v>
      </c>
      <c r="AK758" s="1">
        <v>87</v>
      </c>
      <c r="AL758" s="1">
        <v>81</v>
      </c>
      <c r="AM758" s="1">
        <v>0</v>
      </c>
    </row>
    <row r="759" spans="1:39" x14ac:dyDescent="0.25">
      <c r="A759" s="4" t="s">
        <v>808</v>
      </c>
      <c r="B759" s="1">
        <v>0</v>
      </c>
      <c r="C759" s="1">
        <v>0</v>
      </c>
      <c r="D759" s="1">
        <v>90</v>
      </c>
      <c r="E759" s="1">
        <v>680</v>
      </c>
      <c r="F759" s="1">
        <v>11</v>
      </c>
      <c r="G759" s="1">
        <v>392</v>
      </c>
      <c r="H759" s="1">
        <v>75</v>
      </c>
      <c r="I759" s="1">
        <v>0</v>
      </c>
      <c r="J759" s="1">
        <v>0</v>
      </c>
      <c r="K759" s="1">
        <v>1</v>
      </c>
      <c r="L759" s="1">
        <v>2</v>
      </c>
      <c r="M759" s="1">
        <v>11</v>
      </c>
      <c r="N759" s="1">
        <v>4</v>
      </c>
      <c r="O759" s="1">
        <v>1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3</v>
      </c>
      <c r="W759" s="1">
        <v>11</v>
      </c>
      <c r="X759" s="1">
        <v>0</v>
      </c>
      <c r="Y759" s="3">
        <v>62</v>
      </c>
      <c r="Z759" s="1">
        <v>2313</v>
      </c>
      <c r="AA759" s="1">
        <v>0</v>
      </c>
      <c r="AB759" s="1">
        <v>0</v>
      </c>
      <c r="AC759" s="1">
        <v>0</v>
      </c>
      <c r="AD759" s="1">
        <v>1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1</v>
      </c>
      <c r="AK759" s="1">
        <v>1158</v>
      </c>
      <c r="AL759" s="1">
        <v>1158</v>
      </c>
      <c r="AM759" s="1">
        <v>0</v>
      </c>
    </row>
    <row r="760" spans="1:39" x14ac:dyDescent="0.25">
      <c r="A760" s="4" t="s">
        <v>809</v>
      </c>
      <c r="B760" s="1">
        <v>1</v>
      </c>
      <c r="C760" s="1">
        <v>1</v>
      </c>
      <c r="D760" s="1">
        <v>79</v>
      </c>
      <c r="E760" s="1">
        <v>26</v>
      </c>
      <c r="F760" s="1">
        <v>1</v>
      </c>
      <c r="G760" s="1">
        <v>11</v>
      </c>
      <c r="H760" s="1">
        <v>0</v>
      </c>
      <c r="I760" s="1">
        <v>1</v>
      </c>
      <c r="J760" s="1">
        <v>4</v>
      </c>
      <c r="K760" s="1">
        <v>2</v>
      </c>
      <c r="L760" s="1">
        <v>1</v>
      </c>
      <c r="M760" s="1">
        <v>0</v>
      </c>
      <c r="N760" s="1">
        <v>3</v>
      </c>
      <c r="O760" s="1">
        <v>3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3</v>
      </c>
      <c r="W760" s="1">
        <v>11</v>
      </c>
      <c r="X760" s="1">
        <v>0</v>
      </c>
      <c r="Y760" s="3">
        <v>65</v>
      </c>
      <c r="Z760" s="1">
        <v>2352</v>
      </c>
      <c r="AA760" s="1">
        <v>0</v>
      </c>
      <c r="AB760" s="1">
        <v>0</v>
      </c>
      <c r="AC760" s="1">
        <v>1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1</v>
      </c>
      <c r="AJ760" s="1">
        <v>0</v>
      </c>
      <c r="AK760" s="1">
        <v>39</v>
      </c>
      <c r="AL760" s="1">
        <v>35</v>
      </c>
      <c r="AM760" s="1">
        <v>0</v>
      </c>
    </row>
    <row r="761" spans="1:39" x14ac:dyDescent="0.25">
      <c r="A761" s="4" t="s">
        <v>810</v>
      </c>
      <c r="B761" s="1">
        <v>0</v>
      </c>
      <c r="C761" s="1">
        <v>1</v>
      </c>
      <c r="D761" s="1">
        <v>28</v>
      </c>
      <c r="E761" s="1">
        <v>522</v>
      </c>
      <c r="F761" s="1">
        <v>0</v>
      </c>
      <c r="G761" s="1">
        <v>522</v>
      </c>
      <c r="H761" s="1">
        <v>227</v>
      </c>
      <c r="I761" s="1">
        <v>120</v>
      </c>
      <c r="J761" s="1">
        <v>134</v>
      </c>
      <c r="K761" s="1">
        <v>2</v>
      </c>
      <c r="L761" s="1">
        <v>6</v>
      </c>
      <c r="M761" s="1">
        <v>9</v>
      </c>
      <c r="N761" s="1">
        <v>5</v>
      </c>
      <c r="O761" s="1">
        <v>2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3</v>
      </c>
      <c r="W761" s="1">
        <v>11</v>
      </c>
      <c r="X761" s="1">
        <v>0</v>
      </c>
      <c r="Y761" s="3">
        <v>49</v>
      </c>
      <c r="Z761" s="1">
        <v>2449</v>
      </c>
      <c r="AA761" s="1">
        <v>0</v>
      </c>
      <c r="AB761" s="1">
        <v>0</v>
      </c>
      <c r="AC761" s="1">
        <v>1</v>
      </c>
      <c r="AD761" s="1">
        <v>0</v>
      </c>
      <c r="AE761" s="1">
        <v>0</v>
      </c>
      <c r="AF761" s="1">
        <v>0</v>
      </c>
      <c r="AG761" s="1">
        <v>0</v>
      </c>
      <c r="AH761" s="1">
        <v>1</v>
      </c>
      <c r="AI761" s="1">
        <v>0</v>
      </c>
      <c r="AJ761" s="1">
        <v>0</v>
      </c>
      <c r="AK761" s="1">
        <v>1391</v>
      </c>
      <c r="AL761" s="1">
        <v>1257</v>
      </c>
      <c r="AM761" s="1">
        <v>0</v>
      </c>
    </row>
    <row r="762" spans="1:39" x14ac:dyDescent="0.25">
      <c r="A762" s="4" t="s">
        <v>811</v>
      </c>
      <c r="B762" s="1">
        <v>0</v>
      </c>
      <c r="C762" s="1">
        <v>0</v>
      </c>
      <c r="D762" s="1">
        <v>86</v>
      </c>
      <c r="E762" s="1">
        <v>412</v>
      </c>
      <c r="F762" s="1">
        <v>12</v>
      </c>
      <c r="G762" s="1">
        <v>546</v>
      </c>
      <c r="H762" s="1">
        <v>78</v>
      </c>
      <c r="I762" s="1">
        <v>182</v>
      </c>
      <c r="J762" s="1">
        <v>0</v>
      </c>
      <c r="K762" s="1">
        <v>1</v>
      </c>
      <c r="L762" s="1">
        <v>4</v>
      </c>
      <c r="M762" s="1">
        <v>4</v>
      </c>
      <c r="N762" s="1">
        <v>10</v>
      </c>
      <c r="O762" s="1">
        <v>1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3</v>
      </c>
      <c r="W762" s="1">
        <v>11</v>
      </c>
      <c r="X762" s="1">
        <v>0</v>
      </c>
      <c r="Y762" s="3">
        <v>46</v>
      </c>
      <c r="Z762" s="1">
        <v>2244</v>
      </c>
      <c r="AA762" s="1">
        <v>0</v>
      </c>
      <c r="AB762" s="1">
        <v>0</v>
      </c>
      <c r="AC762" s="1">
        <v>1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1</v>
      </c>
      <c r="AK762" s="1">
        <v>1230</v>
      </c>
      <c r="AL762" s="1">
        <v>1230</v>
      </c>
      <c r="AM762" s="1">
        <v>0</v>
      </c>
    </row>
    <row r="763" spans="1:39" x14ac:dyDescent="0.25">
      <c r="A763" s="4" t="s">
        <v>812</v>
      </c>
      <c r="B763" s="1">
        <v>1</v>
      </c>
      <c r="C763" s="1">
        <v>1</v>
      </c>
      <c r="D763" s="1">
        <v>42</v>
      </c>
      <c r="E763" s="1">
        <v>6</v>
      </c>
      <c r="F763" s="1">
        <v>5</v>
      </c>
      <c r="G763" s="1">
        <v>5</v>
      </c>
      <c r="H763" s="1">
        <v>8</v>
      </c>
      <c r="I763" s="1">
        <v>0</v>
      </c>
      <c r="J763" s="1">
        <v>5</v>
      </c>
      <c r="K763" s="1">
        <v>2</v>
      </c>
      <c r="L763" s="1">
        <v>1</v>
      </c>
      <c r="M763" s="1">
        <v>0</v>
      </c>
      <c r="N763" s="1">
        <v>3</v>
      </c>
      <c r="O763" s="1">
        <v>4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3</v>
      </c>
      <c r="W763" s="1">
        <v>11</v>
      </c>
      <c r="X763" s="1">
        <v>0</v>
      </c>
      <c r="Y763" s="3">
        <v>44</v>
      </c>
      <c r="Z763" s="1">
        <v>2235</v>
      </c>
      <c r="AA763" s="1">
        <v>0</v>
      </c>
      <c r="AB763" s="1">
        <v>0</v>
      </c>
      <c r="AC763" s="1">
        <v>0</v>
      </c>
      <c r="AD763" s="1">
        <v>1</v>
      </c>
      <c r="AE763" s="1">
        <v>0</v>
      </c>
      <c r="AF763" s="1">
        <v>0</v>
      </c>
      <c r="AG763" s="1">
        <v>0</v>
      </c>
      <c r="AH763" s="1">
        <v>1</v>
      </c>
      <c r="AI763" s="1">
        <v>0</v>
      </c>
      <c r="AJ763" s="1">
        <v>0</v>
      </c>
      <c r="AK763" s="1">
        <v>24</v>
      </c>
      <c r="AL763" s="1">
        <v>19</v>
      </c>
      <c r="AM763" s="1">
        <v>0</v>
      </c>
    </row>
    <row r="764" spans="1:39" x14ac:dyDescent="0.25">
      <c r="A764" s="4" t="s">
        <v>813</v>
      </c>
      <c r="B764" s="1">
        <v>1</v>
      </c>
      <c r="C764" s="1">
        <v>0</v>
      </c>
      <c r="D764" s="1">
        <v>39</v>
      </c>
      <c r="E764" s="1">
        <v>2</v>
      </c>
      <c r="F764" s="1">
        <v>3</v>
      </c>
      <c r="G764" s="1">
        <v>6</v>
      </c>
      <c r="H764" s="1">
        <v>4</v>
      </c>
      <c r="I764" s="1">
        <v>1</v>
      </c>
      <c r="J764" s="1">
        <v>9</v>
      </c>
      <c r="K764" s="1">
        <v>1</v>
      </c>
      <c r="L764" s="1">
        <v>1</v>
      </c>
      <c r="M764" s="1">
        <v>1</v>
      </c>
      <c r="N764" s="1">
        <v>2</v>
      </c>
      <c r="O764" s="1">
        <v>7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3</v>
      </c>
      <c r="W764" s="1">
        <v>11</v>
      </c>
      <c r="X764" s="1">
        <v>0</v>
      </c>
      <c r="Y764" s="3">
        <v>50</v>
      </c>
      <c r="Z764" s="1">
        <v>2208</v>
      </c>
      <c r="AA764" s="1">
        <v>0</v>
      </c>
      <c r="AB764" s="1">
        <v>0</v>
      </c>
      <c r="AC764" s="1">
        <v>1</v>
      </c>
      <c r="AD764" s="1">
        <v>0</v>
      </c>
      <c r="AE764" s="1">
        <v>0</v>
      </c>
      <c r="AF764" s="1">
        <v>0</v>
      </c>
      <c r="AG764" s="1">
        <v>0</v>
      </c>
      <c r="AH764" s="1">
        <v>1</v>
      </c>
      <c r="AI764" s="1">
        <v>0</v>
      </c>
      <c r="AJ764" s="1">
        <v>0</v>
      </c>
      <c r="AK764" s="1">
        <v>16</v>
      </c>
      <c r="AL764" s="1">
        <v>7</v>
      </c>
      <c r="AM764" s="1">
        <v>0</v>
      </c>
    </row>
    <row r="765" spans="1:39" x14ac:dyDescent="0.25">
      <c r="A765" s="4" t="s">
        <v>814</v>
      </c>
      <c r="B765" s="1">
        <v>1</v>
      </c>
      <c r="C765" s="1">
        <v>0</v>
      </c>
      <c r="D765" s="1">
        <v>8</v>
      </c>
      <c r="E765" s="1">
        <v>1</v>
      </c>
      <c r="F765" s="1">
        <v>3</v>
      </c>
      <c r="G765" s="1">
        <v>8</v>
      </c>
      <c r="H765" s="1">
        <v>2</v>
      </c>
      <c r="I765" s="1">
        <v>5</v>
      </c>
      <c r="J765" s="1">
        <v>5</v>
      </c>
      <c r="K765" s="1">
        <v>1</v>
      </c>
      <c r="L765" s="1">
        <v>1</v>
      </c>
      <c r="M765" s="1">
        <v>0</v>
      </c>
      <c r="N765" s="1">
        <v>2</v>
      </c>
      <c r="O765" s="1">
        <v>7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3</v>
      </c>
      <c r="W765" s="1">
        <v>11</v>
      </c>
      <c r="X765" s="1">
        <v>0</v>
      </c>
      <c r="Y765" s="3">
        <v>48</v>
      </c>
      <c r="Z765" s="1">
        <v>2261</v>
      </c>
      <c r="AA765" s="1">
        <v>0</v>
      </c>
      <c r="AB765" s="1">
        <v>1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1</v>
      </c>
      <c r="AI765" s="1">
        <v>0</v>
      </c>
      <c r="AJ765" s="1">
        <v>0</v>
      </c>
      <c r="AK765" s="1">
        <v>19</v>
      </c>
      <c r="AL765" s="1">
        <v>14</v>
      </c>
      <c r="AM765" s="1">
        <v>0</v>
      </c>
    </row>
    <row r="766" spans="1:39" x14ac:dyDescent="0.25">
      <c r="A766" s="4" t="s">
        <v>815</v>
      </c>
      <c r="B766" s="1">
        <v>1</v>
      </c>
      <c r="C766" s="1">
        <v>0</v>
      </c>
      <c r="D766" s="1">
        <v>40</v>
      </c>
      <c r="E766" s="1">
        <v>6</v>
      </c>
      <c r="F766" s="1">
        <v>2</v>
      </c>
      <c r="G766" s="1">
        <v>15</v>
      </c>
      <c r="H766" s="1">
        <v>6</v>
      </c>
      <c r="I766" s="1">
        <v>6</v>
      </c>
      <c r="J766" s="1">
        <v>3</v>
      </c>
      <c r="K766" s="1">
        <v>1</v>
      </c>
      <c r="L766" s="1">
        <v>1</v>
      </c>
      <c r="M766" s="1">
        <v>0</v>
      </c>
      <c r="N766" s="1">
        <v>3</v>
      </c>
      <c r="O766" s="1">
        <v>8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3</v>
      </c>
      <c r="W766" s="1">
        <v>11</v>
      </c>
      <c r="X766" s="1">
        <v>0</v>
      </c>
      <c r="Y766" s="3">
        <v>48</v>
      </c>
      <c r="Z766" s="1">
        <v>2535</v>
      </c>
      <c r="AA766" s="1">
        <v>0</v>
      </c>
      <c r="AB766" s="1">
        <v>0</v>
      </c>
      <c r="AC766" s="1">
        <v>0</v>
      </c>
      <c r="AD766" s="1">
        <v>1</v>
      </c>
      <c r="AE766" s="1">
        <v>0</v>
      </c>
      <c r="AF766" s="1">
        <v>0</v>
      </c>
      <c r="AG766" s="1">
        <v>0</v>
      </c>
      <c r="AH766" s="1">
        <v>1</v>
      </c>
      <c r="AI766" s="1">
        <v>0</v>
      </c>
      <c r="AJ766" s="1">
        <v>0</v>
      </c>
      <c r="AK766" s="1">
        <v>35</v>
      </c>
      <c r="AL766" s="1">
        <v>32</v>
      </c>
      <c r="AM766" s="1">
        <v>0</v>
      </c>
    </row>
    <row r="767" spans="1:39" x14ac:dyDescent="0.25">
      <c r="A767" s="4" t="s">
        <v>816</v>
      </c>
      <c r="B767" s="1">
        <v>1</v>
      </c>
      <c r="C767" s="1">
        <v>0</v>
      </c>
      <c r="D767" s="1">
        <v>5</v>
      </c>
      <c r="E767" s="1">
        <v>4</v>
      </c>
      <c r="F767" s="1">
        <v>12</v>
      </c>
      <c r="G767" s="1">
        <v>5</v>
      </c>
      <c r="H767" s="1">
        <v>3</v>
      </c>
      <c r="I767" s="1">
        <v>16</v>
      </c>
      <c r="J767" s="1">
        <v>17</v>
      </c>
      <c r="K767" s="1">
        <v>2</v>
      </c>
      <c r="L767" s="1">
        <v>2</v>
      </c>
      <c r="M767" s="1">
        <v>0</v>
      </c>
      <c r="N767" s="1">
        <v>3</v>
      </c>
      <c r="O767" s="1">
        <v>7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3</v>
      </c>
      <c r="W767" s="1">
        <v>11</v>
      </c>
      <c r="X767" s="1">
        <v>0</v>
      </c>
      <c r="Y767" s="3">
        <v>34</v>
      </c>
      <c r="Z767" s="1">
        <v>2767</v>
      </c>
      <c r="AA767" s="1">
        <v>0</v>
      </c>
      <c r="AB767" s="1">
        <v>1</v>
      </c>
      <c r="AC767" s="1">
        <v>0</v>
      </c>
      <c r="AD767" s="1">
        <v>0</v>
      </c>
      <c r="AE767" s="1">
        <v>0</v>
      </c>
      <c r="AF767" s="1">
        <v>0</v>
      </c>
      <c r="AG767" s="1">
        <v>1</v>
      </c>
      <c r="AH767" s="1">
        <v>0</v>
      </c>
      <c r="AI767" s="1">
        <v>0</v>
      </c>
      <c r="AJ767" s="1">
        <v>0</v>
      </c>
      <c r="AK767" s="1">
        <v>40</v>
      </c>
      <c r="AL767" s="1">
        <v>23</v>
      </c>
      <c r="AM767" s="1">
        <v>0</v>
      </c>
    </row>
    <row r="768" spans="1:39" x14ac:dyDescent="0.25">
      <c r="A768" s="4" t="s">
        <v>817</v>
      </c>
      <c r="B768" s="1">
        <v>1</v>
      </c>
      <c r="C768" s="1">
        <v>1</v>
      </c>
      <c r="D768" s="1">
        <v>96</v>
      </c>
      <c r="E768" s="1">
        <v>18</v>
      </c>
      <c r="F768" s="1">
        <v>2</v>
      </c>
      <c r="G768" s="1">
        <v>19</v>
      </c>
      <c r="H768" s="1">
        <v>0</v>
      </c>
      <c r="I768" s="1">
        <v>2</v>
      </c>
      <c r="J768" s="1">
        <v>6</v>
      </c>
      <c r="K768" s="1">
        <v>5</v>
      </c>
      <c r="L768" s="1">
        <v>3</v>
      </c>
      <c r="M768" s="1">
        <v>0</v>
      </c>
      <c r="N768" s="1">
        <v>4</v>
      </c>
      <c r="O768" s="1">
        <v>7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3</v>
      </c>
      <c r="W768" s="1">
        <v>11</v>
      </c>
      <c r="X768" s="1">
        <v>0</v>
      </c>
      <c r="Y768" s="3">
        <v>60</v>
      </c>
      <c r="Z768" s="1">
        <v>2293</v>
      </c>
      <c r="AA768" s="1">
        <v>0</v>
      </c>
      <c r="AB768" s="1">
        <v>0</v>
      </c>
      <c r="AC768" s="1">
        <v>0</v>
      </c>
      <c r="AD768" s="1">
        <v>1</v>
      </c>
      <c r="AE768" s="1">
        <v>0</v>
      </c>
      <c r="AF768" s="1">
        <v>0</v>
      </c>
      <c r="AG768" s="1">
        <v>0</v>
      </c>
      <c r="AH768" s="1">
        <v>0</v>
      </c>
      <c r="AI768" s="1">
        <v>1</v>
      </c>
      <c r="AJ768" s="1">
        <v>0</v>
      </c>
      <c r="AK768" s="1">
        <v>41</v>
      </c>
      <c r="AL768" s="1">
        <v>35</v>
      </c>
      <c r="AM768" s="1">
        <v>0</v>
      </c>
    </row>
    <row r="769" spans="1:39" x14ac:dyDescent="0.25">
      <c r="A769" s="4" t="s">
        <v>818</v>
      </c>
      <c r="B769" s="1">
        <v>0</v>
      </c>
      <c r="C769" s="1">
        <v>1</v>
      </c>
      <c r="D769" s="1">
        <v>28</v>
      </c>
      <c r="E769" s="1">
        <v>324</v>
      </c>
      <c r="F769" s="1">
        <v>48</v>
      </c>
      <c r="G769" s="1">
        <v>186</v>
      </c>
      <c r="H769" s="1">
        <v>39</v>
      </c>
      <c r="I769" s="1">
        <v>18</v>
      </c>
      <c r="J769" s="1">
        <v>198</v>
      </c>
      <c r="K769" s="1">
        <v>6</v>
      </c>
      <c r="L769" s="1">
        <v>6</v>
      </c>
      <c r="M769" s="1">
        <v>8</v>
      </c>
      <c r="N769" s="1">
        <v>4</v>
      </c>
      <c r="O769" s="1">
        <v>7</v>
      </c>
      <c r="P769" s="1">
        <v>1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3</v>
      </c>
      <c r="W769" s="1">
        <v>11</v>
      </c>
      <c r="X769" s="1">
        <v>1</v>
      </c>
      <c r="Y769" s="3">
        <v>52</v>
      </c>
      <c r="Z769" s="1">
        <v>2702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1</v>
      </c>
      <c r="AK769" s="1">
        <v>615</v>
      </c>
      <c r="AL769" s="1">
        <v>417</v>
      </c>
      <c r="AM769" s="1">
        <v>1</v>
      </c>
    </row>
    <row r="770" spans="1:39" x14ac:dyDescent="0.25">
      <c r="A770" s="4" t="s">
        <v>819</v>
      </c>
      <c r="B770" s="1">
        <v>1</v>
      </c>
      <c r="C770" s="1">
        <v>0</v>
      </c>
      <c r="D770" s="1">
        <v>22</v>
      </c>
      <c r="E770" s="1">
        <v>327</v>
      </c>
      <c r="F770" s="1">
        <v>9</v>
      </c>
      <c r="G770" s="1">
        <v>125</v>
      </c>
      <c r="H770" s="1">
        <v>25</v>
      </c>
      <c r="I770" s="1">
        <v>4</v>
      </c>
      <c r="J770" s="1">
        <v>139</v>
      </c>
      <c r="K770" s="1">
        <v>6</v>
      </c>
      <c r="L770" s="1">
        <v>7</v>
      </c>
      <c r="M770" s="1">
        <v>1</v>
      </c>
      <c r="N770" s="1">
        <v>8</v>
      </c>
      <c r="O770" s="1">
        <v>7</v>
      </c>
      <c r="P770" s="1">
        <v>1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3</v>
      </c>
      <c r="W770" s="1">
        <v>11</v>
      </c>
      <c r="X770" s="1">
        <v>0</v>
      </c>
      <c r="Y770" s="3">
        <v>42</v>
      </c>
      <c r="Z770" s="1">
        <v>2190</v>
      </c>
      <c r="AA770" s="1">
        <v>0</v>
      </c>
      <c r="AB770" s="1">
        <v>1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1</v>
      </c>
      <c r="AJ770" s="1">
        <v>0</v>
      </c>
      <c r="AK770" s="1">
        <v>490</v>
      </c>
      <c r="AL770" s="1">
        <v>351</v>
      </c>
      <c r="AM770" s="1">
        <v>1</v>
      </c>
    </row>
    <row r="771" spans="1:39" x14ac:dyDescent="0.25">
      <c r="A771" s="4" t="s">
        <v>820</v>
      </c>
      <c r="B771" s="1">
        <v>0</v>
      </c>
      <c r="C771" s="1">
        <v>1</v>
      </c>
      <c r="D771" s="1">
        <v>30</v>
      </c>
      <c r="E771" s="1">
        <v>229</v>
      </c>
      <c r="F771" s="1">
        <v>27</v>
      </c>
      <c r="G771" s="1">
        <v>71</v>
      </c>
      <c r="H771" s="1">
        <v>13</v>
      </c>
      <c r="I771" s="1">
        <v>3</v>
      </c>
      <c r="J771" s="1">
        <v>34</v>
      </c>
      <c r="K771" s="1">
        <v>4</v>
      </c>
      <c r="L771" s="1">
        <v>7</v>
      </c>
      <c r="M771" s="1">
        <v>1</v>
      </c>
      <c r="N771" s="1">
        <v>5</v>
      </c>
      <c r="O771" s="1">
        <v>9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3</v>
      </c>
      <c r="W771" s="1">
        <v>11</v>
      </c>
      <c r="X771" s="1">
        <v>0</v>
      </c>
      <c r="Y771" s="3">
        <v>44</v>
      </c>
      <c r="Z771" s="1">
        <v>2818</v>
      </c>
      <c r="AA771" s="1">
        <v>1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1</v>
      </c>
      <c r="AI771" s="1">
        <v>0</v>
      </c>
      <c r="AJ771" s="1">
        <v>0</v>
      </c>
      <c r="AK771" s="1">
        <v>343</v>
      </c>
      <c r="AL771" s="1">
        <v>309</v>
      </c>
      <c r="AM771" s="1">
        <v>0</v>
      </c>
    </row>
    <row r="772" spans="1:39" x14ac:dyDescent="0.25">
      <c r="A772" s="4" t="s">
        <v>821</v>
      </c>
      <c r="B772" s="1">
        <v>0</v>
      </c>
      <c r="C772" s="1">
        <v>0</v>
      </c>
      <c r="D772" s="1">
        <v>45</v>
      </c>
      <c r="E772" s="1">
        <v>521</v>
      </c>
      <c r="F772" s="1">
        <v>168</v>
      </c>
      <c r="G772" s="1">
        <v>706</v>
      </c>
      <c r="H772" s="1">
        <v>80</v>
      </c>
      <c r="I772" s="1">
        <v>76</v>
      </c>
      <c r="J772" s="1">
        <v>61</v>
      </c>
      <c r="K772" s="1">
        <v>1</v>
      </c>
      <c r="L772" s="1">
        <v>3</v>
      </c>
      <c r="M772" s="1">
        <v>6</v>
      </c>
      <c r="N772" s="1">
        <v>4</v>
      </c>
      <c r="O772" s="1">
        <v>2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3</v>
      </c>
      <c r="W772" s="1">
        <v>11</v>
      </c>
      <c r="X772" s="1">
        <v>0</v>
      </c>
      <c r="Y772" s="3">
        <v>75</v>
      </c>
      <c r="Z772" s="1">
        <v>2689</v>
      </c>
      <c r="AA772" s="1">
        <v>0</v>
      </c>
      <c r="AB772" s="1">
        <v>0</v>
      </c>
      <c r="AC772" s="1">
        <v>0</v>
      </c>
      <c r="AD772" s="1">
        <v>1</v>
      </c>
      <c r="AE772" s="1">
        <v>0</v>
      </c>
      <c r="AF772" s="1">
        <v>0</v>
      </c>
      <c r="AG772" s="1">
        <v>0</v>
      </c>
      <c r="AH772" s="1">
        <v>0</v>
      </c>
      <c r="AI772" s="1">
        <v>1</v>
      </c>
      <c r="AJ772" s="1">
        <v>0</v>
      </c>
      <c r="AK772" s="1">
        <v>1551</v>
      </c>
      <c r="AL772" s="1">
        <v>1490</v>
      </c>
      <c r="AM772" s="1">
        <v>0</v>
      </c>
    </row>
    <row r="773" spans="1:39" x14ac:dyDescent="0.25">
      <c r="A773" s="4" t="s">
        <v>822</v>
      </c>
      <c r="B773" s="1">
        <v>0</v>
      </c>
      <c r="C773" s="1">
        <v>0</v>
      </c>
      <c r="D773" s="1">
        <v>58</v>
      </c>
      <c r="E773" s="1">
        <v>184</v>
      </c>
      <c r="F773" s="1">
        <v>23</v>
      </c>
      <c r="G773" s="1">
        <v>446</v>
      </c>
      <c r="H773" s="1">
        <v>30</v>
      </c>
      <c r="I773" s="1">
        <v>23</v>
      </c>
      <c r="J773" s="1">
        <v>23</v>
      </c>
      <c r="K773" s="1">
        <v>1</v>
      </c>
      <c r="L773" s="1">
        <v>5</v>
      </c>
      <c r="M773" s="1">
        <v>4</v>
      </c>
      <c r="N773" s="1">
        <v>7</v>
      </c>
      <c r="O773" s="1">
        <v>2</v>
      </c>
      <c r="P773" s="1">
        <v>0</v>
      </c>
      <c r="Q773" s="1">
        <v>1</v>
      </c>
      <c r="R773" s="1">
        <v>1</v>
      </c>
      <c r="S773" s="1">
        <v>1</v>
      </c>
      <c r="T773" s="1">
        <v>0</v>
      </c>
      <c r="U773" s="1">
        <v>0</v>
      </c>
      <c r="V773" s="1">
        <v>3</v>
      </c>
      <c r="W773" s="1">
        <v>11</v>
      </c>
      <c r="X773" s="1">
        <v>1</v>
      </c>
      <c r="Y773" s="3">
        <v>63</v>
      </c>
      <c r="Z773" s="1">
        <v>2758</v>
      </c>
      <c r="AA773" s="1">
        <v>0</v>
      </c>
      <c r="AB773" s="1">
        <v>1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1</v>
      </c>
      <c r="AK773" s="1">
        <v>706</v>
      </c>
      <c r="AL773" s="1">
        <v>683</v>
      </c>
      <c r="AM773" s="1">
        <v>3</v>
      </c>
    </row>
    <row r="774" spans="1:39" x14ac:dyDescent="0.25">
      <c r="A774" s="4" t="s">
        <v>823</v>
      </c>
      <c r="B774" s="1">
        <v>0</v>
      </c>
      <c r="C774" s="1">
        <v>0</v>
      </c>
      <c r="D774" s="1">
        <v>49</v>
      </c>
      <c r="E774" s="1">
        <v>4</v>
      </c>
      <c r="F774" s="1">
        <v>8</v>
      </c>
      <c r="G774" s="1">
        <v>11</v>
      </c>
      <c r="H774" s="1">
        <v>12</v>
      </c>
      <c r="I774" s="1">
        <v>2</v>
      </c>
      <c r="J774" s="1">
        <v>13</v>
      </c>
      <c r="K774" s="1">
        <v>1</v>
      </c>
      <c r="L774" s="1">
        <v>2</v>
      </c>
      <c r="M774" s="1">
        <v>0</v>
      </c>
      <c r="N774" s="1">
        <v>3</v>
      </c>
      <c r="O774" s="1">
        <v>7</v>
      </c>
      <c r="P774" s="1">
        <v>1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3</v>
      </c>
      <c r="W774" s="1">
        <v>11</v>
      </c>
      <c r="X774" s="1">
        <v>0</v>
      </c>
      <c r="Y774" s="3">
        <v>70</v>
      </c>
      <c r="Z774" s="1">
        <v>2504</v>
      </c>
      <c r="AA774" s="1">
        <v>0</v>
      </c>
      <c r="AB774" s="1">
        <v>0</v>
      </c>
      <c r="AC774" s="1">
        <v>1</v>
      </c>
      <c r="AD774" s="1">
        <v>0</v>
      </c>
      <c r="AE774" s="1">
        <v>0</v>
      </c>
      <c r="AF774" s="1">
        <v>0</v>
      </c>
      <c r="AG774" s="1">
        <v>0</v>
      </c>
      <c r="AH774" s="1">
        <v>1</v>
      </c>
      <c r="AI774" s="1">
        <v>0</v>
      </c>
      <c r="AJ774" s="1">
        <v>0</v>
      </c>
      <c r="AK774" s="1">
        <v>37</v>
      </c>
      <c r="AL774" s="1">
        <v>24</v>
      </c>
      <c r="AM774" s="1">
        <v>1</v>
      </c>
    </row>
    <row r="775" spans="1:39" x14ac:dyDescent="0.25">
      <c r="A775" s="4" t="s">
        <v>824</v>
      </c>
      <c r="B775" s="1">
        <v>1</v>
      </c>
      <c r="C775" s="1">
        <v>1</v>
      </c>
      <c r="D775" s="1">
        <v>37</v>
      </c>
      <c r="E775" s="1">
        <v>183</v>
      </c>
      <c r="F775" s="1">
        <v>2</v>
      </c>
      <c r="G775" s="1">
        <v>64</v>
      </c>
      <c r="H775" s="1">
        <v>7</v>
      </c>
      <c r="I775" s="1">
        <v>2</v>
      </c>
      <c r="J775" s="1">
        <v>12</v>
      </c>
      <c r="K775" s="1">
        <v>4</v>
      </c>
      <c r="L775" s="1">
        <v>3</v>
      </c>
      <c r="M775" s="1">
        <v>3</v>
      </c>
      <c r="N775" s="1">
        <v>5</v>
      </c>
      <c r="O775" s="1">
        <v>4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3</v>
      </c>
      <c r="W775" s="1">
        <v>11</v>
      </c>
      <c r="X775" s="1">
        <v>0</v>
      </c>
      <c r="Y775" s="3">
        <v>42</v>
      </c>
      <c r="Z775" s="1">
        <v>2402</v>
      </c>
      <c r="AA775" s="1">
        <v>0</v>
      </c>
      <c r="AB775" s="1">
        <v>1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1</v>
      </c>
      <c r="AI775" s="1">
        <v>0</v>
      </c>
      <c r="AJ775" s="1">
        <v>0</v>
      </c>
      <c r="AK775" s="1">
        <v>258</v>
      </c>
      <c r="AL775" s="1">
        <v>246</v>
      </c>
      <c r="AM775" s="1">
        <v>0</v>
      </c>
    </row>
    <row r="776" spans="1:39" x14ac:dyDescent="0.25">
      <c r="A776" s="4" t="s">
        <v>825</v>
      </c>
      <c r="B776" s="1">
        <v>0</v>
      </c>
      <c r="C776" s="1">
        <v>1</v>
      </c>
      <c r="D776" s="1">
        <v>70</v>
      </c>
      <c r="E776" s="1">
        <v>31</v>
      </c>
      <c r="F776" s="1">
        <v>19</v>
      </c>
      <c r="G776" s="1">
        <v>35</v>
      </c>
      <c r="H776" s="1">
        <v>26</v>
      </c>
      <c r="I776" s="1">
        <v>14</v>
      </c>
      <c r="J776" s="1">
        <v>52</v>
      </c>
      <c r="K776" s="1">
        <v>2</v>
      </c>
      <c r="L776" s="1">
        <v>1</v>
      </c>
      <c r="M776" s="1">
        <v>1</v>
      </c>
      <c r="N776" s="1">
        <v>5</v>
      </c>
      <c r="O776" s="1">
        <v>3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3</v>
      </c>
      <c r="W776" s="1">
        <v>11</v>
      </c>
      <c r="X776" s="1">
        <v>0</v>
      </c>
      <c r="Y776" s="3">
        <v>59</v>
      </c>
      <c r="Z776" s="1">
        <v>2609</v>
      </c>
      <c r="AA776" s="1">
        <v>0</v>
      </c>
      <c r="AB776" s="1">
        <v>0</v>
      </c>
      <c r="AC776" s="1">
        <v>1</v>
      </c>
      <c r="AD776" s="1">
        <v>0</v>
      </c>
      <c r="AE776" s="1">
        <v>0</v>
      </c>
      <c r="AF776" s="1">
        <v>0</v>
      </c>
      <c r="AG776" s="1">
        <v>0</v>
      </c>
      <c r="AH776" s="1">
        <v>1</v>
      </c>
      <c r="AI776" s="1">
        <v>0</v>
      </c>
      <c r="AJ776" s="1">
        <v>0</v>
      </c>
      <c r="AK776" s="1">
        <v>125</v>
      </c>
      <c r="AL776" s="1">
        <v>73</v>
      </c>
      <c r="AM776" s="1">
        <v>0</v>
      </c>
    </row>
    <row r="777" spans="1:39" x14ac:dyDescent="0.25">
      <c r="A777" s="4" t="s">
        <v>826</v>
      </c>
      <c r="B777" s="1">
        <v>0</v>
      </c>
      <c r="C777" s="1">
        <v>0</v>
      </c>
      <c r="D777" s="1">
        <v>33</v>
      </c>
      <c r="E777" s="1">
        <v>219</v>
      </c>
      <c r="F777" s="1">
        <v>3</v>
      </c>
      <c r="G777" s="1">
        <v>60</v>
      </c>
      <c r="H777" s="1">
        <v>12</v>
      </c>
      <c r="I777" s="1">
        <v>9</v>
      </c>
      <c r="J777" s="1">
        <v>12</v>
      </c>
      <c r="K777" s="1">
        <v>1</v>
      </c>
      <c r="L777" s="1">
        <v>4</v>
      </c>
      <c r="M777" s="1">
        <v>1</v>
      </c>
      <c r="N777" s="1">
        <v>7</v>
      </c>
      <c r="O777" s="1">
        <v>7</v>
      </c>
      <c r="P777" s="1">
        <v>0</v>
      </c>
      <c r="Q777" s="1">
        <v>1</v>
      </c>
      <c r="R777" s="1">
        <v>0</v>
      </c>
      <c r="S777" s="1">
        <v>0</v>
      </c>
      <c r="T777" s="1">
        <v>0</v>
      </c>
      <c r="U777" s="1">
        <v>0</v>
      </c>
      <c r="V777" s="1">
        <v>3</v>
      </c>
      <c r="W777" s="1">
        <v>11</v>
      </c>
      <c r="X777" s="1">
        <v>0</v>
      </c>
      <c r="Y777" s="3">
        <v>58</v>
      </c>
      <c r="Z777" s="1">
        <v>2684</v>
      </c>
      <c r="AA777" s="1">
        <v>0</v>
      </c>
      <c r="AB777" s="1">
        <v>0</v>
      </c>
      <c r="AC777" s="1">
        <v>1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1</v>
      </c>
      <c r="AJ777" s="1">
        <v>0</v>
      </c>
      <c r="AK777" s="1">
        <v>303</v>
      </c>
      <c r="AL777" s="1">
        <v>291</v>
      </c>
      <c r="AM777" s="1">
        <v>1</v>
      </c>
    </row>
    <row r="778" spans="1:39" x14ac:dyDescent="0.25">
      <c r="A778" s="4" t="s">
        <v>827</v>
      </c>
      <c r="B778" s="1">
        <v>0</v>
      </c>
      <c r="C778" s="1">
        <v>1</v>
      </c>
      <c r="D778" s="1">
        <v>98</v>
      </c>
      <c r="E778" s="1">
        <v>479</v>
      </c>
      <c r="F778" s="1">
        <v>28</v>
      </c>
      <c r="G778" s="1">
        <v>136</v>
      </c>
      <c r="H778" s="1">
        <v>75</v>
      </c>
      <c r="I778" s="1">
        <v>14</v>
      </c>
      <c r="J778" s="1">
        <v>35</v>
      </c>
      <c r="K778" s="1">
        <v>3</v>
      </c>
      <c r="L778" s="1">
        <v>10</v>
      </c>
      <c r="M778" s="1">
        <v>3</v>
      </c>
      <c r="N778" s="1">
        <v>7</v>
      </c>
      <c r="O778" s="1">
        <v>6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3</v>
      </c>
      <c r="W778" s="1">
        <v>11</v>
      </c>
      <c r="X778" s="1">
        <v>0</v>
      </c>
      <c r="Y778" s="3">
        <v>66</v>
      </c>
      <c r="Z778" s="1">
        <v>2160</v>
      </c>
      <c r="AA778" s="1">
        <v>0</v>
      </c>
      <c r="AB778" s="1">
        <v>1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1</v>
      </c>
      <c r="AK778" s="1">
        <v>732</v>
      </c>
      <c r="AL778" s="1">
        <v>697</v>
      </c>
      <c r="AM778" s="1">
        <v>0</v>
      </c>
    </row>
    <row r="779" spans="1:39" x14ac:dyDescent="0.25">
      <c r="A779" s="4" t="s">
        <v>828</v>
      </c>
      <c r="B779" s="1">
        <v>0</v>
      </c>
      <c r="C779" s="1">
        <v>1</v>
      </c>
      <c r="D779" s="1">
        <v>17</v>
      </c>
      <c r="E779" s="1">
        <v>584</v>
      </c>
      <c r="F779" s="1">
        <v>44</v>
      </c>
      <c r="G779" s="1">
        <v>212</v>
      </c>
      <c r="H779" s="1">
        <v>46</v>
      </c>
      <c r="I779" s="1">
        <v>8</v>
      </c>
      <c r="J779" s="1">
        <v>177</v>
      </c>
      <c r="K779" s="1">
        <v>3</v>
      </c>
      <c r="L779" s="1">
        <v>11</v>
      </c>
      <c r="M779" s="1">
        <v>4</v>
      </c>
      <c r="N779" s="1">
        <v>8</v>
      </c>
      <c r="O779" s="1">
        <v>8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3</v>
      </c>
      <c r="W779" s="1">
        <v>11</v>
      </c>
      <c r="X779" s="1">
        <v>0</v>
      </c>
      <c r="Y779" s="3">
        <v>55</v>
      </c>
      <c r="Z779" s="1">
        <v>2773</v>
      </c>
      <c r="AA779" s="1">
        <v>1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  <c r="AH779" s="1">
        <v>0</v>
      </c>
      <c r="AI779" s="1">
        <v>0</v>
      </c>
      <c r="AJ779" s="1">
        <v>0</v>
      </c>
      <c r="AK779" s="1">
        <v>894</v>
      </c>
      <c r="AL779" s="1">
        <v>717</v>
      </c>
      <c r="AM779" s="1">
        <v>0</v>
      </c>
    </row>
    <row r="780" spans="1:39" x14ac:dyDescent="0.25">
      <c r="A780" s="4" t="s">
        <v>829</v>
      </c>
      <c r="B780" s="1">
        <v>0</v>
      </c>
      <c r="C780" s="1">
        <v>0</v>
      </c>
      <c r="D780" s="1">
        <v>54</v>
      </c>
      <c r="E780" s="1">
        <v>627</v>
      </c>
      <c r="F780" s="1">
        <v>91</v>
      </c>
      <c r="G780" s="1">
        <v>597</v>
      </c>
      <c r="H780" s="1">
        <v>159</v>
      </c>
      <c r="I780" s="1">
        <v>91</v>
      </c>
      <c r="J780" s="1">
        <v>15</v>
      </c>
      <c r="K780" s="1">
        <v>1</v>
      </c>
      <c r="L780" s="1">
        <v>6</v>
      </c>
      <c r="M780" s="1">
        <v>5</v>
      </c>
      <c r="N780" s="1">
        <v>12</v>
      </c>
      <c r="O780" s="1">
        <v>3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3</v>
      </c>
      <c r="W780" s="1">
        <v>11</v>
      </c>
      <c r="X780" s="1">
        <v>0</v>
      </c>
      <c r="Y780" s="3">
        <v>47</v>
      </c>
      <c r="Z780" s="1">
        <v>2643</v>
      </c>
      <c r="AA780" s="1">
        <v>0</v>
      </c>
      <c r="AB780" s="1">
        <v>0</v>
      </c>
      <c r="AC780" s="1">
        <v>0</v>
      </c>
      <c r="AD780" s="1">
        <v>1</v>
      </c>
      <c r="AE780" s="1">
        <v>0</v>
      </c>
      <c r="AF780" s="1">
        <v>0</v>
      </c>
      <c r="AG780" s="1">
        <v>0</v>
      </c>
      <c r="AH780" s="1">
        <v>1</v>
      </c>
      <c r="AI780" s="1">
        <v>0</v>
      </c>
      <c r="AJ780" s="1">
        <v>0</v>
      </c>
      <c r="AK780" s="1">
        <v>1565</v>
      </c>
      <c r="AL780" s="1">
        <v>1550</v>
      </c>
      <c r="AM780" s="1">
        <v>0</v>
      </c>
    </row>
    <row r="781" spans="1:39" x14ac:dyDescent="0.25">
      <c r="A781" s="4" t="s">
        <v>830</v>
      </c>
      <c r="B781" s="1">
        <v>1</v>
      </c>
      <c r="C781" s="1">
        <v>0</v>
      </c>
      <c r="D781" s="1">
        <v>39</v>
      </c>
      <c r="E781" s="1">
        <v>24</v>
      </c>
      <c r="F781" s="1">
        <v>1</v>
      </c>
      <c r="G781" s="1">
        <v>16</v>
      </c>
      <c r="H781" s="1">
        <v>12</v>
      </c>
      <c r="I781" s="1">
        <v>2</v>
      </c>
      <c r="J781" s="1">
        <v>5</v>
      </c>
      <c r="K781" s="1">
        <v>3</v>
      </c>
      <c r="L781" s="1">
        <v>4</v>
      </c>
      <c r="M781" s="1">
        <v>0</v>
      </c>
      <c r="N781" s="1">
        <v>3</v>
      </c>
      <c r="O781" s="1">
        <v>8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3</v>
      </c>
      <c r="W781" s="1">
        <v>11</v>
      </c>
      <c r="X781" s="1">
        <v>0</v>
      </c>
      <c r="Y781" s="3">
        <v>52</v>
      </c>
      <c r="Z781" s="1">
        <v>2356</v>
      </c>
      <c r="AA781" s="1">
        <v>0</v>
      </c>
      <c r="AB781" s="1">
        <v>1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1</v>
      </c>
      <c r="AI781" s="1">
        <v>0</v>
      </c>
      <c r="AJ781" s="1">
        <v>0</v>
      </c>
      <c r="AK781" s="1">
        <v>55</v>
      </c>
      <c r="AL781" s="1">
        <v>50</v>
      </c>
      <c r="AM781" s="1">
        <v>0</v>
      </c>
    </row>
    <row r="782" spans="1:39" x14ac:dyDescent="0.25">
      <c r="A782" s="4" t="s">
        <v>831</v>
      </c>
      <c r="B782" s="1">
        <v>0</v>
      </c>
      <c r="C782" s="1">
        <v>1</v>
      </c>
      <c r="D782" s="1">
        <v>81</v>
      </c>
      <c r="E782" s="1">
        <v>330</v>
      </c>
      <c r="F782" s="1">
        <v>5</v>
      </c>
      <c r="G782" s="1">
        <v>159</v>
      </c>
      <c r="H782" s="1">
        <v>36</v>
      </c>
      <c r="I782" s="1">
        <v>27</v>
      </c>
      <c r="J782" s="1">
        <v>16</v>
      </c>
      <c r="K782" s="1">
        <v>4</v>
      </c>
      <c r="L782" s="1">
        <v>4</v>
      </c>
      <c r="M782" s="1">
        <v>4</v>
      </c>
      <c r="N782" s="1">
        <v>9</v>
      </c>
      <c r="O782" s="1">
        <v>4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3</v>
      </c>
      <c r="W782" s="1">
        <v>11</v>
      </c>
      <c r="X782" s="1">
        <v>0</v>
      </c>
      <c r="Y782" s="3">
        <v>50</v>
      </c>
      <c r="Z782" s="1">
        <v>2357</v>
      </c>
      <c r="AA782" s="1">
        <v>0</v>
      </c>
      <c r="AB782" s="1">
        <v>1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1</v>
      </c>
      <c r="AJ782" s="1">
        <v>0</v>
      </c>
      <c r="AK782" s="1">
        <v>557</v>
      </c>
      <c r="AL782" s="1">
        <v>541</v>
      </c>
      <c r="AM782" s="1">
        <v>0</v>
      </c>
    </row>
    <row r="783" spans="1:39" x14ac:dyDescent="0.25">
      <c r="A783" s="4" t="s">
        <v>832</v>
      </c>
      <c r="B783" s="1">
        <v>1</v>
      </c>
      <c r="C783" s="1">
        <v>1</v>
      </c>
      <c r="D783" s="1">
        <v>71</v>
      </c>
      <c r="E783" s="1">
        <v>19</v>
      </c>
      <c r="F783" s="1">
        <v>1</v>
      </c>
      <c r="G783" s="1">
        <v>10</v>
      </c>
      <c r="H783" s="1">
        <v>2</v>
      </c>
      <c r="I783" s="1">
        <v>1</v>
      </c>
      <c r="J783" s="1">
        <v>8</v>
      </c>
      <c r="K783" s="1">
        <v>1</v>
      </c>
      <c r="L783" s="1">
        <v>1</v>
      </c>
      <c r="M783" s="1">
        <v>0</v>
      </c>
      <c r="N783" s="1">
        <v>3</v>
      </c>
      <c r="O783" s="1">
        <v>5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3</v>
      </c>
      <c r="W783" s="1">
        <v>11</v>
      </c>
      <c r="X783" s="1">
        <v>0</v>
      </c>
      <c r="Y783" s="3">
        <v>64</v>
      </c>
      <c r="Z783" s="1">
        <v>2619</v>
      </c>
      <c r="AA783" s="1">
        <v>0</v>
      </c>
      <c r="AB783" s="1">
        <v>0</v>
      </c>
      <c r="AC783" s="1">
        <v>0</v>
      </c>
      <c r="AD783" s="1">
        <v>0</v>
      </c>
      <c r="AE783" s="1">
        <v>1</v>
      </c>
      <c r="AF783" s="1">
        <v>0</v>
      </c>
      <c r="AG783" s="1">
        <v>0</v>
      </c>
      <c r="AH783" s="1">
        <v>1</v>
      </c>
      <c r="AI783" s="1">
        <v>0</v>
      </c>
      <c r="AJ783" s="1">
        <v>0</v>
      </c>
      <c r="AK783" s="1">
        <v>33</v>
      </c>
      <c r="AL783" s="1">
        <v>25</v>
      </c>
      <c r="AM783" s="1">
        <v>0</v>
      </c>
    </row>
    <row r="784" spans="1:39" x14ac:dyDescent="0.25">
      <c r="A784" s="4" t="s">
        <v>833</v>
      </c>
      <c r="B784" s="1">
        <v>1</v>
      </c>
      <c r="C784" s="1">
        <v>1</v>
      </c>
      <c r="D784" s="1">
        <v>62</v>
      </c>
      <c r="E784" s="1">
        <v>28</v>
      </c>
      <c r="F784" s="1">
        <v>23</v>
      </c>
      <c r="G784" s="1">
        <v>29</v>
      </c>
      <c r="H784" s="1">
        <v>29</v>
      </c>
      <c r="I784" s="1">
        <v>14</v>
      </c>
      <c r="J784" s="1">
        <v>47</v>
      </c>
      <c r="K784" s="1">
        <v>3</v>
      </c>
      <c r="L784" s="1">
        <v>2</v>
      </c>
      <c r="M784" s="1">
        <v>1</v>
      </c>
      <c r="N784" s="1">
        <v>4</v>
      </c>
      <c r="O784" s="1">
        <v>6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3</v>
      </c>
      <c r="W784" s="1">
        <v>11</v>
      </c>
      <c r="X784" s="1">
        <v>0</v>
      </c>
      <c r="Y784" s="3">
        <v>69</v>
      </c>
      <c r="Z784" s="1">
        <v>2685</v>
      </c>
      <c r="AA784" s="1">
        <v>0</v>
      </c>
      <c r="AB784" s="1">
        <v>1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1</v>
      </c>
      <c r="AI784" s="1">
        <v>0</v>
      </c>
      <c r="AJ784" s="1">
        <v>0</v>
      </c>
      <c r="AK784" s="1">
        <v>123</v>
      </c>
      <c r="AL784" s="1">
        <v>76</v>
      </c>
      <c r="AM784" s="1">
        <v>0</v>
      </c>
    </row>
    <row r="785" spans="1:39" x14ac:dyDescent="0.25">
      <c r="A785" s="4" t="s">
        <v>834</v>
      </c>
      <c r="B785" s="1">
        <v>0</v>
      </c>
      <c r="C785" s="1">
        <v>0</v>
      </c>
      <c r="D785" s="1">
        <v>8</v>
      </c>
      <c r="E785" s="1">
        <v>606</v>
      </c>
      <c r="F785" s="1">
        <v>148</v>
      </c>
      <c r="G785" s="1">
        <v>228</v>
      </c>
      <c r="H785" s="1">
        <v>15</v>
      </c>
      <c r="I785" s="1">
        <v>148</v>
      </c>
      <c r="J785" s="1">
        <v>22</v>
      </c>
      <c r="K785" s="1">
        <v>1</v>
      </c>
      <c r="L785" s="1">
        <v>6</v>
      </c>
      <c r="M785" s="1">
        <v>8</v>
      </c>
      <c r="N785" s="1">
        <v>13</v>
      </c>
      <c r="O785" s="1">
        <v>2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3</v>
      </c>
      <c r="W785" s="1">
        <v>11</v>
      </c>
      <c r="X785" s="1">
        <v>0</v>
      </c>
      <c r="Y785" s="3">
        <v>76</v>
      </c>
      <c r="Z785" s="1">
        <v>2395</v>
      </c>
      <c r="AA785" s="1">
        <v>0</v>
      </c>
      <c r="AB785" s="1">
        <v>0</v>
      </c>
      <c r="AC785" s="1">
        <v>1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1</v>
      </c>
      <c r="AK785" s="1">
        <v>1145</v>
      </c>
      <c r="AL785" s="1">
        <v>1123</v>
      </c>
      <c r="AM785" s="1">
        <v>0</v>
      </c>
    </row>
    <row r="786" spans="1:39" x14ac:dyDescent="0.25">
      <c r="A786" s="4" t="s">
        <v>835</v>
      </c>
      <c r="B786" s="1">
        <v>0</v>
      </c>
      <c r="C786" s="1">
        <v>0</v>
      </c>
      <c r="D786" s="1">
        <v>76</v>
      </c>
      <c r="E786" s="1">
        <v>1039</v>
      </c>
      <c r="F786" s="1">
        <v>43</v>
      </c>
      <c r="G786" s="1">
        <v>204</v>
      </c>
      <c r="H786" s="1">
        <v>153</v>
      </c>
      <c r="I786" s="1">
        <v>58</v>
      </c>
      <c r="J786" s="1">
        <v>29</v>
      </c>
      <c r="K786" s="1">
        <v>3</v>
      </c>
      <c r="L786" s="1">
        <v>2</v>
      </c>
      <c r="M786" s="1">
        <v>8</v>
      </c>
      <c r="N786" s="1">
        <v>12</v>
      </c>
      <c r="O786" s="1">
        <v>8</v>
      </c>
      <c r="P786" s="1">
        <v>0</v>
      </c>
      <c r="Q786" s="1">
        <v>1</v>
      </c>
      <c r="R786" s="1">
        <v>0</v>
      </c>
      <c r="S786" s="1">
        <v>1</v>
      </c>
      <c r="T786" s="1">
        <v>1</v>
      </c>
      <c r="U786" s="1">
        <v>0</v>
      </c>
      <c r="V786" s="1">
        <v>3</v>
      </c>
      <c r="W786" s="1">
        <v>11</v>
      </c>
      <c r="X786" s="1">
        <v>1</v>
      </c>
      <c r="Y786" s="3">
        <v>62</v>
      </c>
      <c r="Z786" s="1">
        <v>2608</v>
      </c>
      <c r="AA786" s="1">
        <v>0</v>
      </c>
      <c r="AB786" s="1">
        <v>1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1</v>
      </c>
      <c r="AI786" s="1">
        <v>0</v>
      </c>
      <c r="AJ786" s="1">
        <v>0</v>
      </c>
      <c r="AK786" s="1">
        <v>1497</v>
      </c>
      <c r="AL786" s="1">
        <v>1468</v>
      </c>
      <c r="AM786" s="1">
        <v>3</v>
      </c>
    </row>
    <row r="787" spans="1:39" x14ac:dyDescent="0.25">
      <c r="A787" s="4" t="s">
        <v>836</v>
      </c>
      <c r="B787" s="1">
        <v>0</v>
      </c>
      <c r="C787" s="1">
        <v>2</v>
      </c>
      <c r="D787" s="1">
        <v>66</v>
      </c>
      <c r="E787" s="1">
        <v>411</v>
      </c>
      <c r="F787" s="1">
        <v>0</v>
      </c>
      <c r="G787" s="1">
        <v>26</v>
      </c>
      <c r="H787" s="1">
        <v>0</v>
      </c>
      <c r="I787" s="1">
        <v>0</v>
      </c>
      <c r="J787" s="1">
        <v>21</v>
      </c>
      <c r="K787" s="1">
        <v>6</v>
      </c>
      <c r="L787" s="1">
        <v>7</v>
      </c>
      <c r="M787" s="1">
        <v>1</v>
      </c>
      <c r="N787" s="1">
        <v>7</v>
      </c>
      <c r="O787" s="1">
        <v>7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3</v>
      </c>
      <c r="W787" s="1">
        <v>11</v>
      </c>
      <c r="X787" s="1">
        <v>0</v>
      </c>
      <c r="Y787" s="3">
        <v>44</v>
      </c>
      <c r="Z787" s="1">
        <v>2396</v>
      </c>
      <c r="AA787" s="1">
        <v>0</v>
      </c>
      <c r="AB787" s="1">
        <v>1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1</v>
      </c>
      <c r="AJ787" s="1">
        <v>0</v>
      </c>
      <c r="AK787" s="1">
        <v>437</v>
      </c>
      <c r="AL787" s="1">
        <v>416</v>
      </c>
      <c r="AM787" s="1">
        <v>0</v>
      </c>
    </row>
    <row r="788" spans="1:39" x14ac:dyDescent="0.25">
      <c r="A788" s="4" t="s">
        <v>837</v>
      </c>
      <c r="B788" s="1">
        <v>0</v>
      </c>
      <c r="C788" s="1">
        <v>1</v>
      </c>
      <c r="D788" s="1">
        <v>83</v>
      </c>
      <c r="E788" s="1">
        <v>34</v>
      </c>
      <c r="F788" s="1">
        <v>1</v>
      </c>
      <c r="G788" s="1">
        <v>19</v>
      </c>
      <c r="H788" s="1">
        <v>2</v>
      </c>
      <c r="I788" s="1">
        <v>7</v>
      </c>
      <c r="J788" s="1">
        <v>0</v>
      </c>
      <c r="K788" s="1">
        <v>1</v>
      </c>
      <c r="L788" s="1">
        <v>1</v>
      </c>
      <c r="M788" s="1">
        <v>1</v>
      </c>
      <c r="N788" s="1">
        <v>3</v>
      </c>
      <c r="O788" s="1">
        <v>2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3</v>
      </c>
      <c r="W788" s="1">
        <v>11</v>
      </c>
      <c r="X788" s="1">
        <v>0</v>
      </c>
      <c r="Y788" s="3">
        <v>49</v>
      </c>
      <c r="Z788" s="1">
        <v>2257</v>
      </c>
      <c r="AA788" s="1">
        <v>0</v>
      </c>
      <c r="AB788" s="1">
        <v>1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1</v>
      </c>
      <c r="AJ788" s="1">
        <v>0</v>
      </c>
      <c r="AK788" s="1">
        <v>63</v>
      </c>
      <c r="AL788" s="1">
        <v>63</v>
      </c>
      <c r="AM788" s="1">
        <v>0</v>
      </c>
    </row>
    <row r="789" spans="1:39" x14ac:dyDescent="0.25">
      <c r="A789" s="4" t="s">
        <v>838</v>
      </c>
      <c r="B789" s="1">
        <v>0</v>
      </c>
      <c r="C789" s="1">
        <v>1</v>
      </c>
      <c r="D789" s="1">
        <v>28</v>
      </c>
      <c r="E789" s="1">
        <v>161</v>
      </c>
      <c r="F789" s="1">
        <v>28</v>
      </c>
      <c r="G789" s="1">
        <v>136</v>
      </c>
      <c r="H789" s="1">
        <v>32</v>
      </c>
      <c r="I789" s="1">
        <v>3</v>
      </c>
      <c r="J789" s="1">
        <v>45</v>
      </c>
      <c r="K789" s="1">
        <v>4</v>
      </c>
      <c r="L789" s="1">
        <v>3</v>
      </c>
      <c r="M789" s="1">
        <v>4</v>
      </c>
      <c r="N789" s="1">
        <v>6</v>
      </c>
      <c r="O789" s="1">
        <v>3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3</v>
      </c>
      <c r="W789" s="1">
        <v>11</v>
      </c>
      <c r="X789" s="1">
        <v>0</v>
      </c>
      <c r="Y789" s="3">
        <v>63</v>
      </c>
      <c r="Z789" s="1">
        <v>2410</v>
      </c>
      <c r="AA789" s="1">
        <v>0</v>
      </c>
      <c r="AB789" s="1">
        <v>1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1</v>
      </c>
      <c r="AI789" s="1">
        <v>0</v>
      </c>
      <c r="AJ789" s="1">
        <v>0</v>
      </c>
      <c r="AK789" s="1">
        <v>360</v>
      </c>
      <c r="AL789" s="1">
        <v>315</v>
      </c>
      <c r="AM789" s="1">
        <v>0</v>
      </c>
    </row>
    <row r="790" spans="1:39" x14ac:dyDescent="0.25">
      <c r="A790" s="4" t="s">
        <v>839</v>
      </c>
      <c r="B790" s="1">
        <v>1</v>
      </c>
      <c r="C790" s="1">
        <v>1</v>
      </c>
      <c r="D790" s="1">
        <v>87</v>
      </c>
      <c r="E790" s="1">
        <v>623</v>
      </c>
      <c r="F790" s="1">
        <v>53</v>
      </c>
      <c r="G790" s="1">
        <v>178</v>
      </c>
      <c r="H790" s="1">
        <v>23</v>
      </c>
      <c r="I790" s="1">
        <v>17</v>
      </c>
      <c r="J790" s="1">
        <v>133</v>
      </c>
      <c r="K790" s="1">
        <v>7</v>
      </c>
      <c r="L790" s="1">
        <v>3</v>
      </c>
      <c r="M790" s="1">
        <v>2</v>
      </c>
      <c r="N790" s="1">
        <v>8</v>
      </c>
      <c r="O790" s="1">
        <v>8</v>
      </c>
      <c r="P790" s="1">
        <v>0</v>
      </c>
      <c r="Q790" s="1">
        <v>1</v>
      </c>
      <c r="R790" s="1">
        <v>0</v>
      </c>
      <c r="S790" s="1">
        <v>0</v>
      </c>
      <c r="T790" s="1">
        <v>0</v>
      </c>
      <c r="U790" s="1">
        <v>0</v>
      </c>
      <c r="V790" s="1">
        <v>3</v>
      </c>
      <c r="W790" s="1">
        <v>11</v>
      </c>
      <c r="X790" s="1">
        <v>0</v>
      </c>
      <c r="Y790" s="3">
        <v>48</v>
      </c>
      <c r="Z790" s="1">
        <v>2623</v>
      </c>
      <c r="AA790" s="1">
        <v>0</v>
      </c>
      <c r="AB790" s="1">
        <v>1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1</v>
      </c>
      <c r="AI790" s="1">
        <v>0</v>
      </c>
      <c r="AJ790" s="1">
        <v>0</v>
      </c>
      <c r="AK790" s="1">
        <v>894</v>
      </c>
      <c r="AL790" s="1">
        <v>761</v>
      </c>
      <c r="AM790" s="1">
        <v>1</v>
      </c>
    </row>
    <row r="791" spans="1:39" x14ac:dyDescent="0.25">
      <c r="A791" s="4" t="s">
        <v>840</v>
      </c>
      <c r="B791" s="1">
        <v>0</v>
      </c>
      <c r="C791" s="1">
        <v>1</v>
      </c>
      <c r="D791" s="1">
        <v>43</v>
      </c>
      <c r="E791" s="1">
        <v>604</v>
      </c>
      <c r="F791" s="1">
        <v>26</v>
      </c>
      <c r="G791" s="1">
        <v>470</v>
      </c>
      <c r="H791" s="1">
        <v>123</v>
      </c>
      <c r="I791" s="1">
        <v>161</v>
      </c>
      <c r="J791" s="1">
        <v>94</v>
      </c>
      <c r="K791" s="1">
        <v>2</v>
      </c>
      <c r="L791" s="1">
        <v>5</v>
      </c>
      <c r="M791" s="1">
        <v>9</v>
      </c>
      <c r="N791" s="1">
        <v>6</v>
      </c>
      <c r="O791" s="1">
        <v>2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3</v>
      </c>
      <c r="W791" s="1">
        <v>11</v>
      </c>
      <c r="X791" s="1">
        <v>0</v>
      </c>
      <c r="Y791" s="3">
        <v>48</v>
      </c>
      <c r="Z791" s="1">
        <v>2608</v>
      </c>
      <c r="AA791" s="1">
        <v>0</v>
      </c>
      <c r="AB791" s="1">
        <v>0</v>
      </c>
      <c r="AC791" s="1">
        <v>1</v>
      </c>
      <c r="AD791" s="1">
        <v>0</v>
      </c>
      <c r="AE791" s="1">
        <v>0</v>
      </c>
      <c r="AF791" s="1">
        <v>0</v>
      </c>
      <c r="AG791" s="1">
        <v>0</v>
      </c>
      <c r="AH791" s="1">
        <v>1</v>
      </c>
      <c r="AI791" s="1">
        <v>0</v>
      </c>
      <c r="AJ791" s="1">
        <v>0</v>
      </c>
      <c r="AK791" s="1">
        <v>1384</v>
      </c>
      <c r="AL791" s="1">
        <v>1290</v>
      </c>
      <c r="AM791" s="1">
        <v>0</v>
      </c>
    </row>
    <row r="792" spans="1:39" x14ac:dyDescent="0.25">
      <c r="A792" s="4" t="s">
        <v>841</v>
      </c>
      <c r="B792" s="1">
        <v>0</v>
      </c>
      <c r="C792" s="1">
        <v>0</v>
      </c>
      <c r="D792" s="1">
        <v>0</v>
      </c>
      <c r="E792" s="1">
        <v>3</v>
      </c>
      <c r="F792" s="1">
        <v>10</v>
      </c>
      <c r="G792" s="1">
        <v>8</v>
      </c>
      <c r="H792" s="1">
        <v>3</v>
      </c>
      <c r="I792" s="1">
        <v>16</v>
      </c>
      <c r="J792" s="1">
        <v>32</v>
      </c>
      <c r="K792" s="1">
        <v>1</v>
      </c>
      <c r="L792" s="1">
        <v>1</v>
      </c>
      <c r="M792" s="1">
        <v>1</v>
      </c>
      <c r="N792" s="1">
        <v>2</v>
      </c>
      <c r="O792" s="1">
        <v>6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3</v>
      </c>
      <c r="W792" s="1">
        <v>11</v>
      </c>
      <c r="X792" s="1">
        <v>0</v>
      </c>
      <c r="Y792" s="3">
        <v>39</v>
      </c>
      <c r="Z792" s="1">
        <v>2415</v>
      </c>
      <c r="AA792" s="1">
        <v>0</v>
      </c>
      <c r="AB792" s="1">
        <v>1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1</v>
      </c>
      <c r="AI792" s="1">
        <v>0</v>
      </c>
      <c r="AJ792" s="1">
        <v>0</v>
      </c>
      <c r="AK792" s="1">
        <v>40</v>
      </c>
      <c r="AL792" s="1">
        <v>8</v>
      </c>
      <c r="AM792" s="1">
        <v>0</v>
      </c>
    </row>
    <row r="793" spans="1:39" x14ac:dyDescent="0.25">
      <c r="A793" s="4" t="s">
        <v>842</v>
      </c>
      <c r="B793" s="1">
        <v>1</v>
      </c>
      <c r="C793" s="1">
        <v>0</v>
      </c>
      <c r="D793" s="1">
        <v>1</v>
      </c>
      <c r="E793" s="1">
        <v>12</v>
      </c>
      <c r="F793" s="1">
        <v>2</v>
      </c>
      <c r="G793" s="1">
        <v>17</v>
      </c>
      <c r="H793" s="1">
        <v>6</v>
      </c>
      <c r="I793" s="1">
        <v>1</v>
      </c>
      <c r="J793" s="1">
        <v>10</v>
      </c>
      <c r="K793" s="1">
        <v>2</v>
      </c>
      <c r="L793" s="1">
        <v>2</v>
      </c>
      <c r="M793" s="1">
        <v>0</v>
      </c>
      <c r="N793" s="1">
        <v>3</v>
      </c>
      <c r="O793" s="1">
        <v>8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3</v>
      </c>
      <c r="W793" s="1">
        <v>11</v>
      </c>
      <c r="X793" s="1">
        <v>1</v>
      </c>
      <c r="Y793" s="3">
        <v>48</v>
      </c>
      <c r="Z793" s="1">
        <v>2594</v>
      </c>
      <c r="AA793" s="1">
        <v>0</v>
      </c>
      <c r="AB793" s="1">
        <v>0</v>
      </c>
      <c r="AC793" s="1">
        <v>1</v>
      </c>
      <c r="AD793" s="1">
        <v>0</v>
      </c>
      <c r="AE793" s="1">
        <v>0</v>
      </c>
      <c r="AF793" s="1">
        <v>0</v>
      </c>
      <c r="AG793" s="1">
        <v>0</v>
      </c>
      <c r="AH793" s="1">
        <v>1</v>
      </c>
      <c r="AI793" s="1">
        <v>0</v>
      </c>
      <c r="AJ793" s="1">
        <v>0</v>
      </c>
      <c r="AK793" s="1">
        <v>38</v>
      </c>
      <c r="AL793" s="1">
        <v>28</v>
      </c>
      <c r="AM793" s="1">
        <v>0</v>
      </c>
    </row>
    <row r="794" spans="1:39" x14ac:dyDescent="0.25">
      <c r="A794" s="4" t="s">
        <v>843</v>
      </c>
      <c r="B794" s="1">
        <v>0</v>
      </c>
      <c r="C794" s="1">
        <v>0</v>
      </c>
      <c r="D794" s="1">
        <v>1</v>
      </c>
      <c r="E794" s="1">
        <v>184</v>
      </c>
      <c r="F794" s="1">
        <v>174</v>
      </c>
      <c r="G794" s="1">
        <v>256</v>
      </c>
      <c r="H794" s="1">
        <v>50</v>
      </c>
      <c r="I794" s="1">
        <v>30</v>
      </c>
      <c r="J794" s="1">
        <v>32</v>
      </c>
      <c r="K794" s="1">
        <v>1</v>
      </c>
      <c r="L794" s="1">
        <v>5</v>
      </c>
      <c r="M794" s="1">
        <v>4</v>
      </c>
      <c r="N794" s="1">
        <v>6</v>
      </c>
      <c r="O794" s="1">
        <v>2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3</v>
      </c>
      <c r="W794" s="1">
        <v>11</v>
      </c>
      <c r="X794" s="1">
        <v>0</v>
      </c>
      <c r="Y794" s="3">
        <v>45</v>
      </c>
      <c r="Z794" s="1">
        <v>2188</v>
      </c>
      <c r="AA794" s="1">
        <v>0</v>
      </c>
      <c r="AB794" s="1">
        <v>0</v>
      </c>
      <c r="AC794" s="1">
        <v>1</v>
      </c>
      <c r="AD794" s="1">
        <v>0</v>
      </c>
      <c r="AE794" s="1">
        <v>0</v>
      </c>
      <c r="AF794" s="1">
        <v>0</v>
      </c>
      <c r="AG794" s="1">
        <v>0</v>
      </c>
      <c r="AH794" s="1">
        <v>1</v>
      </c>
      <c r="AI794" s="1">
        <v>0</v>
      </c>
      <c r="AJ794" s="1">
        <v>0</v>
      </c>
      <c r="AK794" s="1">
        <v>694</v>
      </c>
      <c r="AL794" s="1">
        <v>662</v>
      </c>
      <c r="AM794" s="1">
        <v>0</v>
      </c>
    </row>
    <row r="795" spans="1:39" x14ac:dyDescent="0.25">
      <c r="A795" s="4" t="s">
        <v>844</v>
      </c>
      <c r="B795" s="1">
        <v>0</v>
      </c>
      <c r="C795" s="1">
        <v>1</v>
      </c>
      <c r="D795" s="1">
        <v>72</v>
      </c>
      <c r="E795" s="1">
        <v>393</v>
      </c>
      <c r="F795" s="1">
        <v>0</v>
      </c>
      <c r="G795" s="1">
        <v>239</v>
      </c>
      <c r="H795" s="1">
        <v>90</v>
      </c>
      <c r="I795" s="1">
        <v>69</v>
      </c>
      <c r="J795" s="1">
        <v>69</v>
      </c>
      <c r="K795" s="1">
        <v>6</v>
      </c>
      <c r="L795" s="1">
        <v>5</v>
      </c>
      <c r="M795" s="1">
        <v>7</v>
      </c>
      <c r="N795" s="1">
        <v>9</v>
      </c>
      <c r="O795" s="1">
        <v>4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3</v>
      </c>
      <c r="W795" s="1">
        <v>11</v>
      </c>
      <c r="X795" s="1">
        <v>0</v>
      </c>
      <c r="Y795" s="3">
        <v>65</v>
      </c>
      <c r="Z795" s="1">
        <v>2669</v>
      </c>
      <c r="AA795" s="1">
        <v>0</v>
      </c>
      <c r="AB795" s="1">
        <v>1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1</v>
      </c>
      <c r="AJ795" s="1">
        <v>0</v>
      </c>
      <c r="AK795" s="1">
        <v>791</v>
      </c>
      <c r="AL795" s="1">
        <v>722</v>
      </c>
      <c r="AM795" s="1">
        <v>0</v>
      </c>
    </row>
    <row r="796" spans="1:39" x14ac:dyDescent="0.25">
      <c r="A796" s="4" t="s">
        <v>845</v>
      </c>
      <c r="B796" s="1">
        <v>0</v>
      </c>
      <c r="C796" s="1">
        <v>0</v>
      </c>
      <c r="D796" s="1">
        <v>72</v>
      </c>
      <c r="E796" s="1">
        <v>410</v>
      </c>
      <c r="F796" s="1">
        <v>73</v>
      </c>
      <c r="G796" s="1">
        <v>747</v>
      </c>
      <c r="H796" s="1">
        <v>76</v>
      </c>
      <c r="I796" s="1">
        <v>161</v>
      </c>
      <c r="J796" s="1">
        <v>30</v>
      </c>
      <c r="K796" s="1">
        <v>0</v>
      </c>
      <c r="L796" s="1">
        <v>5</v>
      </c>
      <c r="M796" s="1">
        <v>5</v>
      </c>
      <c r="N796" s="1">
        <v>12</v>
      </c>
      <c r="O796" s="1">
        <v>1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3</v>
      </c>
      <c r="W796" s="1">
        <v>11</v>
      </c>
      <c r="X796" s="1">
        <v>0</v>
      </c>
      <c r="Y796" s="3">
        <v>34</v>
      </c>
      <c r="Z796" s="1">
        <v>2377</v>
      </c>
      <c r="AA796" s="1">
        <v>0</v>
      </c>
      <c r="AB796" s="1">
        <v>0</v>
      </c>
      <c r="AC796" s="1">
        <v>0</v>
      </c>
      <c r="AD796" s="1">
        <v>1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1</v>
      </c>
      <c r="AK796" s="1">
        <v>1467</v>
      </c>
      <c r="AL796" s="1">
        <v>1437</v>
      </c>
      <c r="AM796" s="1">
        <v>0</v>
      </c>
    </row>
    <row r="797" spans="1:39" x14ac:dyDescent="0.25">
      <c r="A797" s="4" t="s">
        <v>846</v>
      </c>
      <c r="B797" s="1">
        <v>0</v>
      </c>
      <c r="C797" s="1">
        <v>1</v>
      </c>
      <c r="D797" s="1">
        <v>12</v>
      </c>
      <c r="E797" s="1">
        <v>376</v>
      </c>
      <c r="F797" s="1">
        <v>9</v>
      </c>
      <c r="G797" s="1">
        <v>83</v>
      </c>
      <c r="H797" s="1">
        <v>19</v>
      </c>
      <c r="I797" s="1">
        <v>4</v>
      </c>
      <c r="J797" s="1">
        <v>4</v>
      </c>
      <c r="K797" s="1">
        <v>2</v>
      </c>
      <c r="L797" s="1">
        <v>5</v>
      </c>
      <c r="M797" s="1">
        <v>4</v>
      </c>
      <c r="N797" s="1">
        <v>7</v>
      </c>
      <c r="O797" s="1">
        <v>3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3</v>
      </c>
      <c r="W797" s="1">
        <v>11</v>
      </c>
      <c r="X797" s="1">
        <v>0</v>
      </c>
      <c r="Y797" s="3">
        <v>50</v>
      </c>
      <c r="Z797" s="1">
        <v>2207</v>
      </c>
      <c r="AA797" s="1">
        <v>0</v>
      </c>
      <c r="AB797" s="1">
        <v>0</v>
      </c>
      <c r="AC797" s="1">
        <v>0</v>
      </c>
      <c r="AD797" s="1">
        <v>1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1</v>
      </c>
      <c r="AK797" s="1">
        <v>491</v>
      </c>
      <c r="AL797" s="1">
        <v>487</v>
      </c>
      <c r="AM797" s="1">
        <v>0</v>
      </c>
    </row>
    <row r="798" spans="1:39" x14ac:dyDescent="0.25">
      <c r="A798" s="4" t="s">
        <v>847</v>
      </c>
      <c r="B798" s="1">
        <v>1</v>
      </c>
      <c r="C798" s="1">
        <v>1</v>
      </c>
      <c r="D798" s="1">
        <v>89</v>
      </c>
      <c r="E798" s="1">
        <v>7</v>
      </c>
      <c r="F798" s="1">
        <v>2</v>
      </c>
      <c r="G798" s="1">
        <v>4</v>
      </c>
      <c r="H798" s="1">
        <v>2</v>
      </c>
      <c r="I798" s="1">
        <v>1</v>
      </c>
      <c r="J798" s="1">
        <v>4</v>
      </c>
      <c r="K798" s="1">
        <v>1</v>
      </c>
      <c r="L798" s="1">
        <v>1</v>
      </c>
      <c r="M798" s="1">
        <v>0</v>
      </c>
      <c r="N798" s="1">
        <v>2</v>
      </c>
      <c r="O798" s="1">
        <v>6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3</v>
      </c>
      <c r="W798" s="1">
        <v>11</v>
      </c>
      <c r="X798" s="1">
        <v>0</v>
      </c>
      <c r="Y798" s="3">
        <v>44</v>
      </c>
      <c r="Z798" s="1">
        <v>2268</v>
      </c>
      <c r="AA798" s="1">
        <v>0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1</v>
      </c>
      <c r="AI798" s="1">
        <v>0</v>
      </c>
      <c r="AJ798" s="1">
        <v>0</v>
      </c>
      <c r="AK798" s="1">
        <v>16</v>
      </c>
      <c r="AL798" s="1">
        <v>12</v>
      </c>
      <c r="AM798" s="1">
        <v>0</v>
      </c>
    </row>
    <row r="799" spans="1:39" x14ac:dyDescent="0.25">
      <c r="A799" s="4" t="s">
        <v>848</v>
      </c>
      <c r="B799" s="1">
        <v>0</v>
      </c>
      <c r="C799" s="1">
        <v>0</v>
      </c>
      <c r="D799" s="1">
        <v>67</v>
      </c>
      <c r="E799" s="1">
        <v>68</v>
      </c>
      <c r="F799" s="1">
        <v>0</v>
      </c>
      <c r="G799" s="1">
        <v>226</v>
      </c>
      <c r="H799" s="1">
        <v>51</v>
      </c>
      <c r="I799" s="1">
        <v>157</v>
      </c>
      <c r="J799" s="1">
        <v>68</v>
      </c>
      <c r="K799" s="1">
        <v>3</v>
      </c>
      <c r="L799" s="1">
        <v>10</v>
      </c>
      <c r="M799" s="1">
        <v>2</v>
      </c>
      <c r="N799" s="1">
        <v>4</v>
      </c>
      <c r="O799" s="1">
        <v>9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3</v>
      </c>
      <c r="W799" s="1">
        <v>11</v>
      </c>
      <c r="X799" s="1">
        <v>0</v>
      </c>
      <c r="Y799" s="3">
        <v>66</v>
      </c>
      <c r="Z799" s="1">
        <v>2741</v>
      </c>
      <c r="AA799" s="1">
        <v>0</v>
      </c>
      <c r="AB799" s="1">
        <v>0</v>
      </c>
      <c r="AC799" s="1">
        <v>1</v>
      </c>
      <c r="AD799" s="1">
        <v>0</v>
      </c>
      <c r="AE799" s="1">
        <v>0</v>
      </c>
      <c r="AF799" s="1">
        <v>0</v>
      </c>
      <c r="AG799" s="1">
        <v>0</v>
      </c>
      <c r="AH799" s="1">
        <v>1</v>
      </c>
      <c r="AI799" s="1">
        <v>0</v>
      </c>
      <c r="AJ799" s="1">
        <v>0</v>
      </c>
      <c r="AK799" s="1">
        <v>502</v>
      </c>
      <c r="AL799" s="1">
        <v>434</v>
      </c>
      <c r="AM799" s="1">
        <v>0</v>
      </c>
    </row>
    <row r="800" spans="1:39" x14ac:dyDescent="0.25">
      <c r="A800" s="4" t="s">
        <v>849</v>
      </c>
      <c r="B800" s="1">
        <v>0</v>
      </c>
      <c r="C800" s="1">
        <v>1</v>
      </c>
      <c r="D800" s="1">
        <v>54</v>
      </c>
      <c r="E800" s="1">
        <v>642</v>
      </c>
      <c r="F800" s="1">
        <v>14</v>
      </c>
      <c r="G800" s="1">
        <v>49</v>
      </c>
      <c r="H800" s="1">
        <v>0</v>
      </c>
      <c r="I800" s="1">
        <v>7</v>
      </c>
      <c r="J800" s="1">
        <v>57</v>
      </c>
      <c r="K800" s="1">
        <v>1</v>
      </c>
      <c r="L800" s="1">
        <v>9</v>
      </c>
      <c r="M800" s="1">
        <v>2</v>
      </c>
      <c r="N800" s="1">
        <v>9</v>
      </c>
      <c r="O800" s="1">
        <v>5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3</v>
      </c>
      <c r="W800" s="1">
        <v>11</v>
      </c>
      <c r="X800" s="1">
        <v>0</v>
      </c>
      <c r="Y800" s="3">
        <v>48</v>
      </c>
      <c r="Z800" s="1">
        <v>2251</v>
      </c>
      <c r="AA800" s="1">
        <v>0</v>
      </c>
      <c r="AB800" s="1">
        <v>1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1</v>
      </c>
      <c r="AI800" s="1">
        <v>0</v>
      </c>
      <c r="AJ800" s="1">
        <v>0</v>
      </c>
      <c r="AK800" s="1">
        <v>712</v>
      </c>
      <c r="AL800" s="1">
        <v>655</v>
      </c>
      <c r="AM800" s="1">
        <v>0</v>
      </c>
    </row>
    <row r="801" spans="1:39" x14ac:dyDescent="0.25">
      <c r="A801" s="4" t="s">
        <v>850</v>
      </c>
      <c r="B801" s="1">
        <v>1</v>
      </c>
      <c r="C801" s="1">
        <v>0</v>
      </c>
      <c r="D801" s="1">
        <v>34</v>
      </c>
      <c r="E801" s="1">
        <v>8</v>
      </c>
      <c r="F801" s="1">
        <v>7</v>
      </c>
      <c r="G801" s="1">
        <v>9</v>
      </c>
      <c r="H801" s="1">
        <v>13</v>
      </c>
      <c r="I801" s="1">
        <v>6</v>
      </c>
      <c r="J801" s="1">
        <v>12</v>
      </c>
      <c r="K801" s="1">
        <v>2</v>
      </c>
      <c r="L801" s="1">
        <v>2</v>
      </c>
      <c r="M801" s="1">
        <v>0</v>
      </c>
      <c r="N801" s="1">
        <v>3</v>
      </c>
      <c r="O801" s="1">
        <v>8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3</v>
      </c>
      <c r="W801" s="1">
        <v>11</v>
      </c>
      <c r="X801" s="1">
        <v>0</v>
      </c>
      <c r="Y801" s="3">
        <v>42</v>
      </c>
      <c r="Z801" s="1">
        <v>2460</v>
      </c>
      <c r="AA801" s="1">
        <v>0</v>
      </c>
      <c r="AB801" s="1">
        <v>1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0</v>
      </c>
      <c r="AJ801" s="1">
        <v>0</v>
      </c>
      <c r="AK801" s="1">
        <v>43</v>
      </c>
      <c r="AL801" s="1">
        <v>31</v>
      </c>
      <c r="AM801" s="1">
        <v>0</v>
      </c>
    </row>
    <row r="802" spans="1:39" x14ac:dyDescent="0.25">
      <c r="A802" s="4" t="s">
        <v>851</v>
      </c>
      <c r="B802" s="1">
        <v>0</v>
      </c>
      <c r="C802" s="1">
        <v>0</v>
      </c>
      <c r="D802" s="1">
        <v>15</v>
      </c>
      <c r="E802" s="1">
        <v>840</v>
      </c>
      <c r="F802" s="1">
        <v>53</v>
      </c>
      <c r="G802" s="1">
        <v>804</v>
      </c>
      <c r="H802" s="1">
        <v>23</v>
      </c>
      <c r="I802" s="1">
        <v>71</v>
      </c>
      <c r="J802" s="1">
        <v>17</v>
      </c>
      <c r="K802" s="1">
        <v>1</v>
      </c>
      <c r="L802" s="1">
        <v>5</v>
      </c>
      <c r="M802" s="1">
        <v>4</v>
      </c>
      <c r="N802" s="1">
        <v>8</v>
      </c>
      <c r="O802" s="1">
        <v>3</v>
      </c>
      <c r="P802" s="1">
        <v>0</v>
      </c>
      <c r="Q802" s="1">
        <v>0</v>
      </c>
      <c r="R802" s="1">
        <v>1</v>
      </c>
      <c r="S802" s="1">
        <v>1</v>
      </c>
      <c r="T802" s="1">
        <v>0</v>
      </c>
      <c r="U802" s="1">
        <v>0</v>
      </c>
      <c r="V802" s="1">
        <v>3</v>
      </c>
      <c r="W802" s="1">
        <v>11</v>
      </c>
      <c r="X802" s="1">
        <v>1</v>
      </c>
      <c r="Y802" s="3">
        <v>40</v>
      </c>
      <c r="Z802" s="1">
        <v>2579</v>
      </c>
      <c r="AA802" s="1">
        <v>0</v>
      </c>
      <c r="AB802" s="1">
        <v>0</v>
      </c>
      <c r="AC802" s="1">
        <v>1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1</v>
      </c>
      <c r="AK802" s="1">
        <v>1791</v>
      </c>
      <c r="AL802" s="1">
        <v>1774</v>
      </c>
      <c r="AM802" s="1">
        <v>2</v>
      </c>
    </row>
    <row r="803" spans="1:39" x14ac:dyDescent="0.25">
      <c r="A803" s="4" t="s">
        <v>852</v>
      </c>
      <c r="B803" s="1">
        <v>1</v>
      </c>
      <c r="C803" s="1">
        <v>0</v>
      </c>
      <c r="D803" s="1">
        <v>43</v>
      </c>
      <c r="E803" s="1">
        <v>7</v>
      </c>
      <c r="F803" s="1">
        <v>10</v>
      </c>
      <c r="G803" s="1">
        <v>13</v>
      </c>
      <c r="H803" s="1">
        <v>3</v>
      </c>
      <c r="I803" s="1">
        <v>11</v>
      </c>
      <c r="J803" s="1">
        <v>11</v>
      </c>
      <c r="K803" s="1">
        <v>2</v>
      </c>
      <c r="L803" s="1">
        <v>2</v>
      </c>
      <c r="M803" s="1">
        <v>0</v>
      </c>
      <c r="N803" s="1">
        <v>3</v>
      </c>
      <c r="O803" s="1">
        <v>7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3</v>
      </c>
      <c r="W803" s="1">
        <v>11</v>
      </c>
      <c r="X803" s="1">
        <v>0</v>
      </c>
      <c r="Y803" s="3">
        <v>48</v>
      </c>
      <c r="Z803" s="1">
        <v>2484</v>
      </c>
      <c r="AA803" s="1">
        <v>0</v>
      </c>
      <c r="AB803" s="1">
        <v>1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1</v>
      </c>
      <c r="AI803" s="1">
        <v>0</v>
      </c>
      <c r="AJ803" s="1">
        <v>0</v>
      </c>
      <c r="AK803" s="1">
        <v>44</v>
      </c>
      <c r="AL803" s="1">
        <v>33</v>
      </c>
      <c r="AM803" s="1">
        <v>0</v>
      </c>
    </row>
    <row r="804" spans="1:39" x14ac:dyDescent="0.25">
      <c r="A804" s="4" t="s">
        <v>853</v>
      </c>
      <c r="B804" s="1">
        <v>0</v>
      </c>
      <c r="C804" s="1">
        <v>0</v>
      </c>
      <c r="D804" s="1">
        <v>0</v>
      </c>
      <c r="E804" s="1">
        <v>464</v>
      </c>
      <c r="F804" s="1">
        <v>5</v>
      </c>
      <c r="G804" s="1">
        <v>64</v>
      </c>
      <c r="H804" s="1">
        <v>7</v>
      </c>
      <c r="I804" s="1">
        <v>0</v>
      </c>
      <c r="J804" s="1">
        <v>37</v>
      </c>
      <c r="K804" s="1">
        <v>1</v>
      </c>
      <c r="L804" s="1">
        <v>7</v>
      </c>
      <c r="M804" s="1">
        <v>3</v>
      </c>
      <c r="N804" s="1">
        <v>7</v>
      </c>
      <c r="O804" s="1">
        <v>5</v>
      </c>
      <c r="P804" s="1">
        <v>0</v>
      </c>
      <c r="Q804" s="1">
        <v>0</v>
      </c>
      <c r="R804" s="1">
        <v>0</v>
      </c>
      <c r="S804" s="1">
        <v>0</v>
      </c>
      <c r="T804" s="1">
        <v>1</v>
      </c>
      <c r="U804" s="1">
        <v>0</v>
      </c>
      <c r="V804" s="1">
        <v>3</v>
      </c>
      <c r="W804" s="1">
        <v>11</v>
      </c>
      <c r="X804" s="1">
        <v>1</v>
      </c>
      <c r="Y804" s="3">
        <v>59</v>
      </c>
      <c r="Z804" s="1">
        <v>2173</v>
      </c>
      <c r="AA804" s="1">
        <v>0</v>
      </c>
      <c r="AB804" s="1">
        <v>0</v>
      </c>
      <c r="AC804" s="1">
        <v>1</v>
      </c>
      <c r="AD804" s="1">
        <v>0</v>
      </c>
      <c r="AE804" s="1">
        <v>0</v>
      </c>
      <c r="AF804" s="1">
        <v>0</v>
      </c>
      <c r="AG804" s="1">
        <v>0</v>
      </c>
      <c r="AH804" s="1">
        <v>1</v>
      </c>
      <c r="AI804" s="1">
        <v>0</v>
      </c>
      <c r="AJ804" s="1">
        <v>0</v>
      </c>
      <c r="AK804" s="1">
        <v>540</v>
      </c>
      <c r="AL804" s="1">
        <v>503</v>
      </c>
      <c r="AM804" s="1">
        <v>1</v>
      </c>
    </row>
    <row r="805" spans="1:39" x14ac:dyDescent="0.25">
      <c r="A805" s="4" t="s">
        <v>602</v>
      </c>
      <c r="B805" s="1">
        <v>0</v>
      </c>
      <c r="C805" s="1">
        <v>0</v>
      </c>
      <c r="D805" s="1">
        <v>74</v>
      </c>
      <c r="E805" s="1">
        <v>30</v>
      </c>
      <c r="F805" s="1">
        <v>3</v>
      </c>
      <c r="G805" s="1">
        <v>47</v>
      </c>
      <c r="H805" s="1">
        <v>19</v>
      </c>
      <c r="I805" s="1">
        <v>21</v>
      </c>
      <c r="J805" s="1">
        <v>42</v>
      </c>
      <c r="K805" s="1">
        <v>1</v>
      </c>
      <c r="L805" s="1">
        <v>3</v>
      </c>
      <c r="M805" s="1">
        <v>2</v>
      </c>
      <c r="N805" s="1">
        <v>2</v>
      </c>
      <c r="O805" s="1">
        <v>8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3</v>
      </c>
      <c r="W805" s="1">
        <v>11</v>
      </c>
      <c r="X805" s="1">
        <v>0</v>
      </c>
      <c r="Y805" s="3">
        <v>57</v>
      </c>
      <c r="Z805" s="1">
        <v>2596</v>
      </c>
      <c r="AA805" s="1">
        <v>0</v>
      </c>
      <c r="AB805" s="1">
        <v>1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1</v>
      </c>
      <c r="AI805" s="1">
        <v>0</v>
      </c>
      <c r="AJ805" s="1">
        <v>0</v>
      </c>
      <c r="AK805" s="1">
        <v>120</v>
      </c>
      <c r="AL805" s="1">
        <v>78</v>
      </c>
      <c r="AM805" s="1">
        <v>0</v>
      </c>
    </row>
    <row r="806" spans="1:39" x14ac:dyDescent="0.25">
      <c r="A806" s="4" t="s">
        <v>608</v>
      </c>
      <c r="B806" s="1">
        <v>0</v>
      </c>
      <c r="C806" s="1">
        <v>1</v>
      </c>
      <c r="D806" s="1">
        <v>61</v>
      </c>
      <c r="E806" s="1">
        <v>1492</v>
      </c>
      <c r="F806" s="1">
        <v>38</v>
      </c>
      <c r="G806" s="1">
        <v>287</v>
      </c>
      <c r="H806" s="1">
        <v>50</v>
      </c>
      <c r="I806" s="1">
        <v>57</v>
      </c>
      <c r="J806" s="1">
        <v>33</v>
      </c>
      <c r="K806" s="1">
        <v>1</v>
      </c>
      <c r="L806" s="1">
        <v>5</v>
      </c>
      <c r="M806" s="1">
        <v>10</v>
      </c>
      <c r="N806" s="1">
        <v>4</v>
      </c>
      <c r="O806" s="1">
        <v>6</v>
      </c>
      <c r="P806" s="1">
        <v>0</v>
      </c>
      <c r="Q806" s="1">
        <v>1</v>
      </c>
      <c r="R806" s="1">
        <v>1</v>
      </c>
      <c r="S806" s="1">
        <v>1</v>
      </c>
      <c r="T806" s="1">
        <v>1</v>
      </c>
      <c r="U806" s="1">
        <v>0</v>
      </c>
      <c r="V806" s="1">
        <v>3</v>
      </c>
      <c r="W806" s="1">
        <v>11</v>
      </c>
      <c r="X806" s="1">
        <v>1</v>
      </c>
      <c r="Y806" s="3">
        <v>61</v>
      </c>
      <c r="Z806" s="1">
        <v>2562</v>
      </c>
      <c r="AA806" s="1">
        <v>0</v>
      </c>
      <c r="AB806" s="1">
        <v>0</v>
      </c>
      <c r="AC806" s="1">
        <v>0</v>
      </c>
      <c r="AD806" s="1">
        <v>1</v>
      </c>
      <c r="AE806" s="1">
        <v>0</v>
      </c>
      <c r="AF806" s="1">
        <v>0</v>
      </c>
      <c r="AG806" s="1">
        <v>0</v>
      </c>
      <c r="AH806" s="1">
        <v>1</v>
      </c>
      <c r="AI806" s="1">
        <v>0</v>
      </c>
      <c r="AJ806" s="1">
        <v>0</v>
      </c>
      <c r="AK806" s="1">
        <v>1924</v>
      </c>
      <c r="AL806" s="1">
        <v>1891</v>
      </c>
      <c r="AM806" s="1">
        <v>4</v>
      </c>
    </row>
    <row r="807" spans="1:39" x14ac:dyDescent="0.25">
      <c r="A807" s="4" t="s">
        <v>854</v>
      </c>
      <c r="B807" s="1">
        <v>0</v>
      </c>
      <c r="C807" s="1">
        <v>1</v>
      </c>
      <c r="D807" s="1">
        <v>51</v>
      </c>
      <c r="E807" s="1">
        <v>752</v>
      </c>
      <c r="F807" s="1">
        <v>122</v>
      </c>
      <c r="G807" s="1">
        <v>476</v>
      </c>
      <c r="H807" s="1">
        <v>39</v>
      </c>
      <c r="I807" s="1">
        <v>153</v>
      </c>
      <c r="J807" s="1">
        <v>34</v>
      </c>
      <c r="K807" s="1">
        <v>1</v>
      </c>
      <c r="L807" s="1">
        <v>10</v>
      </c>
      <c r="M807" s="1">
        <v>2</v>
      </c>
      <c r="N807" s="1">
        <v>11</v>
      </c>
      <c r="O807" s="1">
        <v>8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3</v>
      </c>
      <c r="W807" s="1">
        <v>11</v>
      </c>
      <c r="X807" s="1">
        <v>0</v>
      </c>
      <c r="Y807" s="3">
        <v>61</v>
      </c>
      <c r="Z807" s="1">
        <v>2598</v>
      </c>
      <c r="AA807" s="1">
        <v>1</v>
      </c>
      <c r="AB807" s="1">
        <v>0</v>
      </c>
      <c r="AC807" s="1">
        <v>0</v>
      </c>
      <c r="AD807" s="1">
        <v>0</v>
      </c>
      <c r="AE807" s="1">
        <v>0</v>
      </c>
      <c r="AF807" s="1">
        <v>1</v>
      </c>
      <c r="AG807" s="1">
        <v>0</v>
      </c>
      <c r="AH807" s="1">
        <v>0</v>
      </c>
      <c r="AI807" s="1">
        <v>0</v>
      </c>
      <c r="AJ807" s="1">
        <v>0</v>
      </c>
      <c r="AK807" s="1">
        <v>1542</v>
      </c>
      <c r="AL807" s="1">
        <v>1508</v>
      </c>
      <c r="AM807" s="1">
        <v>0</v>
      </c>
    </row>
    <row r="808" spans="1:39" x14ac:dyDescent="0.25">
      <c r="A808" s="4" t="s">
        <v>855</v>
      </c>
      <c r="B808" s="1">
        <v>1</v>
      </c>
      <c r="C808" s="1">
        <v>2</v>
      </c>
      <c r="D808" s="1">
        <v>97</v>
      </c>
      <c r="E808" s="1">
        <v>1279</v>
      </c>
      <c r="F808" s="1">
        <v>15</v>
      </c>
      <c r="G808" s="1">
        <v>287</v>
      </c>
      <c r="H808" s="1">
        <v>20</v>
      </c>
      <c r="I808" s="1">
        <v>0</v>
      </c>
      <c r="J808" s="1">
        <v>15</v>
      </c>
      <c r="K808" s="1">
        <v>3</v>
      </c>
      <c r="L808" s="1">
        <v>3</v>
      </c>
      <c r="M808" s="1">
        <v>4</v>
      </c>
      <c r="N808" s="1">
        <v>7</v>
      </c>
      <c r="O808" s="1">
        <v>5</v>
      </c>
      <c r="P808" s="1">
        <v>0</v>
      </c>
      <c r="Q808" s="1">
        <v>1</v>
      </c>
      <c r="R808" s="1">
        <v>1</v>
      </c>
      <c r="S808" s="1">
        <v>0</v>
      </c>
      <c r="T808" s="1">
        <v>0</v>
      </c>
      <c r="U808" s="1">
        <v>0</v>
      </c>
      <c r="V808" s="1">
        <v>3</v>
      </c>
      <c r="W808" s="1">
        <v>11</v>
      </c>
      <c r="X808" s="1">
        <v>0</v>
      </c>
      <c r="Y808" s="3">
        <v>66</v>
      </c>
      <c r="Z808" s="1">
        <v>2577</v>
      </c>
      <c r="AA808" s="1">
        <v>0</v>
      </c>
      <c r="AB808" s="1">
        <v>1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1</v>
      </c>
      <c r="AI808" s="1">
        <v>0</v>
      </c>
      <c r="AJ808" s="1">
        <v>0</v>
      </c>
      <c r="AK808" s="1">
        <v>1601</v>
      </c>
      <c r="AL808" s="1">
        <v>1586</v>
      </c>
      <c r="AM808" s="1">
        <v>2</v>
      </c>
    </row>
    <row r="809" spans="1:39" x14ac:dyDescent="0.25">
      <c r="A809" s="4" t="s">
        <v>856</v>
      </c>
      <c r="B809" s="1">
        <v>1</v>
      </c>
      <c r="C809" s="1">
        <v>2</v>
      </c>
      <c r="D809" s="1">
        <v>75</v>
      </c>
      <c r="E809" s="1">
        <v>22</v>
      </c>
      <c r="F809" s="1">
        <v>1</v>
      </c>
      <c r="G809" s="1">
        <v>8</v>
      </c>
      <c r="H809" s="1">
        <v>2</v>
      </c>
      <c r="I809" s="1">
        <v>1</v>
      </c>
      <c r="J809" s="1">
        <v>2</v>
      </c>
      <c r="K809" s="1">
        <v>2</v>
      </c>
      <c r="L809" s="1">
        <v>1</v>
      </c>
      <c r="M809" s="1">
        <v>0</v>
      </c>
      <c r="N809" s="1">
        <v>3</v>
      </c>
      <c r="O809" s="1">
        <v>8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3</v>
      </c>
      <c r="W809" s="1">
        <v>11</v>
      </c>
      <c r="X809" s="1">
        <v>0</v>
      </c>
      <c r="Y809" s="3">
        <v>58</v>
      </c>
      <c r="Z809" s="1">
        <v>2692</v>
      </c>
      <c r="AA809" s="1">
        <v>1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1</v>
      </c>
      <c r="AI809" s="1">
        <v>0</v>
      </c>
      <c r="AJ809" s="1">
        <v>0</v>
      </c>
      <c r="AK809" s="1">
        <v>34</v>
      </c>
      <c r="AL809" s="1">
        <v>32</v>
      </c>
      <c r="AM809" s="1">
        <v>0</v>
      </c>
    </row>
    <row r="810" spans="1:39" x14ac:dyDescent="0.25">
      <c r="A810" s="4" t="s">
        <v>857</v>
      </c>
      <c r="B810" s="1">
        <v>0</v>
      </c>
      <c r="C810" s="1">
        <v>1</v>
      </c>
      <c r="D810" s="1">
        <v>83</v>
      </c>
      <c r="E810" s="1">
        <v>860</v>
      </c>
      <c r="F810" s="1">
        <v>28</v>
      </c>
      <c r="G810" s="1">
        <v>409</v>
      </c>
      <c r="H810" s="1">
        <v>73</v>
      </c>
      <c r="I810" s="1">
        <v>56</v>
      </c>
      <c r="J810" s="1">
        <v>56</v>
      </c>
      <c r="K810" s="1">
        <v>1</v>
      </c>
      <c r="L810" s="1">
        <v>8</v>
      </c>
      <c r="M810" s="1">
        <v>9</v>
      </c>
      <c r="N810" s="1">
        <v>4</v>
      </c>
      <c r="O810" s="1">
        <v>4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3</v>
      </c>
      <c r="W810" s="1">
        <v>11</v>
      </c>
      <c r="X810" s="1">
        <v>0</v>
      </c>
      <c r="Y810" s="3">
        <v>62</v>
      </c>
      <c r="Z810" s="1">
        <v>2573</v>
      </c>
      <c r="AA810" s="1">
        <v>0</v>
      </c>
      <c r="AB810" s="1">
        <v>0</v>
      </c>
      <c r="AC810" s="1">
        <v>0</v>
      </c>
      <c r="AD810" s="1">
        <v>0</v>
      </c>
      <c r="AE810" s="1">
        <v>1</v>
      </c>
      <c r="AF810" s="1">
        <v>0</v>
      </c>
      <c r="AG810" s="1">
        <v>0</v>
      </c>
      <c r="AH810" s="1">
        <v>0</v>
      </c>
      <c r="AI810" s="1">
        <v>0</v>
      </c>
      <c r="AJ810" s="1">
        <v>1</v>
      </c>
      <c r="AK810" s="1">
        <v>1426</v>
      </c>
      <c r="AL810" s="1">
        <v>1370</v>
      </c>
      <c r="AM810" s="1">
        <v>0</v>
      </c>
    </row>
    <row r="811" spans="1:39" x14ac:dyDescent="0.25">
      <c r="A811" s="4" t="s">
        <v>858</v>
      </c>
      <c r="B811" s="1">
        <v>1</v>
      </c>
      <c r="C811" s="1">
        <v>0</v>
      </c>
      <c r="D811" s="1">
        <v>23</v>
      </c>
      <c r="E811" s="1">
        <v>3</v>
      </c>
      <c r="F811" s="1">
        <v>0</v>
      </c>
      <c r="G811" s="1">
        <v>5</v>
      </c>
      <c r="H811" s="1">
        <v>13</v>
      </c>
      <c r="I811" s="1">
        <v>0</v>
      </c>
      <c r="J811" s="1">
        <v>1</v>
      </c>
      <c r="K811" s="1">
        <v>1</v>
      </c>
      <c r="L811" s="1">
        <v>1</v>
      </c>
      <c r="M811" s="1">
        <v>0</v>
      </c>
      <c r="N811" s="1">
        <v>3</v>
      </c>
      <c r="O811" s="1">
        <v>6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3</v>
      </c>
      <c r="W811" s="1">
        <v>11</v>
      </c>
      <c r="X811" s="1">
        <v>0</v>
      </c>
      <c r="Y811" s="3">
        <v>36</v>
      </c>
      <c r="Z811" s="1">
        <v>2279</v>
      </c>
      <c r="AA811" s="1">
        <v>0</v>
      </c>
      <c r="AB811" s="1">
        <v>0</v>
      </c>
      <c r="AC811" s="1">
        <v>0</v>
      </c>
      <c r="AD811" s="1">
        <v>1</v>
      </c>
      <c r="AE811" s="1">
        <v>0</v>
      </c>
      <c r="AF811" s="1">
        <v>0</v>
      </c>
      <c r="AG811" s="1">
        <v>0</v>
      </c>
      <c r="AH811" s="1">
        <v>1</v>
      </c>
      <c r="AI811" s="1">
        <v>0</v>
      </c>
      <c r="AJ811" s="1">
        <v>0</v>
      </c>
      <c r="AK811" s="1">
        <v>21</v>
      </c>
      <c r="AL811" s="1">
        <v>20</v>
      </c>
      <c r="AM811" s="1">
        <v>0</v>
      </c>
    </row>
    <row r="812" spans="1:39" x14ac:dyDescent="0.25">
      <c r="A812" s="4" t="s">
        <v>859</v>
      </c>
      <c r="B812" s="1">
        <v>1</v>
      </c>
      <c r="C812" s="1">
        <v>1</v>
      </c>
      <c r="D812" s="1">
        <v>65</v>
      </c>
      <c r="E812" s="1">
        <v>10</v>
      </c>
      <c r="F812" s="1">
        <v>5</v>
      </c>
      <c r="G812" s="1">
        <v>28</v>
      </c>
      <c r="H812" s="1">
        <v>11</v>
      </c>
      <c r="I812" s="1">
        <v>1</v>
      </c>
      <c r="J812" s="1">
        <v>8</v>
      </c>
      <c r="K812" s="1">
        <v>1</v>
      </c>
      <c r="L812" s="1">
        <v>2</v>
      </c>
      <c r="M812" s="1">
        <v>0</v>
      </c>
      <c r="N812" s="1">
        <v>3</v>
      </c>
      <c r="O812" s="1">
        <v>5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3</v>
      </c>
      <c r="W812" s="1">
        <v>11</v>
      </c>
      <c r="X812" s="1">
        <v>0</v>
      </c>
      <c r="Y812" s="3">
        <v>44</v>
      </c>
      <c r="Z812" s="1">
        <v>2378</v>
      </c>
      <c r="AA812" s="1">
        <v>1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1</v>
      </c>
      <c r="AK812" s="1">
        <v>55</v>
      </c>
      <c r="AL812" s="1">
        <v>47</v>
      </c>
      <c r="AM812" s="1">
        <v>0</v>
      </c>
    </row>
    <row r="813" spans="1:39" x14ac:dyDescent="0.25">
      <c r="A813" s="4" t="s">
        <v>860</v>
      </c>
      <c r="B813" s="1">
        <v>0</v>
      </c>
      <c r="C813" s="1">
        <v>0</v>
      </c>
      <c r="D813" s="1">
        <v>94</v>
      </c>
      <c r="E813" s="1">
        <v>351</v>
      </c>
      <c r="F813" s="1">
        <v>16</v>
      </c>
      <c r="G813" s="1">
        <v>156</v>
      </c>
      <c r="H813" s="1">
        <v>7</v>
      </c>
      <c r="I813" s="1">
        <v>5</v>
      </c>
      <c r="J813" s="1">
        <v>145</v>
      </c>
      <c r="K813" s="1">
        <v>1</v>
      </c>
      <c r="L813" s="1">
        <v>6</v>
      </c>
      <c r="M813" s="1">
        <v>4</v>
      </c>
      <c r="N813" s="1">
        <v>7</v>
      </c>
      <c r="O813" s="1">
        <v>6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3</v>
      </c>
      <c r="W813" s="1">
        <v>11</v>
      </c>
      <c r="X813" s="1">
        <v>0</v>
      </c>
      <c r="Y813" s="3">
        <v>28</v>
      </c>
      <c r="Z813" s="1">
        <v>2816</v>
      </c>
      <c r="AA813" s="1">
        <v>0</v>
      </c>
      <c r="AB813" s="1">
        <v>0</v>
      </c>
      <c r="AC813" s="1">
        <v>1</v>
      </c>
      <c r="AD813" s="1">
        <v>0</v>
      </c>
      <c r="AE813" s="1">
        <v>0</v>
      </c>
      <c r="AF813" s="1">
        <v>0</v>
      </c>
      <c r="AG813" s="1">
        <v>0</v>
      </c>
      <c r="AH813" s="1">
        <v>1</v>
      </c>
      <c r="AI813" s="1">
        <v>0</v>
      </c>
      <c r="AJ813" s="1">
        <v>0</v>
      </c>
      <c r="AK813" s="1">
        <v>535</v>
      </c>
      <c r="AL813" s="1">
        <v>390</v>
      </c>
      <c r="AM813" s="1">
        <v>0</v>
      </c>
    </row>
    <row r="814" spans="1:39" x14ac:dyDescent="0.25">
      <c r="A814" s="4" t="s">
        <v>861</v>
      </c>
      <c r="B814" s="1">
        <v>0</v>
      </c>
      <c r="C814" s="1">
        <v>2</v>
      </c>
      <c r="D814" s="1">
        <v>42</v>
      </c>
      <c r="E814" s="1">
        <v>421</v>
      </c>
      <c r="F814" s="1">
        <v>5</v>
      </c>
      <c r="G814" s="1">
        <v>90</v>
      </c>
      <c r="H814" s="1">
        <v>0</v>
      </c>
      <c r="I814" s="1">
        <v>16</v>
      </c>
      <c r="J814" s="1">
        <v>10</v>
      </c>
      <c r="K814" s="1">
        <v>3</v>
      </c>
      <c r="L814" s="1">
        <v>7</v>
      </c>
      <c r="M814" s="1">
        <v>3</v>
      </c>
      <c r="N814" s="1">
        <v>7</v>
      </c>
      <c r="O814" s="1">
        <v>5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3</v>
      </c>
      <c r="W814" s="1">
        <v>11</v>
      </c>
      <c r="X814" s="1">
        <v>0</v>
      </c>
      <c r="Y814" s="3">
        <v>53</v>
      </c>
      <c r="Z814" s="1">
        <v>2579</v>
      </c>
      <c r="AA814" s="1">
        <v>0</v>
      </c>
      <c r="AB814" s="1">
        <v>0</v>
      </c>
      <c r="AC814" s="1">
        <v>0</v>
      </c>
      <c r="AD814" s="1">
        <v>1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1</v>
      </c>
      <c r="AK814" s="1">
        <v>532</v>
      </c>
      <c r="AL814" s="1">
        <v>522</v>
      </c>
      <c r="AM814" s="1">
        <v>0</v>
      </c>
    </row>
    <row r="815" spans="1:39" x14ac:dyDescent="0.25">
      <c r="A815" s="4" t="s">
        <v>862</v>
      </c>
      <c r="B815" s="1">
        <v>1</v>
      </c>
      <c r="C815" s="1">
        <v>0</v>
      </c>
      <c r="D815" s="1">
        <v>10</v>
      </c>
      <c r="E815" s="1">
        <v>2</v>
      </c>
      <c r="F815" s="1">
        <v>5</v>
      </c>
      <c r="G815" s="1">
        <v>7</v>
      </c>
      <c r="H815" s="1">
        <v>0</v>
      </c>
      <c r="I815" s="1">
        <v>18</v>
      </c>
      <c r="J815" s="1">
        <v>18</v>
      </c>
      <c r="K815" s="1">
        <v>2</v>
      </c>
      <c r="L815" s="1">
        <v>2</v>
      </c>
      <c r="M815" s="1">
        <v>0</v>
      </c>
      <c r="N815" s="1">
        <v>3</v>
      </c>
      <c r="O815" s="1">
        <v>7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3</v>
      </c>
      <c r="W815" s="1">
        <v>11</v>
      </c>
      <c r="X815" s="1">
        <v>0</v>
      </c>
      <c r="Y815" s="3">
        <v>40</v>
      </c>
      <c r="Z815" s="1">
        <v>2429</v>
      </c>
      <c r="AA815" s="1">
        <v>0</v>
      </c>
      <c r="AB815" s="1">
        <v>0</v>
      </c>
      <c r="AC815" s="1">
        <v>0</v>
      </c>
      <c r="AD815" s="1">
        <v>1</v>
      </c>
      <c r="AE815" s="1">
        <v>0</v>
      </c>
      <c r="AF815" s="1">
        <v>1</v>
      </c>
      <c r="AG815" s="1">
        <v>0</v>
      </c>
      <c r="AH815" s="1">
        <v>0</v>
      </c>
      <c r="AI815" s="1">
        <v>0</v>
      </c>
      <c r="AJ815" s="1">
        <v>0</v>
      </c>
      <c r="AK815" s="1">
        <v>32</v>
      </c>
      <c r="AL815" s="1">
        <v>14</v>
      </c>
      <c r="AM815" s="1">
        <v>0</v>
      </c>
    </row>
    <row r="816" spans="1:39" x14ac:dyDescent="0.25">
      <c r="A816" s="4" t="s">
        <v>863</v>
      </c>
      <c r="B816" s="1">
        <v>1</v>
      </c>
      <c r="C816" s="1">
        <v>1</v>
      </c>
      <c r="D816" s="1">
        <v>94</v>
      </c>
      <c r="E816" s="1">
        <v>25</v>
      </c>
      <c r="F816" s="1">
        <v>1</v>
      </c>
      <c r="G816" s="1">
        <v>9</v>
      </c>
      <c r="H816" s="1">
        <v>2</v>
      </c>
      <c r="I816" s="1">
        <v>1</v>
      </c>
      <c r="J816" s="1">
        <v>1</v>
      </c>
      <c r="K816" s="1">
        <v>2</v>
      </c>
      <c r="L816" s="1">
        <v>1</v>
      </c>
      <c r="M816" s="1">
        <v>0</v>
      </c>
      <c r="N816" s="1">
        <v>3</v>
      </c>
      <c r="O816" s="1">
        <v>8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3</v>
      </c>
      <c r="W816" s="1">
        <v>11</v>
      </c>
      <c r="X816" s="1">
        <v>0</v>
      </c>
      <c r="Y816" s="3">
        <v>53</v>
      </c>
      <c r="Z816" s="1">
        <v>2659</v>
      </c>
      <c r="AA816" s="1">
        <v>0</v>
      </c>
      <c r="AB816" s="1">
        <v>1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1</v>
      </c>
      <c r="AI816" s="1">
        <v>0</v>
      </c>
      <c r="AJ816" s="1">
        <v>0</v>
      </c>
      <c r="AK816" s="1">
        <v>38</v>
      </c>
      <c r="AL816" s="1">
        <v>37</v>
      </c>
      <c r="AM816" s="1">
        <v>0</v>
      </c>
    </row>
    <row r="817" spans="1:39" x14ac:dyDescent="0.25">
      <c r="A817" s="4" t="s">
        <v>864</v>
      </c>
      <c r="B817" s="1">
        <v>0</v>
      </c>
      <c r="C817" s="1">
        <v>1</v>
      </c>
      <c r="D817" s="1">
        <v>50</v>
      </c>
      <c r="E817" s="1">
        <v>336</v>
      </c>
      <c r="F817" s="1">
        <v>123</v>
      </c>
      <c r="G817" s="1">
        <v>274</v>
      </c>
      <c r="H817" s="1">
        <v>46</v>
      </c>
      <c r="I817" s="1">
        <v>123</v>
      </c>
      <c r="J817" s="1">
        <v>141</v>
      </c>
      <c r="K817" s="1">
        <v>5</v>
      </c>
      <c r="L817" s="1">
        <v>6</v>
      </c>
      <c r="M817" s="1">
        <v>5</v>
      </c>
      <c r="N817" s="1">
        <v>12</v>
      </c>
      <c r="O817" s="1">
        <v>3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3</v>
      </c>
      <c r="W817" s="1">
        <v>11</v>
      </c>
      <c r="X817" s="1">
        <v>0</v>
      </c>
      <c r="Y817" s="3">
        <v>64</v>
      </c>
      <c r="Z817" s="1">
        <v>2616</v>
      </c>
      <c r="AA817" s="1">
        <v>0</v>
      </c>
      <c r="AB817" s="1">
        <v>1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1</v>
      </c>
      <c r="AI817" s="1">
        <v>0</v>
      </c>
      <c r="AJ817" s="1">
        <v>0</v>
      </c>
      <c r="AK817" s="1">
        <v>902</v>
      </c>
      <c r="AL817" s="1">
        <v>761</v>
      </c>
      <c r="AM817" s="1">
        <v>0</v>
      </c>
    </row>
    <row r="818" spans="1:39" x14ac:dyDescent="0.25">
      <c r="A818" s="4" t="s">
        <v>865</v>
      </c>
      <c r="B818" s="1">
        <v>1</v>
      </c>
      <c r="C818" s="1">
        <v>0</v>
      </c>
      <c r="D818" s="1">
        <v>46</v>
      </c>
      <c r="E818" s="1">
        <v>191</v>
      </c>
      <c r="F818" s="1">
        <v>9</v>
      </c>
      <c r="G818" s="1">
        <v>97</v>
      </c>
      <c r="H818" s="1">
        <v>0</v>
      </c>
      <c r="I818" s="1">
        <v>6</v>
      </c>
      <c r="J818" s="1">
        <v>82</v>
      </c>
      <c r="K818" s="1">
        <v>2</v>
      </c>
      <c r="L818" s="1">
        <v>6</v>
      </c>
      <c r="M818" s="1">
        <v>1</v>
      </c>
      <c r="N818" s="1">
        <v>5</v>
      </c>
      <c r="O818" s="1">
        <v>7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3</v>
      </c>
      <c r="W818" s="1">
        <v>11</v>
      </c>
      <c r="X818" s="1">
        <v>0</v>
      </c>
      <c r="Y818" s="3">
        <v>48</v>
      </c>
      <c r="Z818" s="1">
        <v>2589</v>
      </c>
      <c r="AA818" s="1">
        <v>0</v>
      </c>
      <c r="AB818" s="1">
        <v>0</v>
      </c>
      <c r="AC818" s="1">
        <v>1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1</v>
      </c>
      <c r="AJ818" s="1">
        <v>0</v>
      </c>
      <c r="AK818" s="1">
        <v>303</v>
      </c>
      <c r="AL818" s="1">
        <v>221</v>
      </c>
      <c r="AM818" s="1">
        <v>0</v>
      </c>
    </row>
    <row r="819" spans="1:39" x14ac:dyDescent="0.25">
      <c r="A819" s="4" t="s">
        <v>866</v>
      </c>
      <c r="B819" s="1">
        <v>0</v>
      </c>
      <c r="C819" s="1">
        <v>0</v>
      </c>
      <c r="D819" s="1">
        <v>98</v>
      </c>
      <c r="E819" s="1">
        <v>563</v>
      </c>
      <c r="F819" s="1">
        <v>50</v>
      </c>
      <c r="G819" s="1">
        <v>774</v>
      </c>
      <c r="H819" s="1">
        <v>28</v>
      </c>
      <c r="I819" s="1">
        <v>31</v>
      </c>
      <c r="J819" s="1">
        <v>187</v>
      </c>
      <c r="K819" s="1">
        <v>1</v>
      </c>
      <c r="L819" s="1">
        <v>7</v>
      </c>
      <c r="M819" s="1">
        <v>7</v>
      </c>
      <c r="N819" s="1">
        <v>12</v>
      </c>
      <c r="O819" s="1">
        <v>3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3</v>
      </c>
      <c r="W819" s="1">
        <v>11</v>
      </c>
      <c r="X819" s="1">
        <v>0</v>
      </c>
      <c r="Y819" s="3">
        <v>40</v>
      </c>
      <c r="Z819" s="1">
        <v>2803</v>
      </c>
      <c r="AA819" s="1">
        <v>1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1</v>
      </c>
      <c r="AI819" s="1">
        <v>0</v>
      </c>
      <c r="AJ819" s="1">
        <v>0</v>
      </c>
      <c r="AK819" s="1">
        <v>1446</v>
      </c>
      <c r="AL819" s="1">
        <v>1259</v>
      </c>
      <c r="AM819" s="1">
        <v>0</v>
      </c>
    </row>
    <row r="820" spans="1:39" x14ac:dyDescent="0.25">
      <c r="A820" s="4" t="s">
        <v>867</v>
      </c>
      <c r="B820" s="1">
        <v>0</v>
      </c>
      <c r="C820" s="1">
        <v>1</v>
      </c>
      <c r="D820" s="1">
        <v>42</v>
      </c>
      <c r="E820" s="1">
        <v>31</v>
      </c>
      <c r="F820" s="1">
        <v>0</v>
      </c>
      <c r="G820" s="1">
        <v>6</v>
      </c>
      <c r="H820" s="1">
        <v>0</v>
      </c>
      <c r="I820" s="1">
        <v>1</v>
      </c>
      <c r="J820" s="1">
        <v>8</v>
      </c>
      <c r="K820" s="1">
        <v>1</v>
      </c>
      <c r="L820" s="1">
        <v>1</v>
      </c>
      <c r="M820" s="1">
        <v>0</v>
      </c>
      <c r="N820" s="1">
        <v>3</v>
      </c>
      <c r="O820" s="1">
        <v>6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3</v>
      </c>
      <c r="W820" s="1">
        <v>11</v>
      </c>
      <c r="X820" s="1">
        <v>0</v>
      </c>
      <c r="Y820" s="3">
        <v>40</v>
      </c>
      <c r="Z820" s="1">
        <v>2521</v>
      </c>
      <c r="AA820" s="1">
        <v>0</v>
      </c>
      <c r="AB820" s="1">
        <v>0</v>
      </c>
      <c r="AC820" s="1">
        <v>1</v>
      </c>
      <c r="AD820" s="1">
        <v>0</v>
      </c>
      <c r="AE820" s="1">
        <v>0</v>
      </c>
      <c r="AF820" s="1">
        <v>1</v>
      </c>
      <c r="AG820" s="1">
        <v>0</v>
      </c>
      <c r="AH820" s="1">
        <v>0</v>
      </c>
      <c r="AI820" s="1">
        <v>0</v>
      </c>
      <c r="AJ820" s="1">
        <v>0</v>
      </c>
      <c r="AK820" s="1">
        <v>38</v>
      </c>
      <c r="AL820" s="1">
        <v>30</v>
      </c>
      <c r="AM820" s="1">
        <v>0</v>
      </c>
    </row>
    <row r="821" spans="1:39" x14ac:dyDescent="0.25">
      <c r="A821" s="4" t="s">
        <v>868</v>
      </c>
      <c r="B821" s="1">
        <v>0</v>
      </c>
      <c r="C821" s="1">
        <v>1</v>
      </c>
      <c r="D821" s="1">
        <v>30</v>
      </c>
      <c r="E821" s="1">
        <v>479</v>
      </c>
      <c r="F821" s="1">
        <v>5</v>
      </c>
      <c r="G821" s="1">
        <v>82</v>
      </c>
      <c r="H821" s="1">
        <v>7</v>
      </c>
      <c r="I821" s="1">
        <v>17</v>
      </c>
      <c r="J821" s="1">
        <v>171</v>
      </c>
      <c r="K821" s="1">
        <v>2</v>
      </c>
      <c r="L821" s="1">
        <v>7</v>
      </c>
      <c r="M821" s="1">
        <v>6</v>
      </c>
      <c r="N821" s="1">
        <v>5</v>
      </c>
      <c r="O821" s="1">
        <v>5</v>
      </c>
      <c r="P821" s="1">
        <v>1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3</v>
      </c>
      <c r="W821" s="1">
        <v>11</v>
      </c>
      <c r="X821" s="1">
        <v>0</v>
      </c>
      <c r="Y821" s="3">
        <v>43</v>
      </c>
      <c r="Z821" s="1">
        <v>2259</v>
      </c>
      <c r="AA821" s="1">
        <v>0</v>
      </c>
      <c r="AB821" s="1">
        <v>0</v>
      </c>
      <c r="AC821" s="1">
        <v>1</v>
      </c>
      <c r="AD821" s="1">
        <v>0</v>
      </c>
      <c r="AE821" s="1">
        <v>0</v>
      </c>
      <c r="AF821" s="1">
        <v>0</v>
      </c>
      <c r="AG821" s="1">
        <v>0</v>
      </c>
      <c r="AH821" s="1">
        <v>1</v>
      </c>
      <c r="AI821" s="1">
        <v>0</v>
      </c>
      <c r="AJ821" s="1">
        <v>0</v>
      </c>
      <c r="AK821" s="1">
        <v>590</v>
      </c>
      <c r="AL821" s="1">
        <v>419</v>
      </c>
      <c r="AM821" s="1">
        <v>1</v>
      </c>
    </row>
    <row r="822" spans="1:39" x14ac:dyDescent="0.25">
      <c r="A822" s="4" t="s">
        <v>869</v>
      </c>
      <c r="B822" s="1">
        <v>1</v>
      </c>
      <c r="C822" s="1">
        <v>1</v>
      </c>
      <c r="D822" s="1">
        <v>11</v>
      </c>
      <c r="E822" s="1">
        <v>18</v>
      </c>
      <c r="F822" s="1">
        <v>6</v>
      </c>
      <c r="G822" s="1">
        <v>15</v>
      </c>
      <c r="H822" s="1">
        <v>12</v>
      </c>
      <c r="I822" s="1">
        <v>8</v>
      </c>
      <c r="J822" s="1">
        <v>17</v>
      </c>
      <c r="K822" s="1">
        <v>3</v>
      </c>
      <c r="L822" s="1">
        <v>2</v>
      </c>
      <c r="M822" s="1">
        <v>1</v>
      </c>
      <c r="N822" s="1">
        <v>3</v>
      </c>
      <c r="O822" s="1">
        <v>5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3</v>
      </c>
      <c r="W822" s="1">
        <v>11</v>
      </c>
      <c r="X822" s="1">
        <v>0</v>
      </c>
      <c r="Y822" s="3">
        <v>70</v>
      </c>
      <c r="Z822" s="1">
        <v>2487</v>
      </c>
      <c r="AA822" s="1">
        <v>0</v>
      </c>
      <c r="AB822" s="1">
        <v>0</v>
      </c>
      <c r="AC822" s="1">
        <v>0</v>
      </c>
      <c r="AD822" s="1">
        <v>1</v>
      </c>
      <c r="AE822" s="1">
        <v>0</v>
      </c>
      <c r="AF822" s="1">
        <v>0</v>
      </c>
      <c r="AG822" s="1">
        <v>0</v>
      </c>
      <c r="AH822" s="1">
        <v>1</v>
      </c>
      <c r="AI822" s="1">
        <v>0</v>
      </c>
      <c r="AJ822" s="1">
        <v>0</v>
      </c>
      <c r="AK822" s="1">
        <v>59</v>
      </c>
      <c r="AL822" s="1">
        <v>42</v>
      </c>
      <c r="AM822" s="1">
        <v>0</v>
      </c>
    </row>
    <row r="823" spans="1:39" x14ac:dyDescent="0.25">
      <c r="A823" s="4" t="s">
        <v>870</v>
      </c>
      <c r="B823" s="1">
        <v>0</v>
      </c>
      <c r="C823" s="1">
        <v>1</v>
      </c>
      <c r="D823" s="1">
        <v>61</v>
      </c>
      <c r="E823" s="1">
        <v>91</v>
      </c>
      <c r="F823" s="1">
        <v>65</v>
      </c>
      <c r="G823" s="1">
        <v>52</v>
      </c>
      <c r="H823" s="1">
        <v>10</v>
      </c>
      <c r="I823" s="1">
        <v>44</v>
      </c>
      <c r="J823" s="1">
        <v>28</v>
      </c>
      <c r="K823" s="1">
        <v>3</v>
      </c>
      <c r="L823" s="1">
        <v>3</v>
      </c>
      <c r="M823" s="1">
        <v>2</v>
      </c>
      <c r="N823" s="1">
        <v>6</v>
      </c>
      <c r="O823" s="1">
        <v>5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3</v>
      </c>
      <c r="W823" s="1">
        <v>11</v>
      </c>
      <c r="X823" s="1">
        <v>0</v>
      </c>
      <c r="Y823" s="3">
        <v>46</v>
      </c>
      <c r="Z823" s="1">
        <v>2736</v>
      </c>
      <c r="AA823" s="1">
        <v>0</v>
      </c>
      <c r="AB823" s="1">
        <v>1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1</v>
      </c>
      <c r="AI823" s="1">
        <v>0</v>
      </c>
      <c r="AJ823" s="1">
        <v>0</v>
      </c>
      <c r="AK823" s="1">
        <v>262</v>
      </c>
      <c r="AL823" s="1">
        <v>234</v>
      </c>
      <c r="AM823" s="1">
        <v>0</v>
      </c>
    </row>
    <row r="824" spans="1:39" x14ac:dyDescent="0.25">
      <c r="A824" s="4" t="s">
        <v>224</v>
      </c>
      <c r="B824" s="1">
        <v>1</v>
      </c>
      <c r="C824" s="1">
        <v>0</v>
      </c>
      <c r="D824" s="1">
        <v>12</v>
      </c>
      <c r="E824" s="1">
        <v>5</v>
      </c>
      <c r="F824" s="1">
        <v>7</v>
      </c>
      <c r="G824" s="1">
        <v>24</v>
      </c>
      <c r="H824" s="1">
        <v>19</v>
      </c>
      <c r="I824" s="1">
        <v>14</v>
      </c>
      <c r="J824" s="1">
        <v>20</v>
      </c>
      <c r="K824" s="1">
        <v>4</v>
      </c>
      <c r="L824" s="1">
        <v>3</v>
      </c>
      <c r="M824" s="1">
        <v>0</v>
      </c>
      <c r="N824" s="1">
        <v>4</v>
      </c>
      <c r="O824" s="1">
        <v>6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3</v>
      </c>
      <c r="W824" s="1">
        <v>11</v>
      </c>
      <c r="X824" s="1">
        <v>0</v>
      </c>
      <c r="Y824" s="3">
        <v>32</v>
      </c>
      <c r="Z824" s="1">
        <v>2207</v>
      </c>
      <c r="AA824" s="1">
        <v>0</v>
      </c>
      <c r="AB824" s="1">
        <v>0</v>
      </c>
      <c r="AC824" s="1">
        <v>1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v>0</v>
      </c>
      <c r="AJ824" s="1">
        <v>0</v>
      </c>
      <c r="AK824" s="1">
        <v>69</v>
      </c>
      <c r="AL824" s="1">
        <v>49</v>
      </c>
      <c r="AM824" s="1">
        <v>0</v>
      </c>
    </row>
    <row r="825" spans="1:39" x14ac:dyDescent="0.25">
      <c r="A825" s="4" t="s">
        <v>871</v>
      </c>
      <c r="B825" s="1">
        <v>1</v>
      </c>
      <c r="C825" s="1">
        <v>0</v>
      </c>
      <c r="D825" s="1">
        <v>76</v>
      </c>
      <c r="E825" s="1">
        <v>2</v>
      </c>
      <c r="F825" s="1">
        <v>14</v>
      </c>
      <c r="G825" s="1">
        <v>28</v>
      </c>
      <c r="H825" s="1">
        <v>16</v>
      </c>
      <c r="I825" s="1">
        <v>3</v>
      </c>
      <c r="J825" s="1">
        <v>7</v>
      </c>
      <c r="K825" s="1">
        <v>4</v>
      </c>
      <c r="L825" s="1">
        <v>4</v>
      </c>
      <c r="M825" s="1">
        <v>0</v>
      </c>
      <c r="N825" s="1">
        <v>3</v>
      </c>
      <c r="O825" s="1">
        <v>9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3</v>
      </c>
      <c r="W825" s="1">
        <v>11</v>
      </c>
      <c r="X825" s="1">
        <v>0</v>
      </c>
      <c r="Y825" s="3">
        <v>39</v>
      </c>
      <c r="Z825" s="1">
        <v>2755</v>
      </c>
      <c r="AA825" s="1">
        <v>0</v>
      </c>
      <c r="AB825" s="1">
        <v>1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1</v>
      </c>
      <c r="AI825" s="1">
        <v>0</v>
      </c>
      <c r="AJ825" s="1">
        <v>0</v>
      </c>
      <c r="AK825" s="1">
        <v>63</v>
      </c>
      <c r="AL825" s="1">
        <v>56</v>
      </c>
      <c r="AM825" s="1">
        <v>0</v>
      </c>
    </row>
    <row r="826" spans="1:39" x14ac:dyDescent="0.25">
      <c r="A826" s="4" t="s">
        <v>872</v>
      </c>
      <c r="B826" s="1">
        <v>0</v>
      </c>
      <c r="C826" s="1">
        <v>0</v>
      </c>
      <c r="D826" s="1">
        <v>2</v>
      </c>
      <c r="E826" s="1">
        <v>362</v>
      </c>
      <c r="F826" s="1">
        <v>50</v>
      </c>
      <c r="G826" s="1">
        <v>431</v>
      </c>
      <c r="H826" s="1">
        <v>134</v>
      </c>
      <c r="I826" s="1">
        <v>35</v>
      </c>
      <c r="J826" s="1">
        <v>54</v>
      </c>
      <c r="K826" s="1">
        <v>1</v>
      </c>
      <c r="L826" s="1">
        <v>3</v>
      </c>
      <c r="M826" s="1">
        <v>6</v>
      </c>
      <c r="N826" s="1">
        <v>7</v>
      </c>
      <c r="O826" s="1">
        <v>1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3</v>
      </c>
      <c r="W826" s="1">
        <v>11</v>
      </c>
      <c r="X826" s="1">
        <v>0</v>
      </c>
      <c r="Y826" s="3">
        <v>60</v>
      </c>
      <c r="Z826" s="1">
        <v>2496</v>
      </c>
      <c r="AA826" s="1">
        <v>0</v>
      </c>
      <c r="AB826" s="1">
        <v>1</v>
      </c>
      <c r="AC826" s="1">
        <v>0</v>
      </c>
      <c r="AD826" s="1">
        <v>0</v>
      </c>
      <c r="AE826" s="1">
        <v>0</v>
      </c>
      <c r="AF826" s="1">
        <v>1</v>
      </c>
      <c r="AG826" s="1">
        <v>0</v>
      </c>
      <c r="AH826" s="1">
        <v>0</v>
      </c>
      <c r="AI826" s="1">
        <v>0</v>
      </c>
      <c r="AJ826" s="1">
        <v>0</v>
      </c>
      <c r="AK826" s="1">
        <v>1012</v>
      </c>
      <c r="AL826" s="1">
        <v>958</v>
      </c>
      <c r="AM826" s="1">
        <v>0</v>
      </c>
    </row>
    <row r="827" spans="1:39" x14ac:dyDescent="0.25">
      <c r="A827" s="4" t="s">
        <v>873</v>
      </c>
      <c r="B827" s="1">
        <v>0</v>
      </c>
      <c r="C827" s="1">
        <v>0</v>
      </c>
      <c r="D827" s="1">
        <v>43</v>
      </c>
      <c r="E827" s="1">
        <v>724</v>
      </c>
      <c r="F827" s="1">
        <v>74</v>
      </c>
      <c r="G827" s="1">
        <v>929</v>
      </c>
      <c r="H827" s="1">
        <v>97</v>
      </c>
      <c r="I827" s="1">
        <v>55</v>
      </c>
      <c r="J827" s="1">
        <v>130</v>
      </c>
      <c r="K827" s="1">
        <v>1</v>
      </c>
      <c r="L827" s="1">
        <v>5</v>
      </c>
      <c r="M827" s="1">
        <v>6</v>
      </c>
      <c r="N827" s="1">
        <v>7</v>
      </c>
      <c r="O827" s="1">
        <v>2</v>
      </c>
      <c r="P827" s="1">
        <v>1</v>
      </c>
      <c r="Q827" s="1">
        <v>0</v>
      </c>
      <c r="R827" s="1">
        <v>1</v>
      </c>
      <c r="S827" s="1">
        <v>0</v>
      </c>
      <c r="T827" s="1">
        <v>1</v>
      </c>
      <c r="U827" s="1">
        <v>0</v>
      </c>
      <c r="V827" s="1">
        <v>3</v>
      </c>
      <c r="W827" s="1">
        <v>11</v>
      </c>
      <c r="X827" s="1">
        <v>1</v>
      </c>
      <c r="Y827" s="3">
        <v>50</v>
      </c>
      <c r="Z827" s="1">
        <v>2326</v>
      </c>
      <c r="AA827" s="1">
        <v>0</v>
      </c>
      <c r="AB827" s="1">
        <v>0</v>
      </c>
      <c r="AC827" s="1">
        <v>0</v>
      </c>
      <c r="AD827" s="1">
        <v>1</v>
      </c>
      <c r="AE827" s="1">
        <v>0</v>
      </c>
      <c r="AF827" s="1">
        <v>0</v>
      </c>
      <c r="AG827" s="1">
        <v>0</v>
      </c>
      <c r="AH827" s="1">
        <v>1</v>
      </c>
      <c r="AI827" s="1">
        <v>0</v>
      </c>
      <c r="AJ827" s="1">
        <v>0</v>
      </c>
      <c r="AK827" s="1">
        <v>1879</v>
      </c>
      <c r="AL827" s="1">
        <v>1749</v>
      </c>
      <c r="AM827" s="1">
        <v>3</v>
      </c>
    </row>
    <row r="828" spans="1:39" x14ac:dyDescent="0.25">
      <c r="A828" s="4" t="s">
        <v>874</v>
      </c>
      <c r="B828" s="1">
        <v>0</v>
      </c>
      <c r="C828" s="1">
        <v>0</v>
      </c>
      <c r="D828" s="1">
        <v>27</v>
      </c>
      <c r="E828" s="1">
        <v>605</v>
      </c>
      <c r="F828" s="1">
        <v>91</v>
      </c>
      <c r="G828" s="1">
        <v>399</v>
      </c>
      <c r="H828" s="1">
        <v>0</v>
      </c>
      <c r="I828" s="1">
        <v>45</v>
      </c>
      <c r="J828" s="1">
        <v>205</v>
      </c>
      <c r="K828" s="1">
        <v>2</v>
      </c>
      <c r="L828" s="1">
        <v>3</v>
      </c>
      <c r="M828" s="1">
        <v>6</v>
      </c>
      <c r="N828" s="1">
        <v>8</v>
      </c>
      <c r="O828" s="1">
        <v>3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3</v>
      </c>
      <c r="W828" s="1">
        <v>11</v>
      </c>
      <c r="X828" s="1">
        <v>0</v>
      </c>
      <c r="Y828" s="3">
        <v>29</v>
      </c>
      <c r="Z828" s="1">
        <v>2797</v>
      </c>
      <c r="AA828" s="1">
        <v>0</v>
      </c>
      <c r="AB828" s="1">
        <v>0</v>
      </c>
      <c r="AC828" s="1">
        <v>1</v>
      </c>
      <c r="AD828" s="1">
        <v>0</v>
      </c>
      <c r="AE828" s="1">
        <v>0</v>
      </c>
      <c r="AF828" s="1">
        <v>1</v>
      </c>
      <c r="AG828" s="1">
        <v>0</v>
      </c>
      <c r="AH828" s="1">
        <v>0</v>
      </c>
      <c r="AI828" s="1">
        <v>0</v>
      </c>
      <c r="AJ828" s="1">
        <v>0</v>
      </c>
      <c r="AK828" s="1">
        <v>1140</v>
      </c>
      <c r="AL828" s="1">
        <v>935</v>
      </c>
      <c r="AM828" s="1">
        <v>0</v>
      </c>
    </row>
    <row r="829" spans="1:39" x14ac:dyDescent="0.25">
      <c r="A829" s="4" t="s">
        <v>875</v>
      </c>
      <c r="B829" s="1">
        <v>0</v>
      </c>
      <c r="C829" s="1">
        <v>1</v>
      </c>
      <c r="D829" s="1">
        <v>60</v>
      </c>
      <c r="E829" s="1">
        <v>547</v>
      </c>
      <c r="F829" s="1">
        <v>7</v>
      </c>
      <c r="G829" s="1">
        <v>140</v>
      </c>
      <c r="H829" s="1">
        <v>0</v>
      </c>
      <c r="I829" s="1">
        <v>7</v>
      </c>
      <c r="J829" s="1">
        <v>63</v>
      </c>
      <c r="K829" s="1">
        <v>3</v>
      </c>
      <c r="L829" s="1">
        <v>7</v>
      </c>
      <c r="M829" s="1">
        <v>5</v>
      </c>
      <c r="N829" s="1">
        <v>8</v>
      </c>
      <c r="O829" s="1">
        <v>5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3</v>
      </c>
      <c r="W829" s="1">
        <v>11</v>
      </c>
      <c r="X829" s="1">
        <v>0</v>
      </c>
      <c r="Y829" s="3">
        <v>64</v>
      </c>
      <c r="Z829" s="1">
        <v>2711</v>
      </c>
      <c r="AA829" s="1">
        <v>0</v>
      </c>
      <c r="AB829" s="1">
        <v>0</v>
      </c>
      <c r="AC829" s="1">
        <v>1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1</v>
      </c>
      <c r="AJ829" s="1">
        <v>0</v>
      </c>
      <c r="AK829" s="1">
        <v>701</v>
      </c>
      <c r="AL829" s="1">
        <v>638</v>
      </c>
      <c r="AM829" s="1">
        <v>0</v>
      </c>
    </row>
    <row r="830" spans="1:39" x14ac:dyDescent="0.25">
      <c r="A830" s="4" t="s">
        <v>876</v>
      </c>
      <c r="B830" s="1">
        <v>0</v>
      </c>
      <c r="C830" s="1">
        <v>1</v>
      </c>
      <c r="D830" s="1">
        <v>79</v>
      </c>
      <c r="E830" s="1">
        <v>104</v>
      </c>
      <c r="F830" s="1">
        <v>1</v>
      </c>
      <c r="G830" s="1">
        <v>54</v>
      </c>
      <c r="H830" s="1">
        <v>13</v>
      </c>
      <c r="I830" s="1">
        <v>9</v>
      </c>
      <c r="J830" s="1">
        <v>14</v>
      </c>
      <c r="K830" s="1">
        <v>2</v>
      </c>
      <c r="L830" s="1">
        <v>3</v>
      </c>
      <c r="M830" s="1">
        <v>1</v>
      </c>
      <c r="N830" s="1">
        <v>5</v>
      </c>
      <c r="O830" s="1">
        <v>5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3</v>
      </c>
      <c r="W830" s="1">
        <v>11</v>
      </c>
      <c r="X830" s="1">
        <v>0</v>
      </c>
      <c r="Y830" s="3">
        <v>57</v>
      </c>
      <c r="Z830" s="1">
        <v>2408</v>
      </c>
      <c r="AA830" s="1">
        <v>0</v>
      </c>
      <c r="AB830" s="1">
        <v>0</v>
      </c>
      <c r="AC830" s="1">
        <v>1</v>
      </c>
      <c r="AD830" s="1">
        <v>0</v>
      </c>
      <c r="AE830" s="1">
        <v>0</v>
      </c>
      <c r="AF830" s="1">
        <v>0</v>
      </c>
      <c r="AG830" s="1">
        <v>0</v>
      </c>
      <c r="AH830" s="1">
        <v>1</v>
      </c>
      <c r="AI830" s="1">
        <v>0</v>
      </c>
      <c r="AJ830" s="1">
        <v>0</v>
      </c>
      <c r="AK830" s="1">
        <v>181</v>
      </c>
      <c r="AL830" s="1">
        <v>167</v>
      </c>
      <c r="AM830" s="1">
        <v>0</v>
      </c>
    </row>
    <row r="831" spans="1:39" x14ac:dyDescent="0.25">
      <c r="A831" s="4" t="s">
        <v>877</v>
      </c>
      <c r="B831" s="1">
        <v>2</v>
      </c>
      <c r="C831" s="1">
        <v>0</v>
      </c>
      <c r="D831" s="1">
        <v>96</v>
      </c>
      <c r="E831" s="1">
        <v>8</v>
      </c>
      <c r="F831" s="1">
        <v>2</v>
      </c>
      <c r="G831" s="1">
        <v>15</v>
      </c>
      <c r="H831" s="1">
        <v>0</v>
      </c>
      <c r="I831" s="1">
        <v>10</v>
      </c>
      <c r="J831" s="1">
        <v>18</v>
      </c>
      <c r="K831" s="1">
        <v>4</v>
      </c>
      <c r="L831" s="1">
        <v>3</v>
      </c>
      <c r="M831" s="1">
        <v>1</v>
      </c>
      <c r="N831" s="1">
        <v>3</v>
      </c>
      <c r="O831" s="1">
        <v>5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3</v>
      </c>
      <c r="W831" s="1">
        <v>11</v>
      </c>
      <c r="X831" s="1">
        <v>0</v>
      </c>
      <c r="Y831" s="3">
        <v>40</v>
      </c>
      <c r="Z831" s="1">
        <v>2574</v>
      </c>
      <c r="AA831" s="1">
        <v>0</v>
      </c>
      <c r="AB831" s="1">
        <v>1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1</v>
      </c>
      <c r="AI831" s="1">
        <v>0</v>
      </c>
      <c r="AJ831" s="1">
        <v>0</v>
      </c>
      <c r="AK831" s="1">
        <v>35</v>
      </c>
      <c r="AL831" s="1">
        <v>17</v>
      </c>
      <c r="AM831" s="1">
        <v>0</v>
      </c>
    </row>
    <row r="832" spans="1:39" x14ac:dyDescent="0.25">
      <c r="A832" s="4" t="s">
        <v>878</v>
      </c>
      <c r="B832" s="1">
        <v>0</v>
      </c>
      <c r="C832" s="1">
        <v>1</v>
      </c>
      <c r="D832" s="1">
        <v>17</v>
      </c>
      <c r="E832" s="1">
        <v>224</v>
      </c>
      <c r="F832" s="1">
        <v>2</v>
      </c>
      <c r="G832" s="1">
        <v>25</v>
      </c>
      <c r="H832" s="1">
        <v>7</v>
      </c>
      <c r="I832" s="1">
        <v>0</v>
      </c>
      <c r="J832" s="1">
        <v>110</v>
      </c>
      <c r="K832" s="1">
        <v>2</v>
      </c>
      <c r="L832" s="1">
        <v>5</v>
      </c>
      <c r="M832" s="1">
        <v>3</v>
      </c>
      <c r="N832" s="1">
        <v>3</v>
      </c>
      <c r="O832" s="1">
        <v>6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3</v>
      </c>
      <c r="W832" s="1">
        <v>11</v>
      </c>
      <c r="X832" s="1">
        <v>0</v>
      </c>
      <c r="Y832" s="3">
        <v>46</v>
      </c>
      <c r="Z832" s="1">
        <v>2540</v>
      </c>
      <c r="AA832" s="1">
        <v>0</v>
      </c>
      <c r="AB832" s="1">
        <v>0</v>
      </c>
      <c r="AC832" s="1">
        <v>1</v>
      </c>
      <c r="AD832" s="1">
        <v>0</v>
      </c>
      <c r="AE832" s="1">
        <v>0</v>
      </c>
      <c r="AF832" s="1">
        <v>0</v>
      </c>
      <c r="AG832" s="1">
        <v>0</v>
      </c>
      <c r="AH832" s="1">
        <v>1</v>
      </c>
      <c r="AI832" s="1">
        <v>0</v>
      </c>
      <c r="AJ832" s="1">
        <v>0</v>
      </c>
      <c r="AK832" s="1">
        <v>258</v>
      </c>
      <c r="AL832" s="1">
        <v>148</v>
      </c>
      <c r="AM832" s="1">
        <v>0</v>
      </c>
    </row>
    <row r="833" spans="1:39" x14ac:dyDescent="0.25">
      <c r="A833" s="4" t="s">
        <v>109</v>
      </c>
      <c r="B833" s="1">
        <v>0</v>
      </c>
      <c r="C833" s="1">
        <v>1</v>
      </c>
      <c r="D833" s="1">
        <v>0</v>
      </c>
      <c r="E833" s="1">
        <v>384</v>
      </c>
      <c r="F833" s="1">
        <v>0</v>
      </c>
      <c r="G833" s="1">
        <v>102</v>
      </c>
      <c r="H833" s="1">
        <v>21</v>
      </c>
      <c r="I833" s="1">
        <v>32</v>
      </c>
      <c r="J833" s="1">
        <v>5</v>
      </c>
      <c r="K833" s="1">
        <v>3</v>
      </c>
      <c r="L833" s="1">
        <v>6</v>
      </c>
      <c r="M833" s="1">
        <v>2</v>
      </c>
      <c r="N833" s="1">
        <v>9</v>
      </c>
      <c r="O833" s="1">
        <v>4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3</v>
      </c>
      <c r="W833" s="1">
        <v>11</v>
      </c>
      <c r="X833" s="1">
        <v>0</v>
      </c>
      <c r="Y833" s="3">
        <v>66</v>
      </c>
      <c r="Z833" s="1">
        <v>2328</v>
      </c>
      <c r="AA833" s="1">
        <v>0</v>
      </c>
      <c r="AB833" s="1">
        <v>1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1</v>
      </c>
      <c r="AK833" s="1">
        <v>539</v>
      </c>
      <c r="AL833" s="1">
        <v>534</v>
      </c>
      <c r="AM833" s="1">
        <v>0</v>
      </c>
    </row>
    <row r="834" spans="1:39" x14ac:dyDescent="0.25">
      <c r="A834" s="4" t="s">
        <v>879</v>
      </c>
      <c r="B834" s="1">
        <v>0</v>
      </c>
      <c r="C834" s="1">
        <v>0</v>
      </c>
      <c r="D834" s="1">
        <v>38</v>
      </c>
      <c r="E834" s="1">
        <v>556</v>
      </c>
      <c r="F834" s="1">
        <v>54</v>
      </c>
      <c r="G834" s="1">
        <v>845</v>
      </c>
      <c r="H834" s="1">
        <v>202</v>
      </c>
      <c r="I834" s="1">
        <v>133</v>
      </c>
      <c r="J834" s="1">
        <v>63</v>
      </c>
      <c r="K834" s="1">
        <v>1</v>
      </c>
      <c r="L834" s="1">
        <v>7</v>
      </c>
      <c r="M834" s="1">
        <v>7</v>
      </c>
      <c r="N834" s="1">
        <v>10</v>
      </c>
      <c r="O834" s="1">
        <v>3</v>
      </c>
      <c r="P834" s="1">
        <v>1</v>
      </c>
      <c r="Q834" s="1">
        <v>0</v>
      </c>
      <c r="R834" s="1">
        <v>0</v>
      </c>
      <c r="S834" s="1">
        <v>1</v>
      </c>
      <c r="T834" s="1">
        <v>0</v>
      </c>
      <c r="U834" s="1">
        <v>0</v>
      </c>
      <c r="V834" s="1">
        <v>3</v>
      </c>
      <c r="W834" s="1">
        <v>11</v>
      </c>
      <c r="X834" s="1">
        <v>0</v>
      </c>
      <c r="Y834" s="3">
        <v>63</v>
      </c>
      <c r="Z834" s="1">
        <v>2759</v>
      </c>
      <c r="AA834" s="1">
        <v>0</v>
      </c>
      <c r="AB834" s="1">
        <v>1</v>
      </c>
      <c r="AC834" s="1">
        <v>0</v>
      </c>
      <c r="AD834" s="1">
        <v>0</v>
      </c>
      <c r="AE834" s="1">
        <v>0</v>
      </c>
      <c r="AF834" s="1">
        <v>1</v>
      </c>
      <c r="AG834" s="1">
        <v>0</v>
      </c>
      <c r="AH834" s="1">
        <v>0</v>
      </c>
      <c r="AI834" s="1">
        <v>0</v>
      </c>
      <c r="AJ834" s="1">
        <v>0</v>
      </c>
      <c r="AK834" s="1">
        <v>1790</v>
      </c>
      <c r="AL834" s="1">
        <v>1727</v>
      </c>
      <c r="AM834" s="1">
        <v>2</v>
      </c>
    </row>
    <row r="835" spans="1:39" x14ac:dyDescent="0.25">
      <c r="A835" s="4" t="s">
        <v>880</v>
      </c>
      <c r="B835" s="1">
        <v>1</v>
      </c>
      <c r="C835" s="1">
        <v>1</v>
      </c>
      <c r="D835" s="1">
        <v>43</v>
      </c>
      <c r="E835" s="1">
        <v>24</v>
      </c>
      <c r="F835" s="1">
        <v>0</v>
      </c>
      <c r="G835" s="1">
        <v>2</v>
      </c>
      <c r="H835" s="1">
        <v>0</v>
      </c>
      <c r="I835" s="1">
        <v>0</v>
      </c>
      <c r="J835" s="1">
        <v>9</v>
      </c>
      <c r="K835" s="1">
        <v>2</v>
      </c>
      <c r="L835" s="1">
        <v>1</v>
      </c>
      <c r="M835" s="1">
        <v>1</v>
      </c>
      <c r="N835" s="1">
        <v>2</v>
      </c>
      <c r="O835" s="1">
        <v>5</v>
      </c>
      <c r="P835" s="1">
        <v>1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3</v>
      </c>
      <c r="W835" s="1">
        <v>11</v>
      </c>
      <c r="X835" s="1">
        <v>0</v>
      </c>
      <c r="Y835" s="3">
        <v>54</v>
      </c>
      <c r="Z835" s="1">
        <v>2193</v>
      </c>
      <c r="AA835" s="1">
        <v>0</v>
      </c>
      <c r="AB835" s="1">
        <v>0</v>
      </c>
      <c r="AC835" s="1">
        <v>0</v>
      </c>
      <c r="AD835" s="1">
        <v>1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1</v>
      </c>
      <c r="AK835" s="1">
        <v>26</v>
      </c>
      <c r="AL835" s="1">
        <v>17</v>
      </c>
      <c r="AM835" s="1">
        <v>1</v>
      </c>
    </row>
    <row r="836" spans="1:39" x14ac:dyDescent="0.25">
      <c r="A836" s="4" t="s">
        <v>881</v>
      </c>
      <c r="B836" s="1">
        <v>0</v>
      </c>
      <c r="C836" s="1">
        <v>1</v>
      </c>
      <c r="D836" s="1">
        <v>1</v>
      </c>
      <c r="E836" s="1">
        <v>408</v>
      </c>
      <c r="F836" s="1">
        <v>0</v>
      </c>
      <c r="G836" s="1">
        <v>21</v>
      </c>
      <c r="H836" s="1">
        <v>0</v>
      </c>
      <c r="I836" s="1">
        <v>0</v>
      </c>
      <c r="J836" s="1">
        <v>17</v>
      </c>
      <c r="K836" s="1">
        <v>3</v>
      </c>
      <c r="L836" s="1">
        <v>7</v>
      </c>
      <c r="M836" s="1">
        <v>1</v>
      </c>
      <c r="N836" s="1">
        <v>7</v>
      </c>
      <c r="O836" s="1">
        <v>8</v>
      </c>
      <c r="P836" s="1">
        <v>0</v>
      </c>
      <c r="Q836" s="1">
        <v>1</v>
      </c>
      <c r="R836" s="1">
        <v>0</v>
      </c>
      <c r="S836" s="1">
        <v>1</v>
      </c>
      <c r="T836" s="1">
        <v>0</v>
      </c>
      <c r="U836" s="1">
        <v>0</v>
      </c>
      <c r="V836" s="1">
        <v>3</v>
      </c>
      <c r="W836" s="1">
        <v>11</v>
      </c>
      <c r="X836" s="1">
        <v>1</v>
      </c>
      <c r="Y836" s="3">
        <v>46</v>
      </c>
      <c r="Z836" s="1">
        <v>2263</v>
      </c>
      <c r="AA836" s="1">
        <v>0</v>
      </c>
      <c r="AB836" s="1">
        <v>1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1</v>
      </c>
      <c r="AK836" s="1">
        <v>429</v>
      </c>
      <c r="AL836" s="1">
        <v>412</v>
      </c>
      <c r="AM836" s="1">
        <v>2</v>
      </c>
    </row>
    <row r="837" spans="1:39" x14ac:dyDescent="0.25">
      <c r="A837" s="4" t="s">
        <v>882</v>
      </c>
      <c r="B837" s="1">
        <v>0</v>
      </c>
      <c r="C837" s="1">
        <v>1</v>
      </c>
      <c r="D837" s="1">
        <v>25</v>
      </c>
      <c r="E837" s="1">
        <v>265</v>
      </c>
      <c r="F837" s="1">
        <v>199</v>
      </c>
      <c r="G837" s="1">
        <v>303</v>
      </c>
      <c r="H837" s="1">
        <v>234</v>
      </c>
      <c r="I837" s="1">
        <v>9</v>
      </c>
      <c r="J837" s="1">
        <v>170</v>
      </c>
      <c r="K837" s="1">
        <v>7</v>
      </c>
      <c r="L837" s="1">
        <v>10</v>
      </c>
      <c r="M837" s="1">
        <v>2</v>
      </c>
      <c r="N837" s="1">
        <v>12</v>
      </c>
      <c r="O837" s="1">
        <v>7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3</v>
      </c>
      <c r="W837" s="1">
        <v>11</v>
      </c>
      <c r="X837" s="1">
        <v>0</v>
      </c>
      <c r="Y837" s="3">
        <v>41</v>
      </c>
      <c r="Z837" s="1">
        <v>2613</v>
      </c>
      <c r="AA837" s="1">
        <v>0</v>
      </c>
      <c r="AB837" s="1">
        <v>0</v>
      </c>
      <c r="AC837" s="1">
        <v>1</v>
      </c>
      <c r="AD837" s="1">
        <v>0</v>
      </c>
      <c r="AE837" s="1">
        <v>0</v>
      </c>
      <c r="AF837" s="1">
        <v>0</v>
      </c>
      <c r="AG837" s="1">
        <v>0</v>
      </c>
      <c r="AH837" s="1">
        <v>1</v>
      </c>
      <c r="AI837" s="1">
        <v>0</v>
      </c>
      <c r="AJ837" s="1">
        <v>0</v>
      </c>
      <c r="AK837" s="1">
        <v>1010</v>
      </c>
      <c r="AL837" s="1">
        <v>840</v>
      </c>
      <c r="AM837" s="1">
        <v>0</v>
      </c>
    </row>
    <row r="838" spans="1:39" x14ac:dyDescent="0.25">
      <c r="A838" s="4" t="s">
        <v>883</v>
      </c>
      <c r="B838" s="1">
        <v>0</v>
      </c>
      <c r="C838" s="1">
        <v>1</v>
      </c>
      <c r="D838" s="1">
        <v>2</v>
      </c>
      <c r="E838" s="1">
        <v>34</v>
      </c>
      <c r="F838" s="1">
        <v>0</v>
      </c>
      <c r="G838" s="1">
        <v>7</v>
      </c>
      <c r="H838" s="1">
        <v>0</v>
      </c>
      <c r="I838" s="1">
        <v>0</v>
      </c>
      <c r="J838" s="1">
        <v>0</v>
      </c>
      <c r="K838" s="1">
        <v>1</v>
      </c>
      <c r="L838" s="1">
        <v>1</v>
      </c>
      <c r="M838" s="1">
        <v>0</v>
      </c>
      <c r="N838" s="1">
        <v>3</v>
      </c>
      <c r="O838" s="1">
        <v>7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3</v>
      </c>
      <c r="W838" s="1">
        <v>11</v>
      </c>
      <c r="X838" s="1">
        <v>0</v>
      </c>
      <c r="Y838" s="3">
        <v>47</v>
      </c>
      <c r="Z838" s="1">
        <v>2276</v>
      </c>
      <c r="AA838" s="1">
        <v>0</v>
      </c>
      <c r="AB838" s="1">
        <v>1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1</v>
      </c>
      <c r="AJ838" s="1">
        <v>0</v>
      </c>
      <c r="AK838" s="1">
        <v>41</v>
      </c>
      <c r="AL838" s="1">
        <v>41</v>
      </c>
      <c r="AM838" s="1">
        <v>0</v>
      </c>
    </row>
    <row r="839" spans="1:39" x14ac:dyDescent="0.25">
      <c r="A839" s="4" t="s">
        <v>884</v>
      </c>
      <c r="B839" s="1">
        <v>2</v>
      </c>
      <c r="C839" s="1">
        <v>0</v>
      </c>
      <c r="D839" s="1">
        <v>66</v>
      </c>
      <c r="E839" s="1">
        <v>374</v>
      </c>
      <c r="F839" s="1">
        <v>64</v>
      </c>
      <c r="G839" s="1">
        <v>116</v>
      </c>
      <c r="H839" s="1">
        <v>84</v>
      </c>
      <c r="I839" s="1">
        <v>25</v>
      </c>
      <c r="J839" s="1">
        <v>64</v>
      </c>
      <c r="K839" s="1">
        <v>3</v>
      </c>
      <c r="L839" s="1">
        <v>6</v>
      </c>
      <c r="M839" s="1">
        <v>2</v>
      </c>
      <c r="N839" s="1">
        <v>11</v>
      </c>
      <c r="O839" s="1">
        <v>5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3</v>
      </c>
      <c r="W839" s="1">
        <v>11</v>
      </c>
      <c r="X839" s="1">
        <v>0</v>
      </c>
      <c r="Y839" s="3">
        <v>35</v>
      </c>
      <c r="Z839" s="1">
        <v>2654</v>
      </c>
      <c r="AA839" s="1">
        <v>0</v>
      </c>
      <c r="AB839" s="1">
        <v>1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1</v>
      </c>
      <c r="AI839" s="1">
        <v>0</v>
      </c>
      <c r="AJ839" s="1">
        <v>0</v>
      </c>
      <c r="AK839" s="1">
        <v>663</v>
      </c>
      <c r="AL839" s="1">
        <v>599</v>
      </c>
      <c r="AM839" s="1">
        <v>0</v>
      </c>
    </row>
    <row r="840" spans="1:39" x14ac:dyDescent="0.25">
      <c r="A840" s="4" t="s">
        <v>885</v>
      </c>
      <c r="B840" s="1">
        <v>1</v>
      </c>
      <c r="C840" s="1">
        <v>1</v>
      </c>
      <c r="D840" s="1">
        <v>49</v>
      </c>
      <c r="E840" s="1">
        <v>27</v>
      </c>
      <c r="F840" s="1">
        <v>2</v>
      </c>
      <c r="G840" s="1">
        <v>10</v>
      </c>
      <c r="H840" s="1">
        <v>0</v>
      </c>
      <c r="I840" s="1">
        <v>0</v>
      </c>
      <c r="J840" s="1">
        <v>1</v>
      </c>
      <c r="K840" s="1">
        <v>2</v>
      </c>
      <c r="L840" s="1">
        <v>1</v>
      </c>
      <c r="M840" s="1">
        <v>0</v>
      </c>
      <c r="N840" s="1">
        <v>3</v>
      </c>
      <c r="O840" s="1">
        <v>8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3</v>
      </c>
      <c r="W840" s="1">
        <v>11</v>
      </c>
      <c r="X840" s="1">
        <v>0</v>
      </c>
      <c r="Y840" s="3">
        <v>54</v>
      </c>
      <c r="Z840" s="1">
        <v>2792</v>
      </c>
      <c r="AA840" s="1">
        <v>0</v>
      </c>
      <c r="AB840" s="1">
        <v>0</v>
      </c>
      <c r="AC840" s="1">
        <v>0</v>
      </c>
      <c r="AD840" s="1">
        <v>1</v>
      </c>
      <c r="AE840" s="1">
        <v>0</v>
      </c>
      <c r="AF840" s="1">
        <v>0</v>
      </c>
      <c r="AG840" s="1">
        <v>0</v>
      </c>
      <c r="AH840" s="1">
        <v>1</v>
      </c>
      <c r="AI840" s="1">
        <v>0</v>
      </c>
      <c r="AJ840" s="1">
        <v>0</v>
      </c>
      <c r="AK840" s="1">
        <v>39</v>
      </c>
      <c r="AL840" s="1">
        <v>38</v>
      </c>
      <c r="AM840" s="1">
        <v>0</v>
      </c>
    </row>
    <row r="841" spans="1:39" x14ac:dyDescent="0.25">
      <c r="A841" s="4" t="s">
        <v>886</v>
      </c>
      <c r="B841" s="1">
        <v>0</v>
      </c>
      <c r="C841" s="1">
        <v>0</v>
      </c>
      <c r="D841" s="1">
        <v>5</v>
      </c>
      <c r="E841" s="1">
        <v>600</v>
      </c>
      <c r="F841" s="1">
        <v>20</v>
      </c>
      <c r="G841" s="1">
        <v>350</v>
      </c>
      <c r="H841" s="1">
        <v>29</v>
      </c>
      <c r="I841" s="1">
        <v>30</v>
      </c>
      <c r="J841" s="1">
        <v>33</v>
      </c>
      <c r="K841" s="1">
        <v>1</v>
      </c>
      <c r="L841" s="1">
        <v>6</v>
      </c>
      <c r="M841" s="1">
        <v>9</v>
      </c>
      <c r="N841" s="1">
        <v>10</v>
      </c>
      <c r="O841" s="1">
        <v>2</v>
      </c>
      <c r="P841" s="1">
        <v>0</v>
      </c>
      <c r="Q841" s="1">
        <v>0</v>
      </c>
      <c r="R841" s="1">
        <v>1</v>
      </c>
      <c r="S841" s="1">
        <v>0</v>
      </c>
      <c r="T841" s="1">
        <v>0</v>
      </c>
      <c r="U841" s="1">
        <v>0</v>
      </c>
      <c r="V841" s="1">
        <v>3</v>
      </c>
      <c r="W841" s="1">
        <v>11</v>
      </c>
      <c r="X841" s="1">
        <v>0</v>
      </c>
      <c r="Y841" s="3">
        <v>31</v>
      </c>
      <c r="Z841" s="1">
        <v>2579</v>
      </c>
      <c r="AA841" s="1">
        <v>0</v>
      </c>
      <c r="AB841" s="1">
        <v>1</v>
      </c>
      <c r="AC841" s="1">
        <v>0</v>
      </c>
      <c r="AD841" s="1">
        <v>0</v>
      </c>
      <c r="AE841" s="1">
        <v>0</v>
      </c>
      <c r="AF841" s="1">
        <v>1</v>
      </c>
      <c r="AG841" s="1">
        <v>0</v>
      </c>
      <c r="AH841" s="1">
        <v>0</v>
      </c>
      <c r="AI841" s="1">
        <v>0</v>
      </c>
      <c r="AJ841" s="1">
        <v>0</v>
      </c>
      <c r="AK841" s="1">
        <v>1029</v>
      </c>
      <c r="AL841" s="1">
        <v>996</v>
      </c>
      <c r="AM841" s="1">
        <v>1</v>
      </c>
    </row>
    <row r="842" spans="1:39" x14ac:dyDescent="0.25">
      <c r="A842" s="4" t="s">
        <v>233</v>
      </c>
      <c r="B842" s="1">
        <v>1</v>
      </c>
      <c r="C842" s="1">
        <v>0</v>
      </c>
      <c r="D842" s="1">
        <v>71</v>
      </c>
      <c r="E842" s="1">
        <v>13</v>
      </c>
      <c r="F842" s="1">
        <v>2</v>
      </c>
      <c r="G842" s="1">
        <v>18</v>
      </c>
      <c r="H842" s="1">
        <v>6</v>
      </c>
      <c r="I842" s="1">
        <v>1</v>
      </c>
      <c r="J842" s="1">
        <v>0</v>
      </c>
      <c r="K842" s="1">
        <v>2</v>
      </c>
      <c r="L842" s="1">
        <v>2</v>
      </c>
      <c r="M842" s="1">
        <v>0</v>
      </c>
      <c r="N842" s="1">
        <v>3</v>
      </c>
      <c r="O842" s="1">
        <v>8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3</v>
      </c>
      <c r="W842" s="1">
        <v>11</v>
      </c>
      <c r="X842" s="1">
        <v>0</v>
      </c>
      <c r="Y842" s="3">
        <v>51</v>
      </c>
      <c r="Z842" s="1">
        <v>2313</v>
      </c>
      <c r="AA842" s="1">
        <v>0</v>
      </c>
      <c r="AB842" s="1">
        <v>0</v>
      </c>
      <c r="AC842" s="1">
        <v>0</v>
      </c>
      <c r="AD842" s="1">
        <v>1</v>
      </c>
      <c r="AE842" s="1">
        <v>0</v>
      </c>
      <c r="AF842" s="1">
        <v>0</v>
      </c>
      <c r="AG842" s="1">
        <v>0</v>
      </c>
      <c r="AH842" s="1">
        <v>1</v>
      </c>
      <c r="AI842" s="1">
        <v>0</v>
      </c>
      <c r="AJ842" s="1">
        <v>0</v>
      </c>
      <c r="AK842" s="1">
        <v>40</v>
      </c>
      <c r="AL842" s="1">
        <v>40</v>
      </c>
      <c r="AM842" s="1">
        <v>0</v>
      </c>
    </row>
    <row r="843" spans="1:39" x14ac:dyDescent="0.25">
      <c r="A843" s="4" t="s">
        <v>887</v>
      </c>
      <c r="B843" s="1">
        <v>1</v>
      </c>
      <c r="C843" s="1">
        <v>1</v>
      </c>
      <c r="D843" s="1">
        <v>35</v>
      </c>
      <c r="E843" s="1">
        <v>167</v>
      </c>
      <c r="F843" s="1">
        <v>2</v>
      </c>
      <c r="G843" s="1">
        <v>89</v>
      </c>
      <c r="H843" s="1">
        <v>0</v>
      </c>
      <c r="I843" s="1">
        <v>0</v>
      </c>
      <c r="J843" s="1">
        <v>34</v>
      </c>
      <c r="K843" s="1">
        <v>6</v>
      </c>
      <c r="L843" s="1">
        <v>6</v>
      </c>
      <c r="M843" s="1">
        <v>1</v>
      </c>
      <c r="N843" s="1">
        <v>4</v>
      </c>
      <c r="O843" s="1">
        <v>8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3</v>
      </c>
      <c r="W843" s="1">
        <v>11</v>
      </c>
      <c r="X843" s="1">
        <v>0</v>
      </c>
      <c r="Y843" s="3">
        <v>51</v>
      </c>
      <c r="Z843" s="1">
        <v>2293</v>
      </c>
      <c r="AA843" s="1">
        <v>0</v>
      </c>
      <c r="AB843" s="1">
        <v>0</v>
      </c>
      <c r="AC843" s="1">
        <v>0</v>
      </c>
      <c r="AD843" s="1">
        <v>1</v>
      </c>
      <c r="AE843" s="1">
        <v>0</v>
      </c>
      <c r="AF843" s="1">
        <v>0</v>
      </c>
      <c r="AG843" s="1">
        <v>0</v>
      </c>
      <c r="AH843" s="1">
        <v>0</v>
      </c>
      <c r="AI843" s="1">
        <v>1</v>
      </c>
      <c r="AJ843" s="1">
        <v>0</v>
      </c>
      <c r="AK843" s="1">
        <v>258</v>
      </c>
      <c r="AL843" s="1">
        <v>224</v>
      </c>
      <c r="AM843" s="1">
        <v>0</v>
      </c>
    </row>
    <row r="844" spans="1:39" x14ac:dyDescent="0.25">
      <c r="A844" s="4" t="s">
        <v>97</v>
      </c>
      <c r="B844" s="1">
        <v>0</v>
      </c>
      <c r="C844" s="1">
        <v>0</v>
      </c>
      <c r="D844" s="1">
        <v>94</v>
      </c>
      <c r="E844" s="1">
        <v>0</v>
      </c>
      <c r="F844" s="1">
        <v>2</v>
      </c>
      <c r="G844" s="1">
        <v>3</v>
      </c>
      <c r="H844" s="1">
        <v>4</v>
      </c>
      <c r="I844" s="1">
        <v>1</v>
      </c>
      <c r="J844" s="1">
        <v>5</v>
      </c>
      <c r="K844" s="1">
        <v>1</v>
      </c>
      <c r="L844" s="1">
        <v>0</v>
      </c>
      <c r="M844" s="1">
        <v>0</v>
      </c>
      <c r="N844" s="1">
        <v>3</v>
      </c>
      <c r="O844" s="1">
        <v>6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3</v>
      </c>
      <c r="W844" s="1">
        <v>11</v>
      </c>
      <c r="X844" s="1">
        <v>0</v>
      </c>
      <c r="Y844" s="3">
        <v>33</v>
      </c>
      <c r="Z844" s="1">
        <v>2695</v>
      </c>
      <c r="AA844" s="1">
        <v>0</v>
      </c>
      <c r="AB844" s="1">
        <v>1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1</v>
      </c>
      <c r="AI844" s="1">
        <v>0</v>
      </c>
      <c r="AJ844" s="1">
        <v>0</v>
      </c>
      <c r="AK844" s="1">
        <v>10</v>
      </c>
      <c r="AL844" s="1">
        <v>5</v>
      </c>
      <c r="AM844" s="1">
        <v>0</v>
      </c>
    </row>
    <row r="845" spans="1:39" x14ac:dyDescent="0.25">
      <c r="A845" s="4" t="s">
        <v>888</v>
      </c>
      <c r="B845" s="1">
        <v>1</v>
      </c>
      <c r="C845" s="1">
        <v>0</v>
      </c>
      <c r="D845" s="1">
        <v>80</v>
      </c>
      <c r="E845" s="1">
        <v>46</v>
      </c>
      <c r="F845" s="1">
        <v>35</v>
      </c>
      <c r="G845" s="1">
        <v>69</v>
      </c>
      <c r="H845" s="1">
        <v>84</v>
      </c>
      <c r="I845" s="1">
        <v>41</v>
      </c>
      <c r="J845" s="1">
        <v>66</v>
      </c>
      <c r="K845" s="1">
        <v>6</v>
      </c>
      <c r="L845" s="1">
        <v>4</v>
      </c>
      <c r="M845" s="1">
        <v>1</v>
      </c>
      <c r="N845" s="1">
        <v>6</v>
      </c>
      <c r="O845" s="1">
        <v>7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3</v>
      </c>
      <c r="W845" s="1">
        <v>11</v>
      </c>
      <c r="X845" s="1">
        <v>0</v>
      </c>
      <c r="Y845" s="3">
        <v>31</v>
      </c>
      <c r="Z845" s="1">
        <v>2792</v>
      </c>
      <c r="AA845" s="1">
        <v>0</v>
      </c>
      <c r="AB845" s="1">
        <v>0</v>
      </c>
      <c r="AC845" s="1">
        <v>0</v>
      </c>
      <c r="AD845" s="1">
        <v>1</v>
      </c>
      <c r="AE845" s="1">
        <v>0</v>
      </c>
      <c r="AF845" s="1">
        <v>1</v>
      </c>
      <c r="AG845" s="1">
        <v>0</v>
      </c>
      <c r="AH845" s="1">
        <v>0</v>
      </c>
      <c r="AI845" s="1">
        <v>0</v>
      </c>
      <c r="AJ845" s="1">
        <v>0</v>
      </c>
      <c r="AK845" s="1">
        <v>275</v>
      </c>
      <c r="AL845" s="1">
        <v>209</v>
      </c>
      <c r="AM845" s="1">
        <v>0</v>
      </c>
    </row>
    <row r="846" spans="1:39" x14ac:dyDescent="0.25">
      <c r="A846" s="4" t="s">
        <v>889</v>
      </c>
      <c r="B846" s="1">
        <v>1</v>
      </c>
      <c r="C846" s="1">
        <v>0</v>
      </c>
      <c r="D846" s="1">
        <v>61</v>
      </c>
      <c r="E846" s="1">
        <v>88</v>
      </c>
      <c r="F846" s="1">
        <v>39</v>
      </c>
      <c r="G846" s="1">
        <v>78</v>
      </c>
      <c r="H846" s="1">
        <v>58</v>
      </c>
      <c r="I846" s="1">
        <v>13</v>
      </c>
      <c r="J846" s="1">
        <v>93</v>
      </c>
      <c r="K846" s="1">
        <v>2</v>
      </c>
      <c r="L846" s="1">
        <v>6</v>
      </c>
      <c r="M846" s="1">
        <v>1</v>
      </c>
      <c r="N846" s="1">
        <v>4</v>
      </c>
      <c r="O846" s="1">
        <v>7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3</v>
      </c>
      <c r="W846" s="1">
        <v>11</v>
      </c>
      <c r="X846" s="1">
        <v>0</v>
      </c>
      <c r="Y846" s="3">
        <v>45</v>
      </c>
      <c r="Z846" s="1">
        <v>2353</v>
      </c>
      <c r="AA846" s="1">
        <v>0</v>
      </c>
      <c r="AB846" s="1">
        <v>0</v>
      </c>
      <c r="AC846" s="1">
        <v>1</v>
      </c>
      <c r="AD846" s="1">
        <v>0</v>
      </c>
      <c r="AE846" s="1">
        <v>0</v>
      </c>
      <c r="AF846" s="1">
        <v>1</v>
      </c>
      <c r="AG846" s="1">
        <v>0</v>
      </c>
      <c r="AH846" s="1">
        <v>0</v>
      </c>
      <c r="AI846" s="1">
        <v>0</v>
      </c>
      <c r="AJ846" s="1">
        <v>0</v>
      </c>
      <c r="AK846" s="1">
        <v>276</v>
      </c>
      <c r="AL846" s="1">
        <v>183</v>
      </c>
      <c r="AM846" s="1">
        <v>0</v>
      </c>
    </row>
    <row r="847" spans="1:39" x14ac:dyDescent="0.25">
      <c r="A847" s="4" t="s">
        <v>890</v>
      </c>
      <c r="B847" s="1">
        <v>0</v>
      </c>
      <c r="C847" s="1">
        <v>1</v>
      </c>
      <c r="D847" s="1">
        <v>29</v>
      </c>
      <c r="E847" s="1">
        <v>243</v>
      </c>
      <c r="F847" s="1">
        <v>11</v>
      </c>
      <c r="G847" s="1">
        <v>119</v>
      </c>
      <c r="H847" s="1">
        <v>10</v>
      </c>
      <c r="I847" s="1">
        <v>3</v>
      </c>
      <c r="J847" s="1">
        <v>15</v>
      </c>
      <c r="K847" s="1">
        <v>3</v>
      </c>
      <c r="L847" s="1">
        <v>4</v>
      </c>
      <c r="M847" s="1">
        <v>2</v>
      </c>
      <c r="N847" s="1">
        <v>8</v>
      </c>
      <c r="O847" s="1">
        <v>4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3</v>
      </c>
      <c r="W847" s="1">
        <v>11</v>
      </c>
      <c r="X847" s="1">
        <v>0</v>
      </c>
      <c r="Y847" s="3">
        <v>47</v>
      </c>
      <c r="Z847" s="1">
        <v>2542</v>
      </c>
      <c r="AA847" s="1">
        <v>0</v>
      </c>
      <c r="AB847" s="1">
        <v>0</v>
      </c>
      <c r="AC847" s="1">
        <v>0</v>
      </c>
      <c r="AD847" s="1">
        <v>1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1</v>
      </c>
      <c r="AK847" s="1">
        <v>386</v>
      </c>
      <c r="AL847" s="1">
        <v>371</v>
      </c>
      <c r="AM847" s="1">
        <v>0</v>
      </c>
    </row>
    <row r="848" spans="1:39" x14ac:dyDescent="0.25">
      <c r="A848" s="4" t="s">
        <v>891</v>
      </c>
      <c r="B848" s="1">
        <v>0</v>
      </c>
      <c r="C848" s="1">
        <v>1</v>
      </c>
      <c r="D848" s="1">
        <v>0</v>
      </c>
      <c r="E848" s="1">
        <v>275</v>
      </c>
      <c r="F848" s="1">
        <v>11</v>
      </c>
      <c r="G848" s="1">
        <v>68</v>
      </c>
      <c r="H848" s="1">
        <v>25</v>
      </c>
      <c r="I848" s="1">
        <v>7</v>
      </c>
      <c r="J848" s="1">
        <v>7</v>
      </c>
      <c r="K848" s="1">
        <v>3</v>
      </c>
      <c r="L848" s="1">
        <v>5</v>
      </c>
      <c r="M848" s="1">
        <v>1</v>
      </c>
      <c r="N848" s="1">
        <v>8</v>
      </c>
      <c r="O848" s="1">
        <v>5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3</v>
      </c>
      <c r="W848" s="1">
        <v>11</v>
      </c>
      <c r="X848" s="1">
        <v>0</v>
      </c>
      <c r="Y848" s="3">
        <v>54</v>
      </c>
      <c r="Z848" s="1">
        <v>2619</v>
      </c>
      <c r="AA848" s="1">
        <v>0</v>
      </c>
      <c r="AB848" s="1">
        <v>0</v>
      </c>
      <c r="AC848" s="1">
        <v>1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1</v>
      </c>
      <c r="AJ848" s="1">
        <v>0</v>
      </c>
      <c r="AK848" s="1">
        <v>386</v>
      </c>
      <c r="AL848" s="1">
        <v>379</v>
      </c>
      <c r="AM848" s="1">
        <v>0</v>
      </c>
    </row>
    <row r="849" spans="1:39" x14ac:dyDescent="0.25">
      <c r="A849" s="4" t="s">
        <v>892</v>
      </c>
      <c r="B849" s="1">
        <v>2</v>
      </c>
      <c r="C849" s="1">
        <v>0</v>
      </c>
      <c r="D849" s="1">
        <v>80</v>
      </c>
      <c r="E849" s="1">
        <v>6</v>
      </c>
      <c r="F849" s="1">
        <v>0</v>
      </c>
      <c r="G849" s="1">
        <v>4</v>
      </c>
      <c r="H849" s="1">
        <v>0</v>
      </c>
      <c r="I849" s="1">
        <v>0</v>
      </c>
      <c r="J849" s="1">
        <v>0</v>
      </c>
      <c r="K849" s="1">
        <v>1</v>
      </c>
      <c r="L849" s="1">
        <v>1</v>
      </c>
      <c r="M849" s="1">
        <v>0</v>
      </c>
      <c r="N849" s="1">
        <v>2</v>
      </c>
      <c r="O849" s="1">
        <v>7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3</v>
      </c>
      <c r="W849" s="1">
        <v>11</v>
      </c>
      <c r="X849" s="1">
        <v>0</v>
      </c>
      <c r="Y849" s="3">
        <v>34</v>
      </c>
      <c r="Z849" s="1">
        <v>2437</v>
      </c>
      <c r="AA849" s="1">
        <v>0</v>
      </c>
      <c r="AB849" s="1">
        <v>0</v>
      </c>
      <c r="AC849" s="1">
        <v>1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1</v>
      </c>
      <c r="AJ849" s="1">
        <v>0</v>
      </c>
      <c r="AK849" s="1">
        <v>10</v>
      </c>
      <c r="AL849" s="1">
        <v>10</v>
      </c>
      <c r="AM849" s="1">
        <v>0</v>
      </c>
    </row>
    <row r="850" spans="1:39" x14ac:dyDescent="0.25">
      <c r="A850" s="4" t="s">
        <v>893</v>
      </c>
      <c r="B850" s="1">
        <v>0</v>
      </c>
      <c r="C850" s="1">
        <v>1</v>
      </c>
      <c r="D850" s="1">
        <v>54</v>
      </c>
      <c r="E850" s="1">
        <v>121</v>
      </c>
      <c r="F850" s="1">
        <v>62</v>
      </c>
      <c r="G850" s="1">
        <v>90</v>
      </c>
      <c r="H850" s="1">
        <v>68</v>
      </c>
      <c r="I850" s="1">
        <v>20</v>
      </c>
      <c r="J850" s="1">
        <v>125</v>
      </c>
      <c r="K850" s="1">
        <v>3</v>
      </c>
      <c r="L850" s="1">
        <v>2</v>
      </c>
      <c r="M850" s="1">
        <v>3</v>
      </c>
      <c r="N850" s="1">
        <v>8</v>
      </c>
      <c r="O850" s="1">
        <v>3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3</v>
      </c>
      <c r="W850" s="1">
        <v>11</v>
      </c>
      <c r="X850" s="1">
        <v>0</v>
      </c>
      <c r="Y850" s="3">
        <v>42</v>
      </c>
      <c r="Z850" s="1">
        <v>2578</v>
      </c>
      <c r="AA850" s="1">
        <v>0</v>
      </c>
      <c r="AB850" s="1">
        <v>0</v>
      </c>
      <c r="AC850" s="1">
        <v>0</v>
      </c>
      <c r="AD850" s="1">
        <v>1</v>
      </c>
      <c r="AE850" s="1">
        <v>0</v>
      </c>
      <c r="AF850" s="1">
        <v>0</v>
      </c>
      <c r="AG850" s="1">
        <v>0</v>
      </c>
      <c r="AH850" s="1">
        <v>1</v>
      </c>
      <c r="AI850" s="1">
        <v>0</v>
      </c>
      <c r="AJ850" s="1">
        <v>0</v>
      </c>
      <c r="AK850" s="1">
        <v>361</v>
      </c>
      <c r="AL850" s="1">
        <v>236</v>
      </c>
      <c r="AM850" s="1">
        <v>0</v>
      </c>
    </row>
    <row r="851" spans="1:39" x14ac:dyDescent="0.25">
      <c r="A851" s="4" t="s">
        <v>894</v>
      </c>
      <c r="B851" s="1">
        <v>1</v>
      </c>
      <c r="C851" s="1">
        <v>0</v>
      </c>
      <c r="D851" s="1">
        <v>71</v>
      </c>
      <c r="E851" s="1">
        <v>4</v>
      </c>
      <c r="F851" s="1">
        <v>12</v>
      </c>
      <c r="G851" s="1">
        <v>15</v>
      </c>
      <c r="H851" s="1">
        <v>19</v>
      </c>
      <c r="I851" s="1">
        <v>7</v>
      </c>
      <c r="J851" s="1">
        <v>12</v>
      </c>
      <c r="K851" s="1">
        <v>2</v>
      </c>
      <c r="L851" s="1">
        <v>2</v>
      </c>
      <c r="M851" s="1">
        <v>0</v>
      </c>
      <c r="N851" s="1">
        <v>3</v>
      </c>
      <c r="O851" s="1">
        <v>7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3</v>
      </c>
      <c r="W851" s="1">
        <v>11</v>
      </c>
      <c r="X851" s="1">
        <v>0</v>
      </c>
      <c r="Y851" s="3">
        <v>41</v>
      </c>
      <c r="Z851" s="1">
        <v>2779</v>
      </c>
      <c r="AA851" s="1">
        <v>0</v>
      </c>
      <c r="AB851" s="1">
        <v>0</v>
      </c>
      <c r="AC851" s="1">
        <v>0</v>
      </c>
      <c r="AD851" s="1">
        <v>1</v>
      </c>
      <c r="AE851" s="1">
        <v>0</v>
      </c>
      <c r="AF851" s="1">
        <v>0</v>
      </c>
      <c r="AG851" s="1">
        <v>0</v>
      </c>
      <c r="AH851" s="1">
        <v>1</v>
      </c>
      <c r="AI851" s="1">
        <v>0</v>
      </c>
      <c r="AJ851" s="1">
        <v>0</v>
      </c>
      <c r="AK851" s="1">
        <v>57</v>
      </c>
      <c r="AL851" s="1">
        <v>45</v>
      </c>
      <c r="AM851" s="1">
        <v>0</v>
      </c>
    </row>
    <row r="852" spans="1:39" x14ac:dyDescent="0.25">
      <c r="A852" s="4" t="s">
        <v>895</v>
      </c>
      <c r="B852" s="1">
        <v>0</v>
      </c>
      <c r="C852" s="1">
        <v>0</v>
      </c>
      <c r="D852" s="1">
        <v>27</v>
      </c>
      <c r="E852" s="1">
        <v>1308</v>
      </c>
      <c r="F852" s="1">
        <v>0</v>
      </c>
      <c r="G852" s="1">
        <v>396</v>
      </c>
      <c r="H852" s="1">
        <v>23</v>
      </c>
      <c r="I852" s="1">
        <v>0</v>
      </c>
      <c r="J852" s="1">
        <v>0</v>
      </c>
      <c r="K852" s="1">
        <v>1</v>
      </c>
      <c r="L852" s="1">
        <v>5</v>
      </c>
      <c r="M852" s="1">
        <v>7</v>
      </c>
      <c r="N852" s="1">
        <v>4</v>
      </c>
      <c r="O852" s="1">
        <v>3</v>
      </c>
      <c r="P852" s="1">
        <v>0</v>
      </c>
      <c r="Q852" s="1">
        <v>1</v>
      </c>
      <c r="R852" s="1">
        <v>0</v>
      </c>
      <c r="S852" s="1">
        <v>0</v>
      </c>
      <c r="T852" s="1">
        <v>1</v>
      </c>
      <c r="U852" s="1">
        <v>0</v>
      </c>
      <c r="V852" s="1">
        <v>3</v>
      </c>
      <c r="W852" s="1">
        <v>11</v>
      </c>
      <c r="X852" s="1">
        <v>0</v>
      </c>
      <c r="Y852" s="3">
        <v>37</v>
      </c>
      <c r="Z852" s="1">
        <v>2433</v>
      </c>
      <c r="AA852" s="1">
        <v>0</v>
      </c>
      <c r="AB852" s="1">
        <v>0</v>
      </c>
      <c r="AC852" s="1">
        <v>0</v>
      </c>
      <c r="AD852" s="1">
        <v>1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1</v>
      </c>
      <c r="AK852" s="1">
        <v>1727</v>
      </c>
      <c r="AL852" s="1">
        <v>1727</v>
      </c>
      <c r="AM852" s="1">
        <v>2</v>
      </c>
    </row>
    <row r="853" spans="1:39" x14ac:dyDescent="0.25">
      <c r="A853" s="4" t="s">
        <v>896</v>
      </c>
      <c r="B853" s="1">
        <v>0</v>
      </c>
      <c r="C853" s="1">
        <v>1</v>
      </c>
      <c r="D853" s="1">
        <v>61</v>
      </c>
      <c r="E853" s="1">
        <v>515</v>
      </c>
      <c r="F853" s="1">
        <v>47</v>
      </c>
      <c r="G853" s="1">
        <v>267</v>
      </c>
      <c r="H853" s="1">
        <v>62</v>
      </c>
      <c r="I853" s="1">
        <v>66</v>
      </c>
      <c r="J853" s="1">
        <v>38</v>
      </c>
      <c r="K853" s="1">
        <v>2</v>
      </c>
      <c r="L853" s="1">
        <v>5</v>
      </c>
      <c r="M853" s="1">
        <v>5</v>
      </c>
      <c r="N853" s="1">
        <v>4</v>
      </c>
      <c r="O853" s="1">
        <v>3</v>
      </c>
      <c r="P853" s="1">
        <v>0</v>
      </c>
      <c r="Q853" s="1">
        <v>1</v>
      </c>
      <c r="R853" s="1">
        <v>0</v>
      </c>
      <c r="S853" s="1">
        <v>0</v>
      </c>
      <c r="T853" s="1">
        <v>0</v>
      </c>
      <c r="U853" s="1">
        <v>0</v>
      </c>
      <c r="V853" s="1">
        <v>3</v>
      </c>
      <c r="W853" s="1">
        <v>11</v>
      </c>
      <c r="X853" s="1">
        <v>0</v>
      </c>
      <c r="Y853" s="3">
        <v>61</v>
      </c>
      <c r="Z853" s="1">
        <v>2333</v>
      </c>
      <c r="AA853" s="1">
        <v>0</v>
      </c>
      <c r="AB853" s="1">
        <v>0</v>
      </c>
      <c r="AC853" s="1">
        <v>1</v>
      </c>
      <c r="AD853" s="1">
        <v>0</v>
      </c>
      <c r="AE853" s="1">
        <v>0</v>
      </c>
      <c r="AF853" s="1">
        <v>0</v>
      </c>
      <c r="AG853" s="1">
        <v>0</v>
      </c>
      <c r="AH853" s="1">
        <v>1</v>
      </c>
      <c r="AI853" s="1">
        <v>0</v>
      </c>
      <c r="AJ853" s="1">
        <v>0</v>
      </c>
      <c r="AK853" s="1">
        <v>957</v>
      </c>
      <c r="AL853" s="1">
        <v>919</v>
      </c>
      <c r="AM853" s="1">
        <v>1</v>
      </c>
    </row>
    <row r="854" spans="1:39" x14ac:dyDescent="0.25">
      <c r="A854" s="4" t="s">
        <v>897</v>
      </c>
      <c r="B854" s="1">
        <v>1</v>
      </c>
      <c r="C854" s="1">
        <v>0</v>
      </c>
      <c r="D854" s="1">
        <v>55</v>
      </c>
      <c r="E854" s="1">
        <v>4</v>
      </c>
      <c r="F854" s="1">
        <v>0</v>
      </c>
      <c r="G854" s="1">
        <v>16</v>
      </c>
      <c r="H854" s="1">
        <v>17</v>
      </c>
      <c r="I854" s="1">
        <v>4</v>
      </c>
      <c r="J854" s="1">
        <v>4</v>
      </c>
      <c r="K854" s="1">
        <v>3</v>
      </c>
      <c r="L854" s="1">
        <v>4</v>
      </c>
      <c r="M854" s="1">
        <v>0</v>
      </c>
      <c r="N854" s="1">
        <v>3</v>
      </c>
      <c r="O854" s="1">
        <v>7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3</v>
      </c>
      <c r="W854" s="1">
        <v>11</v>
      </c>
      <c r="X854" s="1">
        <v>0</v>
      </c>
      <c r="Y854" s="3">
        <v>44</v>
      </c>
      <c r="Z854" s="1">
        <v>2177</v>
      </c>
      <c r="AA854" s="1">
        <v>0</v>
      </c>
      <c r="AB854" s="1">
        <v>0</v>
      </c>
      <c r="AC854" s="1">
        <v>0</v>
      </c>
      <c r="AD854" s="1">
        <v>1</v>
      </c>
      <c r="AE854" s="1">
        <v>0</v>
      </c>
      <c r="AF854" s="1">
        <v>0</v>
      </c>
      <c r="AG854" s="1">
        <v>0</v>
      </c>
      <c r="AH854" s="1">
        <v>1</v>
      </c>
      <c r="AI854" s="1">
        <v>0</v>
      </c>
      <c r="AJ854" s="1">
        <v>0</v>
      </c>
      <c r="AK854" s="1">
        <v>41</v>
      </c>
      <c r="AL854" s="1">
        <v>37</v>
      </c>
      <c r="AM854" s="1">
        <v>0</v>
      </c>
    </row>
    <row r="855" spans="1:39" x14ac:dyDescent="0.25">
      <c r="A855" s="4" t="s">
        <v>898</v>
      </c>
      <c r="B855" s="1">
        <v>1</v>
      </c>
      <c r="C855" s="1">
        <v>1</v>
      </c>
      <c r="D855" s="1">
        <v>35</v>
      </c>
      <c r="E855" s="1">
        <v>48</v>
      </c>
      <c r="F855" s="1">
        <v>13</v>
      </c>
      <c r="G855" s="1">
        <v>57</v>
      </c>
      <c r="H855" s="1">
        <v>24</v>
      </c>
      <c r="I855" s="1">
        <v>15</v>
      </c>
      <c r="J855" s="1">
        <v>25</v>
      </c>
      <c r="K855" s="1">
        <v>4</v>
      </c>
      <c r="L855" s="1">
        <v>3</v>
      </c>
      <c r="M855" s="1">
        <v>1</v>
      </c>
      <c r="N855" s="1">
        <v>4</v>
      </c>
      <c r="O855" s="1">
        <v>7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3</v>
      </c>
      <c r="W855" s="1">
        <v>11</v>
      </c>
      <c r="X855" s="1">
        <v>0</v>
      </c>
      <c r="Y855" s="3">
        <v>39</v>
      </c>
      <c r="Z855" s="1">
        <v>2245</v>
      </c>
      <c r="AA855" s="1">
        <v>0</v>
      </c>
      <c r="AB855" s="1">
        <v>0</v>
      </c>
      <c r="AC855" s="1">
        <v>1</v>
      </c>
      <c r="AD855" s="1">
        <v>0</v>
      </c>
      <c r="AE855" s="1">
        <v>0</v>
      </c>
      <c r="AF855" s="1">
        <v>1</v>
      </c>
      <c r="AG855" s="1">
        <v>0</v>
      </c>
      <c r="AH855" s="1">
        <v>0</v>
      </c>
      <c r="AI855" s="1">
        <v>0</v>
      </c>
      <c r="AJ855" s="1">
        <v>0</v>
      </c>
      <c r="AK855" s="1">
        <v>157</v>
      </c>
      <c r="AL855" s="1">
        <v>132</v>
      </c>
      <c r="AM855" s="1">
        <v>0</v>
      </c>
    </row>
    <row r="856" spans="1:39" x14ac:dyDescent="0.25">
      <c r="A856" s="4" t="s">
        <v>899</v>
      </c>
      <c r="B856" s="1">
        <v>1</v>
      </c>
      <c r="C856" s="1">
        <v>0</v>
      </c>
      <c r="D856" s="1">
        <v>34</v>
      </c>
      <c r="E856" s="1">
        <v>562</v>
      </c>
      <c r="F856" s="1">
        <v>58</v>
      </c>
      <c r="G856" s="1">
        <v>168</v>
      </c>
      <c r="H856" s="1">
        <v>43</v>
      </c>
      <c r="I856" s="1">
        <v>16</v>
      </c>
      <c r="J856" s="1">
        <v>142</v>
      </c>
      <c r="K856" s="1">
        <v>1</v>
      </c>
      <c r="L856" s="1">
        <v>5</v>
      </c>
      <c r="M856" s="1">
        <v>7</v>
      </c>
      <c r="N856" s="1">
        <v>10</v>
      </c>
      <c r="O856" s="1">
        <v>3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3</v>
      </c>
      <c r="W856" s="1">
        <v>11</v>
      </c>
      <c r="X856" s="1">
        <v>0</v>
      </c>
      <c r="Y856" s="3">
        <v>42</v>
      </c>
      <c r="Z856" s="1">
        <v>2425</v>
      </c>
      <c r="AA856" s="1">
        <v>0</v>
      </c>
      <c r="AB856" s="1">
        <v>0</v>
      </c>
      <c r="AC856" s="1">
        <v>0</v>
      </c>
      <c r="AD856" s="1">
        <v>1</v>
      </c>
      <c r="AE856" s="1">
        <v>0</v>
      </c>
      <c r="AF856" s="1">
        <v>0</v>
      </c>
      <c r="AG856" s="1">
        <v>0</v>
      </c>
      <c r="AH856" s="1">
        <v>0</v>
      </c>
      <c r="AI856" s="1">
        <v>1</v>
      </c>
      <c r="AJ856" s="1">
        <v>0</v>
      </c>
      <c r="AK856" s="1">
        <v>847</v>
      </c>
      <c r="AL856" s="1">
        <v>705</v>
      </c>
      <c r="AM856" s="1">
        <v>0</v>
      </c>
    </row>
    <row r="857" spans="1:39" x14ac:dyDescent="0.25">
      <c r="A857" s="4" t="s">
        <v>900</v>
      </c>
      <c r="B857" s="1">
        <v>0</v>
      </c>
      <c r="C857" s="1">
        <v>0</v>
      </c>
      <c r="D857" s="1">
        <v>95</v>
      </c>
      <c r="E857" s="1">
        <v>769</v>
      </c>
      <c r="F857" s="1">
        <v>22</v>
      </c>
      <c r="G857" s="1">
        <v>500</v>
      </c>
      <c r="H857" s="1">
        <v>210</v>
      </c>
      <c r="I857" s="1">
        <v>143</v>
      </c>
      <c r="J857" s="1">
        <v>33</v>
      </c>
      <c r="K857" s="1">
        <v>1</v>
      </c>
      <c r="L857" s="1">
        <v>4</v>
      </c>
      <c r="M857" s="1">
        <v>8</v>
      </c>
      <c r="N857" s="1">
        <v>5</v>
      </c>
      <c r="O857" s="1">
        <v>2</v>
      </c>
      <c r="P857" s="1">
        <v>1</v>
      </c>
      <c r="Q857" s="1">
        <v>0</v>
      </c>
      <c r="R857" s="1">
        <v>1</v>
      </c>
      <c r="S857" s="1">
        <v>1</v>
      </c>
      <c r="T857" s="1">
        <v>0</v>
      </c>
      <c r="U857" s="1">
        <v>0</v>
      </c>
      <c r="V857" s="1">
        <v>3</v>
      </c>
      <c r="W857" s="1">
        <v>11</v>
      </c>
      <c r="X857" s="1">
        <v>0</v>
      </c>
      <c r="Y857" s="3">
        <v>67</v>
      </c>
      <c r="Z857" s="1">
        <v>2444</v>
      </c>
      <c r="AA857" s="1">
        <v>0</v>
      </c>
      <c r="AB857" s="1">
        <v>0</v>
      </c>
      <c r="AC857" s="1">
        <v>0</v>
      </c>
      <c r="AD857" s="1">
        <v>1</v>
      </c>
      <c r="AE857" s="1">
        <v>0</v>
      </c>
      <c r="AF857" s="1">
        <v>0</v>
      </c>
      <c r="AG857" s="1">
        <v>0</v>
      </c>
      <c r="AH857" s="1">
        <v>1</v>
      </c>
      <c r="AI857" s="1">
        <v>0</v>
      </c>
      <c r="AJ857" s="1">
        <v>0</v>
      </c>
      <c r="AK857" s="1">
        <v>1644</v>
      </c>
      <c r="AL857" s="1">
        <v>1611</v>
      </c>
      <c r="AM857" s="1">
        <v>3</v>
      </c>
    </row>
    <row r="858" spans="1:39" x14ac:dyDescent="0.25">
      <c r="A858" s="4" t="s">
        <v>901</v>
      </c>
      <c r="B858" s="1">
        <v>1</v>
      </c>
      <c r="C858" s="1">
        <v>1</v>
      </c>
      <c r="D858" s="1">
        <v>64</v>
      </c>
      <c r="E858" s="1">
        <v>379</v>
      </c>
      <c r="F858" s="1">
        <v>4</v>
      </c>
      <c r="G858" s="1">
        <v>93</v>
      </c>
      <c r="H858" s="1">
        <v>12</v>
      </c>
      <c r="I858" s="1">
        <v>9</v>
      </c>
      <c r="J858" s="1">
        <v>98</v>
      </c>
      <c r="K858" s="1">
        <v>7</v>
      </c>
      <c r="L858" s="1">
        <v>6</v>
      </c>
      <c r="M858" s="1">
        <v>6</v>
      </c>
      <c r="N858" s="1">
        <v>4</v>
      </c>
      <c r="O858" s="1">
        <v>6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3</v>
      </c>
      <c r="W858" s="1">
        <v>11</v>
      </c>
      <c r="X858" s="1">
        <v>0</v>
      </c>
      <c r="Y858" s="3">
        <v>49</v>
      </c>
      <c r="Z858" s="1">
        <v>2523</v>
      </c>
      <c r="AA858" s="1">
        <v>1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1</v>
      </c>
      <c r="AJ858" s="1">
        <v>0</v>
      </c>
      <c r="AK858" s="1">
        <v>497</v>
      </c>
      <c r="AL858" s="1">
        <v>399</v>
      </c>
      <c r="AM858" s="1">
        <v>0</v>
      </c>
    </row>
    <row r="859" spans="1:39" x14ac:dyDescent="0.25">
      <c r="A859" s="4" t="s">
        <v>902</v>
      </c>
      <c r="B859" s="1">
        <v>1</v>
      </c>
      <c r="C859" s="1">
        <v>0</v>
      </c>
      <c r="D859" s="1">
        <v>30</v>
      </c>
      <c r="E859" s="1">
        <v>29</v>
      </c>
      <c r="F859" s="1">
        <v>12</v>
      </c>
      <c r="G859" s="1">
        <v>59</v>
      </c>
      <c r="H859" s="1">
        <v>19</v>
      </c>
      <c r="I859" s="1">
        <v>1</v>
      </c>
      <c r="J859" s="1">
        <v>36</v>
      </c>
      <c r="K859" s="1">
        <v>2</v>
      </c>
      <c r="L859" s="1">
        <v>3</v>
      </c>
      <c r="M859" s="1">
        <v>0</v>
      </c>
      <c r="N859" s="1">
        <v>4</v>
      </c>
      <c r="O859" s="1">
        <v>8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3</v>
      </c>
      <c r="W859" s="1">
        <v>11</v>
      </c>
      <c r="X859" s="1">
        <v>0</v>
      </c>
      <c r="Y859" s="3">
        <v>37</v>
      </c>
      <c r="Z859" s="1">
        <v>2659</v>
      </c>
      <c r="AA859" s="1">
        <v>0</v>
      </c>
      <c r="AB859" s="1">
        <v>1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1</v>
      </c>
      <c r="AI859" s="1">
        <v>0</v>
      </c>
      <c r="AJ859" s="1">
        <v>0</v>
      </c>
      <c r="AK859" s="1">
        <v>120</v>
      </c>
      <c r="AL859" s="1">
        <v>84</v>
      </c>
      <c r="AM859" s="1">
        <v>0</v>
      </c>
    </row>
    <row r="860" spans="1:39" x14ac:dyDescent="0.25">
      <c r="A860" s="4" t="s">
        <v>903</v>
      </c>
      <c r="B860" s="1">
        <v>0</v>
      </c>
      <c r="C860" s="1">
        <v>0</v>
      </c>
      <c r="D860" s="1">
        <v>12</v>
      </c>
      <c r="E860" s="1">
        <v>387</v>
      </c>
      <c r="F860" s="1">
        <v>68</v>
      </c>
      <c r="G860" s="1">
        <v>569</v>
      </c>
      <c r="H860" s="1">
        <v>89</v>
      </c>
      <c r="I860" s="1">
        <v>45</v>
      </c>
      <c r="J860" s="1">
        <v>68</v>
      </c>
      <c r="K860" s="1">
        <v>1</v>
      </c>
      <c r="L860" s="1">
        <v>6</v>
      </c>
      <c r="M860" s="1">
        <v>9</v>
      </c>
      <c r="N860" s="1">
        <v>12</v>
      </c>
      <c r="O860" s="1">
        <v>1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3</v>
      </c>
      <c r="W860" s="1">
        <v>11</v>
      </c>
      <c r="X860" s="1">
        <v>0</v>
      </c>
      <c r="Y860" s="3">
        <v>64</v>
      </c>
      <c r="Z860" s="1">
        <v>2244</v>
      </c>
      <c r="AA860" s="1">
        <v>0</v>
      </c>
      <c r="AB860" s="1">
        <v>0</v>
      </c>
      <c r="AC860" s="1">
        <v>1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1</v>
      </c>
      <c r="AJ860" s="1">
        <v>0</v>
      </c>
      <c r="AK860" s="1">
        <v>1158</v>
      </c>
      <c r="AL860" s="1">
        <v>1090</v>
      </c>
      <c r="AM860" s="1">
        <v>0</v>
      </c>
    </row>
    <row r="861" spans="1:39" x14ac:dyDescent="0.25">
      <c r="A861" s="4" t="s">
        <v>904</v>
      </c>
      <c r="B861" s="1">
        <v>1</v>
      </c>
      <c r="C861" s="1">
        <v>0</v>
      </c>
      <c r="D861" s="1">
        <v>96</v>
      </c>
      <c r="E861" s="1">
        <v>12</v>
      </c>
      <c r="F861" s="1">
        <v>23</v>
      </c>
      <c r="G861" s="1">
        <v>38</v>
      </c>
      <c r="H861" s="1">
        <v>30</v>
      </c>
      <c r="I861" s="1">
        <v>18</v>
      </c>
      <c r="J861" s="1">
        <v>7</v>
      </c>
      <c r="K861" s="1">
        <v>4</v>
      </c>
      <c r="L861" s="1">
        <v>3</v>
      </c>
      <c r="M861" s="1">
        <v>1</v>
      </c>
      <c r="N861" s="1">
        <v>3</v>
      </c>
      <c r="O861" s="1">
        <v>9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3</v>
      </c>
      <c r="W861" s="1">
        <v>11</v>
      </c>
      <c r="X861" s="1">
        <v>0</v>
      </c>
      <c r="Y861" s="3">
        <v>42</v>
      </c>
      <c r="Z861" s="1">
        <v>2687</v>
      </c>
      <c r="AA861" s="1">
        <v>0</v>
      </c>
      <c r="AB861" s="1">
        <v>0</v>
      </c>
      <c r="AC861" s="1">
        <v>0</v>
      </c>
      <c r="AD861" s="1">
        <v>1</v>
      </c>
      <c r="AE861" s="1">
        <v>0</v>
      </c>
      <c r="AF861" s="1">
        <v>1</v>
      </c>
      <c r="AG861" s="1">
        <v>0</v>
      </c>
      <c r="AH861" s="1">
        <v>0</v>
      </c>
      <c r="AI861" s="1">
        <v>0</v>
      </c>
      <c r="AJ861" s="1">
        <v>0</v>
      </c>
      <c r="AK861" s="1">
        <v>121</v>
      </c>
      <c r="AL861" s="1">
        <v>114</v>
      </c>
      <c r="AM861" s="1">
        <v>0</v>
      </c>
    </row>
    <row r="862" spans="1:39" x14ac:dyDescent="0.25">
      <c r="A862" s="4" t="s">
        <v>905</v>
      </c>
      <c r="B862" s="1">
        <v>1</v>
      </c>
      <c r="C862" s="1">
        <v>0</v>
      </c>
      <c r="D862" s="1">
        <v>16</v>
      </c>
      <c r="E862" s="1">
        <v>6</v>
      </c>
      <c r="F862" s="1">
        <v>10</v>
      </c>
      <c r="G862" s="1">
        <v>12</v>
      </c>
      <c r="H862" s="1">
        <v>3</v>
      </c>
      <c r="I862" s="1">
        <v>15</v>
      </c>
      <c r="J862" s="1">
        <v>40</v>
      </c>
      <c r="K862" s="1">
        <v>3</v>
      </c>
      <c r="L862" s="1">
        <v>3</v>
      </c>
      <c r="M862" s="1">
        <v>1</v>
      </c>
      <c r="N862" s="1">
        <v>2</v>
      </c>
      <c r="O862" s="1">
        <v>8</v>
      </c>
      <c r="P862" s="1">
        <v>1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3</v>
      </c>
      <c r="W862" s="1">
        <v>11</v>
      </c>
      <c r="X862" s="1">
        <v>1</v>
      </c>
      <c r="Y862" s="3">
        <v>48</v>
      </c>
      <c r="Z862" s="1">
        <v>2298</v>
      </c>
      <c r="AA862" s="1">
        <v>0</v>
      </c>
      <c r="AB862" s="1">
        <v>0</v>
      </c>
      <c r="AC862" s="1">
        <v>1</v>
      </c>
      <c r="AD862" s="1">
        <v>0</v>
      </c>
      <c r="AE862" s="1">
        <v>0</v>
      </c>
      <c r="AF862" s="1">
        <v>0</v>
      </c>
      <c r="AG862" s="1">
        <v>0</v>
      </c>
      <c r="AH862" s="1">
        <v>1</v>
      </c>
      <c r="AI862" s="1">
        <v>0</v>
      </c>
      <c r="AJ862" s="1">
        <v>0</v>
      </c>
      <c r="AK862" s="1">
        <v>46</v>
      </c>
      <c r="AL862" s="1">
        <v>6</v>
      </c>
      <c r="AM862" s="1">
        <v>1</v>
      </c>
    </row>
    <row r="863" spans="1:39" x14ac:dyDescent="0.25">
      <c r="A863" s="4" t="s">
        <v>906</v>
      </c>
      <c r="B863" s="1">
        <v>0</v>
      </c>
      <c r="C863" s="1">
        <v>1</v>
      </c>
      <c r="D863" s="1">
        <v>16</v>
      </c>
      <c r="E863" s="1">
        <v>27</v>
      </c>
      <c r="F863" s="1">
        <v>1</v>
      </c>
      <c r="G863" s="1">
        <v>14</v>
      </c>
      <c r="H863" s="1">
        <v>4</v>
      </c>
      <c r="I863" s="1">
        <v>1</v>
      </c>
      <c r="J863" s="1">
        <v>21</v>
      </c>
      <c r="K863" s="1">
        <v>2</v>
      </c>
      <c r="L863" s="1">
        <v>2</v>
      </c>
      <c r="M863" s="1">
        <v>0</v>
      </c>
      <c r="N863" s="1">
        <v>3</v>
      </c>
      <c r="O863" s="1">
        <v>8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3</v>
      </c>
      <c r="W863" s="1">
        <v>11</v>
      </c>
      <c r="X863" s="1">
        <v>0</v>
      </c>
      <c r="Y863" s="3">
        <v>45</v>
      </c>
      <c r="Z863" s="1">
        <v>2780</v>
      </c>
      <c r="AA863" s="1">
        <v>0</v>
      </c>
      <c r="AB863" s="1">
        <v>1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1</v>
      </c>
      <c r="AI863" s="1">
        <v>0</v>
      </c>
      <c r="AJ863" s="1">
        <v>0</v>
      </c>
      <c r="AK863" s="1">
        <v>47</v>
      </c>
      <c r="AL863" s="1">
        <v>26</v>
      </c>
      <c r="AM863" s="1">
        <v>0</v>
      </c>
    </row>
    <row r="864" spans="1:39" x14ac:dyDescent="0.25">
      <c r="A864" s="4" t="s">
        <v>907</v>
      </c>
      <c r="B864" s="1">
        <v>2</v>
      </c>
      <c r="C864" s="1">
        <v>0</v>
      </c>
      <c r="D864" s="1">
        <v>78</v>
      </c>
      <c r="E864" s="1">
        <v>9</v>
      </c>
      <c r="F864" s="1">
        <v>1</v>
      </c>
      <c r="G864" s="1">
        <v>5</v>
      </c>
      <c r="H864" s="1">
        <v>0</v>
      </c>
      <c r="I864" s="1">
        <v>0</v>
      </c>
      <c r="J864" s="1">
        <v>1</v>
      </c>
      <c r="K864" s="1">
        <v>1</v>
      </c>
      <c r="L864" s="1">
        <v>0</v>
      </c>
      <c r="M864" s="1">
        <v>0</v>
      </c>
      <c r="N864" s="1">
        <v>3</v>
      </c>
      <c r="O864" s="1">
        <v>5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3</v>
      </c>
      <c r="W864" s="1">
        <v>11</v>
      </c>
      <c r="X864" s="1">
        <v>0</v>
      </c>
      <c r="Y864" s="3">
        <v>45</v>
      </c>
      <c r="Z864" s="1">
        <v>2500</v>
      </c>
      <c r="AA864" s="1">
        <v>1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1</v>
      </c>
      <c r="AI864" s="1">
        <v>0</v>
      </c>
      <c r="AJ864" s="1">
        <v>0</v>
      </c>
      <c r="AK864" s="1">
        <v>15</v>
      </c>
      <c r="AL864" s="1">
        <v>14</v>
      </c>
      <c r="AM864" s="1">
        <v>0</v>
      </c>
    </row>
    <row r="865" spans="1:39" x14ac:dyDescent="0.25">
      <c r="A865" s="4" t="s">
        <v>908</v>
      </c>
      <c r="B865" s="1">
        <v>1</v>
      </c>
      <c r="C865" s="1">
        <v>1</v>
      </c>
      <c r="D865" s="1">
        <v>83</v>
      </c>
      <c r="E865" s="1">
        <v>22</v>
      </c>
      <c r="F865" s="1">
        <v>0</v>
      </c>
      <c r="G865" s="1">
        <v>19</v>
      </c>
      <c r="H865" s="1">
        <v>6</v>
      </c>
      <c r="I865" s="1">
        <v>5</v>
      </c>
      <c r="J865" s="1">
        <v>3</v>
      </c>
      <c r="K865" s="1">
        <v>2</v>
      </c>
      <c r="L865" s="1">
        <v>2</v>
      </c>
      <c r="M865" s="1">
        <v>0</v>
      </c>
      <c r="N865" s="1">
        <v>3</v>
      </c>
      <c r="O865" s="1">
        <v>6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3</v>
      </c>
      <c r="W865" s="1">
        <v>11</v>
      </c>
      <c r="X865" s="1">
        <v>0</v>
      </c>
      <c r="Y865" s="3">
        <v>39</v>
      </c>
      <c r="Z865" s="1">
        <v>2169</v>
      </c>
      <c r="AA865" s="1">
        <v>0</v>
      </c>
      <c r="AB865" s="1">
        <v>1</v>
      </c>
      <c r="AC865" s="1">
        <v>0</v>
      </c>
      <c r="AD865" s="1">
        <v>0</v>
      </c>
      <c r="AE865" s="1">
        <v>0</v>
      </c>
      <c r="AF865" s="1">
        <v>1</v>
      </c>
      <c r="AG865" s="1">
        <v>0</v>
      </c>
      <c r="AH865" s="1">
        <v>0</v>
      </c>
      <c r="AI865" s="1">
        <v>0</v>
      </c>
      <c r="AJ865" s="1">
        <v>0</v>
      </c>
      <c r="AK865" s="1">
        <v>52</v>
      </c>
      <c r="AL865" s="1">
        <v>49</v>
      </c>
      <c r="AM865" s="1">
        <v>0</v>
      </c>
    </row>
    <row r="866" spans="1:39" x14ac:dyDescent="0.25">
      <c r="A866" s="4" t="s">
        <v>725</v>
      </c>
      <c r="B866" s="1">
        <v>0</v>
      </c>
      <c r="C866" s="1">
        <v>0</v>
      </c>
      <c r="D866" s="1">
        <v>96</v>
      </c>
      <c r="E866" s="1">
        <v>899</v>
      </c>
      <c r="F866" s="1">
        <v>102</v>
      </c>
      <c r="G866" s="1">
        <v>838</v>
      </c>
      <c r="H866" s="1">
        <v>133</v>
      </c>
      <c r="I866" s="1">
        <v>102</v>
      </c>
      <c r="J866" s="1">
        <v>40</v>
      </c>
      <c r="K866" s="1">
        <v>1</v>
      </c>
      <c r="L866" s="1">
        <v>5</v>
      </c>
      <c r="M866" s="1">
        <v>6</v>
      </c>
      <c r="N866" s="1">
        <v>10</v>
      </c>
      <c r="O866" s="1">
        <v>2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3</v>
      </c>
      <c r="W866" s="1">
        <v>11</v>
      </c>
      <c r="X866" s="1">
        <v>1</v>
      </c>
      <c r="Y866" s="3">
        <v>48</v>
      </c>
      <c r="Z866" s="1">
        <v>2814</v>
      </c>
      <c r="AA866" s="1">
        <v>0</v>
      </c>
      <c r="AB866" s="1">
        <v>0</v>
      </c>
      <c r="AC866" s="1">
        <v>1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1</v>
      </c>
      <c r="AK866" s="1">
        <v>2074</v>
      </c>
      <c r="AL866" s="1">
        <v>2034</v>
      </c>
      <c r="AM866" s="1">
        <v>0</v>
      </c>
    </row>
    <row r="867" spans="1:39" x14ac:dyDescent="0.25">
      <c r="A867" s="4" t="s">
        <v>909</v>
      </c>
      <c r="B867" s="1">
        <v>0</v>
      </c>
      <c r="C867" s="1">
        <v>0</v>
      </c>
      <c r="D867" s="1">
        <v>67</v>
      </c>
      <c r="E867" s="1">
        <v>889</v>
      </c>
      <c r="F867" s="1">
        <v>55</v>
      </c>
      <c r="G867" s="1">
        <v>685</v>
      </c>
      <c r="H867" s="1">
        <v>168</v>
      </c>
      <c r="I867" s="1">
        <v>92</v>
      </c>
      <c r="J867" s="1">
        <v>129</v>
      </c>
      <c r="K867" s="1">
        <v>1</v>
      </c>
      <c r="L867" s="1">
        <v>3</v>
      </c>
      <c r="M867" s="1">
        <v>2</v>
      </c>
      <c r="N867" s="1">
        <v>13</v>
      </c>
      <c r="O867" s="1">
        <v>1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3</v>
      </c>
      <c r="W867" s="1">
        <v>11</v>
      </c>
      <c r="X867" s="1">
        <v>0</v>
      </c>
      <c r="Y867" s="3">
        <v>50</v>
      </c>
      <c r="Z867" s="1">
        <v>2521</v>
      </c>
      <c r="AA867" s="1">
        <v>0</v>
      </c>
      <c r="AB867" s="1">
        <v>0</v>
      </c>
      <c r="AC867" s="1">
        <v>0</v>
      </c>
      <c r="AD867" s="1">
        <v>1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1</v>
      </c>
      <c r="AK867" s="1">
        <v>1889</v>
      </c>
      <c r="AL867" s="1">
        <v>1760</v>
      </c>
      <c r="AM867" s="1">
        <v>0</v>
      </c>
    </row>
    <row r="868" spans="1:39" x14ac:dyDescent="0.25">
      <c r="A868" s="4" t="s">
        <v>910</v>
      </c>
      <c r="B868" s="1">
        <v>2</v>
      </c>
      <c r="C868" s="1">
        <v>1</v>
      </c>
      <c r="D868" s="1">
        <v>87</v>
      </c>
      <c r="E868" s="1">
        <v>189</v>
      </c>
      <c r="F868" s="1">
        <v>2</v>
      </c>
      <c r="G868" s="1">
        <v>55</v>
      </c>
      <c r="H868" s="1">
        <v>0</v>
      </c>
      <c r="I868" s="1">
        <v>5</v>
      </c>
      <c r="J868" s="1">
        <v>12</v>
      </c>
      <c r="K868" s="1">
        <v>4</v>
      </c>
      <c r="L868" s="1">
        <v>6</v>
      </c>
      <c r="M868" s="1">
        <v>1</v>
      </c>
      <c r="N868" s="1">
        <v>4</v>
      </c>
      <c r="O868" s="1">
        <v>9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3</v>
      </c>
      <c r="W868" s="1">
        <v>11</v>
      </c>
      <c r="X868" s="1">
        <v>0</v>
      </c>
      <c r="Y868" s="3">
        <v>67</v>
      </c>
      <c r="Z868" s="1">
        <v>2739</v>
      </c>
      <c r="AA868" s="1">
        <v>0</v>
      </c>
      <c r="AB868" s="1">
        <v>0</v>
      </c>
      <c r="AC868" s="1">
        <v>1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1</v>
      </c>
      <c r="AK868" s="1">
        <v>251</v>
      </c>
      <c r="AL868" s="1">
        <v>239</v>
      </c>
      <c r="AM868" s="1">
        <v>0</v>
      </c>
    </row>
    <row r="869" spans="1:39" x14ac:dyDescent="0.25">
      <c r="A869" s="4" t="s">
        <v>911</v>
      </c>
      <c r="B869" s="1">
        <v>1</v>
      </c>
      <c r="C869" s="1">
        <v>1</v>
      </c>
      <c r="D869" s="1">
        <v>34</v>
      </c>
      <c r="E869" s="1">
        <v>48</v>
      </c>
      <c r="F869" s="1">
        <v>0</v>
      </c>
      <c r="G869" s="1">
        <v>2</v>
      </c>
      <c r="H869" s="1">
        <v>0</v>
      </c>
      <c r="I869" s="1">
        <v>0</v>
      </c>
      <c r="J869" s="1">
        <v>5</v>
      </c>
      <c r="K869" s="1">
        <v>2</v>
      </c>
      <c r="L869" s="1">
        <v>2</v>
      </c>
      <c r="M869" s="1">
        <v>0</v>
      </c>
      <c r="N869" s="1">
        <v>3</v>
      </c>
      <c r="O869" s="1">
        <v>7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3</v>
      </c>
      <c r="W869" s="1">
        <v>11</v>
      </c>
      <c r="X869" s="1">
        <v>0</v>
      </c>
      <c r="Y869" s="3">
        <v>61</v>
      </c>
      <c r="Z869" s="1">
        <v>2359</v>
      </c>
      <c r="AA869" s="1">
        <v>0</v>
      </c>
      <c r="AB869" s="1">
        <v>1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1</v>
      </c>
      <c r="AI869" s="1">
        <v>0</v>
      </c>
      <c r="AJ869" s="1">
        <v>0</v>
      </c>
      <c r="AK869" s="1">
        <v>50</v>
      </c>
      <c r="AL869" s="1">
        <v>45</v>
      </c>
      <c r="AM869" s="1">
        <v>0</v>
      </c>
    </row>
    <row r="870" spans="1:39" x14ac:dyDescent="0.25">
      <c r="A870" s="4" t="s">
        <v>912</v>
      </c>
      <c r="B870" s="1">
        <v>1</v>
      </c>
      <c r="C870" s="1">
        <v>1</v>
      </c>
      <c r="D870" s="1">
        <v>46</v>
      </c>
      <c r="E870" s="1">
        <v>230</v>
      </c>
      <c r="F870" s="1">
        <v>14</v>
      </c>
      <c r="G870" s="1">
        <v>156</v>
      </c>
      <c r="H870" s="1">
        <v>82</v>
      </c>
      <c r="I870" s="1">
        <v>24</v>
      </c>
      <c r="J870" s="1">
        <v>58</v>
      </c>
      <c r="K870" s="1">
        <v>8</v>
      </c>
      <c r="L870" s="1">
        <v>9</v>
      </c>
      <c r="M870" s="1">
        <v>2</v>
      </c>
      <c r="N870" s="1">
        <v>5</v>
      </c>
      <c r="O870" s="1">
        <v>8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3</v>
      </c>
      <c r="W870" s="1">
        <v>11</v>
      </c>
      <c r="X870" s="1">
        <v>0</v>
      </c>
      <c r="Y870" s="3">
        <v>58</v>
      </c>
      <c r="Z870" s="1">
        <v>2613</v>
      </c>
      <c r="AA870" s="1">
        <v>0</v>
      </c>
      <c r="AB870" s="1">
        <v>0</v>
      </c>
      <c r="AC870" s="1">
        <v>0</v>
      </c>
      <c r="AD870" s="1">
        <v>1</v>
      </c>
      <c r="AE870" s="1">
        <v>0</v>
      </c>
      <c r="AF870" s="1">
        <v>0</v>
      </c>
      <c r="AG870" s="1">
        <v>0</v>
      </c>
      <c r="AH870" s="1">
        <v>1</v>
      </c>
      <c r="AI870" s="1">
        <v>0</v>
      </c>
      <c r="AJ870" s="1">
        <v>0</v>
      </c>
      <c r="AK870" s="1">
        <v>506</v>
      </c>
      <c r="AL870" s="1">
        <v>448</v>
      </c>
      <c r="AM870" s="1">
        <v>0</v>
      </c>
    </row>
    <row r="871" spans="1:39" x14ac:dyDescent="0.25">
      <c r="A871" s="4" t="s">
        <v>913</v>
      </c>
      <c r="B871" s="1">
        <v>0</v>
      </c>
      <c r="C871" s="1">
        <v>0</v>
      </c>
      <c r="D871" s="1">
        <v>7</v>
      </c>
      <c r="E871" s="1">
        <v>852</v>
      </c>
      <c r="F871" s="1">
        <v>60</v>
      </c>
      <c r="G871" s="1">
        <v>207</v>
      </c>
      <c r="H871" s="1">
        <v>78</v>
      </c>
      <c r="I871" s="1">
        <v>36</v>
      </c>
      <c r="J871" s="1">
        <v>48</v>
      </c>
      <c r="K871" s="1">
        <v>2</v>
      </c>
      <c r="L871" s="1">
        <v>2</v>
      </c>
      <c r="M871" s="1">
        <v>6</v>
      </c>
      <c r="N871" s="1">
        <v>10</v>
      </c>
      <c r="O871" s="1">
        <v>5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3</v>
      </c>
      <c r="W871" s="1">
        <v>11</v>
      </c>
      <c r="X871" s="1">
        <v>0</v>
      </c>
      <c r="Y871" s="3">
        <v>42</v>
      </c>
      <c r="Z871" s="1">
        <v>2354</v>
      </c>
      <c r="AA871" s="1">
        <v>0</v>
      </c>
      <c r="AB871" s="1">
        <v>0</v>
      </c>
      <c r="AC871" s="1">
        <v>1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1</v>
      </c>
      <c r="AJ871" s="1">
        <v>0</v>
      </c>
      <c r="AK871" s="1">
        <v>1233</v>
      </c>
      <c r="AL871" s="1">
        <v>1185</v>
      </c>
      <c r="AM871" s="1">
        <v>0</v>
      </c>
    </row>
    <row r="872" spans="1:39" x14ac:dyDescent="0.25">
      <c r="A872" s="4" t="s">
        <v>914</v>
      </c>
      <c r="B872" s="1">
        <v>1</v>
      </c>
      <c r="C872" s="1">
        <v>0</v>
      </c>
      <c r="D872" s="1">
        <v>73</v>
      </c>
      <c r="E872" s="1">
        <v>35</v>
      </c>
      <c r="F872" s="1">
        <v>3</v>
      </c>
      <c r="G872" s="1">
        <v>20</v>
      </c>
      <c r="H872" s="1">
        <v>4</v>
      </c>
      <c r="I872" s="1">
        <v>1</v>
      </c>
      <c r="J872" s="1">
        <v>20</v>
      </c>
      <c r="K872" s="1">
        <v>2</v>
      </c>
      <c r="L872" s="1">
        <v>2</v>
      </c>
      <c r="M872" s="1">
        <v>0</v>
      </c>
      <c r="N872" s="1">
        <v>3</v>
      </c>
      <c r="O872" s="1">
        <v>9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3</v>
      </c>
      <c r="W872" s="1">
        <v>11</v>
      </c>
      <c r="X872" s="1">
        <v>0</v>
      </c>
      <c r="Y872" s="3">
        <v>47</v>
      </c>
      <c r="Z872" s="1">
        <v>2664</v>
      </c>
      <c r="AA872" s="1">
        <v>0</v>
      </c>
      <c r="AB872" s="1">
        <v>1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1</v>
      </c>
      <c r="AI872" s="1">
        <v>0</v>
      </c>
      <c r="AJ872" s="1">
        <v>0</v>
      </c>
      <c r="AK872" s="1">
        <v>63</v>
      </c>
      <c r="AL872" s="1">
        <v>43</v>
      </c>
      <c r="AM872" s="1">
        <v>1</v>
      </c>
    </row>
    <row r="873" spans="1:39" x14ac:dyDescent="0.25">
      <c r="A873" s="4" t="s">
        <v>915</v>
      </c>
      <c r="B873" s="1">
        <v>1</v>
      </c>
      <c r="C873" s="1">
        <v>1</v>
      </c>
      <c r="D873" s="1">
        <v>54</v>
      </c>
      <c r="E873" s="1">
        <v>205</v>
      </c>
      <c r="F873" s="1">
        <v>20</v>
      </c>
      <c r="G873" s="1">
        <v>47</v>
      </c>
      <c r="H873" s="1">
        <v>23</v>
      </c>
      <c r="I873" s="1">
        <v>2</v>
      </c>
      <c r="J873" s="1">
        <v>56</v>
      </c>
      <c r="K873" s="1">
        <v>6</v>
      </c>
      <c r="L873" s="1">
        <v>5</v>
      </c>
      <c r="M873" s="1">
        <v>2</v>
      </c>
      <c r="N873" s="1">
        <v>5</v>
      </c>
      <c r="O873" s="1">
        <v>5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3</v>
      </c>
      <c r="W873" s="1">
        <v>11</v>
      </c>
      <c r="X873" s="1">
        <v>0</v>
      </c>
      <c r="Y873" s="3">
        <v>55</v>
      </c>
      <c r="Z873" s="1">
        <v>2818</v>
      </c>
      <c r="AA873" s="1">
        <v>0</v>
      </c>
      <c r="AB873" s="1">
        <v>0</v>
      </c>
      <c r="AC873" s="1">
        <v>0</v>
      </c>
      <c r="AD873" s="1">
        <v>0</v>
      </c>
      <c r="AE873" s="1">
        <v>1</v>
      </c>
      <c r="AF873" s="1">
        <v>0</v>
      </c>
      <c r="AG873" s="1">
        <v>0</v>
      </c>
      <c r="AH873" s="1">
        <v>0</v>
      </c>
      <c r="AI873" s="1">
        <v>1</v>
      </c>
      <c r="AJ873" s="1">
        <v>0</v>
      </c>
      <c r="AK873" s="1">
        <v>297</v>
      </c>
      <c r="AL873" s="1">
        <v>241</v>
      </c>
      <c r="AM873" s="1">
        <v>0</v>
      </c>
    </row>
    <row r="874" spans="1:39" x14ac:dyDescent="0.25">
      <c r="A874" s="4" t="s">
        <v>916</v>
      </c>
      <c r="B874" s="1">
        <v>0</v>
      </c>
      <c r="C874" s="1">
        <v>0</v>
      </c>
      <c r="D874" s="1">
        <v>93</v>
      </c>
      <c r="E874" s="1">
        <v>255</v>
      </c>
      <c r="F874" s="1">
        <v>31</v>
      </c>
      <c r="G874" s="1">
        <v>446</v>
      </c>
      <c r="H874" s="1">
        <v>40</v>
      </c>
      <c r="I874" s="1">
        <v>56</v>
      </c>
      <c r="J874" s="1">
        <v>175</v>
      </c>
      <c r="K874" s="1">
        <v>1</v>
      </c>
      <c r="L874" s="1">
        <v>3</v>
      </c>
      <c r="M874" s="1">
        <v>10</v>
      </c>
      <c r="N874" s="1">
        <v>11</v>
      </c>
      <c r="O874" s="1">
        <v>1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3</v>
      </c>
      <c r="W874" s="1">
        <v>11</v>
      </c>
      <c r="X874" s="1">
        <v>0</v>
      </c>
      <c r="Y874" s="3">
        <v>37</v>
      </c>
      <c r="Z874" s="1">
        <v>2325</v>
      </c>
      <c r="AA874" s="1">
        <v>0</v>
      </c>
      <c r="AB874" s="1">
        <v>1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1</v>
      </c>
      <c r="AI874" s="1">
        <v>0</v>
      </c>
      <c r="AJ874" s="1">
        <v>0</v>
      </c>
      <c r="AK874" s="1">
        <v>828</v>
      </c>
      <c r="AL874" s="1">
        <v>653</v>
      </c>
      <c r="AM874" s="1">
        <v>0</v>
      </c>
    </row>
    <row r="875" spans="1:39" x14ac:dyDescent="0.25">
      <c r="A875" s="4" t="s">
        <v>917</v>
      </c>
      <c r="B875" s="1">
        <v>1</v>
      </c>
      <c r="C875" s="1">
        <v>0</v>
      </c>
      <c r="D875" s="1">
        <v>52</v>
      </c>
      <c r="E875" s="1">
        <v>0</v>
      </c>
      <c r="F875" s="1">
        <v>0</v>
      </c>
      <c r="G875" s="1">
        <v>1</v>
      </c>
      <c r="H875" s="1">
        <v>8</v>
      </c>
      <c r="I875" s="1">
        <v>3</v>
      </c>
      <c r="J875" s="1">
        <v>2</v>
      </c>
      <c r="K875" s="1">
        <v>1</v>
      </c>
      <c r="L875" s="1">
        <v>1</v>
      </c>
      <c r="M875" s="1">
        <v>0</v>
      </c>
      <c r="N875" s="1">
        <v>2</v>
      </c>
      <c r="O875" s="1">
        <v>7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3</v>
      </c>
      <c r="W875" s="1">
        <v>11</v>
      </c>
      <c r="X875" s="1">
        <v>0</v>
      </c>
      <c r="Y875" s="3">
        <v>29</v>
      </c>
      <c r="Z875" s="1">
        <v>2219</v>
      </c>
      <c r="AA875" s="1">
        <v>0</v>
      </c>
      <c r="AB875" s="1">
        <v>0</v>
      </c>
      <c r="AC875" s="1">
        <v>1</v>
      </c>
      <c r="AD875" s="1">
        <v>0</v>
      </c>
      <c r="AE875" s="1">
        <v>0</v>
      </c>
      <c r="AF875" s="1">
        <v>0</v>
      </c>
      <c r="AG875" s="1">
        <v>1</v>
      </c>
      <c r="AH875" s="1">
        <v>0</v>
      </c>
      <c r="AI875" s="1">
        <v>0</v>
      </c>
      <c r="AJ875" s="1">
        <v>0</v>
      </c>
      <c r="AK875" s="1">
        <v>12</v>
      </c>
      <c r="AL875" s="1">
        <v>10</v>
      </c>
      <c r="AM875" s="1">
        <v>0</v>
      </c>
    </row>
    <row r="876" spans="1:39" x14ac:dyDescent="0.25">
      <c r="A876" s="4" t="s">
        <v>124</v>
      </c>
      <c r="B876" s="1">
        <v>0</v>
      </c>
      <c r="C876" s="1">
        <v>0</v>
      </c>
      <c r="D876" s="1">
        <v>53</v>
      </c>
      <c r="E876" s="1">
        <v>437</v>
      </c>
      <c r="F876" s="1">
        <v>8</v>
      </c>
      <c r="G876" s="1">
        <v>206</v>
      </c>
      <c r="H876" s="1">
        <v>160</v>
      </c>
      <c r="I876" s="1">
        <v>49</v>
      </c>
      <c r="J876" s="1">
        <v>42</v>
      </c>
      <c r="K876" s="1">
        <v>2</v>
      </c>
      <c r="L876" s="1">
        <v>7</v>
      </c>
      <c r="M876" s="1">
        <v>10</v>
      </c>
      <c r="N876" s="1">
        <v>5</v>
      </c>
      <c r="O876" s="1">
        <v>6</v>
      </c>
      <c r="P876" s="1">
        <v>1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3</v>
      </c>
      <c r="W876" s="1">
        <v>11</v>
      </c>
      <c r="X876" s="1">
        <v>1</v>
      </c>
      <c r="Y876" s="3">
        <v>77</v>
      </c>
      <c r="Z876" s="1">
        <v>2672</v>
      </c>
      <c r="AA876" s="1">
        <v>1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1</v>
      </c>
      <c r="AK876" s="1">
        <v>860</v>
      </c>
      <c r="AL876" s="1">
        <v>818</v>
      </c>
      <c r="AM876" s="1">
        <v>1</v>
      </c>
    </row>
    <row r="877" spans="1:39" x14ac:dyDescent="0.25">
      <c r="A877" s="4" t="s">
        <v>918</v>
      </c>
      <c r="B877" s="1">
        <v>0</v>
      </c>
      <c r="C877" s="1">
        <v>1</v>
      </c>
      <c r="D877" s="1">
        <v>81</v>
      </c>
      <c r="E877" s="1">
        <v>825</v>
      </c>
      <c r="F877" s="1">
        <v>8</v>
      </c>
      <c r="G877" s="1">
        <v>53</v>
      </c>
      <c r="H877" s="1">
        <v>11</v>
      </c>
      <c r="I877" s="1">
        <v>0</v>
      </c>
      <c r="J877" s="1">
        <v>242</v>
      </c>
      <c r="K877" s="1">
        <v>2</v>
      </c>
      <c r="L877" s="1">
        <v>8</v>
      </c>
      <c r="M877" s="1">
        <v>10</v>
      </c>
      <c r="N877" s="1">
        <v>5</v>
      </c>
      <c r="O877" s="1">
        <v>6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3</v>
      </c>
      <c r="W877" s="1">
        <v>11</v>
      </c>
      <c r="X877" s="1">
        <v>0</v>
      </c>
      <c r="Y877" s="3">
        <v>48</v>
      </c>
      <c r="Z877" s="1">
        <v>2723</v>
      </c>
      <c r="AA877" s="1">
        <v>0</v>
      </c>
      <c r="AB877" s="1">
        <v>0</v>
      </c>
      <c r="AC877" s="1">
        <v>1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1</v>
      </c>
      <c r="AK877" s="1">
        <v>897</v>
      </c>
      <c r="AL877" s="1">
        <v>655</v>
      </c>
      <c r="AM877" s="1">
        <v>0</v>
      </c>
    </row>
    <row r="878" spans="1:39" x14ac:dyDescent="0.25">
      <c r="A878" s="4" t="s">
        <v>919</v>
      </c>
      <c r="B878" s="1">
        <v>0</v>
      </c>
      <c r="C878" s="1">
        <v>1</v>
      </c>
      <c r="D878" s="1">
        <v>8</v>
      </c>
      <c r="E878" s="1">
        <v>316</v>
      </c>
      <c r="F878" s="1">
        <v>58</v>
      </c>
      <c r="G878" s="1">
        <v>161</v>
      </c>
      <c r="H878" s="1">
        <v>76</v>
      </c>
      <c r="I878" s="1">
        <v>51</v>
      </c>
      <c r="J878" s="1">
        <v>135</v>
      </c>
      <c r="K878" s="1">
        <v>1</v>
      </c>
      <c r="L878" s="1">
        <v>6</v>
      </c>
      <c r="M878" s="1">
        <v>9</v>
      </c>
      <c r="N878" s="1">
        <v>4</v>
      </c>
      <c r="O878" s="1">
        <v>5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3</v>
      </c>
      <c r="W878" s="1">
        <v>11</v>
      </c>
      <c r="X878" s="1">
        <v>1</v>
      </c>
      <c r="Y878" s="3">
        <v>64</v>
      </c>
      <c r="Z878" s="1">
        <v>2485</v>
      </c>
      <c r="AA878" s="1">
        <v>0</v>
      </c>
      <c r="AB878" s="1">
        <v>0</v>
      </c>
      <c r="AC878" s="1">
        <v>0</v>
      </c>
      <c r="AD878" s="1">
        <v>1</v>
      </c>
      <c r="AE878" s="1">
        <v>0</v>
      </c>
      <c r="AF878" s="1">
        <v>0</v>
      </c>
      <c r="AG878" s="1">
        <v>0</v>
      </c>
      <c r="AH878" s="1">
        <v>1</v>
      </c>
      <c r="AI878" s="1">
        <v>0</v>
      </c>
      <c r="AJ878" s="1">
        <v>0</v>
      </c>
      <c r="AK878" s="1">
        <v>662</v>
      </c>
      <c r="AL878" s="1">
        <v>527</v>
      </c>
      <c r="AM878" s="1">
        <v>0</v>
      </c>
    </row>
    <row r="879" spans="1:39" x14ac:dyDescent="0.25">
      <c r="A879" s="4" t="s">
        <v>920</v>
      </c>
      <c r="B879" s="1">
        <v>0</v>
      </c>
      <c r="C879" s="1">
        <v>1</v>
      </c>
      <c r="D879" s="1">
        <v>97</v>
      </c>
      <c r="E879" s="1">
        <v>756</v>
      </c>
      <c r="F879" s="1">
        <v>138</v>
      </c>
      <c r="G879" s="1">
        <v>354</v>
      </c>
      <c r="H879" s="1">
        <v>160</v>
      </c>
      <c r="I879" s="1">
        <v>169</v>
      </c>
      <c r="J879" s="1">
        <v>61</v>
      </c>
      <c r="K879" s="1">
        <v>2</v>
      </c>
      <c r="L879" s="1">
        <v>10</v>
      </c>
      <c r="M879" s="1">
        <v>6</v>
      </c>
      <c r="N879" s="1">
        <v>7</v>
      </c>
      <c r="O879" s="1">
        <v>4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3</v>
      </c>
      <c r="W879" s="1">
        <v>11</v>
      </c>
      <c r="X879" s="1">
        <v>0</v>
      </c>
      <c r="Y879" s="3">
        <v>62</v>
      </c>
      <c r="Z879" s="1">
        <v>2316</v>
      </c>
      <c r="AA879" s="1">
        <v>1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1</v>
      </c>
      <c r="AI879" s="1">
        <v>0</v>
      </c>
      <c r="AJ879" s="1">
        <v>0</v>
      </c>
      <c r="AK879" s="1">
        <v>1577</v>
      </c>
      <c r="AL879" s="1">
        <v>1516</v>
      </c>
      <c r="AM879" s="1">
        <v>0</v>
      </c>
    </row>
    <row r="880" spans="1:39" x14ac:dyDescent="0.25">
      <c r="A880" s="4" t="s">
        <v>921</v>
      </c>
      <c r="B880" s="1">
        <v>1</v>
      </c>
      <c r="C880" s="1">
        <v>0</v>
      </c>
      <c r="D880" s="1">
        <v>50</v>
      </c>
      <c r="E880" s="1">
        <v>194</v>
      </c>
      <c r="F880" s="1">
        <v>55</v>
      </c>
      <c r="G880" s="1">
        <v>134</v>
      </c>
      <c r="H880" s="1">
        <v>15</v>
      </c>
      <c r="I880" s="1">
        <v>0</v>
      </c>
      <c r="J880" s="1">
        <v>3</v>
      </c>
      <c r="K880" s="1">
        <v>3</v>
      </c>
      <c r="L880" s="1">
        <v>4</v>
      </c>
      <c r="M880" s="1">
        <v>2</v>
      </c>
      <c r="N880" s="1">
        <v>8</v>
      </c>
      <c r="O880" s="1">
        <v>6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3</v>
      </c>
      <c r="W880" s="1">
        <v>11</v>
      </c>
      <c r="X880" s="1">
        <v>0</v>
      </c>
      <c r="Y880" s="3">
        <v>46</v>
      </c>
      <c r="Z880" s="1">
        <v>2481</v>
      </c>
      <c r="AA880" s="1">
        <v>0</v>
      </c>
      <c r="AB880" s="1">
        <v>1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1</v>
      </c>
      <c r="AK880" s="1">
        <v>398</v>
      </c>
      <c r="AL880" s="1">
        <v>395</v>
      </c>
      <c r="AM880" s="1">
        <v>0</v>
      </c>
    </row>
    <row r="881" spans="1:39" x14ac:dyDescent="0.25">
      <c r="A881" s="4" t="s">
        <v>922</v>
      </c>
      <c r="B881" s="1">
        <v>1</v>
      </c>
      <c r="C881" s="1">
        <v>0</v>
      </c>
      <c r="D881" s="1">
        <v>38</v>
      </c>
      <c r="E881" s="1">
        <v>7</v>
      </c>
      <c r="F881" s="1">
        <v>17</v>
      </c>
      <c r="G881" s="1">
        <v>18</v>
      </c>
      <c r="H881" s="1">
        <v>6</v>
      </c>
      <c r="I881" s="1">
        <v>10</v>
      </c>
      <c r="J881" s="1">
        <v>26</v>
      </c>
      <c r="K881" s="1">
        <v>4</v>
      </c>
      <c r="L881" s="1">
        <v>4</v>
      </c>
      <c r="M881" s="1">
        <v>0</v>
      </c>
      <c r="N881" s="1">
        <v>3</v>
      </c>
      <c r="O881" s="1">
        <v>8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3</v>
      </c>
      <c r="W881" s="1">
        <v>11</v>
      </c>
      <c r="X881" s="1">
        <v>0</v>
      </c>
      <c r="Y881" s="3">
        <v>34</v>
      </c>
      <c r="Z881" s="1">
        <v>2409</v>
      </c>
      <c r="AA881" s="1">
        <v>1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1</v>
      </c>
      <c r="AI881" s="1">
        <v>0</v>
      </c>
      <c r="AJ881" s="1">
        <v>0</v>
      </c>
      <c r="AK881" s="1">
        <v>58</v>
      </c>
      <c r="AL881" s="1">
        <v>32</v>
      </c>
      <c r="AM881" s="1">
        <v>0</v>
      </c>
    </row>
    <row r="882" spans="1:39" x14ac:dyDescent="0.25">
      <c r="A882" s="4" t="s">
        <v>923</v>
      </c>
      <c r="B882" s="1">
        <v>0</v>
      </c>
      <c r="C882" s="1">
        <v>0</v>
      </c>
      <c r="D882" s="1">
        <v>61</v>
      </c>
      <c r="E882" s="1">
        <v>183</v>
      </c>
      <c r="F882" s="1">
        <v>33</v>
      </c>
      <c r="G882" s="1">
        <v>493</v>
      </c>
      <c r="H882" s="1">
        <v>59</v>
      </c>
      <c r="I882" s="1">
        <v>103</v>
      </c>
      <c r="J882" s="1">
        <v>57</v>
      </c>
      <c r="K882" s="1">
        <v>1</v>
      </c>
      <c r="L882" s="1">
        <v>4</v>
      </c>
      <c r="M882" s="1">
        <v>3</v>
      </c>
      <c r="N882" s="1">
        <v>10</v>
      </c>
      <c r="O882" s="1">
        <v>2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3</v>
      </c>
      <c r="W882" s="1">
        <v>11</v>
      </c>
      <c r="X882" s="1">
        <v>0</v>
      </c>
      <c r="Y882" s="3">
        <v>62</v>
      </c>
      <c r="Z882" s="1">
        <v>2667</v>
      </c>
      <c r="AA882" s="1">
        <v>0</v>
      </c>
      <c r="AB882" s="1">
        <v>1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1</v>
      </c>
      <c r="AI882" s="1">
        <v>0</v>
      </c>
      <c r="AJ882" s="1">
        <v>0</v>
      </c>
      <c r="AK882" s="1">
        <v>871</v>
      </c>
      <c r="AL882" s="1">
        <v>814</v>
      </c>
      <c r="AM882" s="1">
        <v>0</v>
      </c>
    </row>
    <row r="883" spans="1:39" x14ac:dyDescent="0.25">
      <c r="A883" s="4" t="s">
        <v>924</v>
      </c>
      <c r="B883" s="1">
        <v>0</v>
      </c>
      <c r="C883" s="1">
        <v>1</v>
      </c>
      <c r="D883" s="1">
        <v>46</v>
      </c>
      <c r="E883" s="1">
        <v>171</v>
      </c>
      <c r="F883" s="1">
        <v>0</v>
      </c>
      <c r="G883" s="1">
        <v>11</v>
      </c>
      <c r="H883" s="1">
        <v>0</v>
      </c>
      <c r="I883" s="1">
        <v>1</v>
      </c>
      <c r="J883" s="1">
        <v>20</v>
      </c>
      <c r="K883" s="1">
        <v>2</v>
      </c>
      <c r="L883" s="1">
        <v>4</v>
      </c>
      <c r="M883" s="1">
        <v>1</v>
      </c>
      <c r="N883" s="1">
        <v>4</v>
      </c>
      <c r="O883" s="1">
        <v>6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3</v>
      </c>
      <c r="W883" s="1">
        <v>11</v>
      </c>
      <c r="X883" s="1">
        <v>0</v>
      </c>
      <c r="Y883" s="3">
        <v>50</v>
      </c>
      <c r="Z883" s="1">
        <v>2476</v>
      </c>
      <c r="AA883" s="1">
        <v>1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1</v>
      </c>
      <c r="AI883" s="1">
        <v>0</v>
      </c>
      <c r="AJ883" s="1">
        <v>0</v>
      </c>
      <c r="AK883" s="1">
        <v>183</v>
      </c>
      <c r="AL883" s="1">
        <v>163</v>
      </c>
      <c r="AM883" s="1">
        <v>0</v>
      </c>
    </row>
    <row r="884" spans="1:39" x14ac:dyDescent="0.25">
      <c r="A884" s="4" t="s">
        <v>925</v>
      </c>
      <c r="B884" s="1">
        <v>0</v>
      </c>
      <c r="C884" s="1">
        <v>0</v>
      </c>
      <c r="D884" s="1">
        <v>73</v>
      </c>
      <c r="E884" s="1">
        <v>243</v>
      </c>
      <c r="F884" s="1">
        <v>101</v>
      </c>
      <c r="G884" s="1">
        <v>405</v>
      </c>
      <c r="H884" s="1">
        <v>29</v>
      </c>
      <c r="I884" s="1">
        <v>40</v>
      </c>
      <c r="J884" s="1">
        <v>40</v>
      </c>
      <c r="K884" s="1">
        <v>1</v>
      </c>
      <c r="L884" s="1">
        <v>4</v>
      </c>
      <c r="M884" s="1">
        <v>5</v>
      </c>
      <c r="N884" s="1">
        <v>6</v>
      </c>
      <c r="O884" s="1">
        <v>2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3</v>
      </c>
      <c r="W884" s="1">
        <v>11</v>
      </c>
      <c r="X884" s="1">
        <v>0</v>
      </c>
      <c r="Y884" s="3">
        <v>53</v>
      </c>
      <c r="Z884" s="1">
        <v>2509</v>
      </c>
      <c r="AA884" s="1">
        <v>0</v>
      </c>
      <c r="AB884" s="1">
        <v>0</v>
      </c>
      <c r="AC884" s="1">
        <v>0</v>
      </c>
      <c r="AD884" s="1">
        <v>1</v>
      </c>
      <c r="AE884" s="1">
        <v>0</v>
      </c>
      <c r="AF884" s="1">
        <v>0</v>
      </c>
      <c r="AG884" s="1">
        <v>0</v>
      </c>
      <c r="AH884" s="1">
        <v>1</v>
      </c>
      <c r="AI884" s="1">
        <v>0</v>
      </c>
      <c r="AJ884" s="1">
        <v>0</v>
      </c>
      <c r="AK884" s="1">
        <v>818</v>
      </c>
      <c r="AL884" s="1">
        <v>778</v>
      </c>
      <c r="AM884" s="1">
        <v>0</v>
      </c>
    </row>
    <row r="885" spans="1:39" x14ac:dyDescent="0.25">
      <c r="A885" s="4" t="s">
        <v>926</v>
      </c>
      <c r="B885" s="1">
        <v>0</v>
      </c>
      <c r="C885" s="1">
        <v>0</v>
      </c>
      <c r="D885" s="1">
        <v>19</v>
      </c>
      <c r="E885" s="1">
        <v>181</v>
      </c>
      <c r="F885" s="1">
        <v>21</v>
      </c>
      <c r="G885" s="1">
        <v>69</v>
      </c>
      <c r="H885" s="1">
        <v>39</v>
      </c>
      <c r="I885" s="1">
        <v>3</v>
      </c>
      <c r="J885" s="1">
        <v>96</v>
      </c>
      <c r="K885" s="1">
        <v>1</v>
      </c>
      <c r="L885" s="1">
        <v>3</v>
      </c>
      <c r="M885" s="1">
        <v>3</v>
      </c>
      <c r="N885" s="1">
        <v>6</v>
      </c>
      <c r="O885" s="1">
        <v>3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3</v>
      </c>
      <c r="W885" s="1">
        <v>11</v>
      </c>
      <c r="X885" s="1">
        <v>0</v>
      </c>
      <c r="Y885" s="3">
        <v>47</v>
      </c>
      <c r="Z885" s="1">
        <v>2366</v>
      </c>
      <c r="AA885" s="1">
        <v>0</v>
      </c>
      <c r="AB885" s="1">
        <v>0</v>
      </c>
      <c r="AC885" s="1">
        <v>0</v>
      </c>
      <c r="AD885" s="1">
        <v>1</v>
      </c>
      <c r="AE885" s="1">
        <v>0</v>
      </c>
      <c r="AF885" s="1">
        <v>0</v>
      </c>
      <c r="AG885" s="1">
        <v>0</v>
      </c>
      <c r="AH885" s="1">
        <v>1</v>
      </c>
      <c r="AI885" s="1">
        <v>0</v>
      </c>
      <c r="AJ885" s="1">
        <v>0</v>
      </c>
      <c r="AK885" s="1">
        <v>313</v>
      </c>
      <c r="AL885" s="1">
        <v>217</v>
      </c>
      <c r="AM885" s="1">
        <v>0</v>
      </c>
    </row>
    <row r="886" spans="1:39" x14ac:dyDescent="0.25">
      <c r="A886" s="4" t="s">
        <v>927</v>
      </c>
      <c r="B886" s="1">
        <v>1</v>
      </c>
      <c r="C886" s="1">
        <v>2</v>
      </c>
      <c r="D886" s="1">
        <v>10</v>
      </c>
      <c r="E886" s="1">
        <v>151</v>
      </c>
      <c r="F886" s="1">
        <v>7</v>
      </c>
      <c r="G886" s="1">
        <v>89</v>
      </c>
      <c r="H886" s="1">
        <v>0</v>
      </c>
      <c r="I886" s="1">
        <v>7</v>
      </c>
      <c r="J886" s="1">
        <v>28</v>
      </c>
      <c r="K886" s="1">
        <v>5</v>
      </c>
      <c r="L886" s="1">
        <v>4</v>
      </c>
      <c r="M886" s="1">
        <v>1</v>
      </c>
      <c r="N886" s="1">
        <v>6</v>
      </c>
      <c r="O886" s="1">
        <v>5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3</v>
      </c>
      <c r="W886" s="1">
        <v>11</v>
      </c>
      <c r="X886" s="1">
        <v>0</v>
      </c>
      <c r="Y886" s="3">
        <v>51</v>
      </c>
      <c r="Z886" s="1">
        <v>2621</v>
      </c>
      <c r="AA886" s="1">
        <v>0</v>
      </c>
      <c r="AB886" s="1">
        <v>0</v>
      </c>
      <c r="AC886" s="1">
        <v>0</v>
      </c>
      <c r="AD886" s="1">
        <v>1</v>
      </c>
      <c r="AE886" s="1">
        <v>0</v>
      </c>
      <c r="AF886" s="1">
        <v>0</v>
      </c>
      <c r="AG886" s="1">
        <v>0</v>
      </c>
      <c r="AH886" s="1">
        <v>1</v>
      </c>
      <c r="AI886" s="1">
        <v>0</v>
      </c>
      <c r="AJ886" s="1">
        <v>0</v>
      </c>
      <c r="AK886" s="1">
        <v>254</v>
      </c>
      <c r="AL886" s="1">
        <v>226</v>
      </c>
      <c r="AM886" s="1">
        <v>0</v>
      </c>
    </row>
    <row r="887" spans="1:39" x14ac:dyDescent="0.25">
      <c r="A887" s="4" t="s">
        <v>928</v>
      </c>
      <c r="B887" s="1">
        <v>0</v>
      </c>
      <c r="C887" s="1">
        <v>0</v>
      </c>
      <c r="D887" s="1">
        <v>94</v>
      </c>
      <c r="E887" s="1">
        <v>494</v>
      </c>
      <c r="F887" s="1">
        <v>92</v>
      </c>
      <c r="G887" s="1">
        <v>391</v>
      </c>
      <c r="H887" s="1">
        <v>194</v>
      </c>
      <c r="I887" s="1">
        <v>11</v>
      </c>
      <c r="J887" s="1">
        <v>241</v>
      </c>
      <c r="K887" s="1">
        <v>1</v>
      </c>
      <c r="L887" s="1">
        <v>3</v>
      </c>
      <c r="M887" s="1">
        <v>4</v>
      </c>
      <c r="N887" s="1">
        <v>10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3</v>
      </c>
      <c r="W887" s="1">
        <v>11</v>
      </c>
      <c r="X887" s="1">
        <v>0</v>
      </c>
      <c r="Y887" s="3">
        <v>43</v>
      </c>
      <c r="Z887" s="1">
        <v>2240</v>
      </c>
      <c r="AA887" s="1">
        <v>0</v>
      </c>
      <c r="AB887" s="1">
        <v>0</v>
      </c>
      <c r="AC887" s="1">
        <v>1</v>
      </c>
      <c r="AD887" s="1">
        <v>0</v>
      </c>
      <c r="AE887" s="1">
        <v>0</v>
      </c>
      <c r="AF887" s="1">
        <v>0</v>
      </c>
      <c r="AG887" s="1">
        <v>0</v>
      </c>
      <c r="AH887" s="1">
        <v>1</v>
      </c>
      <c r="AI887" s="1">
        <v>0</v>
      </c>
      <c r="AJ887" s="1">
        <v>0</v>
      </c>
      <c r="AK887" s="1">
        <v>1182</v>
      </c>
      <c r="AL887" s="1">
        <v>941</v>
      </c>
      <c r="AM887" s="1">
        <v>0</v>
      </c>
    </row>
    <row r="888" spans="1:39" x14ac:dyDescent="0.25">
      <c r="A888" s="4" t="s">
        <v>929</v>
      </c>
      <c r="B888" s="1">
        <v>0</v>
      </c>
      <c r="C888" s="1">
        <v>0</v>
      </c>
      <c r="D888" s="1">
        <v>10</v>
      </c>
      <c r="E888" s="1">
        <v>464</v>
      </c>
      <c r="F888" s="1">
        <v>28</v>
      </c>
      <c r="G888" s="1">
        <v>873</v>
      </c>
      <c r="H888" s="1">
        <v>29</v>
      </c>
      <c r="I888" s="1">
        <v>18</v>
      </c>
      <c r="J888" s="1">
        <v>37</v>
      </c>
      <c r="K888" s="1">
        <v>0</v>
      </c>
      <c r="L888" s="1">
        <v>7</v>
      </c>
      <c r="M888" s="1">
        <v>4</v>
      </c>
      <c r="N888" s="1">
        <v>7</v>
      </c>
      <c r="O888" s="1">
        <v>2</v>
      </c>
      <c r="P888" s="1">
        <v>0</v>
      </c>
      <c r="Q888" s="1">
        <v>0</v>
      </c>
      <c r="R888" s="1">
        <v>0</v>
      </c>
      <c r="S888" s="1">
        <v>1</v>
      </c>
      <c r="T888" s="1">
        <v>0</v>
      </c>
      <c r="U888" s="1">
        <v>0</v>
      </c>
      <c r="V888" s="1">
        <v>3</v>
      </c>
      <c r="W888" s="1">
        <v>11</v>
      </c>
      <c r="X888" s="1">
        <v>1</v>
      </c>
      <c r="Y888" s="3">
        <v>59</v>
      </c>
      <c r="Z888" s="1">
        <v>2379</v>
      </c>
      <c r="AA888" s="1">
        <v>0</v>
      </c>
      <c r="AB888" s="1">
        <v>0</v>
      </c>
      <c r="AC888" s="1">
        <v>1</v>
      </c>
      <c r="AD888" s="1">
        <v>0</v>
      </c>
      <c r="AE888" s="1">
        <v>0</v>
      </c>
      <c r="AF888" s="1">
        <v>0</v>
      </c>
      <c r="AG888" s="1">
        <v>0</v>
      </c>
      <c r="AH888" s="1">
        <v>1</v>
      </c>
      <c r="AI888" s="1">
        <v>0</v>
      </c>
      <c r="AJ888" s="1">
        <v>0</v>
      </c>
      <c r="AK888" s="1">
        <v>1412</v>
      </c>
      <c r="AL888" s="1">
        <v>1375</v>
      </c>
      <c r="AM888" s="1">
        <v>1</v>
      </c>
    </row>
    <row r="889" spans="1:39" x14ac:dyDescent="0.25">
      <c r="A889" s="4" t="s">
        <v>930</v>
      </c>
      <c r="B889" s="1">
        <v>1</v>
      </c>
      <c r="C889" s="1">
        <v>0</v>
      </c>
      <c r="D889" s="1">
        <v>37</v>
      </c>
      <c r="E889" s="1">
        <v>5</v>
      </c>
      <c r="F889" s="1">
        <v>1</v>
      </c>
      <c r="G889" s="1">
        <v>5</v>
      </c>
      <c r="H889" s="1">
        <v>10</v>
      </c>
      <c r="I889" s="1">
        <v>0</v>
      </c>
      <c r="J889" s="1">
        <v>7</v>
      </c>
      <c r="K889" s="1">
        <v>1</v>
      </c>
      <c r="L889" s="1">
        <v>1</v>
      </c>
      <c r="M889" s="1">
        <v>0</v>
      </c>
      <c r="N889" s="1">
        <v>2</v>
      </c>
      <c r="O889" s="1">
        <v>7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3</v>
      </c>
      <c r="W889" s="1">
        <v>11</v>
      </c>
      <c r="X889" s="1">
        <v>0</v>
      </c>
      <c r="Y889" s="3">
        <v>49</v>
      </c>
      <c r="Z889" s="1">
        <v>2368</v>
      </c>
      <c r="AA889" s="1">
        <v>0</v>
      </c>
      <c r="AB889" s="1">
        <v>0</v>
      </c>
      <c r="AC889" s="1">
        <v>0</v>
      </c>
      <c r="AD889" s="1">
        <v>0</v>
      </c>
      <c r="AE889" s="1">
        <v>1</v>
      </c>
      <c r="AF889" s="1">
        <v>0</v>
      </c>
      <c r="AG889" s="1">
        <v>0</v>
      </c>
      <c r="AH889" s="1">
        <v>1</v>
      </c>
      <c r="AI889" s="1">
        <v>0</v>
      </c>
      <c r="AJ889" s="1">
        <v>0</v>
      </c>
      <c r="AK889" s="1">
        <v>21</v>
      </c>
      <c r="AL889" s="1">
        <v>14</v>
      </c>
      <c r="AM889" s="1">
        <v>0</v>
      </c>
    </row>
    <row r="890" spans="1:39" x14ac:dyDescent="0.25">
      <c r="A890" s="4" t="s">
        <v>931</v>
      </c>
      <c r="B890" s="1">
        <v>1</v>
      </c>
      <c r="C890" s="1">
        <v>0</v>
      </c>
      <c r="D890" s="1">
        <v>94</v>
      </c>
      <c r="E890" s="1">
        <v>29</v>
      </c>
      <c r="F890" s="1">
        <v>0</v>
      </c>
      <c r="G890" s="1">
        <v>29</v>
      </c>
      <c r="H890" s="1">
        <v>0</v>
      </c>
      <c r="I890" s="1">
        <v>5</v>
      </c>
      <c r="J890" s="1">
        <v>4</v>
      </c>
      <c r="K890" s="1">
        <v>1</v>
      </c>
      <c r="L890" s="1">
        <v>2</v>
      </c>
      <c r="M890" s="1">
        <v>0</v>
      </c>
      <c r="N890" s="1">
        <v>3</v>
      </c>
      <c r="O890" s="1">
        <v>5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3</v>
      </c>
      <c r="W890" s="1">
        <v>11</v>
      </c>
      <c r="X890" s="1">
        <v>0</v>
      </c>
      <c r="Y890" s="3">
        <v>46</v>
      </c>
      <c r="Z890" s="1">
        <v>2335</v>
      </c>
      <c r="AA890" s="1">
        <v>0</v>
      </c>
      <c r="AB890" s="1">
        <v>0</v>
      </c>
      <c r="AC890" s="1">
        <v>0</v>
      </c>
      <c r="AD890" s="1">
        <v>1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>
        <v>63</v>
      </c>
      <c r="AL890" s="1">
        <v>59</v>
      </c>
      <c r="AM890" s="1">
        <v>0</v>
      </c>
    </row>
    <row r="891" spans="1:39" x14ac:dyDescent="0.25">
      <c r="A891" s="4" t="s">
        <v>932</v>
      </c>
      <c r="B891" s="1">
        <v>0</v>
      </c>
      <c r="C891" s="1">
        <v>0</v>
      </c>
      <c r="D891" s="1">
        <v>23</v>
      </c>
      <c r="E891" s="1">
        <v>102</v>
      </c>
      <c r="F891" s="1">
        <v>9</v>
      </c>
      <c r="G891" s="1">
        <v>49</v>
      </c>
      <c r="H891" s="1">
        <v>24</v>
      </c>
      <c r="I891" s="1">
        <v>3</v>
      </c>
      <c r="J891" s="1">
        <v>12</v>
      </c>
      <c r="K891" s="1">
        <v>1</v>
      </c>
      <c r="L891" s="1">
        <v>2</v>
      </c>
      <c r="M891" s="1">
        <v>1</v>
      </c>
      <c r="N891" s="1">
        <v>6</v>
      </c>
      <c r="O891" s="1">
        <v>4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3</v>
      </c>
      <c r="W891" s="1">
        <v>11</v>
      </c>
      <c r="X891" s="1">
        <v>0</v>
      </c>
      <c r="Y891" s="3">
        <v>34</v>
      </c>
      <c r="Z891" s="1">
        <v>2270</v>
      </c>
      <c r="AA891" s="1">
        <v>0</v>
      </c>
      <c r="AB891" s="1">
        <v>1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1</v>
      </c>
      <c r="AK891" s="1">
        <v>187</v>
      </c>
      <c r="AL891" s="1">
        <v>175</v>
      </c>
      <c r="AM891" s="1">
        <v>0</v>
      </c>
    </row>
    <row r="892" spans="1:39" x14ac:dyDescent="0.25">
      <c r="A892" s="4" t="s">
        <v>933</v>
      </c>
      <c r="B892" s="1">
        <v>0</v>
      </c>
      <c r="C892" s="1">
        <v>0</v>
      </c>
      <c r="D892" s="1">
        <v>75</v>
      </c>
      <c r="E892" s="1">
        <v>604</v>
      </c>
      <c r="F892" s="1">
        <v>28</v>
      </c>
      <c r="G892" s="1">
        <v>674</v>
      </c>
      <c r="H892" s="1">
        <v>91</v>
      </c>
      <c r="I892" s="1">
        <v>28</v>
      </c>
      <c r="J892" s="1">
        <v>28</v>
      </c>
      <c r="K892" s="1">
        <v>1</v>
      </c>
      <c r="L892" s="1">
        <v>3</v>
      </c>
      <c r="M892" s="1">
        <v>10</v>
      </c>
      <c r="N892" s="1">
        <v>8</v>
      </c>
      <c r="O892" s="1">
        <v>1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3</v>
      </c>
      <c r="W892" s="1">
        <v>11</v>
      </c>
      <c r="X892" s="1">
        <v>0</v>
      </c>
      <c r="Y892" s="3">
        <v>54</v>
      </c>
      <c r="Z892" s="1">
        <v>2524</v>
      </c>
      <c r="AA892" s="1">
        <v>0</v>
      </c>
      <c r="AB892" s="1">
        <v>0</v>
      </c>
      <c r="AC892" s="1">
        <v>1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1</v>
      </c>
      <c r="AK892" s="1">
        <v>1425</v>
      </c>
      <c r="AL892" s="1">
        <v>1397</v>
      </c>
      <c r="AM892" s="1">
        <v>0</v>
      </c>
    </row>
    <row r="893" spans="1:39" x14ac:dyDescent="0.25">
      <c r="A893" s="4" t="s">
        <v>934</v>
      </c>
      <c r="B893" s="1">
        <v>0</v>
      </c>
      <c r="C893" s="1">
        <v>0</v>
      </c>
      <c r="D893" s="1">
        <v>40</v>
      </c>
      <c r="E893" s="1">
        <v>571</v>
      </c>
      <c r="F893" s="1">
        <v>12</v>
      </c>
      <c r="G893" s="1">
        <v>523</v>
      </c>
      <c r="H893" s="1">
        <v>63</v>
      </c>
      <c r="I893" s="1">
        <v>60</v>
      </c>
      <c r="J893" s="1">
        <v>24</v>
      </c>
      <c r="K893" s="1">
        <v>1</v>
      </c>
      <c r="L893" s="1">
        <v>3</v>
      </c>
      <c r="M893" s="1">
        <v>10</v>
      </c>
      <c r="N893" s="1">
        <v>5</v>
      </c>
      <c r="O893" s="1">
        <v>2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3</v>
      </c>
      <c r="W893" s="1">
        <v>11</v>
      </c>
      <c r="X893" s="1">
        <v>0</v>
      </c>
      <c r="Y893" s="3">
        <v>28</v>
      </c>
      <c r="Z893" s="1">
        <v>2393</v>
      </c>
      <c r="AA893" s="1">
        <v>0</v>
      </c>
      <c r="AB893" s="1">
        <v>0</v>
      </c>
      <c r="AC893" s="1">
        <v>0</v>
      </c>
      <c r="AD893" s="1">
        <v>1</v>
      </c>
      <c r="AE893" s="1">
        <v>0</v>
      </c>
      <c r="AF893" s="1">
        <v>0</v>
      </c>
      <c r="AG893" s="1">
        <v>0</v>
      </c>
      <c r="AH893" s="1">
        <v>1</v>
      </c>
      <c r="AI893" s="1">
        <v>0</v>
      </c>
      <c r="AJ893" s="1">
        <v>0</v>
      </c>
      <c r="AK893" s="1">
        <v>1229</v>
      </c>
      <c r="AL893" s="1">
        <v>1205</v>
      </c>
      <c r="AM893" s="1">
        <v>0</v>
      </c>
    </row>
    <row r="894" spans="1:39" x14ac:dyDescent="0.25">
      <c r="A894" s="4" t="s">
        <v>935</v>
      </c>
      <c r="B894" s="1">
        <v>0</v>
      </c>
      <c r="C894" s="1">
        <v>1</v>
      </c>
      <c r="D894" s="1">
        <v>24</v>
      </c>
      <c r="E894" s="1">
        <v>953</v>
      </c>
      <c r="F894" s="1">
        <v>0</v>
      </c>
      <c r="G894" s="1">
        <v>71</v>
      </c>
      <c r="H894" s="1">
        <v>0</v>
      </c>
      <c r="I894" s="1">
        <v>0</v>
      </c>
      <c r="J894" s="1">
        <v>174</v>
      </c>
      <c r="K894" s="1">
        <v>6</v>
      </c>
      <c r="L894" s="1">
        <v>10</v>
      </c>
      <c r="M894" s="1">
        <v>5</v>
      </c>
      <c r="N894" s="1">
        <v>10</v>
      </c>
      <c r="O894" s="1">
        <v>8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3</v>
      </c>
      <c r="W894" s="1">
        <v>11</v>
      </c>
      <c r="X894" s="1">
        <v>1</v>
      </c>
      <c r="Y894" s="3">
        <v>57</v>
      </c>
      <c r="Z894" s="1">
        <v>2679</v>
      </c>
      <c r="AA894" s="1">
        <v>0</v>
      </c>
      <c r="AB894" s="1">
        <v>0</v>
      </c>
      <c r="AC894" s="1">
        <v>0</v>
      </c>
      <c r="AD894" s="1">
        <v>0</v>
      </c>
      <c r="AE894" s="1">
        <v>1</v>
      </c>
      <c r="AF894" s="1">
        <v>0</v>
      </c>
      <c r="AG894" s="1">
        <v>0</v>
      </c>
      <c r="AH894" s="1">
        <v>0</v>
      </c>
      <c r="AI894" s="1">
        <v>0</v>
      </c>
      <c r="AJ894" s="1">
        <v>1</v>
      </c>
      <c r="AK894" s="1">
        <v>1024</v>
      </c>
      <c r="AL894" s="1">
        <v>850</v>
      </c>
      <c r="AM894" s="1">
        <v>0</v>
      </c>
    </row>
    <row r="895" spans="1:39" x14ac:dyDescent="0.25">
      <c r="A895" s="4" t="s">
        <v>936</v>
      </c>
      <c r="B895" s="1">
        <v>1</v>
      </c>
      <c r="C895" s="1">
        <v>0</v>
      </c>
      <c r="D895" s="1">
        <v>11</v>
      </c>
      <c r="E895" s="1">
        <v>63</v>
      </c>
      <c r="F895" s="1">
        <v>3</v>
      </c>
      <c r="G895" s="1">
        <v>67</v>
      </c>
      <c r="H895" s="1">
        <v>8</v>
      </c>
      <c r="I895" s="1">
        <v>9</v>
      </c>
      <c r="J895" s="1">
        <v>28</v>
      </c>
      <c r="K895" s="1">
        <v>2</v>
      </c>
      <c r="L895" s="1">
        <v>3</v>
      </c>
      <c r="M895" s="1">
        <v>1</v>
      </c>
      <c r="N895" s="1">
        <v>4</v>
      </c>
      <c r="O895" s="1">
        <v>7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3</v>
      </c>
      <c r="W895" s="1">
        <v>11</v>
      </c>
      <c r="X895" s="1">
        <v>1</v>
      </c>
      <c r="Y895" s="3">
        <v>48</v>
      </c>
      <c r="Z895" s="1">
        <v>2509</v>
      </c>
      <c r="AA895" s="1">
        <v>0</v>
      </c>
      <c r="AB895" s="1">
        <v>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1</v>
      </c>
      <c r="AJ895" s="1">
        <v>0</v>
      </c>
      <c r="AK895" s="1">
        <v>150</v>
      </c>
      <c r="AL895" s="1">
        <v>122</v>
      </c>
      <c r="AM895" s="1">
        <v>0</v>
      </c>
    </row>
    <row r="896" spans="1:39" x14ac:dyDescent="0.25">
      <c r="A896" s="4" t="s">
        <v>937</v>
      </c>
      <c r="B896" s="1">
        <v>0</v>
      </c>
      <c r="C896" s="1">
        <v>0</v>
      </c>
      <c r="D896" s="1">
        <v>29</v>
      </c>
      <c r="E896" s="1">
        <v>770</v>
      </c>
      <c r="F896" s="1">
        <v>29</v>
      </c>
      <c r="G896" s="1">
        <v>890</v>
      </c>
      <c r="H896" s="1">
        <v>250</v>
      </c>
      <c r="I896" s="1">
        <v>27</v>
      </c>
      <c r="J896" s="1">
        <v>24</v>
      </c>
      <c r="K896" s="1">
        <v>1</v>
      </c>
      <c r="L896" s="1">
        <v>7</v>
      </c>
      <c r="M896" s="1">
        <v>3</v>
      </c>
      <c r="N896" s="1">
        <v>7</v>
      </c>
      <c r="O896" s="1">
        <v>3</v>
      </c>
      <c r="P896" s="1">
        <v>0</v>
      </c>
      <c r="Q896" s="1">
        <v>0</v>
      </c>
      <c r="R896" s="1">
        <v>1</v>
      </c>
      <c r="S896" s="1">
        <v>0</v>
      </c>
      <c r="T896" s="1">
        <v>0</v>
      </c>
      <c r="U896" s="1">
        <v>0</v>
      </c>
      <c r="V896" s="1">
        <v>3</v>
      </c>
      <c r="W896" s="1">
        <v>11</v>
      </c>
      <c r="X896" s="1">
        <v>1</v>
      </c>
      <c r="Y896" s="3">
        <v>26</v>
      </c>
      <c r="Z896" s="1">
        <v>2732</v>
      </c>
      <c r="AA896" s="1">
        <v>0</v>
      </c>
      <c r="AB896" s="1">
        <v>0</v>
      </c>
      <c r="AC896" s="1">
        <v>1</v>
      </c>
      <c r="AD896" s="1">
        <v>0</v>
      </c>
      <c r="AE896" s="1">
        <v>0</v>
      </c>
      <c r="AF896" s="1">
        <v>0</v>
      </c>
      <c r="AG896" s="1">
        <v>0</v>
      </c>
      <c r="AH896" s="1">
        <v>1</v>
      </c>
      <c r="AI896" s="1">
        <v>0</v>
      </c>
      <c r="AJ896" s="1">
        <v>0</v>
      </c>
      <c r="AK896" s="1">
        <v>1966</v>
      </c>
      <c r="AL896" s="1">
        <v>1942</v>
      </c>
      <c r="AM896" s="1">
        <v>1</v>
      </c>
    </row>
    <row r="897" spans="1:39" x14ac:dyDescent="0.25">
      <c r="A897" s="4" t="s">
        <v>938</v>
      </c>
      <c r="B897" s="1">
        <v>0</v>
      </c>
      <c r="C897" s="1">
        <v>0</v>
      </c>
      <c r="D897" s="1">
        <v>51</v>
      </c>
      <c r="E897" s="1">
        <v>398</v>
      </c>
      <c r="F897" s="1">
        <v>61</v>
      </c>
      <c r="G897" s="1">
        <v>265</v>
      </c>
      <c r="H897" s="1">
        <v>138</v>
      </c>
      <c r="I897" s="1">
        <v>61</v>
      </c>
      <c r="J897" s="1">
        <v>53</v>
      </c>
      <c r="K897" s="1">
        <v>1</v>
      </c>
      <c r="L897" s="1">
        <v>3</v>
      </c>
      <c r="M897" s="1">
        <v>4</v>
      </c>
      <c r="N897" s="1">
        <v>6</v>
      </c>
      <c r="O897" s="1">
        <v>1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3</v>
      </c>
      <c r="W897" s="1">
        <v>11</v>
      </c>
      <c r="X897" s="1">
        <v>0</v>
      </c>
      <c r="Y897" s="3">
        <v>66</v>
      </c>
      <c r="Z897" s="1">
        <v>2573</v>
      </c>
      <c r="AA897" s="1">
        <v>0</v>
      </c>
      <c r="AB897" s="1">
        <v>1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1</v>
      </c>
      <c r="AI897" s="1">
        <v>0</v>
      </c>
      <c r="AJ897" s="1">
        <v>0</v>
      </c>
      <c r="AK897" s="1">
        <v>923</v>
      </c>
      <c r="AL897" s="1">
        <v>870</v>
      </c>
      <c r="AM897" s="1">
        <v>0</v>
      </c>
    </row>
    <row r="898" spans="1:39" x14ac:dyDescent="0.25">
      <c r="A898" s="4" t="s">
        <v>939</v>
      </c>
      <c r="B898" s="1">
        <v>0</v>
      </c>
      <c r="C898" s="1">
        <v>0</v>
      </c>
      <c r="D898" s="1">
        <v>86</v>
      </c>
      <c r="E898" s="1">
        <v>741</v>
      </c>
      <c r="F898" s="1">
        <v>19</v>
      </c>
      <c r="G898" s="1">
        <v>154</v>
      </c>
      <c r="H898" s="1">
        <v>50</v>
      </c>
      <c r="I898" s="1">
        <v>9</v>
      </c>
      <c r="J898" s="1">
        <v>28</v>
      </c>
      <c r="K898" s="1">
        <v>1</v>
      </c>
      <c r="L898" s="1">
        <v>3</v>
      </c>
      <c r="M898" s="1">
        <v>4</v>
      </c>
      <c r="N898" s="1">
        <v>7</v>
      </c>
      <c r="O898" s="1">
        <v>2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3</v>
      </c>
      <c r="W898" s="1">
        <v>11</v>
      </c>
      <c r="X898" s="1">
        <v>0</v>
      </c>
      <c r="Y898" s="3">
        <v>60</v>
      </c>
      <c r="Z898" s="1">
        <v>2344</v>
      </c>
      <c r="AA898" s="1">
        <v>0</v>
      </c>
      <c r="AB898" s="1">
        <v>0</v>
      </c>
      <c r="AC898" s="1">
        <v>0</v>
      </c>
      <c r="AD898" s="1">
        <v>1</v>
      </c>
      <c r="AE898" s="1">
        <v>0</v>
      </c>
      <c r="AF898" s="1">
        <v>0</v>
      </c>
      <c r="AG898" s="1">
        <v>0</v>
      </c>
      <c r="AH898" s="1">
        <v>0</v>
      </c>
      <c r="AI898" s="1">
        <v>1</v>
      </c>
      <c r="AJ898" s="1">
        <v>0</v>
      </c>
      <c r="AK898" s="1">
        <v>973</v>
      </c>
      <c r="AL898" s="1">
        <v>945</v>
      </c>
      <c r="AM898" s="1">
        <v>0</v>
      </c>
    </row>
    <row r="899" spans="1:39" x14ac:dyDescent="0.25">
      <c r="A899" s="4" t="s">
        <v>592</v>
      </c>
      <c r="B899" s="1">
        <v>0</v>
      </c>
      <c r="C899" s="1">
        <v>0</v>
      </c>
      <c r="D899" s="1">
        <v>9</v>
      </c>
      <c r="E899" s="1">
        <v>1478</v>
      </c>
      <c r="F899" s="1">
        <v>19</v>
      </c>
      <c r="G899" s="1">
        <v>403</v>
      </c>
      <c r="H899" s="1">
        <v>0</v>
      </c>
      <c r="I899" s="1">
        <v>19</v>
      </c>
      <c r="J899" s="1">
        <v>0</v>
      </c>
      <c r="K899" s="1">
        <v>1</v>
      </c>
      <c r="L899" s="1">
        <v>7</v>
      </c>
      <c r="M899" s="1">
        <v>6</v>
      </c>
      <c r="N899" s="1">
        <v>6</v>
      </c>
      <c r="O899" s="1">
        <v>3</v>
      </c>
      <c r="P899" s="1">
        <v>0</v>
      </c>
      <c r="Q899" s="1">
        <v>1</v>
      </c>
      <c r="R899" s="1">
        <v>1</v>
      </c>
      <c r="S899" s="1">
        <v>0</v>
      </c>
      <c r="T899" s="1">
        <v>0</v>
      </c>
      <c r="U899" s="1">
        <v>0</v>
      </c>
      <c r="V899" s="1">
        <v>3</v>
      </c>
      <c r="W899" s="1">
        <v>11</v>
      </c>
      <c r="X899" s="1">
        <v>1</v>
      </c>
      <c r="Y899" s="3">
        <v>38</v>
      </c>
      <c r="Z899" s="1">
        <v>2485</v>
      </c>
      <c r="AA899" s="1">
        <v>0</v>
      </c>
      <c r="AB899" s="1">
        <v>1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1</v>
      </c>
      <c r="AK899" s="1">
        <v>1919</v>
      </c>
      <c r="AL899" s="1">
        <v>1919</v>
      </c>
      <c r="AM899" s="1">
        <v>2</v>
      </c>
    </row>
    <row r="900" spans="1:39" x14ac:dyDescent="0.25">
      <c r="A900" s="4" t="s">
        <v>940</v>
      </c>
      <c r="B900" s="1">
        <v>0</v>
      </c>
      <c r="C900" s="1">
        <v>1</v>
      </c>
      <c r="D900" s="1">
        <v>30</v>
      </c>
      <c r="E900" s="1">
        <v>156</v>
      </c>
      <c r="F900" s="1">
        <v>29</v>
      </c>
      <c r="G900" s="1">
        <v>56</v>
      </c>
      <c r="H900" s="1">
        <v>30</v>
      </c>
      <c r="I900" s="1">
        <v>32</v>
      </c>
      <c r="J900" s="1">
        <v>47</v>
      </c>
      <c r="K900" s="1">
        <v>2</v>
      </c>
      <c r="L900" s="1">
        <v>3</v>
      </c>
      <c r="M900" s="1">
        <v>2</v>
      </c>
      <c r="N900" s="1">
        <v>7</v>
      </c>
      <c r="O900" s="1">
        <v>3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3</v>
      </c>
      <c r="W900" s="1">
        <v>11</v>
      </c>
      <c r="X900" s="1">
        <v>0</v>
      </c>
      <c r="Y900" s="3">
        <v>66</v>
      </c>
      <c r="Z900" s="1">
        <v>2383</v>
      </c>
      <c r="AA900" s="1">
        <v>0</v>
      </c>
      <c r="AB900" s="1">
        <v>0</v>
      </c>
      <c r="AC900" s="1">
        <v>1</v>
      </c>
      <c r="AD900" s="1">
        <v>0</v>
      </c>
      <c r="AE900" s="1">
        <v>0</v>
      </c>
      <c r="AF900" s="1">
        <v>1</v>
      </c>
      <c r="AG900" s="1">
        <v>0</v>
      </c>
      <c r="AH900" s="1">
        <v>0</v>
      </c>
      <c r="AI900" s="1">
        <v>0</v>
      </c>
      <c r="AJ900" s="1">
        <v>0</v>
      </c>
      <c r="AK900" s="1">
        <v>303</v>
      </c>
      <c r="AL900" s="1">
        <v>256</v>
      </c>
      <c r="AM900" s="1">
        <v>0</v>
      </c>
    </row>
    <row r="901" spans="1:39" x14ac:dyDescent="0.25">
      <c r="A901" s="4" t="s">
        <v>941</v>
      </c>
      <c r="B901" s="1">
        <v>0</v>
      </c>
      <c r="C901" s="1">
        <v>0</v>
      </c>
      <c r="D901" s="1">
        <v>73</v>
      </c>
      <c r="E901" s="1">
        <v>960</v>
      </c>
      <c r="F901" s="1">
        <v>64</v>
      </c>
      <c r="G901" s="1">
        <v>464</v>
      </c>
      <c r="H901" s="1">
        <v>146</v>
      </c>
      <c r="I901" s="1">
        <v>0</v>
      </c>
      <c r="J901" s="1">
        <v>16</v>
      </c>
      <c r="K901" s="1">
        <v>1</v>
      </c>
      <c r="L901" s="1">
        <v>6</v>
      </c>
      <c r="M901" s="1">
        <v>9</v>
      </c>
      <c r="N901" s="1">
        <v>9</v>
      </c>
      <c r="O901" s="1">
        <v>3</v>
      </c>
      <c r="P901" s="1">
        <v>0</v>
      </c>
      <c r="Q901" s="1">
        <v>0</v>
      </c>
      <c r="R901" s="1">
        <v>0</v>
      </c>
      <c r="S901" s="1">
        <v>1</v>
      </c>
      <c r="T901" s="1">
        <v>0</v>
      </c>
      <c r="U901" s="1">
        <v>0</v>
      </c>
      <c r="V901" s="1">
        <v>3</v>
      </c>
      <c r="W901" s="1">
        <v>11</v>
      </c>
      <c r="X901" s="1">
        <v>0</v>
      </c>
      <c r="Y901" s="3">
        <v>66</v>
      </c>
      <c r="Z901" s="1">
        <v>2566</v>
      </c>
      <c r="AA901" s="1">
        <v>0</v>
      </c>
      <c r="AB901" s="1">
        <v>0</v>
      </c>
      <c r="AC901" s="1">
        <v>1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1</v>
      </c>
      <c r="AK901" s="1">
        <v>1634</v>
      </c>
      <c r="AL901" s="1">
        <v>1618</v>
      </c>
      <c r="AM901" s="1">
        <v>1</v>
      </c>
    </row>
    <row r="902" spans="1:39" x14ac:dyDescent="0.25">
      <c r="A902" s="4" t="s">
        <v>942</v>
      </c>
      <c r="B902" s="1">
        <v>1</v>
      </c>
      <c r="C902" s="1">
        <v>1</v>
      </c>
      <c r="D902" s="1">
        <v>25</v>
      </c>
      <c r="E902" s="1">
        <v>38</v>
      </c>
      <c r="F902" s="1">
        <v>0</v>
      </c>
      <c r="G902" s="1">
        <v>2</v>
      </c>
      <c r="H902" s="1">
        <v>0</v>
      </c>
      <c r="I902" s="1">
        <v>0</v>
      </c>
      <c r="J902" s="1">
        <v>6</v>
      </c>
      <c r="K902" s="1">
        <v>1</v>
      </c>
      <c r="L902" s="1">
        <v>1</v>
      </c>
      <c r="M902" s="1">
        <v>0</v>
      </c>
      <c r="N902" s="1">
        <v>3</v>
      </c>
      <c r="O902" s="1">
        <v>7</v>
      </c>
      <c r="P902" s="1">
        <v>1</v>
      </c>
      <c r="Q902" s="1">
        <v>0</v>
      </c>
      <c r="R902" s="1">
        <v>0</v>
      </c>
      <c r="S902" s="1">
        <v>0</v>
      </c>
      <c r="T902" s="1">
        <v>1</v>
      </c>
      <c r="U902" s="1">
        <v>0</v>
      </c>
      <c r="V902" s="1">
        <v>3</v>
      </c>
      <c r="W902" s="1">
        <v>11</v>
      </c>
      <c r="X902" s="1">
        <v>0</v>
      </c>
      <c r="Y902" s="3">
        <v>65</v>
      </c>
      <c r="Z902" s="1">
        <v>2236</v>
      </c>
      <c r="AA902" s="1">
        <v>0</v>
      </c>
      <c r="AB902" s="1">
        <v>0</v>
      </c>
      <c r="AC902" s="1">
        <v>0</v>
      </c>
      <c r="AD902" s="1">
        <v>1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1</v>
      </c>
      <c r="AK902" s="1">
        <v>40</v>
      </c>
      <c r="AL902" s="1">
        <v>34</v>
      </c>
      <c r="AM902" s="1">
        <v>2</v>
      </c>
    </row>
    <row r="903" spans="1:39" x14ac:dyDescent="0.25">
      <c r="A903" s="4" t="s">
        <v>943</v>
      </c>
      <c r="B903" s="1">
        <v>0</v>
      </c>
      <c r="C903" s="1">
        <v>0</v>
      </c>
      <c r="D903" s="1">
        <v>67</v>
      </c>
      <c r="E903" s="1">
        <v>315</v>
      </c>
      <c r="F903" s="1">
        <v>26</v>
      </c>
      <c r="G903" s="1">
        <v>473</v>
      </c>
      <c r="H903" s="1">
        <v>220</v>
      </c>
      <c r="I903" s="1">
        <v>12</v>
      </c>
      <c r="J903" s="1">
        <v>182</v>
      </c>
      <c r="K903" s="1">
        <v>1</v>
      </c>
      <c r="L903" s="1">
        <v>2</v>
      </c>
      <c r="M903" s="1">
        <v>10</v>
      </c>
      <c r="N903" s="1">
        <v>6</v>
      </c>
      <c r="O903" s="1">
        <v>1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3</v>
      </c>
      <c r="W903" s="1">
        <v>11</v>
      </c>
      <c r="X903" s="1">
        <v>0</v>
      </c>
      <c r="Y903" s="3">
        <v>27</v>
      </c>
      <c r="Z903" s="1">
        <v>2597</v>
      </c>
      <c r="AA903" s="1">
        <v>0</v>
      </c>
      <c r="AB903" s="1">
        <v>0</v>
      </c>
      <c r="AC903" s="1">
        <v>1</v>
      </c>
      <c r="AD903" s="1">
        <v>0</v>
      </c>
      <c r="AE903" s="1">
        <v>0</v>
      </c>
      <c r="AF903" s="1">
        <v>0</v>
      </c>
      <c r="AG903" s="1">
        <v>0</v>
      </c>
      <c r="AH903" s="1">
        <v>1</v>
      </c>
      <c r="AI903" s="1">
        <v>0</v>
      </c>
      <c r="AJ903" s="1">
        <v>0</v>
      </c>
      <c r="AK903" s="1">
        <v>1046</v>
      </c>
      <c r="AL903" s="1">
        <v>864</v>
      </c>
      <c r="AM903" s="1">
        <v>0</v>
      </c>
    </row>
    <row r="904" spans="1:39" x14ac:dyDescent="0.25">
      <c r="A904" s="4" t="s">
        <v>944</v>
      </c>
      <c r="B904" s="1">
        <v>1</v>
      </c>
      <c r="C904" s="1">
        <v>0</v>
      </c>
      <c r="D904" s="1">
        <v>67</v>
      </c>
      <c r="E904" s="1">
        <v>15</v>
      </c>
      <c r="F904" s="1">
        <v>20</v>
      </c>
      <c r="G904" s="1">
        <v>25</v>
      </c>
      <c r="H904" s="1">
        <v>2</v>
      </c>
      <c r="I904" s="1">
        <v>7</v>
      </c>
      <c r="J904" s="1">
        <v>26</v>
      </c>
      <c r="K904" s="1">
        <v>1</v>
      </c>
      <c r="L904" s="1">
        <v>2</v>
      </c>
      <c r="M904" s="1">
        <v>0</v>
      </c>
      <c r="N904" s="1">
        <v>4</v>
      </c>
      <c r="O904" s="1">
        <v>6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3</v>
      </c>
      <c r="W904" s="1">
        <v>11</v>
      </c>
      <c r="X904" s="1">
        <v>1</v>
      </c>
      <c r="Y904" s="3">
        <v>51</v>
      </c>
      <c r="Z904" s="1">
        <v>2680</v>
      </c>
      <c r="AA904" s="1">
        <v>0</v>
      </c>
      <c r="AB904" s="1">
        <v>0</v>
      </c>
      <c r="AC904" s="1">
        <v>1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1</v>
      </c>
      <c r="AJ904" s="1">
        <v>0</v>
      </c>
      <c r="AK904" s="1">
        <v>69</v>
      </c>
      <c r="AL904" s="1">
        <v>43</v>
      </c>
      <c r="AM904" s="1">
        <v>0</v>
      </c>
    </row>
    <row r="905" spans="1:39" x14ac:dyDescent="0.25">
      <c r="A905" s="4" t="s">
        <v>945</v>
      </c>
      <c r="B905" s="1">
        <v>1</v>
      </c>
      <c r="C905" s="1">
        <v>1</v>
      </c>
      <c r="D905" s="1">
        <v>58</v>
      </c>
      <c r="E905" s="1">
        <v>19</v>
      </c>
      <c r="F905" s="1">
        <v>6</v>
      </c>
      <c r="G905" s="1">
        <v>20</v>
      </c>
      <c r="H905" s="1">
        <v>0</v>
      </c>
      <c r="I905" s="1">
        <v>5</v>
      </c>
      <c r="J905" s="1">
        <v>12</v>
      </c>
      <c r="K905" s="1">
        <v>3</v>
      </c>
      <c r="L905" s="1">
        <v>1</v>
      </c>
      <c r="M905" s="1">
        <v>1</v>
      </c>
      <c r="N905" s="1">
        <v>4</v>
      </c>
      <c r="O905" s="1">
        <v>4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3</v>
      </c>
      <c r="W905" s="1">
        <v>11</v>
      </c>
      <c r="X905" s="1">
        <v>0</v>
      </c>
      <c r="Y905" s="3">
        <v>72</v>
      </c>
      <c r="Z905" s="1">
        <v>2215</v>
      </c>
      <c r="AA905" s="1">
        <v>0</v>
      </c>
      <c r="AB905" s="1">
        <v>1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1</v>
      </c>
      <c r="AK905" s="1">
        <v>50</v>
      </c>
      <c r="AL905" s="1">
        <v>38</v>
      </c>
      <c r="AM905" s="1">
        <v>0</v>
      </c>
    </row>
    <row r="906" spans="1:39" x14ac:dyDescent="0.25">
      <c r="A906" s="4" t="s">
        <v>946</v>
      </c>
      <c r="B906" s="1">
        <v>1</v>
      </c>
      <c r="C906" s="1">
        <v>0</v>
      </c>
      <c r="D906" s="1">
        <v>82</v>
      </c>
      <c r="E906" s="1">
        <v>812</v>
      </c>
      <c r="F906" s="1">
        <v>99</v>
      </c>
      <c r="G906" s="1">
        <v>431</v>
      </c>
      <c r="H906" s="1">
        <v>237</v>
      </c>
      <c r="I906" s="1">
        <v>149</v>
      </c>
      <c r="J906" s="1">
        <v>33</v>
      </c>
      <c r="K906" s="1">
        <v>1</v>
      </c>
      <c r="L906" s="1">
        <v>11</v>
      </c>
      <c r="M906" s="1">
        <v>4</v>
      </c>
      <c r="N906" s="1">
        <v>10</v>
      </c>
      <c r="O906" s="1">
        <v>5</v>
      </c>
      <c r="P906" s="1">
        <v>0</v>
      </c>
      <c r="Q906" s="1">
        <v>0</v>
      </c>
      <c r="R906" s="1">
        <v>0</v>
      </c>
      <c r="S906" s="1">
        <v>1</v>
      </c>
      <c r="T906" s="1">
        <v>0</v>
      </c>
      <c r="U906" s="1">
        <v>0</v>
      </c>
      <c r="V906" s="1">
        <v>3</v>
      </c>
      <c r="W906" s="1">
        <v>11</v>
      </c>
      <c r="X906" s="1">
        <v>0</v>
      </c>
      <c r="Y906" s="3">
        <v>34</v>
      </c>
      <c r="Z906" s="1">
        <v>2201</v>
      </c>
      <c r="AA906" s="1">
        <v>0</v>
      </c>
      <c r="AB906" s="1">
        <v>0</v>
      </c>
      <c r="AC906" s="1">
        <v>0</v>
      </c>
      <c r="AD906" s="1">
        <v>1</v>
      </c>
      <c r="AE906" s="1">
        <v>0</v>
      </c>
      <c r="AF906" s="1">
        <v>0</v>
      </c>
      <c r="AG906" s="1">
        <v>0</v>
      </c>
      <c r="AH906" s="1">
        <v>1</v>
      </c>
      <c r="AI906" s="1">
        <v>0</v>
      </c>
      <c r="AJ906" s="1">
        <v>0</v>
      </c>
      <c r="AK906" s="1">
        <v>1728</v>
      </c>
      <c r="AL906" s="1">
        <v>1695</v>
      </c>
      <c r="AM906" s="1">
        <v>1</v>
      </c>
    </row>
    <row r="907" spans="1:39" x14ac:dyDescent="0.25">
      <c r="A907" s="4" t="s">
        <v>947</v>
      </c>
      <c r="B907" s="1">
        <v>0</v>
      </c>
      <c r="C907" s="1">
        <v>0</v>
      </c>
      <c r="D907" s="1">
        <v>98</v>
      </c>
      <c r="E907" s="1">
        <v>73</v>
      </c>
      <c r="F907" s="1">
        <v>28</v>
      </c>
      <c r="G907" s="1">
        <v>217</v>
      </c>
      <c r="H907" s="1">
        <v>10</v>
      </c>
      <c r="I907" s="1">
        <v>24</v>
      </c>
      <c r="J907" s="1">
        <v>115</v>
      </c>
      <c r="K907" s="1">
        <v>3</v>
      </c>
      <c r="L907" s="1">
        <v>6</v>
      </c>
      <c r="M907" s="1">
        <v>1</v>
      </c>
      <c r="N907" s="1">
        <v>6</v>
      </c>
      <c r="O907" s="1">
        <v>8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3</v>
      </c>
      <c r="W907" s="1">
        <v>11</v>
      </c>
      <c r="X907" s="1">
        <v>0</v>
      </c>
      <c r="Y907" s="3">
        <v>41</v>
      </c>
      <c r="Z907" s="1">
        <v>2826</v>
      </c>
      <c r="AA907" s="1">
        <v>0</v>
      </c>
      <c r="AB907" s="1">
        <v>0</v>
      </c>
      <c r="AC907" s="1">
        <v>0</v>
      </c>
      <c r="AD907" s="1">
        <v>1</v>
      </c>
      <c r="AE907" s="1">
        <v>0</v>
      </c>
      <c r="AF907" s="1">
        <v>0</v>
      </c>
      <c r="AG907" s="1">
        <v>0</v>
      </c>
      <c r="AH907" s="1">
        <v>0</v>
      </c>
      <c r="AI907" s="1">
        <v>1</v>
      </c>
      <c r="AJ907" s="1">
        <v>0</v>
      </c>
      <c r="AK907" s="1">
        <v>352</v>
      </c>
      <c r="AL907" s="1">
        <v>237</v>
      </c>
      <c r="AM907" s="1">
        <v>0</v>
      </c>
    </row>
    <row r="908" spans="1:39" x14ac:dyDescent="0.25">
      <c r="A908" s="4" t="s">
        <v>948</v>
      </c>
      <c r="B908" s="1">
        <v>0</v>
      </c>
      <c r="C908" s="1">
        <v>0</v>
      </c>
      <c r="D908" s="1">
        <v>93</v>
      </c>
      <c r="E908" s="1">
        <v>372</v>
      </c>
      <c r="F908" s="1">
        <v>23</v>
      </c>
      <c r="G908" s="1">
        <v>384</v>
      </c>
      <c r="H908" s="1">
        <v>250</v>
      </c>
      <c r="I908" s="1">
        <v>12</v>
      </c>
      <c r="J908" s="1">
        <v>108</v>
      </c>
      <c r="K908" s="1">
        <v>1</v>
      </c>
      <c r="L908" s="1">
        <v>4</v>
      </c>
      <c r="M908" s="1">
        <v>5</v>
      </c>
      <c r="N908" s="1">
        <v>9</v>
      </c>
      <c r="O908" s="1">
        <v>2</v>
      </c>
      <c r="P908" s="1">
        <v>0</v>
      </c>
      <c r="Q908" s="1">
        <v>0</v>
      </c>
      <c r="R908" s="1">
        <v>0</v>
      </c>
      <c r="S908" s="1">
        <v>1</v>
      </c>
      <c r="T908" s="1">
        <v>0</v>
      </c>
      <c r="U908" s="1">
        <v>0</v>
      </c>
      <c r="V908" s="1">
        <v>3</v>
      </c>
      <c r="W908" s="1">
        <v>11</v>
      </c>
      <c r="X908" s="1">
        <v>0</v>
      </c>
      <c r="Y908" s="3">
        <v>42</v>
      </c>
      <c r="Z908" s="1">
        <v>2298</v>
      </c>
      <c r="AA908" s="1">
        <v>0</v>
      </c>
      <c r="AB908" s="1">
        <v>1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1</v>
      </c>
      <c r="AI908" s="1">
        <v>0</v>
      </c>
      <c r="AJ908" s="1">
        <v>0</v>
      </c>
      <c r="AK908" s="1">
        <v>1041</v>
      </c>
      <c r="AL908" s="1">
        <v>933</v>
      </c>
      <c r="AM908" s="1">
        <v>1</v>
      </c>
    </row>
    <row r="909" spans="1:39" x14ac:dyDescent="0.25">
      <c r="A909" s="4" t="s">
        <v>949</v>
      </c>
      <c r="B909" s="1">
        <v>0</v>
      </c>
      <c r="C909" s="1">
        <v>0</v>
      </c>
      <c r="D909" s="1">
        <v>53</v>
      </c>
      <c r="E909" s="1">
        <v>871</v>
      </c>
      <c r="F909" s="1">
        <v>111</v>
      </c>
      <c r="G909" s="1">
        <v>704</v>
      </c>
      <c r="H909" s="1">
        <v>145</v>
      </c>
      <c r="I909" s="1">
        <v>55</v>
      </c>
      <c r="J909" s="1">
        <v>166</v>
      </c>
      <c r="K909" s="1">
        <v>1</v>
      </c>
      <c r="L909" s="1">
        <v>4</v>
      </c>
      <c r="M909" s="1">
        <v>4</v>
      </c>
      <c r="N909" s="1">
        <v>10</v>
      </c>
      <c r="O909" s="1">
        <v>2</v>
      </c>
      <c r="P909" s="1">
        <v>0</v>
      </c>
      <c r="Q909" s="1">
        <v>1</v>
      </c>
      <c r="R909" s="1">
        <v>0</v>
      </c>
      <c r="S909" s="1">
        <v>0</v>
      </c>
      <c r="T909" s="1">
        <v>0</v>
      </c>
      <c r="U909" s="1">
        <v>0</v>
      </c>
      <c r="V909" s="1">
        <v>3</v>
      </c>
      <c r="W909" s="1">
        <v>11</v>
      </c>
      <c r="X909" s="1">
        <v>0</v>
      </c>
      <c r="Y909" s="3">
        <v>38</v>
      </c>
      <c r="Z909" s="1">
        <v>2340</v>
      </c>
      <c r="AA909" s="1">
        <v>0</v>
      </c>
      <c r="AB909" s="1">
        <v>0</v>
      </c>
      <c r="AC909" s="1">
        <v>1</v>
      </c>
      <c r="AD909" s="1">
        <v>0</v>
      </c>
      <c r="AE909" s="1">
        <v>0</v>
      </c>
      <c r="AF909" s="1">
        <v>1</v>
      </c>
      <c r="AG909" s="1">
        <v>0</v>
      </c>
      <c r="AH909" s="1">
        <v>0</v>
      </c>
      <c r="AI909" s="1">
        <v>0</v>
      </c>
      <c r="AJ909" s="1">
        <v>0</v>
      </c>
      <c r="AK909" s="1">
        <v>1886</v>
      </c>
      <c r="AL909" s="1">
        <v>1720</v>
      </c>
      <c r="AM909" s="1">
        <v>1</v>
      </c>
    </row>
    <row r="910" spans="1:39" x14ac:dyDescent="0.25">
      <c r="A910" s="4" t="s">
        <v>450</v>
      </c>
      <c r="B910" s="1">
        <v>0</v>
      </c>
      <c r="C910" s="1">
        <v>0</v>
      </c>
      <c r="D910" s="1">
        <v>66</v>
      </c>
      <c r="E910" s="1">
        <v>375</v>
      </c>
      <c r="F910" s="1">
        <v>152</v>
      </c>
      <c r="G910" s="1">
        <v>335</v>
      </c>
      <c r="H910" s="1">
        <v>93</v>
      </c>
      <c r="I910" s="1">
        <v>91</v>
      </c>
      <c r="J910" s="1">
        <v>81</v>
      </c>
      <c r="K910" s="1">
        <v>1</v>
      </c>
      <c r="L910" s="1">
        <v>5</v>
      </c>
      <c r="M910" s="1">
        <v>4</v>
      </c>
      <c r="N910" s="1">
        <v>6</v>
      </c>
      <c r="O910" s="1">
        <v>2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3</v>
      </c>
      <c r="W910" s="1">
        <v>11</v>
      </c>
      <c r="X910" s="1">
        <v>0</v>
      </c>
      <c r="Y910" s="3">
        <v>27</v>
      </c>
      <c r="Z910" s="1">
        <v>2215</v>
      </c>
      <c r="AA910" s="1">
        <v>0</v>
      </c>
      <c r="AB910" s="1">
        <v>0</v>
      </c>
      <c r="AC910" s="1">
        <v>1</v>
      </c>
      <c r="AD910" s="1">
        <v>0</v>
      </c>
      <c r="AE910" s="1">
        <v>0</v>
      </c>
      <c r="AF910" s="1">
        <v>0</v>
      </c>
      <c r="AG910" s="1">
        <v>0</v>
      </c>
      <c r="AH910" s="1">
        <v>1</v>
      </c>
      <c r="AI910" s="1">
        <v>0</v>
      </c>
      <c r="AJ910" s="1">
        <v>0</v>
      </c>
      <c r="AK910" s="1">
        <v>1046</v>
      </c>
      <c r="AL910" s="1">
        <v>965</v>
      </c>
      <c r="AM910" s="1">
        <v>0</v>
      </c>
    </row>
    <row r="911" spans="1:39" x14ac:dyDescent="0.25">
      <c r="A911" s="4" t="s">
        <v>950</v>
      </c>
      <c r="B911" s="1">
        <v>0</v>
      </c>
      <c r="C911" s="1">
        <v>1</v>
      </c>
      <c r="D911" s="1">
        <v>6</v>
      </c>
      <c r="E911" s="1">
        <v>760</v>
      </c>
      <c r="F911" s="1">
        <v>80</v>
      </c>
      <c r="G911" s="1">
        <v>466</v>
      </c>
      <c r="H911" s="1">
        <v>17</v>
      </c>
      <c r="I911" s="1">
        <v>13</v>
      </c>
      <c r="J911" s="1">
        <v>80</v>
      </c>
      <c r="K911" s="1">
        <v>1</v>
      </c>
      <c r="L911" s="1">
        <v>6</v>
      </c>
      <c r="M911" s="1">
        <v>9</v>
      </c>
      <c r="N911" s="1">
        <v>5</v>
      </c>
      <c r="O911" s="1">
        <v>3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3</v>
      </c>
      <c r="W911" s="1">
        <v>11</v>
      </c>
      <c r="X911" s="1">
        <v>0</v>
      </c>
      <c r="Y911" s="3">
        <v>44</v>
      </c>
      <c r="Z911" s="1">
        <v>2383</v>
      </c>
      <c r="AA911" s="1">
        <v>0</v>
      </c>
      <c r="AB911" s="1">
        <v>1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1</v>
      </c>
      <c r="AK911" s="1">
        <v>1336</v>
      </c>
      <c r="AL911" s="1">
        <v>1256</v>
      </c>
      <c r="AM911" s="1">
        <v>0</v>
      </c>
    </row>
    <row r="912" spans="1:39" x14ac:dyDescent="0.25">
      <c r="A912" s="4" t="s">
        <v>951</v>
      </c>
      <c r="B912" s="1">
        <v>0</v>
      </c>
      <c r="C912" s="1">
        <v>0</v>
      </c>
      <c r="D912" s="1">
        <v>42</v>
      </c>
      <c r="E912" s="1">
        <v>471</v>
      </c>
      <c r="F912" s="1">
        <v>0</v>
      </c>
      <c r="G912" s="1">
        <v>510</v>
      </c>
      <c r="H912" s="1">
        <v>99</v>
      </c>
      <c r="I912" s="1">
        <v>21</v>
      </c>
      <c r="J912" s="1">
        <v>12</v>
      </c>
      <c r="K912" s="1">
        <v>1</v>
      </c>
      <c r="L912" s="1">
        <v>6</v>
      </c>
      <c r="M912" s="1">
        <v>4</v>
      </c>
      <c r="N912" s="1">
        <v>9</v>
      </c>
      <c r="O912" s="1">
        <v>2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3</v>
      </c>
      <c r="W912" s="1">
        <v>11</v>
      </c>
      <c r="X912" s="1">
        <v>0</v>
      </c>
      <c r="Y912" s="3">
        <v>46</v>
      </c>
      <c r="Z912" s="1">
        <v>2241</v>
      </c>
      <c r="AA912" s="1">
        <v>0</v>
      </c>
      <c r="AB912" s="1">
        <v>0</v>
      </c>
      <c r="AC912" s="1">
        <v>0</v>
      </c>
      <c r="AD912" s="1">
        <v>1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1</v>
      </c>
      <c r="AK912" s="1">
        <v>1101</v>
      </c>
      <c r="AL912" s="1">
        <v>1089</v>
      </c>
      <c r="AM912" s="1">
        <v>0</v>
      </c>
    </row>
    <row r="913" spans="1:39" x14ac:dyDescent="0.25">
      <c r="A913" s="4" t="s">
        <v>952</v>
      </c>
      <c r="B913" s="1">
        <v>1</v>
      </c>
      <c r="C913" s="1">
        <v>0</v>
      </c>
      <c r="D913" s="1">
        <v>78</v>
      </c>
      <c r="E913" s="1">
        <v>31</v>
      </c>
      <c r="F913" s="1">
        <v>9</v>
      </c>
      <c r="G913" s="1">
        <v>27</v>
      </c>
      <c r="H913" s="1">
        <v>16</v>
      </c>
      <c r="I913" s="1">
        <v>9</v>
      </c>
      <c r="J913" s="1">
        <v>33</v>
      </c>
      <c r="K913" s="1">
        <v>1</v>
      </c>
      <c r="L913" s="1">
        <v>1</v>
      </c>
      <c r="M913" s="1">
        <v>1</v>
      </c>
      <c r="N913" s="1">
        <v>4</v>
      </c>
      <c r="O913" s="1">
        <v>3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3</v>
      </c>
      <c r="W913" s="1">
        <v>11</v>
      </c>
      <c r="X913" s="1">
        <v>0</v>
      </c>
      <c r="Y913" s="3">
        <v>31</v>
      </c>
      <c r="Z913" s="1">
        <v>2298</v>
      </c>
      <c r="AA913" s="1">
        <v>0</v>
      </c>
      <c r="AB913" s="1">
        <v>0</v>
      </c>
      <c r="AC913" s="1">
        <v>1</v>
      </c>
      <c r="AD913" s="1">
        <v>0</v>
      </c>
      <c r="AE913" s="1">
        <v>0</v>
      </c>
      <c r="AF913" s="1">
        <v>0</v>
      </c>
      <c r="AG913" s="1">
        <v>0</v>
      </c>
      <c r="AH913" s="1">
        <v>1</v>
      </c>
      <c r="AI913" s="1">
        <v>0</v>
      </c>
      <c r="AJ913" s="1">
        <v>0</v>
      </c>
      <c r="AK913" s="1">
        <v>92</v>
      </c>
      <c r="AL913" s="1">
        <v>59</v>
      </c>
      <c r="AM913" s="1">
        <v>0</v>
      </c>
    </row>
    <row r="914" spans="1:39" x14ac:dyDescent="0.25">
      <c r="A914" s="4" t="s">
        <v>953</v>
      </c>
      <c r="B914" s="1">
        <v>0</v>
      </c>
      <c r="C914" s="1">
        <v>1</v>
      </c>
      <c r="D914" s="1">
        <v>29</v>
      </c>
      <c r="E914" s="1">
        <v>819</v>
      </c>
      <c r="F914" s="1">
        <v>0</v>
      </c>
      <c r="G914" s="1">
        <v>72</v>
      </c>
      <c r="H914" s="1">
        <v>12</v>
      </c>
      <c r="I914" s="1">
        <v>0</v>
      </c>
      <c r="J914" s="1">
        <v>63</v>
      </c>
      <c r="K914" s="1">
        <v>2</v>
      </c>
      <c r="L914" s="1">
        <v>11</v>
      </c>
      <c r="M914" s="1">
        <v>2</v>
      </c>
      <c r="N914" s="1">
        <v>10</v>
      </c>
      <c r="O914" s="1">
        <v>7</v>
      </c>
      <c r="P914" s="1">
        <v>0</v>
      </c>
      <c r="Q914" s="1">
        <v>1</v>
      </c>
      <c r="R914" s="1">
        <v>0</v>
      </c>
      <c r="S914" s="1">
        <v>0</v>
      </c>
      <c r="T914" s="1">
        <v>0</v>
      </c>
      <c r="U914" s="1">
        <v>0</v>
      </c>
      <c r="V914" s="1">
        <v>3</v>
      </c>
      <c r="W914" s="1">
        <v>11</v>
      </c>
      <c r="X914" s="1">
        <v>0</v>
      </c>
      <c r="Y914" s="3">
        <v>69</v>
      </c>
      <c r="Z914" s="1">
        <v>2845</v>
      </c>
      <c r="AA914" s="1">
        <v>0</v>
      </c>
      <c r="AB914" s="1">
        <v>0</v>
      </c>
      <c r="AC914" s="1">
        <v>1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1</v>
      </c>
      <c r="AK914" s="1">
        <v>903</v>
      </c>
      <c r="AL914" s="1">
        <v>840</v>
      </c>
      <c r="AM914" s="1">
        <v>1</v>
      </c>
    </row>
    <row r="915" spans="1:39" x14ac:dyDescent="0.25">
      <c r="A915" s="4" t="s">
        <v>954</v>
      </c>
      <c r="B915" s="1">
        <v>1</v>
      </c>
      <c r="C915" s="1">
        <v>0</v>
      </c>
      <c r="D915" s="1">
        <v>82</v>
      </c>
      <c r="E915" s="1">
        <v>1</v>
      </c>
      <c r="F915" s="1">
        <v>4</v>
      </c>
      <c r="G915" s="1">
        <v>3</v>
      </c>
      <c r="H915" s="1">
        <v>8</v>
      </c>
      <c r="I915" s="1">
        <v>9</v>
      </c>
      <c r="J915" s="1">
        <v>7</v>
      </c>
      <c r="K915" s="1">
        <v>1</v>
      </c>
      <c r="L915" s="1">
        <v>1</v>
      </c>
      <c r="M915" s="1">
        <v>0</v>
      </c>
      <c r="N915" s="1">
        <v>3</v>
      </c>
      <c r="O915" s="1">
        <v>8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3</v>
      </c>
      <c r="W915" s="1">
        <v>11</v>
      </c>
      <c r="X915" s="1">
        <v>0</v>
      </c>
      <c r="Y915" s="3">
        <v>31</v>
      </c>
      <c r="Z915" s="1">
        <v>2713</v>
      </c>
      <c r="AA915" s="1">
        <v>0</v>
      </c>
      <c r="AB915" s="1">
        <v>1</v>
      </c>
      <c r="AC915" s="1">
        <v>0</v>
      </c>
      <c r="AD915" s="1">
        <v>0</v>
      </c>
      <c r="AE915" s="1">
        <v>0</v>
      </c>
      <c r="AF915" s="1">
        <v>0</v>
      </c>
      <c r="AG915" s="1">
        <v>1</v>
      </c>
      <c r="AH915" s="1">
        <v>0</v>
      </c>
      <c r="AI915" s="1">
        <v>0</v>
      </c>
      <c r="AJ915" s="1">
        <v>0</v>
      </c>
      <c r="AK915" s="1">
        <v>25</v>
      </c>
      <c r="AL915" s="1">
        <v>18</v>
      </c>
      <c r="AM915" s="1">
        <v>0</v>
      </c>
    </row>
    <row r="916" spans="1:39" x14ac:dyDescent="0.25">
      <c r="A916" s="4" t="s">
        <v>795</v>
      </c>
      <c r="B916" s="1">
        <v>0</v>
      </c>
      <c r="C916" s="1">
        <v>0</v>
      </c>
      <c r="D916" s="1">
        <v>92</v>
      </c>
      <c r="E916" s="1">
        <v>203</v>
      </c>
      <c r="F916" s="1">
        <v>35</v>
      </c>
      <c r="G916" s="1">
        <v>305</v>
      </c>
      <c r="H916" s="1">
        <v>46</v>
      </c>
      <c r="I916" s="1">
        <v>17</v>
      </c>
      <c r="J916" s="1">
        <v>227</v>
      </c>
      <c r="K916" s="1">
        <v>1</v>
      </c>
      <c r="L916" s="1">
        <v>2</v>
      </c>
      <c r="M916" s="1">
        <v>11</v>
      </c>
      <c r="N916" s="1">
        <v>5</v>
      </c>
      <c r="O916" s="1">
        <v>1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3</v>
      </c>
      <c r="W916" s="1">
        <v>11</v>
      </c>
      <c r="X916" s="1">
        <v>0</v>
      </c>
      <c r="Y916" s="3">
        <v>68</v>
      </c>
      <c r="Z916" s="1">
        <v>2197</v>
      </c>
      <c r="AA916" s="1">
        <v>0</v>
      </c>
      <c r="AB916" s="1">
        <v>0</v>
      </c>
      <c r="AC916" s="1">
        <v>1</v>
      </c>
      <c r="AD916" s="1">
        <v>0</v>
      </c>
      <c r="AE916" s="1">
        <v>0</v>
      </c>
      <c r="AF916" s="1">
        <v>0</v>
      </c>
      <c r="AG916" s="1">
        <v>0</v>
      </c>
      <c r="AH916" s="1">
        <v>1</v>
      </c>
      <c r="AI916" s="1">
        <v>0</v>
      </c>
      <c r="AJ916" s="1">
        <v>0</v>
      </c>
      <c r="AK916" s="1">
        <v>606</v>
      </c>
      <c r="AL916" s="1">
        <v>379</v>
      </c>
      <c r="AM916" s="1">
        <v>0</v>
      </c>
    </row>
    <row r="917" spans="1:39" x14ac:dyDescent="0.25">
      <c r="A917" s="4" t="s">
        <v>955</v>
      </c>
      <c r="B917" s="1">
        <v>1</v>
      </c>
      <c r="C917" s="1">
        <v>0</v>
      </c>
      <c r="D917" s="1">
        <v>78</v>
      </c>
      <c r="E917" s="1">
        <v>26</v>
      </c>
      <c r="F917" s="1">
        <v>0</v>
      </c>
      <c r="G917" s="1">
        <v>15</v>
      </c>
      <c r="H917" s="1">
        <v>2</v>
      </c>
      <c r="I917" s="1">
        <v>1</v>
      </c>
      <c r="J917" s="1">
        <v>2</v>
      </c>
      <c r="K917" s="1">
        <v>2</v>
      </c>
      <c r="L917" s="1">
        <v>3</v>
      </c>
      <c r="M917" s="1">
        <v>0</v>
      </c>
      <c r="N917" s="1">
        <v>3</v>
      </c>
      <c r="O917" s="1">
        <v>8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3</v>
      </c>
      <c r="W917" s="1">
        <v>11</v>
      </c>
      <c r="X917" s="1">
        <v>0</v>
      </c>
      <c r="Y917" s="3">
        <v>49</v>
      </c>
      <c r="Z917" s="1">
        <v>2194</v>
      </c>
      <c r="AA917" s="1">
        <v>0</v>
      </c>
      <c r="AB917" s="1">
        <v>0</v>
      </c>
      <c r="AC917" s="1">
        <v>0</v>
      </c>
      <c r="AD917" s="1">
        <v>1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1</v>
      </c>
      <c r="AK917" s="1">
        <v>44</v>
      </c>
      <c r="AL917" s="1">
        <v>42</v>
      </c>
      <c r="AM917" s="1">
        <v>0</v>
      </c>
    </row>
    <row r="918" spans="1:39" x14ac:dyDescent="0.25">
      <c r="A918" s="4" t="s">
        <v>956</v>
      </c>
      <c r="B918" s="1">
        <v>0</v>
      </c>
      <c r="C918" s="1">
        <v>0</v>
      </c>
      <c r="D918" s="1">
        <v>54</v>
      </c>
      <c r="E918" s="1">
        <v>354</v>
      </c>
      <c r="F918" s="1">
        <v>21</v>
      </c>
      <c r="G918" s="1">
        <v>311</v>
      </c>
      <c r="H918" s="1">
        <v>167</v>
      </c>
      <c r="I918" s="1">
        <v>75</v>
      </c>
      <c r="J918" s="1">
        <v>32</v>
      </c>
      <c r="K918" s="1">
        <v>1</v>
      </c>
      <c r="L918" s="1">
        <v>9</v>
      </c>
      <c r="M918" s="1">
        <v>3</v>
      </c>
      <c r="N918" s="1">
        <v>4</v>
      </c>
      <c r="O918" s="1">
        <v>4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3</v>
      </c>
      <c r="W918" s="1">
        <v>11</v>
      </c>
      <c r="X918" s="1">
        <v>0</v>
      </c>
      <c r="Y918" s="3">
        <v>49</v>
      </c>
      <c r="Z918" s="1">
        <v>2407</v>
      </c>
      <c r="AA918" s="1">
        <v>0</v>
      </c>
      <c r="AB918" s="1">
        <v>0</v>
      </c>
      <c r="AC918" s="1">
        <v>0</v>
      </c>
      <c r="AD918" s="1">
        <v>1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0</v>
      </c>
      <c r="AK918" s="1">
        <v>928</v>
      </c>
      <c r="AL918" s="1">
        <v>896</v>
      </c>
      <c r="AM918" s="1">
        <v>0</v>
      </c>
    </row>
    <row r="919" spans="1:39" x14ac:dyDescent="0.25">
      <c r="A919" s="4" t="s">
        <v>957</v>
      </c>
      <c r="B919" s="1">
        <v>0</v>
      </c>
      <c r="C919" s="1">
        <v>1</v>
      </c>
      <c r="D919" s="1">
        <v>45</v>
      </c>
      <c r="E919" s="1">
        <v>1253</v>
      </c>
      <c r="F919" s="1">
        <v>0</v>
      </c>
      <c r="G919" s="1">
        <v>447</v>
      </c>
      <c r="H919" s="1">
        <v>23</v>
      </c>
      <c r="I919" s="1">
        <v>71</v>
      </c>
      <c r="J919" s="1">
        <v>35</v>
      </c>
      <c r="K919" s="1">
        <v>3</v>
      </c>
      <c r="L919" s="1">
        <v>11</v>
      </c>
      <c r="M919" s="1">
        <v>5</v>
      </c>
      <c r="N919" s="1">
        <v>11</v>
      </c>
      <c r="O919" s="1">
        <v>8</v>
      </c>
      <c r="P919" s="1">
        <v>0</v>
      </c>
      <c r="Q919" s="1">
        <v>0</v>
      </c>
      <c r="R919" s="1">
        <v>0</v>
      </c>
      <c r="S919" s="1">
        <v>1</v>
      </c>
      <c r="T919" s="1">
        <v>0</v>
      </c>
      <c r="U919" s="1">
        <v>0</v>
      </c>
      <c r="V919" s="1">
        <v>3</v>
      </c>
      <c r="W919" s="1">
        <v>11</v>
      </c>
      <c r="X919" s="1">
        <v>0</v>
      </c>
      <c r="Y919" s="3">
        <v>50</v>
      </c>
      <c r="Z919" s="1">
        <v>2562</v>
      </c>
      <c r="AA919" s="1">
        <v>0</v>
      </c>
      <c r="AB919" s="1">
        <v>1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1</v>
      </c>
      <c r="AK919" s="1">
        <v>1794</v>
      </c>
      <c r="AL919" s="1">
        <v>1759</v>
      </c>
      <c r="AM919" s="1">
        <v>1</v>
      </c>
    </row>
    <row r="920" spans="1:39" x14ac:dyDescent="0.25">
      <c r="A920" s="4" t="s">
        <v>958</v>
      </c>
      <c r="B920" s="1">
        <v>0</v>
      </c>
      <c r="C920" s="1">
        <v>1</v>
      </c>
      <c r="D920" s="1">
        <v>59</v>
      </c>
      <c r="E920" s="1">
        <v>371</v>
      </c>
      <c r="F920" s="1">
        <v>17</v>
      </c>
      <c r="G920" s="1">
        <v>238</v>
      </c>
      <c r="H920" s="1">
        <v>23</v>
      </c>
      <c r="I920" s="1">
        <v>24</v>
      </c>
      <c r="J920" s="1">
        <v>106</v>
      </c>
      <c r="K920" s="1">
        <v>3</v>
      </c>
      <c r="L920" s="1">
        <v>7</v>
      </c>
      <c r="M920" s="1">
        <v>5</v>
      </c>
      <c r="N920" s="1">
        <v>11</v>
      </c>
      <c r="O920" s="1">
        <v>5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3</v>
      </c>
      <c r="W920" s="1">
        <v>11</v>
      </c>
      <c r="X920" s="1">
        <v>0</v>
      </c>
      <c r="Y920" s="3">
        <v>49</v>
      </c>
      <c r="Z920" s="1">
        <v>2509</v>
      </c>
      <c r="AA920" s="1">
        <v>0</v>
      </c>
      <c r="AB920" s="1">
        <v>0</v>
      </c>
      <c r="AC920" s="1">
        <v>1</v>
      </c>
      <c r="AD920" s="1">
        <v>0</v>
      </c>
      <c r="AE920" s="1">
        <v>0</v>
      </c>
      <c r="AF920" s="1">
        <v>0</v>
      </c>
      <c r="AG920" s="1">
        <v>0</v>
      </c>
      <c r="AH920" s="1">
        <v>1</v>
      </c>
      <c r="AI920" s="1">
        <v>0</v>
      </c>
      <c r="AJ920" s="1">
        <v>0</v>
      </c>
      <c r="AK920" s="1">
        <v>673</v>
      </c>
      <c r="AL920" s="1">
        <v>567</v>
      </c>
      <c r="AM920" s="1">
        <v>0</v>
      </c>
    </row>
    <row r="921" spans="1:39" x14ac:dyDescent="0.25">
      <c r="A921" s="4" t="s">
        <v>959</v>
      </c>
      <c r="B921" s="1">
        <v>1</v>
      </c>
      <c r="C921" s="1">
        <v>0</v>
      </c>
      <c r="D921" s="1">
        <v>8</v>
      </c>
      <c r="E921" s="1">
        <v>588</v>
      </c>
      <c r="F921" s="1">
        <v>7</v>
      </c>
      <c r="G921" s="1">
        <v>76</v>
      </c>
      <c r="H921" s="1">
        <v>110</v>
      </c>
      <c r="I921" s="1">
        <v>15</v>
      </c>
      <c r="J921" s="1">
        <v>15</v>
      </c>
      <c r="K921" s="1">
        <v>2</v>
      </c>
      <c r="L921" s="1">
        <v>8</v>
      </c>
      <c r="M921" s="1">
        <v>4</v>
      </c>
      <c r="N921" s="1">
        <v>9</v>
      </c>
      <c r="O921" s="1">
        <v>6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3</v>
      </c>
      <c r="W921" s="1">
        <v>11</v>
      </c>
      <c r="X921" s="1">
        <v>0</v>
      </c>
      <c r="Y921" s="3">
        <v>45</v>
      </c>
      <c r="Z921" s="1">
        <v>2483</v>
      </c>
      <c r="AA921" s="1">
        <v>1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1</v>
      </c>
      <c r="AK921" s="1">
        <v>796</v>
      </c>
      <c r="AL921" s="1">
        <v>781</v>
      </c>
      <c r="AM921" s="1">
        <v>0</v>
      </c>
    </row>
    <row r="922" spans="1:39" x14ac:dyDescent="0.25">
      <c r="A922" s="4" t="s">
        <v>960</v>
      </c>
      <c r="B922" s="1">
        <v>1</v>
      </c>
      <c r="C922" s="1">
        <v>1</v>
      </c>
      <c r="D922" s="1">
        <v>51</v>
      </c>
      <c r="E922" s="1">
        <v>480</v>
      </c>
      <c r="F922" s="1">
        <v>86</v>
      </c>
      <c r="G922" s="1">
        <v>249</v>
      </c>
      <c r="H922" s="1">
        <v>75</v>
      </c>
      <c r="I922" s="1">
        <v>86</v>
      </c>
      <c r="J922" s="1">
        <v>144</v>
      </c>
      <c r="K922" s="1">
        <v>8</v>
      </c>
      <c r="L922" s="1">
        <v>6</v>
      </c>
      <c r="M922" s="1">
        <v>3</v>
      </c>
      <c r="N922" s="1">
        <v>5</v>
      </c>
      <c r="O922" s="1">
        <v>6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3</v>
      </c>
      <c r="W922" s="1">
        <v>11</v>
      </c>
      <c r="X922" s="1">
        <v>0</v>
      </c>
      <c r="Y922" s="3">
        <v>68</v>
      </c>
      <c r="Z922" s="1">
        <v>2543</v>
      </c>
      <c r="AA922" s="1">
        <v>0</v>
      </c>
      <c r="AB922" s="1">
        <v>0</v>
      </c>
      <c r="AC922" s="1">
        <v>1</v>
      </c>
      <c r="AD922" s="1">
        <v>0</v>
      </c>
      <c r="AE922" s="1">
        <v>0</v>
      </c>
      <c r="AF922" s="1">
        <v>1</v>
      </c>
      <c r="AG922" s="1">
        <v>0</v>
      </c>
      <c r="AH922" s="1">
        <v>0</v>
      </c>
      <c r="AI922" s="1">
        <v>0</v>
      </c>
      <c r="AJ922" s="1">
        <v>0</v>
      </c>
      <c r="AK922" s="1">
        <v>976</v>
      </c>
      <c r="AL922" s="1">
        <v>832</v>
      </c>
      <c r="AM922" s="1">
        <v>0</v>
      </c>
    </row>
    <row r="923" spans="1:39" x14ac:dyDescent="0.25">
      <c r="A923" s="4" t="s">
        <v>961</v>
      </c>
      <c r="B923" s="1">
        <v>0</v>
      </c>
      <c r="C923" s="1">
        <v>1</v>
      </c>
      <c r="D923" s="1">
        <v>51</v>
      </c>
      <c r="E923" s="1">
        <v>517</v>
      </c>
      <c r="F923" s="1">
        <v>12</v>
      </c>
      <c r="G923" s="1">
        <v>54</v>
      </c>
      <c r="H923" s="1">
        <v>16</v>
      </c>
      <c r="I923" s="1">
        <v>6</v>
      </c>
      <c r="J923" s="1">
        <v>120</v>
      </c>
      <c r="K923" s="1">
        <v>2</v>
      </c>
      <c r="L923" s="1">
        <v>7</v>
      </c>
      <c r="M923" s="1">
        <v>4</v>
      </c>
      <c r="N923" s="1">
        <v>7</v>
      </c>
      <c r="O923" s="1">
        <v>5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3</v>
      </c>
      <c r="W923" s="1">
        <v>11</v>
      </c>
      <c r="X923" s="1">
        <v>0</v>
      </c>
      <c r="Y923" s="3">
        <v>58</v>
      </c>
      <c r="Z923" s="1">
        <v>2503</v>
      </c>
      <c r="AA923" s="1">
        <v>0</v>
      </c>
      <c r="AB923" s="1">
        <v>0</v>
      </c>
      <c r="AC923" s="1">
        <v>0</v>
      </c>
      <c r="AD923" s="1">
        <v>1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1</v>
      </c>
      <c r="AK923" s="1">
        <v>605</v>
      </c>
      <c r="AL923" s="1">
        <v>485</v>
      </c>
      <c r="AM923" s="1">
        <v>0</v>
      </c>
    </row>
    <row r="924" spans="1:39" x14ac:dyDescent="0.25">
      <c r="A924" s="4" t="s">
        <v>962</v>
      </c>
      <c r="B924" s="1">
        <v>0</v>
      </c>
      <c r="C924" s="1">
        <v>0</v>
      </c>
      <c r="D924" s="1">
        <v>76</v>
      </c>
      <c r="E924" s="1">
        <v>267</v>
      </c>
      <c r="F924" s="1">
        <v>98</v>
      </c>
      <c r="G924" s="1">
        <v>606</v>
      </c>
      <c r="H924" s="1">
        <v>48</v>
      </c>
      <c r="I924" s="1">
        <v>70</v>
      </c>
      <c r="J924" s="1">
        <v>98</v>
      </c>
      <c r="K924" s="1">
        <v>1</v>
      </c>
      <c r="L924" s="1">
        <v>3</v>
      </c>
      <c r="M924" s="1">
        <v>2</v>
      </c>
      <c r="N924" s="1">
        <v>6</v>
      </c>
      <c r="O924" s="1">
        <v>1</v>
      </c>
      <c r="P924" s="1">
        <v>0</v>
      </c>
      <c r="Q924" s="1">
        <v>0</v>
      </c>
      <c r="R924" s="1">
        <v>1</v>
      </c>
      <c r="S924" s="1">
        <v>0</v>
      </c>
      <c r="T924" s="1">
        <v>0</v>
      </c>
      <c r="U924" s="1">
        <v>0</v>
      </c>
      <c r="V924" s="1">
        <v>3</v>
      </c>
      <c r="W924" s="1">
        <v>11</v>
      </c>
      <c r="X924" s="1">
        <v>1</v>
      </c>
      <c r="Y924" s="3">
        <v>37</v>
      </c>
      <c r="Z924" s="1">
        <v>2556</v>
      </c>
      <c r="AA924" s="1">
        <v>1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1</v>
      </c>
      <c r="AI924" s="1">
        <v>0</v>
      </c>
      <c r="AJ924" s="1">
        <v>0</v>
      </c>
      <c r="AK924" s="1">
        <v>1089</v>
      </c>
      <c r="AL924" s="1">
        <v>991</v>
      </c>
      <c r="AM924" s="1">
        <v>1</v>
      </c>
    </row>
    <row r="925" spans="1:39" x14ac:dyDescent="0.25">
      <c r="A925" s="4" t="s">
        <v>963</v>
      </c>
      <c r="B925" s="1">
        <v>0</v>
      </c>
      <c r="C925" s="1">
        <v>0</v>
      </c>
      <c r="D925" s="1">
        <v>62</v>
      </c>
      <c r="E925" s="1">
        <v>1111</v>
      </c>
      <c r="F925" s="1">
        <v>24</v>
      </c>
      <c r="G925" s="1">
        <v>790</v>
      </c>
      <c r="H925" s="1">
        <v>160</v>
      </c>
      <c r="I925" s="1">
        <v>45</v>
      </c>
      <c r="J925" s="1">
        <v>172</v>
      </c>
      <c r="K925" s="1">
        <v>0</v>
      </c>
      <c r="L925" s="1">
        <v>5</v>
      </c>
      <c r="M925" s="1">
        <v>8</v>
      </c>
      <c r="N925" s="1">
        <v>5</v>
      </c>
      <c r="O925" s="1">
        <v>2</v>
      </c>
      <c r="P925" s="1">
        <v>0</v>
      </c>
      <c r="Q925" s="1">
        <v>1</v>
      </c>
      <c r="R925" s="1">
        <v>1</v>
      </c>
      <c r="S925" s="1">
        <v>1</v>
      </c>
      <c r="T925" s="1">
        <v>0</v>
      </c>
      <c r="U925" s="1">
        <v>0</v>
      </c>
      <c r="V925" s="1">
        <v>3</v>
      </c>
      <c r="W925" s="1">
        <v>11</v>
      </c>
      <c r="X925" s="1">
        <v>1</v>
      </c>
      <c r="Y925" s="3">
        <v>67</v>
      </c>
      <c r="Z925" s="1">
        <v>2641</v>
      </c>
      <c r="AA925" s="1">
        <v>0</v>
      </c>
      <c r="AB925" s="1">
        <v>0</v>
      </c>
      <c r="AC925" s="1">
        <v>0</v>
      </c>
      <c r="AD925" s="1">
        <v>1</v>
      </c>
      <c r="AE925" s="1">
        <v>0</v>
      </c>
      <c r="AF925" s="1">
        <v>0</v>
      </c>
      <c r="AG925" s="1">
        <v>0</v>
      </c>
      <c r="AH925" s="1">
        <v>1</v>
      </c>
      <c r="AI925" s="1">
        <v>0</v>
      </c>
      <c r="AJ925" s="1">
        <v>0</v>
      </c>
      <c r="AK925" s="1">
        <v>2130</v>
      </c>
      <c r="AL925" s="1">
        <v>1958</v>
      </c>
      <c r="AM925" s="1">
        <v>3</v>
      </c>
    </row>
    <row r="926" spans="1:39" x14ac:dyDescent="0.25">
      <c r="A926" s="4" t="s">
        <v>964</v>
      </c>
      <c r="B926" s="1">
        <v>0</v>
      </c>
      <c r="C926" s="1">
        <v>0</v>
      </c>
      <c r="D926" s="1">
        <v>86</v>
      </c>
      <c r="E926" s="1">
        <v>7</v>
      </c>
      <c r="F926" s="1">
        <v>7</v>
      </c>
      <c r="G926" s="1">
        <v>14</v>
      </c>
      <c r="H926" s="1">
        <v>7</v>
      </c>
      <c r="I926" s="1">
        <v>16</v>
      </c>
      <c r="J926" s="1">
        <v>15</v>
      </c>
      <c r="K926" s="1">
        <v>3</v>
      </c>
      <c r="L926" s="1">
        <v>2</v>
      </c>
      <c r="M926" s="1">
        <v>1</v>
      </c>
      <c r="N926" s="1">
        <v>3</v>
      </c>
      <c r="O926" s="1">
        <v>7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3</v>
      </c>
      <c r="W926" s="1">
        <v>11</v>
      </c>
      <c r="X926" s="1">
        <v>0</v>
      </c>
      <c r="Y926" s="3">
        <v>34</v>
      </c>
      <c r="Z926" s="1">
        <v>2713</v>
      </c>
      <c r="AA926" s="1">
        <v>0</v>
      </c>
      <c r="AB926" s="1">
        <v>0</v>
      </c>
      <c r="AC926" s="1">
        <v>1</v>
      </c>
      <c r="AD926" s="1">
        <v>0</v>
      </c>
      <c r="AE926" s="1">
        <v>0</v>
      </c>
      <c r="AF926" s="1">
        <v>0</v>
      </c>
      <c r="AG926" s="1">
        <v>1</v>
      </c>
      <c r="AH926" s="1">
        <v>0</v>
      </c>
      <c r="AI926" s="1">
        <v>0</v>
      </c>
      <c r="AJ926" s="1">
        <v>0</v>
      </c>
      <c r="AK926" s="1">
        <v>51</v>
      </c>
      <c r="AL926" s="1">
        <v>36</v>
      </c>
      <c r="AM926" s="1">
        <v>0</v>
      </c>
    </row>
    <row r="927" spans="1:39" x14ac:dyDescent="0.25">
      <c r="A927" s="4" t="s">
        <v>965</v>
      </c>
      <c r="B927" s="1">
        <v>0</v>
      </c>
      <c r="C927" s="1">
        <v>0</v>
      </c>
      <c r="D927" s="1">
        <v>60</v>
      </c>
      <c r="E927" s="1">
        <v>1166</v>
      </c>
      <c r="F927" s="1">
        <v>0</v>
      </c>
      <c r="G927" s="1">
        <v>48</v>
      </c>
      <c r="H927" s="1">
        <v>0</v>
      </c>
      <c r="I927" s="1">
        <v>0</v>
      </c>
      <c r="J927" s="1">
        <v>36</v>
      </c>
      <c r="K927" s="1">
        <v>1</v>
      </c>
      <c r="L927" s="1">
        <v>4</v>
      </c>
      <c r="M927" s="1">
        <v>4</v>
      </c>
      <c r="N927" s="1">
        <v>10</v>
      </c>
      <c r="O927" s="1">
        <v>8</v>
      </c>
      <c r="P927" s="1">
        <v>0</v>
      </c>
      <c r="Q927" s="1">
        <v>1</v>
      </c>
      <c r="R927" s="1">
        <v>1</v>
      </c>
      <c r="S927" s="1">
        <v>0</v>
      </c>
      <c r="T927" s="1">
        <v>0</v>
      </c>
      <c r="U927" s="1">
        <v>0</v>
      </c>
      <c r="V927" s="1">
        <v>3</v>
      </c>
      <c r="W927" s="1">
        <v>11</v>
      </c>
      <c r="X927" s="1">
        <v>0</v>
      </c>
      <c r="Y927" s="3">
        <v>33</v>
      </c>
      <c r="Z927" s="1">
        <v>2795</v>
      </c>
      <c r="AA927" s="1">
        <v>0</v>
      </c>
      <c r="AB927" s="1">
        <v>1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1</v>
      </c>
      <c r="AK927" s="1">
        <v>1214</v>
      </c>
      <c r="AL927" s="1">
        <v>1178</v>
      </c>
      <c r="AM927" s="1">
        <v>2</v>
      </c>
    </row>
    <row r="928" spans="1:39" x14ac:dyDescent="0.25">
      <c r="A928" s="4" t="s">
        <v>966</v>
      </c>
      <c r="B928" s="1">
        <v>0</v>
      </c>
      <c r="C928" s="1">
        <v>1</v>
      </c>
      <c r="D928" s="1">
        <v>56</v>
      </c>
      <c r="E928" s="1">
        <v>261</v>
      </c>
      <c r="F928" s="1">
        <v>42</v>
      </c>
      <c r="G928" s="1">
        <v>144</v>
      </c>
      <c r="H928" s="1">
        <v>55</v>
      </c>
      <c r="I928" s="1">
        <v>48</v>
      </c>
      <c r="J928" s="1">
        <v>133</v>
      </c>
      <c r="K928" s="1">
        <v>3</v>
      </c>
      <c r="L928" s="1">
        <v>4</v>
      </c>
      <c r="M928" s="1">
        <v>4</v>
      </c>
      <c r="N928" s="1">
        <v>9</v>
      </c>
      <c r="O928" s="1">
        <v>3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3</v>
      </c>
      <c r="W928" s="1">
        <v>11</v>
      </c>
      <c r="X928" s="1">
        <v>0</v>
      </c>
      <c r="Y928" s="3">
        <v>38</v>
      </c>
      <c r="Z928" s="1">
        <v>2292</v>
      </c>
      <c r="AA928" s="1">
        <v>0</v>
      </c>
      <c r="AB928" s="1">
        <v>1</v>
      </c>
      <c r="AC928" s="1">
        <v>0</v>
      </c>
      <c r="AD928" s="1">
        <v>0</v>
      </c>
      <c r="AE928" s="1">
        <v>0</v>
      </c>
      <c r="AF928" s="1">
        <v>1</v>
      </c>
      <c r="AG928" s="1">
        <v>0</v>
      </c>
      <c r="AH928" s="1">
        <v>0</v>
      </c>
      <c r="AI928" s="1">
        <v>0</v>
      </c>
      <c r="AJ928" s="1">
        <v>0</v>
      </c>
      <c r="AK928" s="1">
        <v>550</v>
      </c>
      <c r="AL928" s="1">
        <v>417</v>
      </c>
      <c r="AM928" s="1">
        <v>0</v>
      </c>
    </row>
    <row r="929" spans="1:39" x14ac:dyDescent="0.25">
      <c r="A929" s="4" t="s">
        <v>967</v>
      </c>
      <c r="B929" s="1">
        <v>1</v>
      </c>
      <c r="C929" s="1">
        <v>1</v>
      </c>
      <c r="D929" s="1">
        <v>83</v>
      </c>
      <c r="E929" s="1">
        <v>135</v>
      </c>
      <c r="F929" s="1">
        <v>25</v>
      </c>
      <c r="G929" s="1">
        <v>51</v>
      </c>
      <c r="H929" s="1">
        <v>23</v>
      </c>
      <c r="I929" s="1">
        <v>25</v>
      </c>
      <c r="J929" s="1">
        <v>46</v>
      </c>
      <c r="K929" s="1">
        <v>2</v>
      </c>
      <c r="L929" s="1">
        <v>4</v>
      </c>
      <c r="M929" s="1">
        <v>2</v>
      </c>
      <c r="N929" s="1">
        <v>5</v>
      </c>
      <c r="O929" s="1">
        <v>3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3</v>
      </c>
      <c r="W929" s="1">
        <v>11</v>
      </c>
      <c r="X929" s="1">
        <v>0</v>
      </c>
      <c r="Y929" s="3">
        <v>41</v>
      </c>
      <c r="Z929" s="1">
        <v>2431</v>
      </c>
      <c r="AA929" s="1">
        <v>1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1</v>
      </c>
      <c r="AI929" s="1">
        <v>0</v>
      </c>
      <c r="AJ929" s="1">
        <v>0</v>
      </c>
      <c r="AK929" s="1">
        <v>259</v>
      </c>
      <c r="AL929" s="1">
        <v>213</v>
      </c>
      <c r="AM929" s="1">
        <v>0</v>
      </c>
    </row>
    <row r="930" spans="1:39" x14ac:dyDescent="0.25">
      <c r="A930" s="4" t="s">
        <v>968</v>
      </c>
      <c r="B930" s="1">
        <v>1</v>
      </c>
      <c r="C930" s="1">
        <v>0</v>
      </c>
      <c r="D930" s="1">
        <v>92</v>
      </c>
      <c r="E930" s="1">
        <v>6</v>
      </c>
      <c r="F930" s="1">
        <v>2</v>
      </c>
      <c r="G930" s="1">
        <v>18</v>
      </c>
      <c r="H930" s="1">
        <v>2</v>
      </c>
      <c r="I930" s="1">
        <v>8</v>
      </c>
      <c r="J930" s="1">
        <v>14</v>
      </c>
      <c r="K930" s="1">
        <v>1</v>
      </c>
      <c r="L930" s="1">
        <v>2</v>
      </c>
      <c r="M930" s="1">
        <v>0</v>
      </c>
      <c r="N930" s="1">
        <v>3</v>
      </c>
      <c r="O930" s="1">
        <v>4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3</v>
      </c>
      <c r="W930" s="1">
        <v>11</v>
      </c>
      <c r="X930" s="1">
        <v>0</v>
      </c>
      <c r="Y930" s="3">
        <v>43</v>
      </c>
      <c r="Z930" s="1">
        <v>2364</v>
      </c>
      <c r="AA930" s="1">
        <v>0</v>
      </c>
      <c r="AB930" s="1">
        <v>0</v>
      </c>
      <c r="AC930" s="1">
        <v>0</v>
      </c>
      <c r="AD930" s="1">
        <v>1</v>
      </c>
      <c r="AE930" s="1">
        <v>0</v>
      </c>
      <c r="AF930" s="1">
        <v>0</v>
      </c>
      <c r="AG930" s="1">
        <v>0</v>
      </c>
      <c r="AH930" s="1">
        <v>1</v>
      </c>
      <c r="AI930" s="1">
        <v>0</v>
      </c>
      <c r="AJ930" s="1">
        <v>0</v>
      </c>
      <c r="AK930" s="1">
        <v>36</v>
      </c>
      <c r="AL930" s="1">
        <v>22</v>
      </c>
      <c r="AM930" s="1">
        <v>0</v>
      </c>
    </row>
    <row r="931" spans="1:39" x14ac:dyDescent="0.25">
      <c r="A931" s="4" t="s">
        <v>969</v>
      </c>
      <c r="B931" s="1">
        <v>0</v>
      </c>
      <c r="C931" s="1">
        <v>1</v>
      </c>
      <c r="D931" s="1">
        <v>31</v>
      </c>
      <c r="E931" s="1">
        <v>711</v>
      </c>
      <c r="F931" s="1">
        <v>28</v>
      </c>
      <c r="G931" s="1">
        <v>142</v>
      </c>
      <c r="H931" s="1">
        <v>49</v>
      </c>
      <c r="I931" s="1">
        <v>18</v>
      </c>
      <c r="J931" s="1">
        <v>47</v>
      </c>
      <c r="K931" s="1">
        <v>2</v>
      </c>
      <c r="L931" s="1">
        <v>3</v>
      </c>
      <c r="M931" s="1">
        <v>2</v>
      </c>
      <c r="N931" s="1">
        <v>9</v>
      </c>
      <c r="O931" s="1">
        <v>8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3</v>
      </c>
      <c r="W931" s="1">
        <v>11</v>
      </c>
      <c r="X931" s="1">
        <v>0</v>
      </c>
      <c r="Y931" s="3">
        <v>45</v>
      </c>
      <c r="Z931" s="1">
        <v>2795</v>
      </c>
      <c r="AA931" s="1">
        <v>1</v>
      </c>
      <c r="AB931" s="1">
        <v>0</v>
      </c>
      <c r="AC931" s="1">
        <v>0</v>
      </c>
      <c r="AD931" s="1">
        <v>0</v>
      </c>
      <c r="AE931" s="1">
        <v>0</v>
      </c>
      <c r="AF931" s="1">
        <v>1</v>
      </c>
      <c r="AG931" s="1">
        <v>0</v>
      </c>
      <c r="AH931" s="1">
        <v>0</v>
      </c>
      <c r="AI931" s="1">
        <v>0</v>
      </c>
      <c r="AJ931" s="1">
        <v>0</v>
      </c>
      <c r="AK931" s="1">
        <v>948</v>
      </c>
      <c r="AL931" s="1">
        <v>901</v>
      </c>
      <c r="AM931" s="1">
        <v>0</v>
      </c>
    </row>
    <row r="932" spans="1:39" x14ac:dyDescent="0.25">
      <c r="A932" s="4" t="s">
        <v>970</v>
      </c>
      <c r="B932" s="1">
        <v>1</v>
      </c>
      <c r="C932" s="1">
        <v>0</v>
      </c>
      <c r="D932" s="1">
        <v>80</v>
      </c>
      <c r="E932" s="1">
        <v>11</v>
      </c>
      <c r="F932" s="1">
        <v>0</v>
      </c>
      <c r="G932" s="1">
        <v>13</v>
      </c>
      <c r="H932" s="1">
        <v>2</v>
      </c>
      <c r="I932" s="1">
        <v>4</v>
      </c>
      <c r="J932" s="1">
        <v>11</v>
      </c>
      <c r="K932" s="1">
        <v>1</v>
      </c>
      <c r="L932" s="1">
        <v>2</v>
      </c>
      <c r="M932" s="1">
        <v>0</v>
      </c>
      <c r="N932" s="1">
        <v>3</v>
      </c>
      <c r="O932" s="1">
        <v>4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3</v>
      </c>
      <c r="W932" s="1">
        <v>11</v>
      </c>
      <c r="X932" s="1">
        <v>0</v>
      </c>
      <c r="Y932" s="3">
        <v>41</v>
      </c>
      <c r="Z932" s="1">
        <v>2209</v>
      </c>
      <c r="AA932" s="1">
        <v>0</v>
      </c>
      <c r="AB932" s="1">
        <v>0</v>
      </c>
      <c r="AC932" s="1">
        <v>0</v>
      </c>
      <c r="AD932" s="1">
        <v>1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1</v>
      </c>
      <c r="AK932" s="1">
        <v>30</v>
      </c>
      <c r="AL932" s="1">
        <v>19</v>
      </c>
      <c r="AM932" s="1">
        <v>0</v>
      </c>
    </row>
    <row r="933" spans="1:39" x14ac:dyDescent="0.25">
      <c r="A933" s="4" t="s">
        <v>971</v>
      </c>
      <c r="B933" s="1">
        <v>1</v>
      </c>
      <c r="C933" s="1">
        <v>1</v>
      </c>
      <c r="D933" s="1">
        <v>39</v>
      </c>
      <c r="E933" s="1">
        <v>42</v>
      </c>
      <c r="F933" s="1">
        <v>0</v>
      </c>
      <c r="G933" s="1">
        <v>17</v>
      </c>
      <c r="H933" s="1">
        <v>0</v>
      </c>
      <c r="I933" s="1">
        <v>0</v>
      </c>
      <c r="J933" s="1">
        <v>18</v>
      </c>
      <c r="K933" s="1">
        <v>3</v>
      </c>
      <c r="L933" s="1">
        <v>2</v>
      </c>
      <c r="M933" s="1">
        <v>1</v>
      </c>
      <c r="N933" s="1">
        <v>3</v>
      </c>
      <c r="O933" s="1">
        <v>5</v>
      </c>
      <c r="P933" s="1">
        <v>1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3</v>
      </c>
      <c r="W933" s="1">
        <v>11</v>
      </c>
      <c r="X933" s="1">
        <v>0</v>
      </c>
      <c r="Y933" s="3">
        <v>44</v>
      </c>
      <c r="Z933" s="1">
        <v>2211</v>
      </c>
      <c r="AA933" s="1">
        <v>0</v>
      </c>
      <c r="AB933" s="1">
        <v>0</v>
      </c>
      <c r="AC933" s="1">
        <v>0</v>
      </c>
      <c r="AD933" s="1">
        <v>1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1</v>
      </c>
      <c r="AK933" s="1">
        <v>59</v>
      </c>
      <c r="AL933" s="1">
        <v>41</v>
      </c>
      <c r="AM933" s="1">
        <v>1</v>
      </c>
    </row>
    <row r="934" spans="1:39" x14ac:dyDescent="0.25">
      <c r="A934" s="4" t="s">
        <v>972</v>
      </c>
      <c r="B934" s="1">
        <v>1</v>
      </c>
      <c r="C934" s="1">
        <v>1</v>
      </c>
      <c r="D934" s="1">
        <v>20</v>
      </c>
      <c r="E934" s="1">
        <v>79</v>
      </c>
      <c r="F934" s="1">
        <v>7</v>
      </c>
      <c r="G934" s="1">
        <v>58</v>
      </c>
      <c r="H934" s="1">
        <v>6</v>
      </c>
      <c r="I934" s="1">
        <v>3</v>
      </c>
      <c r="J934" s="1">
        <v>18</v>
      </c>
      <c r="K934" s="1">
        <v>4</v>
      </c>
      <c r="L934" s="1">
        <v>3</v>
      </c>
      <c r="M934" s="1">
        <v>1</v>
      </c>
      <c r="N934" s="1">
        <v>4</v>
      </c>
      <c r="O934" s="1">
        <v>6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3</v>
      </c>
      <c r="W934" s="1">
        <v>11</v>
      </c>
      <c r="X934" s="1">
        <v>1</v>
      </c>
      <c r="Y934" s="3">
        <v>47</v>
      </c>
      <c r="Z934" s="1">
        <v>2675</v>
      </c>
      <c r="AA934" s="1">
        <v>1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1</v>
      </c>
      <c r="AJ934" s="1">
        <v>0</v>
      </c>
      <c r="AK934" s="1">
        <v>153</v>
      </c>
      <c r="AL934" s="1">
        <v>135</v>
      </c>
      <c r="AM934" s="1">
        <v>0</v>
      </c>
    </row>
    <row r="935" spans="1:39" x14ac:dyDescent="0.25">
      <c r="A935" s="4" t="s">
        <v>973</v>
      </c>
      <c r="B935" s="1">
        <v>2</v>
      </c>
      <c r="C935" s="1">
        <v>0</v>
      </c>
      <c r="D935" s="1">
        <v>53</v>
      </c>
      <c r="E935" s="1">
        <v>20</v>
      </c>
      <c r="F935" s="1">
        <v>6</v>
      </c>
      <c r="G935" s="1">
        <v>43</v>
      </c>
      <c r="H935" s="1">
        <v>19</v>
      </c>
      <c r="I935" s="1">
        <v>5</v>
      </c>
      <c r="J935" s="1">
        <v>38</v>
      </c>
      <c r="K935" s="1">
        <v>1</v>
      </c>
      <c r="L935" s="1">
        <v>3</v>
      </c>
      <c r="M935" s="1">
        <v>1</v>
      </c>
      <c r="N935" s="1">
        <v>2</v>
      </c>
      <c r="O935" s="1">
        <v>8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3</v>
      </c>
      <c r="W935" s="1">
        <v>11</v>
      </c>
      <c r="X935" s="1">
        <v>0</v>
      </c>
      <c r="Y935" s="3">
        <v>49</v>
      </c>
      <c r="Z935" s="1">
        <v>2573</v>
      </c>
      <c r="AA935" s="1">
        <v>0</v>
      </c>
      <c r="AB935" s="1">
        <v>0</v>
      </c>
      <c r="AC935" s="1">
        <v>1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1</v>
      </c>
      <c r="AK935" s="1">
        <v>93</v>
      </c>
      <c r="AL935" s="1">
        <v>55</v>
      </c>
      <c r="AM935" s="1">
        <v>0</v>
      </c>
    </row>
    <row r="936" spans="1:39" x14ac:dyDescent="0.25">
      <c r="A936" s="4" t="s">
        <v>974</v>
      </c>
      <c r="B936" s="1">
        <v>1</v>
      </c>
      <c r="C936" s="1">
        <v>1</v>
      </c>
      <c r="D936" s="1">
        <v>84</v>
      </c>
      <c r="E936" s="1">
        <v>30</v>
      </c>
      <c r="F936" s="1">
        <v>0</v>
      </c>
      <c r="G936" s="1">
        <v>8</v>
      </c>
      <c r="H936" s="1">
        <v>2</v>
      </c>
      <c r="I936" s="1">
        <v>0</v>
      </c>
      <c r="J936" s="1">
        <v>14</v>
      </c>
      <c r="K936" s="1">
        <v>1</v>
      </c>
      <c r="L936" s="1">
        <v>1</v>
      </c>
      <c r="M936" s="1">
        <v>1</v>
      </c>
      <c r="N936" s="1">
        <v>2</v>
      </c>
      <c r="O936" s="1">
        <v>6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3</v>
      </c>
      <c r="W936" s="1">
        <v>11</v>
      </c>
      <c r="X936" s="1">
        <v>0</v>
      </c>
      <c r="Y936" s="3">
        <v>44</v>
      </c>
      <c r="Z936" s="1">
        <v>2208</v>
      </c>
      <c r="AA936" s="1">
        <v>0</v>
      </c>
      <c r="AB936" s="1">
        <v>0</v>
      </c>
      <c r="AC936" s="1">
        <v>0</v>
      </c>
      <c r="AD936" s="1">
        <v>1</v>
      </c>
      <c r="AE936" s="1">
        <v>0</v>
      </c>
      <c r="AF936" s="1">
        <v>0</v>
      </c>
      <c r="AG936" s="1">
        <v>0</v>
      </c>
      <c r="AH936" s="1">
        <v>0</v>
      </c>
      <c r="AI936" s="1">
        <v>1</v>
      </c>
      <c r="AJ936" s="1">
        <v>0</v>
      </c>
      <c r="AK936" s="1">
        <v>40</v>
      </c>
      <c r="AL936" s="1">
        <v>26</v>
      </c>
      <c r="AM936" s="1">
        <v>0</v>
      </c>
    </row>
    <row r="937" spans="1:39" x14ac:dyDescent="0.25">
      <c r="A937" s="4" t="s">
        <v>975</v>
      </c>
      <c r="B937" s="1">
        <v>1</v>
      </c>
      <c r="C937" s="1">
        <v>1</v>
      </c>
      <c r="D937" s="1">
        <v>50</v>
      </c>
      <c r="E937" s="1">
        <v>20</v>
      </c>
      <c r="F937" s="1">
        <v>2</v>
      </c>
      <c r="G937" s="1">
        <v>23</v>
      </c>
      <c r="H937" s="1">
        <v>3</v>
      </c>
      <c r="I937" s="1">
        <v>1</v>
      </c>
      <c r="J937" s="1">
        <v>4</v>
      </c>
      <c r="K937" s="1">
        <v>5</v>
      </c>
      <c r="L937" s="1">
        <v>3</v>
      </c>
      <c r="M937" s="1">
        <v>0</v>
      </c>
      <c r="N937" s="1">
        <v>4</v>
      </c>
      <c r="O937" s="1">
        <v>8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3</v>
      </c>
      <c r="W937" s="1">
        <v>11</v>
      </c>
      <c r="X937" s="1">
        <v>0</v>
      </c>
      <c r="Y937" s="3">
        <v>44</v>
      </c>
      <c r="Z937" s="1">
        <v>2663</v>
      </c>
      <c r="AA937" s="1">
        <v>0</v>
      </c>
      <c r="AB937" s="1">
        <v>1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1</v>
      </c>
      <c r="AK937" s="1">
        <v>49</v>
      </c>
      <c r="AL937" s="1">
        <v>45</v>
      </c>
      <c r="AM937" s="1">
        <v>0</v>
      </c>
    </row>
    <row r="938" spans="1:39" x14ac:dyDescent="0.25">
      <c r="A938" s="4" t="s">
        <v>976</v>
      </c>
      <c r="B938" s="1">
        <v>0</v>
      </c>
      <c r="C938" s="1">
        <v>1</v>
      </c>
      <c r="D938" s="1">
        <v>96</v>
      </c>
      <c r="E938" s="1">
        <v>115</v>
      </c>
      <c r="F938" s="1">
        <v>27</v>
      </c>
      <c r="G938" s="1">
        <v>44</v>
      </c>
      <c r="H938" s="1">
        <v>4</v>
      </c>
      <c r="I938" s="1">
        <v>146</v>
      </c>
      <c r="J938" s="1">
        <v>139</v>
      </c>
      <c r="K938" s="1">
        <v>3</v>
      </c>
      <c r="L938" s="1">
        <v>5</v>
      </c>
      <c r="M938" s="1">
        <v>2</v>
      </c>
      <c r="N938" s="1">
        <v>6</v>
      </c>
      <c r="O938" s="1">
        <v>5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3</v>
      </c>
      <c r="W938" s="1">
        <v>11</v>
      </c>
      <c r="X938" s="1">
        <v>1</v>
      </c>
      <c r="Y938" s="3">
        <v>55</v>
      </c>
      <c r="Z938" s="1">
        <v>2734</v>
      </c>
      <c r="AA938" s="1">
        <v>0</v>
      </c>
      <c r="AB938" s="1">
        <v>1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1</v>
      </c>
      <c r="AI938" s="1">
        <v>0</v>
      </c>
      <c r="AJ938" s="1">
        <v>0</v>
      </c>
      <c r="AK938" s="1">
        <v>336</v>
      </c>
      <c r="AL938" s="1">
        <v>197</v>
      </c>
      <c r="AM938" s="1">
        <v>0</v>
      </c>
    </row>
    <row r="939" spans="1:39" x14ac:dyDescent="0.25">
      <c r="A939" s="4" t="s">
        <v>977</v>
      </c>
      <c r="B939" s="1">
        <v>0</v>
      </c>
      <c r="C939" s="1">
        <v>1</v>
      </c>
      <c r="D939" s="1">
        <v>94</v>
      </c>
      <c r="E939" s="1">
        <v>263</v>
      </c>
      <c r="F939" s="1">
        <v>5</v>
      </c>
      <c r="G939" s="1">
        <v>233</v>
      </c>
      <c r="H939" s="1">
        <v>69</v>
      </c>
      <c r="I939" s="1">
        <v>41</v>
      </c>
      <c r="J939" s="1">
        <v>83</v>
      </c>
      <c r="K939" s="1">
        <v>4</v>
      </c>
      <c r="L939" s="1">
        <v>5</v>
      </c>
      <c r="M939" s="1">
        <v>5</v>
      </c>
      <c r="N939" s="1">
        <v>8</v>
      </c>
      <c r="O939" s="1">
        <v>5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3</v>
      </c>
      <c r="W939" s="1">
        <v>11</v>
      </c>
      <c r="X939" s="1">
        <v>0</v>
      </c>
      <c r="Y939" s="3">
        <v>68</v>
      </c>
      <c r="Z939" s="1">
        <v>2840</v>
      </c>
      <c r="AA939" s="1">
        <v>0</v>
      </c>
      <c r="AB939" s="1">
        <v>0</v>
      </c>
      <c r="AC939" s="1">
        <v>1</v>
      </c>
      <c r="AD939" s="1">
        <v>0</v>
      </c>
      <c r="AE939" s="1">
        <v>0</v>
      </c>
      <c r="AF939" s="1">
        <v>0</v>
      </c>
      <c r="AG939" s="1">
        <v>0</v>
      </c>
      <c r="AH939" s="1">
        <v>1</v>
      </c>
      <c r="AI939" s="1">
        <v>0</v>
      </c>
      <c r="AJ939" s="1">
        <v>0</v>
      </c>
      <c r="AK939" s="1">
        <v>611</v>
      </c>
      <c r="AL939" s="1">
        <v>528</v>
      </c>
      <c r="AM939" s="1">
        <v>0</v>
      </c>
    </row>
    <row r="940" spans="1:39" x14ac:dyDescent="0.25">
      <c r="A940" s="4" t="s">
        <v>978</v>
      </c>
      <c r="B940" s="1">
        <v>1</v>
      </c>
      <c r="C940" s="1">
        <v>1</v>
      </c>
      <c r="D940" s="1">
        <v>25</v>
      </c>
      <c r="E940" s="1">
        <v>69</v>
      </c>
      <c r="F940" s="1">
        <v>2</v>
      </c>
      <c r="G940" s="1">
        <v>15</v>
      </c>
      <c r="H940" s="1">
        <v>2</v>
      </c>
      <c r="I940" s="1">
        <v>2</v>
      </c>
      <c r="J940" s="1">
        <v>6</v>
      </c>
      <c r="K940" s="1">
        <v>2</v>
      </c>
      <c r="L940" s="1">
        <v>2</v>
      </c>
      <c r="M940" s="1">
        <v>0</v>
      </c>
      <c r="N940" s="1">
        <v>4</v>
      </c>
      <c r="O940" s="1">
        <v>5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3</v>
      </c>
      <c r="W940" s="1">
        <v>11</v>
      </c>
      <c r="X940" s="1">
        <v>0</v>
      </c>
      <c r="Y940" s="3">
        <v>47</v>
      </c>
      <c r="Z940" s="1">
        <v>2212</v>
      </c>
      <c r="AA940" s="1">
        <v>0</v>
      </c>
      <c r="AB940" s="1">
        <v>1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1</v>
      </c>
      <c r="AI940" s="1">
        <v>0</v>
      </c>
      <c r="AJ940" s="1">
        <v>0</v>
      </c>
      <c r="AK940" s="1">
        <v>90</v>
      </c>
      <c r="AL940" s="1">
        <v>84</v>
      </c>
      <c r="AM940" s="1">
        <v>0</v>
      </c>
    </row>
    <row r="941" spans="1:39" x14ac:dyDescent="0.25">
      <c r="A941" s="4" t="s">
        <v>979</v>
      </c>
      <c r="B941" s="1">
        <v>0</v>
      </c>
      <c r="C941" s="1">
        <v>1</v>
      </c>
      <c r="D941" s="1">
        <v>48</v>
      </c>
      <c r="E941" s="1">
        <v>267</v>
      </c>
      <c r="F941" s="1">
        <v>3</v>
      </c>
      <c r="G941" s="1">
        <v>30</v>
      </c>
      <c r="H941" s="1">
        <v>4</v>
      </c>
      <c r="I941" s="1">
        <v>0</v>
      </c>
      <c r="J941" s="1">
        <v>57</v>
      </c>
      <c r="K941" s="1">
        <v>4</v>
      </c>
      <c r="L941" s="1">
        <v>5</v>
      </c>
      <c r="M941" s="1">
        <v>2</v>
      </c>
      <c r="N941" s="1">
        <v>5</v>
      </c>
      <c r="O941" s="1">
        <v>6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3</v>
      </c>
      <c r="W941" s="1">
        <v>11</v>
      </c>
      <c r="X941" s="1">
        <v>0</v>
      </c>
      <c r="Y941" s="3">
        <v>63</v>
      </c>
      <c r="Z941" s="1">
        <v>2587</v>
      </c>
      <c r="AA941" s="1">
        <v>1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1</v>
      </c>
      <c r="AK941" s="1">
        <v>304</v>
      </c>
      <c r="AL941" s="1">
        <v>247</v>
      </c>
      <c r="AM941" s="1">
        <v>0</v>
      </c>
    </row>
    <row r="942" spans="1:39" x14ac:dyDescent="0.25">
      <c r="A942" s="4" t="s">
        <v>980</v>
      </c>
      <c r="B942" s="1">
        <v>0</v>
      </c>
      <c r="C942" s="1">
        <v>1</v>
      </c>
      <c r="D942" s="1">
        <v>65</v>
      </c>
      <c r="E942" s="1">
        <v>561</v>
      </c>
      <c r="F942" s="1">
        <v>85</v>
      </c>
      <c r="G942" s="1">
        <v>171</v>
      </c>
      <c r="H942" s="1">
        <v>25</v>
      </c>
      <c r="I942" s="1">
        <v>123</v>
      </c>
      <c r="J942" s="1">
        <v>114</v>
      </c>
      <c r="K942" s="1">
        <v>2</v>
      </c>
      <c r="L942" s="1">
        <v>4</v>
      </c>
      <c r="M942" s="1">
        <v>7</v>
      </c>
      <c r="N942" s="1">
        <v>13</v>
      </c>
      <c r="O942" s="1">
        <v>2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3</v>
      </c>
      <c r="W942" s="1">
        <v>11</v>
      </c>
      <c r="X942" s="1">
        <v>0</v>
      </c>
      <c r="Y942" s="3">
        <v>53</v>
      </c>
      <c r="Z942" s="1">
        <v>2805</v>
      </c>
      <c r="AA942" s="1">
        <v>1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1</v>
      </c>
      <c r="AI942" s="1">
        <v>0</v>
      </c>
      <c r="AJ942" s="1">
        <v>0</v>
      </c>
      <c r="AK942" s="1">
        <v>965</v>
      </c>
      <c r="AL942" s="1">
        <v>851</v>
      </c>
      <c r="AM942" s="1">
        <v>0</v>
      </c>
    </row>
    <row r="943" spans="1:39" x14ac:dyDescent="0.25">
      <c r="A943" s="4" t="s">
        <v>981</v>
      </c>
      <c r="B943" s="1">
        <v>0</v>
      </c>
      <c r="C943" s="1">
        <v>1</v>
      </c>
      <c r="D943" s="1">
        <v>69</v>
      </c>
      <c r="E943" s="1">
        <v>492</v>
      </c>
      <c r="F943" s="1">
        <v>0</v>
      </c>
      <c r="G943" s="1">
        <v>37</v>
      </c>
      <c r="H943" s="1">
        <v>7</v>
      </c>
      <c r="I943" s="1">
        <v>0</v>
      </c>
      <c r="J943" s="1">
        <v>42</v>
      </c>
      <c r="K943" s="1">
        <v>3</v>
      </c>
      <c r="L943" s="1">
        <v>6</v>
      </c>
      <c r="M943" s="1">
        <v>3</v>
      </c>
      <c r="N943" s="1">
        <v>8</v>
      </c>
      <c r="O943" s="1">
        <v>5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3</v>
      </c>
      <c r="W943" s="1">
        <v>11</v>
      </c>
      <c r="X943" s="1">
        <v>0</v>
      </c>
      <c r="Y943" s="3">
        <v>58</v>
      </c>
      <c r="Z943" s="1">
        <v>2212</v>
      </c>
      <c r="AA943" s="1">
        <v>0</v>
      </c>
      <c r="AB943" s="1">
        <v>0</v>
      </c>
      <c r="AC943" s="1">
        <v>1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1</v>
      </c>
      <c r="AK943" s="1">
        <v>536</v>
      </c>
      <c r="AL943" s="1">
        <v>494</v>
      </c>
      <c r="AM943" s="1">
        <v>0</v>
      </c>
    </row>
    <row r="944" spans="1:39" x14ac:dyDescent="0.25">
      <c r="A944" s="4" t="s">
        <v>982</v>
      </c>
      <c r="B944" s="1">
        <v>1</v>
      </c>
      <c r="C944" s="1">
        <v>0</v>
      </c>
      <c r="D944" s="1">
        <v>12</v>
      </c>
      <c r="E944" s="1">
        <v>14</v>
      </c>
      <c r="F944" s="1">
        <v>7</v>
      </c>
      <c r="G944" s="1">
        <v>9</v>
      </c>
      <c r="H944" s="1">
        <v>6</v>
      </c>
      <c r="I944" s="1">
        <v>16</v>
      </c>
      <c r="J944" s="1">
        <v>12</v>
      </c>
      <c r="K944" s="1">
        <v>2</v>
      </c>
      <c r="L944" s="1">
        <v>2</v>
      </c>
      <c r="M944" s="1">
        <v>0</v>
      </c>
      <c r="N944" s="1">
        <v>3</v>
      </c>
      <c r="O944" s="1">
        <v>6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3</v>
      </c>
      <c r="W944" s="1">
        <v>11</v>
      </c>
      <c r="X944" s="1">
        <v>1</v>
      </c>
      <c r="Y944" s="3">
        <v>51</v>
      </c>
      <c r="Z944" s="1">
        <v>2705</v>
      </c>
      <c r="AA944" s="1">
        <v>0</v>
      </c>
      <c r="AB944" s="1">
        <v>0</v>
      </c>
      <c r="AC944" s="1">
        <v>0</v>
      </c>
      <c r="AD944" s="1">
        <v>1</v>
      </c>
      <c r="AE944" s="1">
        <v>0</v>
      </c>
      <c r="AF944" s="1">
        <v>0</v>
      </c>
      <c r="AG944" s="1">
        <v>0</v>
      </c>
      <c r="AH944" s="1">
        <v>0</v>
      </c>
      <c r="AI944" s="1">
        <v>1</v>
      </c>
      <c r="AJ944" s="1">
        <v>0</v>
      </c>
      <c r="AK944" s="1">
        <v>52</v>
      </c>
      <c r="AL944" s="1">
        <v>40</v>
      </c>
      <c r="AM944" s="1">
        <v>0</v>
      </c>
    </row>
    <row r="945" spans="1:39" x14ac:dyDescent="0.25">
      <c r="A945" s="4" t="s">
        <v>983</v>
      </c>
      <c r="B945" s="1">
        <v>0</v>
      </c>
      <c r="C945" s="1">
        <v>1</v>
      </c>
      <c r="D945" s="1">
        <v>84</v>
      </c>
      <c r="E945" s="1">
        <v>80</v>
      </c>
      <c r="F945" s="1">
        <v>4</v>
      </c>
      <c r="G945" s="1">
        <v>46</v>
      </c>
      <c r="H945" s="1">
        <v>0</v>
      </c>
      <c r="I945" s="1">
        <v>17</v>
      </c>
      <c r="J945" s="1">
        <v>2</v>
      </c>
      <c r="K945" s="1">
        <v>5</v>
      </c>
      <c r="L945" s="1">
        <v>2</v>
      </c>
      <c r="M945" s="1">
        <v>1</v>
      </c>
      <c r="N945" s="1">
        <v>5</v>
      </c>
      <c r="O945" s="1">
        <v>6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3</v>
      </c>
      <c r="W945" s="1">
        <v>11</v>
      </c>
      <c r="X945" s="1">
        <v>0</v>
      </c>
      <c r="Y945" s="3">
        <v>45</v>
      </c>
      <c r="Z945" s="1">
        <v>2417</v>
      </c>
      <c r="AA945" s="1">
        <v>0</v>
      </c>
      <c r="AB945" s="1">
        <v>1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1</v>
      </c>
      <c r="AK945" s="1">
        <v>147</v>
      </c>
      <c r="AL945" s="1">
        <v>145</v>
      </c>
      <c r="AM945" s="1">
        <v>0</v>
      </c>
    </row>
    <row r="946" spans="1:39" x14ac:dyDescent="0.25">
      <c r="A946" s="4" t="s">
        <v>984</v>
      </c>
      <c r="B946" s="1">
        <v>1</v>
      </c>
      <c r="C946" s="1">
        <v>1</v>
      </c>
      <c r="D946" s="1">
        <v>47</v>
      </c>
      <c r="E946" s="1">
        <v>97</v>
      </c>
      <c r="F946" s="1">
        <v>12</v>
      </c>
      <c r="G946" s="1">
        <v>84</v>
      </c>
      <c r="H946" s="1">
        <v>13</v>
      </c>
      <c r="I946" s="1">
        <v>10</v>
      </c>
      <c r="J946" s="1">
        <v>15</v>
      </c>
      <c r="K946" s="1">
        <v>7</v>
      </c>
      <c r="L946" s="1">
        <v>3</v>
      </c>
      <c r="M946" s="1">
        <v>1</v>
      </c>
      <c r="N946" s="1">
        <v>6</v>
      </c>
      <c r="O946" s="1">
        <v>5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3</v>
      </c>
      <c r="W946" s="1">
        <v>11</v>
      </c>
      <c r="X946" s="1">
        <v>0</v>
      </c>
      <c r="Y946" s="3">
        <v>40</v>
      </c>
      <c r="Z946" s="1">
        <v>2163</v>
      </c>
      <c r="AA946" s="1">
        <v>0</v>
      </c>
      <c r="AB946" s="1">
        <v>1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1</v>
      </c>
      <c r="AI946" s="1">
        <v>0</v>
      </c>
      <c r="AJ946" s="1">
        <v>0</v>
      </c>
      <c r="AK946" s="1">
        <v>216</v>
      </c>
      <c r="AL946" s="1">
        <v>201</v>
      </c>
      <c r="AM946" s="1">
        <v>0</v>
      </c>
    </row>
    <row r="947" spans="1:39" x14ac:dyDescent="0.25">
      <c r="A947" s="4" t="s">
        <v>985</v>
      </c>
      <c r="B947" s="1">
        <v>0</v>
      </c>
      <c r="C947" s="1">
        <v>1</v>
      </c>
      <c r="D947" s="1">
        <v>87</v>
      </c>
      <c r="E947" s="1">
        <v>197</v>
      </c>
      <c r="F947" s="1">
        <v>107</v>
      </c>
      <c r="G947" s="1">
        <v>227</v>
      </c>
      <c r="H947" s="1">
        <v>7</v>
      </c>
      <c r="I947" s="1">
        <v>59</v>
      </c>
      <c r="J947" s="1">
        <v>131</v>
      </c>
      <c r="K947" s="1">
        <v>3</v>
      </c>
      <c r="L947" s="1">
        <v>5</v>
      </c>
      <c r="M947" s="1">
        <v>2</v>
      </c>
      <c r="N947" s="1">
        <v>11</v>
      </c>
      <c r="O947" s="1">
        <v>4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3</v>
      </c>
      <c r="W947" s="1">
        <v>11</v>
      </c>
      <c r="X947" s="1">
        <v>0</v>
      </c>
      <c r="Y947" s="3">
        <v>61</v>
      </c>
      <c r="Z947" s="1">
        <v>2449</v>
      </c>
      <c r="AA947" s="1">
        <v>0</v>
      </c>
      <c r="AB947" s="1">
        <v>0</v>
      </c>
      <c r="AC947" s="1">
        <v>0</v>
      </c>
      <c r="AD947" s="1">
        <v>1</v>
      </c>
      <c r="AE947" s="1">
        <v>0</v>
      </c>
      <c r="AF947" s="1">
        <v>0</v>
      </c>
      <c r="AG947" s="1">
        <v>0</v>
      </c>
      <c r="AH947" s="1">
        <v>1</v>
      </c>
      <c r="AI947" s="1">
        <v>0</v>
      </c>
      <c r="AJ947" s="1">
        <v>0</v>
      </c>
      <c r="AK947" s="1">
        <v>597</v>
      </c>
      <c r="AL947" s="1">
        <v>466</v>
      </c>
      <c r="AM947" s="1">
        <v>0</v>
      </c>
    </row>
    <row r="948" spans="1:39" x14ac:dyDescent="0.25">
      <c r="A948" s="4" t="s">
        <v>986</v>
      </c>
      <c r="B948" s="1">
        <v>0</v>
      </c>
      <c r="C948" s="1">
        <v>0</v>
      </c>
      <c r="D948" s="1">
        <v>35</v>
      </c>
      <c r="E948" s="1">
        <v>693</v>
      </c>
      <c r="F948" s="1">
        <v>21</v>
      </c>
      <c r="G948" s="1">
        <v>925</v>
      </c>
      <c r="H948" s="1">
        <v>31</v>
      </c>
      <c r="I948" s="1">
        <v>24</v>
      </c>
      <c r="J948" s="1">
        <v>84</v>
      </c>
      <c r="K948" s="1">
        <v>1</v>
      </c>
      <c r="L948" s="1">
        <v>6</v>
      </c>
      <c r="M948" s="1">
        <v>7</v>
      </c>
      <c r="N948" s="1">
        <v>9</v>
      </c>
      <c r="O948" s="1">
        <v>2</v>
      </c>
      <c r="P948" s="1">
        <v>0</v>
      </c>
      <c r="Q948" s="1">
        <v>0</v>
      </c>
      <c r="R948" s="1">
        <v>1</v>
      </c>
      <c r="S948" s="1">
        <v>1</v>
      </c>
      <c r="T948" s="1">
        <v>0</v>
      </c>
      <c r="U948" s="1">
        <v>0</v>
      </c>
      <c r="V948" s="1">
        <v>3</v>
      </c>
      <c r="W948" s="1">
        <v>11</v>
      </c>
      <c r="X948" s="1">
        <v>1</v>
      </c>
      <c r="Y948" s="3">
        <v>47</v>
      </c>
      <c r="Z948" s="1">
        <v>2473</v>
      </c>
      <c r="AA948" s="1">
        <v>0</v>
      </c>
      <c r="AB948" s="1">
        <v>1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1</v>
      </c>
      <c r="AI948" s="1">
        <v>0</v>
      </c>
      <c r="AJ948" s="1">
        <v>0</v>
      </c>
      <c r="AK948" s="1">
        <v>1694</v>
      </c>
      <c r="AL948" s="1">
        <v>1610</v>
      </c>
      <c r="AM948" s="1">
        <v>2</v>
      </c>
    </row>
    <row r="949" spans="1:39" x14ac:dyDescent="0.25">
      <c r="A949" s="4" t="s">
        <v>987</v>
      </c>
      <c r="B949" s="1">
        <v>1</v>
      </c>
      <c r="C949" s="1">
        <v>0</v>
      </c>
      <c r="D949" s="1">
        <v>47</v>
      </c>
      <c r="E949" s="1">
        <v>43</v>
      </c>
      <c r="F949" s="1">
        <v>2</v>
      </c>
      <c r="G949" s="1">
        <v>27</v>
      </c>
      <c r="H949" s="1">
        <v>0</v>
      </c>
      <c r="I949" s="1">
        <v>9</v>
      </c>
      <c r="J949" s="1">
        <v>12</v>
      </c>
      <c r="K949" s="1">
        <v>3</v>
      </c>
      <c r="L949" s="1">
        <v>3</v>
      </c>
      <c r="M949" s="1">
        <v>0</v>
      </c>
      <c r="N949" s="1">
        <v>4</v>
      </c>
      <c r="O949" s="1">
        <v>7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3</v>
      </c>
      <c r="W949" s="1">
        <v>11</v>
      </c>
      <c r="X949" s="1">
        <v>0</v>
      </c>
      <c r="Y949" s="3">
        <v>47</v>
      </c>
      <c r="Z949" s="1">
        <v>2784</v>
      </c>
      <c r="AA949" s="1">
        <v>0</v>
      </c>
      <c r="AB949" s="1">
        <v>1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1</v>
      </c>
      <c r="AI949" s="1">
        <v>0</v>
      </c>
      <c r="AJ949" s="1">
        <v>0</v>
      </c>
      <c r="AK949" s="1">
        <v>81</v>
      </c>
      <c r="AL949" s="1">
        <v>69</v>
      </c>
      <c r="AM949" s="1">
        <v>0</v>
      </c>
    </row>
    <row r="950" spans="1:39" x14ac:dyDescent="0.25">
      <c r="A950" s="4" t="s">
        <v>988</v>
      </c>
      <c r="B950" s="1">
        <v>1</v>
      </c>
      <c r="C950" s="1">
        <v>0</v>
      </c>
      <c r="D950" s="1">
        <v>48</v>
      </c>
      <c r="E950" s="1">
        <v>14</v>
      </c>
      <c r="F950" s="1">
        <v>0</v>
      </c>
      <c r="G950" s="1">
        <v>2</v>
      </c>
      <c r="H950" s="1">
        <v>0</v>
      </c>
      <c r="I950" s="1">
        <v>0</v>
      </c>
      <c r="J950" s="1">
        <v>7</v>
      </c>
      <c r="K950" s="1">
        <v>1</v>
      </c>
      <c r="L950" s="1">
        <v>1</v>
      </c>
      <c r="M950" s="1">
        <v>0</v>
      </c>
      <c r="N950" s="1">
        <v>2</v>
      </c>
      <c r="O950" s="1">
        <v>8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3</v>
      </c>
      <c r="W950" s="1">
        <v>11</v>
      </c>
      <c r="X950" s="1">
        <v>1</v>
      </c>
      <c r="Y950" s="3">
        <v>46</v>
      </c>
      <c r="Z950" s="1">
        <v>2601</v>
      </c>
      <c r="AA950" s="1">
        <v>0</v>
      </c>
      <c r="AB950" s="1">
        <v>1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1</v>
      </c>
      <c r="AK950" s="1">
        <v>16</v>
      </c>
      <c r="AL950" s="1">
        <v>9</v>
      </c>
      <c r="AM950" s="1">
        <v>0</v>
      </c>
    </row>
    <row r="951" spans="1:39" x14ac:dyDescent="0.25">
      <c r="A951" s="4" t="s">
        <v>989</v>
      </c>
      <c r="B951" s="1">
        <v>1</v>
      </c>
      <c r="C951" s="1">
        <v>0</v>
      </c>
      <c r="D951" s="1">
        <v>46</v>
      </c>
      <c r="E951" s="1">
        <v>186</v>
      </c>
      <c r="F951" s="1">
        <v>36</v>
      </c>
      <c r="G951" s="1">
        <v>234</v>
      </c>
      <c r="H951" s="1">
        <v>86</v>
      </c>
      <c r="I951" s="1">
        <v>72</v>
      </c>
      <c r="J951" s="1">
        <v>48</v>
      </c>
      <c r="K951" s="1">
        <v>6</v>
      </c>
      <c r="L951" s="1">
        <v>10</v>
      </c>
      <c r="M951" s="1">
        <v>2</v>
      </c>
      <c r="N951" s="1">
        <v>6</v>
      </c>
      <c r="O951" s="1">
        <v>9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3</v>
      </c>
      <c r="W951" s="1">
        <v>11</v>
      </c>
      <c r="X951" s="1">
        <v>0</v>
      </c>
      <c r="Y951" s="3">
        <v>40</v>
      </c>
      <c r="Z951" s="1">
        <v>2783</v>
      </c>
      <c r="AA951" s="1">
        <v>0</v>
      </c>
      <c r="AB951" s="1">
        <v>0</v>
      </c>
      <c r="AC951" s="1">
        <v>0</v>
      </c>
      <c r="AD951" s="1">
        <v>1</v>
      </c>
      <c r="AE951" s="1">
        <v>0</v>
      </c>
      <c r="AF951" s="1">
        <v>0</v>
      </c>
      <c r="AG951" s="1">
        <v>0</v>
      </c>
      <c r="AH951" s="1">
        <v>1</v>
      </c>
      <c r="AI951" s="1">
        <v>0</v>
      </c>
      <c r="AJ951" s="1">
        <v>0</v>
      </c>
      <c r="AK951" s="1">
        <v>614</v>
      </c>
      <c r="AL951" s="1">
        <v>566</v>
      </c>
      <c r="AM951" s="1">
        <v>0</v>
      </c>
    </row>
    <row r="952" spans="1:39" x14ac:dyDescent="0.25">
      <c r="A952" s="4" t="s">
        <v>990</v>
      </c>
      <c r="B952" s="1">
        <v>0</v>
      </c>
      <c r="C952" s="1">
        <v>0</v>
      </c>
      <c r="D952" s="1">
        <v>27</v>
      </c>
      <c r="E952" s="1">
        <v>434</v>
      </c>
      <c r="F952" s="1">
        <v>137</v>
      </c>
      <c r="G952" s="1">
        <v>400</v>
      </c>
      <c r="H952" s="1">
        <v>45</v>
      </c>
      <c r="I952" s="1">
        <v>137</v>
      </c>
      <c r="J952" s="1">
        <v>45</v>
      </c>
      <c r="K952" s="1">
        <v>1</v>
      </c>
      <c r="L952" s="1">
        <v>3</v>
      </c>
      <c r="M952" s="1">
        <v>4</v>
      </c>
      <c r="N952" s="1">
        <v>10</v>
      </c>
      <c r="O952" s="1">
        <v>1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3</v>
      </c>
      <c r="W952" s="1">
        <v>11</v>
      </c>
      <c r="X952" s="1">
        <v>0</v>
      </c>
      <c r="Y952" s="3">
        <v>32</v>
      </c>
      <c r="Z952" s="1">
        <v>2306</v>
      </c>
      <c r="AA952" s="1">
        <v>0</v>
      </c>
      <c r="AB952" s="1">
        <v>1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1</v>
      </c>
      <c r="AI952" s="1">
        <v>0</v>
      </c>
      <c r="AJ952" s="1">
        <v>0</v>
      </c>
      <c r="AK952" s="1">
        <v>1153</v>
      </c>
      <c r="AL952" s="1">
        <v>1108</v>
      </c>
      <c r="AM952" s="1">
        <v>0</v>
      </c>
    </row>
    <row r="953" spans="1:39" x14ac:dyDescent="0.25">
      <c r="A953" s="4" t="s">
        <v>991</v>
      </c>
      <c r="B953" s="1">
        <v>2</v>
      </c>
      <c r="C953" s="1">
        <v>1</v>
      </c>
      <c r="D953" s="1">
        <v>37</v>
      </c>
      <c r="E953" s="1">
        <v>59</v>
      </c>
      <c r="F953" s="1">
        <v>0</v>
      </c>
      <c r="G953" s="1">
        <v>11</v>
      </c>
      <c r="H953" s="1">
        <v>4</v>
      </c>
      <c r="I953" s="1">
        <v>2</v>
      </c>
      <c r="J953" s="1">
        <v>5</v>
      </c>
      <c r="K953" s="1">
        <v>4</v>
      </c>
      <c r="L953" s="1">
        <v>3</v>
      </c>
      <c r="M953" s="1">
        <v>0</v>
      </c>
      <c r="N953" s="1">
        <v>4</v>
      </c>
      <c r="O953" s="1">
        <v>7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3</v>
      </c>
      <c r="W953" s="1">
        <v>11</v>
      </c>
      <c r="X953" s="1">
        <v>0</v>
      </c>
      <c r="Y953" s="3">
        <v>52</v>
      </c>
      <c r="Z953" s="1">
        <v>2687</v>
      </c>
      <c r="AA953" s="1">
        <v>0</v>
      </c>
      <c r="AB953" s="1">
        <v>0</v>
      </c>
      <c r="AC953" s="1">
        <v>0</v>
      </c>
      <c r="AD953" s="1">
        <v>1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1</v>
      </c>
      <c r="AK953" s="1">
        <v>76</v>
      </c>
      <c r="AL953" s="1">
        <v>71</v>
      </c>
      <c r="AM953" s="1">
        <v>0</v>
      </c>
    </row>
    <row r="954" spans="1:39" x14ac:dyDescent="0.25">
      <c r="A954" s="4" t="s">
        <v>992</v>
      </c>
      <c r="B954" s="1">
        <v>1</v>
      </c>
      <c r="C954" s="1">
        <v>0</v>
      </c>
      <c r="D954" s="1">
        <v>8</v>
      </c>
      <c r="E954" s="1">
        <v>16</v>
      </c>
      <c r="F954" s="1">
        <v>5</v>
      </c>
      <c r="G954" s="1">
        <v>30</v>
      </c>
      <c r="H954" s="1">
        <v>8</v>
      </c>
      <c r="I954" s="1">
        <v>7</v>
      </c>
      <c r="J954" s="1">
        <v>26</v>
      </c>
      <c r="K954" s="1">
        <v>3</v>
      </c>
      <c r="L954" s="1">
        <v>3</v>
      </c>
      <c r="M954" s="1">
        <v>0</v>
      </c>
      <c r="N954" s="1">
        <v>4</v>
      </c>
      <c r="O954" s="1">
        <v>8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1</v>
      </c>
      <c r="V954" s="1">
        <v>3</v>
      </c>
      <c r="W954" s="1">
        <v>11</v>
      </c>
      <c r="X954" s="1">
        <v>0</v>
      </c>
      <c r="Y954" s="3">
        <v>32</v>
      </c>
      <c r="Z954" s="1">
        <v>2753</v>
      </c>
      <c r="AA954" s="1">
        <v>0</v>
      </c>
      <c r="AB954" s="1">
        <v>1</v>
      </c>
      <c r="AC954" s="1">
        <v>0</v>
      </c>
      <c r="AD954" s="1">
        <v>0</v>
      </c>
      <c r="AE954" s="1">
        <v>0</v>
      </c>
      <c r="AF954" s="1">
        <v>1</v>
      </c>
      <c r="AG954" s="1">
        <v>0</v>
      </c>
      <c r="AH954" s="1">
        <v>0</v>
      </c>
      <c r="AI954" s="1">
        <v>0</v>
      </c>
      <c r="AJ954" s="1">
        <v>0</v>
      </c>
      <c r="AK954" s="1">
        <v>66</v>
      </c>
      <c r="AL954" s="1">
        <v>40</v>
      </c>
      <c r="AM954" s="1">
        <v>0</v>
      </c>
    </row>
    <row r="955" spans="1:39" x14ac:dyDescent="0.25">
      <c r="A955" s="4" t="s">
        <v>993</v>
      </c>
      <c r="B955" s="1">
        <v>0</v>
      </c>
      <c r="C955" s="1">
        <v>1</v>
      </c>
      <c r="D955" s="1">
        <v>29</v>
      </c>
      <c r="E955" s="1">
        <v>230</v>
      </c>
      <c r="F955" s="1">
        <v>35</v>
      </c>
      <c r="G955" s="1">
        <v>75</v>
      </c>
      <c r="H955" s="1">
        <v>63</v>
      </c>
      <c r="I955" s="1">
        <v>57</v>
      </c>
      <c r="J955" s="1">
        <v>31</v>
      </c>
      <c r="K955" s="1">
        <v>3</v>
      </c>
      <c r="L955" s="1">
        <v>7</v>
      </c>
      <c r="M955" s="1">
        <v>1</v>
      </c>
      <c r="N955" s="1">
        <v>7</v>
      </c>
      <c r="O955" s="1">
        <v>5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3</v>
      </c>
      <c r="W955" s="1">
        <v>11</v>
      </c>
      <c r="X955" s="1">
        <v>0</v>
      </c>
      <c r="Y955" s="3">
        <v>61</v>
      </c>
      <c r="Z955" s="1">
        <v>2383</v>
      </c>
      <c r="AA955" s="1">
        <v>1</v>
      </c>
      <c r="AB955" s="1">
        <v>0</v>
      </c>
      <c r="AC955" s="1">
        <v>0</v>
      </c>
      <c r="AD955" s="1">
        <v>0</v>
      </c>
      <c r="AE955" s="1">
        <v>0</v>
      </c>
      <c r="AF955" s="1">
        <v>1</v>
      </c>
      <c r="AG955" s="1">
        <v>0</v>
      </c>
      <c r="AH955" s="1">
        <v>0</v>
      </c>
      <c r="AI955" s="1">
        <v>0</v>
      </c>
      <c r="AJ955" s="1">
        <v>0</v>
      </c>
      <c r="AK955" s="1">
        <v>460</v>
      </c>
      <c r="AL955" s="1">
        <v>429</v>
      </c>
      <c r="AM955" s="1">
        <v>0</v>
      </c>
    </row>
    <row r="956" spans="1:39" x14ac:dyDescent="0.25">
      <c r="A956" s="4" t="s">
        <v>994</v>
      </c>
      <c r="B956" s="1">
        <v>0</v>
      </c>
      <c r="C956" s="1">
        <v>0</v>
      </c>
      <c r="D956" s="1">
        <v>85</v>
      </c>
      <c r="E956" s="1">
        <v>829</v>
      </c>
      <c r="F956" s="1">
        <v>138</v>
      </c>
      <c r="G956" s="1">
        <v>430</v>
      </c>
      <c r="H956" s="1">
        <v>60</v>
      </c>
      <c r="I956" s="1">
        <v>92</v>
      </c>
      <c r="J956" s="1">
        <v>15</v>
      </c>
      <c r="K956" s="1">
        <v>1</v>
      </c>
      <c r="L956" s="1">
        <v>4</v>
      </c>
      <c r="M956" s="1">
        <v>6</v>
      </c>
      <c r="N956" s="1">
        <v>13</v>
      </c>
      <c r="O956" s="1">
        <v>2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3</v>
      </c>
      <c r="W956" s="1">
        <v>11</v>
      </c>
      <c r="X956" s="1">
        <v>0</v>
      </c>
      <c r="Y956" s="3">
        <v>49</v>
      </c>
      <c r="Z956" s="1">
        <v>2782</v>
      </c>
      <c r="AA956" s="1">
        <v>0</v>
      </c>
      <c r="AB956" s="1">
        <v>0</v>
      </c>
      <c r="AC956" s="1">
        <v>0</v>
      </c>
      <c r="AD956" s="1">
        <v>1</v>
      </c>
      <c r="AE956" s="1">
        <v>0</v>
      </c>
      <c r="AF956" s="1">
        <v>0</v>
      </c>
      <c r="AG956" s="1">
        <v>0</v>
      </c>
      <c r="AH956" s="1">
        <v>0</v>
      </c>
      <c r="AI956" s="1">
        <v>1</v>
      </c>
      <c r="AJ956" s="1">
        <v>0</v>
      </c>
      <c r="AK956" s="1">
        <v>1549</v>
      </c>
      <c r="AL956" s="1">
        <v>1534</v>
      </c>
      <c r="AM956" s="1">
        <v>0</v>
      </c>
    </row>
    <row r="957" spans="1:39" x14ac:dyDescent="0.25">
      <c r="A957" s="4" t="s">
        <v>995</v>
      </c>
      <c r="B957" s="1">
        <v>0</v>
      </c>
      <c r="C957" s="1">
        <v>0</v>
      </c>
      <c r="D957" s="1">
        <v>2</v>
      </c>
      <c r="E957" s="1">
        <v>318</v>
      </c>
      <c r="F957" s="1">
        <v>8</v>
      </c>
      <c r="G957" s="1">
        <v>407</v>
      </c>
      <c r="H957" s="1">
        <v>150</v>
      </c>
      <c r="I957" s="1">
        <v>35</v>
      </c>
      <c r="J957" s="1">
        <v>8</v>
      </c>
      <c r="K957" s="1">
        <v>1</v>
      </c>
      <c r="L957" s="1">
        <v>2</v>
      </c>
      <c r="M957" s="1">
        <v>8</v>
      </c>
      <c r="N957" s="1">
        <v>13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3</v>
      </c>
      <c r="W957" s="1">
        <v>11</v>
      </c>
      <c r="X957" s="1">
        <v>0</v>
      </c>
      <c r="Y957" s="3">
        <v>58</v>
      </c>
      <c r="Z957" s="1">
        <v>2305</v>
      </c>
      <c r="AA957" s="1">
        <v>0</v>
      </c>
      <c r="AB957" s="1">
        <v>1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1</v>
      </c>
      <c r="AI957" s="1">
        <v>0</v>
      </c>
      <c r="AJ957" s="1">
        <v>0</v>
      </c>
      <c r="AK957" s="1">
        <v>918</v>
      </c>
      <c r="AL957" s="1">
        <v>910</v>
      </c>
      <c r="AM957" s="1">
        <v>0</v>
      </c>
    </row>
    <row r="958" spans="1:39" x14ac:dyDescent="0.25">
      <c r="A958" s="4" t="s">
        <v>996</v>
      </c>
      <c r="B958" s="1">
        <v>0</v>
      </c>
      <c r="C958" s="1">
        <v>0</v>
      </c>
      <c r="D958" s="1">
        <v>66</v>
      </c>
      <c r="E958" s="1">
        <v>1206</v>
      </c>
      <c r="F958" s="1">
        <v>55</v>
      </c>
      <c r="G958" s="1">
        <v>445</v>
      </c>
      <c r="H958" s="1">
        <v>168</v>
      </c>
      <c r="I958" s="1">
        <v>18</v>
      </c>
      <c r="J958" s="1">
        <v>18</v>
      </c>
      <c r="K958" s="1">
        <v>1</v>
      </c>
      <c r="L958" s="1">
        <v>2</v>
      </c>
      <c r="M958" s="1">
        <v>4</v>
      </c>
      <c r="N958" s="1">
        <v>12</v>
      </c>
      <c r="O958" s="1">
        <v>1</v>
      </c>
      <c r="P958" s="1">
        <v>0</v>
      </c>
      <c r="Q958" s="1">
        <v>0</v>
      </c>
      <c r="R958" s="1">
        <v>1</v>
      </c>
      <c r="S958" s="1">
        <v>0</v>
      </c>
      <c r="T958" s="1">
        <v>0</v>
      </c>
      <c r="U958" s="1">
        <v>0</v>
      </c>
      <c r="V958" s="1">
        <v>3</v>
      </c>
      <c r="W958" s="1">
        <v>11</v>
      </c>
      <c r="X958" s="1">
        <v>0</v>
      </c>
      <c r="Y958" s="3">
        <v>61</v>
      </c>
      <c r="Z958" s="1">
        <v>2856</v>
      </c>
      <c r="AA958" s="1">
        <v>0</v>
      </c>
      <c r="AB958" s="1">
        <v>0</v>
      </c>
      <c r="AC958" s="1">
        <v>0</v>
      </c>
      <c r="AD958" s="1">
        <v>1</v>
      </c>
      <c r="AE958" s="1">
        <v>0</v>
      </c>
      <c r="AF958" s="1">
        <v>0</v>
      </c>
      <c r="AG958" s="1">
        <v>0</v>
      </c>
      <c r="AH958" s="1">
        <v>0</v>
      </c>
      <c r="AI958" s="1">
        <v>1</v>
      </c>
      <c r="AJ958" s="1">
        <v>0</v>
      </c>
      <c r="AK958" s="1">
        <v>1892</v>
      </c>
      <c r="AL958" s="1">
        <v>1874</v>
      </c>
      <c r="AM958" s="1">
        <v>1</v>
      </c>
    </row>
    <row r="959" spans="1:39" x14ac:dyDescent="0.25">
      <c r="A959" s="4" t="s">
        <v>762</v>
      </c>
      <c r="B959" s="1">
        <v>2</v>
      </c>
      <c r="C959" s="1">
        <v>1</v>
      </c>
      <c r="D959" s="1">
        <v>60</v>
      </c>
      <c r="E959" s="1">
        <v>292</v>
      </c>
      <c r="F959" s="1">
        <v>3</v>
      </c>
      <c r="G959" s="1">
        <v>77</v>
      </c>
      <c r="H959" s="1">
        <v>10</v>
      </c>
      <c r="I959" s="1">
        <v>3</v>
      </c>
      <c r="J959" s="1">
        <v>26</v>
      </c>
      <c r="K959" s="1">
        <v>7</v>
      </c>
      <c r="L959" s="1">
        <v>6</v>
      </c>
      <c r="M959" s="1">
        <v>3</v>
      </c>
      <c r="N959" s="1">
        <v>5</v>
      </c>
      <c r="O959" s="1">
        <v>7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3</v>
      </c>
      <c r="W959" s="1">
        <v>11</v>
      </c>
      <c r="X959" s="1">
        <v>0</v>
      </c>
      <c r="Y959" s="3">
        <v>55</v>
      </c>
      <c r="Z959" s="1">
        <v>2420</v>
      </c>
      <c r="AA959" s="1">
        <v>0</v>
      </c>
      <c r="AB959" s="1">
        <v>1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1</v>
      </c>
      <c r="AJ959" s="1">
        <v>0</v>
      </c>
      <c r="AK959" s="1">
        <v>385</v>
      </c>
      <c r="AL959" s="1">
        <v>359</v>
      </c>
      <c r="AM959" s="1">
        <v>0</v>
      </c>
    </row>
    <row r="960" spans="1:39" x14ac:dyDescent="0.25">
      <c r="A960" s="4" t="s">
        <v>997</v>
      </c>
      <c r="B960" s="1">
        <v>1</v>
      </c>
      <c r="C960" s="1">
        <v>1</v>
      </c>
      <c r="D960" s="1">
        <v>54</v>
      </c>
      <c r="E960" s="1">
        <v>30</v>
      </c>
      <c r="F960" s="1">
        <v>9</v>
      </c>
      <c r="G960" s="1">
        <v>12</v>
      </c>
      <c r="H960" s="1">
        <v>2</v>
      </c>
      <c r="I960" s="1">
        <v>11</v>
      </c>
      <c r="J960" s="1">
        <v>30</v>
      </c>
      <c r="K960" s="1">
        <v>3</v>
      </c>
      <c r="L960" s="1">
        <v>2</v>
      </c>
      <c r="M960" s="1">
        <v>0</v>
      </c>
      <c r="N960" s="1">
        <v>4</v>
      </c>
      <c r="O960" s="1">
        <v>4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3</v>
      </c>
      <c r="W960" s="1">
        <v>11</v>
      </c>
      <c r="X960" s="1">
        <v>0</v>
      </c>
      <c r="Y960" s="3">
        <v>68</v>
      </c>
      <c r="Z960" s="1">
        <v>2336</v>
      </c>
      <c r="AA960" s="1">
        <v>0</v>
      </c>
      <c r="AB960" s="1">
        <v>1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1</v>
      </c>
      <c r="AI960" s="1">
        <v>0</v>
      </c>
      <c r="AJ960" s="1">
        <v>0</v>
      </c>
      <c r="AK960" s="1">
        <v>64</v>
      </c>
      <c r="AL960" s="1">
        <v>34</v>
      </c>
      <c r="AM960" s="1">
        <v>0</v>
      </c>
    </row>
    <row r="961" spans="1:39" x14ac:dyDescent="0.25">
      <c r="A961" s="4" t="s">
        <v>998</v>
      </c>
      <c r="B961" s="1">
        <v>0</v>
      </c>
      <c r="C961" s="1">
        <v>1</v>
      </c>
      <c r="D961" s="1">
        <v>70</v>
      </c>
      <c r="E961" s="1">
        <v>729</v>
      </c>
      <c r="F961" s="1">
        <v>17</v>
      </c>
      <c r="G961" s="1">
        <v>133</v>
      </c>
      <c r="H961" s="1">
        <v>11</v>
      </c>
      <c r="I961" s="1">
        <v>0</v>
      </c>
      <c r="J961" s="1">
        <v>195</v>
      </c>
      <c r="K961" s="1">
        <v>5</v>
      </c>
      <c r="L961" s="1">
        <v>10</v>
      </c>
      <c r="M961" s="1">
        <v>6</v>
      </c>
      <c r="N961" s="1">
        <v>7</v>
      </c>
      <c r="O961" s="1">
        <v>7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3</v>
      </c>
      <c r="W961" s="1">
        <v>11</v>
      </c>
      <c r="X961" s="1">
        <v>0</v>
      </c>
      <c r="Y961" s="3">
        <v>66</v>
      </c>
      <c r="Z961" s="1">
        <v>2449</v>
      </c>
      <c r="AA961" s="1">
        <v>0</v>
      </c>
      <c r="AB961" s="1">
        <v>0</v>
      </c>
      <c r="AC961" s="1">
        <v>0</v>
      </c>
      <c r="AD961" s="1">
        <v>1</v>
      </c>
      <c r="AE961" s="1">
        <v>0</v>
      </c>
      <c r="AF961" s="1">
        <v>0</v>
      </c>
      <c r="AG961" s="1">
        <v>0</v>
      </c>
      <c r="AH961" s="1">
        <v>1</v>
      </c>
      <c r="AI961" s="1">
        <v>0</v>
      </c>
      <c r="AJ961" s="1">
        <v>0</v>
      </c>
      <c r="AK961" s="1">
        <v>890</v>
      </c>
      <c r="AL961" s="1">
        <v>695</v>
      </c>
      <c r="AM961" s="1">
        <v>1</v>
      </c>
    </row>
    <row r="962" spans="1:39" x14ac:dyDescent="0.25">
      <c r="A962" s="4" t="s">
        <v>999</v>
      </c>
      <c r="B962" s="1">
        <v>1</v>
      </c>
      <c r="C962" s="1">
        <v>1</v>
      </c>
      <c r="D962" s="1">
        <v>55</v>
      </c>
      <c r="E962" s="1">
        <v>12</v>
      </c>
      <c r="F962" s="1">
        <v>1</v>
      </c>
      <c r="G962" s="1">
        <v>3</v>
      </c>
      <c r="H962" s="1">
        <v>0</v>
      </c>
      <c r="I962" s="1">
        <v>0</v>
      </c>
      <c r="J962" s="1">
        <v>7</v>
      </c>
      <c r="K962" s="1">
        <v>1</v>
      </c>
      <c r="L962" s="1">
        <v>0</v>
      </c>
      <c r="M962" s="1">
        <v>1</v>
      </c>
      <c r="N962" s="1">
        <v>2</v>
      </c>
      <c r="O962" s="1">
        <v>4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3</v>
      </c>
      <c r="W962" s="1">
        <v>11</v>
      </c>
      <c r="X962" s="1">
        <v>0</v>
      </c>
      <c r="Y962" s="3">
        <v>60</v>
      </c>
      <c r="Z962" s="1">
        <v>2511</v>
      </c>
      <c r="AA962" s="1">
        <v>0</v>
      </c>
      <c r="AB962" s="1">
        <v>0</v>
      </c>
      <c r="AC962" s="1">
        <v>0</v>
      </c>
      <c r="AD962" s="1">
        <v>0</v>
      </c>
      <c r="AE962" s="1">
        <v>1</v>
      </c>
      <c r="AF962" s="1">
        <v>1</v>
      </c>
      <c r="AG962" s="1">
        <v>0</v>
      </c>
      <c r="AH962" s="1">
        <v>0</v>
      </c>
      <c r="AI962" s="1">
        <v>0</v>
      </c>
      <c r="AJ962" s="1">
        <v>0</v>
      </c>
      <c r="AK962" s="1">
        <v>16</v>
      </c>
      <c r="AL962" s="1">
        <v>9</v>
      </c>
      <c r="AM962" s="1">
        <v>0</v>
      </c>
    </row>
    <row r="963" spans="1:39" x14ac:dyDescent="0.25">
      <c r="A963" s="4" t="s">
        <v>1000</v>
      </c>
      <c r="B963" s="1">
        <v>0</v>
      </c>
      <c r="C963" s="1">
        <v>0</v>
      </c>
      <c r="D963" s="1">
        <v>20</v>
      </c>
      <c r="E963" s="1">
        <v>2</v>
      </c>
      <c r="F963" s="1">
        <v>1</v>
      </c>
      <c r="G963" s="1">
        <v>1</v>
      </c>
      <c r="H963" s="1">
        <v>1</v>
      </c>
      <c r="I963" s="1">
        <v>0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>
        <v>14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3</v>
      </c>
      <c r="W963" s="1">
        <v>11</v>
      </c>
      <c r="X963" s="1">
        <v>0</v>
      </c>
      <c r="Y963" s="3">
        <v>55</v>
      </c>
      <c r="Z963" s="1">
        <v>2166</v>
      </c>
      <c r="AA963" s="1">
        <v>1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1</v>
      </c>
      <c r="AI963" s="1">
        <v>0</v>
      </c>
      <c r="AJ963" s="1">
        <v>0</v>
      </c>
      <c r="AK963" s="1">
        <v>5</v>
      </c>
      <c r="AL963" s="1">
        <v>4</v>
      </c>
      <c r="AM963" s="1">
        <v>0</v>
      </c>
    </row>
    <row r="964" spans="1:39" x14ac:dyDescent="0.25">
      <c r="A964" s="4" t="s">
        <v>1001</v>
      </c>
      <c r="B964" s="1">
        <v>1</v>
      </c>
      <c r="C964" s="1">
        <v>0</v>
      </c>
      <c r="D964" s="1">
        <v>78</v>
      </c>
      <c r="E964" s="1">
        <v>22</v>
      </c>
      <c r="F964" s="1">
        <v>3</v>
      </c>
      <c r="G964" s="1">
        <v>18</v>
      </c>
      <c r="H964" s="1">
        <v>0</v>
      </c>
      <c r="I964" s="1">
        <v>0</v>
      </c>
      <c r="J964" s="1">
        <v>11</v>
      </c>
      <c r="K964" s="1">
        <v>1</v>
      </c>
      <c r="L964" s="1">
        <v>2</v>
      </c>
      <c r="M964" s="1">
        <v>0</v>
      </c>
      <c r="N964" s="1">
        <v>3</v>
      </c>
      <c r="O964" s="1">
        <v>7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3</v>
      </c>
      <c r="W964" s="1">
        <v>11</v>
      </c>
      <c r="X964" s="1">
        <v>0</v>
      </c>
      <c r="Y964" s="3">
        <v>41</v>
      </c>
      <c r="Z964" s="1">
        <v>2485</v>
      </c>
      <c r="AA964" s="1">
        <v>1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1</v>
      </c>
      <c r="AJ964" s="1">
        <v>0</v>
      </c>
      <c r="AK964" s="1">
        <v>43</v>
      </c>
      <c r="AL964" s="1">
        <v>32</v>
      </c>
      <c r="AM964" s="1">
        <v>0</v>
      </c>
    </row>
    <row r="965" spans="1:39" x14ac:dyDescent="0.25">
      <c r="A965" s="4" t="s">
        <v>270</v>
      </c>
      <c r="B965" s="1">
        <v>0</v>
      </c>
      <c r="C965" s="1">
        <v>1</v>
      </c>
      <c r="D965" s="1">
        <v>63</v>
      </c>
      <c r="E965" s="1">
        <v>587</v>
      </c>
      <c r="F965" s="1">
        <v>43</v>
      </c>
      <c r="G965" s="1">
        <v>337</v>
      </c>
      <c r="H965" s="1">
        <v>42</v>
      </c>
      <c r="I965" s="1">
        <v>87</v>
      </c>
      <c r="J965" s="1">
        <v>54</v>
      </c>
      <c r="K965" s="1">
        <v>3</v>
      </c>
      <c r="L965" s="1">
        <v>11</v>
      </c>
      <c r="M965" s="1">
        <v>6</v>
      </c>
      <c r="N965" s="1">
        <v>9</v>
      </c>
      <c r="O965" s="1">
        <v>6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3</v>
      </c>
      <c r="W965" s="1">
        <v>11</v>
      </c>
      <c r="X965" s="1">
        <v>0</v>
      </c>
      <c r="Y965" s="3">
        <v>42</v>
      </c>
      <c r="Z965" s="1">
        <v>2417</v>
      </c>
      <c r="AA965" s="1">
        <v>1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1</v>
      </c>
      <c r="AI965" s="1">
        <v>0</v>
      </c>
      <c r="AJ965" s="1">
        <v>0</v>
      </c>
      <c r="AK965" s="1">
        <v>1096</v>
      </c>
      <c r="AL965" s="1">
        <v>1042</v>
      </c>
      <c r="AM965" s="1">
        <v>0</v>
      </c>
    </row>
    <row r="966" spans="1:39" x14ac:dyDescent="0.25">
      <c r="A966" s="4" t="s">
        <v>1002</v>
      </c>
      <c r="B966" s="1">
        <v>0</v>
      </c>
      <c r="C966" s="1">
        <v>0</v>
      </c>
      <c r="D966" s="1">
        <v>17</v>
      </c>
      <c r="E966" s="1">
        <v>674</v>
      </c>
      <c r="F966" s="1">
        <v>168</v>
      </c>
      <c r="G966" s="1">
        <v>108</v>
      </c>
      <c r="H966" s="1">
        <v>192</v>
      </c>
      <c r="I966" s="1">
        <v>42</v>
      </c>
      <c r="J966" s="1">
        <v>231</v>
      </c>
      <c r="K966" s="1">
        <v>1</v>
      </c>
      <c r="L966" s="1">
        <v>5</v>
      </c>
      <c r="M966" s="1">
        <v>11</v>
      </c>
      <c r="N966" s="1">
        <v>6</v>
      </c>
      <c r="O966" s="1">
        <v>3</v>
      </c>
      <c r="P966" s="1">
        <v>0</v>
      </c>
      <c r="Q966" s="1">
        <v>0</v>
      </c>
      <c r="R966" s="1">
        <v>1</v>
      </c>
      <c r="S966" s="1">
        <v>1</v>
      </c>
      <c r="T966" s="1">
        <v>0</v>
      </c>
      <c r="U966" s="1">
        <v>0</v>
      </c>
      <c r="V966" s="1">
        <v>3</v>
      </c>
      <c r="W966" s="1">
        <v>11</v>
      </c>
      <c r="X966" s="1">
        <v>1</v>
      </c>
      <c r="Y966" s="3">
        <v>70</v>
      </c>
      <c r="Z966" s="1">
        <v>2477</v>
      </c>
      <c r="AA966" s="1">
        <v>0</v>
      </c>
      <c r="AB966" s="1">
        <v>1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1</v>
      </c>
      <c r="AI966" s="1">
        <v>0</v>
      </c>
      <c r="AJ966" s="1">
        <v>0</v>
      </c>
      <c r="AK966" s="1">
        <v>1184</v>
      </c>
      <c r="AL966" s="1">
        <v>953</v>
      </c>
      <c r="AM966" s="1">
        <v>2</v>
      </c>
    </row>
    <row r="967" spans="1:39" x14ac:dyDescent="0.25">
      <c r="A967" s="4" t="s">
        <v>1003</v>
      </c>
      <c r="B967" s="1">
        <v>0</v>
      </c>
      <c r="C967" s="1">
        <v>1</v>
      </c>
      <c r="D967" s="1">
        <v>43</v>
      </c>
      <c r="E967" s="1">
        <v>284</v>
      </c>
      <c r="F967" s="1">
        <v>3</v>
      </c>
      <c r="G967" s="1">
        <v>84</v>
      </c>
      <c r="H967" s="1">
        <v>4</v>
      </c>
      <c r="I967" s="1">
        <v>7</v>
      </c>
      <c r="J967" s="1">
        <v>23</v>
      </c>
      <c r="K967" s="1">
        <v>2</v>
      </c>
      <c r="L967" s="1">
        <v>4</v>
      </c>
      <c r="M967" s="1">
        <v>2</v>
      </c>
      <c r="N967" s="1">
        <v>8</v>
      </c>
      <c r="O967" s="1">
        <v>4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3</v>
      </c>
      <c r="W967" s="1">
        <v>11</v>
      </c>
      <c r="X967" s="1">
        <v>0</v>
      </c>
      <c r="Y967" s="3">
        <v>46</v>
      </c>
      <c r="Z967" s="1">
        <v>2471</v>
      </c>
      <c r="AA967" s="1">
        <v>0</v>
      </c>
      <c r="AB967" s="1">
        <v>1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1</v>
      </c>
      <c r="AK967" s="1">
        <v>382</v>
      </c>
      <c r="AL967" s="1">
        <v>359</v>
      </c>
      <c r="AM967" s="1">
        <v>0</v>
      </c>
    </row>
    <row r="968" spans="1:39" x14ac:dyDescent="0.25">
      <c r="A968" s="4" t="s">
        <v>1004</v>
      </c>
      <c r="B968" s="1">
        <v>0</v>
      </c>
      <c r="C968" s="1">
        <v>0</v>
      </c>
      <c r="D968" s="1">
        <v>13</v>
      </c>
      <c r="E968" s="1">
        <v>1023</v>
      </c>
      <c r="F968" s="1">
        <v>93</v>
      </c>
      <c r="G968" s="1">
        <v>651</v>
      </c>
      <c r="H968" s="1">
        <v>49</v>
      </c>
      <c r="I968" s="1">
        <v>55</v>
      </c>
      <c r="J968" s="1">
        <v>37</v>
      </c>
      <c r="K968" s="1">
        <v>1</v>
      </c>
      <c r="L968" s="1">
        <v>5</v>
      </c>
      <c r="M968" s="1">
        <v>6</v>
      </c>
      <c r="N968" s="1">
        <v>7</v>
      </c>
      <c r="O968" s="1">
        <v>2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3</v>
      </c>
      <c r="W968" s="1">
        <v>11</v>
      </c>
      <c r="X968" s="1">
        <v>0</v>
      </c>
      <c r="Y968" s="3">
        <v>42</v>
      </c>
      <c r="Z968" s="1">
        <v>2375</v>
      </c>
      <c r="AA968" s="1">
        <v>0</v>
      </c>
      <c r="AB968" s="1">
        <v>1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1</v>
      </c>
      <c r="AK968" s="1">
        <v>1871</v>
      </c>
      <c r="AL968" s="1">
        <v>1834</v>
      </c>
      <c r="AM968" s="1">
        <v>0</v>
      </c>
    </row>
    <row r="969" spans="1:39" x14ac:dyDescent="0.25">
      <c r="A969" s="4" t="s">
        <v>1005</v>
      </c>
      <c r="B969" s="1">
        <v>0</v>
      </c>
      <c r="C969" s="1">
        <v>0</v>
      </c>
      <c r="D969" s="1">
        <v>46</v>
      </c>
      <c r="E969" s="1">
        <v>1394</v>
      </c>
      <c r="F969" s="1">
        <v>22</v>
      </c>
      <c r="G969" s="1">
        <v>708</v>
      </c>
      <c r="H969" s="1">
        <v>89</v>
      </c>
      <c r="I969" s="1">
        <v>91</v>
      </c>
      <c r="J969" s="1">
        <v>182</v>
      </c>
      <c r="K969" s="1">
        <v>1</v>
      </c>
      <c r="L969" s="1">
        <v>9</v>
      </c>
      <c r="M969" s="1">
        <v>7</v>
      </c>
      <c r="N969" s="1">
        <v>9</v>
      </c>
      <c r="O969" s="1">
        <v>5</v>
      </c>
      <c r="P969" s="1">
        <v>1</v>
      </c>
      <c r="Q969" s="1">
        <v>0</v>
      </c>
      <c r="R969" s="1">
        <v>1</v>
      </c>
      <c r="S969" s="1">
        <v>1</v>
      </c>
      <c r="T969" s="1">
        <v>0</v>
      </c>
      <c r="U969" s="1">
        <v>0</v>
      </c>
      <c r="V969" s="1">
        <v>3</v>
      </c>
      <c r="W969" s="1">
        <v>11</v>
      </c>
      <c r="X969" s="1">
        <v>1</v>
      </c>
      <c r="Y969" s="3">
        <v>51</v>
      </c>
      <c r="Z969" s="1">
        <v>2406</v>
      </c>
      <c r="AA969" s="1">
        <v>0</v>
      </c>
      <c r="AB969" s="1">
        <v>1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1</v>
      </c>
      <c r="AI969" s="1">
        <v>0</v>
      </c>
      <c r="AJ969" s="1">
        <v>0</v>
      </c>
      <c r="AK969" s="1">
        <v>2304</v>
      </c>
      <c r="AL969" s="1">
        <v>2122</v>
      </c>
      <c r="AM969" s="1">
        <v>3</v>
      </c>
    </row>
    <row r="970" spans="1:39" x14ac:dyDescent="0.25">
      <c r="A970" s="4" t="s">
        <v>1006</v>
      </c>
      <c r="B970" s="1">
        <v>0</v>
      </c>
      <c r="C970" s="1">
        <v>0</v>
      </c>
      <c r="D970" s="1">
        <v>65</v>
      </c>
      <c r="E970" s="1">
        <v>311</v>
      </c>
      <c r="F970" s="1">
        <v>26</v>
      </c>
      <c r="G970" s="1">
        <v>640</v>
      </c>
      <c r="H970" s="1">
        <v>180</v>
      </c>
      <c r="I970" s="1">
        <v>37</v>
      </c>
      <c r="J970" s="1">
        <v>121</v>
      </c>
      <c r="K970" s="1">
        <v>1</v>
      </c>
      <c r="L970" s="1">
        <v>4</v>
      </c>
      <c r="M970" s="1">
        <v>9</v>
      </c>
      <c r="N970" s="1">
        <v>13</v>
      </c>
      <c r="O970" s="1">
        <v>2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3</v>
      </c>
      <c r="W970" s="1">
        <v>11</v>
      </c>
      <c r="X970" s="1">
        <v>0</v>
      </c>
      <c r="Y970" s="3">
        <v>44</v>
      </c>
      <c r="Z970" s="1">
        <v>2572</v>
      </c>
      <c r="AA970" s="1">
        <v>0</v>
      </c>
      <c r="AB970" s="1">
        <v>0</v>
      </c>
      <c r="AC970" s="1">
        <v>1</v>
      </c>
      <c r="AD970" s="1">
        <v>0</v>
      </c>
      <c r="AE970" s="1">
        <v>0</v>
      </c>
      <c r="AF970" s="1">
        <v>1</v>
      </c>
      <c r="AG970" s="1">
        <v>0</v>
      </c>
      <c r="AH970" s="1">
        <v>0</v>
      </c>
      <c r="AI970" s="1">
        <v>0</v>
      </c>
      <c r="AJ970" s="1">
        <v>0</v>
      </c>
      <c r="AK970" s="1">
        <v>1194</v>
      </c>
      <c r="AL970" s="1">
        <v>1073</v>
      </c>
      <c r="AM970" s="1">
        <v>0</v>
      </c>
    </row>
    <row r="971" spans="1:39" x14ac:dyDescent="0.25">
      <c r="A971" s="4" t="s">
        <v>1007</v>
      </c>
      <c r="B971" s="1">
        <v>1</v>
      </c>
      <c r="C971" s="1">
        <v>1</v>
      </c>
      <c r="D971" s="1">
        <v>1</v>
      </c>
      <c r="E971" s="1">
        <v>27</v>
      </c>
      <c r="F971" s="1">
        <v>0</v>
      </c>
      <c r="G971" s="1">
        <v>12</v>
      </c>
      <c r="H971" s="1">
        <v>0</v>
      </c>
      <c r="I971" s="1">
        <v>1</v>
      </c>
      <c r="J971" s="1">
        <v>5</v>
      </c>
      <c r="K971" s="1">
        <v>2</v>
      </c>
      <c r="L971" s="1">
        <v>2</v>
      </c>
      <c r="M971" s="1">
        <v>0</v>
      </c>
      <c r="N971" s="1">
        <v>3</v>
      </c>
      <c r="O971" s="1">
        <v>5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3</v>
      </c>
      <c r="W971" s="1">
        <v>11</v>
      </c>
      <c r="X971" s="1">
        <v>0</v>
      </c>
      <c r="Y971" s="3">
        <v>64</v>
      </c>
      <c r="Z971" s="1">
        <v>2159</v>
      </c>
      <c r="AA971" s="1">
        <v>0</v>
      </c>
      <c r="AB971" s="1">
        <v>0</v>
      </c>
      <c r="AC971" s="1">
        <v>0</v>
      </c>
      <c r="AD971" s="1">
        <v>0</v>
      </c>
      <c r="AE971" s="1">
        <v>1</v>
      </c>
      <c r="AF971" s="1">
        <v>0</v>
      </c>
      <c r="AG971" s="1">
        <v>0</v>
      </c>
      <c r="AH971" s="1">
        <v>0</v>
      </c>
      <c r="AI971" s="1">
        <v>0</v>
      </c>
      <c r="AJ971" s="1">
        <v>1</v>
      </c>
      <c r="AK971" s="1">
        <v>40</v>
      </c>
      <c r="AL971" s="1">
        <v>35</v>
      </c>
      <c r="AM971" s="1">
        <v>0</v>
      </c>
    </row>
    <row r="972" spans="1:39" x14ac:dyDescent="0.25">
      <c r="A972" s="4" t="s">
        <v>1008</v>
      </c>
      <c r="B972" s="1">
        <v>0</v>
      </c>
      <c r="C972" s="1">
        <v>0</v>
      </c>
      <c r="D972" s="1">
        <v>6</v>
      </c>
      <c r="E972" s="1">
        <v>1296</v>
      </c>
      <c r="F972" s="1">
        <v>17</v>
      </c>
      <c r="G972" s="1">
        <v>311</v>
      </c>
      <c r="H972" s="1">
        <v>45</v>
      </c>
      <c r="I972" s="1">
        <v>69</v>
      </c>
      <c r="J972" s="1">
        <v>51</v>
      </c>
      <c r="K972" s="1">
        <v>1</v>
      </c>
      <c r="L972" s="1">
        <v>2</v>
      </c>
      <c r="M972" s="1">
        <v>4</v>
      </c>
      <c r="N972" s="1">
        <v>10</v>
      </c>
      <c r="O972" s="1">
        <v>1</v>
      </c>
      <c r="P972" s="1">
        <v>0</v>
      </c>
      <c r="Q972" s="1">
        <v>1</v>
      </c>
      <c r="R972" s="1">
        <v>1</v>
      </c>
      <c r="S972" s="1">
        <v>1</v>
      </c>
      <c r="T972" s="1">
        <v>1</v>
      </c>
      <c r="U972" s="1">
        <v>0</v>
      </c>
      <c r="V972" s="1">
        <v>3</v>
      </c>
      <c r="W972" s="1">
        <v>11</v>
      </c>
      <c r="X972" s="1">
        <v>1</v>
      </c>
      <c r="Y972" s="3">
        <v>66</v>
      </c>
      <c r="Z972" s="1">
        <v>2259</v>
      </c>
      <c r="AA972" s="1">
        <v>1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1</v>
      </c>
      <c r="AI972" s="1">
        <v>0</v>
      </c>
      <c r="AJ972" s="1">
        <v>0</v>
      </c>
      <c r="AK972" s="1">
        <v>1738</v>
      </c>
      <c r="AL972" s="1">
        <v>1687</v>
      </c>
      <c r="AM972" s="1">
        <v>4</v>
      </c>
    </row>
    <row r="973" spans="1:39" x14ac:dyDescent="0.25">
      <c r="A973" s="4" t="s">
        <v>1009</v>
      </c>
      <c r="B973" s="1">
        <v>1</v>
      </c>
      <c r="C973" s="1">
        <v>0</v>
      </c>
      <c r="D973" s="1">
        <v>32</v>
      </c>
      <c r="E973" s="1">
        <v>3</v>
      </c>
      <c r="F973" s="1">
        <v>6</v>
      </c>
      <c r="G973" s="1">
        <v>7</v>
      </c>
      <c r="H973" s="1">
        <v>0</v>
      </c>
      <c r="I973" s="1">
        <v>0</v>
      </c>
      <c r="J973" s="1">
        <v>3</v>
      </c>
      <c r="K973" s="1">
        <v>1</v>
      </c>
      <c r="L973" s="1">
        <v>0</v>
      </c>
      <c r="M973" s="1">
        <v>0</v>
      </c>
      <c r="N973" s="1">
        <v>3</v>
      </c>
      <c r="O973" s="1">
        <v>7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3</v>
      </c>
      <c r="W973" s="1">
        <v>11</v>
      </c>
      <c r="X973" s="1">
        <v>0</v>
      </c>
      <c r="Y973" s="3">
        <v>48</v>
      </c>
      <c r="Z973" s="1">
        <v>2736</v>
      </c>
      <c r="AA973" s="1">
        <v>0</v>
      </c>
      <c r="AB973" s="1">
        <v>1</v>
      </c>
      <c r="AC973" s="1">
        <v>0</v>
      </c>
      <c r="AD973" s="1">
        <v>0</v>
      </c>
      <c r="AE973" s="1">
        <v>0</v>
      </c>
      <c r="AF973" s="1">
        <v>1</v>
      </c>
      <c r="AG973" s="1">
        <v>0</v>
      </c>
      <c r="AH973" s="1">
        <v>0</v>
      </c>
      <c r="AI973" s="1">
        <v>0</v>
      </c>
      <c r="AJ973" s="1">
        <v>0</v>
      </c>
      <c r="AK973" s="1">
        <v>16</v>
      </c>
      <c r="AL973" s="1">
        <v>13</v>
      </c>
      <c r="AM973" s="1">
        <v>0</v>
      </c>
    </row>
    <row r="974" spans="1:39" x14ac:dyDescent="0.25">
      <c r="A974" s="4" t="s">
        <v>1010</v>
      </c>
      <c r="B974" s="1">
        <v>1</v>
      </c>
      <c r="C974" s="1">
        <v>0</v>
      </c>
      <c r="D974" s="1">
        <v>34</v>
      </c>
      <c r="E974" s="1">
        <v>393</v>
      </c>
      <c r="F974" s="1">
        <v>5</v>
      </c>
      <c r="G974" s="1">
        <v>136</v>
      </c>
      <c r="H974" s="1">
        <v>7</v>
      </c>
      <c r="I974" s="1">
        <v>5</v>
      </c>
      <c r="J974" s="1">
        <v>27</v>
      </c>
      <c r="K974" s="1">
        <v>5</v>
      </c>
      <c r="L974" s="1">
        <v>10</v>
      </c>
      <c r="M974" s="1">
        <v>1</v>
      </c>
      <c r="N974" s="1">
        <v>6</v>
      </c>
      <c r="O974" s="1">
        <v>9</v>
      </c>
      <c r="P974" s="1">
        <v>1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3</v>
      </c>
      <c r="W974" s="1">
        <v>11</v>
      </c>
      <c r="X974" s="1">
        <v>0</v>
      </c>
      <c r="Y974" s="3">
        <v>39</v>
      </c>
      <c r="Z974" s="1">
        <v>2826</v>
      </c>
      <c r="AA974" s="1">
        <v>0</v>
      </c>
      <c r="AB974" s="1">
        <v>0</v>
      </c>
      <c r="AC974" s="1">
        <v>0</v>
      </c>
      <c r="AD974" s="1">
        <v>1</v>
      </c>
      <c r="AE974" s="1">
        <v>0</v>
      </c>
      <c r="AF974" s="1">
        <v>0</v>
      </c>
      <c r="AG974" s="1">
        <v>0</v>
      </c>
      <c r="AH974" s="1">
        <v>0</v>
      </c>
      <c r="AI974" s="1">
        <v>1</v>
      </c>
      <c r="AJ974" s="1">
        <v>0</v>
      </c>
      <c r="AK974" s="1">
        <v>546</v>
      </c>
      <c r="AL974" s="1">
        <v>519</v>
      </c>
      <c r="AM974" s="1">
        <v>1</v>
      </c>
    </row>
    <row r="975" spans="1:39" x14ac:dyDescent="0.25">
      <c r="A975" s="4" t="s">
        <v>1011</v>
      </c>
      <c r="B975" s="1">
        <v>1</v>
      </c>
      <c r="C975" s="1">
        <v>0</v>
      </c>
      <c r="D975" s="1">
        <v>70</v>
      </c>
      <c r="E975" s="1">
        <v>218</v>
      </c>
      <c r="F975" s="1">
        <v>63</v>
      </c>
      <c r="G975" s="1">
        <v>282</v>
      </c>
      <c r="H975" s="1">
        <v>137</v>
      </c>
      <c r="I975" s="1">
        <v>35</v>
      </c>
      <c r="J975" s="1">
        <v>70</v>
      </c>
      <c r="K975" s="1">
        <v>4</v>
      </c>
      <c r="L975" s="1">
        <v>5</v>
      </c>
      <c r="M975" s="1">
        <v>3</v>
      </c>
      <c r="N975" s="1">
        <v>12</v>
      </c>
      <c r="O975" s="1">
        <v>4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3</v>
      </c>
      <c r="W975" s="1">
        <v>11</v>
      </c>
      <c r="X975" s="1">
        <v>0</v>
      </c>
      <c r="Y975" s="3">
        <v>31</v>
      </c>
      <c r="Z975" s="1">
        <v>2290</v>
      </c>
      <c r="AA975" s="1">
        <v>0</v>
      </c>
      <c r="AB975" s="1">
        <v>0</v>
      </c>
      <c r="AC975" s="1">
        <v>1</v>
      </c>
      <c r="AD975" s="1">
        <v>0</v>
      </c>
      <c r="AE975" s="1">
        <v>0</v>
      </c>
      <c r="AF975" s="1">
        <v>0</v>
      </c>
      <c r="AG975" s="1">
        <v>0</v>
      </c>
      <c r="AH975" s="1">
        <v>1</v>
      </c>
      <c r="AI975" s="1">
        <v>0</v>
      </c>
      <c r="AJ975" s="1">
        <v>0</v>
      </c>
      <c r="AK975" s="1">
        <v>735</v>
      </c>
      <c r="AL975" s="1">
        <v>665</v>
      </c>
      <c r="AM975" s="1">
        <v>0</v>
      </c>
    </row>
    <row r="976" spans="1:39" x14ac:dyDescent="0.25">
      <c r="A976" s="4" t="s">
        <v>1012</v>
      </c>
      <c r="B976" s="1">
        <v>1</v>
      </c>
      <c r="C976" s="1">
        <v>1</v>
      </c>
      <c r="D976" s="1">
        <v>49</v>
      </c>
      <c r="E976" s="1">
        <v>66</v>
      </c>
      <c r="F976" s="1">
        <v>0</v>
      </c>
      <c r="G976" s="1">
        <v>16</v>
      </c>
      <c r="H976" s="1">
        <v>0</v>
      </c>
      <c r="I976" s="1">
        <v>6</v>
      </c>
      <c r="J976" s="1">
        <v>20</v>
      </c>
      <c r="K976" s="1">
        <v>2</v>
      </c>
      <c r="L976" s="1">
        <v>1</v>
      </c>
      <c r="M976" s="1">
        <v>1</v>
      </c>
      <c r="N976" s="1">
        <v>4</v>
      </c>
      <c r="O976" s="1">
        <v>3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3</v>
      </c>
      <c r="W976" s="1">
        <v>11</v>
      </c>
      <c r="X976" s="1">
        <v>0</v>
      </c>
      <c r="Y976" s="3">
        <v>66</v>
      </c>
      <c r="Z976" s="1">
        <v>2166</v>
      </c>
      <c r="AA976" s="1">
        <v>1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1</v>
      </c>
      <c r="AI976" s="1">
        <v>0</v>
      </c>
      <c r="AJ976" s="1">
        <v>0</v>
      </c>
      <c r="AK976" s="1">
        <v>88</v>
      </c>
      <c r="AL976" s="1">
        <v>68</v>
      </c>
      <c r="AM976" s="1">
        <v>0</v>
      </c>
    </row>
    <row r="977" spans="1:39" x14ac:dyDescent="0.25">
      <c r="A977" s="4" t="s">
        <v>734</v>
      </c>
      <c r="B977" s="1">
        <v>0</v>
      </c>
      <c r="C977" s="1">
        <v>0</v>
      </c>
      <c r="D977" s="1">
        <v>65</v>
      </c>
      <c r="E977" s="1">
        <v>4</v>
      </c>
      <c r="F977" s="1">
        <v>2</v>
      </c>
      <c r="G977" s="1">
        <v>11</v>
      </c>
      <c r="H977" s="1">
        <v>2</v>
      </c>
      <c r="I977" s="1">
        <v>0</v>
      </c>
      <c r="J977" s="1">
        <v>4</v>
      </c>
      <c r="K977" s="1">
        <v>1</v>
      </c>
      <c r="L977" s="1">
        <v>1</v>
      </c>
      <c r="M977" s="1">
        <v>0</v>
      </c>
      <c r="N977" s="1">
        <v>2</v>
      </c>
      <c r="O977" s="1">
        <v>6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3</v>
      </c>
      <c r="W977" s="1">
        <v>11</v>
      </c>
      <c r="X977" s="1">
        <v>0</v>
      </c>
      <c r="Y977" s="3">
        <v>25</v>
      </c>
      <c r="Z977" s="1">
        <v>2254</v>
      </c>
      <c r="AA977" s="1">
        <v>0</v>
      </c>
      <c r="AB977" s="1">
        <v>0</v>
      </c>
      <c r="AC977" s="1">
        <v>1</v>
      </c>
      <c r="AD977" s="1">
        <v>0</v>
      </c>
      <c r="AE977" s="1">
        <v>0</v>
      </c>
      <c r="AF977" s="1">
        <v>0</v>
      </c>
      <c r="AG977" s="1">
        <v>0</v>
      </c>
      <c r="AH977" s="1">
        <v>1</v>
      </c>
      <c r="AI977" s="1">
        <v>0</v>
      </c>
      <c r="AJ977" s="1">
        <v>0</v>
      </c>
      <c r="AK977" s="1">
        <v>19</v>
      </c>
      <c r="AL977" s="1">
        <v>15</v>
      </c>
      <c r="AM977" s="1">
        <v>0</v>
      </c>
    </row>
    <row r="978" spans="1:39" x14ac:dyDescent="0.25">
      <c r="A978" s="4" t="s">
        <v>1013</v>
      </c>
      <c r="B978" s="1">
        <v>0</v>
      </c>
      <c r="C978" s="1">
        <v>0</v>
      </c>
      <c r="D978" s="1">
        <v>25</v>
      </c>
      <c r="E978" s="1">
        <v>795</v>
      </c>
      <c r="F978" s="1">
        <v>0</v>
      </c>
      <c r="G978" s="1">
        <v>545</v>
      </c>
      <c r="H978" s="1">
        <v>95</v>
      </c>
      <c r="I978" s="1">
        <v>58</v>
      </c>
      <c r="J978" s="1">
        <v>0</v>
      </c>
      <c r="K978" s="1">
        <v>1</v>
      </c>
      <c r="L978" s="1">
        <v>8</v>
      </c>
      <c r="M978" s="1">
        <v>4</v>
      </c>
      <c r="N978" s="1">
        <v>10</v>
      </c>
      <c r="O978" s="1">
        <v>6</v>
      </c>
      <c r="P978" s="1">
        <v>0</v>
      </c>
      <c r="Q978" s="1">
        <v>0</v>
      </c>
      <c r="R978" s="1">
        <v>0</v>
      </c>
      <c r="S978" s="1">
        <v>1</v>
      </c>
      <c r="T978" s="1">
        <v>0</v>
      </c>
      <c r="U978" s="1">
        <v>0</v>
      </c>
      <c r="V978" s="1">
        <v>3</v>
      </c>
      <c r="W978" s="1">
        <v>11</v>
      </c>
      <c r="X978" s="1">
        <v>0</v>
      </c>
      <c r="Y978" s="3">
        <v>42</v>
      </c>
      <c r="Z978" s="1">
        <v>2391</v>
      </c>
      <c r="AA978" s="1">
        <v>0</v>
      </c>
      <c r="AB978" s="1">
        <v>0</v>
      </c>
      <c r="AC978" s="1">
        <v>0</v>
      </c>
      <c r="AD978" s="1">
        <v>1</v>
      </c>
      <c r="AE978" s="1">
        <v>0</v>
      </c>
      <c r="AF978" s="1">
        <v>0</v>
      </c>
      <c r="AG978" s="1">
        <v>0</v>
      </c>
      <c r="AH978" s="1">
        <v>1</v>
      </c>
      <c r="AI978" s="1">
        <v>0</v>
      </c>
      <c r="AJ978" s="1">
        <v>0</v>
      </c>
      <c r="AK978" s="1">
        <v>1493</v>
      </c>
      <c r="AL978" s="1">
        <v>1493</v>
      </c>
      <c r="AM978" s="1">
        <v>1</v>
      </c>
    </row>
    <row r="979" spans="1:39" x14ac:dyDescent="0.25">
      <c r="A979" s="4" t="s">
        <v>239</v>
      </c>
      <c r="B979" s="1">
        <v>1</v>
      </c>
      <c r="C979" s="1">
        <v>1</v>
      </c>
      <c r="D979" s="1">
        <v>84</v>
      </c>
      <c r="E979" s="1">
        <v>15</v>
      </c>
      <c r="F979" s="1">
        <v>10</v>
      </c>
      <c r="G979" s="1">
        <v>19</v>
      </c>
      <c r="H979" s="1">
        <v>8</v>
      </c>
      <c r="I979" s="1">
        <v>17</v>
      </c>
      <c r="J979" s="1">
        <v>20</v>
      </c>
      <c r="K979" s="1">
        <v>3</v>
      </c>
      <c r="L979" s="1">
        <v>2</v>
      </c>
      <c r="M979" s="1">
        <v>1</v>
      </c>
      <c r="N979" s="1">
        <v>3</v>
      </c>
      <c r="O979" s="1">
        <v>5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3</v>
      </c>
      <c r="W979" s="1">
        <v>11</v>
      </c>
      <c r="X979" s="1">
        <v>0</v>
      </c>
      <c r="Y979" s="3">
        <v>63</v>
      </c>
      <c r="Z979" s="1">
        <v>2283</v>
      </c>
      <c r="AA979" s="1">
        <v>0</v>
      </c>
      <c r="AB979" s="1">
        <v>0</v>
      </c>
      <c r="AC979" s="1">
        <v>0</v>
      </c>
      <c r="AD979" s="1">
        <v>1</v>
      </c>
      <c r="AE979" s="1">
        <v>0</v>
      </c>
      <c r="AF979" s="1">
        <v>0</v>
      </c>
      <c r="AG979" s="1">
        <v>0</v>
      </c>
      <c r="AH979" s="1">
        <v>1</v>
      </c>
      <c r="AI979" s="1">
        <v>0</v>
      </c>
      <c r="AJ979" s="1">
        <v>0</v>
      </c>
      <c r="AK979" s="1">
        <v>69</v>
      </c>
      <c r="AL979" s="1">
        <v>49</v>
      </c>
      <c r="AM979" s="1">
        <v>0</v>
      </c>
    </row>
    <row r="980" spans="1:39" x14ac:dyDescent="0.25">
      <c r="A980" s="4" t="s">
        <v>1014</v>
      </c>
      <c r="B980" s="1">
        <v>1</v>
      </c>
      <c r="C980" s="1">
        <v>0</v>
      </c>
      <c r="D980" s="1">
        <v>7</v>
      </c>
      <c r="E980" s="1">
        <v>384</v>
      </c>
      <c r="F980" s="1">
        <v>25</v>
      </c>
      <c r="G980" s="1">
        <v>292</v>
      </c>
      <c r="H980" s="1">
        <v>130</v>
      </c>
      <c r="I980" s="1">
        <v>41</v>
      </c>
      <c r="J980" s="1">
        <v>64</v>
      </c>
      <c r="K980" s="1">
        <v>3</v>
      </c>
      <c r="L980" s="1">
        <v>8</v>
      </c>
      <c r="M980" s="1">
        <v>8</v>
      </c>
      <c r="N980" s="1">
        <v>6</v>
      </c>
      <c r="O980" s="1">
        <v>6</v>
      </c>
      <c r="P980" s="1">
        <v>1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3</v>
      </c>
      <c r="W980" s="1">
        <v>11</v>
      </c>
      <c r="X980" s="1">
        <v>0</v>
      </c>
      <c r="Y980" s="3">
        <v>47</v>
      </c>
      <c r="Z980" s="1">
        <v>2479</v>
      </c>
      <c r="AA980" s="1">
        <v>0</v>
      </c>
      <c r="AB980" s="1">
        <v>1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1</v>
      </c>
      <c r="AI980" s="1">
        <v>0</v>
      </c>
      <c r="AJ980" s="1">
        <v>0</v>
      </c>
      <c r="AK980" s="1">
        <v>872</v>
      </c>
      <c r="AL980" s="1">
        <v>808</v>
      </c>
      <c r="AM980" s="1">
        <v>1</v>
      </c>
    </row>
    <row r="981" spans="1:39" x14ac:dyDescent="0.25">
      <c r="A981" s="4" t="s">
        <v>1015</v>
      </c>
      <c r="B981" s="1">
        <v>0</v>
      </c>
      <c r="C981" s="1">
        <v>1</v>
      </c>
      <c r="D981" s="1">
        <v>34</v>
      </c>
      <c r="E981" s="1">
        <v>244</v>
      </c>
      <c r="F981" s="1">
        <v>8</v>
      </c>
      <c r="G981" s="1">
        <v>32</v>
      </c>
      <c r="H981" s="1">
        <v>7</v>
      </c>
      <c r="I981" s="1">
        <v>2</v>
      </c>
      <c r="J981" s="1">
        <v>50</v>
      </c>
      <c r="K981" s="1">
        <v>4</v>
      </c>
      <c r="L981" s="1">
        <v>3</v>
      </c>
      <c r="M981" s="1">
        <v>1</v>
      </c>
      <c r="N981" s="1">
        <v>8</v>
      </c>
      <c r="O981" s="1">
        <v>4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3</v>
      </c>
      <c r="W981" s="1">
        <v>11</v>
      </c>
      <c r="X981" s="1">
        <v>0</v>
      </c>
      <c r="Y981" s="3">
        <v>64</v>
      </c>
      <c r="Z981" s="1">
        <v>2397</v>
      </c>
      <c r="AA981" s="1">
        <v>1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1</v>
      </c>
      <c r="AI981" s="1">
        <v>0</v>
      </c>
      <c r="AJ981" s="1">
        <v>0</v>
      </c>
      <c r="AK981" s="1">
        <v>293</v>
      </c>
      <c r="AL981" s="1">
        <v>243</v>
      </c>
      <c r="AM981" s="1">
        <v>0</v>
      </c>
    </row>
    <row r="982" spans="1:39" x14ac:dyDescent="0.25">
      <c r="A982" s="4" t="s">
        <v>1016</v>
      </c>
      <c r="B982" s="1">
        <v>0</v>
      </c>
      <c r="C982" s="1">
        <v>1</v>
      </c>
      <c r="D982" s="1">
        <v>38</v>
      </c>
      <c r="E982" s="1">
        <v>158</v>
      </c>
      <c r="F982" s="1">
        <v>19</v>
      </c>
      <c r="G982" s="1">
        <v>288</v>
      </c>
      <c r="H982" s="1">
        <v>25</v>
      </c>
      <c r="I982" s="1">
        <v>0</v>
      </c>
      <c r="J982" s="1">
        <v>38</v>
      </c>
      <c r="K982" s="1">
        <v>1</v>
      </c>
      <c r="L982" s="1">
        <v>6</v>
      </c>
      <c r="M982" s="1">
        <v>4</v>
      </c>
      <c r="N982" s="1">
        <v>9</v>
      </c>
      <c r="O982" s="1">
        <v>7</v>
      </c>
      <c r="P982" s="1">
        <v>0</v>
      </c>
      <c r="Q982" s="1">
        <v>1</v>
      </c>
      <c r="R982" s="1">
        <v>1</v>
      </c>
      <c r="S982" s="1">
        <v>0</v>
      </c>
      <c r="T982" s="1">
        <v>0</v>
      </c>
      <c r="U982" s="1">
        <v>0</v>
      </c>
      <c r="V982" s="1">
        <v>3</v>
      </c>
      <c r="W982" s="1">
        <v>11</v>
      </c>
      <c r="X982" s="1">
        <v>1</v>
      </c>
      <c r="Y982" s="3">
        <v>64</v>
      </c>
      <c r="Z982" s="1">
        <v>2816</v>
      </c>
      <c r="AA982" s="1">
        <v>0</v>
      </c>
      <c r="AB982" s="1">
        <v>0</v>
      </c>
      <c r="AC982" s="1">
        <v>0</v>
      </c>
      <c r="AD982" s="1">
        <v>0</v>
      </c>
      <c r="AE982" s="1">
        <v>1</v>
      </c>
      <c r="AF982" s="1">
        <v>0</v>
      </c>
      <c r="AG982" s="1">
        <v>0</v>
      </c>
      <c r="AH982" s="1">
        <v>0</v>
      </c>
      <c r="AI982" s="1">
        <v>0</v>
      </c>
      <c r="AJ982" s="1">
        <v>1</v>
      </c>
      <c r="AK982" s="1">
        <v>490</v>
      </c>
      <c r="AL982" s="1">
        <v>452</v>
      </c>
      <c r="AM982" s="1">
        <v>2</v>
      </c>
    </row>
    <row r="983" spans="1:39" x14ac:dyDescent="0.25">
      <c r="A983" s="4" t="s">
        <v>1017</v>
      </c>
      <c r="B983" s="1">
        <v>0</v>
      </c>
      <c r="C983" s="1">
        <v>0</v>
      </c>
      <c r="D983" s="1">
        <v>1</v>
      </c>
      <c r="E983" s="1">
        <v>1285</v>
      </c>
      <c r="F983" s="1">
        <v>21</v>
      </c>
      <c r="G983" s="1">
        <v>449</v>
      </c>
      <c r="H983" s="1">
        <v>106</v>
      </c>
      <c r="I983" s="1">
        <v>20</v>
      </c>
      <c r="J983" s="1">
        <v>20</v>
      </c>
      <c r="K983" s="1">
        <v>1</v>
      </c>
      <c r="L983" s="1">
        <v>4</v>
      </c>
      <c r="M983" s="1">
        <v>3</v>
      </c>
      <c r="N983" s="1">
        <v>4</v>
      </c>
      <c r="O983" s="1">
        <v>1</v>
      </c>
      <c r="P983" s="1">
        <v>0</v>
      </c>
      <c r="Q983" s="1">
        <v>0</v>
      </c>
      <c r="R983" s="1">
        <v>1</v>
      </c>
      <c r="S983" s="1">
        <v>1</v>
      </c>
      <c r="T983" s="1">
        <v>0</v>
      </c>
      <c r="U983" s="1">
        <v>0</v>
      </c>
      <c r="V983" s="1">
        <v>3</v>
      </c>
      <c r="W983" s="1">
        <v>11</v>
      </c>
      <c r="X983" s="1">
        <v>1</v>
      </c>
      <c r="Y983" s="3">
        <v>33</v>
      </c>
      <c r="Z983" s="1">
        <v>2422</v>
      </c>
      <c r="AA983" s="1">
        <v>0</v>
      </c>
      <c r="AB983" s="1">
        <v>0</v>
      </c>
      <c r="AC983" s="1">
        <v>1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1</v>
      </c>
      <c r="AK983" s="1">
        <v>1881</v>
      </c>
      <c r="AL983" s="1">
        <v>1861</v>
      </c>
      <c r="AM983" s="1">
        <v>2</v>
      </c>
    </row>
    <row r="984" spans="1:39" x14ac:dyDescent="0.25">
      <c r="A984" s="4" t="s">
        <v>1018</v>
      </c>
      <c r="B984" s="1">
        <v>1</v>
      </c>
      <c r="C984" s="1">
        <v>1</v>
      </c>
      <c r="D984" s="1">
        <v>25</v>
      </c>
      <c r="E984" s="1">
        <v>349</v>
      </c>
      <c r="F984" s="1">
        <v>16</v>
      </c>
      <c r="G984" s="1">
        <v>144</v>
      </c>
      <c r="H984" s="1">
        <v>28</v>
      </c>
      <c r="I984" s="1">
        <v>5</v>
      </c>
      <c r="J984" s="1">
        <v>182</v>
      </c>
      <c r="K984" s="1">
        <v>5</v>
      </c>
      <c r="L984" s="1">
        <v>8</v>
      </c>
      <c r="M984" s="1">
        <v>5</v>
      </c>
      <c r="N984" s="1">
        <v>4</v>
      </c>
      <c r="O984" s="1">
        <v>8</v>
      </c>
      <c r="P984" s="1">
        <v>1</v>
      </c>
      <c r="Q984" s="1">
        <v>0</v>
      </c>
      <c r="R984" s="1">
        <v>0</v>
      </c>
      <c r="S984" s="1">
        <v>1</v>
      </c>
      <c r="T984" s="1">
        <v>0</v>
      </c>
      <c r="U984" s="1">
        <v>0</v>
      </c>
      <c r="V984" s="1">
        <v>3</v>
      </c>
      <c r="W984" s="1">
        <v>11</v>
      </c>
      <c r="X984" s="1">
        <v>1</v>
      </c>
      <c r="Y984" s="3">
        <v>39</v>
      </c>
      <c r="Z984" s="1">
        <v>2618</v>
      </c>
      <c r="AA984" s="1">
        <v>0</v>
      </c>
      <c r="AB984" s="1">
        <v>1</v>
      </c>
      <c r="AC984" s="1">
        <v>0</v>
      </c>
      <c r="AD984" s="1">
        <v>0</v>
      </c>
      <c r="AE984" s="1">
        <v>0</v>
      </c>
      <c r="AF984" s="1">
        <v>1</v>
      </c>
      <c r="AG984" s="1">
        <v>0</v>
      </c>
      <c r="AH984" s="1">
        <v>0</v>
      </c>
      <c r="AI984" s="1">
        <v>0</v>
      </c>
      <c r="AJ984" s="1">
        <v>0</v>
      </c>
      <c r="AK984" s="1">
        <v>542</v>
      </c>
      <c r="AL984" s="1">
        <v>360</v>
      </c>
      <c r="AM984" s="1">
        <v>2</v>
      </c>
    </row>
    <row r="985" spans="1:39" x14ac:dyDescent="0.25">
      <c r="A985" s="4" t="s">
        <v>1019</v>
      </c>
      <c r="B985" s="1">
        <v>1</v>
      </c>
      <c r="C985" s="1">
        <v>0</v>
      </c>
      <c r="D985" s="1">
        <v>25</v>
      </c>
      <c r="E985" s="1">
        <v>4</v>
      </c>
      <c r="F985" s="1">
        <v>12</v>
      </c>
      <c r="G985" s="1">
        <v>11</v>
      </c>
      <c r="H985" s="1">
        <v>3</v>
      </c>
      <c r="I985" s="1">
        <v>13</v>
      </c>
      <c r="J985" s="1">
        <v>15</v>
      </c>
      <c r="K985" s="1">
        <v>2</v>
      </c>
      <c r="L985" s="1">
        <v>2</v>
      </c>
      <c r="M985" s="1">
        <v>0</v>
      </c>
      <c r="N985" s="1">
        <v>3</v>
      </c>
      <c r="O985" s="1">
        <v>8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3</v>
      </c>
      <c r="W985" s="1">
        <v>11</v>
      </c>
      <c r="X985" s="1">
        <v>0</v>
      </c>
      <c r="Y985" s="3">
        <v>33</v>
      </c>
      <c r="Z985" s="1">
        <v>2660</v>
      </c>
      <c r="AA985" s="1">
        <v>0</v>
      </c>
      <c r="AB985" s="1">
        <v>0</v>
      </c>
      <c r="AC985" s="1">
        <v>0</v>
      </c>
      <c r="AD985" s="1">
        <v>1</v>
      </c>
      <c r="AE985" s="1">
        <v>0</v>
      </c>
      <c r="AF985" s="1">
        <v>0</v>
      </c>
      <c r="AG985" s="1">
        <v>0</v>
      </c>
      <c r="AH985" s="1">
        <v>1</v>
      </c>
      <c r="AI985" s="1">
        <v>0</v>
      </c>
      <c r="AJ985" s="1">
        <v>0</v>
      </c>
      <c r="AK985" s="1">
        <v>43</v>
      </c>
      <c r="AL985" s="1">
        <v>28</v>
      </c>
      <c r="AM985" s="1">
        <v>0</v>
      </c>
    </row>
    <row r="986" spans="1:39" x14ac:dyDescent="0.25">
      <c r="A986" s="4" t="s">
        <v>1020</v>
      </c>
      <c r="B986" s="1">
        <v>0</v>
      </c>
      <c r="C986" s="1">
        <v>1</v>
      </c>
      <c r="D986" s="1">
        <v>50</v>
      </c>
      <c r="E986" s="1">
        <v>223</v>
      </c>
      <c r="F986" s="1">
        <v>2</v>
      </c>
      <c r="G986" s="1">
        <v>31</v>
      </c>
      <c r="H986" s="1">
        <v>0</v>
      </c>
      <c r="I986" s="1">
        <v>2</v>
      </c>
      <c r="J986" s="1">
        <v>39</v>
      </c>
      <c r="K986" s="1">
        <v>5</v>
      </c>
      <c r="L986" s="1">
        <v>5</v>
      </c>
      <c r="M986" s="1">
        <v>2</v>
      </c>
      <c r="N986" s="1">
        <v>4</v>
      </c>
      <c r="O986" s="1">
        <v>8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3</v>
      </c>
      <c r="W986" s="1">
        <v>11</v>
      </c>
      <c r="X986" s="1">
        <v>0</v>
      </c>
      <c r="Y986" s="3">
        <v>66</v>
      </c>
      <c r="Z986" s="1">
        <v>2567</v>
      </c>
      <c r="AA986" s="1">
        <v>0</v>
      </c>
      <c r="AB986" s="1">
        <v>1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1</v>
      </c>
      <c r="AK986" s="1">
        <v>258</v>
      </c>
      <c r="AL986" s="1">
        <v>219</v>
      </c>
      <c r="AM986" s="1">
        <v>0</v>
      </c>
    </row>
    <row r="987" spans="1:39" x14ac:dyDescent="0.25">
      <c r="A987" s="4" t="s">
        <v>1021</v>
      </c>
      <c r="B987" s="1">
        <v>0</v>
      </c>
      <c r="C987" s="1">
        <v>1</v>
      </c>
      <c r="D987" s="1">
        <v>46</v>
      </c>
      <c r="E987" s="1">
        <v>157</v>
      </c>
      <c r="F987" s="1">
        <v>43</v>
      </c>
      <c r="G987" s="1">
        <v>127</v>
      </c>
      <c r="H987" s="1">
        <v>68</v>
      </c>
      <c r="I987" s="1">
        <v>56</v>
      </c>
      <c r="J987" s="1">
        <v>37</v>
      </c>
      <c r="K987" s="1">
        <v>6</v>
      </c>
      <c r="L987" s="1">
        <v>3</v>
      </c>
      <c r="M987" s="1">
        <v>8</v>
      </c>
      <c r="N987" s="1">
        <v>4</v>
      </c>
      <c r="O987" s="1">
        <v>4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3</v>
      </c>
      <c r="W987" s="1">
        <v>11</v>
      </c>
      <c r="X987" s="1">
        <v>1</v>
      </c>
      <c r="Y987" s="3">
        <v>66</v>
      </c>
      <c r="Z987" s="1">
        <v>2671</v>
      </c>
      <c r="AA987" s="1">
        <v>0</v>
      </c>
      <c r="AB987" s="1">
        <v>0</v>
      </c>
      <c r="AC987" s="1">
        <v>1</v>
      </c>
      <c r="AD987" s="1">
        <v>0</v>
      </c>
      <c r="AE987" s="1">
        <v>0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>
        <v>451</v>
      </c>
      <c r="AL987" s="1">
        <v>414</v>
      </c>
      <c r="AM987" s="1">
        <v>1</v>
      </c>
    </row>
    <row r="988" spans="1:39" x14ac:dyDescent="0.25">
      <c r="A988" s="4" t="s">
        <v>1022</v>
      </c>
      <c r="B988" s="1">
        <v>0</v>
      </c>
      <c r="C988" s="1">
        <v>1</v>
      </c>
      <c r="D988" s="1">
        <v>96</v>
      </c>
      <c r="E988" s="1">
        <v>397</v>
      </c>
      <c r="F988" s="1">
        <v>46</v>
      </c>
      <c r="G988" s="1">
        <v>288</v>
      </c>
      <c r="H988" s="1">
        <v>20</v>
      </c>
      <c r="I988" s="1">
        <v>38</v>
      </c>
      <c r="J988" s="1">
        <v>70</v>
      </c>
      <c r="K988" s="1">
        <v>2</v>
      </c>
      <c r="L988" s="1">
        <v>6</v>
      </c>
      <c r="M988" s="1">
        <v>5</v>
      </c>
      <c r="N988" s="1">
        <v>10</v>
      </c>
      <c r="O988" s="1">
        <v>3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3</v>
      </c>
      <c r="W988" s="1">
        <v>11</v>
      </c>
      <c r="X988" s="1">
        <v>0</v>
      </c>
      <c r="Y988" s="3">
        <v>67</v>
      </c>
      <c r="Z988" s="1">
        <v>2760</v>
      </c>
      <c r="AA988" s="1">
        <v>0</v>
      </c>
      <c r="AB988" s="1">
        <v>1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1</v>
      </c>
      <c r="AJ988" s="1">
        <v>0</v>
      </c>
      <c r="AK988" s="1">
        <v>789</v>
      </c>
      <c r="AL988" s="1">
        <v>719</v>
      </c>
      <c r="AM988" s="1">
        <v>0</v>
      </c>
    </row>
    <row r="989" spans="1:39" x14ac:dyDescent="0.25">
      <c r="A989" s="4" t="s">
        <v>777</v>
      </c>
      <c r="B989" s="1">
        <v>0</v>
      </c>
      <c r="C989" s="1">
        <v>0</v>
      </c>
      <c r="D989" s="1">
        <v>57</v>
      </c>
      <c r="E989" s="1">
        <v>901</v>
      </c>
      <c r="F989" s="1">
        <v>31</v>
      </c>
      <c r="G989" s="1">
        <v>345</v>
      </c>
      <c r="H989" s="1">
        <v>75</v>
      </c>
      <c r="I989" s="1">
        <v>31</v>
      </c>
      <c r="J989" s="1">
        <v>191</v>
      </c>
      <c r="K989" s="1">
        <v>1</v>
      </c>
      <c r="L989" s="1">
        <v>4</v>
      </c>
      <c r="M989" s="1">
        <v>4</v>
      </c>
      <c r="N989" s="1">
        <v>11</v>
      </c>
      <c r="O989" s="1">
        <v>1</v>
      </c>
      <c r="P989" s="1">
        <v>0</v>
      </c>
      <c r="Q989" s="1">
        <v>0</v>
      </c>
      <c r="R989" s="1">
        <v>1</v>
      </c>
      <c r="S989" s="1">
        <v>0</v>
      </c>
      <c r="T989" s="1">
        <v>0</v>
      </c>
      <c r="U989" s="1">
        <v>0</v>
      </c>
      <c r="V989" s="1">
        <v>3</v>
      </c>
      <c r="W989" s="1">
        <v>11</v>
      </c>
      <c r="X989" s="1">
        <v>0</v>
      </c>
      <c r="Y989" s="3">
        <v>68</v>
      </c>
      <c r="Z989" s="1">
        <v>2572</v>
      </c>
      <c r="AA989" s="1">
        <v>0</v>
      </c>
      <c r="AB989" s="1">
        <v>0</v>
      </c>
      <c r="AC989" s="1">
        <v>0</v>
      </c>
      <c r="AD989" s="1">
        <v>1</v>
      </c>
      <c r="AE989" s="1">
        <v>0</v>
      </c>
      <c r="AF989" s="1">
        <v>0</v>
      </c>
      <c r="AG989" s="1">
        <v>0</v>
      </c>
      <c r="AH989" s="1">
        <v>1</v>
      </c>
      <c r="AI989" s="1">
        <v>0</v>
      </c>
      <c r="AJ989" s="1">
        <v>0</v>
      </c>
      <c r="AK989" s="1">
        <v>1383</v>
      </c>
      <c r="AL989" s="1">
        <v>1192</v>
      </c>
      <c r="AM989" s="1">
        <v>1</v>
      </c>
    </row>
    <row r="990" spans="1:39" x14ac:dyDescent="0.25">
      <c r="A990" s="4" t="s">
        <v>597</v>
      </c>
      <c r="B990" s="1">
        <v>1</v>
      </c>
      <c r="C990" s="1">
        <v>1</v>
      </c>
      <c r="D990" s="1">
        <v>47</v>
      </c>
      <c r="E990" s="1">
        <v>14</v>
      </c>
      <c r="F990" s="1">
        <v>3</v>
      </c>
      <c r="G990" s="1">
        <v>21</v>
      </c>
      <c r="H990" s="1">
        <v>2</v>
      </c>
      <c r="I990" s="1">
        <v>1</v>
      </c>
      <c r="J990" s="1">
        <v>28</v>
      </c>
      <c r="K990" s="1">
        <v>4</v>
      </c>
      <c r="L990" s="1">
        <v>3</v>
      </c>
      <c r="M990" s="1">
        <v>1</v>
      </c>
      <c r="N990" s="1">
        <v>2</v>
      </c>
      <c r="O990" s="1">
        <v>8</v>
      </c>
      <c r="P990" s="1">
        <v>1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3</v>
      </c>
      <c r="W990" s="1">
        <v>11</v>
      </c>
      <c r="X990" s="1">
        <v>0</v>
      </c>
      <c r="Y990" s="3">
        <v>52</v>
      </c>
      <c r="Z990" s="1">
        <v>2313</v>
      </c>
      <c r="AA990" s="1">
        <v>0</v>
      </c>
      <c r="AB990" s="1">
        <v>1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1</v>
      </c>
      <c r="AI990" s="1">
        <v>0</v>
      </c>
      <c r="AJ990" s="1">
        <v>0</v>
      </c>
      <c r="AK990" s="1">
        <v>41</v>
      </c>
      <c r="AL990" s="1">
        <v>13</v>
      </c>
      <c r="AM990" s="1">
        <v>1</v>
      </c>
    </row>
    <row r="991" spans="1:39" x14ac:dyDescent="0.25">
      <c r="A991" s="4" t="s">
        <v>1023</v>
      </c>
      <c r="B991" s="1">
        <v>1</v>
      </c>
      <c r="C991" s="1">
        <v>1</v>
      </c>
      <c r="D991" s="1">
        <v>52</v>
      </c>
      <c r="E991" s="1">
        <v>10</v>
      </c>
      <c r="F991" s="1">
        <v>0</v>
      </c>
      <c r="G991" s="1">
        <v>3</v>
      </c>
      <c r="H991" s="1">
        <v>0</v>
      </c>
      <c r="I991" s="1">
        <v>0</v>
      </c>
      <c r="J991" s="1">
        <v>4</v>
      </c>
      <c r="K991" s="1">
        <v>1</v>
      </c>
      <c r="L991" s="1">
        <v>1</v>
      </c>
      <c r="M991" s="1">
        <v>0</v>
      </c>
      <c r="N991" s="1">
        <v>2</v>
      </c>
      <c r="O991" s="1">
        <v>6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3</v>
      </c>
      <c r="W991" s="1">
        <v>11</v>
      </c>
      <c r="X991" s="1">
        <v>0</v>
      </c>
      <c r="Y991" s="3">
        <v>57</v>
      </c>
      <c r="Z991" s="1">
        <v>2574</v>
      </c>
      <c r="AA991" s="1">
        <v>0</v>
      </c>
      <c r="AB991" s="1">
        <v>0</v>
      </c>
      <c r="AC991" s="1">
        <v>1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1</v>
      </c>
      <c r="AK991" s="1">
        <v>13</v>
      </c>
      <c r="AL991" s="1">
        <v>9</v>
      </c>
      <c r="AM991" s="1">
        <v>0</v>
      </c>
    </row>
    <row r="992" spans="1:39" x14ac:dyDescent="0.25">
      <c r="A992" s="4" t="s">
        <v>1024</v>
      </c>
      <c r="B992" s="1">
        <v>0</v>
      </c>
      <c r="C992" s="1">
        <v>1</v>
      </c>
      <c r="D992" s="1">
        <v>30</v>
      </c>
      <c r="E992" s="1">
        <v>1230</v>
      </c>
      <c r="F992" s="1">
        <v>0</v>
      </c>
      <c r="G992" s="1">
        <v>396</v>
      </c>
      <c r="H992" s="1">
        <v>232</v>
      </c>
      <c r="I992" s="1">
        <v>178</v>
      </c>
      <c r="J992" s="1">
        <v>158</v>
      </c>
      <c r="K992" s="1">
        <v>1</v>
      </c>
      <c r="L992" s="1">
        <v>10</v>
      </c>
      <c r="M992" s="1">
        <v>2</v>
      </c>
      <c r="N992" s="1">
        <v>8</v>
      </c>
      <c r="O992" s="1">
        <v>5</v>
      </c>
      <c r="P992" s="1">
        <v>0</v>
      </c>
      <c r="Q992" s="1">
        <v>1</v>
      </c>
      <c r="R992" s="1">
        <v>1</v>
      </c>
      <c r="S992" s="1">
        <v>1</v>
      </c>
      <c r="T992" s="1">
        <v>0</v>
      </c>
      <c r="U992" s="1">
        <v>0</v>
      </c>
      <c r="V992" s="1">
        <v>3</v>
      </c>
      <c r="W992" s="1">
        <v>11</v>
      </c>
      <c r="X992" s="1">
        <v>0</v>
      </c>
      <c r="Y992" s="3">
        <v>41</v>
      </c>
      <c r="Z992" s="1">
        <v>2832</v>
      </c>
      <c r="AA992" s="1">
        <v>0</v>
      </c>
      <c r="AB992" s="1">
        <v>0</v>
      </c>
      <c r="AC992" s="1">
        <v>0</v>
      </c>
      <c r="AD992" s="1">
        <v>1</v>
      </c>
      <c r="AE992" s="1">
        <v>0</v>
      </c>
      <c r="AF992" s="1">
        <v>0</v>
      </c>
      <c r="AG992" s="1">
        <v>0</v>
      </c>
      <c r="AH992" s="1">
        <v>1</v>
      </c>
      <c r="AI992" s="1">
        <v>0</v>
      </c>
      <c r="AJ992" s="1">
        <v>0</v>
      </c>
      <c r="AK992" s="1">
        <v>2036</v>
      </c>
      <c r="AL992" s="1">
        <v>1878</v>
      </c>
      <c r="AM992" s="1">
        <v>3</v>
      </c>
    </row>
    <row r="993" spans="1:39" x14ac:dyDescent="0.25">
      <c r="A993" s="4" t="s">
        <v>1025</v>
      </c>
      <c r="B993" s="1">
        <v>0</v>
      </c>
      <c r="C993" s="1">
        <v>1</v>
      </c>
      <c r="D993" s="1">
        <v>63</v>
      </c>
      <c r="E993" s="1">
        <v>81</v>
      </c>
      <c r="F993" s="1">
        <v>1</v>
      </c>
      <c r="G993" s="1">
        <v>31</v>
      </c>
      <c r="H993" s="1">
        <v>2</v>
      </c>
      <c r="I993" s="1">
        <v>1</v>
      </c>
      <c r="J993" s="1">
        <v>0</v>
      </c>
      <c r="K993" s="1">
        <v>1</v>
      </c>
      <c r="L993" s="1">
        <v>1</v>
      </c>
      <c r="M993" s="1">
        <v>1</v>
      </c>
      <c r="N993" s="1">
        <v>5</v>
      </c>
      <c r="O993" s="1">
        <v>2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3</v>
      </c>
      <c r="W993" s="1">
        <v>11</v>
      </c>
      <c r="X993" s="1">
        <v>0</v>
      </c>
      <c r="Y993" s="3">
        <v>44</v>
      </c>
      <c r="Z993" s="1">
        <v>2328</v>
      </c>
      <c r="AA993" s="1">
        <v>0</v>
      </c>
      <c r="AB993" s="1">
        <v>0</v>
      </c>
      <c r="AC993" s="1">
        <v>0</v>
      </c>
      <c r="AD993" s="1">
        <v>1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1</v>
      </c>
      <c r="AK993" s="1">
        <v>116</v>
      </c>
      <c r="AL993" s="1">
        <v>116</v>
      </c>
      <c r="AM993" s="1">
        <v>0</v>
      </c>
    </row>
    <row r="994" spans="1:39" x14ac:dyDescent="0.25">
      <c r="A994" s="4" t="s">
        <v>1026</v>
      </c>
      <c r="B994" s="1">
        <v>1</v>
      </c>
      <c r="C994" s="1">
        <v>0</v>
      </c>
      <c r="D994" s="1">
        <v>51</v>
      </c>
      <c r="E994" s="1">
        <v>154</v>
      </c>
      <c r="F994" s="1">
        <v>20</v>
      </c>
      <c r="G994" s="1">
        <v>66</v>
      </c>
      <c r="H994" s="1">
        <v>0</v>
      </c>
      <c r="I994" s="1">
        <v>12</v>
      </c>
      <c r="J994" s="1">
        <v>27</v>
      </c>
      <c r="K994" s="1">
        <v>7</v>
      </c>
      <c r="L994" s="1">
        <v>6</v>
      </c>
      <c r="M994" s="1">
        <v>1</v>
      </c>
      <c r="N994" s="1">
        <v>4</v>
      </c>
      <c r="O994" s="1">
        <v>9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3</v>
      </c>
      <c r="W994" s="1">
        <v>11</v>
      </c>
      <c r="X994" s="1">
        <v>0</v>
      </c>
      <c r="Y994" s="3">
        <v>42</v>
      </c>
      <c r="Z994" s="1">
        <v>2638</v>
      </c>
      <c r="AA994" s="1">
        <v>0</v>
      </c>
      <c r="AB994" s="1">
        <v>0</v>
      </c>
      <c r="AC994" s="1">
        <v>1</v>
      </c>
      <c r="AD994" s="1">
        <v>0</v>
      </c>
      <c r="AE994" s="1">
        <v>0</v>
      </c>
      <c r="AF994" s="1">
        <v>0</v>
      </c>
      <c r="AG994" s="1">
        <v>0</v>
      </c>
      <c r="AH994" s="1">
        <v>1</v>
      </c>
      <c r="AI994" s="1">
        <v>0</v>
      </c>
      <c r="AJ994" s="1">
        <v>0</v>
      </c>
      <c r="AK994" s="1">
        <v>252</v>
      </c>
      <c r="AL994" s="1">
        <v>225</v>
      </c>
      <c r="AM994" s="1">
        <v>0</v>
      </c>
    </row>
    <row r="995" spans="1:39" x14ac:dyDescent="0.25">
      <c r="A995" s="4" t="s">
        <v>1027</v>
      </c>
      <c r="B995" s="1">
        <v>0</v>
      </c>
      <c r="C995" s="1">
        <v>1</v>
      </c>
      <c r="D995" s="1">
        <v>14</v>
      </c>
      <c r="E995" s="1">
        <v>63</v>
      </c>
      <c r="F995" s="1">
        <v>0</v>
      </c>
      <c r="G995" s="1">
        <v>21</v>
      </c>
      <c r="H995" s="1">
        <v>7</v>
      </c>
      <c r="I995" s="1">
        <v>0</v>
      </c>
      <c r="J995" s="1">
        <v>12</v>
      </c>
      <c r="K995" s="1">
        <v>1</v>
      </c>
      <c r="L995" s="1">
        <v>3</v>
      </c>
      <c r="M995" s="1">
        <v>0</v>
      </c>
      <c r="N995" s="1">
        <v>3</v>
      </c>
      <c r="O995" s="1">
        <v>8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3</v>
      </c>
      <c r="W995" s="1">
        <v>11</v>
      </c>
      <c r="X995" s="1">
        <v>0</v>
      </c>
      <c r="Y995" s="3">
        <v>52</v>
      </c>
      <c r="Z995" s="1">
        <v>2816</v>
      </c>
      <c r="AA995" s="1">
        <v>0</v>
      </c>
      <c r="AB995" s="1">
        <v>0</v>
      </c>
      <c r="AC995" s="1">
        <v>0</v>
      </c>
      <c r="AD995" s="1">
        <v>1</v>
      </c>
      <c r="AE995" s="1">
        <v>0</v>
      </c>
      <c r="AF995" s="1">
        <v>0</v>
      </c>
      <c r="AG995" s="1">
        <v>0</v>
      </c>
      <c r="AH995" s="1">
        <v>0</v>
      </c>
      <c r="AI995" s="1">
        <v>1</v>
      </c>
      <c r="AJ995" s="1">
        <v>0</v>
      </c>
      <c r="AK995" s="1">
        <v>91</v>
      </c>
      <c r="AL995" s="1">
        <v>79</v>
      </c>
      <c r="AM995" s="1">
        <v>0</v>
      </c>
    </row>
    <row r="996" spans="1:39" x14ac:dyDescent="0.25">
      <c r="A996" s="4" t="s">
        <v>1028</v>
      </c>
      <c r="B996" s="1">
        <v>1</v>
      </c>
      <c r="C996" s="1">
        <v>1</v>
      </c>
      <c r="D996" s="1">
        <v>20</v>
      </c>
      <c r="E996" s="1">
        <v>30</v>
      </c>
      <c r="F996" s="1">
        <v>0</v>
      </c>
      <c r="G996" s="1">
        <v>11</v>
      </c>
      <c r="H996" s="1">
        <v>0</v>
      </c>
      <c r="I996" s="1">
        <v>0</v>
      </c>
      <c r="J996" s="1">
        <v>3</v>
      </c>
      <c r="K996" s="1">
        <v>3</v>
      </c>
      <c r="L996" s="1">
        <v>2</v>
      </c>
      <c r="M996" s="1">
        <v>0</v>
      </c>
      <c r="N996" s="1">
        <v>4</v>
      </c>
      <c r="O996" s="1">
        <v>5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3</v>
      </c>
      <c r="W996" s="1">
        <v>11</v>
      </c>
      <c r="X996" s="1">
        <v>0</v>
      </c>
      <c r="Y996" s="3">
        <v>49</v>
      </c>
      <c r="Z996" s="1">
        <v>2231</v>
      </c>
      <c r="AA996" s="1">
        <v>0</v>
      </c>
      <c r="AB996" s="1">
        <v>1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1</v>
      </c>
      <c r="AJ996" s="1">
        <v>0</v>
      </c>
      <c r="AK996" s="1">
        <v>41</v>
      </c>
      <c r="AL996" s="1">
        <v>38</v>
      </c>
      <c r="AM996" s="1">
        <v>0</v>
      </c>
    </row>
    <row r="997" spans="1:39" x14ac:dyDescent="0.25">
      <c r="A997" s="4" t="s">
        <v>1029</v>
      </c>
      <c r="B997" s="1">
        <v>0</v>
      </c>
      <c r="C997" s="1">
        <v>0</v>
      </c>
      <c r="D997" s="1">
        <v>56</v>
      </c>
      <c r="E997" s="1">
        <v>90</v>
      </c>
      <c r="F997" s="1">
        <v>67</v>
      </c>
      <c r="G997" s="1">
        <v>165</v>
      </c>
      <c r="H997" s="1">
        <v>30</v>
      </c>
      <c r="I997" s="1">
        <v>43</v>
      </c>
      <c r="J997" s="1">
        <v>11</v>
      </c>
      <c r="K997" s="1">
        <v>1</v>
      </c>
      <c r="L997" s="1">
        <v>4</v>
      </c>
      <c r="M997" s="1">
        <v>2</v>
      </c>
      <c r="N997" s="1">
        <v>8</v>
      </c>
      <c r="O997" s="1">
        <v>3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3</v>
      </c>
      <c r="W997" s="1">
        <v>11</v>
      </c>
      <c r="X997" s="1">
        <v>0</v>
      </c>
      <c r="Y997" s="3">
        <v>69</v>
      </c>
      <c r="Z997" s="1">
        <v>2230</v>
      </c>
      <c r="AA997" s="1">
        <v>0</v>
      </c>
      <c r="AB997" s="1">
        <v>1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1</v>
      </c>
      <c r="AJ997" s="1">
        <v>0</v>
      </c>
      <c r="AK997" s="1">
        <v>395</v>
      </c>
      <c r="AL997" s="1">
        <v>384</v>
      </c>
      <c r="AM997" s="1">
        <v>0</v>
      </c>
    </row>
    <row r="998" spans="1:39" x14ac:dyDescent="0.25">
      <c r="A998" s="4" t="s">
        <v>1030</v>
      </c>
      <c r="B998" s="1">
        <v>0</v>
      </c>
      <c r="C998" s="1">
        <v>0</v>
      </c>
      <c r="D998" s="1">
        <v>41</v>
      </c>
      <c r="E998" s="1">
        <v>635</v>
      </c>
      <c r="F998" s="1">
        <v>114</v>
      </c>
      <c r="G998" s="1">
        <v>254</v>
      </c>
      <c r="H998" s="1">
        <v>132</v>
      </c>
      <c r="I998" s="1">
        <v>152</v>
      </c>
      <c r="J998" s="1">
        <v>76</v>
      </c>
      <c r="K998" s="1">
        <v>1</v>
      </c>
      <c r="L998" s="1">
        <v>6</v>
      </c>
      <c r="M998" s="1">
        <v>6</v>
      </c>
      <c r="N998" s="1">
        <v>7</v>
      </c>
      <c r="O998" s="1">
        <v>3</v>
      </c>
      <c r="P998" s="1">
        <v>0</v>
      </c>
      <c r="Q998" s="1">
        <v>0</v>
      </c>
      <c r="R998" s="1">
        <v>1</v>
      </c>
      <c r="S998" s="1">
        <v>0</v>
      </c>
      <c r="T998" s="1">
        <v>0</v>
      </c>
      <c r="U998" s="1">
        <v>0</v>
      </c>
      <c r="V998" s="1">
        <v>3</v>
      </c>
      <c r="W998" s="1">
        <v>11</v>
      </c>
      <c r="X998" s="1">
        <v>0</v>
      </c>
      <c r="Y998" s="3">
        <v>55</v>
      </c>
      <c r="Z998" s="1">
        <v>2242</v>
      </c>
      <c r="AA998" s="1">
        <v>0</v>
      </c>
      <c r="AB998" s="1">
        <v>1</v>
      </c>
      <c r="AC998" s="1">
        <v>0</v>
      </c>
      <c r="AD998" s="1">
        <v>0</v>
      </c>
      <c r="AE998" s="1">
        <v>0</v>
      </c>
      <c r="AF998" s="1">
        <v>1</v>
      </c>
      <c r="AG998" s="1">
        <v>0</v>
      </c>
      <c r="AH998" s="1">
        <v>0</v>
      </c>
      <c r="AI998" s="1">
        <v>0</v>
      </c>
      <c r="AJ998" s="1">
        <v>0</v>
      </c>
      <c r="AK998" s="1">
        <v>1287</v>
      </c>
      <c r="AL998" s="1">
        <v>1211</v>
      </c>
      <c r="AM998" s="1">
        <v>1</v>
      </c>
    </row>
    <row r="999" spans="1:39" x14ac:dyDescent="0.25">
      <c r="A999" s="4" t="s">
        <v>1031</v>
      </c>
      <c r="B999" s="1">
        <v>0</v>
      </c>
      <c r="C999" s="1">
        <v>0</v>
      </c>
      <c r="D999" s="1">
        <v>72</v>
      </c>
      <c r="E999" s="1">
        <v>127</v>
      </c>
      <c r="F999" s="1">
        <v>4</v>
      </c>
      <c r="G999" s="1">
        <v>73</v>
      </c>
      <c r="H999" s="1">
        <v>15</v>
      </c>
      <c r="I999" s="1">
        <v>6</v>
      </c>
      <c r="J999" s="1">
        <v>11</v>
      </c>
      <c r="K999" s="1">
        <v>1</v>
      </c>
      <c r="L999" s="1">
        <v>2</v>
      </c>
      <c r="M999" s="1">
        <v>1</v>
      </c>
      <c r="N999" s="1">
        <v>7</v>
      </c>
      <c r="O999" s="1">
        <v>2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3</v>
      </c>
      <c r="W999" s="1">
        <v>11</v>
      </c>
      <c r="X999" s="1">
        <v>0</v>
      </c>
      <c r="Y999" s="3">
        <v>51</v>
      </c>
      <c r="Z999" s="1">
        <v>2556</v>
      </c>
      <c r="AA999" s="1">
        <v>0</v>
      </c>
      <c r="AB999" s="1">
        <v>0</v>
      </c>
      <c r="AC999" s="1">
        <v>0</v>
      </c>
      <c r="AD999" s="1">
        <v>1</v>
      </c>
      <c r="AE999" s="1">
        <v>0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>
        <v>225</v>
      </c>
      <c r="AL999" s="1">
        <v>214</v>
      </c>
      <c r="AM999" s="1">
        <v>0</v>
      </c>
    </row>
    <row r="1000" spans="1:39" x14ac:dyDescent="0.25">
      <c r="A1000" s="4" t="s">
        <v>1032</v>
      </c>
      <c r="B1000" s="1">
        <v>1</v>
      </c>
      <c r="C1000" s="1">
        <v>0</v>
      </c>
      <c r="D1000" s="1">
        <v>1</v>
      </c>
      <c r="E1000" s="1">
        <v>13</v>
      </c>
      <c r="F1000" s="1">
        <v>3</v>
      </c>
      <c r="G1000" s="1">
        <v>6</v>
      </c>
      <c r="H1000" s="1">
        <v>6</v>
      </c>
      <c r="I1000" s="1">
        <v>5</v>
      </c>
      <c r="J1000" s="1">
        <v>6</v>
      </c>
      <c r="K1000" s="1">
        <v>1</v>
      </c>
      <c r="L1000" s="1">
        <v>1</v>
      </c>
      <c r="M1000" s="1">
        <v>0</v>
      </c>
      <c r="N1000" s="1">
        <v>3</v>
      </c>
      <c r="O1000" s="1">
        <v>8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3</v>
      </c>
      <c r="W1000" s="1">
        <v>11</v>
      </c>
      <c r="X1000" s="1">
        <v>0</v>
      </c>
      <c r="Y1000" s="3">
        <v>47</v>
      </c>
      <c r="Z1000" s="1">
        <v>2701</v>
      </c>
      <c r="AA1000" s="1">
        <v>0</v>
      </c>
      <c r="AB1000" s="1">
        <v>1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1</v>
      </c>
      <c r="AI1000" s="1">
        <v>0</v>
      </c>
      <c r="AJ1000" s="1">
        <v>0</v>
      </c>
      <c r="AK1000" s="1">
        <v>33</v>
      </c>
      <c r="AL1000" s="1">
        <v>27</v>
      </c>
      <c r="AM1000" s="1">
        <v>0</v>
      </c>
    </row>
    <row r="1001" spans="1:39" x14ac:dyDescent="0.25">
      <c r="A1001" s="4" t="s">
        <v>1033</v>
      </c>
      <c r="B1001" s="1">
        <v>0</v>
      </c>
      <c r="C1001" s="1">
        <v>0</v>
      </c>
      <c r="D1001" s="1">
        <v>27</v>
      </c>
      <c r="E1001" s="1">
        <v>18</v>
      </c>
      <c r="F1001" s="1">
        <v>42</v>
      </c>
      <c r="G1001" s="1">
        <v>24</v>
      </c>
      <c r="H1001" s="1">
        <v>15</v>
      </c>
      <c r="I1001" s="1">
        <v>20</v>
      </c>
      <c r="J1001" s="1">
        <v>18</v>
      </c>
      <c r="K1001" s="1">
        <v>1</v>
      </c>
      <c r="L1001" s="1">
        <v>2</v>
      </c>
      <c r="M1001" s="1">
        <v>1</v>
      </c>
      <c r="N1001" s="1">
        <v>4</v>
      </c>
      <c r="O1001" s="1">
        <v>7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3</v>
      </c>
      <c r="W1001" s="1">
        <v>11</v>
      </c>
      <c r="X1001" s="1">
        <v>0</v>
      </c>
      <c r="Y1001" s="3">
        <v>44</v>
      </c>
      <c r="Z1001" s="1">
        <v>2653</v>
      </c>
      <c r="AA1001" s="1">
        <v>0</v>
      </c>
      <c r="AB1001" s="1">
        <v>0</v>
      </c>
      <c r="AC1001" s="1">
        <v>1</v>
      </c>
      <c r="AD1001" s="1">
        <v>0</v>
      </c>
      <c r="AE1001" s="1">
        <v>0</v>
      </c>
      <c r="AF1001" s="1">
        <v>0</v>
      </c>
      <c r="AG1001" s="1">
        <v>0</v>
      </c>
      <c r="AH1001" s="1">
        <v>1</v>
      </c>
      <c r="AI1001" s="1">
        <v>0</v>
      </c>
      <c r="AJ1001" s="1">
        <v>0</v>
      </c>
      <c r="AK1001" s="1">
        <v>119</v>
      </c>
      <c r="AL1001" s="1">
        <v>101</v>
      </c>
      <c r="AM1001" s="1">
        <v>0</v>
      </c>
    </row>
    <row r="1002" spans="1:39" x14ac:dyDescent="0.25">
      <c r="A1002" s="4" t="s">
        <v>1034</v>
      </c>
      <c r="B1002" s="1">
        <v>1</v>
      </c>
      <c r="C1002" s="1">
        <v>0</v>
      </c>
      <c r="D1002" s="1">
        <v>77</v>
      </c>
      <c r="E1002" s="1">
        <v>45</v>
      </c>
      <c r="F1002" s="1">
        <v>2</v>
      </c>
      <c r="G1002" s="1">
        <v>26</v>
      </c>
      <c r="H1002" s="1">
        <v>4</v>
      </c>
      <c r="I1002" s="1">
        <v>1</v>
      </c>
      <c r="J1002" s="1">
        <v>1</v>
      </c>
      <c r="K1002" s="1">
        <v>3</v>
      </c>
      <c r="L1002" s="1">
        <v>3</v>
      </c>
      <c r="M1002" s="1">
        <v>1</v>
      </c>
      <c r="N1002" s="1">
        <v>3</v>
      </c>
      <c r="O1002" s="1">
        <v>7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3</v>
      </c>
      <c r="W1002" s="1">
        <v>11</v>
      </c>
      <c r="X1002" s="1">
        <v>0</v>
      </c>
      <c r="Y1002" s="3">
        <v>47</v>
      </c>
      <c r="Z1002" s="1">
        <v>2169</v>
      </c>
      <c r="AA1002" s="1">
        <v>0</v>
      </c>
      <c r="AB1002" s="1">
        <v>1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1</v>
      </c>
      <c r="AI1002" s="1">
        <v>0</v>
      </c>
      <c r="AJ1002" s="1">
        <v>0</v>
      </c>
      <c r="AK1002" s="1">
        <v>78</v>
      </c>
      <c r="AL1002" s="1">
        <v>77</v>
      </c>
      <c r="AM1002" s="1">
        <v>0</v>
      </c>
    </row>
    <row r="1003" spans="1:39" x14ac:dyDescent="0.25">
      <c r="A1003" s="4" t="s">
        <v>1035</v>
      </c>
      <c r="B1003" s="1">
        <v>1</v>
      </c>
      <c r="C1003" s="1">
        <v>0</v>
      </c>
      <c r="D1003" s="1">
        <v>87</v>
      </c>
      <c r="E1003" s="1">
        <v>38</v>
      </c>
      <c r="F1003" s="1">
        <v>1</v>
      </c>
      <c r="G1003" s="1">
        <v>24</v>
      </c>
      <c r="H1003" s="1">
        <v>0</v>
      </c>
      <c r="I1003" s="1">
        <v>0</v>
      </c>
      <c r="J1003" s="1">
        <v>0</v>
      </c>
      <c r="K1003" s="1">
        <v>1</v>
      </c>
      <c r="L1003" s="1">
        <v>2</v>
      </c>
      <c r="M1003" s="1">
        <v>0</v>
      </c>
      <c r="N1003" s="1">
        <v>3</v>
      </c>
      <c r="O1003" s="1">
        <v>8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3</v>
      </c>
      <c r="W1003" s="1">
        <v>11</v>
      </c>
      <c r="X1003" s="1">
        <v>0</v>
      </c>
      <c r="Y1003" s="3">
        <v>46</v>
      </c>
      <c r="Z1003" s="1">
        <v>2516</v>
      </c>
      <c r="AA1003" s="1">
        <v>0</v>
      </c>
      <c r="AB1003" s="1">
        <v>0</v>
      </c>
      <c r="AC1003" s="1">
        <v>0</v>
      </c>
      <c r="AD1003" s="1">
        <v>1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1</v>
      </c>
      <c r="AK1003" s="1">
        <v>63</v>
      </c>
      <c r="AL1003" s="1">
        <v>63</v>
      </c>
      <c r="AM1003" s="1">
        <v>0</v>
      </c>
    </row>
    <row r="1004" spans="1:39" x14ac:dyDescent="0.25">
      <c r="A1004" s="4" t="s">
        <v>1036</v>
      </c>
      <c r="B1004" s="1">
        <v>1</v>
      </c>
      <c r="C1004" s="1">
        <v>2</v>
      </c>
      <c r="D1004" s="1">
        <v>81</v>
      </c>
      <c r="E1004" s="1">
        <v>986</v>
      </c>
      <c r="F1004" s="1">
        <v>36</v>
      </c>
      <c r="G1004" s="1">
        <v>168</v>
      </c>
      <c r="H1004" s="1">
        <v>16</v>
      </c>
      <c r="I1004" s="1">
        <v>0</v>
      </c>
      <c r="J1004" s="1">
        <v>108</v>
      </c>
      <c r="K1004" s="1">
        <v>7</v>
      </c>
      <c r="L1004" s="1">
        <v>11</v>
      </c>
      <c r="M1004" s="1">
        <v>3</v>
      </c>
      <c r="N1004" s="1">
        <v>4</v>
      </c>
      <c r="O1004" s="1">
        <v>7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3</v>
      </c>
      <c r="W1004" s="1">
        <v>11</v>
      </c>
      <c r="X1004" s="1">
        <v>1</v>
      </c>
      <c r="Y1004" s="3">
        <v>67</v>
      </c>
      <c r="Z1004" s="1">
        <v>2641</v>
      </c>
      <c r="AA1004" s="1">
        <v>0</v>
      </c>
      <c r="AB1004" s="1">
        <v>0</v>
      </c>
      <c r="AC1004" s="1">
        <v>0</v>
      </c>
      <c r="AD1004" s="1">
        <v>1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1</v>
      </c>
      <c r="AK1004" s="1">
        <v>1206</v>
      </c>
      <c r="AL1004" s="1">
        <v>1098</v>
      </c>
      <c r="AM1004" s="1">
        <v>0</v>
      </c>
    </row>
    <row r="1005" spans="1:39" x14ac:dyDescent="0.25">
      <c r="A1005" s="4" t="s">
        <v>1037</v>
      </c>
      <c r="B1005" s="1">
        <v>0</v>
      </c>
      <c r="C1005" s="1">
        <v>1</v>
      </c>
      <c r="D1005" s="1">
        <v>51</v>
      </c>
      <c r="E1005" s="1">
        <v>61</v>
      </c>
      <c r="F1005" s="1">
        <v>0</v>
      </c>
      <c r="G1005" s="1">
        <v>3</v>
      </c>
      <c r="H1005" s="1">
        <v>0</v>
      </c>
      <c r="I1005" s="1">
        <v>0</v>
      </c>
      <c r="J1005" s="1">
        <v>7</v>
      </c>
      <c r="K1005" s="1">
        <v>1</v>
      </c>
      <c r="L1005" s="1">
        <v>1</v>
      </c>
      <c r="M1005" s="1">
        <v>1</v>
      </c>
      <c r="N1005" s="1">
        <v>3</v>
      </c>
      <c r="O1005" s="1">
        <v>5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3</v>
      </c>
      <c r="W1005" s="1">
        <v>11</v>
      </c>
      <c r="X1005" s="1">
        <v>0</v>
      </c>
      <c r="Y1005" s="3">
        <v>54</v>
      </c>
      <c r="Z1005" s="1">
        <v>2164</v>
      </c>
      <c r="AA1005" s="1">
        <v>0</v>
      </c>
      <c r="AB1005" s="1">
        <v>0</v>
      </c>
      <c r="AC1005" s="1">
        <v>0</v>
      </c>
      <c r="AD1005" s="1">
        <v>1</v>
      </c>
      <c r="AE1005" s="1">
        <v>0</v>
      </c>
      <c r="AF1005" s="1">
        <v>0</v>
      </c>
      <c r="AG1005" s="1">
        <v>0</v>
      </c>
      <c r="AH1005" s="1">
        <v>0</v>
      </c>
      <c r="AI1005" s="1">
        <v>1</v>
      </c>
      <c r="AJ1005" s="1">
        <v>0</v>
      </c>
      <c r="AK1005" s="1">
        <v>64</v>
      </c>
      <c r="AL1005" s="1">
        <v>57</v>
      </c>
      <c r="AM1005" s="1">
        <v>0</v>
      </c>
    </row>
    <row r="1006" spans="1:39" x14ac:dyDescent="0.25">
      <c r="A1006" s="4" t="s">
        <v>1038</v>
      </c>
      <c r="B1006" s="1">
        <v>1</v>
      </c>
      <c r="C1006" s="1">
        <v>0</v>
      </c>
      <c r="D1006" s="1">
        <v>79</v>
      </c>
      <c r="E1006" s="1">
        <v>4</v>
      </c>
      <c r="F1006" s="1">
        <v>9</v>
      </c>
      <c r="G1006" s="1">
        <v>16</v>
      </c>
      <c r="H1006" s="1">
        <v>17</v>
      </c>
      <c r="I1006" s="1">
        <v>0</v>
      </c>
      <c r="J1006" s="1">
        <v>12</v>
      </c>
      <c r="K1006" s="1">
        <v>2</v>
      </c>
      <c r="L1006" s="1">
        <v>2</v>
      </c>
      <c r="M1006" s="1">
        <v>1</v>
      </c>
      <c r="N1006" s="1">
        <v>2</v>
      </c>
      <c r="O1006" s="1">
        <v>8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3</v>
      </c>
      <c r="W1006" s="1">
        <v>11</v>
      </c>
      <c r="X1006" s="1">
        <v>0</v>
      </c>
      <c r="Y1006" s="3">
        <v>42</v>
      </c>
      <c r="Z1006" s="1">
        <v>2762</v>
      </c>
      <c r="AA1006" s="1">
        <v>0</v>
      </c>
      <c r="AB1006" s="1">
        <v>1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1</v>
      </c>
      <c r="AI1006" s="1">
        <v>0</v>
      </c>
      <c r="AJ1006" s="1">
        <v>0</v>
      </c>
      <c r="AK1006" s="1">
        <v>46</v>
      </c>
      <c r="AL1006" s="1">
        <v>34</v>
      </c>
      <c r="AM1006" s="1">
        <v>0</v>
      </c>
    </row>
    <row r="1007" spans="1:39" x14ac:dyDescent="0.25">
      <c r="A1007" s="4" t="s">
        <v>1039</v>
      </c>
      <c r="B1007" s="1">
        <v>0</v>
      </c>
      <c r="C1007" s="1">
        <v>1</v>
      </c>
      <c r="D1007" s="1">
        <v>11</v>
      </c>
      <c r="E1007" s="1">
        <v>201</v>
      </c>
      <c r="F1007" s="1">
        <v>53</v>
      </c>
      <c r="G1007" s="1">
        <v>172</v>
      </c>
      <c r="H1007" s="1">
        <v>116</v>
      </c>
      <c r="I1007" s="1">
        <v>77</v>
      </c>
      <c r="J1007" s="1">
        <v>83</v>
      </c>
      <c r="K1007" s="1">
        <v>3</v>
      </c>
      <c r="L1007" s="1">
        <v>5</v>
      </c>
      <c r="M1007" s="1">
        <v>4</v>
      </c>
      <c r="N1007" s="1">
        <v>9</v>
      </c>
      <c r="O1007" s="1">
        <v>4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3</v>
      </c>
      <c r="W1007" s="1">
        <v>11</v>
      </c>
      <c r="X1007" s="1">
        <v>0</v>
      </c>
      <c r="Y1007" s="3">
        <v>53</v>
      </c>
      <c r="Z1007" s="1">
        <v>2606</v>
      </c>
      <c r="AA1007" s="1">
        <v>0</v>
      </c>
      <c r="AB1007" s="1">
        <v>1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1</v>
      </c>
      <c r="AK1007" s="1">
        <v>619</v>
      </c>
      <c r="AL1007" s="1">
        <v>536</v>
      </c>
      <c r="AM1007" s="1">
        <v>0</v>
      </c>
    </row>
    <row r="1008" spans="1:39" x14ac:dyDescent="0.25">
      <c r="A1008" s="4" t="s">
        <v>1040</v>
      </c>
      <c r="B1008" s="1">
        <v>1</v>
      </c>
      <c r="C1008" s="1">
        <v>0</v>
      </c>
      <c r="D1008" s="1">
        <v>54</v>
      </c>
      <c r="E1008" s="1">
        <v>19</v>
      </c>
      <c r="F1008" s="1">
        <v>8</v>
      </c>
      <c r="G1008" s="1">
        <v>29</v>
      </c>
      <c r="H1008" s="1">
        <v>0</v>
      </c>
      <c r="I1008" s="1">
        <v>12</v>
      </c>
      <c r="J1008" s="1">
        <v>26</v>
      </c>
      <c r="K1008" s="1">
        <v>1</v>
      </c>
      <c r="L1008" s="1">
        <v>2</v>
      </c>
      <c r="M1008" s="1">
        <v>2</v>
      </c>
      <c r="N1008" s="1">
        <v>2</v>
      </c>
      <c r="O1008" s="1">
        <v>7</v>
      </c>
      <c r="P1008" s="1">
        <v>1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3</v>
      </c>
      <c r="W1008" s="1">
        <v>11</v>
      </c>
      <c r="X1008" s="1">
        <v>1</v>
      </c>
      <c r="Y1008" s="3">
        <v>42</v>
      </c>
      <c r="Z1008" s="1">
        <v>2471</v>
      </c>
      <c r="AA1008" s="1">
        <v>0</v>
      </c>
      <c r="AB1008" s="1">
        <v>0</v>
      </c>
      <c r="AC1008" s="1">
        <v>1</v>
      </c>
      <c r="AD1008" s="1">
        <v>0</v>
      </c>
      <c r="AE1008" s="1">
        <v>0</v>
      </c>
      <c r="AF1008" s="1">
        <v>0</v>
      </c>
      <c r="AG1008" s="1">
        <v>0</v>
      </c>
      <c r="AH1008" s="1">
        <v>1</v>
      </c>
      <c r="AI1008" s="1">
        <v>0</v>
      </c>
      <c r="AJ1008" s="1">
        <v>0</v>
      </c>
      <c r="AK1008" s="1">
        <v>68</v>
      </c>
      <c r="AL1008" s="1">
        <v>42</v>
      </c>
      <c r="AM1008" s="1">
        <v>1</v>
      </c>
    </row>
    <row r="1009" spans="1:39" x14ac:dyDescent="0.25">
      <c r="A1009" s="4" t="s">
        <v>1041</v>
      </c>
      <c r="B1009" s="1">
        <v>1</v>
      </c>
      <c r="C1009" s="1">
        <v>0</v>
      </c>
      <c r="D1009" s="1">
        <v>93</v>
      </c>
      <c r="E1009" s="1">
        <v>4</v>
      </c>
      <c r="F1009" s="1">
        <v>8</v>
      </c>
      <c r="G1009" s="1">
        <v>11</v>
      </c>
      <c r="H1009" s="1">
        <v>19</v>
      </c>
      <c r="I1009" s="1">
        <v>12</v>
      </c>
      <c r="J1009" s="1">
        <v>26</v>
      </c>
      <c r="K1009" s="1">
        <v>2</v>
      </c>
      <c r="L1009" s="1">
        <v>2</v>
      </c>
      <c r="M1009" s="1">
        <v>1</v>
      </c>
      <c r="N1009" s="1">
        <v>2</v>
      </c>
      <c r="O1009" s="1">
        <v>9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3</v>
      </c>
      <c r="W1009" s="1">
        <v>11</v>
      </c>
      <c r="X1009" s="1">
        <v>0</v>
      </c>
      <c r="Y1009" s="3">
        <v>33</v>
      </c>
      <c r="Z1009" s="1">
        <v>2675</v>
      </c>
      <c r="AA1009" s="1">
        <v>0</v>
      </c>
      <c r="AB1009" s="1">
        <v>0</v>
      </c>
      <c r="AC1009" s="1">
        <v>1</v>
      </c>
      <c r="AD1009" s="1">
        <v>0</v>
      </c>
      <c r="AE1009" s="1">
        <v>0</v>
      </c>
      <c r="AF1009" s="1">
        <v>0</v>
      </c>
      <c r="AG1009" s="1">
        <v>1</v>
      </c>
      <c r="AH1009" s="1">
        <v>0</v>
      </c>
      <c r="AI1009" s="1">
        <v>0</v>
      </c>
      <c r="AJ1009" s="1">
        <v>0</v>
      </c>
      <c r="AK1009" s="1">
        <v>54</v>
      </c>
      <c r="AL1009" s="1">
        <v>28</v>
      </c>
      <c r="AM1009" s="1">
        <v>0</v>
      </c>
    </row>
    <row r="1010" spans="1:39" x14ac:dyDescent="0.25">
      <c r="A1010" s="4" t="s">
        <v>1042</v>
      </c>
      <c r="B1010" s="1">
        <v>0</v>
      </c>
      <c r="C1010" s="1">
        <v>1</v>
      </c>
      <c r="D1010" s="1">
        <v>0</v>
      </c>
      <c r="E1010" s="1">
        <v>18</v>
      </c>
      <c r="F1010" s="1">
        <v>0</v>
      </c>
      <c r="G1010" s="1">
        <v>2</v>
      </c>
      <c r="H1010" s="1">
        <v>0</v>
      </c>
      <c r="I1010" s="1">
        <v>0</v>
      </c>
      <c r="J1010" s="1">
        <v>2</v>
      </c>
      <c r="K1010" s="1">
        <v>1</v>
      </c>
      <c r="L1010" s="1">
        <v>1</v>
      </c>
      <c r="M1010" s="1">
        <v>0</v>
      </c>
      <c r="N1010" s="1">
        <v>3</v>
      </c>
      <c r="O1010" s="1">
        <v>4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3</v>
      </c>
      <c r="W1010" s="1">
        <v>11</v>
      </c>
      <c r="X1010" s="1">
        <v>0</v>
      </c>
      <c r="Y1010" s="3">
        <v>62</v>
      </c>
      <c r="Z1010" s="1">
        <v>2491</v>
      </c>
      <c r="AA1010" s="1">
        <v>1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1</v>
      </c>
      <c r="AK1010" s="1">
        <v>20</v>
      </c>
      <c r="AL1010" s="1">
        <v>18</v>
      </c>
      <c r="AM1010" s="1">
        <v>0</v>
      </c>
    </row>
    <row r="1011" spans="1:39" x14ac:dyDescent="0.25">
      <c r="A1011" s="4" t="s">
        <v>1043</v>
      </c>
      <c r="B1011" s="1">
        <v>0</v>
      </c>
      <c r="C1011" s="1">
        <v>1</v>
      </c>
      <c r="D1011" s="1">
        <v>54</v>
      </c>
      <c r="E1011" s="1">
        <v>806</v>
      </c>
      <c r="F1011" s="1">
        <v>80</v>
      </c>
      <c r="G1011" s="1">
        <v>161</v>
      </c>
      <c r="H1011" s="1">
        <v>120</v>
      </c>
      <c r="I1011" s="1">
        <v>11</v>
      </c>
      <c r="J1011" s="1">
        <v>33</v>
      </c>
      <c r="K1011" s="1">
        <v>5</v>
      </c>
      <c r="L1011" s="1">
        <v>10</v>
      </c>
      <c r="M1011" s="1">
        <v>7</v>
      </c>
      <c r="N1011" s="1">
        <v>10</v>
      </c>
      <c r="O1011" s="1">
        <v>6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3</v>
      </c>
      <c r="W1011" s="1">
        <v>11</v>
      </c>
      <c r="X1011" s="1">
        <v>0</v>
      </c>
      <c r="Y1011" s="3">
        <v>56</v>
      </c>
      <c r="Z1011" s="1">
        <v>2761</v>
      </c>
      <c r="AA1011" s="1">
        <v>0</v>
      </c>
      <c r="AB1011" s="1">
        <v>0</v>
      </c>
      <c r="AC1011" s="1">
        <v>0</v>
      </c>
      <c r="AD1011" s="1">
        <v>1</v>
      </c>
      <c r="AE1011" s="1">
        <v>0</v>
      </c>
      <c r="AF1011" s="1">
        <v>1</v>
      </c>
      <c r="AG1011" s="1">
        <v>0</v>
      </c>
      <c r="AH1011" s="1">
        <v>0</v>
      </c>
      <c r="AI1011" s="1">
        <v>0</v>
      </c>
      <c r="AJ1011" s="1">
        <v>0</v>
      </c>
      <c r="AK1011" s="1">
        <v>1178</v>
      </c>
      <c r="AL1011" s="1">
        <v>1145</v>
      </c>
      <c r="AM1011" s="1">
        <v>0</v>
      </c>
    </row>
    <row r="1012" spans="1:39" x14ac:dyDescent="0.25">
      <c r="A1012" s="4" t="s">
        <v>1044</v>
      </c>
      <c r="B1012" s="1">
        <v>0</v>
      </c>
      <c r="C1012" s="1">
        <v>0</v>
      </c>
      <c r="D1012" s="1">
        <v>21</v>
      </c>
      <c r="E1012" s="1">
        <v>380</v>
      </c>
      <c r="F1012" s="1">
        <v>98</v>
      </c>
      <c r="G1012" s="1">
        <v>733</v>
      </c>
      <c r="H1012" s="1">
        <v>110</v>
      </c>
      <c r="I1012" s="1">
        <v>112</v>
      </c>
      <c r="J1012" s="1">
        <v>28</v>
      </c>
      <c r="K1012" s="1">
        <v>1</v>
      </c>
      <c r="L1012" s="1">
        <v>8</v>
      </c>
      <c r="M1012" s="1">
        <v>8</v>
      </c>
      <c r="N1012" s="1">
        <v>5</v>
      </c>
      <c r="O1012" s="1">
        <v>3</v>
      </c>
      <c r="P1012" s="1">
        <v>0</v>
      </c>
      <c r="Q1012" s="1">
        <v>0</v>
      </c>
      <c r="R1012" s="1">
        <v>1</v>
      </c>
      <c r="S1012" s="1">
        <v>0</v>
      </c>
      <c r="T1012" s="1">
        <v>0</v>
      </c>
      <c r="U1012" s="1">
        <v>0</v>
      </c>
      <c r="V1012" s="1">
        <v>3</v>
      </c>
      <c r="W1012" s="1">
        <v>11</v>
      </c>
      <c r="X1012" s="1">
        <v>1</v>
      </c>
      <c r="Y1012" s="3">
        <v>49</v>
      </c>
      <c r="Z1012" s="1">
        <v>2524</v>
      </c>
      <c r="AA1012" s="1">
        <v>0</v>
      </c>
      <c r="AB1012" s="1">
        <v>0</v>
      </c>
      <c r="AC1012" s="1">
        <v>0</v>
      </c>
      <c r="AD1012" s="1">
        <v>1</v>
      </c>
      <c r="AE1012" s="1">
        <v>0</v>
      </c>
      <c r="AF1012" s="1">
        <v>0</v>
      </c>
      <c r="AG1012" s="1">
        <v>0</v>
      </c>
      <c r="AH1012" s="1">
        <v>1</v>
      </c>
      <c r="AI1012" s="1">
        <v>0</v>
      </c>
      <c r="AJ1012" s="1">
        <v>0</v>
      </c>
      <c r="AK1012" s="1">
        <v>1433</v>
      </c>
      <c r="AL1012" s="1">
        <v>1405</v>
      </c>
      <c r="AM1012" s="1">
        <v>1</v>
      </c>
    </row>
    <row r="1013" spans="1:39" x14ac:dyDescent="0.25">
      <c r="A1013" s="4" t="s">
        <v>1045</v>
      </c>
      <c r="B1013" s="1">
        <v>0</v>
      </c>
      <c r="C1013" s="1">
        <v>0</v>
      </c>
      <c r="D1013" s="1">
        <v>58</v>
      </c>
      <c r="E1013" s="1">
        <v>576</v>
      </c>
      <c r="F1013" s="1">
        <v>172</v>
      </c>
      <c r="G1013" s="1">
        <v>961</v>
      </c>
      <c r="H1013" s="1">
        <v>125</v>
      </c>
      <c r="I1013" s="1">
        <v>115</v>
      </c>
      <c r="J1013" s="1">
        <v>19</v>
      </c>
      <c r="K1013" s="1">
        <v>1</v>
      </c>
      <c r="L1013" s="1">
        <v>8</v>
      </c>
      <c r="M1013" s="1">
        <v>6</v>
      </c>
      <c r="N1013" s="1">
        <v>5</v>
      </c>
      <c r="O1013" s="1">
        <v>3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3</v>
      </c>
      <c r="W1013" s="1">
        <v>11</v>
      </c>
      <c r="X1013" s="1">
        <v>1</v>
      </c>
      <c r="Y1013" s="3">
        <v>49</v>
      </c>
      <c r="Z1013" s="1">
        <v>2687</v>
      </c>
      <c r="AA1013" s="1">
        <v>0</v>
      </c>
      <c r="AB1013" s="1">
        <v>0</v>
      </c>
      <c r="AC1013" s="1">
        <v>1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0</v>
      </c>
      <c r="AJ1013" s="1">
        <v>0</v>
      </c>
      <c r="AK1013" s="1">
        <v>1949</v>
      </c>
      <c r="AL1013" s="1">
        <v>1930</v>
      </c>
      <c r="AM1013" s="1">
        <v>0</v>
      </c>
    </row>
    <row r="1014" spans="1:39" x14ac:dyDescent="0.25">
      <c r="A1014" s="4" t="s">
        <v>1046</v>
      </c>
      <c r="B1014" s="1">
        <v>0</v>
      </c>
      <c r="C1014" s="1">
        <v>0</v>
      </c>
      <c r="D1014" s="1">
        <v>3</v>
      </c>
      <c r="E1014" s="1">
        <v>458</v>
      </c>
      <c r="F1014" s="1">
        <v>81</v>
      </c>
      <c r="G1014" s="1">
        <v>356</v>
      </c>
      <c r="H1014" s="1">
        <v>106</v>
      </c>
      <c r="I1014" s="1">
        <v>50</v>
      </c>
      <c r="J1014" s="1">
        <v>40</v>
      </c>
      <c r="K1014" s="1">
        <v>1</v>
      </c>
      <c r="L1014" s="1">
        <v>4</v>
      </c>
      <c r="M1014" s="1">
        <v>4</v>
      </c>
      <c r="N1014" s="1">
        <v>7</v>
      </c>
      <c r="O1014" s="1">
        <v>2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3</v>
      </c>
      <c r="W1014" s="1">
        <v>11</v>
      </c>
      <c r="X1014" s="1">
        <v>0</v>
      </c>
      <c r="Y1014" s="3">
        <v>51</v>
      </c>
      <c r="Z1014" s="1">
        <v>2163</v>
      </c>
      <c r="AA1014" s="1">
        <v>0</v>
      </c>
      <c r="AB1014" s="1">
        <v>0</v>
      </c>
      <c r="AC1014" s="1">
        <v>0</v>
      </c>
      <c r="AD1014" s="1">
        <v>1</v>
      </c>
      <c r="AE1014" s="1">
        <v>0</v>
      </c>
      <c r="AF1014" s="1">
        <v>0</v>
      </c>
      <c r="AG1014" s="1">
        <v>0</v>
      </c>
      <c r="AH1014" s="1">
        <v>1</v>
      </c>
      <c r="AI1014" s="1">
        <v>0</v>
      </c>
      <c r="AJ1014" s="1">
        <v>0</v>
      </c>
      <c r="AK1014" s="1">
        <v>1051</v>
      </c>
      <c r="AL1014" s="1">
        <v>1011</v>
      </c>
      <c r="AM1014" s="1">
        <v>0</v>
      </c>
    </row>
    <row r="1015" spans="1:39" x14ac:dyDescent="0.25">
      <c r="A1015" s="4" t="s">
        <v>1047</v>
      </c>
      <c r="B1015" s="1">
        <v>1</v>
      </c>
      <c r="C1015" s="1">
        <v>0</v>
      </c>
      <c r="D1015" s="1">
        <v>99</v>
      </c>
      <c r="E1015" s="1">
        <v>5</v>
      </c>
      <c r="F1015" s="1">
        <v>10</v>
      </c>
      <c r="G1015" s="1">
        <v>13</v>
      </c>
      <c r="H1015" s="1">
        <v>3</v>
      </c>
      <c r="I1015" s="1">
        <v>8</v>
      </c>
      <c r="J1015" s="1">
        <v>16</v>
      </c>
      <c r="K1015" s="1">
        <v>1</v>
      </c>
      <c r="L1015" s="1">
        <v>1</v>
      </c>
      <c r="M1015" s="1">
        <v>0</v>
      </c>
      <c r="N1015" s="1">
        <v>3</v>
      </c>
      <c r="O1015" s="1">
        <v>8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3</v>
      </c>
      <c r="W1015" s="1">
        <v>11</v>
      </c>
      <c r="X1015" s="1">
        <v>0</v>
      </c>
      <c r="Y1015" s="3">
        <v>43</v>
      </c>
      <c r="Z1015" s="1">
        <v>2682</v>
      </c>
      <c r="AA1015" s="1">
        <v>0</v>
      </c>
      <c r="AB1015" s="1">
        <v>1</v>
      </c>
      <c r="AC1015" s="1">
        <v>0</v>
      </c>
      <c r="AD1015" s="1">
        <v>0</v>
      </c>
      <c r="AE1015" s="1">
        <v>0</v>
      </c>
      <c r="AF1015" s="1">
        <v>1</v>
      </c>
      <c r="AG1015" s="1">
        <v>0</v>
      </c>
      <c r="AH1015" s="1">
        <v>0</v>
      </c>
      <c r="AI1015" s="1">
        <v>0</v>
      </c>
      <c r="AJ1015" s="1">
        <v>0</v>
      </c>
      <c r="AK1015" s="1">
        <v>39</v>
      </c>
      <c r="AL1015" s="1">
        <v>23</v>
      </c>
      <c r="AM1015" s="1">
        <v>0</v>
      </c>
    </row>
    <row r="1016" spans="1:39" x14ac:dyDescent="0.25">
      <c r="A1016" s="4" t="s">
        <v>166</v>
      </c>
      <c r="B1016" s="1">
        <v>0</v>
      </c>
      <c r="C1016" s="1">
        <v>0</v>
      </c>
      <c r="D1016" s="1">
        <v>70</v>
      </c>
      <c r="E1016" s="1">
        <v>350</v>
      </c>
      <c r="F1016" s="1">
        <v>60</v>
      </c>
      <c r="G1016" s="1">
        <v>568</v>
      </c>
      <c r="H1016" s="1">
        <v>110</v>
      </c>
      <c r="I1016" s="1">
        <v>133</v>
      </c>
      <c r="J1016" s="1">
        <v>145</v>
      </c>
      <c r="K1016" s="1">
        <v>1</v>
      </c>
      <c r="L1016" s="1">
        <v>5</v>
      </c>
      <c r="M1016" s="1">
        <v>6</v>
      </c>
      <c r="N1016" s="1">
        <v>7</v>
      </c>
      <c r="O1016" s="1">
        <v>2</v>
      </c>
      <c r="P1016" s="1">
        <v>0</v>
      </c>
      <c r="Q1016" s="1">
        <v>0</v>
      </c>
      <c r="R1016" s="1">
        <v>1</v>
      </c>
      <c r="S1016" s="1">
        <v>0</v>
      </c>
      <c r="T1016" s="1">
        <v>0</v>
      </c>
      <c r="U1016" s="1">
        <v>0</v>
      </c>
      <c r="V1016" s="1">
        <v>3</v>
      </c>
      <c r="W1016" s="1">
        <v>11</v>
      </c>
      <c r="X1016" s="1">
        <v>0</v>
      </c>
      <c r="Y1016" s="3">
        <v>47</v>
      </c>
      <c r="Z1016" s="1">
        <v>2207</v>
      </c>
      <c r="AA1016" s="1">
        <v>0</v>
      </c>
      <c r="AB1016" s="1">
        <v>1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1</v>
      </c>
      <c r="AI1016" s="1">
        <v>0</v>
      </c>
      <c r="AJ1016" s="1">
        <v>0</v>
      </c>
      <c r="AK1016" s="1">
        <v>1221</v>
      </c>
      <c r="AL1016" s="1">
        <v>1076</v>
      </c>
      <c r="AM1016" s="1">
        <v>1</v>
      </c>
    </row>
    <row r="1017" spans="1:39" x14ac:dyDescent="0.25">
      <c r="A1017" s="4" t="s">
        <v>1048</v>
      </c>
      <c r="B1017" s="1">
        <v>0</v>
      </c>
      <c r="C1017" s="1">
        <v>0</v>
      </c>
      <c r="D1017" s="1">
        <v>65</v>
      </c>
      <c r="E1017" s="1">
        <v>39</v>
      </c>
      <c r="F1017" s="1">
        <v>33</v>
      </c>
      <c r="G1017" s="1">
        <v>130</v>
      </c>
      <c r="H1017" s="1">
        <v>41</v>
      </c>
      <c r="I1017" s="1">
        <v>26</v>
      </c>
      <c r="J1017" s="1">
        <v>44</v>
      </c>
      <c r="K1017" s="1">
        <v>2</v>
      </c>
      <c r="L1017" s="1">
        <v>5</v>
      </c>
      <c r="M1017" s="1">
        <v>1</v>
      </c>
      <c r="N1017" s="1">
        <v>5</v>
      </c>
      <c r="O1017" s="1">
        <v>8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3</v>
      </c>
      <c r="W1017" s="1">
        <v>11</v>
      </c>
      <c r="X1017" s="1">
        <v>0</v>
      </c>
      <c r="Y1017" s="3">
        <v>40</v>
      </c>
      <c r="Z1017" s="1">
        <v>2828</v>
      </c>
      <c r="AA1017" s="1">
        <v>0</v>
      </c>
      <c r="AB1017" s="1">
        <v>0</v>
      </c>
      <c r="AC1017" s="1">
        <v>1</v>
      </c>
      <c r="AD1017" s="1">
        <v>0</v>
      </c>
      <c r="AE1017" s="1">
        <v>0</v>
      </c>
      <c r="AF1017" s="1">
        <v>0</v>
      </c>
      <c r="AG1017" s="1">
        <v>0</v>
      </c>
      <c r="AH1017" s="1">
        <v>1</v>
      </c>
      <c r="AI1017" s="1">
        <v>0</v>
      </c>
      <c r="AJ1017" s="1">
        <v>0</v>
      </c>
      <c r="AK1017" s="1">
        <v>269</v>
      </c>
      <c r="AL1017" s="1">
        <v>225</v>
      </c>
      <c r="AM1017" s="1">
        <v>0</v>
      </c>
    </row>
    <row r="1018" spans="1:39" x14ac:dyDescent="0.25">
      <c r="A1018" s="4" t="s">
        <v>1049</v>
      </c>
      <c r="B1018" s="1">
        <v>1</v>
      </c>
      <c r="C1018" s="1">
        <v>1</v>
      </c>
      <c r="D1018" s="1">
        <v>44</v>
      </c>
      <c r="E1018" s="1">
        <v>26</v>
      </c>
      <c r="F1018" s="1">
        <v>1</v>
      </c>
      <c r="G1018" s="1">
        <v>16</v>
      </c>
      <c r="H1018" s="1">
        <v>2</v>
      </c>
      <c r="I1018" s="1">
        <v>2</v>
      </c>
      <c r="J1018" s="1">
        <v>15</v>
      </c>
      <c r="K1018" s="1">
        <v>4</v>
      </c>
      <c r="L1018" s="1">
        <v>3</v>
      </c>
      <c r="M1018" s="1">
        <v>0</v>
      </c>
      <c r="N1018" s="1">
        <v>4</v>
      </c>
      <c r="O1018" s="1">
        <v>4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3</v>
      </c>
      <c r="W1018" s="1">
        <v>11</v>
      </c>
      <c r="X1018" s="1">
        <v>0</v>
      </c>
      <c r="Y1018" s="3">
        <v>62</v>
      </c>
      <c r="Z1018" s="1">
        <v>2282</v>
      </c>
      <c r="AA1018" s="1">
        <v>0</v>
      </c>
      <c r="AB1018" s="1">
        <v>0</v>
      </c>
      <c r="AC1018" s="1">
        <v>0</v>
      </c>
      <c r="AD1018" s="1">
        <v>1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1</v>
      </c>
      <c r="AK1018" s="1">
        <v>47</v>
      </c>
      <c r="AL1018" s="1">
        <v>32</v>
      </c>
      <c r="AM1018" s="1">
        <v>0</v>
      </c>
    </row>
    <row r="1019" spans="1:39" x14ac:dyDescent="0.25">
      <c r="A1019" s="4" t="s">
        <v>1050</v>
      </c>
      <c r="B1019" s="1">
        <v>1</v>
      </c>
      <c r="C1019" s="1">
        <v>1</v>
      </c>
      <c r="D1019" s="1">
        <v>6</v>
      </c>
      <c r="E1019" s="1">
        <v>68</v>
      </c>
      <c r="F1019" s="1">
        <v>0</v>
      </c>
      <c r="G1019" s="1">
        <v>16</v>
      </c>
      <c r="H1019" s="1">
        <v>0</v>
      </c>
      <c r="I1019" s="1">
        <v>0</v>
      </c>
      <c r="J1019" s="1">
        <v>8</v>
      </c>
      <c r="K1019" s="1">
        <v>3</v>
      </c>
      <c r="L1019" s="1">
        <v>2</v>
      </c>
      <c r="M1019" s="1">
        <v>0</v>
      </c>
      <c r="N1019" s="1">
        <v>4</v>
      </c>
      <c r="O1019" s="1">
        <v>7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3</v>
      </c>
      <c r="W1019" s="1">
        <v>11</v>
      </c>
      <c r="X1019" s="1">
        <v>0</v>
      </c>
      <c r="Y1019" s="3">
        <v>48</v>
      </c>
      <c r="Z1019" s="1">
        <v>2443</v>
      </c>
      <c r="AA1019" s="1">
        <v>0</v>
      </c>
      <c r="AB1019" s="1">
        <v>0</v>
      </c>
      <c r="AC1019" s="1">
        <v>1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1</v>
      </c>
      <c r="AJ1019" s="1">
        <v>0</v>
      </c>
      <c r="AK1019" s="1">
        <v>84</v>
      </c>
      <c r="AL1019" s="1">
        <v>76</v>
      </c>
      <c r="AM1019" s="1">
        <v>0</v>
      </c>
    </row>
    <row r="1020" spans="1:39" x14ac:dyDescent="0.25">
      <c r="A1020" s="4" t="s">
        <v>1051</v>
      </c>
      <c r="B1020" s="1">
        <v>1</v>
      </c>
      <c r="C1020" s="1">
        <v>0</v>
      </c>
      <c r="D1020" s="1">
        <v>9</v>
      </c>
      <c r="E1020" s="1">
        <v>45</v>
      </c>
      <c r="F1020" s="1">
        <v>3</v>
      </c>
      <c r="G1020" s="1">
        <v>9</v>
      </c>
      <c r="H1020" s="1">
        <v>4</v>
      </c>
      <c r="I1020" s="1">
        <v>4</v>
      </c>
      <c r="J1020" s="1">
        <v>7</v>
      </c>
      <c r="K1020" s="1">
        <v>1</v>
      </c>
      <c r="L1020" s="1">
        <v>1</v>
      </c>
      <c r="M1020" s="1">
        <v>2</v>
      </c>
      <c r="N1020" s="1">
        <v>2</v>
      </c>
      <c r="O1020" s="1">
        <v>6</v>
      </c>
      <c r="P1020" s="1">
        <v>1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3</v>
      </c>
      <c r="W1020" s="1">
        <v>11</v>
      </c>
      <c r="X1020" s="1">
        <v>1</v>
      </c>
      <c r="Y1020" s="3">
        <v>49</v>
      </c>
      <c r="Z1020" s="1">
        <v>2250</v>
      </c>
      <c r="AA1020" s="1">
        <v>0</v>
      </c>
      <c r="AB1020" s="1">
        <v>1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1</v>
      </c>
      <c r="AK1020" s="1">
        <v>65</v>
      </c>
      <c r="AL1020" s="1">
        <v>58</v>
      </c>
      <c r="AM1020" s="1">
        <v>1</v>
      </c>
    </row>
    <row r="1021" spans="1:39" x14ac:dyDescent="0.25">
      <c r="A1021" s="4" t="s">
        <v>1052</v>
      </c>
      <c r="B1021" s="1">
        <v>0</v>
      </c>
      <c r="C1021" s="1">
        <v>1</v>
      </c>
      <c r="D1021" s="1">
        <v>95</v>
      </c>
      <c r="E1021" s="1">
        <v>359</v>
      </c>
      <c r="F1021" s="1">
        <v>0</v>
      </c>
      <c r="G1021" s="1">
        <v>134</v>
      </c>
      <c r="H1021" s="1">
        <v>13</v>
      </c>
      <c r="I1021" s="1">
        <v>26</v>
      </c>
      <c r="J1021" s="1">
        <v>123</v>
      </c>
      <c r="K1021" s="1">
        <v>4</v>
      </c>
      <c r="L1021" s="1">
        <v>6</v>
      </c>
      <c r="M1021" s="1">
        <v>3</v>
      </c>
      <c r="N1021" s="1">
        <v>8</v>
      </c>
      <c r="O1021" s="1">
        <v>5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3</v>
      </c>
      <c r="W1021" s="1">
        <v>11</v>
      </c>
      <c r="X1021" s="1">
        <v>0</v>
      </c>
      <c r="Y1021" s="3">
        <v>67</v>
      </c>
      <c r="Z1021" s="1">
        <v>2555</v>
      </c>
      <c r="AA1021" s="1">
        <v>0</v>
      </c>
      <c r="AB1021" s="1">
        <v>1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1</v>
      </c>
      <c r="AI1021" s="1">
        <v>0</v>
      </c>
      <c r="AJ1021" s="1">
        <v>0</v>
      </c>
      <c r="AK1021" s="1">
        <v>532</v>
      </c>
      <c r="AL1021" s="1">
        <v>409</v>
      </c>
      <c r="AM1021" s="1">
        <v>0</v>
      </c>
    </row>
    <row r="1022" spans="1:39" x14ac:dyDescent="0.25">
      <c r="A1022" s="4" t="s">
        <v>1053</v>
      </c>
      <c r="B1022" s="1">
        <v>0</v>
      </c>
      <c r="C1022" s="1">
        <v>1</v>
      </c>
      <c r="D1022" s="1">
        <v>70</v>
      </c>
      <c r="E1022" s="1">
        <v>403</v>
      </c>
      <c r="F1022" s="1">
        <v>24</v>
      </c>
      <c r="G1022" s="1">
        <v>29</v>
      </c>
      <c r="H1022" s="1">
        <v>6</v>
      </c>
      <c r="I1022" s="1">
        <v>24</v>
      </c>
      <c r="J1022" s="1">
        <v>218</v>
      </c>
      <c r="K1022" s="1">
        <v>2</v>
      </c>
      <c r="L1022" s="1">
        <v>5</v>
      </c>
      <c r="M1022" s="1">
        <v>5</v>
      </c>
      <c r="N1022" s="1">
        <v>6</v>
      </c>
      <c r="O1022" s="1">
        <v>3</v>
      </c>
      <c r="P1022" s="1">
        <v>1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3</v>
      </c>
      <c r="W1022" s="1">
        <v>11</v>
      </c>
      <c r="X1022" s="1">
        <v>0</v>
      </c>
      <c r="Y1022" s="3">
        <v>61</v>
      </c>
      <c r="Z1022" s="1">
        <v>2226</v>
      </c>
      <c r="AA1022" s="1">
        <v>0</v>
      </c>
      <c r="AB1022" s="1">
        <v>1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1</v>
      </c>
      <c r="AI1022" s="1">
        <v>0</v>
      </c>
      <c r="AJ1022" s="1">
        <v>0</v>
      </c>
      <c r="AK1022" s="1">
        <v>486</v>
      </c>
      <c r="AL1022" s="1">
        <v>268</v>
      </c>
      <c r="AM1022" s="1">
        <v>1</v>
      </c>
    </row>
    <row r="1023" spans="1:39" x14ac:dyDescent="0.25">
      <c r="A1023" s="4" t="s">
        <v>1054</v>
      </c>
      <c r="B1023" s="1">
        <v>1</v>
      </c>
      <c r="C1023" s="1">
        <v>1</v>
      </c>
      <c r="D1023" s="1">
        <v>92</v>
      </c>
      <c r="E1023" s="1">
        <v>34</v>
      </c>
      <c r="F1023" s="1">
        <v>1</v>
      </c>
      <c r="G1023" s="1">
        <v>14</v>
      </c>
      <c r="H1023" s="1">
        <v>0</v>
      </c>
      <c r="I1023" s="1">
        <v>0</v>
      </c>
      <c r="J1023" s="1">
        <v>5</v>
      </c>
      <c r="K1023" s="1">
        <v>3</v>
      </c>
      <c r="L1023" s="1">
        <v>2</v>
      </c>
      <c r="M1023" s="1">
        <v>0</v>
      </c>
      <c r="N1023" s="1">
        <v>3</v>
      </c>
      <c r="O1023" s="1">
        <v>8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  <c r="V1023" s="1">
        <v>3</v>
      </c>
      <c r="W1023" s="1">
        <v>11</v>
      </c>
      <c r="X1023" s="1">
        <v>0</v>
      </c>
      <c r="Y1023" s="3">
        <v>66</v>
      </c>
      <c r="Z1023" s="1">
        <v>2762</v>
      </c>
      <c r="AA1023" s="1">
        <v>0</v>
      </c>
      <c r="AB1023" s="1">
        <v>1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1</v>
      </c>
      <c r="AI1023" s="1">
        <v>0</v>
      </c>
      <c r="AJ1023" s="1">
        <v>0</v>
      </c>
      <c r="AK1023" s="1">
        <v>49</v>
      </c>
      <c r="AL1023" s="1">
        <v>44</v>
      </c>
      <c r="AM1023" s="1">
        <v>0</v>
      </c>
    </row>
    <row r="1024" spans="1:39" x14ac:dyDescent="0.25">
      <c r="A1024" s="4" t="s">
        <v>1055</v>
      </c>
      <c r="B1024" s="1">
        <v>0</v>
      </c>
      <c r="C1024" s="1">
        <v>0</v>
      </c>
      <c r="D1024" s="1">
        <v>62</v>
      </c>
      <c r="E1024" s="1">
        <v>73</v>
      </c>
      <c r="F1024" s="1">
        <v>18</v>
      </c>
      <c r="G1024" s="1">
        <v>66</v>
      </c>
      <c r="H1024" s="1">
        <v>7</v>
      </c>
      <c r="I1024" s="1">
        <v>12</v>
      </c>
      <c r="J1024" s="1">
        <v>2</v>
      </c>
      <c r="K1024" s="1">
        <v>15</v>
      </c>
      <c r="L1024" s="1">
        <v>0</v>
      </c>
      <c r="M1024" s="1">
        <v>1</v>
      </c>
      <c r="N1024" s="1">
        <v>0</v>
      </c>
      <c r="O1024" s="1">
        <v>19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3</v>
      </c>
      <c r="W1024" s="1">
        <v>11</v>
      </c>
      <c r="X1024" s="1">
        <v>0</v>
      </c>
      <c r="Y1024" s="3">
        <v>29</v>
      </c>
      <c r="Z1024" s="1">
        <v>2808</v>
      </c>
      <c r="AA1024" s="1">
        <v>0</v>
      </c>
      <c r="AB1024" s="1">
        <v>0</v>
      </c>
      <c r="AC1024" s="1">
        <v>1</v>
      </c>
      <c r="AD1024" s="1">
        <v>0</v>
      </c>
      <c r="AE1024" s="1">
        <v>0</v>
      </c>
      <c r="AF1024" s="1">
        <v>0</v>
      </c>
      <c r="AG1024" s="1">
        <v>0</v>
      </c>
      <c r="AH1024" s="1">
        <v>1</v>
      </c>
      <c r="AI1024" s="1">
        <v>0</v>
      </c>
      <c r="AJ1024" s="1">
        <v>0</v>
      </c>
      <c r="AK1024" s="1">
        <v>176</v>
      </c>
      <c r="AL1024" s="1">
        <v>174</v>
      </c>
      <c r="AM1024" s="1">
        <v>0</v>
      </c>
    </row>
    <row r="1025" spans="1:39" x14ac:dyDescent="0.25">
      <c r="A1025" s="4" t="s">
        <v>1056</v>
      </c>
      <c r="B1025" s="1">
        <v>0</v>
      </c>
      <c r="C1025" s="1">
        <v>0</v>
      </c>
      <c r="D1025" s="1">
        <v>85</v>
      </c>
      <c r="E1025" s="1">
        <v>292</v>
      </c>
      <c r="F1025" s="1">
        <v>30</v>
      </c>
      <c r="G1025" s="1">
        <v>415</v>
      </c>
      <c r="H1025" s="1">
        <v>63</v>
      </c>
      <c r="I1025" s="1">
        <v>33</v>
      </c>
      <c r="J1025" s="1">
        <v>200</v>
      </c>
      <c r="K1025" s="1">
        <v>1</v>
      </c>
      <c r="L1025" s="1">
        <v>4</v>
      </c>
      <c r="M1025" s="1">
        <v>5</v>
      </c>
      <c r="N1025" s="1">
        <v>4</v>
      </c>
      <c r="O1025" s="1">
        <v>2</v>
      </c>
      <c r="P1025" s="1">
        <v>0</v>
      </c>
      <c r="Q1025" s="1">
        <v>0</v>
      </c>
      <c r="R1025" s="1">
        <v>0</v>
      </c>
      <c r="S1025" s="1">
        <v>1</v>
      </c>
      <c r="T1025" s="1">
        <v>0</v>
      </c>
      <c r="U1025" s="1">
        <v>0</v>
      </c>
      <c r="V1025" s="1">
        <v>3</v>
      </c>
      <c r="W1025" s="1">
        <v>11</v>
      </c>
      <c r="X1025" s="1">
        <v>0</v>
      </c>
      <c r="Y1025" s="3">
        <v>58</v>
      </c>
      <c r="Z1025" s="1">
        <v>2196</v>
      </c>
      <c r="AA1025" s="1">
        <v>0</v>
      </c>
      <c r="AB1025" s="1">
        <v>0</v>
      </c>
      <c r="AC1025" s="1">
        <v>0</v>
      </c>
      <c r="AD1025" s="1">
        <v>1</v>
      </c>
      <c r="AE1025" s="1">
        <v>0</v>
      </c>
      <c r="AF1025" s="1">
        <v>0</v>
      </c>
      <c r="AG1025" s="1">
        <v>0</v>
      </c>
      <c r="AH1025" s="1">
        <v>1</v>
      </c>
      <c r="AI1025" s="1">
        <v>0</v>
      </c>
      <c r="AJ1025" s="1">
        <v>0</v>
      </c>
      <c r="AK1025" s="1">
        <v>833</v>
      </c>
      <c r="AL1025" s="1">
        <v>633</v>
      </c>
      <c r="AM1025" s="1">
        <v>1</v>
      </c>
    </row>
    <row r="1026" spans="1:39" x14ac:dyDescent="0.25">
      <c r="A1026" s="4" t="s">
        <v>1057</v>
      </c>
      <c r="B1026" s="1">
        <v>1</v>
      </c>
      <c r="C1026" s="1">
        <v>0</v>
      </c>
      <c r="D1026" s="1">
        <v>2</v>
      </c>
      <c r="E1026" s="1">
        <v>14</v>
      </c>
      <c r="F1026" s="1">
        <v>0</v>
      </c>
      <c r="G1026" s="1">
        <v>16</v>
      </c>
      <c r="H1026" s="1">
        <v>0</v>
      </c>
      <c r="I1026" s="1">
        <v>0</v>
      </c>
      <c r="J1026" s="1">
        <v>6</v>
      </c>
      <c r="K1026" s="1">
        <v>1</v>
      </c>
      <c r="L1026" s="1">
        <v>1</v>
      </c>
      <c r="M1026" s="1">
        <v>1</v>
      </c>
      <c r="N1026" s="1">
        <v>2</v>
      </c>
      <c r="O1026" s="1">
        <v>6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3</v>
      </c>
      <c r="W1026" s="1">
        <v>11</v>
      </c>
      <c r="X1026" s="1">
        <v>1</v>
      </c>
      <c r="Y1026" s="3">
        <v>34</v>
      </c>
      <c r="Z1026" s="1">
        <v>2493</v>
      </c>
      <c r="AA1026" s="1">
        <v>0</v>
      </c>
      <c r="AB1026" s="1">
        <v>0</v>
      </c>
      <c r="AC1026" s="1">
        <v>0</v>
      </c>
      <c r="AD1026" s="1">
        <v>1</v>
      </c>
      <c r="AE1026" s="1">
        <v>0</v>
      </c>
      <c r="AF1026" s="1">
        <v>0</v>
      </c>
      <c r="AG1026" s="1">
        <v>0</v>
      </c>
      <c r="AH1026" s="1">
        <v>1</v>
      </c>
      <c r="AI1026" s="1">
        <v>0</v>
      </c>
      <c r="AJ1026" s="1">
        <v>0</v>
      </c>
      <c r="AK1026" s="1">
        <v>30</v>
      </c>
      <c r="AL1026" s="1">
        <v>24</v>
      </c>
      <c r="AM1026" s="1">
        <v>0</v>
      </c>
    </row>
    <row r="1027" spans="1:39" x14ac:dyDescent="0.25">
      <c r="A1027" s="4" t="s">
        <v>1058</v>
      </c>
      <c r="B1027" s="1">
        <v>0</v>
      </c>
      <c r="C1027" s="1">
        <v>1</v>
      </c>
      <c r="D1027" s="1">
        <v>0</v>
      </c>
      <c r="E1027" s="1">
        <v>80</v>
      </c>
      <c r="F1027" s="1">
        <v>1</v>
      </c>
      <c r="G1027" s="1">
        <v>37</v>
      </c>
      <c r="H1027" s="1">
        <v>0</v>
      </c>
      <c r="I1027" s="1">
        <v>1</v>
      </c>
      <c r="J1027" s="1">
        <v>3</v>
      </c>
      <c r="K1027" s="1">
        <v>3</v>
      </c>
      <c r="L1027" s="1">
        <v>2</v>
      </c>
      <c r="M1027" s="1">
        <v>1</v>
      </c>
      <c r="N1027" s="1">
        <v>4</v>
      </c>
      <c r="O1027" s="1">
        <v>7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3</v>
      </c>
      <c r="W1027" s="1">
        <v>11</v>
      </c>
      <c r="X1027" s="1">
        <v>0</v>
      </c>
      <c r="Y1027" s="3">
        <v>55</v>
      </c>
      <c r="Z1027" s="1">
        <v>2783</v>
      </c>
      <c r="AA1027" s="1">
        <v>0</v>
      </c>
      <c r="AB1027" s="1">
        <v>0</v>
      </c>
      <c r="AC1027" s="1">
        <v>1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1</v>
      </c>
      <c r="AJ1027" s="1">
        <v>0</v>
      </c>
      <c r="AK1027" s="1">
        <v>119</v>
      </c>
      <c r="AL1027" s="1">
        <v>116</v>
      </c>
      <c r="AM1027" s="1">
        <v>0</v>
      </c>
    </row>
    <row r="1028" spans="1:39" x14ac:dyDescent="0.25">
      <c r="A1028" s="4" t="s">
        <v>1059</v>
      </c>
      <c r="B1028" s="1">
        <v>0</v>
      </c>
      <c r="C1028" s="1">
        <v>1</v>
      </c>
      <c r="D1028" s="1">
        <v>91</v>
      </c>
      <c r="E1028" s="1">
        <v>30</v>
      </c>
      <c r="F1028" s="1">
        <v>11</v>
      </c>
      <c r="G1028" s="1">
        <v>33</v>
      </c>
      <c r="H1028" s="1">
        <v>13</v>
      </c>
      <c r="I1028" s="1">
        <v>6</v>
      </c>
      <c r="J1028" s="1">
        <v>29</v>
      </c>
      <c r="K1028" s="1">
        <v>1</v>
      </c>
      <c r="L1028" s="1">
        <v>2</v>
      </c>
      <c r="M1028" s="1">
        <v>0</v>
      </c>
      <c r="N1028" s="1">
        <v>4</v>
      </c>
      <c r="O1028" s="1">
        <v>4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3</v>
      </c>
      <c r="W1028" s="1">
        <v>11</v>
      </c>
      <c r="X1028" s="1">
        <v>0</v>
      </c>
      <c r="Y1028" s="3">
        <v>54</v>
      </c>
      <c r="Z1028" s="1">
        <v>2436</v>
      </c>
      <c r="AA1028" s="1">
        <v>0</v>
      </c>
      <c r="AB1028" s="1">
        <v>1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1</v>
      </c>
      <c r="AJ1028" s="1">
        <v>0</v>
      </c>
      <c r="AK1028" s="1">
        <v>93</v>
      </c>
      <c r="AL1028" s="1">
        <v>64</v>
      </c>
      <c r="AM1028" s="1">
        <v>0</v>
      </c>
    </row>
    <row r="1029" spans="1:39" x14ac:dyDescent="0.25">
      <c r="A1029" s="4" t="s">
        <v>1060</v>
      </c>
      <c r="B1029" s="1">
        <v>0</v>
      </c>
      <c r="C1029" s="1">
        <v>1</v>
      </c>
      <c r="D1029" s="1">
        <v>3</v>
      </c>
      <c r="E1029" s="1">
        <v>463</v>
      </c>
      <c r="F1029" s="1">
        <v>96</v>
      </c>
      <c r="G1029" s="1">
        <v>333</v>
      </c>
      <c r="H1029" s="1">
        <v>168</v>
      </c>
      <c r="I1029" s="1">
        <v>53</v>
      </c>
      <c r="J1029" s="1">
        <v>10</v>
      </c>
      <c r="K1029" s="1">
        <v>1</v>
      </c>
      <c r="L1029" s="1">
        <v>7</v>
      </c>
      <c r="M1029" s="1">
        <v>7</v>
      </c>
      <c r="N1029" s="1">
        <v>12</v>
      </c>
      <c r="O1029" s="1">
        <v>3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3</v>
      </c>
      <c r="W1029" s="1">
        <v>11</v>
      </c>
      <c r="X1029" s="1">
        <v>0</v>
      </c>
      <c r="Y1029" s="3">
        <v>60</v>
      </c>
      <c r="Z1029" s="1">
        <v>2418</v>
      </c>
      <c r="AA1029" s="1">
        <v>0</v>
      </c>
      <c r="AB1029" s="1">
        <v>1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1</v>
      </c>
      <c r="AK1029" s="1">
        <v>1113</v>
      </c>
      <c r="AL1029" s="1">
        <v>1103</v>
      </c>
      <c r="AM1029" s="1">
        <v>0</v>
      </c>
    </row>
    <row r="1030" spans="1:39" x14ac:dyDescent="0.25">
      <c r="A1030" s="4" t="s">
        <v>1061</v>
      </c>
      <c r="B1030" s="1">
        <v>1</v>
      </c>
      <c r="C1030" s="1">
        <v>0</v>
      </c>
      <c r="D1030" s="1">
        <v>68</v>
      </c>
      <c r="E1030" s="1">
        <v>75</v>
      </c>
      <c r="F1030" s="1">
        <v>12</v>
      </c>
      <c r="G1030" s="1">
        <v>141</v>
      </c>
      <c r="H1030" s="1">
        <v>43</v>
      </c>
      <c r="I1030" s="1">
        <v>39</v>
      </c>
      <c r="J1030" s="1">
        <v>187</v>
      </c>
      <c r="K1030" s="1">
        <v>6</v>
      </c>
      <c r="L1030" s="1">
        <v>6</v>
      </c>
      <c r="M1030" s="1">
        <v>1</v>
      </c>
      <c r="N1030" s="1">
        <v>5</v>
      </c>
      <c r="O1030" s="1">
        <v>8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3</v>
      </c>
      <c r="W1030" s="1">
        <v>11</v>
      </c>
      <c r="X1030" s="1">
        <v>1</v>
      </c>
      <c r="Y1030" s="3">
        <v>36</v>
      </c>
      <c r="Z1030" s="1">
        <v>2752</v>
      </c>
      <c r="AA1030" s="1">
        <v>0</v>
      </c>
      <c r="AB1030" s="1">
        <v>0</v>
      </c>
      <c r="AC1030" s="1">
        <v>0</v>
      </c>
      <c r="AD1030" s="1">
        <v>1</v>
      </c>
      <c r="AE1030" s="1">
        <v>0</v>
      </c>
      <c r="AF1030" s="1">
        <v>0</v>
      </c>
      <c r="AG1030" s="1">
        <v>0</v>
      </c>
      <c r="AH1030" s="1">
        <v>1</v>
      </c>
      <c r="AI1030" s="1">
        <v>0</v>
      </c>
      <c r="AJ1030" s="1">
        <v>0</v>
      </c>
      <c r="AK1030" s="1">
        <v>310</v>
      </c>
      <c r="AL1030" s="1">
        <v>123</v>
      </c>
      <c r="AM1030" s="1">
        <v>0</v>
      </c>
    </row>
    <row r="1031" spans="1:39" x14ac:dyDescent="0.25">
      <c r="A1031" s="4" t="s">
        <v>1062</v>
      </c>
      <c r="B1031" s="1">
        <v>0</v>
      </c>
      <c r="C1031" s="1">
        <v>1</v>
      </c>
      <c r="D1031" s="1">
        <v>98</v>
      </c>
      <c r="E1031" s="1">
        <v>538</v>
      </c>
      <c r="F1031" s="1">
        <v>13</v>
      </c>
      <c r="G1031" s="1">
        <v>91</v>
      </c>
      <c r="H1031" s="1">
        <v>17</v>
      </c>
      <c r="I1031" s="1">
        <v>6</v>
      </c>
      <c r="J1031" s="1">
        <v>26</v>
      </c>
      <c r="K1031" s="1">
        <v>6</v>
      </c>
      <c r="L1031" s="1">
        <v>6</v>
      </c>
      <c r="M1031" s="1">
        <v>2</v>
      </c>
      <c r="N1031" s="1">
        <v>11</v>
      </c>
      <c r="O1031" s="1">
        <v>5</v>
      </c>
      <c r="P1031" s="1">
        <v>0</v>
      </c>
      <c r="Q1031" s="1">
        <v>1</v>
      </c>
      <c r="R1031" s="1">
        <v>0</v>
      </c>
      <c r="S1031" s="1">
        <v>0</v>
      </c>
      <c r="T1031" s="1">
        <v>0</v>
      </c>
      <c r="U1031" s="1">
        <v>0</v>
      </c>
      <c r="V1031" s="1">
        <v>3</v>
      </c>
      <c r="W1031" s="1">
        <v>11</v>
      </c>
      <c r="X1031" s="1">
        <v>0</v>
      </c>
      <c r="Y1031" s="3">
        <v>54</v>
      </c>
      <c r="Z1031" s="1">
        <v>2518</v>
      </c>
      <c r="AA1031" s="1">
        <v>0</v>
      </c>
      <c r="AB1031" s="1">
        <v>1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  <c r="AI1031" s="1">
        <v>0</v>
      </c>
      <c r="AJ1031" s="1">
        <v>0</v>
      </c>
      <c r="AK1031" s="1">
        <v>665</v>
      </c>
      <c r="AL1031" s="1">
        <v>639</v>
      </c>
      <c r="AM1031" s="1">
        <v>1</v>
      </c>
    </row>
    <row r="1032" spans="1:39" x14ac:dyDescent="0.25">
      <c r="A1032" s="4" t="s">
        <v>1030</v>
      </c>
      <c r="B1032" s="1">
        <v>0</v>
      </c>
      <c r="C1032" s="1">
        <v>0</v>
      </c>
      <c r="D1032" s="1">
        <v>41</v>
      </c>
      <c r="E1032" s="1">
        <v>635</v>
      </c>
      <c r="F1032" s="1">
        <v>114</v>
      </c>
      <c r="G1032" s="1">
        <v>254</v>
      </c>
      <c r="H1032" s="1">
        <v>132</v>
      </c>
      <c r="I1032" s="1">
        <v>152</v>
      </c>
      <c r="J1032" s="1">
        <v>76</v>
      </c>
      <c r="K1032" s="1">
        <v>1</v>
      </c>
      <c r="L1032" s="1">
        <v>6</v>
      </c>
      <c r="M1032" s="1">
        <v>6</v>
      </c>
      <c r="N1032" s="1">
        <v>7</v>
      </c>
      <c r="O1032" s="1">
        <v>3</v>
      </c>
      <c r="P1032" s="1">
        <v>0</v>
      </c>
      <c r="Q1032" s="1">
        <v>0</v>
      </c>
      <c r="R1032" s="1">
        <v>1</v>
      </c>
      <c r="S1032" s="1">
        <v>0</v>
      </c>
      <c r="T1032" s="1">
        <v>0</v>
      </c>
      <c r="U1032" s="1">
        <v>0</v>
      </c>
      <c r="V1032" s="1">
        <v>3</v>
      </c>
      <c r="W1032" s="1">
        <v>11</v>
      </c>
      <c r="X1032" s="1">
        <v>0</v>
      </c>
      <c r="Y1032" s="3">
        <v>55</v>
      </c>
      <c r="Z1032" s="1">
        <v>2242</v>
      </c>
      <c r="AA1032" s="1">
        <v>0</v>
      </c>
      <c r="AB1032" s="1">
        <v>1</v>
      </c>
      <c r="AC1032" s="1">
        <v>0</v>
      </c>
      <c r="AD1032" s="1">
        <v>0</v>
      </c>
      <c r="AE1032" s="1">
        <v>0</v>
      </c>
      <c r="AF1032" s="1">
        <v>1</v>
      </c>
      <c r="AG1032" s="1">
        <v>0</v>
      </c>
      <c r="AH1032" s="1">
        <v>0</v>
      </c>
      <c r="AI1032" s="1">
        <v>0</v>
      </c>
      <c r="AJ1032" s="1">
        <v>0</v>
      </c>
      <c r="AK1032" s="1">
        <v>1287</v>
      </c>
      <c r="AL1032" s="1">
        <v>1211</v>
      </c>
      <c r="AM1032" s="1">
        <v>1</v>
      </c>
    </row>
    <row r="1033" spans="1:39" x14ac:dyDescent="0.25">
      <c r="A1033" s="4" t="s">
        <v>1063</v>
      </c>
      <c r="B1033" s="1">
        <v>1</v>
      </c>
      <c r="C1033" s="1">
        <v>1</v>
      </c>
      <c r="D1033" s="1">
        <v>16</v>
      </c>
      <c r="E1033" s="1">
        <v>8</v>
      </c>
      <c r="F1033" s="1">
        <v>0</v>
      </c>
      <c r="G1033" s="1">
        <v>3</v>
      </c>
      <c r="H1033" s="1">
        <v>0</v>
      </c>
      <c r="I1033" s="1">
        <v>0</v>
      </c>
      <c r="J1033" s="1">
        <v>1</v>
      </c>
      <c r="K1033" s="1">
        <v>1</v>
      </c>
      <c r="L1033" s="1">
        <v>1</v>
      </c>
      <c r="M1033" s="1">
        <v>0</v>
      </c>
      <c r="N1033" s="1">
        <v>2</v>
      </c>
      <c r="O1033" s="1">
        <v>8</v>
      </c>
      <c r="P1033" s="1">
        <v>1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3</v>
      </c>
      <c r="W1033" s="1">
        <v>11</v>
      </c>
      <c r="X1033" s="1">
        <v>0</v>
      </c>
      <c r="Y1033" s="3">
        <v>54</v>
      </c>
      <c r="Z1033" s="1">
        <v>2183</v>
      </c>
      <c r="AA1033" s="1">
        <v>0</v>
      </c>
      <c r="AB1033" s="1">
        <v>0</v>
      </c>
      <c r="AC1033" s="1">
        <v>0</v>
      </c>
      <c r="AD1033" s="1">
        <v>1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1</v>
      </c>
      <c r="AK1033" s="1">
        <v>11</v>
      </c>
      <c r="AL1033" s="1">
        <v>10</v>
      </c>
      <c r="AM1033" s="1">
        <v>1</v>
      </c>
    </row>
    <row r="1034" spans="1:39" x14ac:dyDescent="0.25">
      <c r="A1034" s="4" t="s">
        <v>1064</v>
      </c>
      <c r="B1034" s="1">
        <v>0</v>
      </c>
      <c r="C1034" s="1">
        <v>0</v>
      </c>
      <c r="D1034" s="1">
        <v>82</v>
      </c>
      <c r="E1034" s="1">
        <v>1315</v>
      </c>
      <c r="F1034" s="1">
        <v>22</v>
      </c>
      <c r="G1034" s="1">
        <v>780</v>
      </c>
      <c r="H1034" s="1">
        <v>145</v>
      </c>
      <c r="I1034" s="1">
        <v>0</v>
      </c>
      <c r="J1034" s="1">
        <v>178</v>
      </c>
      <c r="K1034" s="1">
        <v>1</v>
      </c>
      <c r="L1034" s="1">
        <v>7</v>
      </c>
      <c r="M1034" s="1">
        <v>8</v>
      </c>
      <c r="N1034" s="1">
        <v>9</v>
      </c>
      <c r="O1034" s="1">
        <v>5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3</v>
      </c>
      <c r="W1034" s="1">
        <v>11</v>
      </c>
      <c r="X1034" s="1">
        <v>0</v>
      </c>
      <c r="Y1034" s="3">
        <v>71</v>
      </c>
      <c r="Z1034" s="1">
        <v>2657</v>
      </c>
      <c r="AA1034" s="1">
        <v>0</v>
      </c>
      <c r="AB1034" s="1">
        <v>1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1</v>
      </c>
      <c r="AK1034" s="1">
        <v>2262</v>
      </c>
      <c r="AL1034" s="1">
        <v>2084</v>
      </c>
      <c r="AM1034" s="1">
        <v>0</v>
      </c>
    </row>
    <row r="1035" spans="1:39" x14ac:dyDescent="0.25">
      <c r="A1035" s="4" t="s">
        <v>1065</v>
      </c>
      <c r="B1035" s="1">
        <v>1</v>
      </c>
      <c r="C1035" s="1">
        <v>1</v>
      </c>
      <c r="D1035" s="1">
        <v>1</v>
      </c>
      <c r="E1035" s="1">
        <v>4</v>
      </c>
      <c r="F1035" s="1">
        <v>2</v>
      </c>
      <c r="G1035" s="1">
        <v>12</v>
      </c>
      <c r="H1035" s="1">
        <v>7</v>
      </c>
      <c r="I1035" s="1">
        <v>5</v>
      </c>
      <c r="J1035" s="1">
        <v>26</v>
      </c>
      <c r="K1035" s="1">
        <v>2</v>
      </c>
      <c r="L1035" s="1">
        <v>1</v>
      </c>
      <c r="M1035" s="1">
        <v>2</v>
      </c>
      <c r="N1035" s="1">
        <v>2</v>
      </c>
      <c r="O1035" s="1">
        <v>6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3</v>
      </c>
      <c r="W1035" s="1">
        <v>11</v>
      </c>
      <c r="X1035" s="1">
        <v>1</v>
      </c>
      <c r="Y1035" s="3">
        <v>50</v>
      </c>
      <c r="Z1035" s="1">
        <v>2659</v>
      </c>
      <c r="AA1035" s="1">
        <v>1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0</v>
      </c>
      <c r="AJ1035" s="1">
        <v>0</v>
      </c>
      <c r="AK1035" s="1">
        <v>30</v>
      </c>
      <c r="AL1035" s="1">
        <v>4</v>
      </c>
      <c r="AM1035" s="1">
        <v>0</v>
      </c>
    </row>
    <row r="1036" spans="1:39" x14ac:dyDescent="0.25">
      <c r="A1036" s="4" t="s">
        <v>1066</v>
      </c>
      <c r="B1036" s="1">
        <v>1</v>
      </c>
      <c r="C1036" s="1">
        <v>0</v>
      </c>
      <c r="D1036" s="1">
        <v>64</v>
      </c>
      <c r="E1036" s="1">
        <v>12</v>
      </c>
      <c r="F1036" s="1">
        <v>0</v>
      </c>
      <c r="G1036" s="1">
        <v>13</v>
      </c>
      <c r="H1036" s="1">
        <v>2</v>
      </c>
      <c r="I1036" s="1">
        <v>0</v>
      </c>
      <c r="J1036" s="1">
        <v>10</v>
      </c>
      <c r="K1036" s="1">
        <v>1</v>
      </c>
      <c r="L1036" s="1">
        <v>1</v>
      </c>
      <c r="M1036" s="1">
        <v>0</v>
      </c>
      <c r="N1036" s="1">
        <v>3</v>
      </c>
      <c r="O1036" s="1">
        <v>7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3</v>
      </c>
      <c r="W1036" s="1">
        <v>11</v>
      </c>
      <c r="X1036" s="1">
        <v>0</v>
      </c>
      <c r="Y1036" s="3">
        <v>37</v>
      </c>
      <c r="Z1036" s="1">
        <v>2609</v>
      </c>
      <c r="AA1036" s="1">
        <v>0</v>
      </c>
      <c r="AB1036" s="1">
        <v>1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1</v>
      </c>
      <c r="AJ1036" s="1">
        <v>0</v>
      </c>
      <c r="AK1036" s="1">
        <v>27</v>
      </c>
      <c r="AL1036" s="1">
        <v>17</v>
      </c>
      <c r="AM1036" s="1">
        <v>0</v>
      </c>
    </row>
    <row r="1037" spans="1:39" x14ac:dyDescent="0.25">
      <c r="A1037" s="4" t="s">
        <v>1067</v>
      </c>
      <c r="B1037" s="1">
        <v>0</v>
      </c>
      <c r="C1037" s="1">
        <v>0</v>
      </c>
      <c r="D1037" s="1">
        <v>68</v>
      </c>
      <c r="E1037" s="1">
        <v>347</v>
      </c>
      <c r="F1037" s="1">
        <v>44</v>
      </c>
      <c r="G1037" s="1">
        <v>534</v>
      </c>
      <c r="H1037" s="1">
        <v>17</v>
      </c>
      <c r="I1037" s="1">
        <v>0</v>
      </c>
      <c r="J1037" s="1">
        <v>26</v>
      </c>
      <c r="K1037" s="1">
        <v>1</v>
      </c>
      <c r="L1037" s="1">
        <v>3</v>
      </c>
      <c r="M1037" s="1">
        <v>5</v>
      </c>
      <c r="N1037" s="1">
        <v>12</v>
      </c>
      <c r="O1037" s="1">
        <v>2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3</v>
      </c>
      <c r="W1037" s="1">
        <v>11</v>
      </c>
      <c r="X1037" s="1">
        <v>0</v>
      </c>
      <c r="Y1037" s="3">
        <v>35</v>
      </c>
      <c r="Z1037" s="1">
        <v>2791</v>
      </c>
      <c r="AA1037" s="1">
        <v>0</v>
      </c>
      <c r="AB1037" s="1">
        <v>0</v>
      </c>
      <c r="AC1037" s="1">
        <v>1</v>
      </c>
      <c r="AD1037" s="1">
        <v>0</v>
      </c>
      <c r="AE1037" s="1">
        <v>0</v>
      </c>
      <c r="AF1037" s="1">
        <v>0</v>
      </c>
      <c r="AG1037" s="1">
        <v>0</v>
      </c>
      <c r="AH1037" s="1">
        <v>1</v>
      </c>
      <c r="AI1037" s="1">
        <v>0</v>
      </c>
      <c r="AJ1037" s="1">
        <v>0</v>
      </c>
      <c r="AK1037" s="1">
        <v>942</v>
      </c>
      <c r="AL1037" s="1">
        <v>916</v>
      </c>
      <c r="AM1037" s="1">
        <v>0</v>
      </c>
    </row>
    <row r="1038" spans="1:39" x14ac:dyDescent="0.25">
      <c r="A1038" s="4" t="s">
        <v>1068</v>
      </c>
      <c r="B1038" s="1">
        <v>0</v>
      </c>
      <c r="C1038" s="1">
        <v>1</v>
      </c>
      <c r="D1038" s="1">
        <v>98</v>
      </c>
      <c r="E1038" s="1">
        <v>192</v>
      </c>
      <c r="F1038" s="1">
        <v>5</v>
      </c>
      <c r="G1038" s="1">
        <v>53</v>
      </c>
      <c r="H1038" s="1">
        <v>0</v>
      </c>
      <c r="I1038" s="1">
        <v>5</v>
      </c>
      <c r="J1038" s="1">
        <v>15</v>
      </c>
      <c r="K1038" s="1">
        <v>4</v>
      </c>
      <c r="L1038" s="1">
        <v>6</v>
      </c>
      <c r="M1038" s="1">
        <v>1</v>
      </c>
      <c r="N1038" s="1">
        <v>4</v>
      </c>
      <c r="O1038" s="1">
        <v>8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3</v>
      </c>
      <c r="W1038" s="1">
        <v>11</v>
      </c>
      <c r="X1038" s="1">
        <v>0</v>
      </c>
      <c r="Y1038" s="3">
        <v>46</v>
      </c>
      <c r="Z1038" s="1">
        <v>2828</v>
      </c>
      <c r="AA1038" s="1">
        <v>0</v>
      </c>
      <c r="AB1038" s="1">
        <v>1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1</v>
      </c>
      <c r="AI1038" s="1">
        <v>0</v>
      </c>
      <c r="AJ1038" s="1">
        <v>0</v>
      </c>
      <c r="AK1038" s="1">
        <v>255</v>
      </c>
      <c r="AL1038" s="1">
        <v>240</v>
      </c>
      <c r="AM1038" s="1">
        <v>0</v>
      </c>
    </row>
    <row r="1039" spans="1:39" x14ac:dyDescent="0.25">
      <c r="A1039" s="4" t="s">
        <v>1069</v>
      </c>
      <c r="B1039" s="1">
        <v>0</v>
      </c>
      <c r="C1039" s="1">
        <v>0</v>
      </c>
      <c r="D1039" s="1">
        <v>32</v>
      </c>
      <c r="E1039" s="1">
        <v>241</v>
      </c>
      <c r="F1039" s="1">
        <v>0</v>
      </c>
      <c r="G1039" s="1">
        <v>12</v>
      </c>
      <c r="H1039" s="1">
        <v>0</v>
      </c>
      <c r="I1039" s="1">
        <v>0</v>
      </c>
      <c r="J1039" s="1">
        <v>25</v>
      </c>
      <c r="K1039" s="1">
        <v>1</v>
      </c>
      <c r="L1039" s="1">
        <v>5</v>
      </c>
      <c r="M1039" s="1">
        <v>1</v>
      </c>
      <c r="N1039" s="1">
        <v>5</v>
      </c>
      <c r="O1039" s="1">
        <v>7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3</v>
      </c>
      <c r="W1039" s="1">
        <v>11</v>
      </c>
      <c r="X1039" s="1">
        <v>0</v>
      </c>
      <c r="Y1039" s="3">
        <v>69</v>
      </c>
      <c r="Z1039" s="1">
        <v>2483</v>
      </c>
      <c r="AA1039" s="1">
        <v>0</v>
      </c>
      <c r="AB1039" s="1">
        <v>1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1</v>
      </c>
      <c r="AK1039" s="1">
        <v>253</v>
      </c>
      <c r="AL1039" s="1">
        <v>228</v>
      </c>
      <c r="AM1039" s="1">
        <v>0</v>
      </c>
    </row>
    <row r="1040" spans="1:39" x14ac:dyDescent="0.25">
      <c r="A1040" s="4" t="s">
        <v>1070</v>
      </c>
      <c r="B1040" s="1">
        <v>0</v>
      </c>
      <c r="C1040" s="1">
        <v>0</v>
      </c>
      <c r="D1040" s="1">
        <v>87</v>
      </c>
      <c r="E1040" s="1">
        <v>631</v>
      </c>
      <c r="F1040" s="1">
        <v>28</v>
      </c>
      <c r="G1040" s="1">
        <v>491</v>
      </c>
      <c r="H1040" s="1">
        <v>30</v>
      </c>
      <c r="I1040" s="1">
        <v>14</v>
      </c>
      <c r="J1040" s="1">
        <v>56</v>
      </c>
      <c r="K1040" s="1">
        <v>1</v>
      </c>
      <c r="L1040" s="1">
        <v>6</v>
      </c>
      <c r="M1040" s="1">
        <v>7</v>
      </c>
      <c r="N1040" s="1">
        <v>8</v>
      </c>
      <c r="O1040" s="1">
        <v>3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3</v>
      </c>
      <c r="W1040" s="1">
        <v>11</v>
      </c>
      <c r="X1040" s="1">
        <v>0</v>
      </c>
      <c r="Y1040" s="3">
        <v>68</v>
      </c>
      <c r="Z1040" s="1">
        <v>2738</v>
      </c>
      <c r="AA1040" s="1">
        <v>0</v>
      </c>
      <c r="AB1040" s="1">
        <v>0</v>
      </c>
      <c r="AC1040" s="1">
        <v>1</v>
      </c>
      <c r="AD1040" s="1">
        <v>0</v>
      </c>
      <c r="AE1040" s="1">
        <v>0</v>
      </c>
      <c r="AF1040" s="1">
        <v>0</v>
      </c>
      <c r="AG1040" s="1">
        <v>0</v>
      </c>
      <c r="AH1040" s="1">
        <v>1</v>
      </c>
      <c r="AI1040" s="1">
        <v>0</v>
      </c>
      <c r="AJ1040" s="1">
        <v>0</v>
      </c>
      <c r="AK1040" s="1">
        <v>1194</v>
      </c>
      <c r="AL1040" s="1">
        <v>1138</v>
      </c>
      <c r="AM1040" s="1">
        <v>0</v>
      </c>
    </row>
    <row r="1041" spans="1:39" x14ac:dyDescent="0.25">
      <c r="A1041" s="4" t="s">
        <v>1071</v>
      </c>
      <c r="B1041" s="1">
        <v>0</v>
      </c>
      <c r="C1041" s="1">
        <v>0</v>
      </c>
      <c r="D1041" s="1">
        <v>84</v>
      </c>
      <c r="E1041" s="1">
        <v>336</v>
      </c>
      <c r="F1041" s="1">
        <v>28</v>
      </c>
      <c r="G1041" s="1">
        <v>282</v>
      </c>
      <c r="H1041" s="1">
        <v>184</v>
      </c>
      <c r="I1041" s="1">
        <v>54</v>
      </c>
      <c r="J1041" s="1">
        <v>54</v>
      </c>
      <c r="K1041" s="1">
        <v>1</v>
      </c>
      <c r="L1041" s="1">
        <v>2</v>
      </c>
      <c r="M1041" s="1">
        <v>8</v>
      </c>
      <c r="N1041" s="1">
        <v>6</v>
      </c>
      <c r="O1041" s="1">
        <v>1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3</v>
      </c>
      <c r="W1041" s="1">
        <v>11</v>
      </c>
      <c r="X1041" s="1">
        <v>0</v>
      </c>
      <c r="Y1041" s="3">
        <v>33</v>
      </c>
      <c r="Z1041" s="1">
        <v>2614</v>
      </c>
      <c r="AA1041" s="1">
        <v>0</v>
      </c>
      <c r="AB1041" s="1">
        <v>0</v>
      </c>
      <c r="AC1041" s="1">
        <v>0</v>
      </c>
      <c r="AD1041" s="1">
        <v>1</v>
      </c>
      <c r="AE1041" s="1">
        <v>0</v>
      </c>
      <c r="AF1041" s="1">
        <v>0</v>
      </c>
      <c r="AG1041" s="1">
        <v>0</v>
      </c>
      <c r="AH1041" s="1">
        <v>1</v>
      </c>
      <c r="AI1041" s="1">
        <v>0</v>
      </c>
      <c r="AJ1041" s="1">
        <v>0</v>
      </c>
      <c r="AK1041" s="1">
        <v>884</v>
      </c>
      <c r="AL1041" s="1">
        <v>830</v>
      </c>
      <c r="AM1041" s="1">
        <v>0</v>
      </c>
    </row>
    <row r="1042" spans="1:39" x14ac:dyDescent="0.25">
      <c r="A1042" s="4" t="s">
        <v>1072</v>
      </c>
      <c r="B1042" s="1">
        <v>1</v>
      </c>
      <c r="C1042" s="1">
        <v>1</v>
      </c>
      <c r="D1042" s="1">
        <v>3</v>
      </c>
      <c r="E1042" s="1">
        <v>1099</v>
      </c>
      <c r="F1042" s="1">
        <v>0</v>
      </c>
      <c r="G1042" s="1">
        <v>45</v>
      </c>
      <c r="H1042" s="1">
        <v>0</v>
      </c>
      <c r="I1042" s="1">
        <v>0</v>
      </c>
      <c r="J1042" s="1">
        <v>34</v>
      </c>
      <c r="K1042" s="1">
        <v>11</v>
      </c>
      <c r="L1042" s="1">
        <v>3</v>
      </c>
      <c r="M1042" s="1">
        <v>4</v>
      </c>
      <c r="N1042" s="1">
        <v>10</v>
      </c>
      <c r="O1042" s="1">
        <v>8</v>
      </c>
      <c r="P1042" s="1">
        <v>0</v>
      </c>
      <c r="Q1042" s="1">
        <v>1</v>
      </c>
      <c r="R1042" s="1">
        <v>0</v>
      </c>
      <c r="S1042" s="1">
        <v>0</v>
      </c>
      <c r="T1042" s="1">
        <v>0</v>
      </c>
      <c r="U1042" s="1">
        <v>0</v>
      </c>
      <c r="V1042" s="1">
        <v>3</v>
      </c>
      <c r="W1042" s="1">
        <v>11</v>
      </c>
      <c r="X1042" s="1">
        <v>0</v>
      </c>
      <c r="Y1042" s="3">
        <v>71</v>
      </c>
      <c r="Z1042" s="1">
        <v>2795</v>
      </c>
      <c r="AA1042" s="1">
        <v>0</v>
      </c>
      <c r="AB1042" s="1">
        <v>1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1</v>
      </c>
      <c r="AJ1042" s="1">
        <v>0</v>
      </c>
      <c r="AK1042" s="1">
        <v>1144</v>
      </c>
      <c r="AL1042" s="1">
        <v>1110</v>
      </c>
      <c r="AM1042" s="1">
        <v>1</v>
      </c>
    </row>
    <row r="1043" spans="1:39" x14ac:dyDescent="0.25">
      <c r="A1043" s="4" t="s">
        <v>1073</v>
      </c>
      <c r="B1043" s="1">
        <v>0</v>
      </c>
      <c r="C1043" s="1">
        <v>2</v>
      </c>
      <c r="D1043" s="1">
        <v>34</v>
      </c>
      <c r="E1043" s="1">
        <v>743</v>
      </c>
      <c r="F1043" s="1">
        <v>19</v>
      </c>
      <c r="G1043" s="1">
        <v>181</v>
      </c>
      <c r="H1043" s="1">
        <v>12</v>
      </c>
      <c r="I1043" s="1">
        <v>0</v>
      </c>
      <c r="J1043" s="1">
        <v>200</v>
      </c>
      <c r="K1043" s="1">
        <v>2</v>
      </c>
      <c r="L1043" s="1">
        <v>7</v>
      </c>
      <c r="M1043" s="1">
        <v>6</v>
      </c>
      <c r="N1043" s="1">
        <v>11</v>
      </c>
      <c r="O1043" s="1">
        <v>5</v>
      </c>
      <c r="P1043" s="1">
        <v>1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3</v>
      </c>
      <c r="W1043" s="1">
        <v>11</v>
      </c>
      <c r="X1043" s="1">
        <v>0</v>
      </c>
      <c r="Y1043" s="3">
        <v>62</v>
      </c>
      <c r="Z1043" s="1">
        <v>2498</v>
      </c>
      <c r="AA1043" s="1">
        <v>0</v>
      </c>
      <c r="AB1043" s="1">
        <v>0</v>
      </c>
      <c r="AC1043" s="1">
        <v>0</v>
      </c>
      <c r="AD1043" s="1">
        <v>1</v>
      </c>
      <c r="AE1043" s="1">
        <v>0</v>
      </c>
      <c r="AF1043" s="1">
        <v>0</v>
      </c>
      <c r="AG1043" s="1">
        <v>0</v>
      </c>
      <c r="AH1043" s="1">
        <v>1</v>
      </c>
      <c r="AI1043" s="1">
        <v>0</v>
      </c>
      <c r="AJ1043" s="1">
        <v>0</v>
      </c>
      <c r="AK1043" s="1">
        <v>955</v>
      </c>
      <c r="AL1043" s="1">
        <v>755</v>
      </c>
      <c r="AM1043" s="1">
        <v>1</v>
      </c>
    </row>
    <row r="1044" spans="1:39" x14ac:dyDescent="0.25">
      <c r="A1044" s="4" t="s">
        <v>1074</v>
      </c>
      <c r="B1044" s="1">
        <v>0</v>
      </c>
      <c r="C1044" s="1">
        <v>0</v>
      </c>
      <c r="D1044" s="1">
        <v>23</v>
      </c>
      <c r="E1044" s="1">
        <v>124</v>
      </c>
      <c r="F1044" s="1">
        <v>83</v>
      </c>
      <c r="G1044" s="1">
        <v>267</v>
      </c>
      <c r="H1044" s="1">
        <v>85</v>
      </c>
      <c r="I1044" s="1">
        <v>59</v>
      </c>
      <c r="J1044" s="1">
        <v>35</v>
      </c>
      <c r="K1044" s="1">
        <v>2</v>
      </c>
      <c r="L1044" s="1">
        <v>5</v>
      </c>
      <c r="M1044" s="1">
        <v>2</v>
      </c>
      <c r="N1044" s="1">
        <v>11</v>
      </c>
      <c r="O1044" s="1">
        <v>5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3</v>
      </c>
      <c r="W1044" s="1">
        <v>11</v>
      </c>
      <c r="X1044" s="1">
        <v>1</v>
      </c>
      <c r="Y1044" s="3">
        <v>33</v>
      </c>
      <c r="Z1044" s="1">
        <v>2694</v>
      </c>
      <c r="AA1044" s="1">
        <v>0</v>
      </c>
      <c r="AB1044" s="1">
        <v>0</v>
      </c>
      <c r="AC1044" s="1">
        <v>1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1</v>
      </c>
      <c r="AK1044" s="1">
        <v>618</v>
      </c>
      <c r="AL1044" s="1">
        <v>583</v>
      </c>
      <c r="AM1044" s="1">
        <v>0</v>
      </c>
    </row>
    <row r="1045" spans="1:39" x14ac:dyDescent="0.25">
      <c r="A1045" s="4" t="s">
        <v>211</v>
      </c>
      <c r="B1045" s="1">
        <v>1</v>
      </c>
      <c r="C1045" s="1">
        <v>1</v>
      </c>
      <c r="D1045" s="1">
        <v>37</v>
      </c>
      <c r="E1045" s="1">
        <v>15</v>
      </c>
      <c r="F1045" s="1">
        <v>0</v>
      </c>
      <c r="G1045" s="1">
        <v>8</v>
      </c>
      <c r="H1045" s="1">
        <v>4</v>
      </c>
      <c r="I1045" s="1">
        <v>2</v>
      </c>
      <c r="J1045" s="1">
        <v>20</v>
      </c>
      <c r="K1045" s="1">
        <v>2</v>
      </c>
      <c r="L1045" s="1">
        <v>1</v>
      </c>
      <c r="M1045" s="1">
        <v>1</v>
      </c>
      <c r="N1045" s="1">
        <v>2</v>
      </c>
      <c r="O1045" s="1">
        <v>5</v>
      </c>
      <c r="P1045" s="1">
        <v>1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3</v>
      </c>
      <c r="W1045" s="1">
        <v>11</v>
      </c>
      <c r="X1045" s="1">
        <v>0</v>
      </c>
      <c r="Y1045" s="3">
        <v>47</v>
      </c>
      <c r="Z1045" s="1">
        <v>2200</v>
      </c>
      <c r="AA1045" s="1">
        <v>1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1</v>
      </c>
      <c r="AK1045" s="1">
        <v>29</v>
      </c>
      <c r="AL1045" s="1">
        <v>9</v>
      </c>
      <c r="AM1045" s="1">
        <v>1</v>
      </c>
    </row>
    <row r="1046" spans="1:39" x14ac:dyDescent="0.25">
      <c r="A1046" s="4" t="s">
        <v>1075</v>
      </c>
      <c r="B1046" s="1">
        <v>0</v>
      </c>
      <c r="C1046" s="1">
        <v>1</v>
      </c>
      <c r="D1046" s="1">
        <v>22</v>
      </c>
      <c r="E1046" s="1">
        <v>397</v>
      </c>
      <c r="F1046" s="1">
        <v>19</v>
      </c>
      <c r="G1046" s="1">
        <v>69</v>
      </c>
      <c r="H1046" s="1">
        <v>12</v>
      </c>
      <c r="I1046" s="1">
        <v>0</v>
      </c>
      <c r="J1046" s="1">
        <v>9</v>
      </c>
      <c r="K1046" s="1">
        <v>1</v>
      </c>
      <c r="L1046" s="1">
        <v>4</v>
      </c>
      <c r="M1046" s="1">
        <v>4</v>
      </c>
      <c r="N1046" s="1">
        <v>8</v>
      </c>
      <c r="O1046" s="1">
        <v>2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3</v>
      </c>
      <c r="W1046" s="1">
        <v>11</v>
      </c>
      <c r="X1046" s="1">
        <v>0</v>
      </c>
      <c r="Y1046" s="3">
        <v>56</v>
      </c>
      <c r="Z1046" s="1">
        <v>2238</v>
      </c>
      <c r="AA1046" s="1">
        <v>0</v>
      </c>
      <c r="AB1046" s="1">
        <v>1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1</v>
      </c>
      <c r="AK1046" s="1">
        <v>497</v>
      </c>
      <c r="AL1046" s="1">
        <v>488</v>
      </c>
      <c r="AM1046" s="1">
        <v>0</v>
      </c>
    </row>
    <row r="1047" spans="1:39" x14ac:dyDescent="0.25">
      <c r="A1047" s="4" t="s">
        <v>1076</v>
      </c>
      <c r="B1047" s="1">
        <v>1</v>
      </c>
      <c r="C1047" s="1">
        <v>1</v>
      </c>
      <c r="D1047" s="1">
        <v>19</v>
      </c>
      <c r="E1047" s="1">
        <v>10</v>
      </c>
      <c r="F1047" s="1">
        <v>4</v>
      </c>
      <c r="G1047" s="1">
        <v>4</v>
      </c>
      <c r="H1047" s="1">
        <v>3</v>
      </c>
      <c r="I1047" s="1">
        <v>3</v>
      </c>
      <c r="J1047" s="1">
        <v>14</v>
      </c>
      <c r="K1047" s="1">
        <v>3</v>
      </c>
      <c r="L1047" s="1">
        <v>1</v>
      </c>
      <c r="M1047" s="1">
        <v>1</v>
      </c>
      <c r="N1047" s="1">
        <v>3</v>
      </c>
      <c r="O1047" s="1">
        <v>7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3</v>
      </c>
      <c r="W1047" s="1">
        <v>11</v>
      </c>
      <c r="X1047" s="1">
        <v>0</v>
      </c>
      <c r="Y1047" s="3">
        <v>59</v>
      </c>
      <c r="Z1047" s="1">
        <v>2814</v>
      </c>
      <c r="AA1047" s="1">
        <v>0</v>
      </c>
      <c r="AB1047" s="1">
        <v>1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1</v>
      </c>
      <c r="AI1047" s="1">
        <v>0</v>
      </c>
      <c r="AJ1047" s="1">
        <v>0</v>
      </c>
      <c r="AK1047" s="1">
        <v>24</v>
      </c>
      <c r="AL1047" s="1">
        <v>10</v>
      </c>
      <c r="AM1047" s="1">
        <v>0</v>
      </c>
    </row>
    <row r="1048" spans="1:39" x14ac:dyDescent="0.25">
      <c r="A1048" s="4" t="s">
        <v>1077</v>
      </c>
      <c r="B1048" s="1">
        <v>0</v>
      </c>
      <c r="C1048" s="1">
        <v>0</v>
      </c>
      <c r="D1048" s="1">
        <v>7</v>
      </c>
      <c r="E1048" s="1">
        <v>530</v>
      </c>
      <c r="F1048" s="1">
        <v>117</v>
      </c>
      <c r="G1048" s="1">
        <v>678</v>
      </c>
      <c r="H1048" s="1">
        <v>134</v>
      </c>
      <c r="I1048" s="1">
        <v>44</v>
      </c>
      <c r="J1048" s="1">
        <v>147</v>
      </c>
      <c r="K1048" s="1">
        <v>1</v>
      </c>
      <c r="L1048" s="1">
        <v>4</v>
      </c>
      <c r="M1048" s="1">
        <v>10</v>
      </c>
      <c r="N1048" s="1">
        <v>8</v>
      </c>
      <c r="O1048" s="1">
        <v>1</v>
      </c>
      <c r="P1048" s="1">
        <v>1</v>
      </c>
      <c r="Q1048" s="1">
        <v>0</v>
      </c>
      <c r="R1048" s="1">
        <v>0</v>
      </c>
      <c r="S1048" s="1">
        <v>1</v>
      </c>
      <c r="T1048" s="1">
        <v>0</v>
      </c>
      <c r="U1048" s="1">
        <v>0</v>
      </c>
      <c r="V1048" s="1">
        <v>3</v>
      </c>
      <c r="W1048" s="1">
        <v>11</v>
      </c>
      <c r="X1048" s="1">
        <v>1</v>
      </c>
      <c r="Y1048" s="3">
        <v>28</v>
      </c>
      <c r="Z1048" s="1">
        <v>2218</v>
      </c>
      <c r="AA1048" s="1">
        <v>0</v>
      </c>
      <c r="AB1048" s="1">
        <v>0</v>
      </c>
      <c r="AC1048" s="1">
        <v>1</v>
      </c>
      <c r="AD1048" s="1">
        <v>0</v>
      </c>
      <c r="AE1048" s="1">
        <v>0</v>
      </c>
      <c r="AF1048" s="1">
        <v>0</v>
      </c>
      <c r="AG1048" s="1">
        <v>0</v>
      </c>
      <c r="AH1048" s="1">
        <v>1</v>
      </c>
      <c r="AI1048" s="1">
        <v>0</v>
      </c>
      <c r="AJ1048" s="1">
        <v>0</v>
      </c>
      <c r="AK1048" s="1">
        <v>1503</v>
      </c>
      <c r="AL1048" s="1">
        <v>1356</v>
      </c>
      <c r="AM1048" s="1">
        <v>2</v>
      </c>
    </row>
    <row r="1049" spans="1:39" x14ac:dyDescent="0.25">
      <c r="A1049" s="4" t="s">
        <v>1078</v>
      </c>
      <c r="B1049" s="1">
        <v>0</v>
      </c>
      <c r="C1049" s="1">
        <v>1</v>
      </c>
      <c r="D1049" s="1">
        <v>52</v>
      </c>
      <c r="E1049" s="1">
        <v>1215</v>
      </c>
      <c r="F1049" s="1">
        <v>33</v>
      </c>
      <c r="G1049" s="1">
        <v>249</v>
      </c>
      <c r="H1049" s="1">
        <v>64</v>
      </c>
      <c r="I1049" s="1">
        <v>116</v>
      </c>
      <c r="J1049" s="1">
        <v>149</v>
      </c>
      <c r="K1049" s="1">
        <v>8</v>
      </c>
      <c r="L1049" s="1">
        <v>8</v>
      </c>
      <c r="M1049" s="1">
        <v>9</v>
      </c>
      <c r="N1049" s="1">
        <v>8</v>
      </c>
      <c r="O1049" s="1">
        <v>6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3</v>
      </c>
      <c r="W1049" s="1">
        <v>11</v>
      </c>
      <c r="X1049" s="1">
        <v>0</v>
      </c>
      <c r="Y1049" s="3">
        <v>55</v>
      </c>
      <c r="Z1049" s="1">
        <v>2854</v>
      </c>
      <c r="AA1049" s="1">
        <v>1</v>
      </c>
      <c r="AB1049" s="1">
        <v>0</v>
      </c>
      <c r="AC1049" s="1">
        <v>0</v>
      </c>
      <c r="AD1049" s="1">
        <v>0</v>
      </c>
      <c r="AE1049" s="1">
        <v>0</v>
      </c>
      <c r="AF1049" s="1">
        <v>1</v>
      </c>
      <c r="AG1049" s="1">
        <v>0</v>
      </c>
      <c r="AH1049" s="1">
        <v>0</v>
      </c>
      <c r="AI1049" s="1">
        <v>0</v>
      </c>
      <c r="AJ1049" s="1">
        <v>0</v>
      </c>
      <c r="AK1049" s="1">
        <v>1677</v>
      </c>
      <c r="AL1049" s="1">
        <v>1528</v>
      </c>
      <c r="AM1049" s="1">
        <v>0</v>
      </c>
    </row>
    <row r="1050" spans="1:39" x14ac:dyDescent="0.25">
      <c r="A1050" s="4" t="s">
        <v>1079</v>
      </c>
      <c r="B1050" s="1">
        <v>0</v>
      </c>
      <c r="C1050" s="1">
        <v>0</v>
      </c>
      <c r="D1050" s="1">
        <v>91</v>
      </c>
      <c r="E1050" s="1">
        <v>3</v>
      </c>
      <c r="F1050" s="1">
        <v>2</v>
      </c>
      <c r="G1050" s="1">
        <v>7</v>
      </c>
      <c r="H1050" s="1">
        <v>0</v>
      </c>
      <c r="I1050" s="1">
        <v>4</v>
      </c>
      <c r="J1050" s="1">
        <v>2</v>
      </c>
      <c r="K1050" s="1">
        <v>1</v>
      </c>
      <c r="L1050" s="1">
        <v>1</v>
      </c>
      <c r="M1050" s="1">
        <v>0</v>
      </c>
      <c r="N1050" s="1">
        <v>2</v>
      </c>
      <c r="O1050" s="1">
        <v>8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3</v>
      </c>
      <c r="W1050" s="1">
        <v>11</v>
      </c>
      <c r="X1050" s="1">
        <v>0</v>
      </c>
      <c r="Y1050" s="3">
        <v>64</v>
      </c>
      <c r="Z1050" s="1">
        <v>2853</v>
      </c>
      <c r="AA1050" s="1">
        <v>1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1</v>
      </c>
      <c r="AI1050" s="1">
        <v>0</v>
      </c>
      <c r="AJ1050" s="1">
        <v>0</v>
      </c>
      <c r="AK1050" s="1">
        <v>16</v>
      </c>
      <c r="AL1050" s="1">
        <v>14</v>
      </c>
      <c r="AM1050" s="1">
        <v>0</v>
      </c>
    </row>
    <row r="1051" spans="1:39" x14ac:dyDescent="0.25">
      <c r="A1051" s="4" t="s">
        <v>1080</v>
      </c>
      <c r="B1051" s="1">
        <v>0</v>
      </c>
      <c r="C1051" s="1">
        <v>0</v>
      </c>
      <c r="D1051" s="1">
        <v>93</v>
      </c>
      <c r="E1051" s="1">
        <v>444</v>
      </c>
      <c r="F1051" s="1">
        <v>44</v>
      </c>
      <c r="G1051" s="1">
        <v>382</v>
      </c>
      <c r="H1051" s="1">
        <v>11</v>
      </c>
      <c r="I1051" s="1">
        <v>8</v>
      </c>
      <c r="J1051" s="1">
        <v>17</v>
      </c>
      <c r="K1051" s="1">
        <v>1</v>
      </c>
      <c r="L1051" s="1">
        <v>3</v>
      </c>
      <c r="M1051" s="1">
        <v>7</v>
      </c>
      <c r="N1051" s="1">
        <v>13</v>
      </c>
      <c r="O1051" s="1">
        <v>2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1</v>
      </c>
      <c r="V1051" s="1">
        <v>3</v>
      </c>
      <c r="W1051" s="1">
        <v>11</v>
      </c>
      <c r="X1051" s="1">
        <v>0</v>
      </c>
      <c r="Y1051" s="3">
        <v>42</v>
      </c>
      <c r="Z1051" s="1">
        <v>2276</v>
      </c>
      <c r="AA1051" s="1">
        <v>0</v>
      </c>
      <c r="AB1051" s="1">
        <v>1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1</v>
      </c>
      <c r="AI1051" s="1">
        <v>0</v>
      </c>
      <c r="AJ1051" s="1">
        <v>0</v>
      </c>
      <c r="AK1051" s="1">
        <v>889</v>
      </c>
      <c r="AL1051" s="1">
        <v>872</v>
      </c>
      <c r="AM1051" s="1">
        <v>0</v>
      </c>
    </row>
    <row r="1052" spans="1:39" x14ac:dyDescent="0.25">
      <c r="A1052" s="4" t="s">
        <v>955</v>
      </c>
      <c r="B1052" s="1">
        <v>1</v>
      </c>
      <c r="C1052" s="1">
        <v>0</v>
      </c>
      <c r="D1052" s="1">
        <v>78</v>
      </c>
      <c r="E1052" s="1">
        <v>26</v>
      </c>
      <c r="F1052" s="1">
        <v>0</v>
      </c>
      <c r="G1052" s="1">
        <v>15</v>
      </c>
      <c r="H1052" s="1">
        <v>2</v>
      </c>
      <c r="I1052" s="1">
        <v>1</v>
      </c>
      <c r="J1052" s="1">
        <v>2</v>
      </c>
      <c r="K1052" s="1">
        <v>2</v>
      </c>
      <c r="L1052" s="1">
        <v>3</v>
      </c>
      <c r="M1052" s="1">
        <v>0</v>
      </c>
      <c r="N1052" s="1">
        <v>3</v>
      </c>
      <c r="O1052" s="1">
        <v>8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3</v>
      </c>
      <c r="W1052" s="1">
        <v>11</v>
      </c>
      <c r="X1052" s="1">
        <v>0</v>
      </c>
      <c r="Y1052" s="3">
        <v>49</v>
      </c>
      <c r="Z1052" s="1">
        <v>2194</v>
      </c>
      <c r="AA1052" s="1">
        <v>0</v>
      </c>
      <c r="AB1052" s="1">
        <v>0</v>
      </c>
      <c r="AC1052" s="1">
        <v>0</v>
      </c>
      <c r="AD1052" s="1">
        <v>1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1</v>
      </c>
      <c r="AK1052" s="1">
        <v>44</v>
      </c>
      <c r="AL1052" s="1">
        <v>42</v>
      </c>
      <c r="AM1052" s="1">
        <v>0</v>
      </c>
    </row>
    <row r="1053" spans="1:39" x14ac:dyDescent="0.25">
      <c r="A1053" s="4" t="s">
        <v>1081</v>
      </c>
      <c r="B1053" s="1">
        <v>0</v>
      </c>
      <c r="C1053" s="1">
        <v>1</v>
      </c>
      <c r="D1053" s="1">
        <v>23</v>
      </c>
      <c r="E1053" s="1">
        <v>736</v>
      </c>
      <c r="F1053" s="1">
        <v>114</v>
      </c>
      <c r="G1053" s="1">
        <v>279</v>
      </c>
      <c r="H1053" s="1">
        <v>82</v>
      </c>
      <c r="I1053" s="1">
        <v>76</v>
      </c>
      <c r="J1053" s="1">
        <v>190</v>
      </c>
      <c r="K1053" s="1">
        <v>6</v>
      </c>
      <c r="L1053" s="1">
        <v>5</v>
      </c>
      <c r="M1053" s="1">
        <v>6</v>
      </c>
      <c r="N1053" s="1">
        <v>8</v>
      </c>
      <c r="O1053" s="1">
        <v>3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3</v>
      </c>
      <c r="W1053" s="1">
        <v>11</v>
      </c>
      <c r="X1053" s="1">
        <v>0</v>
      </c>
      <c r="Y1053" s="3">
        <v>54</v>
      </c>
      <c r="Z1053" s="1">
        <v>2732</v>
      </c>
      <c r="AA1053" s="1">
        <v>0</v>
      </c>
      <c r="AB1053" s="1">
        <v>0</v>
      </c>
      <c r="AC1053" s="1">
        <v>0</v>
      </c>
      <c r="AD1053" s="1">
        <v>1</v>
      </c>
      <c r="AE1053" s="1">
        <v>0</v>
      </c>
      <c r="AF1053" s="1">
        <v>0</v>
      </c>
      <c r="AG1053" s="1">
        <v>0</v>
      </c>
      <c r="AH1053" s="1">
        <v>1</v>
      </c>
      <c r="AI1053" s="1">
        <v>0</v>
      </c>
      <c r="AJ1053" s="1">
        <v>0</v>
      </c>
      <c r="AK1053" s="1">
        <v>1287</v>
      </c>
      <c r="AL1053" s="1">
        <v>1097</v>
      </c>
      <c r="AM1053" s="1">
        <v>0</v>
      </c>
    </row>
    <row r="1054" spans="1:39" x14ac:dyDescent="0.25">
      <c r="A1054" s="4" t="s">
        <v>1082</v>
      </c>
      <c r="B1054" s="1">
        <v>0</v>
      </c>
      <c r="C1054" s="1">
        <v>1</v>
      </c>
      <c r="D1054" s="1">
        <v>83</v>
      </c>
      <c r="E1054" s="1">
        <v>473</v>
      </c>
      <c r="F1054" s="1">
        <v>21</v>
      </c>
      <c r="G1054" s="1">
        <v>176</v>
      </c>
      <c r="H1054" s="1">
        <v>19</v>
      </c>
      <c r="I1054" s="1">
        <v>21</v>
      </c>
      <c r="J1054" s="1">
        <v>56</v>
      </c>
      <c r="K1054" s="1">
        <v>3</v>
      </c>
      <c r="L1054" s="1">
        <v>9</v>
      </c>
      <c r="M1054" s="1">
        <v>2</v>
      </c>
      <c r="N1054" s="1">
        <v>9</v>
      </c>
      <c r="O1054" s="1">
        <v>6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3</v>
      </c>
      <c r="W1054" s="1">
        <v>11</v>
      </c>
      <c r="X1054" s="1">
        <v>0</v>
      </c>
      <c r="Y1054" s="3">
        <v>65</v>
      </c>
      <c r="Z1054" s="1">
        <v>2735</v>
      </c>
      <c r="AA1054" s="1">
        <v>0</v>
      </c>
      <c r="AB1054" s="1">
        <v>0</v>
      </c>
      <c r="AC1054" s="1">
        <v>0</v>
      </c>
      <c r="AD1054" s="1">
        <v>1</v>
      </c>
      <c r="AE1054" s="1">
        <v>0</v>
      </c>
      <c r="AF1054" s="1">
        <v>0</v>
      </c>
      <c r="AG1054" s="1">
        <v>0</v>
      </c>
      <c r="AH1054" s="1">
        <v>1</v>
      </c>
      <c r="AI1054" s="1">
        <v>0</v>
      </c>
      <c r="AJ1054" s="1">
        <v>0</v>
      </c>
      <c r="AK1054" s="1">
        <v>710</v>
      </c>
      <c r="AL1054" s="1">
        <v>654</v>
      </c>
      <c r="AM1054" s="1">
        <v>0</v>
      </c>
    </row>
    <row r="1055" spans="1:39" x14ac:dyDescent="0.25">
      <c r="A1055" s="4" t="s">
        <v>1083</v>
      </c>
      <c r="B1055" s="1">
        <v>0</v>
      </c>
      <c r="C1055" s="1">
        <v>1</v>
      </c>
      <c r="D1055" s="1">
        <v>92</v>
      </c>
      <c r="E1055" s="1">
        <v>32</v>
      </c>
      <c r="F1055" s="1">
        <v>0</v>
      </c>
      <c r="G1055" s="1">
        <v>5</v>
      </c>
      <c r="H1055" s="1">
        <v>2</v>
      </c>
      <c r="I1055" s="1">
        <v>0</v>
      </c>
      <c r="J1055" s="1">
        <v>8</v>
      </c>
      <c r="K1055" s="1">
        <v>2</v>
      </c>
      <c r="L1055" s="1">
        <v>2</v>
      </c>
      <c r="M1055" s="1">
        <v>0</v>
      </c>
      <c r="N1055" s="1">
        <v>3</v>
      </c>
      <c r="O1055" s="1">
        <v>5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3</v>
      </c>
      <c r="W1055" s="1">
        <v>11</v>
      </c>
      <c r="X1055" s="1">
        <v>0</v>
      </c>
      <c r="Y1055" s="3">
        <v>67</v>
      </c>
      <c r="Z1055" s="1">
        <v>2284</v>
      </c>
      <c r="AA1055" s="1">
        <v>0</v>
      </c>
      <c r="AB1055" s="1">
        <v>1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1</v>
      </c>
      <c r="AI1055" s="1">
        <v>0</v>
      </c>
      <c r="AJ1055" s="1">
        <v>0</v>
      </c>
      <c r="AK1055" s="1">
        <v>39</v>
      </c>
      <c r="AL1055" s="1">
        <v>31</v>
      </c>
      <c r="AM1055" s="1">
        <v>0</v>
      </c>
    </row>
    <row r="1056" spans="1:39" x14ac:dyDescent="0.25">
      <c r="A1056" s="4" t="s">
        <v>118</v>
      </c>
      <c r="B1056" s="1">
        <v>0</v>
      </c>
      <c r="C1056" s="1">
        <v>0</v>
      </c>
      <c r="D1056" s="1">
        <v>4</v>
      </c>
      <c r="E1056" s="1">
        <v>288</v>
      </c>
      <c r="F1056" s="1">
        <v>10</v>
      </c>
      <c r="G1056" s="1">
        <v>30</v>
      </c>
      <c r="H1056" s="1">
        <v>4</v>
      </c>
      <c r="I1056" s="1">
        <v>10</v>
      </c>
      <c r="J1056" s="1">
        <v>125</v>
      </c>
      <c r="K1056" s="1">
        <v>1</v>
      </c>
      <c r="L1056" s="1">
        <v>6</v>
      </c>
      <c r="M1056" s="1">
        <v>1</v>
      </c>
      <c r="N1056" s="1">
        <v>6</v>
      </c>
      <c r="O1056" s="1">
        <v>6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3</v>
      </c>
      <c r="W1056" s="1">
        <v>11</v>
      </c>
      <c r="X1056" s="1">
        <v>0</v>
      </c>
      <c r="Y1056" s="3">
        <v>62</v>
      </c>
      <c r="Z1056" s="1">
        <v>2505</v>
      </c>
      <c r="AA1056" s="1">
        <v>0</v>
      </c>
      <c r="AB1056" s="1">
        <v>0</v>
      </c>
      <c r="AC1056" s="1">
        <v>0</v>
      </c>
      <c r="AD1056" s="1">
        <v>1</v>
      </c>
      <c r="AE1056" s="1">
        <v>0</v>
      </c>
      <c r="AF1056" s="1">
        <v>0</v>
      </c>
      <c r="AG1056" s="1">
        <v>0</v>
      </c>
      <c r="AH1056" s="1">
        <v>1</v>
      </c>
      <c r="AI1056" s="1">
        <v>0</v>
      </c>
      <c r="AJ1056" s="1">
        <v>0</v>
      </c>
      <c r="AK1056" s="1">
        <v>342</v>
      </c>
      <c r="AL1056" s="1">
        <v>217</v>
      </c>
      <c r="AM1056" s="1">
        <v>0</v>
      </c>
    </row>
    <row r="1057" spans="1:39" x14ac:dyDescent="0.25">
      <c r="A1057" s="4" t="s">
        <v>1084</v>
      </c>
      <c r="B1057" s="1">
        <v>0</v>
      </c>
      <c r="C1057" s="1">
        <v>0</v>
      </c>
      <c r="D1057" s="1">
        <v>32</v>
      </c>
      <c r="E1057" s="1">
        <v>1050</v>
      </c>
      <c r="F1057" s="1">
        <v>178</v>
      </c>
      <c r="G1057" s="1">
        <v>555</v>
      </c>
      <c r="H1057" s="1">
        <v>77</v>
      </c>
      <c r="I1057" s="1">
        <v>138</v>
      </c>
      <c r="J1057" s="1">
        <v>118</v>
      </c>
      <c r="K1057" s="1">
        <v>1</v>
      </c>
      <c r="L1057" s="1">
        <v>4</v>
      </c>
      <c r="M1057" s="1">
        <v>7</v>
      </c>
      <c r="N1057" s="1">
        <v>9</v>
      </c>
      <c r="O1057" s="1">
        <v>1</v>
      </c>
      <c r="P1057" s="1">
        <v>0</v>
      </c>
      <c r="Q1057" s="1">
        <v>0</v>
      </c>
      <c r="R1057" s="1">
        <v>0</v>
      </c>
      <c r="S1057" s="1">
        <v>1</v>
      </c>
      <c r="T1057" s="1">
        <v>0</v>
      </c>
      <c r="U1057" s="1">
        <v>0</v>
      </c>
      <c r="V1057" s="1">
        <v>3</v>
      </c>
      <c r="W1057" s="1">
        <v>11</v>
      </c>
      <c r="X1057" s="1">
        <v>0</v>
      </c>
      <c r="Y1057" s="3">
        <v>59</v>
      </c>
      <c r="Z1057" s="1">
        <v>2520</v>
      </c>
      <c r="AA1057" s="1">
        <v>0</v>
      </c>
      <c r="AB1057" s="1">
        <v>0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1</v>
      </c>
      <c r="AI1057" s="1">
        <v>0</v>
      </c>
      <c r="AJ1057" s="1">
        <v>0</v>
      </c>
      <c r="AK1057" s="1">
        <v>1998</v>
      </c>
      <c r="AL1057" s="1">
        <v>1880</v>
      </c>
      <c r="AM1057" s="1">
        <v>1</v>
      </c>
    </row>
    <row r="1058" spans="1:39" x14ac:dyDescent="0.25">
      <c r="A1058" s="4" t="s">
        <v>1085</v>
      </c>
      <c r="B1058" s="1">
        <v>0</v>
      </c>
      <c r="C1058" s="1">
        <v>0</v>
      </c>
      <c r="D1058" s="1">
        <v>27</v>
      </c>
      <c r="E1058" s="1">
        <v>1001</v>
      </c>
      <c r="F1058" s="1">
        <v>44</v>
      </c>
      <c r="G1058" s="1">
        <v>107</v>
      </c>
      <c r="H1058" s="1">
        <v>58</v>
      </c>
      <c r="I1058" s="1">
        <v>44</v>
      </c>
      <c r="J1058" s="1">
        <v>44</v>
      </c>
      <c r="K1058" s="1">
        <v>1</v>
      </c>
      <c r="L1058" s="1">
        <v>6</v>
      </c>
      <c r="M1058" s="1">
        <v>7</v>
      </c>
      <c r="N1058" s="1">
        <v>11</v>
      </c>
      <c r="O1058" s="1">
        <v>2</v>
      </c>
      <c r="P1058" s="1">
        <v>1</v>
      </c>
      <c r="Q1058" s="1">
        <v>0</v>
      </c>
      <c r="R1058" s="1">
        <v>1</v>
      </c>
      <c r="S1058" s="1">
        <v>0</v>
      </c>
      <c r="T1058" s="1">
        <v>0</v>
      </c>
      <c r="U1058" s="1">
        <v>0</v>
      </c>
      <c r="V1058" s="1">
        <v>3</v>
      </c>
      <c r="W1058" s="1">
        <v>11</v>
      </c>
      <c r="X1058" s="1">
        <v>0</v>
      </c>
      <c r="Y1058" s="3">
        <v>39</v>
      </c>
      <c r="Z1058" s="1">
        <v>2583</v>
      </c>
      <c r="AA1058" s="1">
        <v>0</v>
      </c>
      <c r="AB1058" s="1">
        <v>1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1</v>
      </c>
      <c r="AK1058" s="1">
        <v>1254</v>
      </c>
      <c r="AL1058" s="1">
        <v>1210</v>
      </c>
      <c r="AM1058" s="1">
        <v>2</v>
      </c>
    </row>
    <row r="1059" spans="1:39" x14ac:dyDescent="0.25">
      <c r="A1059" s="4" t="s">
        <v>1086</v>
      </c>
      <c r="B1059" s="1">
        <v>1</v>
      </c>
      <c r="C1059" s="1">
        <v>1</v>
      </c>
      <c r="D1059" s="1">
        <v>10</v>
      </c>
      <c r="E1059" s="1">
        <v>9</v>
      </c>
      <c r="F1059" s="1">
        <v>1</v>
      </c>
      <c r="G1059" s="1">
        <v>7</v>
      </c>
      <c r="H1059" s="1">
        <v>0</v>
      </c>
      <c r="I1059" s="1">
        <v>3</v>
      </c>
      <c r="J1059" s="1">
        <v>2</v>
      </c>
      <c r="K1059" s="1">
        <v>2</v>
      </c>
      <c r="L1059" s="1">
        <v>1</v>
      </c>
      <c r="M1059" s="1">
        <v>0</v>
      </c>
      <c r="N1059" s="1">
        <v>3</v>
      </c>
      <c r="O1059" s="1">
        <v>7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3</v>
      </c>
      <c r="W1059" s="1">
        <v>11</v>
      </c>
      <c r="X1059" s="1">
        <v>0</v>
      </c>
      <c r="Y1059" s="3">
        <v>44</v>
      </c>
      <c r="Z1059" s="1">
        <v>2472</v>
      </c>
      <c r="AA1059" s="1">
        <v>0</v>
      </c>
      <c r="AB1059" s="1">
        <v>0</v>
      </c>
      <c r="AC1059" s="1">
        <v>0</v>
      </c>
      <c r="AD1059" s="1">
        <v>1</v>
      </c>
      <c r="AE1059" s="1">
        <v>0</v>
      </c>
      <c r="AF1059" s="1">
        <v>1</v>
      </c>
      <c r="AG1059" s="1">
        <v>0</v>
      </c>
      <c r="AH1059" s="1">
        <v>0</v>
      </c>
      <c r="AI1059" s="1">
        <v>0</v>
      </c>
      <c r="AJ1059" s="1">
        <v>0</v>
      </c>
      <c r="AK1059" s="1">
        <v>20</v>
      </c>
      <c r="AL1059" s="1">
        <v>18</v>
      </c>
      <c r="AM1059" s="1">
        <v>0</v>
      </c>
    </row>
    <row r="1060" spans="1:39" x14ac:dyDescent="0.25">
      <c r="A1060" s="4" t="s">
        <v>1087</v>
      </c>
      <c r="B1060" s="1">
        <v>1</v>
      </c>
      <c r="C1060" s="1">
        <v>0</v>
      </c>
      <c r="D1060" s="1">
        <v>9</v>
      </c>
      <c r="E1060" s="1">
        <v>234</v>
      </c>
      <c r="F1060" s="1">
        <v>14</v>
      </c>
      <c r="G1060" s="1">
        <v>77</v>
      </c>
      <c r="H1060" s="1">
        <v>19</v>
      </c>
      <c r="I1060" s="1">
        <v>10</v>
      </c>
      <c r="J1060" s="1">
        <v>42</v>
      </c>
      <c r="K1060" s="1">
        <v>2</v>
      </c>
      <c r="L1060" s="1">
        <v>4</v>
      </c>
      <c r="M1060" s="1">
        <v>1</v>
      </c>
      <c r="N1060" s="1">
        <v>8</v>
      </c>
      <c r="O1060" s="1">
        <v>5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3</v>
      </c>
      <c r="W1060" s="1">
        <v>11</v>
      </c>
      <c r="X1060" s="1">
        <v>0</v>
      </c>
      <c r="Y1060" s="3">
        <v>52</v>
      </c>
      <c r="Z1060" s="1">
        <v>2317</v>
      </c>
      <c r="AA1060" s="1">
        <v>0</v>
      </c>
      <c r="AB1060" s="1">
        <v>0</v>
      </c>
      <c r="AC1060" s="1">
        <v>1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1</v>
      </c>
      <c r="AJ1060" s="1">
        <v>0</v>
      </c>
      <c r="AK1060" s="1">
        <v>354</v>
      </c>
      <c r="AL1060" s="1">
        <v>312</v>
      </c>
      <c r="AM1060" s="1">
        <v>0</v>
      </c>
    </row>
    <row r="1061" spans="1:39" x14ac:dyDescent="0.25">
      <c r="A1061" s="4" t="s">
        <v>1088</v>
      </c>
      <c r="B1061" s="1">
        <v>1</v>
      </c>
      <c r="C1061" s="1">
        <v>0</v>
      </c>
      <c r="D1061" s="1">
        <v>65</v>
      </c>
      <c r="E1061" s="1">
        <v>7</v>
      </c>
      <c r="F1061" s="1">
        <v>2</v>
      </c>
      <c r="G1061" s="1">
        <v>6</v>
      </c>
      <c r="H1061" s="1">
        <v>2</v>
      </c>
      <c r="I1061" s="1">
        <v>0</v>
      </c>
      <c r="J1061" s="1">
        <v>3</v>
      </c>
      <c r="K1061" s="1">
        <v>1</v>
      </c>
      <c r="L1061" s="1">
        <v>1</v>
      </c>
      <c r="M1061" s="1">
        <v>0</v>
      </c>
      <c r="N1061" s="1">
        <v>2</v>
      </c>
      <c r="O1061" s="1">
        <v>7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3</v>
      </c>
      <c r="W1061" s="1">
        <v>11</v>
      </c>
      <c r="X1061" s="1">
        <v>0</v>
      </c>
      <c r="Y1061" s="3">
        <v>42</v>
      </c>
      <c r="Z1061" s="1">
        <v>2592</v>
      </c>
      <c r="AA1061" s="1">
        <v>0</v>
      </c>
      <c r="AB1061" s="1">
        <v>1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1</v>
      </c>
      <c r="AK1061" s="1">
        <v>17</v>
      </c>
      <c r="AL1061" s="1">
        <v>14</v>
      </c>
      <c r="AM1061" s="1">
        <v>0</v>
      </c>
    </row>
    <row r="1062" spans="1:39" x14ac:dyDescent="0.25">
      <c r="A1062" s="4" t="s">
        <v>1089</v>
      </c>
      <c r="B1062" s="1">
        <v>0</v>
      </c>
      <c r="C1062" s="1">
        <v>0</v>
      </c>
      <c r="D1062" s="1">
        <v>68</v>
      </c>
      <c r="E1062" s="1">
        <v>251</v>
      </c>
      <c r="F1062" s="1">
        <v>108</v>
      </c>
      <c r="G1062" s="1">
        <v>334</v>
      </c>
      <c r="H1062" s="1">
        <v>65</v>
      </c>
      <c r="I1062" s="1">
        <v>92</v>
      </c>
      <c r="J1062" s="1">
        <v>117</v>
      </c>
      <c r="K1062" s="1">
        <v>1</v>
      </c>
      <c r="L1062" s="1">
        <v>4</v>
      </c>
      <c r="M1062" s="1">
        <v>3</v>
      </c>
      <c r="N1062" s="1">
        <v>5</v>
      </c>
      <c r="O1062" s="1">
        <v>2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3</v>
      </c>
      <c r="W1062" s="1">
        <v>11</v>
      </c>
      <c r="X1062" s="1">
        <v>0</v>
      </c>
      <c r="Y1062" s="3">
        <v>55</v>
      </c>
      <c r="Z1062" s="1">
        <v>2263</v>
      </c>
      <c r="AA1062" s="1">
        <v>0</v>
      </c>
      <c r="AB1062" s="1">
        <v>0</v>
      </c>
      <c r="AC1062" s="1">
        <v>1</v>
      </c>
      <c r="AD1062" s="1">
        <v>0</v>
      </c>
      <c r="AE1062" s="1">
        <v>0</v>
      </c>
      <c r="AF1062" s="1">
        <v>0</v>
      </c>
      <c r="AG1062" s="1">
        <v>0</v>
      </c>
      <c r="AH1062" s="1">
        <v>1</v>
      </c>
      <c r="AI1062" s="1">
        <v>0</v>
      </c>
      <c r="AJ1062" s="1">
        <v>0</v>
      </c>
      <c r="AK1062" s="1">
        <v>850</v>
      </c>
      <c r="AL1062" s="1">
        <v>733</v>
      </c>
      <c r="AM1062" s="1">
        <v>0</v>
      </c>
    </row>
    <row r="1063" spans="1:39" x14ac:dyDescent="0.25">
      <c r="A1063" s="4" t="s">
        <v>1090</v>
      </c>
      <c r="B1063" s="1">
        <v>1</v>
      </c>
      <c r="C1063" s="1">
        <v>0</v>
      </c>
      <c r="D1063" s="1">
        <v>16</v>
      </c>
      <c r="E1063" s="1">
        <v>172</v>
      </c>
      <c r="F1063" s="1">
        <v>10</v>
      </c>
      <c r="G1063" s="1">
        <v>125</v>
      </c>
      <c r="H1063" s="1">
        <v>21</v>
      </c>
      <c r="I1063" s="1">
        <v>13</v>
      </c>
      <c r="J1063" s="1">
        <v>16</v>
      </c>
      <c r="K1063" s="1">
        <v>6</v>
      </c>
      <c r="L1063" s="1">
        <v>7</v>
      </c>
      <c r="M1063" s="1">
        <v>2</v>
      </c>
      <c r="N1063" s="1">
        <v>4</v>
      </c>
      <c r="O1063" s="1">
        <v>9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3</v>
      </c>
      <c r="W1063" s="1">
        <v>11</v>
      </c>
      <c r="X1063" s="1">
        <v>1</v>
      </c>
      <c r="Y1063" s="3">
        <v>49</v>
      </c>
      <c r="Z1063" s="1">
        <v>2748</v>
      </c>
      <c r="AA1063" s="1">
        <v>0</v>
      </c>
      <c r="AB1063" s="1">
        <v>1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1</v>
      </c>
      <c r="AI1063" s="1">
        <v>0</v>
      </c>
      <c r="AJ1063" s="1">
        <v>0</v>
      </c>
      <c r="AK1063" s="1">
        <v>341</v>
      </c>
      <c r="AL1063" s="1">
        <v>325</v>
      </c>
      <c r="AM1063" s="1">
        <v>0</v>
      </c>
    </row>
    <row r="1064" spans="1:39" x14ac:dyDescent="0.25">
      <c r="A1064" s="4" t="s">
        <v>1091</v>
      </c>
      <c r="B1064" s="1">
        <v>0</v>
      </c>
      <c r="C1064" s="1">
        <v>0</v>
      </c>
      <c r="D1064" s="1">
        <v>12</v>
      </c>
      <c r="E1064" s="1">
        <v>565</v>
      </c>
      <c r="F1064" s="1">
        <v>42</v>
      </c>
      <c r="G1064" s="1">
        <v>548</v>
      </c>
      <c r="H1064" s="1">
        <v>64</v>
      </c>
      <c r="I1064" s="1">
        <v>83</v>
      </c>
      <c r="J1064" s="1">
        <v>99</v>
      </c>
      <c r="K1064" s="1">
        <v>1</v>
      </c>
      <c r="L1064" s="1">
        <v>5</v>
      </c>
      <c r="M1064" s="1">
        <v>6</v>
      </c>
      <c r="N1064" s="1">
        <v>4</v>
      </c>
      <c r="O1064" s="1">
        <v>3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3</v>
      </c>
      <c r="W1064" s="1">
        <v>11</v>
      </c>
      <c r="X1064" s="1">
        <v>1</v>
      </c>
      <c r="Y1064" s="3">
        <v>64</v>
      </c>
      <c r="Z1064" s="1">
        <v>2835</v>
      </c>
      <c r="AA1064" s="1">
        <v>0</v>
      </c>
      <c r="AB1064" s="1">
        <v>1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1</v>
      </c>
      <c r="AI1064" s="1">
        <v>0</v>
      </c>
      <c r="AJ1064" s="1">
        <v>0</v>
      </c>
      <c r="AK1064" s="1">
        <v>1302</v>
      </c>
      <c r="AL1064" s="1">
        <v>1203</v>
      </c>
      <c r="AM1064" s="1">
        <v>0</v>
      </c>
    </row>
    <row r="1065" spans="1:39" x14ac:dyDescent="0.25">
      <c r="A1065" s="4" t="s">
        <v>1092</v>
      </c>
      <c r="B1065" s="1">
        <v>1</v>
      </c>
      <c r="C1065" s="1">
        <v>0</v>
      </c>
      <c r="D1065" s="1">
        <v>95</v>
      </c>
      <c r="E1065" s="1">
        <v>5</v>
      </c>
      <c r="F1065" s="1">
        <v>0</v>
      </c>
      <c r="G1065" s="1">
        <v>8</v>
      </c>
      <c r="H1065" s="1">
        <v>2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3</v>
      </c>
      <c r="O1065" s="1">
        <v>4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3</v>
      </c>
      <c r="W1065" s="1">
        <v>11</v>
      </c>
      <c r="X1065" s="1">
        <v>0</v>
      </c>
      <c r="Y1065" s="3">
        <v>38</v>
      </c>
      <c r="Z1065" s="1">
        <v>2475</v>
      </c>
      <c r="AA1065" s="1">
        <v>0</v>
      </c>
      <c r="AB1065" s="1">
        <v>0</v>
      </c>
      <c r="AC1065" s="1">
        <v>0</v>
      </c>
      <c r="AD1065" s="1">
        <v>1</v>
      </c>
      <c r="AE1065" s="1">
        <v>0</v>
      </c>
      <c r="AF1065" s="1">
        <v>0</v>
      </c>
      <c r="AG1065" s="1">
        <v>0</v>
      </c>
      <c r="AH1065" s="1">
        <v>1</v>
      </c>
      <c r="AI1065" s="1">
        <v>0</v>
      </c>
      <c r="AJ1065" s="1">
        <v>0</v>
      </c>
      <c r="AK1065" s="1">
        <v>15</v>
      </c>
      <c r="AL1065" s="1">
        <v>15</v>
      </c>
      <c r="AM1065" s="1">
        <v>0</v>
      </c>
    </row>
    <row r="1066" spans="1:39" x14ac:dyDescent="0.25">
      <c r="A1066" s="4" t="s">
        <v>1093</v>
      </c>
      <c r="B1066" s="1">
        <v>0</v>
      </c>
      <c r="C1066" s="1">
        <v>0</v>
      </c>
      <c r="D1066" s="1">
        <v>16</v>
      </c>
      <c r="E1066" s="1">
        <v>918</v>
      </c>
      <c r="F1066" s="1">
        <v>57</v>
      </c>
      <c r="G1066" s="1">
        <v>842</v>
      </c>
      <c r="H1066" s="1">
        <v>99</v>
      </c>
      <c r="I1066" s="1">
        <v>38</v>
      </c>
      <c r="J1066" s="1">
        <v>133</v>
      </c>
      <c r="K1066" s="1">
        <v>1</v>
      </c>
      <c r="L1066" s="1">
        <v>5</v>
      </c>
      <c r="M1066" s="1">
        <v>8</v>
      </c>
      <c r="N1066" s="1">
        <v>6</v>
      </c>
      <c r="O1066" s="1">
        <v>3</v>
      </c>
      <c r="P1066" s="1">
        <v>0</v>
      </c>
      <c r="Q1066" s="1">
        <v>0</v>
      </c>
      <c r="R1066" s="1">
        <v>0</v>
      </c>
      <c r="S1066" s="1">
        <v>1</v>
      </c>
      <c r="T1066" s="1">
        <v>0</v>
      </c>
      <c r="U1066" s="1">
        <v>0</v>
      </c>
      <c r="V1066" s="1">
        <v>3</v>
      </c>
      <c r="W1066" s="1">
        <v>11</v>
      </c>
      <c r="X1066" s="1">
        <v>1</v>
      </c>
      <c r="Y1066" s="3">
        <v>50</v>
      </c>
      <c r="Z1066" s="1">
        <v>2671</v>
      </c>
      <c r="AA1066" s="1">
        <v>0</v>
      </c>
      <c r="AB1066" s="1">
        <v>0</v>
      </c>
      <c r="AC1066" s="1">
        <v>1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1</v>
      </c>
      <c r="AJ1066" s="1">
        <v>0</v>
      </c>
      <c r="AK1066" s="1">
        <v>1954</v>
      </c>
      <c r="AL1066" s="1">
        <v>1821</v>
      </c>
      <c r="AM1066" s="1">
        <v>1</v>
      </c>
    </row>
    <row r="1067" spans="1:39" x14ac:dyDescent="0.25">
      <c r="A1067" s="4" t="s">
        <v>1094</v>
      </c>
      <c r="B1067" s="1">
        <v>0</v>
      </c>
      <c r="C1067" s="1">
        <v>1</v>
      </c>
      <c r="D1067" s="1">
        <v>46</v>
      </c>
      <c r="E1067" s="1">
        <v>652</v>
      </c>
      <c r="F1067" s="1">
        <v>8</v>
      </c>
      <c r="G1067" s="1">
        <v>158</v>
      </c>
      <c r="H1067" s="1">
        <v>21</v>
      </c>
      <c r="I1067" s="1">
        <v>0</v>
      </c>
      <c r="J1067" s="1">
        <v>142</v>
      </c>
      <c r="K1067" s="1">
        <v>4</v>
      </c>
      <c r="L1067" s="1">
        <v>11</v>
      </c>
      <c r="M1067" s="1">
        <v>6</v>
      </c>
      <c r="N1067" s="1">
        <v>5</v>
      </c>
      <c r="O1067" s="1">
        <v>8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3</v>
      </c>
      <c r="W1067" s="1">
        <v>11</v>
      </c>
      <c r="X1067" s="1">
        <v>0</v>
      </c>
      <c r="Y1067" s="3">
        <v>43</v>
      </c>
      <c r="Z1067" s="1">
        <v>2669</v>
      </c>
      <c r="AA1067" s="1">
        <v>0</v>
      </c>
      <c r="AB1067" s="1">
        <v>1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1</v>
      </c>
      <c r="AI1067" s="1">
        <v>0</v>
      </c>
      <c r="AJ1067" s="1">
        <v>0</v>
      </c>
      <c r="AK1067" s="1">
        <v>839</v>
      </c>
      <c r="AL1067" s="1">
        <v>697</v>
      </c>
      <c r="AM1067" s="1">
        <v>0</v>
      </c>
    </row>
    <row r="1068" spans="1:39" x14ac:dyDescent="0.25">
      <c r="A1068" s="4" t="s">
        <v>1095</v>
      </c>
      <c r="B1068" s="1">
        <v>1</v>
      </c>
      <c r="C1068" s="1">
        <v>1</v>
      </c>
      <c r="D1068" s="1">
        <v>3</v>
      </c>
      <c r="E1068" s="1">
        <v>4</v>
      </c>
      <c r="F1068" s="1">
        <v>1</v>
      </c>
      <c r="G1068" s="1">
        <v>7</v>
      </c>
      <c r="H1068" s="1">
        <v>2</v>
      </c>
      <c r="I1068" s="1">
        <v>1</v>
      </c>
      <c r="J1068" s="1">
        <v>2</v>
      </c>
      <c r="K1068" s="1">
        <v>2</v>
      </c>
      <c r="L1068" s="1">
        <v>1</v>
      </c>
      <c r="M1068" s="1">
        <v>0</v>
      </c>
      <c r="N1068" s="1">
        <v>3</v>
      </c>
      <c r="O1068" s="1">
        <v>4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3</v>
      </c>
      <c r="W1068" s="1">
        <v>11</v>
      </c>
      <c r="X1068" s="1">
        <v>0</v>
      </c>
      <c r="Y1068" s="3">
        <v>50</v>
      </c>
      <c r="Z1068" s="1">
        <v>2419</v>
      </c>
      <c r="AA1068" s="1">
        <v>0</v>
      </c>
      <c r="AB1068" s="1">
        <v>0</v>
      </c>
      <c r="AC1068" s="1">
        <v>1</v>
      </c>
      <c r="AD1068" s="1">
        <v>0</v>
      </c>
      <c r="AE1068" s="1">
        <v>0</v>
      </c>
      <c r="AF1068" s="1">
        <v>0</v>
      </c>
      <c r="AG1068" s="1">
        <v>0</v>
      </c>
      <c r="AH1068" s="1">
        <v>1</v>
      </c>
      <c r="AI1068" s="1">
        <v>0</v>
      </c>
      <c r="AJ1068" s="1">
        <v>0</v>
      </c>
      <c r="AK1068" s="1">
        <v>15</v>
      </c>
      <c r="AL1068" s="1">
        <v>13</v>
      </c>
      <c r="AM1068" s="1">
        <v>0</v>
      </c>
    </row>
    <row r="1069" spans="1:39" x14ac:dyDescent="0.25">
      <c r="A1069" s="4" t="s">
        <v>1096</v>
      </c>
      <c r="B1069" s="1">
        <v>0</v>
      </c>
      <c r="C1069" s="1">
        <v>0</v>
      </c>
      <c r="D1069" s="1">
        <v>80</v>
      </c>
      <c r="E1069" s="1">
        <v>152</v>
      </c>
      <c r="F1069" s="1">
        <v>27</v>
      </c>
      <c r="G1069" s="1">
        <v>103</v>
      </c>
      <c r="H1069" s="1">
        <v>106</v>
      </c>
      <c r="I1069" s="1">
        <v>54</v>
      </c>
      <c r="J1069" s="1">
        <v>81</v>
      </c>
      <c r="K1069" s="1">
        <v>0</v>
      </c>
      <c r="L1069" s="1">
        <v>9</v>
      </c>
      <c r="M1069" s="1">
        <v>9</v>
      </c>
      <c r="N1069" s="1">
        <v>4</v>
      </c>
      <c r="O1069" s="1">
        <v>5</v>
      </c>
      <c r="P1069" s="1">
        <v>0</v>
      </c>
      <c r="Q1069" s="1">
        <v>1</v>
      </c>
      <c r="R1069" s="1">
        <v>1</v>
      </c>
      <c r="S1069" s="1">
        <v>1</v>
      </c>
      <c r="T1069" s="1">
        <v>1</v>
      </c>
      <c r="U1069" s="1">
        <v>0</v>
      </c>
      <c r="V1069" s="1">
        <v>3</v>
      </c>
      <c r="W1069" s="1">
        <v>11</v>
      </c>
      <c r="X1069" s="1">
        <v>1</v>
      </c>
      <c r="Y1069" s="3">
        <v>62</v>
      </c>
      <c r="Z1069" s="1">
        <v>2700</v>
      </c>
      <c r="AA1069" s="1">
        <v>0</v>
      </c>
      <c r="AB1069" s="1">
        <v>0</v>
      </c>
      <c r="AC1069" s="1">
        <v>0</v>
      </c>
      <c r="AD1069" s="1">
        <v>1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1</v>
      </c>
      <c r="AK1069" s="1">
        <v>442</v>
      </c>
      <c r="AL1069" s="1">
        <v>361</v>
      </c>
      <c r="AM1069" s="1">
        <v>4</v>
      </c>
    </row>
    <row r="1070" spans="1:39" x14ac:dyDescent="0.25">
      <c r="A1070" s="4" t="s">
        <v>330</v>
      </c>
      <c r="B1070" s="1">
        <v>1</v>
      </c>
      <c r="C1070" s="1">
        <v>0</v>
      </c>
      <c r="D1070" s="1">
        <v>77</v>
      </c>
      <c r="E1070" s="1">
        <v>8</v>
      </c>
      <c r="F1070" s="1">
        <v>0</v>
      </c>
      <c r="G1070" s="1">
        <v>9</v>
      </c>
      <c r="H1070" s="1">
        <v>2</v>
      </c>
      <c r="I1070" s="1">
        <v>1</v>
      </c>
      <c r="J1070" s="1">
        <v>3</v>
      </c>
      <c r="K1070" s="1">
        <v>1</v>
      </c>
      <c r="L1070" s="1">
        <v>1</v>
      </c>
      <c r="M1070" s="1">
        <v>0</v>
      </c>
      <c r="N1070" s="1">
        <v>2</v>
      </c>
      <c r="O1070" s="1">
        <v>6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3</v>
      </c>
      <c r="W1070" s="1">
        <v>11</v>
      </c>
      <c r="X1070" s="1">
        <v>0</v>
      </c>
      <c r="Y1070" s="3">
        <v>37</v>
      </c>
      <c r="Z1070" s="1">
        <v>2216</v>
      </c>
      <c r="AA1070" s="1">
        <v>0</v>
      </c>
      <c r="AB1070" s="1">
        <v>0</v>
      </c>
      <c r="AC1070" s="1">
        <v>0</v>
      </c>
      <c r="AD1070" s="1">
        <v>1</v>
      </c>
      <c r="AE1070" s="1">
        <v>0</v>
      </c>
      <c r="AF1070" s="1">
        <v>0</v>
      </c>
      <c r="AG1070" s="1">
        <v>0</v>
      </c>
      <c r="AH1070" s="1">
        <v>1</v>
      </c>
      <c r="AI1070" s="1">
        <v>0</v>
      </c>
      <c r="AJ1070" s="1">
        <v>0</v>
      </c>
      <c r="AK1070" s="1">
        <v>20</v>
      </c>
      <c r="AL1070" s="1">
        <v>17</v>
      </c>
      <c r="AM1070" s="1">
        <v>0</v>
      </c>
    </row>
    <row r="1071" spans="1:39" x14ac:dyDescent="0.25">
      <c r="A1071" s="4" t="s">
        <v>1097</v>
      </c>
      <c r="B1071" s="1">
        <v>0</v>
      </c>
      <c r="C1071" s="1">
        <v>0</v>
      </c>
      <c r="D1071" s="1">
        <v>0</v>
      </c>
      <c r="E1071" s="1">
        <v>336</v>
      </c>
      <c r="F1071" s="1">
        <v>130</v>
      </c>
      <c r="G1071" s="1">
        <v>411</v>
      </c>
      <c r="H1071" s="1">
        <v>240</v>
      </c>
      <c r="I1071" s="1">
        <v>32</v>
      </c>
      <c r="J1071" s="1">
        <v>43</v>
      </c>
      <c r="K1071" s="1">
        <v>1</v>
      </c>
      <c r="L1071" s="1">
        <v>4</v>
      </c>
      <c r="M1071" s="1">
        <v>7</v>
      </c>
      <c r="N1071" s="1">
        <v>5</v>
      </c>
      <c r="O1071" s="1">
        <v>2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3</v>
      </c>
      <c r="W1071" s="1">
        <v>11</v>
      </c>
      <c r="X1071" s="1">
        <v>1</v>
      </c>
      <c r="Y1071" s="3">
        <v>62</v>
      </c>
      <c r="Z1071" s="1">
        <v>2263</v>
      </c>
      <c r="AA1071" s="1">
        <v>0</v>
      </c>
      <c r="AB1071" s="1">
        <v>0</v>
      </c>
      <c r="AC1071" s="1">
        <v>1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1</v>
      </c>
      <c r="AK1071" s="1">
        <v>1149</v>
      </c>
      <c r="AL1071" s="1">
        <v>1106</v>
      </c>
      <c r="AM1071" s="1">
        <v>0</v>
      </c>
    </row>
    <row r="1072" spans="1:39" x14ac:dyDescent="0.25">
      <c r="A1072" s="4" t="s">
        <v>1098</v>
      </c>
      <c r="B1072" s="1">
        <v>0</v>
      </c>
      <c r="C1072" s="1">
        <v>0</v>
      </c>
      <c r="D1072" s="1">
        <v>62</v>
      </c>
      <c r="E1072" s="1">
        <v>938</v>
      </c>
      <c r="F1072" s="1">
        <v>19</v>
      </c>
      <c r="G1072" s="1">
        <v>843</v>
      </c>
      <c r="H1072" s="1">
        <v>25</v>
      </c>
      <c r="I1072" s="1">
        <v>95</v>
      </c>
      <c r="J1072" s="1">
        <v>38</v>
      </c>
      <c r="K1072" s="1">
        <v>1</v>
      </c>
      <c r="L1072" s="1">
        <v>6</v>
      </c>
      <c r="M1072" s="1">
        <v>6</v>
      </c>
      <c r="N1072" s="1">
        <v>7</v>
      </c>
      <c r="O1072" s="1">
        <v>2</v>
      </c>
      <c r="P1072" s="1">
        <v>0</v>
      </c>
      <c r="Q1072" s="1">
        <v>0</v>
      </c>
      <c r="R1072" s="1">
        <v>1</v>
      </c>
      <c r="S1072" s="1">
        <v>0</v>
      </c>
      <c r="T1072" s="1">
        <v>0</v>
      </c>
      <c r="U1072" s="1">
        <v>0</v>
      </c>
      <c r="V1072" s="1">
        <v>3</v>
      </c>
      <c r="W1072" s="1">
        <v>11</v>
      </c>
      <c r="X1072" s="1">
        <v>0</v>
      </c>
      <c r="Y1072" s="3">
        <v>47</v>
      </c>
      <c r="Z1072" s="1">
        <v>2190</v>
      </c>
      <c r="AA1072" s="1">
        <v>0</v>
      </c>
      <c r="AB1072" s="1">
        <v>1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1</v>
      </c>
      <c r="AK1072" s="1">
        <v>1920</v>
      </c>
      <c r="AL1072" s="1">
        <v>1882</v>
      </c>
      <c r="AM1072" s="1">
        <v>1</v>
      </c>
    </row>
    <row r="1073" spans="1:39" x14ac:dyDescent="0.25">
      <c r="A1073" s="4" t="s">
        <v>1099</v>
      </c>
      <c r="B1073" s="1">
        <v>1</v>
      </c>
      <c r="C1073" s="1">
        <v>0</v>
      </c>
      <c r="D1073" s="1">
        <v>91</v>
      </c>
      <c r="E1073" s="1">
        <v>68</v>
      </c>
      <c r="F1073" s="1">
        <v>8</v>
      </c>
      <c r="G1073" s="1">
        <v>18</v>
      </c>
      <c r="H1073" s="1">
        <v>19</v>
      </c>
      <c r="I1073" s="1">
        <v>8</v>
      </c>
      <c r="J1073" s="1">
        <v>12</v>
      </c>
      <c r="K1073" s="1">
        <v>2</v>
      </c>
      <c r="L1073" s="1">
        <v>2</v>
      </c>
      <c r="M1073" s="1">
        <v>1</v>
      </c>
      <c r="N1073" s="1">
        <v>4</v>
      </c>
      <c r="O1073" s="1">
        <v>5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3</v>
      </c>
      <c r="W1073" s="1">
        <v>11</v>
      </c>
      <c r="X1073" s="1">
        <v>0</v>
      </c>
      <c r="Y1073" s="3">
        <v>46</v>
      </c>
      <c r="Z1073" s="1">
        <v>2223</v>
      </c>
      <c r="AA1073" s="1">
        <v>0</v>
      </c>
      <c r="AB1073" s="1">
        <v>0</v>
      </c>
      <c r="AC1073" s="1">
        <v>1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1</v>
      </c>
      <c r="AK1073" s="1">
        <v>121</v>
      </c>
      <c r="AL1073" s="1">
        <v>109</v>
      </c>
      <c r="AM1073" s="1">
        <v>0</v>
      </c>
    </row>
    <row r="1074" spans="1:39" x14ac:dyDescent="0.25">
      <c r="A1074" s="4" t="s">
        <v>567</v>
      </c>
      <c r="B1074" s="1">
        <v>0</v>
      </c>
      <c r="C1074" s="1">
        <v>0</v>
      </c>
      <c r="D1074" s="1">
        <v>24</v>
      </c>
      <c r="E1074" s="1">
        <v>227</v>
      </c>
      <c r="F1074" s="1">
        <v>23</v>
      </c>
      <c r="G1074" s="1">
        <v>389</v>
      </c>
      <c r="H1074" s="1">
        <v>42</v>
      </c>
      <c r="I1074" s="1">
        <v>21</v>
      </c>
      <c r="J1074" s="1">
        <v>75</v>
      </c>
      <c r="K1074" s="1">
        <v>1</v>
      </c>
      <c r="L1074" s="1">
        <v>4</v>
      </c>
      <c r="M1074" s="1">
        <v>5</v>
      </c>
      <c r="N1074" s="1">
        <v>7</v>
      </c>
      <c r="O1074" s="1">
        <v>2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3</v>
      </c>
      <c r="W1074" s="1">
        <v>11</v>
      </c>
      <c r="X1074" s="1">
        <v>0</v>
      </c>
      <c r="Y1074" s="3">
        <v>61</v>
      </c>
      <c r="Z1074" s="1">
        <v>2469</v>
      </c>
      <c r="AA1074" s="1">
        <v>0</v>
      </c>
      <c r="AB1074" s="1">
        <v>0</v>
      </c>
      <c r="AC1074" s="1">
        <v>0</v>
      </c>
      <c r="AD1074" s="1">
        <v>1</v>
      </c>
      <c r="AE1074" s="1">
        <v>0</v>
      </c>
      <c r="AF1074" s="1">
        <v>0</v>
      </c>
      <c r="AG1074" s="1">
        <v>0</v>
      </c>
      <c r="AH1074" s="1">
        <v>1</v>
      </c>
      <c r="AI1074" s="1">
        <v>0</v>
      </c>
      <c r="AJ1074" s="1">
        <v>0</v>
      </c>
      <c r="AK1074" s="1">
        <v>702</v>
      </c>
      <c r="AL1074" s="1">
        <v>627</v>
      </c>
      <c r="AM1074" s="1">
        <v>0</v>
      </c>
    </row>
    <row r="1075" spans="1:39" x14ac:dyDescent="0.25">
      <c r="A1075" s="4" t="s">
        <v>433</v>
      </c>
      <c r="B1075" s="1">
        <v>1</v>
      </c>
      <c r="C1075" s="1">
        <v>1</v>
      </c>
      <c r="D1075" s="1">
        <v>2</v>
      </c>
      <c r="E1075" s="1">
        <v>38</v>
      </c>
      <c r="F1075" s="1">
        <v>4</v>
      </c>
      <c r="G1075" s="1">
        <v>22</v>
      </c>
      <c r="H1075" s="1">
        <v>3</v>
      </c>
      <c r="I1075" s="1">
        <v>3</v>
      </c>
      <c r="J1075" s="1">
        <v>3</v>
      </c>
      <c r="K1075" s="1">
        <v>3</v>
      </c>
      <c r="L1075" s="1">
        <v>3</v>
      </c>
      <c r="M1075" s="1">
        <v>0</v>
      </c>
      <c r="N1075" s="1">
        <v>3</v>
      </c>
      <c r="O1075" s="1">
        <v>8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3</v>
      </c>
      <c r="W1075" s="1">
        <v>11</v>
      </c>
      <c r="X1075" s="1">
        <v>0</v>
      </c>
      <c r="Y1075" s="3">
        <v>48</v>
      </c>
      <c r="Z1075" s="1">
        <v>2531</v>
      </c>
      <c r="AA1075" s="1">
        <v>0</v>
      </c>
      <c r="AB1075" s="1">
        <v>0</v>
      </c>
      <c r="AC1075" s="1">
        <v>1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1</v>
      </c>
      <c r="AK1075" s="1">
        <v>70</v>
      </c>
      <c r="AL1075" s="1">
        <v>67</v>
      </c>
      <c r="AM1075" s="1">
        <v>0</v>
      </c>
    </row>
    <row r="1076" spans="1:39" x14ac:dyDescent="0.25">
      <c r="A1076" s="4" t="s">
        <v>1100</v>
      </c>
      <c r="B1076" s="1">
        <v>1</v>
      </c>
      <c r="C1076" s="1">
        <v>1</v>
      </c>
      <c r="D1076" s="1">
        <v>22</v>
      </c>
      <c r="E1076" s="1">
        <v>105</v>
      </c>
      <c r="F1076" s="1">
        <v>0</v>
      </c>
      <c r="G1076" s="1">
        <v>9</v>
      </c>
      <c r="H1076" s="1">
        <v>2</v>
      </c>
      <c r="I1076" s="1">
        <v>1</v>
      </c>
      <c r="J1076" s="1">
        <v>4</v>
      </c>
      <c r="K1076" s="1">
        <v>3</v>
      </c>
      <c r="L1076" s="1">
        <v>2</v>
      </c>
      <c r="M1076" s="1">
        <v>1</v>
      </c>
      <c r="N1076" s="1">
        <v>4</v>
      </c>
      <c r="O1076" s="1">
        <v>3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3</v>
      </c>
      <c r="W1076" s="1">
        <v>11</v>
      </c>
      <c r="X1076" s="1">
        <v>0</v>
      </c>
      <c r="Y1076" s="3">
        <v>55</v>
      </c>
      <c r="Z1076" s="1">
        <v>2268</v>
      </c>
      <c r="AA1076" s="1">
        <v>0</v>
      </c>
      <c r="AB1076" s="1">
        <v>1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1</v>
      </c>
      <c r="AK1076" s="1">
        <v>117</v>
      </c>
      <c r="AL1076" s="1">
        <v>113</v>
      </c>
      <c r="AM1076" s="1">
        <v>0</v>
      </c>
    </row>
    <row r="1077" spans="1:39" x14ac:dyDescent="0.25">
      <c r="A1077" s="4" t="s">
        <v>1101</v>
      </c>
      <c r="B1077" s="1">
        <v>0</v>
      </c>
      <c r="C1077" s="1">
        <v>1</v>
      </c>
      <c r="D1077" s="1">
        <v>56</v>
      </c>
      <c r="E1077" s="1">
        <v>162</v>
      </c>
      <c r="F1077" s="1">
        <v>50</v>
      </c>
      <c r="G1077" s="1">
        <v>100</v>
      </c>
      <c r="H1077" s="1">
        <v>55</v>
      </c>
      <c r="I1077" s="1">
        <v>30</v>
      </c>
      <c r="J1077" s="1">
        <v>27</v>
      </c>
      <c r="K1077" s="1">
        <v>1</v>
      </c>
      <c r="L1077" s="1">
        <v>4</v>
      </c>
      <c r="M1077" s="1">
        <v>2</v>
      </c>
      <c r="N1077" s="1">
        <v>8</v>
      </c>
      <c r="O1077" s="1">
        <v>4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3</v>
      </c>
      <c r="W1077" s="1">
        <v>11</v>
      </c>
      <c r="X1077" s="1">
        <v>0</v>
      </c>
      <c r="Y1077" s="3">
        <v>41</v>
      </c>
      <c r="Z1077" s="1">
        <v>2485</v>
      </c>
      <c r="AA1077" s="1">
        <v>0</v>
      </c>
      <c r="AB1077" s="1">
        <v>0</v>
      </c>
      <c r="AC1077" s="1">
        <v>1</v>
      </c>
      <c r="AD1077" s="1">
        <v>0</v>
      </c>
      <c r="AE1077" s="1">
        <v>0</v>
      </c>
      <c r="AF1077" s="1">
        <v>0</v>
      </c>
      <c r="AG1077" s="1">
        <v>0</v>
      </c>
      <c r="AH1077" s="1">
        <v>1</v>
      </c>
      <c r="AI1077" s="1">
        <v>0</v>
      </c>
      <c r="AJ1077" s="1">
        <v>0</v>
      </c>
      <c r="AK1077" s="1">
        <v>397</v>
      </c>
      <c r="AL1077" s="1">
        <v>370</v>
      </c>
      <c r="AM1077" s="1">
        <v>0</v>
      </c>
    </row>
    <row r="1078" spans="1:39" x14ac:dyDescent="0.25">
      <c r="A1078" s="4" t="s">
        <v>1102</v>
      </c>
      <c r="B1078" s="1">
        <v>0</v>
      </c>
      <c r="C1078" s="1">
        <v>1</v>
      </c>
      <c r="D1078" s="1">
        <v>54</v>
      </c>
      <c r="E1078" s="1">
        <v>574</v>
      </c>
      <c r="F1078" s="1">
        <v>8</v>
      </c>
      <c r="G1078" s="1">
        <v>216</v>
      </c>
      <c r="H1078" s="1">
        <v>21</v>
      </c>
      <c r="I1078" s="1">
        <v>16</v>
      </c>
      <c r="J1078" s="1">
        <v>33</v>
      </c>
      <c r="K1078" s="1">
        <v>1</v>
      </c>
      <c r="L1078" s="1">
        <v>4</v>
      </c>
      <c r="M1078" s="1">
        <v>3</v>
      </c>
      <c r="N1078" s="1">
        <v>5</v>
      </c>
      <c r="O1078" s="1">
        <v>1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3</v>
      </c>
      <c r="W1078" s="1">
        <v>11</v>
      </c>
      <c r="X1078" s="1">
        <v>0</v>
      </c>
      <c r="Y1078" s="3">
        <v>62</v>
      </c>
      <c r="Z1078" s="1">
        <v>2186</v>
      </c>
      <c r="AA1078" s="1">
        <v>1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1</v>
      </c>
      <c r="AI1078" s="1">
        <v>0</v>
      </c>
      <c r="AJ1078" s="1">
        <v>0</v>
      </c>
      <c r="AK1078" s="1">
        <v>835</v>
      </c>
      <c r="AL1078" s="1">
        <v>802</v>
      </c>
      <c r="AM1078" s="1">
        <v>0</v>
      </c>
    </row>
    <row r="1079" spans="1:39" x14ac:dyDescent="0.25">
      <c r="A1079" s="4" t="s">
        <v>1103</v>
      </c>
      <c r="B1079" s="1">
        <v>0</v>
      </c>
      <c r="C1079" s="1">
        <v>0</v>
      </c>
      <c r="D1079" s="1">
        <v>71</v>
      </c>
      <c r="E1079" s="1">
        <v>160</v>
      </c>
      <c r="F1079" s="1">
        <v>80</v>
      </c>
      <c r="G1079" s="1">
        <v>369</v>
      </c>
      <c r="H1079" s="1">
        <v>67</v>
      </c>
      <c r="I1079" s="1">
        <v>39</v>
      </c>
      <c r="J1079" s="1">
        <v>41</v>
      </c>
      <c r="K1079" s="1">
        <v>1</v>
      </c>
      <c r="L1079" s="1">
        <v>3</v>
      </c>
      <c r="M1079" s="1">
        <v>3</v>
      </c>
      <c r="N1079" s="1">
        <v>8</v>
      </c>
      <c r="O1079" s="1">
        <v>1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3</v>
      </c>
      <c r="W1079" s="1">
        <v>11</v>
      </c>
      <c r="X1079" s="1">
        <v>0</v>
      </c>
      <c r="Y1079" s="3">
        <v>34</v>
      </c>
      <c r="Z1079" s="1">
        <v>2765</v>
      </c>
      <c r="AA1079" s="1">
        <v>0</v>
      </c>
      <c r="AB1079" s="1">
        <v>0</v>
      </c>
      <c r="AC1079" s="1">
        <v>1</v>
      </c>
      <c r="AD1079" s="1">
        <v>0</v>
      </c>
      <c r="AE1079" s="1">
        <v>0</v>
      </c>
      <c r="AF1079" s="1">
        <v>1</v>
      </c>
      <c r="AG1079" s="1">
        <v>0</v>
      </c>
      <c r="AH1079" s="1">
        <v>0</v>
      </c>
      <c r="AI1079" s="1">
        <v>0</v>
      </c>
      <c r="AJ1079" s="1">
        <v>0</v>
      </c>
      <c r="AK1079" s="1">
        <v>715</v>
      </c>
      <c r="AL1079" s="1">
        <v>674</v>
      </c>
      <c r="AM1079" s="1">
        <v>0</v>
      </c>
    </row>
    <row r="1080" spans="1:39" x14ac:dyDescent="0.25">
      <c r="A1080" s="4" t="s">
        <v>1104</v>
      </c>
      <c r="B1080" s="1">
        <v>1</v>
      </c>
      <c r="C1080" s="1">
        <v>0</v>
      </c>
      <c r="D1080" s="1">
        <v>38</v>
      </c>
      <c r="E1080" s="1">
        <v>6</v>
      </c>
      <c r="F1080" s="1">
        <v>0</v>
      </c>
      <c r="G1080" s="1">
        <v>5</v>
      </c>
      <c r="H1080" s="1">
        <v>0</v>
      </c>
      <c r="I1080" s="1">
        <v>0</v>
      </c>
      <c r="J1080" s="1">
        <v>1</v>
      </c>
      <c r="K1080" s="1">
        <v>1</v>
      </c>
      <c r="L1080" s="1">
        <v>1</v>
      </c>
      <c r="M1080" s="1">
        <v>0</v>
      </c>
      <c r="N1080" s="1">
        <v>2</v>
      </c>
      <c r="O1080" s="1">
        <v>7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3</v>
      </c>
      <c r="W1080" s="1">
        <v>11</v>
      </c>
      <c r="X1080" s="1">
        <v>0</v>
      </c>
      <c r="Y1080" s="3">
        <v>38</v>
      </c>
      <c r="Z1080" s="1">
        <v>2591</v>
      </c>
      <c r="AA1080" s="1">
        <v>0</v>
      </c>
      <c r="AB1080" s="1">
        <v>0</v>
      </c>
      <c r="AC1080" s="1">
        <v>0</v>
      </c>
      <c r="AD1080" s="1">
        <v>1</v>
      </c>
      <c r="AE1080" s="1">
        <v>0</v>
      </c>
      <c r="AF1080" s="1">
        <v>0</v>
      </c>
      <c r="AG1080" s="1">
        <v>0</v>
      </c>
      <c r="AH1080" s="1">
        <v>0</v>
      </c>
      <c r="AI1080" s="1">
        <v>1</v>
      </c>
      <c r="AJ1080" s="1">
        <v>0</v>
      </c>
      <c r="AK1080" s="1">
        <v>11</v>
      </c>
      <c r="AL1080" s="1">
        <v>10</v>
      </c>
      <c r="AM1080" s="1">
        <v>0</v>
      </c>
    </row>
    <row r="1081" spans="1:39" x14ac:dyDescent="0.25">
      <c r="A1081" s="4" t="s">
        <v>1105</v>
      </c>
      <c r="B1081" s="1">
        <v>0</v>
      </c>
      <c r="C1081" s="1">
        <v>1</v>
      </c>
      <c r="D1081" s="1">
        <v>62</v>
      </c>
      <c r="E1081" s="1">
        <v>614</v>
      </c>
      <c r="F1081" s="1">
        <v>35</v>
      </c>
      <c r="G1081" s="1">
        <v>160</v>
      </c>
      <c r="H1081" s="1">
        <v>58</v>
      </c>
      <c r="I1081" s="1">
        <v>35</v>
      </c>
      <c r="J1081" s="1">
        <v>35</v>
      </c>
      <c r="K1081" s="1">
        <v>2</v>
      </c>
      <c r="L1081" s="1">
        <v>5</v>
      </c>
      <c r="M1081" s="1">
        <v>8</v>
      </c>
      <c r="N1081" s="1">
        <v>10</v>
      </c>
      <c r="O1081" s="1">
        <v>5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3</v>
      </c>
      <c r="W1081" s="1">
        <v>11</v>
      </c>
      <c r="X1081" s="1">
        <v>0</v>
      </c>
      <c r="Y1081" s="3">
        <v>41</v>
      </c>
      <c r="Z1081" s="1">
        <v>2702</v>
      </c>
      <c r="AA1081" s="1">
        <v>0</v>
      </c>
      <c r="AB1081" s="1">
        <v>1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1</v>
      </c>
      <c r="AI1081" s="1">
        <v>0</v>
      </c>
      <c r="AJ1081" s="1">
        <v>0</v>
      </c>
      <c r="AK1081" s="1">
        <v>902</v>
      </c>
      <c r="AL1081" s="1">
        <v>867</v>
      </c>
      <c r="AM1081" s="1">
        <v>0</v>
      </c>
    </row>
    <row r="1082" spans="1:39" x14ac:dyDescent="0.25">
      <c r="A1082" s="4" t="s">
        <v>1106</v>
      </c>
      <c r="B1082" s="1">
        <v>0</v>
      </c>
      <c r="C1082" s="1">
        <v>0</v>
      </c>
      <c r="D1082" s="1">
        <v>78</v>
      </c>
      <c r="E1082" s="1">
        <v>897</v>
      </c>
      <c r="F1082" s="1">
        <v>161</v>
      </c>
      <c r="G1082" s="1">
        <v>430</v>
      </c>
      <c r="H1082" s="1">
        <v>186</v>
      </c>
      <c r="I1082" s="1">
        <v>161</v>
      </c>
      <c r="J1082" s="1">
        <v>27</v>
      </c>
      <c r="K1082" s="1">
        <v>0</v>
      </c>
      <c r="L1082" s="1">
        <v>4</v>
      </c>
      <c r="M1082" s="1">
        <v>7</v>
      </c>
      <c r="N1082" s="1">
        <v>6</v>
      </c>
      <c r="O1082" s="1">
        <v>1</v>
      </c>
      <c r="P1082" s="1">
        <v>1</v>
      </c>
      <c r="Q1082" s="1">
        <v>0</v>
      </c>
      <c r="R1082" s="1">
        <v>1</v>
      </c>
      <c r="S1082" s="1">
        <v>1</v>
      </c>
      <c r="T1082" s="1">
        <v>0</v>
      </c>
      <c r="U1082" s="1">
        <v>0</v>
      </c>
      <c r="V1082" s="1">
        <v>3</v>
      </c>
      <c r="W1082" s="1">
        <v>11</v>
      </c>
      <c r="X1082" s="1">
        <v>1</v>
      </c>
      <c r="Y1082" s="3">
        <v>45</v>
      </c>
      <c r="Z1082" s="1">
        <v>2423</v>
      </c>
      <c r="AA1082" s="1">
        <v>1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1</v>
      </c>
      <c r="AI1082" s="1">
        <v>0</v>
      </c>
      <c r="AJ1082" s="1">
        <v>0</v>
      </c>
      <c r="AK1082" s="1">
        <v>1835</v>
      </c>
      <c r="AL1082" s="1">
        <v>1808</v>
      </c>
      <c r="AM1082" s="1">
        <v>3</v>
      </c>
    </row>
    <row r="1083" spans="1:39" x14ac:dyDescent="0.25">
      <c r="A1083" s="4" t="s">
        <v>1107</v>
      </c>
      <c r="B1083" s="1">
        <v>0</v>
      </c>
      <c r="C1083" s="1">
        <v>1</v>
      </c>
      <c r="D1083" s="1">
        <v>18</v>
      </c>
      <c r="E1083" s="1">
        <v>70</v>
      </c>
      <c r="F1083" s="1">
        <v>54</v>
      </c>
      <c r="G1083" s="1">
        <v>109</v>
      </c>
      <c r="H1083" s="1">
        <v>80</v>
      </c>
      <c r="I1083" s="1">
        <v>9</v>
      </c>
      <c r="J1083" s="1">
        <v>45</v>
      </c>
      <c r="K1083" s="1">
        <v>2</v>
      </c>
      <c r="L1083" s="1">
        <v>4</v>
      </c>
      <c r="M1083" s="1">
        <v>1</v>
      </c>
      <c r="N1083" s="1">
        <v>7</v>
      </c>
      <c r="O1083" s="1">
        <v>5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3</v>
      </c>
      <c r="W1083" s="1">
        <v>11</v>
      </c>
      <c r="X1083" s="1">
        <v>0</v>
      </c>
      <c r="Y1083" s="3">
        <v>41</v>
      </c>
      <c r="Z1083" s="1">
        <v>2564</v>
      </c>
      <c r="AA1083" s="1">
        <v>0</v>
      </c>
      <c r="AB1083" s="1">
        <v>1</v>
      </c>
      <c r="AC1083" s="1">
        <v>0</v>
      </c>
      <c r="AD1083" s="1">
        <v>0</v>
      </c>
      <c r="AE1083" s="1">
        <v>0</v>
      </c>
      <c r="AF1083" s="1">
        <v>1</v>
      </c>
      <c r="AG1083" s="1">
        <v>0</v>
      </c>
      <c r="AH1083" s="1">
        <v>0</v>
      </c>
      <c r="AI1083" s="1">
        <v>0</v>
      </c>
      <c r="AJ1083" s="1">
        <v>0</v>
      </c>
      <c r="AK1083" s="1">
        <v>322</v>
      </c>
      <c r="AL1083" s="1">
        <v>277</v>
      </c>
      <c r="AM1083" s="1">
        <v>0</v>
      </c>
    </row>
    <row r="1084" spans="1:39" x14ac:dyDescent="0.25">
      <c r="A1084" s="4" t="s">
        <v>1108</v>
      </c>
      <c r="B1084" s="1">
        <v>1</v>
      </c>
      <c r="C1084" s="1">
        <v>0</v>
      </c>
      <c r="D1084" s="1">
        <v>95</v>
      </c>
      <c r="E1084" s="1">
        <v>120</v>
      </c>
      <c r="F1084" s="1">
        <v>19</v>
      </c>
      <c r="G1084" s="1">
        <v>206</v>
      </c>
      <c r="H1084" s="1">
        <v>25</v>
      </c>
      <c r="I1084" s="1">
        <v>19</v>
      </c>
      <c r="J1084" s="1">
        <v>54</v>
      </c>
      <c r="K1084" s="1">
        <v>6</v>
      </c>
      <c r="L1084" s="1">
        <v>7</v>
      </c>
      <c r="M1084" s="1">
        <v>2</v>
      </c>
      <c r="N1084" s="1">
        <v>5</v>
      </c>
      <c r="O1084" s="1">
        <v>8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3</v>
      </c>
      <c r="W1084" s="1">
        <v>11</v>
      </c>
      <c r="X1084" s="1">
        <v>0</v>
      </c>
      <c r="Y1084" s="3">
        <v>34</v>
      </c>
      <c r="Z1084" s="1">
        <v>2490</v>
      </c>
      <c r="AA1084" s="1">
        <v>0</v>
      </c>
      <c r="AB1084" s="1">
        <v>1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1</v>
      </c>
      <c r="AI1084" s="1">
        <v>0</v>
      </c>
      <c r="AJ1084" s="1">
        <v>0</v>
      </c>
      <c r="AK1084" s="1">
        <v>389</v>
      </c>
      <c r="AL1084" s="1">
        <v>335</v>
      </c>
      <c r="AM1084" s="1">
        <v>0</v>
      </c>
    </row>
    <row r="1085" spans="1:39" x14ac:dyDescent="0.25">
      <c r="A1085" s="4" t="s">
        <v>1109</v>
      </c>
      <c r="B1085" s="1">
        <v>1</v>
      </c>
      <c r="C1085" s="1">
        <v>0</v>
      </c>
      <c r="D1085" s="1">
        <v>66</v>
      </c>
      <c r="E1085" s="1">
        <v>211</v>
      </c>
      <c r="F1085" s="1">
        <v>2</v>
      </c>
      <c r="G1085" s="1">
        <v>30</v>
      </c>
      <c r="H1085" s="1">
        <v>7</v>
      </c>
      <c r="I1085" s="1">
        <v>7</v>
      </c>
      <c r="J1085" s="1">
        <v>10</v>
      </c>
      <c r="K1085" s="1">
        <v>2</v>
      </c>
      <c r="L1085" s="1">
        <v>4</v>
      </c>
      <c r="M1085" s="1">
        <v>1</v>
      </c>
      <c r="N1085" s="1">
        <v>6</v>
      </c>
      <c r="O1085" s="1">
        <v>5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3</v>
      </c>
      <c r="W1085" s="1">
        <v>11</v>
      </c>
      <c r="X1085" s="1">
        <v>0</v>
      </c>
      <c r="Y1085" s="3">
        <v>50</v>
      </c>
      <c r="Z1085" s="1">
        <v>2405</v>
      </c>
      <c r="AA1085" s="1">
        <v>0</v>
      </c>
      <c r="AB1085" s="1">
        <v>0</v>
      </c>
      <c r="AC1085" s="1">
        <v>0</v>
      </c>
      <c r="AD1085" s="1">
        <v>1</v>
      </c>
      <c r="AE1085" s="1">
        <v>0</v>
      </c>
      <c r="AF1085" s="1">
        <v>0</v>
      </c>
      <c r="AG1085" s="1">
        <v>0</v>
      </c>
      <c r="AH1085" s="1">
        <v>1</v>
      </c>
      <c r="AI1085" s="1">
        <v>0</v>
      </c>
      <c r="AJ1085" s="1">
        <v>0</v>
      </c>
      <c r="AK1085" s="1">
        <v>257</v>
      </c>
      <c r="AL1085" s="1">
        <v>247</v>
      </c>
      <c r="AM1085" s="1">
        <v>0</v>
      </c>
    </row>
    <row r="1086" spans="1:39" x14ac:dyDescent="0.25">
      <c r="A1086" s="4" t="s">
        <v>1110</v>
      </c>
      <c r="B1086" s="1">
        <v>1</v>
      </c>
      <c r="C1086" s="1">
        <v>0</v>
      </c>
      <c r="D1086" s="1">
        <v>28</v>
      </c>
      <c r="E1086" s="1">
        <v>11</v>
      </c>
      <c r="F1086" s="1">
        <v>0</v>
      </c>
      <c r="G1086" s="1">
        <v>16</v>
      </c>
      <c r="H1086" s="1">
        <v>7</v>
      </c>
      <c r="I1086" s="1">
        <v>6</v>
      </c>
      <c r="J1086" s="1">
        <v>21</v>
      </c>
      <c r="K1086" s="1">
        <v>1</v>
      </c>
      <c r="L1086" s="1">
        <v>2</v>
      </c>
      <c r="M1086" s="1">
        <v>0</v>
      </c>
      <c r="N1086" s="1">
        <v>3</v>
      </c>
      <c r="O1086" s="1">
        <v>8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3</v>
      </c>
      <c r="W1086" s="1">
        <v>11</v>
      </c>
      <c r="X1086" s="1">
        <v>0</v>
      </c>
      <c r="Y1086" s="3">
        <v>48</v>
      </c>
      <c r="Z1086" s="1">
        <v>2256</v>
      </c>
      <c r="AA1086" s="1">
        <v>0</v>
      </c>
      <c r="AB1086" s="1">
        <v>1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1</v>
      </c>
      <c r="AI1086" s="1">
        <v>0</v>
      </c>
      <c r="AJ1086" s="1">
        <v>0</v>
      </c>
      <c r="AK1086" s="1">
        <v>40</v>
      </c>
      <c r="AL1086" s="1">
        <v>19</v>
      </c>
      <c r="AM1086" s="1">
        <v>0</v>
      </c>
    </row>
    <row r="1087" spans="1:39" x14ac:dyDescent="0.25">
      <c r="A1087" s="4" t="s">
        <v>1111</v>
      </c>
      <c r="B1087" s="1">
        <v>0</v>
      </c>
      <c r="C1087" s="1">
        <v>0</v>
      </c>
      <c r="D1087" s="1">
        <v>78</v>
      </c>
      <c r="E1087" s="1">
        <v>760</v>
      </c>
      <c r="F1087" s="1">
        <v>53</v>
      </c>
      <c r="G1087" s="1">
        <v>400</v>
      </c>
      <c r="H1087" s="1">
        <v>17</v>
      </c>
      <c r="I1087" s="1">
        <v>93</v>
      </c>
      <c r="J1087" s="1">
        <v>0</v>
      </c>
      <c r="K1087" s="1">
        <v>1</v>
      </c>
      <c r="L1087" s="1">
        <v>4</v>
      </c>
      <c r="M1087" s="1">
        <v>5</v>
      </c>
      <c r="N1087" s="1">
        <v>11</v>
      </c>
      <c r="O1087" s="1">
        <v>2</v>
      </c>
      <c r="P1087" s="1">
        <v>0</v>
      </c>
      <c r="Q1087" s="1">
        <v>0</v>
      </c>
      <c r="R1087" s="1">
        <v>0</v>
      </c>
      <c r="S1087" s="1">
        <v>1</v>
      </c>
      <c r="T1087" s="1">
        <v>0</v>
      </c>
      <c r="U1087" s="1">
        <v>0</v>
      </c>
      <c r="V1087" s="1">
        <v>3</v>
      </c>
      <c r="W1087" s="1">
        <v>11</v>
      </c>
      <c r="X1087" s="1">
        <v>0</v>
      </c>
      <c r="Y1087" s="3">
        <v>60</v>
      </c>
      <c r="Z1087" s="1">
        <v>2385</v>
      </c>
      <c r="AA1087" s="1">
        <v>0</v>
      </c>
      <c r="AB1087" s="1">
        <v>0</v>
      </c>
      <c r="AC1087" s="1">
        <v>1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1</v>
      </c>
      <c r="AK1087" s="1">
        <v>1323</v>
      </c>
      <c r="AL1087" s="1">
        <v>1323</v>
      </c>
      <c r="AM1087" s="1">
        <v>1</v>
      </c>
    </row>
    <row r="1088" spans="1:39" x14ac:dyDescent="0.25">
      <c r="A1088" s="4" t="s">
        <v>1112</v>
      </c>
      <c r="B1088" s="1">
        <v>0</v>
      </c>
      <c r="C1088" s="1">
        <v>1</v>
      </c>
      <c r="D1088" s="1">
        <v>13</v>
      </c>
      <c r="E1088" s="1">
        <v>53</v>
      </c>
      <c r="F1088" s="1">
        <v>0</v>
      </c>
      <c r="G1088" s="1">
        <v>8</v>
      </c>
      <c r="H1088" s="1">
        <v>0</v>
      </c>
      <c r="I1088" s="1">
        <v>0</v>
      </c>
      <c r="J1088" s="1">
        <v>2</v>
      </c>
      <c r="K1088" s="1">
        <v>1</v>
      </c>
      <c r="L1088" s="1">
        <v>2</v>
      </c>
      <c r="M1088" s="1">
        <v>0</v>
      </c>
      <c r="N1088" s="1">
        <v>3</v>
      </c>
      <c r="O1088" s="1">
        <v>5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3</v>
      </c>
      <c r="W1088" s="1">
        <v>11</v>
      </c>
      <c r="X1088" s="1">
        <v>0</v>
      </c>
      <c r="Y1088" s="3">
        <v>68</v>
      </c>
      <c r="Z1088" s="1">
        <v>2169</v>
      </c>
      <c r="AA1088" s="1">
        <v>0</v>
      </c>
      <c r="AB1088" s="1">
        <v>1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1</v>
      </c>
      <c r="AK1088" s="1">
        <v>61</v>
      </c>
      <c r="AL1088" s="1">
        <v>59</v>
      </c>
      <c r="AM1088" s="1">
        <v>0</v>
      </c>
    </row>
    <row r="1089" spans="1:39" x14ac:dyDescent="0.25">
      <c r="A1089" s="4" t="s">
        <v>607</v>
      </c>
      <c r="B1089" s="1">
        <v>0</v>
      </c>
      <c r="C1089" s="1">
        <v>0</v>
      </c>
      <c r="D1089" s="1">
        <v>27</v>
      </c>
      <c r="E1089" s="1">
        <v>7</v>
      </c>
      <c r="F1089" s="1">
        <v>4</v>
      </c>
      <c r="G1089" s="1">
        <v>13</v>
      </c>
      <c r="H1089" s="1">
        <v>15</v>
      </c>
      <c r="I1089" s="1">
        <v>8</v>
      </c>
      <c r="J1089" s="1">
        <v>17</v>
      </c>
      <c r="K1089" s="1">
        <v>2</v>
      </c>
      <c r="L1089" s="1">
        <v>2</v>
      </c>
      <c r="M1089" s="1">
        <v>0</v>
      </c>
      <c r="N1089" s="1">
        <v>4</v>
      </c>
      <c r="O1089" s="1">
        <v>5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3</v>
      </c>
      <c r="W1089" s="1">
        <v>11</v>
      </c>
      <c r="X1089" s="1">
        <v>0</v>
      </c>
      <c r="Y1089" s="3">
        <v>50</v>
      </c>
      <c r="Z1089" s="1">
        <v>2489</v>
      </c>
      <c r="AA1089" s="1">
        <v>0</v>
      </c>
      <c r="AB1089" s="1">
        <v>1</v>
      </c>
      <c r="AC1089" s="1">
        <v>0</v>
      </c>
      <c r="AD1089" s="1">
        <v>0</v>
      </c>
      <c r="AE1089" s="1">
        <v>0</v>
      </c>
      <c r="AF1089" s="1">
        <v>1</v>
      </c>
      <c r="AG1089" s="1">
        <v>0</v>
      </c>
      <c r="AH1089" s="1">
        <v>0</v>
      </c>
      <c r="AI1089" s="1">
        <v>0</v>
      </c>
      <c r="AJ1089" s="1">
        <v>0</v>
      </c>
      <c r="AK1089" s="1">
        <v>47</v>
      </c>
      <c r="AL1089" s="1">
        <v>30</v>
      </c>
      <c r="AM1089" s="1">
        <v>0</v>
      </c>
    </row>
    <row r="1090" spans="1:39" x14ac:dyDescent="0.25">
      <c r="A1090" s="4" t="s">
        <v>1113</v>
      </c>
      <c r="B1090" s="1">
        <v>1</v>
      </c>
      <c r="C1090" s="1">
        <v>0</v>
      </c>
      <c r="D1090" s="1">
        <v>17</v>
      </c>
      <c r="E1090" s="1">
        <v>391</v>
      </c>
      <c r="F1090" s="1">
        <v>32</v>
      </c>
      <c r="G1090" s="1">
        <v>70</v>
      </c>
      <c r="H1090" s="1">
        <v>21</v>
      </c>
      <c r="I1090" s="1">
        <v>32</v>
      </c>
      <c r="J1090" s="1">
        <v>16</v>
      </c>
      <c r="K1090" s="1">
        <v>2</v>
      </c>
      <c r="L1090" s="1">
        <v>6</v>
      </c>
      <c r="M1090" s="1">
        <v>2</v>
      </c>
      <c r="N1090" s="1">
        <v>9</v>
      </c>
      <c r="O1090" s="1">
        <v>5</v>
      </c>
      <c r="P1090" s="1">
        <v>0</v>
      </c>
      <c r="Q1090" s="1">
        <v>1</v>
      </c>
      <c r="R1090" s="1">
        <v>0</v>
      </c>
      <c r="S1090" s="1">
        <v>0</v>
      </c>
      <c r="T1090" s="1">
        <v>0</v>
      </c>
      <c r="U1090" s="1">
        <v>0</v>
      </c>
      <c r="V1090" s="1">
        <v>3</v>
      </c>
      <c r="W1090" s="1">
        <v>11</v>
      </c>
      <c r="X1090" s="1">
        <v>0</v>
      </c>
      <c r="Y1090" s="3">
        <v>46</v>
      </c>
      <c r="Z1090" s="1">
        <v>2309</v>
      </c>
      <c r="AA1090" s="1">
        <v>0</v>
      </c>
      <c r="AB1090" s="1">
        <v>1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0</v>
      </c>
      <c r="AJ1090" s="1">
        <v>0</v>
      </c>
      <c r="AK1090" s="1">
        <v>546</v>
      </c>
      <c r="AL1090" s="1">
        <v>530</v>
      </c>
      <c r="AM1090" s="1">
        <v>1</v>
      </c>
    </row>
    <row r="1091" spans="1:39" x14ac:dyDescent="0.25">
      <c r="A1091" s="4" t="s">
        <v>1114</v>
      </c>
      <c r="B1091" s="1">
        <v>1</v>
      </c>
      <c r="C1091" s="1">
        <v>1</v>
      </c>
      <c r="D1091" s="1">
        <v>71</v>
      </c>
      <c r="E1091" s="1">
        <v>199</v>
      </c>
      <c r="F1091" s="1">
        <v>9</v>
      </c>
      <c r="G1091" s="1">
        <v>57</v>
      </c>
      <c r="H1091" s="1">
        <v>20</v>
      </c>
      <c r="I1091" s="1">
        <v>21</v>
      </c>
      <c r="J1091" s="1">
        <v>6</v>
      </c>
      <c r="K1091" s="1">
        <v>7</v>
      </c>
      <c r="L1091" s="1">
        <v>4</v>
      </c>
      <c r="M1091" s="1">
        <v>1</v>
      </c>
      <c r="N1091" s="1">
        <v>7</v>
      </c>
      <c r="O1091" s="1">
        <v>4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3</v>
      </c>
      <c r="W1091" s="1">
        <v>11</v>
      </c>
      <c r="X1091" s="1">
        <v>0</v>
      </c>
      <c r="Y1091" s="3">
        <v>55</v>
      </c>
      <c r="Z1091" s="1">
        <v>2188</v>
      </c>
      <c r="AA1091" s="1">
        <v>0</v>
      </c>
      <c r="AB1091" s="1">
        <v>1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1</v>
      </c>
      <c r="AI1091" s="1">
        <v>0</v>
      </c>
      <c r="AJ1091" s="1">
        <v>0</v>
      </c>
      <c r="AK1091" s="1">
        <v>306</v>
      </c>
      <c r="AL1091" s="1">
        <v>300</v>
      </c>
      <c r="AM1091" s="1">
        <v>0</v>
      </c>
    </row>
    <row r="1092" spans="1:39" x14ac:dyDescent="0.25">
      <c r="A1092" s="4" t="s">
        <v>1115</v>
      </c>
      <c r="B1092" s="1">
        <v>0</v>
      </c>
      <c r="C1092" s="1">
        <v>0</v>
      </c>
      <c r="D1092" s="1">
        <v>79</v>
      </c>
      <c r="E1092" s="1">
        <v>516</v>
      </c>
      <c r="F1092" s="1">
        <v>56</v>
      </c>
      <c r="G1092" s="1">
        <v>449</v>
      </c>
      <c r="H1092" s="1">
        <v>86</v>
      </c>
      <c r="I1092" s="1">
        <v>33</v>
      </c>
      <c r="J1092" s="1">
        <v>16</v>
      </c>
      <c r="K1092" s="1">
        <v>1</v>
      </c>
      <c r="L1092" s="1">
        <v>2</v>
      </c>
      <c r="M1092" s="1">
        <v>2</v>
      </c>
      <c r="N1092" s="1">
        <v>11</v>
      </c>
      <c r="O1092" s="1">
        <v>1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3</v>
      </c>
      <c r="W1092" s="1">
        <v>11</v>
      </c>
      <c r="X1092" s="1">
        <v>0</v>
      </c>
      <c r="Y1092" s="3">
        <v>66</v>
      </c>
      <c r="Z1092" s="1">
        <v>2648</v>
      </c>
      <c r="AA1092" s="1">
        <v>1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1</v>
      </c>
      <c r="AI1092" s="1">
        <v>0</v>
      </c>
      <c r="AJ1092" s="1">
        <v>0</v>
      </c>
      <c r="AK1092" s="1">
        <v>1140</v>
      </c>
      <c r="AL1092" s="1">
        <v>1124</v>
      </c>
      <c r="AM1092" s="1">
        <v>0</v>
      </c>
    </row>
    <row r="1093" spans="1:39" x14ac:dyDescent="0.25">
      <c r="A1093" s="4" t="s">
        <v>603</v>
      </c>
      <c r="B1093" s="1">
        <v>0</v>
      </c>
      <c r="C1093" s="1">
        <v>0</v>
      </c>
      <c r="D1093" s="1">
        <v>1</v>
      </c>
      <c r="E1093" s="1">
        <v>709</v>
      </c>
      <c r="F1093" s="1">
        <v>45</v>
      </c>
      <c r="G1093" s="1">
        <v>115</v>
      </c>
      <c r="H1093" s="1">
        <v>30</v>
      </c>
      <c r="I1093" s="1">
        <v>160</v>
      </c>
      <c r="J1093" s="1">
        <v>45</v>
      </c>
      <c r="K1093" s="1">
        <v>1</v>
      </c>
      <c r="L1093" s="1">
        <v>8</v>
      </c>
      <c r="M1093" s="1">
        <v>2</v>
      </c>
      <c r="N1093" s="1">
        <v>5</v>
      </c>
      <c r="O1093" s="1">
        <v>5</v>
      </c>
      <c r="P1093" s="1">
        <v>0</v>
      </c>
      <c r="Q1093" s="1">
        <v>0</v>
      </c>
      <c r="R1093" s="1">
        <v>0</v>
      </c>
      <c r="S1093" s="1">
        <v>1</v>
      </c>
      <c r="T1093" s="1">
        <v>0</v>
      </c>
      <c r="U1093" s="1">
        <v>0</v>
      </c>
      <c r="V1093" s="1">
        <v>3</v>
      </c>
      <c r="W1093" s="1">
        <v>11</v>
      </c>
      <c r="X1093" s="1">
        <v>1</v>
      </c>
      <c r="Y1093" s="3">
        <v>37</v>
      </c>
      <c r="Z1093" s="1">
        <v>2644</v>
      </c>
      <c r="AA1093" s="1">
        <v>0</v>
      </c>
      <c r="AB1093" s="1">
        <v>0</v>
      </c>
      <c r="AC1093" s="1">
        <v>1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0</v>
      </c>
      <c r="AJ1093" s="1">
        <v>0</v>
      </c>
      <c r="AK1093" s="1">
        <v>1059</v>
      </c>
      <c r="AL1093" s="1">
        <v>1014</v>
      </c>
      <c r="AM1093" s="1">
        <v>1</v>
      </c>
    </row>
    <row r="1094" spans="1:39" x14ac:dyDescent="0.25">
      <c r="A1094" s="4" t="s">
        <v>1116</v>
      </c>
      <c r="B1094" s="1">
        <v>1</v>
      </c>
      <c r="C1094" s="1">
        <v>1</v>
      </c>
      <c r="D1094" s="1">
        <v>78</v>
      </c>
      <c r="E1094" s="1">
        <v>12</v>
      </c>
      <c r="F1094" s="1">
        <v>0</v>
      </c>
      <c r="G1094" s="1">
        <v>4</v>
      </c>
      <c r="H1094" s="1">
        <v>0</v>
      </c>
      <c r="I1094" s="1">
        <v>0</v>
      </c>
      <c r="J1094" s="1">
        <v>0</v>
      </c>
      <c r="K1094" s="1">
        <v>1</v>
      </c>
      <c r="L1094" s="1">
        <v>1</v>
      </c>
      <c r="M1094" s="1">
        <v>0</v>
      </c>
      <c r="N1094" s="1">
        <v>2</v>
      </c>
      <c r="O1094" s="1">
        <v>5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3</v>
      </c>
      <c r="W1094" s="1">
        <v>11</v>
      </c>
      <c r="X1094" s="1">
        <v>0</v>
      </c>
      <c r="Y1094" s="3">
        <v>47</v>
      </c>
      <c r="Z1094" s="1">
        <v>2299</v>
      </c>
      <c r="AA1094" s="1">
        <v>0</v>
      </c>
      <c r="AB1094" s="1">
        <v>0</v>
      </c>
      <c r="AC1094" s="1">
        <v>1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1</v>
      </c>
      <c r="AK1094" s="1">
        <v>16</v>
      </c>
      <c r="AL1094" s="1">
        <v>16</v>
      </c>
      <c r="AM1094" s="1">
        <v>0</v>
      </c>
    </row>
    <row r="1095" spans="1:39" x14ac:dyDescent="0.25">
      <c r="A1095" s="4" t="s">
        <v>693</v>
      </c>
      <c r="B1095" s="1">
        <v>0</v>
      </c>
      <c r="C1095" s="1">
        <v>0</v>
      </c>
      <c r="D1095" s="1">
        <v>23</v>
      </c>
      <c r="E1095" s="1">
        <v>1000</v>
      </c>
      <c r="F1095" s="1">
        <v>19</v>
      </c>
      <c r="G1095" s="1">
        <v>711</v>
      </c>
      <c r="H1095" s="1">
        <v>125</v>
      </c>
      <c r="I1095" s="1">
        <v>115</v>
      </c>
      <c r="J1095" s="1">
        <v>38</v>
      </c>
      <c r="K1095" s="1">
        <v>0</v>
      </c>
      <c r="L1095" s="1">
        <v>4</v>
      </c>
      <c r="M1095" s="1">
        <v>6</v>
      </c>
      <c r="N1095" s="1">
        <v>9</v>
      </c>
      <c r="O1095" s="1">
        <v>1</v>
      </c>
      <c r="P1095" s="1">
        <v>0</v>
      </c>
      <c r="Q1095" s="1">
        <v>1</v>
      </c>
      <c r="R1095" s="1">
        <v>0</v>
      </c>
      <c r="S1095" s="1">
        <v>0</v>
      </c>
      <c r="T1095" s="1">
        <v>0</v>
      </c>
      <c r="U1095" s="1">
        <v>0</v>
      </c>
      <c r="V1095" s="1">
        <v>3</v>
      </c>
      <c r="W1095" s="1">
        <v>11</v>
      </c>
      <c r="X1095" s="1">
        <v>0</v>
      </c>
      <c r="Y1095" s="3">
        <v>60</v>
      </c>
      <c r="Z1095" s="1">
        <v>2291</v>
      </c>
      <c r="AA1095" s="1">
        <v>0</v>
      </c>
      <c r="AB1095" s="1">
        <v>0</v>
      </c>
      <c r="AC1095" s="1">
        <v>1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1</v>
      </c>
      <c r="AJ1095" s="1">
        <v>0</v>
      </c>
      <c r="AK1095" s="1">
        <v>1970</v>
      </c>
      <c r="AL1095" s="1">
        <v>1932</v>
      </c>
      <c r="AM1095" s="1">
        <v>1</v>
      </c>
    </row>
    <row r="1096" spans="1:39" x14ac:dyDescent="0.25">
      <c r="A1096" s="4" t="s">
        <v>1117</v>
      </c>
      <c r="B1096" s="1">
        <v>1</v>
      </c>
      <c r="C1096" s="1">
        <v>0</v>
      </c>
      <c r="D1096" s="1">
        <v>75</v>
      </c>
      <c r="E1096" s="1">
        <v>19</v>
      </c>
      <c r="F1096" s="1">
        <v>3</v>
      </c>
      <c r="G1096" s="1">
        <v>18</v>
      </c>
      <c r="H1096" s="1">
        <v>3</v>
      </c>
      <c r="I1096" s="1">
        <v>1</v>
      </c>
      <c r="J1096" s="1">
        <v>0</v>
      </c>
      <c r="K1096" s="1">
        <v>3</v>
      </c>
      <c r="L1096" s="1">
        <v>3</v>
      </c>
      <c r="M1096" s="1">
        <v>0</v>
      </c>
      <c r="N1096" s="1">
        <v>3</v>
      </c>
      <c r="O1096" s="1">
        <v>8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3</v>
      </c>
      <c r="W1096" s="1">
        <v>11</v>
      </c>
      <c r="X1096" s="1">
        <v>0</v>
      </c>
      <c r="Y1096" s="3">
        <v>36</v>
      </c>
      <c r="Z1096" s="1">
        <v>2462</v>
      </c>
      <c r="AA1096" s="1">
        <v>0</v>
      </c>
      <c r="AB1096" s="1">
        <v>0</v>
      </c>
      <c r="AC1096" s="1">
        <v>1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1</v>
      </c>
      <c r="AK1096" s="1">
        <v>44</v>
      </c>
      <c r="AL1096" s="1">
        <v>44</v>
      </c>
      <c r="AM1096" s="1">
        <v>0</v>
      </c>
    </row>
    <row r="1097" spans="1:39" x14ac:dyDescent="0.25">
      <c r="A1097" s="4" t="s">
        <v>1118</v>
      </c>
      <c r="B1097" s="1">
        <v>0</v>
      </c>
      <c r="C1097" s="1">
        <v>1</v>
      </c>
      <c r="D1097" s="1">
        <v>70</v>
      </c>
      <c r="E1097" s="1">
        <v>1224</v>
      </c>
      <c r="F1097" s="1">
        <v>28</v>
      </c>
      <c r="G1097" s="1">
        <v>140</v>
      </c>
      <c r="H1097" s="1">
        <v>0</v>
      </c>
      <c r="I1097" s="1">
        <v>14</v>
      </c>
      <c r="J1097" s="1">
        <v>168</v>
      </c>
      <c r="K1097" s="1">
        <v>3</v>
      </c>
      <c r="L1097" s="1">
        <v>3</v>
      </c>
      <c r="M1097" s="1">
        <v>3</v>
      </c>
      <c r="N1097" s="1">
        <v>5</v>
      </c>
      <c r="O1097" s="1">
        <v>6</v>
      </c>
      <c r="P1097" s="1">
        <v>0</v>
      </c>
      <c r="Q1097" s="1">
        <v>1</v>
      </c>
      <c r="R1097" s="1">
        <v>1</v>
      </c>
      <c r="S1097" s="1">
        <v>0</v>
      </c>
      <c r="T1097" s="1">
        <v>0</v>
      </c>
      <c r="U1097" s="1">
        <v>0</v>
      </c>
      <c r="V1097" s="1">
        <v>3</v>
      </c>
      <c r="W1097" s="1">
        <v>11</v>
      </c>
      <c r="X1097" s="1">
        <v>0</v>
      </c>
      <c r="Y1097" s="3">
        <v>49</v>
      </c>
      <c r="Z1097" s="1">
        <v>2464</v>
      </c>
      <c r="AA1097" s="1">
        <v>0</v>
      </c>
      <c r="AB1097" s="1">
        <v>0</v>
      </c>
      <c r="AC1097" s="1">
        <v>0</v>
      </c>
      <c r="AD1097" s="1">
        <v>1</v>
      </c>
      <c r="AE1097" s="1">
        <v>0</v>
      </c>
      <c r="AF1097" s="1">
        <v>0</v>
      </c>
      <c r="AG1097" s="1">
        <v>0</v>
      </c>
      <c r="AH1097" s="1">
        <v>1</v>
      </c>
      <c r="AI1097" s="1">
        <v>0</v>
      </c>
      <c r="AJ1097" s="1">
        <v>0</v>
      </c>
      <c r="AK1097" s="1">
        <v>1406</v>
      </c>
      <c r="AL1097" s="1">
        <v>1238</v>
      </c>
      <c r="AM1097" s="1">
        <v>2</v>
      </c>
    </row>
    <row r="1098" spans="1:39" x14ac:dyDescent="0.25">
      <c r="A1098" s="4" t="s">
        <v>1119</v>
      </c>
      <c r="B1098" s="1">
        <v>1</v>
      </c>
      <c r="C1098" s="1">
        <v>0</v>
      </c>
      <c r="D1098" s="1">
        <v>10</v>
      </c>
      <c r="E1098" s="1">
        <v>16</v>
      </c>
      <c r="F1098" s="1">
        <v>2</v>
      </c>
      <c r="G1098" s="1">
        <v>18</v>
      </c>
      <c r="H1098" s="1">
        <v>3</v>
      </c>
      <c r="I1098" s="1">
        <v>0</v>
      </c>
      <c r="J1098" s="1">
        <v>24</v>
      </c>
      <c r="K1098" s="1">
        <v>1</v>
      </c>
      <c r="L1098" s="1">
        <v>1</v>
      </c>
      <c r="M1098" s="1">
        <v>1</v>
      </c>
      <c r="N1098" s="1">
        <v>2</v>
      </c>
      <c r="O1098" s="1">
        <v>8</v>
      </c>
      <c r="P1098" s="1">
        <v>1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3</v>
      </c>
      <c r="W1098" s="1">
        <v>11</v>
      </c>
      <c r="X1098" s="1">
        <v>1</v>
      </c>
      <c r="Y1098" s="3">
        <v>37</v>
      </c>
      <c r="Z1098" s="1">
        <v>2415</v>
      </c>
      <c r="AA1098" s="1">
        <v>0</v>
      </c>
      <c r="AB1098" s="1">
        <v>1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1</v>
      </c>
      <c r="AK1098" s="1">
        <v>39</v>
      </c>
      <c r="AL1098" s="1">
        <v>15</v>
      </c>
      <c r="AM1098" s="1">
        <v>1</v>
      </c>
    </row>
    <row r="1099" spans="1:39" x14ac:dyDescent="0.25">
      <c r="A1099" s="4" t="s">
        <v>1120</v>
      </c>
      <c r="B1099" s="1">
        <v>0</v>
      </c>
      <c r="C1099" s="1">
        <v>0</v>
      </c>
      <c r="D1099" s="1">
        <v>24</v>
      </c>
      <c r="E1099" s="1">
        <v>88</v>
      </c>
      <c r="F1099" s="1">
        <v>39</v>
      </c>
      <c r="G1099" s="1">
        <v>54</v>
      </c>
      <c r="H1099" s="1">
        <v>64</v>
      </c>
      <c r="I1099" s="1">
        <v>28</v>
      </c>
      <c r="J1099" s="1">
        <v>153</v>
      </c>
      <c r="K1099" s="1">
        <v>1</v>
      </c>
      <c r="L1099" s="1">
        <v>3</v>
      </c>
      <c r="M1099" s="1">
        <v>5</v>
      </c>
      <c r="N1099" s="1">
        <v>3</v>
      </c>
      <c r="O1099" s="1">
        <v>6</v>
      </c>
      <c r="P1099" s="1">
        <v>1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3</v>
      </c>
      <c r="W1099" s="1">
        <v>11</v>
      </c>
      <c r="X1099" s="1">
        <v>1</v>
      </c>
      <c r="Y1099" s="3">
        <v>37</v>
      </c>
      <c r="Z1099" s="1">
        <v>2441</v>
      </c>
      <c r="AA1099" s="1">
        <v>0</v>
      </c>
      <c r="AB1099" s="1">
        <v>1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1</v>
      </c>
      <c r="AJ1099" s="1">
        <v>0</v>
      </c>
      <c r="AK1099" s="1">
        <v>273</v>
      </c>
      <c r="AL1099" s="1">
        <v>120</v>
      </c>
      <c r="AM1099" s="1">
        <v>1</v>
      </c>
    </row>
    <row r="1100" spans="1:39" x14ac:dyDescent="0.25">
      <c r="A1100" s="4" t="s">
        <v>1121</v>
      </c>
      <c r="B1100" s="1">
        <v>0</v>
      </c>
      <c r="C1100" s="1">
        <v>0</v>
      </c>
      <c r="D1100" s="1">
        <v>47</v>
      </c>
      <c r="E1100" s="1">
        <v>2</v>
      </c>
      <c r="F1100" s="1">
        <v>23</v>
      </c>
      <c r="G1100" s="1">
        <v>11</v>
      </c>
      <c r="H1100" s="1">
        <v>8</v>
      </c>
      <c r="I1100" s="1">
        <v>6</v>
      </c>
      <c r="J1100" s="1">
        <v>46</v>
      </c>
      <c r="K1100" s="1">
        <v>1</v>
      </c>
      <c r="L1100" s="1">
        <v>2</v>
      </c>
      <c r="M1100" s="1">
        <v>1</v>
      </c>
      <c r="N1100" s="1">
        <v>2</v>
      </c>
      <c r="O1100" s="1">
        <v>8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3</v>
      </c>
      <c r="W1100" s="1">
        <v>11</v>
      </c>
      <c r="X1100" s="1">
        <v>0</v>
      </c>
      <c r="Y1100" s="3">
        <v>54</v>
      </c>
      <c r="Z1100" s="1">
        <v>2688</v>
      </c>
      <c r="AA1100" s="1">
        <v>0</v>
      </c>
      <c r="AB1100" s="1">
        <v>0</v>
      </c>
      <c r="AC1100" s="1">
        <v>0</v>
      </c>
      <c r="AD1100" s="1">
        <v>1</v>
      </c>
      <c r="AE1100" s="1">
        <v>0</v>
      </c>
      <c r="AF1100" s="1">
        <v>0</v>
      </c>
      <c r="AG1100" s="1">
        <v>1</v>
      </c>
      <c r="AH1100" s="1">
        <v>0</v>
      </c>
      <c r="AI1100" s="1">
        <v>0</v>
      </c>
      <c r="AJ1100" s="1">
        <v>0</v>
      </c>
      <c r="AK1100" s="1">
        <v>50</v>
      </c>
      <c r="AL1100" s="1">
        <v>4</v>
      </c>
      <c r="AM1100" s="1">
        <v>0</v>
      </c>
    </row>
    <row r="1101" spans="1:39" x14ac:dyDescent="0.25">
      <c r="A1101" s="4" t="s">
        <v>384</v>
      </c>
      <c r="B1101" s="1">
        <v>0</v>
      </c>
      <c r="C1101" s="1">
        <v>1</v>
      </c>
      <c r="D1101" s="1">
        <v>98</v>
      </c>
      <c r="E1101" s="1">
        <v>508</v>
      </c>
      <c r="F1101" s="1">
        <v>11</v>
      </c>
      <c r="G1101" s="1">
        <v>59</v>
      </c>
      <c r="H1101" s="1">
        <v>23</v>
      </c>
      <c r="I1101" s="1">
        <v>5</v>
      </c>
      <c r="J1101" s="1">
        <v>29</v>
      </c>
      <c r="K1101" s="1">
        <v>5</v>
      </c>
      <c r="L1101" s="1">
        <v>11</v>
      </c>
      <c r="M1101" s="1">
        <v>1</v>
      </c>
      <c r="N1101" s="1">
        <v>6</v>
      </c>
      <c r="O1101" s="1">
        <v>9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3</v>
      </c>
      <c r="W1101" s="1">
        <v>11</v>
      </c>
      <c r="X1101" s="1">
        <v>0</v>
      </c>
      <c r="Y1101" s="3">
        <v>42</v>
      </c>
      <c r="Z1101" s="1">
        <v>2449</v>
      </c>
      <c r="AA1101" s="1">
        <v>0</v>
      </c>
      <c r="AB1101" s="1">
        <v>1</v>
      </c>
      <c r="AC1101" s="1">
        <v>0</v>
      </c>
      <c r="AD1101" s="1">
        <v>0</v>
      </c>
      <c r="AE1101" s="1">
        <v>0</v>
      </c>
      <c r="AF1101" s="1">
        <v>1</v>
      </c>
      <c r="AG1101" s="1">
        <v>0</v>
      </c>
      <c r="AH1101" s="1">
        <v>0</v>
      </c>
      <c r="AI1101" s="1">
        <v>0</v>
      </c>
      <c r="AJ1101" s="1">
        <v>0</v>
      </c>
      <c r="AK1101" s="1">
        <v>606</v>
      </c>
      <c r="AL1101" s="1">
        <v>577</v>
      </c>
      <c r="AM1101" s="1">
        <v>0</v>
      </c>
    </row>
    <row r="1102" spans="1:39" x14ac:dyDescent="0.25">
      <c r="A1102" s="4" t="s">
        <v>1122</v>
      </c>
      <c r="B1102" s="1">
        <v>0</v>
      </c>
      <c r="C1102" s="1">
        <v>1</v>
      </c>
      <c r="D1102" s="1">
        <v>4</v>
      </c>
      <c r="E1102" s="1">
        <v>381</v>
      </c>
      <c r="F1102" s="1">
        <v>28</v>
      </c>
      <c r="G1102" s="1">
        <v>215</v>
      </c>
      <c r="H1102" s="1">
        <v>84</v>
      </c>
      <c r="I1102" s="1">
        <v>28</v>
      </c>
      <c r="J1102" s="1">
        <v>21</v>
      </c>
      <c r="K1102" s="1">
        <v>2</v>
      </c>
      <c r="L1102" s="1">
        <v>6</v>
      </c>
      <c r="M1102" s="1">
        <v>5</v>
      </c>
      <c r="N1102" s="1">
        <v>9</v>
      </c>
      <c r="O1102" s="1">
        <v>3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3</v>
      </c>
      <c r="W1102" s="1">
        <v>11</v>
      </c>
      <c r="X1102" s="1">
        <v>0</v>
      </c>
      <c r="Y1102" s="3">
        <v>52</v>
      </c>
      <c r="Z1102" s="1">
        <v>2425</v>
      </c>
      <c r="AA1102" s="1">
        <v>0</v>
      </c>
      <c r="AB1102" s="1">
        <v>0</v>
      </c>
      <c r="AC1102" s="1">
        <v>1</v>
      </c>
      <c r="AD1102" s="1">
        <v>0</v>
      </c>
      <c r="AE1102" s="1">
        <v>0</v>
      </c>
      <c r="AF1102" s="1">
        <v>0</v>
      </c>
      <c r="AG1102" s="1">
        <v>0</v>
      </c>
      <c r="AH1102" s="1">
        <v>1</v>
      </c>
      <c r="AI1102" s="1">
        <v>0</v>
      </c>
      <c r="AJ1102" s="1">
        <v>0</v>
      </c>
      <c r="AK1102" s="1">
        <v>736</v>
      </c>
      <c r="AL1102" s="1">
        <v>715</v>
      </c>
      <c r="AM1102" s="1">
        <v>0</v>
      </c>
    </row>
    <row r="1103" spans="1:39" x14ac:dyDescent="0.25">
      <c r="A1103" s="4" t="s">
        <v>1123</v>
      </c>
      <c r="B1103" s="1">
        <v>1</v>
      </c>
      <c r="C1103" s="1">
        <v>0</v>
      </c>
      <c r="D1103" s="1">
        <v>15</v>
      </c>
      <c r="E1103" s="1">
        <v>74</v>
      </c>
      <c r="F1103" s="1">
        <v>0</v>
      </c>
      <c r="G1103" s="1">
        <v>42</v>
      </c>
      <c r="H1103" s="1">
        <v>2</v>
      </c>
      <c r="I1103" s="1">
        <v>1</v>
      </c>
      <c r="J1103" s="1">
        <v>6</v>
      </c>
      <c r="K1103" s="1">
        <v>2</v>
      </c>
      <c r="L1103" s="1">
        <v>2</v>
      </c>
      <c r="M1103" s="1">
        <v>1</v>
      </c>
      <c r="N1103" s="1">
        <v>4</v>
      </c>
      <c r="O1103" s="1">
        <v>7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3</v>
      </c>
      <c r="W1103" s="1">
        <v>11</v>
      </c>
      <c r="X1103" s="1">
        <v>0</v>
      </c>
      <c r="Y1103" s="3">
        <v>41</v>
      </c>
      <c r="Z1103" s="1">
        <v>2743</v>
      </c>
      <c r="AA1103" s="1">
        <v>0</v>
      </c>
      <c r="AB1103" s="1">
        <v>1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1</v>
      </c>
      <c r="AK1103" s="1">
        <v>119</v>
      </c>
      <c r="AL1103" s="1">
        <v>113</v>
      </c>
      <c r="AM1103" s="1">
        <v>0</v>
      </c>
    </row>
    <row r="1104" spans="1:39" x14ac:dyDescent="0.25">
      <c r="A1104" s="4" t="s">
        <v>1124</v>
      </c>
      <c r="B1104" s="1">
        <v>1</v>
      </c>
      <c r="C1104" s="1">
        <v>1</v>
      </c>
      <c r="D1104" s="1">
        <v>67</v>
      </c>
      <c r="E1104" s="1">
        <v>146</v>
      </c>
      <c r="F1104" s="1">
        <v>0</v>
      </c>
      <c r="G1104" s="1">
        <v>93</v>
      </c>
      <c r="H1104" s="1">
        <v>7</v>
      </c>
      <c r="I1104" s="1">
        <v>13</v>
      </c>
      <c r="J1104" s="1">
        <v>73</v>
      </c>
      <c r="K1104" s="1">
        <v>5</v>
      </c>
      <c r="L1104" s="1">
        <v>4</v>
      </c>
      <c r="M1104" s="1">
        <v>2</v>
      </c>
      <c r="N1104" s="1">
        <v>5</v>
      </c>
      <c r="O1104" s="1">
        <v>7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3</v>
      </c>
      <c r="W1104" s="1">
        <v>11</v>
      </c>
      <c r="X1104" s="1">
        <v>0</v>
      </c>
      <c r="Y1104" s="3">
        <v>47</v>
      </c>
      <c r="Z1104" s="1">
        <v>2567</v>
      </c>
      <c r="AA1104" s="1">
        <v>1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1</v>
      </c>
      <c r="AJ1104" s="1">
        <v>0</v>
      </c>
      <c r="AK1104" s="1">
        <v>259</v>
      </c>
      <c r="AL1104" s="1">
        <v>186</v>
      </c>
      <c r="AM1104" s="1">
        <v>0</v>
      </c>
    </row>
    <row r="1105" spans="1:39" x14ac:dyDescent="0.25">
      <c r="A1105" s="4" t="s">
        <v>1125</v>
      </c>
      <c r="B1105" s="1">
        <v>1</v>
      </c>
      <c r="C1105" s="1">
        <v>0</v>
      </c>
      <c r="D1105" s="1">
        <v>32</v>
      </c>
      <c r="E1105" s="1">
        <v>23</v>
      </c>
      <c r="F1105" s="1">
        <v>17</v>
      </c>
      <c r="G1105" s="1">
        <v>23</v>
      </c>
      <c r="H1105" s="1">
        <v>43</v>
      </c>
      <c r="I1105" s="1">
        <v>20</v>
      </c>
      <c r="J1105" s="1">
        <v>9</v>
      </c>
      <c r="K1105" s="1">
        <v>1</v>
      </c>
      <c r="L1105" s="1">
        <v>2</v>
      </c>
      <c r="M1105" s="1">
        <v>1</v>
      </c>
      <c r="N1105" s="1">
        <v>4</v>
      </c>
      <c r="O1105" s="1">
        <v>3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3</v>
      </c>
      <c r="W1105" s="1">
        <v>11</v>
      </c>
      <c r="X1105" s="1">
        <v>0</v>
      </c>
      <c r="Y1105" s="3">
        <v>41</v>
      </c>
      <c r="Z1105" s="1">
        <v>2346</v>
      </c>
      <c r="AA1105" s="1">
        <v>0</v>
      </c>
      <c r="AB1105" s="1">
        <v>0</v>
      </c>
      <c r="AC1105" s="1">
        <v>1</v>
      </c>
      <c r="AD1105" s="1">
        <v>0</v>
      </c>
      <c r="AE1105" s="1">
        <v>0</v>
      </c>
      <c r="AF1105" s="1">
        <v>0</v>
      </c>
      <c r="AG1105" s="1">
        <v>0</v>
      </c>
      <c r="AH1105" s="1">
        <v>1</v>
      </c>
      <c r="AI1105" s="1">
        <v>0</v>
      </c>
      <c r="AJ1105" s="1">
        <v>0</v>
      </c>
      <c r="AK1105" s="1">
        <v>126</v>
      </c>
      <c r="AL1105" s="1">
        <v>117</v>
      </c>
      <c r="AM1105" s="1">
        <v>0</v>
      </c>
    </row>
    <row r="1106" spans="1:39" x14ac:dyDescent="0.25">
      <c r="A1106" s="4" t="s">
        <v>700</v>
      </c>
      <c r="B1106" s="1">
        <v>0</v>
      </c>
      <c r="C1106" s="1">
        <v>1</v>
      </c>
      <c r="D1106" s="1">
        <v>40</v>
      </c>
      <c r="E1106" s="1">
        <v>110</v>
      </c>
      <c r="F1106" s="1">
        <v>5</v>
      </c>
      <c r="G1106" s="1">
        <v>137</v>
      </c>
      <c r="H1106" s="1">
        <v>26</v>
      </c>
      <c r="I1106" s="1">
        <v>23</v>
      </c>
      <c r="J1106" s="1">
        <v>29</v>
      </c>
      <c r="K1106" s="1">
        <v>2</v>
      </c>
      <c r="L1106" s="1">
        <v>6</v>
      </c>
      <c r="M1106" s="1">
        <v>1</v>
      </c>
      <c r="N1106" s="1">
        <v>5</v>
      </c>
      <c r="O1106" s="1">
        <v>7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3</v>
      </c>
      <c r="W1106" s="1">
        <v>11</v>
      </c>
      <c r="X1106" s="1">
        <v>0</v>
      </c>
      <c r="Y1106" s="3">
        <v>66</v>
      </c>
      <c r="Z1106" s="1">
        <v>2747</v>
      </c>
      <c r="AA1106" s="1">
        <v>0</v>
      </c>
      <c r="AB1106" s="1">
        <v>1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1</v>
      </c>
      <c r="AI1106" s="1">
        <v>0</v>
      </c>
      <c r="AJ1106" s="1">
        <v>0</v>
      </c>
      <c r="AK1106" s="1">
        <v>301</v>
      </c>
      <c r="AL1106" s="1">
        <v>272</v>
      </c>
      <c r="AM1106" s="1">
        <v>0</v>
      </c>
    </row>
    <row r="1107" spans="1:39" x14ac:dyDescent="0.25">
      <c r="A1107" s="4" t="s">
        <v>1126</v>
      </c>
      <c r="B1107" s="1">
        <v>1</v>
      </c>
      <c r="C1107" s="1">
        <v>1</v>
      </c>
      <c r="D1107" s="1">
        <v>54</v>
      </c>
      <c r="E1107" s="1">
        <v>165</v>
      </c>
      <c r="F1107" s="1">
        <v>3</v>
      </c>
      <c r="G1107" s="1">
        <v>147</v>
      </c>
      <c r="H1107" s="1">
        <v>4</v>
      </c>
      <c r="I1107" s="1">
        <v>24</v>
      </c>
      <c r="J1107" s="1">
        <v>41</v>
      </c>
      <c r="K1107" s="1">
        <v>7</v>
      </c>
      <c r="L1107" s="1">
        <v>6</v>
      </c>
      <c r="M1107" s="1">
        <v>2</v>
      </c>
      <c r="N1107" s="1">
        <v>5</v>
      </c>
      <c r="O1107" s="1">
        <v>8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3</v>
      </c>
      <c r="W1107" s="1">
        <v>11</v>
      </c>
      <c r="X1107" s="1">
        <v>1</v>
      </c>
      <c r="Y1107" s="3">
        <v>58</v>
      </c>
      <c r="Z1107" s="1">
        <v>2717</v>
      </c>
      <c r="AA1107" s="1">
        <v>1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1</v>
      </c>
      <c r="AI1107" s="1">
        <v>0</v>
      </c>
      <c r="AJ1107" s="1">
        <v>0</v>
      </c>
      <c r="AK1107" s="1">
        <v>343</v>
      </c>
      <c r="AL1107" s="1">
        <v>302</v>
      </c>
      <c r="AM1107" s="1">
        <v>0</v>
      </c>
    </row>
    <row r="1108" spans="1:39" x14ac:dyDescent="0.25">
      <c r="A1108" s="4" t="s">
        <v>1127</v>
      </c>
      <c r="B1108" s="1">
        <v>1</v>
      </c>
      <c r="C1108" s="1">
        <v>1</v>
      </c>
      <c r="D1108" s="1">
        <v>78</v>
      </c>
      <c r="E1108" s="1">
        <v>957</v>
      </c>
      <c r="F1108" s="1">
        <v>47</v>
      </c>
      <c r="G1108" s="1">
        <v>494</v>
      </c>
      <c r="H1108" s="1">
        <v>82</v>
      </c>
      <c r="I1108" s="1">
        <v>47</v>
      </c>
      <c r="J1108" s="1">
        <v>95</v>
      </c>
      <c r="K1108" s="1">
        <v>4</v>
      </c>
      <c r="L1108" s="1">
        <v>5</v>
      </c>
      <c r="M1108" s="1">
        <v>3</v>
      </c>
      <c r="N1108" s="1">
        <v>6</v>
      </c>
      <c r="O1108" s="1">
        <v>8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3</v>
      </c>
      <c r="W1108" s="1">
        <v>11</v>
      </c>
      <c r="X1108" s="1">
        <v>0</v>
      </c>
      <c r="Y1108" s="3">
        <v>54</v>
      </c>
      <c r="Z1108" s="1">
        <v>2849</v>
      </c>
      <c r="AA1108" s="1">
        <v>0</v>
      </c>
      <c r="AB1108" s="1">
        <v>0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1</v>
      </c>
      <c r="AI1108" s="1">
        <v>0</v>
      </c>
      <c r="AJ1108" s="1">
        <v>0</v>
      </c>
      <c r="AK1108" s="1">
        <v>1627</v>
      </c>
      <c r="AL1108" s="1">
        <v>1532</v>
      </c>
      <c r="AM1108" s="1">
        <v>0</v>
      </c>
    </row>
    <row r="1109" spans="1:39" x14ac:dyDescent="0.25">
      <c r="A1109" s="4" t="s">
        <v>1128</v>
      </c>
      <c r="B1109" s="1">
        <v>2</v>
      </c>
      <c r="C1109" s="1">
        <v>1</v>
      </c>
      <c r="D1109" s="1">
        <v>94</v>
      </c>
      <c r="E1109" s="1">
        <v>41</v>
      </c>
      <c r="F1109" s="1">
        <v>0</v>
      </c>
      <c r="G1109" s="1">
        <v>17</v>
      </c>
      <c r="H1109" s="1">
        <v>3</v>
      </c>
      <c r="I1109" s="1">
        <v>1</v>
      </c>
      <c r="J1109" s="1">
        <v>16</v>
      </c>
      <c r="K1109" s="1">
        <v>2</v>
      </c>
      <c r="L1109" s="1">
        <v>1</v>
      </c>
      <c r="M1109" s="1">
        <v>1</v>
      </c>
      <c r="N1109" s="1">
        <v>3</v>
      </c>
      <c r="O1109" s="1">
        <v>3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3</v>
      </c>
      <c r="W1109" s="1">
        <v>11</v>
      </c>
      <c r="X1109" s="1">
        <v>0</v>
      </c>
      <c r="Y1109" s="3">
        <v>43</v>
      </c>
      <c r="Z1109" s="1">
        <v>2225</v>
      </c>
      <c r="AA1109" s="1">
        <v>0</v>
      </c>
      <c r="AB1109" s="1">
        <v>0</v>
      </c>
      <c r="AC1109" s="1">
        <v>0</v>
      </c>
      <c r="AD1109" s="1">
        <v>1</v>
      </c>
      <c r="AE1109" s="1">
        <v>0</v>
      </c>
      <c r="AF1109" s="1">
        <v>0</v>
      </c>
      <c r="AG1109" s="1">
        <v>0</v>
      </c>
      <c r="AH1109" s="1">
        <v>1</v>
      </c>
      <c r="AI1109" s="1">
        <v>0</v>
      </c>
      <c r="AJ1109" s="1">
        <v>0</v>
      </c>
      <c r="AK1109" s="1">
        <v>62</v>
      </c>
      <c r="AL1109" s="1">
        <v>46</v>
      </c>
      <c r="AM1109" s="1">
        <v>0</v>
      </c>
    </row>
    <row r="1110" spans="1:39" x14ac:dyDescent="0.25">
      <c r="A1110" s="4" t="s">
        <v>1129</v>
      </c>
      <c r="B1110" s="1">
        <v>0</v>
      </c>
      <c r="C1110" s="1">
        <v>0</v>
      </c>
      <c r="D1110" s="1">
        <v>51</v>
      </c>
      <c r="E1110" s="1">
        <v>1</v>
      </c>
      <c r="F1110" s="1">
        <v>3</v>
      </c>
      <c r="G1110" s="1">
        <v>4</v>
      </c>
      <c r="H1110" s="1">
        <v>2</v>
      </c>
      <c r="I1110" s="1">
        <v>3</v>
      </c>
      <c r="J1110" s="1">
        <v>11</v>
      </c>
      <c r="K1110" s="1">
        <v>1</v>
      </c>
      <c r="L1110" s="1">
        <v>0</v>
      </c>
      <c r="M1110" s="1">
        <v>0</v>
      </c>
      <c r="N1110" s="1">
        <v>3</v>
      </c>
      <c r="O1110" s="1">
        <v>4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3</v>
      </c>
      <c r="W1110" s="1">
        <v>11</v>
      </c>
      <c r="X1110" s="1">
        <v>0</v>
      </c>
      <c r="Y1110" s="3">
        <v>35</v>
      </c>
      <c r="Z1110" s="1">
        <v>2692</v>
      </c>
      <c r="AA1110" s="1">
        <v>0</v>
      </c>
      <c r="AB1110" s="1">
        <v>0</v>
      </c>
      <c r="AC1110" s="1">
        <v>1</v>
      </c>
      <c r="AD1110" s="1">
        <v>0</v>
      </c>
      <c r="AE1110" s="1">
        <v>0</v>
      </c>
      <c r="AF1110" s="1">
        <v>0</v>
      </c>
      <c r="AG1110" s="1">
        <v>1</v>
      </c>
      <c r="AH1110" s="1">
        <v>0</v>
      </c>
      <c r="AI1110" s="1">
        <v>0</v>
      </c>
      <c r="AJ1110" s="1">
        <v>0</v>
      </c>
      <c r="AK1110" s="1">
        <v>13</v>
      </c>
      <c r="AL1110" s="1">
        <v>2</v>
      </c>
      <c r="AM1110" s="1">
        <v>0</v>
      </c>
    </row>
    <row r="1111" spans="1:39" x14ac:dyDescent="0.25">
      <c r="A1111" s="4" t="s">
        <v>1130</v>
      </c>
      <c r="B1111" s="1">
        <v>0</v>
      </c>
      <c r="C1111" s="1">
        <v>0</v>
      </c>
      <c r="D1111" s="1">
        <v>42</v>
      </c>
      <c r="E1111" s="1">
        <v>176</v>
      </c>
      <c r="F1111" s="1">
        <v>29</v>
      </c>
      <c r="G1111" s="1">
        <v>818</v>
      </c>
      <c r="H1111" s="1">
        <v>0</v>
      </c>
      <c r="I1111" s="1">
        <v>33</v>
      </c>
      <c r="J1111" s="1">
        <v>112</v>
      </c>
      <c r="K1111" s="1">
        <v>1</v>
      </c>
      <c r="L1111" s="1">
        <v>7</v>
      </c>
      <c r="M1111" s="1">
        <v>6</v>
      </c>
      <c r="N1111" s="1">
        <v>11</v>
      </c>
      <c r="O1111" s="1">
        <v>4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3</v>
      </c>
      <c r="W1111" s="1">
        <v>11</v>
      </c>
      <c r="X1111" s="1">
        <v>1</v>
      </c>
      <c r="Y1111" s="3">
        <v>68</v>
      </c>
      <c r="Z1111" s="1">
        <v>2350</v>
      </c>
      <c r="AA1111" s="1">
        <v>1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 s="1">
        <v>0</v>
      </c>
      <c r="AH1111" s="1">
        <v>0</v>
      </c>
      <c r="AI1111" s="1">
        <v>0</v>
      </c>
      <c r="AJ1111" s="1">
        <v>0</v>
      </c>
      <c r="AK1111" s="1">
        <v>1056</v>
      </c>
      <c r="AL1111" s="1">
        <v>944</v>
      </c>
      <c r="AM1111" s="1">
        <v>0</v>
      </c>
    </row>
    <row r="1112" spans="1:39" x14ac:dyDescent="0.25">
      <c r="A1112" s="4" t="s">
        <v>1131</v>
      </c>
      <c r="B1112" s="1">
        <v>0</v>
      </c>
      <c r="C1112" s="1">
        <v>1</v>
      </c>
      <c r="D1112" s="1">
        <v>67</v>
      </c>
      <c r="E1112" s="1">
        <v>815</v>
      </c>
      <c r="F1112" s="1">
        <v>8</v>
      </c>
      <c r="G1112" s="1">
        <v>53</v>
      </c>
      <c r="H1112" s="1">
        <v>11</v>
      </c>
      <c r="I1112" s="1">
        <v>0</v>
      </c>
      <c r="J1112" s="1">
        <v>70</v>
      </c>
      <c r="K1112" s="1">
        <v>4</v>
      </c>
      <c r="L1112" s="1">
        <v>2</v>
      </c>
      <c r="M1112" s="1">
        <v>2</v>
      </c>
      <c r="N1112" s="1">
        <v>9</v>
      </c>
      <c r="O1112" s="1">
        <v>7</v>
      </c>
      <c r="P1112" s="1">
        <v>0</v>
      </c>
      <c r="Q1112" s="1">
        <v>1</v>
      </c>
      <c r="R1112" s="1">
        <v>0</v>
      </c>
      <c r="S1112" s="1">
        <v>0</v>
      </c>
      <c r="T1112" s="1">
        <v>0</v>
      </c>
      <c r="U1112" s="1">
        <v>0</v>
      </c>
      <c r="V1112" s="1">
        <v>3</v>
      </c>
      <c r="W1112" s="1">
        <v>11</v>
      </c>
      <c r="X1112" s="1">
        <v>0</v>
      </c>
      <c r="Y1112" s="3">
        <v>69</v>
      </c>
      <c r="Z1112" s="1">
        <v>2689</v>
      </c>
      <c r="AA1112" s="1">
        <v>0</v>
      </c>
      <c r="AB1112" s="1">
        <v>1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1</v>
      </c>
      <c r="AJ1112" s="1">
        <v>0</v>
      </c>
      <c r="AK1112" s="1">
        <v>887</v>
      </c>
      <c r="AL1112" s="1">
        <v>817</v>
      </c>
      <c r="AM1112" s="1">
        <v>1</v>
      </c>
    </row>
    <row r="1113" spans="1:39" x14ac:dyDescent="0.25">
      <c r="A1113" s="4" t="s">
        <v>1132</v>
      </c>
      <c r="B1113" s="1">
        <v>1</v>
      </c>
      <c r="C1113" s="1">
        <v>1</v>
      </c>
      <c r="D1113" s="1">
        <v>87</v>
      </c>
      <c r="E1113" s="1">
        <v>6</v>
      </c>
      <c r="F1113" s="1">
        <v>1</v>
      </c>
      <c r="G1113" s="1">
        <v>2</v>
      </c>
      <c r="H1113" s="1">
        <v>2</v>
      </c>
      <c r="I1113" s="1">
        <v>0</v>
      </c>
      <c r="J1113" s="1">
        <v>4</v>
      </c>
      <c r="K1113" s="1">
        <v>1</v>
      </c>
      <c r="L1113" s="1">
        <v>1</v>
      </c>
      <c r="M1113" s="1">
        <v>0</v>
      </c>
      <c r="N1113" s="1">
        <v>2</v>
      </c>
      <c r="O1113" s="1">
        <v>7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3</v>
      </c>
      <c r="W1113" s="1">
        <v>11</v>
      </c>
      <c r="X1113" s="1">
        <v>0</v>
      </c>
      <c r="Y1113" s="3">
        <v>53</v>
      </c>
      <c r="Z1113" s="1">
        <v>2421</v>
      </c>
      <c r="AA1113" s="1">
        <v>0</v>
      </c>
      <c r="AB1113" s="1">
        <v>0</v>
      </c>
      <c r="AC1113" s="1">
        <v>1</v>
      </c>
      <c r="AD1113" s="1">
        <v>0</v>
      </c>
      <c r="AE1113" s="1">
        <v>0</v>
      </c>
      <c r="AF1113" s="1">
        <v>0</v>
      </c>
      <c r="AG1113" s="1">
        <v>0</v>
      </c>
      <c r="AH1113" s="1">
        <v>1</v>
      </c>
      <c r="AI1113" s="1">
        <v>0</v>
      </c>
      <c r="AJ1113" s="1">
        <v>0</v>
      </c>
      <c r="AK1113" s="1">
        <v>11</v>
      </c>
      <c r="AL1113" s="1">
        <v>7</v>
      </c>
      <c r="AM1113" s="1">
        <v>0</v>
      </c>
    </row>
    <row r="1114" spans="1:39" x14ac:dyDescent="0.25">
      <c r="A1114" s="4" t="s">
        <v>1133</v>
      </c>
      <c r="B1114" s="1">
        <v>1</v>
      </c>
      <c r="C1114" s="1">
        <v>0</v>
      </c>
      <c r="D1114" s="1">
        <v>29</v>
      </c>
      <c r="E1114" s="1">
        <v>8</v>
      </c>
      <c r="F1114" s="1">
        <v>4</v>
      </c>
      <c r="G1114" s="1">
        <v>20</v>
      </c>
      <c r="H1114" s="1">
        <v>6</v>
      </c>
      <c r="I1114" s="1">
        <v>3</v>
      </c>
      <c r="J1114" s="1">
        <v>16</v>
      </c>
      <c r="K1114" s="1">
        <v>1</v>
      </c>
      <c r="L1114" s="1">
        <v>1</v>
      </c>
      <c r="M1114" s="1">
        <v>0</v>
      </c>
      <c r="N1114" s="1">
        <v>3</v>
      </c>
      <c r="O1114" s="1">
        <v>5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3</v>
      </c>
      <c r="W1114" s="1">
        <v>11</v>
      </c>
      <c r="X1114" s="1">
        <v>0</v>
      </c>
      <c r="Y1114" s="3">
        <v>42</v>
      </c>
      <c r="Z1114" s="1">
        <v>2181</v>
      </c>
      <c r="AA1114" s="1">
        <v>0</v>
      </c>
      <c r="AB1114" s="1">
        <v>1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1</v>
      </c>
      <c r="AI1114" s="1">
        <v>0</v>
      </c>
      <c r="AJ1114" s="1">
        <v>0</v>
      </c>
      <c r="AK1114" s="1">
        <v>41</v>
      </c>
      <c r="AL1114" s="1">
        <v>25</v>
      </c>
      <c r="AM1114" s="1">
        <v>0</v>
      </c>
    </row>
    <row r="1115" spans="1:39" x14ac:dyDescent="0.25">
      <c r="A1115" s="4" t="s">
        <v>1134</v>
      </c>
      <c r="B1115" s="1">
        <v>0</v>
      </c>
      <c r="C1115" s="1">
        <v>1</v>
      </c>
      <c r="D1115" s="1">
        <v>89</v>
      </c>
      <c r="E1115" s="1">
        <v>717</v>
      </c>
      <c r="F1115" s="1">
        <v>42</v>
      </c>
      <c r="G1115" s="1">
        <v>864</v>
      </c>
      <c r="H1115" s="1">
        <v>219</v>
      </c>
      <c r="I1115" s="1">
        <v>30</v>
      </c>
      <c r="J1115" s="1">
        <v>84</v>
      </c>
      <c r="K1115" s="1">
        <v>2</v>
      </c>
      <c r="L1115" s="1">
        <v>6</v>
      </c>
      <c r="M1115" s="1">
        <v>7</v>
      </c>
      <c r="N1115" s="1">
        <v>9</v>
      </c>
      <c r="O1115" s="1">
        <v>3</v>
      </c>
      <c r="P1115" s="1">
        <v>0</v>
      </c>
      <c r="Q1115" s="1">
        <v>0</v>
      </c>
      <c r="R1115" s="1">
        <v>0</v>
      </c>
      <c r="S1115" s="1">
        <v>1</v>
      </c>
      <c r="T1115" s="1">
        <v>0</v>
      </c>
      <c r="U1115" s="1">
        <v>0</v>
      </c>
      <c r="V1115" s="1">
        <v>3</v>
      </c>
      <c r="W1115" s="1">
        <v>11</v>
      </c>
      <c r="X1115" s="1">
        <v>0</v>
      </c>
      <c r="Y1115" s="3">
        <v>44</v>
      </c>
      <c r="Z1115" s="1">
        <v>2753</v>
      </c>
      <c r="AA1115" s="1">
        <v>0</v>
      </c>
      <c r="AB1115" s="1">
        <v>0</v>
      </c>
      <c r="AC1115" s="1">
        <v>0</v>
      </c>
      <c r="AD1115" s="1">
        <v>1</v>
      </c>
      <c r="AE1115" s="1">
        <v>0</v>
      </c>
      <c r="AF1115" s="1">
        <v>0</v>
      </c>
      <c r="AG1115" s="1">
        <v>0</v>
      </c>
      <c r="AH1115" s="1">
        <v>1</v>
      </c>
      <c r="AI1115" s="1">
        <v>0</v>
      </c>
      <c r="AJ1115" s="1">
        <v>0</v>
      </c>
      <c r="AK1115" s="1">
        <v>1872</v>
      </c>
      <c r="AL1115" s="1">
        <v>1788</v>
      </c>
      <c r="AM1115" s="1">
        <v>1</v>
      </c>
    </row>
    <row r="1116" spans="1:39" x14ac:dyDescent="0.25">
      <c r="A1116" s="4" t="s">
        <v>1135</v>
      </c>
      <c r="B1116" s="1">
        <v>0</v>
      </c>
      <c r="C1116" s="1">
        <v>0</v>
      </c>
      <c r="D1116" s="1">
        <v>74</v>
      </c>
      <c r="E1116" s="1">
        <v>1067</v>
      </c>
      <c r="F1116" s="1">
        <v>138</v>
      </c>
      <c r="G1116" s="1">
        <v>750</v>
      </c>
      <c r="H1116" s="1">
        <v>0</v>
      </c>
      <c r="I1116" s="1">
        <v>19</v>
      </c>
      <c r="J1116" s="1">
        <v>39</v>
      </c>
      <c r="K1116" s="1">
        <v>1</v>
      </c>
      <c r="L1116" s="1">
        <v>7</v>
      </c>
      <c r="M1116" s="1">
        <v>5</v>
      </c>
      <c r="N1116" s="1">
        <v>8</v>
      </c>
      <c r="O1116" s="1">
        <v>4</v>
      </c>
      <c r="P1116" s="1">
        <v>0</v>
      </c>
      <c r="Q1116" s="1">
        <v>1</v>
      </c>
      <c r="R1116" s="1">
        <v>1</v>
      </c>
      <c r="S1116" s="1">
        <v>1</v>
      </c>
      <c r="T1116" s="1">
        <v>0</v>
      </c>
      <c r="U1116" s="1">
        <v>0</v>
      </c>
      <c r="V1116" s="1">
        <v>3</v>
      </c>
      <c r="W1116" s="1">
        <v>11</v>
      </c>
      <c r="X1116" s="1">
        <v>1</v>
      </c>
      <c r="Y1116" s="3">
        <v>35</v>
      </c>
      <c r="Z1116" s="1">
        <v>2402</v>
      </c>
      <c r="AA1116" s="1">
        <v>0</v>
      </c>
      <c r="AB1116" s="1">
        <v>0</v>
      </c>
      <c r="AC1116" s="1">
        <v>1</v>
      </c>
      <c r="AD1116" s="1">
        <v>0</v>
      </c>
      <c r="AE1116" s="1">
        <v>0</v>
      </c>
      <c r="AF1116" s="1">
        <v>0</v>
      </c>
      <c r="AG1116" s="1">
        <v>0</v>
      </c>
      <c r="AH1116" s="1">
        <v>1</v>
      </c>
      <c r="AI1116" s="1">
        <v>0</v>
      </c>
      <c r="AJ1116" s="1">
        <v>0</v>
      </c>
      <c r="AK1116" s="1">
        <v>1974</v>
      </c>
      <c r="AL1116" s="1">
        <v>1935</v>
      </c>
      <c r="AM1116" s="1">
        <v>3</v>
      </c>
    </row>
    <row r="1117" spans="1:39" x14ac:dyDescent="0.25">
      <c r="A1117" s="4" t="s">
        <v>1136</v>
      </c>
      <c r="B1117" s="1">
        <v>1</v>
      </c>
      <c r="C1117" s="1">
        <v>0</v>
      </c>
      <c r="D1117" s="1">
        <v>97</v>
      </c>
      <c r="E1117" s="1">
        <v>166</v>
      </c>
      <c r="F1117" s="1">
        <v>5</v>
      </c>
      <c r="G1117" s="1">
        <v>107</v>
      </c>
      <c r="H1117" s="1">
        <v>11</v>
      </c>
      <c r="I1117" s="1">
        <v>8</v>
      </c>
      <c r="J1117" s="1">
        <v>29</v>
      </c>
      <c r="K1117" s="1">
        <v>2</v>
      </c>
      <c r="L1117" s="1">
        <v>5</v>
      </c>
      <c r="M1117" s="1">
        <v>1</v>
      </c>
      <c r="N1117" s="1">
        <v>6</v>
      </c>
      <c r="O1117" s="1">
        <v>6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3</v>
      </c>
      <c r="W1117" s="1">
        <v>11</v>
      </c>
      <c r="X1117" s="1">
        <v>0</v>
      </c>
      <c r="Y1117" s="3">
        <v>46</v>
      </c>
      <c r="Z1117" s="1">
        <v>2195</v>
      </c>
      <c r="AA1117" s="1">
        <v>0</v>
      </c>
      <c r="AB1117" s="1">
        <v>0</v>
      </c>
      <c r="AC1117" s="1">
        <v>0</v>
      </c>
      <c r="AD1117" s="1">
        <v>1</v>
      </c>
      <c r="AE1117" s="1">
        <v>0</v>
      </c>
      <c r="AF1117" s="1">
        <v>1</v>
      </c>
      <c r="AG1117" s="1">
        <v>0</v>
      </c>
      <c r="AH1117" s="1">
        <v>0</v>
      </c>
      <c r="AI1117" s="1">
        <v>0</v>
      </c>
      <c r="AJ1117" s="1">
        <v>0</v>
      </c>
      <c r="AK1117" s="1">
        <v>297</v>
      </c>
      <c r="AL1117" s="1">
        <v>268</v>
      </c>
      <c r="AM1117" s="1">
        <v>0</v>
      </c>
    </row>
    <row r="1118" spans="1:39" x14ac:dyDescent="0.25">
      <c r="A1118" s="4" t="s">
        <v>1137</v>
      </c>
      <c r="B1118" s="1">
        <v>1</v>
      </c>
      <c r="C1118" s="1">
        <v>1</v>
      </c>
      <c r="D1118" s="1">
        <v>63</v>
      </c>
      <c r="E1118" s="1">
        <v>29</v>
      </c>
      <c r="F1118" s="1">
        <v>4</v>
      </c>
      <c r="G1118" s="1">
        <v>34</v>
      </c>
      <c r="H1118" s="1">
        <v>2</v>
      </c>
      <c r="I1118" s="1">
        <v>4</v>
      </c>
      <c r="J1118" s="1">
        <v>4</v>
      </c>
      <c r="K1118" s="1">
        <v>3</v>
      </c>
      <c r="L1118" s="1">
        <v>3</v>
      </c>
      <c r="M1118" s="1">
        <v>0</v>
      </c>
      <c r="N1118" s="1">
        <v>3</v>
      </c>
      <c r="O1118" s="1">
        <v>9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3</v>
      </c>
      <c r="W1118" s="1">
        <v>11</v>
      </c>
      <c r="X1118" s="1">
        <v>0</v>
      </c>
      <c r="Y1118" s="3">
        <v>52</v>
      </c>
      <c r="Z1118" s="1">
        <v>2852</v>
      </c>
      <c r="AA1118" s="1">
        <v>0</v>
      </c>
      <c r="AB1118" s="1">
        <v>1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1</v>
      </c>
      <c r="AK1118" s="1">
        <v>73</v>
      </c>
      <c r="AL1118" s="1">
        <v>69</v>
      </c>
      <c r="AM1118" s="1">
        <v>0</v>
      </c>
    </row>
    <row r="1119" spans="1:39" x14ac:dyDescent="0.25">
      <c r="A1119" s="4" t="s">
        <v>1138</v>
      </c>
      <c r="B1119" s="1">
        <v>0</v>
      </c>
      <c r="C1119" s="1">
        <v>0</v>
      </c>
      <c r="D1119" s="1">
        <v>88</v>
      </c>
      <c r="E1119" s="1">
        <v>714</v>
      </c>
      <c r="F1119" s="1">
        <v>76</v>
      </c>
      <c r="G1119" s="1">
        <v>395</v>
      </c>
      <c r="H1119" s="1">
        <v>116</v>
      </c>
      <c r="I1119" s="1">
        <v>0</v>
      </c>
      <c r="J1119" s="1">
        <v>12</v>
      </c>
      <c r="K1119" s="1">
        <v>1</v>
      </c>
      <c r="L1119" s="1">
        <v>4</v>
      </c>
      <c r="M1119" s="1">
        <v>6</v>
      </c>
      <c r="N1119" s="1">
        <v>9</v>
      </c>
      <c r="O1119" s="1">
        <v>1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3</v>
      </c>
      <c r="W1119" s="1">
        <v>11</v>
      </c>
      <c r="X1119" s="1">
        <v>1</v>
      </c>
      <c r="Y1119" s="3">
        <v>58</v>
      </c>
      <c r="Z1119" s="1">
        <v>2581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1</v>
      </c>
      <c r="AK1119" s="1">
        <v>1301</v>
      </c>
      <c r="AL1119" s="1">
        <v>1289</v>
      </c>
      <c r="AM1119" s="1">
        <v>0</v>
      </c>
    </row>
    <row r="1120" spans="1:39" x14ac:dyDescent="0.25">
      <c r="A1120" s="4" t="s">
        <v>115</v>
      </c>
      <c r="B1120" s="1">
        <v>0</v>
      </c>
      <c r="C1120" s="1">
        <v>0</v>
      </c>
      <c r="D1120" s="1">
        <v>34</v>
      </c>
      <c r="E1120" s="1">
        <v>8</v>
      </c>
      <c r="F1120" s="1">
        <v>4</v>
      </c>
      <c r="G1120" s="1">
        <v>10</v>
      </c>
      <c r="H1120" s="1">
        <v>2</v>
      </c>
      <c r="I1120" s="1">
        <v>2</v>
      </c>
      <c r="J1120" s="1">
        <v>4</v>
      </c>
      <c r="K1120" s="1">
        <v>2</v>
      </c>
      <c r="L1120" s="1">
        <v>3</v>
      </c>
      <c r="M1120" s="1">
        <v>0</v>
      </c>
      <c r="N1120" s="1">
        <v>3</v>
      </c>
      <c r="O1120" s="1">
        <v>5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3</v>
      </c>
      <c r="W1120" s="1">
        <v>11</v>
      </c>
      <c r="X1120" s="1">
        <v>0</v>
      </c>
      <c r="Y1120" s="3">
        <v>31</v>
      </c>
      <c r="Z1120" s="1">
        <v>2197</v>
      </c>
      <c r="AA1120" s="1">
        <v>1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1</v>
      </c>
      <c r="AJ1120" s="1">
        <v>0</v>
      </c>
      <c r="AK1120" s="1">
        <v>26</v>
      </c>
      <c r="AL1120" s="1">
        <v>22</v>
      </c>
      <c r="AM1120" s="1">
        <v>0</v>
      </c>
    </row>
    <row r="1121" spans="1:39" x14ac:dyDescent="0.25">
      <c r="A1121" s="4" t="s">
        <v>1139</v>
      </c>
      <c r="B1121" s="1">
        <v>0</v>
      </c>
      <c r="C1121" s="1">
        <v>1</v>
      </c>
      <c r="D1121" s="1">
        <v>81</v>
      </c>
      <c r="E1121" s="1">
        <v>229</v>
      </c>
      <c r="F1121" s="1">
        <v>5</v>
      </c>
      <c r="G1121" s="1">
        <v>56</v>
      </c>
      <c r="H1121" s="1">
        <v>3</v>
      </c>
      <c r="I1121" s="1">
        <v>2</v>
      </c>
      <c r="J1121" s="1">
        <v>20</v>
      </c>
      <c r="K1121" s="1">
        <v>2</v>
      </c>
      <c r="L1121" s="1">
        <v>6</v>
      </c>
      <c r="M1121" s="1">
        <v>2</v>
      </c>
      <c r="N1121" s="1">
        <v>4</v>
      </c>
      <c r="O1121" s="1">
        <v>7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3</v>
      </c>
      <c r="W1121" s="1">
        <v>11</v>
      </c>
      <c r="X1121" s="1">
        <v>0</v>
      </c>
      <c r="Y1121" s="3">
        <v>59</v>
      </c>
      <c r="Z1121" s="1">
        <v>2671</v>
      </c>
      <c r="AA1121" s="1">
        <v>0</v>
      </c>
      <c r="AB1121" s="1">
        <v>1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1</v>
      </c>
      <c r="AI1121" s="1">
        <v>0</v>
      </c>
      <c r="AJ1121" s="1">
        <v>0</v>
      </c>
      <c r="AK1121" s="1">
        <v>295</v>
      </c>
      <c r="AL1121" s="1">
        <v>275</v>
      </c>
      <c r="AM1121" s="1">
        <v>0</v>
      </c>
    </row>
    <row r="1122" spans="1:39" x14ac:dyDescent="0.25">
      <c r="A1122" s="4" t="s">
        <v>195</v>
      </c>
      <c r="B1122" s="1">
        <v>0</v>
      </c>
      <c r="C1122" s="1">
        <v>1</v>
      </c>
      <c r="D1122" s="1">
        <v>65</v>
      </c>
      <c r="E1122" s="1">
        <v>320</v>
      </c>
      <c r="F1122" s="1">
        <v>48</v>
      </c>
      <c r="G1122" s="1">
        <v>133</v>
      </c>
      <c r="H1122" s="1">
        <v>39</v>
      </c>
      <c r="I1122" s="1">
        <v>72</v>
      </c>
      <c r="J1122" s="1">
        <v>48</v>
      </c>
      <c r="K1122" s="1">
        <v>4</v>
      </c>
      <c r="L1122" s="1">
        <v>6</v>
      </c>
      <c r="M1122" s="1">
        <v>2</v>
      </c>
      <c r="N1122" s="1">
        <v>10</v>
      </c>
      <c r="O1122" s="1">
        <v>4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3</v>
      </c>
      <c r="W1122" s="1">
        <v>11</v>
      </c>
      <c r="X1122" s="1">
        <v>0</v>
      </c>
      <c r="Y1122" s="3">
        <v>67</v>
      </c>
      <c r="Z1122" s="1">
        <v>2533</v>
      </c>
      <c r="AA1122" s="1">
        <v>0</v>
      </c>
      <c r="AB1122" s="1">
        <v>0</v>
      </c>
      <c r="AC1122" s="1">
        <v>0</v>
      </c>
      <c r="AD1122" s="1">
        <v>1</v>
      </c>
      <c r="AE1122" s="1">
        <v>0</v>
      </c>
      <c r="AF1122" s="1">
        <v>0</v>
      </c>
      <c r="AG1122" s="1">
        <v>0</v>
      </c>
      <c r="AH1122" s="1">
        <v>0</v>
      </c>
      <c r="AI1122" s="1">
        <v>1</v>
      </c>
      <c r="AJ1122" s="1">
        <v>0</v>
      </c>
      <c r="AK1122" s="1">
        <v>612</v>
      </c>
      <c r="AL1122" s="1">
        <v>564</v>
      </c>
      <c r="AM1122" s="1">
        <v>0</v>
      </c>
    </row>
    <row r="1123" spans="1:39" x14ac:dyDescent="0.25">
      <c r="A1123" s="4" t="s">
        <v>1140</v>
      </c>
      <c r="B1123" s="1">
        <v>1</v>
      </c>
      <c r="C1123" s="1">
        <v>0</v>
      </c>
      <c r="D1123" s="1">
        <v>51</v>
      </c>
      <c r="E1123" s="1">
        <v>23</v>
      </c>
      <c r="F1123" s="1">
        <v>0</v>
      </c>
      <c r="G1123" s="1">
        <v>26</v>
      </c>
      <c r="H1123" s="1">
        <v>7</v>
      </c>
      <c r="I1123" s="1">
        <v>15</v>
      </c>
      <c r="J1123" s="1">
        <v>3</v>
      </c>
      <c r="K1123" s="1">
        <v>1</v>
      </c>
      <c r="L1123" s="1">
        <v>2</v>
      </c>
      <c r="M1123" s="1">
        <v>0</v>
      </c>
      <c r="N1123" s="1">
        <v>4</v>
      </c>
      <c r="O1123" s="1">
        <v>5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3</v>
      </c>
      <c r="W1123" s="1">
        <v>11</v>
      </c>
      <c r="X1123" s="1">
        <v>0</v>
      </c>
      <c r="Y1123" s="3">
        <v>31</v>
      </c>
      <c r="Z1123" s="1">
        <v>2673</v>
      </c>
      <c r="AA1123" s="1">
        <v>0</v>
      </c>
      <c r="AB1123" s="1">
        <v>1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1</v>
      </c>
      <c r="AI1123" s="1">
        <v>0</v>
      </c>
      <c r="AJ1123" s="1">
        <v>0</v>
      </c>
      <c r="AK1123" s="1">
        <v>71</v>
      </c>
      <c r="AL1123" s="1">
        <v>68</v>
      </c>
      <c r="AM1123" s="1">
        <v>0</v>
      </c>
    </row>
    <row r="1124" spans="1:39" x14ac:dyDescent="0.25">
      <c r="A1124" s="4" t="s">
        <v>1141</v>
      </c>
      <c r="B1124" s="1">
        <v>1</v>
      </c>
      <c r="C1124" s="1">
        <v>0</v>
      </c>
      <c r="D1124" s="1">
        <v>76</v>
      </c>
      <c r="E1124" s="1">
        <v>1</v>
      </c>
      <c r="F1124" s="1">
        <v>5</v>
      </c>
      <c r="G1124" s="1">
        <v>8</v>
      </c>
      <c r="H1124" s="1">
        <v>4</v>
      </c>
      <c r="I1124" s="1">
        <v>8</v>
      </c>
      <c r="J1124" s="1">
        <v>20</v>
      </c>
      <c r="K1124" s="1">
        <v>2</v>
      </c>
      <c r="L1124" s="1">
        <v>2</v>
      </c>
      <c r="M1124" s="1">
        <v>1</v>
      </c>
      <c r="N1124" s="1">
        <v>2</v>
      </c>
      <c r="O1124" s="1">
        <v>6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3</v>
      </c>
      <c r="W1124" s="1">
        <v>11</v>
      </c>
      <c r="X1124" s="1">
        <v>0</v>
      </c>
      <c r="Y1124" s="3">
        <v>42</v>
      </c>
      <c r="Z1124" s="1">
        <v>2208</v>
      </c>
      <c r="AA1124" s="1">
        <v>1</v>
      </c>
      <c r="AB1124" s="1">
        <v>0</v>
      </c>
      <c r="AC1124" s="1">
        <v>0</v>
      </c>
      <c r="AD1124" s="1">
        <v>0</v>
      </c>
      <c r="AE1124" s="1">
        <v>0</v>
      </c>
      <c r="AF1124" s="1">
        <v>1</v>
      </c>
      <c r="AG1124" s="1">
        <v>0</v>
      </c>
      <c r="AH1124" s="1">
        <v>0</v>
      </c>
      <c r="AI1124" s="1">
        <v>0</v>
      </c>
      <c r="AJ1124" s="1">
        <v>0</v>
      </c>
      <c r="AK1124" s="1">
        <v>26</v>
      </c>
      <c r="AL1124" s="1">
        <v>6</v>
      </c>
      <c r="AM1124" s="1">
        <v>0</v>
      </c>
    </row>
    <row r="1125" spans="1:39" x14ac:dyDescent="0.25">
      <c r="A1125" s="4" t="s">
        <v>1142</v>
      </c>
      <c r="B1125" s="1">
        <v>0</v>
      </c>
      <c r="C1125" s="1">
        <v>1</v>
      </c>
      <c r="D1125" s="1">
        <v>76</v>
      </c>
      <c r="E1125" s="1">
        <v>56</v>
      </c>
      <c r="F1125" s="1">
        <v>0</v>
      </c>
      <c r="G1125" s="1">
        <v>12</v>
      </c>
      <c r="H1125" s="1">
        <v>0</v>
      </c>
      <c r="I1125" s="1">
        <v>0</v>
      </c>
      <c r="J1125" s="1">
        <v>18</v>
      </c>
      <c r="K1125" s="1">
        <v>2</v>
      </c>
      <c r="L1125" s="1">
        <v>2</v>
      </c>
      <c r="M1125" s="1">
        <v>0</v>
      </c>
      <c r="N1125" s="1">
        <v>4</v>
      </c>
      <c r="O1125" s="1">
        <v>7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3</v>
      </c>
      <c r="W1125" s="1">
        <v>11</v>
      </c>
      <c r="X1125" s="1">
        <v>0</v>
      </c>
      <c r="Y1125" s="3">
        <v>58</v>
      </c>
      <c r="Z1125" s="1">
        <v>2475</v>
      </c>
      <c r="AA1125" s="1">
        <v>0</v>
      </c>
      <c r="AB1125" s="1">
        <v>0</v>
      </c>
      <c r="AC1125" s="1">
        <v>1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1</v>
      </c>
      <c r="AK1125" s="1">
        <v>68</v>
      </c>
      <c r="AL1125" s="1">
        <v>50</v>
      </c>
      <c r="AM1125" s="1">
        <v>0</v>
      </c>
    </row>
    <row r="1126" spans="1:39" x14ac:dyDescent="0.25">
      <c r="A1126" s="4" t="s">
        <v>1143</v>
      </c>
      <c r="B1126" s="1">
        <v>0</v>
      </c>
      <c r="C1126" s="1">
        <v>0</v>
      </c>
      <c r="D1126" s="1">
        <v>84</v>
      </c>
      <c r="E1126" s="1">
        <v>508</v>
      </c>
      <c r="F1126" s="1">
        <v>124</v>
      </c>
      <c r="G1126" s="1">
        <v>249</v>
      </c>
      <c r="H1126" s="1">
        <v>50</v>
      </c>
      <c r="I1126" s="1">
        <v>38</v>
      </c>
      <c r="J1126" s="1">
        <v>134</v>
      </c>
      <c r="K1126" s="1">
        <v>1</v>
      </c>
      <c r="L1126" s="1">
        <v>6</v>
      </c>
      <c r="M1126" s="1">
        <v>5</v>
      </c>
      <c r="N1126" s="1">
        <v>13</v>
      </c>
      <c r="O1126" s="1">
        <v>3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3</v>
      </c>
      <c r="W1126" s="1">
        <v>11</v>
      </c>
      <c r="X1126" s="1">
        <v>0</v>
      </c>
      <c r="Y1126" s="3">
        <v>75</v>
      </c>
      <c r="Z1126" s="1">
        <v>2395</v>
      </c>
      <c r="AA1126" s="1">
        <v>0</v>
      </c>
      <c r="AB1126" s="1">
        <v>0</v>
      </c>
      <c r="AC1126" s="1">
        <v>0</v>
      </c>
      <c r="AD1126" s="1">
        <v>0</v>
      </c>
      <c r="AE1126" s="1">
        <v>1</v>
      </c>
      <c r="AF1126" s="1">
        <v>0</v>
      </c>
      <c r="AG1126" s="1">
        <v>0</v>
      </c>
      <c r="AH1126" s="1">
        <v>1</v>
      </c>
      <c r="AI1126" s="1">
        <v>0</v>
      </c>
      <c r="AJ1126" s="1">
        <v>0</v>
      </c>
      <c r="AK1126" s="1">
        <v>969</v>
      </c>
      <c r="AL1126" s="1">
        <v>835</v>
      </c>
      <c r="AM1126" s="1">
        <v>0</v>
      </c>
    </row>
    <row r="1127" spans="1:39" x14ac:dyDescent="0.25">
      <c r="A1127" s="4" t="s">
        <v>1144</v>
      </c>
      <c r="B1127" s="1">
        <v>1</v>
      </c>
      <c r="C1127" s="1">
        <v>0</v>
      </c>
      <c r="D1127" s="1">
        <v>56</v>
      </c>
      <c r="E1127" s="1">
        <v>29</v>
      </c>
      <c r="F1127" s="1">
        <v>0</v>
      </c>
      <c r="G1127" s="1">
        <v>25</v>
      </c>
      <c r="H1127" s="1">
        <v>2</v>
      </c>
      <c r="I1127" s="1">
        <v>2</v>
      </c>
      <c r="J1127" s="1">
        <v>3</v>
      </c>
      <c r="K1127" s="1">
        <v>4</v>
      </c>
      <c r="L1127" s="1">
        <v>2</v>
      </c>
      <c r="M1127" s="1">
        <v>1</v>
      </c>
      <c r="N1127" s="1">
        <v>4</v>
      </c>
      <c r="O1127" s="1">
        <v>4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3</v>
      </c>
      <c r="W1127" s="1">
        <v>11</v>
      </c>
      <c r="X1127" s="1">
        <v>0</v>
      </c>
      <c r="Y1127" s="3">
        <v>46</v>
      </c>
      <c r="Z1127" s="1">
        <v>2318</v>
      </c>
      <c r="AA1127" s="1">
        <v>0</v>
      </c>
      <c r="AB1127" s="1">
        <v>0</v>
      </c>
      <c r="AC1127" s="1">
        <v>0</v>
      </c>
      <c r="AD1127" s="1">
        <v>1</v>
      </c>
      <c r="AE1127" s="1">
        <v>0</v>
      </c>
      <c r="AF1127" s="1">
        <v>0</v>
      </c>
      <c r="AG1127" s="1">
        <v>0</v>
      </c>
      <c r="AH1127" s="1">
        <v>0</v>
      </c>
      <c r="AI1127" s="1">
        <v>1</v>
      </c>
      <c r="AJ1127" s="1">
        <v>0</v>
      </c>
      <c r="AK1127" s="1">
        <v>58</v>
      </c>
      <c r="AL1127" s="1">
        <v>55</v>
      </c>
      <c r="AM1127" s="1">
        <v>0</v>
      </c>
    </row>
    <row r="1128" spans="1:39" x14ac:dyDescent="0.25">
      <c r="A1128" s="4" t="s">
        <v>1145</v>
      </c>
      <c r="B1128" s="1">
        <v>1</v>
      </c>
      <c r="C1128" s="1">
        <v>0</v>
      </c>
      <c r="D1128" s="1">
        <v>31</v>
      </c>
      <c r="E1128" s="1">
        <v>46</v>
      </c>
      <c r="F1128" s="1">
        <v>7</v>
      </c>
      <c r="G1128" s="1">
        <v>59</v>
      </c>
      <c r="H1128" s="1">
        <v>2</v>
      </c>
      <c r="I1128" s="1">
        <v>4</v>
      </c>
      <c r="J1128" s="1">
        <v>27</v>
      </c>
      <c r="K1128" s="1">
        <v>2</v>
      </c>
      <c r="L1128" s="1">
        <v>3</v>
      </c>
      <c r="M1128" s="1">
        <v>1</v>
      </c>
      <c r="N1128" s="1">
        <v>3</v>
      </c>
      <c r="O1128" s="1">
        <v>6</v>
      </c>
      <c r="P1128" s="1">
        <v>1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3</v>
      </c>
      <c r="W1128" s="1">
        <v>11</v>
      </c>
      <c r="X1128" s="1">
        <v>1</v>
      </c>
      <c r="Y1128" s="3">
        <v>39</v>
      </c>
      <c r="Z1128" s="1">
        <v>2381</v>
      </c>
      <c r="AA1128" s="1">
        <v>0</v>
      </c>
      <c r="AB1128" s="1">
        <v>0</v>
      </c>
      <c r="AC1128" s="1">
        <v>0</v>
      </c>
      <c r="AD1128" s="1">
        <v>1</v>
      </c>
      <c r="AE1128" s="1">
        <v>0</v>
      </c>
      <c r="AF1128" s="1">
        <v>0</v>
      </c>
      <c r="AG1128" s="1">
        <v>0</v>
      </c>
      <c r="AH1128" s="1">
        <v>1</v>
      </c>
      <c r="AI1128" s="1">
        <v>0</v>
      </c>
      <c r="AJ1128" s="1">
        <v>0</v>
      </c>
      <c r="AK1128" s="1">
        <v>118</v>
      </c>
      <c r="AL1128" s="1">
        <v>91</v>
      </c>
      <c r="AM1128" s="1">
        <v>1</v>
      </c>
    </row>
    <row r="1129" spans="1:39" x14ac:dyDescent="0.25">
      <c r="A1129" s="4" t="s">
        <v>1146</v>
      </c>
      <c r="B1129" s="1">
        <v>1</v>
      </c>
      <c r="C1129" s="1">
        <v>1</v>
      </c>
      <c r="D1129" s="1">
        <v>0</v>
      </c>
      <c r="E1129" s="1">
        <v>454</v>
      </c>
      <c r="F1129" s="1">
        <v>0</v>
      </c>
      <c r="G1129" s="1">
        <v>171</v>
      </c>
      <c r="H1129" s="1">
        <v>8</v>
      </c>
      <c r="I1129" s="1">
        <v>19</v>
      </c>
      <c r="J1129" s="1">
        <v>32</v>
      </c>
      <c r="K1129" s="1">
        <v>12</v>
      </c>
      <c r="L1129" s="1">
        <v>9</v>
      </c>
      <c r="M1129" s="1">
        <v>2</v>
      </c>
      <c r="N1129" s="1">
        <v>8</v>
      </c>
      <c r="O1129" s="1">
        <v>8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3</v>
      </c>
      <c r="W1129" s="1">
        <v>11</v>
      </c>
      <c r="X1129" s="1">
        <v>0</v>
      </c>
      <c r="Y1129" s="3">
        <v>64</v>
      </c>
      <c r="Z1129" s="1">
        <v>2812</v>
      </c>
      <c r="AA1129" s="1">
        <v>0</v>
      </c>
      <c r="AB1129" s="1">
        <v>0</v>
      </c>
      <c r="AC1129" s="1">
        <v>0</v>
      </c>
      <c r="AD1129" s="1">
        <v>1</v>
      </c>
      <c r="AE1129" s="1">
        <v>0</v>
      </c>
      <c r="AF1129" s="1">
        <v>0</v>
      </c>
      <c r="AG1129" s="1">
        <v>0</v>
      </c>
      <c r="AH1129" s="1">
        <v>1</v>
      </c>
      <c r="AI1129" s="1">
        <v>0</v>
      </c>
      <c r="AJ1129" s="1">
        <v>0</v>
      </c>
      <c r="AK1129" s="1">
        <v>652</v>
      </c>
      <c r="AL1129" s="1">
        <v>620</v>
      </c>
      <c r="AM1129" s="1">
        <v>0</v>
      </c>
    </row>
    <row r="1130" spans="1:39" x14ac:dyDescent="0.25">
      <c r="A1130" s="4" t="s">
        <v>1147</v>
      </c>
      <c r="B1130" s="1">
        <v>0</v>
      </c>
      <c r="C1130" s="1">
        <v>1</v>
      </c>
      <c r="D1130" s="1">
        <v>91</v>
      </c>
      <c r="E1130" s="1">
        <v>350</v>
      </c>
      <c r="F1130" s="1">
        <v>3</v>
      </c>
      <c r="G1130" s="1">
        <v>39</v>
      </c>
      <c r="H1130" s="1">
        <v>0</v>
      </c>
      <c r="I1130" s="1">
        <v>0</v>
      </c>
      <c r="J1130" s="1">
        <v>19</v>
      </c>
      <c r="K1130" s="1">
        <v>2</v>
      </c>
      <c r="L1130" s="1">
        <v>9</v>
      </c>
      <c r="M1130" s="1">
        <v>1</v>
      </c>
      <c r="N1130" s="1">
        <v>4</v>
      </c>
      <c r="O1130" s="1">
        <v>8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3</v>
      </c>
      <c r="W1130" s="1">
        <v>11</v>
      </c>
      <c r="X1130" s="1">
        <v>0</v>
      </c>
      <c r="Y1130" s="3">
        <v>66</v>
      </c>
      <c r="Z1130" s="1">
        <v>2388</v>
      </c>
      <c r="AA1130" s="1">
        <v>0</v>
      </c>
      <c r="AB1130" s="1">
        <v>1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1</v>
      </c>
      <c r="AK1130" s="1">
        <v>392</v>
      </c>
      <c r="AL1130" s="1">
        <v>373</v>
      </c>
      <c r="AM1130" s="1">
        <v>0</v>
      </c>
    </row>
    <row r="1131" spans="1:39" x14ac:dyDescent="0.25">
      <c r="A1131" s="4" t="s">
        <v>1148</v>
      </c>
      <c r="B1131" s="1">
        <v>1</v>
      </c>
      <c r="C1131" s="1">
        <v>0</v>
      </c>
      <c r="D1131" s="1">
        <v>40</v>
      </c>
      <c r="E1131" s="1">
        <v>10</v>
      </c>
      <c r="F1131" s="1">
        <v>0</v>
      </c>
      <c r="G1131" s="1">
        <v>8</v>
      </c>
      <c r="H1131" s="1">
        <v>0</v>
      </c>
      <c r="I1131" s="1">
        <v>0</v>
      </c>
      <c r="J1131" s="1">
        <v>9</v>
      </c>
      <c r="K1131" s="1">
        <v>1</v>
      </c>
      <c r="L1131" s="1">
        <v>1</v>
      </c>
      <c r="M1131" s="1">
        <v>0</v>
      </c>
      <c r="N1131" s="1">
        <v>2</v>
      </c>
      <c r="O1131" s="1">
        <v>9</v>
      </c>
      <c r="P1131" s="1">
        <v>1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3</v>
      </c>
      <c r="W1131" s="1">
        <v>11</v>
      </c>
      <c r="X1131" s="1">
        <v>1</v>
      </c>
      <c r="Y1131" s="3">
        <v>34</v>
      </c>
      <c r="Z1131" s="1">
        <v>2783</v>
      </c>
      <c r="AA1131" s="1">
        <v>0</v>
      </c>
      <c r="AB1131" s="1">
        <v>0</v>
      </c>
      <c r="AC1131" s="1">
        <v>1</v>
      </c>
      <c r="AD1131" s="1">
        <v>0</v>
      </c>
      <c r="AE1131" s="1">
        <v>0</v>
      </c>
      <c r="AF1131" s="1">
        <v>0</v>
      </c>
      <c r="AG1131" s="1">
        <v>0</v>
      </c>
      <c r="AH1131" s="1">
        <v>1</v>
      </c>
      <c r="AI1131" s="1">
        <v>0</v>
      </c>
      <c r="AJ1131" s="1">
        <v>0</v>
      </c>
      <c r="AK1131" s="1">
        <v>18</v>
      </c>
      <c r="AL1131" s="1">
        <v>9</v>
      </c>
      <c r="AM1131" s="1">
        <v>1</v>
      </c>
    </row>
    <row r="1132" spans="1:39" x14ac:dyDescent="0.25">
      <c r="A1132" s="4" t="s">
        <v>1149</v>
      </c>
      <c r="B1132" s="1">
        <v>0</v>
      </c>
      <c r="C1132" s="1">
        <v>0</v>
      </c>
      <c r="D1132" s="1">
        <v>59</v>
      </c>
      <c r="E1132" s="1">
        <v>735</v>
      </c>
      <c r="F1132" s="1">
        <v>40</v>
      </c>
      <c r="G1132" s="1">
        <v>183</v>
      </c>
      <c r="H1132" s="1">
        <v>52</v>
      </c>
      <c r="I1132" s="1">
        <v>20</v>
      </c>
      <c r="J1132" s="1">
        <v>30</v>
      </c>
      <c r="K1132" s="1">
        <v>2</v>
      </c>
      <c r="L1132" s="1">
        <v>9</v>
      </c>
      <c r="M1132" s="1">
        <v>3</v>
      </c>
      <c r="N1132" s="1">
        <v>13</v>
      </c>
      <c r="O1132" s="1">
        <v>6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3</v>
      </c>
      <c r="W1132" s="1">
        <v>11</v>
      </c>
      <c r="X1132" s="1">
        <v>0</v>
      </c>
      <c r="Y1132" s="3">
        <v>77</v>
      </c>
      <c r="Z1132" s="1">
        <v>2517</v>
      </c>
      <c r="AA1132" s="1">
        <v>0</v>
      </c>
      <c r="AB1132" s="1">
        <v>0</v>
      </c>
      <c r="AC1132" s="1">
        <v>0</v>
      </c>
      <c r="AD1132" s="1">
        <v>0</v>
      </c>
      <c r="AE1132" s="1">
        <v>1</v>
      </c>
      <c r="AF1132" s="1">
        <v>0</v>
      </c>
      <c r="AG1132" s="1">
        <v>0</v>
      </c>
      <c r="AH1132" s="1">
        <v>0</v>
      </c>
      <c r="AI1132" s="1">
        <v>0</v>
      </c>
      <c r="AJ1132" s="1">
        <v>1</v>
      </c>
      <c r="AK1132" s="1">
        <v>1030</v>
      </c>
      <c r="AL1132" s="1">
        <v>1000</v>
      </c>
      <c r="AM1132" s="1">
        <v>0</v>
      </c>
    </row>
    <row r="1133" spans="1:39" x14ac:dyDescent="0.25">
      <c r="A1133" s="4" t="s">
        <v>1150</v>
      </c>
      <c r="B1133" s="1">
        <v>0</v>
      </c>
      <c r="C1133" s="1">
        <v>1</v>
      </c>
      <c r="D1133" s="1">
        <v>96</v>
      </c>
      <c r="E1133" s="1">
        <v>897</v>
      </c>
      <c r="F1133" s="1">
        <v>126</v>
      </c>
      <c r="G1133" s="1">
        <v>196</v>
      </c>
      <c r="H1133" s="1">
        <v>91</v>
      </c>
      <c r="I1133" s="1">
        <v>112</v>
      </c>
      <c r="J1133" s="1">
        <v>37</v>
      </c>
      <c r="K1133" s="1">
        <v>3</v>
      </c>
      <c r="L1133" s="1">
        <v>10</v>
      </c>
      <c r="M1133" s="1">
        <v>4</v>
      </c>
      <c r="N1133" s="1">
        <v>7</v>
      </c>
      <c r="O1133" s="1">
        <v>6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3</v>
      </c>
      <c r="W1133" s="1">
        <v>11</v>
      </c>
      <c r="X1133" s="1">
        <v>0</v>
      </c>
      <c r="Y1133" s="3">
        <v>56</v>
      </c>
      <c r="Z1133" s="1">
        <v>2828</v>
      </c>
      <c r="AA1133" s="1">
        <v>0</v>
      </c>
      <c r="AB1133" s="1">
        <v>0</v>
      </c>
      <c r="AC1133" s="1">
        <v>0</v>
      </c>
      <c r="AD1133" s="1">
        <v>1</v>
      </c>
      <c r="AE1133" s="1">
        <v>0</v>
      </c>
      <c r="AF1133" s="1">
        <v>0</v>
      </c>
      <c r="AG1133" s="1">
        <v>0</v>
      </c>
      <c r="AH1133" s="1">
        <v>1</v>
      </c>
      <c r="AI1133" s="1">
        <v>0</v>
      </c>
      <c r="AJ1133" s="1">
        <v>0</v>
      </c>
      <c r="AK1133" s="1">
        <v>1422</v>
      </c>
      <c r="AL1133" s="1">
        <v>1385</v>
      </c>
      <c r="AM1133" s="1">
        <v>0</v>
      </c>
    </row>
    <row r="1134" spans="1:39" x14ac:dyDescent="0.25">
      <c r="A1134" s="4" t="s">
        <v>97</v>
      </c>
      <c r="B1134" s="1">
        <v>0</v>
      </c>
      <c r="C1134" s="1">
        <v>1</v>
      </c>
      <c r="D1134" s="1">
        <v>61</v>
      </c>
      <c r="E1134" s="1">
        <v>5</v>
      </c>
      <c r="F1134" s="1">
        <v>2</v>
      </c>
      <c r="G1134" s="1">
        <v>3</v>
      </c>
      <c r="H1134" s="1">
        <v>3</v>
      </c>
      <c r="I1134" s="1">
        <v>0</v>
      </c>
      <c r="J1134" s="1">
        <v>5</v>
      </c>
      <c r="K1134" s="1">
        <v>1</v>
      </c>
      <c r="L1134" s="1">
        <v>1</v>
      </c>
      <c r="M1134" s="1">
        <v>0</v>
      </c>
      <c r="N1134" s="1">
        <v>2</v>
      </c>
      <c r="O1134" s="1">
        <v>8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3</v>
      </c>
      <c r="W1134" s="1">
        <v>11</v>
      </c>
      <c r="X1134" s="1">
        <v>0</v>
      </c>
      <c r="Y1134" s="3">
        <v>41</v>
      </c>
      <c r="Z1134" s="1">
        <v>2828</v>
      </c>
      <c r="AA1134" s="1">
        <v>0</v>
      </c>
      <c r="AB1134" s="1">
        <v>1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1</v>
      </c>
      <c r="AI1134" s="1">
        <v>0</v>
      </c>
      <c r="AJ1134" s="1">
        <v>0</v>
      </c>
      <c r="AK1134" s="1">
        <v>13</v>
      </c>
      <c r="AL1134" s="1">
        <v>8</v>
      </c>
      <c r="AM1134" s="1">
        <v>0</v>
      </c>
    </row>
    <row r="1135" spans="1:39" x14ac:dyDescent="0.25">
      <c r="A1135" s="4" t="s">
        <v>1151</v>
      </c>
      <c r="B1135" s="1">
        <v>0</v>
      </c>
      <c r="C1135" s="1">
        <v>0</v>
      </c>
      <c r="D1135" s="1">
        <v>14</v>
      </c>
      <c r="E1135" s="1">
        <v>777</v>
      </c>
      <c r="F1135" s="1">
        <v>35</v>
      </c>
      <c r="G1135" s="1">
        <v>731</v>
      </c>
      <c r="H1135" s="1">
        <v>39</v>
      </c>
      <c r="I1135" s="1">
        <v>137</v>
      </c>
      <c r="J1135" s="1">
        <v>114</v>
      </c>
      <c r="K1135" s="1">
        <v>1</v>
      </c>
      <c r="L1135" s="1">
        <v>5</v>
      </c>
      <c r="M1135" s="1">
        <v>9</v>
      </c>
      <c r="N1135" s="1">
        <v>11</v>
      </c>
      <c r="O1135" s="1">
        <v>2</v>
      </c>
      <c r="P1135" s="1">
        <v>0</v>
      </c>
      <c r="Q1135" s="1">
        <v>0</v>
      </c>
      <c r="R1135" s="1">
        <v>1</v>
      </c>
      <c r="S1135" s="1">
        <v>0</v>
      </c>
      <c r="T1135" s="1">
        <v>0</v>
      </c>
      <c r="U1135" s="1">
        <v>0</v>
      </c>
      <c r="V1135" s="1">
        <v>3</v>
      </c>
      <c r="W1135" s="1">
        <v>11</v>
      </c>
      <c r="X1135" s="1">
        <v>1</v>
      </c>
      <c r="Y1135" s="3">
        <v>46</v>
      </c>
      <c r="Z1135" s="1">
        <v>2804</v>
      </c>
      <c r="AA1135" s="1">
        <v>0</v>
      </c>
      <c r="AB1135" s="1">
        <v>0</v>
      </c>
      <c r="AC1135" s="1">
        <v>0</v>
      </c>
      <c r="AD1135" s="1">
        <v>1</v>
      </c>
      <c r="AE1135" s="1">
        <v>0</v>
      </c>
      <c r="AF1135" s="1">
        <v>0</v>
      </c>
      <c r="AG1135" s="1">
        <v>0</v>
      </c>
      <c r="AH1135" s="1">
        <v>1</v>
      </c>
      <c r="AI1135" s="1">
        <v>0</v>
      </c>
      <c r="AJ1135" s="1">
        <v>0</v>
      </c>
      <c r="AK1135" s="1">
        <v>1719</v>
      </c>
      <c r="AL1135" s="1">
        <v>1605</v>
      </c>
      <c r="AM1135" s="1">
        <v>1</v>
      </c>
    </row>
    <row r="1136" spans="1:39" x14ac:dyDescent="0.25">
      <c r="A1136" s="4" t="s">
        <v>1152</v>
      </c>
      <c r="B1136" s="1">
        <v>0</v>
      </c>
      <c r="C1136" s="1">
        <v>1</v>
      </c>
      <c r="D1136" s="1">
        <v>16</v>
      </c>
      <c r="E1136" s="1">
        <v>162</v>
      </c>
      <c r="F1136" s="1">
        <v>6</v>
      </c>
      <c r="G1136" s="1">
        <v>37</v>
      </c>
      <c r="H1136" s="1">
        <v>6</v>
      </c>
      <c r="I1136" s="1">
        <v>13</v>
      </c>
      <c r="J1136" s="1">
        <v>13</v>
      </c>
      <c r="K1136" s="1">
        <v>2</v>
      </c>
      <c r="L1136" s="1">
        <v>1</v>
      </c>
      <c r="M1136" s="1">
        <v>3</v>
      </c>
      <c r="N1136" s="1">
        <v>6</v>
      </c>
      <c r="O1136" s="1">
        <v>1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3</v>
      </c>
      <c r="W1136" s="1">
        <v>11</v>
      </c>
      <c r="X1136" s="1">
        <v>0</v>
      </c>
      <c r="Y1136" s="3">
        <v>60</v>
      </c>
      <c r="Z1136" s="1">
        <v>2246</v>
      </c>
      <c r="AA1136" s="1">
        <v>0</v>
      </c>
      <c r="AB1136" s="1">
        <v>1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1</v>
      </c>
      <c r="AJ1136" s="1">
        <v>0</v>
      </c>
      <c r="AK1136" s="1">
        <v>224</v>
      </c>
      <c r="AL1136" s="1">
        <v>211</v>
      </c>
      <c r="AM1136" s="1">
        <v>0</v>
      </c>
    </row>
    <row r="1137" spans="1:39" x14ac:dyDescent="0.25">
      <c r="A1137" s="4" t="s">
        <v>1153</v>
      </c>
      <c r="B1137" s="1">
        <v>1</v>
      </c>
      <c r="C1137" s="1">
        <v>1</v>
      </c>
      <c r="D1137" s="1">
        <v>98</v>
      </c>
      <c r="E1137" s="1">
        <v>35</v>
      </c>
      <c r="F1137" s="1">
        <v>0</v>
      </c>
      <c r="G1137" s="1">
        <v>11</v>
      </c>
      <c r="H1137" s="1">
        <v>0</v>
      </c>
      <c r="I1137" s="1">
        <v>0</v>
      </c>
      <c r="J1137" s="1">
        <v>2</v>
      </c>
      <c r="K1137" s="1">
        <v>4</v>
      </c>
      <c r="L1137" s="1">
        <v>2</v>
      </c>
      <c r="M1137" s="1">
        <v>1</v>
      </c>
      <c r="N1137" s="1">
        <v>3</v>
      </c>
      <c r="O1137" s="1">
        <v>7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3</v>
      </c>
      <c r="W1137" s="1">
        <v>11</v>
      </c>
      <c r="X1137" s="1">
        <v>0</v>
      </c>
      <c r="Y1137" s="3">
        <v>57</v>
      </c>
      <c r="Z1137" s="1">
        <v>2191</v>
      </c>
      <c r="AA1137" s="1">
        <v>0</v>
      </c>
      <c r="AB1137" s="1">
        <v>0</v>
      </c>
      <c r="AC1137" s="1">
        <v>1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1</v>
      </c>
      <c r="AK1137" s="1">
        <v>46</v>
      </c>
      <c r="AL1137" s="1">
        <v>44</v>
      </c>
      <c r="AM1137" s="1">
        <v>0</v>
      </c>
    </row>
    <row r="1138" spans="1:39" x14ac:dyDescent="0.25">
      <c r="A1138" s="4" t="s">
        <v>1154</v>
      </c>
      <c r="B1138" s="1">
        <v>1</v>
      </c>
      <c r="C1138" s="1">
        <v>1</v>
      </c>
      <c r="D1138" s="1">
        <v>11</v>
      </c>
      <c r="E1138" s="1">
        <v>342</v>
      </c>
      <c r="F1138" s="1">
        <v>9</v>
      </c>
      <c r="G1138" s="1">
        <v>112</v>
      </c>
      <c r="H1138" s="1">
        <v>19</v>
      </c>
      <c r="I1138" s="1">
        <v>14</v>
      </c>
      <c r="J1138" s="1">
        <v>19</v>
      </c>
      <c r="K1138" s="1">
        <v>10</v>
      </c>
      <c r="L1138" s="1">
        <v>5</v>
      </c>
      <c r="M1138" s="1">
        <v>2</v>
      </c>
      <c r="N1138" s="1">
        <v>9</v>
      </c>
      <c r="O1138" s="1">
        <v>7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3</v>
      </c>
      <c r="W1138" s="1">
        <v>11</v>
      </c>
      <c r="X1138" s="1">
        <v>1</v>
      </c>
      <c r="Y1138" s="3">
        <v>44</v>
      </c>
      <c r="Z1138" s="1">
        <v>2502</v>
      </c>
      <c r="AA1138" s="1">
        <v>0</v>
      </c>
      <c r="AB1138" s="1">
        <v>1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1</v>
      </c>
      <c r="AI1138" s="1">
        <v>0</v>
      </c>
      <c r="AJ1138" s="1">
        <v>0</v>
      </c>
      <c r="AK1138" s="1">
        <v>496</v>
      </c>
      <c r="AL1138" s="1">
        <v>477</v>
      </c>
      <c r="AM1138" s="1">
        <v>0</v>
      </c>
    </row>
    <row r="1139" spans="1:39" x14ac:dyDescent="0.25">
      <c r="A1139" s="4" t="s">
        <v>1155</v>
      </c>
      <c r="B1139" s="1">
        <v>0</v>
      </c>
      <c r="C1139" s="1">
        <v>0</v>
      </c>
      <c r="D1139" s="1">
        <v>52</v>
      </c>
      <c r="E1139" s="1">
        <v>258</v>
      </c>
      <c r="F1139" s="1">
        <v>105</v>
      </c>
      <c r="G1139" s="1">
        <v>239</v>
      </c>
      <c r="H1139" s="1">
        <v>237</v>
      </c>
      <c r="I1139" s="1">
        <v>172</v>
      </c>
      <c r="J1139" s="1">
        <v>9</v>
      </c>
      <c r="K1139" s="1">
        <v>1</v>
      </c>
      <c r="L1139" s="1">
        <v>7</v>
      </c>
      <c r="M1139" s="1">
        <v>3</v>
      </c>
      <c r="N1139" s="1">
        <v>4</v>
      </c>
      <c r="O1139" s="1">
        <v>4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3</v>
      </c>
      <c r="W1139" s="1">
        <v>11</v>
      </c>
      <c r="X1139" s="1">
        <v>0</v>
      </c>
      <c r="Y1139" s="3">
        <v>46</v>
      </c>
      <c r="Z1139" s="1">
        <v>2730</v>
      </c>
      <c r="AA1139" s="1">
        <v>0</v>
      </c>
      <c r="AB1139" s="1">
        <v>0</v>
      </c>
      <c r="AC1139" s="1">
        <v>0</v>
      </c>
      <c r="AD1139" s="1">
        <v>1</v>
      </c>
      <c r="AE1139" s="1">
        <v>0</v>
      </c>
      <c r="AF1139" s="1">
        <v>0</v>
      </c>
      <c r="AG1139" s="1">
        <v>0</v>
      </c>
      <c r="AH1139" s="1">
        <v>1</v>
      </c>
      <c r="AI1139" s="1">
        <v>0</v>
      </c>
      <c r="AJ1139" s="1">
        <v>0</v>
      </c>
      <c r="AK1139" s="1">
        <v>1011</v>
      </c>
      <c r="AL1139" s="1">
        <v>1002</v>
      </c>
      <c r="AM1139" s="1">
        <v>0</v>
      </c>
    </row>
    <row r="1140" spans="1:39" x14ac:dyDescent="0.25">
      <c r="A1140" s="4" t="s">
        <v>1156</v>
      </c>
      <c r="B1140" s="1">
        <v>0</v>
      </c>
      <c r="C1140" s="1">
        <v>0</v>
      </c>
      <c r="D1140" s="1">
        <v>19</v>
      </c>
      <c r="E1140" s="1">
        <v>658</v>
      </c>
      <c r="F1140" s="1">
        <v>80</v>
      </c>
      <c r="G1140" s="1">
        <v>483</v>
      </c>
      <c r="H1140" s="1">
        <v>123</v>
      </c>
      <c r="I1140" s="1">
        <v>13</v>
      </c>
      <c r="J1140" s="1">
        <v>13</v>
      </c>
      <c r="K1140" s="1">
        <v>1</v>
      </c>
      <c r="L1140" s="1">
        <v>3</v>
      </c>
      <c r="M1140" s="1">
        <v>2</v>
      </c>
      <c r="N1140" s="1">
        <v>5</v>
      </c>
      <c r="O1140" s="1">
        <v>1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3</v>
      </c>
      <c r="W1140" s="1">
        <v>11</v>
      </c>
      <c r="X1140" s="1">
        <v>0</v>
      </c>
      <c r="Y1140" s="3">
        <v>59</v>
      </c>
      <c r="Z1140" s="1">
        <v>2190</v>
      </c>
      <c r="AA1140" s="1">
        <v>0</v>
      </c>
      <c r="AB1140" s="1">
        <v>1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1</v>
      </c>
      <c r="AI1140" s="1">
        <v>0</v>
      </c>
      <c r="AJ1140" s="1">
        <v>0</v>
      </c>
      <c r="AK1140" s="1">
        <v>1357</v>
      </c>
      <c r="AL1140" s="1">
        <v>1344</v>
      </c>
      <c r="AM1140" s="1">
        <v>0</v>
      </c>
    </row>
    <row r="1141" spans="1:39" x14ac:dyDescent="0.25">
      <c r="A1141" s="4" t="s">
        <v>1157</v>
      </c>
      <c r="B1141" s="1">
        <v>0</v>
      </c>
      <c r="C1141" s="1">
        <v>1</v>
      </c>
      <c r="D1141" s="1">
        <v>61</v>
      </c>
      <c r="E1141" s="1">
        <v>356</v>
      </c>
      <c r="F1141" s="1">
        <v>80</v>
      </c>
      <c r="G1141" s="1">
        <v>329</v>
      </c>
      <c r="H1141" s="1">
        <v>138</v>
      </c>
      <c r="I1141" s="1">
        <v>17</v>
      </c>
      <c r="J1141" s="1">
        <v>106</v>
      </c>
      <c r="K1141" s="1">
        <v>2</v>
      </c>
      <c r="L1141" s="1">
        <v>7</v>
      </c>
      <c r="M1141" s="1">
        <v>6</v>
      </c>
      <c r="N1141" s="1">
        <v>10</v>
      </c>
      <c r="O1141" s="1">
        <v>5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3</v>
      </c>
      <c r="W1141" s="1">
        <v>11</v>
      </c>
      <c r="X1141" s="1">
        <v>0</v>
      </c>
      <c r="Y1141" s="3">
        <v>69</v>
      </c>
      <c r="Z1141" s="1">
        <v>2634</v>
      </c>
      <c r="AA1141" s="1">
        <v>0</v>
      </c>
      <c r="AB1141" s="1">
        <v>1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1</v>
      </c>
      <c r="AI1141" s="1">
        <v>0</v>
      </c>
      <c r="AJ1141" s="1">
        <v>0</v>
      </c>
      <c r="AK1141" s="1">
        <v>920</v>
      </c>
      <c r="AL1141" s="1">
        <v>814</v>
      </c>
      <c r="AM1141" s="1">
        <v>0</v>
      </c>
    </row>
    <row r="1142" spans="1:39" x14ac:dyDescent="0.25">
      <c r="A1142" s="4" t="s">
        <v>1158</v>
      </c>
      <c r="B1142" s="1">
        <v>0</v>
      </c>
      <c r="C1142" s="1">
        <v>1</v>
      </c>
      <c r="D1142" s="1">
        <v>73</v>
      </c>
      <c r="E1142" s="1">
        <v>213</v>
      </c>
      <c r="F1142" s="1">
        <v>5</v>
      </c>
      <c r="G1142" s="1">
        <v>28</v>
      </c>
      <c r="H1142" s="1">
        <v>7</v>
      </c>
      <c r="I1142" s="1">
        <v>7</v>
      </c>
      <c r="J1142" s="1">
        <v>41</v>
      </c>
      <c r="K1142" s="1">
        <v>1</v>
      </c>
      <c r="L1142" s="1">
        <v>4</v>
      </c>
      <c r="M1142" s="1">
        <v>1</v>
      </c>
      <c r="N1142" s="1">
        <v>6</v>
      </c>
      <c r="O1142" s="1">
        <v>5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3</v>
      </c>
      <c r="W1142" s="1">
        <v>11</v>
      </c>
      <c r="X1142" s="1">
        <v>0</v>
      </c>
      <c r="Y1142" s="3">
        <v>55</v>
      </c>
      <c r="Z1142" s="1">
        <v>2257</v>
      </c>
      <c r="AA1142" s="1">
        <v>0</v>
      </c>
      <c r="AB1142" s="1">
        <v>1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1</v>
      </c>
      <c r="AI1142" s="1">
        <v>0</v>
      </c>
      <c r="AJ1142" s="1">
        <v>0</v>
      </c>
      <c r="AK1142" s="1">
        <v>260</v>
      </c>
      <c r="AL1142" s="1">
        <v>219</v>
      </c>
      <c r="AM1142" s="1">
        <v>0</v>
      </c>
    </row>
    <row r="1143" spans="1:39" x14ac:dyDescent="0.25">
      <c r="A1143" s="4" t="s">
        <v>1146</v>
      </c>
      <c r="B1143" s="1">
        <v>1</v>
      </c>
      <c r="C1143" s="1">
        <v>1</v>
      </c>
      <c r="D1143" s="1">
        <v>0</v>
      </c>
      <c r="E1143" s="1">
        <v>454</v>
      </c>
      <c r="F1143" s="1">
        <v>0</v>
      </c>
      <c r="G1143" s="1">
        <v>171</v>
      </c>
      <c r="H1143" s="1">
        <v>8</v>
      </c>
      <c r="I1143" s="1">
        <v>19</v>
      </c>
      <c r="J1143" s="1">
        <v>32</v>
      </c>
      <c r="K1143" s="1">
        <v>12</v>
      </c>
      <c r="L1143" s="1">
        <v>9</v>
      </c>
      <c r="M1143" s="1">
        <v>2</v>
      </c>
      <c r="N1143" s="1">
        <v>8</v>
      </c>
      <c r="O1143" s="1">
        <v>8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3</v>
      </c>
      <c r="W1143" s="1">
        <v>11</v>
      </c>
      <c r="X1143" s="1">
        <v>0</v>
      </c>
      <c r="Y1143" s="3">
        <v>64</v>
      </c>
      <c r="Z1143" s="1">
        <v>2812</v>
      </c>
      <c r="AA1143" s="1">
        <v>0</v>
      </c>
      <c r="AB1143" s="1">
        <v>0</v>
      </c>
      <c r="AC1143" s="1">
        <v>0</v>
      </c>
      <c r="AD1143" s="1">
        <v>1</v>
      </c>
      <c r="AE1143" s="1">
        <v>0</v>
      </c>
      <c r="AF1143" s="1">
        <v>0</v>
      </c>
      <c r="AG1143" s="1">
        <v>0</v>
      </c>
      <c r="AH1143" s="1">
        <v>1</v>
      </c>
      <c r="AI1143" s="1">
        <v>0</v>
      </c>
      <c r="AJ1143" s="1">
        <v>0</v>
      </c>
      <c r="AK1143" s="1">
        <v>652</v>
      </c>
      <c r="AL1143" s="1">
        <v>620</v>
      </c>
      <c r="AM1143" s="1">
        <v>0</v>
      </c>
    </row>
    <row r="1144" spans="1:39" x14ac:dyDescent="0.25">
      <c r="A1144" s="4" t="s">
        <v>1159</v>
      </c>
      <c r="B1144" s="1">
        <v>0</v>
      </c>
      <c r="C1144" s="1">
        <v>1</v>
      </c>
      <c r="D1144" s="1">
        <v>74</v>
      </c>
      <c r="E1144" s="1">
        <v>457</v>
      </c>
      <c r="F1144" s="1">
        <v>4</v>
      </c>
      <c r="G1144" s="1">
        <v>29</v>
      </c>
      <c r="H1144" s="1">
        <v>0</v>
      </c>
      <c r="I1144" s="1">
        <v>0</v>
      </c>
      <c r="J1144" s="1">
        <v>9</v>
      </c>
      <c r="K1144" s="1">
        <v>1</v>
      </c>
      <c r="L1144" s="1">
        <v>8</v>
      </c>
      <c r="M1144" s="1">
        <v>1</v>
      </c>
      <c r="N1144" s="1">
        <v>7</v>
      </c>
      <c r="O1144" s="1">
        <v>7</v>
      </c>
      <c r="P1144" s="1">
        <v>0</v>
      </c>
      <c r="Q1144" s="1">
        <v>1</v>
      </c>
      <c r="R1144" s="1">
        <v>0</v>
      </c>
      <c r="S1144" s="1">
        <v>0</v>
      </c>
      <c r="T1144" s="1">
        <v>0</v>
      </c>
      <c r="U1144" s="1">
        <v>0</v>
      </c>
      <c r="V1144" s="1">
        <v>3</v>
      </c>
      <c r="W1144" s="1">
        <v>11</v>
      </c>
      <c r="X1144" s="1">
        <v>0</v>
      </c>
      <c r="Y1144" s="3">
        <v>55</v>
      </c>
      <c r="Z1144" s="1">
        <v>2776</v>
      </c>
      <c r="AA1144" s="1">
        <v>0</v>
      </c>
      <c r="AB1144" s="1">
        <v>1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1</v>
      </c>
      <c r="AI1144" s="1">
        <v>0</v>
      </c>
      <c r="AJ1144" s="1">
        <v>0</v>
      </c>
      <c r="AK1144" s="1">
        <v>490</v>
      </c>
      <c r="AL1144" s="1">
        <v>481</v>
      </c>
      <c r="AM1144" s="1">
        <v>1</v>
      </c>
    </row>
    <row r="1145" spans="1:39" x14ac:dyDescent="0.25">
      <c r="A1145" s="4" t="s">
        <v>1160</v>
      </c>
      <c r="B1145" s="1">
        <v>0</v>
      </c>
      <c r="C1145" s="1">
        <v>0</v>
      </c>
      <c r="D1145" s="1">
        <v>55</v>
      </c>
      <c r="E1145" s="1">
        <v>241</v>
      </c>
      <c r="F1145" s="1">
        <v>45</v>
      </c>
      <c r="G1145" s="1">
        <v>604</v>
      </c>
      <c r="H1145" s="1">
        <v>34</v>
      </c>
      <c r="I1145" s="1">
        <v>26</v>
      </c>
      <c r="J1145" s="1">
        <v>54</v>
      </c>
      <c r="K1145" s="1">
        <v>1</v>
      </c>
      <c r="L1145" s="1">
        <v>6</v>
      </c>
      <c r="M1145" s="1">
        <v>4</v>
      </c>
      <c r="N1145" s="1">
        <v>10</v>
      </c>
      <c r="O1145" s="1">
        <v>2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3</v>
      </c>
      <c r="W1145" s="1">
        <v>11</v>
      </c>
      <c r="X1145" s="1">
        <v>0</v>
      </c>
      <c r="Y1145" s="3">
        <v>26</v>
      </c>
      <c r="Z1145" s="1">
        <v>2835</v>
      </c>
      <c r="AA1145" s="1">
        <v>0</v>
      </c>
      <c r="AB1145" s="1">
        <v>0</v>
      </c>
      <c r="AC1145" s="1">
        <v>0</v>
      </c>
      <c r="AD1145" s="1">
        <v>1</v>
      </c>
      <c r="AE1145" s="1">
        <v>0</v>
      </c>
      <c r="AF1145" s="1">
        <v>0</v>
      </c>
      <c r="AG1145" s="1">
        <v>0</v>
      </c>
      <c r="AH1145" s="1">
        <v>1</v>
      </c>
      <c r="AI1145" s="1">
        <v>0</v>
      </c>
      <c r="AJ1145" s="1">
        <v>0</v>
      </c>
      <c r="AK1145" s="1">
        <v>950</v>
      </c>
      <c r="AL1145" s="1">
        <v>896</v>
      </c>
      <c r="AM1145" s="1">
        <v>0</v>
      </c>
    </row>
    <row r="1146" spans="1:39" x14ac:dyDescent="0.25">
      <c r="A1146" s="4" t="s">
        <v>1161</v>
      </c>
      <c r="B1146" s="1">
        <v>0</v>
      </c>
      <c r="C1146" s="1">
        <v>1</v>
      </c>
      <c r="D1146" s="1">
        <v>48</v>
      </c>
      <c r="E1146" s="1">
        <v>210</v>
      </c>
      <c r="F1146" s="1">
        <v>0</v>
      </c>
      <c r="G1146" s="1">
        <v>6</v>
      </c>
      <c r="H1146" s="1">
        <v>0</v>
      </c>
      <c r="I1146" s="1">
        <v>0</v>
      </c>
      <c r="J1146" s="1">
        <v>2</v>
      </c>
      <c r="K1146" s="1">
        <v>2</v>
      </c>
      <c r="L1146" s="1">
        <v>4</v>
      </c>
      <c r="M1146" s="1">
        <v>1</v>
      </c>
      <c r="N1146" s="1">
        <v>5</v>
      </c>
      <c r="O1146" s="1">
        <v>7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3</v>
      </c>
      <c r="W1146" s="1">
        <v>11</v>
      </c>
      <c r="X1146" s="1">
        <v>0</v>
      </c>
      <c r="Y1146" s="3">
        <v>46</v>
      </c>
      <c r="Z1146" s="1">
        <v>2418</v>
      </c>
      <c r="AA1146" s="1">
        <v>0</v>
      </c>
      <c r="AB1146" s="1">
        <v>1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1</v>
      </c>
      <c r="AK1146" s="1">
        <v>216</v>
      </c>
      <c r="AL1146" s="1">
        <v>214</v>
      </c>
      <c r="AM1146" s="1">
        <v>0</v>
      </c>
    </row>
    <row r="1147" spans="1:39" x14ac:dyDescent="0.25">
      <c r="A1147" s="4" t="s">
        <v>1162</v>
      </c>
      <c r="B1147" s="1">
        <v>0</v>
      </c>
      <c r="C1147" s="1">
        <v>1</v>
      </c>
      <c r="D1147" s="1">
        <v>53</v>
      </c>
      <c r="E1147" s="1">
        <v>441</v>
      </c>
      <c r="F1147" s="1">
        <v>35</v>
      </c>
      <c r="G1147" s="1">
        <v>83</v>
      </c>
      <c r="H1147" s="1">
        <v>7</v>
      </c>
      <c r="I1147" s="1">
        <v>29</v>
      </c>
      <c r="J1147" s="1">
        <v>11</v>
      </c>
      <c r="K1147" s="1">
        <v>4</v>
      </c>
      <c r="L1147" s="1">
        <v>4</v>
      </c>
      <c r="M1147" s="1">
        <v>2</v>
      </c>
      <c r="N1147" s="1">
        <v>12</v>
      </c>
      <c r="O1147" s="1">
        <v>4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3</v>
      </c>
      <c r="W1147" s="1">
        <v>11</v>
      </c>
      <c r="X1147" s="1">
        <v>0</v>
      </c>
      <c r="Y1147" s="3">
        <v>48</v>
      </c>
      <c r="Z1147" s="1">
        <v>2561</v>
      </c>
      <c r="AA1147" s="1">
        <v>0</v>
      </c>
      <c r="AB1147" s="1">
        <v>1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1</v>
      </c>
      <c r="AI1147" s="1">
        <v>0</v>
      </c>
      <c r="AJ1147" s="1">
        <v>0</v>
      </c>
      <c r="AK1147" s="1">
        <v>595</v>
      </c>
      <c r="AL1147" s="1">
        <v>584</v>
      </c>
      <c r="AM1147" s="1">
        <v>0</v>
      </c>
    </row>
    <row r="1148" spans="1:39" x14ac:dyDescent="0.25">
      <c r="A1148" s="4" t="s">
        <v>1163</v>
      </c>
      <c r="B1148" s="1">
        <v>0</v>
      </c>
      <c r="C1148" s="1">
        <v>1</v>
      </c>
      <c r="D1148" s="1">
        <v>13</v>
      </c>
      <c r="E1148" s="1">
        <v>19</v>
      </c>
      <c r="F1148" s="1">
        <v>13</v>
      </c>
      <c r="G1148" s="1">
        <v>18</v>
      </c>
      <c r="H1148" s="1">
        <v>10</v>
      </c>
      <c r="I1148" s="1">
        <v>7</v>
      </c>
      <c r="J1148" s="1">
        <v>8</v>
      </c>
      <c r="K1148" s="1">
        <v>1</v>
      </c>
      <c r="L1148" s="1">
        <v>1</v>
      </c>
      <c r="M1148" s="1">
        <v>1</v>
      </c>
      <c r="N1148" s="1">
        <v>3</v>
      </c>
      <c r="O1148" s="1">
        <v>3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3</v>
      </c>
      <c r="W1148" s="1">
        <v>11</v>
      </c>
      <c r="X1148" s="1">
        <v>0</v>
      </c>
      <c r="Y1148" s="3">
        <v>52</v>
      </c>
      <c r="Z1148" s="1">
        <v>2518</v>
      </c>
      <c r="AA1148" s="1">
        <v>0</v>
      </c>
      <c r="AB1148" s="1">
        <v>1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0</v>
      </c>
      <c r="AI1148" s="1">
        <v>0</v>
      </c>
      <c r="AJ1148" s="1">
        <v>0</v>
      </c>
      <c r="AK1148" s="1">
        <v>67</v>
      </c>
      <c r="AL1148" s="1">
        <v>59</v>
      </c>
      <c r="AM1148" s="1">
        <v>0</v>
      </c>
    </row>
    <row r="1149" spans="1:39" x14ac:dyDescent="0.25">
      <c r="A1149" s="4" t="s">
        <v>1164</v>
      </c>
      <c r="B1149" s="1">
        <v>1</v>
      </c>
      <c r="C1149" s="1">
        <v>2</v>
      </c>
      <c r="D1149" s="1">
        <v>34</v>
      </c>
      <c r="E1149" s="1">
        <v>28</v>
      </c>
      <c r="F1149" s="1">
        <v>9</v>
      </c>
      <c r="G1149" s="1">
        <v>37</v>
      </c>
      <c r="H1149" s="1">
        <v>12</v>
      </c>
      <c r="I1149" s="1">
        <v>7</v>
      </c>
      <c r="J1149" s="1">
        <v>13</v>
      </c>
      <c r="K1149" s="1">
        <v>3</v>
      </c>
      <c r="L1149" s="1">
        <v>2</v>
      </c>
      <c r="M1149" s="1">
        <v>0</v>
      </c>
      <c r="N1149" s="1">
        <v>4</v>
      </c>
      <c r="O1149" s="1">
        <v>8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3</v>
      </c>
      <c r="W1149" s="1">
        <v>11</v>
      </c>
      <c r="X1149" s="1">
        <v>0</v>
      </c>
      <c r="Y1149" s="3">
        <v>52</v>
      </c>
      <c r="Z1149" s="1">
        <v>2835</v>
      </c>
      <c r="AA1149" s="1">
        <v>0</v>
      </c>
      <c r="AB1149" s="1">
        <v>0</v>
      </c>
      <c r="AC1149" s="1">
        <v>0</v>
      </c>
      <c r="AD1149" s="1">
        <v>1</v>
      </c>
      <c r="AE1149" s="1">
        <v>0</v>
      </c>
      <c r="AF1149" s="1">
        <v>0</v>
      </c>
      <c r="AG1149" s="1">
        <v>0</v>
      </c>
      <c r="AH1149" s="1">
        <v>1</v>
      </c>
      <c r="AI1149" s="1">
        <v>0</v>
      </c>
      <c r="AJ1149" s="1">
        <v>0</v>
      </c>
      <c r="AK1149" s="1">
        <v>93</v>
      </c>
      <c r="AL1149" s="1">
        <v>80</v>
      </c>
      <c r="AM1149" s="1">
        <v>0</v>
      </c>
    </row>
    <row r="1150" spans="1:39" x14ac:dyDescent="0.25">
      <c r="A1150" s="4" t="s">
        <v>1165</v>
      </c>
      <c r="B1150" s="1">
        <v>0</v>
      </c>
      <c r="C1150" s="1">
        <v>0</v>
      </c>
      <c r="D1150" s="1">
        <v>54</v>
      </c>
      <c r="E1150" s="1">
        <v>476</v>
      </c>
      <c r="F1150" s="1">
        <v>75</v>
      </c>
      <c r="G1150" s="1">
        <v>162</v>
      </c>
      <c r="H1150" s="1">
        <v>29</v>
      </c>
      <c r="I1150" s="1">
        <v>151</v>
      </c>
      <c r="J1150" s="1">
        <v>97</v>
      </c>
      <c r="K1150" s="1">
        <v>1</v>
      </c>
      <c r="L1150" s="1">
        <v>4</v>
      </c>
      <c r="M1150" s="1">
        <v>4</v>
      </c>
      <c r="N1150" s="1">
        <v>8</v>
      </c>
      <c r="O1150" s="1">
        <v>2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3</v>
      </c>
      <c r="W1150" s="1">
        <v>11</v>
      </c>
      <c r="X1150" s="1">
        <v>0</v>
      </c>
      <c r="Y1150" s="3">
        <v>72</v>
      </c>
      <c r="Z1150" s="1">
        <v>2555</v>
      </c>
      <c r="AA1150" s="1">
        <v>0</v>
      </c>
      <c r="AB1150" s="1">
        <v>1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1</v>
      </c>
      <c r="AI1150" s="1">
        <v>0</v>
      </c>
      <c r="AJ1150" s="1">
        <v>0</v>
      </c>
      <c r="AK1150" s="1">
        <v>893</v>
      </c>
      <c r="AL1150" s="1">
        <v>796</v>
      </c>
      <c r="AM1150" s="1">
        <v>0</v>
      </c>
    </row>
    <row r="1151" spans="1:39" x14ac:dyDescent="0.25">
      <c r="A1151" s="4" t="s">
        <v>1166</v>
      </c>
      <c r="B1151" s="1">
        <v>0</v>
      </c>
      <c r="C1151" s="1">
        <v>0</v>
      </c>
      <c r="D1151" s="1">
        <v>69</v>
      </c>
      <c r="E1151" s="1">
        <v>364</v>
      </c>
      <c r="F1151" s="1">
        <v>40</v>
      </c>
      <c r="G1151" s="1">
        <v>425</v>
      </c>
      <c r="H1151" s="1">
        <v>158</v>
      </c>
      <c r="I1151" s="1">
        <v>60</v>
      </c>
      <c r="J1151" s="1">
        <v>50</v>
      </c>
      <c r="K1151" s="1">
        <v>1</v>
      </c>
      <c r="L1151" s="1">
        <v>3</v>
      </c>
      <c r="M1151" s="1">
        <v>4</v>
      </c>
      <c r="N1151" s="1">
        <v>8</v>
      </c>
      <c r="O1151" s="1">
        <v>1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3</v>
      </c>
      <c r="W1151" s="1">
        <v>11</v>
      </c>
      <c r="X1151" s="1">
        <v>0</v>
      </c>
      <c r="Y1151" s="3">
        <v>51</v>
      </c>
      <c r="Z1151" s="1">
        <v>2317</v>
      </c>
      <c r="AA1151" s="1">
        <v>0</v>
      </c>
      <c r="AB1151" s="1">
        <v>0</v>
      </c>
      <c r="AC1151" s="1">
        <v>1</v>
      </c>
      <c r="AD1151" s="1">
        <v>0</v>
      </c>
      <c r="AE1151" s="1">
        <v>0</v>
      </c>
      <c r="AF1151" s="1">
        <v>0</v>
      </c>
      <c r="AG1151" s="1">
        <v>0</v>
      </c>
      <c r="AH1151" s="1">
        <v>1</v>
      </c>
      <c r="AI1151" s="1">
        <v>0</v>
      </c>
      <c r="AJ1151" s="1">
        <v>0</v>
      </c>
      <c r="AK1151" s="1">
        <v>1047</v>
      </c>
      <c r="AL1151" s="1">
        <v>997</v>
      </c>
      <c r="AM1151" s="1">
        <v>0</v>
      </c>
    </row>
    <row r="1152" spans="1:39" x14ac:dyDescent="0.25">
      <c r="A1152" s="4" t="s">
        <v>1167</v>
      </c>
      <c r="B1152" s="1">
        <v>0</v>
      </c>
      <c r="C1152" s="1">
        <v>0</v>
      </c>
      <c r="D1152" s="1">
        <v>81</v>
      </c>
      <c r="E1152" s="1">
        <v>0</v>
      </c>
      <c r="F1152" s="1">
        <v>0</v>
      </c>
      <c r="G1152" s="1">
        <v>2</v>
      </c>
      <c r="H1152" s="1">
        <v>3</v>
      </c>
      <c r="I1152" s="1">
        <v>3</v>
      </c>
      <c r="J1152" s="1">
        <v>8</v>
      </c>
      <c r="K1152" s="1">
        <v>1</v>
      </c>
      <c r="L1152" s="1">
        <v>1</v>
      </c>
      <c r="M1152" s="1">
        <v>0</v>
      </c>
      <c r="N1152" s="1">
        <v>2</v>
      </c>
      <c r="O1152" s="1">
        <v>5</v>
      </c>
      <c r="P1152" s="1">
        <v>1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3</v>
      </c>
      <c r="W1152" s="1">
        <v>11</v>
      </c>
      <c r="X1152" s="1">
        <v>0</v>
      </c>
      <c r="Y1152" s="3">
        <v>24</v>
      </c>
      <c r="Z1152" s="1">
        <v>2291</v>
      </c>
      <c r="AA1152" s="1">
        <v>0</v>
      </c>
      <c r="AB1152" s="1">
        <v>1</v>
      </c>
      <c r="AC1152" s="1">
        <v>0</v>
      </c>
      <c r="AD1152" s="1">
        <v>0</v>
      </c>
      <c r="AE1152" s="1">
        <v>0</v>
      </c>
      <c r="AF1152" s="1">
        <v>0</v>
      </c>
      <c r="AG1152" s="1">
        <v>1</v>
      </c>
      <c r="AH1152" s="1">
        <v>0</v>
      </c>
      <c r="AI1152" s="1">
        <v>0</v>
      </c>
      <c r="AJ1152" s="1">
        <v>0</v>
      </c>
      <c r="AK1152" s="1">
        <v>8</v>
      </c>
      <c r="AL1152" s="1">
        <v>0</v>
      </c>
      <c r="AM1152" s="1">
        <v>1</v>
      </c>
    </row>
    <row r="1153" spans="1:39" x14ac:dyDescent="0.25">
      <c r="A1153" s="4" t="s">
        <v>497</v>
      </c>
      <c r="B1153" s="1">
        <v>0</v>
      </c>
      <c r="C1153" s="1">
        <v>0</v>
      </c>
      <c r="D1153" s="1">
        <v>99</v>
      </c>
      <c r="E1153" s="1">
        <v>0</v>
      </c>
      <c r="F1153" s="1">
        <v>6</v>
      </c>
      <c r="G1153" s="1">
        <v>3</v>
      </c>
      <c r="H1153" s="1">
        <v>7</v>
      </c>
      <c r="I1153" s="1">
        <v>6</v>
      </c>
      <c r="J1153" s="1">
        <v>12</v>
      </c>
      <c r="K1153" s="1">
        <v>1</v>
      </c>
      <c r="L1153" s="1">
        <v>1</v>
      </c>
      <c r="M1153" s="1">
        <v>0</v>
      </c>
      <c r="N1153" s="1">
        <v>3</v>
      </c>
      <c r="O1153" s="1">
        <v>8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3</v>
      </c>
      <c r="W1153" s="1">
        <v>11</v>
      </c>
      <c r="X1153" s="1">
        <v>0</v>
      </c>
      <c r="Y1153" s="3">
        <v>46</v>
      </c>
      <c r="Z1153" s="1">
        <v>2263</v>
      </c>
      <c r="AA1153" s="1">
        <v>0</v>
      </c>
      <c r="AB1153" s="1">
        <v>1</v>
      </c>
      <c r="AC1153" s="1">
        <v>0</v>
      </c>
      <c r="AD1153" s="1">
        <v>0</v>
      </c>
      <c r="AE1153" s="1">
        <v>0</v>
      </c>
      <c r="AF1153" s="1">
        <v>1</v>
      </c>
      <c r="AG1153" s="1">
        <v>0</v>
      </c>
      <c r="AH1153" s="1">
        <v>0</v>
      </c>
      <c r="AI1153" s="1">
        <v>0</v>
      </c>
      <c r="AJ1153" s="1">
        <v>0</v>
      </c>
      <c r="AK1153" s="1">
        <v>22</v>
      </c>
      <c r="AL1153" s="1">
        <v>10</v>
      </c>
      <c r="AM1153" s="1">
        <v>0</v>
      </c>
    </row>
    <row r="1154" spans="1:39" x14ac:dyDescent="0.25">
      <c r="A1154" s="4" t="s">
        <v>1168</v>
      </c>
      <c r="B1154" s="1">
        <v>0</v>
      </c>
      <c r="C1154" s="1">
        <v>0</v>
      </c>
      <c r="D1154" s="1">
        <v>3</v>
      </c>
      <c r="E1154" s="1">
        <v>863</v>
      </c>
      <c r="F1154" s="1">
        <v>83</v>
      </c>
      <c r="G1154" s="1">
        <v>547</v>
      </c>
      <c r="H1154" s="1">
        <v>86</v>
      </c>
      <c r="I1154" s="1">
        <v>99</v>
      </c>
      <c r="J1154" s="1">
        <v>33</v>
      </c>
      <c r="K1154" s="1">
        <v>1</v>
      </c>
      <c r="L1154" s="1">
        <v>8</v>
      </c>
      <c r="M1154" s="1">
        <v>2</v>
      </c>
      <c r="N1154" s="1">
        <v>5</v>
      </c>
      <c r="O1154" s="1">
        <v>5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3</v>
      </c>
      <c r="W1154" s="1">
        <v>11</v>
      </c>
      <c r="X1154" s="1">
        <v>0</v>
      </c>
      <c r="Y1154" s="3">
        <v>30</v>
      </c>
      <c r="Z1154" s="1">
        <v>2831</v>
      </c>
      <c r="AA1154" s="1">
        <v>0</v>
      </c>
      <c r="AB1154" s="1">
        <v>1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1</v>
      </c>
      <c r="AK1154" s="1">
        <v>1678</v>
      </c>
      <c r="AL1154" s="1">
        <v>1645</v>
      </c>
      <c r="AM1154" s="1">
        <v>0</v>
      </c>
    </row>
    <row r="1155" spans="1:39" x14ac:dyDescent="0.25">
      <c r="A1155" s="4" t="s">
        <v>1169</v>
      </c>
      <c r="B1155" s="1">
        <v>1</v>
      </c>
      <c r="C1155" s="1">
        <v>1</v>
      </c>
      <c r="D1155" s="1">
        <v>61</v>
      </c>
      <c r="E1155" s="1">
        <v>349</v>
      </c>
      <c r="F1155" s="1">
        <v>7</v>
      </c>
      <c r="G1155" s="1">
        <v>35</v>
      </c>
      <c r="H1155" s="1">
        <v>0</v>
      </c>
      <c r="I1155" s="1">
        <v>0</v>
      </c>
      <c r="J1155" s="1">
        <v>47</v>
      </c>
      <c r="K1155" s="1">
        <v>3</v>
      </c>
      <c r="L1155" s="1">
        <v>8</v>
      </c>
      <c r="M1155" s="1">
        <v>2</v>
      </c>
      <c r="N1155" s="1">
        <v>4</v>
      </c>
      <c r="O1155" s="1">
        <v>7</v>
      </c>
      <c r="P1155" s="1">
        <v>0</v>
      </c>
      <c r="Q1155" s="1">
        <v>1</v>
      </c>
      <c r="R1155" s="1">
        <v>0</v>
      </c>
      <c r="S1155" s="1">
        <v>0</v>
      </c>
      <c r="T1155" s="1">
        <v>0</v>
      </c>
      <c r="U1155" s="1">
        <v>0</v>
      </c>
      <c r="V1155" s="1">
        <v>3</v>
      </c>
      <c r="W1155" s="1">
        <v>11</v>
      </c>
      <c r="X1155" s="1">
        <v>0</v>
      </c>
      <c r="Y1155" s="3">
        <v>63</v>
      </c>
      <c r="Z1155" s="1">
        <v>2327</v>
      </c>
      <c r="AA1155" s="1">
        <v>0</v>
      </c>
      <c r="AB1155" s="1">
        <v>1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1</v>
      </c>
      <c r="AJ1155" s="1">
        <v>0</v>
      </c>
      <c r="AK1155" s="1">
        <v>391</v>
      </c>
      <c r="AL1155" s="1">
        <v>344</v>
      </c>
      <c r="AM1155" s="1">
        <v>1</v>
      </c>
    </row>
    <row r="1156" spans="1:39" x14ac:dyDescent="0.25">
      <c r="A1156" s="4" t="s">
        <v>1170</v>
      </c>
      <c r="B1156" s="1">
        <v>1</v>
      </c>
      <c r="C1156" s="1">
        <v>0</v>
      </c>
      <c r="D1156" s="1">
        <v>65</v>
      </c>
      <c r="E1156" s="1">
        <v>5</v>
      </c>
      <c r="F1156" s="1">
        <v>23</v>
      </c>
      <c r="G1156" s="1">
        <v>15</v>
      </c>
      <c r="H1156" s="1">
        <v>0</v>
      </c>
      <c r="I1156" s="1">
        <v>18</v>
      </c>
      <c r="J1156" s="1">
        <v>14</v>
      </c>
      <c r="K1156" s="1">
        <v>2</v>
      </c>
      <c r="L1156" s="1">
        <v>2</v>
      </c>
      <c r="M1156" s="1">
        <v>0</v>
      </c>
      <c r="N1156" s="1">
        <v>3</v>
      </c>
      <c r="O1156" s="1">
        <v>8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3</v>
      </c>
      <c r="W1156" s="1">
        <v>11</v>
      </c>
      <c r="X1156" s="1">
        <v>0</v>
      </c>
      <c r="Y1156" s="3">
        <v>41</v>
      </c>
      <c r="Z1156" s="1">
        <v>2696</v>
      </c>
      <c r="AA1156" s="1">
        <v>0</v>
      </c>
      <c r="AB1156" s="1">
        <v>0</v>
      </c>
      <c r="AC1156" s="1">
        <v>0</v>
      </c>
      <c r="AD1156" s="1">
        <v>1</v>
      </c>
      <c r="AE1156" s="1">
        <v>0</v>
      </c>
      <c r="AF1156" s="1">
        <v>0</v>
      </c>
      <c r="AG1156" s="1">
        <v>1</v>
      </c>
      <c r="AH1156" s="1">
        <v>0</v>
      </c>
      <c r="AI1156" s="1">
        <v>0</v>
      </c>
      <c r="AJ1156" s="1">
        <v>0</v>
      </c>
      <c r="AK1156" s="1">
        <v>61</v>
      </c>
      <c r="AL1156" s="1">
        <v>47</v>
      </c>
      <c r="AM1156" s="1">
        <v>0</v>
      </c>
    </row>
    <row r="1157" spans="1:39" x14ac:dyDescent="0.25">
      <c r="A1157" s="4" t="s">
        <v>1171</v>
      </c>
      <c r="B1157" s="1">
        <v>0</v>
      </c>
      <c r="C1157" s="1">
        <v>1</v>
      </c>
      <c r="D1157" s="1">
        <v>93</v>
      </c>
      <c r="E1157" s="1">
        <v>184</v>
      </c>
      <c r="F1157" s="1">
        <v>2</v>
      </c>
      <c r="G1157" s="1">
        <v>19</v>
      </c>
      <c r="H1157" s="1">
        <v>8</v>
      </c>
      <c r="I1157" s="1">
        <v>8</v>
      </c>
      <c r="J1157" s="1">
        <v>4</v>
      </c>
      <c r="K1157" s="1">
        <v>3</v>
      </c>
      <c r="L1157" s="1">
        <v>2</v>
      </c>
      <c r="M1157" s="1">
        <v>2</v>
      </c>
      <c r="N1157" s="1">
        <v>6</v>
      </c>
      <c r="O1157" s="1">
        <v>5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3</v>
      </c>
      <c r="W1157" s="1">
        <v>11</v>
      </c>
      <c r="X1157" s="1">
        <v>0</v>
      </c>
      <c r="Y1157" s="3">
        <v>60</v>
      </c>
      <c r="Z1157" s="1">
        <v>2387</v>
      </c>
      <c r="AA1157" s="1">
        <v>0</v>
      </c>
      <c r="AB1157" s="1">
        <v>1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1</v>
      </c>
      <c r="AJ1157" s="1">
        <v>0</v>
      </c>
      <c r="AK1157" s="1">
        <v>221</v>
      </c>
      <c r="AL1157" s="1">
        <v>217</v>
      </c>
      <c r="AM1157" s="1">
        <v>0</v>
      </c>
    </row>
    <row r="1158" spans="1:39" x14ac:dyDescent="0.25">
      <c r="A1158" s="4" t="s">
        <v>1172</v>
      </c>
      <c r="B1158" s="1">
        <v>1</v>
      </c>
      <c r="C1158" s="1">
        <v>1</v>
      </c>
      <c r="D1158" s="1">
        <v>24</v>
      </c>
      <c r="E1158" s="1">
        <v>8</v>
      </c>
      <c r="F1158" s="1">
        <v>0</v>
      </c>
      <c r="G1158" s="1">
        <v>8</v>
      </c>
      <c r="H1158" s="1">
        <v>0</v>
      </c>
      <c r="I1158" s="1">
        <v>0</v>
      </c>
      <c r="J1158" s="1">
        <v>2</v>
      </c>
      <c r="K1158" s="1">
        <v>1</v>
      </c>
      <c r="L1158" s="1">
        <v>1</v>
      </c>
      <c r="M1158" s="1">
        <v>0</v>
      </c>
      <c r="N1158" s="1">
        <v>2</v>
      </c>
      <c r="O1158" s="1">
        <v>8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3</v>
      </c>
      <c r="W1158" s="1">
        <v>11</v>
      </c>
      <c r="X1158" s="1">
        <v>0</v>
      </c>
      <c r="Y1158" s="3">
        <v>68</v>
      </c>
      <c r="Z1158" s="1">
        <v>2762</v>
      </c>
      <c r="AA1158" s="1">
        <v>0</v>
      </c>
      <c r="AB1158" s="1">
        <v>1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1</v>
      </c>
      <c r="AJ1158" s="1">
        <v>0</v>
      </c>
      <c r="AK1158" s="1">
        <v>16</v>
      </c>
      <c r="AL1158" s="1">
        <v>14</v>
      </c>
      <c r="AM1158" s="1">
        <v>0</v>
      </c>
    </row>
    <row r="1159" spans="1:39" x14ac:dyDescent="0.25">
      <c r="A1159" s="4" t="s">
        <v>1173</v>
      </c>
      <c r="B1159" s="1">
        <v>0</v>
      </c>
      <c r="C1159" s="1">
        <v>1</v>
      </c>
      <c r="D1159" s="1">
        <v>8</v>
      </c>
      <c r="E1159" s="1">
        <v>277</v>
      </c>
      <c r="F1159" s="1">
        <v>21</v>
      </c>
      <c r="G1159" s="1">
        <v>64</v>
      </c>
      <c r="H1159" s="1">
        <v>62</v>
      </c>
      <c r="I1159" s="1">
        <v>21</v>
      </c>
      <c r="J1159" s="1">
        <v>25</v>
      </c>
      <c r="K1159" s="1">
        <v>2</v>
      </c>
      <c r="L1159" s="1">
        <v>3</v>
      </c>
      <c r="M1159" s="1">
        <v>2</v>
      </c>
      <c r="N1159" s="1">
        <v>10</v>
      </c>
      <c r="O1159" s="1">
        <v>3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3</v>
      </c>
      <c r="W1159" s="1">
        <v>11</v>
      </c>
      <c r="X1159" s="1">
        <v>0</v>
      </c>
      <c r="Y1159" s="3">
        <v>39</v>
      </c>
      <c r="Z1159" s="1">
        <v>2567</v>
      </c>
      <c r="AA1159" s="1">
        <v>0</v>
      </c>
      <c r="AB1159" s="1">
        <v>1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1</v>
      </c>
      <c r="AI1159" s="1">
        <v>0</v>
      </c>
      <c r="AJ1159" s="1">
        <v>0</v>
      </c>
      <c r="AK1159" s="1">
        <v>445</v>
      </c>
      <c r="AL1159" s="1">
        <v>420</v>
      </c>
      <c r="AM1159" s="1">
        <v>0</v>
      </c>
    </row>
    <row r="1160" spans="1:39" x14ac:dyDescent="0.25">
      <c r="A1160" s="4" t="s">
        <v>1174</v>
      </c>
      <c r="B1160" s="1">
        <v>1</v>
      </c>
      <c r="C1160" s="1">
        <v>1</v>
      </c>
      <c r="D1160" s="1">
        <v>72</v>
      </c>
      <c r="E1160" s="1">
        <v>44</v>
      </c>
      <c r="F1160" s="1">
        <v>5</v>
      </c>
      <c r="G1160" s="1">
        <v>19</v>
      </c>
      <c r="H1160" s="1">
        <v>0</v>
      </c>
      <c r="I1160" s="1">
        <v>4</v>
      </c>
      <c r="J1160" s="1">
        <v>19</v>
      </c>
      <c r="K1160" s="1">
        <v>3</v>
      </c>
      <c r="L1160" s="1">
        <v>2</v>
      </c>
      <c r="M1160" s="1">
        <v>0</v>
      </c>
      <c r="N1160" s="1">
        <v>4</v>
      </c>
      <c r="O1160" s="1">
        <v>5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3</v>
      </c>
      <c r="W1160" s="1">
        <v>11</v>
      </c>
      <c r="X1160" s="1">
        <v>0</v>
      </c>
      <c r="Y1160" s="3">
        <v>39</v>
      </c>
      <c r="Z1160" s="1">
        <v>2601</v>
      </c>
      <c r="AA1160" s="1">
        <v>1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1</v>
      </c>
      <c r="AI1160" s="1">
        <v>0</v>
      </c>
      <c r="AJ1160" s="1">
        <v>0</v>
      </c>
      <c r="AK1160" s="1">
        <v>72</v>
      </c>
      <c r="AL1160" s="1">
        <v>53</v>
      </c>
      <c r="AM1160" s="1">
        <v>0</v>
      </c>
    </row>
    <row r="1161" spans="1:39" x14ac:dyDescent="0.25">
      <c r="A1161" s="4" t="s">
        <v>1175</v>
      </c>
      <c r="B1161" s="1">
        <v>0</v>
      </c>
      <c r="C1161" s="1">
        <v>0</v>
      </c>
      <c r="D1161" s="1">
        <v>29</v>
      </c>
      <c r="E1161" s="1">
        <v>1156</v>
      </c>
      <c r="F1161" s="1">
        <v>120</v>
      </c>
      <c r="G1161" s="1">
        <v>915</v>
      </c>
      <c r="H1161" s="1">
        <v>94</v>
      </c>
      <c r="I1161" s="1">
        <v>144</v>
      </c>
      <c r="J1161" s="1">
        <v>96</v>
      </c>
      <c r="K1161" s="1">
        <v>1</v>
      </c>
      <c r="L1161" s="1">
        <v>3</v>
      </c>
      <c r="M1161" s="1">
        <v>4</v>
      </c>
      <c r="N1161" s="1">
        <v>10</v>
      </c>
      <c r="O1161" s="1">
        <v>1</v>
      </c>
      <c r="P1161" s="1">
        <v>0</v>
      </c>
      <c r="Q1161" s="1">
        <v>0</v>
      </c>
      <c r="R1161" s="1">
        <v>1</v>
      </c>
      <c r="S1161" s="1">
        <v>0</v>
      </c>
      <c r="T1161" s="1">
        <v>0</v>
      </c>
      <c r="U1161" s="1">
        <v>0</v>
      </c>
      <c r="V1161" s="1">
        <v>3</v>
      </c>
      <c r="W1161" s="1">
        <v>11</v>
      </c>
      <c r="X1161" s="1">
        <v>0</v>
      </c>
      <c r="Y1161" s="3">
        <v>29</v>
      </c>
      <c r="Z1161" s="1">
        <v>2295</v>
      </c>
      <c r="AA1161" s="1">
        <v>0</v>
      </c>
      <c r="AB1161" s="1">
        <v>0</v>
      </c>
      <c r="AC1161" s="1">
        <v>1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1</v>
      </c>
      <c r="AJ1161" s="1">
        <v>0</v>
      </c>
      <c r="AK1161" s="1">
        <v>2429</v>
      </c>
      <c r="AL1161" s="1">
        <v>2333</v>
      </c>
      <c r="AM1161" s="1">
        <v>1</v>
      </c>
    </row>
    <row r="1162" spans="1:39" x14ac:dyDescent="0.25">
      <c r="A1162" s="4" t="s">
        <v>1176</v>
      </c>
      <c r="B1162" s="1">
        <v>0</v>
      </c>
      <c r="C1162" s="1">
        <v>1</v>
      </c>
      <c r="D1162" s="1">
        <v>33</v>
      </c>
      <c r="E1162" s="1">
        <v>373</v>
      </c>
      <c r="F1162" s="1">
        <v>14</v>
      </c>
      <c r="G1162" s="1">
        <v>83</v>
      </c>
      <c r="H1162" s="1">
        <v>6</v>
      </c>
      <c r="I1162" s="1">
        <v>9</v>
      </c>
      <c r="J1162" s="1">
        <v>19</v>
      </c>
      <c r="K1162" s="1">
        <v>3</v>
      </c>
      <c r="L1162" s="1">
        <v>8</v>
      </c>
      <c r="M1162" s="1">
        <v>2</v>
      </c>
      <c r="N1162" s="1">
        <v>6</v>
      </c>
      <c r="O1162" s="1">
        <v>7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1</v>
      </c>
      <c r="V1162" s="1">
        <v>3</v>
      </c>
      <c r="W1162" s="1">
        <v>11</v>
      </c>
      <c r="X1162" s="1">
        <v>0</v>
      </c>
      <c r="Y1162" s="3">
        <v>70</v>
      </c>
      <c r="Z1162" s="1">
        <v>2691</v>
      </c>
      <c r="AA1162" s="1">
        <v>0</v>
      </c>
      <c r="AB1162" s="1">
        <v>0</v>
      </c>
      <c r="AC1162" s="1">
        <v>0</v>
      </c>
      <c r="AD1162" s="1">
        <v>1</v>
      </c>
      <c r="AE1162" s="1">
        <v>0</v>
      </c>
      <c r="AF1162" s="1">
        <v>0</v>
      </c>
      <c r="AG1162" s="1">
        <v>0</v>
      </c>
      <c r="AH1162" s="1">
        <v>1</v>
      </c>
      <c r="AI1162" s="1">
        <v>0</v>
      </c>
      <c r="AJ1162" s="1">
        <v>0</v>
      </c>
      <c r="AK1162" s="1">
        <v>485</v>
      </c>
      <c r="AL1162" s="1">
        <v>466</v>
      </c>
      <c r="AM1162" s="1">
        <v>0</v>
      </c>
    </row>
    <row r="1163" spans="1:39" x14ac:dyDescent="0.25">
      <c r="A1163" s="4" t="s">
        <v>1177</v>
      </c>
      <c r="B1163" s="1">
        <v>0</v>
      </c>
      <c r="C1163" s="1">
        <v>1</v>
      </c>
      <c r="D1163" s="1">
        <v>68</v>
      </c>
      <c r="E1163" s="1">
        <v>134</v>
      </c>
      <c r="F1163" s="1">
        <v>8</v>
      </c>
      <c r="G1163" s="1">
        <v>76</v>
      </c>
      <c r="H1163" s="1">
        <v>6</v>
      </c>
      <c r="I1163" s="1">
        <v>0</v>
      </c>
      <c r="J1163" s="1">
        <v>11</v>
      </c>
      <c r="K1163" s="1">
        <v>1</v>
      </c>
      <c r="L1163" s="1">
        <v>4</v>
      </c>
      <c r="M1163" s="1">
        <v>1</v>
      </c>
      <c r="N1163" s="1">
        <v>5</v>
      </c>
      <c r="O1163" s="1">
        <v>6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3</v>
      </c>
      <c r="W1163" s="1">
        <v>11</v>
      </c>
      <c r="X1163" s="1">
        <v>0</v>
      </c>
      <c r="Y1163" s="3">
        <v>63</v>
      </c>
      <c r="Z1163" s="1">
        <v>2699</v>
      </c>
      <c r="AA1163" s="1">
        <v>0</v>
      </c>
      <c r="AB1163" s="1">
        <v>1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1</v>
      </c>
      <c r="AI1163" s="1">
        <v>0</v>
      </c>
      <c r="AJ1163" s="1">
        <v>0</v>
      </c>
      <c r="AK1163" s="1">
        <v>224</v>
      </c>
      <c r="AL1163" s="1">
        <v>213</v>
      </c>
      <c r="AM1163" s="1">
        <v>0</v>
      </c>
    </row>
    <row r="1164" spans="1:39" x14ac:dyDescent="0.25">
      <c r="A1164" s="4" t="s">
        <v>1178</v>
      </c>
      <c r="B1164" s="1">
        <v>0</v>
      </c>
      <c r="C1164" s="1">
        <v>1</v>
      </c>
      <c r="D1164" s="1">
        <v>55</v>
      </c>
      <c r="E1164" s="1">
        <v>1148</v>
      </c>
      <c r="F1164" s="1">
        <v>0</v>
      </c>
      <c r="G1164" s="1">
        <v>60</v>
      </c>
      <c r="H1164" s="1">
        <v>0</v>
      </c>
      <c r="I1164" s="1">
        <v>0</v>
      </c>
      <c r="J1164" s="1">
        <v>24</v>
      </c>
      <c r="K1164" s="1">
        <v>3</v>
      </c>
      <c r="L1164" s="1">
        <v>9</v>
      </c>
      <c r="M1164" s="1">
        <v>5</v>
      </c>
      <c r="N1164" s="1">
        <v>4</v>
      </c>
      <c r="O1164" s="1">
        <v>7</v>
      </c>
      <c r="P1164" s="1">
        <v>0</v>
      </c>
      <c r="Q1164" s="1">
        <v>1</v>
      </c>
      <c r="R1164" s="1">
        <v>0</v>
      </c>
      <c r="S1164" s="1">
        <v>0</v>
      </c>
      <c r="T1164" s="1">
        <v>0</v>
      </c>
      <c r="U1164" s="1">
        <v>0</v>
      </c>
      <c r="V1164" s="1">
        <v>3</v>
      </c>
      <c r="W1164" s="1">
        <v>11</v>
      </c>
      <c r="X1164" s="1">
        <v>1</v>
      </c>
      <c r="Y1164" s="3">
        <v>59</v>
      </c>
      <c r="Z1164" s="1">
        <v>2685</v>
      </c>
      <c r="AA1164" s="1">
        <v>1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1</v>
      </c>
      <c r="AK1164" s="1">
        <v>1208</v>
      </c>
      <c r="AL1164" s="1">
        <v>1184</v>
      </c>
      <c r="AM1164" s="1">
        <v>1</v>
      </c>
    </row>
    <row r="1165" spans="1:39" x14ac:dyDescent="0.25">
      <c r="A1165" s="4" t="s">
        <v>1179</v>
      </c>
      <c r="B1165" s="1">
        <v>1</v>
      </c>
      <c r="C1165" s="1">
        <v>1</v>
      </c>
      <c r="D1165" s="1">
        <v>76</v>
      </c>
      <c r="E1165" s="1">
        <v>6</v>
      </c>
      <c r="F1165" s="1">
        <v>12</v>
      </c>
      <c r="G1165" s="1">
        <v>3</v>
      </c>
      <c r="H1165" s="1">
        <v>21</v>
      </c>
      <c r="I1165" s="1">
        <v>6</v>
      </c>
      <c r="J1165" s="1">
        <v>40</v>
      </c>
      <c r="K1165" s="1">
        <v>5</v>
      </c>
      <c r="L1165" s="1">
        <v>2</v>
      </c>
      <c r="M1165" s="1">
        <v>2</v>
      </c>
      <c r="N1165" s="1">
        <v>3</v>
      </c>
      <c r="O1165" s="1">
        <v>5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3</v>
      </c>
      <c r="W1165" s="1">
        <v>11</v>
      </c>
      <c r="X1165" s="1">
        <v>0</v>
      </c>
      <c r="Y1165" s="3">
        <v>62</v>
      </c>
      <c r="Z1165" s="1">
        <v>2581</v>
      </c>
      <c r="AA1165" s="1">
        <v>0</v>
      </c>
      <c r="AB1165" s="1">
        <v>0</v>
      </c>
      <c r="AC1165" s="1">
        <v>1</v>
      </c>
      <c r="AD1165" s="1">
        <v>0</v>
      </c>
      <c r="AE1165" s="1">
        <v>0</v>
      </c>
      <c r="AF1165" s="1">
        <v>0</v>
      </c>
      <c r="AG1165" s="1">
        <v>1</v>
      </c>
      <c r="AH1165" s="1">
        <v>0</v>
      </c>
      <c r="AI1165" s="1">
        <v>0</v>
      </c>
      <c r="AJ1165" s="1">
        <v>0</v>
      </c>
      <c r="AK1165" s="1">
        <v>48</v>
      </c>
      <c r="AL1165" s="1">
        <v>8</v>
      </c>
      <c r="AM1165" s="1">
        <v>0</v>
      </c>
    </row>
    <row r="1166" spans="1:39" x14ac:dyDescent="0.25">
      <c r="A1166" s="4" t="s">
        <v>1180</v>
      </c>
      <c r="B1166" s="1">
        <v>1</v>
      </c>
      <c r="C1166" s="1">
        <v>0</v>
      </c>
      <c r="D1166" s="1">
        <v>17</v>
      </c>
      <c r="E1166" s="1">
        <v>4</v>
      </c>
      <c r="F1166" s="1">
        <v>1</v>
      </c>
      <c r="G1166" s="1">
        <v>11</v>
      </c>
      <c r="H1166" s="1">
        <v>0</v>
      </c>
      <c r="I1166" s="1">
        <v>0</v>
      </c>
      <c r="J1166" s="1">
        <v>1</v>
      </c>
      <c r="K1166" s="1">
        <v>1</v>
      </c>
      <c r="L1166" s="1">
        <v>1</v>
      </c>
      <c r="M1166" s="1">
        <v>0</v>
      </c>
      <c r="N1166" s="1">
        <v>2</v>
      </c>
      <c r="O1166" s="1">
        <v>7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3</v>
      </c>
      <c r="W1166" s="1">
        <v>11</v>
      </c>
      <c r="X1166" s="1">
        <v>0</v>
      </c>
      <c r="Y1166" s="3">
        <v>49</v>
      </c>
      <c r="Z1166" s="1">
        <v>2211</v>
      </c>
      <c r="AA1166" s="1">
        <v>0</v>
      </c>
      <c r="AB1166" s="1">
        <v>0</v>
      </c>
      <c r="AC1166" s="1">
        <v>1</v>
      </c>
      <c r="AD1166" s="1">
        <v>0</v>
      </c>
      <c r="AE1166" s="1">
        <v>0</v>
      </c>
      <c r="AF1166" s="1">
        <v>0</v>
      </c>
      <c r="AG1166" s="1">
        <v>0</v>
      </c>
      <c r="AH1166" s="1">
        <v>1</v>
      </c>
      <c r="AI1166" s="1">
        <v>0</v>
      </c>
      <c r="AJ1166" s="1">
        <v>0</v>
      </c>
      <c r="AK1166" s="1">
        <v>16</v>
      </c>
      <c r="AL1166" s="1">
        <v>15</v>
      </c>
      <c r="AM1166" s="1">
        <v>0</v>
      </c>
    </row>
    <row r="1167" spans="1:39" x14ac:dyDescent="0.25">
      <c r="A1167" s="4" t="s">
        <v>1181</v>
      </c>
      <c r="B1167" s="1">
        <v>1</v>
      </c>
      <c r="C1167" s="1">
        <v>0</v>
      </c>
      <c r="D1167" s="1">
        <v>94</v>
      </c>
      <c r="E1167" s="1">
        <v>5</v>
      </c>
      <c r="F1167" s="1">
        <v>4</v>
      </c>
      <c r="G1167" s="1">
        <v>8</v>
      </c>
      <c r="H1167" s="1">
        <v>2</v>
      </c>
      <c r="I1167" s="1">
        <v>0</v>
      </c>
      <c r="J1167" s="1">
        <v>5</v>
      </c>
      <c r="K1167" s="1">
        <v>1</v>
      </c>
      <c r="L1167" s="1">
        <v>1</v>
      </c>
      <c r="M1167" s="1">
        <v>0</v>
      </c>
      <c r="N1167" s="1">
        <v>3</v>
      </c>
      <c r="O1167" s="1">
        <v>5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3</v>
      </c>
      <c r="W1167" s="1">
        <v>11</v>
      </c>
      <c r="X1167" s="1">
        <v>0</v>
      </c>
      <c r="Y1167" s="3">
        <v>35</v>
      </c>
      <c r="Z1167" s="1">
        <v>2490</v>
      </c>
      <c r="AA1167" s="1">
        <v>0</v>
      </c>
      <c r="AB1167" s="1">
        <v>0</v>
      </c>
      <c r="AC1167" s="1">
        <v>1</v>
      </c>
      <c r="AD1167" s="1">
        <v>0</v>
      </c>
      <c r="AE1167" s="1">
        <v>0</v>
      </c>
      <c r="AF1167" s="1">
        <v>0</v>
      </c>
      <c r="AG1167" s="1">
        <v>0</v>
      </c>
      <c r="AH1167" s="1">
        <v>1</v>
      </c>
      <c r="AI1167" s="1">
        <v>0</v>
      </c>
      <c r="AJ1167" s="1">
        <v>0</v>
      </c>
      <c r="AK1167" s="1">
        <v>19</v>
      </c>
      <c r="AL1167" s="1">
        <v>14</v>
      </c>
      <c r="AM1167" s="1">
        <v>0</v>
      </c>
    </row>
    <row r="1168" spans="1:39" x14ac:dyDescent="0.25">
      <c r="A1168" s="4" t="s">
        <v>1182</v>
      </c>
      <c r="B1168" s="1">
        <v>1</v>
      </c>
      <c r="C1168" s="1">
        <v>1</v>
      </c>
      <c r="D1168" s="1">
        <v>86</v>
      </c>
      <c r="E1168" s="1">
        <v>24</v>
      </c>
      <c r="F1168" s="1">
        <v>2</v>
      </c>
      <c r="G1168" s="1">
        <v>20</v>
      </c>
      <c r="H1168" s="1">
        <v>2</v>
      </c>
      <c r="I1168" s="1">
        <v>2</v>
      </c>
      <c r="J1168" s="1">
        <v>10</v>
      </c>
      <c r="K1168" s="1">
        <v>2</v>
      </c>
      <c r="L1168" s="1">
        <v>1</v>
      </c>
      <c r="M1168" s="1">
        <v>0</v>
      </c>
      <c r="N1168" s="1">
        <v>4</v>
      </c>
      <c r="O1168" s="1">
        <v>4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3</v>
      </c>
      <c r="W1168" s="1">
        <v>11</v>
      </c>
      <c r="X1168" s="1">
        <v>0</v>
      </c>
      <c r="Y1168" s="3">
        <v>55</v>
      </c>
      <c r="Z1168" s="1">
        <v>2470</v>
      </c>
      <c r="AA1168" s="1">
        <v>0</v>
      </c>
      <c r="AB1168" s="1">
        <v>1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1</v>
      </c>
      <c r="AI1168" s="1">
        <v>0</v>
      </c>
      <c r="AJ1168" s="1">
        <v>0</v>
      </c>
      <c r="AK1168" s="1">
        <v>50</v>
      </c>
      <c r="AL1168" s="1">
        <v>40</v>
      </c>
      <c r="AM1168" s="1">
        <v>0</v>
      </c>
    </row>
    <row r="1169" spans="1:39" x14ac:dyDescent="0.25">
      <c r="A1169" s="4" t="s">
        <v>1183</v>
      </c>
      <c r="B1169" s="1">
        <v>0</v>
      </c>
      <c r="C1169" s="1">
        <v>1</v>
      </c>
      <c r="D1169" s="1">
        <v>25</v>
      </c>
      <c r="E1169" s="1">
        <v>899</v>
      </c>
      <c r="F1169" s="1">
        <v>0</v>
      </c>
      <c r="G1169" s="1">
        <v>101</v>
      </c>
      <c r="H1169" s="1">
        <v>0</v>
      </c>
      <c r="I1169" s="1">
        <v>0</v>
      </c>
      <c r="J1169" s="1">
        <v>20</v>
      </c>
      <c r="K1169" s="1">
        <v>1</v>
      </c>
      <c r="L1169" s="1">
        <v>6</v>
      </c>
      <c r="M1169" s="1">
        <v>6</v>
      </c>
      <c r="N1169" s="1">
        <v>13</v>
      </c>
      <c r="O1169" s="1">
        <v>4</v>
      </c>
      <c r="P1169" s="1">
        <v>0</v>
      </c>
      <c r="Q1169" s="1">
        <v>0</v>
      </c>
      <c r="R1169" s="1">
        <v>0</v>
      </c>
      <c r="S1169" s="1">
        <v>1</v>
      </c>
      <c r="T1169" s="1">
        <v>0</v>
      </c>
      <c r="U1169" s="1">
        <v>0</v>
      </c>
      <c r="V1169" s="1">
        <v>3</v>
      </c>
      <c r="W1169" s="1">
        <v>11</v>
      </c>
      <c r="X1169" s="1">
        <v>0</v>
      </c>
      <c r="Y1169" s="3">
        <v>68</v>
      </c>
      <c r="Z1169" s="1">
        <v>2467</v>
      </c>
      <c r="AA1169" s="1">
        <v>0</v>
      </c>
      <c r="AB1169" s="1">
        <v>0</v>
      </c>
      <c r="AC1169" s="1">
        <v>1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1</v>
      </c>
      <c r="AK1169" s="1">
        <v>1000</v>
      </c>
      <c r="AL1169" s="1">
        <v>980</v>
      </c>
      <c r="AM1169" s="1">
        <v>1</v>
      </c>
    </row>
    <row r="1170" spans="1:39" x14ac:dyDescent="0.25">
      <c r="A1170" s="4" t="s">
        <v>1184</v>
      </c>
      <c r="B1170" s="1">
        <v>0</v>
      </c>
      <c r="C1170" s="1">
        <v>1</v>
      </c>
      <c r="D1170" s="1">
        <v>22</v>
      </c>
      <c r="E1170" s="1">
        <v>108</v>
      </c>
      <c r="F1170" s="1">
        <v>1</v>
      </c>
      <c r="G1170" s="1">
        <v>28</v>
      </c>
      <c r="H1170" s="1">
        <v>13</v>
      </c>
      <c r="I1170" s="1">
        <v>1</v>
      </c>
      <c r="J1170" s="1">
        <v>4</v>
      </c>
      <c r="K1170" s="1">
        <v>2</v>
      </c>
      <c r="L1170" s="1">
        <v>3</v>
      </c>
      <c r="M1170" s="1">
        <v>1</v>
      </c>
      <c r="N1170" s="1">
        <v>4</v>
      </c>
      <c r="O1170" s="1">
        <v>8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3</v>
      </c>
      <c r="W1170" s="1">
        <v>11</v>
      </c>
      <c r="X1170" s="1">
        <v>0</v>
      </c>
      <c r="Y1170" s="3">
        <v>58</v>
      </c>
      <c r="Z1170" s="1">
        <v>2729</v>
      </c>
      <c r="AA1170" s="1">
        <v>0</v>
      </c>
      <c r="AB1170" s="1">
        <v>0</v>
      </c>
      <c r="AC1170" s="1">
        <v>0</v>
      </c>
      <c r="AD1170" s="1">
        <v>1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1</v>
      </c>
      <c r="AK1170" s="1">
        <v>151</v>
      </c>
      <c r="AL1170" s="1">
        <v>147</v>
      </c>
      <c r="AM1170" s="1">
        <v>0</v>
      </c>
    </row>
    <row r="1171" spans="1:39" x14ac:dyDescent="0.25">
      <c r="A1171" s="4" t="s">
        <v>1185</v>
      </c>
      <c r="B1171" s="1">
        <v>0</v>
      </c>
      <c r="C1171" s="1">
        <v>2</v>
      </c>
      <c r="D1171" s="1">
        <v>15</v>
      </c>
      <c r="E1171" s="1">
        <v>27</v>
      </c>
      <c r="F1171" s="1">
        <v>2</v>
      </c>
      <c r="G1171" s="1">
        <v>7</v>
      </c>
      <c r="H1171" s="1">
        <v>0</v>
      </c>
      <c r="I1171" s="1">
        <v>2</v>
      </c>
      <c r="J1171" s="1">
        <v>13</v>
      </c>
      <c r="K1171" s="1">
        <v>1</v>
      </c>
      <c r="L1171" s="1">
        <v>1</v>
      </c>
      <c r="M1171" s="1">
        <v>0</v>
      </c>
      <c r="N1171" s="1">
        <v>3</v>
      </c>
      <c r="O1171" s="1">
        <v>5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3</v>
      </c>
      <c r="W1171" s="1">
        <v>11</v>
      </c>
      <c r="X1171" s="1">
        <v>0</v>
      </c>
      <c r="Y1171" s="3">
        <v>46</v>
      </c>
      <c r="Z1171" s="1">
        <v>2281</v>
      </c>
      <c r="AA1171" s="1">
        <v>0</v>
      </c>
      <c r="AB1171" s="1">
        <v>1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0</v>
      </c>
      <c r="AJ1171" s="1">
        <v>0</v>
      </c>
      <c r="AK1171" s="1">
        <v>38</v>
      </c>
      <c r="AL1171" s="1">
        <v>25</v>
      </c>
      <c r="AM1171" s="1">
        <v>0</v>
      </c>
    </row>
    <row r="1172" spans="1:39" x14ac:dyDescent="0.25">
      <c r="A1172" s="4" t="s">
        <v>1186</v>
      </c>
      <c r="B1172" s="1">
        <v>0</v>
      </c>
      <c r="C1172" s="1">
        <v>0</v>
      </c>
      <c r="D1172" s="1">
        <v>35</v>
      </c>
      <c r="E1172" s="1">
        <v>816</v>
      </c>
      <c r="F1172" s="1">
        <v>66</v>
      </c>
      <c r="G1172" s="1">
        <v>549</v>
      </c>
      <c r="H1172" s="1">
        <v>216</v>
      </c>
      <c r="I1172" s="1">
        <v>66</v>
      </c>
      <c r="J1172" s="1">
        <v>99</v>
      </c>
      <c r="K1172" s="1">
        <v>1</v>
      </c>
      <c r="L1172" s="1">
        <v>5</v>
      </c>
      <c r="M1172" s="1">
        <v>6</v>
      </c>
      <c r="N1172" s="1">
        <v>4</v>
      </c>
      <c r="O1172" s="1">
        <v>3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3</v>
      </c>
      <c r="W1172" s="1">
        <v>11</v>
      </c>
      <c r="X1172" s="1">
        <v>1</v>
      </c>
      <c r="Y1172" s="3">
        <v>50</v>
      </c>
      <c r="Z1172" s="1">
        <v>2713</v>
      </c>
      <c r="AA1172" s="1">
        <v>1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1</v>
      </c>
      <c r="AJ1172" s="1">
        <v>0</v>
      </c>
      <c r="AK1172" s="1">
        <v>1713</v>
      </c>
      <c r="AL1172" s="1">
        <v>1614</v>
      </c>
      <c r="AM1172" s="1">
        <v>0</v>
      </c>
    </row>
    <row r="1173" spans="1:39" x14ac:dyDescent="0.25">
      <c r="A1173" s="4" t="s">
        <v>1187</v>
      </c>
      <c r="B1173" s="1">
        <v>0</v>
      </c>
      <c r="C1173" s="1">
        <v>1</v>
      </c>
      <c r="D1173" s="1">
        <v>81</v>
      </c>
      <c r="E1173" s="1">
        <v>1298</v>
      </c>
      <c r="F1173" s="1">
        <v>0</v>
      </c>
      <c r="G1173" s="1">
        <v>70</v>
      </c>
      <c r="H1173" s="1">
        <v>37</v>
      </c>
      <c r="I1173" s="1">
        <v>14</v>
      </c>
      <c r="J1173" s="1">
        <v>42</v>
      </c>
      <c r="K1173" s="1">
        <v>4</v>
      </c>
      <c r="L1173" s="1">
        <v>7</v>
      </c>
      <c r="M1173" s="1">
        <v>4</v>
      </c>
      <c r="N1173" s="1">
        <v>10</v>
      </c>
      <c r="O1173" s="1">
        <v>4</v>
      </c>
      <c r="P1173" s="1">
        <v>0</v>
      </c>
      <c r="Q1173" s="1">
        <v>1</v>
      </c>
      <c r="R1173" s="1">
        <v>1</v>
      </c>
      <c r="S1173" s="1">
        <v>0</v>
      </c>
      <c r="T1173" s="1">
        <v>0</v>
      </c>
      <c r="U1173" s="1">
        <v>0</v>
      </c>
      <c r="V1173" s="1">
        <v>3</v>
      </c>
      <c r="W1173" s="1">
        <v>11</v>
      </c>
      <c r="X1173" s="1">
        <v>1</v>
      </c>
      <c r="Y1173" s="3">
        <v>51</v>
      </c>
      <c r="Z1173" s="1">
        <v>2748</v>
      </c>
      <c r="AA1173" s="1">
        <v>0</v>
      </c>
      <c r="AB1173" s="1">
        <v>0</v>
      </c>
      <c r="AC1173" s="1">
        <v>0</v>
      </c>
      <c r="AD1173" s="1">
        <v>0</v>
      </c>
      <c r="AE1173" s="1">
        <v>1</v>
      </c>
      <c r="AF1173" s="1">
        <v>0</v>
      </c>
      <c r="AG1173" s="1">
        <v>0</v>
      </c>
      <c r="AH1173" s="1">
        <v>0</v>
      </c>
      <c r="AI1173" s="1">
        <v>1</v>
      </c>
      <c r="AJ1173" s="1">
        <v>0</v>
      </c>
      <c r="AK1173" s="1">
        <v>1419</v>
      </c>
      <c r="AL1173" s="1">
        <v>1377</v>
      </c>
      <c r="AM1173" s="1">
        <v>2</v>
      </c>
    </row>
    <row r="1174" spans="1:39" x14ac:dyDescent="0.25">
      <c r="A1174" s="4" t="s">
        <v>1188</v>
      </c>
      <c r="B1174" s="1">
        <v>0</v>
      </c>
      <c r="C1174" s="1">
        <v>1</v>
      </c>
      <c r="D1174" s="1">
        <v>55</v>
      </c>
      <c r="E1174" s="1">
        <v>10</v>
      </c>
      <c r="F1174" s="1">
        <v>0</v>
      </c>
      <c r="G1174" s="1">
        <v>11</v>
      </c>
      <c r="H1174" s="1">
        <v>17</v>
      </c>
      <c r="I1174" s="1">
        <v>29</v>
      </c>
      <c r="J1174" s="1">
        <v>29</v>
      </c>
      <c r="K1174" s="1">
        <v>1</v>
      </c>
      <c r="L1174" s="1">
        <v>1</v>
      </c>
      <c r="M1174" s="1">
        <v>2</v>
      </c>
      <c r="N1174" s="1">
        <v>2</v>
      </c>
      <c r="O1174" s="1">
        <v>4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3</v>
      </c>
      <c r="W1174" s="1">
        <v>11</v>
      </c>
      <c r="X1174" s="1">
        <v>0</v>
      </c>
      <c r="Y1174" s="3">
        <v>60</v>
      </c>
      <c r="Z1174" s="1">
        <v>2229</v>
      </c>
      <c r="AA1174" s="1">
        <v>1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1</v>
      </c>
      <c r="AI1174" s="1">
        <v>0</v>
      </c>
      <c r="AJ1174" s="1">
        <v>0</v>
      </c>
      <c r="AK1174" s="1">
        <v>67</v>
      </c>
      <c r="AL1174" s="1">
        <v>38</v>
      </c>
      <c r="AM1174" s="1">
        <v>0</v>
      </c>
    </row>
    <row r="1175" spans="1:39" x14ac:dyDescent="0.25">
      <c r="A1175" s="4" t="s">
        <v>1189</v>
      </c>
      <c r="B1175" s="1">
        <v>0</v>
      </c>
      <c r="C1175" s="1">
        <v>1</v>
      </c>
      <c r="D1175" s="1">
        <v>94</v>
      </c>
      <c r="E1175" s="1">
        <v>87</v>
      </c>
      <c r="F1175" s="1">
        <v>13</v>
      </c>
      <c r="G1175" s="1">
        <v>34</v>
      </c>
      <c r="H1175" s="1">
        <v>10</v>
      </c>
      <c r="I1175" s="1">
        <v>6</v>
      </c>
      <c r="J1175" s="1">
        <v>10</v>
      </c>
      <c r="K1175" s="1">
        <v>1</v>
      </c>
      <c r="L1175" s="1">
        <v>4</v>
      </c>
      <c r="M1175" s="1">
        <v>0</v>
      </c>
      <c r="N1175" s="1">
        <v>4</v>
      </c>
      <c r="O1175" s="1">
        <v>5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3</v>
      </c>
      <c r="W1175" s="1">
        <v>11</v>
      </c>
      <c r="X1175" s="1">
        <v>0</v>
      </c>
      <c r="Y1175" s="3">
        <v>68</v>
      </c>
      <c r="Z1175" s="1">
        <v>2291</v>
      </c>
      <c r="AA1175" s="1">
        <v>0</v>
      </c>
      <c r="AB1175" s="1">
        <v>0</v>
      </c>
      <c r="AC1175" s="1">
        <v>1</v>
      </c>
      <c r="AD1175" s="1">
        <v>0</v>
      </c>
      <c r="AE1175" s="1">
        <v>0</v>
      </c>
      <c r="AF1175" s="1">
        <v>0</v>
      </c>
      <c r="AG1175" s="1">
        <v>0</v>
      </c>
      <c r="AH1175" s="1">
        <v>1</v>
      </c>
      <c r="AI1175" s="1">
        <v>0</v>
      </c>
      <c r="AJ1175" s="1">
        <v>0</v>
      </c>
      <c r="AK1175" s="1">
        <v>150</v>
      </c>
      <c r="AL1175" s="1">
        <v>140</v>
      </c>
      <c r="AM1175" s="1">
        <v>0</v>
      </c>
    </row>
    <row r="1176" spans="1:39" x14ac:dyDescent="0.25">
      <c r="A1176" s="4" t="s">
        <v>1190</v>
      </c>
      <c r="B1176" s="1">
        <v>1</v>
      </c>
      <c r="C1176" s="1">
        <v>1</v>
      </c>
      <c r="D1176" s="1">
        <v>50</v>
      </c>
      <c r="E1176" s="1">
        <v>57</v>
      </c>
      <c r="F1176" s="1">
        <v>2</v>
      </c>
      <c r="G1176" s="1">
        <v>51</v>
      </c>
      <c r="H1176" s="1">
        <v>4</v>
      </c>
      <c r="I1176" s="1">
        <v>2</v>
      </c>
      <c r="J1176" s="1">
        <v>23</v>
      </c>
      <c r="K1176" s="1">
        <v>3</v>
      </c>
      <c r="L1176" s="1">
        <v>2</v>
      </c>
      <c r="M1176" s="1">
        <v>1</v>
      </c>
      <c r="N1176" s="1">
        <v>4</v>
      </c>
      <c r="O1176" s="1">
        <v>6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3</v>
      </c>
      <c r="W1176" s="1">
        <v>11</v>
      </c>
      <c r="X1176" s="1">
        <v>0</v>
      </c>
      <c r="Y1176" s="3">
        <v>51</v>
      </c>
      <c r="Z1176" s="1">
        <v>2592</v>
      </c>
      <c r="AA1176" s="1">
        <v>0</v>
      </c>
      <c r="AB1176" s="1">
        <v>1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1</v>
      </c>
      <c r="AJ1176" s="1">
        <v>0</v>
      </c>
      <c r="AK1176" s="1">
        <v>116</v>
      </c>
      <c r="AL1176" s="1">
        <v>93</v>
      </c>
      <c r="AM1176" s="1">
        <v>0</v>
      </c>
    </row>
    <row r="1177" spans="1:39" x14ac:dyDescent="0.25">
      <c r="A1177" s="4" t="s">
        <v>345</v>
      </c>
      <c r="B1177" s="1">
        <v>0</v>
      </c>
      <c r="C1177" s="1">
        <v>1</v>
      </c>
      <c r="D1177" s="1">
        <v>64</v>
      </c>
      <c r="E1177" s="1">
        <v>635</v>
      </c>
      <c r="F1177" s="1">
        <v>15</v>
      </c>
      <c r="G1177" s="1">
        <v>100</v>
      </c>
      <c r="H1177" s="1">
        <v>20</v>
      </c>
      <c r="I1177" s="1">
        <v>7</v>
      </c>
      <c r="J1177" s="1">
        <v>131</v>
      </c>
      <c r="K1177" s="1">
        <v>1</v>
      </c>
      <c r="L1177" s="1">
        <v>9</v>
      </c>
      <c r="M1177" s="1">
        <v>3</v>
      </c>
      <c r="N1177" s="1">
        <v>9</v>
      </c>
      <c r="O1177" s="1">
        <v>6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3</v>
      </c>
      <c r="W1177" s="1">
        <v>11</v>
      </c>
      <c r="X1177" s="1">
        <v>0</v>
      </c>
      <c r="Y1177" s="3">
        <v>52</v>
      </c>
      <c r="Z1177" s="1">
        <v>2593</v>
      </c>
      <c r="AA1177" s="1">
        <v>1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1</v>
      </c>
      <c r="AJ1177" s="1">
        <v>0</v>
      </c>
      <c r="AK1177" s="1">
        <v>777</v>
      </c>
      <c r="AL1177" s="1">
        <v>646</v>
      </c>
      <c r="AM1177" s="1">
        <v>0</v>
      </c>
    </row>
    <row r="1178" spans="1:39" x14ac:dyDescent="0.25">
      <c r="A1178" s="4" t="s">
        <v>799</v>
      </c>
      <c r="B1178" s="1">
        <v>0</v>
      </c>
      <c r="C1178" s="1">
        <v>1</v>
      </c>
      <c r="D1178" s="1">
        <v>91</v>
      </c>
      <c r="E1178" s="1">
        <v>43</v>
      </c>
      <c r="F1178" s="1">
        <v>12</v>
      </c>
      <c r="G1178" s="1">
        <v>23</v>
      </c>
      <c r="H1178" s="1">
        <v>29</v>
      </c>
      <c r="I1178" s="1">
        <v>15</v>
      </c>
      <c r="J1178" s="1">
        <v>61</v>
      </c>
      <c r="K1178" s="1">
        <v>1</v>
      </c>
      <c r="L1178" s="1">
        <v>2</v>
      </c>
      <c r="M1178" s="1">
        <v>1</v>
      </c>
      <c r="N1178" s="1">
        <v>4</v>
      </c>
      <c r="O1178" s="1">
        <v>4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3</v>
      </c>
      <c r="W1178" s="1">
        <v>11</v>
      </c>
      <c r="X1178" s="1">
        <v>0</v>
      </c>
      <c r="Y1178" s="3">
        <v>55</v>
      </c>
      <c r="Z1178" s="1">
        <v>2460</v>
      </c>
      <c r="AA1178" s="1">
        <v>0</v>
      </c>
      <c r="AB1178" s="1">
        <v>1</v>
      </c>
      <c r="AC1178" s="1">
        <v>0</v>
      </c>
      <c r="AD1178" s="1">
        <v>0</v>
      </c>
      <c r="AE1178" s="1">
        <v>0</v>
      </c>
      <c r="AF1178" s="1">
        <v>1</v>
      </c>
      <c r="AG1178" s="1">
        <v>0</v>
      </c>
      <c r="AH1178" s="1">
        <v>0</v>
      </c>
      <c r="AI1178" s="1">
        <v>0</v>
      </c>
      <c r="AJ1178" s="1">
        <v>0</v>
      </c>
      <c r="AK1178" s="1">
        <v>122</v>
      </c>
      <c r="AL1178" s="1">
        <v>61</v>
      </c>
      <c r="AM1178" s="1">
        <v>0</v>
      </c>
    </row>
    <row r="1179" spans="1:39" x14ac:dyDescent="0.25">
      <c r="A1179" s="4" t="s">
        <v>1191</v>
      </c>
      <c r="B1179" s="1">
        <v>1</v>
      </c>
      <c r="C1179" s="1">
        <v>0</v>
      </c>
      <c r="D1179" s="1">
        <v>11</v>
      </c>
      <c r="E1179" s="1">
        <v>964</v>
      </c>
      <c r="F1179" s="1">
        <v>34</v>
      </c>
      <c r="G1179" s="1">
        <v>137</v>
      </c>
      <c r="H1179" s="1">
        <v>15</v>
      </c>
      <c r="I1179" s="1">
        <v>0</v>
      </c>
      <c r="J1179" s="1">
        <v>11</v>
      </c>
      <c r="K1179" s="1">
        <v>2</v>
      </c>
      <c r="L1179" s="1">
        <v>5</v>
      </c>
      <c r="M1179" s="1">
        <v>2</v>
      </c>
      <c r="N1179" s="1">
        <v>10</v>
      </c>
      <c r="O1179" s="1">
        <v>8</v>
      </c>
      <c r="P1179" s="1">
        <v>0</v>
      </c>
      <c r="Q1179" s="1">
        <v>1</v>
      </c>
      <c r="R1179" s="1">
        <v>0</v>
      </c>
      <c r="S1179" s="1">
        <v>0</v>
      </c>
      <c r="T1179" s="1">
        <v>0</v>
      </c>
      <c r="U1179" s="1">
        <v>0</v>
      </c>
      <c r="V1179" s="1">
        <v>3</v>
      </c>
      <c r="W1179" s="1">
        <v>11</v>
      </c>
      <c r="X1179" s="1">
        <v>0</v>
      </c>
      <c r="Y1179" s="3">
        <v>51</v>
      </c>
      <c r="Z1179" s="1">
        <v>2614</v>
      </c>
      <c r="AA1179" s="1">
        <v>0</v>
      </c>
      <c r="AB1179" s="1">
        <v>1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1</v>
      </c>
      <c r="AJ1179" s="1">
        <v>0</v>
      </c>
      <c r="AK1179" s="1">
        <v>1150</v>
      </c>
      <c r="AL1179" s="1">
        <v>1139</v>
      </c>
      <c r="AM1179" s="1">
        <v>1</v>
      </c>
    </row>
    <row r="1180" spans="1:39" x14ac:dyDescent="0.25">
      <c r="A1180" s="4" t="s">
        <v>1192</v>
      </c>
      <c r="B1180" s="1">
        <v>0</v>
      </c>
      <c r="C1180" s="1">
        <v>0</v>
      </c>
      <c r="D1180" s="1">
        <v>72</v>
      </c>
      <c r="E1180" s="1">
        <v>572</v>
      </c>
      <c r="F1180" s="1">
        <v>8</v>
      </c>
      <c r="G1180" s="1">
        <v>259</v>
      </c>
      <c r="H1180" s="1">
        <v>34</v>
      </c>
      <c r="I1180" s="1">
        <v>35</v>
      </c>
      <c r="J1180" s="1">
        <v>80</v>
      </c>
      <c r="K1180" s="1">
        <v>1</v>
      </c>
      <c r="L1180" s="1">
        <v>3</v>
      </c>
      <c r="M1180" s="1">
        <v>5</v>
      </c>
      <c r="N1180" s="1">
        <v>5</v>
      </c>
      <c r="O1180" s="1">
        <v>1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3</v>
      </c>
      <c r="W1180" s="1">
        <v>11</v>
      </c>
      <c r="X1180" s="1">
        <v>0</v>
      </c>
      <c r="Y1180" s="3">
        <v>48</v>
      </c>
      <c r="Z1180" s="1">
        <v>2244</v>
      </c>
      <c r="AA1180" s="1">
        <v>0</v>
      </c>
      <c r="AB1180" s="1">
        <v>1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1</v>
      </c>
      <c r="AK1180" s="1">
        <v>908</v>
      </c>
      <c r="AL1180" s="1">
        <v>828</v>
      </c>
      <c r="AM1180" s="1">
        <v>0</v>
      </c>
    </row>
    <row r="1181" spans="1:39" x14ac:dyDescent="0.25">
      <c r="A1181" s="4" t="s">
        <v>1193</v>
      </c>
      <c r="B1181" s="1">
        <v>0</v>
      </c>
      <c r="C1181" s="1">
        <v>1</v>
      </c>
      <c r="D1181" s="1">
        <v>6</v>
      </c>
      <c r="E1181" s="1">
        <v>341</v>
      </c>
      <c r="F1181" s="1">
        <v>142</v>
      </c>
      <c r="G1181" s="1">
        <v>113</v>
      </c>
      <c r="H1181" s="1">
        <v>259</v>
      </c>
      <c r="I1181" s="1">
        <v>151</v>
      </c>
      <c r="J1181" s="1">
        <v>66</v>
      </c>
      <c r="K1181" s="1">
        <v>3</v>
      </c>
      <c r="L1181" s="1">
        <v>6</v>
      </c>
      <c r="M1181" s="1">
        <v>6</v>
      </c>
      <c r="N1181" s="1">
        <v>12</v>
      </c>
      <c r="O1181" s="1">
        <v>5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3</v>
      </c>
      <c r="W1181" s="1">
        <v>11</v>
      </c>
      <c r="X1181" s="1">
        <v>0</v>
      </c>
      <c r="Y1181" s="3">
        <v>59</v>
      </c>
      <c r="Z1181" s="1">
        <v>2817</v>
      </c>
      <c r="AA1181" s="1">
        <v>0</v>
      </c>
      <c r="AB1181" s="1">
        <v>0</v>
      </c>
      <c r="AC1181" s="1">
        <v>0</v>
      </c>
      <c r="AD1181" s="1">
        <v>0</v>
      </c>
      <c r="AE1181" s="1">
        <v>1</v>
      </c>
      <c r="AF1181" s="1">
        <v>1</v>
      </c>
      <c r="AG1181" s="1">
        <v>0</v>
      </c>
      <c r="AH1181" s="1">
        <v>0</v>
      </c>
      <c r="AI1181" s="1">
        <v>0</v>
      </c>
      <c r="AJ1181" s="1">
        <v>0</v>
      </c>
      <c r="AK1181" s="1">
        <v>1006</v>
      </c>
      <c r="AL1181" s="1">
        <v>940</v>
      </c>
      <c r="AM1181" s="1">
        <v>0</v>
      </c>
    </row>
    <row r="1182" spans="1:39" x14ac:dyDescent="0.25">
      <c r="A1182" s="4" t="s">
        <v>1194</v>
      </c>
      <c r="B1182" s="1">
        <v>1</v>
      </c>
      <c r="C1182" s="1">
        <v>1</v>
      </c>
      <c r="D1182" s="1">
        <v>0</v>
      </c>
      <c r="E1182" s="1">
        <v>63</v>
      </c>
      <c r="F1182" s="1">
        <v>6</v>
      </c>
      <c r="G1182" s="1">
        <v>57</v>
      </c>
      <c r="H1182" s="1">
        <v>13</v>
      </c>
      <c r="I1182" s="1">
        <v>13</v>
      </c>
      <c r="J1182" s="1">
        <v>22</v>
      </c>
      <c r="K1182" s="1">
        <v>4</v>
      </c>
      <c r="L1182" s="1">
        <v>2</v>
      </c>
      <c r="M1182" s="1">
        <v>1</v>
      </c>
      <c r="N1182" s="1">
        <v>5</v>
      </c>
      <c r="O1182" s="1">
        <v>4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3</v>
      </c>
      <c r="W1182" s="1">
        <v>11</v>
      </c>
      <c r="X1182" s="1">
        <v>0</v>
      </c>
      <c r="Y1182" s="3">
        <v>43</v>
      </c>
      <c r="Z1182" s="1">
        <v>2450</v>
      </c>
      <c r="AA1182" s="1">
        <v>0</v>
      </c>
      <c r="AB1182" s="1">
        <v>1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1</v>
      </c>
      <c r="AI1182" s="1">
        <v>0</v>
      </c>
      <c r="AJ1182" s="1">
        <v>0</v>
      </c>
      <c r="AK1182" s="1">
        <v>152</v>
      </c>
      <c r="AL1182" s="1">
        <v>130</v>
      </c>
      <c r="AM1182" s="1">
        <v>0</v>
      </c>
    </row>
    <row r="1183" spans="1:39" x14ac:dyDescent="0.25">
      <c r="A1183" s="4" t="s">
        <v>1195</v>
      </c>
      <c r="B1183" s="1">
        <v>0</v>
      </c>
      <c r="C1183" s="1">
        <v>1</v>
      </c>
      <c r="D1183" s="1">
        <v>66</v>
      </c>
      <c r="E1183" s="1">
        <v>221</v>
      </c>
      <c r="F1183" s="1">
        <v>104</v>
      </c>
      <c r="G1183" s="1">
        <v>169</v>
      </c>
      <c r="H1183" s="1">
        <v>102</v>
      </c>
      <c r="I1183" s="1">
        <v>78</v>
      </c>
      <c r="J1183" s="1">
        <v>84</v>
      </c>
      <c r="K1183" s="1">
        <v>3</v>
      </c>
      <c r="L1183" s="1">
        <v>9</v>
      </c>
      <c r="M1183" s="1">
        <v>2</v>
      </c>
      <c r="N1183" s="1">
        <v>8</v>
      </c>
      <c r="O1183" s="1">
        <v>7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</v>
      </c>
      <c r="V1183" s="1">
        <v>3</v>
      </c>
      <c r="W1183" s="1">
        <v>11</v>
      </c>
      <c r="X1183" s="1">
        <v>0</v>
      </c>
      <c r="Y1183" s="3">
        <v>61</v>
      </c>
      <c r="Z1183" s="1">
        <v>2679</v>
      </c>
      <c r="AA1183" s="1">
        <v>0</v>
      </c>
      <c r="AB1183" s="1">
        <v>1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1</v>
      </c>
      <c r="AI1183" s="1">
        <v>0</v>
      </c>
      <c r="AJ1183" s="1">
        <v>0</v>
      </c>
      <c r="AK1183" s="1">
        <v>674</v>
      </c>
      <c r="AL1183" s="1">
        <v>590</v>
      </c>
      <c r="AM1183" s="1">
        <v>0</v>
      </c>
    </row>
    <row r="1184" spans="1:39" x14ac:dyDescent="0.25">
      <c r="A1184" s="4" t="s">
        <v>1196</v>
      </c>
      <c r="B1184" s="1">
        <v>0</v>
      </c>
      <c r="C1184" s="1">
        <v>1</v>
      </c>
      <c r="D1184" s="1">
        <v>42</v>
      </c>
      <c r="E1184" s="1">
        <v>140</v>
      </c>
      <c r="F1184" s="1">
        <v>3</v>
      </c>
      <c r="G1184" s="1">
        <v>29</v>
      </c>
      <c r="H1184" s="1">
        <v>4</v>
      </c>
      <c r="I1184" s="1">
        <v>5</v>
      </c>
      <c r="J1184" s="1">
        <v>14</v>
      </c>
      <c r="K1184" s="1">
        <v>2</v>
      </c>
      <c r="L1184" s="1">
        <v>3</v>
      </c>
      <c r="M1184" s="1">
        <v>2</v>
      </c>
      <c r="N1184" s="1">
        <v>4</v>
      </c>
      <c r="O1184" s="1">
        <v>4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3</v>
      </c>
      <c r="W1184" s="1">
        <v>11</v>
      </c>
      <c r="X1184" s="1">
        <v>0</v>
      </c>
      <c r="Y1184" s="3">
        <v>62</v>
      </c>
      <c r="Z1184" s="1">
        <v>2339</v>
      </c>
      <c r="AA1184" s="1">
        <v>0</v>
      </c>
      <c r="AB1184" s="1">
        <v>1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1</v>
      </c>
      <c r="AJ1184" s="1">
        <v>0</v>
      </c>
      <c r="AK1184" s="1">
        <v>181</v>
      </c>
      <c r="AL1184" s="1">
        <v>167</v>
      </c>
      <c r="AM1184" s="1">
        <v>0</v>
      </c>
    </row>
    <row r="1185" spans="1:39" x14ac:dyDescent="0.25">
      <c r="A1185" s="4" t="s">
        <v>326</v>
      </c>
      <c r="B1185" s="1">
        <v>1</v>
      </c>
      <c r="C1185" s="1">
        <v>0</v>
      </c>
      <c r="D1185" s="1">
        <v>60</v>
      </c>
      <c r="E1185" s="1">
        <v>1</v>
      </c>
      <c r="F1185" s="1">
        <v>2</v>
      </c>
      <c r="G1185" s="1">
        <v>8</v>
      </c>
      <c r="H1185" s="1">
        <v>4</v>
      </c>
      <c r="I1185" s="1">
        <v>3</v>
      </c>
      <c r="J1185" s="1">
        <v>13</v>
      </c>
      <c r="K1185" s="1">
        <v>2</v>
      </c>
      <c r="L1185" s="1">
        <v>1</v>
      </c>
      <c r="M1185" s="1">
        <v>1</v>
      </c>
      <c r="N1185" s="1">
        <v>2</v>
      </c>
      <c r="O1185" s="1">
        <v>7</v>
      </c>
      <c r="P1185" s="1">
        <v>1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3</v>
      </c>
      <c r="W1185" s="1">
        <v>11</v>
      </c>
      <c r="X1185" s="1">
        <v>1</v>
      </c>
      <c r="Y1185" s="3">
        <v>41</v>
      </c>
      <c r="Z1185" s="1">
        <v>2786</v>
      </c>
      <c r="AA1185" s="1">
        <v>1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1</v>
      </c>
      <c r="AI1185" s="1">
        <v>0</v>
      </c>
      <c r="AJ1185" s="1">
        <v>0</v>
      </c>
      <c r="AK1185" s="1">
        <v>18</v>
      </c>
      <c r="AL1185" s="1">
        <v>5</v>
      </c>
      <c r="AM1185" s="1">
        <v>1</v>
      </c>
    </row>
    <row r="1186" spans="1:39" x14ac:dyDescent="0.25">
      <c r="A1186" s="4" t="s">
        <v>1197</v>
      </c>
      <c r="B1186" s="1">
        <v>0</v>
      </c>
      <c r="C1186" s="1">
        <v>0</v>
      </c>
      <c r="D1186" s="1">
        <v>64</v>
      </c>
      <c r="E1186" s="1">
        <v>291</v>
      </c>
      <c r="F1186" s="1">
        <v>10</v>
      </c>
      <c r="G1186" s="1">
        <v>689</v>
      </c>
      <c r="H1186" s="1">
        <v>84</v>
      </c>
      <c r="I1186" s="1">
        <v>10</v>
      </c>
      <c r="J1186" s="1">
        <v>0</v>
      </c>
      <c r="K1186" s="1">
        <v>1</v>
      </c>
      <c r="L1186" s="1">
        <v>3</v>
      </c>
      <c r="M1186" s="1">
        <v>4</v>
      </c>
      <c r="N1186" s="1">
        <v>9</v>
      </c>
      <c r="O1186" s="1">
        <v>1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3</v>
      </c>
      <c r="W1186" s="1">
        <v>11</v>
      </c>
      <c r="X1186" s="1">
        <v>0</v>
      </c>
      <c r="Y1186" s="3">
        <v>63</v>
      </c>
      <c r="Z1186" s="1">
        <v>2475</v>
      </c>
      <c r="AA1186" s="1">
        <v>0</v>
      </c>
      <c r="AB1186" s="1">
        <v>0</v>
      </c>
      <c r="AC1186" s="1">
        <v>0</v>
      </c>
      <c r="AD1186" s="1">
        <v>1</v>
      </c>
      <c r="AE1186" s="1">
        <v>0</v>
      </c>
      <c r="AF1186" s="1">
        <v>0</v>
      </c>
      <c r="AG1186" s="1">
        <v>0</v>
      </c>
      <c r="AH1186" s="1">
        <v>0</v>
      </c>
      <c r="AI1186" s="1">
        <v>1</v>
      </c>
      <c r="AJ1186" s="1">
        <v>0</v>
      </c>
      <c r="AK1186" s="1">
        <v>1084</v>
      </c>
      <c r="AL1186" s="1">
        <v>1084</v>
      </c>
      <c r="AM1186" s="1">
        <v>0</v>
      </c>
    </row>
    <row r="1187" spans="1:39" x14ac:dyDescent="0.25">
      <c r="A1187" s="4" t="s">
        <v>1198</v>
      </c>
      <c r="B1187" s="1">
        <v>0</v>
      </c>
      <c r="C1187" s="1">
        <v>1</v>
      </c>
      <c r="D1187" s="1">
        <v>87</v>
      </c>
      <c r="E1187" s="1">
        <v>544</v>
      </c>
      <c r="F1187" s="1">
        <v>13</v>
      </c>
      <c r="G1187" s="1">
        <v>85</v>
      </c>
      <c r="H1187" s="1">
        <v>8</v>
      </c>
      <c r="I1187" s="1">
        <v>6</v>
      </c>
      <c r="J1187" s="1">
        <v>29</v>
      </c>
      <c r="K1187" s="1">
        <v>3</v>
      </c>
      <c r="L1187" s="1">
        <v>10</v>
      </c>
      <c r="M1187" s="1">
        <v>4</v>
      </c>
      <c r="N1187" s="1">
        <v>5</v>
      </c>
      <c r="O1187" s="1">
        <v>8</v>
      </c>
      <c r="P1187" s="1">
        <v>1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3</v>
      </c>
      <c r="W1187" s="1">
        <v>11</v>
      </c>
      <c r="X1187" s="1">
        <v>0</v>
      </c>
      <c r="Y1187" s="3">
        <v>64</v>
      </c>
      <c r="Z1187" s="1">
        <v>2653</v>
      </c>
      <c r="AA1187" s="1">
        <v>0</v>
      </c>
      <c r="AB1187" s="1">
        <v>1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1</v>
      </c>
      <c r="AJ1187" s="1">
        <v>0</v>
      </c>
      <c r="AK1187" s="1">
        <v>656</v>
      </c>
      <c r="AL1187" s="1">
        <v>627</v>
      </c>
      <c r="AM1187" s="1">
        <v>1</v>
      </c>
    </row>
    <row r="1188" spans="1:39" x14ac:dyDescent="0.25">
      <c r="A1188" s="4" t="s">
        <v>114</v>
      </c>
      <c r="B1188" s="1">
        <v>0</v>
      </c>
      <c r="C1188" s="1">
        <v>0</v>
      </c>
      <c r="D1188" s="1">
        <v>96</v>
      </c>
      <c r="E1188" s="1">
        <v>684</v>
      </c>
      <c r="F1188" s="1">
        <v>100</v>
      </c>
      <c r="G1188" s="1">
        <v>801</v>
      </c>
      <c r="H1188" s="1">
        <v>21</v>
      </c>
      <c r="I1188" s="1">
        <v>66</v>
      </c>
      <c r="J1188" s="1">
        <v>0</v>
      </c>
      <c r="K1188" s="1">
        <v>1</v>
      </c>
      <c r="L1188" s="1">
        <v>6</v>
      </c>
      <c r="M1188" s="1">
        <v>9</v>
      </c>
      <c r="N1188" s="1">
        <v>10</v>
      </c>
      <c r="O1188" s="1">
        <v>2</v>
      </c>
      <c r="P1188" s="1">
        <v>0</v>
      </c>
      <c r="Q1188" s="1">
        <v>0</v>
      </c>
      <c r="R1188" s="1">
        <v>1</v>
      </c>
      <c r="S1188" s="1">
        <v>0</v>
      </c>
      <c r="T1188" s="1">
        <v>0</v>
      </c>
      <c r="U1188" s="1">
        <v>0</v>
      </c>
      <c r="V1188" s="1">
        <v>3</v>
      </c>
      <c r="W1188" s="1">
        <v>11</v>
      </c>
      <c r="X1188" s="1">
        <v>0</v>
      </c>
      <c r="Y1188" s="3">
        <v>55</v>
      </c>
      <c r="Z1188" s="1">
        <v>2378</v>
      </c>
      <c r="AA1188" s="1">
        <v>0</v>
      </c>
      <c r="AB1188" s="1">
        <v>1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1</v>
      </c>
      <c r="AK1188" s="1">
        <v>1672</v>
      </c>
      <c r="AL1188" s="1">
        <v>1672</v>
      </c>
      <c r="AM1188" s="1">
        <v>1</v>
      </c>
    </row>
    <row r="1189" spans="1:39" x14ac:dyDescent="0.25">
      <c r="A1189" s="4" t="s">
        <v>1199</v>
      </c>
      <c r="B1189" s="1">
        <v>0</v>
      </c>
      <c r="C1189" s="1">
        <v>0</v>
      </c>
      <c r="D1189" s="1">
        <v>1</v>
      </c>
      <c r="E1189" s="1">
        <v>1</v>
      </c>
      <c r="F1189" s="1">
        <v>12</v>
      </c>
      <c r="G1189" s="1">
        <v>9</v>
      </c>
      <c r="H1189" s="1">
        <v>0</v>
      </c>
      <c r="I1189" s="1">
        <v>14</v>
      </c>
      <c r="J1189" s="1">
        <v>7</v>
      </c>
      <c r="K1189" s="1">
        <v>1</v>
      </c>
      <c r="L1189" s="1">
        <v>2</v>
      </c>
      <c r="M1189" s="1">
        <v>0</v>
      </c>
      <c r="N1189" s="1">
        <v>3</v>
      </c>
      <c r="O1189" s="1">
        <v>7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3</v>
      </c>
      <c r="W1189" s="1">
        <v>11</v>
      </c>
      <c r="X1189" s="1">
        <v>0</v>
      </c>
      <c r="Y1189" s="3">
        <v>30</v>
      </c>
      <c r="Z1189" s="1">
        <v>2402</v>
      </c>
      <c r="AA1189" s="1">
        <v>0</v>
      </c>
      <c r="AB1189" s="1">
        <v>1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1</v>
      </c>
      <c r="AI1189" s="1">
        <v>0</v>
      </c>
      <c r="AJ1189" s="1">
        <v>0</v>
      </c>
      <c r="AK1189" s="1">
        <v>36</v>
      </c>
      <c r="AL1189" s="1">
        <v>29</v>
      </c>
      <c r="AM1189" s="1">
        <v>0</v>
      </c>
    </row>
    <row r="1190" spans="1:39" x14ac:dyDescent="0.25">
      <c r="A1190" s="4" t="s">
        <v>1200</v>
      </c>
      <c r="B1190" s="1">
        <v>0</v>
      </c>
      <c r="C1190" s="1">
        <v>2</v>
      </c>
      <c r="D1190" s="1">
        <v>54</v>
      </c>
      <c r="E1190" s="1">
        <v>35</v>
      </c>
      <c r="F1190" s="1">
        <v>0</v>
      </c>
      <c r="G1190" s="1">
        <v>4</v>
      </c>
      <c r="H1190" s="1">
        <v>0</v>
      </c>
      <c r="I1190" s="1">
        <v>0</v>
      </c>
      <c r="J1190" s="1">
        <v>10</v>
      </c>
      <c r="K1190" s="1">
        <v>1</v>
      </c>
      <c r="L1190" s="1">
        <v>1</v>
      </c>
      <c r="M1190" s="1">
        <v>1</v>
      </c>
      <c r="N1190" s="1">
        <v>2</v>
      </c>
      <c r="O1190" s="1">
        <v>5</v>
      </c>
      <c r="P1190" s="1">
        <v>1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3</v>
      </c>
      <c r="W1190" s="1">
        <v>11</v>
      </c>
      <c r="X1190" s="1">
        <v>0</v>
      </c>
      <c r="Y1190" s="3">
        <v>63</v>
      </c>
      <c r="Z1190" s="1">
        <v>2292</v>
      </c>
      <c r="AA1190" s="1">
        <v>0</v>
      </c>
      <c r="AB1190" s="1">
        <v>0</v>
      </c>
      <c r="AC1190" s="1">
        <v>0</v>
      </c>
      <c r="AD1190" s="1">
        <v>1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1</v>
      </c>
      <c r="AK1190" s="1">
        <v>39</v>
      </c>
      <c r="AL1190" s="1">
        <v>29</v>
      </c>
      <c r="AM1190" s="1">
        <v>1</v>
      </c>
    </row>
    <row r="1191" spans="1:39" x14ac:dyDescent="0.25">
      <c r="A1191" s="4" t="s">
        <v>1201</v>
      </c>
      <c r="B1191" s="1">
        <v>0</v>
      </c>
      <c r="C1191" s="1">
        <v>1</v>
      </c>
      <c r="D1191" s="1">
        <v>53</v>
      </c>
      <c r="E1191" s="1">
        <v>87</v>
      </c>
      <c r="F1191" s="1">
        <v>3</v>
      </c>
      <c r="G1191" s="1">
        <v>25</v>
      </c>
      <c r="H1191" s="1">
        <v>3</v>
      </c>
      <c r="I1191" s="1">
        <v>2</v>
      </c>
      <c r="J1191" s="1">
        <v>13</v>
      </c>
      <c r="K1191" s="1">
        <v>2</v>
      </c>
      <c r="L1191" s="1">
        <v>3</v>
      </c>
      <c r="M1191" s="1">
        <v>0</v>
      </c>
      <c r="N1191" s="1">
        <v>4</v>
      </c>
      <c r="O1191" s="1">
        <v>7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3</v>
      </c>
      <c r="W1191" s="1">
        <v>11</v>
      </c>
      <c r="X1191" s="1">
        <v>0</v>
      </c>
      <c r="Y1191" s="3">
        <v>55</v>
      </c>
      <c r="Z1191" s="1">
        <v>2562</v>
      </c>
      <c r="AA1191" s="1">
        <v>0</v>
      </c>
      <c r="AB1191" s="1">
        <v>0</v>
      </c>
      <c r="AC1191" s="1">
        <v>0</v>
      </c>
      <c r="AD1191" s="1">
        <v>1</v>
      </c>
      <c r="AE1191" s="1">
        <v>0</v>
      </c>
      <c r="AF1191" s="1">
        <v>0</v>
      </c>
      <c r="AG1191" s="1">
        <v>0</v>
      </c>
      <c r="AH1191" s="1">
        <v>1</v>
      </c>
      <c r="AI1191" s="1">
        <v>0</v>
      </c>
      <c r="AJ1191" s="1">
        <v>0</v>
      </c>
      <c r="AK1191" s="1">
        <v>120</v>
      </c>
      <c r="AL1191" s="1">
        <v>107</v>
      </c>
      <c r="AM1191" s="1">
        <v>0</v>
      </c>
    </row>
    <row r="1192" spans="1:39" x14ac:dyDescent="0.25">
      <c r="A1192" s="4" t="s">
        <v>1202</v>
      </c>
      <c r="B1192" s="1">
        <v>0</v>
      </c>
      <c r="C1192" s="1">
        <v>1</v>
      </c>
      <c r="D1192" s="1">
        <v>96</v>
      </c>
      <c r="E1192" s="1">
        <v>309</v>
      </c>
      <c r="F1192" s="1">
        <v>3</v>
      </c>
      <c r="G1192" s="1">
        <v>24</v>
      </c>
      <c r="H1192" s="1">
        <v>4</v>
      </c>
      <c r="I1192" s="1">
        <v>3</v>
      </c>
      <c r="J1192" s="1">
        <v>20</v>
      </c>
      <c r="K1192" s="1">
        <v>2</v>
      </c>
      <c r="L1192" s="1">
        <v>5</v>
      </c>
      <c r="M1192" s="1">
        <v>1</v>
      </c>
      <c r="N1192" s="1">
        <v>7</v>
      </c>
      <c r="O1192" s="1">
        <v>7</v>
      </c>
      <c r="P1192" s="1">
        <v>0</v>
      </c>
      <c r="Q1192" s="1">
        <v>1</v>
      </c>
      <c r="R1192" s="1">
        <v>0</v>
      </c>
      <c r="S1192" s="1">
        <v>0</v>
      </c>
      <c r="T1192" s="1">
        <v>0</v>
      </c>
      <c r="U1192" s="1">
        <v>0</v>
      </c>
      <c r="V1192" s="1">
        <v>3</v>
      </c>
      <c r="W1192" s="1">
        <v>11</v>
      </c>
      <c r="X1192" s="1">
        <v>0</v>
      </c>
      <c r="Y1192" s="3">
        <v>63</v>
      </c>
      <c r="Z1192" s="1">
        <v>2419</v>
      </c>
      <c r="AA1192" s="1">
        <v>0</v>
      </c>
      <c r="AB1192" s="1">
        <v>0</v>
      </c>
      <c r="AC1192" s="1">
        <v>0</v>
      </c>
      <c r="AD1192" s="1">
        <v>1</v>
      </c>
      <c r="AE1192" s="1">
        <v>0</v>
      </c>
      <c r="AF1192" s="1">
        <v>0</v>
      </c>
      <c r="AG1192" s="1">
        <v>0</v>
      </c>
      <c r="AH1192" s="1">
        <v>1</v>
      </c>
      <c r="AI1192" s="1">
        <v>0</v>
      </c>
      <c r="AJ1192" s="1">
        <v>0</v>
      </c>
      <c r="AK1192" s="1">
        <v>343</v>
      </c>
      <c r="AL1192" s="1">
        <v>323</v>
      </c>
      <c r="AM1192" s="1">
        <v>1</v>
      </c>
    </row>
    <row r="1193" spans="1:39" x14ac:dyDescent="0.25">
      <c r="A1193" s="4" t="s">
        <v>1203</v>
      </c>
      <c r="B1193" s="1">
        <v>0</v>
      </c>
      <c r="C1193" s="1">
        <v>1</v>
      </c>
      <c r="D1193" s="1">
        <v>58</v>
      </c>
      <c r="E1193" s="1">
        <v>172</v>
      </c>
      <c r="F1193" s="1">
        <v>73</v>
      </c>
      <c r="G1193" s="1">
        <v>93</v>
      </c>
      <c r="H1193" s="1">
        <v>95</v>
      </c>
      <c r="I1193" s="1">
        <v>78</v>
      </c>
      <c r="J1193" s="1">
        <v>34</v>
      </c>
      <c r="K1193" s="1">
        <v>2</v>
      </c>
      <c r="L1193" s="1">
        <v>2</v>
      </c>
      <c r="M1193" s="1">
        <v>4</v>
      </c>
      <c r="N1193" s="1">
        <v>10</v>
      </c>
      <c r="O1193" s="1">
        <v>1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</v>
      </c>
      <c r="V1193" s="1">
        <v>3</v>
      </c>
      <c r="W1193" s="1">
        <v>11</v>
      </c>
      <c r="X1193" s="1">
        <v>0</v>
      </c>
      <c r="Y1193" s="3">
        <v>65</v>
      </c>
      <c r="Z1193" s="1">
        <v>2599</v>
      </c>
      <c r="AA1193" s="1">
        <v>0</v>
      </c>
      <c r="AB1193" s="1">
        <v>0</v>
      </c>
      <c r="AC1193" s="1">
        <v>0</v>
      </c>
      <c r="AD1193" s="1">
        <v>1</v>
      </c>
      <c r="AE1193" s="1">
        <v>0</v>
      </c>
      <c r="AF1193" s="1">
        <v>0</v>
      </c>
      <c r="AG1193" s="1">
        <v>0</v>
      </c>
      <c r="AH1193" s="1">
        <v>1</v>
      </c>
      <c r="AI1193" s="1">
        <v>0</v>
      </c>
      <c r="AJ1193" s="1">
        <v>0</v>
      </c>
      <c r="AK1193" s="1">
        <v>511</v>
      </c>
      <c r="AL1193" s="1">
        <v>477</v>
      </c>
      <c r="AM1193" s="1">
        <v>0</v>
      </c>
    </row>
    <row r="1194" spans="1:39" x14ac:dyDescent="0.25">
      <c r="A1194" s="4" t="s">
        <v>1204</v>
      </c>
      <c r="B1194" s="1">
        <v>0</v>
      </c>
      <c r="C1194" s="1">
        <v>1</v>
      </c>
      <c r="D1194" s="1">
        <v>12</v>
      </c>
      <c r="E1194" s="1">
        <v>625</v>
      </c>
      <c r="F1194" s="1">
        <v>38</v>
      </c>
      <c r="G1194" s="1">
        <v>242</v>
      </c>
      <c r="H1194" s="1">
        <v>50</v>
      </c>
      <c r="I1194" s="1">
        <v>34</v>
      </c>
      <c r="J1194" s="1">
        <v>76</v>
      </c>
      <c r="K1194" s="1">
        <v>2</v>
      </c>
      <c r="L1194" s="1">
        <v>7</v>
      </c>
      <c r="M1194" s="1">
        <v>11</v>
      </c>
      <c r="N1194" s="1">
        <v>11</v>
      </c>
      <c r="O1194" s="1">
        <v>4</v>
      </c>
      <c r="P1194" s="1">
        <v>1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3</v>
      </c>
      <c r="W1194" s="1">
        <v>11</v>
      </c>
      <c r="X1194" s="1">
        <v>0</v>
      </c>
      <c r="Y1194" s="3">
        <v>48</v>
      </c>
      <c r="Z1194" s="1">
        <v>2404</v>
      </c>
      <c r="AA1194" s="1">
        <v>0</v>
      </c>
      <c r="AB1194" s="1">
        <v>0</v>
      </c>
      <c r="AC1194" s="1">
        <v>0</v>
      </c>
      <c r="AD1194" s="1">
        <v>1</v>
      </c>
      <c r="AE1194" s="1">
        <v>0</v>
      </c>
      <c r="AF1194" s="1">
        <v>0</v>
      </c>
      <c r="AG1194" s="1">
        <v>0</v>
      </c>
      <c r="AH1194" s="1">
        <v>1</v>
      </c>
      <c r="AI1194" s="1">
        <v>0</v>
      </c>
      <c r="AJ1194" s="1">
        <v>0</v>
      </c>
      <c r="AK1194" s="1">
        <v>989</v>
      </c>
      <c r="AL1194" s="1">
        <v>913</v>
      </c>
      <c r="AM1194" s="1">
        <v>1</v>
      </c>
    </row>
    <row r="1195" spans="1:39" x14ac:dyDescent="0.25">
      <c r="A1195" s="4" t="s">
        <v>1205</v>
      </c>
      <c r="B1195" s="1">
        <v>0</v>
      </c>
      <c r="C1195" s="1">
        <v>0</v>
      </c>
      <c r="D1195" s="1">
        <v>78</v>
      </c>
      <c r="E1195" s="1">
        <v>972</v>
      </c>
      <c r="F1195" s="1">
        <v>59</v>
      </c>
      <c r="G1195" s="1">
        <v>913</v>
      </c>
      <c r="H1195" s="1">
        <v>25</v>
      </c>
      <c r="I1195" s="1">
        <v>19</v>
      </c>
      <c r="J1195" s="1">
        <v>59</v>
      </c>
      <c r="K1195" s="1">
        <v>1</v>
      </c>
      <c r="L1195" s="1">
        <v>5</v>
      </c>
      <c r="M1195" s="1">
        <v>9</v>
      </c>
      <c r="N1195" s="1">
        <v>6</v>
      </c>
      <c r="O1195" s="1">
        <v>3</v>
      </c>
      <c r="P1195" s="1">
        <v>0</v>
      </c>
      <c r="Q1195" s="1">
        <v>0</v>
      </c>
      <c r="R1195" s="1">
        <v>1</v>
      </c>
      <c r="S1195" s="1">
        <v>0</v>
      </c>
      <c r="T1195" s="1">
        <v>0</v>
      </c>
      <c r="U1195" s="1">
        <v>0</v>
      </c>
      <c r="V1195" s="1">
        <v>3</v>
      </c>
      <c r="W1195" s="1">
        <v>11</v>
      </c>
      <c r="X1195" s="1">
        <v>0</v>
      </c>
      <c r="Y1195" s="3">
        <v>51</v>
      </c>
      <c r="Z1195" s="1">
        <v>2633</v>
      </c>
      <c r="AA1195" s="1">
        <v>0</v>
      </c>
      <c r="AB1195" s="1">
        <v>0</v>
      </c>
      <c r="AC1195" s="1">
        <v>0</v>
      </c>
      <c r="AD1195" s="1">
        <v>1</v>
      </c>
      <c r="AE1195" s="1">
        <v>0</v>
      </c>
      <c r="AF1195" s="1">
        <v>0</v>
      </c>
      <c r="AG1195" s="1">
        <v>0</v>
      </c>
      <c r="AH1195" s="1">
        <v>1</v>
      </c>
      <c r="AI1195" s="1">
        <v>0</v>
      </c>
      <c r="AJ1195" s="1">
        <v>0</v>
      </c>
      <c r="AK1195" s="1">
        <v>1988</v>
      </c>
      <c r="AL1195" s="1">
        <v>1929</v>
      </c>
      <c r="AM1195" s="1">
        <v>1</v>
      </c>
    </row>
    <row r="1196" spans="1:39" x14ac:dyDescent="0.25">
      <c r="A1196" s="4" t="s">
        <v>1206</v>
      </c>
      <c r="B1196" s="1">
        <v>1</v>
      </c>
      <c r="C1196" s="1">
        <v>1</v>
      </c>
      <c r="D1196" s="1">
        <v>64</v>
      </c>
      <c r="E1196" s="1">
        <v>157</v>
      </c>
      <c r="F1196" s="1">
        <v>6</v>
      </c>
      <c r="G1196" s="1">
        <v>39</v>
      </c>
      <c r="H1196" s="1">
        <v>6</v>
      </c>
      <c r="I1196" s="1">
        <v>13</v>
      </c>
      <c r="J1196" s="1">
        <v>75</v>
      </c>
      <c r="K1196" s="1">
        <v>5</v>
      </c>
      <c r="L1196" s="1">
        <v>4</v>
      </c>
      <c r="M1196" s="1">
        <v>1</v>
      </c>
      <c r="N1196" s="1">
        <v>5</v>
      </c>
      <c r="O1196" s="1">
        <v>6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3</v>
      </c>
      <c r="W1196" s="1">
        <v>11</v>
      </c>
      <c r="X1196" s="1">
        <v>0</v>
      </c>
      <c r="Y1196" s="3">
        <v>48</v>
      </c>
      <c r="Z1196" s="1">
        <v>2765</v>
      </c>
      <c r="AA1196" s="1">
        <v>0</v>
      </c>
      <c r="AB1196" s="1">
        <v>1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1</v>
      </c>
      <c r="AI1196" s="1">
        <v>0</v>
      </c>
      <c r="AJ1196" s="1">
        <v>0</v>
      </c>
      <c r="AK1196" s="1">
        <v>221</v>
      </c>
      <c r="AL1196" s="1">
        <v>146</v>
      </c>
      <c r="AM1196" s="1">
        <v>0</v>
      </c>
    </row>
    <row r="1197" spans="1:39" x14ac:dyDescent="0.25">
      <c r="A1197" s="4" t="s">
        <v>1207</v>
      </c>
      <c r="B1197" s="1">
        <v>1</v>
      </c>
      <c r="C1197" s="1">
        <v>1</v>
      </c>
      <c r="D1197" s="1">
        <v>26</v>
      </c>
      <c r="E1197" s="1">
        <v>48</v>
      </c>
      <c r="F1197" s="1">
        <v>9</v>
      </c>
      <c r="G1197" s="1">
        <v>45</v>
      </c>
      <c r="H1197" s="1">
        <v>3</v>
      </c>
      <c r="I1197" s="1">
        <v>15</v>
      </c>
      <c r="J1197" s="1">
        <v>20</v>
      </c>
      <c r="K1197" s="1">
        <v>4</v>
      </c>
      <c r="L1197" s="1">
        <v>2</v>
      </c>
      <c r="M1197" s="1">
        <v>1</v>
      </c>
      <c r="N1197" s="1">
        <v>4</v>
      </c>
      <c r="O1197" s="1">
        <v>6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3</v>
      </c>
      <c r="W1197" s="1">
        <v>11</v>
      </c>
      <c r="X1197" s="1">
        <v>1</v>
      </c>
      <c r="Y1197" s="3">
        <v>45</v>
      </c>
      <c r="Z1197" s="1">
        <v>2525</v>
      </c>
      <c r="AA1197" s="1">
        <v>0</v>
      </c>
      <c r="AB1197" s="1">
        <v>0</v>
      </c>
      <c r="AC1197" s="1">
        <v>1</v>
      </c>
      <c r="AD1197" s="1">
        <v>0</v>
      </c>
      <c r="AE1197" s="1">
        <v>0</v>
      </c>
      <c r="AF1197" s="1">
        <v>0</v>
      </c>
      <c r="AG1197" s="1">
        <v>0</v>
      </c>
      <c r="AH1197" s="1">
        <v>1</v>
      </c>
      <c r="AI1197" s="1">
        <v>0</v>
      </c>
      <c r="AJ1197" s="1">
        <v>0</v>
      </c>
      <c r="AK1197" s="1">
        <v>120</v>
      </c>
      <c r="AL1197" s="1">
        <v>100</v>
      </c>
      <c r="AM1197" s="1">
        <v>0</v>
      </c>
    </row>
    <row r="1198" spans="1:39" x14ac:dyDescent="0.25">
      <c r="A1198" s="4" t="s">
        <v>1208</v>
      </c>
      <c r="B1198" s="1">
        <v>0</v>
      </c>
      <c r="C1198" s="1">
        <v>1</v>
      </c>
      <c r="D1198" s="1">
        <v>8</v>
      </c>
      <c r="E1198" s="1">
        <v>279</v>
      </c>
      <c r="F1198" s="1">
        <v>83</v>
      </c>
      <c r="G1198" s="1">
        <v>88</v>
      </c>
      <c r="H1198" s="1">
        <v>32</v>
      </c>
      <c r="I1198" s="1">
        <v>14</v>
      </c>
      <c r="J1198" s="1">
        <v>34</v>
      </c>
      <c r="K1198" s="1">
        <v>1</v>
      </c>
      <c r="L1198" s="1">
        <v>4</v>
      </c>
      <c r="M1198" s="1">
        <v>2</v>
      </c>
      <c r="N1198" s="1">
        <v>10</v>
      </c>
      <c r="O1198" s="1">
        <v>3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3</v>
      </c>
      <c r="W1198" s="1">
        <v>11</v>
      </c>
      <c r="X1198" s="1">
        <v>0</v>
      </c>
      <c r="Y1198" s="3">
        <v>55</v>
      </c>
      <c r="Z1198" s="1">
        <v>2506</v>
      </c>
      <c r="AA1198" s="1">
        <v>0</v>
      </c>
      <c r="AB1198" s="1">
        <v>0</v>
      </c>
      <c r="AC1198" s="1">
        <v>1</v>
      </c>
      <c r="AD1198" s="1">
        <v>0</v>
      </c>
      <c r="AE1198" s="1">
        <v>0</v>
      </c>
      <c r="AF1198" s="1">
        <v>0</v>
      </c>
      <c r="AG1198" s="1">
        <v>0</v>
      </c>
      <c r="AH1198" s="1">
        <v>1</v>
      </c>
      <c r="AI1198" s="1">
        <v>0</v>
      </c>
      <c r="AJ1198" s="1">
        <v>0</v>
      </c>
      <c r="AK1198" s="1">
        <v>496</v>
      </c>
      <c r="AL1198" s="1">
        <v>462</v>
      </c>
      <c r="AM1198" s="1">
        <v>0</v>
      </c>
    </row>
    <row r="1199" spans="1:39" x14ac:dyDescent="0.25">
      <c r="A1199" s="4" t="s">
        <v>1209</v>
      </c>
      <c r="B1199" s="1">
        <v>1</v>
      </c>
      <c r="C1199" s="1">
        <v>1</v>
      </c>
      <c r="D1199" s="1">
        <v>49</v>
      </c>
      <c r="E1199" s="1">
        <v>132</v>
      </c>
      <c r="F1199" s="1">
        <v>0</v>
      </c>
      <c r="G1199" s="1">
        <v>16</v>
      </c>
      <c r="H1199" s="1">
        <v>0</v>
      </c>
      <c r="I1199" s="1">
        <v>0</v>
      </c>
      <c r="J1199" s="1">
        <v>4</v>
      </c>
      <c r="K1199" s="1">
        <v>5</v>
      </c>
      <c r="L1199" s="1">
        <v>3</v>
      </c>
      <c r="M1199" s="1">
        <v>1</v>
      </c>
      <c r="N1199" s="1">
        <v>4</v>
      </c>
      <c r="O1199" s="1">
        <v>9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3</v>
      </c>
      <c r="W1199" s="1">
        <v>11</v>
      </c>
      <c r="X1199" s="1">
        <v>0</v>
      </c>
      <c r="Y1199" s="3">
        <v>57</v>
      </c>
      <c r="Z1199" s="1">
        <v>2849</v>
      </c>
      <c r="AA1199" s="1">
        <v>0</v>
      </c>
      <c r="AB1199" s="1">
        <v>0</v>
      </c>
      <c r="AC1199" s="1">
        <v>0</v>
      </c>
      <c r="AD1199" s="1">
        <v>1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1</v>
      </c>
      <c r="AK1199" s="1">
        <v>148</v>
      </c>
      <c r="AL1199" s="1">
        <v>144</v>
      </c>
      <c r="AM1199" s="1">
        <v>0</v>
      </c>
    </row>
    <row r="1200" spans="1:39" x14ac:dyDescent="0.25">
      <c r="A1200" s="4" t="s">
        <v>453</v>
      </c>
      <c r="B1200" s="1">
        <v>0</v>
      </c>
      <c r="C1200" s="1">
        <v>0</v>
      </c>
      <c r="D1200" s="1">
        <v>56</v>
      </c>
      <c r="E1200" s="1">
        <v>919</v>
      </c>
      <c r="F1200" s="1">
        <v>0</v>
      </c>
      <c r="G1200" s="1">
        <v>505</v>
      </c>
      <c r="H1200" s="1">
        <v>99</v>
      </c>
      <c r="I1200" s="1">
        <v>30</v>
      </c>
      <c r="J1200" s="1">
        <v>45</v>
      </c>
      <c r="K1200" s="1">
        <v>1</v>
      </c>
      <c r="L1200" s="1">
        <v>4</v>
      </c>
      <c r="M1200" s="1">
        <v>9</v>
      </c>
      <c r="N1200" s="1">
        <v>10</v>
      </c>
      <c r="O1200" s="1">
        <v>2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3</v>
      </c>
      <c r="W1200" s="1">
        <v>11</v>
      </c>
      <c r="X1200" s="1">
        <v>0</v>
      </c>
      <c r="Y1200" s="3">
        <v>29</v>
      </c>
      <c r="Z1200" s="1">
        <v>2425</v>
      </c>
      <c r="AA1200" s="1">
        <v>0</v>
      </c>
      <c r="AB1200" s="1">
        <v>0</v>
      </c>
      <c r="AC1200" s="1">
        <v>0</v>
      </c>
      <c r="AD1200" s="1">
        <v>1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1</v>
      </c>
      <c r="AK1200" s="1">
        <v>1553</v>
      </c>
      <c r="AL1200" s="1">
        <v>1508</v>
      </c>
      <c r="AM1200" s="1">
        <v>0</v>
      </c>
    </row>
    <row r="1201" spans="1:39" x14ac:dyDescent="0.25">
      <c r="A1201" s="4" t="s">
        <v>1210</v>
      </c>
      <c r="B1201" s="1">
        <v>0</v>
      </c>
      <c r="C1201" s="1">
        <v>1</v>
      </c>
      <c r="D1201" s="1">
        <v>55</v>
      </c>
      <c r="E1201" s="1">
        <v>62</v>
      </c>
      <c r="F1201" s="1">
        <v>0</v>
      </c>
      <c r="G1201" s="1">
        <v>22</v>
      </c>
      <c r="H1201" s="1">
        <v>3</v>
      </c>
      <c r="I1201" s="1">
        <v>1</v>
      </c>
      <c r="J1201" s="1">
        <v>26</v>
      </c>
      <c r="K1201" s="1">
        <v>2</v>
      </c>
      <c r="L1201" s="1">
        <v>2</v>
      </c>
      <c r="M1201" s="1">
        <v>2</v>
      </c>
      <c r="N1201" s="1">
        <v>2</v>
      </c>
      <c r="O1201" s="1">
        <v>7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3</v>
      </c>
      <c r="W1201" s="1">
        <v>11</v>
      </c>
      <c r="X1201" s="1">
        <v>0</v>
      </c>
      <c r="Y1201" s="3">
        <v>57</v>
      </c>
      <c r="Z1201" s="1">
        <v>2685</v>
      </c>
      <c r="AA1201" s="1">
        <v>0</v>
      </c>
      <c r="AB1201" s="1">
        <v>0</v>
      </c>
      <c r="AC1201" s="1">
        <v>1</v>
      </c>
      <c r="AD1201" s="1">
        <v>0</v>
      </c>
      <c r="AE1201" s="1">
        <v>0</v>
      </c>
      <c r="AF1201" s="1">
        <v>0</v>
      </c>
      <c r="AG1201" s="1">
        <v>0</v>
      </c>
      <c r="AH1201" s="1">
        <v>1</v>
      </c>
      <c r="AI1201" s="1">
        <v>0</v>
      </c>
      <c r="AJ1201" s="1">
        <v>0</v>
      </c>
      <c r="AK1201" s="1">
        <v>88</v>
      </c>
      <c r="AL1201" s="1">
        <v>62</v>
      </c>
      <c r="AM1201" s="1">
        <v>0</v>
      </c>
    </row>
    <row r="1202" spans="1:39" x14ac:dyDescent="0.25">
      <c r="A1202" s="4" t="s">
        <v>1211</v>
      </c>
      <c r="B1202" s="1">
        <v>1</v>
      </c>
      <c r="C1202" s="1">
        <v>0</v>
      </c>
      <c r="D1202" s="1">
        <v>25</v>
      </c>
      <c r="E1202" s="1">
        <v>1</v>
      </c>
      <c r="F1202" s="1">
        <v>45</v>
      </c>
      <c r="G1202" s="1">
        <v>3</v>
      </c>
      <c r="H1202" s="1">
        <v>4</v>
      </c>
      <c r="I1202" s="1">
        <v>6</v>
      </c>
      <c r="J1202" s="1">
        <v>42</v>
      </c>
      <c r="K1202" s="1">
        <v>3</v>
      </c>
      <c r="L1202" s="1">
        <v>3</v>
      </c>
      <c r="M1202" s="1">
        <v>1</v>
      </c>
      <c r="N1202" s="1">
        <v>3</v>
      </c>
      <c r="O1202" s="1">
        <v>8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3</v>
      </c>
      <c r="W1202" s="1">
        <v>11</v>
      </c>
      <c r="X1202" s="1">
        <v>0</v>
      </c>
      <c r="Y1202" s="3">
        <v>34</v>
      </c>
      <c r="Z1202" s="1">
        <v>2835</v>
      </c>
      <c r="AA1202" s="1">
        <v>0</v>
      </c>
      <c r="AB1202" s="1">
        <v>0</v>
      </c>
      <c r="AC1202" s="1">
        <v>1</v>
      </c>
      <c r="AD1202" s="1">
        <v>0</v>
      </c>
      <c r="AE1202" s="1">
        <v>0</v>
      </c>
      <c r="AF1202" s="1">
        <v>0</v>
      </c>
      <c r="AG1202" s="1">
        <v>1</v>
      </c>
      <c r="AH1202" s="1">
        <v>0</v>
      </c>
      <c r="AI1202" s="1">
        <v>0</v>
      </c>
      <c r="AJ1202" s="1">
        <v>0</v>
      </c>
      <c r="AK1202" s="1">
        <v>59</v>
      </c>
      <c r="AL1202" s="1">
        <v>17</v>
      </c>
      <c r="AM1202" s="1">
        <v>0</v>
      </c>
    </row>
    <row r="1203" spans="1:39" x14ac:dyDescent="0.25">
      <c r="A1203" s="4" t="s">
        <v>1212</v>
      </c>
      <c r="B1203" s="1">
        <v>1</v>
      </c>
      <c r="C1203" s="1">
        <v>0</v>
      </c>
      <c r="D1203" s="1">
        <v>50</v>
      </c>
      <c r="E1203" s="1">
        <v>2</v>
      </c>
      <c r="F1203" s="1">
        <v>6</v>
      </c>
      <c r="G1203" s="1">
        <v>4</v>
      </c>
      <c r="H1203" s="1">
        <v>3</v>
      </c>
      <c r="I1203" s="1">
        <v>1</v>
      </c>
      <c r="J1203" s="1">
        <v>9</v>
      </c>
      <c r="K1203" s="1">
        <v>1</v>
      </c>
      <c r="L1203" s="1">
        <v>1</v>
      </c>
      <c r="M1203" s="1">
        <v>0</v>
      </c>
      <c r="N1203" s="1">
        <v>2</v>
      </c>
      <c r="O1203" s="1">
        <v>8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3</v>
      </c>
      <c r="W1203" s="1">
        <v>11</v>
      </c>
      <c r="X1203" s="1">
        <v>0</v>
      </c>
      <c r="Y1203" s="3">
        <v>47</v>
      </c>
      <c r="Z1203" s="1">
        <v>2439</v>
      </c>
      <c r="AA1203" s="1">
        <v>0</v>
      </c>
      <c r="AB1203" s="1">
        <v>1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1</v>
      </c>
      <c r="AI1203" s="1">
        <v>0</v>
      </c>
      <c r="AJ1203" s="1">
        <v>0</v>
      </c>
      <c r="AK1203" s="1">
        <v>16</v>
      </c>
      <c r="AL1203" s="1">
        <v>7</v>
      </c>
      <c r="AM1203" s="1">
        <v>0</v>
      </c>
    </row>
    <row r="1204" spans="1:39" x14ac:dyDescent="0.25">
      <c r="A1204" s="4" t="s">
        <v>1213</v>
      </c>
      <c r="B1204" s="1">
        <v>0</v>
      </c>
      <c r="C1204" s="1">
        <v>0</v>
      </c>
      <c r="D1204" s="1">
        <v>84</v>
      </c>
      <c r="E1204" s="1">
        <v>408</v>
      </c>
      <c r="F1204" s="1">
        <v>61</v>
      </c>
      <c r="G1204" s="1">
        <v>109</v>
      </c>
      <c r="H1204" s="1">
        <v>48</v>
      </c>
      <c r="I1204" s="1">
        <v>122</v>
      </c>
      <c r="J1204" s="1">
        <v>41</v>
      </c>
      <c r="K1204" s="1">
        <v>1</v>
      </c>
      <c r="L1204" s="1">
        <v>5</v>
      </c>
      <c r="M1204" s="1">
        <v>7</v>
      </c>
      <c r="N1204" s="1">
        <v>9</v>
      </c>
      <c r="O1204" s="1">
        <v>4</v>
      </c>
      <c r="P1204" s="1">
        <v>0</v>
      </c>
      <c r="Q1204" s="1">
        <v>0</v>
      </c>
      <c r="R1204" s="1">
        <v>0</v>
      </c>
      <c r="S1204" s="1">
        <v>1</v>
      </c>
      <c r="T1204" s="1">
        <v>0</v>
      </c>
      <c r="U1204" s="1">
        <v>0</v>
      </c>
      <c r="V1204" s="1">
        <v>3</v>
      </c>
      <c r="W1204" s="1">
        <v>11</v>
      </c>
      <c r="X1204" s="1">
        <v>0</v>
      </c>
      <c r="Y1204" s="3">
        <v>63</v>
      </c>
      <c r="Z1204" s="1">
        <v>2678</v>
      </c>
      <c r="AA1204" s="1">
        <v>1</v>
      </c>
      <c r="AB1204" s="1">
        <v>0</v>
      </c>
      <c r="AC1204" s="1">
        <v>0</v>
      </c>
      <c r="AD1204" s="1">
        <v>0</v>
      </c>
      <c r="AE1204" s="1">
        <v>0</v>
      </c>
      <c r="AF1204" s="1">
        <v>1</v>
      </c>
      <c r="AG1204" s="1">
        <v>0</v>
      </c>
      <c r="AH1204" s="1">
        <v>0</v>
      </c>
      <c r="AI1204" s="1">
        <v>0</v>
      </c>
      <c r="AJ1204" s="1">
        <v>0</v>
      </c>
      <c r="AK1204" s="1">
        <v>748</v>
      </c>
      <c r="AL1204" s="1">
        <v>707</v>
      </c>
      <c r="AM1204" s="1">
        <v>1</v>
      </c>
    </row>
    <row r="1205" spans="1:39" x14ac:dyDescent="0.25">
      <c r="A1205" s="4" t="s">
        <v>1214</v>
      </c>
      <c r="B1205" s="1">
        <v>1</v>
      </c>
      <c r="C1205" s="1">
        <v>1</v>
      </c>
      <c r="D1205" s="1">
        <v>30</v>
      </c>
      <c r="E1205" s="1">
        <v>51</v>
      </c>
      <c r="F1205" s="1">
        <v>1</v>
      </c>
      <c r="G1205" s="1">
        <v>7</v>
      </c>
      <c r="H1205" s="1">
        <v>2</v>
      </c>
      <c r="I1205" s="1">
        <v>1</v>
      </c>
      <c r="J1205" s="1">
        <v>25</v>
      </c>
      <c r="K1205" s="1">
        <v>2</v>
      </c>
      <c r="L1205" s="1">
        <v>2</v>
      </c>
      <c r="M1205" s="1">
        <v>1</v>
      </c>
      <c r="N1205" s="1">
        <v>2</v>
      </c>
      <c r="O1205" s="1">
        <v>8</v>
      </c>
      <c r="P1205" s="1">
        <v>1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3</v>
      </c>
      <c r="W1205" s="1">
        <v>11</v>
      </c>
      <c r="X1205" s="1">
        <v>0</v>
      </c>
      <c r="Y1205" s="3">
        <v>39</v>
      </c>
      <c r="Z1205" s="1">
        <v>2493</v>
      </c>
      <c r="AA1205" s="1">
        <v>0</v>
      </c>
      <c r="AB1205" s="1">
        <v>1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1</v>
      </c>
      <c r="AI1205" s="1">
        <v>0</v>
      </c>
      <c r="AJ1205" s="1">
        <v>0</v>
      </c>
      <c r="AK1205" s="1">
        <v>62</v>
      </c>
      <c r="AL1205" s="1">
        <v>37</v>
      </c>
      <c r="AM1205" s="1">
        <v>1</v>
      </c>
    </row>
    <row r="1206" spans="1:39" x14ac:dyDescent="0.25">
      <c r="A1206" s="4" t="s">
        <v>1215</v>
      </c>
      <c r="B1206" s="1">
        <v>1</v>
      </c>
      <c r="C1206" s="1">
        <v>1</v>
      </c>
      <c r="D1206" s="1">
        <v>81</v>
      </c>
      <c r="E1206" s="1">
        <v>62</v>
      </c>
      <c r="F1206" s="1">
        <v>1</v>
      </c>
      <c r="G1206" s="1">
        <v>16</v>
      </c>
      <c r="H1206" s="1">
        <v>3</v>
      </c>
      <c r="I1206" s="1">
        <v>2</v>
      </c>
      <c r="J1206" s="1">
        <v>6</v>
      </c>
      <c r="K1206" s="1">
        <v>4</v>
      </c>
      <c r="L1206" s="1">
        <v>2</v>
      </c>
      <c r="M1206" s="1">
        <v>1</v>
      </c>
      <c r="N1206" s="1">
        <v>4</v>
      </c>
      <c r="O1206" s="1">
        <v>5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3</v>
      </c>
      <c r="W1206" s="1">
        <v>11</v>
      </c>
      <c r="X1206" s="1">
        <v>0</v>
      </c>
      <c r="Y1206" s="3">
        <v>62</v>
      </c>
      <c r="Z1206" s="1">
        <v>2439</v>
      </c>
      <c r="AA1206" s="1">
        <v>0</v>
      </c>
      <c r="AB1206" s="1">
        <v>0</v>
      </c>
      <c r="AC1206" s="1">
        <v>0</v>
      </c>
      <c r="AD1206" s="1">
        <v>0</v>
      </c>
      <c r="AE1206" s="1">
        <v>1</v>
      </c>
      <c r="AF1206" s="1">
        <v>0</v>
      </c>
      <c r="AG1206" s="1">
        <v>0</v>
      </c>
      <c r="AH1206" s="1">
        <v>0</v>
      </c>
      <c r="AI1206" s="1">
        <v>0</v>
      </c>
      <c r="AJ1206" s="1">
        <v>1</v>
      </c>
      <c r="AK1206" s="1">
        <v>84</v>
      </c>
      <c r="AL1206" s="1">
        <v>78</v>
      </c>
      <c r="AM1206" s="1">
        <v>0</v>
      </c>
    </row>
    <row r="1207" spans="1:39" x14ac:dyDescent="0.25">
      <c r="A1207" s="4" t="s">
        <v>1216</v>
      </c>
      <c r="B1207" s="1">
        <v>0</v>
      </c>
      <c r="C1207" s="1">
        <v>1</v>
      </c>
      <c r="D1207" s="1">
        <v>74</v>
      </c>
      <c r="E1207" s="1">
        <v>952</v>
      </c>
      <c r="F1207" s="1">
        <v>12</v>
      </c>
      <c r="G1207" s="1">
        <v>180</v>
      </c>
      <c r="H1207" s="1">
        <v>47</v>
      </c>
      <c r="I1207" s="1">
        <v>12</v>
      </c>
      <c r="J1207" s="1">
        <v>12</v>
      </c>
      <c r="K1207" s="1">
        <v>2</v>
      </c>
      <c r="L1207" s="1">
        <v>5</v>
      </c>
      <c r="M1207" s="1">
        <v>4</v>
      </c>
      <c r="N1207" s="1">
        <v>9</v>
      </c>
      <c r="O1207" s="1">
        <v>3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3</v>
      </c>
      <c r="W1207" s="1">
        <v>11</v>
      </c>
      <c r="X1207" s="1">
        <v>0</v>
      </c>
      <c r="Y1207" s="3">
        <v>61</v>
      </c>
      <c r="Z1207" s="1">
        <v>2586</v>
      </c>
      <c r="AA1207" s="1">
        <v>0</v>
      </c>
      <c r="AB1207" s="1">
        <v>1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1</v>
      </c>
      <c r="AK1207" s="1">
        <v>1203</v>
      </c>
      <c r="AL1207" s="1">
        <v>1191</v>
      </c>
      <c r="AM1207" s="1">
        <v>0</v>
      </c>
    </row>
    <row r="1208" spans="1:39" x14ac:dyDescent="0.25">
      <c r="A1208" s="4" t="s">
        <v>1217</v>
      </c>
      <c r="B1208" s="1">
        <v>0</v>
      </c>
      <c r="C1208" s="1">
        <v>0</v>
      </c>
      <c r="D1208" s="1">
        <v>76</v>
      </c>
      <c r="E1208" s="1">
        <v>618</v>
      </c>
      <c r="F1208" s="1">
        <v>15</v>
      </c>
      <c r="G1208" s="1">
        <v>106</v>
      </c>
      <c r="H1208" s="1">
        <v>20</v>
      </c>
      <c r="I1208" s="1">
        <v>7</v>
      </c>
      <c r="J1208" s="1">
        <v>45</v>
      </c>
      <c r="K1208" s="1">
        <v>1</v>
      </c>
      <c r="L1208" s="1">
        <v>11</v>
      </c>
      <c r="M1208" s="1">
        <v>2</v>
      </c>
      <c r="N1208" s="1">
        <v>8</v>
      </c>
      <c r="O1208" s="1">
        <v>6</v>
      </c>
      <c r="P1208" s="1">
        <v>0</v>
      </c>
      <c r="Q1208" s="1">
        <v>1</v>
      </c>
      <c r="R1208" s="1">
        <v>0</v>
      </c>
      <c r="S1208" s="1">
        <v>0</v>
      </c>
      <c r="T1208" s="1">
        <v>0</v>
      </c>
      <c r="U1208" s="1">
        <v>0</v>
      </c>
      <c r="V1208" s="1">
        <v>3</v>
      </c>
      <c r="W1208" s="1">
        <v>11</v>
      </c>
      <c r="X1208" s="1">
        <v>0</v>
      </c>
      <c r="Y1208" s="3">
        <v>65</v>
      </c>
      <c r="Z1208" s="1">
        <v>2419</v>
      </c>
      <c r="AA1208" s="1">
        <v>0</v>
      </c>
      <c r="AB1208" s="1">
        <v>0</v>
      </c>
      <c r="AC1208" s="1">
        <v>1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1</v>
      </c>
      <c r="AK1208" s="1">
        <v>766</v>
      </c>
      <c r="AL1208" s="1">
        <v>721</v>
      </c>
      <c r="AM1208" s="1">
        <v>1</v>
      </c>
    </row>
    <row r="1209" spans="1:39" x14ac:dyDescent="0.25">
      <c r="A1209" s="4" t="s">
        <v>1218</v>
      </c>
      <c r="B1209" s="1">
        <v>1</v>
      </c>
      <c r="C1209" s="1">
        <v>0</v>
      </c>
      <c r="D1209" s="1">
        <v>36</v>
      </c>
      <c r="E1209" s="1">
        <v>11</v>
      </c>
      <c r="F1209" s="1">
        <v>7</v>
      </c>
      <c r="G1209" s="1">
        <v>12</v>
      </c>
      <c r="H1209" s="1">
        <v>2</v>
      </c>
      <c r="I1209" s="1">
        <v>2</v>
      </c>
      <c r="J1209" s="1">
        <v>27</v>
      </c>
      <c r="K1209" s="1">
        <v>2</v>
      </c>
      <c r="L1209" s="1">
        <v>2</v>
      </c>
      <c r="M1209" s="1">
        <v>1</v>
      </c>
      <c r="N1209" s="1">
        <v>2</v>
      </c>
      <c r="O1209" s="1">
        <v>5</v>
      </c>
      <c r="P1209" s="1">
        <v>1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3</v>
      </c>
      <c r="W1209" s="1">
        <v>11</v>
      </c>
      <c r="X1209" s="1">
        <v>1</v>
      </c>
      <c r="Y1209" s="3">
        <v>34</v>
      </c>
      <c r="Z1209" s="1">
        <v>2774</v>
      </c>
      <c r="AA1209" s="1">
        <v>0</v>
      </c>
      <c r="AB1209" s="1">
        <v>1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1</v>
      </c>
      <c r="AI1209" s="1">
        <v>0</v>
      </c>
      <c r="AJ1209" s="1">
        <v>0</v>
      </c>
      <c r="AK1209" s="1">
        <v>34</v>
      </c>
      <c r="AL1209" s="1">
        <v>7</v>
      </c>
      <c r="AM1209" s="1">
        <v>1</v>
      </c>
    </row>
    <row r="1210" spans="1:39" x14ac:dyDescent="0.25">
      <c r="A1210" s="4" t="s">
        <v>1219</v>
      </c>
      <c r="B1210" s="1">
        <v>0</v>
      </c>
      <c r="C1210" s="1">
        <v>1</v>
      </c>
      <c r="D1210" s="1">
        <v>64</v>
      </c>
      <c r="E1210" s="1">
        <v>318</v>
      </c>
      <c r="F1210" s="1">
        <v>3</v>
      </c>
      <c r="G1210" s="1">
        <v>17</v>
      </c>
      <c r="H1210" s="1">
        <v>4</v>
      </c>
      <c r="I1210" s="1">
        <v>7</v>
      </c>
      <c r="J1210" s="1">
        <v>56</v>
      </c>
      <c r="K1210" s="1">
        <v>5</v>
      </c>
      <c r="L1210" s="1">
        <v>4</v>
      </c>
      <c r="M1210" s="1">
        <v>1</v>
      </c>
      <c r="N1210" s="1">
        <v>8</v>
      </c>
      <c r="O1210" s="1">
        <v>4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3</v>
      </c>
      <c r="W1210" s="1">
        <v>11</v>
      </c>
      <c r="X1210" s="1">
        <v>0</v>
      </c>
      <c r="Y1210" s="3">
        <v>45</v>
      </c>
      <c r="Z1210" s="1">
        <v>2477</v>
      </c>
      <c r="AA1210" s="1">
        <v>0</v>
      </c>
      <c r="AB1210" s="1">
        <v>1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1</v>
      </c>
      <c r="AJ1210" s="1">
        <v>0</v>
      </c>
      <c r="AK1210" s="1">
        <v>349</v>
      </c>
      <c r="AL1210" s="1">
        <v>293</v>
      </c>
      <c r="AM1210" s="1">
        <v>0</v>
      </c>
    </row>
    <row r="1211" spans="1:39" x14ac:dyDescent="0.25">
      <c r="A1211" s="4" t="s">
        <v>1220</v>
      </c>
      <c r="B1211" s="1">
        <v>1</v>
      </c>
      <c r="C1211" s="1">
        <v>1</v>
      </c>
      <c r="D1211" s="1">
        <v>62</v>
      </c>
      <c r="E1211" s="1">
        <v>56</v>
      </c>
      <c r="F1211" s="1">
        <v>0</v>
      </c>
      <c r="G1211" s="1">
        <v>14</v>
      </c>
      <c r="H1211" s="1">
        <v>0</v>
      </c>
      <c r="I1211" s="1">
        <v>0</v>
      </c>
      <c r="J1211" s="1">
        <v>2</v>
      </c>
      <c r="K1211" s="1">
        <v>3</v>
      </c>
      <c r="L1211" s="1">
        <v>3</v>
      </c>
      <c r="M1211" s="1">
        <v>0</v>
      </c>
      <c r="N1211" s="1">
        <v>3</v>
      </c>
      <c r="O1211" s="1">
        <v>7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3</v>
      </c>
      <c r="W1211" s="1">
        <v>11</v>
      </c>
      <c r="X1211" s="1">
        <v>0</v>
      </c>
      <c r="Y1211" s="3">
        <v>65</v>
      </c>
      <c r="Z1211" s="1">
        <v>2250</v>
      </c>
      <c r="AA1211" s="1">
        <v>0</v>
      </c>
      <c r="AB1211" s="1">
        <v>1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1</v>
      </c>
      <c r="AJ1211" s="1">
        <v>0</v>
      </c>
      <c r="AK1211" s="1">
        <v>70</v>
      </c>
      <c r="AL1211" s="1">
        <v>68</v>
      </c>
      <c r="AM1211" s="1">
        <v>0</v>
      </c>
    </row>
    <row r="1212" spans="1:39" x14ac:dyDescent="0.25">
      <c r="A1212" s="4" t="s">
        <v>1221</v>
      </c>
      <c r="B1212" s="1">
        <v>1</v>
      </c>
      <c r="C1212" s="1">
        <v>1</v>
      </c>
      <c r="D1212" s="1">
        <v>53</v>
      </c>
      <c r="E1212" s="1">
        <v>110</v>
      </c>
      <c r="F1212" s="1">
        <v>5</v>
      </c>
      <c r="G1212" s="1">
        <v>59</v>
      </c>
      <c r="H1212" s="1">
        <v>7</v>
      </c>
      <c r="I1212" s="1">
        <v>1</v>
      </c>
      <c r="J1212" s="1">
        <v>7</v>
      </c>
      <c r="K1212" s="1">
        <v>5</v>
      </c>
      <c r="L1212" s="1">
        <v>5</v>
      </c>
      <c r="M1212" s="1">
        <v>0</v>
      </c>
      <c r="N1212" s="1">
        <v>4</v>
      </c>
      <c r="O1212" s="1">
        <v>8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3</v>
      </c>
      <c r="W1212" s="1">
        <v>11</v>
      </c>
      <c r="X1212" s="1">
        <v>0</v>
      </c>
      <c r="Y1212" s="3">
        <v>49</v>
      </c>
      <c r="Z1212" s="1">
        <v>2658</v>
      </c>
      <c r="AA1212" s="1">
        <v>1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1</v>
      </c>
      <c r="AI1212" s="1">
        <v>0</v>
      </c>
      <c r="AJ1212" s="1">
        <v>0</v>
      </c>
      <c r="AK1212" s="1">
        <v>182</v>
      </c>
      <c r="AL1212" s="1">
        <v>175</v>
      </c>
      <c r="AM1212" s="1">
        <v>0</v>
      </c>
    </row>
    <row r="1213" spans="1:39" x14ac:dyDescent="0.25">
      <c r="A1213" s="4" t="s">
        <v>1222</v>
      </c>
      <c r="B1213" s="1">
        <v>1</v>
      </c>
      <c r="C1213" s="1">
        <v>0</v>
      </c>
      <c r="D1213" s="1">
        <v>86</v>
      </c>
      <c r="E1213" s="1">
        <v>23</v>
      </c>
      <c r="F1213" s="1">
        <v>0</v>
      </c>
      <c r="G1213" s="1">
        <v>11</v>
      </c>
      <c r="H1213" s="1">
        <v>2</v>
      </c>
      <c r="I1213" s="1">
        <v>1</v>
      </c>
      <c r="J1213" s="1">
        <v>3</v>
      </c>
      <c r="K1213" s="1">
        <v>1</v>
      </c>
      <c r="L1213" s="1">
        <v>1</v>
      </c>
      <c r="M1213" s="1">
        <v>0</v>
      </c>
      <c r="N1213" s="1">
        <v>3</v>
      </c>
      <c r="O1213" s="1">
        <v>5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3</v>
      </c>
      <c r="W1213" s="1">
        <v>11</v>
      </c>
      <c r="X1213" s="1">
        <v>0</v>
      </c>
      <c r="Y1213" s="3">
        <v>34</v>
      </c>
      <c r="Z1213" s="1">
        <v>2524</v>
      </c>
      <c r="AA1213" s="1">
        <v>0</v>
      </c>
      <c r="AB1213" s="1">
        <v>0</v>
      </c>
      <c r="AC1213" s="1">
        <v>0</v>
      </c>
      <c r="AD1213" s="1">
        <v>1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1</v>
      </c>
      <c r="AK1213" s="1">
        <v>37</v>
      </c>
      <c r="AL1213" s="1">
        <v>34</v>
      </c>
      <c r="AM1213" s="1">
        <v>0</v>
      </c>
    </row>
    <row r="1214" spans="1:39" x14ac:dyDescent="0.25">
      <c r="A1214" s="4" t="s">
        <v>1223</v>
      </c>
      <c r="B1214" s="1">
        <v>0</v>
      </c>
      <c r="C1214" s="1">
        <v>1</v>
      </c>
      <c r="D1214" s="1">
        <v>15</v>
      </c>
      <c r="E1214" s="1">
        <v>27</v>
      </c>
      <c r="F1214" s="1">
        <v>5</v>
      </c>
      <c r="G1214" s="1">
        <v>8</v>
      </c>
      <c r="H1214" s="1">
        <v>8</v>
      </c>
      <c r="I1214" s="1">
        <v>3</v>
      </c>
      <c r="J1214" s="1">
        <v>12</v>
      </c>
      <c r="K1214" s="1">
        <v>3</v>
      </c>
      <c r="L1214" s="1">
        <v>3</v>
      </c>
      <c r="M1214" s="1">
        <v>0</v>
      </c>
      <c r="N1214" s="1">
        <v>4</v>
      </c>
      <c r="O1214" s="1">
        <v>4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3</v>
      </c>
      <c r="W1214" s="1">
        <v>11</v>
      </c>
      <c r="X1214" s="1">
        <v>0</v>
      </c>
      <c r="Y1214" s="3">
        <v>42</v>
      </c>
      <c r="Z1214" s="1">
        <v>2299</v>
      </c>
      <c r="AA1214" s="1">
        <v>1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1</v>
      </c>
      <c r="AI1214" s="1">
        <v>0</v>
      </c>
      <c r="AJ1214" s="1">
        <v>0</v>
      </c>
      <c r="AK1214" s="1">
        <v>51</v>
      </c>
      <c r="AL1214" s="1">
        <v>39</v>
      </c>
      <c r="AM1214" s="1">
        <v>0</v>
      </c>
    </row>
    <row r="1215" spans="1:39" x14ac:dyDescent="0.25">
      <c r="A1215" s="4" t="s">
        <v>1224</v>
      </c>
      <c r="B1215" s="1">
        <v>1</v>
      </c>
      <c r="C1215" s="1">
        <v>0</v>
      </c>
      <c r="D1215" s="1">
        <v>67</v>
      </c>
      <c r="E1215" s="1">
        <v>18</v>
      </c>
      <c r="F1215" s="1">
        <v>3</v>
      </c>
      <c r="G1215" s="1">
        <v>19</v>
      </c>
      <c r="H1215" s="1">
        <v>3</v>
      </c>
      <c r="I1215" s="1">
        <v>3</v>
      </c>
      <c r="J1215" s="1">
        <v>6</v>
      </c>
      <c r="K1215" s="1">
        <v>2</v>
      </c>
      <c r="L1215" s="1">
        <v>2</v>
      </c>
      <c r="M1215" s="1">
        <v>0</v>
      </c>
      <c r="N1215" s="1">
        <v>3</v>
      </c>
      <c r="O1215" s="1">
        <v>8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3</v>
      </c>
      <c r="W1215" s="1">
        <v>11</v>
      </c>
      <c r="X1215" s="1">
        <v>0</v>
      </c>
      <c r="Y1215" s="3">
        <v>37</v>
      </c>
      <c r="Z1215" s="1">
        <v>2624</v>
      </c>
      <c r="AA1215" s="1">
        <v>0</v>
      </c>
      <c r="AB1215" s="1">
        <v>0</v>
      </c>
      <c r="AC1215" s="1">
        <v>0</v>
      </c>
      <c r="AD1215" s="1">
        <v>1</v>
      </c>
      <c r="AE1215" s="1">
        <v>0</v>
      </c>
      <c r="AF1215" s="1">
        <v>0</v>
      </c>
      <c r="AG1215" s="1">
        <v>0</v>
      </c>
      <c r="AH1215" s="1">
        <v>1</v>
      </c>
      <c r="AI1215" s="1">
        <v>0</v>
      </c>
      <c r="AJ1215" s="1">
        <v>0</v>
      </c>
      <c r="AK1215" s="1">
        <v>46</v>
      </c>
      <c r="AL1215" s="1">
        <v>40</v>
      </c>
      <c r="AM1215" s="1">
        <v>0</v>
      </c>
    </row>
    <row r="1216" spans="1:39" x14ac:dyDescent="0.25">
      <c r="A1216" s="4" t="s">
        <v>1225</v>
      </c>
      <c r="B1216" s="1">
        <v>1</v>
      </c>
      <c r="C1216" s="1">
        <v>0</v>
      </c>
      <c r="D1216" s="1">
        <v>47</v>
      </c>
      <c r="E1216" s="1">
        <v>18</v>
      </c>
      <c r="F1216" s="1">
        <v>0</v>
      </c>
      <c r="G1216" s="1">
        <v>9</v>
      </c>
      <c r="H1216" s="1">
        <v>0</v>
      </c>
      <c r="I1216" s="1">
        <v>1</v>
      </c>
      <c r="J1216" s="1">
        <v>11</v>
      </c>
      <c r="K1216" s="1">
        <v>1</v>
      </c>
      <c r="L1216" s="1">
        <v>1</v>
      </c>
      <c r="M1216" s="1">
        <v>0</v>
      </c>
      <c r="N1216" s="1">
        <v>3</v>
      </c>
      <c r="O1216" s="1">
        <v>6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3</v>
      </c>
      <c r="W1216" s="1">
        <v>11</v>
      </c>
      <c r="X1216" s="1">
        <v>0</v>
      </c>
      <c r="Y1216" s="3">
        <v>44</v>
      </c>
      <c r="Z1216" s="1">
        <v>2217</v>
      </c>
      <c r="AA1216" s="1">
        <v>0</v>
      </c>
      <c r="AB1216" s="1">
        <v>0</v>
      </c>
      <c r="AC1216" s="1">
        <v>0</v>
      </c>
      <c r="AD1216" s="1">
        <v>1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1</v>
      </c>
      <c r="AK1216" s="1">
        <v>28</v>
      </c>
      <c r="AL1216" s="1">
        <v>17</v>
      </c>
      <c r="AM1216" s="1">
        <v>0</v>
      </c>
    </row>
    <row r="1217" spans="1:39" x14ac:dyDescent="0.25">
      <c r="A1217" s="4" t="s">
        <v>1226</v>
      </c>
      <c r="B1217" s="1">
        <v>1</v>
      </c>
      <c r="C1217" s="1">
        <v>0</v>
      </c>
      <c r="D1217" s="1">
        <v>47</v>
      </c>
      <c r="E1217" s="1">
        <v>303</v>
      </c>
      <c r="F1217" s="1">
        <v>0</v>
      </c>
      <c r="G1217" s="1">
        <v>280</v>
      </c>
      <c r="H1217" s="1">
        <v>60</v>
      </c>
      <c r="I1217" s="1">
        <v>147</v>
      </c>
      <c r="J1217" s="1">
        <v>15</v>
      </c>
      <c r="K1217" s="1">
        <v>4</v>
      </c>
      <c r="L1217" s="1">
        <v>8</v>
      </c>
      <c r="M1217" s="1">
        <v>2</v>
      </c>
      <c r="N1217" s="1">
        <v>11</v>
      </c>
      <c r="O1217" s="1">
        <v>6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3</v>
      </c>
      <c r="W1217" s="1">
        <v>11</v>
      </c>
      <c r="X1217" s="1">
        <v>0</v>
      </c>
      <c r="Y1217" s="3">
        <v>49</v>
      </c>
      <c r="Z1217" s="1">
        <v>2193</v>
      </c>
      <c r="AA1217" s="1">
        <v>0</v>
      </c>
      <c r="AB1217" s="1">
        <v>1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1</v>
      </c>
      <c r="AI1217" s="1">
        <v>0</v>
      </c>
      <c r="AJ1217" s="1">
        <v>0</v>
      </c>
      <c r="AK1217" s="1">
        <v>790</v>
      </c>
      <c r="AL1217" s="1">
        <v>775</v>
      </c>
      <c r="AM1217" s="1">
        <v>0</v>
      </c>
    </row>
    <row r="1218" spans="1:39" x14ac:dyDescent="0.25">
      <c r="A1218" s="4" t="s">
        <v>1227</v>
      </c>
      <c r="B1218" s="1">
        <v>0</v>
      </c>
      <c r="C1218" s="1">
        <v>1</v>
      </c>
      <c r="D1218" s="1">
        <v>81</v>
      </c>
      <c r="E1218" s="1">
        <v>97</v>
      </c>
      <c r="F1218" s="1">
        <v>1</v>
      </c>
      <c r="G1218" s="1">
        <v>19</v>
      </c>
      <c r="H1218" s="1">
        <v>2</v>
      </c>
      <c r="I1218" s="1">
        <v>0</v>
      </c>
      <c r="J1218" s="1">
        <v>11</v>
      </c>
      <c r="K1218" s="1">
        <v>1</v>
      </c>
      <c r="L1218" s="1">
        <v>2</v>
      </c>
      <c r="M1218" s="1">
        <v>1</v>
      </c>
      <c r="N1218" s="1">
        <v>4</v>
      </c>
      <c r="O1218" s="1">
        <v>3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3</v>
      </c>
      <c r="W1218" s="1">
        <v>11</v>
      </c>
      <c r="X1218" s="1">
        <v>0</v>
      </c>
      <c r="Y1218" s="3">
        <v>64</v>
      </c>
      <c r="Z1218" s="1">
        <v>2232</v>
      </c>
      <c r="AA1218" s="1">
        <v>0</v>
      </c>
      <c r="AB1218" s="1">
        <v>0</v>
      </c>
      <c r="AC1218" s="1">
        <v>0</v>
      </c>
      <c r="AD1218" s="1">
        <v>1</v>
      </c>
      <c r="AE1218" s="1">
        <v>0</v>
      </c>
      <c r="AF1218" s="1">
        <v>0</v>
      </c>
      <c r="AG1218" s="1">
        <v>0</v>
      </c>
      <c r="AH1218" s="1">
        <v>0</v>
      </c>
      <c r="AI1218" s="1">
        <v>1</v>
      </c>
      <c r="AJ1218" s="1">
        <v>0</v>
      </c>
      <c r="AK1218" s="1">
        <v>119</v>
      </c>
      <c r="AL1218" s="1">
        <v>108</v>
      </c>
      <c r="AM1218" s="1">
        <v>0</v>
      </c>
    </row>
    <row r="1219" spans="1:39" x14ac:dyDescent="0.25">
      <c r="A1219" s="4" t="s">
        <v>1228</v>
      </c>
      <c r="B1219" s="1">
        <v>0</v>
      </c>
      <c r="C1219" s="1">
        <v>0</v>
      </c>
      <c r="D1219" s="1">
        <v>98</v>
      </c>
      <c r="E1219" s="1">
        <v>997</v>
      </c>
      <c r="F1219" s="1">
        <v>15</v>
      </c>
      <c r="G1219" s="1">
        <v>414</v>
      </c>
      <c r="H1219" s="1">
        <v>99</v>
      </c>
      <c r="I1219" s="1">
        <v>30</v>
      </c>
      <c r="J1219" s="1">
        <v>76</v>
      </c>
      <c r="K1219" s="1">
        <v>1</v>
      </c>
      <c r="L1219" s="1">
        <v>5</v>
      </c>
      <c r="M1219" s="1">
        <v>6</v>
      </c>
      <c r="N1219" s="1">
        <v>12</v>
      </c>
      <c r="O1219" s="1">
        <v>2</v>
      </c>
      <c r="P1219" s="1">
        <v>0</v>
      </c>
      <c r="Q1219" s="1">
        <v>1</v>
      </c>
      <c r="R1219" s="1">
        <v>1</v>
      </c>
      <c r="S1219" s="1">
        <v>0</v>
      </c>
      <c r="T1219" s="1">
        <v>1</v>
      </c>
      <c r="U1219" s="1">
        <v>0</v>
      </c>
      <c r="V1219" s="1">
        <v>3</v>
      </c>
      <c r="W1219" s="1">
        <v>11</v>
      </c>
      <c r="X1219" s="1">
        <v>0</v>
      </c>
      <c r="Y1219" s="3">
        <v>48</v>
      </c>
      <c r="Z1219" s="1">
        <v>2427</v>
      </c>
      <c r="AA1219" s="1">
        <v>0</v>
      </c>
      <c r="AB1219" s="1">
        <v>0</v>
      </c>
      <c r="AC1219" s="1">
        <v>0</v>
      </c>
      <c r="AD1219" s="1">
        <v>1</v>
      </c>
      <c r="AE1219" s="1">
        <v>0</v>
      </c>
      <c r="AF1219" s="1">
        <v>0</v>
      </c>
      <c r="AG1219" s="1">
        <v>0</v>
      </c>
      <c r="AH1219" s="1">
        <v>1</v>
      </c>
      <c r="AI1219" s="1">
        <v>0</v>
      </c>
      <c r="AJ1219" s="1">
        <v>0</v>
      </c>
      <c r="AK1219" s="1">
        <v>1555</v>
      </c>
      <c r="AL1219" s="1">
        <v>1479</v>
      </c>
      <c r="AM1219" s="1">
        <v>3</v>
      </c>
    </row>
    <row r="1220" spans="1:39" x14ac:dyDescent="0.25">
      <c r="A1220" s="4" t="s">
        <v>494</v>
      </c>
      <c r="B1220" s="1">
        <v>1</v>
      </c>
      <c r="C1220" s="1">
        <v>0</v>
      </c>
      <c r="D1220" s="1">
        <v>56</v>
      </c>
      <c r="E1220" s="1">
        <v>5</v>
      </c>
      <c r="F1220" s="1">
        <v>4</v>
      </c>
      <c r="G1220" s="1">
        <v>13</v>
      </c>
      <c r="H1220" s="1">
        <v>8</v>
      </c>
      <c r="I1220" s="1">
        <v>0</v>
      </c>
      <c r="J1220" s="1">
        <v>4</v>
      </c>
      <c r="K1220" s="1">
        <v>1</v>
      </c>
      <c r="L1220" s="1">
        <v>1</v>
      </c>
      <c r="M1220" s="1">
        <v>0</v>
      </c>
      <c r="N1220" s="1">
        <v>3</v>
      </c>
      <c r="O1220" s="1">
        <v>8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3</v>
      </c>
      <c r="W1220" s="1">
        <v>11</v>
      </c>
      <c r="X1220" s="1">
        <v>0</v>
      </c>
      <c r="Y1220" s="3">
        <v>31</v>
      </c>
      <c r="Z1220" s="1">
        <v>2519</v>
      </c>
      <c r="AA1220" s="1">
        <v>0</v>
      </c>
      <c r="AB1220" s="1">
        <v>1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1</v>
      </c>
      <c r="AI1220" s="1">
        <v>0</v>
      </c>
      <c r="AJ1220" s="1">
        <v>0</v>
      </c>
      <c r="AK1220" s="1">
        <v>30</v>
      </c>
      <c r="AL1220" s="1">
        <v>26</v>
      </c>
      <c r="AM1220" s="1">
        <v>0</v>
      </c>
    </row>
    <row r="1221" spans="1:39" x14ac:dyDescent="0.25">
      <c r="A1221" s="4" t="s">
        <v>1229</v>
      </c>
      <c r="B1221" s="1">
        <v>1</v>
      </c>
      <c r="C1221" s="1">
        <v>1</v>
      </c>
      <c r="D1221" s="1">
        <v>48</v>
      </c>
      <c r="E1221" s="1">
        <v>95</v>
      </c>
      <c r="F1221" s="1">
        <v>11</v>
      </c>
      <c r="G1221" s="1">
        <v>35</v>
      </c>
      <c r="H1221" s="1">
        <v>0</v>
      </c>
      <c r="I1221" s="1">
        <v>4</v>
      </c>
      <c r="J1221" s="1">
        <v>7</v>
      </c>
      <c r="K1221" s="1">
        <v>4</v>
      </c>
      <c r="L1221" s="1">
        <v>2</v>
      </c>
      <c r="M1221" s="1">
        <v>1</v>
      </c>
      <c r="N1221" s="1">
        <v>5</v>
      </c>
      <c r="O1221" s="1">
        <v>6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3</v>
      </c>
      <c r="W1221" s="1">
        <v>11</v>
      </c>
      <c r="X1221" s="1">
        <v>0</v>
      </c>
      <c r="Y1221" s="3">
        <v>68</v>
      </c>
      <c r="Z1221" s="1">
        <v>2371</v>
      </c>
      <c r="AA1221" s="1">
        <v>0</v>
      </c>
      <c r="AB1221" s="1">
        <v>0</v>
      </c>
      <c r="AC1221" s="1">
        <v>1</v>
      </c>
      <c r="AD1221" s="1">
        <v>0</v>
      </c>
      <c r="AE1221" s="1">
        <v>0</v>
      </c>
      <c r="AF1221" s="1">
        <v>0</v>
      </c>
      <c r="AG1221" s="1">
        <v>0</v>
      </c>
      <c r="AH1221" s="1">
        <v>1</v>
      </c>
      <c r="AI1221" s="1">
        <v>0</v>
      </c>
      <c r="AJ1221" s="1">
        <v>0</v>
      </c>
      <c r="AK1221" s="1">
        <v>145</v>
      </c>
      <c r="AL1221" s="1">
        <v>138</v>
      </c>
      <c r="AM1221" s="1">
        <v>0</v>
      </c>
    </row>
    <row r="1222" spans="1:39" x14ac:dyDescent="0.25">
      <c r="A1222" s="4" t="s">
        <v>1230</v>
      </c>
      <c r="B1222" s="1">
        <v>1</v>
      </c>
      <c r="C1222" s="1">
        <v>0</v>
      </c>
      <c r="D1222" s="1">
        <v>18</v>
      </c>
      <c r="E1222" s="1">
        <v>1</v>
      </c>
      <c r="F1222" s="1">
        <v>6</v>
      </c>
      <c r="G1222" s="1">
        <v>2</v>
      </c>
      <c r="H1222" s="1">
        <v>3</v>
      </c>
      <c r="I1222" s="1">
        <v>6</v>
      </c>
      <c r="J1222" s="1">
        <v>3</v>
      </c>
      <c r="K1222" s="1">
        <v>1</v>
      </c>
      <c r="L1222" s="1">
        <v>1</v>
      </c>
      <c r="M1222" s="1">
        <v>0</v>
      </c>
      <c r="N1222" s="1">
        <v>3</v>
      </c>
      <c r="O1222" s="1">
        <v>7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3</v>
      </c>
      <c r="W1222" s="1">
        <v>11</v>
      </c>
      <c r="X1222" s="1">
        <v>0</v>
      </c>
      <c r="Y1222" s="3">
        <v>36</v>
      </c>
      <c r="Z1222" s="1">
        <v>2321</v>
      </c>
      <c r="AA1222" s="1">
        <v>0</v>
      </c>
      <c r="AB1222" s="1">
        <v>0</v>
      </c>
      <c r="AC1222" s="1">
        <v>1</v>
      </c>
      <c r="AD1222" s="1">
        <v>0</v>
      </c>
      <c r="AE1222" s="1">
        <v>0</v>
      </c>
      <c r="AF1222" s="1">
        <v>0</v>
      </c>
      <c r="AG1222" s="1">
        <v>1</v>
      </c>
      <c r="AH1222" s="1">
        <v>0</v>
      </c>
      <c r="AI1222" s="1">
        <v>0</v>
      </c>
      <c r="AJ1222" s="1">
        <v>0</v>
      </c>
      <c r="AK1222" s="1">
        <v>18</v>
      </c>
      <c r="AL1222" s="1">
        <v>15</v>
      </c>
      <c r="AM1222" s="1">
        <v>0</v>
      </c>
    </row>
    <row r="1223" spans="1:39" x14ac:dyDescent="0.25">
      <c r="A1223" s="4" t="s">
        <v>1231</v>
      </c>
      <c r="B1223" s="1">
        <v>2</v>
      </c>
      <c r="C1223" s="1">
        <v>1</v>
      </c>
      <c r="D1223" s="1">
        <v>74</v>
      </c>
      <c r="E1223" s="1">
        <v>46</v>
      </c>
      <c r="F1223" s="1">
        <v>1</v>
      </c>
      <c r="G1223" s="1">
        <v>12</v>
      </c>
      <c r="H1223" s="1">
        <v>3</v>
      </c>
      <c r="I1223" s="1">
        <v>0</v>
      </c>
      <c r="J1223" s="1">
        <v>9</v>
      </c>
      <c r="K1223" s="1">
        <v>2</v>
      </c>
      <c r="L1223" s="1">
        <v>2</v>
      </c>
      <c r="M1223" s="1">
        <v>0</v>
      </c>
      <c r="N1223" s="1">
        <v>3</v>
      </c>
      <c r="O1223" s="1">
        <v>4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3</v>
      </c>
      <c r="W1223" s="1">
        <v>11</v>
      </c>
      <c r="X1223" s="1">
        <v>0</v>
      </c>
      <c r="Y1223" s="3">
        <v>53</v>
      </c>
      <c r="Z1223" s="1">
        <v>2428</v>
      </c>
      <c r="AA1223" s="1">
        <v>0</v>
      </c>
      <c r="AB1223" s="1">
        <v>1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1</v>
      </c>
      <c r="AK1223" s="1">
        <v>62</v>
      </c>
      <c r="AL1223" s="1">
        <v>53</v>
      </c>
      <c r="AM1223" s="1">
        <v>0</v>
      </c>
    </row>
    <row r="1224" spans="1:39" x14ac:dyDescent="0.25">
      <c r="A1224" s="4" t="s">
        <v>1232</v>
      </c>
      <c r="B1224" s="1">
        <v>0</v>
      </c>
      <c r="C1224" s="1">
        <v>1</v>
      </c>
      <c r="D1224" s="1">
        <v>68</v>
      </c>
      <c r="E1224" s="1">
        <v>411</v>
      </c>
      <c r="F1224" s="1">
        <v>106</v>
      </c>
      <c r="G1224" s="1">
        <v>147</v>
      </c>
      <c r="H1224" s="1">
        <v>54</v>
      </c>
      <c r="I1224" s="1">
        <v>115</v>
      </c>
      <c r="J1224" s="1">
        <v>66</v>
      </c>
      <c r="K1224" s="1">
        <v>1</v>
      </c>
      <c r="L1224" s="1">
        <v>5</v>
      </c>
      <c r="M1224" s="1">
        <v>10</v>
      </c>
      <c r="N1224" s="1">
        <v>7</v>
      </c>
      <c r="O1224" s="1">
        <v>1</v>
      </c>
      <c r="P1224" s="1">
        <v>1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3</v>
      </c>
      <c r="W1224" s="1">
        <v>11</v>
      </c>
      <c r="X1224" s="1">
        <v>0</v>
      </c>
      <c r="Y1224" s="3">
        <v>58</v>
      </c>
      <c r="Z1224" s="1">
        <v>2195</v>
      </c>
      <c r="AA1224" s="1">
        <v>0</v>
      </c>
      <c r="AB1224" s="1">
        <v>0</v>
      </c>
      <c r="AC1224" s="1">
        <v>1</v>
      </c>
      <c r="AD1224" s="1">
        <v>0</v>
      </c>
      <c r="AE1224" s="1">
        <v>0</v>
      </c>
      <c r="AF1224" s="1">
        <v>0</v>
      </c>
      <c r="AG1224" s="1">
        <v>0</v>
      </c>
      <c r="AH1224" s="1">
        <v>1</v>
      </c>
      <c r="AI1224" s="1">
        <v>0</v>
      </c>
      <c r="AJ1224" s="1">
        <v>0</v>
      </c>
      <c r="AK1224" s="1">
        <v>833</v>
      </c>
      <c r="AL1224" s="1">
        <v>767</v>
      </c>
      <c r="AM1224" s="1">
        <v>1</v>
      </c>
    </row>
    <row r="1225" spans="1:39" x14ac:dyDescent="0.25">
      <c r="A1225" s="4" t="s">
        <v>1233</v>
      </c>
      <c r="B1225" s="1">
        <v>0</v>
      </c>
      <c r="C1225" s="1">
        <v>0</v>
      </c>
      <c r="D1225" s="1">
        <v>36</v>
      </c>
      <c r="E1225" s="1">
        <v>244</v>
      </c>
      <c r="F1225" s="1">
        <v>51</v>
      </c>
      <c r="G1225" s="1">
        <v>270</v>
      </c>
      <c r="H1225" s="1">
        <v>101</v>
      </c>
      <c r="I1225" s="1">
        <v>0</v>
      </c>
      <c r="J1225" s="1">
        <v>45</v>
      </c>
      <c r="K1225" s="1">
        <v>1</v>
      </c>
      <c r="L1225" s="1">
        <v>1</v>
      </c>
      <c r="M1225" s="1">
        <v>3</v>
      </c>
      <c r="N1225" s="1">
        <v>5</v>
      </c>
      <c r="O1225" s="1">
        <v>1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3</v>
      </c>
      <c r="W1225" s="1">
        <v>11</v>
      </c>
      <c r="X1225" s="1">
        <v>0</v>
      </c>
      <c r="Y1225" s="3">
        <v>73</v>
      </c>
      <c r="Z1225" s="1">
        <v>2229</v>
      </c>
      <c r="AA1225" s="1">
        <v>0</v>
      </c>
      <c r="AB1225" s="1">
        <v>0</v>
      </c>
      <c r="AC1225" s="1">
        <v>0</v>
      </c>
      <c r="AD1225" s="1">
        <v>1</v>
      </c>
      <c r="AE1225" s="1">
        <v>0</v>
      </c>
      <c r="AF1225" s="1">
        <v>0</v>
      </c>
      <c r="AG1225" s="1">
        <v>0</v>
      </c>
      <c r="AH1225" s="1">
        <v>0</v>
      </c>
      <c r="AI1225" s="1">
        <v>1</v>
      </c>
      <c r="AJ1225" s="1">
        <v>0</v>
      </c>
      <c r="AK1225" s="1">
        <v>666</v>
      </c>
      <c r="AL1225" s="1">
        <v>621</v>
      </c>
      <c r="AM1225" s="1">
        <v>0</v>
      </c>
    </row>
    <row r="1226" spans="1:39" x14ac:dyDescent="0.25">
      <c r="A1226" s="4" t="s">
        <v>1234</v>
      </c>
      <c r="B1226" s="1">
        <v>1</v>
      </c>
      <c r="C1226" s="1">
        <v>0</v>
      </c>
      <c r="D1226" s="1">
        <v>90</v>
      </c>
      <c r="E1226" s="1">
        <v>152</v>
      </c>
      <c r="F1226" s="1">
        <v>9</v>
      </c>
      <c r="G1226" s="1">
        <v>121</v>
      </c>
      <c r="H1226" s="1">
        <v>12</v>
      </c>
      <c r="I1226" s="1">
        <v>12</v>
      </c>
      <c r="J1226" s="1">
        <v>45</v>
      </c>
      <c r="K1226" s="1">
        <v>4</v>
      </c>
      <c r="L1226" s="1">
        <v>6</v>
      </c>
      <c r="M1226" s="1">
        <v>2</v>
      </c>
      <c r="N1226" s="1">
        <v>4</v>
      </c>
      <c r="O1226" s="1">
        <v>8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3</v>
      </c>
      <c r="W1226" s="1">
        <v>11</v>
      </c>
      <c r="X1226" s="1">
        <v>0</v>
      </c>
      <c r="Y1226" s="3">
        <v>42</v>
      </c>
      <c r="Z1226" s="1">
        <v>2853</v>
      </c>
      <c r="AA1226" s="1">
        <v>0</v>
      </c>
      <c r="AB1226" s="1">
        <v>0</v>
      </c>
      <c r="AC1226" s="1">
        <v>0</v>
      </c>
      <c r="AD1226" s="1">
        <v>1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1</v>
      </c>
      <c r="AK1226" s="1">
        <v>306</v>
      </c>
      <c r="AL1226" s="1">
        <v>261</v>
      </c>
      <c r="AM1226" s="1">
        <v>0</v>
      </c>
    </row>
    <row r="1227" spans="1:39" x14ac:dyDescent="0.25">
      <c r="A1227" s="4" t="s">
        <v>1235</v>
      </c>
      <c r="B1227" s="1">
        <v>0</v>
      </c>
      <c r="C1227" s="1">
        <v>0</v>
      </c>
      <c r="D1227" s="1">
        <v>65</v>
      </c>
      <c r="E1227" s="1">
        <v>1</v>
      </c>
      <c r="F1227" s="1">
        <v>1</v>
      </c>
      <c r="G1227" s="1">
        <v>3</v>
      </c>
      <c r="H1227" s="1">
        <v>1</v>
      </c>
      <c r="I1227" s="1">
        <v>1</v>
      </c>
      <c r="J1227" s="1">
        <v>1</v>
      </c>
      <c r="K1227" s="1">
        <v>15</v>
      </c>
      <c r="L1227" s="1">
        <v>0</v>
      </c>
      <c r="M1227" s="1">
        <v>0</v>
      </c>
      <c r="N1227" s="1">
        <v>0</v>
      </c>
      <c r="O1227" s="1">
        <v>20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3</v>
      </c>
      <c r="W1227" s="1">
        <v>11</v>
      </c>
      <c r="X1227" s="1">
        <v>0</v>
      </c>
      <c r="Y1227" s="3">
        <v>49</v>
      </c>
      <c r="Z1227" s="1">
        <v>2201</v>
      </c>
      <c r="AA1227" s="1">
        <v>1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1</v>
      </c>
      <c r="AI1227" s="1">
        <v>0</v>
      </c>
      <c r="AJ1227" s="1">
        <v>0</v>
      </c>
      <c r="AK1227" s="1">
        <v>7</v>
      </c>
      <c r="AL1227" s="1">
        <v>6</v>
      </c>
      <c r="AM1227" s="1">
        <v>0</v>
      </c>
    </row>
    <row r="1228" spans="1:39" x14ac:dyDescent="0.25">
      <c r="A1228" s="4" t="s">
        <v>97</v>
      </c>
      <c r="B1228" s="1">
        <v>1</v>
      </c>
      <c r="C1228" s="1">
        <v>0</v>
      </c>
      <c r="D1228" s="1">
        <v>63</v>
      </c>
      <c r="E1228" s="1">
        <v>10</v>
      </c>
      <c r="F1228" s="1">
        <v>17</v>
      </c>
      <c r="G1228" s="1">
        <v>18</v>
      </c>
      <c r="H1228" s="1">
        <v>8</v>
      </c>
      <c r="I1228" s="1">
        <v>26</v>
      </c>
      <c r="J1228" s="1">
        <v>40</v>
      </c>
      <c r="K1228" s="1">
        <v>4</v>
      </c>
      <c r="L1228" s="1">
        <v>3</v>
      </c>
      <c r="M1228" s="1">
        <v>2</v>
      </c>
      <c r="N1228" s="1">
        <v>2</v>
      </c>
      <c r="O1228" s="1">
        <v>9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3</v>
      </c>
      <c r="W1228" s="1">
        <v>11</v>
      </c>
      <c r="X1228" s="1">
        <v>0</v>
      </c>
      <c r="Y1228" s="3">
        <v>28</v>
      </c>
      <c r="Z1228" s="1">
        <v>2732</v>
      </c>
      <c r="AA1228" s="1">
        <v>0</v>
      </c>
      <c r="AB1228" s="1">
        <v>0</v>
      </c>
      <c r="AC1228" s="1">
        <v>1</v>
      </c>
      <c r="AD1228" s="1">
        <v>0</v>
      </c>
      <c r="AE1228" s="1">
        <v>0</v>
      </c>
      <c r="AF1228" s="1">
        <v>0</v>
      </c>
      <c r="AG1228" s="1">
        <v>1</v>
      </c>
      <c r="AH1228" s="1">
        <v>0</v>
      </c>
      <c r="AI1228" s="1">
        <v>0</v>
      </c>
      <c r="AJ1228" s="1">
        <v>0</v>
      </c>
      <c r="AK1228" s="1">
        <v>79</v>
      </c>
      <c r="AL1228" s="1">
        <v>39</v>
      </c>
      <c r="AM1228" s="1">
        <v>0</v>
      </c>
    </row>
    <row r="1229" spans="1:39" x14ac:dyDescent="0.25">
      <c r="A1229" s="4" t="s">
        <v>1236</v>
      </c>
      <c r="B1229" s="1">
        <v>1</v>
      </c>
      <c r="C1229" s="1">
        <v>1</v>
      </c>
      <c r="D1229" s="1">
        <v>82</v>
      </c>
      <c r="E1229" s="1">
        <v>12</v>
      </c>
      <c r="F1229" s="1">
        <v>0</v>
      </c>
      <c r="G1229" s="1">
        <v>5</v>
      </c>
      <c r="H1229" s="1">
        <v>0</v>
      </c>
      <c r="I1229" s="1">
        <v>0</v>
      </c>
      <c r="J1229" s="1">
        <v>4</v>
      </c>
      <c r="K1229" s="1">
        <v>1</v>
      </c>
      <c r="L1229" s="1">
        <v>0</v>
      </c>
      <c r="M1229" s="1">
        <v>1</v>
      </c>
      <c r="N1229" s="1">
        <v>2</v>
      </c>
      <c r="O1229" s="1">
        <v>5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3</v>
      </c>
      <c r="W1229" s="1">
        <v>11</v>
      </c>
      <c r="X1229" s="1">
        <v>0</v>
      </c>
      <c r="Y1229" s="3">
        <v>52</v>
      </c>
      <c r="Z1229" s="1">
        <v>2609</v>
      </c>
      <c r="AA1229" s="1">
        <v>0</v>
      </c>
      <c r="AB1229" s="1">
        <v>0</v>
      </c>
      <c r="AC1229" s="1">
        <v>0</v>
      </c>
      <c r="AD1229" s="1">
        <v>1</v>
      </c>
      <c r="AE1229" s="1">
        <v>0</v>
      </c>
      <c r="AF1229" s="1">
        <v>0</v>
      </c>
      <c r="AG1229" s="1">
        <v>0</v>
      </c>
      <c r="AH1229" s="1">
        <v>1</v>
      </c>
      <c r="AI1229" s="1">
        <v>0</v>
      </c>
      <c r="AJ1229" s="1">
        <v>0</v>
      </c>
      <c r="AK1229" s="1">
        <v>17</v>
      </c>
      <c r="AL1229" s="1">
        <v>13</v>
      </c>
      <c r="AM1229" s="1">
        <v>0</v>
      </c>
    </row>
    <row r="1230" spans="1:39" x14ac:dyDescent="0.25">
      <c r="A1230" s="4" t="s">
        <v>1237</v>
      </c>
      <c r="B1230" s="1">
        <v>1</v>
      </c>
      <c r="C1230" s="1">
        <v>0</v>
      </c>
      <c r="D1230" s="1">
        <v>63</v>
      </c>
      <c r="E1230" s="1">
        <v>5</v>
      </c>
      <c r="F1230" s="1">
        <v>0</v>
      </c>
      <c r="G1230" s="1">
        <v>4</v>
      </c>
      <c r="H1230" s="1">
        <v>0</v>
      </c>
      <c r="I1230" s="1">
        <v>0</v>
      </c>
      <c r="J1230" s="1">
        <v>1</v>
      </c>
      <c r="K1230" s="1">
        <v>1</v>
      </c>
      <c r="L1230" s="1">
        <v>1</v>
      </c>
      <c r="M1230" s="1">
        <v>0</v>
      </c>
      <c r="N1230" s="1">
        <v>2</v>
      </c>
      <c r="O1230" s="1">
        <v>8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3</v>
      </c>
      <c r="W1230" s="1">
        <v>11</v>
      </c>
      <c r="X1230" s="1">
        <v>0</v>
      </c>
      <c r="Y1230" s="3">
        <v>47</v>
      </c>
      <c r="Z1230" s="1">
        <v>2256</v>
      </c>
      <c r="AA1230" s="1">
        <v>0</v>
      </c>
      <c r="AB1230" s="1">
        <v>0</v>
      </c>
      <c r="AC1230" s="1">
        <v>0</v>
      </c>
      <c r="AD1230" s="1">
        <v>1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1</v>
      </c>
      <c r="AK1230" s="1">
        <v>9</v>
      </c>
      <c r="AL1230" s="1">
        <v>8</v>
      </c>
      <c r="AM1230" s="1">
        <v>0</v>
      </c>
    </row>
    <row r="1231" spans="1:39" x14ac:dyDescent="0.25">
      <c r="A1231" s="4" t="s">
        <v>1238</v>
      </c>
      <c r="B1231" s="1">
        <v>0</v>
      </c>
      <c r="C1231" s="1">
        <v>1</v>
      </c>
      <c r="D1231" s="1">
        <v>55</v>
      </c>
      <c r="E1231" s="1">
        <v>790</v>
      </c>
      <c r="F1231" s="1">
        <v>19</v>
      </c>
      <c r="G1231" s="1">
        <v>133</v>
      </c>
      <c r="H1231" s="1">
        <v>12</v>
      </c>
      <c r="I1231" s="1">
        <v>0</v>
      </c>
      <c r="J1231" s="1">
        <v>19</v>
      </c>
      <c r="K1231" s="1">
        <v>3</v>
      </c>
      <c r="L1231" s="1">
        <v>8</v>
      </c>
      <c r="M1231" s="1">
        <v>3</v>
      </c>
      <c r="N1231" s="1">
        <v>13</v>
      </c>
      <c r="O1231" s="1">
        <v>6</v>
      </c>
      <c r="P1231" s="1">
        <v>0</v>
      </c>
      <c r="Q1231" s="1">
        <v>1</v>
      </c>
      <c r="R1231" s="1">
        <v>0</v>
      </c>
      <c r="S1231" s="1">
        <v>0</v>
      </c>
      <c r="T1231" s="1">
        <v>0</v>
      </c>
      <c r="U1231" s="1">
        <v>0</v>
      </c>
      <c r="V1231" s="1">
        <v>3</v>
      </c>
      <c r="W1231" s="1">
        <v>11</v>
      </c>
      <c r="X1231" s="1">
        <v>0</v>
      </c>
      <c r="Y1231" s="3">
        <v>45</v>
      </c>
      <c r="Z1231" s="1">
        <v>2195</v>
      </c>
      <c r="AA1231" s="1">
        <v>0</v>
      </c>
      <c r="AB1231" s="1">
        <v>1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1</v>
      </c>
      <c r="AI1231" s="1">
        <v>0</v>
      </c>
      <c r="AJ1231" s="1">
        <v>0</v>
      </c>
      <c r="AK1231" s="1">
        <v>954</v>
      </c>
      <c r="AL1231" s="1">
        <v>935</v>
      </c>
      <c r="AM1231" s="1">
        <v>1</v>
      </c>
    </row>
    <row r="1232" spans="1:39" x14ac:dyDescent="0.25">
      <c r="A1232" s="4" t="s">
        <v>1239</v>
      </c>
      <c r="B1232" s="1">
        <v>0</v>
      </c>
      <c r="C1232" s="1">
        <v>0</v>
      </c>
      <c r="D1232" s="1">
        <v>64</v>
      </c>
      <c r="E1232" s="1">
        <v>882</v>
      </c>
      <c r="F1232" s="1">
        <v>29</v>
      </c>
      <c r="G1232" s="1">
        <v>514</v>
      </c>
      <c r="H1232" s="1">
        <v>38</v>
      </c>
      <c r="I1232" s="1">
        <v>29</v>
      </c>
      <c r="J1232" s="1">
        <v>44</v>
      </c>
      <c r="K1232" s="1">
        <v>1</v>
      </c>
      <c r="L1232" s="1">
        <v>4</v>
      </c>
      <c r="M1232" s="1">
        <v>2</v>
      </c>
      <c r="N1232" s="1">
        <v>6</v>
      </c>
      <c r="O1232" s="1">
        <v>3</v>
      </c>
      <c r="P1232" s="1">
        <v>0</v>
      </c>
      <c r="Q1232" s="1">
        <v>0</v>
      </c>
      <c r="R1232" s="1">
        <v>1</v>
      </c>
      <c r="S1232" s="1">
        <v>1</v>
      </c>
      <c r="T1232" s="1">
        <v>0</v>
      </c>
      <c r="U1232" s="1">
        <v>0</v>
      </c>
      <c r="V1232" s="1">
        <v>3</v>
      </c>
      <c r="W1232" s="1">
        <v>11</v>
      </c>
      <c r="X1232" s="1">
        <v>1</v>
      </c>
      <c r="Y1232" s="3">
        <v>55</v>
      </c>
      <c r="Z1232" s="1">
        <v>2465</v>
      </c>
      <c r="AA1232" s="1">
        <v>0</v>
      </c>
      <c r="AB1232" s="1">
        <v>1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1</v>
      </c>
      <c r="AK1232" s="1">
        <v>1492</v>
      </c>
      <c r="AL1232" s="1">
        <v>1448</v>
      </c>
      <c r="AM1232" s="1">
        <v>2</v>
      </c>
    </row>
    <row r="1233" spans="1:39" x14ac:dyDescent="0.25">
      <c r="A1233" s="4" t="s">
        <v>1240</v>
      </c>
      <c r="B1233" s="1">
        <v>0</v>
      </c>
      <c r="C1233" s="1">
        <v>2</v>
      </c>
      <c r="D1233" s="1">
        <v>51</v>
      </c>
      <c r="E1233" s="1">
        <v>615</v>
      </c>
      <c r="F1233" s="1">
        <v>28</v>
      </c>
      <c r="G1233" s="1">
        <v>259</v>
      </c>
      <c r="H1233" s="1">
        <v>12</v>
      </c>
      <c r="I1233" s="1">
        <v>48</v>
      </c>
      <c r="J1233" s="1">
        <v>30</v>
      </c>
      <c r="K1233" s="1">
        <v>4</v>
      </c>
      <c r="L1233" s="1">
        <v>6</v>
      </c>
      <c r="M1233" s="1">
        <v>5</v>
      </c>
      <c r="N1233" s="1">
        <v>13</v>
      </c>
      <c r="O1233" s="1">
        <v>4</v>
      </c>
      <c r="P1233" s="1">
        <v>0</v>
      </c>
      <c r="Q1233" s="1">
        <v>1</v>
      </c>
      <c r="R1233" s="1">
        <v>0</v>
      </c>
      <c r="S1233" s="1">
        <v>0</v>
      </c>
      <c r="T1233" s="1">
        <v>0</v>
      </c>
      <c r="U1233" s="1">
        <v>0</v>
      </c>
      <c r="V1233" s="1">
        <v>3</v>
      </c>
      <c r="W1233" s="1">
        <v>11</v>
      </c>
      <c r="X1233" s="1">
        <v>0</v>
      </c>
      <c r="Y1233" s="3">
        <v>68</v>
      </c>
      <c r="Z1233" s="1">
        <v>2507</v>
      </c>
      <c r="AA1233" s="1">
        <v>0</v>
      </c>
      <c r="AB1233" s="1">
        <v>1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1</v>
      </c>
      <c r="AI1233" s="1">
        <v>0</v>
      </c>
      <c r="AJ1233" s="1">
        <v>0</v>
      </c>
      <c r="AK1233" s="1">
        <v>962</v>
      </c>
      <c r="AL1233" s="1">
        <v>932</v>
      </c>
      <c r="AM1233" s="1">
        <v>1</v>
      </c>
    </row>
    <row r="1234" spans="1:39" x14ac:dyDescent="0.25">
      <c r="A1234" s="4" t="s">
        <v>1241</v>
      </c>
      <c r="B1234" s="1">
        <v>0</v>
      </c>
      <c r="C1234" s="1">
        <v>1</v>
      </c>
      <c r="D1234" s="1">
        <v>97</v>
      </c>
      <c r="E1234" s="1">
        <v>1004</v>
      </c>
      <c r="F1234" s="1">
        <v>59</v>
      </c>
      <c r="G1234" s="1">
        <v>265</v>
      </c>
      <c r="H1234" s="1">
        <v>115</v>
      </c>
      <c r="I1234" s="1">
        <v>59</v>
      </c>
      <c r="J1234" s="1">
        <v>27</v>
      </c>
      <c r="K1234" s="1">
        <v>2</v>
      </c>
      <c r="L1234" s="1">
        <v>11</v>
      </c>
      <c r="M1234" s="1">
        <v>10</v>
      </c>
      <c r="N1234" s="1">
        <v>11</v>
      </c>
      <c r="O1234" s="1">
        <v>6</v>
      </c>
      <c r="P1234" s="1">
        <v>1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3</v>
      </c>
      <c r="W1234" s="1">
        <v>11</v>
      </c>
      <c r="X1234" s="1">
        <v>1</v>
      </c>
      <c r="Y1234" s="3">
        <v>53</v>
      </c>
      <c r="Z1234" s="1">
        <v>2651</v>
      </c>
      <c r="AA1234" s="1">
        <v>0</v>
      </c>
      <c r="AB1234" s="1">
        <v>1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1</v>
      </c>
      <c r="AK1234" s="1">
        <v>1502</v>
      </c>
      <c r="AL1234" s="1">
        <v>1475</v>
      </c>
      <c r="AM1234" s="1">
        <v>1</v>
      </c>
    </row>
    <row r="1235" spans="1:39" x14ac:dyDescent="0.25">
      <c r="A1235" s="4" t="s">
        <v>1242</v>
      </c>
      <c r="B1235" s="1">
        <v>0</v>
      </c>
      <c r="C1235" s="1">
        <v>1</v>
      </c>
      <c r="D1235" s="1">
        <v>92</v>
      </c>
      <c r="E1235" s="1">
        <v>133</v>
      </c>
      <c r="F1235" s="1">
        <v>27</v>
      </c>
      <c r="G1235" s="1">
        <v>421</v>
      </c>
      <c r="H1235" s="1">
        <v>13</v>
      </c>
      <c r="I1235" s="1">
        <v>195</v>
      </c>
      <c r="J1235" s="1">
        <v>71</v>
      </c>
      <c r="K1235" s="1">
        <v>2</v>
      </c>
      <c r="L1235" s="1">
        <v>7</v>
      </c>
      <c r="M1235" s="1">
        <v>3</v>
      </c>
      <c r="N1235" s="1">
        <v>5</v>
      </c>
      <c r="O1235" s="1">
        <v>4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3</v>
      </c>
      <c r="W1235" s="1">
        <v>11</v>
      </c>
      <c r="X1235" s="1">
        <v>0</v>
      </c>
      <c r="Y1235" s="3">
        <v>48</v>
      </c>
      <c r="Z1235" s="1">
        <v>2449</v>
      </c>
      <c r="AA1235" s="1">
        <v>0</v>
      </c>
      <c r="AB1235" s="1">
        <v>1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1</v>
      </c>
      <c r="AI1235" s="1">
        <v>0</v>
      </c>
      <c r="AJ1235" s="1">
        <v>0</v>
      </c>
      <c r="AK1235" s="1">
        <v>789</v>
      </c>
      <c r="AL1235" s="1">
        <v>718</v>
      </c>
      <c r="AM1235" s="1">
        <v>0</v>
      </c>
    </row>
    <row r="1236" spans="1:39" x14ac:dyDescent="0.25">
      <c r="A1236" s="4" t="s">
        <v>719</v>
      </c>
      <c r="B1236" s="1">
        <v>0</v>
      </c>
      <c r="C1236" s="1">
        <v>1</v>
      </c>
      <c r="D1236" s="1">
        <v>51</v>
      </c>
      <c r="E1236" s="1">
        <v>595</v>
      </c>
      <c r="F1236" s="1">
        <v>23</v>
      </c>
      <c r="G1236" s="1">
        <v>123</v>
      </c>
      <c r="H1236" s="1">
        <v>10</v>
      </c>
      <c r="I1236" s="1">
        <v>23</v>
      </c>
      <c r="J1236" s="1">
        <v>154</v>
      </c>
      <c r="K1236" s="1">
        <v>2</v>
      </c>
      <c r="L1236" s="1">
        <v>8</v>
      </c>
      <c r="M1236" s="1">
        <v>9</v>
      </c>
      <c r="N1236" s="1">
        <v>4</v>
      </c>
      <c r="O1236" s="1">
        <v>6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3</v>
      </c>
      <c r="W1236" s="1">
        <v>11</v>
      </c>
      <c r="X1236" s="1">
        <v>0</v>
      </c>
      <c r="Y1236" s="3">
        <v>57</v>
      </c>
      <c r="Z1236" s="1">
        <v>2413</v>
      </c>
      <c r="AA1236" s="1">
        <v>1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1</v>
      </c>
      <c r="AI1236" s="1">
        <v>0</v>
      </c>
      <c r="AJ1236" s="1">
        <v>0</v>
      </c>
      <c r="AK1236" s="1">
        <v>774</v>
      </c>
      <c r="AL1236" s="1">
        <v>620</v>
      </c>
      <c r="AM1236" s="1">
        <v>0</v>
      </c>
    </row>
    <row r="1237" spans="1:39" x14ac:dyDescent="0.25">
      <c r="A1237" s="4" t="s">
        <v>1243</v>
      </c>
      <c r="B1237" s="1">
        <v>1</v>
      </c>
      <c r="C1237" s="1">
        <v>1</v>
      </c>
      <c r="D1237" s="1">
        <v>72</v>
      </c>
      <c r="E1237" s="1">
        <v>293</v>
      </c>
      <c r="F1237" s="1">
        <v>0</v>
      </c>
      <c r="G1237" s="1">
        <v>87</v>
      </c>
      <c r="H1237" s="1">
        <v>4</v>
      </c>
      <c r="I1237" s="1">
        <v>11</v>
      </c>
      <c r="J1237" s="1">
        <v>23</v>
      </c>
      <c r="K1237" s="1">
        <v>4</v>
      </c>
      <c r="L1237" s="1">
        <v>7</v>
      </c>
      <c r="M1237" s="1">
        <v>2</v>
      </c>
      <c r="N1237" s="1">
        <v>5</v>
      </c>
      <c r="O1237" s="1">
        <v>7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3</v>
      </c>
      <c r="W1237" s="1">
        <v>11</v>
      </c>
      <c r="X1237" s="1">
        <v>1</v>
      </c>
      <c r="Y1237" s="3">
        <v>50</v>
      </c>
      <c r="Z1237" s="1">
        <v>2858</v>
      </c>
      <c r="AA1237" s="1">
        <v>0</v>
      </c>
      <c r="AB1237" s="1">
        <v>1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1</v>
      </c>
      <c r="AK1237" s="1">
        <v>395</v>
      </c>
      <c r="AL1237" s="1">
        <v>372</v>
      </c>
      <c r="AM1237" s="1">
        <v>0</v>
      </c>
    </row>
    <row r="1238" spans="1:39" x14ac:dyDescent="0.25">
      <c r="A1238" s="4" t="s">
        <v>1244</v>
      </c>
      <c r="B1238" s="1">
        <v>0</v>
      </c>
      <c r="C1238" s="1">
        <v>1</v>
      </c>
      <c r="D1238" s="1">
        <v>39</v>
      </c>
      <c r="E1238" s="1">
        <v>313</v>
      </c>
      <c r="F1238" s="1">
        <v>15</v>
      </c>
      <c r="G1238" s="1">
        <v>47</v>
      </c>
      <c r="H1238" s="1">
        <v>20</v>
      </c>
      <c r="I1238" s="1">
        <v>0</v>
      </c>
      <c r="J1238" s="1">
        <v>192</v>
      </c>
      <c r="K1238" s="1">
        <v>2</v>
      </c>
      <c r="L1238" s="1">
        <v>7</v>
      </c>
      <c r="M1238" s="1">
        <v>4</v>
      </c>
      <c r="N1238" s="1">
        <v>3</v>
      </c>
      <c r="O1238" s="1">
        <v>6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3</v>
      </c>
      <c r="W1238" s="1">
        <v>11</v>
      </c>
      <c r="X1238" s="1">
        <v>1</v>
      </c>
      <c r="Y1238" s="3">
        <v>65</v>
      </c>
      <c r="Z1238" s="1">
        <v>2854</v>
      </c>
      <c r="AA1238" s="1">
        <v>0</v>
      </c>
      <c r="AB1238" s="1">
        <v>1</v>
      </c>
      <c r="AC1238" s="1">
        <v>0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>
        <v>0</v>
      </c>
      <c r="AJ1238" s="1">
        <v>0</v>
      </c>
      <c r="AK1238" s="1">
        <v>395</v>
      </c>
      <c r="AL1238" s="1">
        <v>203</v>
      </c>
      <c r="AM1238" s="1">
        <v>0</v>
      </c>
    </row>
    <row r="1239" spans="1:39" x14ac:dyDescent="0.25">
      <c r="A1239" s="4" t="s">
        <v>1245</v>
      </c>
      <c r="B1239" s="1">
        <v>0</v>
      </c>
      <c r="C1239" s="1">
        <v>1</v>
      </c>
      <c r="D1239" s="1">
        <v>49</v>
      </c>
      <c r="E1239" s="1">
        <v>151</v>
      </c>
      <c r="F1239" s="1">
        <v>81</v>
      </c>
      <c r="G1239" s="1">
        <v>86</v>
      </c>
      <c r="H1239" s="1">
        <v>168</v>
      </c>
      <c r="I1239" s="1">
        <v>91</v>
      </c>
      <c r="J1239" s="1">
        <v>64</v>
      </c>
      <c r="K1239" s="1">
        <v>2</v>
      </c>
      <c r="L1239" s="1">
        <v>4</v>
      </c>
      <c r="M1239" s="1">
        <v>2</v>
      </c>
      <c r="N1239" s="1">
        <v>11</v>
      </c>
      <c r="O1239" s="1">
        <v>2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3</v>
      </c>
      <c r="W1239" s="1">
        <v>11</v>
      </c>
      <c r="X1239" s="1">
        <v>0</v>
      </c>
      <c r="Y1239" s="3">
        <v>45</v>
      </c>
      <c r="Z1239" s="1">
        <v>2207</v>
      </c>
      <c r="AA1239" s="1">
        <v>0</v>
      </c>
      <c r="AB1239" s="1">
        <v>1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1</v>
      </c>
      <c r="AI1239" s="1">
        <v>0</v>
      </c>
      <c r="AJ1239" s="1">
        <v>0</v>
      </c>
      <c r="AK1239" s="1">
        <v>577</v>
      </c>
      <c r="AL1239" s="1">
        <v>513</v>
      </c>
      <c r="AM1239" s="1">
        <v>0</v>
      </c>
    </row>
    <row r="1240" spans="1:39" x14ac:dyDescent="0.25">
      <c r="A1240" s="4" t="s">
        <v>1246</v>
      </c>
      <c r="B1240" s="1">
        <v>1</v>
      </c>
      <c r="C1240" s="1">
        <v>1</v>
      </c>
      <c r="D1240" s="1">
        <v>21</v>
      </c>
      <c r="E1240" s="1">
        <v>15</v>
      </c>
      <c r="F1240" s="1">
        <v>0</v>
      </c>
      <c r="G1240" s="1">
        <v>2</v>
      </c>
      <c r="H1240" s="1">
        <v>0</v>
      </c>
      <c r="I1240" s="1">
        <v>0</v>
      </c>
      <c r="J1240" s="1">
        <v>6</v>
      </c>
      <c r="K1240" s="1">
        <v>1</v>
      </c>
      <c r="L1240" s="1">
        <v>1</v>
      </c>
      <c r="M1240" s="1">
        <v>0</v>
      </c>
      <c r="N1240" s="1">
        <v>2</v>
      </c>
      <c r="O1240" s="1">
        <v>6</v>
      </c>
      <c r="P1240" s="1">
        <v>1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3</v>
      </c>
      <c r="W1240" s="1">
        <v>11</v>
      </c>
      <c r="X1240" s="1">
        <v>0</v>
      </c>
      <c r="Y1240" s="3">
        <v>44</v>
      </c>
      <c r="Z1240" s="1">
        <v>2261</v>
      </c>
      <c r="AA1240" s="1">
        <v>0</v>
      </c>
      <c r="AB1240" s="1">
        <v>1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1</v>
      </c>
      <c r="AI1240" s="1">
        <v>0</v>
      </c>
      <c r="AJ1240" s="1">
        <v>0</v>
      </c>
      <c r="AK1240" s="1">
        <v>17</v>
      </c>
      <c r="AL1240" s="1">
        <v>11</v>
      </c>
      <c r="AM1240" s="1">
        <v>1</v>
      </c>
    </row>
    <row r="1241" spans="1:39" x14ac:dyDescent="0.25">
      <c r="A1241" s="4" t="s">
        <v>1247</v>
      </c>
      <c r="B1241" s="1">
        <v>0</v>
      </c>
      <c r="C1241" s="1">
        <v>0</v>
      </c>
      <c r="D1241" s="1">
        <v>91</v>
      </c>
      <c r="E1241" s="1">
        <v>736</v>
      </c>
      <c r="F1241" s="1">
        <v>63</v>
      </c>
      <c r="G1241" s="1">
        <v>946</v>
      </c>
      <c r="H1241" s="1">
        <v>219</v>
      </c>
      <c r="I1241" s="1">
        <v>189</v>
      </c>
      <c r="J1241" s="1">
        <v>126</v>
      </c>
      <c r="K1241" s="1">
        <v>1</v>
      </c>
      <c r="L1241" s="1">
        <v>4</v>
      </c>
      <c r="M1241" s="1">
        <v>7</v>
      </c>
      <c r="N1241" s="1">
        <v>11</v>
      </c>
      <c r="O1241" s="1">
        <v>2</v>
      </c>
      <c r="P1241" s="1">
        <v>0</v>
      </c>
      <c r="Q1241" s="1">
        <v>0</v>
      </c>
      <c r="R1241" s="1">
        <v>1</v>
      </c>
      <c r="S1241" s="1">
        <v>1</v>
      </c>
      <c r="T1241" s="1">
        <v>0</v>
      </c>
      <c r="U1241" s="1">
        <v>0</v>
      </c>
      <c r="V1241" s="1">
        <v>3</v>
      </c>
      <c r="W1241" s="1">
        <v>11</v>
      </c>
      <c r="X1241" s="1">
        <v>0</v>
      </c>
      <c r="Y1241" s="3">
        <v>51</v>
      </c>
      <c r="Z1241" s="1">
        <v>2476</v>
      </c>
      <c r="AA1241" s="1">
        <v>0</v>
      </c>
      <c r="AB1241" s="1">
        <v>0</v>
      </c>
      <c r="AC1241" s="1">
        <v>0</v>
      </c>
      <c r="AD1241" s="1">
        <v>1</v>
      </c>
      <c r="AE1241" s="1">
        <v>0</v>
      </c>
      <c r="AF1241" s="1">
        <v>0</v>
      </c>
      <c r="AG1241" s="1">
        <v>0</v>
      </c>
      <c r="AH1241" s="1">
        <v>1</v>
      </c>
      <c r="AI1241" s="1">
        <v>0</v>
      </c>
      <c r="AJ1241" s="1">
        <v>0</v>
      </c>
      <c r="AK1241" s="1">
        <v>2153</v>
      </c>
      <c r="AL1241" s="1">
        <v>2027</v>
      </c>
      <c r="AM1241" s="1">
        <v>2</v>
      </c>
    </row>
    <row r="1242" spans="1:39" x14ac:dyDescent="0.25">
      <c r="A1242" s="4" t="s">
        <v>211</v>
      </c>
      <c r="B1242" s="1">
        <v>1</v>
      </c>
      <c r="C1242" s="1">
        <v>1</v>
      </c>
      <c r="D1242" s="1">
        <v>37</v>
      </c>
      <c r="E1242" s="1">
        <v>15</v>
      </c>
      <c r="F1242" s="1">
        <v>0</v>
      </c>
      <c r="G1242" s="1">
        <v>8</v>
      </c>
      <c r="H1242" s="1">
        <v>4</v>
      </c>
      <c r="I1242" s="1">
        <v>2</v>
      </c>
      <c r="J1242" s="1">
        <v>20</v>
      </c>
      <c r="K1242" s="1">
        <v>2</v>
      </c>
      <c r="L1242" s="1">
        <v>1</v>
      </c>
      <c r="M1242" s="1">
        <v>1</v>
      </c>
      <c r="N1242" s="1">
        <v>2</v>
      </c>
      <c r="O1242" s="1">
        <v>5</v>
      </c>
      <c r="P1242" s="1">
        <v>1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3</v>
      </c>
      <c r="W1242" s="1">
        <v>11</v>
      </c>
      <c r="X1242" s="1">
        <v>0</v>
      </c>
      <c r="Y1242" s="3">
        <v>47</v>
      </c>
      <c r="Z1242" s="1">
        <v>2200</v>
      </c>
      <c r="AA1242" s="1">
        <v>1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1</v>
      </c>
      <c r="AK1242" s="1">
        <v>29</v>
      </c>
      <c r="AL1242" s="1">
        <v>9</v>
      </c>
      <c r="AM1242" s="1">
        <v>1</v>
      </c>
    </row>
    <row r="1243" spans="1:39" x14ac:dyDescent="0.25">
      <c r="A1243" s="4" t="s">
        <v>1248</v>
      </c>
      <c r="B1243" s="1">
        <v>0</v>
      </c>
      <c r="C1243" s="1">
        <v>0</v>
      </c>
      <c r="D1243" s="1">
        <v>98</v>
      </c>
      <c r="E1243" s="1">
        <v>982</v>
      </c>
      <c r="F1243" s="1">
        <v>17</v>
      </c>
      <c r="G1243" s="1">
        <v>672</v>
      </c>
      <c r="H1243" s="1">
        <v>23</v>
      </c>
      <c r="I1243" s="1">
        <v>34</v>
      </c>
      <c r="J1243" s="1">
        <v>51</v>
      </c>
      <c r="K1243" s="1">
        <v>1</v>
      </c>
      <c r="L1243" s="1">
        <v>6</v>
      </c>
      <c r="M1243" s="1">
        <v>2</v>
      </c>
      <c r="N1243" s="1">
        <v>8</v>
      </c>
      <c r="O1243" s="1">
        <v>2</v>
      </c>
      <c r="P1243" s="1">
        <v>0</v>
      </c>
      <c r="Q1243" s="1">
        <v>0</v>
      </c>
      <c r="R1243" s="1">
        <v>1</v>
      </c>
      <c r="S1243" s="1">
        <v>0</v>
      </c>
      <c r="T1243" s="1">
        <v>0</v>
      </c>
      <c r="U1243" s="1">
        <v>0</v>
      </c>
      <c r="V1243" s="1">
        <v>3</v>
      </c>
      <c r="W1243" s="1">
        <v>11</v>
      </c>
      <c r="X1243" s="1">
        <v>1</v>
      </c>
      <c r="Y1243" s="3">
        <v>37</v>
      </c>
      <c r="Z1243" s="1">
        <v>2562</v>
      </c>
      <c r="AA1243" s="1">
        <v>1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1</v>
      </c>
      <c r="AK1243" s="1">
        <v>1728</v>
      </c>
      <c r="AL1243" s="1">
        <v>1677</v>
      </c>
      <c r="AM1243" s="1">
        <v>1</v>
      </c>
    </row>
    <row r="1244" spans="1:39" x14ac:dyDescent="0.25">
      <c r="A1244" s="4" t="s">
        <v>1249</v>
      </c>
      <c r="B1244" s="1">
        <v>0</v>
      </c>
      <c r="C1244" s="1">
        <v>0</v>
      </c>
      <c r="D1244" s="1">
        <v>85</v>
      </c>
      <c r="E1244" s="1">
        <v>1142</v>
      </c>
      <c r="F1244" s="1">
        <v>51</v>
      </c>
      <c r="G1244" s="1">
        <v>415</v>
      </c>
      <c r="H1244" s="1">
        <v>90</v>
      </c>
      <c r="I1244" s="1">
        <v>69</v>
      </c>
      <c r="J1244" s="1">
        <v>37</v>
      </c>
      <c r="K1244" s="1">
        <v>1</v>
      </c>
      <c r="L1244" s="1">
        <v>7</v>
      </c>
      <c r="M1244" s="1">
        <v>8</v>
      </c>
      <c r="N1244" s="1">
        <v>11</v>
      </c>
      <c r="O1244" s="1">
        <v>3</v>
      </c>
      <c r="P1244" s="1">
        <v>1</v>
      </c>
      <c r="Q1244" s="1">
        <v>0</v>
      </c>
      <c r="R1244" s="1">
        <v>0</v>
      </c>
      <c r="S1244" s="1">
        <v>1</v>
      </c>
      <c r="T1244" s="1">
        <v>0</v>
      </c>
      <c r="U1244" s="1">
        <v>0</v>
      </c>
      <c r="V1244" s="1">
        <v>3</v>
      </c>
      <c r="W1244" s="1">
        <v>11</v>
      </c>
      <c r="X1244" s="1">
        <v>0</v>
      </c>
      <c r="Y1244" s="3">
        <v>38</v>
      </c>
      <c r="Z1244" s="1">
        <v>2365</v>
      </c>
      <c r="AA1244" s="1">
        <v>0</v>
      </c>
      <c r="AB1244" s="1">
        <v>0</v>
      </c>
      <c r="AC1244" s="1">
        <v>0</v>
      </c>
      <c r="AD1244" s="1">
        <v>1</v>
      </c>
      <c r="AE1244" s="1">
        <v>0</v>
      </c>
      <c r="AF1244" s="1">
        <v>0</v>
      </c>
      <c r="AG1244" s="1">
        <v>0</v>
      </c>
      <c r="AH1244" s="1">
        <v>0</v>
      </c>
      <c r="AI1244" s="1">
        <v>1</v>
      </c>
      <c r="AJ1244" s="1">
        <v>0</v>
      </c>
      <c r="AK1244" s="1">
        <v>1767</v>
      </c>
      <c r="AL1244" s="1">
        <v>1730</v>
      </c>
      <c r="AM1244" s="1">
        <v>2</v>
      </c>
    </row>
    <row r="1245" spans="1:39" x14ac:dyDescent="0.25">
      <c r="A1245" s="4" t="s">
        <v>1250</v>
      </c>
      <c r="B1245" s="1">
        <v>1</v>
      </c>
      <c r="C1245" s="1">
        <v>1</v>
      </c>
      <c r="D1245" s="1">
        <v>40</v>
      </c>
      <c r="E1245" s="1">
        <v>28</v>
      </c>
      <c r="F1245" s="1">
        <v>0</v>
      </c>
      <c r="G1245" s="1">
        <v>11</v>
      </c>
      <c r="H1245" s="1">
        <v>0</v>
      </c>
      <c r="I1245" s="1">
        <v>0</v>
      </c>
      <c r="J1245" s="1">
        <v>9</v>
      </c>
      <c r="K1245" s="1">
        <v>3</v>
      </c>
      <c r="L1245" s="1">
        <v>2</v>
      </c>
      <c r="M1245" s="1">
        <v>0</v>
      </c>
      <c r="N1245" s="1">
        <v>3</v>
      </c>
      <c r="O1245" s="1">
        <v>8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3</v>
      </c>
      <c r="W1245" s="1">
        <v>11</v>
      </c>
      <c r="X1245" s="1">
        <v>0</v>
      </c>
      <c r="Y1245" s="3">
        <v>60</v>
      </c>
      <c r="Z1245" s="1">
        <v>2517</v>
      </c>
      <c r="AA1245" s="1">
        <v>0</v>
      </c>
      <c r="AB1245" s="1">
        <v>1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1</v>
      </c>
      <c r="AI1245" s="1">
        <v>0</v>
      </c>
      <c r="AJ1245" s="1">
        <v>0</v>
      </c>
      <c r="AK1245" s="1">
        <v>39</v>
      </c>
      <c r="AL1245" s="1">
        <v>30</v>
      </c>
      <c r="AM1245" s="1">
        <v>0</v>
      </c>
    </row>
    <row r="1246" spans="1:39" x14ac:dyDescent="0.25">
      <c r="A1246" s="4" t="s">
        <v>1251</v>
      </c>
      <c r="B1246" s="1">
        <v>1</v>
      </c>
      <c r="C1246" s="1">
        <v>1</v>
      </c>
      <c r="D1246" s="1">
        <v>2</v>
      </c>
      <c r="E1246" s="1">
        <v>46</v>
      </c>
      <c r="F1246" s="1">
        <v>0</v>
      </c>
      <c r="G1246" s="1">
        <v>12</v>
      </c>
      <c r="H1246" s="1">
        <v>0</v>
      </c>
      <c r="I1246" s="1">
        <v>2</v>
      </c>
      <c r="J1246" s="1">
        <v>23</v>
      </c>
      <c r="K1246" s="1">
        <v>2</v>
      </c>
      <c r="L1246" s="1">
        <v>2</v>
      </c>
      <c r="M1246" s="1">
        <v>1</v>
      </c>
      <c r="N1246" s="1">
        <v>2</v>
      </c>
      <c r="O1246" s="1">
        <v>7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3</v>
      </c>
      <c r="W1246" s="1">
        <v>11</v>
      </c>
      <c r="X1246" s="1">
        <v>1</v>
      </c>
      <c r="Y1246" s="3">
        <v>68</v>
      </c>
      <c r="Z1246" s="1">
        <v>2274</v>
      </c>
      <c r="AA1246" s="1">
        <v>0</v>
      </c>
      <c r="AB1246" s="1">
        <v>0</v>
      </c>
      <c r="AC1246" s="1">
        <v>1</v>
      </c>
      <c r="AD1246" s="1">
        <v>0</v>
      </c>
      <c r="AE1246" s="1">
        <v>0</v>
      </c>
      <c r="AF1246" s="1">
        <v>0</v>
      </c>
      <c r="AG1246" s="1">
        <v>0</v>
      </c>
      <c r="AH1246" s="1">
        <v>1</v>
      </c>
      <c r="AI1246" s="1">
        <v>0</v>
      </c>
      <c r="AJ1246" s="1">
        <v>0</v>
      </c>
      <c r="AK1246" s="1">
        <v>60</v>
      </c>
      <c r="AL1246" s="1">
        <v>37</v>
      </c>
      <c r="AM1246" s="1">
        <v>0</v>
      </c>
    </row>
    <row r="1247" spans="1:39" x14ac:dyDescent="0.25">
      <c r="A1247" s="4" t="s">
        <v>1106</v>
      </c>
      <c r="B1247" s="1">
        <v>0</v>
      </c>
      <c r="C1247" s="1">
        <v>0</v>
      </c>
      <c r="D1247" s="1">
        <v>78</v>
      </c>
      <c r="E1247" s="1">
        <v>897</v>
      </c>
      <c r="F1247" s="1">
        <v>161</v>
      </c>
      <c r="G1247" s="1">
        <v>430</v>
      </c>
      <c r="H1247" s="1">
        <v>186</v>
      </c>
      <c r="I1247" s="1">
        <v>161</v>
      </c>
      <c r="J1247" s="1">
        <v>27</v>
      </c>
      <c r="K1247" s="1">
        <v>0</v>
      </c>
      <c r="L1247" s="1">
        <v>4</v>
      </c>
      <c r="M1247" s="1">
        <v>7</v>
      </c>
      <c r="N1247" s="1">
        <v>6</v>
      </c>
      <c r="O1247" s="1">
        <v>1</v>
      </c>
      <c r="P1247" s="1">
        <v>1</v>
      </c>
      <c r="Q1247" s="1">
        <v>0</v>
      </c>
      <c r="R1247" s="1">
        <v>1</v>
      </c>
      <c r="S1247" s="1">
        <v>1</v>
      </c>
      <c r="T1247" s="1">
        <v>0</v>
      </c>
      <c r="U1247" s="1">
        <v>0</v>
      </c>
      <c r="V1247" s="1">
        <v>3</v>
      </c>
      <c r="W1247" s="1">
        <v>11</v>
      </c>
      <c r="X1247" s="1">
        <v>1</v>
      </c>
      <c r="Y1247" s="3">
        <v>45</v>
      </c>
      <c r="Z1247" s="1">
        <v>2423</v>
      </c>
      <c r="AA1247" s="1">
        <v>1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1</v>
      </c>
      <c r="AI1247" s="1">
        <v>0</v>
      </c>
      <c r="AJ1247" s="1">
        <v>0</v>
      </c>
      <c r="AK1247" s="1">
        <v>1835</v>
      </c>
      <c r="AL1247" s="1">
        <v>1808</v>
      </c>
      <c r="AM1247" s="1">
        <v>3</v>
      </c>
    </row>
    <row r="1248" spans="1:39" x14ac:dyDescent="0.25">
      <c r="A1248" s="4" t="s">
        <v>1252</v>
      </c>
      <c r="B1248" s="1">
        <v>1</v>
      </c>
      <c r="C1248" s="1">
        <v>1</v>
      </c>
      <c r="D1248" s="1">
        <v>41</v>
      </c>
      <c r="E1248" s="1">
        <v>489</v>
      </c>
      <c r="F1248" s="1">
        <v>6</v>
      </c>
      <c r="G1248" s="1">
        <v>152</v>
      </c>
      <c r="H1248" s="1">
        <v>8</v>
      </c>
      <c r="I1248" s="1">
        <v>6</v>
      </c>
      <c r="J1248" s="1">
        <v>132</v>
      </c>
      <c r="K1248" s="1">
        <v>10</v>
      </c>
      <c r="L1248" s="1">
        <v>9</v>
      </c>
      <c r="M1248" s="1">
        <v>4</v>
      </c>
      <c r="N1248" s="1">
        <v>6</v>
      </c>
      <c r="O1248" s="1">
        <v>8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3</v>
      </c>
      <c r="W1248" s="1">
        <v>11</v>
      </c>
      <c r="X1248" s="1">
        <v>1</v>
      </c>
      <c r="Y1248" s="3">
        <v>57</v>
      </c>
      <c r="Z1248" s="1">
        <v>2802</v>
      </c>
      <c r="AA1248" s="1">
        <v>0</v>
      </c>
      <c r="AB1248" s="1">
        <v>1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1</v>
      </c>
      <c r="AK1248" s="1">
        <v>661</v>
      </c>
      <c r="AL1248" s="1">
        <v>529</v>
      </c>
      <c r="AM1248" s="1">
        <v>0</v>
      </c>
    </row>
    <row r="1249" spans="1:39" x14ac:dyDescent="0.25">
      <c r="A1249" s="4" t="s">
        <v>1253</v>
      </c>
      <c r="B1249" s="1">
        <v>1</v>
      </c>
      <c r="C1249" s="1">
        <v>0</v>
      </c>
      <c r="D1249" s="1">
        <v>94</v>
      </c>
      <c r="E1249" s="1">
        <v>25</v>
      </c>
      <c r="F1249" s="1">
        <v>4</v>
      </c>
      <c r="G1249" s="1">
        <v>9</v>
      </c>
      <c r="H1249" s="1">
        <v>6</v>
      </c>
      <c r="I1249" s="1">
        <v>8</v>
      </c>
      <c r="J1249" s="1">
        <v>32</v>
      </c>
      <c r="K1249" s="1">
        <v>3</v>
      </c>
      <c r="L1249" s="1">
        <v>2</v>
      </c>
      <c r="M1249" s="1">
        <v>1</v>
      </c>
      <c r="N1249" s="1">
        <v>3</v>
      </c>
      <c r="O1249" s="1">
        <v>7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3</v>
      </c>
      <c r="W1249" s="1">
        <v>11</v>
      </c>
      <c r="X1249" s="1">
        <v>0</v>
      </c>
      <c r="Y1249" s="3">
        <v>50</v>
      </c>
      <c r="Z1249" s="1">
        <v>2665</v>
      </c>
      <c r="AA1249" s="1">
        <v>0</v>
      </c>
      <c r="AB1249" s="1">
        <v>0</v>
      </c>
      <c r="AC1249" s="1">
        <v>0</v>
      </c>
      <c r="AD1249" s="1">
        <v>1</v>
      </c>
      <c r="AE1249" s="1">
        <v>0</v>
      </c>
      <c r="AF1249" s="1">
        <v>0</v>
      </c>
      <c r="AG1249" s="1">
        <v>0</v>
      </c>
      <c r="AH1249" s="1">
        <v>1</v>
      </c>
      <c r="AI1249" s="1">
        <v>0</v>
      </c>
      <c r="AJ1249" s="1">
        <v>0</v>
      </c>
      <c r="AK1249" s="1">
        <v>52</v>
      </c>
      <c r="AL1249" s="1">
        <v>20</v>
      </c>
      <c r="AM1249" s="1">
        <v>0</v>
      </c>
    </row>
    <row r="1250" spans="1:39" x14ac:dyDescent="0.25">
      <c r="A1250" s="4" t="s">
        <v>1254</v>
      </c>
      <c r="B1250" s="1">
        <v>0</v>
      </c>
      <c r="C1250" s="1">
        <v>1</v>
      </c>
      <c r="D1250" s="1">
        <v>10</v>
      </c>
      <c r="E1250" s="1">
        <v>145</v>
      </c>
      <c r="F1250" s="1">
        <v>1</v>
      </c>
      <c r="G1250" s="1">
        <v>33</v>
      </c>
      <c r="H1250" s="1">
        <v>2</v>
      </c>
      <c r="I1250" s="1">
        <v>1</v>
      </c>
      <c r="J1250" s="1">
        <v>1</v>
      </c>
      <c r="K1250" s="1">
        <v>1</v>
      </c>
      <c r="L1250" s="1">
        <v>4</v>
      </c>
      <c r="M1250" s="1">
        <v>1</v>
      </c>
      <c r="N1250" s="1">
        <v>4</v>
      </c>
      <c r="O1250" s="1">
        <v>6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3</v>
      </c>
      <c r="W1250" s="1">
        <v>11</v>
      </c>
      <c r="X1250" s="1">
        <v>0</v>
      </c>
      <c r="Y1250" s="3">
        <v>72</v>
      </c>
      <c r="Z1250" s="1">
        <v>2472</v>
      </c>
      <c r="AA1250" s="1">
        <v>0</v>
      </c>
      <c r="AB1250" s="1">
        <v>1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1</v>
      </c>
      <c r="AK1250" s="1">
        <v>182</v>
      </c>
      <c r="AL1250" s="1">
        <v>181</v>
      </c>
      <c r="AM1250" s="1">
        <v>0</v>
      </c>
    </row>
    <row r="1251" spans="1:39" x14ac:dyDescent="0.25">
      <c r="A1251" s="4" t="s">
        <v>1255</v>
      </c>
      <c r="B1251" s="1">
        <v>0</v>
      </c>
      <c r="C1251" s="1">
        <v>0</v>
      </c>
      <c r="D1251" s="1">
        <v>73</v>
      </c>
      <c r="E1251" s="1">
        <v>630</v>
      </c>
      <c r="F1251" s="1">
        <v>26</v>
      </c>
      <c r="G1251" s="1">
        <v>611</v>
      </c>
      <c r="H1251" s="1">
        <v>44</v>
      </c>
      <c r="I1251" s="1">
        <v>18</v>
      </c>
      <c r="J1251" s="1">
        <v>54</v>
      </c>
      <c r="K1251" s="1">
        <v>1</v>
      </c>
      <c r="L1251" s="1">
        <v>6</v>
      </c>
      <c r="M1251" s="1">
        <v>6</v>
      </c>
      <c r="N1251" s="1">
        <v>6</v>
      </c>
      <c r="O1251" s="1">
        <v>2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3</v>
      </c>
      <c r="W1251" s="1">
        <v>11</v>
      </c>
      <c r="X1251" s="1">
        <v>0</v>
      </c>
      <c r="Y1251" s="3">
        <v>62</v>
      </c>
      <c r="Z1251" s="1">
        <v>2167</v>
      </c>
      <c r="AA1251" s="1">
        <v>0</v>
      </c>
      <c r="AB1251" s="1">
        <v>0</v>
      </c>
      <c r="AC1251" s="1">
        <v>1</v>
      </c>
      <c r="AD1251" s="1">
        <v>0</v>
      </c>
      <c r="AE1251" s="1">
        <v>0</v>
      </c>
      <c r="AF1251" s="1">
        <v>1</v>
      </c>
      <c r="AG1251" s="1">
        <v>0</v>
      </c>
      <c r="AH1251" s="1">
        <v>0</v>
      </c>
      <c r="AI1251" s="1">
        <v>0</v>
      </c>
      <c r="AJ1251" s="1">
        <v>0</v>
      </c>
      <c r="AK1251" s="1">
        <v>1329</v>
      </c>
      <c r="AL1251" s="1">
        <v>1275</v>
      </c>
      <c r="AM1251" s="1">
        <v>0</v>
      </c>
    </row>
    <row r="1252" spans="1:39" x14ac:dyDescent="0.25">
      <c r="A1252" s="4" t="s">
        <v>1256</v>
      </c>
      <c r="B1252" s="1">
        <v>0</v>
      </c>
      <c r="C1252" s="1">
        <v>0</v>
      </c>
      <c r="D1252" s="1">
        <v>22</v>
      </c>
      <c r="E1252" s="1">
        <v>760</v>
      </c>
      <c r="F1252" s="1">
        <v>38</v>
      </c>
      <c r="G1252" s="1">
        <v>104</v>
      </c>
      <c r="H1252" s="1">
        <v>50</v>
      </c>
      <c r="I1252" s="1">
        <v>9</v>
      </c>
      <c r="J1252" s="1">
        <v>38</v>
      </c>
      <c r="K1252" s="1">
        <v>2</v>
      </c>
      <c r="L1252" s="1">
        <v>7</v>
      </c>
      <c r="M1252" s="1">
        <v>3</v>
      </c>
      <c r="N1252" s="1">
        <v>4</v>
      </c>
      <c r="O1252" s="1">
        <v>4</v>
      </c>
      <c r="P1252" s="1">
        <v>0</v>
      </c>
      <c r="Q1252" s="1">
        <v>1</v>
      </c>
      <c r="R1252" s="1">
        <v>0</v>
      </c>
      <c r="S1252" s="1">
        <v>0</v>
      </c>
      <c r="T1252" s="1">
        <v>0</v>
      </c>
      <c r="U1252" s="1">
        <v>0</v>
      </c>
      <c r="V1252" s="1">
        <v>3</v>
      </c>
      <c r="W1252" s="1">
        <v>11</v>
      </c>
      <c r="X1252" s="1">
        <v>0</v>
      </c>
      <c r="Y1252" s="3">
        <v>76</v>
      </c>
      <c r="Z1252" s="1">
        <v>2242</v>
      </c>
      <c r="AA1252" s="1">
        <v>0</v>
      </c>
      <c r="AB1252" s="1">
        <v>1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1</v>
      </c>
      <c r="AI1252" s="1">
        <v>0</v>
      </c>
      <c r="AJ1252" s="1">
        <v>0</v>
      </c>
      <c r="AK1252" s="1">
        <v>961</v>
      </c>
      <c r="AL1252" s="1">
        <v>923</v>
      </c>
      <c r="AM1252" s="1">
        <v>1</v>
      </c>
    </row>
    <row r="1253" spans="1:39" x14ac:dyDescent="0.25">
      <c r="A1253" s="4" t="s">
        <v>1257</v>
      </c>
      <c r="B1253" s="1">
        <v>0</v>
      </c>
      <c r="C1253" s="1">
        <v>1</v>
      </c>
      <c r="D1253" s="1">
        <v>30</v>
      </c>
      <c r="E1253" s="1">
        <v>420</v>
      </c>
      <c r="F1253" s="1">
        <v>15</v>
      </c>
      <c r="G1253" s="1">
        <v>186</v>
      </c>
      <c r="H1253" s="1">
        <v>151</v>
      </c>
      <c r="I1253" s="1">
        <v>38</v>
      </c>
      <c r="J1253" s="1">
        <v>15</v>
      </c>
      <c r="K1253" s="1">
        <v>3</v>
      </c>
      <c r="L1253" s="1">
        <v>5</v>
      </c>
      <c r="M1253" s="1">
        <v>3</v>
      </c>
      <c r="N1253" s="1">
        <v>13</v>
      </c>
      <c r="O1253" s="1">
        <v>3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3</v>
      </c>
      <c r="W1253" s="1">
        <v>11</v>
      </c>
      <c r="X1253" s="1">
        <v>0</v>
      </c>
      <c r="Y1253" s="3">
        <v>57</v>
      </c>
      <c r="Z1253" s="1">
        <v>2682</v>
      </c>
      <c r="AA1253" s="1">
        <v>0</v>
      </c>
      <c r="AB1253" s="1">
        <v>0</v>
      </c>
      <c r="AC1253" s="1">
        <v>1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1</v>
      </c>
      <c r="AJ1253" s="1">
        <v>0</v>
      </c>
      <c r="AK1253" s="1">
        <v>810</v>
      </c>
      <c r="AL1253" s="1">
        <v>795</v>
      </c>
      <c r="AM1253" s="1">
        <v>0</v>
      </c>
    </row>
    <row r="1254" spans="1:39" x14ac:dyDescent="0.25">
      <c r="A1254" s="4" t="s">
        <v>1258</v>
      </c>
      <c r="B1254" s="1">
        <v>1</v>
      </c>
      <c r="C1254" s="1">
        <v>0</v>
      </c>
      <c r="D1254" s="1">
        <v>21</v>
      </c>
      <c r="E1254" s="1">
        <v>125</v>
      </c>
      <c r="F1254" s="1">
        <v>17</v>
      </c>
      <c r="G1254" s="1">
        <v>52</v>
      </c>
      <c r="H1254" s="1">
        <v>3</v>
      </c>
      <c r="I1254" s="1">
        <v>19</v>
      </c>
      <c r="J1254" s="1">
        <v>30</v>
      </c>
      <c r="K1254" s="1">
        <v>4</v>
      </c>
      <c r="L1254" s="1">
        <v>5</v>
      </c>
      <c r="M1254" s="1">
        <v>1</v>
      </c>
      <c r="N1254" s="1">
        <v>4</v>
      </c>
      <c r="O1254" s="1">
        <v>8</v>
      </c>
      <c r="P1254" s="1">
        <v>1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3</v>
      </c>
      <c r="W1254" s="1">
        <v>11</v>
      </c>
      <c r="X1254" s="1">
        <v>1</v>
      </c>
      <c r="Y1254" s="3">
        <v>48</v>
      </c>
      <c r="Z1254" s="1">
        <v>2831</v>
      </c>
      <c r="AA1254" s="1">
        <v>0</v>
      </c>
      <c r="AB1254" s="1">
        <v>0</v>
      </c>
      <c r="AC1254" s="1">
        <v>1</v>
      </c>
      <c r="AD1254" s="1">
        <v>0</v>
      </c>
      <c r="AE1254" s="1">
        <v>0</v>
      </c>
      <c r="AF1254" s="1">
        <v>0</v>
      </c>
      <c r="AG1254" s="1">
        <v>0</v>
      </c>
      <c r="AH1254" s="1">
        <v>1</v>
      </c>
      <c r="AI1254" s="1">
        <v>0</v>
      </c>
      <c r="AJ1254" s="1">
        <v>0</v>
      </c>
      <c r="AK1254" s="1">
        <v>216</v>
      </c>
      <c r="AL1254" s="1">
        <v>186</v>
      </c>
      <c r="AM1254" s="1">
        <v>1</v>
      </c>
    </row>
    <row r="1255" spans="1:39" x14ac:dyDescent="0.25">
      <c r="A1255" s="4" t="s">
        <v>1259</v>
      </c>
      <c r="B1255" s="1">
        <v>1</v>
      </c>
      <c r="C1255" s="1">
        <v>1</v>
      </c>
      <c r="D1255" s="1">
        <v>51</v>
      </c>
      <c r="E1255" s="1">
        <v>464</v>
      </c>
      <c r="F1255" s="1">
        <v>5</v>
      </c>
      <c r="G1255" s="1">
        <v>64</v>
      </c>
      <c r="H1255" s="1">
        <v>7</v>
      </c>
      <c r="I1255" s="1">
        <v>0</v>
      </c>
      <c r="J1255" s="1">
        <v>70</v>
      </c>
      <c r="K1255" s="1">
        <v>8</v>
      </c>
      <c r="L1255" s="1">
        <v>9</v>
      </c>
      <c r="M1255" s="1">
        <v>1</v>
      </c>
      <c r="N1255" s="1">
        <v>7</v>
      </c>
      <c r="O1255" s="1">
        <v>8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3</v>
      </c>
      <c r="W1255" s="1">
        <v>11</v>
      </c>
      <c r="X1255" s="1">
        <v>0</v>
      </c>
      <c r="Y1255" s="3">
        <v>54</v>
      </c>
      <c r="Z1255" s="1">
        <v>2626</v>
      </c>
      <c r="AA1255" s="1">
        <v>0</v>
      </c>
      <c r="AB1255" s="1">
        <v>1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1</v>
      </c>
      <c r="AJ1255" s="1">
        <v>0</v>
      </c>
      <c r="AK1255" s="1">
        <v>540</v>
      </c>
      <c r="AL1255" s="1">
        <v>470</v>
      </c>
      <c r="AM1255" s="1">
        <v>0</v>
      </c>
    </row>
    <row r="1256" spans="1:39" x14ac:dyDescent="0.25">
      <c r="A1256" s="4" t="s">
        <v>1260</v>
      </c>
      <c r="B1256" s="1">
        <v>1</v>
      </c>
      <c r="C1256" s="1">
        <v>0</v>
      </c>
      <c r="D1256" s="1">
        <v>97</v>
      </c>
      <c r="E1256" s="1">
        <v>6</v>
      </c>
      <c r="F1256" s="1">
        <v>6</v>
      </c>
      <c r="G1256" s="1">
        <v>29</v>
      </c>
      <c r="H1256" s="1">
        <v>12</v>
      </c>
      <c r="I1256" s="1">
        <v>15</v>
      </c>
      <c r="J1256" s="1">
        <v>8</v>
      </c>
      <c r="K1256" s="1">
        <v>3</v>
      </c>
      <c r="L1256" s="1">
        <v>2</v>
      </c>
      <c r="M1256" s="1">
        <v>1</v>
      </c>
      <c r="N1256" s="1">
        <v>3</v>
      </c>
      <c r="O1256" s="1">
        <v>8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3</v>
      </c>
      <c r="W1256" s="1">
        <v>11</v>
      </c>
      <c r="X1256" s="1">
        <v>0</v>
      </c>
      <c r="Y1256" s="3">
        <v>52</v>
      </c>
      <c r="Z1256" s="1">
        <v>2744</v>
      </c>
      <c r="AA1256" s="1">
        <v>1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1</v>
      </c>
      <c r="AJ1256" s="1">
        <v>0</v>
      </c>
      <c r="AK1256" s="1">
        <v>68</v>
      </c>
      <c r="AL1256" s="1">
        <v>60</v>
      </c>
      <c r="AM1256" s="1">
        <v>0</v>
      </c>
    </row>
    <row r="1257" spans="1:39" x14ac:dyDescent="0.25">
      <c r="A1257" s="4" t="s">
        <v>1261</v>
      </c>
      <c r="B1257" s="1">
        <v>0</v>
      </c>
      <c r="C1257" s="1">
        <v>1</v>
      </c>
      <c r="D1257" s="1">
        <v>56</v>
      </c>
      <c r="E1257" s="1">
        <v>1090</v>
      </c>
      <c r="F1257" s="1">
        <v>12</v>
      </c>
      <c r="G1257" s="1">
        <v>96</v>
      </c>
      <c r="H1257" s="1">
        <v>16</v>
      </c>
      <c r="I1257" s="1">
        <v>12</v>
      </c>
      <c r="J1257" s="1">
        <v>60</v>
      </c>
      <c r="K1257" s="1">
        <v>4</v>
      </c>
      <c r="L1257" s="1">
        <v>3</v>
      </c>
      <c r="M1257" s="1">
        <v>4</v>
      </c>
      <c r="N1257" s="1">
        <v>11</v>
      </c>
      <c r="O1257" s="1">
        <v>8</v>
      </c>
      <c r="P1257" s="1">
        <v>0</v>
      </c>
      <c r="Q1257" s="1">
        <v>1</v>
      </c>
      <c r="R1257" s="1">
        <v>0</v>
      </c>
      <c r="S1257" s="1">
        <v>0</v>
      </c>
      <c r="T1257" s="1">
        <v>0</v>
      </c>
      <c r="U1257" s="1">
        <v>0</v>
      </c>
      <c r="V1257" s="1">
        <v>3</v>
      </c>
      <c r="W1257" s="1">
        <v>11</v>
      </c>
      <c r="X1257" s="1">
        <v>0</v>
      </c>
      <c r="Y1257" s="3">
        <v>49</v>
      </c>
      <c r="Z1257" s="1">
        <v>2647</v>
      </c>
      <c r="AA1257" s="1">
        <v>0</v>
      </c>
      <c r="AB1257" s="1">
        <v>1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1</v>
      </c>
      <c r="AI1257" s="1">
        <v>0</v>
      </c>
      <c r="AJ1257" s="1">
        <v>0</v>
      </c>
      <c r="AK1257" s="1">
        <v>1226</v>
      </c>
      <c r="AL1257" s="1">
        <v>1166</v>
      </c>
      <c r="AM1257" s="1">
        <v>1</v>
      </c>
    </row>
    <row r="1258" spans="1:39" x14ac:dyDescent="0.25">
      <c r="A1258" s="4" t="s">
        <v>1262</v>
      </c>
      <c r="B1258" s="1">
        <v>1</v>
      </c>
      <c r="C1258" s="1">
        <v>0</v>
      </c>
      <c r="D1258" s="1">
        <v>4</v>
      </c>
      <c r="E1258" s="1">
        <v>3</v>
      </c>
      <c r="F1258" s="1">
        <v>2</v>
      </c>
      <c r="G1258" s="1">
        <v>11</v>
      </c>
      <c r="H1258" s="1">
        <v>2</v>
      </c>
      <c r="I1258" s="1">
        <v>2</v>
      </c>
      <c r="J1258" s="1">
        <v>10</v>
      </c>
      <c r="K1258" s="1">
        <v>1</v>
      </c>
      <c r="L1258" s="1">
        <v>1</v>
      </c>
      <c r="M1258" s="1">
        <v>0</v>
      </c>
      <c r="N1258" s="1">
        <v>2</v>
      </c>
      <c r="O1258" s="1">
        <v>6</v>
      </c>
      <c r="P1258" s="1">
        <v>1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3</v>
      </c>
      <c r="W1258" s="1">
        <v>11</v>
      </c>
      <c r="X1258" s="1">
        <v>0</v>
      </c>
      <c r="Y1258" s="3">
        <v>45</v>
      </c>
      <c r="Z1258" s="1">
        <v>2354</v>
      </c>
      <c r="AA1258" s="1">
        <v>0</v>
      </c>
      <c r="AB1258" s="1">
        <v>1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1</v>
      </c>
      <c r="AJ1258" s="1">
        <v>0</v>
      </c>
      <c r="AK1258" s="1">
        <v>20</v>
      </c>
      <c r="AL1258" s="1">
        <v>10</v>
      </c>
      <c r="AM1258" s="1">
        <v>1</v>
      </c>
    </row>
    <row r="1259" spans="1:39" x14ac:dyDescent="0.25">
      <c r="A1259" s="4" t="s">
        <v>1263</v>
      </c>
      <c r="B1259" s="1">
        <v>1</v>
      </c>
      <c r="C1259" s="1">
        <v>2</v>
      </c>
      <c r="D1259" s="1">
        <v>77</v>
      </c>
      <c r="E1259" s="1">
        <v>24</v>
      </c>
      <c r="F1259" s="1">
        <v>0</v>
      </c>
      <c r="G1259" s="1">
        <v>27</v>
      </c>
      <c r="H1259" s="1">
        <v>8</v>
      </c>
      <c r="I1259" s="1">
        <v>30</v>
      </c>
      <c r="J1259" s="1">
        <v>10</v>
      </c>
      <c r="K1259" s="1">
        <v>2</v>
      </c>
      <c r="L1259" s="1">
        <v>3</v>
      </c>
      <c r="M1259" s="1">
        <v>0</v>
      </c>
      <c r="N1259" s="1">
        <v>3</v>
      </c>
      <c r="O1259" s="1">
        <v>7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1</v>
      </c>
      <c r="V1259" s="1">
        <v>3</v>
      </c>
      <c r="W1259" s="1">
        <v>11</v>
      </c>
      <c r="X1259" s="1">
        <v>0</v>
      </c>
      <c r="Y1259" s="3">
        <v>56</v>
      </c>
      <c r="Z1259" s="1">
        <v>2703</v>
      </c>
      <c r="AA1259" s="1">
        <v>0</v>
      </c>
      <c r="AB1259" s="1">
        <v>1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1</v>
      </c>
      <c r="AI1259" s="1">
        <v>0</v>
      </c>
      <c r="AJ1259" s="1">
        <v>0</v>
      </c>
      <c r="AK1259" s="1">
        <v>89</v>
      </c>
      <c r="AL1259" s="1">
        <v>79</v>
      </c>
      <c r="AM1259" s="1">
        <v>0</v>
      </c>
    </row>
    <row r="1260" spans="1:39" x14ac:dyDescent="0.25">
      <c r="A1260" s="4" t="s">
        <v>1264</v>
      </c>
      <c r="B1260" s="1">
        <v>0</v>
      </c>
      <c r="C1260" s="1">
        <v>0</v>
      </c>
      <c r="D1260" s="1">
        <v>95</v>
      </c>
      <c r="E1260" s="1">
        <v>737</v>
      </c>
      <c r="F1260" s="1">
        <v>21</v>
      </c>
      <c r="G1260" s="1">
        <v>106</v>
      </c>
      <c r="H1260" s="1">
        <v>55</v>
      </c>
      <c r="I1260" s="1">
        <v>63</v>
      </c>
      <c r="J1260" s="1">
        <v>210</v>
      </c>
      <c r="K1260" s="1">
        <v>0</v>
      </c>
      <c r="L1260" s="1">
        <v>6</v>
      </c>
      <c r="M1260" s="1">
        <v>7</v>
      </c>
      <c r="N1260" s="1">
        <v>9</v>
      </c>
      <c r="O1260" s="1">
        <v>3</v>
      </c>
      <c r="P1260" s="1">
        <v>0</v>
      </c>
      <c r="Q1260" s="1">
        <v>0</v>
      </c>
      <c r="R1260" s="1">
        <v>0</v>
      </c>
      <c r="S1260" s="1">
        <v>1</v>
      </c>
      <c r="T1260" s="1">
        <v>0</v>
      </c>
      <c r="U1260" s="1">
        <v>0</v>
      </c>
      <c r="V1260" s="1">
        <v>3</v>
      </c>
      <c r="W1260" s="1">
        <v>11</v>
      </c>
      <c r="X1260" s="1">
        <v>0</v>
      </c>
      <c r="Y1260" s="3">
        <v>42</v>
      </c>
      <c r="Z1260" s="1">
        <v>2805</v>
      </c>
      <c r="AA1260" s="1">
        <v>1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1</v>
      </c>
      <c r="AI1260" s="1">
        <v>0</v>
      </c>
      <c r="AJ1260" s="1">
        <v>0</v>
      </c>
      <c r="AK1260" s="1">
        <v>982</v>
      </c>
      <c r="AL1260" s="1">
        <v>772</v>
      </c>
      <c r="AM1260" s="1">
        <v>1</v>
      </c>
    </row>
    <row r="1261" spans="1:39" x14ac:dyDescent="0.25">
      <c r="A1261" s="4" t="s">
        <v>1265</v>
      </c>
      <c r="B1261" s="1">
        <v>0</v>
      </c>
      <c r="C1261" s="1">
        <v>1</v>
      </c>
      <c r="D1261" s="1">
        <v>36</v>
      </c>
      <c r="E1261" s="1">
        <v>254</v>
      </c>
      <c r="F1261" s="1">
        <v>6</v>
      </c>
      <c r="G1261" s="1">
        <v>71</v>
      </c>
      <c r="H1261" s="1">
        <v>4</v>
      </c>
      <c r="I1261" s="1">
        <v>0</v>
      </c>
      <c r="J1261" s="1">
        <v>27</v>
      </c>
      <c r="K1261" s="1">
        <v>5</v>
      </c>
      <c r="L1261" s="1">
        <v>5</v>
      </c>
      <c r="M1261" s="1">
        <v>1</v>
      </c>
      <c r="N1261" s="1">
        <v>7</v>
      </c>
      <c r="O1261" s="1">
        <v>5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3</v>
      </c>
      <c r="W1261" s="1">
        <v>11</v>
      </c>
      <c r="X1261" s="1">
        <v>0</v>
      </c>
      <c r="Y1261" s="3">
        <v>45</v>
      </c>
      <c r="Z1261" s="1">
        <v>2371</v>
      </c>
      <c r="AA1261" s="1">
        <v>0</v>
      </c>
      <c r="AB1261" s="1">
        <v>1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1</v>
      </c>
      <c r="AI1261" s="1">
        <v>0</v>
      </c>
      <c r="AJ1261" s="1">
        <v>0</v>
      </c>
      <c r="AK1261" s="1">
        <v>335</v>
      </c>
      <c r="AL1261" s="1">
        <v>308</v>
      </c>
      <c r="AM1261" s="1">
        <v>0</v>
      </c>
    </row>
    <row r="1262" spans="1:39" x14ac:dyDescent="0.25">
      <c r="A1262" s="4" t="s">
        <v>1266</v>
      </c>
      <c r="B1262" s="1">
        <v>0</v>
      </c>
      <c r="C1262" s="1">
        <v>0</v>
      </c>
      <c r="D1262" s="1">
        <v>13</v>
      </c>
      <c r="E1262" s="1">
        <v>817</v>
      </c>
      <c r="F1262" s="1">
        <v>185</v>
      </c>
      <c r="G1262" s="1">
        <v>687</v>
      </c>
      <c r="H1262" s="1">
        <v>145</v>
      </c>
      <c r="I1262" s="1">
        <v>55</v>
      </c>
      <c r="J1262" s="1">
        <v>241</v>
      </c>
      <c r="K1262" s="1">
        <v>1</v>
      </c>
      <c r="L1262" s="1">
        <v>4</v>
      </c>
      <c r="M1262" s="1">
        <v>6</v>
      </c>
      <c r="N1262" s="1">
        <v>8</v>
      </c>
      <c r="O1262" s="1">
        <v>2</v>
      </c>
      <c r="P1262" s="1">
        <v>0</v>
      </c>
      <c r="Q1262" s="1">
        <v>0</v>
      </c>
      <c r="R1262" s="1">
        <v>1</v>
      </c>
      <c r="S1262" s="1">
        <v>0</v>
      </c>
      <c r="T1262" s="1">
        <v>0</v>
      </c>
      <c r="U1262" s="1">
        <v>0</v>
      </c>
      <c r="V1262" s="1">
        <v>3</v>
      </c>
      <c r="W1262" s="1">
        <v>11</v>
      </c>
      <c r="X1262" s="1">
        <v>1</v>
      </c>
      <c r="Y1262" s="3">
        <v>37</v>
      </c>
      <c r="Z1262" s="1">
        <v>2848</v>
      </c>
      <c r="AA1262" s="1">
        <v>0</v>
      </c>
      <c r="AB1262" s="1">
        <v>0</v>
      </c>
      <c r="AC1262" s="1">
        <v>0</v>
      </c>
      <c r="AD1262" s="1">
        <v>1</v>
      </c>
      <c r="AE1262" s="1">
        <v>0</v>
      </c>
      <c r="AF1262" s="1">
        <v>0</v>
      </c>
      <c r="AG1262" s="1">
        <v>0</v>
      </c>
      <c r="AH1262" s="1">
        <v>1</v>
      </c>
      <c r="AI1262" s="1">
        <v>0</v>
      </c>
      <c r="AJ1262" s="1">
        <v>0</v>
      </c>
      <c r="AK1262" s="1">
        <v>1889</v>
      </c>
      <c r="AL1262" s="1">
        <v>1648</v>
      </c>
      <c r="AM1262" s="1">
        <v>1</v>
      </c>
    </row>
    <row r="1263" spans="1:39" x14ac:dyDescent="0.25">
      <c r="A1263" s="4" t="s">
        <v>1267</v>
      </c>
      <c r="B1263" s="1">
        <v>0</v>
      </c>
      <c r="C1263" s="1">
        <v>0</v>
      </c>
      <c r="D1263" s="1">
        <v>90</v>
      </c>
      <c r="E1263" s="1">
        <v>620</v>
      </c>
      <c r="F1263" s="1">
        <v>54</v>
      </c>
      <c r="G1263" s="1">
        <v>239</v>
      </c>
      <c r="H1263" s="1">
        <v>99</v>
      </c>
      <c r="I1263" s="1">
        <v>98</v>
      </c>
      <c r="J1263" s="1">
        <v>119</v>
      </c>
      <c r="K1263" s="1">
        <v>2</v>
      </c>
      <c r="L1263" s="1">
        <v>9</v>
      </c>
      <c r="M1263" s="1">
        <v>7</v>
      </c>
      <c r="N1263" s="1">
        <v>10</v>
      </c>
      <c r="O1263" s="1">
        <v>7</v>
      </c>
      <c r="P1263" s="1">
        <v>0</v>
      </c>
      <c r="Q1263" s="1">
        <v>1</v>
      </c>
      <c r="R1263" s="1">
        <v>0</v>
      </c>
      <c r="S1263" s="1">
        <v>0</v>
      </c>
      <c r="T1263" s="1">
        <v>1</v>
      </c>
      <c r="U1263" s="1">
        <v>0</v>
      </c>
      <c r="V1263" s="1">
        <v>3</v>
      </c>
      <c r="W1263" s="1">
        <v>11</v>
      </c>
      <c r="X1263" s="1">
        <v>1</v>
      </c>
      <c r="Y1263" s="3">
        <v>49</v>
      </c>
      <c r="Z1263" s="1">
        <v>2839</v>
      </c>
      <c r="AA1263" s="1">
        <v>1</v>
      </c>
      <c r="AB1263" s="1">
        <v>0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0</v>
      </c>
      <c r="AJ1263" s="1">
        <v>0</v>
      </c>
      <c r="AK1263" s="1">
        <v>1110</v>
      </c>
      <c r="AL1263" s="1">
        <v>991</v>
      </c>
      <c r="AM1263" s="1">
        <v>2</v>
      </c>
    </row>
    <row r="1264" spans="1:39" x14ac:dyDescent="0.25">
      <c r="A1264" s="4" t="s">
        <v>1268</v>
      </c>
      <c r="B1264" s="1">
        <v>1</v>
      </c>
      <c r="C1264" s="1">
        <v>1</v>
      </c>
      <c r="D1264" s="1">
        <v>49</v>
      </c>
      <c r="E1264" s="1">
        <v>13</v>
      </c>
      <c r="F1264" s="1">
        <v>4</v>
      </c>
      <c r="G1264" s="1">
        <v>20</v>
      </c>
      <c r="H1264" s="1">
        <v>0</v>
      </c>
      <c r="I1264" s="1">
        <v>0</v>
      </c>
      <c r="J1264" s="1">
        <v>1</v>
      </c>
      <c r="K1264" s="1">
        <v>2</v>
      </c>
      <c r="L1264" s="1">
        <v>1</v>
      </c>
      <c r="M1264" s="1">
        <v>0</v>
      </c>
      <c r="N1264" s="1">
        <v>3</v>
      </c>
      <c r="O1264" s="1">
        <v>9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3</v>
      </c>
      <c r="W1264" s="1">
        <v>11</v>
      </c>
      <c r="X1264" s="1">
        <v>0</v>
      </c>
      <c r="Y1264" s="3">
        <v>63</v>
      </c>
      <c r="Z1264" s="1">
        <v>2806</v>
      </c>
      <c r="AA1264" s="1">
        <v>0</v>
      </c>
      <c r="AB1264" s="1">
        <v>1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1</v>
      </c>
      <c r="AK1264" s="1">
        <v>37</v>
      </c>
      <c r="AL1264" s="1">
        <v>36</v>
      </c>
      <c r="AM1264" s="1">
        <v>0</v>
      </c>
    </row>
    <row r="1265" spans="1:39" x14ac:dyDescent="0.25">
      <c r="A1265" s="4" t="s">
        <v>1269</v>
      </c>
      <c r="B1265" s="1">
        <v>0</v>
      </c>
      <c r="C1265" s="1">
        <v>0</v>
      </c>
      <c r="D1265" s="1">
        <v>18</v>
      </c>
      <c r="E1265" s="1">
        <v>113</v>
      </c>
      <c r="F1265" s="1">
        <v>61</v>
      </c>
      <c r="G1265" s="1">
        <v>204</v>
      </c>
      <c r="H1265" s="1">
        <v>34</v>
      </c>
      <c r="I1265" s="1">
        <v>26</v>
      </c>
      <c r="J1265" s="1">
        <v>47</v>
      </c>
      <c r="K1265" s="1">
        <v>2</v>
      </c>
      <c r="L1265" s="1">
        <v>7</v>
      </c>
      <c r="M1265" s="1">
        <v>1</v>
      </c>
      <c r="N1265" s="1">
        <v>7</v>
      </c>
      <c r="O1265" s="1">
        <v>8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3</v>
      </c>
      <c r="W1265" s="1">
        <v>11</v>
      </c>
      <c r="X1265" s="1">
        <v>0</v>
      </c>
      <c r="Y1265" s="3">
        <v>69</v>
      </c>
      <c r="Z1265" s="1">
        <v>2502</v>
      </c>
      <c r="AA1265" s="1">
        <v>0</v>
      </c>
      <c r="AB1265" s="1">
        <v>0</v>
      </c>
      <c r="AC1265" s="1">
        <v>0</v>
      </c>
      <c r="AD1265" s="1">
        <v>1</v>
      </c>
      <c r="AE1265" s="1">
        <v>0</v>
      </c>
      <c r="AF1265" s="1">
        <v>0</v>
      </c>
      <c r="AG1265" s="1">
        <v>0</v>
      </c>
      <c r="AH1265" s="1">
        <v>0</v>
      </c>
      <c r="AI1265" s="1">
        <v>1</v>
      </c>
      <c r="AJ1265" s="1">
        <v>0</v>
      </c>
      <c r="AK1265" s="1">
        <v>438</v>
      </c>
      <c r="AL1265" s="1">
        <v>391</v>
      </c>
      <c r="AM1265" s="1">
        <v>0</v>
      </c>
    </row>
    <row r="1266" spans="1:39" x14ac:dyDescent="0.25">
      <c r="A1266" s="4" t="s">
        <v>1270</v>
      </c>
      <c r="B1266" s="1">
        <v>0</v>
      </c>
      <c r="C1266" s="1">
        <v>0</v>
      </c>
      <c r="D1266" s="1">
        <v>89</v>
      </c>
      <c r="E1266" s="1">
        <v>7</v>
      </c>
      <c r="F1266" s="1">
        <v>23</v>
      </c>
      <c r="G1266" s="1">
        <v>78</v>
      </c>
      <c r="H1266" s="1">
        <v>133</v>
      </c>
      <c r="I1266" s="1">
        <v>49</v>
      </c>
      <c r="J1266" s="1">
        <v>144</v>
      </c>
      <c r="K1266" s="1">
        <v>2</v>
      </c>
      <c r="L1266" s="1">
        <v>4</v>
      </c>
      <c r="M1266" s="1">
        <v>2</v>
      </c>
      <c r="N1266" s="1">
        <v>5</v>
      </c>
      <c r="O1266" s="1">
        <v>7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3</v>
      </c>
      <c r="W1266" s="1">
        <v>11</v>
      </c>
      <c r="X1266" s="1">
        <v>0</v>
      </c>
      <c r="Y1266" s="3">
        <v>69</v>
      </c>
      <c r="Z1266" s="1">
        <v>2760</v>
      </c>
      <c r="AA1266" s="1">
        <v>0</v>
      </c>
      <c r="AB1266" s="1">
        <v>1</v>
      </c>
      <c r="AC1266" s="1">
        <v>0</v>
      </c>
      <c r="AD1266" s="1">
        <v>0</v>
      </c>
      <c r="AE1266" s="1">
        <v>0</v>
      </c>
      <c r="AF1266" s="1">
        <v>0</v>
      </c>
      <c r="AG1266" s="1">
        <v>1</v>
      </c>
      <c r="AH1266" s="1">
        <v>0</v>
      </c>
      <c r="AI1266" s="1">
        <v>0</v>
      </c>
      <c r="AJ1266" s="1">
        <v>0</v>
      </c>
      <c r="AK1266" s="1">
        <v>290</v>
      </c>
      <c r="AL1266" s="1">
        <v>146</v>
      </c>
      <c r="AM1266" s="1">
        <v>0</v>
      </c>
    </row>
    <row r="1267" spans="1:39" x14ac:dyDescent="0.25">
      <c r="A1267" s="4" t="s">
        <v>1271</v>
      </c>
      <c r="B1267" s="1">
        <v>1</v>
      </c>
      <c r="C1267" s="1">
        <v>0</v>
      </c>
      <c r="D1267" s="1">
        <v>43</v>
      </c>
      <c r="E1267" s="1">
        <v>16</v>
      </c>
      <c r="F1267" s="1">
        <v>2</v>
      </c>
      <c r="G1267" s="1">
        <v>18</v>
      </c>
      <c r="H1267" s="1">
        <v>2</v>
      </c>
      <c r="I1267" s="1">
        <v>1</v>
      </c>
      <c r="J1267" s="1">
        <v>5</v>
      </c>
      <c r="K1267" s="1">
        <v>1</v>
      </c>
      <c r="L1267" s="1">
        <v>1</v>
      </c>
      <c r="M1267" s="1">
        <v>0</v>
      </c>
      <c r="N1267" s="1">
        <v>3</v>
      </c>
      <c r="O1267" s="1">
        <v>7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3</v>
      </c>
      <c r="W1267" s="1">
        <v>11</v>
      </c>
      <c r="X1267" s="1">
        <v>0</v>
      </c>
      <c r="Y1267" s="3">
        <v>50</v>
      </c>
      <c r="Z1267" s="1">
        <v>2631</v>
      </c>
      <c r="AA1267" s="1">
        <v>1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1</v>
      </c>
      <c r="AI1267" s="1">
        <v>0</v>
      </c>
      <c r="AJ1267" s="1">
        <v>0</v>
      </c>
      <c r="AK1267" s="1">
        <v>39</v>
      </c>
      <c r="AL1267" s="1">
        <v>34</v>
      </c>
      <c r="AM1267" s="1">
        <v>0</v>
      </c>
    </row>
    <row r="1268" spans="1:39" x14ac:dyDescent="0.25">
      <c r="A1268" s="4" t="s">
        <v>853</v>
      </c>
      <c r="B1268" s="1">
        <v>0</v>
      </c>
      <c r="C1268" s="1">
        <v>1</v>
      </c>
      <c r="D1268" s="1">
        <v>82</v>
      </c>
      <c r="E1268" s="1">
        <v>462</v>
      </c>
      <c r="F1268" s="1">
        <v>0</v>
      </c>
      <c r="G1268" s="1">
        <v>24</v>
      </c>
      <c r="H1268" s="1">
        <v>6</v>
      </c>
      <c r="I1268" s="1">
        <v>0</v>
      </c>
      <c r="J1268" s="1">
        <v>4</v>
      </c>
      <c r="K1268" s="1">
        <v>2</v>
      </c>
      <c r="L1268" s="1">
        <v>9</v>
      </c>
      <c r="M1268" s="1">
        <v>2</v>
      </c>
      <c r="N1268" s="1">
        <v>5</v>
      </c>
      <c r="O1268" s="1">
        <v>7</v>
      </c>
      <c r="P1268" s="1">
        <v>0</v>
      </c>
      <c r="Q1268" s="1">
        <v>1</v>
      </c>
      <c r="R1268" s="1">
        <v>0</v>
      </c>
      <c r="S1268" s="1">
        <v>0</v>
      </c>
      <c r="T1268" s="1">
        <v>0</v>
      </c>
      <c r="U1268" s="1">
        <v>0</v>
      </c>
      <c r="V1268" s="1">
        <v>3</v>
      </c>
      <c r="W1268" s="1">
        <v>11</v>
      </c>
      <c r="X1268" s="1">
        <v>1</v>
      </c>
      <c r="Y1268" s="3">
        <v>48</v>
      </c>
      <c r="Z1268" s="1">
        <v>2742</v>
      </c>
      <c r="AA1268" s="1">
        <v>0</v>
      </c>
      <c r="AB1268" s="1">
        <v>1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1</v>
      </c>
      <c r="AK1268" s="1">
        <v>492</v>
      </c>
      <c r="AL1268" s="1">
        <v>488</v>
      </c>
      <c r="AM1268" s="1">
        <v>1</v>
      </c>
    </row>
    <row r="1269" spans="1:39" x14ac:dyDescent="0.25">
      <c r="A1269" s="4" t="s">
        <v>1272</v>
      </c>
      <c r="B1269" s="1">
        <v>1</v>
      </c>
      <c r="C1269" s="1">
        <v>1</v>
      </c>
      <c r="D1269" s="1">
        <v>84</v>
      </c>
      <c r="E1269" s="1">
        <v>22</v>
      </c>
      <c r="F1269" s="1">
        <v>2</v>
      </c>
      <c r="G1269" s="1">
        <v>10</v>
      </c>
      <c r="H1269" s="1">
        <v>6</v>
      </c>
      <c r="I1269" s="1">
        <v>4</v>
      </c>
      <c r="J1269" s="1">
        <v>34</v>
      </c>
      <c r="K1269" s="1">
        <v>2</v>
      </c>
      <c r="L1269" s="1">
        <v>1</v>
      </c>
      <c r="M1269" s="1">
        <v>2</v>
      </c>
      <c r="N1269" s="1">
        <v>2</v>
      </c>
      <c r="O1269" s="1">
        <v>4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3</v>
      </c>
      <c r="W1269" s="1">
        <v>11</v>
      </c>
      <c r="X1269" s="1">
        <v>0</v>
      </c>
      <c r="Y1269" s="3">
        <v>51</v>
      </c>
      <c r="Z1269" s="1">
        <v>2545</v>
      </c>
      <c r="AA1269" s="1">
        <v>0</v>
      </c>
      <c r="AB1269" s="1">
        <v>1</v>
      </c>
      <c r="AC1269" s="1">
        <v>0</v>
      </c>
      <c r="AD1269" s="1">
        <v>0</v>
      </c>
      <c r="AE1269" s="1">
        <v>0</v>
      </c>
      <c r="AF1269" s="1">
        <v>1</v>
      </c>
      <c r="AG1269" s="1">
        <v>0</v>
      </c>
      <c r="AH1269" s="1">
        <v>0</v>
      </c>
      <c r="AI1269" s="1">
        <v>0</v>
      </c>
      <c r="AJ1269" s="1">
        <v>0</v>
      </c>
      <c r="AK1269" s="1">
        <v>44</v>
      </c>
      <c r="AL1269" s="1">
        <v>10</v>
      </c>
      <c r="AM1269" s="1">
        <v>0</v>
      </c>
    </row>
    <row r="1270" spans="1:39" x14ac:dyDescent="0.25">
      <c r="A1270" s="4" t="s">
        <v>535</v>
      </c>
      <c r="B1270" s="1">
        <v>0</v>
      </c>
      <c r="C1270" s="1">
        <v>0</v>
      </c>
      <c r="D1270" s="1">
        <v>80</v>
      </c>
      <c r="E1270" s="1">
        <v>968</v>
      </c>
      <c r="F1270" s="1">
        <v>147</v>
      </c>
      <c r="G1270" s="1">
        <v>842</v>
      </c>
      <c r="H1270" s="1">
        <v>137</v>
      </c>
      <c r="I1270" s="1">
        <v>42</v>
      </c>
      <c r="J1270" s="1">
        <v>210</v>
      </c>
      <c r="K1270" s="1">
        <v>1</v>
      </c>
      <c r="L1270" s="1">
        <v>5</v>
      </c>
      <c r="M1270" s="1">
        <v>7</v>
      </c>
      <c r="N1270" s="1">
        <v>10</v>
      </c>
      <c r="O1270" s="1">
        <v>2</v>
      </c>
      <c r="P1270" s="1">
        <v>1</v>
      </c>
      <c r="Q1270" s="1">
        <v>0</v>
      </c>
      <c r="R1270" s="1">
        <v>1</v>
      </c>
      <c r="S1270" s="1">
        <v>1</v>
      </c>
      <c r="T1270" s="1">
        <v>0</v>
      </c>
      <c r="U1270" s="1">
        <v>0</v>
      </c>
      <c r="V1270" s="1">
        <v>3</v>
      </c>
      <c r="W1270" s="1">
        <v>11</v>
      </c>
      <c r="X1270" s="1">
        <v>1</v>
      </c>
      <c r="Y1270" s="3">
        <v>48</v>
      </c>
      <c r="Z1270" s="1">
        <v>2663</v>
      </c>
      <c r="AA1270" s="1">
        <v>0</v>
      </c>
      <c r="AB1270" s="1">
        <v>1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1</v>
      </c>
      <c r="AJ1270" s="1">
        <v>0</v>
      </c>
      <c r="AK1270" s="1">
        <v>2136</v>
      </c>
      <c r="AL1270" s="1">
        <v>1926</v>
      </c>
      <c r="AM1270" s="1">
        <v>3</v>
      </c>
    </row>
    <row r="1271" spans="1:39" x14ac:dyDescent="0.25">
      <c r="A1271" s="4" t="s">
        <v>1273</v>
      </c>
      <c r="B1271" s="1">
        <v>0</v>
      </c>
      <c r="C1271" s="1">
        <v>0</v>
      </c>
      <c r="D1271" s="1">
        <v>68</v>
      </c>
      <c r="E1271" s="1">
        <v>283</v>
      </c>
      <c r="F1271" s="1">
        <v>112</v>
      </c>
      <c r="G1271" s="1">
        <v>151</v>
      </c>
      <c r="H1271" s="1">
        <v>51</v>
      </c>
      <c r="I1271" s="1">
        <v>72</v>
      </c>
      <c r="J1271" s="1">
        <v>125</v>
      </c>
      <c r="K1271" s="1">
        <v>2</v>
      </c>
      <c r="L1271" s="1">
        <v>7</v>
      </c>
      <c r="M1271" s="1">
        <v>2</v>
      </c>
      <c r="N1271" s="1">
        <v>10</v>
      </c>
      <c r="O1271" s="1">
        <v>6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3</v>
      </c>
      <c r="W1271" s="1">
        <v>11</v>
      </c>
      <c r="X1271" s="1">
        <v>0</v>
      </c>
      <c r="Y1271" s="3">
        <v>49</v>
      </c>
      <c r="Z1271" s="1">
        <v>2705</v>
      </c>
      <c r="AA1271" s="1">
        <v>0</v>
      </c>
      <c r="AB1271" s="1">
        <v>1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1</v>
      </c>
      <c r="AI1271" s="1">
        <v>0</v>
      </c>
      <c r="AJ1271" s="1">
        <v>0</v>
      </c>
      <c r="AK1271" s="1">
        <v>669</v>
      </c>
      <c r="AL1271" s="1">
        <v>544</v>
      </c>
      <c r="AM1271" s="1">
        <v>0</v>
      </c>
    </row>
    <row r="1272" spans="1:39" x14ac:dyDescent="0.25">
      <c r="A1272" s="4" t="s">
        <v>1274</v>
      </c>
      <c r="B1272" s="1">
        <v>0</v>
      </c>
      <c r="C1272" s="1">
        <v>0</v>
      </c>
      <c r="D1272" s="1">
        <v>12</v>
      </c>
      <c r="E1272" s="1">
        <v>1</v>
      </c>
      <c r="F1272" s="1">
        <v>2</v>
      </c>
      <c r="G1272" s="1">
        <v>5</v>
      </c>
      <c r="H1272" s="1">
        <v>6</v>
      </c>
      <c r="I1272" s="1">
        <v>0</v>
      </c>
      <c r="J1272" s="1">
        <v>3</v>
      </c>
      <c r="K1272" s="1">
        <v>1</v>
      </c>
      <c r="L1272" s="1">
        <v>1</v>
      </c>
      <c r="M1272" s="1">
        <v>0</v>
      </c>
      <c r="N1272" s="1">
        <v>2</v>
      </c>
      <c r="O1272" s="1">
        <v>7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3</v>
      </c>
      <c r="W1272" s="1">
        <v>11</v>
      </c>
      <c r="X1272" s="1">
        <v>0</v>
      </c>
      <c r="Y1272" s="3">
        <v>64</v>
      </c>
      <c r="Z1272" s="1">
        <v>2456</v>
      </c>
      <c r="AA1272" s="1">
        <v>0</v>
      </c>
      <c r="AB1272" s="1">
        <v>1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1</v>
      </c>
      <c r="AI1272" s="1">
        <v>0</v>
      </c>
      <c r="AJ1272" s="1">
        <v>0</v>
      </c>
      <c r="AK1272" s="1">
        <v>14</v>
      </c>
      <c r="AL1272" s="1">
        <v>11</v>
      </c>
      <c r="AM1272" s="1">
        <v>0</v>
      </c>
    </row>
    <row r="1273" spans="1:39" x14ac:dyDescent="0.25">
      <c r="A1273" s="4" t="s">
        <v>308</v>
      </c>
      <c r="B1273" s="1">
        <v>1</v>
      </c>
      <c r="C1273" s="1">
        <v>0</v>
      </c>
      <c r="D1273" s="1">
        <v>75</v>
      </c>
      <c r="E1273" s="1">
        <v>14</v>
      </c>
      <c r="F1273" s="1">
        <v>1</v>
      </c>
      <c r="G1273" s="1">
        <v>7</v>
      </c>
      <c r="H1273" s="1">
        <v>2</v>
      </c>
      <c r="I1273" s="1">
        <v>1</v>
      </c>
      <c r="J1273" s="1">
        <v>1</v>
      </c>
      <c r="K1273" s="1">
        <v>1</v>
      </c>
      <c r="L1273" s="1">
        <v>2</v>
      </c>
      <c r="M1273" s="1">
        <v>0</v>
      </c>
      <c r="N1273" s="1">
        <v>2</v>
      </c>
      <c r="O1273" s="1">
        <v>9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3</v>
      </c>
      <c r="W1273" s="1">
        <v>11</v>
      </c>
      <c r="X1273" s="1">
        <v>0</v>
      </c>
      <c r="Y1273" s="3">
        <v>49</v>
      </c>
      <c r="Z1273" s="1">
        <v>2492</v>
      </c>
      <c r="AA1273" s="1">
        <v>0</v>
      </c>
      <c r="AB1273" s="1">
        <v>0</v>
      </c>
      <c r="AC1273" s="1">
        <v>1</v>
      </c>
      <c r="AD1273" s="1">
        <v>0</v>
      </c>
      <c r="AE1273" s="1">
        <v>0</v>
      </c>
      <c r="AF1273" s="1">
        <v>0</v>
      </c>
      <c r="AG1273" s="1">
        <v>0</v>
      </c>
      <c r="AH1273" s="1">
        <v>1</v>
      </c>
      <c r="AI1273" s="1">
        <v>0</v>
      </c>
      <c r="AJ1273" s="1">
        <v>0</v>
      </c>
      <c r="AK1273" s="1">
        <v>25</v>
      </c>
      <c r="AL1273" s="1">
        <v>24</v>
      </c>
      <c r="AM1273" s="1">
        <v>0</v>
      </c>
    </row>
    <row r="1274" spans="1:39" x14ac:dyDescent="0.25">
      <c r="A1274" s="4" t="s">
        <v>1275</v>
      </c>
      <c r="B1274" s="1">
        <v>1</v>
      </c>
      <c r="C1274" s="1">
        <v>0</v>
      </c>
      <c r="D1274" s="1">
        <v>10</v>
      </c>
      <c r="E1274" s="1">
        <v>30</v>
      </c>
      <c r="F1274" s="1">
        <v>5</v>
      </c>
      <c r="G1274" s="1">
        <v>24</v>
      </c>
      <c r="H1274" s="1">
        <v>6</v>
      </c>
      <c r="I1274" s="1">
        <v>3</v>
      </c>
      <c r="J1274" s="1">
        <v>8</v>
      </c>
      <c r="K1274" s="1">
        <v>2</v>
      </c>
      <c r="L1274" s="1">
        <v>2</v>
      </c>
      <c r="M1274" s="1">
        <v>0</v>
      </c>
      <c r="N1274" s="1">
        <v>4</v>
      </c>
      <c r="O1274" s="1">
        <v>5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3</v>
      </c>
      <c r="W1274" s="1">
        <v>11</v>
      </c>
      <c r="X1274" s="1">
        <v>0</v>
      </c>
      <c r="Y1274" s="3">
        <v>47</v>
      </c>
      <c r="Z1274" s="1">
        <v>2262</v>
      </c>
      <c r="AA1274" s="1">
        <v>0</v>
      </c>
      <c r="AB1274" s="1">
        <v>1</v>
      </c>
      <c r="AC1274" s="1">
        <v>0</v>
      </c>
      <c r="AD1274" s="1">
        <v>0</v>
      </c>
      <c r="AE1274" s="1">
        <v>0</v>
      </c>
      <c r="AF1274" s="1">
        <v>1</v>
      </c>
      <c r="AG1274" s="1">
        <v>0</v>
      </c>
      <c r="AH1274" s="1">
        <v>0</v>
      </c>
      <c r="AI1274" s="1">
        <v>0</v>
      </c>
      <c r="AJ1274" s="1">
        <v>0</v>
      </c>
      <c r="AK1274" s="1">
        <v>68</v>
      </c>
      <c r="AL1274" s="1">
        <v>60</v>
      </c>
      <c r="AM1274" s="1">
        <v>0</v>
      </c>
    </row>
    <row r="1275" spans="1:39" x14ac:dyDescent="0.25">
      <c r="A1275" s="4" t="s">
        <v>1276</v>
      </c>
      <c r="B1275" s="1">
        <v>1</v>
      </c>
      <c r="C1275" s="1">
        <v>1</v>
      </c>
      <c r="D1275" s="1">
        <v>91</v>
      </c>
      <c r="E1275" s="1">
        <v>4</v>
      </c>
      <c r="F1275" s="1">
        <v>0</v>
      </c>
      <c r="G1275" s="1">
        <v>5</v>
      </c>
      <c r="H1275" s="1">
        <v>0</v>
      </c>
      <c r="I1275" s="1">
        <v>1</v>
      </c>
      <c r="J1275" s="1">
        <v>5</v>
      </c>
      <c r="K1275" s="1">
        <v>1</v>
      </c>
      <c r="L1275" s="1">
        <v>1</v>
      </c>
      <c r="M1275" s="1">
        <v>0</v>
      </c>
      <c r="N1275" s="1">
        <v>2</v>
      </c>
      <c r="O1275" s="1">
        <v>7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3</v>
      </c>
      <c r="W1275" s="1">
        <v>11</v>
      </c>
      <c r="X1275" s="1">
        <v>0</v>
      </c>
      <c r="Y1275" s="3">
        <v>43</v>
      </c>
      <c r="Z1275" s="1">
        <v>2363</v>
      </c>
      <c r="AA1275" s="1">
        <v>0</v>
      </c>
      <c r="AB1275" s="1">
        <v>0</v>
      </c>
      <c r="AC1275" s="1">
        <v>1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1</v>
      </c>
      <c r="AK1275" s="1">
        <v>10</v>
      </c>
      <c r="AL1275" s="1">
        <v>5</v>
      </c>
      <c r="AM1275" s="1">
        <v>0</v>
      </c>
    </row>
    <row r="1276" spans="1:39" x14ac:dyDescent="0.25">
      <c r="A1276" s="4" t="s">
        <v>1277</v>
      </c>
      <c r="B1276" s="1">
        <v>1</v>
      </c>
      <c r="C1276" s="1">
        <v>1</v>
      </c>
      <c r="D1276" s="1">
        <v>21</v>
      </c>
      <c r="E1276" s="1">
        <v>52</v>
      </c>
      <c r="F1276" s="1">
        <v>0</v>
      </c>
      <c r="G1276" s="1">
        <v>9</v>
      </c>
      <c r="H1276" s="1">
        <v>0</v>
      </c>
      <c r="I1276" s="1">
        <v>0</v>
      </c>
      <c r="J1276" s="1">
        <v>1</v>
      </c>
      <c r="K1276" s="1">
        <v>2</v>
      </c>
      <c r="L1276" s="1">
        <v>1</v>
      </c>
      <c r="M1276" s="1">
        <v>0</v>
      </c>
      <c r="N1276" s="1">
        <v>4</v>
      </c>
      <c r="O1276" s="1">
        <v>4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3</v>
      </c>
      <c r="W1276" s="1">
        <v>11</v>
      </c>
      <c r="X1276" s="1">
        <v>0</v>
      </c>
      <c r="Y1276" s="3">
        <v>57</v>
      </c>
      <c r="Z1276" s="1">
        <v>2237</v>
      </c>
      <c r="AA1276" s="1">
        <v>0</v>
      </c>
      <c r="AB1276" s="1">
        <v>0</v>
      </c>
      <c r="AC1276" s="1">
        <v>1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1</v>
      </c>
      <c r="AK1276" s="1">
        <v>61</v>
      </c>
      <c r="AL1276" s="1">
        <v>60</v>
      </c>
      <c r="AM1276" s="1">
        <v>0</v>
      </c>
    </row>
    <row r="1277" spans="1:39" x14ac:dyDescent="0.25">
      <c r="A1277" s="4" t="s">
        <v>1278</v>
      </c>
      <c r="B1277" s="1">
        <v>0</v>
      </c>
      <c r="C1277" s="1">
        <v>1</v>
      </c>
      <c r="D1277" s="1">
        <v>28</v>
      </c>
      <c r="E1277" s="1">
        <v>62</v>
      </c>
      <c r="F1277" s="1">
        <v>1</v>
      </c>
      <c r="G1277" s="1">
        <v>57</v>
      </c>
      <c r="H1277" s="1">
        <v>19</v>
      </c>
      <c r="I1277" s="1">
        <v>11</v>
      </c>
      <c r="J1277" s="1">
        <v>48</v>
      </c>
      <c r="K1277" s="1">
        <v>2</v>
      </c>
      <c r="L1277" s="1">
        <v>2</v>
      </c>
      <c r="M1277" s="1">
        <v>1</v>
      </c>
      <c r="N1277" s="1">
        <v>5</v>
      </c>
      <c r="O1277" s="1">
        <v>2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3</v>
      </c>
      <c r="W1277" s="1">
        <v>11</v>
      </c>
      <c r="X1277" s="1">
        <v>0</v>
      </c>
      <c r="Y1277" s="3">
        <v>66</v>
      </c>
      <c r="Z1277" s="1">
        <v>2251</v>
      </c>
      <c r="AA1277" s="1">
        <v>0</v>
      </c>
      <c r="AB1277" s="1">
        <v>0</v>
      </c>
      <c r="AC1277" s="1">
        <v>0</v>
      </c>
      <c r="AD1277" s="1">
        <v>1</v>
      </c>
      <c r="AE1277" s="1">
        <v>0</v>
      </c>
      <c r="AF1277" s="1">
        <v>0</v>
      </c>
      <c r="AG1277" s="1">
        <v>0</v>
      </c>
      <c r="AH1277" s="1">
        <v>0</v>
      </c>
      <c r="AI1277" s="1">
        <v>1</v>
      </c>
      <c r="AJ1277" s="1">
        <v>0</v>
      </c>
      <c r="AK1277" s="1">
        <v>150</v>
      </c>
      <c r="AL1277" s="1">
        <v>102</v>
      </c>
      <c r="AM1277" s="1">
        <v>0</v>
      </c>
    </row>
    <row r="1278" spans="1:39" x14ac:dyDescent="0.25">
      <c r="A1278" s="4" t="s">
        <v>1279</v>
      </c>
      <c r="B1278" s="1">
        <v>1</v>
      </c>
      <c r="C1278" s="1">
        <v>0</v>
      </c>
      <c r="D1278" s="1">
        <v>97</v>
      </c>
      <c r="E1278" s="1">
        <v>20</v>
      </c>
      <c r="F1278" s="1">
        <v>2</v>
      </c>
      <c r="G1278" s="1">
        <v>14</v>
      </c>
      <c r="H1278" s="1">
        <v>3</v>
      </c>
      <c r="I1278" s="1">
        <v>0</v>
      </c>
      <c r="J1278" s="1">
        <v>10</v>
      </c>
      <c r="K1278" s="1">
        <v>1</v>
      </c>
      <c r="L1278" s="1">
        <v>2</v>
      </c>
      <c r="M1278" s="1">
        <v>0</v>
      </c>
      <c r="N1278" s="1">
        <v>2</v>
      </c>
      <c r="O1278" s="1">
        <v>9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3</v>
      </c>
      <c r="W1278" s="1">
        <v>11</v>
      </c>
      <c r="X1278" s="1">
        <v>0</v>
      </c>
      <c r="Y1278" s="3">
        <v>42</v>
      </c>
      <c r="Z1278" s="1">
        <v>2406</v>
      </c>
      <c r="AA1278" s="1">
        <v>0</v>
      </c>
      <c r="AB1278" s="1">
        <v>0</v>
      </c>
      <c r="AC1278" s="1">
        <v>0</v>
      </c>
      <c r="AD1278" s="1">
        <v>1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1</v>
      </c>
      <c r="AK1278" s="1">
        <v>39</v>
      </c>
      <c r="AL1278" s="1">
        <v>29</v>
      </c>
      <c r="AM1278" s="1">
        <v>0</v>
      </c>
    </row>
    <row r="1279" spans="1:39" x14ac:dyDescent="0.25">
      <c r="A1279" s="4" t="s">
        <v>1280</v>
      </c>
      <c r="B1279" s="1">
        <v>0</v>
      </c>
      <c r="C1279" s="1">
        <v>1</v>
      </c>
      <c r="D1279" s="1">
        <v>49</v>
      </c>
      <c r="E1279" s="1">
        <v>545</v>
      </c>
      <c r="F1279" s="1">
        <v>7</v>
      </c>
      <c r="G1279" s="1">
        <v>114</v>
      </c>
      <c r="H1279" s="1">
        <v>37</v>
      </c>
      <c r="I1279" s="1">
        <v>21</v>
      </c>
      <c r="J1279" s="1">
        <v>78</v>
      </c>
      <c r="K1279" s="1">
        <v>5</v>
      </c>
      <c r="L1279" s="1">
        <v>7</v>
      </c>
      <c r="M1279" s="1">
        <v>2</v>
      </c>
      <c r="N1279" s="1">
        <v>11</v>
      </c>
      <c r="O1279" s="1">
        <v>5</v>
      </c>
      <c r="P1279" s="1">
        <v>0</v>
      </c>
      <c r="Q1279" s="1">
        <v>1</v>
      </c>
      <c r="R1279" s="1">
        <v>0</v>
      </c>
      <c r="S1279" s="1">
        <v>0</v>
      </c>
      <c r="T1279" s="1">
        <v>0</v>
      </c>
      <c r="U1279" s="1">
        <v>0</v>
      </c>
      <c r="V1279" s="1">
        <v>3</v>
      </c>
      <c r="W1279" s="1">
        <v>11</v>
      </c>
      <c r="X1279" s="1">
        <v>0</v>
      </c>
      <c r="Y1279" s="3">
        <v>54</v>
      </c>
      <c r="Z1279" s="1">
        <v>2529</v>
      </c>
      <c r="AA1279" s="1">
        <v>0</v>
      </c>
      <c r="AB1279" s="1">
        <v>0</v>
      </c>
      <c r="AC1279" s="1">
        <v>0</v>
      </c>
      <c r="AD1279" s="1">
        <v>1</v>
      </c>
      <c r="AE1279" s="1">
        <v>0</v>
      </c>
      <c r="AF1279" s="1">
        <v>0</v>
      </c>
      <c r="AG1279" s="1">
        <v>0</v>
      </c>
      <c r="AH1279" s="1">
        <v>1</v>
      </c>
      <c r="AI1279" s="1">
        <v>0</v>
      </c>
      <c r="AJ1279" s="1">
        <v>0</v>
      </c>
      <c r="AK1279" s="1">
        <v>724</v>
      </c>
      <c r="AL1279" s="1">
        <v>646</v>
      </c>
      <c r="AM1279" s="1">
        <v>1</v>
      </c>
    </row>
    <row r="1280" spans="1:39" x14ac:dyDescent="0.25">
      <c r="A1280" s="4" t="s">
        <v>1281</v>
      </c>
      <c r="B1280" s="1">
        <v>0</v>
      </c>
      <c r="C1280" s="1">
        <v>0</v>
      </c>
      <c r="D1280" s="1">
        <v>14</v>
      </c>
      <c r="E1280" s="1">
        <v>558</v>
      </c>
      <c r="F1280" s="1">
        <v>79</v>
      </c>
      <c r="G1280" s="1">
        <v>622</v>
      </c>
      <c r="H1280" s="1">
        <v>207</v>
      </c>
      <c r="I1280" s="1">
        <v>175</v>
      </c>
      <c r="J1280" s="1">
        <v>95</v>
      </c>
      <c r="K1280" s="1">
        <v>1</v>
      </c>
      <c r="L1280" s="1">
        <v>4</v>
      </c>
      <c r="M1280" s="1">
        <v>6</v>
      </c>
      <c r="N1280" s="1">
        <v>4</v>
      </c>
      <c r="O1280" s="1">
        <v>1</v>
      </c>
      <c r="P1280" s="1">
        <v>0</v>
      </c>
      <c r="Q1280" s="1">
        <v>0</v>
      </c>
      <c r="R1280" s="1">
        <v>1</v>
      </c>
      <c r="S1280" s="1">
        <v>0</v>
      </c>
      <c r="T1280" s="1">
        <v>0</v>
      </c>
      <c r="U1280" s="1">
        <v>0</v>
      </c>
      <c r="V1280" s="1">
        <v>3</v>
      </c>
      <c r="W1280" s="1">
        <v>11</v>
      </c>
      <c r="X1280" s="1">
        <v>1</v>
      </c>
      <c r="Y1280" s="3">
        <v>74</v>
      </c>
      <c r="Z1280" s="1">
        <v>2289</v>
      </c>
      <c r="AA1280" s="1">
        <v>0</v>
      </c>
      <c r="AB1280" s="1">
        <v>1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1</v>
      </c>
      <c r="AI1280" s="1">
        <v>0</v>
      </c>
      <c r="AJ1280" s="1">
        <v>0</v>
      </c>
      <c r="AK1280" s="1">
        <v>1641</v>
      </c>
      <c r="AL1280" s="1">
        <v>1546</v>
      </c>
      <c r="AM1280" s="1">
        <v>1</v>
      </c>
    </row>
    <row r="1281" spans="1:39" x14ac:dyDescent="0.25">
      <c r="A1281" s="4" t="s">
        <v>97</v>
      </c>
      <c r="B1281" s="1">
        <v>1</v>
      </c>
      <c r="C1281" s="1">
        <v>1</v>
      </c>
      <c r="D1281" s="1">
        <v>5</v>
      </c>
      <c r="E1281" s="1">
        <v>6</v>
      </c>
      <c r="F1281" s="1">
        <v>5</v>
      </c>
      <c r="G1281" s="1">
        <v>4</v>
      </c>
      <c r="H1281" s="1">
        <v>13</v>
      </c>
      <c r="I1281" s="1">
        <v>4</v>
      </c>
      <c r="J1281" s="1">
        <v>25</v>
      </c>
      <c r="K1281" s="1">
        <v>4</v>
      </c>
      <c r="L1281" s="1">
        <v>2</v>
      </c>
      <c r="M1281" s="1">
        <v>1</v>
      </c>
      <c r="N1281" s="1">
        <v>3</v>
      </c>
      <c r="O1281" s="1">
        <v>6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3</v>
      </c>
      <c r="W1281" s="1">
        <v>11</v>
      </c>
      <c r="X1281" s="1">
        <v>0</v>
      </c>
      <c r="Y1281" s="3">
        <v>42</v>
      </c>
      <c r="Z1281" s="1">
        <v>2708</v>
      </c>
      <c r="AA1281" s="1">
        <v>0</v>
      </c>
      <c r="AB1281" s="1">
        <v>0</v>
      </c>
      <c r="AC1281" s="1">
        <v>1</v>
      </c>
      <c r="AD1281" s="1">
        <v>0</v>
      </c>
      <c r="AE1281" s="1">
        <v>0</v>
      </c>
      <c r="AF1281" s="1">
        <v>0</v>
      </c>
      <c r="AG1281" s="1">
        <v>0</v>
      </c>
      <c r="AH1281" s="1">
        <v>1</v>
      </c>
      <c r="AI1281" s="1">
        <v>0</v>
      </c>
      <c r="AJ1281" s="1">
        <v>0</v>
      </c>
      <c r="AK1281" s="1">
        <v>32</v>
      </c>
      <c r="AL1281" s="1">
        <v>7</v>
      </c>
      <c r="AM1281" s="1">
        <v>0</v>
      </c>
    </row>
    <row r="1282" spans="1:39" x14ac:dyDescent="0.25">
      <c r="A1282" s="4" t="s">
        <v>963</v>
      </c>
      <c r="B1282" s="1">
        <v>0</v>
      </c>
      <c r="C1282" s="1">
        <v>0</v>
      </c>
      <c r="D1282" s="1">
        <v>62</v>
      </c>
      <c r="E1282" s="1">
        <v>1111</v>
      </c>
      <c r="F1282" s="1">
        <v>24</v>
      </c>
      <c r="G1282" s="1">
        <v>790</v>
      </c>
      <c r="H1282" s="1">
        <v>160</v>
      </c>
      <c r="I1282" s="1">
        <v>45</v>
      </c>
      <c r="J1282" s="1">
        <v>172</v>
      </c>
      <c r="K1282" s="1">
        <v>0</v>
      </c>
      <c r="L1282" s="1">
        <v>5</v>
      </c>
      <c r="M1282" s="1">
        <v>8</v>
      </c>
      <c r="N1282" s="1">
        <v>5</v>
      </c>
      <c r="O1282" s="1">
        <v>2</v>
      </c>
      <c r="P1282" s="1">
        <v>0</v>
      </c>
      <c r="Q1282" s="1">
        <v>1</v>
      </c>
      <c r="R1282" s="1">
        <v>1</v>
      </c>
      <c r="S1282" s="1">
        <v>1</v>
      </c>
      <c r="T1282" s="1">
        <v>0</v>
      </c>
      <c r="U1282" s="1">
        <v>0</v>
      </c>
      <c r="V1282" s="1">
        <v>3</v>
      </c>
      <c r="W1282" s="1">
        <v>11</v>
      </c>
      <c r="X1282" s="1">
        <v>1</v>
      </c>
      <c r="Y1282" s="3">
        <v>67</v>
      </c>
      <c r="Z1282" s="1">
        <v>2641</v>
      </c>
      <c r="AA1282" s="1">
        <v>0</v>
      </c>
      <c r="AB1282" s="1">
        <v>0</v>
      </c>
      <c r="AC1282" s="1">
        <v>0</v>
      </c>
      <c r="AD1282" s="1">
        <v>1</v>
      </c>
      <c r="AE1282" s="1">
        <v>0</v>
      </c>
      <c r="AF1282" s="1">
        <v>0</v>
      </c>
      <c r="AG1282" s="1">
        <v>0</v>
      </c>
      <c r="AH1282" s="1">
        <v>1</v>
      </c>
      <c r="AI1282" s="1">
        <v>0</v>
      </c>
      <c r="AJ1282" s="1">
        <v>0</v>
      </c>
      <c r="AK1282" s="1">
        <v>2130</v>
      </c>
      <c r="AL1282" s="1">
        <v>1958</v>
      </c>
      <c r="AM1282" s="1">
        <v>3</v>
      </c>
    </row>
    <row r="1283" spans="1:39" x14ac:dyDescent="0.25">
      <c r="A1283" s="4" t="s">
        <v>1282</v>
      </c>
      <c r="B1283" s="1">
        <v>0</v>
      </c>
      <c r="C1283" s="1">
        <v>0</v>
      </c>
      <c r="D1283" s="1">
        <v>83</v>
      </c>
      <c r="E1283" s="1">
        <v>4</v>
      </c>
      <c r="F1283" s="1">
        <v>6</v>
      </c>
      <c r="G1283" s="1">
        <v>8</v>
      </c>
      <c r="H1283" s="1">
        <v>6</v>
      </c>
      <c r="I1283" s="1">
        <v>3</v>
      </c>
      <c r="J1283" s="1">
        <v>10</v>
      </c>
      <c r="K1283" s="1">
        <v>1</v>
      </c>
      <c r="L1283" s="1">
        <v>2</v>
      </c>
      <c r="M1283" s="1">
        <v>0</v>
      </c>
      <c r="N1283" s="1">
        <v>3</v>
      </c>
      <c r="O1283" s="1">
        <v>7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3</v>
      </c>
      <c r="W1283" s="1">
        <v>11</v>
      </c>
      <c r="X1283" s="1">
        <v>0</v>
      </c>
      <c r="Y1283" s="3">
        <v>35</v>
      </c>
      <c r="Z1283" s="1">
        <v>2290</v>
      </c>
      <c r="AA1283" s="1">
        <v>0</v>
      </c>
      <c r="AB1283" s="1">
        <v>1</v>
      </c>
      <c r="AC1283" s="1">
        <v>0</v>
      </c>
      <c r="AD1283" s="1">
        <v>0</v>
      </c>
      <c r="AE1283" s="1">
        <v>0</v>
      </c>
      <c r="AF1283" s="1">
        <v>1</v>
      </c>
      <c r="AG1283" s="1">
        <v>0</v>
      </c>
      <c r="AH1283" s="1">
        <v>0</v>
      </c>
      <c r="AI1283" s="1">
        <v>0</v>
      </c>
      <c r="AJ1283" s="1">
        <v>0</v>
      </c>
      <c r="AK1283" s="1">
        <v>27</v>
      </c>
      <c r="AL1283" s="1">
        <v>17</v>
      </c>
      <c r="AM1283" s="1">
        <v>0</v>
      </c>
    </row>
    <row r="1284" spans="1:39" x14ac:dyDescent="0.25">
      <c r="A1284" s="4" t="s">
        <v>1283</v>
      </c>
      <c r="B1284" s="1">
        <v>1</v>
      </c>
      <c r="C1284" s="1">
        <v>1</v>
      </c>
      <c r="D1284" s="1">
        <v>48</v>
      </c>
      <c r="E1284" s="1">
        <v>183</v>
      </c>
      <c r="F1284" s="1">
        <v>5</v>
      </c>
      <c r="G1284" s="1">
        <v>65</v>
      </c>
      <c r="H1284" s="1">
        <v>3</v>
      </c>
      <c r="I1284" s="1">
        <v>5</v>
      </c>
      <c r="J1284" s="1">
        <v>49</v>
      </c>
      <c r="K1284" s="1">
        <v>5</v>
      </c>
      <c r="L1284" s="1">
        <v>5</v>
      </c>
      <c r="M1284" s="1">
        <v>2</v>
      </c>
      <c r="N1284" s="1">
        <v>4</v>
      </c>
      <c r="O1284" s="1">
        <v>9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3</v>
      </c>
      <c r="W1284" s="1">
        <v>11</v>
      </c>
      <c r="X1284" s="1">
        <v>0</v>
      </c>
      <c r="Y1284" s="3">
        <v>50</v>
      </c>
      <c r="Z1284" s="1">
        <v>2648</v>
      </c>
      <c r="AA1284" s="1">
        <v>1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1</v>
      </c>
      <c r="AI1284" s="1">
        <v>0</v>
      </c>
      <c r="AJ1284" s="1">
        <v>0</v>
      </c>
      <c r="AK1284" s="1">
        <v>261</v>
      </c>
      <c r="AL1284" s="1">
        <v>212</v>
      </c>
      <c r="AM1284" s="1">
        <v>0</v>
      </c>
    </row>
    <row r="1285" spans="1:39" x14ac:dyDescent="0.25">
      <c r="A1285" s="4" t="s">
        <v>1284</v>
      </c>
      <c r="B1285" s="1">
        <v>0</v>
      </c>
      <c r="C1285" s="1">
        <v>0</v>
      </c>
      <c r="D1285" s="1">
        <v>94</v>
      </c>
      <c r="E1285" s="1">
        <v>546</v>
      </c>
      <c r="F1285" s="1">
        <v>72</v>
      </c>
      <c r="G1285" s="1">
        <v>376</v>
      </c>
      <c r="H1285" s="1">
        <v>94</v>
      </c>
      <c r="I1285" s="1">
        <v>145</v>
      </c>
      <c r="J1285" s="1">
        <v>72</v>
      </c>
      <c r="K1285" s="1">
        <v>1</v>
      </c>
      <c r="L1285" s="1">
        <v>5</v>
      </c>
      <c r="M1285" s="1">
        <v>5</v>
      </c>
      <c r="N1285" s="1">
        <v>8</v>
      </c>
      <c r="O1285" s="1">
        <v>3</v>
      </c>
      <c r="P1285" s="1">
        <v>0</v>
      </c>
      <c r="Q1285" s="1">
        <v>1</v>
      </c>
      <c r="R1285" s="1">
        <v>0</v>
      </c>
      <c r="S1285" s="1">
        <v>0</v>
      </c>
      <c r="T1285" s="1">
        <v>0</v>
      </c>
      <c r="U1285" s="1">
        <v>0</v>
      </c>
      <c r="V1285" s="1">
        <v>3</v>
      </c>
      <c r="W1285" s="1">
        <v>11</v>
      </c>
      <c r="X1285" s="1">
        <v>0</v>
      </c>
      <c r="Y1285" s="3">
        <v>41</v>
      </c>
      <c r="Z1285" s="1">
        <v>2764</v>
      </c>
      <c r="AA1285" s="1">
        <v>0</v>
      </c>
      <c r="AB1285" s="1">
        <v>1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1</v>
      </c>
      <c r="AI1285" s="1">
        <v>0</v>
      </c>
      <c r="AJ1285" s="1">
        <v>0</v>
      </c>
      <c r="AK1285" s="1">
        <v>1233</v>
      </c>
      <c r="AL1285" s="1">
        <v>1161</v>
      </c>
      <c r="AM1285" s="1">
        <v>1</v>
      </c>
    </row>
    <row r="1286" spans="1:39" x14ac:dyDescent="0.25">
      <c r="A1286" s="4" t="s">
        <v>1285</v>
      </c>
      <c r="B1286" s="1">
        <v>0</v>
      </c>
      <c r="C1286" s="1">
        <v>1</v>
      </c>
      <c r="D1286" s="1">
        <v>61</v>
      </c>
      <c r="E1286" s="1">
        <v>606</v>
      </c>
      <c r="F1286" s="1">
        <v>7</v>
      </c>
      <c r="G1286" s="1">
        <v>155</v>
      </c>
      <c r="H1286" s="1">
        <v>10</v>
      </c>
      <c r="I1286" s="1">
        <v>0</v>
      </c>
      <c r="J1286" s="1">
        <v>54</v>
      </c>
      <c r="K1286" s="1">
        <v>5</v>
      </c>
      <c r="L1286" s="1">
        <v>10</v>
      </c>
      <c r="M1286" s="1">
        <v>3</v>
      </c>
      <c r="N1286" s="1">
        <v>8</v>
      </c>
      <c r="O1286" s="1">
        <v>7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3</v>
      </c>
      <c r="W1286" s="1">
        <v>11</v>
      </c>
      <c r="X1286" s="1">
        <v>0</v>
      </c>
      <c r="Y1286" s="3">
        <v>54</v>
      </c>
      <c r="Z1286" s="1">
        <v>2525</v>
      </c>
      <c r="AA1286" s="1">
        <v>0</v>
      </c>
      <c r="AB1286" s="1">
        <v>0</v>
      </c>
      <c r="AC1286" s="1">
        <v>0</v>
      </c>
      <c r="AD1286" s="1">
        <v>1</v>
      </c>
      <c r="AE1286" s="1">
        <v>0</v>
      </c>
      <c r="AF1286" s="1">
        <v>0</v>
      </c>
      <c r="AG1286" s="1">
        <v>0</v>
      </c>
      <c r="AH1286" s="1">
        <v>1</v>
      </c>
      <c r="AI1286" s="1">
        <v>0</v>
      </c>
      <c r="AJ1286" s="1">
        <v>0</v>
      </c>
      <c r="AK1286" s="1">
        <v>778</v>
      </c>
      <c r="AL1286" s="1">
        <v>724</v>
      </c>
      <c r="AM1286" s="1">
        <v>0</v>
      </c>
    </row>
    <row r="1287" spans="1:39" x14ac:dyDescent="0.25">
      <c r="A1287" s="4" t="s">
        <v>1286</v>
      </c>
      <c r="B1287" s="1">
        <v>1</v>
      </c>
      <c r="C1287" s="1">
        <v>1</v>
      </c>
      <c r="D1287" s="1">
        <v>70</v>
      </c>
      <c r="E1287" s="1">
        <v>266</v>
      </c>
      <c r="F1287" s="1">
        <v>6</v>
      </c>
      <c r="G1287" s="1">
        <v>51</v>
      </c>
      <c r="H1287" s="1">
        <v>8</v>
      </c>
      <c r="I1287" s="1">
        <v>6</v>
      </c>
      <c r="J1287" s="1">
        <v>64</v>
      </c>
      <c r="K1287" s="1">
        <v>6</v>
      </c>
      <c r="L1287" s="1">
        <v>7</v>
      </c>
      <c r="M1287" s="1">
        <v>1</v>
      </c>
      <c r="N1287" s="1">
        <v>5</v>
      </c>
      <c r="O1287" s="1">
        <v>8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3</v>
      </c>
      <c r="W1287" s="1">
        <v>11</v>
      </c>
      <c r="X1287" s="1">
        <v>0</v>
      </c>
      <c r="Y1287" s="3">
        <v>44</v>
      </c>
      <c r="Z1287" s="1">
        <v>2611</v>
      </c>
      <c r="AA1287" s="1">
        <v>0</v>
      </c>
      <c r="AB1287" s="1">
        <v>0</v>
      </c>
      <c r="AC1287" s="1">
        <v>0</v>
      </c>
      <c r="AD1287" s="1">
        <v>1</v>
      </c>
      <c r="AE1287" s="1">
        <v>0</v>
      </c>
      <c r="AF1287" s="1">
        <v>0</v>
      </c>
      <c r="AG1287" s="1">
        <v>0</v>
      </c>
      <c r="AH1287" s="1">
        <v>1</v>
      </c>
      <c r="AI1287" s="1">
        <v>0</v>
      </c>
      <c r="AJ1287" s="1">
        <v>0</v>
      </c>
      <c r="AK1287" s="1">
        <v>337</v>
      </c>
      <c r="AL1287" s="1">
        <v>273</v>
      </c>
      <c r="AM1287" s="1">
        <v>0</v>
      </c>
    </row>
    <row r="1288" spans="1:39" x14ac:dyDescent="0.25">
      <c r="A1288" s="4" t="s">
        <v>1287</v>
      </c>
      <c r="B1288" s="1">
        <v>0</v>
      </c>
      <c r="C1288" s="1">
        <v>0</v>
      </c>
      <c r="D1288" s="1">
        <v>43</v>
      </c>
      <c r="E1288" s="1">
        <v>1142</v>
      </c>
      <c r="F1288" s="1">
        <v>29</v>
      </c>
      <c r="G1288" s="1">
        <v>249</v>
      </c>
      <c r="H1288" s="1">
        <v>38</v>
      </c>
      <c r="I1288" s="1">
        <v>29</v>
      </c>
      <c r="J1288" s="1">
        <v>14</v>
      </c>
      <c r="K1288" s="1">
        <v>1</v>
      </c>
      <c r="L1288" s="1">
        <v>5</v>
      </c>
      <c r="M1288" s="1">
        <v>5</v>
      </c>
      <c r="N1288" s="1">
        <v>12</v>
      </c>
      <c r="O1288" s="1">
        <v>2</v>
      </c>
      <c r="P1288" s="1">
        <v>0</v>
      </c>
      <c r="Q1288" s="1">
        <v>1</v>
      </c>
      <c r="R1288" s="1">
        <v>1</v>
      </c>
      <c r="S1288" s="1">
        <v>0</v>
      </c>
      <c r="T1288" s="1">
        <v>0</v>
      </c>
      <c r="U1288" s="1">
        <v>0</v>
      </c>
      <c r="V1288" s="1">
        <v>3</v>
      </c>
      <c r="W1288" s="1">
        <v>11</v>
      </c>
      <c r="X1288" s="1">
        <v>0</v>
      </c>
      <c r="Y1288" s="3">
        <v>55</v>
      </c>
      <c r="Z1288" s="1">
        <v>2196</v>
      </c>
      <c r="AA1288" s="1">
        <v>0</v>
      </c>
      <c r="AB1288" s="1">
        <v>1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1</v>
      </c>
      <c r="AK1288" s="1">
        <v>1487</v>
      </c>
      <c r="AL1288" s="1">
        <v>1473</v>
      </c>
      <c r="AM1288" s="1">
        <v>2</v>
      </c>
    </row>
    <row r="1289" spans="1:39" x14ac:dyDescent="0.25">
      <c r="A1289" s="4" t="s">
        <v>1288</v>
      </c>
      <c r="B1289" s="1">
        <v>0</v>
      </c>
      <c r="C1289" s="1">
        <v>0</v>
      </c>
      <c r="D1289" s="1">
        <v>23</v>
      </c>
      <c r="E1289" s="1">
        <v>1074</v>
      </c>
      <c r="F1289" s="1">
        <v>0</v>
      </c>
      <c r="G1289" s="1">
        <v>69</v>
      </c>
      <c r="H1289" s="1">
        <v>0</v>
      </c>
      <c r="I1289" s="1">
        <v>0</v>
      </c>
      <c r="J1289" s="1">
        <v>46</v>
      </c>
      <c r="K1289" s="1">
        <v>1</v>
      </c>
      <c r="L1289" s="1">
        <v>10</v>
      </c>
      <c r="M1289" s="1">
        <v>4</v>
      </c>
      <c r="N1289" s="1">
        <v>13</v>
      </c>
      <c r="O1289" s="1">
        <v>6</v>
      </c>
      <c r="P1289" s="1">
        <v>1</v>
      </c>
      <c r="Q1289" s="1">
        <v>0</v>
      </c>
      <c r="R1289" s="1">
        <v>1</v>
      </c>
      <c r="S1289" s="1">
        <v>1</v>
      </c>
      <c r="T1289" s="1">
        <v>1</v>
      </c>
      <c r="U1289" s="1">
        <v>0</v>
      </c>
      <c r="V1289" s="1">
        <v>3</v>
      </c>
      <c r="W1289" s="1">
        <v>11</v>
      </c>
      <c r="X1289" s="1">
        <v>1</v>
      </c>
      <c r="Y1289" s="3">
        <v>38</v>
      </c>
      <c r="Z1289" s="1">
        <v>2325</v>
      </c>
      <c r="AA1289" s="1">
        <v>0</v>
      </c>
      <c r="AB1289" s="1">
        <v>1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1</v>
      </c>
      <c r="AI1289" s="1">
        <v>0</v>
      </c>
      <c r="AJ1289" s="1">
        <v>0</v>
      </c>
      <c r="AK1289" s="1">
        <v>1143</v>
      </c>
      <c r="AL1289" s="1">
        <v>1097</v>
      </c>
      <c r="AM1289" s="1">
        <v>4</v>
      </c>
    </row>
    <row r="1290" spans="1:39" x14ac:dyDescent="0.25">
      <c r="A1290" s="4" t="s">
        <v>1289</v>
      </c>
      <c r="B1290" s="1">
        <v>0</v>
      </c>
      <c r="C1290" s="1">
        <v>1</v>
      </c>
      <c r="D1290" s="1">
        <v>37</v>
      </c>
      <c r="E1290" s="1">
        <v>771</v>
      </c>
      <c r="F1290" s="1">
        <v>51</v>
      </c>
      <c r="G1290" s="1">
        <v>154</v>
      </c>
      <c r="H1290" s="1">
        <v>54</v>
      </c>
      <c r="I1290" s="1">
        <v>10</v>
      </c>
      <c r="J1290" s="1">
        <v>154</v>
      </c>
      <c r="K1290" s="1">
        <v>7</v>
      </c>
      <c r="L1290" s="1">
        <v>11</v>
      </c>
      <c r="M1290" s="1">
        <v>2</v>
      </c>
      <c r="N1290" s="1">
        <v>12</v>
      </c>
      <c r="O1290" s="1">
        <v>6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3</v>
      </c>
      <c r="W1290" s="1">
        <v>11</v>
      </c>
      <c r="X1290" s="1">
        <v>0</v>
      </c>
      <c r="Y1290" s="3">
        <v>48</v>
      </c>
      <c r="Z1290" s="1">
        <v>2501</v>
      </c>
      <c r="AA1290" s="1">
        <v>0</v>
      </c>
      <c r="AB1290" s="1">
        <v>0</v>
      </c>
      <c r="AC1290" s="1">
        <v>0</v>
      </c>
      <c r="AD1290" s="1">
        <v>1</v>
      </c>
      <c r="AE1290" s="1">
        <v>0</v>
      </c>
      <c r="AF1290" s="1">
        <v>0</v>
      </c>
      <c r="AG1290" s="1">
        <v>0</v>
      </c>
      <c r="AH1290" s="1">
        <v>1</v>
      </c>
      <c r="AI1290" s="1">
        <v>0</v>
      </c>
      <c r="AJ1290" s="1">
        <v>0</v>
      </c>
      <c r="AK1290" s="1">
        <v>1040</v>
      </c>
      <c r="AL1290" s="1">
        <v>886</v>
      </c>
      <c r="AM1290" s="1">
        <v>0</v>
      </c>
    </row>
    <row r="1291" spans="1:39" x14ac:dyDescent="0.25">
      <c r="A1291" s="4" t="s">
        <v>1290</v>
      </c>
      <c r="B1291" s="1">
        <v>0</v>
      </c>
      <c r="C1291" s="1">
        <v>1</v>
      </c>
      <c r="D1291" s="1">
        <v>50</v>
      </c>
      <c r="E1291" s="1">
        <v>371</v>
      </c>
      <c r="F1291" s="1">
        <v>32</v>
      </c>
      <c r="G1291" s="1">
        <v>189</v>
      </c>
      <c r="H1291" s="1">
        <v>0</v>
      </c>
      <c r="I1291" s="1">
        <v>58</v>
      </c>
      <c r="J1291" s="1">
        <v>6</v>
      </c>
      <c r="K1291" s="1">
        <v>2</v>
      </c>
      <c r="L1291" s="1">
        <v>5</v>
      </c>
      <c r="M1291" s="1">
        <v>4</v>
      </c>
      <c r="N1291" s="1">
        <v>10</v>
      </c>
      <c r="O1291" s="1">
        <v>4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3</v>
      </c>
      <c r="W1291" s="1">
        <v>11</v>
      </c>
      <c r="X1291" s="1">
        <v>0</v>
      </c>
      <c r="Y1291" s="3">
        <v>60</v>
      </c>
      <c r="Z1291" s="1">
        <v>2308</v>
      </c>
      <c r="AA1291" s="1">
        <v>0</v>
      </c>
      <c r="AB1291" s="1">
        <v>1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1</v>
      </c>
      <c r="AK1291" s="1">
        <v>650</v>
      </c>
      <c r="AL1291" s="1">
        <v>644</v>
      </c>
      <c r="AM1291" s="1">
        <v>0</v>
      </c>
    </row>
    <row r="1292" spans="1:39" x14ac:dyDescent="0.25">
      <c r="A1292" s="4" t="s">
        <v>1291</v>
      </c>
      <c r="B1292" s="1">
        <v>0</v>
      </c>
      <c r="C1292" s="1">
        <v>0</v>
      </c>
      <c r="D1292" s="1">
        <v>78</v>
      </c>
      <c r="E1292" s="1">
        <v>556</v>
      </c>
      <c r="F1292" s="1">
        <v>14</v>
      </c>
      <c r="G1292" s="1">
        <v>717</v>
      </c>
      <c r="H1292" s="1">
        <v>210</v>
      </c>
      <c r="I1292" s="1">
        <v>0</v>
      </c>
      <c r="J1292" s="1">
        <v>43</v>
      </c>
      <c r="K1292" s="1">
        <v>1</v>
      </c>
      <c r="L1292" s="1">
        <v>7</v>
      </c>
      <c r="M1292" s="1">
        <v>5</v>
      </c>
      <c r="N1292" s="1">
        <v>10</v>
      </c>
      <c r="O1292" s="1">
        <v>4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3</v>
      </c>
      <c r="W1292" s="1">
        <v>11</v>
      </c>
      <c r="X1292" s="1">
        <v>0</v>
      </c>
      <c r="Y1292" s="3">
        <v>64</v>
      </c>
      <c r="Z1292" s="1">
        <v>2742</v>
      </c>
      <c r="AA1292" s="1">
        <v>0</v>
      </c>
      <c r="AB1292" s="1">
        <v>0</v>
      </c>
      <c r="AC1292" s="1">
        <v>1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1</v>
      </c>
      <c r="AJ1292" s="1">
        <v>0</v>
      </c>
      <c r="AK1292" s="1">
        <v>1497</v>
      </c>
      <c r="AL1292" s="1">
        <v>1454</v>
      </c>
      <c r="AM1292" s="1">
        <v>0</v>
      </c>
    </row>
    <row r="1293" spans="1:39" x14ac:dyDescent="0.25">
      <c r="A1293" s="4" t="s">
        <v>1292</v>
      </c>
      <c r="B1293" s="1">
        <v>0</v>
      </c>
      <c r="C1293" s="1">
        <v>1</v>
      </c>
      <c r="D1293" s="1">
        <v>74</v>
      </c>
      <c r="E1293" s="1">
        <v>202</v>
      </c>
      <c r="F1293" s="1">
        <v>5</v>
      </c>
      <c r="G1293" s="1">
        <v>74</v>
      </c>
      <c r="H1293" s="1">
        <v>11</v>
      </c>
      <c r="I1293" s="1">
        <v>5</v>
      </c>
      <c r="J1293" s="1">
        <v>14</v>
      </c>
      <c r="K1293" s="1">
        <v>3</v>
      </c>
      <c r="L1293" s="1">
        <v>6</v>
      </c>
      <c r="M1293" s="1">
        <v>1</v>
      </c>
      <c r="N1293" s="1">
        <v>5</v>
      </c>
      <c r="O1293" s="1">
        <v>7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3</v>
      </c>
      <c r="W1293" s="1">
        <v>11</v>
      </c>
      <c r="X1293" s="1">
        <v>0</v>
      </c>
      <c r="Y1293" s="3">
        <v>55</v>
      </c>
      <c r="Z1293" s="1">
        <v>2466</v>
      </c>
      <c r="AA1293" s="1">
        <v>0</v>
      </c>
      <c r="AB1293" s="1">
        <v>0</v>
      </c>
      <c r="AC1293" s="1">
        <v>0</v>
      </c>
      <c r="AD1293" s="1">
        <v>1</v>
      </c>
      <c r="AE1293" s="1">
        <v>0</v>
      </c>
      <c r="AF1293" s="1">
        <v>0</v>
      </c>
      <c r="AG1293" s="1">
        <v>0</v>
      </c>
      <c r="AH1293" s="1">
        <v>0</v>
      </c>
      <c r="AI1293" s="1">
        <v>1</v>
      </c>
      <c r="AJ1293" s="1">
        <v>0</v>
      </c>
      <c r="AK1293" s="1">
        <v>297</v>
      </c>
      <c r="AL1293" s="1">
        <v>283</v>
      </c>
      <c r="AM1293" s="1">
        <v>0</v>
      </c>
    </row>
    <row r="1294" spans="1:39" x14ac:dyDescent="0.25">
      <c r="A1294" s="4" t="s">
        <v>1293</v>
      </c>
      <c r="B1294" s="1">
        <v>0</v>
      </c>
      <c r="C1294" s="1">
        <v>1</v>
      </c>
      <c r="D1294" s="1">
        <v>14</v>
      </c>
      <c r="E1294" s="1">
        <v>209</v>
      </c>
      <c r="F1294" s="1">
        <v>162</v>
      </c>
      <c r="G1294" s="1">
        <v>209</v>
      </c>
      <c r="H1294" s="1">
        <v>41</v>
      </c>
      <c r="I1294" s="1">
        <v>162</v>
      </c>
      <c r="J1294" s="1">
        <v>37</v>
      </c>
      <c r="K1294" s="1">
        <v>5</v>
      </c>
      <c r="L1294" s="1">
        <v>4</v>
      </c>
      <c r="M1294" s="1">
        <v>7</v>
      </c>
      <c r="N1294" s="1">
        <v>10</v>
      </c>
      <c r="O1294" s="1">
        <v>2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3</v>
      </c>
      <c r="W1294" s="1">
        <v>11</v>
      </c>
      <c r="X1294" s="1">
        <v>0</v>
      </c>
      <c r="Y1294" s="3">
        <v>65</v>
      </c>
      <c r="Z1294" s="1">
        <v>2394</v>
      </c>
      <c r="AA1294" s="1">
        <v>0</v>
      </c>
      <c r="AB1294" s="1">
        <v>0</v>
      </c>
      <c r="AC1294" s="1">
        <v>0</v>
      </c>
      <c r="AD1294" s="1">
        <v>1</v>
      </c>
      <c r="AE1294" s="1">
        <v>0</v>
      </c>
      <c r="AF1294" s="1">
        <v>1</v>
      </c>
      <c r="AG1294" s="1">
        <v>0</v>
      </c>
      <c r="AH1294" s="1">
        <v>0</v>
      </c>
      <c r="AI1294" s="1">
        <v>0</v>
      </c>
      <c r="AJ1294" s="1">
        <v>0</v>
      </c>
      <c r="AK1294" s="1">
        <v>783</v>
      </c>
      <c r="AL1294" s="1">
        <v>746</v>
      </c>
      <c r="AM1294" s="1">
        <v>0</v>
      </c>
    </row>
    <row r="1295" spans="1:39" x14ac:dyDescent="0.25">
      <c r="A1295" s="4" t="s">
        <v>1294</v>
      </c>
      <c r="B1295" s="1">
        <v>1</v>
      </c>
      <c r="C1295" s="1">
        <v>0</v>
      </c>
      <c r="D1295" s="1">
        <v>77</v>
      </c>
      <c r="E1295" s="1">
        <v>35</v>
      </c>
      <c r="F1295" s="1">
        <v>40</v>
      </c>
      <c r="G1295" s="1">
        <v>111</v>
      </c>
      <c r="H1295" s="1">
        <v>36</v>
      </c>
      <c r="I1295" s="1">
        <v>40</v>
      </c>
      <c r="J1295" s="1">
        <v>12</v>
      </c>
      <c r="K1295" s="1">
        <v>3</v>
      </c>
      <c r="L1295" s="1">
        <v>3</v>
      </c>
      <c r="M1295" s="1">
        <v>1</v>
      </c>
      <c r="N1295" s="1">
        <v>7</v>
      </c>
      <c r="O1295" s="1">
        <v>4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3</v>
      </c>
      <c r="W1295" s="1">
        <v>11</v>
      </c>
      <c r="X1295" s="1">
        <v>0</v>
      </c>
      <c r="Y1295" s="3">
        <v>31</v>
      </c>
      <c r="Z1295" s="1">
        <v>2328</v>
      </c>
      <c r="AA1295" s="1">
        <v>0</v>
      </c>
      <c r="AB1295" s="1">
        <v>1</v>
      </c>
      <c r="AC1295" s="1">
        <v>0</v>
      </c>
      <c r="AD1295" s="1">
        <v>0</v>
      </c>
      <c r="AE1295" s="1">
        <v>0</v>
      </c>
      <c r="AF1295" s="1">
        <v>1</v>
      </c>
      <c r="AG1295" s="1">
        <v>0</v>
      </c>
      <c r="AH1295" s="1">
        <v>0</v>
      </c>
      <c r="AI1295" s="1">
        <v>0</v>
      </c>
      <c r="AJ1295" s="1">
        <v>0</v>
      </c>
      <c r="AK1295" s="1">
        <v>262</v>
      </c>
      <c r="AL1295" s="1">
        <v>250</v>
      </c>
      <c r="AM1295" s="1">
        <v>0</v>
      </c>
    </row>
    <row r="1296" spans="1:39" x14ac:dyDescent="0.25">
      <c r="A1296" s="4" t="s">
        <v>1295</v>
      </c>
      <c r="B1296" s="1">
        <v>1</v>
      </c>
      <c r="C1296" s="1">
        <v>1</v>
      </c>
      <c r="D1296" s="1">
        <v>39</v>
      </c>
      <c r="E1296" s="1">
        <v>37</v>
      </c>
      <c r="F1296" s="1">
        <v>0</v>
      </c>
      <c r="G1296" s="1">
        <v>17</v>
      </c>
      <c r="H1296" s="1">
        <v>0</v>
      </c>
      <c r="I1296" s="1">
        <v>0</v>
      </c>
      <c r="J1296" s="1">
        <v>3</v>
      </c>
      <c r="K1296" s="1">
        <v>3</v>
      </c>
      <c r="L1296" s="1">
        <v>3</v>
      </c>
      <c r="M1296" s="1">
        <v>0</v>
      </c>
      <c r="N1296" s="1">
        <v>3</v>
      </c>
      <c r="O1296" s="1">
        <v>9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3</v>
      </c>
      <c r="W1296" s="1">
        <v>11</v>
      </c>
      <c r="X1296" s="1">
        <v>0</v>
      </c>
      <c r="Y1296" s="3">
        <v>58</v>
      </c>
      <c r="Z1296" s="1">
        <v>2594</v>
      </c>
      <c r="AA1296" s="1">
        <v>0</v>
      </c>
      <c r="AB1296" s="1">
        <v>0</v>
      </c>
      <c r="AC1296" s="1">
        <v>1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1</v>
      </c>
      <c r="AK1296" s="1">
        <v>54</v>
      </c>
      <c r="AL1296" s="1">
        <v>51</v>
      </c>
      <c r="AM1296" s="1">
        <v>0</v>
      </c>
    </row>
    <row r="1297" spans="1:39" x14ac:dyDescent="0.25">
      <c r="A1297" s="4" t="s">
        <v>1296</v>
      </c>
      <c r="B1297" s="1">
        <v>0</v>
      </c>
      <c r="C1297" s="1">
        <v>1</v>
      </c>
      <c r="D1297" s="1">
        <v>89</v>
      </c>
      <c r="E1297" s="1">
        <v>171</v>
      </c>
      <c r="F1297" s="1">
        <v>45</v>
      </c>
      <c r="G1297" s="1">
        <v>73</v>
      </c>
      <c r="H1297" s="1">
        <v>59</v>
      </c>
      <c r="I1297" s="1">
        <v>10</v>
      </c>
      <c r="J1297" s="1">
        <v>90</v>
      </c>
      <c r="K1297" s="1">
        <v>4</v>
      </c>
      <c r="L1297" s="1">
        <v>3</v>
      </c>
      <c r="M1297" s="1">
        <v>2</v>
      </c>
      <c r="N1297" s="1">
        <v>8</v>
      </c>
      <c r="O1297" s="1">
        <v>4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3</v>
      </c>
      <c r="W1297" s="1">
        <v>11</v>
      </c>
      <c r="X1297" s="1">
        <v>0</v>
      </c>
      <c r="Y1297" s="3">
        <v>55</v>
      </c>
      <c r="Z1297" s="1">
        <v>2430</v>
      </c>
      <c r="AA1297" s="1">
        <v>0</v>
      </c>
      <c r="AB1297" s="1">
        <v>0</v>
      </c>
      <c r="AC1297" s="1">
        <v>0</v>
      </c>
      <c r="AD1297" s="1">
        <v>1</v>
      </c>
      <c r="AE1297" s="1">
        <v>0</v>
      </c>
      <c r="AF1297" s="1">
        <v>0</v>
      </c>
      <c r="AG1297" s="1">
        <v>0</v>
      </c>
      <c r="AH1297" s="1">
        <v>1</v>
      </c>
      <c r="AI1297" s="1">
        <v>0</v>
      </c>
      <c r="AJ1297" s="1">
        <v>0</v>
      </c>
      <c r="AK1297" s="1">
        <v>358</v>
      </c>
      <c r="AL1297" s="1">
        <v>268</v>
      </c>
      <c r="AM1297" s="1">
        <v>0</v>
      </c>
    </row>
    <row r="1298" spans="1:39" x14ac:dyDescent="0.25">
      <c r="A1298" s="4" t="s">
        <v>1297</v>
      </c>
      <c r="B1298" s="1">
        <v>1</v>
      </c>
      <c r="C1298" s="1">
        <v>1</v>
      </c>
      <c r="D1298" s="1">
        <v>62</v>
      </c>
      <c r="E1298" s="1">
        <v>12</v>
      </c>
      <c r="F1298" s="1">
        <v>2</v>
      </c>
      <c r="G1298" s="1">
        <v>20</v>
      </c>
      <c r="H1298" s="1">
        <v>3</v>
      </c>
      <c r="I1298" s="1">
        <v>2</v>
      </c>
      <c r="J1298" s="1">
        <v>5</v>
      </c>
      <c r="K1298" s="1">
        <v>1</v>
      </c>
      <c r="L1298" s="1">
        <v>1</v>
      </c>
      <c r="M1298" s="1">
        <v>0</v>
      </c>
      <c r="N1298" s="1">
        <v>3</v>
      </c>
      <c r="O1298" s="1">
        <v>7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3</v>
      </c>
      <c r="W1298" s="1">
        <v>11</v>
      </c>
      <c r="X1298" s="1">
        <v>0</v>
      </c>
      <c r="Y1298" s="3">
        <v>47</v>
      </c>
      <c r="Z1298" s="1">
        <v>2178</v>
      </c>
      <c r="AA1298" s="1">
        <v>0</v>
      </c>
      <c r="AB1298" s="1">
        <v>1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  <c r="AI1298" s="1">
        <v>0</v>
      </c>
      <c r="AJ1298" s="1">
        <v>0</v>
      </c>
      <c r="AK1298" s="1">
        <v>39</v>
      </c>
      <c r="AL1298" s="1">
        <v>34</v>
      </c>
      <c r="AM1298" s="1">
        <v>0</v>
      </c>
    </row>
    <row r="1299" spans="1:39" x14ac:dyDescent="0.25">
      <c r="A1299" s="4" t="s">
        <v>379</v>
      </c>
      <c r="B1299" s="1">
        <v>1</v>
      </c>
      <c r="C1299" s="1">
        <v>1</v>
      </c>
      <c r="D1299" s="1">
        <v>59</v>
      </c>
      <c r="E1299" s="1">
        <v>44</v>
      </c>
      <c r="F1299" s="1">
        <v>4</v>
      </c>
      <c r="G1299" s="1">
        <v>21</v>
      </c>
      <c r="H1299" s="1">
        <v>6</v>
      </c>
      <c r="I1299" s="1">
        <v>0</v>
      </c>
      <c r="J1299" s="1">
        <v>27</v>
      </c>
      <c r="K1299" s="1">
        <v>2</v>
      </c>
      <c r="L1299" s="1">
        <v>3</v>
      </c>
      <c r="M1299" s="1">
        <v>0</v>
      </c>
      <c r="N1299" s="1">
        <v>3</v>
      </c>
      <c r="O1299" s="1">
        <v>7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3</v>
      </c>
      <c r="W1299" s="1">
        <v>11</v>
      </c>
      <c r="X1299" s="1">
        <v>0</v>
      </c>
      <c r="Y1299" s="3">
        <v>48</v>
      </c>
      <c r="Z1299" s="1">
        <v>2494</v>
      </c>
      <c r="AA1299" s="1">
        <v>0</v>
      </c>
      <c r="AB1299" s="1">
        <v>1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1</v>
      </c>
      <c r="AI1299" s="1">
        <v>0</v>
      </c>
      <c r="AJ1299" s="1">
        <v>0</v>
      </c>
      <c r="AK1299" s="1">
        <v>75</v>
      </c>
      <c r="AL1299" s="1">
        <v>48</v>
      </c>
      <c r="AM1299" s="1">
        <v>0</v>
      </c>
    </row>
    <row r="1300" spans="1:39" x14ac:dyDescent="0.25">
      <c r="A1300" s="4" t="s">
        <v>1298</v>
      </c>
      <c r="B1300" s="1">
        <v>1</v>
      </c>
      <c r="C1300" s="1">
        <v>0</v>
      </c>
      <c r="D1300" s="1">
        <v>68</v>
      </c>
      <c r="E1300" s="1">
        <v>20</v>
      </c>
      <c r="F1300" s="1">
        <v>2</v>
      </c>
      <c r="G1300" s="1">
        <v>9</v>
      </c>
      <c r="H1300" s="1">
        <v>4</v>
      </c>
      <c r="I1300" s="1">
        <v>6</v>
      </c>
      <c r="J1300" s="1">
        <v>20</v>
      </c>
      <c r="K1300" s="1">
        <v>1</v>
      </c>
      <c r="L1300" s="1">
        <v>1</v>
      </c>
      <c r="M1300" s="1">
        <v>1</v>
      </c>
      <c r="N1300" s="1">
        <v>2</v>
      </c>
      <c r="O1300" s="1">
        <v>4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3</v>
      </c>
      <c r="W1300" s="1">
        <v>11</v>
      </c>
      <c r="X1300" s="1">
        <v>0</v>
      </c>
      <c r="Y1300" s="3">
        <v>36</v>
      </c>
      <c r="Z1300" s="1">
        <v>2307</v>
      </c>
      <c r="AA1300" s="1">
        <v>0</v>
      </c>
      <c r="AB1300" s="1">
        <v>0</v>
      </c>
      <c r="AC1300" s="1">
        <v>0</v>
      </c>
      <c r="AD1300" s="1">
        <v>1</v>
      </c>
      <c r="AE1300" s="1">
        <v>0</v>
      </c>
      <c r="AF1300" s="1">
        <v>0</v>
      </c>
      <c r="AG1300" s="1">
        <v>0</v>
      </c>
      <c r="AH1300" s="1">
        <v>1</v>
      </c>
      <c r="AI1300" s="1">
        <v>0</v>
      </c>
      <c r="AJ1300" s="1">
        <v>0</v>
      </c>
      <c r="AK1300" s="1">
        <v>41</v>
      </c>
      <c r="AL1300" s="1">
        <v>21</v>
      </c>
      <c r="AM1300" s="1">
        <v>0</v>
      </c>
    </row>
    <row r="1301" spans="1:39" x14ac:dyDescent="0.25">
      <c r="A1301" s="4" t="s">
        <v>1299</v>
      </c>
      <c r="B1301" s="1">
        <v>0</v>
      </c>
      <c r="C1301" s="1">
        <v>0</v>
      </c>
      <c r="D1301" s="1">
        <v>13</v>
      </c>
      <c r="E1301" s="1">
        <v>779</v>
      </c>
      <c r="F1301" s="1">
        <v>86</v>
      </c>
      <c r="G1301" s="1">
        <v>537</v>
      </c>
      <c r="H1301" s="1">
        <v>34</v>
      </c>
      <c r="I1301" s="1">
        <v>69</v>
      </c>
      <c r="J1301" s="1">
        <v>138</v>
      </c>
      <c r="K1301" s="1">
        <v>1</v>
      </c>
      <c r="L1301" s="1">
        <v>5</v>
      </c>
      <c r="M1301" s="1">
        <v>9</v>
      </c>
      <c r="N1301" s="1">
        <v>12</v>
      </c>
      <c r="O1301" s="1">
        <v>3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3</v>
      </c>
      <c r="W1301" s="1">
        <v>11</v>
      </c>
      <c r="X1301" s="1">
        <v>0</v>
      </c>
      <c r="Y1301" s="3">
        <v>60</v>
      </c>
      <c r="Z1301" s="1">
        <v>2592</v>
      </c>
      <c r="AA1301" s="1">
        <v>0</v>
      </c>
      <c r="AB1301" s="1">
        <v>1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1</v>
      </c>
      <c r="AJ1301" s="1">
        <v>0</v>
      </c>
      <c r="AK1301" s="1">
        <v>1505</v>
      </c>
      <c r="AL1301" s="1">
        <v>1367</v>
      </c>
      <c r="AM1301" s="1">
        <v>0</v>
      </c>
    </row>
    <row r="1302" spans="1:39" x14ac:dyDescent="0.25">
      <c r="A1302" s="4" t="s">
        <v>1300</v>
      </c>
      <c r="B1302" s="1">
        <v>0</v>
      </c>
      <c r="C1302" s="1">
        <v>1</v>
      </c>
      <c r="D1302" s="1">
        <v>37</v>
      </c>
      <c r="E1302" s="1">
        <v>170</v>
      </c>
      <c r="F1302" s="1">
        <v>6</v>
      </c>
      <c r="G1302" s="1">
        <v>97</v>
      </c>
      <c r="H1302" s="1">
        <v>24</v>
      </c>
      <c r="I1302" s="1">
        <v>12</v>
      </c>
      <c r="J1302" s="1">
        <v>88</v>
      </c>
      <c r="K1302" s="1">
        <v>3</v>
      </c>
      <c r="L1302" s="1">
        <v>6</v>
      </c>
      <c r="M1302" s="1">
        <v>1</v>
      </c>
      <c r="N1302" s="1">
        <v>5</v>
      </c>
      <c r="O1302" s="1">
        <v>6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3</v>
      </c>
      <c r="W1302" s="1">
        <v>11</v>
      </c>
      <c r="X1302" s="1">
        <v>0</v>
      </c>
      <c r="Y1302" s="3">
        <v>62</v>
      </c>
      <c r="Z1302" s="1">
        <v>2547</v>
      </c>
      <c r="AA1302" s="1">
        <v>0</v>
      </c>
      <c r="AB1302" s="1">
        <v>0</v>
      </c>
      <c r="AC1302" s="1">
        <v>0</v>
      </c>
      <c r="AD1302" s="1">
        <v>1</v>
      </c>
      <c r="AE1302" s="1">
        <v>0</v>
      </c>
      <c r="AF1302" s="1">
        <v>0</v>
      </c>
      <c r="AG1302" s="1">
        <v>0</v>
      </c>
      <c r="AH1302" s="1">
        <v>0</v>
      </c>
      <c r="AI1302" s="1">
        <v>1</v>
      </c>
      <c r="AJ1302" s="1">
        <v>0</v>
      </c>
      <c r="AK1302" s="1">
        <v>309</v>
      </c>
      <c r="AL1302" s="1">
        <v>221</v>
      </c>
      <c r="AM1302" s="1">
        <v>0</v>
      </c>
    </row>
    <row r="1303" spans="1:39" x14ac:dyDescent="0.25">
      <c r="A1303" s="4" t="s">
        <v>1301</v>
      </c>
      <c r="B1303" s="1">
        <v>0</v>
      </c>
      <c r="C1303" s="1">
        <v>1</v>
      </c>
      <c r="D1303" s="1">
        <v>36</v>
      </c>
      <c r="E1303" s="1">
        <v>491</v>
      </c>
      <c r="F1303" s="1">
        <v>48</v>
      </c>
      <c r="G1303" s="1">
        <v>231</v>
      </c>
      <c r="H1303" s="1">
        <v>112</v>
      </c>
      <c r="I1303" s="1">
        <v>105</v>
      </c>
      <c r="J1303" s="1">
        <v>134</v>
      </c>
      <c r="K1303" s="1">
        <v>2</v>
      </c>
      <c r="L1303" s="1">
        <v>5</v>
      </c>
      <c r="M1303" s="1">
        <v>7</v>
      </c>
      <c r="N1303" s="1">
        <v>12</v>
      </c>
      <c r="O1303" s="1">
        <v>1</v>
      </c>
      <c r="P1303" s="1">
        <v>0</v>
      </c>
      <c r="Q1303" s="1">
        <v>0</v>
      </c>
      <c r="R1303" s="1">
        <v>1</v>
      </c>
      <c r="S1303" s="1">
        <v>0</v>
      </c>
      <c r="T1303" s="1">
        <v>0</v>
      </c>
      <c r="U1303" s="1">
        <v>0</v>
      </c>
      <c r="V1303" s="1">
        <v>3</v>
      </c>
      <c r="W1303" s="1">
        <v>11</v>
      </c>
      <c r="X1303" s="1">
        <v>0</v>
      </c>
      <c r="Y1303" s="3">
        <v>52</v>
      </c>
      <c r="Z1303" s="1">
        <v>2332</v>
      </c>
      <c r="AA1303" s="1">
        <v>0</v>
      </c>
      <c r="AB1303" s="1">
        <v>0</v>
      </c>
      <c r="AC1303" s="1">
        <v>0</v>
      </c>
      <c r="AD1303" s="1">
        <v>1</v>
      </c>
      <c r="AE1303" s="1">
        <v>0</v>
      </c>
      <c r="AF1303" s="1">
        <v>0</v>
      </c>
      <c r="AG1303" s="1">
        <v>0</v>
      </c>
      <c r="AH1303" s="1">
        <v>1</v>
      </c>
      <c r="AI1303" s="1">
        <v>0</v>
      </c>
      <c r="AJ1303" s="1">
        <v>0</v>
      </c>
      <c r="AK1303" s="1">
        <v>987</v>
      </c>
      <c r="AL1303" s="1">
        <v>853</v>
      </c>
      <c r="AM1303" s="1">
        <v>1</v>
      </c>
    </row>
    <row r="1304" spans="1:39" x14ac:dyDescent="0.25">
      <c r="A1304" s="4" t="s">
        <v>1302</v>
      </c>
      <c r="B1304" s="1">
        <v>2</v>
      </c>
      <c r="C1304" s="1">
        <v>0</v>
      </c>
      <c r="D1304" s="1">
        <v>28</v>
      </c>
      <c r="E1304" s="1">
        <v>173</v>
      </c>
      <c r="F1304" s="1">
        <v>8</v>
      </c>
      <c r="G1304" s="1">
        <v>107</v>
      </c>
      <c r="H1304" s="1">
        <v>7</v>
      </c>
      <c r="I1304" s="1">
        <v>2</v>
      </c>
      <c r="J1304" s="1">
        <v>176</v>
      </c>
      <c r="K1304" s="1">
        <v>4</v>
      </c>
      <c r="L1304" s="1">
        <v>7</v>
      </c>
      <c r="M1304" s="1">
        <v>2</v>
      </c>
      <c r="N1304" s="1">
        <v>3</v>
      </c>
      <c r="O1304" s="1">
        <v>9</v>
      </c>
      <c r="P1304" s="1">
        <v>1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  <c r="V1304" s="1">
        <v>3</v>
      </c>
      <c r="W1304" s="1">
        <v>11</v>
      </c>
      <c r="X1304" s="1">
        <v>1</v>
      </c>
      <c r="Y1304" s="3">
        <v>43</v>
      </c>
      <c r="Z1304" s="1">
        <v>2823</v>
      </c>
      <c r="AA1304" s="1">
        <v>0</v>
      </c>
      <c r="AB1304" s="1">
        <v>0</v>
      </c>
      <c r="AC1304" s="1">
        <v>1</v>
      </c>
      <c r="AD1304" s="1">
        <v>0</v>
      </c>
      <c r="AE1304" s="1">
        <v>0</v>
      </c>
      <c r="AF1304" s="1">
        <v>0</v>
      </c>
      <c r="AG1304" s="1">
        <v>0</v>
      </c>
      <c r="AH1304" s="1">
        <v>1</v>
      </c>
      <c r="AI1304" s="1">
        <v>0</v>
      </c>
      <c r="AJ1304" s="1">
        <v>0</v>
      </c>
      <c r="AK1304" s="1">
        <v>297</v>
      </c>
      <c r="AL1304" s="1">
        <v>121</v>
      </c>
      <c r="AM1304" s="1">
        <v>1</v>
      </c>
    </row>
    <row r="1305" spans="1:39" x14ac:dyDescent="0.25">
      <c r="A1305" s="4" t="s">
        <v>1303</v>
      </c>
      <c r="B1305" s="1">
        <v>1</v>
      </c>
      <c r="C1305" s="1">
        <v>0</v>
      </c>
      <c r="D1305" s="1">
        <v>2</v>
      </c>
      <c r="E1305" s="1">
        <v>7</v>
      </c>
      <c r="F1305" s="1">
        <v>10</v>
      </c>
      <c r="G1305" s="1">
        <v>13</v>
      </c>
      <c r="H1305" s="1">
        <v>16</v>
      </c>
      <c r="I1305" s="1">
        <v>0</v>
      </c>
      <c r="J1305" s="1">
        <v>4</v>
      </c>
      <c r="K1305" s="1">
        <v>2</v>
      </c>
      <c r="L1305" s="1">
        <v>3</v>
      </c>
      <c r="M1305" s="1">
        <v>0</v>
      </c>
      <c r="N1305" s="1">
        <v>3</v>
      </c>
      <c r="O1305" s="1">
        <v>8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3</v>
      </c>
      <c r="W1305" s="1">
        <v>11</v>
      </c>
      <c r="X1305" s="1">
        <v>0</v>
      </c>
      <c r="Y1305" s="3">
        <v>46</v>
      </c>
      <c r="Z1305" s="1">
        <v>2251</v>
      </c>
      <c r="AA1305" s="1">
        <v>0</v>
      </c>
      <c r="AB1305" s="1">
        <v>1</v>
      </c>
      <c r="AC1305" s="1">
        <v>0</v>
      </c>
      <c r="AD1305" s="1">
        <v>0</v>
      </c>
      <c r="AE1305" s="1">
        <v>0</v>
      </c>
      <c r="AF1305" s="1">
        <v>0</v>
      </c>
      <c r="AG1305" s="1">
        <v>1</v>
      </c>
      <c r="AH1305" s="1">
        <v>0</v>
      </c>
      <c r="AI1305" s="1">
        <v>0</v>
      </c>
      <c r="AJ1305" s="1">
        <v>0</v>
      </c>
      <c r="AK1305" s="1">
        <v>46</v>
      </c>
      <c r="AL1305" s="1">
        <v>42</v>
      </c>
      <c r="AM1305" s="1">
        <v>0</v>
      </c>
    </row>
    <row r="1306" spans="1:39" x14ac:dyDescent="0.25">
      <c r="A1306" s="4" t="s">
        <v>1304</v>
      </c>
      <c r="B1306" s="1">
        <v>0</v>
      </c>
      <c r="C1306" s="1">
        <v>1</v>
      </c>
      <c r="D1306" s="1">
        <v>17</v>
      </c>
      <c r="E1306" s="1">
        <v>1205</v>
      </c>
      <c r="F1306" s="1">
        <v>0</v>
      </c>
      <c r="G1306" s="1">
        <v>235</v>
      </c>
      <c r="H1306" s="1">
        <v>19</v>
      </c>
      <c r="I1306" s="1">
        <v>14</v>
      </c>
      <c r="J1306" s="1">
        <v>205</v>
      </c>
      <c r="K1306" s="1">
        <v>6</v>
      </c>
      <c r="L1306" s="1">
        <v>6</v>
      </c>
      <c r="M1306" s="1">
        <v>3</v>
      </c>
      <c r="N1306" s="1">
        <v>13</v>
      </c>
      <c r="O1306" s="1">
        <v>7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3</v>
      </c>
      <c r="W1306" s="1">
        <v>11</v>
      </c>
      <c r="X1306" s="1">
        <v>0</v>
      </c>
      <c r="Y1306" s="3">
        <v>58</v>
      </c>
      <c r="Z1306" s="1">
        <v>2659</v>
      </c>
      <c r="AA1306" s="1">
        <v>0</v>
      </c>
      <c r="AB1306" s="1">
        <v>1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1</v>
      </c>
      <c r="AJ1306" s="1">
        <v>0</v>
      </c>
      <c r="AK1306" s="1">
        <v>1473</v>
      </c>
      <c r="AL1306" s="1">
        <v>1268</v>
      </c>
      <c r="AM1306" s="1">
        <v>0</v>
      </c>
    </row>
    <row r="1307" spans="1:39" x14ac:dyDescent="0.25">
      <c r="A1307" s="4" t="s">
        <v>1305</v>
      </c>
      <c r="B1307" s="1">
        <v>0</v>
      </c>
      <c r="C1307" s="1">
        <v>0</v>
      </c>
      <c r="D1307" s="1">
        <v>86</v>
      </c>
      <c r="E1307" s="1">
        <v>10</v>
      </c>
      <c r="F1307" s="1">
        <v>7</v>
      </c>
      <c r="G1307" s="1">
        <v>25</v>
      </c>
      <c r="H1307" s="1">
        <v>6</v>
      </c>
      <c r="I1307" s="1">
        <v>3</v>
      </c>
      <c r="J1307" s="1">
        <v>7</v>
      </c>
      <c r="K1307" s="1">
        <v>1</v>
      </c>
      <c r="L1307" s="1">
        <v>3</v>
      </c>
      <c r="M1307" s="1">
        <v>0</v>
      </c>
      <c r="N1307" s="1">
        <v>3</v>
      </c>
      <c r="O1307" s="1">
        <v>7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3</v>
      </c>
      <c r="W1307" s="1">
        <v>11</v>
      </c>
      <c r="X1307" s="1">
        <v>0</v>
      </c>
      <c r="Y1307" s="3">
        <v>38</v>
      </c>
      <c r="Z1307" s="1">
        <v>2231</v>
      </c>
      <c r="AA1307" s="1">
        <v>0</v>
      </c>
      <c r="AB1307" s="1">
        <v>1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1</v>
      </c>
      <c r="AI1307" s="1">
        <v>0</v>
      </c>
      <c r="AJ1307" s="1">
        <v>0</v>
      </c>
      <c r="AK1307" s="1">
        <v>51</v>
      </c>
      <c r="AL1307" s="1">
        <v>44</v>
      </c>
      <c r="AM1307" s="1">
        <v>0</v>
      </c>
    </row>
    <row r="1308" spans="1:39" x14ac:dyDescent="0.25">
      <c r="A1308" s="4" t="s">
        <v>1306</v>
      </c>
      <c r="B1308" s="1">
        <v>1</v>
      </c>
      <c r="C1308" s="1">
        <v>0</v>
      </c>
      <c r="D1308" s="1">
        <v>54</v>
      </c>
      <c r="E1308" s="1">
        <v>97</v>
      </c>
      <c r="F1308" s="1">
        <v>4</v>
      </c>
      <c r="G1308" s="1">
        <v>44</v>
      </c>
      <c r="H1308" s="1">
        <v>6</v>
      </c>
      <c r="I1308" s="1">
        <v>1</v>
      </c>
      <c r="J1308" s="1">
        <v>18</v>
      </c>
      <c r="K1308" s="1">
        <v>1</v>
      </c>
      <c r="L1308" s="1">
        <v>3</v>
      </c>
      <c r="M1308" s="1">
        <v>1</v>
      </c>
      <c r="N1308" s="1">
        <v>4</v>
      </c>
      <c r="O1308" s="1">
        <v>5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3</v>
      </c>
      <c r="W1308" s="1">
        <v>11</v>
      </c>
      <c r="X1308" s="1">
        <v>0</v>
      </c>
      <c r="Y1308" s="3">
        <v>45</v>
      </c>
      <c r="Z1308" s="1">
        <v>2436</v>
      </c>
      <c r="AA1308" s="1">
        <v>0</v>
      </c>
      <c r="AB1308" s="1">
        <v>1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1</v>
      </c>
      <c r="AK1308" s="1">
        <v>152</v>
      </c>
      <c r="AL1308" s="1">
        <v>134</v>
      </c>
      <c r="AM1308" s="1">
        <v>0</v>
      </c>
    </row>
    <row r="1309" spans="1:39" x14ac:dyDescent="0.25">
      <c r="A1309" s="4" t="s">
        <v>1307</v>
      </c>
      <c r="B1309" s="1">
        <v>0</v>
      </c>
      <c r="C1309" s="1">
        <v>0</v>
      </c>
      <c r="D1309" s="1">
        <v>2</v>
      </c>
      <c r="E1309" s="1">
        <v>67</v>
      </c>
      <c r="F1309" s="1">
        <v>11</v>
      </c>
      <c r="G1309" s="1">
        <v>26</v>
      </c>
      <c r="H1309" s="1">
        <v>4</v>
      </c>
      <c r="I1309" s="1">
        <v>3</v>
      </c>
      <c r="J1309" s="1">
        <v>262</v>
      </c>
      <c r="K1309" s="1">
        <v>0</v>
      </c>
      <c r="L1309" s="1">
        <v>1</v>
      </c>
      <c r="M1309" s="1">
        <v>0</v>
      </c>
      <c r="N1309" s="1">
        <v>1</v>
      </c>
      <c r="O1309" s="1">
        <v>17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3</v>
      </c>
      <c r="W1309" s="1">
        <v>11</v>
      </c>
      <c r="X1309" s="1">
        <v>0</v>
      </c>
      <c r="Y1309" s="3">
        <v>38</v>
      </c>
      <c r="Z1309" s="1">
        <v>2358</v>
      </c>
      <c r="AA1309" s="1">
        <v>0</v>
      </c>
      <c r="AB1309" s="1">
        <v>0</v>
      </c>
      <c r="AC1309" s="1">
        <v>1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1</v>
      </c>
      <c r="AJ1309" s="1">
        <v>0</v>
      </c>
      <c r="AK1309" s="1">
        <v>111</v>
      </c>
      <c r="AL1309" s="1">
        <v>-151</v>
      </c>
      <c r="AM1309" s="1">
        <v>0</v>
      </c>
    </row>
    <row r="1310" spans="1:39" x14ac:dyDescent="0.25">
      <c r="A1310" s="4" t="s">
        <v>1308</v>
      </c>
      <c r="B1310" s="1">
        <v>0</v>
      </c>
      <c r="C1310" s="1">
        <v>0</v>
      </c>
      <c r="D1310" s="1">
        <v>3</v>
      </c>
      <c r="E1310" s="1">
        <v>345</v>
      </c>
      <c r="F1310" s="1">
        <v>53</v>
      </c>
      <c r="G1310" s="1">
        <v>528</v>
      </c>
      <c r="H1310" s="1">
        <v>98</v>
      </c>
      <c r="I1310" s="1">
        <v>75</v>
      </c>
      <c r="J1310" s="1">
        <v>97</v>
      </c>
      <c r="K1310" s="1">
        <v>1</v>
      </c>
      <c r="L1310" s="1">
        <v>8</v>
      </c>
      <c r="M1310" s="1">
        <v>3</v>
      </c>
      <c r="N1310" s="1">
        <v>5</v>
      </c>
      <c r="O1310" s="1">
        <v>4</v>
      </c>
      <c r="P1310" s="1">
        <v>1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3</v>
      </c>
      <c r="W1310" s="1">
        <v>11</v>
      </c>
      <c r="X1310" s="1">
        <v>1</v>
      </c>
      <c r="Y1310" s="3">
        <v>75</v>
      </c>
      <c r="Z1310" s="1">
        <v>2383</v>
      </c>
      <c r="AA1310" s="1">
        <v>0</v>
      </c>
      <c r="AB1310" s="1">
        <v>0</v>
      </c>
      <c r="AC1310" s="1">
        <v>0</v>
      </c>
      <c r="AD1310" s="1">
        <v>1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1</v>
      </c>
      <c r="AK1310" s="1">
        <v>1099</v>
      </c>
      <c r="AL1310" s="1">
        <v>1002</v>
      </c>
      <c r="AM1310" s="1">
        <v>1</v>
      </c>
    </row>
    <row r="1311" spans="1:39" x14ac:dyDescent="0.25">
      <c r="A1311" s="4" t="s">
        <v>1309</v>
      </c>
      <c r="B1311" s="1">
        <v>1</v>
      </c>
      <c r="C1311" s="1">
        <v>0</v>
      </c>
      <c r="D1311" s="1">
        <v>84</v>
      </c>
      <c r="E1311" s="1">
        <v>6</v>
      </c>
      <c r="F1311" s="1">
        <v>5</v>
      </c>
      <c r="G1311" s="1">
        <v>17</v>
      </c>
      <c r="H1311" s="1">
        <v>3</v>
      </c>
      <c r="I1311" s="1">
        <v>24</v>
      </c>
      <c r="J1311" s="1">
        <v>46</v>
      </c>
      <c r="K1311" s="1">
        <v>2</v>
      </c>
      <c r="L1311" s="1">
        <v>2</v>
      </c>
      <c r="M1311" s="1">
        <v>2</v>
      </c>
      <c r="N1311" s="1">
        <v>2</v>
      </c>
      <c r="O1311" s="1">
        <v>7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3</v>
      </c>
      <c r="W1311" s="1">
        <v>11</v>
      </c>
      <c r="X1311" s="1">
        <v>0</v>
      </c>
      <c r="Y1311" s="3">
        <v>41</v>
      </c>
      <c r="Z1311" s="1">
        <v>2273</v>
      </c>
      <c r="AA1311" s="1">
        <v>0</v>
      </c>
      <c r="AB1311" s="1">
        <v>1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1</v>
      </c>
      <c r="AI1311" s="1">
        <v>0</v>
      </c>
      <c r="AJ1311" s="1">
        <v>0</v>
      </c>
      <c r="AK1311" s="1">
        <v>55</v>
      </c>
      <c r="AL1311" s="1">
        <v>9</v>
      </c>
      <c r="AM1311" s="1">
        <v>0</v>
      </c>
    </row>
    <row r="1312" spans="1:39" x14ac:dyDescent="0.25">
      <c r="A1312" s="4" t="s">
        <v>1310</v>
      </c>
      <c r="B1312" s="1">
        <v>1</v>
      </c>
      <c r="C1312" s="1">
        <v>1</v>
      </c>
      <c r="D1312" s="1">
        <v>8</v>
      </c>
      <c r="E1312" s="1">
        <v>73</v>
      </c>
      <c r="F1312" s="1">
        <v>57</v>
      </c>
      <c r="G1312" s="1">
        <v>100</v>
      </c>
      <c r="H1312" s="1">
        <v>71</v>
      </c>
      <c r="I1312" s="1">
        <v>15</v>
      </c>
      <c r="J1312" s="1">
        <v>0</v>
      </c>
      <c r="K1312" s="1">
        <v>5</v>
      </c>
      <c r="L1312" s="1">
        <v>6</v>
      </c>
      <c r="M1312" s="1">
        <v>1</v>
      </c>
      <c r="N1312" s="1">
        <v>5</v>
      </c>
      <c r="O1312" s="1">
        <v>9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3</v>
      </c>
      <c r="W1312" s="1">
        <v>11</v>
      </c>
      <c r="X1312" s="1">
        <v>1</v>
      </c>
      <c r="Y1312" s="3">
        <v>51</v>
      </c>
      <c r="Z1312" s="1">
        <v>2723</v>
      </c>
      <c r="AA1312" s="1">
        <v>0</v>
      </c>
      <c r="AB1312" s="1">
        <v>1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0</v>
      </c>
      <c r="AJ1312" s="1">
        <v>0</v>
      </c>
      <c r="AK1312" s="1">
        <v>316</v>
      </c>
      <c r="AL1312" s="1">
        <v>316</v>
      </c>
      <c r="AM1312" s="1">
        <v>0</v>
      </c>
    </row>
    <row r="1313" spans="1:39" x14ac:dyDescent="0.25">
      <c r="A1313" s="4" t="s">
        <v>1311</v>
      </c>
      <c r="B1313" s="1">
        <v>0</v>
      </c>
      <c r="C1313" s="1">
        <v>1</v>
      </c>
      <c r="D1313" s="1">
        <v>4</v>
      </c>
      <c r="E1313" s="1">
        <v>711</v>
      </c>
      <c r="F1313" s="1">
        <v>36</v>
      </c>
      <c r="G1313" s="1">
        <v>217</v>
      </c>
      <c r="H1313" s="1">
        <v>172</v>
      </c>
      <c r="I1313" s="1">
        <v>96</v>
      </c>
      <c r="J1313" s="1">
        <v>168</v>
      </c>
      <c r="K1313" s="1">
        <v>3</v>
      </c>
      <c r="L1313" s="1">
        <v>7</v>
      </c>
      <c r="M1313" s="1">
        <v>4</v>
      </c>
      <c r="N1313" s="1">
        <v>7</v>
      </c>
      <c r="O1313" s="1">
        <v>4</v>
      </c>
      <c r="P1313" s="1">
        <v>0</v>
      </c>
      <c r="Q1313" s="1">
        <v>1</v>
      </c>
      <c r="R1313" s="1">
        <v>0</v>
      </c>
      <c r="S1313" s="1">
        <v>1</v>
      </c>
      <c r="T1313" s="1">
        <v>0</v>
      </c>
      <c r="U1313" s="1">
        <v>0</v>
      </c>
      <c r="V1313" s="1">
        <v>3</v>
      </c>
      <c r="W1313" s="1">
        <v>11</v>
      </c>
      <c r="X1313" s="1">
        <v>0</v>
      </c>
      <c r="Y1313" s="3">
        <v>58</v>
      </c>
      <c r="Z1313" s="1">
        <v>2443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1</v>
      </c>
      <c r="AI1313" s="1">
        <v>0</v>
      </c>
      <c r="AJ1313" s="1">
        <v>0</v>
      </c>
      <c r="AK1313" s="1">
        <v>1232</v>
      </c>
      <c r="AL1313" s="1">
        <v>1064</v>
      </c>
      <c r="AM1313" s="1">
        <v>2</v>
      </c>
    </row>
    <row r="1314" spans="1:39" x14ac:dyDescent="0.25">
      <c r="A1314" s="4" t="s">
        <v>1312</v>
      </c>
      <c r="B1314" s="1">
        <v>0</v>
      </c>
      <c r="C1314" s="1">
        <v>0</v>
      </c>
      <c r="D1314" s="1">
        <v>57</v>
      </c>
      <c r="E1314" s="1">
        <v>774</v>
      </c>
      <c r="F1314" s="1">
        <v>70</v>
      </c>
      <c r="G1314" s="1">
        <v>118</v>
      </c>
      <c r="H1314" s="1">
        <v>182</v>
      </c>
      <c r="I1314" s="1">
        <v>187</v>
      </c>
      <c r="J1314" s="1">
        <v>93</v>
      </c>
      <c r="K1314" s="1">
        <v>1</v>
      </c>
      <c r="L1314" s="1">
        <v>4</v>
      </c>
      <c r="M1314" s="1">
        <v>9</v>
      </c>
      <c r="N1314" s="1">
        <v>13</v>
      </c>
      <c r="O1314" s="1">
        <v>1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3</v>
      </c>
      <c r="W1314" s="1">
        <v>11</v>
      </c>
      <c r="X1314" s="1">
        <v>0</v>
      </c>
      <c r="Y1314" s="3">
        <v>72</v>
      </c>
      <c r="Z1314" s="1">
        <v>2494</v>
      </c>
      <c r="AA1314" s="1">
        <v>0</v>
      </c>
      <c r="AB1314" s="1">
        <v>0</v>
      </c>
      <c r="AC1314" s="1">
        <v>1</v>
      </c>
      <c r="AD1314" s="1">
        <v>0</v>
      </c>
      <c r="AE1314" s="1">
        <v>0</v>
      </c>
      <c r="AF1314" s="1">
        <v>0</v>
      </c>
      <c r="AG1314" s="1">
        <v>0</v>
      </c>
      <c r="AH1314" s="1">
        <v>1</v>
      </c>
      <c r="AI1314" s="1">
        <v>0</v>
      </c>
      <c r="AJ1314" s="1">
        <v>0</v>
      </c>
      <c r="AK1314" s="1">
        <v>1331</v>
      </c>
      <c r="AL1314" s="1">
        <v>1238</v>
      </c>
      <c r="AM1314" s="1">
        <v>0</v>
      </c>
    </row>
    <row r="1315" spans="1:39" x14ac:dyDescent="0.25">
      <c r="A1315" s="4" t="s">
        <v>1313</v>
      </c>
      <c r="B1315" s="1">
        <v>1</v>
      </c>
      <c r="C1315" s="1">
        <v>0</v>
      </c>
      <c r="D1315" s="1">
        <v>24</v>
      </c>
      <c r="E1315" s="1">
        <v>163</v>
      </c>
      <c r="F1315" s="1">
        <v>0</v>
      </c>
      <c r="G1315" s="1">
        <v>480</v>
      </c>
      <c r="H1315" s="1">
        <v>0</v>
      </c>
      <c r="I1315" s="1">
        <v>126</v>
      </c>
      <c r="J1315" s="1">
        <v>75</v>
      </c>
      <c r="K1315" s="1">
        <v>1</v>
      </c>
      <c r="L1315" s="1">
        <v>6</v>
      </c>
      <c r="M1315" s="1">
        <v>5</v>
      </c>
      <c r="N1315" s="1">
        <v>8</v>
      </c>
      <c r="O1315" s="1">
        <v>9</v>
      </c>
      <c r="P1315" s="1">
        <v>0</v>
      </c>
      <c r="Q1315" s="1">
        <v>1</v>
      </c>
      <c r="R1315" s="1">
        <v>1</v>
      </c>
      <c r="S1315" s="1">
        <v>1</v>
      </c>
      <c r="T1315" s="1">
        <v>0</v>
      </c>
      <c r="U1315" s="1">
        <v>0</v>
      </c>
      <c r="V1315" s="1">
        <v>3</v>
      </c>
      <c r="W1315" s="1">
        <v>11</v>
      </c>
      <c r="X1315" s="1">
        <v>1</v>
      </c>
      <c r="Y1315" s="3">
        <v>42</v>
      </c>
      <c r="Z1315" s="1">
        <v>2839</v>
      </c>
      <c r="AA1315" s="1">
        <v>0</v>
      </c>
      <c r="AB1315" s="1">
        <v>1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1</v>
      </c>
      <c r="AJ1315" s="1">
        <v>0</v>
      </c>
      <c r="AK1315" s="1">
        <v>769</v>
      </c>
      <c r="AL1315" s="1">
        <v>694</v>
      </c>
      <c r="AM1315" s="1">
        <v>3</v>
      </c>
    </row>
    <row r="1316" spans="1:39" x14ac:dyDescent="0.25">
      <c r="A1316" s="4" t="s">
        <v>1314</v>
      </c>
      <c r="B1316" s="1">
        <v>0</v>
      </c>
      <c r="C1316" s="1">
        <v>1</v>
      </c>
      <c r="D1316" s="1">
        <v>51</v>
      </c>
      <c r="E1316" s="1">
        <v>82</v>
      </c>
      <c r="F1316" s="1">
        <v>33</v>
      </c>
      <c r="G1316" s="1">
        <v>54</v>
      </c>
      <c r="H1316" s="1">
        <v>71</v>
      </c>
      <c r="I1316" s="1">
        <v>30</v>
      </c>
      <c r="J1316" s="1">
        <v>41</v>
      </c>
      <c r="K1316" s="1">
        <v>2</v>
      </c>
      <c r="L1316" s="1">
        <v>5</v>
      </c>
      <c r="M1316" s="1">
        <v>2</v>
      </c>
      <c r="N1316" s="1">
        <v>4</v>
      </c>
      <c r="O1316" s="1">
        <v>5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3</v>
      </c>
      <c r="W1316" s="1">
        <v>11</v>
      </c>
      <c r="X1316" s="1">
        <v>0</v>
      </c>
      <c r="Y1316" s="3">
        <v>45</v>
      </c>
      <c r="Z1316" s="1">
        <v>2444</v>
      </c>
      <c r="AA1316" s="1">
        <v>0</v>
      </c>
      <c r="AB1316" s="1">
        <v>1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1</v>
      </c>
      <c r="AI1316" s="1">
        <v>0</v>
      </c>
      <c r="AJ1316" s="1">
        <v>0</v>
      </c>
      <c r="AK1316" s="1">
        <v>270</v>
      </c>
      <c r="AL1316" s="1">
        <v>229</v>
      </c>
      <c r="AM1316" s="1">
        <v>0</v>
      </c>
    </row>
    <row r="1317" spans="1:39" x14ac:dyDescent="0.25">
      <c r="A1317" s="4" t="s">
        <v>1315</v>
      </c>
      <c r="B1317" s="1">
        <v>0</v>
      </c>
      <c r="C1317" s="1">
        <v>0</v>
      </c>
      <c r="D1317" s="1">
        <v>29</v>
      </c>
      <c r="E1317" s="1">
        <v>358</v>
      </c>
      <c r="F1317" s="1">
        <v>108</v>
      </c>
      <c r="G1317" s="1">
        <v>413</v>
      </c>
      <c r="H1317" s="1">
        <v>141</v>
      </c>
      <c r="I1317" s="1">
        <v>97</v>
      </c>
      <c r="J1317" s="1">
        <v>32</v>
      </c>
      <c r="K1317" s="1">
        <v>1</v>
      </c>
      <c r="L1317" s="1">
        <v>2</v>
      </c>
      <c r="M1317" s="1">
        <v>8</v>
      </c>
      <c r="N1317" s="1">
        <v>6</v>
      </c>
      <c r="O1317" s="1">
        <v>1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3</v>
      </c>
      <c r="W1317" s="1">
        <v>11</v>
      </c>
      <c r="X1317" s="1">
        <v>0</v>
      </c>
      <c r="Y1317" s="3">
        <v>38</v>
      </c>
      <c r="Z1317" s="1">
        <v>2576</v>
      </c>
      <c r="AA1317" s="1">
        <v>0</v>
      </c>
      <c r="AB1317" s="1">
        <v>0</v>
      </c>
      <c r="AC1317" s="1">
        <v>0</v>
      </c>
      <c r="AD1317" s="1">
        <v>1</v>
      </c>
      <c r="AE1317" s="1">
        <v>0</v>
      </c>
      <c r="AF1317" s="1">
        <v>0</v>
      </c>
      <c r="AG1317" s="1">
        <v>0</v>
      </c>
      <c r="AH1317" s="1">
        <v>1</v>
      </c>
      <c r="AI1317" s="1">
        <v>0</v>
      </c>
      <c r="AJ1317" s="1">
        <v>0</v>
      </c>
      <c r="AK1317" s="1">
        <v>1117</v>
      </c>
      <c r="AL1317" s="1">
        <v>1085</v>
      </c>
      <c r="AM1317" s="1">
        <v>0</v>
      </c>
    </row>
    <row r="1318" spans="1:39" x14ac:dyDescent="0.25">
      <c r="A1318" s="4" t="s">
        <v>1316</v>
      </c>
      <c r="B1318" s="1">
        <v>0</v>
      </c>
      <c r="C1318" s="1">
        <v>0</v>
      </c>
      <c r="D1318" s="1">
        <v>13</v>
      </c>
      <c r="E1318" s="1">
        <v>66</v>
      </c>
      <c r="F1318" s="1">
        <v>2</v>
      </c>
      <c r="G1318" s="1">
        <v>40</v>
      </c>
      <c r="H1318" s="1">
        <v>4</v>
      </c>
      <c r="I1318" s="1">
        <v>3</v>
      </c>
      <c r="J1318" s="1">
        <v>14</v>
      </c>
      <c r="K1318" s="1">
        <v>1</v>
      </c>
      <c r="L1318" s="1">
        <v>3</v>
      </c>
      <c r="M1318" s="1">
        <v>1</v>
      </c>
      <c r="N1318" s="1">
        <v>3</v>
      </c>
      <c r="O1318" s="1">
        <v>6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3</v>
      </c>
      <c r="W1318" s="1">
        <v>11</v>
      </c>
      <c r="X1318" s="1">
        <v>0</v>
      </c>
      <c r="Y1318" s="3">
        <v>37</v>
      </c>
      <c r="Z1318" s="1">
        <v>2229</v>
      </c>
      <c r="AA1318" s="1">
        <v>0</v>
      </c>
      <c r="AB1318" s="1">
        <v>1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1</v>
      </c>
      <c r="AJ1318" s="1">
        <v>0</v>
      </c>
      <c r="AK1318" s="1">
        <v>115</v>
      </c>
      <c r="AL1318" s="1">
        <v>101</v>
      </c>
      <c r="AM1318" s="1">
        <v>0</v>
      </c>
    </row>
    <row r="1319" spans="1:39" x14ac:dyDescent="0.25">
      <c r="A1319" s="4" t="s">
        <v>870</v>
      </c>
      <c r="B1319" s="1">
        <v>0</v>
      </c>
      <c r="C1319" s="1">
        <v>1</v>
      </c>
      <c r="D1319" s="1">
        <v>23</v>
      </c>
      <c r="E1319" s="1">
        <v>13</v>
      </c>
      <c r="F1319" s="1">
        <v>6</v>
      </c>
      <c r="G1319" s="1">
        <v>7</v>
      </c>
      <c r="H1319" s="1">
        <v>0</v>
      </c>
      <c r="I1319" s="1">
        <v>3</v>
      </c>
      <c r="J1319" s="1">
        <v>3</v>
      </c>
      <c r="K1319" s="1">
        <v>1</v>
      </c>
      <c r="L1319" s="1">
        <v>1</v>
      </c>
      <c r="M1319" s="1">
        <v>0</v>
      </c>
      <c r="N1319" s="1">
        <v>3</v>
      </c>
      <c r="O1319" s="1">
        <v>6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3</v>
      </c>
      <c r="W1319" s="1">
        <v>11</v>
      </c>
      <c r="X1319" s="1">
        <v>0</v>
      </c>
      <c r="Y1319" s="3">
        <v>68</v>
      </c>
      <c r="Z1319" s="1">
        <v>2415</v>
      </c>
      <c r="AA1319" s="1">
        <v>0</v>
      </c>
      <c r="AB1319" s="1">
        <v>0</v>
      </c>
      <c r="AC1319" s="1">
        <v>0</v>
      </c>
      <c r="AD1319" s="1">
        <v>0</v>
      </c>
      <c r="AE1319" s="1">
        <v>1</v>
      </c>
      <c r="AF1319" s="1">
        <v>0</v>
      </c>
      <c r="AG1319" s="1">
        <v>0</v>
      </c>
      <c r="AH1319" s="1">
        <v>1</v>
      </c>
      <c r="AI1319" s="1">
        <v>0</v>
      </c>
      <c r="AJ1319" s="1">
        <v>0</v>
      </c>
      <c r="AK1319" s="1">
        <v>29</v>
      </c>
      <c r="AL1319" s="1">
        <v>26</v>
      </c>
      <c r="AM1319" s="1">
        <v>0</v>
      </c>
    </row>
    <row r="1320" spans="1:39" x14ac:dyDescent="0.25">
      <c r="A1320" s="4" t="s">
        <v>1317</v>
      </c>
      <c r="B1320" s="1">
        <v>1</v>
      </c>
      <c r="C1320" s="1">
        <v>0</v>
      </c>
      <c r="D1320" s="1">
        <v>36</v>
      </c>
      <c r="E1320" s="1">
        <v>139</v>
      </c>
      <c r="F1320" s="1">
        <v>13</v>
      </c>
      <c r="G1320" s="1">
        <v>78</v>
      </c>
      <c r="H1320" s="1">
        <v>20</v>
      </c>
      <c r="I1320" s="1">
        <v>13</v>
      </c>
      <c r="J1320" s="1">
        <v>36</v>
      </c>
      <c r="K1320" s="1">
        <v>3</v>
      </c>
      <c r="L1320" s="1">
        <v>7</v>
      </c>
      <c r="M1320" s="1">
        <v>1</v>
      </c>
      <c r="N1320" s="1">
        <v>3</v>
      </c>
      <c r="O1320" s="1">
        <v>9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3</v>
      </c>
      <c r="W1320" s="1">
        <v>11</v>
      </c>
      <c r="X1320" s="1">
        <v>1</v>
      </c>
      <c r="Y1320" s="3">
        <v>38</v>
      </c>
      <c r="Z1320" s="1">
        <v>2849</v>
      </c>
      <c r="AA1320" s="1">
        <v>0</v>
      </c>
      <c r="AB1320" s="1">
        <v>0</v>
      </c>
      <c r="AC1320" s="1">
        <v>1</v>
      </c>
      <c r="AD1320" s="1">
        <v>0</v>
      </c>
      <c r="AE1320" s="1">
        <v>0</v>
      </c>
      <c r="AF1320" s="1">
        <v>0</v>
      </c>
      <c r="AG1320" s="1">
        <v>0</v>
      </c>
      <c r="AH1320" s="1">
        <v>1</v>
      </c>
      <c r="AI1320" s="1">
        <v>0</v>
      </c>
      <c r="AJ1320" s="1">
        <v>0</v>
      </c>
      <c r="AK1320" s="1">
        <v>263</v>
      </c>
      <c r="AL1320" s="1">
        <v>227</v>
      </c>
      <c r="AM1320" s="1">
        <v>0</v>
      </c>
    </row>
    <row r="1321" spans="1:39" x14ac:dyDescent="0.25">
      <c r="A1321" s="4" t="s">
        <v>1318</v>
      </c>
      <c r="B1321" s="1">
        <v>0</v>
      </c>
      <c r="C1321" s="1">
        <v>1</v>
      </c>
      <c r="D1321" s="1">
        <v>88</v>
      </c>
      <c r="E1321" s="1">
        <v>274</v>
      </c>
      <c r="F1321" s="1">
        <v>0</v>
      </c>
      <c r="G1321" s="1">
        <v>21</v>
      </c>
      <c r="H1321" s="1">
        <v>4</v>
      </c>
      <c r="I1321" s="1">
        <v>6</v>
      </c>
      <c r="J1321" s="1">
        <v>15</v>
      </c>
      <c r="K1321" s="1">
        <v>1</v>
      </c>
      <c r="L1321" s="1">
        <v>5</v>
      </c>
      <c r="M1321" s="1">
        <v>1</v>
      </c>
      <c r="N1321" s="1">
        <v>6</v>
      </c>
      <c r="O1321" s="1">
        <v>6</v>
      </c>
      <c r="P1321" s="1">
        <v>0</v>
      </c>
      <c r="Q1321" s="1">
        <v>1</v>
      </c>
      <c r="R1321" s="1">
        <v>0</v>
      </c>
      <c r="S1321" s="1">
        <v>0</v>
      </c>
      <c r="T1321" s="1">
        <v>0</v>
      </c>
      <c r="U1321" s="1">
        <v>0</v>
      </c>
      <c r="V1321" s="1">
        <v>3</v>
      </c>
      <c r="W1321" s="1">
        <v>11</v>
      </c>
      <c r="X1321" s="1">
        <v>0</v>
      </c>
      <c r="Y1321" s="3">
        <v>58</v>
      </c>
      <c r="Z1321" s="1">
        <v>2190</v>
      </c>
      <c r="AA1321" s="1">
        <v>0</v>
      </c>
      <c r="AB1321" s="1">
        <v>0</v>
      </c>
      <c r="AC1321" s="1">
        <v>0</v>
      </c>
      <c r="AD1321" s="1">
        <v>1</v>
      </c>
      <c r="AE1321" s="1">
        <v>0</v>
      </c>
      <c r="AF1321" s="1">
        <v>0</v>
      </c>
      <c r="AG1321" s="1">
        <v>0</v>
      </c>
      <c r="AH1321" s="1">
        <v>1</v>
      </c>
      <c r="AI1321" s="1">
        <v>0</v>
      </c>
      <c r="AJ1321" s="1">
        <v>0</v>
      </c>
      <c r="AK1321" s="1">
        <v>305</v>
      </c>
      <c r="AL1321" s="1">
        <v>290</v>
      </c>
      <c r="AM1321" s="1">
        <v>1</v>
      </c>
    </row>
    <row r="1322" spans="1:39" x14ac:dyDescent="0.25">
      <c r="A1322" s="4" t="s">
        <v>1319</v>
      </c>
      <c r="B1322" s="1">
        <v>0</v>
      </c>
      <c r="C1322" s="1">
        <v>1</v>
      </c>
      <c r="D1322" s="1">
        <v>2</v>
      </c>
      <c r="E1322" s="1">
        <v>262</v>
      </c>
      <c r="F1322" s="1">
        <v>6</v>
      </c>
      <c r="G1322" s="1">
        <v>61</v>
      </c>
      <c r="H1322" s="1">
        <v>0</v>
      </c>
      <c r="I1322" s="1">
        <v>10</v>
      </c>
      <c r="J1322" s="1">
        <v>102</v>
      </c>
      <c r="K1322" s="1">
        <v>3</v>
      </c>
      <c r="L1322" s="1">
        <v>5</v>
      </c>
      <c r="M1322" s="1">
        <v>2</v>
      </c>
      <c r="N1322" s="1">
        <v>6</v>
      </c>
      <c r="O1322" s="1">
        <v>5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3</v>
      </c>
      <c r="W1322" s="1">
        <v>11</v>
      </c>
      <c r="X1322" s="1">
        <v>0</v>
      </c>
      <c r="Y1322" s="3">
        <v>43</v>
      </c>
      <c r="Z1322" s="1">
        <v>2744</v>
      </c>
      <c r="AA1322" s="1">
        <v>0</v>
      </c>
      <c r="AB1322" s="1">
        <v>1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1</v>
      </c>
      <c r="AJ1322" s="1">
        <v>0</v>
      </c>
      <c r="AK1322" s="1">
        <v>339</v>
      </c>
      <c r="AL1322" s="1">
        <v>237</v>
      </c>
      <c r="AM1322" s="1">
        <v>0</v>
      </c>
    </row>
    <row r="1323" spans="1:39" x14ac:dyDescent="0.25">
      <c r="A1323" s="4" t="s">
        <v>1072</v>
      </c>
      <c r="B1323" s="1">
        <v>1</v>
      </c>
      <c r="C1323" s="1">
        <v>1</v>
      </c>
      <c r="D1323" s="1">
        <v>3</v>
      </c>
      <c r="E1323" s="1">
        <v>1099</v>
      </c>
      <c r="F1323" s="1">
        <v>0</v>
      </c>
      <c r="G1323" s="1">
        <v>45</v>
      </c>
      <c r="H1323" s="1">
        <v>0</v>
      </c>
      <c r="I1323" s="1">
        <v>0</v>
      </c>
      <c r="J1323" s="1">
        <v>34</v>
      </c>
      <c r="K1323" s="1">
        <v>11</v>
      </c>
      <c r="L1323" s="1">
        <v>3</v>
      </c>
      <c r="M1323" s="1">
        <v>4</v>
      </c>
      <c r="N1323" s="1">
        <v>10</v>
      </c>
      <c r="O1323" s="1">
        <v>8</v>
      </c>
      <c r="P1323" s="1">
        <v>0</v>
      </c>
      <c r="Q1323" s="1">
        <v>1</v>
      </c>
      <c r="R1323" s="1">
        <v>0</v>
      </c>
      <c r="S1323" s="1">
        <v>0</v>
      </c>
      <c r="T1323" s="1">
        <v>0</v>
      </c>
      <c r="U1323" s="1">
        <v>0</v>
      </c>
      <c r="V1323" s="1">
        <v>3</v>
      </c>
      <c r="W1323" s="1">
        <v>11</v>
      </c>
      <c r="X1323" s="1">
        <v>1</v>
      </c>
      <c r="Y1323" s="3">
        <v>71</v>
      </c>
      <c r="Z1323" s="1">
        <v>2795</v>
      </c>
      <c r="AA1323" s="1">
        <v>0</v>
      </c>
      <c r="AB1323" s="1">
        <v>1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1</v>
      </c>
      <c r="AJ1323" s="1">
        <v>0</v>
      </c>
      <c r="AK1323" s="1">
        <v>1144</v>
      </c>
      <c r="AL1323" s="1">
        <v>1110</v>
      </c>
      <c r="AM1323" s="1">
        <v>1</v>
      </c>
    </row>
    <row r="1324" spans="1:39" x14ac:dyDescent="0.25">
      <c r="A1324" s="4" t="s">
        <v>1320</v>
      </c>
      <c r="B1324" s="1">
        <v>0</v>
      </c>
      <c r="C1324" s="1">
        <v>0</v>
      </c>
      <c r="D1324" s="1">
        <v>15</v>
      </c>
      <c r="E1324" s="1">
        <v>32</v>
      </c>
      <c r="F1324" s="1">
        <v>0</v>
      </c>
      <c r="G1324" s="1">
        <v>8</v>
      </c>
      <c r="H1324" s="1">
        <v>23</v>
      </c>
      <c r="I1324" s="1">
        <v>4</v>
      </c>
      <c r="J1324" s="1">
        <v>18</v>
      </c>
      <c r="K1324" s="1">
        <v>1</v>
      </c>
      <c r="L1324" s="1">
        <v>1</v>
      </c>
      <c r="M1324" s="1">
        <v>0</v>
      </c>
      <c r="N1324" s="1">
        <v>4</v>
      </c>
      <c r="O1324" s="1">
        <v>6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3</v>
      </c>
      <c r="W1324" s="1">
        <v>11</v>
      </c>
      <c r="X1324" s="1">
        <v>0</v>
      </c>
      <c r="Y1324" s="3">
        <v>30</v>
      </c>
      <c r="Z1324" s="1">
        <v>2657</v>
      </c>
      <c r="AA1324" s="1">
        <v>0</v>
      </c>
      <c r="AB1324" s="1">
        <v>1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1</v>
      </c>
      <c r="AI1324" s="1">
        <v>0</v>
      </c>
      <c r="AJ1324" s="1">
        <v>0</v>
      </c>
      <c r="AK1324" s="1">
        <v>67</v>
      </c>
      <c r="AL1324" s="1">
        <v>49</v>
      </c>
      <c r="AM1324" s="1">
        <v>0</v>
      </c>
    </row>
    <row r="1325" spans="1:39" x14ac:dyDescent="0.25">
      <c r="A1325" s="4" t="s">
        <v>1321</v>
      </c>
      <c r="B1325" s="1">
        <v>1</v>
      </c>
      <c r="C1325" s="1">
        <v>0</v>
      </c>
      <c r="D1325" s="1">
        <v>58</v>
      </c>
      <c r="E1325" s="1">
        <v>2</v>
      </c>
      <c r="F1325" s="1">
        <v>4</v>
      </c>
      <c r="G1325" s="1">
        <v>2</v>
      </c>
      <c r="H1325" s="1">
        <v>0</v>
      </c>
      <c r="I1325" s="1">
        <v>11</v>
      </c>
      <c r="J1325" s="1">
        <v>5</v>
      </c>
      <c r="K1325" s="1">
        <v>1</v>
      </c>
      <c r="L1325" s="1">
        <v>1</v>
      </c>
      <c r="M1325" s="1">
        <v>0</v>
      </c>
      <c r="N1325" s="1">
        <v>2</v>
      </c>
      <c r="O1325" s="1">
        <v>9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3</v>
      </c>
      <c r="W1325" s="1">
        <v>11</v>
      </c>
      <c r="X1325" s="1">
        <v>0</v>
      </c>
      <c r="Y1325" s="3">
        <v>38</v>
      </c>
      <c r="Z1325" s="1">
        <v>2625</v>
      </c>
      <c r="AA1325" s="1">
        <v>0</v>
      </c>
      <c r="AB1325" s="1">
        <v>0</v>
      </c>
      <c r="AC1325" s="1">
        <v>1</v>
      </c>
      <c r="AD1325" s="1">
        <v>0</v>
      </c>
      <c r="AE1325" s="1">
        <v>0</v>
      </c>
      <c r="AF1325" s="1">
        <v>0</v>
      </c>
      <c r="AG1325" s="1">
        <v>1</v>
      </c>
      <c r="AH1325" s="1">
        <v>0</v>
      </c>
      <c r="AI1325" s="1">
        <v>0</v>
      </c>
      <c r="AJ1325" s="1">
        <v>0</v>
      </c>
      <c r="AK1325" s="1">
        <v>19</v>
      </c>
      <c r="AL1325" s="1">
        <v>14</v>
      </c>
      <c r="AM1325" s="1">
        <v>0</v>
      </c>
    </row>
    <row r="1326" spans="1:39" x14ac:dyDescent="0.25">
      <c r="A1326" s="4" t="s">
        <v>748</v>
      </c>
      <c r="B1326" s="1">
        <v>1</v>
      </c>
      <c r="C1326" s="1">
        <v>0</v>
      </c>
      <c r="D1326" s="1">
        <v>11</v>
      </c>
      <c r="E1326" s="1">
        <v>6</v>
      </c>
      <c r="F1326" s="1">
        <v>10</v>
      </c>
      <c r="G1326" s="1">
        <v>21</v>
      </c>
      <c r="H1326" s="1">
        <v>19</v>
      </c>
      <c r="I1326" s="1">
        <v>14</v>
      </c>
      <c r="J1326" s="1">
        <v>42</v>
      </c>
      <c r="K1326" s="1">
        <v>2</v>
      </c>
      <c r="L1326" s="1">
        <v>2</v>
      </c>
      <c r="M1326" s="1">
        <v>1</v>
      </c>
      <c r="N1326" s="1">
        <v>3</v>
      </c>
      <c r="O1326" s="1">
        <v>6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3</v>
      </c>
      <c r="W1326" s="1">
        <v>11</v>
      </c>
      <c r="X1326" s="1">
        <v>0</v>
      </c>
      <c r="Y1326" s="3">
        <v>45</v>
      </c>
      <c r="Z1326" s="1">
        <v>2653</v>
      </c>
      <c r="AA1326" s="1">
        <v>0</v>
      </c>
      <c r="AB1326" s="1">
        <v>0</v>
      </c>
      <c r="AC1326" s="1">
        <v>1</v>
      </c>
      <c r="AD1326" s="1">
        <v>0</v>
      </c>
      <c r="AE1326" s="1">
        <v>0</v>
      </c>
      <c r="AF1326" s="1">
        <v>0</v>
      </c>
      <c r="AG1326" s="1">
        <v>0</v>
      </c>
      <c r="AH1326" s="1">
        <v>1</v>
      </c>
      <c r="AI1326" s="1">
        <v>0</v>
      </c>
      <c r="AJ1326" s="1">
        <v>0</v>
      </c>
      <c r="AK1326" s="1">
        <v>70</v>
      </c>
      <c r="AL1326" s="1">
        <v>28</v>
      </c>
      <c r="AM1326" s="1">
        <v>0</v>
      </c>
    </row>
    <row r="1327" spans="1:39" x14ac:dyDescent="0.25">
      <c r="A1327" s="4" t="s">
        <v>1322</v>
      </c>
      <c r="B1327" s="1">
        <v>0</v>
      </c>
      <c r="C1327" s="1">
        <v>1</v>
      </c>
      <c r="D1327" s="1">
        <v>27</v>
      </c>
      <c r="E1327" s="1">
        <v>6</v>
      </c>
      <c r="F1327" s="1">
        <v>7</v>
      </c>
      <c r="G1327" s="1">
        <v>4</v>
      </c>
      <c r="H1327" s="1">
        <v>3</v>
      </c>
      <c r="I1327" s="1">
        <v>4</v>
      </c>
      <c r="J1327" s="1">
        <v>6</v>
      </c>
      <c r="K1327" s="1">
        <v>1</v>
      </c>
      <c r="L1327" s="1">
        <v>1</v>
      </c>
      <c r="M1327" s="1">
        <v>0</v>
      </c>
      <c r="N1327" s="1">
        <v>3</v>
      </c>
      <c r="O1327" s="1">
        <v>6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3</v>
      </c>
      <c r="W1327" s="1">
        <v>11</v>
      </c>
      <c r="X1327" s="1">
        <v>0</v>
      </c>
      <c r="Y1327" s="3">
        <v>61</v>
      </c>
      <c r="Z1327" s="1">
        <v>2663</v>
      </c>
      <c r="AA1327" s="1">
        <v>0</v>
      </c>
      <c r="AB1327" s="1">
        <v>1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0</v>
      </c>
      <c r="AJ1327" s="1">
        <v>0</v>
      </c>
      <c r="AK1327" s="1">
        <v>24</v>
      </c>
      <c r="AL1327" s="1">
        <v>18</v>
      </c>
      <c r="AM1327" s="1">
        <v>0</v>
      </c>
    </row>
    <row r="1328" spans="1:39" x14ac:dyDescent="0.25">
      <c r="A1328" s="4" t="s">
        <v>174</v>
      </c>
      <c r="B1328" s="1">
        <v>0</v>
      </c>
      <c r="C1328" s="1">
        <v>0</v>
      </c>
      <c r="D1328" s="1">
        <v>32</v>
      </c>
      <c r="E1328" s="1">
        <v>135</v>
      </c>
      <c r="F1328" s="1">
        <v>46</v>
      </c>
      <c r="G1328" s="1">
        <v>92</v>
      </c>
      <c r="H1328" s="1">
        <v>65</v>
      </c>
      <c r="I1328" s="1">
        <v>61</v>
      </c>
      <c r="J1328" s="1">
        <v>11</v>
      </c>
      <c r="K1328" s="1">
        <v>2</v>
      </c>
      <c r="L1328" s="1">
        <v>5</v>
      </c>
      <c r="M1328" s="1">
        <v>2</v>
      </c>
      <c r="N1328" s="1">
        <v>7</v>
      </c>
      <c r="O1328" s="1">
        <v>5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3</v>
      </c>
      <c r="W1328" s="1">
        <v>11</v>
      </c>
      <c r="X1328" s="1">
        <v>0</v>
      </c>
      <c r="Y1328" s="3">
        <v>37</v>
      </c>
      <c r="Z1328" s="1">
        <v>2533</v>
      </c>
      <c r="AA1328" s="1">
        <v>0</v>
      </c>
      <c r="AB1328" s="1">
        <v>1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1</v>
      </c>
      <c r="AK1328" s="1">
        <v>399</v>
      </c>
      <c r="AL1328" s="1">
        <v>388</v>
      </c>
      <c r="AM1328" s="1">
        <v>0</v>
      </c>
    </row>
    <row r="1329" spans="1:39" x14ac:dyDescent="0.25">
      <c r="A1329" s="4" t="s">
        <v>1323</v>
      </c>
      <c r="B1329" s="1">
        <v>0</v>
      </c>
      <c r="C1329" s="1">
        <v>1</v>
      </c>
      <c r="D1329" s="1">
        <v>12</v>
      </c>
      <c r="E1329" s="1">
        <v>641</v>
      </c>
      <c r="F1329" s="1">
        <v>7</v>
      </c>
      <c r="G1329" s="1">
        <v>84</v>
      </c>
      <c r="H1329" s="1">
        <v>0</v>
      </c>
      <c r="I1329" s="1">
        <v>30</v>
      </c>
      <c r="J1329" s="1">
        <v>38</v>
      </c>
      <c r="K1329" s="1">
        <v>3</v>
      </c>
      <c r="L1329" s="1">
        <v>10</v>
      </c>
      <c r="M1329" s="1">
        <v>4</v>
      </c>
      <c r="N1329" s="1">
        <v>7</v>
      </c>
      <c r="O1329" s="1">
        <v>6</v>
      </c>
      <c r="P1329" s="1">
        <v>0</v>
      </c>
      <c r="Q1329" s="1">
        <v>1</v>
      </c>
      <c r="R1329" s="1">
        <v>0</v>
      </c>
      <c r="S1329" s="1">
        <v>0</v>
      </c>
      <c r="T1329" s="1">
        <v>0</v>
      </c>
      <c r="U1329" s="1">
        <v>0</v>
      </c>
      <c r="V1329" s="1">
        <v>3</v>
      </c>
      <c r="W1329" s="1">
        <v>11</v>
      </c>
      <c r="X1329" s="1">
        <v>0</v>
      </c>
      <c r="Y1329" s="3">
        <v>44</v>
      </c>
      <c r="Z1329" s="1">
        <v>2461</v>
      </c>
      <c r="AA1329" s="1">
        <v>0</v>
      </c>
      <c r="AB1329" s="1">
        <v>0</v>
      </c>
      <c r="AC1329" s="1">
        <v>0</v>
      </c>
      <c r="AD1329" s="1">
        <v>1</v>
      </c>
      <c r="AE1329" s="1">
        <v>0</v>
      </c>
      <c r="AF1329" s="1">
        <v>0</v>
      </c>
      <c r="AG1329" s="1">
        <v>0</v>
      </c>
      <c r="AH1329" s="1">
        <v>1</v>
      </c>
      <c r="AI1329" s="1">
        <v>0</v>
      </c>
      <c r="AJ1329" s="1">
        <v>0</v>
      </c>
      <c r="AK1329" s="1">
        <v>762</v>
      </c>
      <c r="AL1329" s="1">
        <v>724</v>
      </c>
      <c r="AM1329" s="1">
        <v>1</v>
      </c>
    </row>
    <row r="1330" spans="1:39" x14ac:dyDescent="0.25">
      <c r="A1330" s="4" t="s">
        <v>1138</v>
      </c>
      <c r="B1330" s="1">
        <v>0</v>
      </c>
      <c r="C1330" s="1">
        <v>0</v>
      </c>
      <c r="D1330" s="1">
        <v>88</v>
      </c>
      <c r="E1330" s="1">
        <v>714</v>
      </c>
      <c r="F1330" s="1">
        <v>76</v>
      </c>
      <c r="G1330" s="1">
        <v>395</v>
      </c>
      <c r="H1330" s="1">
        <v>116</v>
      </c>
      <c r="I1330" s="1">
        <v>0</v>
      </c>
      <c r="J1330" s="1">
        <v>12</v>
      </c>
      <c r="K1330" s="1">
        <v>1</v>
      </c>
      <c r="L1330" s="1">
        <v>4</v>
      </c>
      <c r="M1330" s="1">
        <v>6</v>
      </c>
      <c r="N1330" s="1">
        <v>9</v>
      </c>
      <c r="O1330" s="1">
        <v>1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3</v>
      </c>
      <c r="W1330" s="1">
        <v>11</v>
      </c>
      <c r="X1330" s="1">
        <v>1</v>
      </c>
      <c r="Y1330" s="3">
        <v>58</v>
      </c>
      <c r="Z1330" s="1">
        <v>2581</v>
      </c>
      <c r="AA1330" s="1">
        <v>1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1</v>
      </c>
      <c r="AK1330" s="1">
        <v>1301</v>
      </c>
      <c r="AL1330" s="1">
        <v>1289</v>
      </c>
      <c r="AM1330" s="1">
        <v>0</v>
      </c>
    </row>
    <row r="1331" spans="1:39" x14ac:dyDescent="0.25">
      <c r="A1331" s="4" t="s">
        <v>1324</v>
      </c>
      <c r="B1331" s="1">
        <v>0</v>
      </c>
      <c r="C1331" s="1">
        <v>0</v>
      </c>
      <c r="D1331" s="1">
        <v>91</v>
      </c>
      <c r="E1331" s="1">
        <v>794</v>
      </c>
      <c r="F1331" s="1">
        <v>73</v>
      </c>
      <c r="G1331" s="1">
        <v>573</v>
      </c>
      <c r="H1331" s="1">
        <v>0</v>
      </c>
      <c r="I1331" s="1">
        <v>29</v>
      </c>
      <c r="J1331" s="1">
        <v>14</v>
      </c>
      <c r="K1331" s="1">
        <v>1</v>
      </c>
      <c r="L1331" s="1">
        <v>4</v>
      </c>
      <c r="M1331" s="1">
        <v>8</v>
      </c>
      <c r="N1331" s="1">
        <v>10</v>
      </c>
      <c r="O1331" s="1">
        <v>2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3</v>
      </c>
      <c r="W1331" s="1">
        <v>11</v>
      </c>
      <c r="X1331" s="1">
        <v>0</v>
      </c>
      <c r="Y1331" s="3">
        <v>64</v>
      </c>
      <c r="Z1331" s="1">
        <v>2615</v>
      </c>
      <c r="AA1331" s="1">
        <v>0</v>
      </c>
      <c r="AB1331" s="1">
        <v>0</v>
      </c>
      <c r="AC1331" s="1">
        <v>0</v>
      </c>
      <c r="AD1331" s="1">
        <v>1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1</v>
      </c>
      <c r="AK1331" s="1">
        <v>1469</v>
      </c>
      <c r="AL1331" s="1">
        <v>1455</v>
      </c>
      <c r="AM1331" s="1">
        <v>0</v>
      </c>
    </row>
    <row r="1332" spans="1:39" x14ac:dyDescent="0.25">
      <c r="A1332" s="4" t="s">
        <v>1325</v>
      </c>
      <c r="B1332" s="1">
        <v>0</v>
      </c>
      <c r="C1332" s="1">
        <v>0</v>
      </c>
      <c r="D1332" s="1">
        <v>12</v>
      </c>
      <c r="E1332" s="1">
        <v>420</v>
      </c>
      <c r="F1332" s="1">
        <v>0</v>
      </c>
      <c r="G1332" s="1">
        <v>452</v>
      </c>
      <c r="H1332" s="1">
        <v>182</v>
      </c>
      <c r="I1332" s="1">
        <v>64</v>
      </c>
      <c r="J1332" s="1">
        <v>140</v>
      </c>
      <c r="K1332" s="1">
        <v>1</v>
      </c>
      <c r="L1332" s="1">
        <v>6</v>
      </c>
      <c r="M1332" s="1">
        <v>6</v>
      </c>
      <c r="N1332" s="1">
        <v>4</v>
      </c>
      <c r="O1332" s="1">
        <v>2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3</v>
      </c>
      <c r="W1332" s="1">
        <v>11</v>
      </c>
      <c r="X1332" s="1">
        <v>1</v>
      </c>
      <c r="Y1332" s="3">
        <v>27</v>
      </c>
      <c r="Z1332" s="1">
        <v>2410</v>
      </c>
      <c r="AA1332" s="1">
        <v>0</v>
      </c>
      <c r="AB1332" s="1">
        <v>0</v>
      </c>
      <c r="AC1332" s="1">
        <v>1</v>
      </c>
      <c r="AD1332" s="1">
        <v>0</v>
      </c>
      <c r="AE1332" s="1">
        <v>0</v>
      </c>
      <c r="AF1332" s="1">
        <v>0</v>
      </c>
      <c r="AG1332" s="1">
        <v>0</v>
      </c>
      <c r="AH1332" s="1">
        <v>1</v>
      </c>
      <c r="AI1332" s="1">
        <v>0</v>
      </c>
      <c r="AJ1332" s="1">
        <v>0</v>
      </c>
      <c r="AK1332" s="1">
        <v>1118</v>
      </c>
      <c r="AL1332" s="1">
        <v>978</v>
      </c>
      <c r="AM1332" s="1">
        <v>0</v>
      </c>
    </row>
    <row r="1333" spans="1:39" x14ac:dyDescent="0.25">
      <c r="A1333" s="4" t="s">
        <v>1326</v>
      </c>
      <c r="B1333" s="1">
        <v>1</v>
      </c>
      <c r="C1333" s="1">
        <v>0</v>
      </c>
      <c r="D1333" s="1">
        <v>21</v>
      </c>
      <c r="E1333" s="1">
        <v>1</v>
      </c>
      <c r="F1333" s="1">
        <v>2</v>
      </c>
      <c r="G1333" s="1">
        <v>7</v>
      </c>
      <c r="H1333" s="1">
        <v>4</v>
      </c>
      <c r="I1333" s="1">
        <v>3</v>
      </c>
      <c r="J1333" s="1">
        <v>11</v>
      </c>
      <c r="K1333" s="1">
        <v>1</v>
      </c>
      <c r="L1333" s="1">
        <v>0</v>
      </c>
      <c r="M1333" s="1">
        <v>1</v>
      </c>
      <c r="N1333" s="1">
        <v>2</v>
      </c>
      <c r="O1333" s="1">
        <v>8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3</v>
      </c>
      <c r="W1333" s="1">
        <v>11</v>
      </c>
      <c r="X1333" s="1">
        <v>0</v>
      </c>
      <c r="Y1333" s="3">
        <v>33</v>
      </c>
      <c r="Z1333" s="1">
        <v>2757</v>
      </c>
      <c r="AA1333" s="1">
        <v>0</v>
      </c>
      <c r="AB1333" s="1">
        <v>0</v>
      </c>
      <c r="AC1333" s="1">
        <v>0</v>
      </c>
      <c r="AD1333" s="1">
        <v>1</v>
      </c>
      <c r="AE1333" s="1">
        <v>0</v>
      </c>
      <c r="AF1333" s="1">
        <v>0</v>
      </c>
      <c r="AG1333" s="1">
        <v>0</v>
      </c>
      <c r="AH1333" s="1">
        <v>1</v>
      </c>
      <c r="AI1333" s="1">
        <v>0</v>
      </c>
      <c r="AJ1333" s="1">
        <v>0</v>
      </c>
      <c r="AK1333" s="1">
        <v>17</v>
      </c>
      <c r="AL1333" s="1">
        <v>6</v>
      </c>
      <c r="AM1333" s="1">
        <v>0</v>
      </c>
    </row>
    <row r="1334" spans="1:39" x14ac:dyDescent="0.25">
      <c r="A1334" s="4" t="s">
        <v>1327</v>
      </c>
      <c r="B1334" s="1">
        <v>0</v>
      </c>
      <c r="C1334" s="1">
        <v>1</v>
      </c>
      <c r="D1334" s="1">
        <v>23</v>
      </c>
      <c r="E1334" s="1">
        <v>86</v>
      </c>
      <c r="F1334" s="1">
        <v>12</v>
      </c>
      <c r="G1334" s="1">
        <v>75</v>
      </c>
      <c r="H1334" s="1">
        <v>33</v>
      </c>
      <c r="I1334" s="1">
        <v>15</v>
      </c>
      <c r="J1334" s="1">
        <v>6</v>
      </c>
      <c r="K1334" s="1">
        <v>1</v>
      </c>
      <c r="L1334" s="1">
        <v>4</v>
      </c>
      <c r="M1334" s="1">
        <v>1</v>
      </c>
      <c r="N1334" s="1">
        <v>5</v>
      </c>
      <c r="O1334" s="1">
        <v>4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3</v>
      </c>
      <c r="W1334" s="1">
        <v>11</v>
      </c>
      <c r="X1334" s="1">
        <v>0</v>
      </c>
      <c r="Y1334" s="3">
        <v>55</v>
      </c>
      <c r="Z1334" s="1">
        <v>2312</v>
      </c>
      <c r="AA1334" s="1">
        <v>0</v>
      </c>
      <c r="AB1334" s="1">
        <v>1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1</v>
      </c>
      <c r="AI1334" s="1">
        <v>0</v>
      </c>
      <c r="AJ1334" s="1">
        <v>0</v>
      </c>
      <c r="AK1334" s="1">
        <v>221</v>
      </c>
      <c r="AL1334" s="1">
        <v>215</v>
      </c>
      <c r="AM1334" s="1">
        <v>0</v>
      </c>
    </row>
    <row r="1335" spans="1:39" x14ac:dyDescent="0.25">
      <c r="A1335" s="4" t="s">
        <v>1328</v>
      </c>
      <c r="B1335" s="1">
        <v>0</v>
      </c>
      <c r="C1335" s="1">
        <v>0</v>
      </c>
      <c r="D1335" s="1">
        <v>10</v>
      </c>
      <c r="E1335" s="1">
        <v>823</v>
      </c>
      <c r="F1335" s="1">
        <v>25</v>
      </c>
      <c r="G1335" s="1">
        <v>459</v>
      </c>
      <c r="H1335" s="1">
        <v>124</v>
      </c>
      <c r="I1335" s="1">
        <v>29</v>
      </c>
      <c r="J1335" s="1">
        <v>95</v>
      </c>
      <c r="K1335" s="1">
        <v>1</v>
      </c>
      <c r="L1335" s="1">
        <v>6</v>
      </c>
      <c r="M1335" s="1">
        <v>6</v>
      </c>
      <c r="N1335" s="1">
        <v>7</v>
      </c>
      <c r="O1335" s="1">
        <v>4</v>
      </c>
      <c r="P1335" s="1">
        <v>0</v>
      </c>
      <c r="Q1335" s="1">
        <v>0</v>
      </c>
      <c r="R1335" s="1">
        <v>1</v>
      </c>
      <c r="S1335" s="1">
        <v>0</v>
      </c>
      <c r="T1335" s="1">
        <v>0</v>
      </c>
      <c r="U1335" s="1">
        <v>0</v>
      </c>
      <c r="V1335" s="1">
        <v>3</v>
      </c>
      <c r="W1335" s="1">
        <v>11</v>
      </c>
      <c r="X1335" s="1">
        <v>1</v>
      </c>
      <c r="Y1335" s="3">
        <v>38</v>
      </c>
      <c r="Z1335" s="1">
        <v>2756</v>
      </c>
      <c r="AA1335" s="1">
        <v>0</v>
      </c>
      <c r="AB1335" s="1">
        <v>1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1</v>
      </c>
      <c r="AI1335" s="1">
        <v>0</v>
      </c>
      <c r="AJ1335" s="1">
        <v>0</v>
      </c>
      <c r="AK1335" s="1">
        <v>1460</v>
      </c>
      <c r="AL1335" s="1">
        <v>1365</v>
      </c>
      <c r="AM1335" s="1">
        <v>1</v>
      </c>
    </row>
    <row r="1336" spans="1:39" x14ac:dyDescent="0.25">
      <c r="A1336" s="4" t="s">
        <v>1329</v>
      </c>
      <c r="B1336" s="1">
        <v>0</v>
      </c>
      <c r="C1336" s="1">
        <v>1</v>
      </c>
      <c r="D1336" s="1">
        <v>35</v>
      </c>
      <c r="E1336" s="1">
        <v>231</v>
      </c>
      <c r="F1336" s="1">
        <v>161</v>
      </c>
      <c r="G1336" s="1">
        <v>215</v>
      </c>
      <c r="H1336" s="1">
        <v>171</v>
      </c>
      <c r="I1336" s="1">
        <v>30</v>
      </c>
      <c r="J1336" s="1">
        <v>53</v>
      </c>
      <c r="K1336" s="1">
        <v>2</v>
      </c>
      <c r="L1336" s="1">
        <v>8</v>
      </c>
      <c r="M1336" s="1">
        <v>2</v>
      </c>
      <c r="N1336" s="1">
        <v>11</v>
      </c>
      <c r="O1336" s="1">
        <v>5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3</v>
      </c>
      <c r="W1336" s="1">
        <v>11</v>
      </c>
      <c r="X1336" s="1">
        <v>0</v>
      </c>
      <c r="Y1336" s="3">
        <v>58</v>
      </c>
      <c r="Z1336" s="1">
        <v>2628</v>
      </c>
      <c r="AA1336" s="1">
        <v>0</v>
      </c>
      <c r="AB1336" s="1">
        <v>0</v>
      </c>
      <c r="AC1336" s="1">
        <v>1</v>
      </c>
      <c r="AD1336" s="1">
        <v>0</v>
      </c>
      <c r="AE1336" s="1">
        <v>0</v>
      </c>
      <c r="AF1336" s="1">
        <v>0</v>
      </c>
      <c r="AG1336" s="1">
        <v>0</v>
      </c>
      <c r="AH1336" s="1">
        <v>1</v>
      </c>
      <c r="AI1336" s="1">
        <v>0</v>
      </c>
      <c r="AJ1336" s="1">
        <v>0</v>
      </c>
      <c r="AK1336" s="1">
        <v>808</v>
      </c>
      <c r="AL1336" s="1">
        <v>755</v>
      </c>
      <c r="AM1336" s="1">
        <v>0</v>
      </c>
    </row>
    <row r="1337" spans="1:39" x14ac:dyDescent="0.25">
      <c r="A1337" s="4" t="s">
        <v>1330</v>
      </c>
      <c r="B1337" s="1">
        <v>1</v>
      </c>
      <c r="C1337" s="1">
        <v>0</v>
      </c>
      <c r="D1337" s="1">
        <v>69</v>
      </c>
      <c r="E1337" s="1">
        <v>8</v>
      </c>
      <c r="F1337" s="1">
        <v>15</v>
      </c>
      <c r="G1337" s="1">
        <v>27</v>
      </c>
      <c r="H1337" s="1">
        <v>0</v>
      </c>
      <c r="I1337" s="1">
        <v>20</v>
      </c>
      <c r="J1337" s="1">
        <v>33</v>
      </c>
      <c r="K1337" s="1">
        <v>2</v>
      </c>
      <c r="L1337" s="1">
        <v>3</v>
      </c>
      <c r="M1337" s="1">
        <v>1</v>
      </c>
      <c r="N1337" s="1">
        <v>2</v>
      </c>
      <c r="O1337" s="1">
        <v>8</v>
      </c>
      <c r="P1337" s="1">
        <v>1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3</v>
      </c>
      <c r="W1337" s="1">
        <v>11</v>
      </c>
      <c r="X1337" s="1">
        <v>0</v>
      </c>
      <c r="Y1337" s="3">
        <v>42</v>
      </c>
      <c r="Z1337" s="1">
        <v>2592</v>
      </c>
      <c r="AA1337" s="1">
        <v>0</v>
      </c>
      <c r="AB1337" s="1">
        <v>1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1</v>
      </c>
      <c r="AI1337" s="1">
        <v>0</v>
      </c>
      <c r="AJ1337" s="1">
        <v>0</v>
      </c>
      <c r="AK1337" s="1">
        <v>70</v>
      </c>
      <c r="AL1337" s="1">
        <v>37</v>
      </c>
      <c r="AM1337" s="1">
        <v>1</v>
      </c>
    </row>
    <row r="1338" spans="1:39" x14ac:dyDescent="0.25">
      <c r="A1338" s="4" t="s">
        <v>1331</v>
      </c>
      <c r="B1338" s="1">
        <v>0</v>
      </c>
      <c r="C1338" s="1">
        <v>0</v>
      </c>
      <c r="D1338" s="1">
        <v>68</v>
      </c>
      <c r="E1338" s="1">
        <v>182</v>
      </c>
      <c r="F1338" s="1">
        <v>17</v>
      </c>
      <c r="G1338" s="1">
        <v>259</v>
      </c>
      <c r="H1338" s="1">
        <v>77</v>
      </c>
      <c r="I1338" s="1">
        <v>70</v>
      </c>
      <c r="J1338" s="1">
        <v>29</v>
      </c>
      <c r="K1338" s="1">
        <v>1</v>
      </c>
      <c r="L1338" s="1">
        <v>6</v>
      </c>
      <c r="M1338" s="1">
        <v>2</v>
      </c>
      <c r="N1338" s="1">
        <v>10</v>
      </c>
      <c r="O1338" s="1">
        <v>4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3</v>
      </c>
      <c r="W1338" s="1">
        <v>11</v>
      </c>
      <c r="X1338" s="1">
        <v>0</v>
      </c>
      <c r="Y1338" s="3">
        <v>74</v>
      </c>
      <c r="Z1338" s="1">
        <v>2221</v>
      </c>
      <c r="AA1338" s="1">
        <v>0</v>
      </c>
      <c r="AB1338" s="1">
        <v>0</v>
      </c>
      <c r="AC1338" s="1">
        <v>1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1</v>
      </c>
      <c r="AK1338" s="1">
        <v>605</v>
      </c>
      <c r="AL1338" s="1">
        <v>576</v>
      </c>
      <c r="AM1338" s="1">
        <v>0</v>
      </c>
    </row>
    <row r="1339" spans="1:39" x14ac:dyDescent="0.25">
      <c r="A1339" s="4" t="s">
        <v>1332</v>
      </c>
      <c r="B1339" s="1">
        <v>0</v>
      </c>
      <c r="C1339" s="1">
        <v>0</v>
      </c>
      <c r="D1339" s="1">
        <v>85</v>
      </c>
      <c r="E1339" s="1">
        <v>557</v>
      </c>
      <c r="F1339" s="1">
        <v>129</v>
      </c>
      <c r="G1339" s="1">
        <v>984</v>
      </c>
      <c r="H1339" s="1">
        <v>193</v>
      </c>
      <c r="I1339" s="1">
        <v>37</v>
      </c>
      <c r="J1339" s="1">
        <v>18</v>
      </c>
      <c r="K1339" s="1">
        <v>1</v>
      </c>
      <c r="L1339" s="1">
        <v>5</v>
      </c>
      <c r="M1339" s="1">
        <v>8</v>
      </c>
      <c r="N1339" s="1">
        <v>5</v>
      </c>
      <c r="O1339" s="1">
        <v>2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3</v>
      </c>
      <c r="W1339" s="1">
        <v>11</v>
      </c>
      <c r="X1339" s="1">
        <v>0</v>
      </c>
      <c r="Y1339" s="3">
        <v>57</v>
      </c>
      <c r="Z1339" s="1">
        <v>2341</v>
      </c>
      <c r="AA1339" s="1">
        <v>0</v>
      </c>
      <c r="AB1339" s="1">
        <v>0</v>
      </c>
      <c r="AC1339" s="1">
        <v>1</v>
      </c>
      <c r="AD1339" s="1">
        <v>0</v>
      </c>
      <c r="AE1339" s="1">
        <v>0</v>
      </c>
      <c r="AF1339" s="1">
        <v>0</v>
      </c>
      <c r="AG1339" s="1">
        <v>0</v>
      </c>
      <c r="AH1339" s="1">
        <v>1</v>
      </c>
      <c r="AI1339" s="1">
        <v>0</v>
      </c>
      <c r="AJ1339" s="1">
        <v>0</v>
      </c>
      <c r="AK1339" s="1">
        <v>1900</v>
      </c>
      <c r="AL1339" s="1">
        <v>1882</v>
      </c>
      <c r="AM1339" s="1">
        <v>0</v>
      </c>
    </row>
    <row r="1340" spans="1:39" x14ac:dyDescent="0.25">
      <c r="A1340" s="4" t="s">
        <v>1333</v>
      </c>
      <c r="B1340" s="1">
        <v>1</v>
      </c>
      <c r="C1340" s="1">
        <v>1</v>
      </c>
      <c r="D1340" s="1">
        <v>34</v>
      </c>
      <c r="E1340" s="1">
        <v>79</v>
      </c>
      <c r="F1340" s="1">
        <v>1</v>
      </c>
      <c r="G1340" s="1">
        <v>31</v>
      </c>
      <c r="H1340" s="1">
        <v>4</v>
      </c>
      <c r="I1340" s="1">
        <v>4</v>
      </c>
      <c r="J1340" s="1">
        <v>12</v>
      </c>
      <c r="K1340" s="1">
        <v>3</v>
      </c>
      <c r="L1340" s="1">
        <v>2</v>
      </c>
      <c r="M1340" s="1">
        <v>1</v>
      </c>
      <c r="N1340" s="1">
        <v>4</v>
      </c>
      <c r="O1340" s="1">
        <v>6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3</v>
      </c>
      <c r="W1340" s="1">
        <v>11</v>
      </c>
      <c r="X1340" s="1">
        <v>0</v>
      </c>
      <c r="Y1340" s="3">
        <v>49</v>
      </c>
      <c r="Z1340" s="1">
        <v>2427</v>
      </c>
      <c r="AA1340" s="1">
        <v>0</v>
      </c>
      <c r="AB1340" s="1">
        <v>0</v>
      </c>
      <c r="AC1340" s="1">
        <v>1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1</v>
      </c>
      <c r="AJ1340" s="1">
        <v>0</v>
      </c>
      <c r="AK1340" s="1">
        <v>119</v>
      </c>
      <c r="AL1340" s="1">
        <v>107</v>
      </c>
      <c r="AM1340" s="1">
        <v>0</v>
      </c>
    </row>
    <row r="1341" spans="1:39" x14ac:dyDescent="0.25">
      <c r="A1341" s="4" t="s">
        <v>1334</v>
      </c>
      <c r="B1341" s="1">
        <v>1</v>
      </c>
      <c r="C1341" s="1">
        <v>1</v>
      </c>
      <c r="D1341" s="1">
        <v>55</v>
      </c>
      <c r="E1341" s="1">
        <v>368</v>
      </c>
      <c r="F1341" s="1">
        <v>24</v>
      </c>
      <c r="G1341" s="1">
        <v>68</v>
      </c>
      <c r="H1341" s="1">
        <v>38</v>
      </c>
      <c r="I1341" s="1">
        <v>0</v>
      </c>
      <c r="J1341" s="1">
        <v>88</v>
      </c>
      <c r="K1341" s="1">
        <v>6</v>
      </c>
      <c r="L1341" s="1">
        <v>8</v>
      </c>
      <c r="M1341" s="1">
        <v>2</v>
      </c>
      <c r="N1341" s="1">
        <v>6</v>
      </c>
      <c r="O1341" s="1">
        <v>7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3</v>
      </c>
      <c r="W1341" s="1">
        <v>11</v>
      </c>
      <c r="X1341" s="1">
        <v>0</v>
      </c>
      <c r="Y1341" s="3">
        <v>52</v>
      </c>
      <c r="Z1341" s="1">
        <v>2800</v>
      </c>
      <c r="AA1341" s="1">
        <v>0</v>
      </c>
      <c r="AB1341" s="1">
        <v>0</v>
      </c>
      <c r="AC1341" s="1">
        <v>0</v>
      </c>
      <c r="AD1341" s="1">
        <v>1</v>
      </c>
      <c r="AE1341" s="1">
        <v>0</v>
      </c>
      <c r="AF1341" s="1">
        <v>0</v>
      </c>
      <c r="AG1341" s="1">
        <v>0</v>
      </c>
      <c r="AH1341" s="1">
        <v>1</v>
      </c>
      <c r="AI1341" s="1">
        <v>0</v>
      </c>
      <c r="AJ1341" s="1">
        <v>0</v>
      </c>
      <c r="AK1341" s="1">
        <v>498</v>
      </c>
      <c r="AL1341" s="1">
        <v>410</v>
      </c>
      <c r="AM1341" s="1">
        <v>0</v>
      </c>
    </row>
    <row r="1342" spans="1:39" x14ac:dyDescent="0.25">
      <c r="A1342" s="4" t="s">
        <v>1335</v>
      </c>
      <c r="B1342" s="1">
        <v>1</v>
      </c>
      <c r="C1342" s="1">
        <v>0</v>
      </c>
      <c r="D1342" s="1">
        <v>10</v>
      </c>
      <c r="E1342" s="1">
        <v>6</v>
      </c>
      <c r="F1342" s="1">
        <v>4</v>
      </c>
      <c r="G1342" s="1">
        <v>14</v>
      </c>
      <c r="H1342" s="1">
        <v>8</v>
      </c>
      <c r="I1342" s="1">
        <v>8</v>
      </c>
      <c r="J1342" s="1">
        <v>22</v>
      </c>
      <c r="K1342" s="1">
        <v>2</v>
      </c>
      <c r="L1342" s="1">
        <v>2</v>
      </c>
      <c r="M1342" s="1">
        <v>1</v>
      </c>
      <c r="N1342" s="1">
        <v>2</v>
      </c>
      <c r="O1342" s="1">
        <v>8</v>
      </c>
      <c r="P1342" s="1">
        <v>1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3</v>
      </c>
      <c r="W1342" s="1">
        <v>11</v>
      </c>
      <c r="X1342" s="1">
        <v>0</v>
      </c>
      <c r="Y1342" s="3">
        <v>28</v>
      </c>
      <c r="Z1342" s="1">
        <v>2377</v>
      </c>
      <c r="AA1342" s="1">
        <v>0</v>
      </c>
      <c r="AB1342" s="1">
        <v>1</v>
      </c>
      <c r="AC1342" s="1">
        <v>0</v>
      </c>
      <c r="AD1342" s="1">
        <v>0</v>
      </c>
      <c r="AE1342" s="1">
        <v>0</v>
      </c>
      <c r="AF1342" s="1">
        <v>0</v>
      </c>
      <c r="AG1342" s="1">
        <v>1</v>
      </c>
      <c r="AH1342" s="1">
        <v>0</v>
      </c>
      <c r="AI1342" s="1">
        <v>0</v>
      </c>
      <c r="AJ1342" s="1">
        <v>0</v>
      </c>
      <c r="AK1342" s="1">
        <v>40</v>
      </c>
      <c r="AL1342" s="1">
        <v>18</v>
      </c>
      <c r="AM1342" s="1">
        <v>1</v>
      </c>
    </row>
    <row r="1343" spans="1:39" x14ac:dyDescent="0.25">
      <c r="A1343" s="4" t="s">
        <v>1336</v>
      </c>
      <c r="B1343" s="1">
        <v>1</v>
      </c>
      <c r="C1343" s="1">
        <v>1</v>
      </c>
      <c r="D1343" s="1">
        <v>30</v>
      </c>
      <c r="E1343" s="1">
        <v>160</v>
      </c>
      <c r="F1343" s="1">
        <v>15</v>
      </c>
      <c r="G1343" s="1">
        <v>196</v>
      </c>
      <c r="H1343" s="1">
        <v>15</v>
      </c>
      <c r="I1343" s="1">
        <v>11</v>
      </c>
      <c r="J1343" s="1">
        <v>50</v>
      </c>
      <c r="K1343" s="1">
        <v>8</v>
      </c>
      <c r="L1343" s="1">
        <v>6</v>
      </c>
      <c r="M1343" s="1">
        <v>1</v>
      </c>
      <c r="N1343" s="1">
        <v>7</v>
      </c>
      <c r="O1343" s="1">
        <v>8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3</v>
      </c>
      <c r="W1343" s="1">
        <v>11</v>
      </c>
      <c r="X1343" s="1">
        <v>0</v>
      </c>
      <c r="Y1343" s="3">
        <v>46</v>
      </c>
      <c r="Z1343" s="1">
        <v>2554</v>
      </c>
      <c r="AA1343" s="1">
        <v>1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1</v>
      </c>
      <c r="AI1343" s="1">
        <v>0</v>
      </c>
      <c r="AJ1343" s="1">
        <v>0</v>
      </c>
      <c r="AK1343" s="1">
        <v>397</v>
      </c>
      <c r="AL1343" s="1">
        <v>347</v>
      </c>
      <c r="AM1343" s="1">
        <v>0</v>
      </c>
    </row>
    <row r="1344" spans="1:39" x14ac:dyDescent="0.25">
      <c r="A1344" s="4" t="s">
        <v>1337</v>
      </c>
      <c r="B1344" s="1">
        <v>0</v>
      </c>
      <c r="C1344" s="1">
        <v>0</v>
      </c>
      <c r="D1344" s="1">
        <v>36</v>
      </c>
      <c r="E1344" s="1">
        <v>488</v>
      </c>
      <c r="F1344" s="1">
        <v>21</v>
      </c>
      <c r="G1344" s="1">
        <v>238</v>
      </c>
      <c r="H1344" s="1">
        <v>56</v>
      </c>
      <c r="I1344" s="1">
        <v>108</v>
      </c>
      <c r="J1344" s="1">
        <v>28</v>
      </c>
      <c r="K1344" s="1">
        <v>1</v>
      </c>
      <c r="L1344" s="1">
        <v>8</v>
      </c>
      <c r="M1344" s="1">
        <v>7</v>
      </c>
      <c r="N1344" s="1">
        <v>11</v>
      </c>
      <c r="O1344" s="1">
        <v>6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3</v>
      </c>
      <c r="W1344" s="1">
        <v>11</v>
      </c>
      <c r="X1344" s="1">
        <v>0</v>
      </c>
      <c r="Y1344" s="3">
        <v>70</v>
      </c>
      <c r="Z1344" s="1">
        <v>2857</v>
      </c>
      <c r="AA1344" s="1">
        <v>0</v>
      </c>
      <c r="AB1344" s="1">
        <v>0</v>
      </c>
      <c r="AC1344" s="1">
        <v>0</v>
      </c>
      <c r="AD1344" s="1">
        <v>1</v>
      </c>
      <c r="AE1344" s="1">
        <v>0</v>
      </c>
      <c r="AF1344" s="1">
        <v>1</v>
      </c>
      <c r="AG1344" s="1">
        <v>0</v>
      </c>
      <c r="AH1344" s="1">
        <v>0</v>
      </c>
      <c r="AI1344" s="1">
        <v>0</v>
      </c>
      <c r="AJ1344" s="1">
        <v>0</v>
      </c>
      <c r="AK1344" s="1">
        <v>911</v>
      </c>
      <c r="AL1344" s="1">
        <v>883</v>
      </c>
      <c r="AM1344" s="1">
        <v>0</v>
      </c>
    </row>
    <row r="1345" spans="1:39" x14ac:dyDescent="0.25">
      <c r="A1345" s="4" t="s">
        <v>1338</v>
      </c>
      <c r="B1345" s="1">
        <v>0</v>
      </c>
      <c r="C1345" s="1">
        <v>1</v>
      </c>
      <c r="D1345" s="1">
        <v>14</v>
      </c>
      <c r="E1345" s="1">
        <v>691</v>
      </c>
      <c r="F1345" s="1">
        <v>7</v>
      </c>
      <c r="G1345" s="1">
        <v>69</v>
      </c>
      <c r="H1345" s="1">
        <v>0</v>
      </c>
      <c r="I1345" s="1">
        <v>7</v>
      </c>
      <c r="J1345" s="1">
        <v>23</v>
      </c>
      <c r="K1345" s="1">
        <v>4</v>
      </c>
      <c r="L1345" s="1">
        <v>2</v>
      </c>
      <c r="M1345" s="1">
        <v>2</v>
      </c>
      <c r="N1345" s="1">
        <v>7</v>
      </c>
      <c r="O1345" s="1">
        <v>8</v>
      </c>
      <c r="P1345" s="1">
        <v>0</v>
      </c>
      <c r="Q1345" s="1">
        <v>1</v>
      </c>
      <c r="R1345" s="1">
        <v>0</v>
      </c>
      <c r="S1345" s="1">
        <v>0</v>
      </c>
      <c r="T1345" s="1">
        <v>0</v>
      </c>
      <c r="U1345" s="1">
        <v>0</v>
      </c>
      <c r="V1345" s="1">
        <v>3</v>
      </c>
      <c r="W1345" s="1">
        <v>11</v>
      </c>
      <c r="X1345" s="1">
        <v>0</v>
      </c>
      <c r="Y1345" s="3">
        <v>43</v>
      </c>
      <c r="Z1345" s="1">
        <v>2498</v>
      </c>
      <c r="AA1345" s="1">
        <v>1</v>
      </c>
      <c r="AB1345" s="1">
        <v>0</v>
      </c>
      <c r="AC1345" s="1">
        <v>0</v>
      </c>
      <c r="AD1345" s="1">
        <v>0</v>
      </c>
      <c r="AE1345" s="1">
        <v>0</v>
      </c>
      <c r="AF1345" s="1">
        <v>1</v>
      </c>
      <c r="AG1345" s="1">
        <v>0</v>
      </c>
      <c r="AH1345" s="1">
        <v>0</v>
      </c>
      <c r="AI1345" s="1">
        <v>0</v>
      </c>
      <c r="AJ1345" s="1">
        <v>0</v>
      </c>
      <c r="AK1345" s="1">
        <v>774</v>
      </c>
      <c r="AL1345" s="1">
        <v>751</v>
      </c>
      <c r="AM1345" s="1">
        <v>1</v>
      </c>
    </row>
    <row r="1346" spans="1:39" x14ac:dyDescent="0.25">
      <c r="A1346" s="4" t="s">
        <v>1339</v>
      </c>
      <c r="B1346" s="1">
        <v>0</v>
      </c>
      <c r="C1346" s="1">
        <v>1</v>
      </c>
      <c r="D1346" s="1">
        <v>79</v>
      </c>
      <c r="E1346" s="1">
        <v>543</v>
      </c>
      <c r="F1346" s="1">
        <v>10</v>
      </c>
      <c r="G1346" s="1">
        <v>205</v>
      </c>
      <c r="H1346" s="1">
        <v>160</v>
      </c>
      <c r="I1346" s="1">
        <v>143</v>
      </c>
      <c r="J1346" s="1">
        <v>82</v>
      </c>
      <c r="K1346" s="1">
        <v>1</v>
      </c>
      <c r="L1346" s="1">
        <v>6</v>
      </c>
      <c r="M1346" s="1">
        <v>3</v>
      </c>
      <c r="N1346" s="1">
        <v>6</v>
      </c>
      <c r="O1346" s="1">
        <v>3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3</v>
      </c>
      <c r="W1346" s="1">
        <v>11</v>
      </c>
      <c r="X1346" s="1">
        <v>1</v>
      </c>
      <c r="Y1346" s="3">
        <v>62</v>
      </c>
      <c r="Z1346" s="1">
        <v>2822</v>
      </c>
      <c r="AA1346" s="1">
        <v>0</v>
      </c>
      <c r="AB1346" s="1">
        <v>0</v>
      </c>
      <c r="AC1346" s="1">
        <v>1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1</v>
      </c>
      <c r="AJ1346" s="1">
        <v>0</v>
      </c>
      <c r="AK1346" s="1">
        <v>1061</v>
      </c>
      <c r="AL1346" s="1">
        <v>979</v>
      </c>
      <c r="AM1346" s="1">
        <v>0</v>
      </c>
    </row>
    <row r="1347" spans="1:39" x14ac:dyDescent="0.25">
      <c r="A1347" s="4" t="s">
        <v>384</v>
      </c>
      <c r="B1347" s="1">
        <v>0</v>
      </c>
      <c r="C1347" s="1">
        <v>1</v>
      </c>
      <c r="D1347" s="1">
        <v>52</v>
      </c>
      <c r="E1347" s="1">
        <v>254</v>
      </c>
      <c r="F1347" s="1">
        <v>7</v>
      </c>
      <c r="G1347" s="1">
        <v>108</v>
      </c>
      <c r="H1347" s="1">
        <v>20</v>
      </c>
      <c r="I1347" s="1">
        <v>0</v>
      </c>
      <c r="J1347" s="1">
        <v>26</v>
      </c>
      <c r="K1347" s="1">
        <v>3</v>
      </c>
      <c r="L1347" s="1">
        <v>6</v>
      </c>
      <c r="M1347" s="1">
        <v>3</v>
      </c>
      <c r="N1347" s="1">
        <v>5</v>
      </c>
      <c r="O1347" s="1">
        <v>6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3</v>
      </c>
      <c r="W1347" s="1">
        <v>11</v>
      </c>
      <c r="X1347" s="1">
        <v>0</v>
      </c>
      <c r="Y1347" s="3">
        <v>44</v>
      </c>
      <c r="Z1347" s="1">
        <v>2393</v>
      </c>
      <c r="AA1347" s="1">
        <v>0</v>
      </c>
      <c r="AB1347" s="1">
        <v>0</v>
      </c>
      <c r="AC1347" s="1">
        <v>1</v>
      </c>
      <c r="AD1347" s="1">
        <v>0</v>
      </c>
      <c r="AE1347" s="1">
        <v>0</v>
      </c>
      <c r="AF1347" s="1">
        <v>0</v>
      </c>
      <c r="AG1347" s="1">
        <v>0</v>
      </c>
      <c r="AH1347" s="1">
        <v>1</v>
      </c>
      <c r="AI1347" s="1">
        <v>0</v>
      </c>
      <c r="AJ1347" s="1">
        <v>0</v>
      </c>
      <c r="AK1347" s="1">
        <v>389</v>
      </c>
      <c r="AL1347" s="1">
        <v>363</v>
      </c>
      <c r="AM1347" s="1">
        <v>0</v>
      </c>
    </row>
    <row r="1348" spans="1:39" x14ac:dyDescent="0.25">
      <c r="A1348" s="4" t="s">
        <v>1340</v>
      </c>
      <c r="B1348" s="1">
        <v>1</v>
      </c>
      <c r="C1348" s="1">
        <v>0</v>
      </c>
      <c r="D1348" s="1">
        <v>97</v>
      </c>
      <c r="E1348" s="1">
        <v>5</v>
      </c>
      <c r="F1348" s="1">
        <v>4</v>
      </c>
      <c r="G1348" s="1">
        <v>10</v>
      </c>
      <c r="H1348" s="1">
        <v>2</v>
      </c>
      <c r="I1348" s="1">
        <v>2</v>
      </c>
      <c r="J1348" s="1">
        <v>7</v>
      </c>
      <c r="K1348" s="1">
        <v>1</v>
      </c>
      <c r="L1348" s="1">
        <v>1</v>
      </c>
      <c r="M1348" s="1">
        <v>0</v>
      </c>
      <c r="N1348" s="1">
        <v>3</v>
      </c>
      <c r="O1348" s="1">
        <v>8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3</v>
      </c>
      <c r="W1348" s="1">
        <v>11</v>
      </c>
      <c r="X1348" s="1">
        <v>0</v>
      </c>
      <c r="Y1348" s="3">
        <v>47</v>
      </c>
      <c r="Z1348" s="1">
        <v>2375</v>
      </c>
      <c r="AA1348" s="1">
        <v>0</v>
      </c>
      <c r="AB1348" s="1">
        <v>1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1</v>
      </c>
      <c r="AI1348" s="1">
        <v>0</v>
      </c>
      <c r="AJ1348" s="1">
        <v>0</v>
      </c>
      <c r="AK1348" s="1">
        <v>23</v>
      </c>
      <c r="AL1348" s="1">
        <v>16</v>
      </c>
      <c r="AM1348" s="1">
        <v>0</v>
      </c>
    </row>
    <row r="1349" spans="1:39" x14ac:dyDescent="0.25">
      <c r="A1349" s="4" t="s">
        <v>742</v>
      </c>
      <c r="B1349" s="1">
        <v>1</v>
      </c>
      <c r="C1349" s="1">
        <v>0</v>
      </c>
      <c r="D1349" s="1">
        <v>24</v>
      </c>
      <c r="E1349" s="1">
        <v>112</v>
      </c>
      <c r="F1349" s="1">
        <v>19</v>
      </c>
      <c r="G1349" s="1">
        <v>21</v>
      </c>
      <c r="H1349" s="1">
        <v>16</v>
      </c>
      <c r="I1349" s="1">
        <v>14</v>
      </c>
      <c r="J1349" s="1">
        <v>5</v>
      </c>
      <c r="K1349" s="1">
        <v>3</v>
      </c>
      <c r="L1349" s="1">
        <v>4</v>
      </c>
      <c r="M1349" s="1">
        <v>1</v>
      </c>
      <c r="N1349" s="1">
        <v>4</v>
      </c>
      <c r="O1349" s="1">
        <v>7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3</v>
      </c>
      <c r="W1349" s="1">
        <v>11</v>
      </c>
      <c r="X1349" s="1">
        <v>0</v>
      </c>
      <c r="Y1349" s="3">
        <v>52</v>
      </c>
      <c r="Z1349" s="1">
        <v>2344</v>
      </c>
      <c r="AA1349" s="1">
        <v>1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1</v>
      </c>
      <c r="AJ1349" s="1">
        <v>0</v>
      </c>
      <c r="AK1349" s="1">
        <v>182</v>
      </c>
      <c r="AL1349" s="1">
        <v>177</v>
      </c>
      <c r="AM1349" s="1">
        <v>0</v>
      </c>
    </row>
    <row r="1350" spans="1:39" x14ac:dyDescent="0.25">
      <c r="A1350" s="4" t="s">
        <v>1341</v>
      </c>
      <c r="B1350" s="1">
        <v>0</v>
      </c>
      <c r="C1350" s="1">
        <v>1</v>
      </c>
      <c r="D1350" s="1">
        <v>0</v>
      </c>
      <c r="E1350" s="1">
        <v>134</v>
      </c>
      <c r="F1350" s="1">
        <v>11</v>
      </c>
      <c r="G1350" s="1">
        <v>59</v>
      </c>
      <c r="H1350" s="1">
        <v>15</v>
      </c>
      <c r="I1350" s="1">
        <v>2</v>
      </c>
      <c r="J1350" s="1">
        <v>30</v>
      </c>
      <c r="K1350" s="1">
        <v>1</v>
      </c>
      <c r="L1350" s="1">
        <v>3</v>
      </c>
      <c r="M1350" s="1">
        <v>2</v>
      </c>
      <c r="N1350" s="1">
        <v>5</v>
      </c>
      <c r="O1350" s="1">
        <v>2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3</v>
      </c>
      <c r="W1350" s="1">
        <v>11</v>
      </c>
      <c r="X1350" s="1">
        <v>0</v>
      </c>
      <c r="Y1350" s="3">
        <v>62</v>
      </c>
      <c r="Z1350" s="1">
        <v>2206</v>
      </c>
      <c r="AA1350" s="1">
        <v>0</v>
      </c>
      <c r="AB1350" s="1">
        <v>1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1</v>
      </c>
      <c r="AI1350" s="1">
        <v>0</v>
      </c>
      <c r="AJ1350" s="1">
        <v>0</v>
      </c>
      <c r="AK1350" s="1">
        <v>221</v>
      </c>
      <c r="AL1350" s="1">
        <v>191</v>
      </c>
      <c r="AM1350" s="1">
        <v>0</v>
      </c>
    </row>
    <row r="1351" spans="1:39" x14ac:dyDescent="0.25">
      <c r="A1351" s="4" t="s">
        <v>1342</v>
      </c>
      <c r="B1351" s="1">
        <v>0</v>
      </c>
      <c r="C1351" s="1">
        <v>1</v>
      </c>
      <c r="D1351" s="1">
        <v>96</v>
      </c>
      <c r="E1351" s="1">
        <v>143</v>
      </c>
      <c r="F1351" s="1">
        <v>6</v>
      </c>
      <c r="G1351" s="1">
        <v>52</v>
      </c>
      <c r="H1351" s="1">
        <v>11</v>
      </c>
      <c r="I1351" s="1">
        <v>8</v>
      </c>
      <c r="J1351" s="1">
        <v>17</v>
      </c>
      <c r="K1351" s="1">
        <v>2</v>
      </c>
      <c r="L1351" s="1">
        <v>4</v>
      </c>
      <c r="M1351" s="1">
        <v>1</v>
      </c>
      <c r="N1351" s="1">
        <v>5</v>
      </c>
      <c r="O1351" s="1">
        <v>5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3</v>
      </c>
      <c r="W1351" s="1">
        <v>11</v>
      </c>
      <c r="X1351" s="1">
        <v>0</v>
      </c>
      <c r="Y1351" s="3">
        <v>45</v>
      </c>
      <c r="Z1351" s="1">
        <v>2220</v>
      </c>
      <c r="AA1351" s="1">
        <v>0</v>
      </c>
      <c r="AB1351" s="1">
        <v>0</v>
      </c>
      <c r="AC1351" s="1">
        <v>1</v>
      </c>
      <c r="AD1351" s="1">
        <v>0</v>
      </c>
      <c r="AE1351" s="1">
        <v>0</v>
      </c>
      <c r="AF1351" s="1">
        <v>0</v>
      </c>
      <c r="AG1351" s="1">
        <v>0</v>
      </c>
      <c r="AH1351" s="1">
        <v>1</v>
      </c>
      <c r="AI1351" s="1">
        <v>0</v>
      </c>
      <c r="AJ1351" s="1">
        <v>0</v>
      </c>
      <c r="AK1351" s="1">
        <v>220</v>
      </c>
      <c r="AL1351" s="1">
        <v>203</v>
      </c>
      <c r="AM1351" s="1">
        <v>0</v>
      </c>
    </row>
    <row r="1352" spans="1:39" x14ac:dyDescent="0.25">
      <c r="A1352" s="4" t="s">
        <v>1343</v>
      </c>
      <c r="B1352" s="1">
        <v>1</v>
      </c>
      <c r="C1352" s="1">
        <v>1</v>
      </c>
      <c r="D1352" s="1">
        <v>89</v>
      </c>
      <c r="E1352" s="1">
        <v>51</v>
      </c>
      <c r="F1352" s="1">
        <v>4</v>
      </c>
      <c r="G1352" s="1">
        <v>24</v>
      </c>
      <c r="H1352" s="1">
        <v>4</v>
      </c>
      <c r="I1352" s="1">
        <v>7</v>
      </c>
      <c r="J1352" s="1">
        <v>1</v>
      </c>
      <c r="K1352" s="1">
        <v>2</v>
      </c>
      <c r="L1352" s="1">
        <v>2</v>
      </c>
      <c r="M1352" s="1">
        <v>0</v>
      </c>
      <c r="N1352" s="1">
        <v>4</v>
      </c>
      <c r="O1352" s="1">
        <v>6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3</v>
      </c>
      <c r="W1352" s="1">
        <v>11</v>
      </c>
      <c r="X1352" s="1">
        <v>0</v>
      </c>
      <c r="Y1352" s="3">
        <v>60</v>
      </c>
      <c r="Z1352" s="1">
        <v>2345</v>
      </c>
      <c r="AA1352" s="1">
        <v>0</v>
      </c>
      <c r="AB1352" s="1">
        <v>0</v>
      </c>
      <c r="AC1352" s="1">
        <v>0</v>
      </c>
      <c r="AD1352" s="1">
        <v>1</v>
      </c>
      <c r="AE1352" s="1">
        <v>0</v>
      </c>
      <c r="AF1352" s="1">
        <v>1</v>
      </c>
      <c r="AG1352" s="1">
        <v>0</v>
      </c>
      <c r="AH1352" s="1">
        <v>0</v>
      </c>
      <c r="AI1352" s="1">
        <v>0</v>
      </c>
      <c r="AJ1352" s="1">
        <v>0</v>
      </c>
      <c r="AK1352" s="1">
        <v>90</v>
      </c>
      <c r="AL1352" s="1">
        <v>89</v>
      </c>
      <c r="AM1352" s="1">
        <v>0</v>
      </c>
    </row>
    <row r="1353" spans="1:39" x14ac:dyDescent="0.25">
      <c r="A1353" s="4" t="s">
        <v>662</v>
      </c>
      <c r="B1353" s="1">
        <v>2</v>
      </c>
      <c r="C1353" s="1">
        <v>1</v>
      </c>
      <c r="D1353" s="1">
        <v>94</v>
      </c>
      <c r="E1353" s="1">
        <v>27</v>
      </c>
      <c r="F1353" s="1">
        <v>0</v>
      </c>
      <c r="G1353" s="1">
        <v>5</v>
      </c>
      <c r="H1353" s="1">
        <v>0</v>
      </c>
      <c r="I1353" s="1">
        <v>0</v>
      </c>
      <c r="J1353" s="1">
        <v>3</v>
      </c>
      <c r="K1353" s="1">
        <v>2</v>
      </c>
      <c r="L1353" s="1">
        <v>1</v>
      </c>
      <c r="M1353" s="1">
        <v>0</v>
      </c>
      <c r="N1353" s="1">
        <v>3</v>
      </c>
      <c r="O1353" s="1">
        <v>8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3</v>
      </c>
      <c r="W1353" s="1">
        <v>11</v>
      </c>
      <c r="X1353" s="1">
        <v>0</v>
      </c>
      <c r="Y1353" s="3">
        <v>55</v>
      </c>
      <c r="Z1353" s="1">
        <v>2578</v>
      </c>
      <c r="AA1353" s="1">
        <v>0</v>
      </c>
      <c r="AB1353" s="1">
        <v>0</v>
      </c>
      <c r="AC1353" s="1">
        <v>1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1</v>
      </c>
      <c r="AJ1353" s="1">
        <v>0</v>
      </c>
      <c r="AK1353" s="1">
        <v>32</v>
      </c>
      <c r="AL1353" s="1">
        <v>29</v>
      </c>
      <c r="AM1353" s="1">
        <v>0</v>
      </c>
    </row>
    <row r="1354" spans="1:39" x14ac:dyDescent="0.25">
      <c r="A1354" s="4" t="s">
        <v>728</v>
      </c>
      <c r="B1354" s="1">
        <v>0</v>
      </c>
      <c r="C1354" s="1">
        <v>1</v>
      </c>
      <c r="D1354" s="1">
        <v>98</v>
      </c>
      <c r="E1354" s="1">
        <v>459</v>
      </c>
      <c r="F1354" s="1">
        <v>0</v>
      </c>
      <c r="G1354" s="1">
        <v>24</v>
      </c>
      <c r="H1354" s="1">
        <v>6</v>
      </c>
      <c r="I1354" s="1">
        <v>0</v>
      </c>
      <c r="J1354" s="1">
        <v>4</v>
      </c>
      <c r="K1354" s="1">
        <v>6</v>
      </c>
      <c r="L1354" s="1">
        <v>4</v>
      </c>
      <c r="M1354" s="1">
        <v>5</v>
      </c>
      <c r="N1354" s="1">
        <v>7</v>
      </c>
      <c r="O1354" s="1">
        <v>6</v>
      </c>
      <c r="P1354" s="1">
        <v>0</v>
      </c>
      <c r="Q1354" s="1">
        <v>1</v>
      </c>
      <c r="R1354" s="1">
        <v>0</v>
      </c>
      <c r="S1354" s="1">
        <v>0</v>
      </c>
      <c r="T1354" s="1">
        <v>0</v>
      </c>
      <c r="U1354" s="1">
        <v>0</v>
      </c>
      <c r="V1354" s="1">
        <v>3</v>
      </c>
      <c r="W1354" s="1">
        <v>11</v>
      </c>
      <c r="X1354" s="1">
        <v>0</v>
      </c>
      <c r="Y1354" s="3">
        <v>60</v>
      </c>
      <c r="Z1354" s="1">
        <v>2792</v>
      </c>
      <c r="AA1354" s="1">
        <v>1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1</v>
      </c>
      <c r="AK1354" s="1">
        <v>489</v>
      </c>
      <c r="AL1354" s="1">
        <v>485</v>
      </c>
      <c r="AM1354" s="1">
        <v>1</v>
      </c>
    </row>
    <row r="1355" spans="1:39" x14ac:dyDescent="0.25">
      <c r="A1355" s="4" t="s">
        <v>1344</v>
      </c>
      <c r="B1355" s="1">
        <v>0</v>
      </c>
      <c r="C1355" s="1">
        <v>1</v>
      </c>
      <c r="D1355" s="1">
        <v>72</v>
      </c>
      <c r="E1355" s="1">
        <v>689</v>
      </c>
      <c r="F1355" s="1">
        <v>8</v>
      </c>
      <c r="G1355" s="1">
        <v>167</v>
      </c>
      <c r="H1355" s="1">
        <v>11</v>
      </c>
      <c r="I1355" s="1">
        <v>8</v>
      </c>
      <c r="J1355" s="1">
        <v>88</v>
      </c>
      <c r="K1355" s="1">
        <v>5</v>
      </c>
      <c r="L1355" s="1">
        <v>8</v>
      </c>
      <c r="M1355" s="1">
        <v>4</v>
      </c>
      <c r="N1355" s="1">
        <v>11</v>
      </c>
      <c r="O1355" s="1">
        <v>6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3</v>
      </c>
      <c r="W1355" s="1">
        <v>11</v>
      </c>
      <c r="X1355" s="1">
        <v>0</v>
      </c>
      <c r="Y1355" s="3">
        <v>51</v>
      </c>
      <c r="Z1355" s="1">
        <v>2642</v>
      </c>
      <c r="AA1355" s="1">
        <v>0</v>
      </c>
      <c r="AB1355" s="1">
        <v>1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1</v>
      </c>
      <c r="AK1355" s="1">
        <v>883</v>
      </c>
      <c r="AL1355" s="1">
        <v>795</v>
      </c>
      <c r="AM1355" s="1">
        <v>0</v>
      </c>
    </row>
    <row r="1356" spans="1:39" x14ac:dyDescent="0.25">
      <c r="A1356" s="4" t="s">
        <v>1345</v>
      </c>
      <c r="B1356" s="1">
        <v>0</v>
      </c>
      <c r="C1356" s="1">
        <v>1</v>
      </c>
      <c r="D1356" s="1">
        <v>1</v>
      </c>
      <c r="E1356" s="1">
        <v>283</v>
      </c>
      <c r="F1356" s="1">
        <v>10</v>
      </c>
      <c r="G1356" s="1">
        <v>38</v>
      </c>
      <c r="H1356" s="1">
        <v>0</v>
      </c>
      <c r="I1356" s="1">
        <v>13</v>
      </c>
      <c r="J1356" s="1">
        <v>27</v>
      </c>
      <c r="K1356" s="1">
        <v>4</v>
      </c>
      <c r="L1356" s="1">
        <v>7</v>
      </c>
      <c r="M1356" s="1">
        <v>2</v>
      </c>
      <c r="N1356" s="1">
        <v>4</v>
      </c>
      <c r="O1356" s="1">
        <v>8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3</v>
      </c>
      <c r="W1356" s="1">
        <v>11</v>
      </c>
      <c r="X1356" s="1">
        <v>0</v>
      </c>
      <c r="Y1356" s="3">
        <v>60</v>
      </c>
      <c r="Z1356" s="1">
        <v>2733</v>
      </c>
      <c r="AA1356" s="1">
        <v>0</v>
      </c>
      <c r="AB1356" s="1">
        <v>0</v>
      </c>
      <c r="AC1356" s="1">
        <v>1</v>
      </c>
      <c r="AD1356" s="1">
        <v>0</v>
      </c>
      <c r="AE1356" s="1">
        <v>0</v>
      </c>
      <c r="AF1356" s="1">
        <v>0</v>
      </c>
      <c r="AG1356" s="1">
        <v>0</v>
      </c>
      <c r="AH1356" s="1">
        <v>1</v>
      </c>
      <c r="AI1356" s="1">
        <v>0</v>
      </c>
      <c r="AJ1356" s="1">
        <v>0</v>
      </c>
      <c r="AK1356" s="1">
        <v>344</v>
      </c>
      <c r="AL1356" s="1">
        <v>317</v>
      </c>
      <c r="AM1356" s="1">
        <v>0</v>
      </c>
    </row>
    <row r="1357" spans="1:39" x14ac:dyDescent="0.25">
      <c r="A1357" s="4" t="s">
        <v>1346</v>
      </c>
      <c r="B1357" s="1">
        <v>1</v>
      </c>
      <c r="C1357" s="1">
        <v>2</v>
      </c>
      <c r="D1357" s="1">
        <v>26</v>
      </c>
      <c r="E1357" s="1">
        <v>347</v>
      </c>
      <c r="F1357" s="1">
        <v>0</v>
      </c>
      <c r="G1357" s="1">
        <v>35</v>
      </c>
      <c r="H1357" s="1">
        <v>4</v>
      </c>
      <c r="I1357" s="1">
        <v>3</v>
      </c>
      <c r="J1357" s="1">
        <v>7</v>
      </c>
      <c r="K1357" s="1">
        <v>6</v>
      </c>
      <c r="L1357" s="1">
        <v>4</v>
      </c>
      <c r="M1357" s="1">
        <v>2</v>
      </c>
      <c r="N1357" s="1">
        <v>8</v>
      </c>
      <c r="O1357" s="1">
        <v>5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3</v>
      </c>
      <c r="W1357" s="1">
        <v>11</v>
      </c>
      <c r="X1357" s="1">
        <v>0</v>
      </c>
      <c r="Y1357" s="3">
        <v>45</v>
      </c>
      <c r="Z1357" s="1">
        <v>2340</v>
      </c>
      <c r="AA1357" s="1">
        <v>0</v>
      </c>
      <c r="AB1357" s="1">
        <v>0</v>
      </c>
      <c r="AC1357" s="1">
        <v>1</v>
      </c>
      <c r="AD1357" s="1">
        <v>0</v>
      </c>
      <c r="AE1357" s="1">
        <v>0</v>
      </c>
      <c r="AF1357" s="1">
        <v>0</v>
      </c>
      <c r="AG1357" s="1">
        <v>0</v>
      </c>
      <c r="AH1357" s="1">
        <v>1</v>
      </c>
      <c r="AI1357" s="1">
        <v>0</v>
      </c>
      <c r="AJ1357" s="1">
        <v>0</v>
      </c>
      <c r="AK1357" s="1">
        <v>389</v>
      </c>
      <c r="AL1357" s="1">
        <v>382</v>
      </c>
      <c r="AM1357" s="1">
        <v>0</v>
      </c>
    </row>
    <row r="1358" spans="1:39" x14ac:dyDescent="0.25">
      <c r="A1358" s="4" t="s">
        <v>1347</v>
      </c>
      <c r="B1358" s="1">
        <v>1</v>
      </c>
      <c r="C1358" s="1">
        <v>0</v>
      </c>
      <c r="D1358" s="1">
        <v>5</v>
      </c>
      <c r="E1358" s="1">
        <v>5</v>
      </c>
      <c r="F1358" s="1">
        <v>13</v>
      </c>
      <c r="G1358" s="1">
        <v>14</v>
      </c>
      <c r="H1358" s="1">
        <v>0</v>
      </c>
      <c r="I1358" s="1">
        <v>5</v>
      </c>
      <c r="J1358" s="1">
        <v>31</v>
      </c>
      <c r="K1358" s="1">
        <v>2</v>
      </c>
      <c r="L1358" s="1">
        <v>2</v>
      </c>
      <c r="M1358" s="1">
        <v>1</v>
      </c>
      <c r="N1358" s="1">
        <v>2</v>
      </c>
      <c r="O1358" s="1">
        <v>6</v>
      </c>
      <c r="P1358" s="1">
        <v>1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3</v>
      </c>
      <c r="W1358" s="1">
        <v>11</v>
      </c>
      <c r="X1358" s="1">
        <v>1</v>
      </c>
      <c r="Y1358" s="3">
        <v>35</v>
      </c>
      <c r="Z1358" s="1">
        <v>2472</v>
      </c>
      <c r="AA1358" s="1">
        <v>0</v>
      </c>
      <c r="AB1358" s="1">
        <v>1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1</v>
      </c>
      <c r="AI1358" s="1">
        <v>0</v>
      </c>
      <c r="AJ1358" s="1">
        <v>0</v>
      </c>
      <c r="AK1358" s="1">
        <v>37</v>
      </c>
      <c r="AL1358" s="1">
        <v>6</v>
      </c>
      <c r="AM1358" s="1">
        <v>1</v>
      </c>
    </row>
    <row r="1359" spans="1:39" x14ac:dyDescent="0.25">
      <c r="A1359" s="4" t="s">
        <v>1348</v>
      </c>
      <c r="B1359" s="1">
        <v>0</v>
      </c>
      <c r="C1359" s="1">
        <v>1</v>
      </c>
      <c r="D1359" s="1">
        <v>22</v>
      </c>
      <c r="E1359" s="1">
        <v>280</v>
      </c>
      <c r="F1359" s="1">
        <v>0</v>
      </c>
      <c r="G1359" s="1">
        <v>18</v>
      </c>
      <c r="H1359" s="1">
        <v>0</v>
      </c>
      <c r="I1359" s="1">
        <v>0</v>
      </c>
      <c r="J1359" s="1">
        <v>24</v>
      </c>
      <c r="K1359" s="1">
        <v>3</v>
      </c>
      <c r="L1359" s="1">
        <v>5</v>
      </c>
      <c r="M1359" s="1">
        <v>1</v>
      </c>
      <c r="N1359" s="1">
        <v>6</v>
      </c>
      <c r="O1359" s="1">
        <v>7</v>
      </c>
      <c r="P1359" s="1">
        <v>0</v>
      </c>
      <c r="Q1359" s="1">
        <v>1</v>
      </c>
      <c r="R1359" s="1">
        <v>0</v>
      </c>
      <c r="S1359" s="1">
        <v>0</v>
      </c>
      <c r="T1359" s="1">
        <v>0</v>
      </c>
      <c r="U1359" s="1">
        <v>0</v>
      </c>
      <c r="V1359" s="1">
        <v>3</v>
      </c>
      <c r="W1359" s="1">
        <v>11</v>
      </c>
      <c r="X1359" s="1">
        <v>0</v>
      </c>
      <c r="Y1359" s="3">
        <v>49</v>
      </c>
      <c r="Z1359" s="1">
        <v>2528</v>
      </c>
      <c r="AA1359" s="1">
        <v>0</v>
      </c>
      <c r="AB1359" s="1">
        <v>0</v>
      </c>
      <c r="AC1359" s="1">
        <v>0</v>
      </c>
      <c r="AD1359" s="1">
        <v>1</v>
      </c>
      <c r="AE1359" s="1">
        <v>0</v>
      </c>
      <c r="AF1359" s="1">
        <v>0</v>
      </c>
      <c r="AG1359" s="1">
        <v>0</v>
      </c>
      <c r="AH1359" s="1">
        <v>0</v>
      </c>
      <c r="AI1359" s="1">
        <v>1</v>
      </c>
      <c r="AJ1359" s="1">
        <v>0</v>
      </c>
      <c r="AK1359" s="1">
        <v>298</v>
      </c>
      <c r="AL1359" s="1">
        <v>274</v>
      </c>
      <c r="AM1359" s="1">
        <v>1</v>
      </c>
    </row>
    <row r="1360" spans="1:39" x14ac:dyDescent="0.25">
      <c r="A1360" s="4" t="s">
        <v>1349</v>
      </c>
      <c r="B1360" s="1">
        <v>0</v>
      </c>
      <c r="C1360" s="1">
        <v>1</v>
      </c>
      <c r="D1360" s="1">
        <v>56</v>
      </c>
      <c r="E1360" s="1">
        <v>95</v>
      </c>
      <c r="F1360" s="1">
        <v>14</v>
      </c>
      <c r="G1360" s="1">
        <v>64</v>
      </c>
      <c r="H1360" s="1">
        <v>2</v>
      </c>
      <c r="I1360" s="1">
        <v>9</v>
      </c>
      <c r="J1360" s="1">
        <v>38</v>
      </c>
      <c r="K1360" s="1">
        <v>1</v>
      </c>
      <c r="L1360" s="1">
        <v>4</v>
      </c>
      <c r="M1360" s="1">
        <v>2</v>
      </c>
      <c r="N1360" s="1">
        <v>3</v>
      </c>
      <c r="O1360" s="1">
        <v>7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3</v>
      </c>
      <c r="W1360" s="1">
        <v>11</v>
      </c>
      <c r="X1360" s="1">
        <v>0</v>
      </c>
      <c r="Y1360" s="3">
        <v>65</v>
      </c>
      <c r="Z1360" s="1">
        <v>2214</v>
      </c>
      <c r="AA1360" s="1">
        <v>1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1</v>
      </c>
      <c r="AJ1360" s="1">
        <v>0</v>
      </c>
      <c r="AK1360" s="1">
        <v>184</v>
      </c>
      <c r="AL1360" s="1">
        <v>146</v>
      </c>
      <c r="AM1360" s="1">
        <v>0</v>
      </c>
    </row>
    <row r="1361" spans="1:39" x14ac:dyDescent="0.25">
      <c r="A1361" s="4" t="s">
        <v>1350</v>
      </c>
      <c r="B1361" s="1">
        <v>1</v>
      </c>
      <c r="C1361" s="1">
        <v>1</v>
      </c>
      <c r="D1361" s="1">
        <v>74</v>
      </c>
      <c r="E1361" s="1">
        <v>84</v>
      </c>
      <c r="F1361" s="1">
        <v>10</v>
      </c>
      <c r="G1361" s="1">
        <v>34</v>
      </c>
      <c r="H1361" s="1">
        <v>11</v>
      </c>
      <c r="I1361" s="1">
        <v>10</v>
      </c>
      <c r="J1361" s="1">
        <v>28</v>
      </c>
      <c r="K1361" s="1">
        <v>4</v>
      </c>
      <c r="L1361" s="1">
        <v>3</v>
      </c>
      <c r="M1361" s="1">
        <v>1</v>
      </c>
      <c r="N1361" s="1">
        <v>4</v>
      </c>
      <c r="O1361" s="1">
        <v>6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3</v>
      </c>
      <c r="W1361" s="1">
        <v>11</v>
      </c>
      <c r="X1361" s="1">
        <v>0</v>
      </c>
      <c r="Y1361" s="3">
        <v>64</v>
      </c>
      <c r="Z1361" s="1">
        <v>2520</v>
      </c>
      <c r="AA1361" s="1">
        <v>0</v>
      </c>
      <c r="AB1361" s="1">
        <v>0</v>
      </c>
      <c r="AC1361" s="1">
        <v>0</v>
      </c>
      <c r="AD1361" s="1">
        <v>1</v>
      </c>
      <c r="AE1361" s="1">
        <v>0</v>
      </c>
      <c r="AF1361" s="1">
        <v>1</v>
      </c>
      <c r="AG1361" s="1">
        <v>0</v>
      </c>
      <c r="AH1361" s="1">
        <v>0</v>
      </c>
      <c r="AI1361" s="1">
        <v>0</v>
      </c>
      <c r="AJ1361" s="1">
        <v>0</v>
      </c>
      <c r="AK1361" s="1">
        <v>149</v>
      </c>
      <c r="AL1361" s="1">
        <v>121</v>
      </c>
      <c r="AM1361" s="1">
        <v>0</v>
      </c>
    </row>
    <row r="1362" spans="1:39" x14ac:dyDescent="0.25">
      <c r="A1362" s="4" t="s">
        <v>1351</v>
      </c>
      <c r="B1362" s="1">
        <v>1</v>
      </c>
      <c r="C1362" s="1">
        <v>0</v>
      </c>
      <c r="D1362" s="1">
        <v>24</v>
      </c>
      <c r="E1362" s="1">
        <v>18</v>
      </c>
      <c r="F1362" s="1">
        <v>3</v>
      </c>
      <c r="G1362" s="1">
        <v>17</v>
      </c>
      <c r="H1362" s="1">
        <v>3</v>
      </c>
      <c r="I1362" s="1">
        <v>0</v>
      </c>
      <c r="J1362" s="1">
        <v>4</v>
      </c>
      <c r="K1362" s="1">
        <v>1</v>
      </c>
      <c r="L1362" s="1">
        <v>2</v>
      </c>
      <c r="M1362" s="1">
        <v>0</v>
      </c>
      <c r="N1362" s="1">
        <v>3</v>
      </c>
      <c r="O1362" s="1">
        <v>9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3</v>
      </c>
      <c r="W1362" s="1">
        <v>11</v>
      </c>
      <c r="X1362" s="1">
        <v>0</v>
      </c>
      <c r="Y1362" s="3">
        <v>47</v>
      </c>
      <c r="Z1362" s="1">
        <v>2790</v>
      </c>
      <c r="AA1362" s="1">
        <v>0</v>
      </c>
      <c r="AB1362" s="1">
        <v>1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1</v>
      </c>
      <c r="AI1362" s="1">
        <v>0</v>
      </c>
      <c r="AJ1362" s="1">
        <v>0</v>
      </c>
      <c r="AK1362" s="1">
        <v>41</v>
      </c>
      <c r="AL1362" s="1">
        <v>37</v>
      </c>
      <c r="AM1362" s="1">
        <v>0</v>
      </c>
    </row>
    <row r="1363" spans="1:39" x14ac:dyDescent="0.25">
      <c r="A1363" s="4" t="s">
        <v>1352</v>
      </c>
      <c r="B1363" s="1">
        <v>0</v>
      </c>
      <c r="C1363" s="1">
        <v>0</v>
      </c>
      <c r="D1363" s="1">
        <v>9</v>
      </c>
      <c r="E1363" s="1">
        <v>992</v>
      </c>
      <c r="F1363" s="1">
        <v>24</v>
      </c>
      <c r="G1363" s="1">
        <v>694</v>
      </c>
      <c r="H1363" s="1">
        <v>51</v>
      </c>
      <c r="I1363" s="1">
        <v>19</v>
      </c>
      <c r="J1363" s="1">
        <v>119</v>
      </c>
      <c r="K1363" s="1">
        <v>0</v>
      </c>
      <c r="L1363" s="1">
        <v>5</v>
      </c>
      <c r="M1363" s="1">
        <v>10</v>
      </c>
      <c r="N1363" s="1">
        <v>5</v>
      </c>
      <c r="O1363" s="1">
        <v>1</v>
      </c>
      <c r="P1363" s="1">
        <v>1</v>
      </c>
      <c r="Q1363" s="1">
        <v>0</v>
      </c>
      <c r="R1363" s="1">
        <v>1</v>
      </c>
      <c r="S1363" s="1">
        <v>0</v>
      </c>
      <c r="T1363" s="1">
        <v>0</v>
      </c>
      <c r="U1363" s="1">
        <v>0</v>
      </c>
      <c r="V1363" s="1">
        <v>3</v>
      </c>
      <c r="W1363" s="1">
        <v>11</v>
      </c>
      <c r="X1363" s="1">
        <v>0</v>
      </c>
      <c r="Y1363" s="3">
        <v>72</v>
      </c>
      <c r="Z1363" s="1">
        <v>2324</v>
      </c>
      <c r="AA1363" s="1">
        <v>0</v>
      </c>
      <c r="AB1363" s="1">
        <v>1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1</v>
      </c>
      <c r="AI1363" s="1">
        <v>0</v>
      </c>
      <c r="AJ1363" s="1">
        <v>0</v>
      </c>
      <c r="AK1363" s="1">
        <v>1780</v>
      </c>
      <c r="AL1363" s="1">
        <v>1661</v>
      </c>
      <c r="AM1363" s="1">
        <v>2</v>
      </c>
    </row>
    <row r="1364" spans="1:39" x14ac:dyDescent="0.25">
      <c r="A1364" s="4" t="s">
        <v>1086</v>
      </c>
      <c r="B1364" s="1">
        <v>1</v>
      </c>
      <c r="C1364" s="1">
        <v>1</v>
      </c>
      <c r="D1364" s="1">
        <v>10</v>
      </c>
      <c r="E1364" s="1">
        <v>9</v>
      </c>
      <c r="F1364" s="1">
        <v>1</v>
      </c>
      <c r="G1364" s="1">
        <v>7</v>
      </c>
      <c r="H1364" s="1">
        <v>0</v>
      </c>
      <c r="I1364" s="1">
        <v>3</v>
      </c>
      <c r="J1364" s="1">
        <v>2</v>
      </c>
      <c r="K1364" s="1">
        <v>2</v>
      </c>
      <c r="L1364" s="1">
        <v>1</v>
      </c>
      <c r="M1364" s="1">
        <v>0</v>
      </c>
      <c r="N1364" s="1">
        <v>3</v>
      </c>
      <c r="O1364" s="1">
        <v>7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3</v>
      </c>
      <c r="W1364" s="1">
        <v>11</v>
      </c>
      <c r="X1364" s="1">
        <v>0</v>
      </c>
      <c r="Y1364" s="3">
        <v>44</v>
      </c>
      <c r="Z1364" s="1">
        <v>2472</v>
      </c>
      <c r="AA1364" s="1">
        <v>0</v>
      </c>
      <c r="AB1364" s="1">
        <v>0</v>
      </c>
      <c r="AC1364" s="1">
        <v>0</v>
      </c>
      <c r="AD1364" s="1">
        <v>1</v>
      </c>
      <c r="AE1364" s="1">
        <v>0</v>
      </c>
      <c r="AF1364" s="1">
        <v>1</v>
      </c>
      <c r="AG1364" s="1">
        <v>0</v>
      </c>
      <c r="AH1364" s="1">
        <v>0</v>
      </c>
      <c r="AI1364" s="1">
        <v>0</v>
      </c>
      <c r="AJ1364" s="1">
        <v>0</v>
      </c>
      <c r="AK1364" s="1">
        <v>20</v>
      </c>
      <c r="AL1364" s="1">
        <v>18</v>
      </c>
      <c r="AM1364" s="1">
        <v>0</v>
      </c>
    </row>
    <row r="1365" spans="1:39" x14ac:dyDescent="0.25">
      <c r="A1365" s="4" t="s">
        <v>1353</v>
      </c>
      <c r="B1365" s="1">
        <v>1</v>
      </c>
      <c r="C1365" s="1">
        <v>1</v>
      </c>
      <c r="D1365" s="1">
        <v>35</v>
      </c>
      <c r="E1365" s="1">
        <v>19</v>
      </c>
      <c r="F1365" s="1">
        <v>1</v>
      </c>
      <c r="G1365" s="1">
        <v>17</v>
      </c>
      <c r="H1365" s="1">
        <v>2</v>
      </c>
      <c r="I1365" s="1">
        <v>0</v>
      </c>
      <c r="J1365" s="1">
        <v>2</v>
      </c>
      <c r="K1365" s="1">
        <v>1</v>
      </c>
      <c r="L1365" s="1">
        <v>1</v>
      </c>
      <c r="M1365" s="1">
        <v>0</v>
      </c>
      <c r="N1365" s="1">
        <v>3</v>
      </c>
      <c r="O1365" s="1">
        <v>8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3</v>
      </c>
      <c r="W1365" s="1">
        <v>11</v>
      </c>
      <c r="X1365" s="1">
        <v>0</v>
      </c>
      <c r="Y1365" s="3">
        <v>40</v>
      </c>
      <c r="Z1365" s="1">
        <v>2719</v>
      </c>
      <c r="AA1365" s="1">
        <v>0</v>
      </c>
      <c r="AB1365" s="1">
        <v>0</v>
      </c>
      <c r="AC1365" s="1">
        <v>0</v>
      </c>
      <c r="AD1365" s="1">
        <v>1</v>
      </c>
      <c r="AE1365" s="1">
        <v>0</v>
      </c>
      <c r="AF1365" s="1">
        <v>0</v>
      </c>
      <c r="AG1365" s="1">
        <v>0</v>
      </c>
      <c r="AH1365" s="1">
        <v>1</v>
      </c>
      <c r="AI1365" s="1">
        <v>0</v>
      </c>
      <c r="AJ1365" s="1">
        <v>0</v>
      </c>
      <c r="AK1365" s="1">
        <v>39</v>
      </c>
      <c r="AL1365" s="1">
        <v>37</v>
      </c>
      <c r="AM1365" s="1">
        <v>0</v>
      </c>
    </row>
    <row r="1366" spans="1:39" x14ac:dyDescent="0.25">
      <c r="A1366" s="4" t="s">
        <v>785</v>
      </c>
      <c r="B1366" s="1">
        <v>0</v>
      </c>
      <c r="C1366" s="1">
        <v>0</v>
      </c>
      <c r="D1366" s="1">
        <v>56</v>
      </c>
      <c r="E1366" s="1">
        <v>709</v>
      </c>
      <c r="F1366" s="1">
        <v>93</v>
      </c>
      <c r="G1366" s="1">
        <v>374</v>
      </c>
      <c r="H1366" s="1">
        <v>104</v>
      </c>
      <c r="I1366" s="1">
        <v>80</v>
      </c>
      <c r="J1366" s="1">
        <v>80</v>
      </c>
      <c r="K1366" s="1">
        <v>1</v>
      </c>
      <c r="L1366" s="1">
        <v>8</v>
      </c>
      <c r="M1366" s="1">
        <v>6</v>
      </c>
      <c r="N1366" s="1">
        <v>6</v>
      </c>
      <c r="O1366" s="1">
        <v>3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3</v>
      </c>
      <c r="W1366" s="1">
        <v>11</v>
      </c>
      <c r="X1366" s="1">
        <v>0</v>
      </c>
      <c r="Y1366" s="3">
        <v>41</v>
      </c>
      <c r="Z1366" s="1">
        <v>2217</v>
      </c>
      <c r="AA1366" s="1">
        <v>0</v>
      </c>
      <c r="AB1366" s="1">
        <v>0</v>
      </c>
      <c r="AC1366" s="1">
        <v>0</v>
      </c>
      <c r="AD1366" s="1">
        <v>1</v>
      </c>
      <c r="AE1366" s="1">
        <v>0</v>
      </c>
      <c r="AF1366" s="1">
        <v>0</v>
      </c>
      <c r="AG1366" s="1">
        <v>0</v>
      </c>
      <c r="AH1366" s="1">
        <v>1</v>
      </c>
      <c r="AI1366" s="1">
        <v>0</v>
      </c>
      <c r="AJ1366" s="1">
        <v>0</v>
      </c>
      <c r="AK1366" s="1">
        <v>1360</v>
      </c>
      <c r="AL1366" s="1">
        <v>1280</v>
      </c>
      <c r="AM1366" s="1">
        <v>0</v>
      </c>
    </row>
    <row r="1367" spans="1:39" x14ac:dyDescent="0.25">
      <c r="A1367" s="4" t="s">
        <v>1354</v>
      </c>
      <c r="B1367" s="1">
        <v>1</v>
      </c>
      <c r="C1367" s="1">
        <v>1</v>
      </c>
      <c r="D1367" s="1">
        <v>7</v>
      </c>
      <c r="E1367" s="1">
        <v>158</v>
      </c>
      <c r="F1367" s="1">
        <v>0</v>
      </c>
      <c r="G1367" s="1">
        <v>76</v>
      </c>
      <c r="H1367" s="1">
        <v>13</v>
      </c>
      <c r="I1367" s="1">
        <v>7</v>
      </c>
      <c r="J1367" s="1">
        <v>71</v>
      </c>
      <c r="K1367" s="1">
        <v>6</v>
      </c>
      <c r="L1367" s="1">
        <v>4</v>
      </c>
      <c r="M1367" s="1">
        <v>4</v>
      </c>
      <c r="N1367" s="1">
        <v>3</v>
      </c>
      <c r="O1367" s="1">
        <v>5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3</v>
      </c>
      <c r="W1367" s="1">
        <v>11</v>
      </c>
      <c r="X1367" s="1">
        <v>0</v>
      </c>
      <c r="Y1367" s="3">
        <v>48</v>
      </c>
      <c r="Z1367" s="1">
        <v>2420</v>
      </c>
      <c r="AA1367" s="1">
        <v>0</v>
      </c>
      <c r="AB1367" s="1">
        <v>1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1</v>
      </c>
      <c r="AJ1367" s="1">
        <v>0</v>
      </c>
      <c r="AK1367" s="1">
        <v>254</v>
      </c>
      <c r="AL1367" s="1">
        <v>183</v>
      </c>
      <c r="AM1367" s="1">
        <v>0</v>
      </c>
    </row>
    <row r="1368" spans="1:39" x14ac:dyDescent="0.25">
      <c r="A1368" s="4" t="s">
        <v>1355</v>
      </c>
      <c r="B1368" s="1">
        <v>1</v>
      </c>
      <c r="C1368" s="1">
        <v>0</v>
      </c>
      <c r="D1368" s="1">
        <v>51</v>
      </c>
      <c r="E1368" s="1">
        <v>10</v>
      </c>
      <c r="F1368" s="1">
        <v>14</v>
      </c>
      <c r="G1368" s="1">
        <v>29</v>
      </c>
      <c r="H1368" s="1">
        <v>4</v>
      </c>
      <c r="I1368" s="1">
        <v>2</v>
      </c>
      <c r="J1368" s="1">
        <v>36</v>
      </c>
      <c r="K1368" s="1">
        <v>3</v>
      </c>
      <c r="L1368" s="1">
        <v>2</v>
      </c>
      <c r="M1368" s="1">
        <v>1</v>
      </c>
      <c r="N1368" s="1">
        <v>4</v>
      </c>
      <c r="O1368" s="1">
        <v>4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3</v>
      </c>
      <c r="W1368" s="1">
        <v>11</v>
      </c>
      <c r="X1368" s="1">
        <v>0</v>
      </c>
      <c r="Y1368" s="3">
        <v>47</v>
      </c>
      <c r="Z1368" s="1">
        <v>2428</v>
      </c>
      <c r="AA1368" s="1">
        <v>0</v>
      </c>
      <c r="AB1368" s="1">
        <v>0</v>
      </c>
      <c r="AC1368" s="1">
        <v>0</v>
      </c>
      <c r="AD1368" s="1">
        <v>1</v>
      </c>
      <c r="AE1368" s="1">
        <v>0</v>
      </c>
      <c r="AF1368" s="1">
        <v>0</v>
      </c>
      <c r="AG1368" s="1">
        <v>0</v>
      </c>
      <c r="AH1368" s="1">
        <v>1</v>
      </c>
      <c r="AI1368" s="1">
        <v>0</v>
      </c>
      <c r="AJ1368" s="1">
        <v>0</v>
      </c>
      <c r="AK1368" s="1">
        <v>59</v>
      </c>
      <c r="AL1368" s="1">
        <v>23</v>
      </c>
      <c r="AM1368" s="1">
        <v>0</v>
      </c>
    </row>
    <row r="1369" spans="1:39" x14ac:dyDescent="0.25">
      <c r="A1369" s="4" t="s">
        <v>1356</v>
      </c>
      <c r="B1369" s="1">
        <v>1</v>
      </c>
      <c r="C1369" s="1">
        <v>0</v>
      </c>
      <c r="D1369" s="1">
        <v>17</v>
      </c>
      <c r="E1369" s="1">
        <v>25</v>
      </c>
      <c r="F1369" s="1">
        <v>1</v>
      </c>
      <c r="G1369" s="1">
        <v>13</v>
      </c>
      <c r="H1369" s="1">
        <v>0</v>
      </c>
      <c r="I1369" s="1">
        <v>0</v>
      </c>
      <c r="J1369" s="1">
        <v>3</v>
      </c>
      <c r="K1369" s="1">
        <v>1</v>
      </c>
      <c r="L1369" s="1">
        <v>1</v>
      </c>
      <c r="M1369" s="1">
        <v>0</v>
      </c>
      <c r="N1369" s="1">
        <v>3</v>
      </c>
      <c r="O1369" s="1">
        <v>7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3</v>
      </c>
      <c r="W1369" s="1">
        <v>11</v>
      </c>
      <c r="X1369" s="1">
        <v>0</v>
      </c>
      <c r="Y1369" s="3">
        <v>48</v>
      </c>
      <c r="Z1369" s="1">
        <v>2278</v>
      </c>
      <c r="AA1369" s="1">
        <v>0</v>
      </c>
      <c r="AB1369" s="1">
        <v>0</v>
      </c>
      <c r="AC1369" s="1">
        <v>0</v>
      </c>
      <c r="AD1369" s="1">
        <v>1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1</v>
      </c>
      <c r="AK1369" s="1">
        <v>39</v>
      </c>
      <c r="AL1369" s="1">
        <v>36</v>
      </c>
      <c r="AM1369" s="1">
        <v>0</v>
      </c>
    </row>
    <row r="1370" spans="1:39" x14ac:dyDescent="0.25">
      <c r="A1370" s="4" t="s">
        <v>1357</v>
      </c>
      <c r="B1370" s="1">
        <v>1</v>
      </c>
      <c r="C1370" s="1">
        <v>1</v>
      </c>
      <c r="D1370" s="1">
        <v>30</v>
      </c>
      <c r="E1370" s="1">
        <v>8</v>
      </c>
      <c r="F1370" s="1">
        <v>4</v>
      </c>
      <c r="G1370" s="1">
        <v>12</v>
      </c>
      <c r="H1370" s="1">
        <v>15</v>
      </c>
      <c r="I1370" s="1">
        <v>4</v>
      </c>
      <c r="J1370" s="1">
        <v>29</v>
      </c>
      <c r="K1370" s="1">
        <v>2</v>
      </c>
      <c r="L1370" s="1">
        <v>1</v>
      </c>
      <c r="M1370" s="1">
        <v>1</v>
      </c>
      <c r="N1370" s="1">
        <v>2</v>
      </c>
      <c r="O1370" s="1">
        <v>4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3</v>
      </c>
      <c r="W1370" s="1">
        <v>11</v>
      </c>
      <c r="X1370" s="1">
        <v>0</v>
      </c>
      <c r="Y1370" s="3">
        <v>45</v>
      </c>
      <c r="Z1370" s="1">
        <v>2756</v>
      </c>
      <c r="AA1370" s="1">
        <v>0</v>
      </c>
      <c r="AB1370" s="1">
        <v>0</v>
      </c>
      <c r="AC1370" s="1">
        <v>1</v>
      </c>
      <c r="AD1370" s="1">
        <v>0</v>
      </c>
      <c r="AE1370" s="1">
        <v>0</v>
      </c>
      <c r="AF1370" s="1">
        <v>1</v>
      </c>
      <c r="AG1370" s="1">
        <v>0</v>
      </c>
      <c r="AH1370" s="1">
        <v>0</v>
      </c>
      <c r="AI1370" s="1">
        <v>0</v>
      </c>
      <c r="AJ1370" s="1">
        <v>0</v>
      </c>
      <c r="AK1370" s="1">
        <v>43</v>
      </c>
      <c r="AL1370" s="1">
        <v>14</v>
      </c>
      <c r="AM1370" s="1">
        <v>0</v>
      </c>
    </row>
    <row r="1371" spans="1:39" x14ac:dyDescent="0.25">
      <c r="A1371" s="4" t="s">
        <v>1358</v>
      </c>
      <c r="B1371" s="1">
        <v>1</v>
      </c>
      <c r="C1371" s="1">
        <v>0</v>
      </c>
      <c r="D1371" s="1">
        <v>21</v>
      </c>
      <c r="E1371" s="1">
        <v>14</v>
      </c>
      <c r="F1371" s="1">
        <v>0</v>
      </c>
      <c r="G1371" s="1">
        <v>6</v>
      </c>
      <c r="H1371" s="1">
        <v>0</v>
      </c>
      <c r="I1371" s="1">
        <v>0</v>
      </c>
      <c r="J1371" s="1">
        <v>0</v>
      </c>
      <c r="K1371" s="1">
        <v>2</v>
      </c>
      <c r="L1371" s="1">
        <v>2</v>
      </c>
      <c r="M1371" s="1">
        <v>0</v>
      </c>
      <c r="N1371" s="1">
        <v>3</v>
      </c>
      <c r="O1371" s="1">
        <v>5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3</v>
      </c>
      <c r="W1371" s="1">
        <v>11</v>
      </c>
      <c r="X1371" s="1">
        <v>0</v>
      </c>
      <c r="Y1371" s="3">
        <v>48</v>
      </c>
      <c r="Z1371" s="1">
        <v>2204</v>
      </c>
      <c r="AA1371" s="1">
        <v>0</v>
      </c>
      <c r="AB1371" s="1">
        <v>1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1</v>
      </c>
      <c r="AK1371" s="1">
        <v>20</v>
      </c>
      <c r="AL1371" s="1">
        <v>20</v>
      </c>
      <c r="AM1371" s="1">
        <v>0</v>
      </c>
    </row>
    <row r="1372" spans="1:39" x14ac:dyDescent="0.25">
      <c r="A1372" s="4" t="s">
        <v>1359</v>
      </c>
      <c r="B1372" s="1">
        <v>0</v>
      </c>
      <c r="C1372" s="1">
        <v>2</v>
      </c>
      <c r="D1372" s="1">
        <v>2</v>
      </c>
      <c r="E1372" s="1">
        <v>622</v>
      </c>
      <c r="F1372" s="1">
        <v>7</v>
      </c>
      <c r="G1372" s="1">
        <v>115</v>
      </c>
      <c r="H1372" s="1">
        <v>30</v>
      </c>
      <c r="I1372" s="1">
        <v>0</v>
      </c>
      <c r="J1372" s="1">
        <v>15</v>
      </c>
      <c r="K1372" s="1">
        <v>2</v>
      </c>
      <c r="L1372" s="1">
        <v>6</v>
      </c>
      <c r="M1372" s="1">
        <v>3</v>
      </c>
      <c r="N1372" s="1">
        <v>12</v>
      </c>
      <c r="O1372" s="1">
        <v>5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3</v>
      </c>
      <c r="W1372" s="1">
        <v>11</v>
      </c>
      <c r="X1372" s="1">
        <v>0</v>
      </c>
      <c r="Y1372" s="3">
        <v>64</v>
      </c>
      <c r="Z1372" s="1">
        <v>2493</v>
      </c>
      <c r="AA1372" s="1">
        <v>0</v>
      </c>
      <c r="AB1372" s="1">
        <v>1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1</v>
      </c>
      <c r="AJ1372" s="1">
        <v>0</v>
      </c>
      <c r="AK1372" s="1">
        <v>774</v>
      </c>
      <c r="AL1372" s="1">
        <v>759</v>
      </c>
      <c r="AM1372" s="1">
        <v>0</v>
      </c>
    </row>
    <row r="1373" spans="1:39" x14ac:dyDescent="0.25">
      <c r="A1373" s="4" t="s">
        <v>1360</v>
      </c>
      <c r="B1373" s="1">
        <v>1</v>
      </c>
      <c r="C1373" s="1">
        <v>1</v>
      </c>
      <c r="D1373" s="1">
        <v>85</v>
      </c>
      <c r="E1373" s="1">
        <v>11</v>
      </c>
      <c r="F1373" s="1">
        <v>0</v>
      </c>
      <c r="G1373" s="1">
        <v>3</v>
      </c>
      <c r="H1373" s="1">
        <v>0</v>
      </c>
      <c r="I1373" s="1">
        <v>0</v>
      </c>
      <c r="J1373" s="1">
        <v>1</v>
      </c>
      <c r="K1373" s="1">
        <v>1</v>
      </c>
      <c r="L1373" s="1">
        <v>1</v>
      </c>
      <c r="M1373" s="1">
        <v>0</v>
      </c>
      <c r="N1373" s="1">
        <v>2</v>
      </c>
      <c r="O1373" s="1">
        <v>6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3</v>
      </c>
      <c r="W1373" s="1">
        <v>11</v>
      </c>
      <c r="X1373" s="1">
        <v>0</v>
      </c>
      <c r="Y1373" s="3">
        <v>46</v>
      </c>
      <c r="Z1373" s="1">
        <v>2197</v>
      </c>
      <c r="AA1373" s="1">
        <v>1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1</v>
      </c>
      <c r="AI1373" s="1">
        <v>0</v>
      </c>
      <c r="AJ1373" s="1">
        <v>0</v>
      </c>
      <c r="AK1373" s="1">
        <v>14</v>
      </c>
      <c r="AL1373" s="1">
        <v>13</v>
      </c>
      <c r="AM1373" s="1">
        <v>0</v>
      </c>
    </row>
    <row r="1374" spans="1:39" x14ac:dyDescent="0.25">
      <c r="A1374" s="4" t="s">
        <v>1361</v>
      </c>
      <c r="B1374" s="1">
        <v>1</v>
      </c>
      <c r="C1374" s="1">
        <v>0</v>
      </c>
      <c r="D1374" s="1">
        <v>65</v>
      </c>
      <c r="E1374" s="1">
        <v>25</v>
      </c>
      <c r="F1374" s="1">
        <v>3</v>
      </c>
      <c r="G1374" s="1">
        <v>16</v>
      </c>
      <c r="H1374" s="1">
        <v>8</v>
      </c>
      <c r="I1374" s="1">
        <v>5</v>
      </c>
      <c r="J1374" s="1">
        <v>2</v>
      </c>
      <c r="K1374" s="1">
        <v>2</v>
      </c>
      <c r="L1374" s="1">
        <v>2</v>
      </c>
      <c r="M1374" s="1">
        <v>1</v>
      </c>
      <c r="N1374" s="1">
        <v>3</v>
      </c>
      <c r="O1374" s="1">
        <v>6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3</v>
      </c>
      <c r="W1374" s="1">
        <v>11</v>
      </c>
      <c r="X1374" s="1">
        <v>0</v>
      </c>
      <c r="Y1374" s="3">
        <v>48</v>
      </c>
      <c r="Z1374" s="1">
        <v>2301</v>
      </c>
      <c r="AA1374" s="1">
        <v>1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1</v>
      </c>
      <c r="AI1374" s="1">
        <v>0</v>
      </c>
      <c r="AJ1374" s="1">
        <v>0</v>
      </c>
      <c r="AK1374" s="1">
        <v>57</v>
      </c>
      <c r="AL1374" s="1">
        <v>55</v>
      </c>
      <c r="AM1374" s="1">
        <v>0</v>
      </c>
    </row>
    <row r="1375" spans="1:39" x14ac:dyDescent="0.25">
      <c r="A1375" s="4" t="s">
        <v>345</v>
      </c>
      <c r="B1375" s="1">
        <v>0</v>
      </c>
      <c r="C1375" s="1">
        <v>1</v>
      </c>
      <c r="D1375" s="1">
        <v>64</v>
      </c>
      <c r="E1375" s="1">
        <v>635</v>
      </c>
      <c r="F1375" s="1">
        <v>15</v>
      </c>
      <c r="G1375" s="1">
        <v>100</v>
      </c>
      <c r="H1375" s="1">
        <v>20</v>
      </c>
      <c r="I1375" s="1">
        <v>7</v>
      </c>
      <c r="J1375" s="1">
        <v>131</v>
      </c>
      <c r="K1375" s="1">
        <v>1</v>
      </c>
      <c r="L1375" s="1">
        <v>9</v>
      </c>
      <c r="M1375" s="1">
        <v>3</v>
      </c>
      <c r="N1375" s="1">
        <v>9</v>
      </c>
      <c r="O1375" s="1">
        <v>6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3</v>
      </c>
      <c r="W1375" s="1">
        <v>11</v>
      </c>
      <c r="X1375" s="1">
        <v>0</v>
      </c>
      <c r="Y1375" s="3">
        <v>52</v>
      </c>
      <c r="Z1375" s="1">
        <v>2593</v>
      </c>
      <c r="AA1375" s="1">
        <v>1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1</v>
      </c>
      <c r="AJ1375" s="1">
        <v>0</v>
      </c>
      <c r="AK1375" s="1">
        <v>777</v>
      </c>
      <c r="AL1375" s="1">
        <v>646</v>
      </c>
      <c r="AM1375" s="1">
        <v>0</v>
      </c>
    </row>
    <row r="1376" spans="1:39" x14ac:dyDescent="0.25">
      <c r="A1376" s="4" t="s">
        <v>1362</v>
      </c>
      <c r="B1376" s="1">
        <v>1</v>
      </c>
      <c r="C1376" s="1">
        <v>1</v>
      </c>
      <c r="D1376" s="1">
        <v>11</v>
      </c>
      <c r="E1376" s="1">
        <v>100</v>
      </c>
      <c r="F1376" s="1">
        <v>64</v>
      </c>
      <c r="G1376" s="1">
        <v>79</v>
      </c>
      <c r="H1376" s="1">
        <v>65</v>
      </c>
      <c r="I1376" s="1">
        <v>0</v>
      </c>
      <c r="J1376" s="1">
        <v>109</v>
      </c>
      <c r="K1376" s="1">
        <v>2</v>
      </c>
      <c r="L1376" s="1">
        <v>6</v>
      </c>
      <c r="M1376" s="1">
        <v>2</v>
      </c>
      <c r="N1376" s="1">
        <v>4</v>
      </c>
      <c r="O1376" s="1">
        <v>7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3</v>
      </c>
      <c r="W1376" s="1">
        <v>11</v>
      </c>
      <c r="X1376" s="1">
        <v>0</v>
      </c>
      <c r="Y1376" s="3">
        <v>51</v>
      </c>
      <c r="Z1376" s="1">
        <v>2725</v>
      </c>
      <c r="AA1376" s="1">
        <v>0</v>
      </c>
      <c r="AB1376" s="1">
        <v>1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1</v>
      </c>
      <c r="AK1376" s="1">
        <v>308</v>
      </c>
      <c r="AL1376" s="1">
        <v>199</v>
      </c>
      <c r="AM1376" s="1">
        <v>0</v>
      </c>
    </row>
    <row r="1377" spans="1:39" x14ac:dyDescent="0.25">
      <c r="A1377" s="4" t="s">
        <v>1363</v>
      </c>
      <c r="B1377" s="1">
        <v>1</v>
      </c>
      <c r="C1377" s="1">
        <v>1</v>
      </c>
      <c r="D1377" s="1">
        <v>92</v>
      </c>
      <c r="E1377" s="1">
        <v>201</v>
      </c>
      <c r="F1377" s="1">
        <v>2</v>
      </c>
      <c r="G1377" s="1">
        <v>43</v>
      </c>
      <c r="H1377" s="1">
        <v>3</v>
      </c>
      <c r="I1377" s="1">
        <v>5</v>
      </c>
      <c r="J1377" s="1">
        <v>35</v>
      </c>
      <c r="K1377" s="1">
        <v>4</v>
      </c>
      <c r="L1377" s="1">
        <v>5</v>
      </c>
      <c r="M1377" s="1">
        <v>1</v>
      </c>
      <c r="N1377" s="1">
        <v>5</v>
      </c>
      <c r="O1377" s="1">
        <v>6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3</v>
      </c>
      <c r="W1377" s="1">
        <v>11</v>
      </c>
      <c r="X1377" s="1">
        <v>0</v>
      </c>
      <c r="Y1377" s="3">
        <v>59</v>
      </c>
      <c r="Z1377" s="1">
        <v>2832</v>
      </c>
      <c r="AA1377" s="1">
        <v>0</v>
      </c>
      <c r="AB1377" s="1">
        <v>1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1</v>
      </c>
      <c r="AI1377" s="1">
        <v>0</v>
      </c>
      <c r="AJ1377" s="1">
        <v>0</v>
      </c>
      <c r="AK1377" s="1">
        <v>254</v>
      </c>
      <c r="AL1377" s="1">
        <v>219</v>
      </c>
      <c r="AM1377" s="1">
        <v>0</v>
      </c>
    </row>
    <row r="1378" spans="1:39" x14ac:dyDescent="0.25">
      <c r="A1378" s="4" t="s">
        <v>849</v>
      </c>
      <c r="B1378" s="1">
        <v>0</v>
      </c>
      <c r="C1378" s="1">
        <v>1</v>
      </c>
      <c r="D1378" s="1">
        <v>54</v>
      </c>
      <c r="E1378" s="1">
        <v>642</v>
      </c>
      <c r="F1378" s="1">
        <v>14</v>
      </c>
      <c r="G1378" s="1">
        <v>49</v>
      </c>
      <c r="H1378" s="1">
        <v>0</v>
      </c>
      <c r="I1378" s="1">
        <v>7</v>
      </c>
      <c r="J1378" s="1">
        <v>57</v>
      </c>
      <c r="K1378" s="1">
        <v>1</v>
      </c>
      <c r="L1378" s="1">
        <v>9</v>
      </c>
      <c r="M1378" s="1">
        <v>2</v>
      </c>
      <c r="N1378" s="1">
        <v>9</v>
      </c>
      <c r="O1378" s="1">
        <v>5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3</v>
      </c>
      <c r="W1378" s="1">
        <v>11</v>
      </c>
      <c r="X1378" s="1">
        <v>0</v>
      </c>
      <c r="Y1378" s="3">
        <v>48</v>
      </c>
      <c r="Z1378" s="1">
        <v>2251</v>
      </c>
      <c r="AA1378" s="1">
        <v>0</v>
      </c>
      <c r="AB1378" s="1">
        <v>1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1</v>
      </c>
      <c r="AI1378" s="1">
        <v>0</v>
      </c>
      <c r="AJ1378" s="1">
        <v>0</v>
      </c>
      <c r="AK1378" s="1">
        <v>712</v>
      </c>
      <c r="AL1378" s="1">
        <v>655</v>
      </c>
      <c r="AM1378" s="1">
        <v>0</v>
      </c>
    </row>
    <row r="1379" spans="1:39" x14ac:dyDescent="0.25">
      <c r="A1379" s="4" t="s">
        <v>1364</v>
      </c>
      <c r="B1379" s="1">
        <v>0</v>
      </c>
      <c r="C1379" s="1">
        <v>1</v>
      </c>
      <c r="D1379" s="1">
        <v>4</v>
      </c>
      <c r="E1379" s="1">
        <v>97</v>
      </c>
      <c r="F1379" s="1">
        <v>1</v>
      </c>
      <c r="G1379" s="1">
        <v>41</v>
      </c>
      <c r="H1379" s="1">
        <v>6</v>
      </c>
      <c r="I1379" s="1">
        <v>2</v>
      </c>
      <c r="J1379" s="1">
        <v>41</v>
      </c>
      <c r="K1379" s="1">
        <v>2</v>
      </c>
      <c r="L1379" s="1">
        <v>4</v>
      </c>
      <c r="M1379" s="1">
        <v>1</v>
      </c>
      <c r="N1379" s="1">
        <v>3</v>
      </c>
      <c r="O1379" s="1">
        <v>7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3</v>
      </c>
      <c r="W1379" s="1">
        <v>11</v>
      </c>
      <c r="X1379" s="1">
        <v>0</v>
      </c>
      <c r="Y1379" s="3">
        <v>67</v>
      </c>
      <c r="Z1379" s="1">
        <v>2228</v>
      </c>
      <c r="AA1379" s="1">
        <v>0</v>
      </c>
      <c r="AB1379" s="1">
        <v>1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1</v>
      </c>
      <c r="AI1379" s="1">
        <v>0</v>
      </c>
      <c r="AJ1379" s="1">
        <v>0</v>
      </c>
      <c r="AK1379" s="1">
        <v>147</v>
      </c>
      <c r="AL1379" s="1">
        <v>106</v>
      </c>
      <c r="AM1379" s="1">
        <v>0</v>
      </c>
    </row>
    <row r="1380" spans="1:39" x14ac:dyDescent="0.25">
      <c r="A1380" s="4" t="s">
        <v>1365</v>
      </c>
      <c r="B1380" s="1">
        <v>0</v>
      </c>
      <c r="C1380" s="1">
        <v>1</v>
      </c>
      <c r="D1380" s="1">
        <v>53</v>
      </c>
      <c r="E1380" s="1">
        <v>204</v>
      </c>
      <c r="F1380" s="1">
        <v>5</v>
      </c>
      <c r="G1380" s="1">
        <v>39</v>
      </c>
      <c r="H1380" s="1">
        <v>17</v>
      </c>
      <c r="I1380" s="1">
        <v>0</v>
      </c>
      <c r="J1380" s="1">
        <v>89</v>
      </c>
      <c r="K1380" s="1">
        <v>3</v>
      </c>
      <c r="L1380" s="1">
        <v>5</v>
      </c>
      <c r="M1380" s="1">
        <v>2</v>
      </c>
      <c r="N1380" s="1">
        <v>4</v>
      </c>
      <c r="O1380" s="1">
        <v>8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3</v>
      </c>
      <c r="W1380" s="1">
        <v>11</v>
      </c>
      <c r="X1380" s="1">
        <v>1</v>
      </c>
      <c r="Y1380" s="3">
        <v>63</v>
      </c>
      <c r="Z1380" s="1">
        <v>2844</v>
      </c>
      <c r="AA1380" s="1">
        <v>0</v>
      </c>
      <c r="AB1380" s="1">
        <v>0</v>
      </c>
      <c r="AC1380" s="1">
        <v>1</v>
      </c>
      <c r="AD1380" s="1">
        <v>0</v>
      </c>
      <c r="AE1380" s="1">
        <v>0</v>
      </c>
      <c r="AF1380" s="1">
        <v>0</v>
      </c>
      <c r="AG1380" s="1">
        <v>0</v>
      </c>
      <c r="AH1380" s="1">
        <v>1</v>
      </c>
      <c r="AI1380" s="1">
        <v>0</v>
      </c>
      <c r="AJ1380" s="1">
        <v>0</v>
      </c>
      <c r="AK1380" s="1">
        <v>265</v>
      </c>
      <c r="AL1380" s="1">
        <v>176</v>
      </c>
      <c r="AM1380" s="1">
        <v>0</v>
      </c>
    </row>
    <row r="1381" spans="1:39" x14ac:dyDescent="0.25">
      <c r="A1381" s="4" t="s">
        <v>1366</v>
      </c>
      <c r="B1381" s="1">
        <v>1</v>
      </c>
      <c r="C1381" s="1">
        <v>0</v>
      </c>
      <c r="D1381" s="1">
        <v>39</v>
      </c>
      <c r="E1381" s="1">
        <v>513</v>
      </c>
      <c r="F1381" s="1">
        <v>7</v>
      </c>
      <c r="G1381" s="1">
        <v>133</v>
      </c>
      <c r="H1381" s="1">
        <v>46</v>
      </c>
      <c r="I1381" s="1">
        <v>14</v>
      </c>
      <c r="J1381" s="1">
        <v>14</v>
      </c>
      <c r="K1381" s="1">
        <v>6</v>
      </c>
      <c r="L1381" s="1">
        <v>8</v>
      </c>
      <c r="M1381" s="1">
        <v>4</v>
      </c>
      <c r="N1381" s="1">
        <v>8</v>
      </c>
      <c r="O1381" s="1">
        <v>8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3</v>
      </c>
      <c r="W1381" s="1">
        <v>11</v>
      </c>
      <c r="X1381" s="1">
        <v>0</v>
      </c>
      <c r="Y1381" s="3">
        <v>50</v>
      </c>
      <c r="Z1381" s="1">
        <v>2784</v>
      </c>
      <c r="AA1381" s="1">
        <v>0</v>
      </c>
      <c r="AB1381" s="1">
        <v>1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1</v>
      </c>
      <c r="AJ1381" s="1">
        <v>0</v>
      </c>
      <c r="AK1381" s="1">
        <v>713</v>
      </c>
      <c r="AL1381" s="1">
        <v>699</v>
      </c>
      <c r="AM1381" s="1">
        <v>0</v>
      </c>
    </row>
    <row r="1382" spans="1:39" x14ac:dyDescent="0.25">
      <c r="A1382" s="4" t="s">
        <v>1367</v>
      </c>
      <c r="B1382" s="1">
        <v>1</v>
      </c>
      <c r="C1382" s="1">
        <v>1</v>
      </c>
      <c r="D1382" s="1">
        <v>49</v>
      </c>
      <c r="E1382" s="1">
        <v>88</v>
      </c>
      <c r="F1382" s="1">
        <v>3</v>
      </c>
      <c r="G1382" s="1">
        <v>21</v>
      </c>
      <c r="H1382" s="1">
        <v>4</v>
      </c>
      <c r="I1382" s="1">
        <v>1</v>
      </c>
      <c r="J1382" s="1">
        <v>29</v>
      </c>
      <c r="K1382" s="1">
        <v>4</v>
      </c>
      <c r="L1382" s="1">
        <v>3</v>
      </c>
      <c r="M1382" s="1">
        <v>0</v>
      </c>
      <c r="N1382" s="1">
        <v>4</v>
      </c>
      <c r="O1382" s="1">
        <v>9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3</v>
      </c>
      <c r="W1382" s="1">
        <v>11</v>
      </c>
      <c r="X1382" s="1">
        <v>0</v>
      </c>
      <c r="Y1382" s="3">
        <v>53</v>
      </c>
      <c r="Z1382" s="1">
        <v>2850</v>
      </c>
      <c r="AA1382" s="1">
        <v>0</v>
      </c>
      <c r="AB1382" s="1">
        <v>1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1</v>
      </c>
      <c r="AK1382" s="1">
        <v>117</v>
      </c>
      <c r="AL1382" s="1">
        <v>88</v>
      </c>
      <c r="AM1382" s="1">
        <v>0</v>
      </c>
    </row>
    <row r="1383" spans="1:39" x14ac:dyDescent="0.25">
      <c r="A1383" s="4" t="s">
        <v>584</v>
      </c>
      <c r="B1383" s="1">
        <v>0</v>
      </c>
      <c r="C1383" s="1">
        <v>1</v>
      </c>
      <c r="D1383" s="1">
        <v>70</v>
      </c>
      <c r="E1383" s="1">
        <v>172</v>
      </c>
      <c r="F1383" s="1">
        <v>12</v>
      </c>
      <c r="G1383" s="1">
        <v>112</v>
      </c>
      <c r="H1383" s="1">
        <v>8</v>
      </c>
      <c r="I1383" s="1">
        <v>0</v>
      </c>
      <c r="J1383" s="1">
        <v>15</v>
      </c>
      <c r="K1383" s="1">
        <v>4</v>
      </c>
      <c r="L1383" s="1">
        <v>6</v>
      </c>
      <c r="M1383" s="1">
        <v>1</v>
      </c>
      <c r="N1383" s="1">
        <v>5</v>
      </c>
      <c r="O1383" s="1">
        <v>7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3</v>
      </c>
      <c r="W1383" s="1">
        <v>11</v>
      </c>
      <c r="X1383" s="1">
        <v>0</v>
      </c>
      <c r="Y1383" s="3">
        <v>69</v>
      </c>
      <c r="Z1383" s="1">
        <v>2603</v>
      </c>
      <c r="AA1383" s="1">
        <v>0</v>
      </c>
      <c r="AB1383" s="1">
        <v>0</v>
      </c>
      <c r="AC1383" s="1">
        <v>0</v>
      </c>
      <c r="AD1383" s="1">
        <v>1</v>
      </c>
      <c r="AE1383" s="1">
        <v>0</v>
      </c>
      <c r="AF1383" s="1">
        <v>0</v>
      </c>
      <c r="AG1383" s="1">
        <v>0</v>
      </c>
      <c r="AH1383" s="1">
        <v>0</v>
      </c>
      <c r="AI1383" s="1">
        <v>1</v>
      </c>
      <c r="AJ1383" s="1">
        <v>0</v>
      </c>
      <c r="AK1383" s="1">
        <v>304</v>
      </c>
      <c r="AL1383" s="1">
        <v>289</v>
      </c>
      <c r="AM1383" s="1">
        <v>0</v>
      </c>
    </row>
    <row r="1384" spans="1:39" x14ac:dyDescent="0.25">
      <c r="A1384" s="4" t="s">
        <v>1368</v>
      </c>
      <c r="B1384" s="1">
        <v>0</v>
      </c>
      <c r="C1384" s="1">
        <v>1</v>
      </c>
      <c r="D1384" s="1">
        <v>40</v>
      </c>
      <c r="E1384" s="1">
        <v>329</v>
      </c>
      <c r="F1384" s="1">
        <v>35</v>
      </c>
      <c r="G1384" s="1">
        <v>222</v>
      </c>
      <c r="H1384" s="1">
        <v>130</v>
      </c>
      <c r="I1384" s="1">
        <v>35</v>
      </c>
      <c r="J1384" s="1">
        <v>43</v>
      </c>
      <c r="K1384" s="1">
        <v>2</v>
      </c>
      <c r="L1384" s="1">
        <v>7</v>
      </c>
      <c r="M1384" s="1">
        <v>5</v>
      </c>
      <c r="N1384" s="1">
        <v>8</v>
      </c>
      <c r="O1384" s="1">
        <v>4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3</v>
      </c>
      <c r="W1384" s="1">
        <v>11</v>
      </c>
      <c r="X1384" s="1">
        <v>0</v>
      </c>
      <c r="Y1384" s="3">
        <v>67</v>
      </c>
      <c r="Z1384" s="1">
        <v>2353</v>
      </c>
      <c r="AA1384" s="1">
        <v>0</v>
      </c>
      <c r="AB1384" s="1">
        <v>1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1</v>
      </c>
      <c r="AJ1384" s="1">
        <v>0</v>
      </c>
      <c r="AK1384" s="1">
        <v>751</v>
      </c>
      <c r="AL1384" s="1">
        <v>708</v>
      </c>
      <c r="AM1384" s="1">
        <v>0</v>
      </c>
    </row>
    <row r="1385" spans="1:39" x14ac:dyDescent="0.25">
      <c r="A1385" s="4" t="s">
        <v>1369</v>
      </c>
      <c r="B1385" s="1">
        <v>0</v>
      </c>
      <c r="C1385" s="1">
        <v>1</v>
      </c>
      <c r="D1385" s="1">
        <v>40</v>
      </c>
      <c r="E1385" s="1">
        <v>296</v>
      </c>
      <c r="F1385" s="1">
        <v>13</v>
      </c>
      <c r="G1385" s="1">
        <v>104</v>
      </c>
      <c r="H1385" s="1">
        <v>11</v>
      </c>
      <c r="I1385" s="1">
        <v>13</v>
      </c>
      <c r="J1385" s="1">
        <v>17</v>
      </c>
      <c r="K1385" s="1">
        <v>3</v>
      </c>
      <c r="L1385" s="1">
        <v>4</v>
      </c>
      <c r="M1385" s="1">
        <v>2</v>
      </c>
      <c r="N1385" s="1">
        <v>9</v>
      </c>
      <c r="O1385" s="1">
        <v>3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3</v>
      </c>
      <c r="W1385" s="1">
        <v>11</v>
      </c>
      <c r="X1385" s="1">
        <v>0</v>
      </c>
      <c r="Y1385" s="3">
        <v>70</v>
      </c>
      <c r="Z1385" s="1">
        <v>2818</v>
      </c>
      <c r="AA1385" s="1">
        <v>0</v>
      </c>
      <c r="AB1385" s="1">
        <v>1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1</v>
      </c>
      <c r="AI1385" s="1">
        <v>0</v>
      </c>
      <c r="AJ1385" s="1">
        <v>0</v>
      </c>
      <c r="AK1385" s="1">
        <v>437</v>
      </c>
      <c r="AL1385" s="1">
        <v>420</v>
      </c>
      <c r="AM1385" s="1">
        <v>0</v>
      </c>
    </row>
    <row r="1386" spans="1:39" x14ac:dyDescent="0.25">
      <c r="A1386" s="4" t="s">
        <v>1370</v>
      </c>
      <c r="B1386" s="1">
        <v>1</v>
      </c>
      <c r="C1386" s="1">
        <v>1</v>
      </c>
      <c r="D1386" s="1">
        <v>43</v>
      </c>
      <c r="E1386" s="1">
        <v>100</v>
      </c>
      <c r="F1386" s="1">
        <v>2</v>
      </c>
      <c r="G1386" s="1">
        <v>16</v>
      </c>
      <c r="H1386" s="1">
        <v>2</v>
      </c>
      <c r="I1386" s="1">
        <v>1</v>
      </c>
      <c r="J1386" s="1">
        <v>31</v>
      </c>
      <c r="K1386" s="1">
        <v>4</v>
      </c>
      <c r="L1386" s="1">
        <v>3</v>
      </c>
      <c r="M1386" s="1">
        <v>2</v>
      </c>
      <c r="N1386" s="1">
        <v>2</v>
      </c>
      <c r="O1386" s="1">
        <v>9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3</v>
      </c>
      <c r="W1386" s="1">
        <v>11</v>
      </c>
      <c r="X1386" s="1">
        <v>1</v>
      </c>
      <c r="Y1386" s="3">
        <v>67</v>
      </c>
      <c r="Z1386" s="1">
        <v>2820</v>
      </c>
      <c r="AA1386" s="1">
        <v>1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1</v>
      </c>
      <c r="AK1386" s="1">
        <v>121</v>
      </c>
      <c r="AL1386" s="1">
        <v>90</v>
      </c>
      <c r="AM1386" s="1">
        <v>0</v>
      </c>
    </row>
    <row r="1387" spans="1:39" x14ac:dyDescent="0.25">
      <c r="A1387" s="4" t="s">
        <v>1371</v>
      </c>
      <c r="B1387" s="1">
        <v>0</v>
      </c>
      <c r="C1387" s="1">
        <v>1</v>
      </c>
      <c r="D1387" s="1">
        <v>17</v>
      </c>
      <c r="E1387" s="1">
        <v>422</v>
      </c>
      <c r="F1387" s="1">
        <v>7</v>
      </c>
      <c r="G1387" s="1">
        <v>238</v>
      </c>
      <c r="H1387" s="1">
        <v>69</v>
      </c>
      <c r="I1387" s="1">
        <v>46</v>
      </c>
      <c r="J1387" s="1">
        <v>15</v>
      </c>
      <c r="K1387" s="1">
        <v>1</v>
      </c>
      <c r="L1387" s="1">
        <v>7</v>
      </c>
      <c r="M1387" s="1">
        <v>2</v>
      </c>
      <c r="N1387" s="1">
        <v>12</v>
      </c>
      <c r="O1387" s="1">
        <v>4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3</v>
      </c>
      <c r="W1387" s="1">
        <v>11</v>
      </c>
      <c r="X1387" s="1">
        <v>0</v>
      </c>
      <c r="Y1387" s="3">
        <v>43</v>
      </c>
      <c r="Z1387" s="1">
        <v>2798</v>
      </c>
      <c r="AA1387" s="1">
        <v>0</v>
      </c>
      <c r="AB1387" s="1">
        <v>1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1</v>
      </c>
      <c r="AK1387" s="1">
        <v>782</v>
      </c>
      <c r="AL1387" s="1">
        <v>767</v>
      </c>
      <c r="AM1387" s="1">
        <v>0</v>
      </c>
    </row>
    <row r="1388" spans="1:39" x14ac:dyDescent="0.25">
      <c r="A1388" s="4" t="s">
        <v>312</v>
      </c>
      <c r="B1388" s="1">
        <v>1</v>
      </c>
      <c r="C1388" s="1">
        <v>0</v>
      </c>
      <c r="D1388" s="1">
        <v>40</v>
      </c>
      <c r="E1388" s="1">
        <v>1218</v>
      </c>
      <c r="F1388" s="1">
        <v>16</v>
      </c>
      <c r="G1388" s="1">
        <v>272</v>
      </c>
      <c r="H1388" s="1">
        <v>104</v>
      </c>
      <c r="I1388" s="1">
        <v>0</v>
      </c>
      <c r="J1388" s="1">
        <v>80</v>
      </c>
      <c r="K1388" s="1">
        <v>2</v>
      </c>
      <c r="L1388" s="1">
        <v>5</v>
      </c>
      <c r="M1388" s="1">
        <v>3</v>
      </c>
      <c r="N1388" s="1">
        <v>6</v>
      </c>
      <c r="O1388" s="1">
        <v>6</v>
      </c>
      <c r="P1388" s="1">
        <v>0</v>
      </c>
      <c r="Q1388" s="1">
        <v>1</v>
      </c>
      <c r="R1388" s="1">
        <v>1</v>
      </c>
      <c r="S1388" s="1">
        <v>1</v>
      </c>
      <c r="T1388" s="1">
        <v>0</v>
      </c>
      <c r="U1388" s="1">
        <v>0</v>
      </c>
      <c r="V1388" s="1">
        <v>3</v>
      </c>
      <c r="W1388" s="1">
        <v>11</v>
      </c>
      <c r="X1388" s="1">
        <v>1</v>
      </c>
      <c r="Y1388" s="3">
        <v>48</v>
      </c>
      <c r="Z1388" s="1">
        <v>2564</v>
      </c>
      <c r="AA1388" s="1">
        <v>0</v>
      </c>
      <c r="AB1388" s="1">
        <v>1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1</v>
      </c>
      <c r="AI1388" s="1">
        <v>0</v>
      </c>
      <c r="AJ1388" s="1">
        <v>0</v>
      </c>
      <c r="AK1388" s="1">
        <v>1610</v>
      </c>
      <c r="AL1388" s="1">
        <v>1530</v>
      </c>
      <c r="AM1388" s="1">
        <v>3</v>
      </c>
    </row>
    <row r="1389" spans="1:39" x14ac:dyDescent="0.25">
      <c r="A1389" s="4" t="s">
        <v>1372</v>
      </c>
      <c r="B1389" s="1">
        <v>1</v>
      </c>
      <c r="C1389" s="1">
        <v>1</v>
      </c>
      <c r="D1389" s="1">
        <v>84</v>
      </c>
      <c r="E1389" s="1">
        <v>5</v>
      </c>
      <c r="F1389" s="1">
        <v>1</v>
      </c>
      <c r="G1389" s="1">
        <v>7</v>
      </c>
      <c r="H1389" s="1">
        <v>2</v>
      </c>
      <c r="I1389" s="1">
        <v>1</v>
      </c>
      <c r="J1389" s="1">
        <v>4</v>
      </c>
      <c r="K1389" s="1">
        <v>1</v>
      </c>
      <c r="L1389" s="1">
        <v>1</v>
      </c>
      <c r="M1389" s="1">
        <v>0</v>
      </c>
      <c r="N1389" s="1">
        <v>2</v>
      </c>
      <c r="O1389" s="1">
        <v>7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3</v>
      </c>
      <c r="W1389" s="1">
        <v>11</v>
      </c>
      <c r="X1389" s="1">
        <v>0</v>
      </c>
      <c r="Y1389" s="3">
        <v>51</v>
      </c>
      <c r="Z1389" s="1">
        <v>2290</v>
      </c>
      <c r="AA1389" s="1">
        <v>0</v>
      </c>
      <c r="AB1389" s="1">
        <v>1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1</v>
      </c>
      <c r="AJ1389" s="1">
        <v>0</v>
      </c>
      <c r="AK1389" s="1">
        <v>16</v>
      </c>
      <c r="AL1389" s="1">
        <v>12</v>
      </c>
      <c r="AM1389" s="1">
        <v>0</v>
      </c>
    </row>
    <row r="1390" spans="1:39" x14ac:dyDescent="0.25">
      <c r="A1390" s="4" t="s">
        <v>1373</v>
      </c>
      <c r="B1390" s="1">
        <v>0</v>
      </c>
      <c r="C1390" s="1">
        <v>0</v>
      </c>
      <c r="D1390" s="1">
        <v>25</v>
      </c>
      <c r="E1390" s="1">
        <v>507</v>
      </c>
      <c r="F1390" s="1">
        <v>93</v>
      </c>
      <c r="G1390" s="1">
        <v>520</v>
      </c>
      <c r="H1390" s="1">
        <v>242</v>
      </c>
      <c r="I1390" s="1">
        <v>40</v>
      </c>
      <c r="J1390" s="1">
        <v>26</v>
      </c>
      <c r="K1390" s="1">
        <v>1</v>
      </c>
      <c r="L1390" s="1">
        <v>5</v>
      </c>
      <c r="M1390" s="1">
        <v>10</v>
      </c>
      <c r="N1390" s="1">
        <v>5</v>
      </c>
      <c r="O1390" s="1">
        <v>1</v>
      </c>
      <c r="P1390" s="1">
        <v>0</v>
      </c>
      <c r="Q1390" s="1">
        <v>0</v>
      </c>
      <c r="R1390" s="1">
        <v>0</v>
      </c>
      <c r="S1390" s="1">
        <v>1</v>
      </c>
      <c r="T1390" s="1">
        <v>0</v>
      </c>
      <c r="U1390" s="1">
        <v>0</v>
      </c>
      <c r="V1390" s="1">
        <v>3</v>
      </c>
      <c r="W1390" s="1">
        <v>11</v>
      </c>
      <c r="X1390" s="1">
        <v>1</v>
      </c>
      <c r="Y1390" s="3">
        <v>76</v>
      </c>
      <c r="Z1390" s="1">
        <v>2317</v>
      </c>
      <c r="AA1390" s="1">
        <v>0</v>
      </c>
      <c r="AB1390" s="1">
        <v>1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1</v>
      </c>
      <c r="AI1390" s="1">
        <v>0</v>
      </c>
      <c r="AJ1390" s="1">
        <v>0</v>
      </c>
      <c r="AK1390" s="1">
        <v>1402</v>
      </c>
      <c r="AL1390" s="1">
        <v>1376</v>
      </c>
      <c r="AM1390" s="1">
        <v>1</v>
      </c>
    </row>
    <row r="1391" spans="1:39" x14ac:dyDescent="0.25">
      <c r="A1391" s="4" t="s">
        <v>1374</v>
      </c>
      <c r="B1391" s="1">
        <v>1</v>
      </c>
      <c r="C1391" s="1">
        <v>0</v>
      </c>
      <c r="D1391" s="1">
        <v>62</v>
      </c>
      <c r="E1391" s="1">
        <v>52</v>
      </c>
      <c r="F1391" s="1">
        <v>12</v>
      </c>
      <c r="G1391" s="1">
        <v>50</v>
      </c>
      <c r="H1391" s="1">
        <v>4</v>
      </c>
      <c r="I1391" s="1">
        <v>36</v>
      </c>
      <c r="J1391" s="1">
        <v>55</v>
      </c>
      <c r="K1391" s="1">
        <v>3</v>
      </c>
      <c r="L1391" s="1">
        <v>5</v>
      </c>
      <c r="M1391" s="1">
        <v>0</v>
      </c>
      <c r="N1391" s="1">
        <v>3</v>
      </c>
      <c r="O1391" s="1">
        <v>9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3</v>
      </c>
      <c r="W1391" s="1">
        <v>11</v>
      </c>
      <c r="X1391" s="1">
        <v>0</v>
      </c>
      <c r="Y1391" s="3">
        <v>30</v>
      </c>
      <c r="Z1391" s="1">
        <v>2660</v>
      </c>
      <c r="AA1391" s="1">
        <v>0</v>
      </c>
      <c r="AB1391" s="1">
        <v>0</v>
      </c>
      <c r="AC1391" s="1">
        <v>1</v>
      </c>
      <c r="AD1391" s="1">
        <v>0</v>
      </c>
      <c r="AE1391" s="1">
        <v>0</v>
      </c>
      <c r="AF1391" s="1">
        <v>0</v>
      </c>
      <c r="AG1391" s="1">
        <v>0</v>
      </c>
      <c r="AH1391" s="1">
        <v>1</v>
      </c>
      <c r="AI1391" s="1">
        <v>0</v>
      </c>
      <c r="AJ1391" s="1">
        <v>0</v>
      </c>
      <c r="AK1391" s="1">
        <v>154</v>
      </c>
      <c r="AL1391" s="1">
        <v>99</v>
      </c>
      <c r="AM1391" s="1">
        <v>0</v>
      </c>
    </row>
    <row r="1392" spans="1:39" x14ac:dyDescent="0.25">
      <c r="A1392" s="4" t="s">
        <v>1375</v>
      </c>
      <c r="B1392" s="1">
        <v>1</v>
      </c>
      <c r="C1392" s="1">
        <v>0</v>
      </c>
      <c r="D1392" s="1">
        <v>83</v>
      </c>
      <c r="E1392" s="1">
        <v>191</v>
      </c>
      <c r="F1392" s="1">
        <v>56</v>
      </c>
      <c r="G1392" s="1">
        <v>139</v>
      </c>
      <c r="H1392" s="1">
        <v>51</v>
      </c>
      <c r="I1392" s="1">
        <v>8</v>
      </c>
      <c r="J1392" s="1">
        <v>100</v>
      </c>
      <c r="K1392" s="1">
        <v>4</v>
      </c>
      <c r="L1392" s="1">
        <v>4</v>
      </c>
      <c r="M1392" s="1">
        <v>3</v>
      </c>
      <c r="N1392" s="1">
        <v>8</v>
      </c>
      <c r="O1392" s="1">
        <v>4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3</v>
      </c>
      <c r="W1392" s="1">
        <v>11</v>
      </c>
      <c r="X1392" s="1">
        <v>0</v>
      </c>
      <c r="Y1392" s="3">
        <v>41</v>
      </c>
      <c r="Z1392" s="1">
        <v>2543</v>
      </c>
      <c r="AA1392" s="1">
        <v>0</v>
      </c>
      <c r="AB1392" s="1">
        <v>0</v>
      </c>
      <c r="AC1392" s="1">
        <v>1</v>
      </c>
      <c r="AD1392" s="1">
        <v>0</v>
      </c>
      <c r="AE1392" s="1">
        <v>0</v>
      </c>
      <c r="AF1392" s="1">
        <v>0</v>
      </c>
      <c r="AG1392" s="1">
        <v>0</v>
      </c>
      <c r="AH1392" s="1">
        <v>1</v>
      </c>
      <c r="AI1392" s="1">
        <v>0</v>
      </c>
      <c r="AJ1392" s="1">
        <v>0</v>
      </c>
      <c r="AK1392" s="1">
        <v>445</v>
      </c>
      <c r="AL1392" s="1">
        <v>345</v>
      </c>
      <c r="AM1392" s="1">
        <v>0</v>
      </c>
    </row>
    <row r="1393" spans="1:39" x14ac:dyDescent="0.25">
      <c r="A1393" s="4" t="s">
        <v>1121</v>
      </c>
      <c r="B1393" s="1">
        <v>0</v>
      </c>
      <c r="C1393" s="1">
        <v>0</v>
      </c>
      <c r="D1393" s="1">
        <v>47</v>
      </c>
      <c r="E1393" s="1">
        <v>2</v>
      </c>
      <c r="F1393" s="1">
        <v>23</v>
      </c>
      <c r="G1393" s="1">
        <v>11</v>
      </c>
      <c r="H1393" s="1">
        <v>8</v>
      </c>
      <c r="I1393" s="1">
        <v>6</v>
      </c>
      <c r="J1393" s="1">
        <v>46</v>
      </c>
      <c r="K1393" s="1">
        <v>1</v>
      </c>
      <c r="L1393" s="1">
        <v>2</v>
      </c>
      <c r="M1393" s="1">
        <v>1</v>
      </c>
      <c r="N1393" s="1">
        <v>2</v>
      </c>
      <c r="O1393" s="1">
        <v>8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3</v>
      </c>
      <c r="W1393" s="1">
        <v>11</v>
      </c>
      <c r="X1393" s="1">
        <v>0</v>
      </c>
      <c r="Y1393" s="3">
        <v>54</v>
      </c>
      <c r="Z1393" s="1">
        <v>2688</v>
      </c>
      <c r="AA1393" s="1">
        <v>0</v>
      </c>
      <c r="AB1393" s="1">
        <v>0</v>
      </c>
      <c r="AC1393" s="1">
        <v>0</v>
      </c>
      <c r="AD1393" s="1">
        <v>1</v>
      </c>
      <c r="AE1393" s="1">
        <v>0</v>
      </c>
      <c r="AF1393" s="1">
        <v>0</v>
      </c>
      <c r="AG1393" s="1">
        <v>1</v>
      </c>
      <c r="AH1393" s="1">
        <v>0</v>
      </c>
      <c r="AI1393" s="1">
        <v>0</v>
      </c>
      <c r="AJ1393" s="1">
        <v>0</v>
      </c>
      <c r="AK1393" s="1">
        <v>50</v>
      </c>
      <c r="AL1393" s="1">
        <v>4</v>
      </c>
      <c r="AM1393" s="1">
        <v>0</v>
      </c>
    </row>
    <row r="1394" spans="1:39" x14ac:dyDescent="0.25">
      <c r="A1394" s="4" t="s">
        <v>1376</v>
      </c>
      <c r="B1394" s="1">
        <v>0</v>
      </c>
      <c r="C1394" s="1">
        <v>0</v>
      </c>
      <c r="D1394" s="1">
        <v>45</v>
      </c>
      <c r="E1394" s="1">
        <v>68</v>
      </c>
      <c r="F1394" s="1">
        <v>28</v>
      </c>
      <c r="G1394" s="1">
        <v>39</v>
      </c>
      <c r="H1394" s="1">
        <v>16</v>
      </c>
      <c r="I1394" s="1">
        <v>30</v>
      </c>
      <c r="J1394" s="1">
        <v>41</v>
      </c>
      <c r="K1394" s="1">
        <v>1</v>
      </c>
      <c r="L1394" s="1">
        <v>2</v>
      </c>
      <c r="M1394" s="1">
        <v>2</v>
      </c>
      <c r="N1394" s="1">
        <v>5</v>
      </c>
      <c r="O1394" s="1">
        <v>2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3</v>
      </c>
      <c r="W1394" s="1">
        <v>11</v>
      </c>
      <c r="X1394" s="1">
        <v>0</v>
      </c>
      <c r="Y1394" s="3">
        <v>72</v>
      </c>
      <c r="Z1394" s="1">
        <v>2285</v>
      </c>
      <c r="AA1394" s="1">
        <v>0</v>
      </c>
      <c r="AB1394" s="1">
        <v>0</v>
      </c>
      <c r="AC1394" s="1">
        <v>0</v>
      </c>
      <c r="AD1394" s="1">
        <v>1</v>
      </c>
      <c r="AE1394" s="1">
        <v>0</v>
      </c>
      <c r="AF1394" s="1">
        <v>0</v>
      </c>
      <c r="AG1394" s="1">
        <v>0</v>
      </c>
      <c r="AH1394" s="1">
        <v>1</v>
      </c>
      <c r="AI1394" s="1">
        <v>0</v>
      </c>
      <c r="AJ1394" s="1">
        <v>0</v>
      </c>
      <c r="AK1394" s="1">
        <v>181</v>
      </c>
      <c r="AL1394" s="1">
        <v>140</v>
      </c>
      <c r="AM1394" s="1">
        <v>0</v>
      </c>
    </row>
    <row r="1395" spans="1:39" x14ac:dyDescent="0.25">
      <c r="A1395" s="4" t="s">
        <v>1377</v>
      </c>
      <c r="B1395" s="1">
        <v>2</v>
      </c>
      <c r="C1395" s="1">
        <v>1</v>
      </c>
      <c r="D1395" s="1">
        <v>34</v>
      </c>
      <c r="E1395" s="1">
        <v>20</v>
      </c>
      <c r="F1395" s="1">
        <v>4</v>
      </c>
      <c r="G1395" s="1">
        <v>10</v>
      </c>
      <c r="H1395" s="1">
        <v>6</v>
      </c>
      <c r="I1395" s="1">
        <v>4</v>
      </c>
      <c r="J1395" s="1">
        <v>17</v>
      </c>
      <c r="K1395" s="1">
        <v>2</v>
      </c>
      <c r="L1395" s="1">
        <v>2</v>
      </c>
      <c r="M1395" s="1">
        <v>0</v>
      </c>
      <c r="N1395" s="1">
        <v>3</v>
      </c>
      <c r="O1395" s="1">
        <v>6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3</v>
      </c>
      <c r="W1395" s="1">
        <v>11</v>
      </c>
      <c r="X1395" s="1">
        <v>0</v>
      </c>
      <c r="Y1395" s="3">
        <v>48</v>
      </c>
      <c r="Z1395" s="1">
        <v>2264</v>
      </c>
      <c r="AA1395" s="1">
        <v>0</v>
      </c>
      <c r="AB1395" s="1">
        <v>1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1</v>
      </c>
      <c r="AI1395" s="1">
        <v>0</v>
      </c>
      <c r="AJ1395" s="1">
        <v>0</v>
      </c>
      <c r="AK1395" s="1">
        <v>44</v>
      </c>
      <c r="AL1395" s="1">
        <v>27</v>
      </c>
      <c r="AM1395" s="1">
        <v>0</v>
      </c>
    </row>
    <row r="1396" spans="1:39" x14ac:dyDescent="0.25">
      <c r="A1396" s="4" t="s">
        <v>1378</v>
      </c>
      <c r="B1396" s="1">
        <v>1</v>
      </c>
      <c r="C1396" s="1">
        <v>1</v>
      </c>
      <c r="D1396" s="1">
        <v>3</v>
      </c>
      <c r="E1396" s="1">
        <v>20</v>
      </c>
      <c r="F1396" s="1">
        <v>3</v>
      </c>
      <c r="G1396" s="1">
        <v>16</v>
      </c>
      <c r="H1396" s="1">
        <v>0</v>
      </c>
      <c r="I1396" s="1">
        <v>4</v>
      </c>
      <c r="J1396" s="1">
        <v>1</v>
      </c>
      <c r="K1396" s="1">
        <v>3</v>
      </c>
      <c r="L1396" s="1">
        <v>2</v>
      </c>
      <c r="M1396" s="1">
        <v>0</v>
      </c>
      <c r="N1396" s="1">
        <v>4</v>
      </c>
      <c r="O1396" s="1">
        <v>6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3</v>
      </c>
      <c r="W1396" s="1">
        <v>11</v>
      </c>
      <c r="X1396" s="1">
        <v>0</v>
      </c>
      <c r="Y1396" s="3">
        <v>47</v>
      </c>
      <c r="Z1396" s="1">
        <v>2311</v>
      </c>
      <c r="AA1396" s="1">
        <v>0</v>
      </c>
      <c r="AB1396" s="1">
        <v>1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1</v>
      </c>
      <c r="AI1396" s="1">
        <v>0</v>
      </c>
      <c r="AJ1396" s="1">
        <v>0</v>
      </c>
      <c r="AK1396" s="1">
        <v>43</v>
      </c>
      <c r="AL1396" s="1">
        <v>42</v>
      </c>
      <c r="AM1396" s="1">
        <v>0</v>
      </c>
    </row>
    <row r="1397" spans="1:39" x14ac:dyDescent="0.25">
      <c r="A1397" s="4" t="s">
        <v>1379</v>
      </c>
      <c r="B1397" s="1">
        <v>2</v>
      </c>
      <c r="C1397" s="1">
        <v>1</v>
      </c>
      <c r="D1397" s="1">
        <v>1</v>
      </c>
      <c r="E1397" s="1">
        <v>7</v>
      </c>
      <c r="F1397" s="1">
        <v>0</v>
      </c>
      <c r="G1397" s="1">
        <v>1</v>
      </c>
      <c r="H1397" s="1">
        <v>0</v>
      </c>
      <c r="I1397" s="1">
        <v>0</v>
      </c>
      <c r="J1397" s="1">
        <v>0</v>
      </c>
      <c r="K1397" s="1">
        <v>1</v>
      </c>
      <c r="L1397" s="1">
        <v>1</v>
      </c>
      <c r="M1397" s="1">
        <v>0</v>
      </c>
      <c r="N1397" s="1">
        <v>2</v>
      </c>
      <c r="O1397" s="1">
        <v>6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3</v>
      </c>
      <c r="W1397" s="1">
        <v>11</v>
      </c>
      <c r="X1397" s="1">
        <v>0</v>
      </c>
      <c r="Y1397" s="3">
        <v>48</v>
      </c>
      <c r="Z1397" s="1">
        <v>2238</v>
      </c>
      <c r="AA1397" s="1">
        <v>0</v>
      </c>
      <c r="AB1397" s="1">
        <v>0</v>
      </c>
      <c r="AC1397" s="1">
        <v>0</v>
      </c>
      <c r="AD1397" s="1">
        <v>1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1</v>
      </c>
      <c r="AK1397" s="1">
        <v>8</v>
      </c>
      <c r="AL1397" s="1">
        <v>8</v>
      </c>
      <c r="AM1397" s="1">
        <v>0</v>
      </c>
    </row>
    <row r="1398" spans="1:39" x14ac:dyDescent="0.25">
      <c r="A1398" s="4" t="s">
        <v>1380</v>
      </c>
      <c r="B1398" s="1">
        <v>0</v>
      </c>
      <c r="C1398" s="1">
        <v>0</v>
      </c>
      <c r="D1398" s="1">
        <v>18</v>
      </c>
      <c r="E1398" s="1">
        <v>279</v>
      </c>
      <c r="F1398" s="1">
        <v>172</v>
      </c>
      <c r="G1398" s="1">
        <v>74</v>
      </c>
      <c r="H1398" s="1">
        <v>38</v>
      </c>
      <c r="I1398" s="1">
        <v>8</v>
      </c>
      <c r="J1398" s="1">
        <v>246</v>
      </c>
      <c r="K1398" s="1">
        <v>1</v>
      </c>
      <c r="L1398" s="1">
        <v>2</v>
      </c>
      <c r="M1398" s="1">
        <v>10</v>
      </c>
      <c r="N1398" s="1">
        <v>10</v>
      </c>
      <c r="O1398" s="1">
        <v>1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3</v>
      </c>
      <c r="W1398" s="1">
        <v>11</v>
      </c>
      <c r="X1398" s="1">
        <v>0</v>
      </c>
      <c r="Y1398" s="3">
        <v>48</v>
      </c>
      <c r="Z1398" s="1">
        <v>2418</v>
      </c>
      <c r="AA1398" s="1">
        <v>0</v>
      </c>
      <c r="AB1398" s="1">
        <v>0</v>
      </c>
      <c r="AC1398" s="1">
        <v>1</v>
      </c>
      <c r="AD1398" s="1">
        <v>0</v>
      </c>
      <c r="AE1398" s="1">
        <v>0</v>
      </c>
      <c r="AF1398" s="1">
        <v>1</v>
      </c>
      <c r="AG1398" s="1">
        <v>0</v>
      </c>
      <c r="AH1398" s="1">
        <v>0</v>
      </c>
      <c r="AI1398" s="1">
        <v>0</v>
      </c>
      <c r="AJ1398" s="1">
        <v>0</v>
      </c>
      <c r="AK1398" s="1">
        <v>571</v>
      </c>
      <c r="AL1398" s="1">
        <v>325</v>
      </c>
      <c r="AM1398" s="1">
        <v>0</v>
      </c>
    </row>
    <row r="1399" spans="1:39" x14ac:dyDescent="0.25">
      <c r="A1399" s="4" t="s">
        <v>432</v>
      </c>
      <c r="B1399" s="1">
        <v>0</v>
      </c>
      <c r="C1399" s="1">
        <v>1</v>
      </c>
      <c r="D1399" s="1">
        <v>45</v>
      </c>
      <c r="E1399" s="1">
        <v>977</v>
      </c>
      <c r="F1399" s="1">
        <v>12</v>
      </c>
      <c r="G1399" s="1">
        <v>253</v>
      </c>
      <c r="H1399" s="1">
        <v>16</v>
      </c>
      <c r="I1399" s="1">
        <v>12</v>
      </c>
      <c r="J1399" s="1">
        <v>101</v>
      </c>
      <c r="K1399" s="1">
        <v>4</v>
      </c>
      <c r="L1399" s="1">
        <v>4</v>
      </c>
      <c r="M1399" s="1">
        <v>3</v>
      </c>
      <c r="N1399" s="1">
        <v>12</v>
      </c>
      <c r="O1399" s="1">
        <v>8</v>
      </c>
      <c r="P1399" s="1">
        <v>0</v>
      </c>
      <c r="Q1399" s="1">
        <v>1</v>
      </c>
      <c r="R1399" s="1">
        <v>0</v>
      </c>
      <c r="S1399" s="1">
        <v>0</v>
      </c>
      <c r="T1399" s="1">
        <v>0</v>
      </c>
      <c r="U1399" s="1">
        <v>0</v>
      </c>
      <c r="V1399" s="1">
        <v>3</v>
      </c>
      <c r="W1399" s="1">
        <v>11</v>
      </c>
      <c r="X1399" s="1">
        <v>0</v>
      </c>
      <c r="Y1399" s="3">
        <v>54</v>
      </c>
      <c r="Z1399" s="1">
        <v>2754</v>
      </c>
      <c r="AA1399" s="1">
        <v>0</v>
      </c>
      <c r="AB1399" s="1">
        <v>0</v>
      </c>
      <c r="AC1399" s="1">
        <v>1</v>
      </c>
      <c r="AD1399" s="1">
        <v>0</v>
      </c>
      <c r="AE1399" s="1">
        <v>0</v>
      </c>
      <c r="AF1399" s="1">
        <v>0</v>
      </c>
      <c r="AG1399" s="1">
        <v>0</v>
      </c>
      <c r="AH1399" s="1">
        <v>1</v>
      </c>
      <c r="AI1399" s="1">
        <v>0</v>
      </c>
      <c r="AJ1399" s="1">
        <v>0</v>
      </c>
      <c r="AK1399" s="1">
        <v>1270</v>
      </c>
      <c r="AL1399" s="1">
        <v>1169</v>
      </c>
      <c r="AM1399" s="1">
        <v>1</v>
      </c>
    </row>
    <row r="1400" spans="1:39" x14ac:dyDescent="0.25">
      <c r="A1400" s="4" t="s">
        <v>1381</v>
      </c>
      <c r="B1400" s="1">
        <v>0</v>
      </c>
      <c r="C1400" s="1">
        <v>1</v>
      </c>
      <c r="D1400" s="1">
        <v>81</v>
      </c>
      <c r="E1400" s="1">
        <v>30</v>
      </c>
      <c r="F1400" s="1">
        <v>1</v>
      </c>
      <c r="G1400" s="1">
        <v>8</v>
      </c>
      <c r="H1400" s="1">
        <v>0</v>
      </c>
      <c r="I1400" s="1">
        <v>0</v>
      </c>
      <c r="J1400" s="1">
        <v>3</v>
      </c>
      <c r="K1400" s="1">
        <v>1</v>
      </c>
      <c r="L1400" s="1">
        <v>1</v>
      </c>
      <c r="M1400" s="1">
        <v>0</v>
      </c>
      <c r="N1400" s="1">
        <v>3</v>
      </c>
      <c r="O1400" s="1">
        <v>7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3</v>
      </c>
      <c r="W1400" s="1">
        <v>11</v>
      </c>
      <c r="X1400" s="1">
        <v>0</v>
      </c>
      <c r="Y1400" s="3">
        <v>51</v>
      </c>
      <c r="Z1400" s="1">
        <v>2292</v>
      </c>
      <c r="AA1400" s="1">
        <v>0</v>
      </c>
      <c r="AB1400" s="1">
        <v>0</v>
      </c>
      <c r="AC1400" s="1">
        <v>0</v>
      </c>
      <c r="AD1400" s="1">
        <v>1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1</v>
      </c>
      <c r="AK1400" s="1">
        <v>39</v>
      </c>
      <c r="AL1400" s="1">
        <v>36</v>
      </c>
      <c r="AM1400" s="1">
        <v>0</v>
      </c>
    </row>
    <row r="1401" spans="1:39" x14ac:dyDescent="0.25">
      <c r="A1401" s="4" t="s">
        <v>705</v>
      </c>
      <c r="B1401" s="1">
        <v>0</v>
      </c>
      <c r="C1401" s="1">
        <v>0</v>
      </c>
      <c r="D1401" s="1">
        <v>77</v>
      </c>
      <c r="E1401" s="1">
        <v>6</v>
      </c>
      <c r="F1401" s="1">
        <v>1</v>
      </c>
      <c r="G1401" s="1">
        <v>7</v>
      </c>
      <c r="H1401" s="1">
        <v>23</v>
      </c>
      <c r="I1401" s="1">
        <v>4</v>
      </c>
      <c r="J1401" s="1">
        <v>19</v>
      </c>
      <c r="K1401" s="1">
        <v>1</v>
      </c>
      <c r="L1401" s="1">
        <v>1</v>
      </c>
      <c r="M1401" s="1">
        <v>1</v>
      </c>
      <c r="N1401" s="1">
        <v>2</v>
      </c>
      <c r="O1401" s="1">
        <v>8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3</v>
      </c>
      <c r="W1401" s="1">
        <v>11</v>
      </c>
      <c r="X1401" s="1">
        <v>0</v>
      </c>
      <c r="Y1401" s="3">
        <v>61</v>
      </c>
      <c r="Z1401" s="1">
        <v>2707</v>
      </c>
      <c r="AA1401" s="1">
        <v>0</v>
      </c>
      <c r="AB1401" s="1">
        <v>1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1</v>
      </c>
      <c r="AI1401" s="1">
        <v>0</v>
      </c>
      <c r="AJ1401" s="1">
        <v>0</v>
      </c>
      <c r="AK1401" s="1">
        <v>41</v>
      </c>
      <c r="AL1401" s="1">
        <v>22</v>
      </c>
      <c r="AM1401" s="1">
        <v>0</v>
      </c>
    </row>
    <row r="1402" spans="1:39" x14ac:dyDescent="0.25">
      <c r="A1402" s="4" t="s">
        <v>1382</v>
      </c>
      <c r="B1402" s="1">
        <v>1</v>
      </c>
      <c r="C1402" s="1">
        <v>0</v>
      </c>
      <c r="D1402" s="1">
        <v>23</v>
      </c>
      <c r="E1402" s="1">
        <v>3</v>
      </c>
      <c r="F1402" s="1">
        <v>18</v>
      </c>
      <c r="G1402" s="1">
        <v>26</v>
      </c>
      <c r="H1402" s="1">
        <v>11</v>
      </c>
      <c r="I1402" s="1">
        <v>8</v>
      </c>
      <c r="J1402" s="1">
        <v>12</v>
      </c>
      <c r="K1402" s="1">
        <v>3</v>
      </c>
      <c r="L1402" s="1">
        <v>2</v>
      </c>
      <c r="M1402" s="1">
        <v>0</v>
      </c>
      <c r="N1402" s="1">
        <v>4</v>
      </c>
      <c r="O1402" s="1">
        <v>7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3</v>
      </c>
      <c r="W1402" s="1">
        <v>11</v>
      </c>
      <c r="X1402" s="1">
        <v>0</v>
      </c>
      <c r="Y1402" s="3">
        <v>50</v>
      </c>
      <c r="Z1402" s="1">
        <v>2580</v>
      </c>
      <c r="AA1402" s="1">
        <v>0</v>
      </c>
      <c r="AB1402" s="1">
        <v>1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1</v>
      </c>
      <c r="AI1402" s="1">
        <v>0</v>
      </c>
      <c r="AJ1402" s="1">
        <v>0</v>
      </c>
      <c r="AK1402" s="1">
        <v>66</v>
      </c>
      <c r="AL1402" s="1">
        <v>54</v>
      </c>
      <c r="AM1402" s="1">
        <v>0</v>
      </c>
    </row>
    <row r="1403" spans="1:39" x14ac:dyDescent="0.25">
      <c r="A1403" s="4" t="s">
        <v>988</v>
      </c>
      <c r="B1403" s="1">
        <v>1</v>
      </c>
      <c r="C1403" s="1">
        <v>0</v>
      </c>
      <c r="D1403" s="1">
        <v>48</v>
      </c>
      <c r="E1403" s="1">
        <v>14</v>
      </c>
      <c r="F1403" s="1">
        <v>0</v>
      </c>
      <c r="G1403" s="1">
        <v>2</v>
      </c>
      <c r="H1403" s="1">
        <v>0</v>
      </c>
      <c r="I1403" s="1">
        <v>0</v>
      </c>
      <c r="J1403" s="1">
        <v>7</v>
      </c>
      <c r="K1403" s="1">
        <v>1</v>
      </c>
      <c r="L1403" s="1">
        <v>1</v>
      </c>
      <c r="M1403" s="1">
        <v>0</v>
      </c>
      <c r="N1403" s="1">
        <v>2</v>
      </c>
      <c r="O1403" s="1">
        <v>8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3</v>
      </c>
      <c r="W1403" s="1">
        <v>11</v>
      </c>
      <c r="X1403" s="1">
        <v>0</v>
      </c>
      <c r="Y1403" s="3">
        <v>46</v>
      </c>
      <c r="Z1403" s="1">
        <v>2601</v>
      </c>
      <c r="AA1403" s="1">
        <v>0</v>
      </c>
      <c r="AB1403" s="1">
        <v>1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1</v>
      </c>
      <c r="AK1403" s="1">
        <v>16</v>
      </c>
      <c r="AL1403" s="1">
        <v>9</v>
      </c>
      <c r="AM1403" s="1">
        <v>0</v>
      </c>
    </row>
    <row r="1404" spans="1:39" x14ac:dyDescent="0.25">
      <c r="A1404" s="4" t="s">
        <v>1383</v>
      </c>
      <c r="B1404" s="1">
        <v>1</v>
      </c>
      <c r="C1404" s="1">
        <v>0</v>
      </c>
      <c r="D1404" s="1">
        <v>61</v>
      </c>
      <c r="E1404" s="1">
        <v>10</v>
      </c>
      <c r="F1404" s="1">
        <v>1</v>
      </c>
      <c r="G1404" s="1">
        <v>7</v>
      </c>
      <c r="H1404" s="1">
        <v>0</v>
      </c>
      <c r="I1404" s="1">
        <v>0</v>
      </c>
      <c r="J1404" s="1">
        <v>1</v>
      </c>
      <c r="K1404" s="1">
        <v>1</v>
      </c>
      <c r="L1404" s="1">
        <v>1</v>
      </c>
      <c r="M1404" s="1">
        <v>0</v>
      </c>
      <c r="N1404" s="1">
        <v>2</v>
      </c>
      <c r="O1404" s="1">
        <v>8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3</v>
      </c>
      <c r="W1404" s="1">
        <v>11</v>
      </c>
      <c r="X1404" s="1">
        <v>0</v>
      </c>
      <c r="Y1404" s="3">
        <v>48</v>
      </c>
      <c r="Z1404" s="1">
        <v>2445</v>
      </c>
      <c r="AA1404" s="1">
        <v>0</v>
      </c>
      <c r="AB1404" s="1">
        <v>1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1</v>
      </c>
      <c r="AK1404" s="1">
        <v>18</v>
      </c>
      <c r="AL1404" s="1">
        <v>17</v>
      </c>
      <c r="AM1404" s="1">
        <v>0</v>
      </c>
    </row>
    <row r="1405" spans="1:39" x14ac:dyDescent="0.25">
      <c r="A1405" s="4" t="s">
        <v>1384</v>
      </c>
      <c r="B1405" s="1">
        <v>1</v>
      </c>
      <c r="C1405" s="1">
        <v>1</v>
      </c>
      <c r="D1405" s="1">
        <v>60</v>
      </c>
      <c r="E1405" s="1">
        <v>7</v>
      </c>
      <c r="F1405" s="1">
        <v>10</v>
      </c>
      <c r="G1405" s="1">
        <v>17</v>
      </c>
      <c r="H1405" s="1">
        <v>8</v>
      </c>
      <c r="I1405" s="1">
        <v>6</v>
      </c>
      <c r="J1405" s="1">
        <v>13</v>
      </c>
      <c r="K1405" s="1">
        <v>2</v>
      </c>
      <c r="L1405" s="1">
        <v>2</v>
      </c>
      <c r="M1405" s="1">
        <v>0</v>
      </c>
      <c r="N1405" s="1">
        <v>3</v>
      </c>
      <c r="O1405" s="1">
        <v>7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3</v>
      </c>
      <c r="W1405" s="1">
        <v>11</v>
      </c>
      <c r="X1405" s="1">
        <v>0</v>
      </c>
      <c r="Y1405" s="3">
        <v>62</v>
      </c>
      <c r="Z1405" s="1">
        <v>2250</v>
      </c>
      <c r="AA1405" s="1">
        <v>0</v>
      </c>
      <c r="AB1405" s="1">
        <v>0</v>
      </c>
      <c r="AC1405" s="1">
        <v>1</v>
      </c>
      <c r="AD1405" s="1">
        <v>0</v>
      </c>
      <c r="AE1405" s="1">
        <v>0</v>
      </c>
      <c r="AF1405" s="1">
        <v>1</v>
      </c>
      <c r="AG1405" s="1">
        <v>0</v>
      </c>
      <c r="AH1405" s="1">
        <v>0</v>
      </c>
      <c r="AI1405" s="1">
        <v>0</v>
      </c>
      <c r="AJ1405" s="1">
        <v>0</v>
      </c>
      <c r="AK1405" s="1">
        <v>48</v>
      </c>
      <c r="AL1405" s="1">
        <v>35</v>
      </c>
      <c r="AM1405" s="1">
        <v>0</v>
      </c>
    </row>
    <row r="1406" spans="1:39" x14ac:dyDescent="0.25">
      <c r="A1406" s="4" t="s">
        <v>1385</v>
      </c>
      <c r="B1406" s="1">
        <v>0</v>
      </c>
      <c r="C1406" s="1">
        <v>0</v>
      </c>
      <c r="D1406" s="1">
        <v>75</v>
      </c>
      <c r="E1406" s="1">
        <v>33</v>
      </c>
      <c r="F1406" s="1">
        <v>87</v>
      </c>
      <c r="G1406" s="1">
        <v>64</v>
      </c>
      <c r="H1406" s="1">
        <v>175</v>
      </c>
      <c r="I1406" s="1">
        <v>16</v>
      </c>
      <c r="J1406" s="1">
        <v>74</v>
      </c>
      <c r="K1406" s="1">
        <v>1</v>
      </c>
      <c r="L1406" s="1">
        <v>6</v>
      </c>
      <c r="M1406" s="1">
        <v>1</v>
      </c>
      <c r="N1406" s="1">
        <v>6</v>
      </c>
      <c r="O1406" s="1">
        <v>7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3</v>
      </c>
      <c r="W1406" s="1">
        <v>11</v>
      </c>
      <c r="X1406" s="1">
        <v>0</v>
      </c>
      <c r="Y1406" s="3">
        <v>48</v>
      </c>
      <c r="Z1406" s="1">
        <v>2641</v>
      </c>
      <c r="AA1406" s="1">
        <v>0</v>
      </c>
      <c r="AB1406" s="1">
        <v>0</v>
      </c>
      <c r="AC1406" s="1">
        <v>1</v>
      </c>
      <c r="AD1406" s="1">
        <v>0</v>
      </c>
      <c r="AE1406" s="1">
        <v>0</v>
      </c>
      <c r="AF1406" s="1">
        <v>0</v>
      </c>
      <c r="AG1406" s="1">
        <v>0</v>
      </c>
      <c r="AH1406" s="1">
        <v>1</v>
      </c>
      <c r="AI1406" s="1">
        <v>0</v>
      </c>
      <c r="AJ1406" s="1">
        <v>0</v>
      </c>
      <c r="AK1406" s="1">
        <v>375</v>
      </c>
      <c r="AL1406" s="1">
        <v>301</v>
      </c>
      <c r="AM1406" s="1">
        <v>0</v>
      </c>
    </row>
    <row r="1407" spans="1:39" x14ac:dyDescent="0.25">
      <c r="A1407" s="4" t="s">
        <v>1066</v>
      </c>
      <c r="B1407" s="1">
        <v>1</v>
      </c>
      <c r="C1407" s="1">
        <v>0</v>
      </c>
      <c r="D1407" s="1">
        <v>64</v>
      </c>
      <c r="E1407" s="1">
        <v>12</v>
      </c>
      <c r="F1407" s="1">
        <v>0</v>
      </c>
      <c r="G1407" s="1">
        <v>13</v>
      </c>
      <c r="H1407" s="1">
        <v>2</v>
      </c>
      <c r="I1407" s="1">
        <v>0</v>
      </c>
      <c r="J1407" s="1">
        <v>10</v>
      </c>
      <c r="K1407" s="1">
        <v>1</v>
      </c>
      <c r="L1407" s="1">
        <v>1</v>
      </c>
      <c r="M1407" s="1">
        <v>0</v>
      </c>
      <c r="N1407" s="1">
        <v>3</v>
      </c>
      <c r="O1407" s="1">
        <v>7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3</v>
      </c>
      <c r="W1407" s="1">
        <v>11</v>
      </c>
      <c r="X1407" s="1">
        <v>0</v>
      </c>
      <c r="Y1407" s="3">
        <v>37</v>
      </c>
      <c r="Z1407" s="1">
        <v>2609</v>
      </c>
      <c r="AA1407" s="1">
        <v>0</v>
      </c>
      <c r="AB1407" s="1">
        <v>1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1</v>
      </c>
      <c r="AJ1407" s="1">
        <v>0</v>
      </c>
      <c r="AK1407" s="1">
        <v>27</v>
      </c>
      <c r="AL1407" s="1">
        <v>17</v>
      </c>
      <c r="AM1407" s="1">
        <v>0</v>
      </c>
    </row>
    <row r="1408" spans="1:39" x14ac:dyDescent="0.25">
      <c r="A1408" s="4" t="s">
        <v>1386</v>
      </c>
      <c r="B1408" s="1">
        <v>1</v>
      </c>
      <c r="C1408" s="1">
        <v>0</v>
      </c>
      <c r="D1408" s="1">
        <v>54</v>
      </c>
      <c r="E1408" s="1">
        <v>2</v>
      </c>
      <c r="F1408" s="1">
        <v>3</v>
      </c>
      <c r="G1408" s="1">
        <v>10</v>
      </c>
      <c r="H1408" s="1">
        <v>11</v>
      </c>
      <c r="I1408" s="1">
        <v>2</v>
      </c>
      <c r="J1408" s="1">
        <v>10</v>
      </c>
      <c r="K1408" s="1">
        <v>1</v>
      </c>
      <c r="L1408" s="1">
        <v>1</v>
      </c>
      <c r="M1408" s="1">
        <v>0</v>
      </c>
      <c r="N1408" s="1">
        <v>3</v>
      </c>
      <c r="O1408" s="1">
        <v>6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3</v>
      </c>
      <c r="W1408" s="1">
        <v>11</v>
      </c>
      <c r="X1408" s="1">
        <v>0</v>
      </c>
      <c r="Y1408" s="3">
        <v>47</v>
      </c>
      <c r="Z1408" s="1">
        <v>2295</v>
      </c>
      <c r="AA1408" s="1">
        <v>1</v>
      </c>
      <c r="AB1408" s="1">
        <v>0</v>
      </c>
      <c r="AC1408" s="1">
        <v>0</v>
      </c>
      <c r="AD1408" s="1">
        <v>0</v>
      </c>
      <c r="AE1408" s="1">
        <v>0</v>
      </c>
      <c r="AF1408" s="1">
        <v>1</v>
      </c>
      <c r="AG1408" s="1">
        <v>0</v>
      </c>
      <c r="AH1408" s="1">
        <v>0</v>
      </c>
      <c r="AI1408" s="1">
        <v>0</v>
      </c>
      <c r="AJ1408" s="1">
        <v>0</v>
      </c>
      <c r="AK1408" s="1">
        <v>28</v>
      </c>
      <c r="AL1408" s="1">
        <v>18</v>
      </c>
      <c r="AM1408" s="1">
        <v>0</v>
      </c>
    </row>
    <row r="1409" spans="1:39" x14ac:dyDescent="0.25">
      <c r="A1409" s="4" t="s">
        <v>1387</v>
      </c>
      <c r="B1409" s="1">
        <v>0</v>
      </c>
      <c r="C1409" s="1">
        <v>0</v>
      </c>
      <c r="D1409" s="1">
        <v>84</v>
      </c>
      <c r="E1409" s="1">
        <v>693</v>
      </c>
      <c r="F1409" s="1">
        <v>21</v>
      </c>
      <c r="G1409" s="1">
        <v>118</v>
      </c>
      <c r="H1409" s="1">
        <v>110</v>
      </c>
      <c r="I1409" s="1">
        <v>147</v>
      </c>
      <c r="J1409" s="1">
        <v>42</v>
      </c>
      <c r="K1409" s="1">
        <v>1</v>
      </c>
      <c r="L1409" s="1">
        <v>6</v>
      </c>
      <c r="M1409" s="1">
        <v>5</v>
      </c>
      <c r="N1409" s="1">
        <v>11</v>
      </c>
      <c r="O1409" s="1">
        <v>2</v>
      </c>
      <c r="P1409" s="1">
        <v>0</v>
      </c>
      <c r="Q1409" s="1">
        <v>0</v>
      </c>
      <c r="R1409" s="1">
        <v>1</v>
      </c>
      <c r="S1409" s="1">
        <v>1</v>
      </c>
      <c r="T1409" s="1">
        <v>0</v>
      </c>
      <c r="U1409" s="1">
        <v>0</v>
      </c>
      <c r="V1409" s="1">
        <v>3</v>
      </c>
      <c r="W1409" s="1">
        <v>11</v>
      </c>
      <c r="X1409" s="1">
        <v>0</v>
      </c>
      <c r="Y1409" s="3">
        <v>35</v>
      </c>
      <c r="Z1409" s="1">
        <v>2351</v>
      </c>
      <c r="AA1409" s="1">
        <v>0</v>
      </c>
      <c r="AB1409" s="1">
        <v>1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1</v>
      </c>
      <c r="AI1409" s="1">
        <v>0</v>
      </c>
      <c r="AJ1409" s="1">
        <v>0</v>
      </c>
      <c r="AK1409" s="1">
        <v>1089</v>
      </c>
      <c r="AL1409" s="1">
        <v>1047</v>
      </c>
      <c r="AM1409" s="1">
        <v>2</v>
      </c>
    </row>
    <row r="1410" spans="1:39" x14ac:dyDescent="0.25">
      <c r="A1410" s="4" t="s">
        <v>1388</v>
      </c>
      <c r="B1410" s="1">
        <v>1</v>
      </c>
      <c r="C1410" s="1">
        <v>1</v>
      </c>
      <c r="D1410" s="1">
        <v>75</v>
      </c>
      <c r="E1410" s="1">
        <v>9</v>
      </c>
      <c r="F1410" s="1">
        <v>3</v>
      </c>
      <c r="G1410" s="1">
        <v>15</v>
      </c>
      <c r="H1410" s="1">
        <v>2</v>
      </c>
      <c r="I1410" s="1">
        <v>3</v>
      </c>
      <c r="J1410" s="1">
        <v>2</v>
      </c>
      <c r="K1410" s="1">
        <v>2</v>
      </c>
      <c r="L1410" s="1">
        <v>2</v>
      </c>
      <c r="M1410" s="1">
        <v>0</v>
      </c>
      <c r="N1410" s="1">
        <v>3</v>
      </c>
      <c r="O1410" s="1">
        <v>6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3</v>
      </c>
      <c r="W1410" s="1">
        <v>11</v>
      </c>
      <c r="X1410" s="1">
        <v>0</v>
      </c>
      <c r="Y1410" s="3">
        <v>47</v>
      </c>
      <c r="Z1410" s="1">
        <v>2347</v>
      </c>
      <c r="AA1410" s="1">
        <v>0</v>
      </c>
      <c r="AB1410" s="1">
        <v>0</v>
      </c>
      <c r="AC1410" s="1">
        <v>1</v>
      </c>
      <c r="AD1410" s="1">
        <v>0</v>
      </c>
      <c r="AE1410" s="1">
        <v>0</v>
      </c>
      <c r="AF1410" s="1">
        <v>0</v>
      </c>
      <c r="AG1410" s="1">
        <v>0</v>
      </c>
      <c r="AH1410" s="1">
        <v>1</v>
      </c>
      <c r="AI1410" s="1">
        <v>0</v>
      </c>
      <c r="AJ1410" s="1">
        <v>0</v>
      </c>
      <c r="AK1410" s="1">
        <v>32</v>
      </c>
      <c r="AL1410" s="1">
        <v>30</v>
      </c>
      <c r="AM1410" s="1">
        <v>0</v>
      </c>
    </row>
    <row r="1411" spans="1:39" x14ac:dyDescent="0.25">
      <c r="A1411" s="4" t="s">
        <v>1389</v>
      </c>
      <c r="B1411" s="1">
        <v>1</v>
      </c>
      <c r="C1411" s="1">
        <v>1</v>
      </c>
      <c r="D1411" s="1">
        <v>16</v>
      </c>
      <c r="E1411" s="1">
        <v>129</v>
      </c>
      <c r="F1411" s="1">
        <v>26</v>
      </c>
      <c r="G1411" s="1">
        <v>67</v>
      </c>
      <c r="H1411" s="1">
        <v>3</v>
      </c>
      <c r="I1411" s="1">
        <v>67</v>
      </c>
      <c r="J1411" s="1">
        <v>2</v>
      </c>
      <c r="K1411" s="1">
        <v>5</v>
      </c>
      <c r="L1411" s="1">
        <v>6</v>
      </c>
      <c r="M1411" s="1">
        <v>1</v>
      </c>
      <c r="N1411" s="1">
        <v>5</v>
      </c>
      <c r="O1411" s="1">
        <v>7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3</v>
      </c>
      <c r="W1411" s="1">
        <v>11</v>
      </c>
      <c r="X1411" s="1">
        <v>0</v>
      </c>
      <c r="Y1411" s="3">
        <v>53</v>
      </c>
      <c r="Z1411" s="1">
        <v>2401</v>
      </c>
      <c r="AA1411" s="1">
        <v>1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1</v>
      </c>
      <c r="AI1411" s="1">
        <v>0</v>
      </c>
      <c r="AJ1411" s="1">
        <v>0</v>
      </c>
      <c r="AK1411" s="1">
        <v>292</v>
      </c>
      <c r="AL1411" s="1">
        <v>290</v>
      </c>
      <c r="AM1411" s="1">
        <v>0</v>
      </c>
    </row>
    <row r="1412" spans="1:39" x14ac:dyDescent="0.25">
      <c r="A1412" s="4" t="s">
        <v>1390</v>
      </c>
      <c r="B1412" s="1">
        <v>1</v>
      </c>
      <c r="C1412" s="1">
        <v>1</v>
      </c>
      <c r="D1412" s="1">
        <v>79</v>
      </c>
      <c r="E1412" s="1">
        <v>16</v>
      </c>
      <c r="F1412" s="1">
        <v>2</v>
      </c>
      <c r="G1412" s="1">
        <v>11</v>
      </c>
      <c r="H1412" s="1">
        <v>3</v>
      </c>
      <c r="I1412" s="1">
        <v>0</v>
      </c>
      <c r="J1412" s="1">
        <v>16</v>
      </c>
      <c r="K1412" s="1">
        <v>2</v>
      </c>
      <c r="L1412" s="1">
        <v>1</v>
      </c>
      <c r="M1412" s="1">
        <v>1</v>
      </c>
      <c r="N1412" s="1">
        <v>2</v>
      </c>
      <c r="O1412" s="1">
        <v>8</v>
      </c>
      <c r="P1412" s="1">
        <v>1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3</v>
      </c>
      <c r="W1412" s="1">
        <v>11</v>
      </c>
      <c r="X1412" s="1">
        <v>0</v>
      </c>
      <c r="Y1412" s="3">
        <v>41</v>
      </c>
      <c r="Z1412" s="1">
        <v>2580</v>
      </c>
      <c r="AA1412" s="1">
        <v>0</v>
      </c>
      <c r="AB1412" s="1">
        <v>1</v>
      </c>
      <c r="AC1412" s="1">
        <v>0</v>
      </c>
      <c r="AD1412" s="1">
        <v>0</v>
      </c>
      <c r="AE1412" s="1">
        <v>0</v>
      </c>
      <c r="AF1412" s="1">
        <v>1</v>
      </c>
      <c r="AG1412" s="1">
        <v>0</v>
      </c>
      <c r="AH1412" s="1">
        <v>0</v>
      </c>
      <c r="AI1412" s="1">
        <v>0</v>
      </c>
      <c r="AJ1412" s="1">
        <v>0</v>
      </c>
      <c r="AK1412" s="1">
        <v>32</v>
      </c>
      <c r="AL1412" s="1">
        <v>16</v>
      </c>
      <c r="AM1412" s="1">
        <v>1</v>
      </c>
    </row>
    <row r="1413" spans="1:39" x14ac:dyDescent="0.25">
      <c r="A1413" s="4" t="s">
        <v>1363</v>
      </c>
      <c r="B1413" s="1">
        <v>1</v>
      </c>
      <c r="C1413" s="1">
        <v>1</v>
      </c>
      <c r="D1413" s="1">
        <v>92</v>
      </c>
      <c r="E1413" s="1">
        <v>201</v>
      </c>
      <c r="F1413" s="1">
        <v>2</v>
      </c>
      <c r="G1413" s="1">
        <v>43</v>
      </c>
      <c r="H1413" s="1">
        <v>3</v>
      </c>
      <c r="I1413" s="1">
        <v>5</v>
      </c>
      <c r="J1413" s="1">
        <v>35</v>
      </c>
      <c r="K1413" s="1">
        <v>4</v>
      </c>
      <c r="L1413" s="1">
        <v>5</v>
      </c>
      <c r="M1413" s="1">
        <v>1</v>
      </c>
      <c r="N1413" s="1">
        <v>5</v>
      </c>
      <c r="O1413" s="1">
        <v>6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3</v>
      </c>
      <c r="W1413" s="1">
        <v>11</v>
      </c>
      <c r="X1413" s="1">
        <v>0</v>
      </c>
      <c r="Y1413" s="3">
        <v>59</v>
      </c>
      <c r="Z1413" s="1">
        <v>2832</v>
      </c>
      <c r="AA1413" s="1">
        <v>0</v>
      </c>
      <c r="AB1413" s="1">
        <v>1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1</v>
      </c>
      <c r="AI1413" s="1">
        <v>0</v>
      </c>
      <c r="AJ1413" s="1">
        <v>0</v>
      </c>
      <c r="AK1413" s="1">
        <v>254</v>
      </c>
      <c r="AL1413" s="1">
        <v>219</v>
      </c>
      <c r="AM1413" s="1">
        <v>0</v>
      </c>
    </row>
    <row r="1414" spans="1:39" x14ac:dyDescent="0.25">
      <c r="A1414" s="4" t="s">
        <v>1391</v>
      </c>
      <c r="B1414" s="1">
        <v>0</v>
      </c>
      <c r="C1414" s="1">
        <v>0</v>
      </c>
      <c r="D1414" s="1">
        <v>16</v>
      </c>
      <c r="E1414" s="1">
        <v>5</v>
      </c>
      <c r="F1414" s="1">
        <v>4</v>
      </c>
      <c r="G1414" s="1">
        <v>5</v>
      </c>
      <c r="H1414" s="1">
        <v>4</v>
      </c>
      <c r="I1414" s="1">
        <v>2</v>
      </c>
      <c r="J1414" s="1">
        <v>10</v>
      </c>
      <c r="K1414" s="1">
        <v>1</v>
      </c>
      <c r="L1414" s="1">
        <v>0</v>
      </c>
      <c r="M1414" s="1">
        <v>1</v>
      </c>
      <c r="N1414" s="1">
        <v>2</v>
      </c>
      <c r="O1414" s="1">
        <v>7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3</v>
      </c>
      <c r="W1414" s="1">
        <v>11</v>
      </c>
      <c r="X1414" s="1">
        <v>0</v>
      </c>
      <c r="Y1414" s="3">
        <v>34</v>
      </c>
      <c r="Z1414" s="1">
        <v>2679</v>
      </c>
      <c r="AA1414" s="1">
        <v>0</v>
      </c>
      <c r="AB1414" s="1">
        <v>0</v>
      </c>
      <c r="AC1414" s="1">
        <v>0</v>
      </c>
      <c r="AD1414" s="1">
        <v>1</v>
      </c>
      <c r="AE1414" s="1">
        <v>0</v>
      </c>
      <c r="AF1414" s="1">
        <v>1</v>
      </c>
      <c r="AG1414" s="1">
        <v>0</v>
      </c>
      <c r="AH1414" s="1">
        <v>0</v>
      </c>
      <c r="AI1414" s="1">
        <v>0</v>
      </c>
      <c r="AJ1414" s="1">
        <v>0</v>
      </c>
      <c r="AK1414" s="1">
        <v>20</v>
      </c>
      <c r="AL1414" s="1">
        <v>10</v>
      </c>
      <c r="AM1414" s="1">
        <v>0</v>
      </c>
    </row>
    <row r="1415" spans="1:39" x14ac:dyDescent="0.25">
      <c r="A1415" s="4" t="s">
        <v>1392</v>
      </c>
      <c r="B1415" s="1">
        <v>0</v>
      </c>
      <c r="C1415" s="1">
        <v>0</v>
      </c>
      <c r="D1415" s="1">
        <v>96</v>
      </c>
      <c r="E1415" s="1">
        <v>14</v>
      </c>
      <c r="F1415" s="1">
        <v>36</v>
      </c>
      <c r="G1415" s="1">
        <v>11</v>
      </c>
      <c r="H1415" s="1">
        <v>3</v>
      </c>
      <c r="I1415" s="1">
        <v>26</v>
      </c>
      <c r="J1415" s="1">
        <v>35</v>
      </c>
      <c r="K1415" s="1">
        <v>1</v>
      </c>
      <c r="L1415" s="1">
        <v>1</v>
      </c>
      <c r="M1415" s="1">
        <v>1</v>
      </c>
      <c r="N1415" s="1">
        <v>4</v>
      </c>
      <c r="O1415" s="1">
        <v>2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3</v>
      </c>
      <c r="W1415" s="1">
        <v>11</v>
      </c>
      <c r="X1415" s="1">
        <v>0</v>
      </c>
      <c r="Y1415" s="3">
        <v>56</v>
      </c>
      <c r="Z1415" s="1">
        <v>2226</v>
      </c>
      <c r="AA1415" s="1">
        <v>0</v>
      </c>
      <c r="AB1415" s="1">
        <v>1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1</v>
      </c>
      <c r="AI1415" s="1">
        <v>0</v>
      </c>
      <c r="AJ1415" s="1">
        <v>0</v>
      </c>
      <c r="AK1415" s="1">
        <v>90</v>
      </c>
      <c r="AL1415" s="1">
        <v>55</v>
      </c>
      <c r="AM1415" s="1">
        <v>0</v>
      </c>
    </row>
    <row r="1416" spans="1:39" x14ac:dyDescent="0.25">
      <c r="A1416" s="4" t="s">
        <v>902</v>
      </c>
      <c r="B1416" s="1">
        <v>1</v>
      </c>
      <c r="C1416" s="1">
        <v>0</v>
      </c>
      <c r="D1416" s="1">
        <v>30</v>
      </c>
      <c r="E1416" s="1">
        <v>29</v>
      </c>
      <c r="F1416" s="1">
        <v>12</v>
      </c>
      <c r="G1416" s="1">
        <v>59</v>
      </c>
      <c r="H1416" s="1">
        <v>19</v>
      </c>
      <c r="I1416" s="1">
        <v>1</v>
      </c>
      <c r="J1416" s="1">
        <v>36</v>
      </c>
      <c r="K1416" s="1">
        <v>2</v>
      </c>
      <c r="L1416" s="1">
        <v>3</v>
      </c>
      <c r="M1416" s="1">
        <v>0</v>
      </c>
      <c r="N1416" s="1">
        <v>4</v>
      </c>
      <c r="O1416" s="1">
        <v>8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3</v>
      </c>
      <c r="W1416" s="1">
        <v>11</v>
      </c>
      <c r="X1416" s="1">
        <v>0</v>
      </c>
      <c r="Y1416" s="3">
        <v>37</v>
      </c>
      <c r="Z1416" s="1">
        <v>2659</v>
      </c>
      <c r="AA1416" s="1">
        <v>0</v>
      </c>
      <c r="AB1416" s="1">
        <v>1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1</v>
      </c>
      <c r="AI1416" s="1">
        <v>0</v>
      </c>
      <c r="AJ1416" s="1">
        <v>0</v>
      </c>
      <c r="AK1416" s="1">
        <v>120</v>
      </c>
      <c r="AL1416" s="1">
        <v>84</v>
      </c>
      <c r="AM1416" s="1">
        <v>0</v>
      </c>
    </row>
    <row r="1417" spans="1:39" x14ac:dyDescent="0.25">
      <c r="A1417" s="4" t="s">
        <v>1393</v>
      </c>
      <c r="B1417" s="1">
        <v>1</v>
      </c>
      <c r="C1417" s="1">
        <v>1</v>
      </c>
      <c r="D1417" s="1">
        <v>60</v>
      </c>
      <c r="E1417" s="1">
        <v>26</v>
      </c>
      <c r="F1417" s="1">
        <v>2</v>
      </c>
      <c r="G1417" s="1">
        <v>19</v>
      </c>
      <c r="H1417" s="1">
        <v>10</v>
      </c>
      <c r="I1417" s="1">
        <v>5</v>
      </c>
      <c r="J1417" s="1">
        <v>8</v>
      </c>
      <c r="K1417" s="1">
        <v>3</v>
      </c>
      <c r="L1417" s="1">
        <v>2</v>
      </c>
      <c r="M1417" s="1">
        <v>1</v>
      </c>
      <c r="N1417" s="1">
        <v>3</v>
      </c>
      <c r="O1417" s="1">
        <v>8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3</v>
      </c>
      <c r="W1417" s="1">
        <v>11</v>
      </c>
      <c r="X1417" s="1">
        <v>0</v>
      </c>
      <c r="Y1417" s="3">
        <v>68</v>
      </c>
      <c r="Z1417" s="1">
        <v>2505</v>
      </c>
      <c r="AA1417" s="1">
        <v>0</v>
      </c>
      <c r="AB1417" s="1">
        <v>0</v>
      </c>
      <c r="AC1417" s="1">
        <v>0</v>
      </c>
      <c r="AD1417" s="1">
        <v>1</v>
      </c>
      <c r="AE1417" s="1">
        <v>0</v>
      </c>
      <c r="AF1417" s="1">
        <v>0</v>
      </c>
      <c r="AG1417" s="1">
        <v>0</v>
      </c>
      <c r="AH1417" s="1">
        <v>1</v>
      </c>
      <c r="AI1417" s="1">
        <v>0</v>
      </c>
      <c r="AJ1417" s="1">
        <v>0</v>
      </c>
      <c r="AK1417" s="1">
        <v>62</v>
      </c>
      <c r="AL1417" s="1">
        <v>54</v>
      </c>
      <c r="AM1417" s="1">
        <v>0</v>
      </c>
    </row>
    <row r="1418" spans="1:39" x14ac:dyDescent="0.25">
      <c r="A1418" s="4" t="s">
        <v>1394</v>
      </c>
      <c r="B1418" s="1">
        <v>1</v>
      </c>
      <c r="C1418" s="1">
        <v>1</v>
      </c>
      <c r="D1418" s="1">
        <v>11</v>
      </c>
      <c r="E1418" s="1">
        <v>9</v>
      </c>
      <c r="F1418" s="1">
        <v>1</v>
      </c>
      <c r="G1418" s="1">
        <v>4</v>
      </c>
      <c r="H1418" s="1">
        <v>3</v>
      </c>
      <c r="I1418" s="1">
        <v>2</v>
      </c>
      <c r="J1418" s="1">
        <v>3</v>
      </c>
      <c r="K1418" s="1">
        <v>1</v>
      </c>
      <c r="L1418" s="1">
        <v>1</v>
      </c>
      <c r="M1418" s="1">
        <v>0</v>
      </c>
      <c r="N1418" s="1">
        <v>2</v>
      </c>
      <c r="O1418" s="1">
        <v>6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3</v>
      </c>
      <c r="W1418" s="1">
        <v>11</v>
      </c>
      <c r="X1418" s="1">
        <v>0</v>
      </c>
      <c r="Y1418" s="3">
        <v>71</v>
      </c>
      <c r="Z1418" s="1">
        <v>2440</v>
      </c>
      <c r="AA1418" s="1">
        <v>0</v>
      </c>
      <c r="AB1418" s="1">
        <v>1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1</v>
      </c>
      <c r="AJ1418" s="1">
        <v>0</v>
      </c>
      <c r="AK1418" s="1">
        <v>19</v>
      </c>
      <c r="AL1418" s="1">
        <v>16</v>
      </c>
      <c r="AM1418" s="1">
        <v>0</v>
      </c>
    </row>
    <row r="1419" spans="1:39" x14ac:dyDescent="0.25">
      <c r="A1419" s="4" t="s">
        <v>1395</v>
      </c>
      <c r="B1419" s="1">
        <v>1</v>
      </c>
      <c r="C1419" s="1">
        <v>0</v>
      </c>
      <c r="D1419" s="1">
        <v>75</v>
      </c>
      <c r="E1419" s="1">
        <v>14</v>
      </c>
      <c r="F1419" s="1">
        <v>0</v>
      </c>
      <c r="G1419" s="1">
        <v>23</v>
      </c>
      <c r="H1419" s="1">
        <v>4</v>
      </c>
      <c r="I1419" s="1">
        <v>5</v>
      </c>
      <c r="J1419" s="1">
        <v>19</v>
      </c>
      <c r="K1419" s="1">
        <v>3</v>
      </c>
      <c r="L1419" s="1">
        <v>3</v>
      </c>
      <c r="M1419" s="1">
        <v>0</v>
      </c>
      <c r="N1419" s="1">
        <v>3</v>
      </c>
      <c r="O1419" s="1">
        <v>9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3</v>
      </c>
      <c r="W1419" s="1">
        <v>11</v>
      </c>
      <c r="X1419" s="1">
        <v>1</v>
      </c>
      <c r="Y1419" s="3">
        <v>41</v>
      </c>
      <c r="Z1419" s="1">
        <v>2823</v>
      </c>
      <c r="AA1419" s="1">
        <v>0</v>
      </c>
      <c r="AB1419" s="1">
        <v>0</v>
      </c>
      <c r="AC1419" s="1">
        <v>0</v>
      </c>
      <c r="AD1419" s="1">
        <v>1</v>
      </c>
      <c r="AE1419" s="1">
        <v>0</v>
      </c>
      <c r="AF1419" s="1">
        <v>0</v>
      </c>
      <c r="AG1419" s="1">
        <v>0</v>
      </c>
      <c r="AH1419" s="1">
        <v>1</v>
      </c>
      <c r="AI1419" s="1">
        <v>0</v>
      </c>
      <c r="AJ1419" s="1">
        <v>0</v>
      </c>
      <c r="AK1419" s="1">
        <v>46</v>
      </c>
      <c r="AL1419" s="1">
        <v>27</v>
      </c>
      <c r="AM1419" s="1">
        <v>0</v>
      </c>
    </row>
    <row r="1420" spans="1:39" x14ac:dyDescent="0.25">
      <c r="A1420" s="4" t="s">
        <v>1396</v>
      </c>
      <c r="B1420" s="1">
        <v>0</v>
      </c>
      <c r="C1420" s="1">
        <v>0</v>
      </c>
      <c r="D1420" s="1">
        <v>36</v>
      </c>
      <c r="E1420" s="1">
        <v>972</v>
      </c>
      <c r="F1420" s="1">
        <v>19</v>
      </c>
      <c r="G1420" s="1">
        <v>595</v>
      </c>
      <c r="H1420" s="1">
        <v>180</v>
      </c>
      <c r="I1420" s="1">
        <v>26</v>
      </c>
      <c r="J1420" s="1">
        <v>138</v>
      </c>
      <c r="K1420" s="1">
        <v>3</v>
      </c>
      <c r="L1420" s="1">
        <v>3</v>
      </c>
      <c r="M1420" s="1">
        <v>7</v>
      </c>
      <c r="N1420" s="1">
        <v>10</v>
      </c>
      <c r="O1420" s="1">
        <v>3</v>
      </c>
      <c r="P1420" s="1">
        <v>0</v>
      </c>
      <c r="Q1420" s="1">
        <v>0</v>
      </c>
      <c r="R1420" s="1">
        <v>0</v>
      </c>
      <c r="S1420" s="1">
        <v>1</v>
      </c>
      <c r="T1420" s="1">
        <v>0</v>
      </c>
      <c r="U1420" s="1">
        <v>0</v>
      </c>
      <c r="V1420" s="1">
        <v>3</v>
      </c>
      <c r="W1420" s="1">
        <v>11</v>
      </c>
      <c r="X1420" s="1">
        <v>1</v>
      </c>
      <c r="Y1420" s="3">
        <v>72</v>
      </c>
      <c r="Z1420" s="1">
        <v>2772</v>
      </c>
      <c r="AA1420" s="1">
        <v>0</v>
      </c>
      <c r="AB1420" s="1">
        <v>0</v>
      </c>
      <c r="AC1420" s="1">
        <v>0</v>
      </c>
      <c r="AD1420" s="1">
        <v>0</v>
      </c>
      <c r="AE1420" s="1">
        <v>1</v>
      </c>
      <c r="AF1420" s="1">
        <v>0</v>
      </c>
      <c r="AG1420" s="1">
        <v>0</v>
      </c>
      <c r="AH1420" s="1">
        <v>0</v>
      </c>
      <c r="AI1420" s="1">
        <v>1</v>
      </c>
      <c r="AJ1420" s="1">
        <v>0</v>
      </c>
      <c r="AK1420" s="1">
        <v>1792</v>
      </c>
      <c r="AL1420" s="1">
        <v>1654</v>
      </c>
      <c r="AM1420" s="1">
        <v>1</v>
      </c>
    </row>
    <row r="1421" spans="1:39" x14ac:dyDescent="0.25">
      <c r="A1421" s="4" t="s">
        <v>1397</v>
      </c>
      <c r="B1421" s="1">
        <v>0</v>
      </c>
      <c r="C1421" s="1">
        <v>0</v>
      </c>
      <c r="D1421" s="1">
        <v>71</v>
      </c>
      <c r="E1421" s="1">
        <v>966</v>
      </c>
      <c r="F1421" s="1">
        <v>168</v>
      </c>
      <c r="G1421" s="1">
        <v>672</v>
      </c>
      <c r="H1421" s="1">
        <v>246</v>
      </c>
      <c r="I1421" s="1">
        <v>105</v>
      </c>
      <c r="J1421" s="1">
        <v>126</v>
      </c>
      <c r="K1421" s="1">
        <v>1</v>
      </c>
      <c r="L1421" s="1">
        <v>7</v>
      </c>
      <c r="M1421" s="1">
        <v>5</v>
      </c>
      <c r="N1421" s="1">
        <v>10</v>
      </c>
      <c r="O1421" s="1">
        <v>4</v>
      </c>
      <c r="P1421" s="1">
        <v>0</v>
      </c>
      <c r="Q1421" s="1">
        <v>1</v>
      </c>
      <c r="R1421" s="1">
        <v>0</v>
      </c>
      <c r="S1421" s="1">
        <v>1</v>
      </c>
      <c r="T1421" s="1">
        <v>0</v>
      </c>
      <c r="U1421" s="1">
        <v>0</v>
      </c>
      <c r="V1421" s="1">
        <v>3</v>
      </c>
      <c r="W1421" s="1">
        <v>11</v>
      </c>
      <c r="X1421" s="1">
        <v>0</v>
      </c>
      <c r="Y1421" s="3">
        <v>74</v>
      </c>
      <c r="Z1421" s="1">
        <v>2434</v>
      </c>
      <c r="AA1421" s="1">
        <v>0</v>
      </c>
      <c r="AB1421" s="1">
        <v>0</v>
      </c>
      <c r="AC1421" s="1">
        <v>0</v>
      </c>
      <c r="AD1421" s="1">
        <v>1</v>
      </c>
      <c r="AE1421" s="1">
        <v>0</v>
      </c>
      <c r="AF1421" s="1">
        <v>0</v>
      </c>
      <c r="AG1421" s="1">
        <v>0</v>
      </c>
      <c r="AH1421" s="1">
        <v>1</v>
      </c>
      <c r="AI1421" s="1">
        <v>0</v>
      </c>
      <c r="AJ1421" s="1">
        <v>0</v>
      </c>
      <c r="AK1421" s="1">
        <v>2157</v>
      </c>
      <c r="AL1421" s="1">
        <v>2031</v>
      </c>
      <c r="AM1421" s="1">
        <v>2</v>
      </c>
    </row>
    <row r="1422" spans="1:39" x14ac:dyDescent="0.25">
      <c r="A1422" s="4" t="s">
        <v>1398</v>
      </c>
      <c r="B1422" s="1">
        <v>0</v>
      </c>
      <c r="C1422" s="1">
        <v>0</v>
      </c>
      <c r="D1422" s="1">
        <v>88</v>
      </c>
      <c r="E1422" s="1">
        <v>99</v>
      </c>
      <c r="F1422" s="1">
        <v>27</v>
      </c>
      <c r="G1422" s="1">
        <v>102</v>
      </c>
      <c r="H1422" s="1">
        <v>28</v>
      </c>
      <c r="I1422" s="1">
        <v>48</v>
      </c>
      <c r="J1422" s="1">
        <v>6</v>
      </c>
      <c r="K1422" s="1">
        <v>1</v>
      </c>
      <c r="L1422" s="1">
        <v>2</v>
      </c>
      <c r="M1422" s="1">
        <v>2</v>
      </c>
      <c r="N1422" s="1">
        <v>8</v>
      </c>
      <c r="O1422" s="1">
        <v>1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3</v>
      </c>
      <c r="W1422" s="1">
        <v>11</v>
      </c>
      <c r="X1422" s="1">
        <v>0</v>
      </c>
      <c r="Y1422" s="3">
        <v>62</v>
      </c>
      <c r="Z1422" s="1">
        <v>2416</v>
      </c>
      <c r="AA1422" s="1">
        <v>0</v>
      </c>
      <c r="AB1422" s="1">
        <v>1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1</v>
      </c>
      <c r="AI1422" s="1">
        <v>0</v>
      </c>
      <c r="AJ1422" s="1">
        <v>0</v>
      </c>
      <c r="AK1422" s="1">
        <v>304</v>
      </c>
      <c r="AL1422" s="1">
        <v>298</v>
      </c>
      <c r="AM1422" s="1">
        <v>0</v>
      </c>
    </row>
    <row r="1423" spans="1:39" x14ac:dyDescent="0.25">
      <c r="A1423" s="4" t="s">
        <v>1399</v>
      </c>
      <c r="B1423" s="1">
        <v>0</v>
      </c>
      <c r="C1423" s="1">
        <v>0</v>
      </c>
      <c r="D1423" s="1">
        <v>93</v>
      </c>
      <c r="E1423" s="1">
        <v>482</v>
      </c>
      <c r="F1423" s="1">
        <v>35</v>
      </c>
      <c r="G1423" s="1">
        <v>553</v>
      </c>
      <c r="H1423" s="1">
        <v>72</v>
      </c>
      <c r="I1423" s="1">
        <v>160</v>
      </c>
      <c r="J1423" s="1">
        <v>17</v>
      </c>
      <c r="K1423" s="1">
        <v>1</v>
      </c>
      <c r="L1423" s="1">
        <v>4</v>
      </c>
      <c r="M1423" s="1">
        <v>4</v>
      </c>
      <c r="N1423" s="1">
        <v>9</v>
      </c>
      <c r="O1423" s="1">
        <v>2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3</v>
      </c>
      <c r="W1423" s="1">
        <v>11</v>
      </c>
      <c r="X1423" s="1">
        <v>0</v>
      </c>
      <c r="Y1423" s="3">
        <v>49</v>
      </c>
      <c r="Z1423" s="1">
        <v>2719</v>
      </c>
      <c r="AA1423" s="1">
        <v>0</v>
      </c>
      <c r="AB1423" s="1">
        <v>1</v>
      </c>
      <c r="AC1423" s="1">
        <v>0</v>
      </c>
      <c r="AD1423" s="1">
        <v>0</v>
      </c>
      <c r="AE1423" s="1">
        <v>0</v>
      </c>
      <c r="AF1423" s="1">
        <v>1</v>
      </c>
      <c r="AG1423" s="1">
        <v>0</v>
      </c>
      <c r="AH1423" s="1">
        <v>0</v>
      </c>
      <c r="AI1423" s="1">
        <v>0</v>
      </c>
      <c r="AJ1423" s="1">
        <v>0</v>
      </c>
      <c r="AK1423" s="1">
        <v>1302</v>
      </c>
      <c r="AL1423" s="1">
        <v>1285</v>
      </c>
      <c r="AM1423" s="1">
        <v>0</v>
      </c>
    </row>
    <row r="1424" spans="1:39" x14ac:dyDescent="0.25">
      <c r="A1424" s="4" t="s">
        <v>1400</v>
      </c>
      <c r="B1424" s="1">
        <v>0</v>
      </c>
      <c r="C1424" s="1">
        <v>1</v>
      </c>
      <c r="D1424" s="1">
        <v>93</v>
      </c>
      <c r="E1424" s="1">
        <v>714</v>
      </c>
      <c r="F1424" s="1">
        <v>8</v>
      </c>
      <c r="G1424" s="1">
        <v>99</v>
      </c>
      <c r="H1424" s="1">
        <v>11</v>
      </c>
      <c r="I1424" s="1">
        <v>0</v>
      </c>
      <c r="J1424" s="1">
        <v>47</v>
      </c>
      <c r="K1424" s="1">
        <v>4</v>
      </c>
      <c r="L1424" s="1">
        <v>10</v>
      </c>
      <c r="M1424" s="1">
        <v>7</v>
      </c>
      <c r="N1424" s="1">
        <v>5</v>
      </c>
      <c r="O1424" s="1">
        <v>8</v>
      </c>
      <c r="P1424" s="1">
        <v>1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3</v>
      </c>
      <c r="W1424" s="1">
        <v>11</v>
      </c>
      <c r="X1424" s="1">
        <v>0</v>
      </c>
      <c r="Y1424" s="3">
        <v>63</v>
      </c>
      <c r="Z1424" s="1">
        <v>2734</v>
      </c>
      <c r="AA1424" s="1">
        <v>0</v>
      </c>
      <c r="AB1424" s="1">
        <v>1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1</v>
      </c>
      <c r="AI1424" s="1">
        <v>0</v>
      </c>
      <c r="AJ1424" s="1">
        <v>0</v>
      </c>
      <c r="AK1424" s="1">
        <v>832</v>
      </c>
      <c r="AL1424" s="1">
        <v>785</v>
      </c>
      <c r="AM1424" s="1">
        <v>1</v>
      </c>
    </row>
    <row r="1425" spans="1:39" x14ac:dyDescent="0.25">
      <c r="A1425" s="4" t="s">
        <v>1401</v>
      </c>
      <c r="B1425" s="1">
        <v>0</v>
      </c>
      <c r="C1425" s="1">
        <v>0</v>
      </c>
      <c r="D1425" s="1">
        <v>54</v>
      </c>
      <c r="E1425" s="1">
        <v>587</v>
      </c>
      <c r="F1425" s="1">
        <v>54</v>
      </c>
      <c r="G1425" s="1">
        <v>348</v>
      </c>
      <c r="H1425" s="1">
        <v>71</v>
      </c>
      <c r="I1425" s="1">
        <v>54</v>
      </c>
      <c r="J1425" s="1">
        <v>130</v>
      </c>
      <c r="K1425" s="1">
        <v>1</v>
      </c>
      <c r="L1425" s="1">
        <v>4</v>
      </c>
      <c r="M1425" s="1">
        <v>4</v>
      </c>
      <c r="N1425" s="1">
        <v>8</v>
      </c>
      <c r="O1425" s="1">
        <v>2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3</v>
      </c>
      <c r="W1425" s="1">
        <v>11</v>
      </c>
      <c r="X1425" s="1">
        <v>0</v>
      </c>
      <c r="Y1425" s="3">
        <v>38</v>
      </c>
      <c r="Z1425" s="1">
        <v>2406</v>
      </c>
      <c r="AA1425" s="1">
        <v>0</v>
      </c>
      <c r="AB1425" s="1">
        <v>0</v>
      </c>
      <c r="AC1425" s="1">
        <v>0</v>
      </c>
      <c r="AD1425" s="1">
        <v>1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1</v>
      </c>
      <c r="AK1425" s="1">
        <v>1114</v>
      </c>
      <c r="AL1425" s="1">
        <v>984</v>
      </c>
      <c r="AM1425" s="1">
        <v>0</v>
      </c>
    </row>
    <row r="1426" spans="1:39" x14ac:dyDescent="0.25">
      <c r="A1426" s="4" t="s">
        <v>1402</v>
      </c>
      <c r="B1426" s="1">
        <v>0</v>
      </c>
      <c r="C1426" s="1">
        <v>1</v>
      </c>
      <c r="D1426" s="1">
        <v>41</v>
      </c>
      <c r="E1426" s="1">
        <v>399</v>
      </c>
      <c r="F1426" s="1">
        <v>27</v>
      </c>
      <c r="G1426" s="1">
        <v>159</v>
      </c>
      <c r="H1426" s="1">
        <v>58</v>
      </c>
      <c r="I1426" s="1">
        <v>8</v>
      </c>
      <c r="J1426" s="1">
        <v>39</v>
      </c>
      <c r="K1426" s="1">
        <v>4</v>
      </c>
      <c r="L1426" s="1">
        <v>4</v>
      </c>
      <c r="M1426" s="1">
        <v>4</v>
      </c>
      <c r="N1426" s="1">
        <v>5</v>
      </c>
      <c r="O1426" s="1">
        <v>2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3</v>
      </c>
      <c r="W1426" s="1">
        <v>11</v>
      </c>
      <c r="X1426" s="1">
        <v>0</v>
      </c>
      <c r="Y1426" s="3">
        <v>47</v>
      </c>
      <c r="Z1426" s="1">
        <v>2257</v>
      </c>
      <c r="AA1426" s="1">
        <v>0</v>
      </c>
      <c r="AB1426" s="1">
        <v>0</v>
      </c>
      <c r="AC1426" s="1">
        <v>0</v>
      </c>
      <c r="AD1426" s="1">
        <v>1</v>
      </c>
      <c r="AE1426" s="1">
        <v>0</v>
      </c>
      <c r="AF1426" s="1">
        <v>1</v>
      </c>
      <c r="AG1426" s="1">
        <v>0</v>
      </c>
      <c r="AH1426" s="1">
        <v>0</v>
      </c>
      <c r="AI1426" s="1">
        <v>0</v>
      </c>
      <c r="AJ1426" s="1">
        <v>0</v>
      </c>
      <c r="AK1426" s="1">
        <v>651</v>
      </c>
      <c r="AL1426" s="1">
        <v>612</v>
      </c>
      <c r="AM1426" s="1">
        <v>0</v>
      </c>
    </row>
    <row r="1427" spans="1:39" x14ac:dyDescent="0.25">
      <c r="A1427" s="4" t="s">
        <v>1403</v>
      </c>
      <c r="B1427" s="1">
        <v>1</v>
      </c>
      <c r="C1427" s="1">
        <v>0</v>
      </c>
      <c r="D1427" s="1">
        <v>46</v>
      </c>
      <c r="E1427" s="1">
        <v>56</v>
      </c>
      <c r="F1427" s="1">
        <v>10</v>
      </c>
      <c r="G1427" s="1">
        <v>92</v>
      </c>
      <c r="H1427" s="1">
        <v>19</v>
      </c>
      <c r="I1427" s="1">
        <v>7</v>
      </c>
      <c r="J1427" s="1">
        <v>25</v>
      </c>
      <c r="K1427" s="1">
        <v>3</v>
      </c>
      <c r="L1427" s="1">
        <v>3</v>
      </c>
      <c r="M1427" s="1">
        <v>2</v>
      </c>
      <c r="N1427" s="1">
        <v>4</v>
      </c>
      <c r="O1427" s="1">
        <v>5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3</v>
      </c>
      <c r="W1427" s="1">
        <v>11</v>
      </c>
      <c r="X1427" s="1">
        <v>0</v>
      </c>
      <c r="Y1427" s="3">
        <v>48</v>
      </c>
      <c r="Z1427" s="1">
        <v>2656</v>
      </c>
      <c r="AA1427" s="1">
        <v>0</v>
      </c>
      <c r="AB1427" s="1">
        <v>0</v>
      </c>
      <c r="AC1427" s="1">
        <v>0</v>
      </c>
      <c r="AD1427" s="1">
        <v>1</v>
      </c>
      <c r="AE1427" s="1">
        <v>0</v>
      </c>
      <c r="AF1427" s="1">
        <v>0</v>
      </c>
      <c r="AG1427" s="1">
        <v>0</v>
      </c>
      <c r="AH1427" s="1">
        <v>1</v>
      </c>
      <c r="AI1427" s="1">
        <v>0</v>
      </c>
      <c r="AJ1427" s="1">
        <v>0</v>
      </c>
      <c r="AK1427" s="1">
        <v>184</v>
      </c>
      <c r="AL1427" s="1">
        <v>159</v>
      </c>
      <c r="AM1427" s="1">
        <v>0</v>
      </c>
    </row>
    <row r="1428" spans="1:39" x14ac:dyDescent="0.25">
      <c r="A1428" s="4" t="s">
        <v>1404</v>
      </c>
      <c r="B1428" s="1">
        <v>0</v>
      </c>
      <c r="C1428" s="1">
        <v>0</v>
      </c>
      <c r="D1428" s="1">
        <v>28</v>
      </c>
      <c r="E1428" s="1">
        <v>227</v>
      </c>
      <c r="F1428" s="1">
        <v>151</v>
      </c>
      <c r="G1428" s="1">
        <v>573</v>
      </c>
      <c r="H1428" s="1">
        <v>98</v>
      </c>
      <c r="I1428" s="1">
        <v>54</v>
      </c>
      <c r="J1428" s="1">
        <v>31</v>
      </c>
      <c r="K1428" s="1">
        <v>1</v>
      </c>
      <c r="L1428" s="1">
        <v>3</v>
      </c>
      <c r="M1428" s="1">
        <v>4</v>
      </c>
      <c r="N1428" s="1">
        <v>9</v>
      </c>
      <c r="O1428" s="1">
        <v>1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3</v>
      </c>
      <c r="W1428" s="1">
        <v>11</v>
      </c>
      <c r="X1428" s="1">
        <v>0</v>
      </c>
      <c r="Y1428" s="3">
        <v>55</v>
      </c>
      <c r="Z1428" s="1">
        <v>2179</v>
      </c>
      <c r="AA1428" s="1">
        <v>0</v>
      </c>
      <c r="AB1428" s="1">
        <v>1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1</v>
      </c>
      <c r="AI1428" s="1">
        <v>0</v>
      </c>
      <c r="AJ1428" s="1">
        <v>0</v>
      </c>
      <c r="AK1428" s="1">
        <v>1103</v>
      </c>
      <c r="AL1428" s="1">
        <v>1072</v>
      </c>
      <c r="AM1428" s="1">
        <v>0</v>
      </c>
    </row>
    <row r="1429" spans="1:39" x14ac:dyDescent="0.25">
      <c r="A1429" s="4" t="s">
        <v>1405</v>
      </c>
      <c r="B1429" s="1">
        <v>0</v>
      </c>
      <c r="C1429" s="1">
        <v>0</v>
      </c>
      <c r="D1429" s="1">
        <v>40</v>
      </c>
      <c r="E1429" s="1">
        <v>703</v>
      </c>
      <c r="F1429" s="1">
        <v>102</v>
      </c>
      <c r="G1429" s="1">
        <v>601</v>
      </c>
      <c r="H1429" s="1">
        <v>0</v>
      </c>
      <c r="I1429" s="1">
        <v>58</v>
      </c>
      <c r="J1429" s="1">
        <v>43</v>
      </c>
      <c r="K1429" s="1">
        <v>1</v>
      </c>
      <c r="L1429" s="1">
        <v>3</v>
      </c>
      <c r="M1429" s="1">
        <v>11</v>
      </c>
      <c r="N1429" s="1">
        <v>8</v>
      </c>
      <c r="O1429" s="1">
        <v>1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3</v>
      </c>
      <c r="W1429" s="1">
        <v>11</v>
      </c>
      <c r="X1429" s="1">
        <v>1</v>
      </c>
      <c r="Y1429" s="3">
        <v>67</v>
      </c>
      <c r="Z1429" s="1">
        <v>2387</v>
      </c>
      <c r="AA1429" s="1">
        <v>0</v>
      </c>
      <c r="AB1429" s="1">
        <v>0</v>
      </c>
      <c r="AC1429" s="1">
        <v>1</v>
      </c>
      <c r="AD1429" s="1">
        <v>0</v>
      </c>
      <c r="AE1429" s="1">
        <v>0</v>
      </c>
      <c r="AF1429" s="1">
        <v>0</v>
      </c>
      <c r="AG1429" s="1">
        <v>0</v>
      </c>
      <c r="AH1429" s="1">
        <v>1</v>
      </c>
      <c r="AI1429" s="1">
        <v>0</v>
      </c>
      <c r="AJ1429" s="1">
        <v>0</v>
      </c>
      <c r="AK1429" s="1">
        <v>1464</v>
      </c>
      <c r="AL1429" s="1">
        <v>1421</v>
      </c>
      <c r="AM1429" s="1">
        <v>0</v>
      </c>
    </row>
    <row r="1430" spans="1:39" x14ac:dyDescent="0.25">
      <c r="A1430" s="4" t="s">
        <v>1406</v>
      </c>
      <c r="B1430" s="1">
        <v>1</v>
      </c>
      <c r="C1430" s="1">
        <v>0</v>
      </c>
      <c r="D1430" s="1">
        <v>82</v>
      </c>
      <c r="E1430" s="1">
        <v>37</v>
      </c>
      <c r="F1430" s="1">
        <v>0</v>
      </c>
      <c r="G1430" s="1">
        <v>17</v>
      </c>
      <c r="H1430" s="1">
        <v>0</v>
      </c>
      <c r="I1430" s="1">
        <v>0</v>
      </c>
      <c r="J1430" s="1">
        <v>3</v>
      </c>
      <c r="K1430" s="1">
        <v>1</v>
      </c>
      <c r="L1430" s="1">
        <v>2</v>
      </c>
      <c r="M1430" s="1">
        <v>0</v>
      </c>
      <c r="N1430" s="1">
        <v>3</v>
      </c>
      <c r="O1430" s="1">
        <v>7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3</v>
      </c>
      <c r="W1430" s="1">
        <v>11</v>
      </c>
      <c r="X1430" s="1">
        <v>0</v>
      </c>
      <c r="Y1430" s="3">
        <v>53</v>
      </c>
      <c r="Z1430" s="1">
        <v>2431</v>
      </c>
      <c r="AA1430" s="1">
        <v>0</v>
      </c>
      <c r="AB1430" s="1">
        <v>0</v>
      </c>
      <c r="AC1430" s="1">
        <v>1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1</v>
      </c>
      <c r="AK1430" s="1">
        <v>54</v>
      </c>
      <c r="AL1430" s="1">
        <v>51</v>
      </c>
      <c r="AM1430" s="1">
        <v>0</v>
      </c>
    </row>
    <row r="1431" spans="1:39" x14ac:dyDescent="0.25">
      <c r="A1431" s="4" t="s">
        <v>1407</v>
      </c>
      <c r="B1431" s="1">
        <v>0</v>
      </c>
      <c r="C1431" s="1">
        <v>0</v>
      </c>
      <c r="D1431" s="1">
        <v>38</v>
      </c>
      <c r="E1431" s="1">
        <v>167</v>
      </c>
      <c r="F1431" s="1">
        <v>13</v>
      </c>
      <c r="G1431" s="1">
        <v>180</v>
      </c>
      <c r="H1431" s="1">
        <v>86</v>
      </c>
      <c r="I1431" s="1">
        <v>13</v>
      </c>
      <c r="J1431" s="1">
        <v>70</v>
      </c>
      <c r="K1431" s="1">
        <v>2</v>
      </c>
      <c r="L1431" s="1">
        <v>7</v>
      </c>
      <c r="M1431" s="1">
        <v>3</v>
      </c>
      <c r="N1431" s="1">
        <v>5</v>
      </c>
      <c r="O1431" s="1">
        <v>8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3</v>
      </c>
      <c r="W1431" s="1">
        <v>11</v>
      </c>
      <c r="X1431" s="1">
        <v>0</v>
      </c>
      <c r="Y1431" s="3">
        <v>55</v>
      </c>
      <c r="Z1431" s="1">
        <v>2829</v>
      </c>
      <c r="AA1431" s="1">
        <v>0</v>
      </c>
      <c r="AB1431" s="1">
        <v>0</v>
      </c>
      <c r="AC1431" s="1">
        <v>0</v>
      </c>
      <c r="AD1431" s="1">
        <v>1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1</v>
      </c>
      <c r="AK1431" s="1">
        <v>459</v>
      </c>
      <c r="AL1431" s="1">
        <v>389</v>
      </c>
      <c r="AM1431" s="1">
        <v>0</v>
      </c>
    </row>
    <row r="1432" spans="1:39" x14ac:dyDescent="0.25">
      <c r="A1432" s="4" t="s">
        <v>1046</v>
      </c>
      <c r="B1432" s="1">
        <v>0</v>
      </c>
      <c r="C1432" s="1">
        <v>0</v>
      </c>
      <c r="D1432" s="1">
        <v>3</v>
      </c>
      <c r="E1432" s="1">
        <v>458</v>
      </c>
      <c r="F1432" s="1">
        <v>81</v>
      </c>
      <c r="G1432" s="1">
        <v>356</v>
      </c>
      <c r="H1432" s="1">
        <v>106</v>
      </c>
      <c r="I1432" s="1">
        <v>50</v>
      </c>
      <c r="J1432" s="1">
        <v>40</v>
      </c>
      <c r="K1432" s="1">
        <v>1</v>
      </c>
      <c r="L1432" s="1">
        <v>4</v>
      </c>
      <c r="M1432" s="1">
        <v>4</v>
      </c>
      <c r="N1432" s="1">
        <v>7</v>
      </c>
      <c r="O1432" s="1">
        <v>2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3</v>
      </c>
      <c r="W1432" s="1">
        <v>11</v>
      </c>
      <c r="X1432" s="1">
        <v>0</v>
      </c>
      <c r="Y1432" s="3">
        <v>51</v>
      </c>
      <c r="Z1432" s="1">
        <v>2163</v>
      </c>
      <c r="AA1432" s="1">
        <v>0</v>
      </c>
      <c r="AB1432" s="1">
        <v>0</v>
      </c>
      <c r="AC1432" s="1">
        <v>0</v>
      </c>
      <c r="AD1432" s="1">
        <v>1</v>
      </c>
      <c r="AE1432" s="1">
        <v>0</v>
      </c>
      <c r="AF1432" s="1">
        <v>0</v>
      </c>
      <c r="AG1432" s="1">
        <v>0</v>
      </c>
      <c r="AH1432" s="1">
        <v>1</v>
      </c>
      <c r="AI1432" s="1">
        <v>0</v>
      </c>
      <c r="AJ1432" s="1">
        <v>0</v>
      </c>
      <c r="AK1432" s="1">
        <v>1051</v>
      </c>
      <c r="AL1432" s="1">
        <v>1011</v>
      </c>
      <c r="AM1432" s="1">
        <v>0</v>
      </c>
    </row>
    <row r="1433" spans="1:39" x14ac:dyDescent="0.25">
      <c r="A1433" s="4" t="s">
        <v>1408</v>
      </c>
      <c r="B1433" s="1">
        <v>0</v>
      </c>
      <c r="C1433" s="1">
        <v>1</v>
      </c>
      <c r="D1433" s="1">
        <v>87</v>
      </c>
      <c r="E1433" s="1">
        <v>91</v>
      </c>
      <c r="F1433" s="1">
        <v>3</v>
      </c>
      <c r="G1433" s="1">
        <v>52</v>
      </c>
      <c r="H1433" s="1">
        <v>2</v>
      </c>
      <c r="I1433" s="1">
        <v>1</v>
      </c>
      <c r="J1433" s="1">
        <v>31</v>
      </c>
      <c r="K1433" s="1">
        <v>3</v>
      </c>
      <c r="L1433" s="1">
        <v>4</v>
      </c>
      <c r="M1433" s="1">
        <v>0</v>
      </c>
      <c r="N1433" s="1">
        <v>4</v>
      </c>
      <c r="O1433" s="1">
        <v>8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3</v>
      </c>
      <c r="W1433" s="1">
        <v>11</v>
      </c>
      <c r="X1433" s="1">
        <v>1</v>
      </c>
      <c r="Y1433" s="3">
        <v>49</v>
      </c>
      <c r="Z1433" s="1">
        <v>2783</v>
      </c>
      <c r="AA1433" s="1">
        <v>1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1</v>
      </c>
      <c r="AI1433" s="1">
        <v>0</v>
      </c>
      <c r="AJ1433" s="1">
        <v>0</v>
      </c>
      <c r="AK1433" s="1">
        <v>149</v>
      </c>
      <c r="AL1433" s="1">
        <v>118</v>
      </c>
      <c r="AM1433" s="1">
        <v>0</v>
      </c>
    </row>
    <row r="1434" spans="1:39" x14ac:dyDescent="0.25">
      <c r="A1434" s="4" t="s">
        <v>1409</v>
      </c>
      <c r="B1434" s="1">
        <v>1</v>
      </c>
      <c r="C1434" s="1">
        <v>1</v>
      </c>
      <c r="D1434" s="1">
        <v>49</v>
      </c>
      <c r="E1434" s="1">
        <v>15</v>
      </c>
      <c r="F1434" s="1">
        <v>8</v>
      </c>
      <c r="G1434" s="1">
        <v>16</v>
      </c>
      <c r="H1434" s="1">
        <v>11</v>
      </c>
      <c r="I1434" s="1">
        <v>5</v>
      </c>
      <c r="J1434" s="1">
        <v>22</v>
      </c>
      <c r="K1434" s="1">
        <v>4</v>
      </c>
      <c r="L1434" s="1">
        <v>2</v>
      </c>
      <c r="M1434" s="1">
        <v>0</v>
      </c>
      <c r="N1434" s="1">
        <v>4</v>
      </c>
      <c r="O1434" s="1">
        <v>6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3</v>
      </c>
      <c r="W1434" s="1">
        <v>11</v>
      </c>
      <c r="X1434" s="1">
        <v>0</v>
      </c>
      <c r="Y1434" s="3">
        <v>48</v>
      </c>
      <c r="Z1434" s="1">
        <v>2692</v>
      </c>
      <c r="AA1434" s="1">
        <v>0</v>
      </c>
      <c r="AB1434" s="1">
        <v>0</v>
      </c>
      <c r="AC1434" s="1">
        <v>0</v>
      </c>
      <c r="AD1434" s="1">
        <v>1</v>
      </c>
      <c r="AE1434" s="1">
        <v>0</v>
      </c>
      <c r="AF1434" s="1">
        <v>0</v>
      </c>
      <c r="AG1434" s="1">
        <v>0</v>
      </c>
      <c r="AH1434" s="1">
        <v>1</v>
      </c>
      <c r="AI1434" s="1">
        <v>0</v>
      </c>
      <c r="AJ1434" s="1">
        <v>0</v>
      </c>
      <c r="AK1434" s="1">
        <v>55</v>
      </c>
      <c r="AL1434" s="1">
        <v>33</v>
      </c>
      <c r="AM1434" s="1">
        <v>0</v>
      </c>
    </row>
    <row r="1435" spans="1:39" x14ac:dyDescent="0.25">
      <c r="A1435" s="4" t="s">
        <v>1410</v>
      </c>
      <c r="B1435" s="1">
        <v>0</v>
      </c>
      <c r="C1435" s="1">
        <v>0</v>
      </c>
      <c r="D1435" s="1">
        <v>16</v>
      </c>
      <c r="E1435" s="1">
        <v>1302</v>
      </c>
      <c r="F1435" s="1">
        <v>68</v>
      </c>
      <c r="G1435" s="1">
        <v>731</v>
      </c>
      <c r="H1435" s="1">
        <v>89</v>
      </c>
      <c r="I1435" s="1">
        <v>114</v>
      </c>
      <c r="J1435" s="1">
        <v>45</v>
      </c>
      <c r="K1435" s="1">
        <v>0</v>
      </c>
      <c r="L1435" s="1">
        <v>6</v>
      </c>
      <c r="M1435" s="1">
        <v>7</v>
      </c>
      <c r="N1435" s="1">
        <v>12</v>
      </c>
      <c r="O1435" s="1">
        <v>2</v>
      </c>
      <c r="P1435" s="1">
        <v>0</v>
      </c>
      <c r="Q1435" s="1">
        <v>1</v>
      </c>
      <c r="R1435" s="1">
        <v>1</v>
      </c>
      <c r="S1435" s="1">
        <v>1</v>
      </c>
      <c r="T1435" s="1">
        <v>0</v>
      </c>
      <c r="U1435" s="1">
        <v>0</v>
      </c>
      <c r="V1435" s="1">
        <v>3</v>
      </c>
      <c r="W1435" s="1">
        <v>11</v>
      </c>
      <c r="X1435" s="1">
        <v>1</v>
      </c>
      <c r="Y1435" s="3">
        <v>50</v>
      </c>
      <c r="Z1435" s="1">
        <v>2296</v>
      </c>
      <c r="AA1435" s="1">
        <v>0</v>
      </c>
      <c r="AB1435" s="1">
        <v>0</v>
      </c>
      <c r="AC1435" s="1">
        <v>1</v>
      </c>
      <c r="AD1435" s="1">
        <v>0</v>
      </c>
      <c r="AE1435" s="1">
        <v>0</v>
      </c>
      <c r="AF1435" s="1">
        <v>0</v>
      </c>
      <c r="AG1435" s="1">
        <v>0</v>
      </c>
      <c r="AH1435" s="1">
        <v>1</v>
      </c>
      <c r="AI1435" s="1">
        <v>0</v>
      </c>
      <c r="AJ1435" s="1">
        <v>0</v>
      </c>
      <c r="AK1435" s="1">
        <v>2304</v>
      </c>
      <c r="AL1435" s="1">
        <v>2259</v>
      </c>
      <c r="AM1435" s="1">
        <v>3</v>
      </c>
    </row>
    <row r="1436" spans="1:39" x14ac:dyDescent="0.25">
      <c r="A1436" s="4" t="s">
        <v>1411</v>
      </c>
      <c r="B1436" s="1">
        <v>0</v>
      </c>
      <c r="C1436" s="1">
        <v>0</v>
      </c>
      <c r="D1436" s="1">
        <v>65</v>
      </c>
      <c r="E1436" s="1">
        <v>153</v>
      </c>
      <c r="F1436" s="1">
        <v>64</v>
      </c>
      <c r="G1436" s="1">
        <v>123</v>
      </c>
      <c r="H1436" s="1">
        <v>116</v>
      </c>
      <c r="I1436" s="1">
        <v>64</v>
      </c>
      <c r="J1436" s="1">
        <v>14</v>
      </c>
      <c r="K1436" s="1">
        <v>2</v>
      </c>
      <c r="L1436" s="1">
        <v>5</v>
      </c>
      <c r="M1436" s="1">
        <v>2</v>
      </c>
      <c r="N1436" s="1">
        <v>9</v>
      </c>
      <c r="O1436" s="1">
        <v>6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3</v>
      </c>
      <c r="W1436" s="1">
        <v>11</v>
      </c>
      <c r="X1436" s="1">
        <v>1</v>
      </c>
      <c r="Y1436" s="3">
        <v>46</v>
      </c>
      <c r="Z1436" s="1">
        <v>2812</v>
      </c>
      <c r="AA1436" s="1">
        <v>0</v>
      </c>
      <c r="AB1436" s="1">
        <v>1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1</v>
      </c>
      <c r="AK1436" s="1">
        <v>520</v>
      </c>
      <c r="AL1436" s="1">
        <v>506</v>
      </c>
      <c r="AM1436" s="1">
        <v>0</v>
      </c>
    </row>
    <row r="1437" spans="1:39" x14ac:dyDescent="0.25">
      <c r="A1437" s="4" t="s">
        <v>1412</v>
      </c>
      <c r="B1437" s="1">
        <v>0</v>
      </c>
      <c r="C1437" s="1">
        <v>1</v>
      </c>
      <c r="D1437" s="1">
        <v>9</v>
      </c>
      <c r="E1437" s="1">
        <v>508</v>
      </c>
      <c r="F1437" s="1">
        <v>5</v>
      </c>
      <c r="G1437" s="1">
        <v>21</v>
      </c>
      <c r="H1437" s="1">
        <v>7</v>
      </c>
      <c r="I1437" s="1">
        <v>5</v>
      </c>
      <c r="J1437" s="1">
        <v>10</v>
      </c>
      <c r="K1437" s="1">
        <v>4</v>
      </c>
      <c r="L1437" s="1">
        <v>7</v>
      </c>
      <c r="M1437" s="1">
        <v>3</v>
      </c>
      <c r="N1437" s="1">
        <v>7</v>
      </c>
      <c r="O1437" s="1">
        <v>5</v>
      </c>
      <c r="P1437" s="1">
        <v>0</v>
      </c>
      <c r="Q1437" s="1">
        <v>1</v>
      </c>
      <c r="R1437" s="1">
        <v>0</v>
      </c>
      <c r="S1437" s="1">
        <v>0</v>
      </c>
      <c r="T1437" s="1">
        <v>0</v>
      </c>
      <c r="U1437" s="1">
        <v>0</v>
      </c>
      <c r="V1437" s="1">
        <v>3</v>
      </c>
      <c r="W1437" s="1">
        <v>11</v>
      </c>
      <c r="X1437" s="1">
        <v>0</v>
      </c>
      <c r="Y1437" s="3">
        <v>70</v>
      </c>
      <c r="Z1437" s="1">
        <v>2313</v>
      </c>
      <c r="AA1437" s="1">
        <v>0</v>
      </c>
      <c r="AB1437" s="1">
        <v>0</v>
      </c>
      <c r="AC1437" s="1">
        <v>0</v>
      </c>
      <c r="AD1437" s="1">
        <v>0</v>
      </c>
      <c r="AE1437" s="1">
        <v>1</v>
      </c>
      <c r="AF1437" s="1">
        <v>0</v>
      </c>
      <c r="AG1437" s="1">
        <v>0</v>
      </c>
      <c r="AH1437" s="1">
        <v>0</v>
      </c>
      <c r="AI1437" s="1">
        <v>1</v>
      </c>
      <c r="AJ1437" s="1">
        <v>0</v>
      </c>
      <c r="AK1437" s="1">
        <v>546</v>
      </c>
      <c r="AL1437" s="1">
        <v>536</v>
      </c>
      <c r="AM1437" s="1">
        <v>1</v>
      </c>
    </row>
    <row r="1438" spans="1:39" x14ac:dyDescent="0.25">
      <c r="A1438" s="4" t="s">
        <v>1413</v>
      </c>
      <c r="B1438" s="1">
        <v>0</v>
      </c>
      <c r="C1438" s="1">
        <v>1</v>
      </c>
      <c r="D1438" s="1">
        <v>24</v>
      </c>
      <c r="E1438" s="1">
        <v>290</v>
      </c>
      <c r="F1438" s="1">
        <v>59</v>
      </c>
      <c r="G1438" s="1">
        <v>177</v>
      </c>
      <c r="H1438" s="1">
        <v>77</v>
      </c>
      <c r="I1438" s="1">
        <v>5</v>
      </c>
      <c r="J1438" s="1">
        <v>29</v>
      </c>
      <c r="K1438" s="1">
        <v>7</v>
      </c>
      <c r="L1438" s="1">
        <v>4</v>
      </c>
      <c r="M1438" s="1">
        <v>6</v>
      </c>
      <c r="N1438" s="1">
        <v>8</v>
      </c>
      <c r="O1438" s="1">
        <v>3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1</v>
      </c>
      <c r="V1438" s="1">
        <v>3</v>
      </c>
      <c r="W1438" s="1">
        <v>11</v>
      </c>
      <c r="X1438" s="1">
        <v>0</v>
      </c>
      <c r="Y1438" s="3">
        <v>61</v>
      </c>
      <c r="Z1438" s="1">
        <v>2473</v>
      </c>
      <c r="AA1438" s="1">
        <v>0</v>
      </c>
      <c r="AB1438" s="1">
        <v>0</v>
      </c>
      <c r="AC1438" s="1">
        <v>0</v>
      </c>
      <c r="AD1438" s="1">
        <v>1</v>
      </c>
      <c r="AE1438" s="1">
        <v>0</v>
      </c>
      <c r="AF1438" s="1">
        <v>0</v>
      </c>
      <c r="AG1438" s="1">
        <v>0</v>
      </c>
      <c r="AH1438" s="1">
        <v>1</v>
      </c>
      <c r="AI1438" s="1">
        <v>0</v>
      </c>
      <c r="AJ1438" s="1">
        <v>0</v>
      </c>
      <c r="AK1438" s="1">
        <v>608</v>
      </c>
      <c r="AL1438" s="1">
        <v>579</v>
      </c>
      <c r="AM1438" s="1">
        <v>0</v>
      </c>
    </row>
    <row r="1439" spans="1:39" x14ac:dyDescent="0.25">
      <c r="A1439" s="4" t="s">
        <v>942</v>
      </c>
      <c r="B1439" s="1">
        <v>1</v>
      </c>
      <c r="C1439" s="1">
        <v>1</v>
      </c>
      <c r="D1439" s="1">
        <v>25</v>
      </c>
      <c r="E1439" s="1">
        <v>38</v>
      </c>
      <c r="F1439" s="1">
        <v>0</v>
      </c>
      <c r="G1439" s="1">
        <v>2</v>
      </c>
      <c r="H1439" s="1">
        <v>0</v>
      </c>
      <c r="I1439" s="1">
        <v>0</v>
      </c>
      <c r="J1439" s="1">
        <v>6</v>
      </c>
      <c r="K1439" s="1">
        <v>1</v>
      </c>
      <c r="L1439" s="1">
        <v>1</v>
      </c>
      <c r="M1439" s="1">
        <v>0</v>
      </c>
      <c r="N1439" s="1">
        <v>3</v>
      </c>
      <c r="O1439" s="1">
        <v>7</v>
      </c>
      <c r="P1439" s="1">
        <v>1</v>
      </c>
      <c r="Q1439" s="1">
        <v>0</v>
      </c>
      <c r="R1439" s="1">
        <v>0</v>
      </c>
      <c r="S1439" s="1">
        <v>0</v>
      </c>
      <c r="T1439" s="1">
        <v>1</v>
      </c>
      <c r="U1439" s="1">
        <v>0</v>
      </c>
      <c r="V1439" s="1">
        <v>3</v>
      </c>
      <c r="W1439" s="1">
        <v>11</v>
      </c>
      <c r="X1439" s="1">
        <v>0</v>
      </c>
      <c r="Y1439" s="3">
        <v>65</v>
      </c>
      <c r="Z1439" s="1">
        <v>2236</v>
      </c>
      <c r="AA1439" s="1">
        <v>0</v>
      </c>
      <c r="AB1439" s="1">
        <v>0</v>
      </c>
      <c r="AC1439" s="1">
        <v>0</v>
      </c>
      <c r="AD1439" s="1">
        <v>1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1</v>
      </c>
      <c r="AK1439" s="1">
        <v>40</v>
      </c>
      <c r="AL1439" s="1">
        <v>34</v>
      </c>
      <c r="AM1439" s="1">
        <v>2</v>
      </c>
    </row>
    <row r="1440" spans="1:39" x14ac:dyDescent="0.25">
      <c r="A1440" s="4" t="s">
        <v>1414</v>
      </c>
      <c r="B1440" s="1">
        <v>1</v>
      </c>
      <c r="C1440" s="1">
        <v>0</v>
      </c>
      <c r="D1440" s="1">
        <v>43</v>
      </c>
      <c r="E1440" s="1">
        <v>2</v>
      </c>
      <c r="F1440" s="1">
        <v>13</v>
      </c>
      <c r="G1440" s="1">
        <v>6</v>
      </c>
      <c r="H1440" s="1">
        <v>7</v>
      </c>
      <c r="I1440" s="1">
        <v>5</v>
      </c>
      <c r="J1440" s="1">
        <v>11</v>
      </c>
      <c r="K1440" s="1">
        <v>3</v>
      </c>
      <c r="L1440" s="1">
        <v>3</v>
      </c>
      <c r="M1440" s="1">
        <v>0</v>
      </c>
      <c r="N1440" s="1">
        <v>3</v>
      </c>
      <c r="O1440" s="1">
        <v>7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3</v>
      </c>
      <c r="W1440" s="1">
        <v>11</v>
      </c>
      <c r="X1440" s="1">
        <v>0</v>
      </c>
      <c r="Y1440" s="3">
        <v>42</v>
      </c>
      <c r="Z1440" s="1">
        <v>2170</v>
      </c>
      <c r="AA1440" s="1">
        <v>0</v>
      </c>
      <c r="AB1440" s="1">
        <v>0</v>
      </c>
      <c r="AC1440" s="1">
        <v>0</v>
      </c>
      <c r="AD1440" s="1">
        <v>1</v>
      </c>
      <c r="AE1440" s="1">
        <v>0</v>
      </c>
      <c r="AF1440" s="1">
        <v>0</v>
      </c>
      <c r="AG1440" s="1">
        <v>0</v>
      </c>
      <c r="AH1440" s="1">
        <v>1</v>
      </c>
      <c r="AI1440" s="1">
        <v>0</v>
      </c>
      <c r="AJ1440" s="1">
        <v>0</v>
      </c>
      <c r="AK1440" s="1">
        <v>33</v>
      </c>
      <c r="AL1440" s="1">
        <v>22</v>
      </c>
      <c r="AM1440" s="1">
        <v>0</v>
      </c>
    </row>
    <row r="1441" spans="1:39" x14ac:dyDescent="0.25">
      <c r="A1441" s="4" t="s">
        <v>1415</v>
      </c>
      <c r="B1441" s="1">
        <v>1</v>
      </c>
      <c r="C1441" s="1">
        <v>0</v>
      </c>
      <c r="D1441" s="1">
        <v>10</v>
      </c>
      <c r="E1441" s="1">
        <v>30</v>
      </c>
      <c r="F1441" s="1">
        <v>0</v>
      </c>
      <c r="G1441" s="1">
        <v>10</v>
      </c>
      <c r="H1441" s="1">
        <v>2</v>
      </c>
      <c r="I1441" s="1">
        <v>0</v>
      </c>
      <c r="J1441" s="1">
        <v>5</v>
      </c>
      <c r="K1441" s="1">
        <v>1</v>
      </c>
      <c r="L1441" s="1">
        <v>1</v>
      </c>
      <c r="M1441" s="1">
        <v>0</v>
      </c>
      <c r="N1441" s="1">
        <v>3</v>
      </c>
      <c r="O1441" s="1">
        <v>7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3</v>
      </c>
      <c r="W1441" s="1">
        <v>11</v>
      </c>
      <c r="X1441" s="1">
        <v>0</v>
      </c>
      <c r="Y1441" s="3">
        <v>34</v>
      </c>
      <c r="Z1441" s="1">
        <v>2515</v>
      </c>
      <c r="AA1441" s="1">
        <v>0</v>
      </c>
      <c r="AB1441" s="1">
        <v>1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1</v>
      </c>
      <c r="AJ1441" s="1">
        <v>0</v>
      </c>
      <c r="AK1441" s="1">
        <v>42</v>
      </c>
      <c r="AL1441" s="1">
        <v>37</v>
      </c>
      <c r="AM1441" s="1">
        <v>0</v>
      </c>
    </row>
    <row r="1442" spans="1:39" x14ac:dyDescent="0.25">
      <c r="A1442" s="4" t="s">
        <v>1416</v>
      </c>
      <c r="B1442" s="1">
        <v>0</v>
      </c>
      <c r="C1442" s="1">
        <v>1</v>
      </c>
      <c r="D1442" s="1">
        <v>29</v>
      </c>
      <c r="E1442" s="1">
        <v>386</v>
      </c>
      <c r="F1442" s="1">
        <v>23</v>
      </c>
      <c r="G1442" s="1">
        <v>95</v>
      </c>
      <c r="H1442" s="1">
        <v>54</v>
      </c>
      <c r="I1442" s="1">
        <v>41</v>
      </c>
      <c r="J1442" s="1">
        <v>196</v>
      </c>
      <c r="K1442" s="1">
        <v>4</v>
      </c>
      <c r="L1442" s="1">
        <v>2</v>
      </c>
      <c r="M1442" s="1">
        <v>11</v>
      </c>
      <c r="N1442" s="1">
        <v>5</v>
      </c>
      <c r="O1442" s="1">
        <v>2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3</v>
      </c>
      <c r="W1442" s="1">
        <v>11</v>
      </c>
      <c r="X1442" s="1">
        <v>0</v>
      </c>
      <c r="Y1442" s="3">
        <v>57</v>
      </c>
      <c r="Z1442" s="1">
        <v>2533</v>
      </c>
      <c r="AA1442" s="1">
        <v>1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1</v>
      </c>
      <c r="AJ1442" s="1">
        <v>0</v>
      </c>
      <c r="AK1442" s="1">
        <v>599</v>
      </c>
      <c r="AL1442" s="1">
        <v>403</v>
      </c>
      <c r="AM1442" s="1">
        <v>0</v>
      </c>
    </row>
    <row r="1443" spans="1:39" x14ac:dyDescent="0.25">
      <c r="A1443" s="4" t="s">
        <v>1417</v>
      </c>
      <c r="B1443" s="1">
        <v>0</v>
      </c>
      <c r="C1443" s="1">
        <v>1</v>
      </c>
      <c r="D1443" s="1">
        <v>45</v>
      </c>
      <c r="E1443" s="1">
        <v>443</v>
      </c>
      <c r="F1443" s="1">
        <v>10</v>
      </c>
      <c r="G1443" s="1">
        <v>75</v>
      </c>
      <c r="H1443" s="1">
        <v>0</v>
      </c>
      <c r="I1443" s="1">
        <v>10</v>
      </c>
      <c r="J1443" s="1">
        <v>48</v>
      </c>
      <c r="K1443" s="1">
        <v>4</v>
      </c>
      <c r="L1443" s="1">
        <v>8</v>
      </c>
      <c r="M1443" s="1">
        <v>1</v>
      </c>
      <c r="N1443" s="1">
        <v>8</v>
      </c>
      <c r="O1443" s="1">
        <v>8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3</v>
      </c>
      <c r="W1443" s="1">
        <v>11</v>
      </c>
      <c r="X1443" s="1">
        <v>0</v>
      </c>
      <c r="Y1443" s="3">
        <v>67</v>
      </c>
      <c r="Z1443" s="1">
        <v>2660</v>
      </c>
      <c r="AA1443" s="1">
        <v>0</v>
      </c>
      <c r="AB1443" s="1">
        <v>1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1</v>
      </c>
      <c r="AI1443" s="1">
        <v>0</v>
      </c>
      <c r="AJ1443" s="1">
        <v>0</v>
      </c>
      <c r="AK1443" s="1">
        <v>538</v>
      </c>
      <c r="AL1443" s="1">
        <v>490</v>
      </c>
      <c r="AM1443" s="1">
        <v>0</v>
      </c>
    </row>
    <row r="1444" spans="1:39" x14ac:dyDescent="0.25">
      <c r="A1444" s="4" t="s">
        <v>777</v>
      </c>
      <c r="B1444" s="1">
        <v>0</v>
      </c>
      <c r="C1444" s="1">
        <v>0</v>
      </c>
      <c r="D1444" s="1">
        <v>57</v>
      </c>
      <c r="E1444" s="1">
        <v>901</v>
      </c>
      <c r="F1444" s="1">
        <v>31</v>
      </c>
      <c r="G1444" s="1">
        <v>345</v>
      </c>
      <c r="H1444" s="1">
        <v>75</v>
      </c>
      <c r="I1444" s="1">
        <v>31</v>
      </c>
      <c r="J1444" s="1">
        <v>191</v>
      </c>
      <c r="K1444" s="1">
        <v>1</v>
      </c>
      <c r="L1444" s="1">
        <v>4</v>
      </c>
      <c r="M1444" s="1">
        <v>4</v>
      </c>
      <c r="N1444" s="1">
        <v>11</v>
      </c>
      <c r="O1444" s="1">
        <v>1</v>
      </c>
      <c r="P1444" s="1">
        <v>0</v>
      </c>
      <c r="Q1444" s="1">
        <v>0</v>
      </c>
      <c r="R1444" s="1">
        <v>1</v>
      </c>
      <c r="S1444" s="1">
        <v>0</v>
      </c>
      <c r="T1444" s="1">
        <v>0</v>
      </c>
      <c r="U1444" s="1">
        <v>0</v>
      </c>
      <c r="V1444" s="1">
        <v>3</v>
      </c>
      <c r="W1444" s="1">
        <v>11</v>
      </c>
      <c r="X1444" s="1">
        <v>0</v>
      </c>
      <c r="Y1444" s="3">
        <v>68</v>
      </c>
      <c r="Z1444" s="1">
        <v>2572</v>
      </c>
      <c r="AA1444" s="1">
        <v>0</v>
      </c>
      <c r="AB1444" s="1">
        <v>0</v>
      </c>
      <c r="AC1444" s="1">
        <v>0</v>
      </c>
      <c r="AD1444" s="1">
        <v>1</v>
      </c>
      <c r="AE1444" s="1">
        <v>0</v>
      </c>
      <c r="AF1444" s="1">
        <v>0</v>
      </c>
      <c r="AG1444" s="1">
        <v>0</v>
      </c>
      <c r="AH1444" s="1">
        <v>1</v>
      </c>
      <c r="AI1444" s="1">
        <v>0</v>
      </c>
      <c r="AJ1444" s="1">
        <v>0</v>
      </c>
      <c r="AK1444" s="1">
        <v>1383</v>
      </c>
      <c r="AL1444" s="1">
        <v>1192</v>
      </c>
      <c r="AM1444" s="1">
        <v>1</v>
      </c>
    </row>
    <row r="1445" spans="1:39" x14ac:dyDescent="0.25">
      <c r="A1445" s="4" t="s">
        <v>1418</v>
      </c>
      <c r="B1445" s="1">
        <v>1</v>
      </c>
      <c r="C1445" s="1">
        <v>1</v>
      </c>
      <c r="D1445" s="1">
        <v>20</v>
      </c>
      <c r="E1445" s="1">
        <v>9</v>
      </c>
      <c r="F1445" s="1">
        <v>0</v>
      </c>
      <c r="G1445" s="1">
        <v>3</v>
      </c>
      <c r="H1445" s="1">
        <v>0</v>
      </c>
      <c r="I1445" s="1">
        <v>0</v>
      </c>
      <c r="J1445" s="1">
        <v>1</v>
      </c>
      <c r="K1445" s="1">
        <v>1</v>
      </c>
      <c r="L1445" s="1">
        <v>0</v>
      </c>
      <c r="M1445" s="1">
        <v>0</v>
      </c>
      <c r="N1445" s="1">
        <v>3</v>
      </c>
      <c r="O1445" s="1">
        <v>3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3</v>
      </c>
      <c r="W1445" s="1">
        <v>11</v>
      </c>
      <c r="X1445" s="1">
        <v>0</v>
      </c>
      <c r="Y1445" s="3">
        <v>70</v>
      </c>
      <c r="Z1445" s="1">
        <v>2300</v>
      </c>
      <c r="AA1445" s="1">
        <v>0</v>
      </c>
      <c r="AB1445" s="1">
        <v>1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1</v>
      </c>
      <c r="AK1445" s="1">
        <v>12</v>
      </c>
      <c r="AL1445" s="1">
        <v>11</v>
      </c>
      <c r="AM1445" s="1">
        <v>0</v>
      </c>
    </row>
    <row r="1446" spans="1:39" x14ac:dyDescent="0.25">
      <c r="A1446" s="4" t="s">
        <v>1419</v>
      </c>
      <c r="B1446" s="1">
        <v>0</v>
      </c>
      <c r="C1446" s="1">
        <v>1</v>
      </c>
      <c r="D1446" s="1">
        <v>29</v>
      </c>
      <c r="E1446" s="1">
        <v>846</v>
      </c>
      <c r="F1446" s="1">
        <v>84</v>
      </c>
      <c r="G1446" s="1">
        <v>352</v>
      </c>
      <c r="H1446" s="1">
        <v>91</v>
      </c>
      <c r="I1446" s="1">
        <v>56</v>
      </c>
      <c r="J1446" s="1">
        <v>42</v>
      </c>
      <c r="K1446" s="1">
        <v>4</v>
      </c>
      <c r="L1446" s="1">
        <v>9</v>
      </c>
      <c r="M1446" s="1">
        <v>4</v>
      </c>
      <c r="N1446" s="1">
        <v>8</v>
      </c>
      <c r="O1446" s="1">
        <v>5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3</v>
      </c>
      <c r="W1446" s="1">
        <v>11</v>
      </c>
      <c r="X1446" s="1">
        <v>0</v>
      </c>
      <c r="Y1446" s="3">
        <v>50</v>
      </c>
      <c r="Z1446" s="1">
        <v>2688</v>
      </c>
      <c r="AA1446" s="1">
        <v>0</v>
      </c>
      <c r="AB1446" s="1">
        <v>0</v>
      </c>
      <c r="AC1446" s="1">
        <v>0</v>
      </c>
      <c r="AD1446" s="1">
        <v>1</v>
      </c>
      <c r="AE1446" s="1">
        <v>0</v>
      </c>
      <c r="AF1446" s="1">
        <v>0</v>
      </c>
      <c r="AG1446" s="1">
        <v>0</v>
      </c>
      <c r="AH1446" s="1">
        <v>1</v>
      </c>
      <c r="AI1446" s="1">
        <v>0</v>
      </c>
      <c r="AJ1446" s="1">
        <v>0</v>
      </c>
      <c r="AK1446" s="1">
        <v>1429</v>
      </c>
      <c r="AL1446" s="1">
        <v>1387</v>
      </c>
      <c r="AM1446" s="1">
        <v>0</v>
      </c>
    </row>
    <row r="1447" spans="1:39" x14ac:dyDescent="0.25">
      <c r="A1447" s="4" t="s">
        <v>1420</v>
      </c>
      <c r="B1447" s="1">
        <v>1</v>
      </c>
      <c r="C1447" s="1">
        <v>1</v>
      </c>
      <c r="D1447" s="1">
        <v>82</v>
      </c>
      <c r="E1447" s="1">
        <v>8</v>
      </c>
      <c r="F1447" s="1">
        <v>3</v>
      </c>
      <c r="G1447" s="1">
        <v>9</v>
      </c>
      <c r="H1447" s="1">
        <v>19</v>
      </c>
      <c r="I1447" s="1">
        <v>4</v>
      </c>
      <c r="J1447" s="1">
        <v>22</v>
      </c>
      <c r="K1447" s="1">
        <v>3</v>
      </c>
      <c r="L1447" s="1">
        <v>1</v>
      </c>
      <c r="M1447" s="1">
        <v>1</v>
      </c>
      <c r="N1447" s="1">
        <v>3</v>
      </c>
      <c r="O1447" s="1">
        <v>6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3</v>
      </c>
      <c r="W1447" s="1">
        <v>11</v>
      </c>
      <c r="X1447" s="1">
        <v>0</v>
      </c>
      <c r="Y1447" s="3">
        <v>50</v>
      </c>
      <c r="Z1447" s="1">
        <v>2349</v>
      </c>
      <c r="AA1447" s="1">
        <v>0</v>
      </c>
      <c r="AB1447" s="1">
        <v>1</v>
      </c>
      <c r="AC1447" s="1">
        <v>0</v>
      </c>
      <c r="AD1447" s="1">
        <v>0</v>
      </c>
      <c r="AE1447" s="1">
        <v>0</v>
      </c>
      <c r="AF1447" s="1">
        <v>1</v>
      </c>
      <c r="AG1447" s="1">
        <v>0</v>
      </c>
      <c r="AH1447" s="1">
        <v>0</v>
      </c>
      <c r="AI1447" s="1">
        <v>0</v>
      </c>
      <c r="AJ1447" s="1">
        <v>0</v>
      </c>
      <c r="AK1447" s="1">
        <v>43</v>
      </c>
      <c r="AL1447" s="1">
        <v>21</v>
      </c>
      <c r="AM1447" s="1">
        <v>0</v>
      </c>
    </row>
    <row r="1448" spans="1:39" x14ac:dyDescent="0.25">
      <c r="A1448" s="4" t="s">
        <v>1421</v>
      </c>
      <c r="B1448" s="1">
        <v>1</v>
      </c>
      <c r="C1448" s="1">
        <v>0</v>
      </c>
      <c r="D1448" s="1">
        <v>68</v>
      </c>
      <c r="E1448" s="1">
        <v>72</v>
      </c>
      <c r="F1448" s="1">
        <v>7</v>
      </c>
      <c r="G1448" s="1">
        <v>58</v>
      </c>
      <c r="H1448" s="1">
        <v>13</v>
      </c>
      <c r="I1448" s="1">
        <v>1</v>
      </c>
      <c r="J1448" s="1">
        <v>24</v>
      </c>
      <c r="K1448" s="1">
        <v>4</v>
      </c>
      <c r="L1448" s="1">
        <v>4</v>
      </c>
      <c r="M1448" s="1">
        <v>1</v>
      </c>
      <c r="N1448" s="1">
        <v>3</v>
      </c>
      <c r="O1448" s="1">
        <v>8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3</v>
      </c>
      <c r="W1448" s="1">
        <v>11</v>
      </c>
      <c r="X1448" s="1">
        <v>0</v>
      </c>
      <c r="Y1448" s="3">
        <v>43</v>
      </c>
      <c r="Z1448" s="1">
        <v>2582</v>
      </c>
      <c r="AA1448" s="1">
        <v>0</v>
      </c>
      <c r="AB1448" s="1">
        <v>1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1</v>
      </c>
      <c r="AI1448" s="1">
        <v>0</v>
      </c>
      <c r="AJ1448" s="1">
        <v>0</v>
      </c>
      <c r="AK1448" s="1">
        <v>151</v>
      </c>
      <c r="AL1448" s="1">
        <v>127</v>
      </c>
      <c r="AM1448" s="1">
        <v>0</v>
      </c>
    </row>
    <row r="1449" spans="1:39" x14ac:dyDescent="0.25">
      <c r="A1449" s="4" t="s">
        <v>1422</v>
      </c>
      <c r="B1449" s="1">
        <v>0</v>
      </c>
      <c r="C1449" s="1">
        <v>1</v>
      </c>
      <c r="D1449" s="1">
        <v>65</v>
      </c>
      <c r="E1449" s="1">
        <v>29</v>
      </c>
      <c r="F1449" s="1">
        <v>0</v>
      </c>
      <c r="G1449" s="1">
        <v>5</v>
      </c>
      <c r="H1449" s="1">
        <v>0</v>
      </c>
      <c r="I1449" s="1">
        <v>1</v>
      </c>
      <c r="J1449" s="1">
        <v>5</v>
      </c>
      <c r="K1449" s="1">
        <v>1</v>
      </c>
      <c r="L1449" s="1">
        <v>1</v>
      </c>
      <c r="M1449" s="1">
        <v>0</v>
      </c>
      <c r="N1449" s="1">
        <v>3</v>
      </c>
      <c r="O1449" s="1">
        <v>5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3</v>
      </c>
      <c r="W1449" s="1">
        <v>11</v>
      </c>
      <c r="X1449" s="1">
        <v>0</v>
      </c>
      <c r="Y1449" s="3">
        <v>54</v>
      </c>
      <c r="Z1449" s="1">
        <v>2587</v>
      </c>
      <c r="AA1449" s="1">
        <v>0</v>
      </c>
      <c r="AB1449" s="1">
        <v>0</v>
      </c>
      <c r="AC1449" s="1">
        <v>1</v>
      </c>
      <c r="AD1449" s="1">
        <v>0</v>
      </c>
      <c r="AE1449" s="1">
        <v>0</v>
      </c>
      <c r="AF1449" s="1">
        <v>0</v>
      </c>
      <c r="AG1449" s="1">
        <v>0</v>
      </c>
      <c r="AH1449" s="1">
        <v>1</v>
      </c>
      <c r="AI1449" s="1">
        <v>0</v>
      </c>
      <c r="AJ1449" s="1">
        <v>0</v>
      </c>
      <c r="AK1449" s="1">
        <v>35</v>
      </c>
      <c r="AL1449" s="1">
        <v>30</v>
      </c>
      <c r="AM1449" s="1">
        <v>0</v>
      </c>
    </row>
    <row r="1450" spans="1:39" x14ac:dyDescent="0.25">
      <c r="A1450" s="4" t="s">
        <v>1423</v>
      </c>
      <c r="B1450" s="1">
        <v>0</v>
      </c>
      <c r="C1450" s="1">
        <v>2</v>
      </c>
      <c r="D1450" s="1">
        <v>99</v>
      </c>
      <c r="E1450" s="1">
        <v>169</v>
      </c>
      <c r="F1450" s="1">
        <v>24</v>
      </c>
      <c r="G1450" s="1">
        <v>553</v>
      </c>
      <c r="H1450" s="1">
        <v>188</v>
      </c>
      <c r="I1450" s="1">
        <v>0</v>
      </c>
      <c r="J1450" s="1">
        <v>144</v>
      </c>
      <c r="K1450" s="1">
        <v>1</v>
      </c>
      <c r="L1450" s="1">
        <v>8</v>
      </c>
      <c r="M1450" s="1">
        <v>5</v>
      </c>
      <c r="N1450" s="1">
        <v>4</v>
      </c>
      <c r="O1450" s="1">
        <v>7</v>
      </c>
      <c r="P1450" s="1">
        <v>0</v>
      </c>
      <c r="Q1450" s="1">
        <v>1</v>
      </c>
      <c r="R1450" s="1">
        <v>1</v>
      </c>
      <c r="S1450" s="1">
        <v>0</v>
      </c>
      <c r="T1450" s="1">
        <v>0</v>
      </c>
      <c r="U1450" s="1">
        <v>0</v>
      </c>
      <c r="V1450" s="1">
        <v>3</v>
      </c>
      <c r="W1450" s="1">
        <v>11</v>
      </c>
      <c r="X1450" s="1">
        <v>1</v>
      </c>
      <c r="Y1450" s="3">
        <v>51</v>
      </c>
      <c r="Z1450" s="1">
        <v>2825</v>
      </c>
      <c r="AA1450" s="1">
        <v>0</v>
      </c>
      <c r="AB1450" s="1">
        <v>1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1</v>
      </c>
      <c r="AK1450" s="1">
        <v>934</v>
      </c>
      <c r="AL1450" s="1">
        <v>790</v>
      </c>
      <c r="AM1450" s="1">
        <v>2</v>
      </c>
    </row>
    <row r="1451" spans="1:39" x14ac:dyDescent="0.25">
      <c r="A1451" s="4" t="s">
        <v>1424</v>
      </c>
      <c r="B1451" s="1">
        <v>0</v>
      </c>
      <c r="C1451" s="1">
        <v>1</v>
      </c>
      <c r="D1451" s="1">
        <v>9</v>
      </c>
      <c r="E1451" s="1">
        <v>460</v>
      </c>
      <c r="F1451" s="1">
        <v>35</v>
      </c>
      <c r="G1451" s="1">
        <v>422</v>
      </c>
      <c r="H1451" s="1">
        <v>33</v>
      </c>
      <c r="I1451" s="1">
        <v>12</v>
      </c>
      <c r="J1451" s="1">
        <v>153</v>
      </c>
      <c r="K1451" s="1">
        <v>2</v>
      </c>
      <c r="L1451" s="1">
        <v>6</v>
      </c>
      <c r="M1451" s="1">
        <v>6</v>
      </c>
      <c r="N1451" s="1">
        <v>7</v>
      </c>
      <c r="O1451" s="1">
        <v>4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3</v>
      </c>
      <c r="W1451" s="1">
        <v>11</v>
      </c>
      <c r="X1451" s="1">
        <v>0</v>
      </c>
      <c r="Y1451" s="3">
        <v>62</v>
      </c>
      <c r="Z1451" s="1">
        <v>2749</v>
      </c>
      <c r="AA1451" s="1">
        <v>0</v>
      </c>
      <c r="AB1451" s="1">
        <v>1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1</v>
      </c>
      <c r="AI1451" s="1">
        <v>0</v>
      </c>
      <c r="AJ1451" s="1">
        <v>0</v>
      </c>
      <c r="AK1451" s="1">
        <v>962</v>
      </c>
      <c r="AL1451" s="1">
        <v>809</v>
      </c>
      <c r="AM1451" s="1">
        <v>0</v>
      </c>
    </row>
    <row r="1452" spans="1:39" x14ac:dyDescent="0.25">
      <c r="A1452" s="4" t="s">
        <v>1425</v>
      </c>
      <c r="B1452" s="1">
        <v>0</v>
      </c>
      <c r="C1452" s="1">
        <v>1</v>
      </c>
      <c r="D1452" s="1">
        <v>20</v>
      </c>
      <c r="E1452" s="1">
        <v>69</v>
      </c>
      <c r="F1452" s="1">
        <v>8</v>
      </c>
      <c r="G1452" s="1">
        <v>26</v>
      </c>
      <c r="H1452" s="1">
        <v>12</v>
      </c>
      <c r="I1452" s="1">
        <v>7</v>
      </c>
      <c r="J1452" s="1">
        <v>12</v>
      </c>
      <c r="K1452" s="1">
        <v>2</v>
      </c>
      <c r="L1452" s="1">
        <v>3</v>
      </c>
      <c r="M1452" s="1">
        <v>0</v>
      </c>
      <c r="N1452" s="1">
        <v>4</v>
      </c>
      <c r="O1452" s="1">
        <v>7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3</v>
      </c>
      <c r="W1452" s="1">
        <v>11</v>
      </c>
      <c r="X1452" s="1">
        <v>0</v>
      </c>
      <c r="Y1452" s="3">
        <v>66</v>
      </c>
      <c r="Z1452" s="1">
        <v>2661</v>
      </c>
      <c r="AA1452" s="1">
        <v>0</v>
      </c>
      <c r="AB1452" s="1">
        <v>0</v>
      </c>
      <c r="AC1452" s="1">
        <v>0</v>
      </c>
      <c r="AD1452" s="1">
        <v>1</v>
      </c>
      <c r="AE1452" s="1">
        <v>0</v>
      </c>
      <c r="AF1452" s="1">
        <v>0</v>
      </c>
      <c r="AG1452" s="1">
        <v>0</v>
      </c>
      <c r="AH1452" s="1">
        <v>1</v>
      </c>
      <c r="AI1452" s="1">
        <v>0</v>
      </c>
      <c r="AJ1452" s="1">
        <v>0</v>
      </c>
      <c r="AK1452" s="1">
        <v>122</v>
      </c>
      <c r="AL1452" s="1">
        <v>110</v>
      </c>
      <c r="AM1452" s="1">
        <v>0</v>
      </c>
    </row>
    <row r="1453" spans="1:39" x14ac:dyDescent="0.25">
      <c r="A1453" s="4" t="s">
        <v>1291</v>
      </c>
      <c r="B1453" s="1">
        <v>0</v>
      </c>
      <c r="C1453" s="1">
        <v>0</v>
      </c>
      <c r="D1453" s="1">
        <v>78</v>
      </c>
      <c r="E1453" s="1">
        <v>556</v>
      </c>
      <c r="F1453" s="1">
        <v>14</v>
      </c>
      <c r="G1453" s="1">
        <v>717</v>
      </c>
      <c r="H1453" s="1">
        <v>210</v>
      </c>
      <c r="I1453" s="1">
        <v>0</v>
      </c>
      <c r="J1453" s="1">
        <v>43</v>
      </c>
      <c r="K1453" s="1">
        <v>1</v>
      </c>
      <c r="L1453" s="1">
        <v>7</v>
      </c>
      <c r="M1453" s="1">
        <v>5</v>
      </c>
      <c r="N1453" s="1">
        <v>10</v>
      </c>
      <c r="O1453" s="1">
        <v>4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3</v>
      </c>
      <c r="W1453" s="1">
        <v>11</v>
      </c>
      <c r="X1453" s="1">
        <v>0</v>
      </c>
      <c r="Y1453" s="3">
        <v>64</v>
      </c>
      <c r="Z1453" s="1">
        <v>2742</v>
      </c>
      <c r="AA1453" s="1">
        <v>0</v>
      </c>
      <c r="AB1453" s="1">
        <v>0</v>
      </c>
      <c r="AC1453" s="1">
        <v>1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1</v>
      </c>
      <c r="AJ1453" s="1">
        <v>0</v>
      </c>
      <c r="AK1453" s="1">
        <v>1497</v>
      </c>
      <c r="AL1453" s="1">
        <v>1454</v>
      </c>
      <c r="AM1453" s="1">
        <v>0</v>
      </c>
    </row>
    <row r="1454" spans="1:39" x14ac:dyDescent="0.25">
      <c r="A1454" s="4" t="s">
        <v>1426</v>
      </c>
      <c r="B1454" s="1">
        <v>0</v>
      </c>
      <c r="C1454" s="1">
        <v>1</v>
      </c>
      <c r="D1454" s="1">
        <v>26</v>
      </c>
      <c r="E1454" s="1">
        <v>73</v>
      </c>
      <c r="F1454" s="1">
        <v>0</v>
      </c>
      <c r="G1454" s="1">
        <v>13</v>
      </c>
      <c r="H1454" s="1">
        <v>0</v>
      </c>
      <c r="I1454" s="1">
        <v>1</v>
      </c>
      <c r="J1454" s="1">
        <v>0</v>
      </c>
      <c r="K1454" s="1">
        <v>1</v>
      </c>
      <c r="L1454" s="1">
        <v>2</v>
      </c>
      <c r="M1454" s="1">
        <v>1</v>
      </c>
      <c r="N1454" s="1">
        <v>3</v>
      </c>
      <c r="O1454" s="1">
        <v>3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3</v>
      </c>
      <c r="W1454" s="1">
        <v>11</v>
      </c>
      <c r="X1454" s="1">
        <v>0</v>
      </c>
      <c r="Y1454" s="3">
        <v>50</v>
      </c>
      <c r="Z1454" s="1">
        <v>2398</v>
      </c>
      <c r="AA1454" s="1">
        <v>0</v>
      </c>
      <c r="AB1454" s="1">
        <v>1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1</v>
      </c>
      <c r="AK1454" s="1">
        <v>87</v>
      </c>
      <c r="AL1454" s="1">
        <v>87</v>
      </c>
      <c r="AM1454" s="1">
        <v>0</v>
      </c>
    </row>
    <row r="1455" spans="1:39" x14ac:dyDescent="0.25">
      <c r="A1455" s="4" t="s">
        <v>1427</v>
      </c>
      <c r="B1455" s="1">
        <v>0</v>
      </c>
      <c r="C1455" s="1">
        <v>0</v>
      </c>
      <c r="D1455" s="1">
        <v>68</v>
      </c>
      <c r="E1455" s="1">
        <v>112</v>
      </c>
      <c r="F1455" s="1">
        <v>1</v>
      </c>
      <c r="G1455" s="1">
        <v>54</v>
      </c>
      <c r="H1455" s="1">
        <v>7</v>
      </c>
      <c r="I1455" s="1">
        <v>7</v>
      </c>
      <c r="J1455" s="1">
        <v>36</v>
      </c>
      <c r="K1455" s="1">
        <v>1</v>
      </c>
      <c r="L1455" s="1">
        <v>3</v>
      </c>
      <c r="M1455" s="1">
        <v>2</v>
      </c>
      <c r="N1455" s="1">
        <v>4</v>
      </c>
      <c r="O1455" s="1">
        <v>3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3</v>
      </c>
      <c r="W1455" s="1">
        <v>11</v>
      </c>
      <c r="X1455" s="1">
        <v>0</v>
      </c>
      <c r="Y1455" s="3">
        <v>33</v>
      </c>
      <c r="Z1455" s="1">
        <v>2403</v>
      </c>
      <c r="AA1455" s="1">
        <v>0</v>
      </c>
      <c r="AB1455" s="1">
        <v>0</v>
      </c>
      <c r="AC1455" s="1">
        <v>1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1</v>
      </c>
      <c r="AJ1455" s="1">
        <v>0</v>
      </c>
      <c r="AK1455" s="1">
        <v>181</v>
      </c>
      <c r="AL1455" s="1">
        <v>145</v>
      </c>
      <c r="AM1455" s="1">
        <v>0</v>
      </c>
    </row>
    <row r="1456" spans="1:39" x14ac:dyDescent="0.25">
      <c r="A1456" s="4" t="s">
        <v>1428</v>
      </c>
      <c r="B1456" s="1">
        <v>0</v>
      </c>
      <c r="C1456" s="1">
        <v>1</v>
      </c>
      <c r="D1456" s="1">
        <v>79</v>
      </c>
      <c r="E1456" s="1">
        <v>944</v>
      </c>
      <c r="F1456" s="1">
        <v>0</v>
      </c>
      <c r="G1456" s="1">
        <v>60</v>
      </c>
      <c r="H1456" s="1">
        <v>0</v>
      </c>
      <c r="I1456" s="1">
        <v>0</v>
      </c>
      <c r="J1456" s="1">
        <v>30</v>
      </c>
      <c r="K1456" s="1">
        <v>2</v>
      </c>
      <c r="L1456" s="1">
        <v>7</v>
      </c>
      <c r="M1456" s="1">
        <v>5</v>
      </c>
      <c r="N1456" s="1">
        <v>13</v>
      </c>
      <c r="O1456" s="1">
        <v>5</v>
      </c>
      <c r="P1456" s="1">
        <v>1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3</v>
      </c>
      <c r="W1456" s="1">
        <v>11</v>
      </c>
      <c r="X1456" s="1">
        <v>0</v>
      </c>
      <c r="Y1456" s="3">
        <v>59</v>
      </c>
      <c r="Z1456" s="1">
        <v>2315</v>
      </c>
      <c r="AA1456" s="1">
        <v>0</v>
      </c>
      <c r="AB1456" s="1">
        <v>1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1</v>
      </c>
      <c r="AK1456" s="1">
        <v>1004</v>
      </c>
      <c r="AL1456" s="1">
        <v>974</v>
      </c>
      <c r="AM1456" s="1">
        <v>1</v>
      </c>
    </row>
    <row r="1457" spans="1:39" x14ac:dyDescent="0.25">
      <c r="A1457" s="4" t="s">
        <v>882</v>
      </c>
      <c r="B1457" s="1">
        <v>0</v>
      </c>
      <c r="C1457" s="1">
        <v>1</v>
      </c>
      <c r="D1457" s="1">
        <v>25</v>
      </c>
      <c r="E1457" s="1">
        <v>265</v>
      </c>
      <c r="F1457" s="1">
        <v>199</v>
      </c>
      <c r="G1457" s="1">
        <v>303</v>
      </c>
      <c r="H1457" s="1">
        <v>234</v>
      </c>
      <c r="I1457" s="1">
        <v>9</v>
      </c>
      <c r="J1457" s="1">
        <v>170</v>
      </c>
      <c r="K1457" s="1">
        <v>7</v>
      </c>
      <c r="L1457" s="1">
        <v>10</v>
      </c>
      <c r="M1457" s="1">
        <v>2</v>
      </c>
      <c r="N1457" s="1">
        <v>12</v>
      </c>
      <c r="O1457" s="1">
        <v>7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3</v>
      </c>
      <c r="W1457" s="1">
        <v>11</v>
      </c>
      <c r="X1457" s="1">
        <v>0</v>
      </c>
      <c r="Y1457" s="3">
        <v>41</v>
      </c>
      <c r="Z1457" s="1">
        <v>2613</v>
      </c>
      <c r="AA1457" s="1">
        <v>0</v>
      </c>
      <c r="AB1457" s="1">
        <v>0</v>
      </c>
      <c r="AC1457" s="1">
        <v>1</v>
      </c>
      <c r="AD1457" s="1">
        <v>0</v>
      </c>
      <c r="AE1457" s="1">
        <v>0</v>
      </c>
      <c r="AF1457" s="1">
        <v>0</v>
      </c>
      <c r="AG1457" s="1">
        <v>0</v>
      </c>
      <c r="AH1457" s="1">
        <v>1</v>
      </c>
      <c r="AI1457" s="1">
        <v>0</v>
      </c>
      <c r="AJ1457" s="1">
        <v>0</v>
      </c>
      <c r="AK1457" s="1">
        <v>1010</v>
      </c>
      <c r="AL1457" s="1">
        <v>840</v>
      </c>
      <c r="AM1457" s="1">
        <v>0</v>
      </c>
    </row>
    <row r="1458" spans="1:39" x14ac:dyDescent="0.25">
      <c r="A1458" s="4" t="s">
        <v>649</v>
      </c>
      <c r="B1458" s="1">
        <v>0</v>
      </c>
      <c r="C1458" s="1">
        <v>1</v>
      </c>
      <c r="D1458" s="1">
        <v>83</v>
      </c>
      <c r="E1458" s="1">
        <v>526</v>
      </c>
      <c r="F1458" s="1">
        <v>28</v>
      </c>
      <c r="G1458" s="1">
        <v>135</v>
      </c>
      <c r="H1458" s="1">
        <v>10</v>
      </c>
      <c r="I1458" s="1">
        <v>21</v>
      </c>
      <c r="J1458" s="1">
        <v>99</v>
      </c>
      <c r="K1458" s="1">
        <v>3</v>
      </c>
      <c r="L1458" s="1">
        <v>5</v>
      </c>
      <c r="M1458" s="1">
        <v>3</v>
      </c>
      <c r="N1458" s="1">
        <v>12</v>
      </c>
      <c r="O1458" s="1">
        <v>5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3</v>
      </c>
      <c r="W1458" s="1">
        <v>11</v>
      </c>
      <c r="X1458" s="1">
        <v>0</v>
      </c>
      <c r="Y1458" s="3">
        <v>60</v>
      </c>
      <c r="Z1458" s="1">
        <v>2826</v>
      </c>
      <c r="AA1458" s="1">
        <v>0</v>
      </c>
      <c r="AB1458" s="1">
        <v>0</v>
      </c>
      <c r="AC1458" s="1">
        <v>0</v>
      </c>
      <c r="AD1458" s="1">
        <v>1</v>
      </c>
      <c r="AE1458" s="1">
        <v>0</v>
      </c>
      <c r="AF1458" s="1">
        <v>0</v>
      </c>
      <c r="AG1458" s="1">
        <v>0</v>
      </c>
      <c r="AH1458" s="1">
        <v>1</v>
      </c>
      <c r="AI1458" s="1">
        <v>0</v>
      </c>
      <c r="AJ1458" s="1">
        <v>0</v>
      </c>
      <c r="AK1458" s="1">
        <v>720</v>
      </c>
      <c r="AL1458" s="1">
        <v>621</v>
      </c>
      <c r="AM1458" s="1">
        <v>0</v>
      </c>
    </row>
    <row r="1459" spans="1:39" x14ac:dyDescent="0.25">
      <c r="A1459" s="4" t="s">
        <v>1429</v>
      </c>
      <c r="B1459" s="1">
        <v>1</v>
      </c>
      <c r="C1459" s="1">
        <v>0</v>
      </c>
      <c r="D1459" s="1">
        <v>32</v>
      </c>
      <c r="E1459" s="1">
        <v>2</v>
      </c>
      <c r="F1459" s="1">
        <v>3</v>
      </c>
      <c r="G1459" s="1">
        <v>12</v>
      </c>
      <c r="H1459" s="1">
        <v>3</v>
      </c>
      <c r="I1459" s="1">
        <v>5</v>
      </c>
      <c r="J1459" s="1">
        <v>7</v>
      </c>
      <c r="K1459" s="1">
        <v>1</v>
      </c>
      <c r="L1459" s="1">
        <v>1</v>
      </c>
      <c r="M1459" s="1">
        <v>0</v>
      </c>
      <c r="N1459" s="1">
        <v>3</v>
      </c>
      <c r="O1459" s="1">
        <v>8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3</v>
      </c>
      <c r="W1459" s="1">
        <v>11</v>
      </c>
      <c r="X1459" s="1">
        <v>0</v>
      </c>
      <c r="Y1459" s="3">
        <v>39</v>
      </c>
      <c r="Z1459" s="1">
        <v>2415</v>
      </c>
      <c r="AA1459" s="1">
        <v>0</v>
      </c>
      <c r="AB1459" s="1">
        <v>0</v>
      </c>
      <c r="AC1459" s="1">
        <v>0</v>
      </c>
      <c r="AD1459" s="1">
        <v>1</v>
      </c>
      <c r="AE1459" s="1">
        <v>0</v>
      </c>
      <c r="AF1459" s="1">
        <v>1</v>
      </c>
      <c r="AG1459" s="1">
        <v>0</v>
      </c>
      <c r="AH1459" s="1">
        <v>0</v>
      </c>
      <c r="AI1459" s="1">
        <v>0</v>
      </c>
      <c r="AJ1459" s="1">
        <v>0</v>
      </c>
      <c r="AK1459" s="1">
        <v>25</v>
      </c>
      <c r="AL1459" s="1">
        <v>18</v>
      </c>
      <c r="AM1459" s="1">
        <v>0</v>
      </c>
    </row>
    <row r="1460" spans="1:39" x14ac:dyDescent="0.25">
      <c r="A1460" s="4" t="s">
        <v>1430</v>
      </c>
      <c r="B1460" s="1">
        <v>1</v>
      </c>
      <c r="C1460" s="1">
        <v>0</v>
      </c>
      <c r="D1460" s="1">
        <v>49</v>
      </c>
      <c r="E1460" s="1">
        <v>2</v>
      </c>
      <c r="F1460" s="1">
        <v>4</v>
      </c>
      <c r="G1460" s="1">
        <v>9</v>
      </c>
      <c r="H1460" s="1">
        <v>10</v>
      </c>
      <c r="I1460" s="1">
        <v>5</v>
      </c>
      <c r="J1460" s="1">
        <v>16</v>
      </c>
      <c r="K1460" s="1">
        <v>2</v>
      </c>
      <c r="L1460" s="1">
        <v>1</v>
      </c>
      <c r="M1460" s="1">
        <v>0</v>
      </c>
      <c r="N1460" s="1">
        <v>3</v>
      </c>
      <c r="O1460" s="1">
        <v>7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3</v>
      </c>
      <c r="W1460" s="1">
        <v>11</v>
      </c>
      <c r="X1460" s="1">
        <v>0</v>
      </c>
      <c r="Y1460" s="3">
        <v>40</v>
      </c>
      <c r="Z1460" s="1">
        <v>2470</v>
      </c>
      <c r="AA1460" s="1">
        <v>0</v>
      </c>
      <c r="AB1460" s="1">
        <v>1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1</v>
      </c>
      <c r="AI1460" s="1">
        <v>0</v>
      </c>
      <c r="AJ1460" s="1">
        <v>0</v>
      </c>
      <c r="AK1460" s="1">
        <v>30</v>
      </c>
      <c r="AL1460" s="1">
        <v>14</v>
      </c>
      <c r="AM1460" s="1">
        <v>0</v>
      </c>
    </row>
    <row r="1461" spans="1:39" x14ac:dyDescent="0.25">
      <c r="A1461" s="4" t="s">
        <v>1431</v>
      </c>
      <c r="B1461" s="1">
        <v>0</v>
      </c>
      <c r="C1461" s="1">
        <v>1</v>
      </c>
      <c r="D1461" s="1">
        <v>50</v>
      </c>
      <c r="E1461" s="1">
        <v>378</v>
      </c>
      <c r="F1461" s="1">
        <v>97</v>
      </c>
      <c r="G1461" s="1">
        <v>259</v>
      </c>
      <c r="H1461" s="1">
        <v>197</v>
      </c>
      <c r="I1461" s="1">
        <v>194</v>
      </c>
      <c r="J1461" s="1">
        <v>34</v>
      </c>
      <c r="K1461" s="1">
        <v>2</v>
      </c>
      <c r="L1461" s="1">
        <v>7</v>
      </c>
      <c r="M1461" s="1">
        <v>3</v>
      </c>
      <c r="N1461" s="1">
        <v>6</v>
      </c>
      <c r="O1461" s="1">
        <v>4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3</v>
      </c>
      <c r="W1461" s="1">
        <v>11</v>
      </c>
      <c r="X1461" s="1">
        <v>0</v>
      </c>
      <c r="Y1461" s="3">
        <v>44</v>
      </c>
      <c r="Z1461" s="1">
        <v>2855</v>
      </c>
      <c r="AA1461" s="1">
        <v>0</v>
      </c>
      <c r="AB1461" s="1">
        <v>0</v>
      </c>
      <c r="AC1461" s="1">
        <v>0</v>
      </c>
      <c r="AD1461" s="1">
        <v>1</v>
      </c>
      <c r="AE1461" s="1">
        <v>0</v>
      </c>
      <c r="AF1461" s="1">
        <v>1</v>
      </c>
      <c r="AG1461" s="1">
        <v>0</v>
      </c>
      <c r="AH1461" s="1">
        <v>0</v>
      </c>
      <c r="AI1461" s="1">
        <v>0</v>
      </c>
      <c r="AJ1461" s="1">
        <v>0</v>
      </c>
      <c r="AK1461" s="1">
        <v>1125</v>
      </c>
      <c r="AL1461" s="1">
        <v>1091</v>
      </c>
      <c r="AM1461" s="1">
        <v>0</v>
      </c>
    </row>
    <row r="1462" spans="1:39" x14ac:dyDescent="0.25">
      <c r="A1462" s="4" t="s">
        <v>1432</v>
      </c>
      <c r="B1462" s="1">
        <v>0</v>
      </c>
      <c r="C1462" s="1">
        <v>1</v>
      </c>
      <c r="D1462" s="1">
        <v>84</v>
      </c>
      <c r="E1462" s="1">
        <v>553</v>
      </c>
      <c r="F1462" s="1">
        <v>25</v>
      </c>
      <c r="G1462" s="1">
        <v>142</v>
      </c>
      <c r="H1462" s="1">
        <v>65</v>
      </c>
      <c r="I1462" s="1">
        <v>67</v>
      </c>
      <c r="J1462" s="1">
        <v>8</v>
      </c>
      <c r="K1462" s="1">
        <v>3</v>
      </c>
      <c r="L1462" s="1">
        <v>6</v>
      </c>
      <c r="M1462" s="1">
        <v>3</v>
      </c>
      <c r="N1462" s="1">
        <v>13</v>
      </c>
      <c r="O1462" s="1">
        <v>4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3</v>
      </c>
      <c r="W1462" s="1">
        <v>11</v>
      </c>
      <c r="X1462" s="1">
        <v>0</v>
      </c>
      <c r="Y1462" s="3">
        <v>44</v>
      </c>
      <c r="Z1462" s="1">
        <v>2642</v>
      </c>
      <c r="AA1462" s="1">
        <v>0</v>
      </c>
      <c r="AB1462" s="1">
        <v>0</v>
      </c>
      <c r="AC1462" s="1">
        <v>1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1</v>
      </c>
      <c r="AJ1462" s="1">
        <v>0</v>
      </c>
      <c r="AK1462" s="1">
        <v>852</v>
      </c>
      <c r="AL1462" s="1">
        <v>844</v>
      </c>
      <c r="AM1462" s="1">
        <v>0</v>
      </c>
    </row>
    <row r="1463" spans="1:39" x14ac:dyDescent="0.25">
      <c r="A1463" s="4" t="s">
        <v>1433</v>
      </c>
      <c r="B1463" s="1">
        <v>0</v>
      </c>
      <c r="C1463" s="1">
        <v>0</v>
      </c>
      <c r="D1463" s="1">
        <v>96</v>
      </c>
      <c r="E1463" s="1">
        <v>751</v>
      </c>
      <c r="F1463" s="1">
        <v>127</v>
      </c>
      <c r="G1463" s="1">
        <v>687</v>
      </c>
      <c r="H1463" s="1">
        <v>20</v>
      </c>
      <c r="I1463" s="1">
        <v>15</v>
      </c>
      <c r="J1463" s="1">
        <v>31</v>
      </c>
      <c r="K1463" s="1">
        <v>1</v>
      </c>
      <c r="L1463" s="1">
        <v>4</v>
      </c>
      <c r="M1463" s="1">
        <v>6</v>
      </c>
      <c r="N1463" s="1">
        <v>4</v>
      </c>
      <c r="O1463" s="1">
        <v>2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3</v>
      </c>
      <c r="W1463" s="1">
        <v>11</v>
      </c>
      <c r="X1463" s="1">
        <v>0</v>
      </c>
      <c r="Y1463" s="3">
        <v>50</v>
      </c>
      <c r="Z1463" s="1">
        <v>2166</v>
      </c>
      <c r="AA1463" s="1">
        <v>0</v>
      </c>
      <c r="AB1463" s="1">
        <v>0</v>
      </c>
      <c r="AC1463" s="1">
        <v>0</v>
      </c>
      <c r="AD1463" s="1">
        <v>1</v>
      </c>
      <c r="AE1463" s="1">
        <v>0</v>
      </c>
      <c r="AF1463" s="1">
        <v>0</v>
      </c>
      <c r="AG1463" s="1">
        <v>0</v>
      </c>
      <c r="AH1463" s="1">
        <v>0</v>
      </c>
      <c r="AI1463" s="1">
        <v>1</v>
      </c>
      <c r="AJ1463" s="1">
        <v>0</v>
      </c>
      <c r="AK1463" s="1">
        <v>1600</v>
      </c>
      <c r="AL1463" s="1">
        <v>1569</v>
      </c>
      <c r="AM1463" s="1">
        <v>0</v>
      </c>
    </row>
    <row r="1464" spans="1:39" x14ac:dyDescent="0.25">
      <c r="A1464" s="4" t="s">
        <v>1434</v>
      </c>
      <c r="B1464" s="1">
        <v>2</v>
      </c>
      <c r="C1464" s="1">
        <v>1</v>
      </c>
      <c r="D1464" s="1">
        <v>56</v>
      </c>
      <c r="E1464" s="1">
        <v>406</v>
      </c>
      <c r="F1464" s="1">
        <v>0</v>
      </c>
      <c r="G1464" s="1">
        <v>30</v>
      </c>
      <c r="H1464" s="1">
        <v>0</v>
      </c>
      <c r="I1464" s="1">
        <v>0</v>
      </c>
      <c r="J1464" s="1">
        <v>8</v>
      </c>
      <c r="K1464" s="1">
        <v>7</v>
      </c>
      <c r="L1464" s="1">
        <v>8</v>
      </c>
      <c r="M1464" s="1">
        <v>2</v>
      </c>
      <c r="N1464" s="1">
        <v>5</v>
      </c>
      <c r="O1464" s="1">
        <v>7</v>
      </c>
      <c r="P1464" s="1">
        <v>0</v>
      </c>
      <c r="Q1464" s="1">
        <v>0</v>
      </c>
      <c r="R1464" s="1">
        <v>0</v>
      </c>
      <c r="S1464" s="1">
        <v>1</v>
      </c>
      <c r="T1464" s="1">
        <v>0</v>
      </c>
      <c r="U1464" s="1">
        <v>0</v>
      </c>
      <c r="V1464" s="1">
        <v>3</v>
      </c>
      <c r="W1464" s="1">
        <v>11</v>
      </c>
      <c r="X1464" s="1">
        <v>0</v>
      </c>
      <c r="Y1464" s="3">
        <v>74</v>
      </c>
      <c r="Z1464" s="1">
        <v>2178</v>
      </c>
      <c r="AA1464" s="1">
        <v>0</v>
      </c>
      <c r="AB1464" s="1">
        <v>0</v>
      </c>
      <c r="AC1464" s="1">
        <v>0</v>
      </c>
      <c r="AD1464" s="1">
        <v>1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1</v>
      </c>
      <c r="AK1464" s="1">
        <v>436</v>
      </c>
      <c r="AL1464" s="1">
        <v>428</v>
      </c>
      <c r="AM1464" s="1">
        <v>1</v>
      </c>
    </row>
    <row r="1465" spans="1:39" x14ac:dyDescent="0.25">
      <c r="A1465" s="4" t="s">
        <v>1435</v>
      </c>
      <c r="B1465" s="1">
        <v>0</v>
      </c>
      <c r="C1465" s="1">
        <v>1</v>
      </c>
      <c r="D1465" s="1">
        <v>85</v>
      </c>
      <c r="E1465" s="1">
        <v>1449</v>
      </c>
      <c r="F1465" s="1">
        <v>89</v>
      </c>
      <c r="G1465" s="1">
        <v>161</v>
      </c>
      <c r="H1465" s="1">
        <v>69</v>
      </c>
      <c r="I1465" s="1">
        <v>35</v>
      </c>
      <c r="J1465" s="1">
        <v>107</v>
      </c>
      <c r="K1465" s="1">
        <v>2</v>
      </c>
      <c r="L1465" s="1">
        <v>11</v>
      </c>
      <c r="M1465" s="1">
        <v>8</v>
      </c>
      <c r="N1465" s="1">
        <v>8</v>
      </c>
      <c r="O1465" s="1">
        <v>6</v>
      </c>
      <c r="P1465" s="1">
        <v>0</v>
      </c>
      <c r="Q1465" s="1">
        <v>0</v>
      </c>
      <c r="R1465" s="1">
        <v>1</v>
      </c>
      <c r="S1465" s="1">
        <v>0</v>
      </c>
      <c r="T1465" s="1">
        <v>0</v>
      </c>
      <c r="U1465" s="1">
        <v>0</v>
      </c>
      <c r="V1465" s="1">
        <v>3</v>
      </c>
      <c r="W1465" s="1">
        <v>11</v>
      </c>
      <c r="X1465" s="1">
        <v>0</v>
      </c>
      <c r="Y1465" s="3">
        <v>65</v>
      </c>
      <c r="Z1465" s="1">
        <v>2693</v>
      </c>
      <c r="AA1465" s="1">
        <v>0</v>
      </c>
      <c r="AB1465" s="1">
        <v>1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1</v>
      </c>
      <c r="AI1465" s="1">
        <v>0</v>
      </c>
      <c r="AJ1465" s="1">
        <v>0</v>
      </c>
      <c r="AK1465" s="1">
        <v>1803</v>
      </c>
      <c r="AL1465" s="1">
        <v>1696</v>
      </c>
      <c r="AM1465" s="1">
        <v>1</v>
      </c>
    </row>
    <row r="1466" spans="1:39" x14ac:dyDescent="0.25">
      <c r="A1466" s="4" t="s">
        <v>1436</v>
      </c>
      <c r="B1466" s="1">
        <v>1</v>
      </c>
      <c r="C1466" s="1">
        <v>0</v>
      </c>
      <c r="D1466" s="1">
        <v>63</v>
      </c>
      <c r="E1466" s="1">
        <v>123</v>
      </c>
      <c r="F1466" s="1">
        <v>17</v>
      </c>
      <c r="G1466" s="1">
        <v>171</v>
      </c>
      <c r="H1466" s="1">
        <v>39</v>
      </c>
      <c r="I1466" s="1">
        <v>0</v>
      </c>
      <c r="J1466" s="1">
        <v>30</v>
      </c>
      <c r="K1466" s="1">
        <v>5</v>
      </c>
      <c r="L1466" s="1">
        <v>6</v>
      </c>
      <c r="M1466" s="1">
        <v>2</v>
      </c>
      <c r="N1466" s="1">
        <v>5</v>
      </c>
      <c r="O1466" s="1">
        <v>6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3</v>
      </c>
      <c r="W1466" s="1">
        <v>11</v>
      </c>
      <c r="X1466" s="1">
        <v>0</v>
      </c>
      <c r="Y1466" s="3">
        <v>48</v>
      </c>
      <c r="Z1466" s="1">
        <v>2390</v>
      </c>
      <c r="AA1466" s="1">
        <v>0</v>
      </c>
      <c r="AB1466" s="1">
        <v>0</v>
      </c>
      <c r="AC1466" s="1">
        <v>0</v>
      </c>
      <c r="AD1466" s="1">
        <v>1</v>
      </c>
      <c r="AE1466" s="1">
        <v>0</v>
      </c>
      <c r="AF1466" s="1">
        <v>0</v>
      </c>
      <c r="AG1466" s="1">
        <v>0</v>
      </c>
      <c r="AH1466" s="1">
        <v>0</v>
      </c>
      <c r="AI1466" s="1">
        <v>1</v>
      </c>
      <c r="AJ1466" s="1">
        <v>0</v>
      </c>
      <c r="AK1466" s="1">
        <v>350</v>
      </c>
      <c r="AL1466" s="1">
        <v>320</v>
      </c>
      <c r="AM1466" s="1">
        <v>0</v>
      </c>
    </row>
    <row r="1467" spans="1:39" x14ac:dyDescent="0.25">
      <c r="A1467" s="4" t="s">
        <v>1437</v>
      </c>
      <c r="B1467" s="1">
        <v>1</v>
      </c>
      <c r="C1467" s="1">
        <v>1</v>
      </c>
      <c r="D1467" s="1">
        <v>17</v>
      </c>
      <c r="E1467" s="1">
        <v>267</v>
      </c>
      <c r="F1467" s="1">
        <v>42</v>
      </c>
      <c r="G1467" s="1">
        <v>309</v>
      </c>
      <c r="H1467" s="1">
        <v>55</v>
      </c>
      <c r="I1467" s="1">
        <v>42</v>
      </c>
      <c r="J1467" s="1">
        <v>21</v>
      </c>
      <c r="K1467" s="1">
        <v>10</v>
      </c>
      <c r="L1467" s="1">
        <v>7</v>
      </c>
      <c r="M1467" s="1">
        <v>4</v>
      </c>
      <c r="N1467" s="1">
        <v>9</v>
      </c>
      <c r="O1467" s="1">
        <v>5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3</v>
      </c>
      <c r="W1467" s="1">
        <v>11</v>
      </c>
      <c r="X1467" s="1">
        <v>1</v>
      </c>
      <c r="Y1467" s="3">
        <v>49</v>
      </c>
      <c r="Z1467" s="1">
        <v>2529</v>
      </c>
      <c r="AA1467" s="1">
        <v>0</v>
      </c>
      <c r="AB1467" s="1">
        <v>1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1</v>
      </c>
      <c r="AK1467" s="1">
        <v>715</v>
      </c>
      <c r="AL1467" s="1">
        <v>694</v>
      </c>
      <c r="AM1467" s="1">
        <v>0</v>
      </c>
    </row>
    <row r="1468" spans="1:39" x14ac:dyDescent="0.25">
      <c r="A1468" s="4" t="s">
        <v>1438</v>
      </c>
      <c r="B1468" s="1">
        <v>1</v>
      </c>
      <c r="C1468" s="1">
        <v>1</v>
      </c>
      <c r="D1468" s="1">
        <v>11</v>
      </c>
      <c r="E1468" s="1">
        <v>209</v>
      </c>
      <c r="F1468" s="1">
        <v>0</v>
      </c>
      <c r="G1468" s="1">
        <v>40</v>
      </c>
      <c r="H1468" s="1">
        <v>3</v>
      </c>
      <c r="I1468" s="1">
        <v>2</v>
      </c>
      <c r="J1468" s="1">
        <v>15</v>
      </c>
      <c r="K1468" s="1">
        <v>4</v>
      </c>
      <c r="L1468" s="1">
        <v>6</v>
      </c>
      <c r="M1468" s="1">
        <v>1</v>
      </c>
      <c r="N1468" s="1">
        <v>4</v>
      </c>
      <c r="O1468" s="1">
        <v>8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3</v>
      </c>
      <c r="W1468" s="1">
        <v>11</v>
      </c>
      <c r="X1468" s="1">
        <v>0</v>
      </c>
      <c r="Y1468" s="3">
        <v>70</v>
      </c>
      <c r="Z1468" s="1">
        <v>2683</v>
      </c>
      <c r="AA1468" s="1">
        <v>1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1</v>
      </c>
      <c r="AK1468" s="1">
        <v>254</v>
      </c>
      <c r="AL1468" s="1">
        <v>239</v>
      </c>
      <c r="AM1468" s="1">
        <v>0</v>
      </c>
    </row>
    <row r="1469" spans="1:39" x14ac:dyDescent="0.25">
      <c r="A1469" s="4" t="s">
        <v>1439</v>
      </c>
      <c r="B1469" s="1">
        <v>0</v>
      </c>
      <c r="C1469" s="1">
        <v>0</v>
      </c>
      <c r="D1469" s="1">
        <v>62</v>
      </c>
      <c r="E1469" s="1">
        <v>1259</v>
      </c>
      <c r="F1469" s="1">
        <v>172</v>
      </c>
      <c r="G1469" s="1">
        <v>815</v>
      </c>
      <c r="H1469" s="1">
        <v>97</v>
      </c>
      <c r="I1469" s="1">
        <v>148</v>
      </c>
      <c r="J1469" s="1">
        <v>33</v>
      </c>
      <c r="K1469" s="1">
        <v>1</v>
      </c>
      <c r="L1469" s="1">
        <v>7</v>
      </c>
      <c r="M1469" s="1">
        <v>11</v>
      </c>
      <c r="N1469" s="1">
        <v>10</v>
      </c>
      <c r="O1469" s="1">
        <v>4</v>
      </c>
      <c r="P1469" s="1">
        <v>1</v>
      </c>
      <c r="Q1469" s="1">
        <v>0</v>
      </c>
      <c r="R1469" s="1">
        <v>1</v>
      </c>
      <c r="S1469" s="1">
        <v>1</v>
      </c>
      <c r="T1469" s="1">
        <v>0</v>
      </c>
      <c r="U1469" s="1">
        <v>0</v>
      </c>
      <c r="V1469" s="1">
        <v>3</v>
      </c>
      <c r="W1469" s="1">
        <v>11</v>
      </c>
      <c r="X1469" s="1">
        <v>1</v>
      </c>
      <c r="Y1469" s="3">
        <v>32</v>
      </c>
      <c r="Z1469" s="1">
        <v>2496</v>
      </c>
      <c r="AA1469" s="1">
        <v>0</v>
      </c>
      <c r="AB1469" s="1">
        <v>0</v>
      </c>
      <c r="AC1469" s="1">
        <v>0</v>
      </c>
      <c r="AD1469" s="1">
        <v>1</v>
      </c>
      <c r="AE1469" s="1">
        <v>0</v>
      </c>
      <c r="AF1469" s="1">
        <v>0</v>
      </c>
      <c r="AG1469" s="1">
        <v>0</v>
      </c>
      <c r="AH1469" s="1">
        <v>1</v>
      </c>
      <c r="AI1469" s="1">
        <v>0</v>
      </c>
      <c r="AJ1469" s="1">
        <v>0</v>
      </c>
      <c r="AK1469" s="1">
        <v>2491</v>
      </c>
      <c r="AL1469" s="1">
        <v>2458</v>
      </c>
      <c r="AM1469" s="1">
        <v>3</v>
      </c>
    </row>
    <row r="1470" spans="1:39" x14ac:dyDescent="0.25">
      <c r="A1470" s="4" t="s">
        <v>1440</v>
      </c>
      <c r="B1470" s="1">
        <v>1</v>
      </c>
      <c r="C1470" s="1">
        <v>0</v>
      </c>
      <c r="D1470" s="1">
        <v>48</v>
      </c>
      <c r="E1470" s="1">
        <v>344</v>
      </c>
      <c r="F1470" s="1">
        <v>35</v>
      </c>
      <c r="G1470" s="1">
        <v>178</v>
      </c>
      <c r="H1470" s="1">
        <v>15</v>
      </c>
      <c r="I1470" s="1">
        <v>23</v>
      </c>
      <c r="J1470" s="1">
        <v>17</v>
      </c>
      <c r="K1470" s="1">
        <v>7</v>
      </c>
      <c r="L1470" s="1">
        <v>7</v>
      </c>
      <c r="M1470" s="1">
        <v>2</v>
      </c>
      <c r="N1470" s="1">
        <v>9</v>
      </c>
      <c r="O1470" s="1">
        <v>6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3</v>
      </c>
      <c r="W1470" s="1">
        <v>11</v>
      </c>
      <c r="X1470" s="1">
        <v>0</v>
      </c>
      <c r="Y1470" s="3">
        <v>42</v>
      </c>
      <c r="Z1470" s="1">
        <v>2430</v>
      </c>
      <c r="AA1470" s="1">
        <v>0</v>
      </c>
      <c r="AB1470" s="1">
        <v>0</v>
      </c>
      <c r="AC1470" s="1">
        <v>0</v>
      </c>
      <c r="AD1470" s="1">
        <v>1</v>
      </c>
      <c r="AE1470" s="1">
        <v>0</v>
      </c>
      <c r="AF1470" s="1">
        <v>0</v>
      </c>
      <c r="AG1470" s="1">
        <v>0</v>
      </c>
      <c r="AH1470" s="1">
        <v>1</v>
      </c>
      <c r="AI1470" s="1">
        <v>0</v>
      </c>
      <c r="AJ1470" s="1">
        <v>0</v>
      </c>
      <c r="AK1470" s="1">
        <v>595</v>
      </c>
      <c r="AL1470" s="1">
        <v>578</v>
      </c>
      <c r="AM1470" s="1">
        <v>0</v>
      </c>
    </row>
    <row r="1471" spans="1:39" x14ac:dyDescent="0.25">
      <c r="A1471" s="4" t="s">
        <v>1441</v>
      </c>
      <c r="B1471" s="1">
        <v>1</v>
      </c>
      <c r="C1471" s="1">
        <v>0</v>
      </c>
      <c r="D1471" s="1">
        <v>86</v>
      </c>
      <c r="E1471" s="1">
        <v>22</v>
      </c>
      <c r="F1471" s="1">
        <v>3</v>
      </c>
      <c r="G1471" s="1">
        <v>30</v>
      </c>
      <c r="H1471" s="1">
        <v>0</v>
      </c>
      <c r="I1471" s="1">
        <v>5</v>
      </c>
      <c r="J1471" s="1">
        <v>15</v>
      </c>
      <c r="K1471" s="1">
        <v>2</v>
      </c>
      <c r="L1471" s="1">
        <v>2</v>
      </c>
      <c r="M1471" s="1">
        <v>0</v>
      </c>
      <c r="N1471" s="1">
        <v>4</v>
      </c>
      <c r="O1471" s="1">
        <v>6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3</v>
      </c>
      <c r="W1471" s="1">
        <v>11</v>
      </c>
      <c r="X1471" s="1">
        <v>0</v>
      </c>
      <c r="Y1471" s="3">
        <v>30</v>
      </c>
      <c r="Z1471" s="1">
        <v>2359</v>
      </c>
      <c r="AA1471" s="1">
        <v>0</v>
      </c>
      <c r="AB1471" s="1">
        <v>1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1</v>
      </c>
      <c r="AI1471" s="1">
        <v>0</v>
      </c>
      <c r="AJ1471" s="1">
        <v>0</v>
      </c>
      <c r="AK1471" s="1">
        <v>60</v>
      </c>
      <c r="AL1471" s="1">
        <v>45</v>
      </c>
      <c r="AM1471" s="1">
        <v>0</v>
      </c>
    </row>
    <row r="1472" spans="1:39" x14ac:dyDescent="0.25">
      <c r="A1472" s="4" t="s">
        <v>1442</v>
      </c>
      <c r="B1472" s="1">
        <v>0</v>
      </c>
      <c r="C1472" s="1">
        <v>0</v>
      </c>
      <c r="D1472" s="1">
        <v>73</v>
      </c>
      <c r="E1472" s="1">
        <v>247</v>
      </c>
      <c r="F1472" s="1">
        <v>161</v>
      </c>
      <c r="G1472" s="1">
        <v>295</v>
      </c>
      <c r="H1472" s="1">
        <v>210</v>
      </c>
      <c r="I1472" s="1">
        <v>85</v>
      </c>
      <c r="J1472" s="1">
        <v>47</v>
      </c>
      <c r="K1472" s="1">
        <v>2</v>
      </c>
      <c r="L1472" s="1">
        <v>4</v>
      </c>
      <c r="M1472" s="1">
        <v>7</v>
      </c>
      <c r="N1472" s="1">
        <v>13</v>
      </c>
      <c r="O1472" s="1">
        <v>2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3</v>
      </c>
      <c r="W1472" s="1">
        <v>11</v>
      </c>
      <c r="X1472" s="1">
        <v>0</v>
      </c>
      <c r="Y1472" s="3">
        <v>61</v>
      </c>
      <c r="Z1472" s="1">
        <v>2313</v>
      </c>
      <c r="AA1472" s="1">
        <v>0</v>
      </c>
      <c r="AB1472" s="1">
        <v>1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1</v>
      </c>
      <c r="AI1472" s="1">
        <v>0</v>
      </c>
      <c r="AJ1472" s="1">
        <v>0</v>
      </c>
      <c r="AK1472" s="1">
        <v>998</v>
      </c>
      <c r="AL1472" s="1">
        <v>951</v>
      </c>
      <c r="AM1472" s="1">
        <v>0</v>
      </c>
    </row>
    <row r="1473" spans="1:39" x14ac:dyDescent="0.25">
      <c r="A1473" s="4" t="s">
        <v>1443</v>
      </c>
      <c r="B1473" s="1">
        <v>1</v>
      </c>
      <c r="C1473" s="1">
        <v>0</v>
      </c>
      <c r="D1473" s="1">
        <v>36</v>
      </c>
      <c r="E1473" s="1">
        <v>38</v>
      </c>
      <c r="F1473" s="1">
        <v>0</v>
      </c>
      <c r="G1473" s="1">
        <v>12</v>
      </c>
      <c r="H1473" s="1">
        <v>3</v>
      </c>
      <c r="I1473" s="1">
        <v>1</v>
      </c>
      <c r="J1473" s="1">
        <v>1</v>
      </c>
      <c r="K1473" s="1">
        <v>1</v>
      </c>
      <c r="L1473" s="1">
        <v>2</v>
      </c>
      <c r="M1473" s="1">
        <v>0</v>
      </c>
      <c r="N1473" s="1">
        <v>3</v>
      </c>
      <c r="O1473" s="1">
        <v>7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3</v>
      </c>
      <c r="W1473" s="1">
        <v>11</v>
      </c>
      <c r="X1473" s="1">
        <v>0</v>
      </c>
      <c r="Y1473" s="3">
        <v>43</v>
      </c>
      <c r="Z1473" s="1">
        <v>2369</v>
      </c>
      <c r="AA1473" s="1">
        <v>1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1</v>
      </c>
      <c r="AI1473" s="1">
        <v>0</v>
      </c>
      <c r="AJ1473" s="1">
        <v>0</v>
      </c>
      <c r="AK1473" s="1">
        <v>54</v>
      </c>
      <c r="AL1473" s="1">
        <v>53</v>
      </c>
      <c r="AM1473" s="1">
        <v>0</v>
      </c>
    </row>
    <row r="1474" spans="1:39" x14ac:dyDescent="0.25">
      <c r="A1474" s="4" t="s">
        <v>1444</v>
      </c>
      <c r="B1474" s="1">
        <v>0</v>
      </c>
      <c r="C1474" s="1">
        <v>1</v>
      </c>
      <c r="D1474" s="1">
        <v>34</v>
      </c>
      <c r="E1474" s="1">
        <v>896</v>
      </c>
      <c r="F1474" s="1">
        <v>10</v>
      </c>
      <c r="G1474" s="1">
        <v>101</v>
      </c>
      <c r="H1474" s="1">
        <v>13</v>
      </c>
      <c r="I1474" s="1">
        <v>10</v>
      </c>
      <c r="J1474" s="1">
        <v>34</v>
      </c>
      <c r="K1474" s="1">
        <v>6</v>
      </c>
      <c r="L1474" s="1">
        <v>4</v>
      </c>
      <c r="M1474" s="1">
        <v>2</v>
      </c>
      <c r="N1474" s="1">
        <v>9</v>
      </c>
      <c r="O1474" s="1">
        <v>9</v>
      </c>
      <c r="P1474" s="1">
        <v>1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3</v>
      </c>
      <c r="W1474" s="1">
        <v>11</v>
      </c>
      <c r="X1474" s="1">
        <v>1</v>
      </c>
      <c r="Y1474" s="3">
        <v>51</v>
      </c>
      <c r="Z1474" s="1">
        <v>2841</v>
      </c>
      <c r="AA1474" s="1">
        <v>0</v>
      </c>
      <c r="AB1474" s="1">
        <v>0</v>
      </c>
      <c r="AC1474" s="1">
        <v>0</v>
      </c>
      <c r="AD1474" s="1">
        <v>1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1</v>
      </c>
      <c r="AK1474" s="1">
        <v>1030</v>
      </c>
      <c r="AL1474" s="1">
        <v>996</v>
      </c>
      <c r="AM1474" s="1">
        <v>1</v>
      </c>
    </row>
    <row r="1475" spans="1:39" x14ac:dyDescent="0.25">
      <c r="A1475" s="4" t="s">
        <v>1445</v>
      </c>
      <c r="B1475" s="1">
        <v>0</v>
      </c>
      <c r="C1475" s="1">
        <v>1</v>
      </c>
      <c r="D1475" s="1">
        <v>16</v>
      </c>
      <c r="E1475" s="1">
        <v>931</v>
      </c>
      <c r="F1475" s="1">
        <v>56</v>
      </c>
      <c r="G1475" s="1">
        <v>253</v>
      </c>
      <c r="H1475" s="1">
        <v>91</v>
      </c>
      <c r="I1475" s="1">
        <v>98</v>
      </c>
      <c r="J1475" s="1">
        <v>14</v>
      </c>
      <c r="K1475" s="1">
        <v>4</v>
      </c>
      <c r="L1475" s="1">
        <v>9</v>
      </c>
      <c r="M1475" s="1">
        <v>5</v>
      </c>
      <c r="N1475" s="1">
        <v>7</v>
      </c>
      <c r="O1475" s="1">
        <v>5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3</v>
      </c>
      <c r="W1475" s="1">
        <v>11</v>
      </c>
      <c r="X1475" s="1">
        <v>0</v>
      </c>
      <c r="Y1475" s="3">
        <v>61</v>
      </c>
      <c r="Z1475" s="1">
        <v>2752</v>
      </c>
      <c r="AA1475" s="1">
        <v>0</v>
      </c>
      <c r="AB1475" s="1">
        <v>0</v>
      </c>
      <c r="AC1475" s="1">
        <v>0</v>
      </c>
      <c r="AD1475" s="1">
        <v>1</v>
      </c>
      <c r="AE1475" s="1">
        <v>0</v>
      </c>
      <c r="AF1475" s="1">
        <v>0</v>
      </c>
      <c r="AG1475" s="1">
        <v>0</v>
      </c>
      <c r="AH1475" s="1">
        <v>1</v>
      </c>
      <c r="AI1475" s="1">
        <v>0</v>
      </c>
      <c r="AJ1475" s="1">
        <v>0</v>
      </c>
      <c r="AK1475" s="1">
        <v>1429</v>
      </c>
      <c r="AL1475" s="1">
        <v>1415</v>
      </c>
      <c r="AM1475" s="1">
        <v>0</v>
      </c>
    </row>
    <row r="1476" spans="1:39" x14ac:dyDescent="0.25">
      <c r="A1476" s="4" t="s">
        <v>1446</v>
      </c>
      <c r="B1476" s="1">
        <v>0</v>
      </c>
      <c r="C1476" s="1">
        <v>0</v>
      </c>
      <c r="D1476" s="1">
        <v>48</v>
      </c>
      <c r="E1476" s="1">
        <v>758</v>
      </c>
      <c r="F1476" s="1">
        <v>12</v>
      </c>
      <c r="G1476" s="1">
        <v>385</v>
      </c>
      <c r="H1476" s="1">
        <v>33</v>
      </c>
      <c r="I1476" s="1">
        <v>89</v>
      </c>
      <c r="J1476" s="1">
        <v>89</v>
      </c>
      <c r="K1476" s="1">
        <v>1</v>
      </c>
      <c r="L1476" s="1">
        <v>9</v>
      </c>
      <c r="M1476" s="1">
        <v>7</v>
      </c>
      <c r="N1476" s="1">
        <v>13</v>
      </c>
      <c r="O1476" s="1">
        <v>4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3</v>
      </c>
      <c r="W1476" s="1">
        <v>11</v>
      </c>
      <c r="X1476" s="1">
        <v>0</v>
      </c>
      <c r="Y1476" s="3">
        <v>32</v>
      </c>
      <c r="Z1476" s="1">
        <v>2691</v>
      </c>
      <c r="AA1476" s="1">
        <v>0</v>
      </c>
      <c r="AB1476" s="1">
        <v>1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1</v>
      </c>
      <c r="AI1476" s="1">
        <v>0</v>
      </c>
      <c r="AJ1476" s="1">
        <v>0</v>
      </c>
      <c r="AK1476" s="1">
        <v>1277</v>
      </c>
      <c r="AL1476" s="1">
        <v>1188</v>
      </c>
      <c r="AM1476" s="1">
        <v>0</v>
      </c>
    </row>
    <row r="1477" spans="1:39" x14ac:dyDescent="0.25">
      <c r="A1477" s="4" t="s">
        <v>1447</v>
      </c>
      <c r="B1477" s="1">
        <v>1</v>
      </c>
      <c r="C1477" s="1">
        <v>1</v>
      </c>
      <c r="D1477" s="1">
        <v>61</v>
      </c>
      <c r="E1477" s="1">
        <v>216</v>
      </c>
      <c r="F1477" s="1">
        <v>9</v>
      </c>
      <c r="G1477" s="1">
        <v>57</v>
      </c>
      <c r="H1477" s="1">
        <v>20</v>
      </c>
      <c r="I1477" s="1">
        <v>9</v>
      </c>
      <c r="J1477" s="1">
        <v>125</v>
      </c>
      <c r="K1477" s="1">
        <v>7</v>
      </c>
      <c r="L1477" s="1">
        <v>4</v>
      </c>
      <c r="M1477" s="1">
        <v>3</v>
      </c>
      <c r="N1477" s="1">
        <v>5</v>
      </c>
      <c r="O1477" s="1">
        <v>5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3</v>
      </c>
      <c r="W1477" s="1">
        <v>11</v>
      </c>
      <c r="X1477" s="1">
        <v>0</v>
      </c>
      <c r="Y1477" s="3">
        <v>45</v>
      </c>
      <c r="Z1477" s="1">
        <v>2662</v>
      </c>
      <c r="AA1477" s="1">
        <v>0</v>
      </c>
      <c r="AB1477" s="1">
        <v>0</v>
      </c>
      <c r="AC1477" s="1">
        <v>0</v>
      </c>
      <c r="AD1477" s="1">
        <v>1</v>
      </c>
      <c r="AE1477" s="1">
        <v>0</v>
      </c>
      <c r="AF1477" s="1">
        <v>0</v>
      </c>
      <c r="AG1477" s="1">
        <v>0</v>
      </c>
      <c r="AH1477" s="1">
        <v>0</v>
      </c>
      <c r="AI1477" s="1">
        <v>1</v>
      </c>
      <c r="AJ1477" s="1">
        <v>0</v>
      </c>
      <c r="AK1477" s="1">
        <v>311</v>
      </c>
      <c r="AL1477" s="1">
        <v>186</v>
      </c>
      <c r="AM1477" s="1">
        <v>0</v>
      </c>
    </row>
    <row r="1478" spans="1:39" x14ac:dyDescent="0.25">
      <c r="A1478" s="4" t="s">
        <v>1386</v>
      </c>
      <c r="B1478" s="1">
        <v>1</v>
      </c>
      <c r="C1478" s="1">
        <v>0</v>
      </c>
      <c r="D1478" s="1">
        <v>54</v>
      </c>
      <c r="E1478" s="1">
        <v>2</v>
      </c>
      <c r="F1478" s="1">
        <v>3</v>
      </c>
      <c r="G1478" s="1">
        <v>10</v>
      </c>
      <c r="H1478" s="1">
        <v>11</v>
      </c>
      <c r="I1478" s="1">
        <v>2</v>
      </c>
      <c r="J1478" s="1">
        <v>10</v>
      </c>
      <c r="K1478" s="1">
        <v>1</v>
      </c>
      <c r="L1478" s="1">
        <v>1</v>
      </c>
      <c r="M1478" s="1">
        <v>0</v>
      </c>
      <c r="N1478" s="1">
        <v>3</v>
      </c>
      <c r="O1478" s="1">
        <v>6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3</v>
      </c>
      <c r="W1478" s="1">
        <v>11</v>
      </c>
      <c r="X1478" s="1">
        <v>0</v>
      </c>
      <c r="Y1478" s="3">
        <v>47</v>
      </c>
      <c r="Z1478" s="1">
        <v>2295</v>
      </c>
      <c r="AA1478" s="1">
        <v>1</v>
      </c>
      <c r="AB1478" s="1">
        <v>0</v>
      </c>
      <c r="AC1478" s="1">
        <v>0</v>
      </c>
      <c r="AD1478" s="1">
        <v>0</v>
      </c>
      <c r="AE1478" s="1">
        <v>0</v>
      </c>
      <c r="AF1478" s="1">
        <v>1</v>
      </c>
      <c r="AG1478" s="1">
        <v>0</v>
      </c>
      <c r="AH1478" s="1">
        <v>0</v>
      </c>
      <c r="AI1478" s="1">
        <v>0</v>
      </c>
      <c r="AJ1478" s="1">
        <v>0</v>
      </c>
      <c r="AK1478" s="1">
        <v>28</v>
      </c>
      <c r="AL1478" s="1">
        <v>18</v>
      </c>
      <c r="AM1478" s="1">
        <v>0</v>
      </c>
    </row>
    <row r="1479" spans="1:39" x14ac:dyDescent="0.25">
      <c r="A1479" s="4" t="s">
        <v>1448</v>
      </c>
      <c r="B1479" s="1">
        <v>1</v>
      </c>
      <c r="C1479" s="1">
        <v>0</v>
      </c>
      <c r="D1479" s="1">
        <v>56</v>
      </c>
      <c r="E1479" s="1">
        <v>244</v>
      </c>
      <c r="F1479" s="1">
        <v>15</v>
      </c>
      <c r="G1479" s="1">
        <v>108</v>
      </c>
      <c r="H1479" s="1">
        <v>4</v>
      </c>
      <c r="I1479" s="1">
        <v>15</v>
      </c>
      <c r="J1479" s="1">
        <v>50</v>
      </c>
      <c r="K1479" s="1">
        <v>6</v>
      </c>
      <c r="L1479" s="1">
        <v>7</v>
      </c>
      <c r="M1479" s="1">
        <v>1</v>
      </c>
      <c r="N1479" s="1">
        <v>6</v>
      </c>
      <c r="O1479" s="1">
        <v>8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3</v>
      </c>
      <c r="W1479" s="1">
        <v>11</v>
      </c>
      <c r="X1479" s="1">
        <v>1</v>
      </c>
      <c r="Y1479" s="3">
        <v>43</v>
      </c>
      <c r="Z1479" s="1">
        <v>2840</v>
      </c>
      <c r="AA1479" s="1">
        <v>0</v>
      </c>
      <c r="AB1479" s="1">
        <v>1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1</v>
      </c>
      <c r="AI1479" s="1">
        <v>0</v>
      </c>
      <c r="AJ1479" s="1">
        <v>0</v>
      </c>
      <c r="AK1479" s="1">
        <v>386</v>
      </c>
      <c r="AL1479" s="1">
        <v>336</v>
      </c>
      <c r="AM1479" s="1">
        <v>0</v>
      </c>
    </row>
    <row r="1480" spans="1:39" x14ac:dyDescent="0.25">
      <c r="A1480" s="4" t="s">
        <v>1449</v>
      </c>
      <c r="B1480" s="1">
        <v>1</v>
      </c>
      <c r="C1480" s="1">
        <v>1</v>
      </c>
      <c r="D1480" s="1">
        <v>74</v>
      </c>
      <c r="E1480" s="1">
        <v>539</v>
      </c>
      <c r="F1480" s="1">
        <v>6</v>
      </c>
      <c r="G1480" s="1">
        <v>91</v>
      </c>
      <c r="H1480" s="1">
        <v>8</v>
      </c>
      <c r="I1480" s="1">
        <v>6</v>
      </c>
      <c r="J1480" s="1">
        <v>97</v>
      </c>
      <c r="K1480" s="1">
        <v>13</v>
      </c>
      <c r="L1480" s="1">
        <v>8</v>
      </c>
      <c r="M1480" s="1">
        <v>2</v>
      </c>
      <c r="N1480" s="1">
        <v>9</v>
      </c>
      <c r="O1480" s="1">
        <v>8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3</v>
      </c>
      <c r="W1480" s="1">
        <v>11</v>
      </c>
      <c r="X1480" s="1">
        <v>0</v>
      </c>
      <c r="Y1480" s="3">
        <v>47</v>
      </c>
      <c r="Z1480" s="1">
        <v>2760</v>
      </c>
      <c r="AA1480" s="1">
        <v>0</v>
      </c>
      <c r="AB1480" s="1">
        <v>1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1</v>
      </c>
      <c r="AJ1480" s="1">
        <v>0</v>
      </c>
      <c r="AK1480" s="1">
        <v>650</v>
      </c>
      <c r="AL1480" s="1">
        <v>553</v>
      </c>
      <c r="AM1480" s="1">
        <v>0</v>
      </c>
    </row>
    <row r="1481" spans="1:39" x14ac:dyDescent="0.25">
      <c r="A1481" s="4" t="s">
        <v>1450</v>
      </c>
      <c r="B1481" s="1">
        <v>0</v>
      </c>
      <c r="C1481" s="1">
        <v>0</v>
      </c>
      <c r="D1481" s="1">
        <v>35</v>
      </c>
      <c r="E1481" s="1">
        <v>1181</v>
      </c>
      <c r="F1481" s="1">
        <v>26</v>
      </c>
      <c r="G1481" s="1">
        <v>120</v>
      </c>
      <c r="H1481" s="1">
        <v>17</v>
      </c>
      <c r="I1481" s="1">
        <v>13</v>
      </c>
      <c r="J1481" s="1">
        <v>39</v>
      </c>
      <c r="K1481" s="1">
        <v>2</v>
      </c>
      <c r="L1481" s="1">
        <v>5</v>
      </c>
      <c r="M1481" s="1">
        <v>10</v>
      </c>
      <c r="N1481" s="1">
        <v>5</v>
      </c>
      <c r="O1481" s="1">
        <v>8</v>
      </c>
      <c r="P1481" s="1">
        <v>1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3</v>
      </c>
      <c r="W1481" s="1">
        <v>11</v>
      </c>
      <c r="X1481" s="1">
        <v>1</v>
      </c>
      <c r="Y1481" s="3">
        <v>65</v>
      </c>
      <c r="Z1481" s="1">
        <v>2837</v>
      </c>
      <c r="AA1481" s="1">
        <v>0</v>
      </c>
      <c r="AB1481" s="1">
        <v>0</v>
      </c>
      <c r="AC1481" s="1">
        <v>1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1</v>
      </c>
      <c r="AK1481" s="1">
        <v>1357</v>
      </c>
      <c r="AL1481" s="1">
        <v>1318</v>
      </c>
      <c r="AM1481" s="1">
        <v>1</v>
      </c>
    </row>
    <row r="1482" spans="1:39" x14ac:dyDescent="0.25">
      <c r="A1482" s="4" t="s">
        <v>1451</v>
      </c>
      <c r="B1482" s="1">
        <v>0</v>
      </c>
      <c r="C1482" s="1">
        <v>0</v>
      </c>
      <c r="D1482" s="1">
        <v>65</v>
      </c>
      <c r="E1482" s="1">
        <v>750</v>
      </c>
      <c r="F1482" s="1">
        <v>8</v>
      </c>
      <c r="G1482" s="1">
        <v>125</v>
      </c>
      <c r="H1482" s="1">
        <v>11</v>
      </c>
      <c r="I1482" s="1">
        <v>8</v>
      </c>
      <c r="J1482" s="1">
        <v>26</v>
      </c>
      <c r="K1482" s="1">
        <v>1</v>
      </c>
      <c r="L1482" s="1">
        <v>4</v>
      </c>
      <c r="M1482" s="1">
        <v>3</v>
      </c>
      <c r="N1482" s="1">
        <v>6</v>
      </c>
      <c r="O1482" s="1">
        <v>2</v>
      </c>
      <c r="P1482" s="1">
        <v>0</v>
      </c>
      <c r="Q1482" s="1">
        <v>0</v>
      </c>
      <c r="R1482" s="1">
        <v>1</v>
      </c>
      <c r="S1482" s="1">
        <v>0</v>
      </c>
      <c r="T1482" s="1">
        <v>0</v>
      </c>
      <c r="U1482" s="1">
        <v>0</v>
      </c>
      <c r="V1482" s="1">
        <v>3</v>
      </c>
      <c r="W1482" s="1">
        <v>11</v>
      </c>
      <c r="X1482" s="1">
        <v>0</v>
      </c>
      <c r="Y1482" s="3">
        <v>46</v>
      </c>
      <c r="Z1482" s="1">
        <v>2260</v>
      </c>
      <c r="AA1482" s="1">
        <v>0</v>
      </c>
      <c r="AB1482" s="1">
        <v>1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1</v>
      </c>
      <c r="AJ1482" s="1">
        <v>0</v>
      </c>
      <c r="AK1482" s="1">
        <v>902</v>
      </c>
      <c r="AL1482" s="1">
        <v>876</v>
      </c>
      <c r="AM1482" s="1">
        <v>1</v>
      </c>
    </row>
    <row r="1483" spans="1:39" x14ac:dyDescent="0.25">
      <c r="A1483" s="4" t="s">
        <v>1452</v>
      </c>
      <c r="B1483" s="1">
        <v>1</v>
      </c>
      <c r="C1483" s="1">
        <v>1</v>
      </c>
      <c r="D1483" s="1">
        <v>48</v>
      </c>
      <c r="E1483" s="1">
        <v>306</v>
      </c>
      <c r="F1483" s="1">
        <v>5</v>
      </c>
      <c r="G1483" s="1">
        <v>109</v>
      </c>
      <c r="H1483" s="1">
        <v>21</v>
      </c>
      <c r="I1483" s="1">
        <v>109</v>
      </c>
      <c r="J1483" s="1">
        <v>92</v>
      </c>
      <c r="K1483" s="1">
        <v>9</v>
      </c>
      <c r="L1483" s="1">
        <v>5</v>
      </c>
      <c r="M1483" s="1">
        <v>2</v>
      </c>
      <c r="N1483" s="1">
        <v>10</v>
      </c>
      <c r="O1483" s="1">
        <v>6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3</v>
      </c>
      <c r="W1483" s="1">
        <v>11</v>
      </c>
      <c r="X1483" s="1">
        <v>0</v>
      </c>
      <c r="Y1483" s="3">
        <v>48</v>
      </c>
      <c r="Z1483" s="1">
        <v>2514</v>
      </c>
      <c r="AA1483" s="1">
        <v>0</v>
      </c>
      <c r="AB1483" s="1">
        <v>1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1</v>
      </c>
      <c r="AJ1483" s="1">
        <v>0</v>
      </c>
      <c r="AK1483" s="1">
        <v>550</v>
      </c>
      <c r="AL1483" s="1">
        <v>458</v>
      </c>
      <c r="AM1483" s="1">
        <v>0</v>
      </c>
    </row>
    <row r="1484" spans="1:39" x14ac:dyDescent="0.25">
      <c r="A1484" s="4" t="s">
        <v>1453</v>
      </c>
      <c r="B1484" s="1">
        <v>0</v>
      </c>
      <c r="C1484" s="1">
        <v>1</v>
      </c>
      <c r="D1484" s="1">
        <v>88</v>
      </c>
      <c r="E1484" s="1">
        <v>350</v>
      </c>
      <c r="F1484" s="1">
        <v>104</v>
      </c>
      <c r="G1484" s="1">
        <v>189</v>
      </c>
      <c r="H1484" s="1">
        <v>197</v>
      </c>
      <c r="I1484" s="1">
        <v>151</v>
      </c>
      <c r="J1484" s="1">
        <v>57</v>
      </c>
      <c r="K1484" s="1">
        <v>6</v>
      </c>
      <c r="L1484" s="1">
        <v>11</v>
      </c>
      <c r="M1484" s="1">
        <v>8</v>
      </c>
      <c r="N1484" s="1">
        <v>5</v>
      </c>
      <c r="O1484" s="1">
        <v>8</v>
      </c>
      <c r="P1484" s="1">
        <v>1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3</v>
      </c>
      <c r="W1484" s="1">
        <v>11</v>
      </c>
      <c r="X1484" s="1">
        <v>0</v>
      </c>
      <c r="Y1484" s="3">
        <v>45</v>
      </c>
      <c r="Z1484" s="1">
        <v>2758</v>
      </c>
      <c r="AA1484" s="1">
        <v>0</v>
      </c>
      <c r="AB1484" s="1">
        <v>0</v>
      </c>
      <c r="AC1484" s="1">
        <v>0</v>
      </c>
      <c r="AD1484" s="1">
        <v>1</v>
      </c>
      <c r="AE1484" s="1">
        <v>0</v>
      </c>
      <c r="AF1484" s="1">
        <v>1</v>
      </c>
      <c r="AG1484" s="1">
        <v>0</v>
      </c>
      <c r="AH1484" s="1">
        <v>0</v>
      </c>
      <c r="AI1484" s="1">
        <v>0</v>
      </c>
      <c r="AJ1484" s="1">
        <v>0</v>
      </c>
      <c r="AK1484" s="1">
        <v>991</v>
      </c>
      <c r="AL1484" s="1">
        <v>934</v>
      </c>
      <c r="AM1484" s="1">
        <v>1</v>
      </c>
    </row>
    <row r="1485" spans="1:39" x14ac:dyDescent="0.25">
      <c r="A1485" s="4" t="s">
        <v>1454</v>
      </c>
      <c r="B1485" s="1">
        <v>0</v>
      </c>
      <c r="C1485" s="1">
        <v>0</v>
      </c>
      <c r="D1485" s="1">
        <v>19</v>
      </c>
      <c r="E1485" s="1">
        <v>331</v>
      </c>
      <c r="F1485" s="1">
        <v>197</v>
      </c>
      <c r="G1485" s="1">
        <v>170</v>
      </c>
      <c r="H1485" s="1">
        <v>58</v>
      </c>
      <c r="I1485" s="1">
        <v>152</v>
      </c>
      <c r="J1485" s="1">
        <v>35</v>
      </c>
      <c r="K1485" s="1">
        <v>1</v>
      </c>
      <c r="L1485" s="1">
        <v>2</v>
      </c>
      <c r="M1485" s="1">
        <v>8</v>
      </c>
      <c r="N1485" s="1">
        <v>13</v>
      </c>
      <c r="O1485" s="1">
        <v>1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3</v>
      </c>
      <c r="W1485" s="1">
        <v>11</v>
      </c>
      <c r="X1485" s="1">
        <v>0</v>
      </c>
      <c r="Y1485" s="3">
        <v>49</v>
      </c>
      <c r="Z1485" s="1">
        <v>2406</v>
      </c>
      <c r="AA1485" s="1">
        <v>0</v>
      </c>
      <c r="AB1485" s="1">
        <v>1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1</v>
      </c>
      <c r="AK1485" s="1">
        <v>908</v>
      </c>
      <c r="AL1485" s="1">
        <v>873</v>
      </c>
      <c r="AM1485" s="1">
        <v>0</v>
      </c>
    </row>
    <row r="1486" spans="1:39" x14ac:dyDescent="0.25">
      <c r="A1486" s="4" t="s">
        <v>1455</v>
      </c>
      <c r="B1486" s="1">
        <v>0</v>
      </c>
      <c r="C1486" s="1">
        <v>1</v>
      </c>
      <c r="D1486" s="1">
        <v>21</v>
      </c>
      <c r="E1486" s="1">
        <v>620</v>
      </c>
      <c r="F1486" s="1">
        <v>16</v>
      </c>
      <c r="G1486" s="1">
        <v>165</v>
      </c>
      <c r="H1486" s="1">
        <v>0</v>
      </c>
      <c r="I1486" s="1">
        <v>24</v>
      </c>
      <c r="J1486" s="1">
        <v>82</v>
      </c>
      <c r="K1486" s="1">
        <v>5</v>
      </c>
      <c r="L1486" s="1">
        <v>5</v>
      </c>
      <c r="M1486" s="1">
        <v>5</v>
      </c>
      <c r="N1486" s="1">
        <v>12</v>
      </c>
      <c r="O1486" s="1">
        <v>5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3</v>
      </c>
      <c r="W1486" s="1">
        <v>11</v>
      </c>
      <c r="X1486" s="1">
        <v>0</v>
      </c>
      <c r="Y1486" s="3">
        <v>62</v>
      </c>
      <c r="Z1486" s="1">
        <v>2545</v>
      </c>
      <c r="AA1486" s="1">
        <v>0</v>
      </c>
      <c r="AB1486" s="1">
        <v>0</v>
      </c>
      <c r="AC1486" s="1">
        <v>0</v>
      </c>
      <c r="AD1486" s="1">
        <v>1</v>
      </c>
      <c r="AE1486" s="1">
        <v>0</v>
      </c>
      <c r="AF1486" s="1">
        <v>0</v>
      </c>
      <c r="AG1486" s="1">
        <v>0</v>
      </c>
      <c r="AH1486" s="1">
        <v>1</v>
      </c>
      <c r="AI1486" s="1">
        <v>0</v>
      </c>
      <c r="AJ1486" s="1">
        <v>0</v>
      </c>
      <c r="AK1486" s="1">
        <v>825</v>
      </c>
      <c r="AL1486" s="1">
        <v>743</v>
      </c>
      <c r="AM1486" s="1">
        <v>0</v>
      </c>
    </row>
    <row r="1487" spans="1:39" x14ac:dyDescent="0.25">
      <c r="A1487" s="4" t="s">
        <v>990</v>
      </c>
      <c r="B1487" s="1">
        <v>0</v>
      </c>
      <c r="C1487" s="1">
        <v>0</v>
      </c>
      <c r="D1487" s="1">
        <v>27</v>
      </c>
      <c r="E1487" s="1">
        <v>434</v>
      </c>
      <c r="F1487" s="1">
        <v>137</v>
      </c>
      <c r="G1487" s="1">
        <v>400</v>
      </c>
      <c r="H1487" s="1">
        <v>45</v>
      </c>
      <c r="I1487" s="1">
        <v>137</v>
      </c>
      <c r="J1487" s="1">
        <v>45</v>
      </c>
      <c r="K1487" s="1">
        <v>1</v>
      </c>
      <c r="L1487" s="1">
        <v>3</v>
      </c>
      <c r="M1487" s="1">
        <v>4</v>
      </c>
      <c r="N1487" s="1">
        <v>10</v>
      </c>
      <c r="O1487" s="1">
        <v>1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3</v>
      </c>
      <c r="W1487" s="1">
        <v>11</v>
      </c>
      <c r="X1487" s="1">
        <v>0</v>
      </c>
      <c r="Y1487" s="3">
        <v>32</v>
      </c>
      <c r="Z1487" s="1">
        <v>2306</v>
      </c>
      <c r="AA1487" s="1">
        <v>0</v>
      </c>
      <c r="AB1487" s="1">
        <v>1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1</v>
      </c>
      <c r="AI1487" s="1">
        <v>0</v>
      </c>
      <c r="AJ1487" s="1">
        <v>0</v>
      </c>
      <c r="AK1487" s="1">
        <v>1153</v>
      </c>
      <c r="AL1487" s="1">
        <v>1108</v>
      </c>
      <c r="AM1487" s="1">
        <v>0</v>
      </c>
    </row>
    <row r="1488" spans="1:39" x14ac:dyDescent="0.25">
      <c r="A1488" s="4" t="s">
        <v>434</v>
      </c>
      <c r="B1488" s="1">
        <v>1</v>
      </c>
      <c r="C1488" s="1">
        <v>1</v>
      </c>
      <c r="D1488" s="1">
        <v>86</v>
      </c>
      <c r="E1488" s="1">
        <v>57</v>
      </c>
      <c r="F1488" s="1">
        <v>0</v>
      </c>
      <c r="G1488" s="1">
        <v>27</v>
      </c>
      <c r="H1488" s="1">
        <v>0</v>
      </c>
      <c r="I1488" s="1">
        <v>0</v>
      </c>
      <c r="J1488" s="1">
        <v>36</v>
      </c>
      <c r="K1488" s="1">
        <v>4</v>
      </c>
      <c r="L1488" s="1">
        <v>3</v>
      </c>
      <c r="M1488" s="1">
        <v>2</v>
      </c>
      <c r="N1488" s="1">
        <v>2</v>
      </c>
      <c r="O1488" s="1">
        <v>8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3</v>
      </c>
      <c r="W1488" s="1">
        <v>11</v>
      </c>
      <c r="X1488" s="1">
        <v>0</v>
      </c>
      <c r="Y1488" s="3">
        <v>45</v>
      </c>
      <c r="Z1488" s="1">
        <v>2839</v>
      </c>
      <c r="AA1488" s="1">
        <v>0</v>
      </c>
      <c r="AB1488" s="1">
        <v>0</v>
      </c>
      <c r="AC1488" s="1">
        <v>1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1</v>
      </c>
      <c r="AJ1488" s="1">
        <v>0</v>
      </c>
      <c r="AK1488" s="1">
        <v>84</v>
      </c>
      <c r="AL1488" s="1">
        <v>48</v>
      </c>
      <c r="AM1488" s="1">
        <v>0</v>
      </c>
    </row>
    <row r="1489" spans="1:39" x14ac:dyDescent="0.25">
      <c r="A1489" s="4" t="s">
        <v>1456</v>
      </c>
      <c r="B1489" s="1">
        <v>0</v>
      </c>
      <c r="C1489" s="1">
        <v>1</v>
      </c>
      <c r="D1489" s="1">
        <v>92</v>
      </c>
      <c r="E1489" s="1">
        <v>811</v>
      </c>
      <c r="F1489" s="1">
        <v>76</v>
      </c>
      <c r="G1489" s="1">
        <v>428</v>
      </c>
      <c r="H1489" s="1">
        <v>99</v>
      </c>
      <c r="I1489" s="1">
        <v>137</v>
      </c>
      <c r="J1489" s="1">
        <v>107</v>
      </c>
      <c r="K1489" s="1">
        <v>3</v>
      </c>
      <c r="L1489" s="1">
        <v>10</v>
      </c>
      <c r="M1489" s="1">
        <v>4</v>
      </c>
      <c r="N1489" s="1">
        <v>9</v>
      </c>
      <c r="O1489" s="1">
        <v>7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3</v>
      </c>
      <c r="W1489" s="1">
        <v>11</v>
      </c>
      <c r="X1489" s="1">
        <v>0</v>
      </c>
      <c r="Y1489" s="3">
        <v>55</v>
      </c>
      <c r="Z1489" s="1">
        <v>2740</v>
      </c>
      <c r="AA1489" s="1">
        <v>0</v>
      </c>
      <c r="AB1489" s="1">
        <v>1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1</v>
      </c>
      <c r="AI1489" s="1">
        <v>0</v>
      </c>
      <c r="AJ1489" s="1">
        <v>0</v>
      </c>
      <c r="AK1489" s="1">
        <v>1551</v>
      </c>
      <c r="AL1489" s="1">
        <v>1444</v>
      </c>
      <c r="AM1489" s="1">
        <v>0</v>
      </c>
    </row>
    <row r="1490" spans="1:39" x14ac:dyDescent="0.25">
      <c r="A1490" s="4" t="s">
        <v>1457</v>
      </c>
      <c r="B1490" s="1">
        <v>0</v>
      </c>
      <c r="C1490" s="1">
        <v>0</v>
      </c>
      <c r="D1490" s="1">
        <v>1</v>
      </c>
      <c r="E1490" s="1">
        <v>423</v>
      </c>
      <c r="F1490" s="1">
        <v>42</v>
      </c>
      <c r="G1490" s="1">
        <v>706</v>
      </c>
      <c r="H1490" s="1">
        <v>73</v>
      </c>
      <c r="I1490" s="1">
        <v>197</v>
      </c>
      <c r="J1490" s="1">
        <v>197</v>
      </c>
      <c r="K1490" s="1">
        <v>1</v>
      </c>
      <c r="L1490" s="1">
        <v>4</v>
      </c>
      <c r="M1490" s="1">
        <v>8</v>
      </c>
      <c r="N1490" s="1">
        <v>9</v>
      </c>
      <c r="O1490" s="1">
        <v>2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3</v>
      </c>
      <c r="W1490" s="1">
        <v>11</v>
      </c>
      <c r="X1490" s="1">
        <v>0</v>
      </c>
      <c r="Y1490" s="3">
        <v>34</v>
      </c>
      <c r="Z1490" s="1">
        <v>2222</v>
      </c>
      <c r="AA1490" s="1">
        <v>0</v>
      </c>
      <c r="AB1490" s="1">
        <v>1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1</v>
      </c>
      <c r="AI1490" s="1">
        <v>0</v>
      </c>
      <c r="AJ1490" s="1">
        <v>0</v>
      </c>
      <c r="AK1490" s="1">
        <v>1441</v>
      </c>
      <c r="AL1490" s="1">
        <v>1244</v>
      </c>
      <c r="AM1490" s="1">
        <v>0</v>
      </c>
    </row>
    <row r="1491" spans="1:39" x14ac:dyDescent="0.25">
      <c r="A1491" s="4" t="s">
        <v>1458</v>
      </c>
      <c r="B1491" s="1">
        <v>0</v>
      </c>
      <c r="C1491" s="1">
        <v>0</v>
      </c>
      <c r="D1491" s="1">
        <v>14</v>
      </c>
      <c r="E1491" s="1">
        <v>2</v>
      </c>
      <c r="F1491" s="1">
        <v>12</v>
      </c>
      <c r="G1491" s="1">
        <v>10</v>
      </c>
      <c r="H1491" s="1">
        <v>6</v>
      </c>
      <c r="I1491" s="1">
        <v>13</v>
      </c>
      <c r="J1491" s="1">
        <v>30</v>
      </c>
      <c r="K1491" s="1">
        <v>1</v>
      </c>
      <c r="L1491" s="1">
        <v>3</v>
      </c>
      <c r="M1491" s="1">
        <v>1</v>
      </c>
      <c r="N1491" s="1">
        <v>2</v>
      </c>
      <c r="O1491" s="1">
        <v>8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3</v>
      </c>
      <c r="W1491" s="1">
        <v>11</v>
      </c>
      <c r="X1491" s="1">
        <v>1</v>
      </c>
      <c r="Y1491" s="3">
        <v>43</v>
      </c>
      <c r="Z1491" s="1">
        <v>2584</v>
      </c>
      <c r="AA1491" s="1">
        <v>0</v>
      </c>
      <c r="AB1491" s="1">
        <v>0</v>
      </c>
      <c r="AC1491" s="1">
        <v>0</v>
      </c>
      <c r="AD1491" s="1">
        <v>1</v>
      </c>
      <c r="AE1491" s="1">
        <v>0</v>
      </c>
      <c r="AF1491" s="1">
        <v>1</v>
      </c>
      <c r="AG1491" s="1">
        <v>0</v>
      </c>
      <c r="AH1491" s="1">
        <v>0</v>
      </c>
      <c r="AI1491" s="1">
        <v>0</v>
      </c>
      <c r="AJ1491" s="1">
        <v>0</v>
      </c>
      <c r="AK1491" s="1">
        <v>43</v>
      </c>
      <c r="AL1491" s="1">
        <v>13</v>
      </c>
      <c r="AM1491" s="1">
        <v>0</v>
      </c>
    </row>
    <row r="1492" spans="1:39" x14ac:dyDescent="0.25">
      <c r="A1492" s="4" t="s">
        <v>1459</v>
      </c>
      <c r="B1492" s="1">
        <v>1</v>
      </c>
      <c r="C1492" s="1">
        <v>0</v>
      </c>
      <c r="D1492" s="1">
        <v>74</v>
      </c>
      <c r="E1492" s="1">
        <v>60</v>
      </c>
      <c r="F1492" s="1">
        <v>51</v>
      </c>
      <c r="G1492" s="1">
        <v>87</v>
      </c>
      <c r="H1492" s="1">
        <v>6</v>
      </c>
      <c r="I1492" s="1">
        <v>20</v>
      </c>
      <c r="J1492" s="1">
        <v>51</v>
      </c>
      <c r="K1492" s="1">
        <v>2</v>
      </c>
      <c r="L1492" s="1">
        <v>4</v>
      </c>
      <c r="M1492" s="1">
        <v>2</v>
      </c>
      <c r="N1492" s="1">
        <v>4</v>
      </c>
      <c r="O1492" s="1">
        <v>5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3</v>
      </c>
      <c r="W1492" s="1">
        <v>11</v>
      </c>
      <c r="X1492" s="1">
        <v>0</v>
      </c>
      <c r="Y1492" s="3">
        <v>40</v>
      </c>
      <c r="Z1492" s="1">
        <v>2269</v>
      </c>
      <c r="AA1492" s="1">
        <v>0</v>
      </c>
      <c r="AB1492" s="1">
        <v>0</v>
      </c>
      <c r="AC1492" s="1">
        <v>1</v>
      </c>
      <c r="AD1492" s="1">
        <v>0</v>
      </c>
      <c r="AE1492" s="1">
        <v>0</v>
      </c>
      <c r="AF1492" s="1">
        <v>0</v>
      </c>
      <c r="AG1492" s="1">
        <v>0</v>
      </c>
      <c r="AH1492" s="1">
        <v>1</v>
      </c>
      <c r="AI1492" s="1">
        <v>0</v>
      </c>
      <c r="AJ1492" s="1">
        <v>0</v>
      </c>
      <c r="AK1492" s="1">
        <v>224</v>
      </c>
      <c r="AL1492" s="1">
        <v>173</v>
      </c>
      <c r="AM1492" s="1">
        <v>0</v>
      </c>
    </row>
    <row r="1493" spans="1:39" x14ac:dyDescent="0.25">
      <c r="A1493" s="4" t="s">
        <v>1460</v>
      </c>
      <c r="B1493" s="1">
        <v>0</v>
      </c>
      <c r="C1493" s="1">
        <v>1</v>
      </c>
      <c r="D1493" s="1">
        <v>84</v>
      </c>
      <c r="E1493" s="1">
        <v>675</v>
      </c>
      <c r="F1493" s="1">
        <v>0</v>
      </c>
      <c r="G1493" s="1">
        <v>85</v>
      </c>
      <c r="H1493" s="1">
        <v>10</v>
      </c>
      <c r="I1493" s="1">
        <v>7</v>
      </c>
      <c r="J1493" s="1">
        <v>77</v>
      </c>
      <c r="K1493" s="1">
        <v>5</v>
      </c>
      <c r="L1493" s="1">
        <v>10</v>
      </c>
      <c r="M1493" s="1">
        <v>3</v>
      </c>
      <c r="N1493" s="1">
        <v>8</v>
      </c>
      <c r="O1493" s="1">
        <v>8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3</v>
      </c>
      <c r="W1493" s="1">
        <v>11</v>
      </c>
      <c r="X1493" s="1">
        <v>0</v>
      </c>
      <c r="Y1493" s="3">
        <v>58</v>
      </c>
      <c r="Z1493" s="1">
        <v>2737</v>
      </c>
      <c r="AA1493" s="1">
        <v>0</v>
      </c>
      <c r="AB1493" s="1">
        <v>1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1</v>
      </c>
      <c r="AI1493" s="1">
        <v>0</v>
      </c>
      <c r="AJ1493" s="1">
        <v>0</v>
      </c>
      <c r="AK1493" s="1">
        <v>777</v>
      </c>
      <c r="AL1493" s="1">
        <v>700</v>
      </c>
      <c r="AM1493" s="1">
        <v>0</v>
      </c>
    </row>
    <row r="1494" spans="1:39" x14ac:dyDescent="0.25">
      <c r="A1494" s="4" t="s">
        <v>609</v>
      </c>
      <c r="B1494" s="1">
        <v>1</v>
      </c>
      <c r="C1494" s="1">
        <v>0</v>
      </c>
      <c r="D1494" s="1">
        <v>4</v>
      </c>
      <c r="E1494" s="1">
        <v>30</v>
      </c>
      <c r="F1494" s="1">
        <v>8</v>
      </c>
      <c r="G1494" s="1">
        <v>12</v>
      </c>
      <c r="H1494" s="1">
        <v>8</v>
      </c>
      <c r="I1494" s="1">
        <v>8</v>
      </c>
      <c r="J1494" s="1">
        <v>12</v>
      </c>
      <c r="K1494" s="1">
        <v>1</v>
      </c>
      <c r="L1494" s="1">
        <v>2</v>
      </c>
      <c r="M1494" s="1">
        <v>0</v>
      </c>
      <c r="N1494" s="1">
        <v>4</v>
      </c>
      <c r="O1494" s="1">
        <v>5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3</v>
      </c>
      <c r="W1494" s="1">
        <v>11</v>
      </c>
      <c r="X1494" s="1">
        <v>0</v>
      </c>
      <c r="Y1494" s="3">
        <v>42</v>
      </c>
      <c r="Z1494" s="1">
        <v>2452</v>
      </c>
      <c r="AA1494" s="1">
        <v>0</v>
      </c>
      <c r="AB1494" s="1">
        <v>1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1</v>
      </c>
      <c r="AI1494" s="1">
        <v>0</v>
      </c>
      <c r="AJ1494" s="1">
        <v>0</v>
      </c>
      <c r="AK1494" s="1">
        <v>66</v>
      </c>
      <c r="AL1494" s="1">
        <v>54</v>
      </c>
      <c r="AM1494" s="1">
        <v>0</v>
      </c>
    </row>
    <row r="1495" spans="1:39" x14ac:dyDescent="0.25">
      <c r="A1495" s="4" t="s">
        <v>1461</v>
      </c>
      <c r="B1495" s="1">
        <v>1</v>
      </c>
      <c r="C1495" s="1">
        <v>0</v>
      </c>
      <c r="D1495" s="1">
        <v>50</v>
      </c>
      <c r="E1495" s="1">
        <v>40</v>
      </c>
      <c r="F1495" s="1">
        <v>1</v>
      </c>
      <c r="G1495" s="1">
        <v>40</v>
      </c>
      <c r="H1495" s="1">
        <v>4</v>
      </c>
      <c r="I1495" s="1">
        <v>3</v>
      </c>
      <c r="J1495" s="1">
        <v>18</v>
      </c>
      <c r="K1495" s="1">
        <v>1</v>
      </c>
      <c r="L1495" s="1">
        <v>3</v>
      </c>
      <c r="M1495" s="1">
        <v>0</v>
      </c>
      <c r="N1495" s="1">
        <v>3</v>
      </c>
      <c r="O1495" s="1">
        <v>8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3</v>
      </c>
      <c r="W1495" s="1">
        <v>11</v>
      </c>
      <c r="X1495" s="1">
        <v>0</v>
      </c>
      <c r="Y1495" s="3">
        <v>48</v>
      </c>
      <c r="Z1495" s="1">
        <v>2441</v>
      </c>
      <c r="AA1495" s="1">
        <v>0</v>
      </c>
      <c r="AB1495" s="1">
        <v>1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1</v>
      </c>
      <c r="AJ1495" s="1">
        <v>0</v>
      </c>
      <c r="AK1495" s="1">
        <v>88</v>
      </c>
      <c r="AL1495" s="1">
        <v>70</v>
      </c>
      <c r="AM1495" s="1">
        <v>0</v>
      </c>
    </row>
    <row r="1496" spans="1:39" x14ac:dyDescent="0.25">
      <c r="A1496" s="4" t="s">
        <v>1462</v>
      </c>
      <c r="B1496" s="1">
        <v>1</v>
      </c>
      <c r="C1496" s="1">
        <v>0</v>
      </c>
      <c r="D1496" s="1">
        <v>2</v>
      </c>
      <c r="E1496" s="1">
        <v>3</v>
      </c>
      <c r="F1496" s="1">
        <v>17</v>
      </c>
      <c r="G1496" s="1">
        <v>26</v>
      </c>
      <c r="H1496" s="1">
        <v>20</v>
      </c>
      <c r="I1496" s="1">
        <v>1</v>
      </c>
      <c r="J1496" s="1">
        <v>39</v>
      </c>
      <c r="K1496" s="1">
        <v>2</v>
      </c>
      <c r="L1496" s="1">
        <v>2</v>
      </c>
      <c r="M1496" s="1">
        <v>0</v>
      </c>
      <c r="N1496" s="1">
        <v>3</v>
      </c>
      <c r="O1496" s="1">
        <v>9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3</v>
      </c>
      <c r="W1496" s="1">
        <v>11</v>
      </c>
      <c r="X1496" s="1">
        <v>1</v>
      </c>
      <c r="Y1496" s="3">
        <v>50</v>
      </c>
      <c r="Z1496" s="1">
        <v>2754</v>
      </c>
      <c r="AA1496" s="1">
        <v>0</v>
      </c>
      <c r="AB1496" s="1">
        <v>0</v>
      </c>
      <c r="AC1496" s="1">
        <v>1</v>
      </c>
      <c r="AD1496" s="1">
        <v>0</v>
      </c>
      <c r="AE1496" s="1">
        <v>0</v>
      </c>
      <c r="AF1496" s="1">
        <v>0</v>
      </c>
      <c r="AG1496" s="1">
        <v>0</v>
      </c>
      <c r="AH1496" s="1">
        <v>1</v>
      </c>
      <c r="AI1496" s="1">
        <v>0</v>
      </c>
      <c r="AJ1496" s="1">
        <v>0</v>
      </c>
      <c r="AK1496" s="1">
        <v>67</v>
      </c>
      <c r="AL1496" s="1">
        <v>28</v>
      </c>
      <c r="AM1496" s="1">
        <v>0</v>
      </c>
    </row>
    <row r="1497" spans="1:39" x14ac:dyDescent="0.25">
      <c r="A1497" s="4" t="s">
        <v>1463</v>
      </c>
      <c r="B1497" s="1">
        <v>0</v>
      </c>
      <c r="C1497" s="1">
        <v>0</v>
      </c>
      <c r="D1497" s="1">
        <v>73</v>
      </c>
      <c r="E1497" s="1">
        <v>910</v>
      </c>
      <c r="F1497" s="1">
        <v>111</v>
      </c>
      <c r="G1497" s="1">
        <v>724</v>
      </c>
      <c r="H1497" s="1">
        <v>49</v>
      </c>
      <c r="I1497" s="1">
        <v>74</v>
      </c>
      <c r="J1497" s="1">
        <v>55</v>
      </c>
      <c r="K1497" s="1">
        <v>1</v>
      </c>
      <c r="L1497" s="1">
        <v>10</v>
      </c>
      <c r="M1497" s="1">
        <v>2</v>
      </c>
      <c r="N1497" s="1">
        <v>6</v>
      </c>
      <c r="O1497" s="1">
        <v>3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3</v>
      </c>
      <c r="W1497" s="1">
        <v>11</v>
      </c>
      <c r="X1497" s="1">
        <v>1</v>
      </c>
      <c r="Y1497" s="3">
        <v>37</v>
      </c>
      <c r="Z1497" s="1">
        <v>2550</v>
      </c>
      <c r="AA1497" s="1">
        <v>0</v>
      </c>
      <c r="AB1497" s="1">
        <v>0</v>
      </c>
      <c r="AC1497" s="1">
        <v>1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1</v>
      </c>
      <c r="AK1497" s="1">
        <v>1868</v>
      </c>
      <c r="AL1497" s="1">
        <v>1813</v>
      </c>
      <c r="AM1497" s="1">
        <v>0</v>
      </c>
    </row>
    <row r="1498" spans="1:39" x14ac:dyDescent="0.25">
      <c r="A1498" s="4" t="s">
        <v>1464</v>
      </c>
      <c r="B1498" s="1">
        <v>0</v>
      </c>
      <c r="C1498" s="1">
        <v>0</v>
      </c>
      <c r="D1498" s="1">
        <v>21</v>
      </c>
      <c r="E1498" s="1">
        <v>252</v>
      </c>
      <c r="F1498" s="1">
        <v>98</v>
      </c>
      <c r="G1498" s="1">
        <v>827</v>
      </c>
      <c r="H1498" s="1">
        <v>219</v>
      </c>
      <c r="I1498" s="1">
        <v>70</v>
      </c>
      <c r="J1498" s="1">
        <v>196</v>
      </c>
      <c r="K1498" s="1">
        <v>1</v>
      </c>
      <c r="L1498" s="1">
        <v>4</v>
      </c>
      <c r="M1498" s="1">
        <v>5</v>
      </c>
      <c r="N1498" s="1">
        <v>12</v>
      </c>
      <c r="O1498" s="1">
        <v>3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3</v>
      </c>
      <c r="W1498" s="1">
        <v>11</v>
      </c>
      <c r="X1498" s="1">
        <v>0</v>
      </c>
      <c r="Y1498" s="3">
        <v>49</v>
      </c>
      <c r="Z1498" s="1">
        <v>2558</v>
      </c>
      <c r="AA1498" s="1">
        <v>0</v>
      </c>
      <c r="AB1498" s="1">
        <v>0</v>
      </c>
      <c r="AC1498" s="1">
        <v>0</v>
      </c>
      <c r="AD1498" s="1">
        <v>1</v>
      </c>
      <c r="AE1498" s="1">
        <v>0</v>
      </c>
      <c r="AF1498" s="1">
        <v>0</v>
      </c>
      <c r="AG1498" s="1">
        <v>0</v>
      </c>
      <c r="AH1498" s="1">
        <v>1</v>
      </c>
      <c r="AI1498" s="1">
        <v>0</v>
      </c>
      <c r="AJ1498" s="1">
        <v>0</v>
      </c>
      <c r="AK1498" s="1">
        <v>1466</v>
      </c>
      <c r="AL1498" s="1">
        <v>1270</v>
      </c>
      <c r="AM1498" s="1">
        <v>0</v>
      </c>
    </row>
    <row r="1499" spans="1:39" x14ac:dyDescent="0.25">
      <c r="A1499" s="4" t="s">
        <v>1465</v>
      </c>
      <c r="B1499" s="1">
        <v>1</v>
      </c>
      <c r="C1499" s="1">
        <v>0</v>
      </c>
      <c r="D1499" s="1">
        <v>82</v>
      </c>
      <c r="E1499" s="1">
        <v>34</v>
      </c>
      <c r="F1499" s="1">
        <v>6</v>
      </c>
      <c r="G1499" s="1">
        <v>21</v>
      </c>
      <c r="H1499" s="1">
        <v>11</v>
      </c>
      <c r="I1499" s="1">
        <v>4</v>
      </c>
      <c r="J1499" s="1">
        <v>8</v>
      </c>
      <c r="K1499" s="1">
        <v>1</v>
      </c>
      <c r="L1499" s="1">
        <v>2</v>
      </c>
      <c r="M1499" s="1">
        <v>1</v>
      </c>
      <c r="N1499" s="1">
        <v>3</v>
      </c>
      <c r="O1499" s="1">
        <v>6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3</v>
      </c>
      <c r="W1499" s="1">
        <v>11</v>
      </c>
      <c r="X1499" s="1">
        <v>0</v>
      </c>
      <c r="Y1499" s="3">
        <v>44</v>
      </c>
      <c r="Z1499" s="1">
        <v>2301</v>
      </c>
      <c r="AA1499" s="1">
        <v>0</v>
      </c>
      <c r="AB1499" s="1">
        <v>0</v>
      </c>
      <c r="AC1499" s="1">
        <v>1</v>
      </c>
      <c r="AD1499" s="1">
        <v>0</v>
      </c>
      <c r="AE1499" s="1">
        <v>0</v>
      </c>
      <c r="AF1499" s="1">
        <v>0</v>
      </c>
      <c r="AG1499" s="1">
        <v>0</v>
      </c>
      <c r="AH1499" s="1">
        <v>1</v>
      </c>
      <c r="AI1499" s="1">
        <v>0</v>
      </c>
      <c r="AJ1499" s="1">
        <v>0</v>
      </c>
      <c r="AK1499" s="1">
        <v>76</v>
      </c>
      <c r="AL1499" s="1">
        <v>68</v>
      </c>
      <c r="AM1499" s="1">
        <v>0</v>
      </c>
    </row>
    <row r="1500" spans="1:39" x14ac:dyDescent="0.25">
      <c r="A1500" s="4" t="s">
        <v>476</v>
      </c>
      <c r="B1500" s="1">
        <v>1</v>
      </c>
      <c r="C1500" s="1">
        <v>0</v>
      </c>
      <c r="D1500" s="1">
        <v>14</v>
      </c>
      <c r="E1500" s="1">
        <v>19</v>
      </c>
      <c r="F1500" s="1">
        <v>3</v>
      </c>
      <c r="G1500" s="1">
        <v>19</v>
      </c>
      <c r="H1500" s="1">
        <v>3</v>
      </c>
      <c r="I1500" s="1">
        <v>1</v>
      </c>
      <c r="J1500" s="1">
        <v>3</v>
      </c>
      <c r="K1500" s="1">
        <v>2</v>
      </c>
      <c r="L1500" s="1">
        <v>2</v>
      </c>
      <c r="M1500" s="1">
        <v>0</v>
      </c>
      <c r="N1500" s="1">
        <v>3</v>
      </c>
      <c r="O1500" s="1">
        <v>7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3</v>
      </c>
      <c r="W1500" s="1">
        <v>11</v>
      </c>
      <c r="X1500" s="1">
        <v>0</v>
      </c>
      <c r="Y1500" s="3">
        <v>47</v>
      </c>
      <c r="Z1500" s="1">
        <v>2213</v>
      </c>
      <c r="AA1500" s="1">
        <v>0</v>
      </c>
      <c r="AB1500" s="1">
        <v>1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1</v>
      </c>
      <c r="AK1500" s="1">
        <v>45</v>
      </c>
      <c r="AL1500" s="1">
        <v>42</v>
      </c>
      <c r="AM1500" s="1">
        <v>0</v>
      </c>
    </row>
    <row r="1501" spans="1:39" x14ac:dyDescent="0.25">
      <c r="A1501" s="4" t="s">
        <v>1466</v>
      </c>
      <c r="B1501" s="1">
        <v>1</v>
      </c>
      <c r="C1501" s="1">
        <v>0</v>
      </c>
      <c r="D1501" s="1">
        <v>56</v>
      </c>
      <c r="E1501" s="1">
        <v>2</v>
      </c>
      <c r="F1501" s="1">
        <v>1</v>
      </c>
      <c r="G1501" s="1">
        <v>1</v>
      </c>
      <c r="H1501" s="1">
        <v>0</v>
      </c>
      <c r="I1501" s="1">
        <v>0</v>
      </c>
      <c r="J1501" s="1">
        <v>1</v>
      </c>
      <c r="K1501" s="1">
        <v>0</v>
      </c>
      <c r="L1501" s="1">
        <v>0</v>
      </c>
      <c r="M1501" s="1">
        <v>0</v>
      </c>
      <c r="N1501" s="1">
        <v>0</v>
      </c>
      <c r="O1501" s="1">
        <v>14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3</v>
      </c>
      <c r="W1501" s="1">
        <v>11</v>
      </c>
      <c r="X1501" s="1">
        <v>0</v>
      </c>
      <c r="Y1501" s="3">
        <v>47</v>
      </c>
      <c r="Z1501" s="1">
        <v>2601</v>
      </c>
      <c r="AA1501" s="1">
        <v>0</v>
      </c>
      <c r="AB1501" s="1">
        <v>0</v>
      </c>
      <c r="AC1501" s="1">
        <v>1</v>
      </c>
      <c r="AD1501" s="1">
        <v>0</v>
      </c>
      <c r="AE1501" s="1">
        <v>0</v>
      </c>
      <c r="AF1501" s="1">
        <v>0</v>
      </c>
      <c r="AG1501" s="1">
        <v>0</v>
      </c>
      <c r="AH1501" s="1">
        <v>1</v>
      </c>
      <c r="AI1501" s="1">
        <v>0</v>
      </c>
      <c r="AJ1501" s="1">
        <v>0</v>
      </c>
      <c r="AK1501" s="1">
        <v>4</v>
      </c>
      <c r="AL1501" s="1">
        <v>3</v>
      </c>
      <c r="AM1501" s="1">
        <v>0</v>
      </c>
    </row>
    <row r="1502" spans="1:39" x14ac:dyDescent="0.25">
      <c r="A1502" s="4" t="s">
        <v>1467</v>
      </c>
      <c r="B1502" s="1">
        <v>1</v>
      </c>
      <c r="C1502" s="1">
        <v>1</v>
      </c>
      <c r="D1502" s="1">
        <v>20</v>
      </c>
      <c r="E1502" s="1">
        <v>490</v>
      </c>
      <c r="F1502" s="1">
        <v>0</v>
      </c>
      <c r="G1502" s="1">
        <v>184</v>
      </c>
      <c r="H1502" s="1">
        <v>10</v>
      </c>
      <c r="I1502" s="1">
        <v>28</v>
      </c>
      <c r="J1502" s="1">
        <v>21</v>
      </c>
      <c r="K1502" s="1">
        <v>12</v>
      </c>
      <c r="L1502" s="1">
        <v>7</v>
      </c>
      <c r="M1502" s="1">
        <v>4</v>
      </c>
      <c r="N1502" s="1">
        <v>9</v>
      </c>
      <c r="O1502" s="1">
        <v>7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3</v>
      </c>
      <c r="W1502" s="1">
        <v>11</v>
      </c>
      <c r="X1502" s="1">
        <v>0</v>
      </c>
      <c r="Y1502" s="3">
        <v>44</v>
      </c>
      <c r="Z1502" s="1">
        <v>2745</v>
      </c>
      <c r="AA1502" s="1">
        <v>0</v>
      </c>
      <c r="AB1502" s="1">
        <v>1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1</v>
      </c>
      <c r="AI1502" s="1">
        <v>0</v>
      </c>
      <c r="AJ1502" s="1">
        <v>0</v>
      </c>
      <c r="AK1502" s="1">
        <v>712</v>
      </c>
      <c r="AL1502" s="1">
        <v>691</v>
      </c>
      <c r="AM1502" s="1">
        <v>0</v>
      </c>
    </row>
    <row r="1503" spans="1:39" x14ac:dyDescent="0.25">
      <c r="A1503" s="4" t="s">
        <v>1468</v>
      </c>
      <c r="B1503" s="1">
        <v>0</v>
      </c>
      <c r="C1503" s="1">
        <v>0</v>
      </c>
      <c r="D1503" s="1">
        <v>54</v>
      </c>
      <c r="E1503" s="1">
        <v>332</v>
      </c>
      <c r="F1503" s="1">
        <v>194</v>
      </c>
      <c r="G1503" s="1">
        <v>377</v>
      </c>
      <c r="H1503" s="1">
        <v>149</v>
      </c>
      <c r="I1503" s="1">
        <v>125</v>
      </c>
      <c r="J1503" s="1">
        <v>57</v>
      </c>
      <c r="K1503" s="1">
        <v>0</v>
      </c>
      <c r="L1503" s="1">
        <v>4</v>
      </c>
      <c r="M1503" s="1">
        <v>6</v>
      </c>
      <c r="N1503" s="1">
        <v>7</v>
      </c>
      <c r="O1503" s="1">
        <v>1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3</v>
      </c>
      <c r="W1503" s="1">
        <v>11</v>
      </c>
      <c r="X1503" s="1">
        <v>0</v>
      </c>
      <c r="Y1503" s="3">
        <v>72</v>
      </c>
      <c r="Z1503" s="1">
        <v>2244</v>
      </c>
      <c r="AA1503" s="1">
        <v>0</v>
      </c>
      <c r="AB1503" s="1">
        <v>0</v>
      </c>
      <c r="AC1503" s="1">
        <v>0</v>
      </c>
      <c r="AD1503" s="1">
        <v>0</v>
      </c>
      <c r="AE1503" s="1">
        <v>1</v>
      </c>
      <c r="AF1503" s="1">
        <v>0</v>
      </c>
      <c r="AG1503" s="1">
        <v>0</v>
      </c>
      <c r="AH1503" s="1">
        <v>0</v>
      </c>
      <c r="AI1503" s="1">
        <v>0</v>
      </c>
      <c r="AJ1503" s="1">
        <v>1</v>
      </c>
      <c r="AK1503" s="1">
        <v>1177</v>
      </c>
      <c r="AL1503" s="1">
        <v>1120</v>
      </c>
      <c r="AM1503" s="1">
        <v>0</v>
      </c>
    </row>
    <row r="1504" spans="1:39" x14ac:dyDescent="0.25">
      <c r="A1504" s="4" t="s">
        <v>1469</v>
      </c>
      <c r="B1504" s="1">
        <v>1</v>
      </c>
      <c r="C1504" s="1">
        <v>1</v>
      </c>
      <c r="D1504" s="1">
        <v>77</v>
      </c>
      <c r="E1504" s="1">
        <v>53</v>
      </c>
      <c r="F1504" s="1">
        <v>8</v>
      </c>
      <c r="G1504" s="1">
        <v>17</v>
      </c>
      <c r="H1504" s="1">
        <v>13</v>
      </c>
      <c r="I1504" s="1">
        <v>0</v>
      </c>
      <c r="J1504" s="1">
        <v>21</v>
      </c>
      <c r="K1504" s="1">
        <v>3</v>
      </c>
      <c r="L1504" s="1">
        <v>2</v>
      </c>
      <c r="M1504" s="1">
        <v>2</v>
      </c>
      <c r="N1504" s="1">
        <v>2</v>
      </c>
      <c r="O1504" s="1">
        <v>7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3</v>
      </c>
      <c r="W1504" s="1">
        <v>11</v>
      </c>
      <c r="X1504" s="1">
        <v>0</v>
      </c>
      <c r="Y1504" s="3">
        <v>62</v>
      </c>
      <c r="Z1504" s="1">
        <v>2724</v>
      </c>
      <c r="AA1504" s="1">
        <v>0</v>
      </c>
      <c r="AB1504" s="1">
        <v>0</v>
      </c>
      <c r="AC1504" s="1">
        <v>0</v>
      </c>
      <c r="AD1504" s="1">
        <v>1</v>
      </c>
      <c r="AE1504" s="1">
        <v>0</v>
      </c>
      <c r="AF1504" s="1">
        <v>0</v>
      </c>
      <c r="AG1504" s="1">
        <v>0</v>
      </c>
      <c r="AH1504" s="1">
        <v>1</v>
      </c>
      <c r="AI1504" s="1">
        <v>0</v>
      </c>
      <c r="AJ1504" s="1">
        <v>0</v>
      </c>
      <c r="AK1504" s="1">
        <v>91</v>
      </c>
      <c r="AL1504" s="1">
        <v>70</v>
      </c>
      <c r="AM1504" s="1">
        <v>0</v>
      </c>
    </row>
    <row r="1505" spans="1:39" x14ac:dyDescent="0.25">
      <c r="A1505" s="4" t="s">
        <v>1470</v>
      </c>
      <c r="B1505" s="1">
        <v>0</v>
      </c>
      <c r="C1505" s="1">
        <v>0</v>
      </c>
      <c r="D1505" s="1">
        <v>5</v>
      </c>
      <c r="E1505" s="1">
        <v>784</v>
      </c>
      <c r="F1505" s="1">
        <v>48</v>
      </c>
      <c r="G1505" s="1">
        <v>560</v>
      </c>
      <c r="H1505" s="1">
        <v>42</v>
      </c>
      <c r="I1505" s="1">
        <v>176</v>
      </c>
      <c r="J1505" s="1">
        <v>48</v>
      </c>
      <c r="K1505" s="1">
        <v>1</v>
      </c>
      <c r="L1505" s="1">
        <v>4</v>
      </c>
      <c r="M1505" s="1">
        <v>6</v>
      </c>
      <c r="N1505" s="1">
        <v>4</v>
      </c>
      <c r="O1505" s="1">
        <v>3</v>
      </c>
      <c r="P1505" s="1">
        <v>0</v>
      </c>
      <c r="Q1505" s="1">
        <v>0</v>
      </c>
      <c r="R1505" s="1">
        <v>1</v>
      </c>
      <c r="S1505" s="1">
        <v>1</v>
      </c>
      <c r="T1505" s="1">
        <v>0</v>
      </c>
      <c r="U1505" s="1">
        <v>0</v>
      </c>
      <c r="V1505" s="1">
        <v>3</v>
      </c>
      <c r="W1505" s="1">
        <v>11</v>
      </c>
      <c r="X1505" s="1">
        <v>1</v>
      </c>
      <c r="Y1505" s="3">
        <v>33</v>
      </c>
      <c r="Z1505" s="1">
        <v>2284</v>
      </c>
      <c r="AA1505" s="1">
        <v>0</v>
      </c>
      <c r="AB1505" s="1">
        <v>0</v>
      </c>
      <c r="AC1505" s="1">
        <v>1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1</v>
      </c>
      <c r="AK1505" s="1">
        <v>1610</v>
      </c>
      <c r="AL1505" s="1">
        <v>1562</v>
      </c>
      <c r="AM1505" s="1">
        <v>2</v>
      </c>
    </row>
    <row r="1506" spans="1:39" x14ac:dyDescent="0.25">
      <c r="A1506" s="4" t="s">
        <v>1471</v>
      </c>
      <c r="B1506" s="1">
        <v>0</v>
      </c>
      <c r="C1506" s="1">
        <v>1</v>
      </c>
      <c r="D1506" s="1">
        <v>65</v>
      </c>
      <c r="E1506" s="1">
        <v>7</v>
      </c>
      <c r="F1506" s="1">
        <v>11</v>
      </c>
      <c r="G1506" s="1">
        <v>3</v>
      </c>
      <c r="H1506" s="1">
        <v>10</v>
      </c>
      <c r="I1506" s="1">
        <v>4</v>
      </c>
      <c r="J1506" s="1">
        <v>20</v>
      </c>
      <c r="K1506" s="1">
        <v>2</v>
      </c>
      <c r="L1506" s="1">
        <v>1</v>
      </c>
      <c r="M1506" s="1">
        <v>1</v>
      </c>
      <c r="N1506" s="1">
        <v>3</v>
      </c>
      <c r="O1506" s="1">
        <v>5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3</v>
      </c>
      <c r="W1506" s="1">
        <v>11</v>
      </c>
      <c r="X1506" s="1">
        <v>0</v>
      </c>
      <c r="Y1506" s="3">
        <v>60</v>
      </c>
      <c r="Z1506" s="1">
        <v>2621</v>
      </c>
      <c r="AA1506" s="1">
        <v>0</v>
      </c>
      <c r="AB1506" s="1">
        <v>0</v>
      </c>
      <c r="AC1506" s="1">
        <v>0</v>
      </c>
      <c r="AD1506" s="1">
        <v>1</v>
      </c>
      <c r="AE1506" s="1">
        <v>0</v>
      </c>
      <c r="AF1506" s="1">
        <v>0</v>
      </c>
      <c r="AG1506" s="1">
        <v>0</v>
      </c>
      <c r="AH1506" s="1">
        <v>1</v>
      </c>
      <c r="AI1506" s="1">
        <v>0</v>
      </c>
      <c r="AJ1506" s="1">
        <v>0</v>
      </c>
      <c r="AK1506" s="1">
        <v>35</v>
      </c>
      <c r="AL1506" s="1">
        <v>15</v>
      </c>
      <c r="AM1506" s="1">
        <v>0</v>
      </c>
    </row>
    <row r="1507" spans="1:39" x14ac:dyDescent="0.25">
      <c r="A1507" s="4" t="s">
        <v>1472</v>
      </c>
      <c r="B1507" s="1">
        <v>0</v>
      </c>
      <c r="C1507" s="1">
        <v>1</v>
      </c>
      <c r="D1507" s="1">
        <v>33</v>
      </c>
      <c r="E1507" s="1">
        <v>1171</v>
      </c>
      <c r="F1507" s="1">
        <v>43</v>
      </c>
      <c r="G1507" s="1">
        <v>219</v>
      </c>
      <c r="H1507" s="1">
        <v>19</v>
      </c>
      <c r="I1507" s="1">
        <v>14</v>
      </c>
      <c r="J1507" s="1">
        <v>47</v>
      </c>
      <c r="K1507" s="1">
        <v>4</v>
      </c>
      <c r="L1507" s="1">
        <v>6</v>
      </c>
      <c r="M1507" s="1">
        <v>3</v>
      </c>
      <c r="N1507" s="1">
        <v>13</v>
      </c>
      <c r="O1507" s="1">
        <v>9</v>
      </c>
      <c r="P1507" s="1">
        <v>1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3</v>
      </c>
      <c r="W1507" s="1">
        <v>11</v>
      </c>
      <c r="X1507" s="1">
        <v>0</v>
      </c>
      <c r="Y1507" s="3">
        <v>45</v>
      </c>
      <c r="Z1507" s="1">
        <v>2724</v>
      </c>
      <c r="AA1507" s="1">
        <v>0</v>
      </c>
      <c r="AB1507" s="1">
        <v>1</v>
      </c>
      <c r="AC1507" s="1">
        <v>0</v>
      </c>
      <c r="AD1507" s="1">
        <v>0</v>
      </c>
      <c r="AE1507" s="1">
        <v>0</v>
      </c>
      <c r="AF1507" s="1">
        <v>1</v>
      </c>
      <c r="AG1507" s="1">
        <v>0</v>
      </c>
      <c r="AH1507" s="1">
        <v>0</v>
      </c>
      <c r="AI1507" s="1">
        <v>0</v>
      </c>
      <c r="AJ1507" s="1">
        <v>0</v>
      </c>
      <c r="AK1507" s="1">
        <v>1466</v>
      </c>
      <c r="AL1507" s="1">
        <v>1419</v>
      </c>
      <c r="AM1507" s="1">
        <v>1</v>
      </c>
    </row>
    <row r="1508" spans="1:39" x14ac:dyDescent="0.25">
      <c r="A1508" s="4" t="s">
        <v>1473</v>
      </c>
      <c r="B1508" s="1">
        <v>1</v>
      </c>
      <c r="C1508" s="1">
        <v>1</v>
      </c>
      <c r="D1508" s="1">
        <v>65</v>
      </c>
      <c r="E1508" s="1">
        <v>215</v>
      </c>
      <c r="F1508" s="1">
        <v>7</v>
      </c>
      <c r="G1508" s="1">
        <v>33</v>
      </c>
      <c r="H1508" s="1">
        <v>3</v>
      </c>
      <c r="I1508" s="1">
        <v>0</v>
      </c>
      <c r="J1508" s="1">
        <v>13</v>
      </c>
      <c r="K1508" s="1">
        <v>6</v>
      </c>
      <c r="L1508" s="1">
        <v>5</v>
      </c>
      <c r="M1508" s="1">
        <v>1</v>
      </c>
      <c r="N1508" s="1">
        <v>5</v>
      </c>
      <c r="O1508" s="1">
        <v>7</v>
      </c>
      <c r="P1508" s="1">
        <v>0</v>
      </c>
      <c r="Q1508" s="1">
        <v>1</v>
      </c>
      <c r="R1508" s="1">
        <v>0</v>
      </c>
      <c r="S1508" s="1">
        <v>0</v>
      </c>
      <c r="T1508" s="1">
        <v>0</v>
      </c>
      <c r="U1508" s="1">
        <v>0</v>
      </c>
      <c r="V1508" s="1">
        <v>3</v>
      </c>
      <c r="W1508" s="1">
        <v>11</v>
      </c>
      <c r="X1508" s="1">
        <v>0</v>
      </c>
      <c r="Y1508" s="3">
        <v>62</v>
      </c>
      <c r="Z1508" s="1">
        <v>2569</v>
      </c>
      <c r="AA1508" s="1">
        <v>0</v>
      </c>
      <c r="AB1508" s="1">
        <v>0</v>
      </c>
      <c r="AC1508" s="1">
        <v>0</v>
      </c>
      <c r="AD1508" s="1">
        <v>1</v>
      </c>
      <c r="AE1508" s="1">
        <v>0</v>
      </c>
      <c r="AF1508" s="1">
        <v>1</v>
      </c>
      <c r="AG1508" s="1">
        <v>0</v>
      </c>
      <c r="AH1508" s="1">
        <v>0</v>
      </c>
      <c r="AI1508" s="1">
        <v>0</v>
      </c>
      <c r="AJ1508" s="1">
        <v>0</v>
      </c>
      <c r="AK1508" s="1">
        <v>258</v>
      </c>
      <c r="AL1508" s="1">
        <v>245</v>
      </c>
      <c r="AM1508" s="1">
        <v>1</v>
      </c>
    </row>
    <row r="1509" spans="1:39" x14ac:dyDescent="0.25">
      <c r="A1509" s="4" t="s">
        <v>1474</v>
      </c>
      <c r="B1509" s="1">
        <v>0</v>
      </c>
      <c r="C1509" s="1">
        <v>1</v>
      </c>
      <c r="D1509" s="1">
        <v>41</v>
      </c>
      <c r="E1509" s="1">
        <v>674</v>
      </c>
      <c r="F1509" s="1">
        <v>62</v>
      </c>
      <c r="G1509" s="1">
        <v>134</v>
      </c>
      <c r="H1509" s="1">
        <v>0</v>
      </c>
      <c r="I1509" s="1">
        <v>26</v>
      </c>
      <c r="J1509" s="1">
        <v>8</v>
      </c>
      <c r="K1509" s="1">
        <v>4</v>
      </c>
      <c r="L1509" s="1">
        <v>7</v>
      </c>
      <c r="M1509" s="1">
        <v>3</v>
      </c>
      <c r="N1509" s="1">
        <v>13</v>
      </c>
      <c r="O1509" s="1">
        <v>5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3</v>
      </c>
      <c r="W1509" s="1">
        <v>11</v>
      </c>
      <c r="X1509" s="1">
        <v>0</v>
      </c>
      <c r="Y1509" s="3">
        <v>45</v>
      </c>
      <c r="Z1509" s="1">
        <v>2174</v>
      </c>
      <c r="AA1509" s="1">
        <v>0</v>
      </c>
      <c r="AB1509" s="1">
        <v>1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1</v>
      </c>
      <c r="AK1509" s="1">
        <v>896</v>
      </c>
      <c r="AL1509" s="1">
        <v>888</v>
      </c>
      <c r="AM1509" s="1">
        <v>0</v>
      </c>
    </row>
    <row r="1510" spans="1:39" x14ac:dyDescent="0.25">
      <c r="A1510" s="4" t="s">
        <v>434</v>
      </c>
      <c r="B1510" s="1">
        <v>1</v>
      </c>
      <c r="C1510" s="1">
        <v>1</v>
      </c>
      <c r="D1510" s="1">
        <v>86</v>
      </c>
      <c r="E1510" s="1">
        <v>57</v>
      </c>
      <c r="F1510" s="1">
        <v>0</v>
      </c>
      <c r="G1510" s="1">
        <v>27</v>
      </c>
      <c r="H1510" s="1">
        <v>0</v>
      </c>
      <c r="I1510" s="1">
        <v>0</v>
      </c>
      <c r="J1510" s="1">
        <v>36</v>
      </c>
      <c r="K1510" s="1">
        <v>4</v>
      </c>
      <c r="L1510" s="1">
        <v>3</v>
      </c>
      <c r="M1510" s="1">
        <v>2</v>
      </c>
      <c r="N1510" s="1">
        <v>2</v>
      </c>
      <c r="O1510" s="1">
        <v>8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3</v>
      </c>
      <c r="W1510" s="1">
        <v>11</v>
      </c>
      <c r="X1510" s="1">
        <v>1</v>
      </c>
      <c r="Y1510" s="3">
        <v>45</v>
      </c>
      <c r="Z1510" s="1">
        <v>2839</v>
      </c>
      <c r="AA1510" s="1">
        <v>0</v>
      </c>
      <c r="AB1510" s="1">
        <v>0</v>
      </c>
      <c r="AC1510" s="1">
        <v>1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1</v>
      </c>
      <c r="AJ1510" s="1">
        <v>0</v>
      </c>
      <c r="AK1510" s="1">
        <v>84</v>
      </c>
      <c r="AL1510" s="1">
        <v>48</v>
      </c>
      <c r="AM1510" s="1">
        <v>0</v>
      </c>
    </row>
    <row r="1511" spans="1:39" x14ac:dyDescent="0.25">
      <c r="A1511" s="4" t="s">
        <v>1475</v>
      </c>
      <c r="B1511" s="1">
        <v>1</v>
      </c>
      <c r="C1511" s="1">
        <v>0</v>
      </c>
      <c r="D1511" s="1">
        <v>92</v>
      </c>
      <c r="E1511" s="1">
        <v>5</v>
      </c>
      <c r="F1511" s="1">
        <v>36</v>
      </c>
      <c r="G1511" s="1">
        <v>7</v>
      </c>
      <c r="H1511" s="1">
        <v>0</v>
      </c>
      <c r="I1511" s="1">
        <v>10</v>
      </c>
      <c r="J1511" s="1">
        <v>45</v>
      </c>
      <c r="K1511" s="1">
        <v>2</v>
      </c>
      <c r="L1511" s="1">
        <v>3</v>
      </c>
      <c r="M1511" s="1">
        <v>0</v>
      </c>
      <c r="N1511" s="1">
        <v>3</v>
      </c>
      <c r="O1511" s="1">
        <v>8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3</v>
      </c>
      <c r="W1511" s="1">
        <v>11</v>
      </c>
      <c r="X1511" s="1">
        <v>0</v>
      </c>
      <c r="Y1511" s="3">
        <v>32</v>
      </c>
      <c r="Z1511" s="1">
        <v>2822</v>
      </c>
      <c r="AA1511" s="1">
        <v>0</v>
      </c>
      <c r="AB1511" s="1">
        <v>1</v>
      </c>
      <c r="AC1511" s="1">
        <v>0</v>
      </c>
      <c r="AD1511" s="1">
        <v>0</v>
      </c>
      <c r="AE1511" s="1">
        <v>0</v>
      </c>
      <c r="AF1511" s="1">
        <v>1</v>
      </c>
      <c r="AG1511" s="1">
        <v>0</v>
      </c>
      <c r="AH1511" s="1">
        <v>0</v>
      </c>
      <c r="AI1511" s="1">
        <v>0</v>
      </c>
      <c r="AJ1511" s="1">
        <v>0</v>
      </c>
      <c r="AK1511" s="1">
        <v>58</v>
      </c>
      <c r="AL1511" s="1">
        <v>13</v>
      </c>
      <c r="AM1511" s="1">
        <v>0</v>
      </c>
    </row>
    <row r="1512" spans="1:39" x14ac:dyDescent="0.25">
      <c r="A1512" s="4" t="s">
        <v>1475</v>
      </c>
      <c r="B1512" s="1">
        <v>1</v>
      </c>
      <c r="C1512" s="1">
        <v>0</v>
      </c>
      <c r="D1512" s="1">
        <v>97</v>
      </c>
      <c r="E1512" s="1">
        <v>104</v>
      </c>
      <c r="F1512" s="1">
        <v>20</v>
      </c>
      <c r="G1512" s="1">
        <v>101</v>
      </c>
      <c r="H1512" s="1">
        <v>24</v>
      </c>
      <c r="I1512" s="1">
        <v>15</v>
      </c>
      <c r="J1512" s="1">
        <v>5</v>
      </c>
      <c r="K1512" s="1">
        <v>6</v>
      </c>
      <c r="L1512" s="1">
        <v>5</v>
      </c>
      <c r="M1512" s="1">
        <v>1</v>
      </c>
      <c r="N1512" s="1">
        <v>5</v>
      </c>
      <c r="O1512" s="1">
        <v>9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3</v>
      </c>
      <c r="W1512" s="1">
        <v>11</v>
      </c>
      <c r="X1512" s="1">
        <v>0</v>
      </c>
      <c r="Y1512" s="3">
        <v>32</v>
      </c>
      <c r="Z1512" s="1">
        <v>2791</v>
      </c>
      <c r="AA1512" s="1">
        <v>0</v>
      </c>
      <c r="AB1512" s="1">
        <v>0</v>
      </c>
      <c r="AC1512" s="1">
        <v>1</v>
      </c>
      <c r="AD1512" s="1">
        <v>0</v>
      </c>
      <c r="AE1512" s="1">
        <v>0</v>
      </c>
      <c r="AF1512" s="1">
        <v>1</v>
      </c>
      <c r="AG1512" s="1">
        <v>0</v>
      </c>
      <c r="AH1512" s="1">
        <v>0</v>
      </c>
      <c r="AI1512" s="1">
        <v>0</v>
      </c>
      <c r="AJ1512" s="1">
        <v>0</v>
      </c>
      <c r="AK1512" s="1">
        <v>264</v>
      </c>
      <c r="AL1512" s="1">
        <v>259</v>
      </c>
      <c r="AM1512" s="1">
        <v>0</v>
      </c>
    </row>
    <row r="1513" spans="1:39" x14ac:dyDescent="0.25">
      <c r="A1513" s="4" t="s">
        <v>1476</v>
      </c>
      <c r="B1513" s="1">
        <v>1</v>
      </c>
      <c r="C1513" s="1">
        <v>0</v>
      </c>
      <c r="D1513" s="1">
        <v>91</v>
      </c>
      <c r="E1513" s="1">
        <v>9</v>
      </c>
      <c r="F1513" s="1">
        <v>0</v>
      </c>
      <c r="G1513" s="1">
        <v>7</v>
      </c>
      <c r="H1513" s="1">
        <v>2</v>
      </c>
      <c r="I1513" s="1">
        <v>0</v>
      </c>
      <c r="J1513" s="1">
        <v>4</v>
      </c>
      <c r="K1513" s="1">
        <v>1</v>
      </c>
      <c r="L1513" s="1">
        <v>1</v>
      </c>
      <c r="M1513" s="1">
        <v>1</v>
      </c>
      <c r="N1513" s="1">
        <v>2</v>
      </c>
      <c r="O1513" s="1">
        <v>8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3</v>
      </c>
      <c r="W1513" s="1">
        <v>11</v>
      </c>
      <c r="X1513" s="1">
        <v>0</v>
      </c>
      <c r="Y1513" s="3">
        <v>31</v>
      </c>
      <c r="Z1513" s="1">
        <v>2350</v>
      </c>
      <c r="AA1513" s="1">
        <v>0</v>
      </c>
      <c r="AB1513" s="1">
        <v>0</v>
      </c>
      <c r="AC1513" s="1">
        <v>1</v>
      </c>
      <c r="AD1513" s="1">
        <v>0</v>
      </c>
      <c r="AE1513" s="1">
        <v>0</v>
      </c>
      <c r="AF1513" s="1">
        <v>0</v>
      </c>
      <c r="AG1513" s="1">
        <v>0</v>
      </c>
      <c r="AH1513" s="1">
        <v>1</v>
      </c>
      <c r="AI1513" s="1">
        <v>0</v>
      </c>
      <c r="AJ1513" s="1">
        <v>0</v>
      </c>
      <c r="AK1513" s="1">
        <v>18</v>
      </c>
      <c r="AL1513" s="1">
        <v>14</v>
      </c>
      <c r="AM1513" s="1">
        <v>0</v>
      </c>
    </row>
    <row r="1514" spans="1:39" x14ac:dyDescent="0.25">
      <c r="A1514" s="4" t="s">
        <v>1477</v>
      </c>
      <c r="B1514" s="1">
        <v>0</v>
      </c>
      <c r="C1514" s="1">
        <v>0</v>
      </c>
      <c r="D1514" s="1">
        <v>0</v>
      </c>
      <c r="E1514" s="1">
        <v>431</v>
      </c>
      <c r="F1514" s="1">
        <v>82</v>
      </c>
      <c r="G1514" s="1">
        <v>441</v>
      </c>
      <c r="H1514" s="1">
        <v>80</v>
      </c>
      <c r="I1514" s="1">
        <v>20</v>
      </c>
      <c r="J1514" s="1">
        <v>102</v>
      </c>
      <c r="K1514" s="1">
        <v>1</v>
      </c>
      <c r="L1514" s="1">
        <v>3</v>
      </c>
      <c r="M1514" s="1">
        <v>6</v>
      </c>
      <c r="N1514" s="1">
        <v>6</v>
      </c>
      <c r="O1514" s="1">
        <v>1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3</v>
      </c>
      <c r="W1514" s="1">
        <v>11</v>
      </c>
      <c r="X1514" s="1">
        <v>1</v>
      </c>
      <c r="Y1514" s="3">
        <v>61</v>
      </c>
      <c r="Z1514" s="1">
        <v>2363</v>
      </c>
      <c r="AA1514" s="1">
        <v>0</v>
      </c>
      <c r="AB1514" s="1">
        <v>0</v>
      </c>
      <c r="AC1514" s="1">
        <v>0</v>
      </c>
      <c r="AD1514" s="1">
        <v>0</v>
      </c>
      <c r="AE1514" s="1">
        <v>1</v>
      </c>
      <c r="AF1514" s="1">
        <v>0</v>
      </c>
      <c r="AG1514" s="1">
        <v>0</v>
      </c>
      <c r="AH1514" s="1">
        <v>0</v>
      </c>
      <c r="AI1514" s="1">
        <v>0</v>
      </c>
      <c r="AJ1514" s="1">
        <v>1</v>
      </c>
      <c r="AK1514" s="1">
        <v>1054</v>
      </c>
      <c r="AL1514" s="1">
        <v>952</v>
      </c>
      <c r="AM1514" s="1">
        <v>0</v>
      </c>
    </row>
    <row r="1515" spans="1:39" x14ac:dyDescent="0.25">
      <c r="A1515" s="4" t="s">
        <v>1478</v>
      </c>
      <c r="B1515" s="1">
        <v>0</v>
      </c>
      <c r="C1515" s="1">
        <v>1</v>
      </c>
      <c r="D1515" s="1">
        <v>59</v>
      </c>
      <c r="E1515" s="1">
        <v>1000</v>
      </c>
      <c r="F1515" s="1">
        <v>0</v>
      </c>
      <c r="G1515" s="1">
        <v>76</v>
      </c>
      <c r="H1515" s="1">
        <v>0</v>
      </c>
      <c r="I1515" s="1">
        <v>0</v>
      </c>
      <c r="J1515" s="1">
        <v>10</v>
      </c>
      <c r="K1515" s="1">
        <v>3</v>
      </c>
      <c r="L1515" s="1">
        <v>3</v>
      </c>
      <c r="M1515" s="1">
        <v>4</v>
      </c>
      <c r="N1515" s="1">
        <v>9</v>
      </c>
      <c r="O1515" s="1">
        <v>8</v>
      </c>
      <c r="P1515" s="1">
        <v>0</v>
      </c>
      <c r="Q1515" s="1">
        <v>1</v>
      </c>
      <c r="R1515" s="1">
        <v>0</v>
      </c>
      <c r="S1515" s="1">
        <v>0</v>
      </c>
      <c r="T1515" s="1">
        <v>0</v>
      </c>
      <c r="U1515" s="1">
        <v>0</v>
      </c>
      <c r="V1515" s="1">
        <v>3</v>
      </c>
      <c r="W1515" s="1">
        <v>11</v>
      </c>
      <c r="X1515" s="1">
        <v>0</v>
      </c>
      <c r="Y1515" s="3">
        <v>49</v>
      </c>
      <c r="Z1515" s="1">
        <v>2780</v>
      </c>
      <c r="AA1515" s="1">
        <v>0</v>
      </c>
      <c r="AB1515" s="1">
        <v>1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1</v>
      </c>
      <c r="AK1515" s="1">
        <v>1076</v>
      </c>
      <c r="AL1515" s="1">
        <v>1066</v>
      </c>
      <c r="AM1515" s="1">
        <v>1</v>
      </c>
    </row>
    <row r="1516" spans="1:39" x14ac:dyDescent="0.25">
      <c r="A1516" s="4" t="s">
        <v>1479</v>
      </c>
      <c r="B1516" s="1">
        <v>1</v>
      </c>
      <c r="C1516" s="1">
        <v>0</v>
      </c>
      <c r="D1516" s="1">
        <v>4</v>
      </c>
      <c r="E1516" s="1">
        <v>448</v>
      </c>
      <c r="F1516" s="1">
        <v>40</v>
      </c>
      <c r="G1516" s="1">
        <v>469</v>
      </c>
      <c r="H1516" s="1">
        <v>80</v>
      </c>
      <c r="I1516" s="1">
        <v>0</v>
      </c>
      <c r="J1516" s="1">
        <v>91</v>
      </c>
      <c r="K1516" s="1">
        <v>3</v>
      </c>
      <c r="L1516" s="1">
        <v>11</v>
      </c>
      <c r="M1516" s="1">
        <v>2</v>
      </c>
      <c r="N1516" s="1">
        <v>12</v>
      </c>
      <c r="O1516" s="1">
        <v>7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3</v>
      </c>
      <c r="W1516" s="1">
        <v>11</v>
      </c>
      <c r="X1516" s="1">
        <v>0</v>
      </c>
      <c r="Y1516" s="3">
        <v>53</v>
      </c>
      <c r="Z1516" s="1">
        <v>2692</v>
      </c>
      <c r="AA1516" s="1">
        <v>0</v>
      </c>
      <c r="AB1516" s="1">
        <v>0</v>
      </c>
      <c r="AC1516" s="1">
        <v>1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1</v>
      </c>
      <c r="AJ1516" s="1">
        <v>0</v>
      </c>
      <c r="AK1516" s="1">
        <v>1037</v>
      </c>
      <c r="AL1516" s="1">
        <v>946</v>
      </c>
      <c r="AM1516" s="1">
        <v>0</v>
      </c>
    </row>
    <row r="1517" spans="1:39" x14ac:dyDescent="0.25">
      <c r="A1517" s="4" t="s">
        <v>1480</v>
      </c>
      <c r="B1517" s="1">
        <v>1</v>
      </c>
      <c r="C1517" s="1">
        <v>0</v>
      </c>
      <c r="D1517" s="1">
        <v>5</v>
      </c>
      <c r="E1517" s="1">
        <v>33</v>
      </c>
      <c r="F1517" s="1">
        <v>4</v>
      </c>
      <c r="G1517" s="1">
        <v>24</v>
      </c>
      <c r="H1517" s="1">
        <v>4</v>
      </c>
      <c r="I1517" s="1">
        <v>2</v>
      </c>
      <c r="J1517" s="1">
        <v>5</v>
      </c>
      <c r="K1517" s="1">
        <v>2</v>
      </c>
      <c r="L1517" s="1">
        <v>3</v>
      </c>
      <c r="M1517" s="1">
        <v>0</v>
      </c>
      <c r="N1517" s="1">
        <v>4</v>
      </c>
      <c r="O1517" s="1">
        <v>7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3</v>
      </c>
      <c r="W1517" s="1">
        <v>11</v>
      </c>
      <c r="X1517" s="1">
        <v>0</v>
      </c>
      <c r="Y1517" s="3">
        <v>31</v>
      </c>
      <c r="Z1517" s="1">
        <v>2252</v>
      </c>
      <c r="AA1517" s="1">
        <v>0</v>
      </c>
      <c r="AB1517" s="1">
        <v>0</v>
      </c>
      <c r="AC1517" s="1">
        <v>0</v>
      </c>
      <c r="AD1517" s="1">
        <v>1</v>
      </c>
      <c r="AE1517" s="1">
        <v>0</v>
      </c>
      <c r="AF1517" s="1">
        <v>0</v>
      </c>
      <c r="AG1517" s="1">
        <v>0</v>
      </c>
      <c r="AH1517" s="1">
        <v>1</v>
      </c>
      <c r="AI1517" s="1">
        <v>0</v>
      </c>
      <c r="AJ1517" s="1">
        <v>0</v>
      </c>
      <c r="AK1517" s="1">
        <v>67</v>
      </c>
      <c r="AL1517" s="1">
        <v>62</v>
      </c>
      <c r="AM1517" s="1">
        <v>0</v>
      </c>
    </row>
    <row r="1518" spans="1:39" x14ac:dyDescent="0.25">
      <c r="A1518" s="4" t="s">
        <v>1481</v>
      </c>
      <c r="B1518" s="1">
        <v>1</v>
      </c>
      <c r="C1518" s="1">
        <v>1</v>
      </c>
      <c r="D1518" s="1">
        <v>48</v>
      </c>
      <c r="E1518" s="1">
        <v>505</v>
      </c>
      <c r="F1518" s="1">
        <v>72</v>
      </c>
      <c r="G1518" s="1">
        <v>270</v>
      </c>
      <c r="H1518" s="1">
        <v>36</v>
      </c>
      <c r="I1518" s="1">
        <v>27</v>
      </c>
      <c r="J1518" s="1">
        <v>54</v>
      </c>
      <c r="K1518" s="1">
        <v>4</v>
      </c>
      <c r="L1518" s="1">
        <v>9</v>
      </c>
      <c r="M1518" s="1">
        <v>2</v>
      </c>
      <c r="N1518" s="1">
        <v>12</v>
      </c>
      <c r="O1518" s="1">
        <v>5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3</v>
      </c>
      <c r="W1518" s="1">
        <v>11</v>
      </c>
      <c r="X1518" s="1">
        <v>0</v>
      </c>
      <c r="Y1518" s="3">
        <v>59</v>
      </c>
      <c r="Z1518" s="1">
        <v>2637</v>
      </c>
      <c r="AA1518" s="1">
        <v>0</v>
      </c>
      <c r="AB1518" s="1">
        <v>0</v>
      </c>
      <c r="AC1518" s="1">
        <v>0</v>
      </c>
      <c r="AD1518" s="1">
        <v>1</v>
      </c>
      <c r="AE1518" s="1">
        <v>0</v>
      </c>
      <c r="AF1518" s="1">
        <v>0</v>
      </c>
      <c r="AG1518" s="1">
        <v>0</v>
      </c>
      <c r="AH1518" s="1">
        <v>0</v>
      </c>
      <c r="AI1518" s="1">
        <v>1</v>
      </c>
      <c r="AJ1518" s="1">
        <v>0</v>
      </c>
      <c r="AK1518" s="1">
        <v>910</v>
      </c>
      <c r="AL1518" s="1">
        <v>856</v>
      </c>
      <c r="AM1518" s="1">
        <v>0</v>
      </c>
    </row>
    <row r="1519" spans="1:39" x14ac:dyDescent="0.25">
      <c r="A1519" s="4" t="s">
        <v>1482</v>
      </c>
      <c r="B1519" s="1">
        <v>0</v>
      </c>
      <c r="C1519" s="1">
        <v>0</v>
      </c>
      <c r="D1519" s="1">
        <v>99</v>
      </c>
      <c r="E1519" s="1">
        <v>267</v>
      </c>
      <c r="F1519" s="1">
        <v>38</v>
      </c>
      <c r="G1519" s="1">
        <v>701</v>
      </c>
      <c r="H1519" s="1">
        <v>149</v>
      </c>
      <c r="I1519" s="1">
        <v>165</v>
      </c>
      <c r="J1519" s="1">
        <v>63</v>
      </c>
      <c r="K1519" s="1">
        <v>1</v>
      </c>
      <c r="L1519" s="1">
        <v>5</v>
      </c>
      <c r="M1519" s="1">
        <v>4</v>
      </c>
      <c r="N1519" s="1">
        <v>10</v>
      </c>
      <c r="O1519" s="1">
        <v>3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3</v>
      </c>
      <c r="W1519" s="1">
        <v>11</v>
      </c>
      <c r="X1519" s="1">
        <v>0</v>
      </c>
      <c r="Y1519" s="3">
        <v>42</v>
      </c>
      <c r="Z1519" s="1">
        <v>2736</v>
      </c>
      <c r="AA1519" s="1">
        <v>0</v>
      </c>
      <c r="AB1519" s="1">
        <v>1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1</v>
      </c>
      <c r="AI1519" s="1">
        <v>0</v>
      </c>
      <c r="AJ1519" s="1">
        <v>0</v>
      </c>
      <c r="AK1519" s="1">
        <v>1320</v>
      </c>
      <c r="AL1519" s="1">
        <v>1257</v>
      </c>
      <c r="AM1519" s="1">
        <v>0</v>
      </c>
    </row>
    <row r="1520" spans="1:39" x14ac:dyDescent="0.25">
      <c r="A1520" s="4" t="s">
        <v>1483</v>
      </c>
      <c r="B1520" s="1">
        <v>1</v>
      </c>
      <c r="C1520" s="1">
        <v>2</v>
      </c>
      <c r="D1520" s="1">
        <v>81</v>
      </c>
      <c r="E1520" s="1">
        <v>14</v>
      </c>
      <c r="F1520" s="1">
        <v>0</v>
      </c>
      <c r="G1520" s="1">
        <v>3</v>
      </c>
      <c r="H1520" s="1">
        <v>0</v>
      </c>
      <c r="I1520" s="1">
        <v>0</v>
      </c>
      <c r="J1520" s="1">
        <v>1</v>
      </c>
      <c r="K1520" s="1">
        <v>1</v>
      </c>
      <c r="L1520" s="1">
        <v>0</v>
      </c>
      <c r="M1520" s="1">
        <v>0</v>
      </c>
      <c r="N1520" s="1">
        <v>3</v>
      </c>
      <c r="O1520" s="1">
        <v>5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3</v>
      </c>
      <c r="W1520" s="1">
        <v>11</v>
      </c>
      <c r="X1520" s="1">
        <v>0</v>
      </c>
      <c r="Y1520" s="3">
        <v>67</v>
      </c>
      <c r="Z1520" s="1">
        <v>2558</v>
      </c>
      <c r="AA1520" s="1">
        <v>0</v>
      </c>
      <c r="AB1520" s="1">
        <v>0</v>
      </c>
      <c r="AC1520" s="1">
        <v>1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1</v>
      </c>
      <c r="AK1520" s="1">
        <v>17</v>
      </c>
      <c r="AL1520" s="1">
        <v>16</v>
      </c>
      <c r="AM1520" s="1">
        <v>0</v>
      </c>
    </row>
    <row r="1521" spans="1:39" x14ac:dyDescent="0.25">
      <c r="A1521" s="4" t="s">
        <v>1484</v>
      </c>
      <c r="B1521" s="1">
        <v>0</v>
      </c>
      <c r="C1521" s="1">
        <v>1</v>
      </c>
      <c r="D1521" s="1">
        <v>95</v>
      </c>
      <c r="E1521" s="1">
        <v>631</v>
      </c>
      <c r="F1521" s="1">
        <v>0</v>
      </c>
      <c r="G1521" s="1">
        <v>115</v>
      </c>
      <c r="H1521" s="1">
        <v>10</v>
      </c>
      <c r="I1521" s="1">
        <v>7</v>
      </c>
      <c r="J1521" s="1">
        <v>30</v>
      </c>
      <c r="K1521" s="1">
        <v>3</v>
      </c>
      <c r="L1521" s="1">
        <v>9</v>
      </c>
      <c r="M1521" s="1">
        <v>2</v>
      </c>
      <c r="N1521" s="1">
        <v>10</v>
      </c>
      <c r="O1521" s="1">
        <v>7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3</v>
      </c>
      <c r="W1521" s="1">
        <v>11</v>
      </c>
      <c r="X1521" s="1">
        <v>0</v>
      </c>
      <c r="Y1521" s="3">
        <v>56</v>
      </c>
      <c r="Z1521" s="1">
        <v>2826</v>
      </c>
      <c r="AA1521" s="1">
        <v>1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1</v>
      </c>
      <c r="AI1521" s="1">
        <v>0</v>
      </c>
      <c r="AJ1521" s="1">
        <v>0</v>
      </c>
      <c r="AK1521" s="1">
        <v>763</v>
      </c>
      <c r="AL1521" s="1">
        <v>733</v>
      </c>
      <c r="AM1521" s="1">
        <v>0</v>
      </c>
    </row>
    <row r="1522" spans="1:39" x14ac:dyDescent="0.25">
      <c r="A1522" s="4" t="s">
        <v>361</v>
      </c>
      <c r="B1522" s="1">
        <v>1</v>
      </c>
      <c r="C1522" s="1">
        <v>0</v>
      </c>
      <c r="D1522" s="1">
        <v>43</v>
      </c>
      <c r="E1522" s="1">
        <v>65</v>
      </c>
      <c r="F1522" s="1">
        <v>4</v>
      </c>
      <c r="G1522" s="1">
        <v>16</v>
      </c>
      <c r="H1522" s="1">
        <v>0</v>
      </c>
      <c r="I1522" s="1">
        <v>4</v>
      </c>
      <c r="J1522" s="1">
        <v>11</v>
      </c>
      <c r="K1522" s="1">
        <v>1</v>
      </c>
      <c r="L1522" s="1">
        <v>3</v>
      </c>
      <c r="M1522" s="1">
        <v>0</v>
      </c>
      <c r="N1522" s="1">
        <v>3</v>
      </c>
      <c r="O1522" s="1">
        <v>8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3</v>
      </c>
      <c r="W1522" s="1">
        <v>11</v>
      </c>
      <c r="X1522" s="1">
        <v>0</v>
      </c>
      <c r="Y1522" s="3">
        <v>34</v>
      </c>
      <c r="Z1522" s="1">
        <v>2691</v>
      </c>
      <c r="AA1522" s="1">
        <v>0</v>
      </c>
      <c r="AB1522" s="1">
        <v>0</v>
      </c>
      <c r="AC1522" s="1">
        <v>0</v>
      </c>
      <c r="AD1522" s="1">
        <v>1</v>
      </c>
      <c r="AE1522" s="1">
        <v>0</v>
      </c>
      <c r="AF1522" s="1">
        <v>0</v>
      </c>
      <c r="AG1522" s="1">
        <v>0</v>
      </c>
      <c r="AH1522" s="1">
        <v>0</v>
      </c>
      <c r="AI1522" s="1">
        <v>1</v>
      </c>
      <c r="AJ1522" s="1">
        <v>0</v>
      </c>
      <c r="AK1522" s="1">
        <v>89</v>
      </c>
      <c r="AL1522" s="1">
        <v>78</v>
      </c>
      <c r="AM1522" s="1">
        <v>0</v>
      </c>
    </row>
    <row r="1523" spans="1:39" x14ac:dyDescent="0.25">
      <c r="A1523" s="4" t="s">
        <v>1485</v>
      </c>
      <c r="B1523" s="1">
        <v>0</v>
      </c>
      <c r="C1523" s="1">
        <v>0</v>
      </c>
      <c r="D1523" s="1">
        <v>5</v>
      </c>
      <c r="E1523" s="1">
        <v>10</v>
      </c>
      <c r="F1523" s="1">
        <v>12</v>
      </c>
      <c r="G1523" s="1">
        <v>12</v>
      </c>
      <c r="H1523" s="1">
        <v>25</v>
      </c>
      <c r="I1523" s="1">
        <v>1</v>
      </c>
      <c r="J1523" s="1">
        <v>20</v>
      </c>
      <c r="K1523" s="1">
        <v>1</v>
      </c>
      <c r="L1523" s="1">
        <v>2</v>
      </c>
      <c r="M1523" s="1">
        <v>0</v>
      </c>
      <c r="N1523" s="1">
        <v>3</v>
      </c>
      <c r="O1523" s="1">
        <v>6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3</v>
      </c>
      <c r="W1523" s="1">
        <v>11</v>
      </c>
      <c r="X1523" s="1">
        <v>0</v>
      </c>
      <c r="Y1523" s="3">
        <v>33</v>
      </c>
      <c r="Z1523" s="1">
        <v>2459</v>
      </c>
      <c r="AA1523" s="1">
        <v>0</v>
      </c>
      <c r="AB1523" s="1">
        <v>1</v>
      </c>
      <c r="AC1523" s="1">
        <v>0</v>
      </c>
      <c r="AD1523" s="1">
        <v>0</v>
      </c>
      <c r="AE1523" s="1">
        <v>0</v>
      </c>
      <c r="AF1523" s="1">
        <v>1</v>
      </c>
      <c r="AG1523" s="1">
        <v>0</v>
      </c>
      <c r="AH1523" s="1">
        <v>0</v>
      </c>
      <c r="AI1523" s="1">
        <v>0</v>
      </c>
      <c r="AJ1523" s="1">
        <v>0</v>
      </c>
      <c r="AK1523" s="1">
        <v>60</v>
      </c>
      <c r="AL1523" s="1">
        <v>40</v>
      </c>
      <c r="AM1523" s="1">
        <v>0</v>
      </c>
    </row>
    <row r="1524" spans="1:39" x14ac:dyDescent="0.25">
      <c r="A1524" s="4" t="s">
        <v>1486</v>
      </c>
      <c r="B1524" s="1">
        <v>0</v>
      </c>
      <c r="C1524" s="1">
        <v>0</v>
      </c>
      <c r="D1524" s="1">
        <v>50</v>
      </c>
      <c r="E1524" s="1">
        <v>51</v>
      </c>
      <c r="F1524" s="1">
        <v>4</v>
      </c>
      <c r="G1524" s="1">
        <v>50</v>
      </c>
      <c r="H1524" s="1">
        <v>12</v>
      </c>
      <c r="I1524" s="1">
        <v>1</v>
      </c>
      <c r="J1524" s="1">
        <v>49</v>
      </c>
      <c r="K1524" s="1">
        <v>1</v>
      </c>
      <c r="L1524" s="1">
        <v>4</v>
      </c>
      <c r="M1524" s="1">
        <v>0</v>
      </c>
      <c r="N1524" s="1">
        <v>3</v>
      </c>
      <c r="O1524" s="1">
        <v>8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3</v>
      </c>
      <c r="W1524" s="1">
        <v>11</v>
      </c>
      <c r="X1524" s="1">
        <v>1</v>
      </c>
      <c r="Y1524" s="3">
        <v>57</v>
      </c>
      <c r="Z1524" s="1">
        <v>2756</v>
      </c>
      <c r="AA1524" s="1">
        <v>0</v>
      </c>
      <c r="AB1524" s="1">
        <v>0</v>
      </c>
      <c r="AC1524" s="1">
        <v>1</v>
      </c>
      <c r="AD1524" s="1">
        <v>0</v>
      </c>
      <c r="AE1524" s="1">
        <v>0</v>
      </c>
      <c r="AF1524" s="1">
        <v>0</v>
      </c>
      <c r="AG1524" s="1">
        <v>0</v>
      </c>
      <c r="AH1524" s="1">
        <v>1</v>
      </c>
      <c r="AI1524" s="1">
        <v>0</v>
      </c>
      <c r="AJ1524" s="1">
        <v>0</v>
      </c>
      <c r="AK1524" s="1">
        <v>118</v>
      </c>
      <c r="AL1524" s="1">
        <v>69</v>
      </c>
      <c r="AM1524" s="1">
        <v>0</v>
      </c>
    </row>
    <row r="1525" spans="1:39" x14ac:dyDescent="0.25">
      <c r="A1525" s="4" t="s">
        <v>1487</v>
      </c>
      <c r="B1525" s="1">
        <v>0</v>
      </c>
      <c r="C1525" s="1">
        <v>1</v>
      </c>
      <c r="D1525" s="1">
        <v>76</v>
      </c>
      <c r="E1525" s="1">
        <v>293</v>
      </c>
      <c r="F1525" s="1">
        <v>35</v>
      </c>
      <c r="G1525" s="1">
        <v>179</v>
      </c>
      <c r="H1525" s="1">
        <v>46</v>
      </c>
      <c r="I1525" s="1">
        <v>59</v>
      </c>
      <c r="J1525" s="1">
        <v>65</v>
      </c>
      <c r="K1525" s="1">
        <v>2</v>
      </c>
      <c r="L1525" s="1">
        <v>8</v>
      </c>
      <c r="M1525" s="1">
        <v>3</v>
      </c>
      <c r="N1525" s="1">
        <v>7</v>
      </c>
      <c r="O1525" s="1">
        <v>7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3</v>
      </c>
      <c r="W1525" s="1">
        <v>11</v>
      </c>
      <c r="X1525" s="1">
        <v>0</v>
      </c>
      <c r="Y1525" s="3">
        <v>63</v>
      </c>
      <c r="Z1525" s="1">
        <v>2684</v>
      </c>
      <c r="AA1525" s="1">
        <v>0</v>
      </c>
      <c r="AB1525" s="1">
        <v>0</v>
      </c>
      <c r="AC1525" s="1">
        <v>0</v>
      </c>
      <c r="AD1525" s="1">
        <v>0</v>
      </c>
      <c r="AE1525" s="1">
        <v>1</v>
      </c>
      <c r="AF1525" s="1">
        <v>0</v>
      </c>
      <c r="AG1525" s="1">
        <v>0</v>
      </c>
      <c r="AH1525" s="1">
        <v>1</v>
      </c>
      <c r="AI1525" s="1">
        <v>0</v>
      </c>
      <c r="AJ1525" s="1">
        <v>0</v>
      </c>
      <c r="AK1525" s="1">
        <v>612</v>
      </c>
      <c r="AL1525" s="1">
        <v>547</v>
      </c>
      <c r="AM1525" s="1">
        <v>0</v>
      </c>
    </row>
    <row r="1526" spans="1:39" x14ac:dyDescent="0.25">
      <c r="A1526" s="4" t="s">
        <v>1488</v>
      </c>
      <c r="B1526" s="1">
        <v>1</v>
      </c>
      <c r="C1526" s="1">
        <v>1</v>
      </c>
      <c r="D1526" s="1">
        <v>46</v>
      </c>
      <c r="E1526" s="1">
        <v>11</v>
      </c>
      <c r="F1526" s="1">
        <v>1</v>
      </c>
      <c r="G1526" s="1">
        <v>2</v>
      </c>
      <c r="H1526" s="1">
        <v>2</v>
      </c>
      <c r="I1526" s="1">
        <v>1</v>
      </c>
      <c r="J1526" s="1">
        <v>6</v>
      </c>
      <c r="K1526" s="1">
        <v>1</v>
      </c>
      <c r="L1526" s="1">
        <v>0</v>
      </c>
      <c r="M1526" s="1">
        <v>0</v>
      </c>
      <c r="N1526" s="1">
        <v>3</v>
      </c>
      <c r="O1526" s="1">
        <v>6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3</v>
      </c>
      <c r="W1526" s="1">
        <v>11</v>
      </c>
      <c r="X1526" s="1">
        <v>0</v>
      </c>
      <c r="Y1526" s="3">
        <v>45</v>
      </c>
      <c r="Z1526" s="1">
        <v>2616</v>
      </c>
      <c r="AA1526" s="1">
        <v>0</v>
      </c>
      <c r="AB1526" s="1">
        <v>1</v>
      </c>
      <c r="AC1526" s="1">
        <v>0</v>
      </c>
      <c r="AD1526" s="1">
        <v>0</v>
      </c>
      <c r="AE1526" s="1">
        <v>0</v>
      </c>
      <c r="AF1526" s="1">
        <v>1</v>
      </c>
      <c r="AG1526" s="1">
        <v>0</v>
      </c>
      <c r="AH1526" s="1">
        <v>0</v>
      </c>
      <c r="AI1526" s="1">
        <v>0</v>
      </c>
      <c r="AJ1526" s="1">
        <v>0</v>
      </c>
      <c r="AK1526" s="1">
        <v>17</v>
      </c>
      <c r="AL1526" s="1">
        <v>11</v>
      </c>
      <c r="AM1526" s="1">
        <v>0</v>
      </c>
    </row>
    <row r="1527" spans="1:39" x14ac:dyDescent="0.25">
      <c r="A1527" s="4" t="s">
        <v>1489</v>
      </c>
      <c r="B1527" s="1">
        <v>0</v>
      </c>
      <c r="C1527" s="1">
        <v>1</v>
      </c>
      <c r="D1527" s="1">
        <v>68</v>
      </c>
      <c r="E1527" s="1">
        <v>50</v>
      </c>
      <c r="F1527" s="1">
        <v>1</v>
      </c>
      <c r="G1527" s="1">
        <v>27</v>
      </c>
      <c r="H1527" s="1">
        <v>6</v>
      </c>
      <c r="I1527" s="1">
        <v>7</v>
      </c>
      <c r="J1527" s="1">
        <v>1</v>
      </c>
      <c r="K1527" s="1">
        <v>1</v>
      </c>
      <c r="L1527" s="1">
        <v>1</v>
      </c>
      <c r="M1527" s="1">
        <v>1</v>
      </c>
      <c r="N1527" s="1">
        <v>4</v>
      </c>
      <c r="O1527" s="1">
        <v>1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3</v>
      </c>
      <c r="W1527" s="1">
        <v>11</v>
      </c>
      <c r="X1527" s="1">
        <v>0</v>
      </c>
      <c r="Y1527" s="3">
        <v>69</v>
      </c>
      <c r="Z1527" s="1">
        <v>2419</v>
      </c>
      <c r="AA1527" s="1">
        <v>1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1</v>
      </c>
      <c r="AJ1527" s="1">
        <v>0</v>
      </c>
      <c r="AK1527" s="1">
        <v>91</v>
      </c>
      <c r="AL1527" s="1">
        <v>90</v>
      </c>
      <c r="AM1527" s="1">
        <v>0</v>
      </c>
    </row>
    <row r="1528" spans="1:39" x14ac:dyDescent="0.25">
      <c r="A1528" s="4" t="s">
        <v>1490</v>
      </c>
      <c r="B1528" s="1">
        <v>0</v>
      </c>
      <c r="C1528" s="1">
        <v>0</v>
      </c>
      <c r="D1528" s="1">
        <v>33</v>
      </c>
      <c r="E1528" s="1">
        <v>173</v>
      </c>
      <c r="F1528" s="1">
        <v>26</v>
      </c>
      <c r="G1528" s="1">
        <v>255</v>
      </c>
      <c r="H1528" s="1">
        <v>35</v>
      </c>
      <c r="I1528" s="1">
        <v>71</v>
      </c>
      <c r="J1528" s="1">
        <v>81</v>
      </c>
      <c r="K1528" s="1">
        <v>1</v>
      </c>
      <c r="L1528" s="1">
        <v>4</v>
      </c>
      <c r="M1528" s="1">
        <v>4</v>
      </c>
      <c r="N1528" s="1">
        <v>7</v>
      </c>
      <c r="O1528" s="1">
        <v>1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3</v>
      </c>
      <c r="W1528" s="1">
        <v>11</v>
      </c>
      <c r="X1528" s="1">
        <v>0</v>
      </c>
      <c r="Y1528" s="3">
        <v>55</v>
      </c>
      <c r="Z1528" s="1">
        <v>2272</v>
      </c>
      <c r="AA1528" s="1">
        <v>0</v>
      </c>
      <c r="AB1528" s="1">
        <v>1</v>
      </c>
      <c r="AC1528" s="1">
        <v>0</v>
      </c>
      <c r="AD1528" s="1">
        <v>0</v>
      </c>
      <c r="AE1528" s="1">
        <v>0</v>
      </c>
      <c r="AF1528" s="1">
        <v>1</v>
      </c>
      <c r="AG1528" s="1">
        <v>0</v>
      </c>
      <c r="AH1528" s="1">
        <v>0</v>
      </c>
      <c r="AI1528" s="1">
        <v>0</v>
      </c>
      <c r="AJ1528" s="1">
        <v>0</v>
      </c>
      <c r="AK1528" s="1">
        <v>560</v>
      </c>
      <c r="AL1528" s="1">
        <v>479</v>
      </c>
      <c r="AM1528" s="1">
        <v>0</v>
      </c>
    </row>
    <row r="1529" spans="1:39" x14ac:dyDescent="0.25">
      <c r="A1529" s="4" t="s">
        <v>1491</v>
      </c>
      <c r="B1529" s="1">
        <v>0</v>
      </c>
      <c r="C1529" s="1">
        <v>1</v>
      </c>
      <c r="D1529" s="1">
        <v>50</v>
      </c>
      <c r="E1529" s="1">
        <v>423</v>
      </c>
      <c r="F1529" s="1">
        <v>184</v>
      </c>
      <c r="G1529" s="1">
        <v>368</v>
      </c>
      <c r="H1529" s="1">
        <v>13</v>
      </c>
      <c r="I1529" s="1">
        <v>97</v>
      </c>
      <c r="J1529" s="1">
        <v>21</v>
      </c>
      <c r="K1529" s="1">
        <v>1</v>
      </c>
      <c r="L1529" s="1">
        <v>6</v>
      </c>
      <c r="M1529" s="1">
        <v>4</v>
      </c>
      <c r="N1529" s="1">
        <v>6</v>
      </c>
      <c r="O1529" s="1">
        <v>5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3</v>
      </c>
      <c r="W1529" s="1">
        <v>11</v>
      </c>
      <c r="X1529" s="1">
        <v>0</v>
      </c>
      <c r="Y1529" s="3">
        <v>64</v>
      </c>
      <c r="Z1529" s="1">
        <v>2824</v>
      </c>
      <c r="AA1529" s="1">
        <v>0</v>
      </c>
      <c r="AB1529" s="1">
        <v>1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1</v>
      </c>
      <c r="AI1529" s="1">
        <v>0</v>
      </c>
      <c r="AJ1529" s="1">
        <v>0</v>
      </c>
      <c r="AK1529" s="1">
        <v>1085</v>
      </c>
      <c r="AL1529" s="1">
        <v>1064</v>
      </c>
      <c r="AM1529" s="1">
        <v>0</v>
      </c>
    </row>
    <row r="1530" spans="1:39" x14ac:dyDescent="0.25">
      <c r="A1530" s="4" t="s">
        <v>1056</v>
      </c>
      <c r="B1530" s="1">
        <v>0</v>
      </c>
      <c r="C1530" s="1">
        <v>0</v>
      </c>
      <c r="D1530" s="1">
        <v>85</v>
      </c>
      <c r="E1530" s="1">
        <v>292</v>
      </c>
      <c r="F1530" s="1">
        <v>30</v>
      </c>
      <c r="G1530" s="1">
        <v>415</v>
      </c>
      <c r="H1530" s="1">
        <v>63</v>
      </c>
      <c r="I1530" s="1">
        <v>33</v>
      </c>
      <c r="J1530" s="1">
        <v>200</v>
      </c>
      <c r="K1530" s="1">
        <v>1</v>
      </c>
      <c r="L1530" s="1">
        <v>4</v>
      </c>
      <c r="M1530" s="1">
        <v>5</v>
      </c>
      <c r="N1530" s="1">
        <v>4</v>
      </c>
      <c r="O1530" s="1">
        <v>2</v>
      </c>
      <c r="P1530" s="1">
        <v>0</v>
      </c>
      <c r="Q1530" s="1">
        <v>0</v>
      </c>
      <c r="R1530" s="1">
        <v>0</v>
      </c>
      <c r="S1530" s="1">
        <v>1</v>
      </c>
      <c r="T1530" s="1">
        <v>0</v>
      </c>
      <c r="U1530" s="1">
        <v>0</v>
      </c>
      <c r="V1530" s="1">
        <v>3</v>
      </c>
      <c r="W1530" s="1">
        <v>11</v>
      </c>
      <c r="X1530" s="1">
        <v>0</v>
      </c>
      <c r="Y1530" s="3">
        <v>58</v>
      </c>
      <c r="Z1530" s="1">
        <v>2196</v>
      </c>
      <c r="AA1530" s="1">
        <v>0</v>
      </c>
      <c r="AB1530" s="1">
        <v>0</v>
      </c>
      <c r="AC1530" s="1">
        <v>0</v>
      </c>
      <c r="AD1530" s="1">
        <v>1</v>
      </c>
      <c r="AE1530" s="1">
        <v>0</v>
      </c>
      <c r="AF1530" s="1">
        <v>0</v>
      </c>
      <c r="AG1530" s="1">
        <v>0</v>
      </c>
      <c r="AH1530" s="1">
        <v>1</v>
      </c>
      <c r="AI1530" s="1">
        <v>0</v>
      </c>
      <c r="AJ1530" s="1">
        <v>0</v>
      </c>
      <c r="AK1530" s="1">
        <v>833</v>
      </c>
      <c r="AL1530" s="1">
        <v>633</v>
      </c>
      <c r="AM1530" s="1">
        <v>1</v>
      </c>
    </row>
    <row r="1531" spans="1:39" x14ac:dyDescent="0.25">
      <c r="A1531" s="4" t="s">
        <v>695</v>
      </c>
      <c r="B1531" s="1">
        <v>0</v>
      </c>
      <c r="C1531" s="1">
        <v>1</v>
      </c>
      <c r="D1531" s="1">
        <v>63</v>
      </c>
      <c r="E1531" s="1">
        <v>757</v>
      </c>
      <c r="F1531" s="1">
        <v>80</v>
      </c>
      <c r="G1531" s="1">
        <v>217</v>
      </c>
      <c r="H1531" s="1">
        <v>29</v>
      </c>
      <c r="I1531" s="1">
        <v>80</v>
      </c>
      <c r="J1531" s="1">
        <v>11</v>
      </c>
      <c r="K1531" s="1">
        <v>5</v>
      </c>
      <c r="L1531" s="1">
        <v>9</v>
      </c>
      <c r="M1531" s="1">
        <v>6</v>
      </c>
      <c r="N1531" s="1">
        <v>12</v>
      </c>
      <c r="O1531" s="1">
        <v>6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3</v>
      </c>
      <c r="W1531" s="1">
        <v>11</v>
      </c>
      <c r="X1531" s="1">
        <v>0</v>
      </c>
      <c r="Y1531" s="3">
        <v>46</v>
      </c>
      <c r="Z1531" s="1">
        <v>2845</v>
      </c>
      <c r="AA1531" s="1">
        <v>0</v>
      </c>
      <c r="AB1531" s="1">
        <v>1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1</v>
      </c>
      <c r="AI1531" s="1">
        <v>0</v>
      </c>
      <c r="AJ1531" s="1">
        <v>0</v>
      </c>
      <c r="AK1531" s="1">
        <v>1163</v>
      </c>
      <c r="AL1531" s="1">
        <v>1152</v>
      </c>
      <c r="AM1531" s="1">
        <v>0</v>
      </c>
    </row>
    <row r="1532" spans="1:39" x14ac:dyDescent="0.25">
      <c r="A1532" s="4" t="s">
        <v>1492</v>
      </c>
      <c r="B1532" s="1">
        <v>1</v>
      </c>
      <c r="C1532" s="1">
        <v>1</v>
      </c>
      <c r="D1532" s="1">
        <v>89</v>
      </c>
      <c r="E1532" s="1">
        <v>12</v>
      </c>
      <c r="F1532" s="1">
        <v>1</v>
      </c>
      <c r="G1532" s="1">
        <v>6</v>
      </c>
      <c r="H1532" s="1">
        <v>0</v>
      </c>
      <c r="I1532" s="1">
        <v>1</v>
      </c>
      <c r="J1532" s="1">
        <v>5</v>
      </c>
      <c r="K1532" s="1">
        <v>2</v>
      </c>
      <c r="L1532" s="1">
        <v>1</v>
      </c>
      <c r="M1532" s="1">
        <v>0</v>
      </c>
      <c r="N1532" s="1">
        <v>3</v>
      </c>
      <c r="O1532" s="1">
        <v>7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3</v>
      </c>
      <c r="W1532" s="1">
        <v>11</v>
      </c>
      <c r="X1532" s="1">
        <v>0</v>
      </c>
      <c r="Y1532" s="3">
        <v>53</v>
      </c>
      <c r="Z1532" s="1">
        <v>2446</v>
      </c>
      <c r="AA1532" s="1">
        <v>0</v>
      </c>
      <c r="AB1532" s="1">
        <v>1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1</v>
      </c>
      <c r="AJ1532" s="1">
        <v>0</v>
      </c>
      <c r="AK1532" s="1">
        <v>20</v>
      </c>
      <c r="AL1532" s="1">
        <v>15</v>
      </c>
      <c r="AM1532" s="1">
        <v>0</v>
      </c>
    </row>
    <row r="1533" spans="1:39" x14ac:dyDescent="0.25">
      <c r="A1533" s="4" t="s">
        <v>1493</v>
      </c>
      <c r="B1533" s="1">
        <v>1</v>
      </c>
      <c r="C1533" s="1">
        <v>1</v>
      </c>
      <c r="D1533" s="1">
        <v>81</v>
      </c>
      <c r="E1533" s="1">
        <v>167</v>
      </c>
      <c r="F1533" s="1">
        <v>2</v>
      </c>
      <c r="G1533" s="1">
        <v>44</v>
      </c>
      <c r="H1533" s="1">
        <v>6</v>
      </c>
      <c r="I1533" s="1">
        <v>2</v>
      </c>
      <c r="J1533" s="1">
        <v>19</v>
      </c>
      <c r="K1533" s="1">
        <v>7</v>
      </c>
      <c r="L1533" s="1">
        <v>4</v>
      </c>
      <c r="M1533" s="1">
        <v>2</v>
      </c>
      <c r="N1533" s="1">
        <v>4</v>
      </c>
      <c r="O1533" s="1">
        <v>8</v>
      </c>
      <c r="P1533" s="1">
        <v>1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3</v>
      </c>
      <c r="W1533" s="1">
        <v>11</v>
      </c>
      <c r="X1533" s="1">
        <v>1</v>
      </c>
      <c r="Y1533" s="3">
        <v>58</v>
      </c>
      <c r="Z1533" s="1">
        <v>2768</v>
      </c>
      <c r="AA1533" s="1">
        <v>0</v>
      </c>
      <c r="AB1533" s="1">
        <v>0</v>
      </c>
      <c r="AC1533" s="1">
        <v>0</v>
      </c>
      <c r="AD1533" s="1">
        <v>1</v>
      </c>
      <c r="AE1533" s="1">
        <v>0</v>
      </c>
      <c r="AF1533" s="1">
        <v>0</v>
      </c>
      <c r="AG1533" s="1">
        <v>0</v>
      </c>
      <c r="AH1533" s="1">
        <v>0</v>
      </c>
      <c r="AI1533" s="1">
        <v>1</v>
      </c>
      <c r="AJ1533" s="1">
        <v>0</v>
      </c>
      <c r="AK1533" s="1">
        <v>221</v>
      </c>
      <c r="AL1533" s="1">
        <v>202</v>
      </c>
      <c r="AM1533" s="1">
        <v>1</v>
      </c>
    </row>
    <row r="1534" spans="1:39" x14ac:dyDescent="0.25">
      <c r="A1534" s="4" t="s">
        <v>1494</v>
      </c>
      <c r="B1534" s="1">
        <v>1</v>
      </c>
      <c r="C1534" s="1">
        <v>0</v>
      </c>
      <c r="D1534" s="1">
        <v>77</v>
      </c>
      <c r="E1534" s="1">
        <v>3</v>
      </c>
      <c r="F1534" s="1">
        <v>1</v>
      </c>
      <c r="G1534" s="1">
        <v>3</v>
      </c>
      <c r="H1534" s="1">
        <v>8</v>
      </c>
      <c r="I1534" s="1">
        <v>0</v>
      </c>
      <c r="J1534" s="1">
        <v>5</v>
      </c>
      <c r="K1534" s="1">
        <v>1</v>
      </c>
      <c r="L1534" s="1">
        <v>1</v>
      </c>
      <c r="M1534" s="1">
        <v>0</v>
      </c>
      <c r="N1534" s="1">
        <v>2</v>
      </c>
      <c r="O1534" s="1">
        <v>7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3</v>
      </c>
      <c r="W1534" s="1">
        <v>11</v>
      </c>
      <c r="X1534" s="1">
        <v>0</v>
      </c>
      <c r="Y1534" s="3">
        <v>44</v>
      </c>
      <c r="Z1534" s="1">
        <v>2539</v>
      </c>
      <c r="AA1534" s="1">
        <v>1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1</v>
      </c>
      <c r="AI1534" s="1">
        <v>0</v>
      </c>
      <c r="AJ1534" s="1">
        <v>0</v>
      </c>
      <c r="AK1534" s="1">
        <v>15</v>
      </c>
      <c r="AL1534" s="1">
        <v>10</v>
      </c>
      <c r="AM1534" s="1">
        <v>0</v>
      </c>
    </row>
    <row r="1535" spans="1:39" x14ac:dyDescent="0.25">
      <c r="A1535" s="4" t="s">
        <v>1495</v>
      </c>
      <c r="B1535" s="1">
        <v>2</v>
      </c>
      <c r="C1535" s="1">
        <v>1</v>
      </c>
      <c r="D1535" s="1">
        <v>50</v>
      </c>
      <c r="E1535" s="1">
        <v>30</v>
      </c>
      <c r="F1535" s="1">
        <v>5</v>
      </c>
      <c r="G1535" s="1">
        <v>22</v>
      </c>
      <c r="H1535" s="1">
        <v>8</v>
      </c>
      <c r="I1535" s="1">
        <v>9</v>
      </c>
      <c r="J1535" s="1">
        <v>28</v>
      </c>
      <c r="K1535" s="1">
        <v>4</v>
      </c>
      <c r="L1535" s="1">
        <v>2</v>
      </c>
      <c r="M1535" s="1">
        <v>1</v>
      </c>
      <c r="N1535" s="1">
        <v>4</v>
      </c>
      <c r="O1535" s="1">
        <v>6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3</v>
      </c>
      <c r="W1535" s="1">
        <v>11</v>
      </c>
      <c r="X1535" s="1">
        <v>0</v>
      </c>
      <c r="Y1535" s="3">
        <v>59</v>
      </c>
      <c r="Z1535" s="1">
        <v>2681</v>
      </c>
      <c r="AA1535" s="1">
        <v>1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1</v>
      </c>
      <c r="AI1535" s="1">
        <v>0</v>
      </c>
      <c r="AJ1535" s="1">
        <v>0</v>
      </c>
      <c r="AK1535" s="1">
        <v>74</v>
      </c>
      <c r="AL1535" s="1">
        <v>46</v>
      </c>
      <c r="AM1535" s="1">
        <v>0</v>
      </c>
    </row>
    <row r="1536" spans="1:39" x14ac:dyDescent="0.25">
      <c r="A1536" s="4" t="s">
        <v>1496</v>
      </c>
      <c r="B1536" s="1">
        <v>0</v>
      </c>
      <c r="C1536" s="1">
        <v>1</v>
      </c>
      <c r="D1536" s="1">
        <v>10</v>
      </c>
      <c r="E1536" s="1">
        <v>532</v>
      </c>
      <c r="F1536" s="1">
        <v>88</v>
      </c>
      <c r="G1536" s="1">
        <v>168</v>
      </c>
      <c r="H1536" s="1">
        <v>69</v>
      </c>
      <c r="I1536" s="1">
        <v>44</v>
      </c>
      <c r="J1536" s="1">
        <v>133</v>
      </c>
      <c r="K1536" s="1">
        <v>3</v>
      </c>
      <c r="L1536" s="1">
        <v>7</v>
      </c>
      <c r="M1536" s="1">
        <v>3</v>
      </c>
      <c r="N1536" s="1">
        <v>13</v>
      </c>
      <c r="O1536" s="1">
        <v>5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3</v>
      </c>
      <c r="W1536" s="1">
        <v>11</v>
      </c>
      <c r="X1536" s="1">
        <v>0</v>
      </c>
      <c r="Y1536" s="3">
        <v>44</v>
      </c>
      <c r="Z1536" s="1">
        <v>2502</v>
      </c>
      <c r="AA1536" s="1">
        <v>1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1</v>
      </c>
      <c r="AK1536" s="1">
        <v>901</v>
      </c>
      <c r="AL1536" s="1">
        <v>768</v>
      </c>
      <c r="AM1536" s="1">
        <v>0</v>
      </c>
    </row>
    <row r="1537" spans="1:39" x14ac:dyDescent="0.25">
      <c r="A1537" s="4" t="s">
        <v>902</v>
      </c>
      <c r="B1537" s="1">
        <v>1</v>
      </c>
      <c r="C1537" s="1">
        <v>0</v>
      </c>
      <c r="D1537" s="1">
        <v>30</v>
      </c>
      <c r="E1537" s="1">
        <v>29</v>
      </c>
      <c r="F1537" s="1">
        <v>12</v>
      </c>
      <c r="G1537" s="1">
        <v>59</v>
      </c>
      <c r="H1537" s="1">
        <v>19</v>
      </c>
      <c r="I1537" s="1">
        <v>1</v>
      </c>
      <c r="J1537" s="1">
        <v>36</v>
      </c>
      <c r="K1537" s="1">
        <v>2</v>
      </c>
      <c r="L1537" s="1">
        <v>3</v>
      </c>
      <c r="M1537" s="1">
        <v>0</v>
      </c>
      <c r="N1537" s="1">
        <v>4</v>
      </c>
      <c r="O1537" s="1">
        <v>8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3</v>
      </c>
      <c r="W1537" s="1">
        <v>11</v>
      </c>
      <c r="X1537" s="1">
        <v>0</v>
      </c>
      <c r="Y1537" s="3">
        <v>37</v>
      </c>
      <c r="Z1537" s="1">
        <v>2659</v>
      </c>
      <c r="AA1537" s="1">
        <v>0</v>
      </c>
      <c r="AB1537" s="1">
        <v>1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1</v>
      </c>
      <c r="AI1537" s="1">
        <v>0</v>
      </c>
      <c r="AJ1537" s="1">
        <v>0</v>
      </c>
      <c r="AK1537" s="1">
        <v>120</v>
      </c>
      <c r="AL1537" s="1">
        <v>84</v>
      </c>
      <c r="AM1537" s="1">
        <v>0</v>
      </c>
    </row>
    <row r="1538" spans="1:39" x14ac:dyDescent="0.25">
      <c r="A1538" s="4" t="s">
        <v>836</v>
      </c>
      <c r="B1538" s="1">
        <v>0</v>
      </c>
      <c r="C1538" s="1">
        <v>2</v>
      </c>
      <c r="D1538" s="1">
        <v>66</v>
      </c>
      <c r="E1538" s="1">
        <v>411</v>
      </c>
      <c r="F1538" s="1">
        <v>0</v>
      </c>
      <c r="G1538" s="1">
        <v>26</v>
      </c>
      <c r="H1538" s="1">
        <v>0</v>
      </c>
      <c r="I1538" s="1">
        <v>0</v>
      </c>
      <c r="J1538" s="1">
        <v>21</v>
      </c>
      <c r="K1538" s="1">
        <v>6</v>
      </c>
      <c r="L1538" s="1">
        <v>7</v>
      </c>
      <c r="M1538" s="1">
        <v>1</v>
      </c>
      <c r="N1538" s="1">
        <v>7</v>
      </c>
      <c r="O1538" s="1">
        <v>7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3</v>
      </c>
      <c r="W1538" s="1">
        <v>11</v>
      </c>
      <c r="X1538" s="1">
        <v>0</v>
      </c>
      <c r="Y1538" s="3">
        <v>44</v>
      </c>
      <c r="Z1538" s="1">
        <v>2396</v>
      </c>
      <c r="AA1538" s="1">
        <v>0</v>
      </c>
      <c r="AB1538" s="1">
        <v>1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1</v>
      </c>
      <c r="AJ1538" s="1">
        <v>0</v>
      </c>
      <c r="AK1538" s="1">
        <v>437</v>
      </c>
      <c r="AL1538" s="1">
        <v>416</v>
      </c>
      <c r="AM1538" s="1">
        <v>0</v>
      </c>
    </row>
    <row r="1539" spans="1:39" x14ac:dyDescent="0.25">
      <c r="A1539" s="4" t="s">
        <v>1497</v>
      </c>
      <c r="B1539" s="1">
        <v>1</v>
      </c>
      <c r="C1539" s="1">
        <v>0</v>
      </c>
      <c r="D1539" s="1">
        <v>16</v>
      </c>
      <c r="E1539" s="1">
        <v>5</v>
      </c>
      <c r="F1539" s="1">
        <v>3</v>
      </c>
      <c r="G1539" s="1">
        <v>4</v>
      </c>
      <c r="H1539" s="1">
        <v>4</v>
      </c>
      <c r="I1539" s="1">
        <v>1</v>
      </c>
      <c r="J1539" s="1">
        <v>0</v>
      </c>
      <c r="K1539" s="1">
        <v>1</v>
      </c>
      <c r="L1539" s="1">
        <v>1</v>
      </c>
      <c r="M1539" s="1">
        <v>0</v>
      </c>
      <c r="N1539" s="1">
        <v>2</v>
      </c>
      <c r="O1539" s="1">
        <v>8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3</v>
      </c>
      <c r="W1539" s="1">
        <v>11</v>
      </c>
      <c r="X1539" s="1">
        <v>0</v>
      </c>
      <c r="Y1539" s="3">
        <v>32</v>
      </c>
      <c r="Z1539" s="1">
        <v>2764</v>
      </c>
      <c r="AA1539" s="1">
        <v>0</v>
      </c>
      <c r="AB1539" s="1">
        <v>1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1</v>
      </c>
      <c r="AI1539" s="1">
        <v>0</v>
      </c>
      <c r="AJ1539" s="1">
        <v>0</v>
      </c>
      <c r="AK1539" s="1">
        <v>17</v>
      </c>
      <c r="AL1539" s="1">
        <v>17</v>
      </c>
      <c r="AM1539" s="1">
        <v>0</v>
      </c>
    </row>
    <row r="1540" spans="1:39" x14ac:dyDescent="0.25">
      <c r="A1540" s="4" t="s">
        <v>1498</v>
      </c>
      <c r="B1540" s="1">
        <v>0</v>
      </c>
      <c r="C1540" s="1">
        <v>1</v>
      </c>
      <c r="D1540" s="1">
        <v>12</v>
      </c>
      <c r="E1540" s="1">
        <v>71</v>
      </c>
      <c r="F1540" s="1">
        <v>99</v>
      </c>
      <c r="G1540" s="1">
        <v>278</v>
      </c>
      <c r="H1540" s="1">
        <v>185</v>
      </c>
      <c r="I1540" s="1">
        <v>121</v>
      </c>
      <c r="J1540" s="1">
        <v>38</v>
      </c>
      <c r="K1540" s="1">
        <v>1</v>
      </c>
      <c r="L1540" s="1">
        <v>5</v>
      </c>
      <c r="M1540" s="1">
        <v>10</v>
      </c>
      <c r="N1540" s="1">
        <v>5</v>
      </c>
      <c r="O1540" s="1">
        <v>1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3</v>
      </c>
      <c r="W1540" s="1">
        <v>11</v>
      </c>
      <c r="X1540" s="1">
        <v>0</v>
      </c>
      <c r="Y1540" s="3">
        <v>66</v>
      </c>
      <c r="Z1540" s="1">
        <v>2170</v>
      </c>
      <c r="AA1540" s="1">
        <v>1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1</v>
      </c>
      <c r="AI1540" s="1">
        <v>0</v>
      </c>
      <c r="AJ1540" s="1">
        <v>0</v>
      </c>
      <c r="AK1540" s="1">
        <v>754</v>
      </c>
      <c r="AL1540" s="1">
        <v>716</v>
      </c>
      <c r="AM1540" s="1">
        <v>0</v>
      </c>
    </row>
    <row r="1541" spans="1:39" x14ac:dyDescent="0.25">
      <c r="A1541" s="4" t="s">
        <v>1499</v>
      </c>
      <c r="B1541" s="1">
        <v>1</v>
      </c>
      <c r="C1541" s="1">
        <v>0</v>
      </c>
      <c r="D1541" s="1">
        <v>30</v>
      </c>
      <c r="E1541" s="1">
        <v>46</v>
      </c>
      <c r="F1541" s="1">
        <v>0</v>
      </c>
      <c r="G1541" s="1">
        <v>40</v>
      </c>
      <c r="H1541" s="1">
        <v>3</v>
      </c>
      <c r="I1541" s="1">
        <v>0</v>
      </c>
      <c r="J1541" s="1">
        <v>3</v>
      </c>
      <c r="K1541" s="1">
        <v>2</v>
      </c>
      <c r="L1541" s="1">
        <v>3</v>
      </c>
      <c r="M1541" s="1">
        <v>0</v>
      </c>
      <c r="N1541" s="1">
        <v>3</v>
      </c>
      <c r="O1541" s="1">
        <v>8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3</v>
      </c>
      <c r="W1541" s="1">
        <v>11</v>
      </c>
      <c r="X1541" s="1">
        <v>0</v>
      </c>
      <c r="Y1541" s="3">
        <v>35</v>
      </c>
      <c r="Z1541" s="1">
        <v>2172</v>
      </c>
      <c r="AA1541" s="1">
        <v>0</v>
      </c>
      <c r="AB1541" s="1">
        <v>1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1</v>
      </c>
      <c r="AI1541" s="1">
        <v>0</v>
      </c>
      <c r="AJ1541" s="1">
        <v>0</v>
      </c>
      <c r="AK1541" s="1">
        <v>89</v>
      </c>
      <c r="AL1541" s="1">
        <v>86</v>
      </c>
      <c r="AM1541" s="1">
        <v>0</v>
      </c>
    </row>
    <row r="1542" spans="1:39" x14ac:dyDescent="0.25">
      <c r="A1542" s="4" t="s">
        <v>1500</v>
      </c>
      <c r="B1542" s="1">
        <v>0</v>
      </c>
      <c r="C1542" s="1">
        <v>1</v>
      </c>
      <c r="D1542" s="1">
        <v>8</v>
      </c>
      <c r="E1542" s="1">
        <v>268</v>
      </c>
      <c r="F1542" s="1">
        <v>11</v>
      </c>
      <c r="G1542" s="1">
        <v>88</v>
      </c>
      <c r="H1542" s="1">
        <v>15</v>
      </c>
      <c r="I1542" s="1">
        <v>3</v>
      </c>
      <c r="J1542" s="1">
        <v>22</v>
      </c>
      <c r="K1542" s="1">
        <v>2</v>
      </c>
      <c r="L1542" s="1">
        <v>6</v>
      </c>
      <c r="M1542" s="1">
        <v>3</v>
      </c>
      <c r="N1542" s="1">
        <v>5</v>
      </c>
      <c r="O1542" s="1">
        <v>5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3</v>
      </c>
      <c r="W1542" s="1">
        <v>11</v>
      </c>
      <c r="X1542" s="1">
        <v>0</v>
      </c>
      <c r="Y1542" s="3">
        <v>68</v>
      </c>
      <c r="Z1542" s="1">
        <v>2685</v>
      </c>
      <c r="AA1542" s="1">
        <v>0</v>
      </c>
      <c r="AB1542" s="1">
        <v>0</v>
      </c>
      <c r="AC1542" s="1">
        <v>1</v>
      </c>
      <c r="AD1542" s="1">
        <v>0</v>
      </c>
      <c r="AE1542" s="1">
        <v>0</v>
      </c>
      <c r="AF1542" s="1">
        <v>0</v>
      </c>
      <c r="AG1542" s="1">
        <v>0</v>
      </c>
      <c r="AH1542" s="1">
        <v>1</v>
      </c>
      <c r="AI1542" s="1">
        <v>0</v>
      </c>
      <c r="AJ1542" s="1">
        <v>0</v>
      </c>
      <c r="AK1542" s="1">
        <v>385</v>
      </c>
      <c r="AL1542" s="1">
        <v>363</v>
      </c>
      <c r="AM1542" s="1">
        <v>0</v>
      </c>
    </row>
    <row r="1543" spans="1:39" x14ac:dyDescent="0.25">
      <c r="A1543" s="4" t="s">
        <v>1501</v>
      </c>
      <c r="B1543" s="1">
        <v>0</v>
      </c>
      <c r="C1543" s="1">
        <v>1</v>
      </c>
      <c r="D1543" s="1">
        <v>93</v>
      </c>
      <c r="E1543" s="1">
        <v>928</v>
      </c>
      <c r="F1543" s="1">
        <v>63</v>
      </c>
      <c r="G1543" s="1">
        <v>254</v>
      </c>
      <c r="H1543" s="1">
        <v>0</v>
      </c>
      <c r="I1543" s="1">
        <v>12</v>
      </c>
      <c r="J1543" s="1">
        <v>12</v>
      </c>
      <c r="K1543" s="1">
        <v>4</v>
      </c>
      <c r="L1543" s="1">
        <v>5</v>
      </c>
      <c r="M1543" s="1">
        <v>4</v>
      </c>
      <c r="N1543" s="1">
        <v>10</v>
      </c>
      <c r="O1543" s="1">
        <v>4</v>
      </c>
      <c r="P1543" s="1">
        <v>0</v>
      </c>
      <c r="Q1543" s="1">
        <v>1</v>
      </c>
      <c r="R1543" s="1">
        <v>0</v>
      </c>
      <c r="S1543" s="1">
        <v>0</v>
      </c>
      <c r="T1543" s="1">
        <v>0</v>
      </c>
      <c r="U1543" s="1">
        <v>0</v>
      </c>
      <c r="V1543" s="1">
        <v>3</v>
      </c>
      <c r="W1543" s="1">
        <v>11</v>
      </c>
      <c r="X1543" s="1">
        <v>0</v>
      </c>
      <c r="Y1543" s="3">
        <v>56</v>
      </c>
      <c r="Z1543" s="1">
        <v>2733</v>
      </c>
      <c r="AA1543" s="1">
        <v>0</v>
      </c>
      <c r="AB1543" s="1">
        <v>0</v>
      </c>
      <c r="AC1543" s="1">
        <v>1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1</v>
      </c>
      <c r="AJ1543" s="1">
        <v>0</v>
      </c>
      <c r="AK1543" s="1">
        <v>1257</v>
      </c>
      <c r="AL1543" s="1">
        <v>1245</v>
      </c>
      <c r="AM1543" s="1">
        <v>1</v>
      </c>
    </row>
    <row r="1544" spans="1:39" x14ac:dyDescent="0.25">
      <c r="A1544" s="4" t="s">
        <v>1502</v>
      </c>
      <c r="B1544" s="1">
        <v>0</v>
      </c>
      <c r="C1544" s="1">
        <v>1</v>
      </c>
      <c r="D1544" s="1">
        <v>14</v>
      </c>
      <c r="E1544" s="1">
        <v>459</v>
      </c>
      <c r="F1544" s="1">
        <v>15</v>
      </c>
      <c r="G1544" s="1">
        <v>171</v>
      </c>
      <c r="H1544" s="1">
        <v>142</v>
      </c>
      <c r="I1544" s="1">
        <v>23</v>
      </c>
      <c r="J1544" s="1">
        <v>31</v>
      </c>
      <c r="K1544" s="1">
        <v>2</v>
      </c>
      <c r="L1544" s="1">
        <v>5</v>
      </c>
      <c r="M1544" s="1">
        <v>4</v>
      </c>
      <c r="N1544" s="1">
        <v>12</v>
      </c>
      <c r="O1544" s="1">
        <v>2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3</v>
      </c>
      <c r="W1544" s="1">
        <v>11</v>
      </c>
      <c r="X1544" s="1">
        <v>0</v>
      </c>
      <c r="Y1544" s="3">
        <v>66</v>
      </c>
      <c r="Z1544" s="1">
        <v>2234</v>
      </c>
      <c r="AA1544" s="1">
        <v>0</v>
      </c>
      <c r="AB1544" s="1">
        <v>0</v>
      </c>
      <c r="AC1544" s="1">
        <v>0</v>
      </c>
      <c r="AD1544" s="1">
        <v>1</v>
      </c>
      <c r="AE1544" s="1">
        <v>0</v>
      </c>
      <c r="AF1544" s="1">
        <v>0</v>
      </c>
      <c r="AG1544" s="1">
        <v>0</v>
      </c>
      <c r="AH1544" s="1">
        <v>1</v>
      </c>
      <c r="AI1544" s="1">
        <v>0</v>
      </c>
      <c r="AJ1544" s="1">
        <v>0</v>
      </c>
      <c r="AK1544" s="1">
        <v>810</v>
      </c>
      <c r="AL1544" s="1">
        <v>779</v>
      </c>
      <c r="AM1544" s="1">
        <v>0</v>
      </c>
    </row>
    <row r="1545" spans="1:39" x14ac:dyDescent="0.25">
      <c r="A1545" s="4" t="s">
        <v>1503</v>
      </c>
      <c r="B1545" s="1">
        <v>1</v>
      </c>
      <c r="C1545" s="1">
        <v>1</v>
      </c>
      <c r="D1545" s="1">
        <v>53</v>
      </c>
      <c r="E1545" s="1">
        <v>483</v>
      </c>
      <c r="F1545" s="1">
        <v>0</v>
      </c>
      <c r="G1545" s="1">
        <v>108</v>
      </c>
      <c r="H1545" s="1">
        <v>0</v>
      </c>
      <c r="I1545" s="1">
        <v>6</v>
      </c>
      <c r="J1545" s="1">
        <v>36</v>
      </c>
      <c r="K1545" s="1">
        <v>5</v>
      </c>
      <c r="L1545" s="1">
        <v>11</v>
      </c>
      <c r="M1545" s="1">
        <v>1</v>
      </c>
      <c r="N1545" s="1">
        <v>6</v>
      </c>
      <c r="O1545" s="1">
        <v>9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3</v>
      </c>
      <c r="W1545" s="1">
        <v>11</v>
      </c>
      <c r="X1545" s="1">
        <v>1</v>
      </c>
      <c r="Y1545" s="3">
        <v>70</v>
      </c>
      <c r="Z1545" s="1">
        <v>2799</v>
      </c>
      <c r="AA1545" s="1">
        <v>0</v>
      </c>
      <c r="AB1545" s="1">
        <v>1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1</v>
      </c>
      <c r="AK1545" s="1">
        <v>597</v>
      </c>
      <c r="AL1545" s="1">
        <v>561</v>
      </c>
      <c r="AM1545" s="1">
        <v>0</v>
      </c>
    </row>
    <row r="1546" spans="1:39" x14ac:dyDescent="0.25">
      <c r="A1546" s="4" t="s">
        <v>1504</v>
      </c>
      <c r="B1546" s="1">
        <v>1</v>
      </c>
      <c r="C1546" s="1">
        <v>2</v>
      </c>
      <c r="D1546" s="1">
        <v>26</v>
      </c>
      <c r="E1546" s="1">
        <v>733</v>
      </c>
      <c r="F1546" s="1">
        <v>9</v>
      </c>
      <c r="G1546" s="1">
        <v>180</v>
      </c>
      <c r="H1546" s="1">
        <v>12</v>
      </c>
      <c r="I1546" s="1">
        <v>19</v>
      </c>
      <c r="J1546" s="1">
        <v>66</v>
      </c>
      <c r="K1546" s="1">
        <v>11</v>
      </c>
      <c r="L1546" s="1">
        <v>6</v>
      </c>
      <c r="M1546" s="1">
        <v>3</v>
      </c>
      <c r="N1546" s="1">
        <v>5</v>
      </c>
      <c r="O1546" s="1">
        <v>4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3</v>
      </c>
      <c r="W1546" s="1">
        <v>11</v>
      </c>
      <c r="X1546" s="1">
        <v>0</v>
      </c>
      <c r="Y1546" s="3">
        <v>63</v>
      </c>
      <c r="Z1546" s="1">
        <v>2618</v>
      </c>
      <c r="AA1546" s="1">
        <v>0</v>
      </c>
      <c r="AB1546" s="1">
        <v>1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1</v>
      </c>
      <c r="AK1546" s="1">
        <v>953</v>
      </c>
      <c r="AL1546" s="1">
        <v>887</v>
      </c>
      <c r="AM1546" s="1">
        <v>0</v>
      </c>
    </row>
    <row r="1547" spans="1:39" x14ac:dyDescent="0.25">
      <c r="A1547" s="4" t="s">
        <v>101</v>
      </c>
      <c r="B1547" s="1">
        <v>0</v>
      </c>
      <c r="C1547" s="1">
        <v>0</v>
      </c>
      <c r="D1547" s="1">
        <v>23</v>
      </c>
      <c r="E1547" s="1">
        <v>1006</v>
      </c>
      <c r="F1547" s="1">
        <v>22</v>
      </c>
      <c r="G1547" s="1">
        <v>115</v>
      </c>
      <c r="H1547" s="1">
        <v>59</v>
      </c>
      <c r="I1547" s="1">
        <v>68</v>
      </c>
      <c r="J1547" s="1">
        <v>45</v>
      </c>
      <c r="K1547" s="1">
        <v>1</v>
      </c>
      <c r="L1547" s="1">
        <v>7</v>
      </c>
      <c r="M1547" s="1">
        <v>6</v>
      </c>
      <c r="N1547" s="1">
        <v>12</v>
      </c>
      <c r="O1547" s="1">
        <v>3</v>
      </c>
      <c r="P1547" s="1">
        <v>0</v>
      </c>
      <c r="Q1547" s="1">
        <v>0</v>
      </c>
      <c r="R1547" s="1">
        <v>1</v>
      </c>
      <c r="S1547" s="1">
        <v>1</v>
      </c>
      <c r="T1547" s="1">
        <v>0</v>
      </c>
      <c r="U1547" s="1">
        <v>0</v>
      </c>
      <c r="V1547" s="1">
        <v>3</v>
      </c>
      <c r="W1547" s="1">
        <v>11</v>
      </c>
      <c r="X1547" s="1">
        <v>1</v>
      </c>
      <c r="Y1547" s="3">
        <v>74</v>
      </c>
      <c r="Z1547" s="1">
        <v>2741</v>
      </c>
      <c r="AA1547" s="1">
        <v>0</v>
      </c>
      <c r="AB1547" s="1">
        <v>0</v>
      </c>
      <c r="AC1547" s="1">
        <v>1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1</v>
      </c>
      <c r="AK1547" s="1">
        <v>1270</v>
      </c>
      <c r="AL1547" s="1">
        <v>1225</v>
      </c>
      <c r="AM1547" s="1">
        <v>2</v>
      </c>
    </row>
    <row r="1548" spans="1:39" x14ac:dyDescent="0.25">
      <c r="A1548" s="4" t="s">
        <v>1054</v>
      </c>
      <c r="B1548" s="1">
        <v>1</v>
      </c>
      <c r="C1548" s="1">
        <v>1</v>
      </c>
      <c r="D1548" s="1">
        <v>92</v>
      </c>
      <c r="E1548" s="1">
        <v>34</v>
      </c>
      <c r="F1548" s="1">
        <v>1</v>
      </c>
      <c r="G1548" s="1">
        <v>14</v>
      </c>
      <c r="H1548" s="1">
        <v>0</v>
      </c>
      <c r="I1548" s="1">
        <v>0</v>
      </c>
      <c r="J1548" s="1">
        <v>5</v>
      </c>
      <c r="K1548" s="1">
        <v>3</v>
      </c>
      <c r="L1548" s="1">
        <v>2</v>
      </c>
      <c r="M1548" s="1">
        <v>0</v>
      </c>
      <c r="N1548" s="1">
        <v>3</v>
      </c>
      <c r="O1548" s="1">
        <v>8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1</v>
      </c>
      <c r="V1548" s="1">
        <v>3</v>
      </c>
      <c r="W1548" s="1">
        <v>11</v>
      </c>
      <c r="X1548" s="1">
        <v>0</v>
      </c>
      <c r="Y1548" s="3">
        <v>66</v>
      </c>
      <c r="Z1548" s="1">
        <v>2762</v>
      </c>
      <c r="AA1548" s="1">
        <v>0</v>
      </c>
      <c r="AB1548" s="1">
        <v>1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1</v>
      </c>
      <c r="AI1548" s="1">
        <v>0</v>
      </c>
      <c r="AJ1548" s="1">
        <v>0</v>
      </c>
      <c r="AK1548" s="1">
        <v>49</v>
      </c>
      <c r="AL1548" s="1">
        <v>44</v>
      </c>
      <c r="AM1548" s="1">
        <v>0</v>
      </c>
    </row>
    <row r="1549" spans="1:39" x14ac:dyDescent="0.25">
      <c r="A1549" s="4" t="s">
        <v>1175</v>
      </c>
      <c r="B1549" s="1">
        <v>0</v>
      </c>
      <c r="C1549" s="1">
        <v>0</v>
      </c>
      <c r="D1549" s="1">
        <v>29</v>
      </c>
      <c r="E1549" s="1">
        <v>1156</v>
      </c>
      <c r="F1549" s="1">
        <v>120</v>
      </c>
      <c r="G1549" s="1">
        <v>915</v>
      </c>
      <c r="H1549" s="1">
        <v>94</v>
      </c>
      <c r="I1549" s="1">
        <v>144</v>
      </c>
      <c r="J1549" s="1">
        <v>96</v>
      </c>
      <c r="K1549" s="1">
        <v>1</v>
      </c>
      <c r="L1549" s="1">
        <v>3</v>
      </c>
      <c r="M1549" s="1">
        <v>4</v>
      </c>
      <c r="N1549" s="1">
        <v>10</v>
      </c>
      <c r="O1549" s="1">
        <v>1</v>
      </c>
      <c r="P1549" s="1">
        <v>0</v>
      </c>
      <c r="Q1549" s="1">
        <v>0</v>
      </c>
      <c r="R1549" s="1">
        <v>1</v>
      </c>
      <c r="S1549" s="1">
        <v>0</v>
      </c>
      <c r="T1549" s="1">
        <v>0</v>
      </c>
      <c r="U1549" s="1">
        <v>0</v>
      </c>
      <c r="V1549" s="1">
        <v>3</v>
      </c>
      <c r="W1549" s="1">
        <v>11</v>
      </c>
      <c r="X1549" s="1">
        <v>1</v>
      </c>
      <c r="Y1549" s="3">
        <v>29</v>
      </c>
      <c r="Z1549" s="1">
        <v>2295</v>
      </c>
      <c r="AA1549" s="1">
        <v>0</v>
      </c>
      <c r="AB1549" s="1">
        <v>0</v>
      </c>
      <c r="AC1549" s="1">
        <v>1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1</v>
      </c>
      <c r="AJ1549" s="1">
        <v>0</v>
      </c>
      <c r="AK1549" s="1">
        <v>2429</v>
      </c>
      <c r="AL1549" s="1">
        <v>2333</v>
      </c>
      <c r="AM1549" s="1">
        <v>1</v>
      </c>
    </row>
    <row r="1550" spans="1:39" x14ac:dyDescent="0.25">
      <c r="A1550" s="4" t="s">
        <v>1505</v>
      </c>
      <c r="B1550" s="1">
        <v>1</v>
      </c>
      <c r="C1550" s="1">
        <v>0</v>
      </c>
      <c r="D1550" s="1">
        <v>41</v>
      </c>
      <c r="E1550" s="1">
        <v>7</v>
      </c>
      <c r="F1550" s="1">
        <v>4</v>
      </c>
      <c r="G1550" s="1">
        <v>23</v>
      </c>
      <c r="H1550" s="1">
        <v>7</v>
      </c>
      <c r="I1550" s="1">
        <v>0</v>
      </c>
      <c r="J1550" s="1">
        <v>11</v>
      </c>
      <c r="K1550" s="1">
        <v>1</v>
      </c>
      <c r="L1550" s="1">
        <v>1</v>
      </c>
      <c r="M1550" s="1">
        <v>0</v>
      </c>
      <c r="N1550" s="1">
        <v>3</v>
      </c>
      <c r="O1550" s="1">
        <v>7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3</v>
      </c>
      <c r="W1550" s="1">
        <v>11</v>
      </c>
      <c r="X1550" s="1">
        <v>0</v>
      </c>
      <c r="Y1550" s="3">
        <v>34</v>
      </c>
      <c r="Z1550" s="1">
        <v>2403</v>
      </c>
      <c r="AA1550" s="1">
        <v>0</v>
      </c>
      <c r="AB1550" s="1">
        <v>1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1</v>
      </c>
      <c r="AJ1550" s="1">
        <v>0</v>
      </c>
      <c r="AK1550" s="1">
        <v>41</v>
      </c>
      <c r="AL1550" s="1">
        <v>30</v>
      </c>
      <c r="AM1550" s="1">
        <v>0</v>
      </c>
    </row>
    <row r="1551" spans="1:39" x14ac:dyDescent="0.25">
      <c r="A1551" s="4" t="s">
        <v>1448</v>
      </c>
      <c r="B1551" s="1">
        <v>1</v>
      </c>
      <c r="C1551" s="1">
        <v>0</v>
      </c>
      <c r="D1551" s="1">
        <v>56</v>
      </c>
      <c r="E1551" s="1">
        <v>244</v>
      </c>
      <c r="F1551" s="1">
        <v>15</v>
      </c>
      <c r="G1551" s="1">
        <v>108</v>
      </c>
      <c r="H1551" s="1">
        <v>4</v>
      </c>
      <c r="I1551" s="1">
        <v>15</v>
      </c>
      <c r="J1551" s="1">
        <v>50</v>
      </c>
      <c r="K1551" s="1">
        <v>6</v>
      </c>
      <c r="L1551" s="1">
        <v>7</v>
      </c>
      <c r="M1551" s="1">
        <v>1</v>
      </c>
      <c r="N1551" s="1">
        <v>6</v>
      </c>
      <c r="O1551" s="1">
        <v>8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3</v>
      </c>
      <c r="W1551" s="1">
        <v>11</v>
      </c>
      <c r="X1551" s="1">
        <v>1</v>
      </c>
      <c r="Y1551" s="3">
        <v>43</v>
      </c>
      <c r="Z1551" s="1">
        <v>2840</v>
      </c>
      <c r="AA1551" s="1">
        <v>0</v>
      </c>
      <c r="AB1551" s="1">
        <v>1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1</v>
      </c>
      <c r="AI1551" s="1">
        <v>0</v>
      </c>
      <c r="AJ1551" s="1">
        <v>0</v>
      </c>
      <c r="AK1551" s="1">
        <v>386</v>
      </c>
      <c r="AL1551" s="1">
        <v>336</v>
      </c>
      <c r="AM1551" s="1">
        <v>0</v>
      </c>
    </row>
    <row r="1552" spans="1:39" x14ac:dyDescent="0.25">
      <c r="A1552" s="4" t="s">
        <v>1506</v>
      </c>
      <c r="B1552" s="1">
        <v>0</v>
      </c>
      <c r="C1552" s="1">
        <v>1</v>
      </c>
      <c r="D1552" s="1">
        <v>19</v>
      </c>
      <c r="E1552" s="1">
        <v>233</v>
      </c>
      <c r="F1552" s="1">
        <v>0</v>
      </c>
      <c r="G1552" s="1">
        <v>23</v>
      </c>
      <c r="H1552" s="1">
        <v>0</v>
      </c>
      <c r="I1552" s="1">
        <v>0</v>
      </c>
      <c r="J1552" s="1">
        <v>12</v>
      </c>
      <c r="K1552" s="1">
        <v>4</v>
      </c>
      <c r="L1552" s="1">
        <v>5</v>
      </c>
      <c r="M1552" s="1">
        <v>1</v>
      </c>
      <c r="N1552" s="1">
        <v>5</v>
      </c>
      <c r="O1552" s="1">
        <v>8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3</v>
      </c>
      <c r="W1552" s="1">
        <v>11</v>
      </c>
      <c r="X1552" s="1">
        <v>0</v>
      </c>
      <c r="Y1552" s="3">
        <v>60</v>
      </c>
      <c r="Z1552" s="1">
        <v>2616</v>
      </c>
      <c r="AA1552" s="1">
        <v>0</v>
      </c>
      <c r="AB1552" s="1">
        <v>0</v>
      </c>
      <c r="AC1552" s="1">
        <v>0</v>
      </c>
      <c r="AD1552" s="1">
        <v>1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1</v>
      </c>
      <c r="AK1552" s="1">
        <v>256</v>
      </c>
      <c r="AL1552" s="1">
        <v>244</v>
      </c>
      <c r="AM1552" s="1">
        <v>0</v>
      </c>
    </row>
    <row r="1553" spans="1:39" x14ac:dyDescent="0.25">
      <c r="A1553" s="4" t="s">
        <v>1507</v>
      </c>
      <c r="B1553" s="1">
        <v>2</v>
      </c>
      <c r="C1553" s="1">
        <v>0</v>
      </c>
      <c r="D1553" s="1">
        <v>4</v>
      </c>
      <c r="E1553" s="1">
        <v>35</v>
      </c>
      <c r="F1553" s="1">
        <v>3</v>
      </c>
      <c r="G1553" s="1">
        <v>67</v>
      </c>
      <c r="H1553" s="1">
        <v>10</v>
      </c>
      <c r="I1553" s="1">
        <v>8</v>
      </c>
      <c r="J1553" s="1">
        <v>24</v>
      </c>
      <c r="K1553" s="1">
        <v>1</v>
      </c>
      <c r="L1553" s="1">
        <v>3</v>
      </c>
      <c r="M1553" s="1">
        <v>1</v>
      </c>
      <c r="N1553" s="1">
        <v>3</v>
      </c>
      <c r="O1553" s="1">
        <v>6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3</v>
      </c>
      <c r="W1553" s="1">
        <v>11</v>
      </c>
      <c r="X1553" s="1">
        <v>1</v>
      </c>
      <c r="Y1553" s="3">
        <v>38</v>
      </c>
      <c r="Z1553" s="1">
        <v>2257</v>
      </c>
      <c r="AA1553" s="1">
        <v>0</v>
      </c>
      <c r="AB1553" s="1">
        <v>0</v>
      </c>
      <c r="AC1553" s="1">
        <v>0</v>
      </c>
      <c r="AD1553" s="1">
        <v>1</v>
      </c>
      <c r="AE1553" s="1">
        <v>0</v>
      </c>
      <c r="AF1553" s="1">
        <v>0</v>
      </c>
      <c r="AG1553" s="1">
        <v>0</v>
      </c>
      <c r="AH1553" s="1">
        <v>1</v>
      </c>
      <c r="AI1553" s="1">
        <v>0</v>
      </c>
      <c r="AJ1553" s="1">
        <v>0</v>
      </c>
      <c r="AK1553" s="1">
        <v>123</v>
      </c>
      <c r="AL1553" s="1">
        <v>99</v>
      </c>
      <c r="AM1553" s="1">
        <v>0</v>
      </c>
    </row>
    <row r="1554" spans="1:39" x14ac:dyDescent="0.25">
      <c r="A1554" s="4" t="s">
        <v>1508</v>
      </c>
      <c r="B1554" s="1">
        <v>0</v>
      </c>
      <c r="C1554" s="1">
        <v>0</v>
      </c>
      <c r="D1554" s="1">
        <v>89</v>
      </c>
      <c r="E1554" s="1">
        <v>1252</v>
      </c>
      <c r="F1554" s="1">
        <v>0</v>
      </c>
      <c r="G1554" s="1">
        <v>465</v>
      </c>
      <c r="H1554" s="1">
        <v>46</v>
      </c>
      <c r="I1554" s="1">
        <v>35</v>
      </c>
      <c r="J1554" s="1">
        <v>0</v>
      </c>
      <c r="K1554" s="1">
        <v>1</v>
      </c>
      <c r="L1554" s="1">
        <v>4</v>
      </c>
      <c r="M1554" s="1">
        <v>5</v>
      </c>
      <c r="N1554" s="1">
        <v>8</v>
      </c>
      <c r="O1554" s="1">
        <v>1</v>
      </c>
      <c r="P1554" s="1">
        <v>0</v>
      </c>
      <c r="Q1554" s="1">
        <v>1</v>
      </c>
      <c r="R1554" s="1">
        <v>1</v>
      </c>
      <c r="S1554" s="1">
        <v>0</v>
      </c>
      <c r="T1554" s="1">
        <v>0</v>
      </c>
      <c r="U1554" s="1">
        <v>0</v>
      </c>
      <c r="V1554" s="1">
        <v>3</v>
      </c>
      <c r="W1554" s="1">
        <v>11</v>
      </c>
      <c r="X1554" s="1">
        <v>0</v>
      </c>
      <c r="Y1554" s="3">
        <v>73</v>
      </c>
      <c r="Z1554" s="1">
        <v>2221</v>
      </c>
      <c r="AA1554" s="1">
        <v>0</v>
      </c>
      <c r="AB1554" s="1">
        <v>0</v>
      </c>
      <c r="AC1554" s="1">
        <v>0</v>
      </c>
      <c r="AD1554" s="1">
        <v>1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1</v>
      </c>
      <c r="AK1554" s="1">
        <v>1798</v>
      </c>
      <c r="AL1554" s="1">
        <v>1798</v>
      </c>
      <c r="AM1554" s="1">
        <v>2</v>
      </c>
    </row>
    <row r="1555" spans="1:39" x14ac:dyDescent="0.25">
      <c r="A1555" s="4" t="s">
        <v>557</v>
      </c>
      <c r="B1555" s="1">
        <v>0</v>
      </c>
      <c r="C1555" s="1">
        <v>0</v>
      </c>
      <c r="D1555" s="1">
        <v>71</v>
      </c>
      <c r="E1555" s="1">
        <v>34</v>
      </c>
      <c r="F1555" s="1">
        <v>4</v>
      </c>
      <c r="G1555" s="1">
        <v>66</v>
      </c>
      <c r="H1555" s="1">
        <v>3</v>
      </c>
      <c r="I1555" s="1">
        <v>10</v>
      </c>
      <c r="J1555" s="1">
        <v>20</v>
      </c>
      <c r="K1555" s="1">
        <v>1</v>
      </c>
      <c r="L1555" s="1">
        <v>2</v>
      </c>
      <c r="M1555" s="1">
        <v>1</v>
      </c>
      <c r="N1555" s="1">
        <v>4</v>
      </c>
      <c r="O1555" s="1">
        <v>7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3</v>
      </c>
      <c r="W1555" s="1">
        <v>11</v>
      </c>
      <c r="X1555" s="1">
        <v>0</v>
      </c>
      <c r="Y1555" s="3">
        <v>28</v>
      </c>
      <c r="Z1555" s="1">
        <v>2532</v>
      </c>
      <c r="AA1555" s="1">
        <v>0</v>
      </c>
      <c r="AB1555" s="1">
        <v>1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1</v>
      </c>
      <c r="AI1555" s="1">
        <v>0</v>
      </c>
      <c r="AJ1555" s="1">
        <v>0</v>
      </c>
      <c r="AK1555" s="1">
        <v>117</v>
      </c>
      <c r="AL1555" s="1">
        <v>97</v>
      </c>
      <c r="AM1555" s="1">
        <v>0</v>
      </c>
    </row>
    <row r="1556" spans="1:39" x14ac:dyDescent="0.25">
      <c r="A1556" s="4" t="s">
        <v>1509</v>
      </c>
      <c r="B1556" s="1">
        <v>0</v>
      </c>
      <c r="C1556" s="1">
        <v>1</v>
      </c>
      <c r="D1556" s="1">
        <v>81</v>
      </c>
      <c r="E1556" s="1">
        <v>255</v>
      </c>
      <c r="F1556" s="1">
        <v>43</v>
      </c>
      <c r="G1556" s="1">
        <v>134</v>
      </c>
      <c r="H1556" s="1">
        <v>37</v>
      </c>
      <c r="I1556" s="1">
        <v>14</v>
      </c>
      <c r="J1556" s="1">
        <v>24</v>
      </c>
      <c r="K1556" s="1">
        <v>1</v>
      </c>
      <c r="L1556" s="1">
        <v>7</v>
      </c>
      <c r="M1556" s="1">
        <v>2</v>
      </c>
      <c r="N1556" s="1">
        <v>7</v>
      </c>
      <c r="O1556" s="1">
        <v>7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3</v>
      </c>
      <c r="W1556" s="1">
        <v>11</v>
      </c>
      <c r="X1556" s="1">
        <v>0</v>
      </c>
      <c r="Y1556" s="3">
        <v>44</v>
      </c>
      <c r="Z1556" s="1">
        <v>2681</v>
      </c>
      <c r="AA1556" s="1">
        <v>0</v>
      </c>
      <c r="AB1556" s="1">
        <v>0</v>
      </c>
      <c r="AC1556" s="1">
        <v>1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1</v>
      </c>
      <c r="AJ1556" s="1">
        <v>0</v>
      </c>
      <c r="AK1556" s="1">
        <v>483</v>
      </c>
      <c r="AL1556" s="1">
        <v>459</v>
      </c>
      <c r="AM1556" s="1">
        <v>0</v>
      </c>
    </row>
    <row r="1557" spans="1:39" x14ac:dyDescent="0.25">
      <c r="A1557" s="4" t="s">
        <v>1510</v>
      </c>
      <c r="B1557" s="1">
        <v>2</v>
      </c>
      <c r="C1557" s="1">
        <v>1</v>
      </c>
      <c r="D1557" s="1">
        <v>31</v>
      </c>
      <c r="E1557" s="1">
        <v>8</v>
      </c>
      <c r="F1557" s="1">
        <v>1</v>
      </c>
      <c r="G1557" s="1">
        <v>5</v>
      </c>
      <c r="H1557" s="1">
        <v>0</v>
      </c>
      <c r="I1557" s="1">
        <v>0</v>
      </c>
      <c r="J1557" s="1">
        <v>1</v>
      </c>
      <c r="K1557" s="1">
        <v>1</v>
      </c>
      <c r="L1557" s="1">
        <v>1</v>
      </c>
      <c r="M1557" s="1">
        <v>0</v>
      </c>
      <c r="N1557" s="1">
        <v>2</v>
      </c>
      <c r="O1557" s="1">
        <v>6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3</v>
      </c>
      <c r="W1557" s="1">
        <v>11</v>
      </c>
      <c r="X1557" s="1">
        <v>0</v>
      </c>
      <c r="Y1557" s="3">
        <v>64</v>
      </c>
      <c r="Z1557" s="1">
        <v>2316</v>
      </c>
      <c r="AA1557" s="1">
        <v>0</v>
      </c>
      <c r="AB1557" s="1">
        <v>0</v>
      </c>
      <c r="AC1557" s="1">
        <v>0</v>
      </c>
      <c r="AD1557" s="1">
        <v>1</v>
      </c>
      <c r="AE1557" s="1">
        <v>0</v>
      </c>
      <c r="AF1557" s="1">
        <v>0</v>
      </c>
      <c r="AG1557" s="1">
        <v>0</v>
      </c>
      <c r="AH1557" s="1">
        <v>1</v>
      </c>
      <c r="AI1557" s="1">
        <v>0</v>
      </c>
      <c r="AJ1557" s="1">
        <v>0</v>
      </c>
      <c r="AK1557" s="1">
        <v>14</v>
      </c>
      <c r="AL1557" s="1">
        <v>13</v>
      </c>
      <c r="AM1557" s="1">
        <v>0</v>
      </c>
    </row>
    <row r="1558" spans="1:39" x14ac:dyDescent="0.25">
      <c r="A1558" s="4" t="s">
        <v>1511</v>
      </c>
      <c r="B1558" s="1">
        <v>0</v>
      </c>
      <c r="C1558" s="1">
        <v>0</v>
      </c>
      <c r="D1558" s="1">
        <v>53</v>
      </c>
      <c r="E1558" s="1">
        <v>368</v>
      </c>
      <c r="F1558" s="1">
        <v>32</v>
      </c>
      <c r="G1558" s="1">
        <v>639</v>
      </c>
      <c r="H1558" s="1">
        <v>13</v>
      </c>
      <c r="I1558" s="1">
        <v>43</v>
      </c>
      <c r="J1558" s="1">
        <v>10</v>
      </c>
      <c r="K1558" s="1">
        <v>1</v>
      </c>
      <c r="L1558" s="1">
        <v>4</v>
      </c>
      <c r="M1558" s="1">
        <v>7</v>
      </c>
      <c r="N1558" s="1">
        <v>5</v>
      </c>
      <c r="O1558" s="1">
        <v>1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3</v>
      </c>
      <c r="W1558" s="1">
        <v>11</v>
      </c>
      <c r="X1558" s="1">
        <v>0</v>
      </c>
      <c r="Y1558" s="3">
        <v>73</v>
      </c>
      <c r="Z1558" s="1">
        <v>2359</v>
      </c>
      <c r="AA1558" s="1">
        <v>0</v>
      </c>
      <c r="AB1558" s="1">
        <v>0</v>
      </c>
      <c r="AC1558" s="1">
        <v>0</v>
      </c>
      <c r="AD1558" s="1">
        <v>1</v>
      </c>
      <c r="AE1558" s="1">
        <v>0</v>
      </c>
      <c r="AF1558" s="1">
        <v>0</v>
      </c>
      <c r="AG1558" s="1">
        <v>0</v>
      </c>
      <c r="AH1558" s="1">
        <v>0</v>
      </c>
      <c r="AI1558" s="1">
        <v>1</v>
      </c>
      <c r="AJ1558" s="1">
        <v>0</v>
      </c>
      <c r="AK1558" s="1">
        <v>1095</v>
      </c>
      <c r="AL1558" s="1">
        <v>1085</v>
      </c>
      <c r="AM1558" s="1">
        <v>0</v>
      </c>
    </row>
    <row r="1559" spans="1:39" x14ac:dyDescent="0.25">
      <c r="A1559" s="4" t="s">
        <v>1512</v>
      </c>
      <c r="B1559" s="1">
        <v>0</v>
      </c>
      <c r="C1559" s="1">
        <v>0</v>
      </c>
      <c r="D1559" s="1">
        <v>78</v>
      </c>
      <c r="E1559" s="1">
        <v>255</v>
      </c>
      <c r="F1559" s="1">
        <v>47</v>
      </c>
      <c r="G1559" s="1">
        <v>573</v>
      </c>
      <c r="H1559" s="1">
        <v>52</v>
      </c>
      <c r="I1559" s="1">
        <v>32</v>
      </c>
      <c r="J1559" s="1">
        <v>15</v>
      </c>
      <c r="K1559" s="1">
        <v>1</v>
      </c>
      <c r="L1559" s="1">
        <v>5</v>
      </c>
      <c r="M1559" s="1">
        <v>3</v>
      </c>
      <c r="N1559" s="1">
        <v>6</v>
      </c>
      <c r="O1559" s="1">
        <v>1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3</v>
      </c>
      <c r="W1559" s="1">
        <v>11</v>
      </c>
      <c r="X1559" s="1">
        <v>0</v>
      </c>
      <c r="Y1559" s="3">
        <v>70</v>
      </c>
      <c r="Z1559" s="1">
        <v>2368</v>
      </c>
      <c r="AA1559" s="1">
        <v>1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1</v>
      </c>
      <c r="AI1559" s="1">
        <v>0</v>
      </c>
      <c r="AJ1559" s="1">
        <v>0</v>
      </c>
      <c r="AK1559" s="1">
        <v>959</v>
      </c>
      <c r="AL1559" s="1">
        <v>944</v>
      </c>
      <c r="AM1559" s="1">
        <v>0</v>
      </c>
    </row>
    <row r="1560" spans="1:39" x14ac:dyDescent="0.25">
      <c r="A1560" s="4" t="s">
        <v>1513</v>
      </c>
      <c r="B1560" s="1">
        <v>0</v>
      </c>
      <c r="C1560" s="1">
        <v>1</v>
      </c>
      <c r="D1560" s="1">
        <v>80</v>
      </c>
      <c r="E1560" s="1">
        <v>33</v>
      </c>
      <c r="F1560" s="1">
        <v>8</v>
      </c>
      <c r="G1560" s="1">
        <v>10</v>
      </c>
      <c r="H1560" s="1">
        <v>2</v>
      </c>
      <c r="I1560" s="1">
        <v>10</v>
      </c>
      <c r="J1560" s="1">
        <v>3</v>
      </c>
      <c r="K1560" s="1">
        <v>2</v>
      </c>
      <c r="L1560" s="1">
        <v>2</v>
      </c>
      <c r="M1560" s="1">
        <v>1</v>
      </c>
      <c r="N1560" s="1">
        <v>3</v>
      </c>
      <c r="O1560" s="1">
        <v>4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3</v>
      </c>
      <c r="W1560" s="1">
        <v>11</v>
      </c>
      <c r="X1560" s="1">
        <v>0</v>
      </c>
      <c r="Y1560" s="3">
        <v>54</v>
      </c>
      <c r="Z1560" s="1">
        <v>2226</v>
      </c>
      <c r="AA1560" s="1">
        <v>0</v>
      </c>
      <c r="AB1560" s="1">
        <v>0</v>
      </c>
      <c r="AC1560" s="1">
        <v>0</v>
      </c>
      <c r="AD1560" s="1">
        <v>1</v>
      </c>
      <c r="AE1560" s="1">
        <v>0</v>
      </c>
      <c r="AF1560" s="1">
        <v>0</v>
      </c>
      <c r="AG1560" s="1">
        <v>0</v>
      </c>
      <c r="AH1560" s="1">
        <v>0</v>
      </c>
      <c r="AI1560" s="1">
        <v>1</v>
      </c>
      <c r="AJ1560" s="1">
        <v>0</v>
      </c>
      <c r="AK1560" s="1">
        <v>63</v>
      </c>
      <c r="AL1560" s="1">
        <v>60</v>
      </c>
      <c r="AM1560" s="1">
        <v>0</v>
      </c>
    </row>
    <row r="1561" spans="1:39" x14ac:dyDescent="0.25">
      <c r="A1561" s="4" t="s">
        <v>162</v>
      </c>
      <c r="B1561" s="1">
        <v>0</v>
      </c>
      <c r="C1561" s="1">
        <v>0</v>
      </c>
      <c r="D1561" s="1">
        <v>18</v>
      </c>
      <c r="E1561" s="1">
        <v>163</v>
      </c>
      <c r="F1561" s="1">
        <v>23</v>
      </c>
      <c r="G1561" s="1">
        <v>424</v>
      </c>
      <c r="H1561" s="1">
        <v>27</v>
      </c>
      <c r="I1561" s="1">
        <v>65</v>
      </c>
      <c r="J1561" s="1">
        <v>76</v>
      </c>
      <c r="K1561" s="1">
        <v>1</v>
      </c>
      <c r="L1561" s="1">
        <v>3</v>
      </c>
      <c r="M1561" s="1">
        <v>10</v>
      </c>
      <c r="N1561" s="1">
        <v>13</v>
      </c>
      <c r="O1561" s="1">
        <v>1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3</v>
      </c>
      <c r="W1561" s="1">
        <v>11</v>
      </c>
      <c r="X1561" s="1">
        <v>1</v>
      </c>
      <c r="Y1561" s="3">
        <v>33</v>
      </c>
      <c r="Z1561" s="1">
        <v>2283</v>
      </c>
      <c r="AA1561" s="1">
        <v>1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1</v>
      </c>
      <c r="AI1561" s="1">
        <v>0</v>
      </c>
      <c r="AJ1561" s="1">
        <v>0</v>
      </c>
      <c r="AK1561" s="1">
        <v>702</v>
      </c>
      <c r="AL1561" s="1">
        <v>626</v>
      </c>
      <c r="AM1561" s="1">
        <v>0</v>
      </c>
    </row>
    <row r="1562" spans="1:39" x14ac:dyDescent="0.25">
      <c r="A1562" s="4" t="s">
        <v>211</v>
      </c>
      <c r="B1562" s="1">
        <v>1</v>
      </c>
      <c r="C1562" s="1">
        <v>1</v>
      </c>
      <c r="D1562" s="1">
        <v>37</v>
      </c>
      <c r="E1562" s="1">
        <v>15</v>
      </c>
      <c r="F1562" s="1">
        <v>0</v>
      </c>
      <c r="G1562" s="1">
        <v>8</v>
      </c>
      <c r="H1562" s="1">
        <v>4</v>
      </c>
      <c r="I1562" s="1">
        <v>2</v>
      </c>
      <c r="J1562" s="1">
        <v>20</v>
      </c>
      <c r="K1562" s="1">
        <v>2</v>
      </c>
      <c r="L1562" s="1">
        <v>1</v>
      </c>
      <c r="M1562" s="1">
        <v>1</v>
      </c>
      <c r="N1562" s="1">
        <v>2</v>
      </c>
      <c r="O1562" s="1">
        <v>5</v>
      </c>
      <c r="P1562" s="1">
        <v>1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3</v>
      </c>
      <c r="W1562" s="1">
        <v>11</v>
      </c>
      <c r="X1562" s="1">
        <v>1</v>
      </c>
      <c r="Y1562" s="3">
        <v>47</v>
      </c>
      <c r="Z1562" s="1">
        <v>2200</v>
      </c>
      <c r="AA1562" s="1">
        <v>1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1</v>
      </c>
      <c r="AK1562" s="1">
        <v>29</v>
      </c>
      <c r="AL1562" s="1">
        <v>9</v>
      </c>
      <c r="AM1562" s="1">
        <v>1</v>
      </c>
    </row>
    <row r="1563" spans="1:39" x14ac:dyDescent="0.25">
      <c r="A1563" s="4" t="s">
        <v>1514</v>
      </c>
      <c r="B1563" s="1">
        <v>1</v>
      </c>
      <c r="C1563" s="1">
        <v>1</v>
      </c>
      <c r="D1563" s="1">
        <v>52</v>
      </c>
      <c r="E1563" s="1">
        <v>45</v>
      </c>
      <c r="F1563" s="1">
        <v>12</v>
      </c>
      <c r="G1563" s="1">
        <v>52</v>
      </c>
      <c r="H1563" s="1">
        <v>25</v>
      </c>
      <c r="I1563" s="1">
        <v>22</v>
      </c>
      <c r="J1563" s="1">
        <v>13</v>
      </c>
      <c r="K1563" s="1">
        <v>4</v>
      </c>
      <c r="L1563" s="1">
        <v>3</v>
      </c>
      <c r="M1563" s="1">
        <v>1</v>
      </c>
      <c r="N1563" s="1">
        <v>4</v>
      </c>
      <c r="O1563" s="1">
        <v>7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3</v>
      </c>
      <c r="W1563" s="1">
        <v>11</v>
      </c>
      <c r="X1563" s="1">
        <v>1</v>
      </c>
      <c r="Y1563" s="3">
        <v>68</v>
      </c>
      <c r="Z1563" s="1">
        <v>2838</v>
      </c>
      <c r="AA1563" s="1">
        <v>0</v>
      </c>
      <c r="AB1563" s="1">
        <v>0</v>
      </c>
      <c r="AC1563" s="1">
        <v>0</v>
      </c>
      <c r="AD1563" s="1">
        <v>1</v>
      </c>
      <c r="AE1563" s="1">
        <v>0</v>
      </c>
      <c r="AF1563" s="1">
        <v>0</v>
      </c>
      <c r="AG1563" s="1">
        <v>0</v>
      </c>
      <c r="AH1563" s="1">
        <v>0</v>
      </c>
      <c r="AI1563" s="1">
        <v>1</v>
      </c>
      <c r="AJ1563" s="1">
        <v>0</v>
      </c>
      <c r="AK1563" s="1">
        <v>156</v>
      </c>
      <c r="AL1563" s="1">
        <v>143</v>
      </c>
      <c r="AM1563" s="1">
        <v>0</v>
      </c>
    </row>
    <row r="1564" spans="1:39" x14ac:dyDescent="0.25">
      <c r="A1564" s="4" t="s">
        <v>1515</v>
      </c>
      <c r="B1564" s="1">
        <v>0</v>
      </c>
      <c r="C1564" s="1">
        <v>0</v>
      </c>
      <c r="D1564" s="1">
        <v>39</v>
      </c>
      <c r="E1564" s="1">
        <v>48</v>
      </c>
      <c r="F1564" s="1">
        <v>58</v>
      </c>
      <c r="G1564" s="1">
        <v>68</v>
      </c>
      <c r="H1564" s="1">
        <v>16</v>
      </c>
      <c r="I1564" s="1">
        <v>66</v>
      </c>
      <c r="J1564" s="1">
        <v>43</v>
      </c>
      <c r="K1564" s="1">
        <v>1</v>
      </c>
      <c r="L1564" s="1">
        <v>3</v>
      </c>
      <c r="M1564" s="1">
        <v>2</v>
      </c>
      <c r="N1564" s="1">
        <v>6</v>
      </c>
      <c r="O1564" s="1">
        <v>2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3</v>
      </c>
      <c r="W1564" s="1">
        <v>11</v>
      </c>
      <c r="X1564" s="1">
        <v>0</v>
      </c>
      <c r="Y1564" s="3">
        <v>55</v>
      </c>
      <c r="Z1564" s="1">
        <v>2161</v>
      </c>
      <c r="AA1564" s="1">
        <v>0</v>
      </c>
      <c r="AB1564" s="1">
        <v>1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1</v>
      </c>
      <c r="AI1564" s="1">
        <v>0</v>
      </c>
      <c r="AJ1564" s="1">
        <v>0</v>
      </c>
      <c r="AK1564" s="1">
        <v>256</v>
      </c>
      <c r="AL1564" s="1">
        <v>213</v>
      </c>
      <c r="AM1564" s="1">
        <v>0</v>
      </c>
    </row>
    <row r="1565" spans="1:39" x14ac:dyDescent="0.25">
      <c r="A1565" s="4" t="s">
        <v>1516</v>
      </c>
      <c r="B1565" s="1">
        <v>1</v>
      </c>
      <c r="C1565" s="1">
        <v>0</v>
      </c>
      <c r="D1565" s="1">
        <v>11</v>
      </c>
      <c r="E1565" s="1">
        <v>158</v>
      </c>
      <c r="F1565" s="1">
        <v>6</v>
      </c>
      <c r="G1565" s="1">
        <v>45</v>
      </c>
      <c r="H1565" s="1">
        <v>8</v>
      </c>
      <c r="I1565" s="1">
        <v>2</v>
      </c>
      <c r="J1565" s="1">
        <v>2</v>
      </c>
      <c r="K1565" s="1">
        <v>7</v>
      </c>
      <c r="L1565" s="1">
        <v>3</v>
      </c>
      <c r="M1565" s="1">
        <v>2</v>
      </c>
      <c r="N1565" s="1">
        <v>5</v>
      </c>
      <c r="O1565" s="1">
        <v>7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3</v>
      </c>
      <c r="W1565" s="1">
        <v>11</v>
      </c>
      <c r="X1565" s="1">
        <v>0</v>
      </c>
      <c r="Y1565" s="3">
        <v>40</v>
      </c>
      <c r="Z1565" s="1">
        <v>2604</v>
      </c>
      <c r="AA1565" s="1">
        <v>0</v>
      </c>
      <c r="AB1565" s="1">
        <v>1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1</v>
      </c>
      <c r="AI1565" s="1">
        <v>0</v>
      </c>
      <c r="AJ1565" s="1">
        <v>0</v>
      </c>
      <c r="AK1565" s="1">
        <v>219</v>
      </c>
      <c r="AL1565" s="1">
        <v>217</v>
      </c>
      <c r="AM1565" s="1">
        <v>0</v>
      </c>
    </row>
    <row r="1566" spans="1:39" x14ac:dyDescent="0.25">
      <c r="A1566" s="4" t="s">
        <v>1517</v>
      </c>
      <c r="B1566" s="1">
        <v>0</v>
      </c>
      <c r="C1566" s="1">
        <v>0</v>
      </c>
      <c r="D1566" s="1">
        <v>33</v>
      </c>
      <c r="E1566" s="1">
        <v>754</v>
      </c>
      <c r="F1566" s="1">
        <v>160</v>
      </c>
      <c r="G1566" s="1">
        <v>625</v>
      </c>
      <c r="H1566" s="1">
        <v>63</v>
      </c>
      <c r="I1566" s="1">
        <v>32</v>
      </c>
      <c r="J1566" s="1">
        <v>48</v>
      </c>
      <c r="K1566" s="1">
        <v>1</v>
      </c>
      <c r="L1566" s="1">
        <v>7</v>
      </c>
      <c r="M1566" s="1">
        <v>5</v>
      </c>
      <c r="N1566" s="1">
        <v>12</v>
      </c>
      <c r="O1566" s="1">
        <v>3</v>
      </c>
      <c r="P1566" s="1">
        <v>0</v>
      </c>
      <c r="Q1566" s="1">
        <v>0</v>
      </c>
      <c r="R1566" s="1">
        <v>0</v>
      </c>
      <c r="S1566" s="1">
        <v>1</v>
      </c>
      <c r="T1566" s="1">
        <v>0</v>
      </c>
      <c r="U1566" s="1">
        <v>0</v>
      </c>
      <c r="V1566" s="1">
        <v>3</v>
      </c>
      <c r="W1566" s="1">
        <v>11</v>
      </c>
      <c r="X1566" s="1">
        <v>0</v>
      </c>
      <c r="Y1566" s="3">
        <v>33</v>
      </c>
      <c r="Z1566" s="1">
        <v>2346</v>
      </c>
      <c r="AA1566" s="1">
        <v>0</v>
      </c>
      <c r="AB1566" s="1">
        <v>1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1</v>
      </c>
      <c r="AI1566" s="1">
        <v>0</v>
      </c>
      <c r="AJ1566" s="1">
        <v>0</v>
      </c>
      <c r="AK1566" s="1">
        <v>1634</v>
      </c>
      <c r="AL1566" s="1">
        <v>1586</v>
      </c>
      <c r="AM1566" s="1">
        <v>1</v>
      </c>
    </row>
    <row r="1567" spans="1:39" x14ac:dyDescent="0.25">
      <c r="A1567" s="4" t="s">
        <v>1184</v>
      </c>
      <c r="B1567" s="1">
        <v>0</v>
      </c>
      <c r="C1567" s="1">
        <v>1</v>
      </c>
      <c r="D1567" s="1">
        <v>22</v>
      </c>
      <c r="E1567" s="1">
        <v>108</v>
      </c>
      <c r="F1567" s="1">
        <v>1</v>
      </c>
      <c r="G1567" s="1">
        <v>28</v>
      </c>
      <c r="H1567" s="1">
        <v>13</v>
      </c>
      <c r="I1567" s="1">
        <v>1</v>
      </c>
      <c r="J1567" s="1">
        <v>4</v>
      </c>
      <c r="K1567" s="1">
        <v>2</v>
      </c>
      <c r="L1567" s="1">
        <v>3</v>
      </c>
      <c r="M1567" s="1">
        <v>1</v>
      </c>
      <c r="N1567" s="1">
        <v>4</v>
      </c>
      <c r="O1567" s="1">
        <v>8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3</v>
      </c>
      <c r="W1567" s="1">
        <v>11</v>
      </c>
      <c r="X1567" s="1">
        <v>0</v>
      </c>
      <c r="Y1567" s="3">
        <v>58</v>
      </c>
      <c r="Z1567" s="1">
        <v>2729</v>
      </c>
      <c r="AA1567" s="1">
        <v>0</v>
      </c>
      <c r="AB1567" s="1">
        <v>0</v>
      </c>
      <c r="AC1567" s="1">
        <v>0</v>
      </c>
      <c r="AD1567" s="1">
        <v>1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1</v>
      </c>
      <c r="AK1567" s="1">
        <v>151</v>
      </c>
      <c r="AL1567" s="1">
        <v>147</v>
      </c>
      <c r="AM1567" s="1">
        <v>0</v>
      </c>
    </row>
    <row r="1568" spans="1:39" x14ac:dyDescent="0.25">
      <c r="A1568" s="4" t="s">
        <v>1518</v>
      </c>
      <c r="B1568" s="1">
        <v>0</v>
      </c>
      <c r="C1568" s="1">
        <v>0</v>
      </c>
      <c r="D1568" s="1">
        <v>83</v>
      </c>
      <c r="E1568" s="1">
        <v>199</v>
      </c>
      <c r="F1568" s="1">
        <v>66</v>
      </c>
      <c r="G1568" s="1">
        <v>315</v>
      </c>
      <c r="H1568" s="1">
        <v>97</v>
      </c>
      <c r="I1568" s="1">
        <v>174</v>
      </c>
      <c r="J1568" s="1">
        <v>41</v>
      </c>
      <c r="K1568" s="1">
        <v>1</v>
      </c>
      <c r="L1568" s="1">
        <v>4</v>
      </c>
      <c r="M1568" s="1">
        <v>3</v>
      </c>
      <c r="N1568" s="1">
        <v>5</v>
      </c>
      <c r="O1568" s="1">
        <v>2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3</v>
      </c>
      <c r="W1568" s="1">
        <v>11</v>
      </c>
      <c r="X1568" s="1">
        <v>0</v>
      </c>
      <c r="Y1568" s="3">
        <v>65</v>
      </c>
      <c r="Z1568" s="1">
        <v>2659</v>
      </c>
      <c r="AA1568" s="1">
        <v>0</v>
      </c>
      <c r="AB1568" s="1">
        <v>1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1</v>
      </c>
      <c r="AI1568" s="1">
        <v>0</v>
      </c>
      <c r="AJ1568" s="1">
        <v>0</v>
      </c>
      <c r="AK1568" s="1">
        <v>851</v>
      </c>
      <c r="AL1568" s="1">
        <v>810</v>
      </c>
      <c r="AM1568" s="1">
        <v>0</v>
      </c>
    </row>
    <row r="1569" spans="1:39" x14ac:dyDescent="0.25">
      <c r="A1569" s="4" t="s">
        <v>1519</v>
      </c>
      <c r="B1569" s="1">
        <v>1</v>
      </c>
      <c r="C1569" s="1">
        <v>0</v>
      </c>
      <c r="D1569" s="1">
        <v>43</v>
      </c>
      <c r="E1569" s="1">
        <v>2</v>
      </c>
      <c r="F1569" s="1">
        <v>7</v>
      </c>
      <c r="G1569" s="1">
        <v>5</v>
      </c>
      <c r="H1569" s="1">
        <v>2</v>
      </c>
      <c r="I1569" s="1">
        <v>15</v>
      </c>
      <c r="J1569" s="1">
        <v>27</v>
      </c>
      <c r="K1569" s="1">
        <v>1</v>
      </c>
      <c r="L1569" s="1">
        <v>2</v>
      </c>
      <c r="M1569" s="1">
        <v>0</v>
      </c>
      <c r="N1569" s="1">
        <v>2</v>
      </c>
      <c r="O1569" s="1">
        <v>9</v>
      </c>
      <c r="P1569" s="1">
        <v>1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3</v>
      </c>
      <c r="W1569" s="1">
        <v>11</v>
      </c>
      <c r="X1569" s="1">
        <v>0</v>
      </c>
      <c r="Y1569" s="3">
        <v>32</v>
      </c>
      <c r="Z1569" s="1">
        <v>2826</v>
      </c>
      <c r="AA1569" s="1">
        <v>0</v>
      </c>
      <c r="AB1569" s="1">
        <v>0</v>
      </c>
      <c r="AC1569" s="1">
        <v>0</v>
      </c>
      <c r="AD1569" s="1">
        <v>1</v>
      </c>
      <c r="AE1569" s="1">
        <v>0</v>
      </c>
      <c r="AF1569" s="1">
        <v>0</v>
      </c>
      <c r="AG1569" s="1">
        <v>1</v>
      </c>
      <c r="AH1569" s="1">
        <v>0</v>
      </c>
      <c r="AI1569" s="1">
        <v>0</v>
      </c>
      <c r="AJ1569" s="1">
        <v>0</v>
      </c>
      <c r="AK1569" s="1">
        <v>31</v>
      </c>
      <c r="AL1569" s="1">
        <v>4</v>
      </c>
      <c r="AM1569" s="1">
        <v>1</v>
      </c>
    </row>
    <row r="1570" spans="1:39" x14ac:dyDescent="0.25">
      <c r="A1570" s="4" t="s">
        <v>1292</v>
      </c>
      <c r="B1570" s="1">
        <v>0</v>
      </c>
      <c r="C1570" s="1">
        <v>1</v>
      </c>
      <c r="D1570" s="1">
        <v>74</v>
      </c>
      <c r="E1570" s="1">
        <v>202</v>
      </c>
      <c r="F1570" s="1">
        <v>5</v>
      </c>
      <c r="G1570" s="1">
        <v>74</v>
      </c>
      <c r="H1570" s="1">
        <v>11</v>
      </c>
      <c r="I1570" s="1">
        <v>5</v>
      </c>
      <c r="J1570" s="1">
        <v>14</v>
      </c>
      <c r="K1570" s="1">
        <v>3</v>
      </c>
      <c r="L1570" s="1">
        <v>6</v>
      </c>
      <c r="M1570" s="1">
        <v>1</v>
      </c>
      <c r="N1570" s="1">
        <v>5</v>
      </c>
      <c r="O1570" s="1">
        <v>7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3</v>
      </c>
      <c r="W1570" s="1">
        <v>11</v>
      </c>
      <c r="X1570" s="1">
        <v>0</v>
      </c>
      <c r="Y1570" s="3">
        <v>55</v>
      </c>
      <c r="Z1570" s="1">
        <v>2466</v>
      </c>
      <c r="AA1570" s="1">
        <v>0</v>
      </c>
      <c r="AB1570" s="1">
        <v>0</v>
      </c>
      <c r="AC1570" s="1">
        <v>0</v>
      </c>
      <c r="AD1570" s="1">
        <v>1</v>
      </c>
      <c r="AE1570" s="1">
        <v>0</v>
      </c>
      <c r="AF1570" s="1">
        <v>0</v>
      </c>
      <c r="AG1570" s="1">
        <v>0</v>
      </c>
      <c r="AH1570" s="1">
        <v>0</v>
      </c>
      <c r="AI1570" s="1">
        <v>1</v>
      </c>
      <c r="AJ1570" s="1">
        <v>0</v>
      </c>
      <c r="AK1570" s="1">
        <v>297</v>
      </c>
      <c r="AL1570" s="1">
        <v>283</v>
      </c>
      <c r="AM1570" s="1">
        <v>0</v>
      </c>
    </row>
    <row r="1571" spans="1:39" x14ac:dyDescent="0.25">
      <c r="A1571" s="4" t="s">
        <v>1520</v>
      </c>
      <c r="B1571" s="1">
        <v>0</v>
      </c>
      <c r="C1571" s="1">
        <v>1</v>
      </c>
      <c r="D1571" s="1">
        <v>54</v>
      </c>
      <c r="E1571" s="1">
        <v>85</v>
      </c>
      <c r="F1571" s="1">
        <v>0</v>
      </c>
      <c r="G1571" s="1">
        <v>3</v>
      </c>
      <c r="H1571" s="1">
        <v>0</v>
      </c>
      <c r="I1571" s="1">
        <v>0</v>
      </c>
      <c r="J1571" s="1">
        <v>7</v>
      </c>
      <c r="K1571" s="1">
        <v>1</v>
      </c>
      <c r="L1571" s="1">
        <v>2</v>
      </c>
      <c r="M1571" s="1">
        <v>0</v>
      </c>
      <c r="N1571" s="1">
        <v>4</v>
      </c>
      <c r="O1571" s="1">
        <v>3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3</v>
      </c>
      <c r="W1571" s="1">
        <v>11</v>
      </c>
      <c r="X1571" s="1">
        <v>0</v>
      </c>
      <c r="Y1571" s="3">
        <v>53</v>
      </c>
      <c r="Z1571" s="1">
        <v>2244</v>
      </c>
      <c r="AA1571" s="1">
        <v>0</v>
      </c>
      <c r="AB1571" s="1">
        <v>0</v>
      </c>
      <c r="AC1571" s="1">
        <v>1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1</v>
      </c>
      <c r="AK1571" s="1">
        <v>88</v>
      </c>
      <c r="AL1571" s="1">
        <v>81</v>
      </c>
      <c r="AM1571" s="1">
        <v>0</v>
      </c>
    </row>
    <row r="1572" spans="1:39" x14ac:dyDescent="0.25">
      <c r="A1572" s="4" t="s">
        <v>1521</v>
      </c>
      <c r="B1572" s="1">
        <v>0</v>
      </c>
      <c r="C1572" s="1">
        <v>1</v>
      </c>
      <c r="D1572" s="1">
        <v>3</v>
      </c>
      <c r="E1572" s="1">
        <v>322</v>
      </c>
      <c r="F1572" s="1">
        <v>3</v>
      </c>
      <c r="G1572" s="1">
        <v>50</v>
      </c>
      <c r="H1572" s="1">
        <v>4</v>
      </c>
      <c r="I1572" s="1">
        <v>3</v>
      </c>
      <c r="J1572" s="1">
        <v>42</v>
      </c>
      <c r="K1572" s="1">
        <v>5</v>
      </c>
      <c r="L1572" s="1">
        <v>7</v>
      </c>
      <c r="M1572" s="1">
        <v>1</v>
      </c>
      <c r="N1572" s="1">
        <v>6</v>
      </c>
      <c r="O1572" s="1">
        <v>8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3</v>
      </c>
      <c r="W1572" s="1">
        <v>11</v>
      </c>
      <c r="X1572" s="1">
        <v>1</v>
      </c>
      <c r="Y1572" s="3">
        <v>47</v>
      </c>
      <c r="Z1572" s="1">
        <v>2778</v>
      </c>
      <c r="AA1572" s="1">
        <v>0</v>
      </c>
      <c r="AB1572" s="1">
        <v>0</v>
      </c>
      <c r="AC1572" s="1">
        <v>1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1</v>
      </c>
      <c r="AK1572" s="1">
        <v>382</v>
      </c>
      <c r="AL1572" s="1">
        <v>340</v>
      </c>
      <c r="AM1572" s="1">
        <v>0</v>
      </c>
    </row>
    <row r="1573" spans="1:39" x14ac:dyDescent="0.25">
      <c r="A1573" s="4" t="s">
        <v>817</v>
      </c>
      <c r="B1573" s="1">
        <v>1</v>
      </c>
      <c r="C1573" s="1">
        <v>1</v>
      </c>
      <c r="D1573" s="1">
        <v>96</v>
      </c>
      <c r="E1573" s="1">
        <v>18</v>
      </c>
      <c r="F1573" s="1">
        <v>2</v>
      </c>
      <c r="G1573" s="1">
        <v>19</v>
      </c>
      <c r="H1573" s="1">
        <v>0</v>
      </c>
      <c r="I1573" s="1">
        <v>2</v>
      </c>
      <c r="J1573" s="1">
        <v>6</v>
      </c>
      <c r="K1573" s="1">
        <v>5</v>
      </c>
      <c r="L1573" s="1">
        <v>3</v>
      </c>
      <c r="M1573" s="1">
        <v>0</v>
      </c>
      <c r="N1573" s="1">
        <v>4</v>
      </c>
      <c r="O1573" s="1">
        <v>7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3</v>
      </c>
      <c r="W1573" s="1">
        <v>11</v>
      </c>
      <c r="X1573" s="1">
        <v>0</v>
      </c>
      <c r="Y1573" s="3">
        <v>60</v>
      </c>
      <c r="Z1573" s="1">
        <v>2293</v>
      </c>
      <c r="AA1573" s="1">
        <v>0</v>
      </c>
      <c r="AB1573" s="1">
        <v>0</v>
      </c>
      <c r="AC1573" s="1">
        <v>0</v>
      </c>
      <c r="AD1573" s="1">
        <v>1</v>
      </c>
      <c r="AE1573" s="1">
        <v>0</v>
      </c>
      <c r="AF1573" s="1">
        <v>0</v>
      </c>
      <c r="AG1573" s="1">
        <v>0</v>
      </c>
      <c r="AH1573" s="1">
        <v>0</v>
      </c>
      <c r="AI1573" s="1">
        <v>1</v>
      </c>
      <c r="AJ1573" s="1">
        <v>0</v>
      </c>
      <c r="AK1573" s="1">
        <v>41</v>
      </c>
      <c r="AL1573" s="1">
        <v>35</v>
      </c>
      <c r="AM1573" s="1">
        <v>0</v>
      </c>
    </row>
    <row r="1574" spans="1:39" x14ac:dyDescent="0.25">
      <c r="A1574" s="4" t="s">
        <v>1522</v>
      </c>
      <c r="B1574" s="1">
        <v>1</v>
      </c>
      <c r="C1574" s="1">
        <v>0</v>
      </c>
      <c r="D1574" s="1">
        <v>68</v>
      </c>
      <c r="E1574" s="1">
        <v>141</v>
      </c>
      <c r="F1574" s="1">
        <v>8</v>
      </c>
      <c r="G1574" s="1">
        <v>129</v>
      </c>
      <c r="H1574" s="1">
        <v>3</v>
      </c>
      <c r="I1574" s="1">
        <v>11</v>
      </c>
      <c r="J1574" s="1">
        <v>47</v>
      </c>
      <c r="K1574" s="1">
        <v>3</v>
      </c>
      <c r="L1574" s="1">
        <v>7</v>
      </c>
      <c r="M1574" s="1">
        <v>1</v>
      </c>
      <c r="N1574" s="1">
        <v>4</v>
      </c>
      <c r="O1574" s="1">
        <v>9</v>
      </c>
      <c r="P1574" s="1">
        <v>1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3</v>
      </c>
      <c r="W1574" s="1">
        <v>11</v>
      </c>
      <c r="X1574" s="1">
        <v>0</v>
      </c>
      <c r="Y1574" s="3">
        <v>36</v>
      </c>
      <c r="Z1574" s="1">
        <v>2416</v>
      </c>
      <c r="AA1574" s="1">
        <v>0</v>
      </c>
      <c r="AB1574" s="1">
        <v>0</v>
      </c>
      <c r="AC1574" s="1">
        <v>1</v>
      </c>
      <c r="AD1574" s="1">
        <v>0</v>
      </c>
      <c r="AE1574" s="1">
        <v>0</v>
      </c>
      <c r="AF1574" s="1">
        <v>0</v>
      </c>
      <c r="AG1574" s="1">
        <v>0</v>
      </c>
      <c r="AH1574" s="1">
        <v>1</v>
      </c>
      <c r="AI1574" s="1">
        <v>0</v>
      </c>
      <c r="AJ1574" s="1">
        <v>0</v>
      </c>
      <c r="AK1574" s="1">
        <v>292</v>
      </c>
      <c r="AL1574" s="1">
        <v>245</v>
      </c>
      <c r="AM1574" s="1">
        <v>1</v>
      </c>
    </row>
    <row r="1575" spans="1:39" x14ac:dyDescent="0.25">
      <c r="A1575" s="4" t="s">
        <v>1523</v>
      </c>
      <c r="B1575" s="1">
        <v>1</v>
      </c>
      <c r="C1575" s="1">
        <v>0</v>
      </c>
      <c r="D1575" s="1">
        <v>2</v>
      </c>
      <c r="E1575" s="1">
        <v>739</v>
      </c>
      <c r="F1575" s="1">
        <v>107</v>
      </c>
      <c r="G1575" s="1">
        <v>309</v>
      </c>
      <c r="H1575" s="1">
        <v>140</v>
      </c>
      <c r="I1575" s="1">
        <v>80</v>
      </c>
      <c r="J1575" s="1">
        <v>35</v>
      </c>
      <c r="K1575" s="1">
        <v>1</v>
      </c>
      <c r="L1575" s="1">
        <v>2</v>
      </c>
      <c r="M1575" s="1">
        <v>5</v>
      </c>
      <c r="N1575" s="1">
        <v>13</v>
      </c>
      <c r="O1575" s="1">
        <v>6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3</v>
      </c>
      <c r="W1575" s="1">
        <v>11</v>
      </c>
      <c r="X1575" s="1">
        <v>0</v>
      </c>
      <c r="Y1575" s="3">
        <v>49</v>
      </c>
      <c r="Z1575" s="1">
        <v>2798</v>
      </c>
      <c r="AA1575" s="1">
        <v>0</v>
      </c>
      <c r="AB1575" s="1">
        <v>1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1</v>
      </c>
      <c r="AI1575" s="1">
        <v>0</v>
      </c>
      <c r="AJ1575" s="1">
        <v>0</v>
      </c>
      <c r="AK1575" s="1">
        <v>1375</v>
      </c>
      <c r="AL1575" s="1">
        <v>1340</v>
      </c>
      <c r="AM1575" s="1">
        <v>0</v>
      </c>
    </row>
    <row r="1576" spans="1:39" x14ac:dyDescent="0.25">
      <c r="A1576" s="4" t="s">
        <v>1524</v>
      </c>
      <c r="B1576" s="1">
        <v>1</v>
      </c>
      <c r="C1576" s="1">
        <v>0</v>
      </c>
      <c r="D1576" s="1">
        <v>40</v>
      </c>
      <c r="E1576" s="1">
        <v>18</v>
      </c>
      <c r="F1576" s="1">
        <v>0</v>
      </c>
      <c r="G1576" s="1">
        <v>6</v>
      </c>
      <c r="H1576" s="1">
        <v>3</v>
      </c>
      <c r="I1576" s="1">
        <v>3</v>
      </c>
      <c r="J1576" s="1">
        <v>5</v>
      </c>
      <c r="K1576" s="1">
        <v>1</v>
      </c>
      <c r="L1576" s="1">
        <v>1</v>
      </c>
      <c r="M1576" s="1">
        <v>1</v>
      </c>
      <c r="N1576" s="1">
        <v>3</v>
      </c>
      <c r="O1576" s="1">
        <v>2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3</v>
      </c>
      <c r="W1576" s="1">
        <v>11</v>
      </c>
      <c r="X1576" s="1">
        <v>0</v>
      </c>
      <c r="Y1576" s="3">
        <v>45</v>
      </c>
      <c r="Z1576" s="1">
        <v>2224</v>
      </c>
      <c r="AA1576" s="1">
        <v>0</v>
      </c>
      <c r="AB1576" s="1">
        <v>1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1</v>
      </c>
      <c r="AK1576" s="1">
        <v>30</v>
      </c>
      <c r="AL1576" s="1">
        <v>25</v>
      </c>
      <c r="AM1576" s="1">
        <v>0</v>
      </c>
    </row>
    <row r="1577" spans="1:39" x14ac:dyDescent="0.25">
      <c r="A1577" s="4" t="s">
        <v>1525</v>
      </c>
      <c r="B1577" s="1">
        <v>0</v>
      </c>
      <c r="C1577" s="1">
        <v>1</v>
      </c>
      <c r="D1577" s="1">
        <v>64</v>
      </c>
      <c r="E1577" s="1">
        <v>378</v>
      </c>
      <c r="F1577" s="1">
        <v>0</v>
      </c>
      <c r="G1577" s="1">
        <v>88</v>
      </c>
      <c r="H1577" s="1">
        <v>19</v>
      </c>
      <c r="I1577" s="1">
        <v>4</v>
      </c>
      <c r="J1577" s="1">
        <v>73</v>
      </c>
      <c r="K1577" s="1">
        <v>4</v>
      </c>
      <c r="L1577" s="1">
        <v>8</v>
      </c>
      <c r="M1577" s="1">
        <v>5</v>
      </c>
      <c r="N1577" s="1">
        <v>3</v>
      </c>
      <c r="O1577" s="1">
        <v>7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3</v>
      </c>
      <c r="W1577" s="1">
        <v>11</v>
      </c>
      <c r="X1577" s="1">
        <v>0</v>
      </c>
      <c r="Y1577" s="3">
        <v>55</v>
      </c>
      <c r="Z1577" s="1">
        <v>2526</v>
      </c>
      <c r="AA1577" s="1">
        <v>0</v>
      </c>
      <c r="AB1577" s="1">
        <v>1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1</v>
      </c>
      <c r="AJ1577" s="1">
        <v>0</v>
      </c>
      <c r="AK1577" s="1">
        <v>489</v>
      </c>
      <c r="AL1577" s="1">
        <v>416</v>
      </c>
      <c r="AM1577" s="1">
        <v>0</v>
      </c>
    </row>
    <row r="1578" spans="1:39" x14ac:dyDescent="0.25">
      <c r="A1578" s="4" t="s">
        <v>1526</v>
      </c>
      <c r="B1578" s="1">
        <v>0</v>
      </c>
      <c r="C1578" s="1">
        <v>0</v>
      </c>
      <c r="D1578" s="1">
        <v>26</v>
      </c>
      <c r="E1578" s="1">
        <v>1083</v>
      </c>
      <c r="F1578" s="1">
        <v>108</v>
      </c>
      <c r="G1578" s="1">
        <v>649</v>
      </c>
      <c r="H1578" s="1">
        <v>253</v>
      </c>
      <c r="I1578" s="1">
        <v>151</v>
      </c>
      <c r="J1578" s="1">
        <v>108</v>
      </c>
      <c r="K1578" s="1">
        <v>1</v>
      </c>
      <c r="L1578" s="1">
        <v>4</v>
      </c>
      <c r="M1578" s="1">
        <v>7</v>
      </c>
      <c r="N1578" s="1">
        <v>12</v>
      </c>
      <c r="O1578" s="1">
        <v>2</v>
      </c>
      <c r="P1578" s="1">
        <v>0</v>
      </c>
      <c r="Q1578" s="1">
        <v>0</v>
      </c>
      <c r="R1578" s="1">
        <v>0</v>
      </c>
      <c r="S1578" s="1">
        <v>1</v>
      </c>
      <c r="T1578" s="1">
        <v>0</v>
      </c>
      <c r="U1578" s="1">
        <v>0</v>
      </c>
      <c r="V1578" s="1">
        <v>3</v>
      </c>
      <c r="W1578" s="1">
        <v>11</v>
      </c>
      <c r="X1578" s="1">
        <v>0</v>
      </c>
      <c r="Y1578" s="3">
        <v>64</v>
      </c>
      <c r="Z1578" s="1">
        <v>2800</v>
      </c>
      <c r="AA1578" s="1">
        <v>0</v>
      </c>
      <c r="AB1578" s="1">
        <v>1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1</v>
      </c>
      <c r="AJ1578" s="1">
        <v>0</v>
      </c>
      <c r="AK1578" s="1">
        <v>2244</v>
      </c>
      <c r="AL1578" s="1">
        <v>2136</v>
      </c>
      <c r="AM1578" s="1">
        <v>1</v>
      </c>
    </row>
    <row r="1579" spans="1:39" x14ac:dyDescent="0.25">
      <c r="A1579" s="4" t="s">
        <v>1527</v>
      </c>
      <c r="B1579" s="1">
        <v>0</v>
      </c>
      <c r="C1579" s="1">
        <v>0</v>
      </c>
      <c r="D1579" s="1">
        <v>69</v>
      </c>
      <c r="E1579" s="1">
        <v>1016</v>
      </c>
      <c r="F1579" s="1">
        <v>12</v>
      </c>
      <c r="G1579" s="1">
        <v>215</v>
      </c>
      <c r="H1579" s="1">
        <v>16</v>
      </c>
      <c r="I1579" s="1">
        <v>12</v>
      </c>
      <c r="J1579" s="1">
        <v>63</v>
      </c>
      <c r="K1579" s="1">
        <v>1</v>
      </c>
      <c r="L1579" s="1">
        <v>4</v>
      </c>
      <c r="M1579" s="1">
        <v>5</v>
      </c>
      <c r="N1579" s="1">
        <v>10</v>
      </c>
      <c r="O1579" s="1">
        <v>3</v>
      </c>
      <c r="P1579" s="1">
        <v>0</v>
      </c>
      <c r="Q1579" s="1">
        <v>1</v>
      </c>
      <c r="R1579" s="1">
        <v>0</v>
      </c>
      <c r="S1579" s="1">
        <v>0</v>
      </c>
      <c r="T1579" s="1">
        <v>0</v>
      </c>
      <c r="U1579" s="1">
        <v>0</v>
      </c>
      <c r="V1579" s="1">
        <v>3</v>
      </c>
      <c r="W1579" s="1">
        <v>11</v>
      </c>
      <c r="X1579" s="1">
        <v>0</v>
      </c>
      <c r="Y1579" s="3">
        <v>65</v>
      </c>
      <c r="Z1579" s="1">
        <v>2552</v>
      </c>
      <c r="AA1579" s="1">
        <v>1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1</v>
      </c>
      <c r="AJ1579" s="1">
        <v>0</v>
      </c>
      <c r="AK1579" s="1">
        <v>1271</v>
      </c>
      <c r="AL1579" s="1">
        <v>1208</v>
      </c>
      <c r="AM1579" s="1">
        <v>1</v>
      </c>
    </row>
    <row r="1580" spans="1:39" x14ac:dyDescent="0.25">
      <c r="A1580" s="4" t="s">
        <v>1528</v>
      </c>
      <c r="B1580" s="1">
        <v>1</v>
      </c>
      <c r="C1580" s="1">
        <v>1</v>
      </c>
      <c r="D1580" s="1">
        <v>57</v>
      </c>
      <c r="E1580" s="1">
        <v>23</v>
      </c>
      <c r="F1580" s="1">
        <v>1</v>
      </c>
      <c r="G1580" s="1">
        <v>6</v>
      </c>
      <c r="H1580" s="1">
        <v>0</v>
      </c>
      <c r="I1580" s="1">
        <v>0</v>
      </c>
      <c r="J1580" s="1">
        <v>2</v>
      </c>
      <c r="K1580" s="1">
        <v>2</v>
      </c>
      <c r="L1580" s="1">
        <v>1</v>
      </c>
      <c r="M1580" s="1">
        <v>0</v>
      </c>
      <c r="N1580" s="1">
        <v>3</v>
      </c>
      <c r="O1580" s="1">
        <v>4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3</v>
      </c>
      <c r="W1580" s="1">
        <v>11</v>
      </c>
      <c r="X1580" s="1">
        <v>0</v>
      </c>
      <c r="Y1580" s="3">
        <v>60</v>
      </c>
      <c r="Z1580" s="1">
        <v>2462</v>
      </c>
      <c r="AA1580" s="1">
        <v>0</v>
      </c>
      <c r="AB1580" s="1">
        <v>0</v>
      </c>
      <c r="AC1580" s="1">
        <v>0</v>
      </c>
      <c r="AD1580" s="1">
        <v>1</v>
      </c>
      <c r="AE1580" s="1">
        <v>0</v>
      </c>
      <c r="AF1580" s="1">
        <v>0</v>
      </c>
      <c r="AG1580" s="1">
        <v>0</v>
      </c>
      <c r="AH1580" s="1">
        <v>1</v>
      </c>
      <c r="AI1580" s="1">
        <v>0</v>
      </c>
      <c r="AJ1580" s="1">
        <v>0</v>
      </c>
      <c r="AK1580" s="1">
        <v>30</v>
      </c>
      <c r="AL1580" s="1">
        <v>28</v>
      </c>
      <c r="AM1580" s="1">
        <v>0</v>
      </c>
    </row>
    <row r="1581" spans="1:39" x14ac:dyDescent="0.25">
      <c r="A1581" s="4" t="s">
        <v>1529</v>
      </c>
      <c r="B1581" s="1">
        <v>1</v>
      </c>
      <c r="C1581" s="1">
        <v>1</v>
      </c>
      <c r="D1581" s="1">
        <v>78</v>
      </c>
      <c r="E1581" s="1">
        <v>12</v>
      </c>
      <c r="F1581" s="1">
        <v>1</v>
      </c>
      <c r="G1581" s="1">
        <v>21</v>
      </c>
      <c r="H1581" s="1">
        <v>2</v>
      </c>
      <c r="I1581" s="1">
        <v>2</v>
      </c>
      <c r="J1581" s="1">
        <v>3</v>
      </c>
      <c r="K1581" s="1">
        <v>2</v>
      </c>
      <c r="L1581" s="1">
        <v>2</v>
      </c>
      <c r="M1581" s="1">
        <v>0</v>
      </c>
      <c r="N1581" s="1">
        <v>3</v>
      </c>
      <c r="O1581" s="1">
        <v>7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3</v>
      </c>
      <c r="W1581" s="1">
        <v>11</v>
      </c>
      <c r="X1581" s="1">
        <v>0</v>
      </c>
      <c r="Y1581" s="3">
        <v>59</v>
      </c>
      <c r="Z1581" s="1">
        <v>2278</v>
      </c>
      <c r="AA1581" s="1">
        <v>0</v>
      </c>
      <c r="AB1581" s="1">
        <v>1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1</v>
      </c>
      <c r="AI1581" s="1">
        <v>0</v>
      </c>
      <c r="AJ1581" s="1">
        <v>0</v>
      </c>
      <c r="AK1581" s="1">
        <v>38</v>
      </c>
      <c r="AL1581" s="1">
        <v>35</v>
      </c>
      <c r="AM1581" s="1">
        <v>0</v>
      </c>
    </row>
    <row r="1582" spans="1:39" x14ac:dyDescent="0.25">
      <c r="A1582" s="4" t="s">
        <v>1530</v>
      </c>
      <c r="B1582" s="1">
        <v>1</v>
      </c>
      <c r="C1582" s="1">
        <v>1</v>
      </c>
      <c r="D1582" s="1">
        <v>71</v>
      </c>
      <c r="E1582" s="1">
        <v>35</v>
      </c>
      <c r="F1582" s="1">
        <v>0</v>
      </c>
      <c r="G1582" s="1">
        <v>4</v>
      </c>
      <c r="H1582" s="1">
        <v>0</v>
      </c>
      <c r="I1582" s="1">
        <v>0</v>
      </c>
      <c r="J1582" s="1">
        <v>0</v>
      </c>
      <c r="K1582" s="1">
        <v>1</v>
      </c>
      <c r="L1582" s="1">
        <v>2</v>
      </c>
      <c r="M1582" s="1">
        <v>0</v>
      </c>
      <c r="N1582" s="1">
        <v>2</v>
      </c>
      <c r="O1582" s="1">
        <v>8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3</v>
      </c>
      <c r="W1582" s="1">
        <v>11</v>
      </c>
      <c r="X1582" s="1">
        <v>0</v>
      </c>
      <c r="Y1582" s="3">
        <v>57</v>
      </c>
      <c r="Z1582" s="1">
        <v>2496</v>
      </c>
      <c r="AA1582" s="1">
        <v>0</v>
      </c>
      <c r="AB1582" s="1">
        <v>1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1</v>
      </c>
      <c r="AK1582" s="1">
        <v>39</v>
      </c>
      <c r="AL1582" s="1">
        <v>39</v>
      </c>
      <c r="AM1582" s="1">
        <v>0</v>
      </c>
    </row>
    <row r="1583" spans="1:39" x14ac:dyDescent="0.25">
      <c r="A1583" s="4" t="s">
        <v>1531</v>
      </c>
      <c r="B1583" s="1">
        <v>0</v>
      </c>
      <c r="C1583" s="1">
        <v>1</v>
      </c>
      <c r="D1583" s="1">
        <v>59</v>
      </c>
      <c r="E1583" s="1">
        <v>548</v>
      </c>
      <c r="F1583" s="1">
        <v>31</v>
      </c>
      <c r="G1583" s="1">
        <v>422</v>
      </c>
      <c r="H1583" s="1">
        <v>0</v>
      </c>
      <c r="I1583" s="1">
        <v>112</v>
      </c>
      <c r="J1583" s="1">
        <v>28</v>
      </c>
      <c r="K1583" s="1">
        <v>4</v>
      </c>
      <c r="L1583" s="1">
        <v>5</v>
      </c>
      <c r="M1583" s="1">
        <v>5</v>
      </c>
      <c r="N1583" s="1">
        <v>11</v>
      </c>
      <c r="O1583" s="1">
        <v>3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3</v>
      </c>
      <c r="W1583" s="1">
        <v>11</v>
      </c>
      <c r="X1583" s="1">
        <v>0</v>
      </c>
      <c r="Y1583" s="3">
        <v>43</v>
      </c>
      <c r="Z1583" s="1">
        <v>2688</v>
      </c>
      <c r="AA1583" s="1">
        <v>0</v>
      </c>
      <c r="AB1583" s="1">
        <v>1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1</v>
      </c>
      <c r="AI1583" s="1">
        <v>0</v>
      </c>
      <c r="AJ1583" s="1">
        <v>0</v>
      </c>
      <c r="AK1583" s="1">
        <v>1113</v>
      </c>
      <c r="AL1583" s="1">
        <v>1085</v>
      </c>
      <c r="AM1583" s="1">
        <v>0</v>
      </c>
    </row>
    <row r="1584" spans="1:39" x14ac:dyDescent="0.25">
      <c r="A1584" s="4" t="s">
        <v>1532</v>
      </c>
      <c r="B1584" s="1">
        <v>1</v>
      </c>
      <c r="C1584" s="1">
        <v>0</v>
      </c>
      <c r="D1584" s="1">
        <v>28</v>
      </c>
      <c r="E1584" s="1">
        <v>342</v>
      </c>
      <c r="F1584" s="1">
        <v>32</v>
      </c>
      <c r="G1584" s="1">
        <v>230</v>
      </c>
      <c r="H1584" s="1">
        <v>34</v>
      </c>
      <c r="I1584" s="1">
        <v>32</v>
      </c>
      <c r="J1584" s="1">
        <v>40</v>
      </c>
      <c r="K1584" s="1">
        <v>5</v>
      </c>
      <c r="L1584" s="1">
        <v>10</v>
      </c>
      <c r="M1584" s="1">
        <v>5</v>
      </c>
      <c r="N1584" s="1">
        <v>4</v>
      </c>
      <c r="O1584" s="1">
        <v>9</v>
      </c>
      <c r="P1584" s="1">
        <v>1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3</v>
      </c>
      <c r="W1584" s="1">
        <v>11</v>
      </c>
      <c r="X1584" s="1">
        <v>0</v>
      </c>
      <c r="Y1584" s="3">
        <v>30</v>
      </c>
      <c r="Z1584" s="1">
        <v>2615</v>
      </c>
      <c r="AA1584" s="1">
        <v>0</v>
      </c>
      <c r="AB1584" s="1">
        <v>0</v>
      </c>
      <c r="AC1584" s="1">
        <v>1</v>
      </c>
      <c r="AD1584" s="1">
        <v>0</v>
      </c>
      <c r="AE1584" s="1">
        <v>0</v>
      </c>
      <c r="AF1584" s="1">
        <v>1</v>
      </c>
      <c r="AG1584" s="1">
        <v>0</v>
      </c>
      <c r="AH1584" s="1">
        <v>0</v>
      </c>
      <c r="AI1584" s="1">
        <v>0</v>
      </c>
      <c r="AJ1584" s="1">
        <v>0</v>
      </c>
      <c r="AK1584" s="1">
        <v>670</v>
      </c>
      <c r="AL1584" s="1">
        <v>630</v>
      </c>
      <c r="AM1584" s="1">
        <v>1</v>
      </c>
    </row>
    <row r="1585" spans="1:39" x14ac:dyDescent="0.25">
      <c r="A1585" s="4" t="s">
        <v>1533</v>
      </c>
      <c r="B1585" s="1">
        <v>0</v>
      </c>
      <c r="C1585" s="1">
        <v>1</v>
      </c>
      <c r="D1585" s="1">
        <v>61</v>
      </c>
      <c r="E1585" s="1">
        <v>365</v>
      </c>
      <c r="F1585" s="1">
        <v>3</v>
      </c>
      <c r="G1585" s="1">
        <v>15</v>
      </c>
      <c r="H1585" s="1">
        <v>4</v>
      </c>
      <c r="I1585" s="1">
        <v>3</v>
      </c>
      <c r="J1585" s="1">
        <v>11</v>
      </c>
      <c r="K1585" s="1">
        <v>5</v>
      </c>
      <c r="L1585" s="1">
        <v>7</v>
      </c>
      <c r="M1585" s="1">
        <v>2</v>
      </c>
      <c r="N1585" s="1">
        <v>5</v>
      </c>
      <c r="O1585" s="1">
        <v>6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3</v>
      </c>
      <c r="W1585" s="1">
        <v>11</v>
      </c>
      <c r="X1585" s="1">
        <v>0</v>
      </c>
      <c r="Y1585" s="3">
        <v>47</v>
      </c>
      <c r="Z1585" s="1">
        <v>2271</v>
      </c>
      <c r="AA1585" s="1">
        <v>0</v>
      </c>
      <c r="AB1585" s="1">
        <v>1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1</v>
      </c>
      <c r="AJ1585" s="1">
        <v>0</v>
      </c>
      <c r="AK1585" s="1">
        <v>390</v>
      </c>
      <c r="AL1585" s="1">
        <v>379</v>
      </c>
      <c r="AM1585" s="1">
        <v>0</v>
      </c>
    </row>
    <row r="1586" spans="1:39" x14ac:dyDescent="0.25">
      <c r="A1586" s="4" t="s">
        <v>1075</v>
      </c>
      <c r="B1586" s="1">
        <v>0</v>
      </c>
      <c r="C1586" s="1">
        <v>1</v>
      </c>
      <c r="D1586" s="1">
        <v>22</v>
      </c>
      <c r="E1586" s="1">
        <v>397</v>
      </c>
      <c r="F1586" s="1">
        <v>19</v>
      </c>
      <c r="G1586" s="1">
        <v>69</v>
      </c>
      <c r="H1586" s="1">
        <v>12</v>
      </c>
      <c r="I1586" s="1">
        <v>0</v>
      </c>
      <c r="J1586" s="1">
        <v>9</v>
      </c>
      <c r="K1586" s="1">
        <v>1</v>
      </c>
      <c r="L1586" s="1">
        <v>4</v>
      </c>
      <c r="M1586" s="1">
        <v>4</v>
      </c>
      <c r="N1586" s="1">
        <v>8</v>
      </c>
      <c r="O1586" s="1">
        <v>2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3</v>
      </c>
      <c r="W1586" s="1">
        <v>11</v>
      </c>
      <c r="X1586" s="1">
        <v>0</v>
      </c>
      <c r="Y1586" s="3">
        <v>56</v>
      </c>
      <c r="Z1586" s="1">
        <v>2238</v>
      </c>
      <c r="AA1586" s="1">
        <v>0</v>
      </c>
      <c r="AB1586" s="1">
        <v>1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1</v>
      </c>
      <c r="AK1586" s="1">
        <v>497</v>
      </c>
      <c r="AL1586" s="1">
        <v>488</v>
      </c>
      <c r="AM1586" s="1">
        <v>0</v>
      </c>
    </row>
    <row r="1587" spans="1:39" x14ac:dyDescent="0.25">
      <c r="A1587" s="4" t="s">
        <v>401</v>
      </c>
      <c r="B1587" s="1">
        <v>0</v>
      </c>
      <c r="C1587" s="1">
        <v>0</v>
      </c>
      <c r="D1587" s="1">
        <v>95</v>
      </c>
      <c r="E1587" s="1">
        <v>456</v>
      </c>
      <c r="F1587" s="1">
        <v>19</v>
      </c>
      <c r="G1587" s="1">
        <v>832</v>
      </c>
      <c r="H1587" s="1">
        <v>75</v>
      </c>
      <c r="I1587" s="1">
        <v>118</v>
      </c>
      <c r="J1587" s="1">
        <v>38</v>
      </c>
      <c r="K1587" s="1">
        <v>1</v>
      </c>
      <c r="L1587" s="1">
        <v>4</v>
      </c>
      <c r="M1587" s="1">
        <v>5</v>
      </c>
      <c r="N1587" s="1">
        <v>11</v>
      </c>
      <c r="O1587" s="1">
        <v>3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3</v>
      </c>
      <c r="W1587" s="1">
        <v>11</v>
      </c>
      <c r="X1587" s="1">
        <v>0</v>
      </c>
      <c r="Y1587" s="3">
        <v>32</v>
      </c>
      <c r="Z1587" s="1">
        <v>2847</v>
      </c>
      <c r="AA1587" s="1">
        <v>0</v>
      </c>
      <c r="AB1587" s="1">
        <v>0</v>
      </c>
      <c r="AC1587" s="1">
        <v>1</v>
      </c>
      <c r="AD1587" s="1">
        <v>0</v>
      </c>
      <c r="AE1587" s="1">
        <v>0</v>
      </c>
      <c r="AF1587" s="1">
        <v>0</v>
      </c>
      <c r="AG1587" s="1">
        <v>0</v>
      </c>
      <c r="AH1587" s="1">
        <v>1</v>
      </c>
      <c r="AI1587" s="1">
        <v>0</v>
      </c>
      <c r="AJ1587" s="1">
        <v>0</v>
      </c>
      <c r="AK1587" s="1">
        <v>1500</v>
      </c>
      <c r="AL1587" s="1">
        <v>1462</v>
      </c>
      <c r="AM1587" s="1">
        <v>0</v>
      </c>
    </row>
    <row r="1588" spans="1:39" x14ac:dyDescent="0.25">
      <c r="A1588" s="4" t="s">
        <v>1534</v>
      </c>
      <c r="B1588" s="1">
        <v>0</v>
      </c>
      <c r="C1588" s="1">
        <v>0</v>
      </c>
      <c r="D1588" s="1">
        <v>38</v>
      </c>
      <c r="E1588" s="1">
        <v>5</v>
      </c>
      <c r="F1588" s="1">
        <v>6</v>
      </c>
      <c r="G1588" s="1">
        <v>15</v>
      </c>
      <c r="H1588" s="1">
        <v>11</v>
      </c>
      <c r="I1588" s="1">
        <v>7</v>
      </c>
      <c r="J1588" s="1">
        <v>13</v>
      </c>
      <c r="K1588" s="1">
        <v>1</v>
      </c>
      <c r="L1588" s="1">
        <v>2</v>
      </c>
      <c r="M1588" s="1">
        <v>0</v>
      </c>
      <c r="N1588" s="1">
        <v>3</v>
      </c>
      <c r="O1588" s="1">
        <v>9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3</v>
      </c>
      <c r="W1588" s="1">
        <v>11</v>
      </c>
      <c r="X1588" s="1">
        <v>0</v>
      </c>
      <c r="Y1588" s="3">
        <v>42</v>
      </c>
      <c r="Z1588" s="1">
        <v>2731</v>
      </c>
      <c r="AA1588" s="1">
        <v>0</v>
      </c>
      <c r="AB1588" s="1">
        <v>1</v>
      </c>
      <c r="AC1588" s="1">
        <v>0</v>
      </c>
      <c r="AD1588" s="1">
        <v>0</v>
      </c>
      <c r="AE1588" s="1">
        <v>0</v>
      </c>
      <c r="AF1588" s="1">
        <v>1</v>
      </c>
      <c r="AG1588" s="1">
        <v>0</v>
      </c>
      <c r="AH1588" s="1">
        <v>0</v>
      </c>
      <c r="AI1588" s="1">
        <v>0</v>
      </c>
      <c r="AJ1588" s="1">
        <v>0</v>
      </c>
      <c r="AK1588" s="1">
        <v>44</v>
      </c>
      <c r="AL1588" s="1">
        <v>31</v>
      </c>
      <c r="AM1588" s="1">
        <v>0</v>
      </c>
    </row>
    <row r="1589" spans="1:39" x14ac:dyDescent="0.25">
      <c r="A1589" s="4" t="s">
        <v>1535</v>
      </c>
      <c r="B1589" s="1">
        <v>0</v>
      </c>
      <c r="C1589" s="1">
        <v>0</v>
      </c>
      <c r="D1589" s="1">
        <v>19</v>
      </c>
      <c r="E1589" s="1">
        <v>836</v>
      </c>
      <c r="F1589" s="1">
        <v>185</v>
      </c>
      <c r="G1589" s="1">
        <v>575</v>
      </c>
      <c r="H1589" s="1">
        <v>24</v>
      </c>
      <c r="I1589" s="1">
        <v>25</v>
      </c>
      <c r="J1589" s="1">
        <v>77</v>
      </c>
      <c r="K1589" s="1">
        <v>1</v>
      </c>
      <c r="L1589" s="1">
        <v>6</v>
      </c>
      <c r="M1589" s="1">
        <v>3</v>
      </c>
      <c r="N1589" s="1">
        <v>9</v>
      </c>
      <c r="O1589" s="1">
        <v>4</v>
      </c>
      <c r="P1589" s="1">
        <v>1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3</v>
      </c>
      <c r="W1589" s="1">
        <v>11</v>
      </c>
      <c r="X1589" s="1">
        <v>1</v>
      </c>
      <c r="Y1589" s="3">
        <v>30</v>
      </c>
      <c r="Z1589" s="1">
        <v>2475</v>
      </c>
      <c r="AA1589" s="1">
        <v>0</v>
      </c>
      <c r="AB1589" s="1">
        <v>0</v>
      </c>
      <c r="AC1589" s="1">
        <v>1</v>
      </c>
      <c r="AD1589" s="1">
        <v>0</v>
      </c>
      <c r="AE1589" s="1">
        <v>0</v>
      </c>
      <c r="AF1589" s="1">
        <v>0</v>
      </c>
      <c r="AG1589" s="1">
        <v>0</v>
      </c>
      <c r="AH1589" s="1">
        <v>1</v>
      </c>
      <c r="AI1589" s="1">
        <v>0</v>
      </c>
      <c r="AJ1589" s="1">
        <v>0</v>
      </c>
      <c r="AK1589" s="1">
        <v>1645</v>
      </c>
      <c r="AL1589" s="1">
        <v>1568</v>
      </c>
      <c r="AM1589" s="1">
        <v>1</v>
      </c>
    </row>
    <row r="1590" spans="1:39" x14ac:dyDescent="0.25">
      <c r="A1590" s="4" t="s">
        <v>1536</v>
      </c>
      <c r="B1590" s="1">
        <v>1</v>
      </c>
      <c r="C1590" s="1">
        <v>0</v>
      </c>
      <c r="D1590" s="1">
        <v>92</v>
      </c>
      <c r="E1590" s="1">
        <v>100</v>
      </c>
      <c r="F1590" s="1">
        <v>2</v>
      </c>
      <c r="G1590" s="1">
        <v>128</v>
      </c>
      <c r="H1590" s="1">
        <v>23</v>
      </c>
      <c r="I1590" s="1">
        <v>7</v>
      </c>
      <c r="J1590" s="1">
        <v>10</v>
      </c>
      <c r="K1590" s="1">
        <v>4</v>
      </c>
      <c r="L1590" s="1">
        <v>5</v>
      </c>
      <c r="M1590" s="1">
        <v>1</v>
      </c>
      <c r="N1590" s="1">
        <v>5</v>
      </c>
      <c r="O1590" s="1">
        <v>8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3</v>
      </c>
      <c r="W1590" s="1">
        <v>11</v>
      </c>
      <c r="X1590" s="1">
        <v>0</v>
      </c>
      <c r="Y1590" s="3">
        <v>45</v>
      </c>
      <c r="Z1590" s="1">
        <v>2483</v>
      </c>
      <c r="AA1590" s="1">
        <v>0</v>
      </c>
      <c r="AB1590" s="1">
        <v>0</v>
      </c>
      <c r="AC1590" s="1">
        <v>1</v>
      </c>
      <c r="AD1590" s="1">
        <v>0</v>
      </c>
      <c r="AE1590" s="1">
        <v>0</v>
      </c>
      <c r="AF1590" s="1">
        <v>0</v>
      </c>
      <c r="AG1590" s="1">
        <v>0</v>
      </c>
      <c r="AH1590" s="1">
        <v>1</v>
      </c>
      <c r="AI1590" s="1">
        <v>0</v>
      </c>
      <c r="AJ1590" s="1">
        <v>0</v>
      </c>
      <c r="AK1590" s="1">
        <v>260</v>
      </c>
      <c r="AL1590" s="1">
        <v>250</v>
      </c>
      <c r="AM1590" s="1">
        <v>0</v>
      </c>
    </row>
    <row r="1591" spans="1:39" x14ac:dyDescent="0.25">
      <c r="A1591" s="4" t="s">
        <v>263</v>
      </c>
      <c r="B1591" s="1">
        <v>1</v>
      </c>
      <c r="C1591" s="1">
        <v>1</v>
      </c>
      <c r="D1591" s="1">
        <v>24</v>
      </c>
      <c r="E1591" s="1">
        <v>10</v>
      </c>
      <c r="F1591" s="1">
        <v>0</v>
      </c>
      <c r="G1591" s="1">
        <v>10</v>
      </c>
      <c r="H1591" s="1">
        <v>3</v>
      </c>
      <c r="I1591" s="1">
        <v>1</v>
      </c>
      <c r="J1591" s="1">
        <v>7</v>
      </c>
      <c r="K1591" s="1">
        <v>2</v>
      </c>
      <c r="L1591" s="1">
        <v>1</v>
      </c>
      <c r="M1591" s="1">
        <v>1</v>
      </c>
      <c r="N1591" s="1">
        <v>2</v>
      </c>
      <c r="O1591" s="1">
        <v>8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3</v>
      </c>
      <c r="W1591" s="1">
        <v>11</v>
      </c>
      <c r="X1591" s="1">
        <v>1</v>
      </c>
      <c r="Y1591" s="3">
        <v>43</v>
      </c>
      <c r="Z1591" s="1">
        <v>2341</v>
      </c>
      <c r="AA1591" s="1">
        <v>0</v>
      </c>
      <c r="AB1591" s="1">
        <v>1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1</v>
      </c>
      <c r="AI1591" s="1">
        <v>0</v>
      </c>
      <c r="AJ1591" s="1">
        <v>0</v>
      </c>
      <c r="AK1591" s="1">
        <v>24</v>
      </c>
      <c r="AL1591" s="1">
        <v>17</v>
      </c>
      <c r="AM1591" s="1">
        <v>0</v>
      </c>
    </row>
    <row r="1592" spans="1:39" x14ac:dyDescent="0.25">
      <c r="A1592" s="4" t="s">
        <v>1537</v>
      </c>
      <c r="B1592" s="1">
        <v>1</v>
      </c>
      <c r="C1592" s="1">
        <v>0</v>
      </c>
      <c r="D1592" s="1">
        <v>21</v>
      </c>
      <c r="E1592" s="1">
        <v>238</v>
      </c>
      <c r="F1592" s="1">
        <v>115</v>
      </c>
      <c r="G1592" s="1">
        <v>215</v>
      </c>
      <c r="H1592" s="1">
        <v>169</v>
      </c>
      <c r="I1592" s="1">
        <v>69</v>
      </c>
      <c r="J1592" s="1">
        <v>76</v>
      </c>
      <c r="K1592" s="1">
        <v>3</v>
      </c>
      <c r="L1592" s="1">
        <v>5</v>
      </c>
      <c r="M1592" s="1">
        <v>3</v>
      </c>
      <c r="N1592" s="1">
        <v>13</v>
      </c>
      <c r="O1592" s="1">
        <v>4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3</v>
      </c>
      <c r="W1592" s="1">
        <v>11</v>
      </c>
      <c r="X1592" s="1">
        <v>0</v>
      </c>
      <c r="Y1592" s="3">
        <v>36</v>
      </c>
      <c r="Z1592" s="1">
        <v>2426</v>
      </c>
      <c r="AA1592" s="1">
        <v>0</v>
      </c>
      <c r="AB1592" s="1">
        <v>1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1</v>
      </c>
      <c r="AI1592" s="1">
        <v>0</v>
      </c>
      <c r="AJ1592" s="1">
        <v>0</v>
      </c>
      <c r="AK1592" s="1">
        <v>806</v>
      </c>
      <c r="AL1592" s="1">
        <v>730</v>
      </c>
      <c r="AM1592" s="1">
        <v>0</v>
      </c>
    </row>
    <row r="1593" spans="1:39" x14ac:dyDescent="0.25">
      <c r="A1593" s="4" t="s">
        <v>1538</v>
      </c>
      <c r="B1593" s="1">
        <v>1</v>
      </c>
      <c r="C1593" s="1">
        <v>0</v>
      </c>
      <c r="D1593" s="1">
        <v>35</v>
      </c>
      <c r="E1593" s="1">
        <v>6</v>
      </c>
      <c r="F1593" s="1">
        <v>0</v>
      </c>
      <c r="G1593" s="1">
        <v>5</v>
      </c>
      <c r="H1593" s="1">
        <v>2</v>
      </c>
      <c r="I1593" s="1">
        <v>1</v>
      </c>
      <c r="J1593" s="1">
        <v>2</v>
      </c>
      <c r="K1593" s="1">
        <v>1</v>
      </c>
      <c r="L1593" s="1">
        <v>1</v>
      </c>
      <c r="M1593" s="1">
        <v>0</v>
      </c>
      <c r="N1593" s="1">
        <v>2</v>
      </c>
      <c r="O1593" s="1">
        <v>7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3</v>
      </c>
      <c r="W1593" s="1">
        <v>11</v>
      </c>
      <c r="X1593" s="1">
        <v>0</v>
      </c>
      <c r="Y1593" s="3">
        <v>37</v>
      </c>
      <c r="Z1593" s="1">
        <v>2404</v>
      </c>
      <c r="AA1593" s="1">
        <v>0</v>
      </c>
      <c r="AB1593" s="1">
        <v>0</v>
      </c>
      <c r="AC1593" s="1">
        <v>0</v>
      </c>
      <c r="AD1593" s="1">
        <v>1</v>
      </c>
      <c r="AE1593" s="1">
        <v>0</v>
      </c>
      <c r="AF1593" s="1">
        <v>0</v>
      </c>
      <c r="AG1593" s="1">
        <v>0</v>
      </c>
      <c r="AH1593" s="1">
        <v>1</v>
      </c>
      <c r="AI1593" s="1">
        <v>0</v>
      </c>
      <c r="AJ1593" s="1">
        <v>0</v>
      </c>
      <c r="AK1593" s="1">
        <v>14</v>
      </c>
      <c r="AL1593" s="1">
        <v>12</v>
      </c>
      <c r="AM1593" s="1">
        <v>0</v>
      </c>
    </row>
    <row r="1594" spans="1:39" x14ac:dyDescent="0.25">
      <c r="A1594" s="4" t="s">
        <v>926</v>
      </c>
      <c r="B1594" s="1">
        <v>1</v>
      </c>
      <c r="C1594" s="1">
        <v>0</v>
      </c>
      <c r="D1594" s="1">
        <v>9</v>
      </c>
      <c r="E1594" s="1">
        <v>158</v>
      </c>
      <c r="F1594" s="1">
        <v>11</v>
      </c>
      <c r="G1594" s="1">
        <v>99</v>
      </c>
      <c r="H1594" s="1">
        <v>15</v>
      </c>
      <c r="I1594" s="1">
        <v>11</v>
      </c>
      <c r="J1594" s="1">
        <v>17</v>
      </c>
      <c r="K1594" s="1">
        <v>2</v>
      </c>
      <c r="L1594" s="1">
        <v>3</v>
      </c>
      <c r="M1594" s="1">
        <v>2</v>
      </c>
      <c r="N1594" s="1">
        <v>7</v>
      </c>
      <c r="O1594" s="1">
        <v>3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3</v>
      </c>
      <c r="W1594" s="1">
        <v>11</v>
      </c>
      <c r="X1594" s="1">
        <v>0</v>
      </c>
      <c r="Y1594" s="3">
        <v>33</v>
      </c>
      <c r="Z1594" s="1">
        <v>2201</v>
      </c>
      <c r="AA1594" s="1">
        <v>0</v>
      </c>
      <c r="AB1594" s="1">
        <v>0</v>
      </c>
      <c r="AC1594" s="1">
        <v>1</v>
      </c>
      <c r="AD1594" s="1">
        <v>0</v>
      </c>
      <c r="AE1594" s="1">
        <v>0</v>
      </c>
      <c r="AF1594" s="1">
        <v>0</v>
      </c>
      <c r="AG1594" s="1">
        <v>0</v>
      </c>
      <c r="AH1594" s="1">
        <v>1</v>
      </c>
      <c r="AI1594" s="1">
        <v>0</v>
      </c>
      <c r="AJ1594" s="1">
        <v>0</v>
      </c>
      <c r="AK1594" s="1">
        <v>294</v>
      </c>
      <c r="AL1594" s="1">
        <v>277</v>
      </c>
      <c r="AM1594" s="1">
        <v>0</v>
      </c>
    </row>
    <row r="1595" spans="1:39" x14ac:dyDescent="0.25">
      <c r="A1595" s="4" t="s">
        <v>1327</v>
      </c>
      <c r="B1595" s="1">
        <v>0</v>
      </c>
      <c r="C1595" s="1">
        <v>1</v>
      </c>
      <c r="D1595" s="1">
        <v>23</v>
      </c>
      <c r="E1595" s="1">
        <v>86</v>
      </c>
      <c r="F1595" s="1">
        <v>12</v>
      </c>
      <c r="G1595" s="1">
        <v>75</v>
      </c>
      <c r="H1595" s="1">
        <v>33</v>
      </c>
      <c r="I1595" s="1">
        <v>15</v>
      </c>
      <c r="J1595" s="1">
        <v>6</v>
      </c>
      <c r="K1595" s="1">
        <v>1</v>
      </c>
      <c r="L1595" s="1">
        <v>4</v>
      </c>
      <c r="M1595" s="1">
        <v>1</v>
      </c>
      <c r="N1595" s="1">
        <v>5</v>
      </c>
      <c r="O1595" s="1">
        <v>4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3</v>
      </c>
      <c r="W1595" s="1">
        <v>11</v>
      </c>
      <c r="X1595" s="1">
        <v>0</v>
      </c>
      <c r="Y1595" s="3">
        <v>55</v>
      </c>
      <c r="Z1595" s="1">
        <v>2312</v>
      </c>
      <c r="AA1595" s="1">
        <v>0</v>
      </c>
      <c r="AB1595" s="1">
        <v>1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1</v>
      </c>
      <c r="AI1595" s="1">
        <v>0</v>
      </c>
      <c r="AJ1595" s="1">
        <v>0</v>
      </c>
      <c r="AK1595" s="1">
        <v>221</v>
      </c>
      <c r="AL1595" s="1">
        <v>215</v>
      </c>
      <c r="AM1595" s="1">
        <v>0</v>
      </c>
    </row>
    <row r="1596" spans="1:39" x14ac:dyDescent="0.25">
      <c r="A1596" s="4" t="s">
        <v>1539</v>
      </c>
      <c r="B1596" s="1">
        <v>0</v>
      </c>
      <c r="C1596" s="1">
        <v>1</v>
      </c>
      <c r="D1596" s="1">
        <v>92</v>
      </c>
      <c r="E1596" s="1">
        <v>856</v>
      </c>
      <c r="F1596" s="1">
        <v>0</v>
      </c>
      <c r="G1596" s="1">
        <v>76</v>
      </c>
      <c r="H1596" s="1">
        <v>12</v>
      </c>
      <c r="I1596" s="1">
        <v>9</v>
      </c>
      <c r="J1596" s="1">
        <v>199</v>
      </c>
      <c r="K1596" s="1">
        <v>7</v>
      </c>
      <c r="L1596" s="1">
        <v>9</v>
      </c>
      <c r="M1596" s="1">
        <v>6</v>
      </c>
      <c r="N1596" s="1">
        <v>9</v>
      </c>
      <c r="O1596" s="1">
        <v>8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3</v>
      </c>
      <c r="W1596" s="1">
        <v>11</v>
      </c>
      <c r="X1596" s="1">
        <v>0</v>
      </c>
      <c r="Y1596" s="3">
        <v>64</v>
      </c>
      <c r="Z1596" s="1">
        <v>2757</v>
      </c>
      <c r="AA1596" s="1">
        <v>0</v>
      </c>
      <c r="AB1596" s="1">
        <v>1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1</v>
      </c>
      <c r="AJ1596" s="1">
        <v>0</v>
      </c>
      <c r="AK1596" s="1">
        <v>953</v>
      </c>
      <c r="AL1596" s="1">
        <v>754</v>
      </c>
      <c r="AM1596" s="1">
        <v>0</v>
      </c>
    </row>
    <row r="1597" spans="1:39" x14ac:dyDescent="0.25">
      <c r="A1597" s="4" t="s">
        <v>1540</v>
      </c>
      <c r="B1597" s="1">
        <v>0</v>
      </c>
      <c r="C1597" s="1">
        <v>1</v>
      </c>
      <c r="D1597" s="1">
        <v>55</v>
      </c>
      <c r="E1597" s="1">
        <v>98</v>
      </c>
      <c r="F1597" s="1">
        <v>1</v>
      </c>
      <c r="G1597" s="1">
        <v>17</v>
      </c>
      <c r="H1597" s="1">
        <v>0</v>
      </c>
      <c r="I1597" s="1">
        <v>1</v>
      </c>
      <c r="J1597" s="1">
        <v>5</v>
      </c>
      <c r="K1597" s="1">
        <v>1</v>
      </c>
      <c r="L1597" s="1">
        <v>3</v>
      </c>
      <c r="M1597" s="1">
        <v>0</v>
      </c>
      <c r="N1597" s="1">
        <v>4</v>
      </c>
      <c r="O1597" s="1">
        <v>7</v>
      </c>
      <c r="P1597" s="1">
        <v>0</v>
      </c>
      <c r="Q1597" s="1">
        <v>1</v>
      </c>
      <c r="R1597" s="1">
        <v>0</v>
      </c>
      <c r="S1597" s="1">
        <v>0</v>
      </c>
      <c r="T1597" s="1">
        <v>0</v>
      </c>
      <c r="U1597" s="1">
        <v>0</v>
      </c>
      <c r="V1597" s="1">
        <v>3</v>
      </c>
      <c r="W1597" s="1">
        <v>11</v>
      </c>
      <c r="X1597" s="1">
        <v>0</v>
      </c>
      <c r="Y1597" s="3">
        <v>55</v>
      </c>
      <c r="Z1597" s="1">
        <v>2472</v>
      </c>
      <c r="AA1597" s="1">
        <v>0</v>
      </c>
      <c r="AB1597" s="1">
        <v>0</v>
      </c>
      <c r="AC1597" s="1">
        <v>0</v>
      </c>
      <c r="AD1597" s="1">
        <v>1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1</v>
      </c>
      <c r="AK1597" s="1">
        <v>117</v>
      </c>
      <c r="AL1597" s="1">
        <v>112</v>
      </c>
      <c r="AM1597" s="1">
        <v>1</v>
      </c>
    </row>
    <row r="1598" spans="1:39" x14ac:dyDescent="0.25">
      <c r="A1598" s="4" t="s">
        <v>1541</v>
      </c>
      <c r="B1598" s="1">
        <v>1</v>
      </c>
      <c r="C1598" s="1">
        <v>0</v>
      </c>
      <c r="D1598" s="1">
        <v>14</v>
      </c>
      <c r="E1598" s="1">
        <v>4</v>
      </c>
      <c r="F1598" s="1">
        <v>16</v>
      </c>
      <c r="G1598" s="1">
        <v>20</v>
      </c>
      <c r="H1598" s="1">
        <v>0</v>
      </c>
      <c r="I1598" s="1">
        <v>17</v>
      </c>
      <c r="J1598" s="1">
        <v>20</v>
      </c>
      <c r="K1598" s="1">
        <v>3</v>
      </c>
      <c r="L1598" s="1">
        <v>2</v>
      </c>
      <c r="M1598" s="1">
        <v>0</v>
      </c>
      <c r="N1598" s="1">
        <v>4</v>
      </c>
      <c r="O1598" s="1">
        <v>8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3</v>
      </c>
      <c r="W1598" s="1">
        <v>11</v>
      </c>
      <c r="X1598" s="1">
        <v>0</v>
      </c>
      <c r="Y1598" s="3">
        <v>49</v>
      </c>
      <c r="Z1598" s="1">
        <v>2692</v>
      </c>
      <c r="AA1598" s="1">
        <v>0</v>
      </c>
      <c r="AB1598" s="1">
        <v>1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1</v>
      </c>
      <c r="AI1598" s="1">
        <v>0</v>
      </c>
      <c r="AJ1598" s="1">
        <v>0</v>
      </c>
      <c r="AK1598" s="1">
        <v>57</v>
      </c>
      <c r="AL1598" s="1">
        <v>37</v>
      </c>
      <c r="AM1598" s="1">
        <v>0</v>
      </c>
    </row>
    <row r="1599" spans="1:39" x14ac:dyDescent="0.25">
      <c r="A1599" s="4" t="s">
        <v>512</v>
      </c>
      <c r="B1599" s="1">
        <v>0</v>
      </c>
      <c r="C1599" s="1">
        <v>0</v>
      </c>
      <c r="D1599" s="1">
        <v>78</v>
      </c>
      <c r="E1599" s="1">
        <v>398</v>
      </c>
      <c r="F1599" s="1">
        <v>96</v>
      </c>
      <c r="G1599" s="1">
        <v>447</v>
      </c>
      <c r="H1599" s="1">
        <v>220</v>
      </c>
      <c r="I1599" s="1">
        <v>96</v>
      </c>
      <c r="J1599" s="1">
        <v>32</v>
      </c>
      <c r="K1599" s="1">
        <v>1</v>
      </c>
      <c r="L1599" s="1">
        <v>5</v>
      </c>
      <c r="M1599" s="1">
        <v>7</v>
      </c>
      <c r="N1599" s="1">
        <v>6</v>
      </c>
      <c r="O1599" s="1">
        <v>3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3</v>
      </c>
      <c r="W1599" s="1">
        <v>11</v>
      </c>
      <c r="X1599" s="1">
        <v>0</v>
      </c>
      <c r="Y1599" s="3">
        <v>38</v>
      </c>
      <c r="Z1599" s="1">
        <v>2801</v>
      </c>
      <c r="AA1599" s="1">
        <v>0</v>
      </c>
      <c r="AB1599" s="1">
        <v>0</v>
      </c>
      <c r="AC1599" s="1">
        <v>0</v>
      </c>
      <c r="AD1599" s="1">
        <v>1</v>
      </c>
      <c r="AE1599" s="1">
        <v>0</v>
      </c>
      <c r="AF1599" s="1">
        <v>1</v>
      </c>
      <c r="AG1599" s="1">
        <v>0</v>
      </c>
      <c r="AH1599" s="1">
        <v>0</v>
      </c>
      <c r="AI1599" s="1">
        <v>0</v>
      </c>
      <c r="AJ1599" s="1">
        <v>0</v>
      </c>
      <c r="AK1599" s="1">
        <v>1257</v>
      </c>
      <c r="AL1599" s="1">
        <v>1225</v>
      </c>
      <c r="AM1599" s="1">
        <v>0</v>
      </c>
    </row>
    <row r="1600" spans="1:39" x14ac:dyDescent="0.25">
      <c r="A1600" s="4" t="s">
        <v>1542</v>
      </c>
      <c r="B1600" s="1">
        <v>1</v>
      </c>
      <c r="C1600" s="1">
        <v>1</v>
      </c>
      <c r="D1600" s="1">
        <v>64</v>
      </c>
      <c r="E1600" s="1">
        <v>313</v>
      </c>
      <c r="F1600" s="1">
        <v>8</v>
      </c>
      <c r="G1600" s="1">
        <v>104</v>
      </c>
      <c r="H1600" s="1">
        <v>6</v>
      </c>
      <c r="I1600" s="1">
        <v>4</v>
      </c>
      <c r="J1600" s="1">
        <v>126</v>
      </c>
      <c r="K1600" s="1">
        <v>9</v>
      </c>
      <c r="L1600" s="1">
        <v>8</v>
      </c>
      <c r="M1600" s="1">
        <v>1</v>
      </c>
      <c r="N1600" s="1">
        <v>6</v>
      </c>
      <c r="O1600" s="1">
        <v>9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3</v>
      </c>
      <c r="W1600" s="1">
        <v>11</v>
      </c>
      <c r="X1600" s="1">
        <v>0</v>
      </c>
      <c r="Y1600" s="3">
        <v>61</v>
      </c>
      <c r="Z1600" s="1">
        <v>2688</v>
      </c>
      <c r="AA1600" s="1">
        <v>0</v>
      </c>
      <c r="AB1600" s="1">
        <v>0</v>
      </c>
      <c r="AC1600" s="1">
        <v>1</v>
      </c>
      <c r="AD1600" s="1">
        <v>0</v>
      </c>
      <c r="AE1600" s="1">
        <v>0</v>
      </c>
      <c r="AF1600" s="1">
        <v>0</v>
      </c>
      <c r="AG1600" s="1">
        <v>0</v>
      </c>
      <c r="AH1600" s="1">
        <v>1</v>
      </c>
      <c r="AI1600" s="1">
        <v>0</v>
      </c>
      <c r="AJ1600" s="1">
        <v>0</v>
      </c>
      <c r="AK1600" s="1">
        <v>435</v>
      </c>
      <c r="AL1600" s="1">
        <v>309</v>
      </c>
      <c r="AM1600" s="1">
        <v>0</v>
      </c>
    </row>
    <row r="1601" spans="1:39" x14ac:dyDescent="0.25">
      <c r="A1601" s="4" t="s">
        <v>1543</v>
      </c>
      <c r="B1601" s="1">
        <v>1</v>
      </c>
      <c r="C1601" s="1">
        <v>1</v>
      </c>
      <c r="D1601" s="1">
        <v>49</v>
      </c>
      <c r="E1601" s="1">
        <v>109</v>
      </c>
      <c r="F1601" s="1">
        <v>18</v>
      </c>
      <c r="G1601" s="1">
        <v>16</v>
      </c>
      <c r="H1601" s="1">
        <v>24</v>
      </c>
      <c r="I1601" s="1">
        <v>26</v>
      </c>
      <c r="J1601" s="1">
        <v>18</v>
      </c>
      <c r="K1601" s="1">
        <v>4</v>
      </c>
      <c r="L1601" s="1">
        <v>3</v>
      </c>
      <c r="M1601" s="1">
        <v>1</v>
      </c>
      <c r="N1601" s="1">
        <v>5</v>
      </c>
      <c r="O1601" s="1">
        <v>4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3</v>
      </c>
      <c r="W1601" s="1">
        <v>11</v>
      </c>
      <c r="X1601" s="1">
        <v>0</v>
      </c>
      <c r="Y1601" s="3">
        <v>57</v>
      </c>
      <c r="Z1601" s="1">
        <v>2681</v>
      </c>
      <c r="AA1601" s="1">
        <v>0</v>
      </c>
      <c r="AB1601" s="1">
        <v>0</v>
      </c>
      <c r="AC1601" s="1">
        <v>0</v>
      </c>
      <c r="AD1601" s="1">
        <v>1</v>
      </c>
      <c r="AE1601" s="1">
        <v>0</v>
      </c>
      <c r="AF1601" s="1">
        <v>0</v>
      </c>
      <c r="AG1601" s="1">
        <v>0</v>
      </c>
      <c r="AH1601" s="1">
        <v>1</v>
      </c>
      <c r="AI1601" s="1">
        <v>0</v>
      </c>
      <c r="AJ1601" s="1">
        <v>0</v>
      </c>
      <c r="AK1601" s="1">
        <v>193</v>
      </c>
      <c r="AL1601" s="1">
        <v>175</v>
      </c>
      <c r="AM1601" s="1">
        <v>0</v>
      </c>
    </row>
    <row r="1602" spans="1:39" x14ac:dyDescent="0.25">
      <c r="A1602" s="4" t="s">
        <v>1544</v>
      </c>
      <c r="B1602" s="1">
        <v>0</v>
      </c>
      <c r="C1602" s="1">
        <v>1</v>
      </c>
      <c r="D1602" s="1">
        <v>8</v>
      </c>
      <c r="E1602" s="1">
        <v>216</v>
      </c>
      <c r="F1602" s="1">
        <v>2</v>
      </c>
      <c r="G1602" s="1">
        <v>6</v>
      </c>
      <c r="H1602" s="1">
        <v>0</v>
      </c>
      <c r="I1602" s="1">
        <v>0</v>
      </c>
      <c r="J1602" s="1">
        <v>9</v>
      </c>
      <c r="K1602" s="1">
        <v>2</v>
      </c>
      <c r="L1602" s="1">
        <v>5</v>
      </c>
      <c r="M1602" s="1">
        <v>1</v>
      </c>
      <c r="N1602" s="1">
        <v>4</v>
      </c>
      <c r="O1602" s="1">
        <v>7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3</v>
      </c>
      <c r="W1602" s="1">
        <v>11</v>
      </c>
      <c r="X1602" s="1">
        <v>0</v>
      </c>
      <c r="Y1602" s="3">
        <v>68</v>
      </c>
      <c r="Z1602" s="1">
        <v>2277</v>
      </c>
      <c r="AA1602" s="1">
        <v>0</v>
      </c>
      <c r="AB1602" s="1">
        <v>1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1</v>
      </c>
      <c r="AK1602" s="1">
        <v>224</v>
      </c>
      <c r="AL1602" s="1">
        <v>215</v>
      </c>
      <c r="AM1602" s="1">
        <v>0</v>
      </c>
    </row>
    <row r="1603" spans="1:39" x14ac:dyDescent="0.25">
      <c r="A1603" s="4" t="s">
        <v>1545</v>
      </c>
      <c r="B1603" s="1">
        <v>0</v>
      </c>
      <c r="C1603" s="1">
        <v>1</v>
      </c>
      <c r="D1603" s="1">
        <v>35</v>
      </c>
      <c r="E1603" s="1">
        <v>595</v>
      </c>
      <c r="F1603" s="1">
        <v>71</v>
      </c>
      <c r="G1603" s="1">
        <v>153</v>
      </c>
      <c r="H1603" s="1">
        <v>120</v>
      </c>
      <c r="I1603" s="1">
        <v>112</v>
      </c>
      <c r="J1603" s="1">
        <v>41</v>
      </c>
      <c r="K1603" s="1">
        <v>6</v>
      </c>
      <c r="L1603" s="1">
        <v>3</v>
      </c>
      <c r="M1603" s="1">
        <v>2</v>
      </c>
      <c r="N1603" s="1">
        <v>10</v>
      </c>
      <c r="O1603" s="1">
        <v>9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3</v>
      </c>
      <c r="W1603" s="1">
        <v>11</v>
      </c>
      <c r="X1603" s="1">
        <v>0</v>
      </c>
      <c r="Y1603" s="3">
        <v>49</v>
      </c>
      <c r="Z1603" s="1">
        <v>2818</v>
      </c>
      <c r="AA1603" s="1">
        <v>0</v>
      </c>
      <c r="AB1603" s="1">
        <v>0</v>
      </c>
      <c r="AC1603" s="1">
        <v>0</v>
      </c>
      <c r="AD1603" s="1">
        <v>0</v>
      </c>
      <c r="AE1603" s="1">
        <v>1</v>
      </c>
      <c r="AF1603" s="1">
        <v>0</v>
      </c>
      <c r="AG1603" s="1">
        <v>0</v>
      </c>
      <c r="AH1603" s="1">
        <v>0</v>
      </c>
      <c r="AI1603" s="1">
        <v>0</v>
      </c>
      <c r="AJ1603" s="1">
        <v>1</v>
      </c>
      <c r="AK1603" s="1">
        <v>1051</v>
      </c>
      <c r="AL1603" s="1">
        <v>1010</v>
      </c>
      <c r="AM1603" s="1">
        <v>0</v>
      </c>
    </row>
    <row r="1604" spans="1:39" x14ac:dyDescent="0.25">
      <c r="A1604" s="4" t="s">
        <v>1546</v>
      </c>
      <c r="B1604" s="1">
        <v>0</v>
      </c>
      <c r="C1604" s="1">
        <v>0</v>
      </c>
      <c r="D1604" s="1">
        <v>11</v>
      </c>
      <c r="E1604" s="1">
        <v>123</v>
      </c>
      <c r="F1604" s="1">
        <v>133</v>
      </c>
      <c r="G1604" s="1">
        <v>142</v>
      </c>
      <c r="H1604" s="1">
        <v>71</v>
      </c>
      <c r="I1604" s="1">
        <v>44</v>
      </c>
      <c r="J1604" s="1">
        <v>88</v>
      </c>
      <c r="K1604" s="1">
        <v>1</v>
      </c>
      <c r="L1604" s="1">
        <v>6</v>
      </c>
      <c r="M1604" s="1">
        <v>2</v>
      </c>
      <c r="N1604" s="1">
        <v>8</v>
      </c>
      <c r="O1604" s="1">
        <v>6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3</v>
      </c>
      <c r="W1604" s="1">
        <v>11</v>
      </c>
      <c r="X1604" s="1">
        <v>0</v>
      </c>
      <c r="Y1604" s="3">
        <v>57</v>
      </c>
      <c r="Z1604" s="1">
        <v>2628</v>
      </c>
      <c r="AA1604" s="1">
        <v>1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1</v>
      </c>
      <c r="AK1604" s="1">
        <v>513</v>
      </c>
      <c r="AL1604" s="1">
        <v>425</v>
      </c>
      <c r="AM1604" s="1">
        <v>0</v>
      </c>
    </row>
    <row r="1605" spans="1:39" x14ac:dyDescent="0.25">
      <c r="A1605" s="4" t="s">
        <v>1547</v>
      </c>
      <c r="B1605" s="1">
        <v>1</v>
      </c>
      <c r="C1605" s="1">
        <v>0</v>
      </c>
      <c r="D1605" s="1">
        <v>8</v>
      </c>
      <c r="E1605" s="1">
        <v>16</v>
      </c>
      <c r="F1605" s="1">
        <v>0</v>
      </c>
      <c r="G1605" s="1">
        <v>23</v>
      </c>
      <c r="H1605" s="1">
        <v>3</v>
      </c>
      <c r="I1605" s="1">
        <v>2</v>
      </c>
      <c r="J1605" s="1">
        <v>10</v>
      </c>
      <c r="K1605" s="1">
        <v>3</v>
      </c>
      <c r="L1605" s="1">
        <v>4</v>
      </c>
      <c r="M1605" s="1">
        <v>1</v>
      </c>
      <c r="N1605" s="1">
        <v>2</v>
      </c>
      <c r="O1605" s="1">
        <v>7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3</v>
      </c>
      <c r="W1605" s="1">
        <v>11</v>
      </c>
      <c r="X1605" s="1">
        <v>1</v>
      </c>
      <c r="Y1605" s="3">
        <v>38</v>
      </c>
      <c r="Z1605" s="1">
        <v>2286</v>
      </c>
      <c r="AA1605" s="1">
        <v>0</v>
      </c>
      <c r="AB1605" s="1">
        <v>0</v>
      </c>
      <c r="AC1605" s="1">
        <v>0</v>
      </c>
      <c r="AD1605" s="1">
        <v>1</v>
      </c>
      <c r="AE1605" s="1">
        <v>0</v>
      </c>
      <c r="AF1605" s="1">
        <v>0</v>
      </c>
      <c r="AG1605" s="1">
        <v>0</v>
      </c>
      <c r="AH1605" s="1">
        <v>1</v>
      </c>
      <c r="AI1605" s="1">
        <v>0</v>
      </c>
      <c r="AJ1605" s="1">
        <v>0</v>
      </c>
      <c r="AK1605" s="1">
        <v>44</v>
      </c>
      <c r="AL1605" s="1">
        <v>34</v>
      </c>
      <c r="AM1605" s="1">
        <v>0</v>
      </c>
    </row>
    <row r="1606" spans="1:39" x14ac:dyDescent="0.25">
      <c r="A1606" s="4" t="s">
        <v>1548</v>
      </c>
      <c r="B1606" s="1">
        <v>1</v>
      </c>
      <c r="C1606" s="1">
        <v>0</v>
      </c>
      <c r="D1606" s="1">
        <v>53</v>
      </c>
      <c r="E1606" s="1">
        <v>11</v>
      </c>
      <c r="F1606" s="1">
        <v>12</v>
      </c>
      <c r="G1606" s="1">
        <v>35</v>
      </c>
      <c r="H1606" s="1">
        <v>3</v>
      </c>
      <c r="I1606" s="1">
        <v>5</v>
      </c>
      <c r="J1606" s="1">
        <v>12</v>
      </c>
      <c r="K1606" s="1">
        <v>1</v>
      </c>
      <c r="L1606" s="1">
        <v>3</v>
      </c>
      <c r="M1606" s="1">
        <v>0</v>
      </c>
      <c r="N1606" s="1">
        <v>3</v>
      </c>
      <c r="O1606" s="1">
        <v>7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3</v>
      </c>
      <c r="W1606" s="1">
        <v>11</v>
      </c>
      <c r="X1606" s="1">
        <v>0</v>
      </c>
      <c r="Y1606" s="3">
        <v>44</v>
      </c>
      <c r="Z1606" s="1">
        <v>2406</v>
      </c>
      <c r="AA1606" s="1">
        <v>0</v>
      </c>
      <c r="AB1606" s="1">
        <v>0</v>
      </c>
      <c r="AC1606" s="1">
        <v>0</v>
      </c>
      <c r="AD1606" s="1">
        <v>1</v>
      </c>
      <c r="AE1606" s="1">
        <v>0</v>
      </c>
      <c r="AF1606" s="1">
        <v>1</v>
      </c>
      <c r="AG1606" s="1">
        <v>0</v>
      </c>
      <c r="AH1606" s="1">
        <v>0</v>
      </c>
      <c r="AI1606" s="1">
        <v>0</v>
      </c>
      <c r="AJ1606" s="1">
        <v>0</v>
      </c>
      <c r="AK1606" s="1">
        <v>66</v>
      </c>
      <c r="AL1606" s="1">
        <v>54</v>
      </c>
      <c r="AM1606" s="1">
        <v>0</v>
      </c>
    </row>
    <row r="1607" spans="1:39" x14ac:dyDescent="0.25">
      <c r="A1607" s="4" t="s">
        <v>699</v>
      </c>
      <c r="B1607" s="1">
        <v>0</v>
      </c>
      <c r="C1607" s="1">
        <v>1</v>
      </c>
      <c r="D1607" s="1">
        <v>36</v>
      </c>
      <c r="E1607" s="1">
        <v>410</v>
      </c>
      <c r="F1607" s="1">
        <v>112</v>
      </c>
      <c r="G1607" s="1">
        <v>420</v>
      </c>
      <c r="H1607" s="1">
        <v>0</v>
      </c>
      <c r="I1607" s="1">
        <v>82</v>
      </c>
      <c r="J1607" s="1">
        <v>71</v>
      </c>
      <c r="K1607" s="1">
        <v>1</v>
      </c>
      <c r="L1607" s="1">
        <v>9</v>
      </c>
      <c r="M1607" s="1">
        <v>3</v>
      </c>
      <c r="N1607" s="1">
        <v>13</v>
      </c>
      <c r="O1607" s="1">
        <v>4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3</v>
      </c>
      <c r="W1607" s="1">
        <v>11</v>
      </c>
      <c r="X1607" s="1">
        <v>0</v>
      </c>
      <c r="Y1607" s="3">
        <v>73</v>
      </c>
      <c r="Z1607" s="1">
        <v>2461</v>
      </c>
      <c r="AA1607" s="1">
        <v>0</v>
      </c>
      <c r="AB1607" s="1">
        <v>0</v>
      </c>
      <c r="AC1607" s="1">
        <v>0</v>
      </c>
      <c r="AD1607" s="1">
        <v>1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1</v>
      </c>
      <c r="AK1607" s="1">
        <v>1024</v>
      </c>
      <c r="AL1607" s="1">
        <v>953</v>
      </c>
      <c r="AM1607" s="1">
        <v>0</v>
      </c>
    </row>
    <row r="1608" spans="1:39" x14ac:dyDescent="0.25">
      <c r="A1608" s="4" t="s">
        <v>1549</v>
      </c>
      <c r="B1608" s="1">
        <v>1</v>
      </c>
      <c r="C1608" s="1">
        <v>0</v>
      </c>
      <c r="D1608" s="1">
        <v>64</v>
      </c>
      <c r="E1608" s="1">
        <v>159</v>
      </c>
      <c r="F1608" s="1">
        <v>2</v>
      </c>
      <c r="G1608" s="1">
        <v>51</v>
      </c>
      <c r="H1608" s="1">
        <v>6</v>
      </c>
      <c r="I1608" s="1">
        <v>2</v>
      </c>
      <c r="J1608" s="1">
        <v>24</v>
      </c>
      <c r="K1608" s="1">
        <v>3</v>
      </c>
      <c r="L1608" s="1">
        <v>4</v>
      </c>
      <c r="M1608" s="1">
        <v>1</v>
      </c>
      <c r="N1608" s="1">
        <v>5</v>
      </c>
      <c r="O1608" s="1">
        <v>5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3</v>
      </c>
      <c r="W1608" s="1">
        <v>11</v>
      </c>
      <c r="X1608" s="1">
        <v>0</v>
      </c>
      <c r="Y1608" s="3">
        <v>51</v>
      </c>
      <c r="Z1608" s="1">
        <v>2410</v>
      </c>
      <c r="AA1608" s="1">
        <v>0</v>
      </c>
      <c r="AB1608" s="1">
        <v>0</v>
      </c>
      <c r="AC1608" s="1">
        <v>0</v>
      </c>
      <c r="AD1608" s="1">
        <v>1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1</v>
      </c>
      <c r="AK1608" s="1">
        <v>220</v>
      </c>
      <c r="AL1608" s="1">
        <v>196</v>
      </c>
      <c r="AM1608" s="1">
        <v>0</v>
      </c>
    </row>
    <row r="1609" spans="1:39" x14ac:dyDescent="0.25">
      <c r="A1609" s="4" t="s">
        <v>1550</v>
      </c>
      <c r="B1609" s="1">
        <v>1</v>
      </c>
      <c r="C1609" s="1">
        <v>1</v>
      </c>
      <c r="D1609" s="1">
        <v>43</v>
      </c>
      <c r="E1609" s="1">
        <v>105</v>
      </c>
      <c r="F1609" s="1">
        <v>0</v>
      </c>
      <c r="G1609" s="1">
        <v>10</v>
      </c>
      <c r="H1609" s="1">
        <v>0</v>
      </c>
      <c r="I1609" s="1">
        <v>1</v>
      </c>
      <c r="J1609" s="1">
        <v>0</v>
      </c>
      <c r="K1609" s="1">
        <v>2</v>
      </c>
      <c r="L1609" s="1">
        <v>2</v>
      </c>
      <c r="M1609" s="1">
        <v>1</v>
      </c>
      <c r="N1609" s="1">
        <v>4</v>
      </c>
      <c r="O1609" s="1">
        <v>5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3</v>
      </c>
      <c r="W1609" s="1">
        <v>11</v>
      </c>
      <c r="X1609" s="1">
        <v>0</v>
      </c>
      <c r="Y1609" s="3">
        <v>61</v>
      </c>
      <c r="Z1609" s="1">
        <v>2256</v>
      </c>
      <c r="AA1609" s="1">
        <v>0</v>
      </c>
      <c r="AB1609" s="1">
        <v>1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1</v>
      </c>
      <c r="AK1609" s="1">
        <v>116</v>
      </c>
      <c r="AL1609" s="1">
        <v>116</v>
      </c>
      <c r="AM1609" s="1">
        <v>0</v>
      </c>
    </row>
    <row r="1610" spans="1:39" x14ac:dyDescent="0.25">
      <c r="A1610" s="4" t="s">
        <v>1551</v>
      </c>
      <c r="B1610" s="1">
        <v>1</v>
      </c>
      <c r="C1610" s="1">
        <v>0</v>
      </c>
      <c r="D1610" s="1">
        <v>40</v>
      </c>
      <c r="E1610" s="1">
        <v>5</v>
      </c>
      <c r="F1610" s="1">
        <v>1</v>
      </c>
      <c r="G1610" s="1">
        <v>8</v>
      </c>
      <c r="H1610" s="1">
        <v>0</v>
      </c>
      <c r="I1610" s="1">
        <v>0</v>
      </c>
      <c r="J1610" s="1">
        <v>1</v>
      </c>
      <c r="K1610" s="1">
        <v>1</v>
      </c>
      <c r="L1610" s="1">
        <v>1</v>
      </c>
      <c r="M1610" s="1">
        <v>0</v>
      </c>
      <c r="N1610" s="1">
        <v>2</v>
      </c>
      <c r="O1610" s="1">
        <v>8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3</v>
      </c>
      <c r="W1610" s="1">
        <v>11</v>
      </c>
      <c r="X1610" s="1">
        <v>0</v>
      </c>
      <c r="Y1610" s="3">
        <v>42</v>
      </c>
      <c r="Z1610" s="1">
        <v>2534</v>
      </c>
      <c r="AA1610" s="1">
        <v>0</v>
      </c>
      <c r="AB1610" s="1">
        <v>0</v>
      </c>
      <c r="AC1610" s="1">
        <v>0</v>
      </c>
      <c r="AD1610" s="1">
        <v>1</v>
      </c>
      <c r="AE1610" s="1">
        <v>0</v>
      </c>
      <c r="AF1610" s="1">
        <v>0</v>
      </c>
      <c r="AG1610" s="1">
        <v>0</v>
      </c>
      <c r="AH1610" s="1">
        <v>1</v>
      </c>
      <c r="AI1610" s="1">
        <v>0</v>
      </c>
      <c r="AJ1610" s="1">
        <v>0</v>
      </c>
      <c r="AK1610" s="1">
        <v>14</v>
      </c>
      <c r="AL1610" s="1">
        <v>13</v>
      </c>
      <c r="AM1610" s="1">
        <v>0</v>
      </c>
    </row>
    <row r="1611" spans="1:39" x14ac:dyDescent="0.25">
      <c r="A1611" s="4" t="s">
        <v>420</v>
      </c>
      <c r="B1611" s="1">
        <v>0</v>
      </c>
      <c r="C1611" s="1">
        <v>2</v>
      </c>
      <c r="D1611" s="1">
        <v>52</v>
      </c>
      <c r="E1611" s="1">
        <v>269</v>
      </c>
      <c r="F1611" s="1">
        <v>15</v>
      </c>
      <c r="G1611" s="1">
        <v>69</v>
      </c>
      <c r="H1611" s="1">
        <v>15</v>
      </c>
      <c r="I1611" s="1">
        <v>19</v>
      </c>
      <c r="J1611" s="1">
        <v>38</v>
      </c>
      <c r="K1611" s="1">
        <v>2</v>
      </c>
      <c r="L1611" s="1">
        <v>4</v>
      </c>
      <c r="M1611" s="1">
        <v>6</v>
      </c>
      <c r="N1611" s="1">
        <v>4</v>
      </c>
      <c r="O1611" s="1">
        <v>5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3</v>
      </c>
      <c r="W1611" s="1">
        <v>11</v>
      </c>
      <c r="X1611" s="1">
        <v>0</v>
      </c>
      <c r="Y1611" s="3">
        <v>72</v>
      </c>
      <c r="Z1611" s="1">
        <v>2423</v>
      </c>
      <c r="AA1611" s="1">
        <v>0</v>
      </c>
      <c r="AB1611" s="1">
        <v>0</v>
      </c>
      <c r="AC1611" s="1">
        <v>0</v>
      </c>
      <c r="AD1611" s="1">
        <v>1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1</v>
      </c>
      <c r="AK1611" s="1">
        <v>387</v>
      </c>
      <c r="AL1611" s="1">
        <v>349</v>
      </c>
      <c r="AM1611" s="1">
        <v>0</v>
      </c>
    </row>
    <row r="1612" spans="1:39" x14ac:dyDescent="0.25">
      <c r="A1612" s="4" t="s">
        <v>1552</v>
      </c>
      <c r="B1612" s="1">
        <v>0</v>
      </c>
      <c r="C1612" s="1">
        <v>1</v>
      </c>
      <c r="D1612" s="1">
        <v>11</v>
      </c>
      <c r="E1612" s="1">
        <v>629</v>
      </c>
      <c r="F1612" s="1">
        <v>0</v>
      </c>
      <c r="G1612" s="1">
        <v>70</v>
      </c>
      <c r="H1612" s="1">
        <v>0</v>
      </c>
      <c r="I1612" s="1">
        <v>0</v>
      </c>
      <c r="J1612" s="1">
        <v>35</v>
      </c>
      <c r="K1612" s="1">
        <v>6</v>
      </c>
      <c r="L1612" s="1">
        <v>11</v>
      </c>
      <c r="M1612" s="1">
        <v>2</v>
      </c>
      <c r="N1612" s="1">
        <v>7</v>
      </c>
      <c r="O1612" s="1">
        <v>8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3</v>
      </c>
      <c r="W1612" s="1">
        <v>11</v>
      </c>
      <c r="X1612" s="1">
        <v>0</v>
      </c>
      <c r="Y1612" s="3">
        <v>65</v>
      </c>
      <c r="Z1612" s="1">
        <v>2602</v>
      </c>
      <c r="AA1612" s="1">
        <v>0</v>
      </c>
      <c r="AB1612" s="1">
        <v>1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1</v>
      </c>
      <c r="AK1612" s="1">
        <v>699</v>
      </c>
      <c r="AL1612" s="1">
        <v>664</v>
      </c>
      <c r="AM1612" s="1">
        <v>0</v>
      </c>
    </row>
    <row r="1613" spans="1:39" x14ac:dyDescent="0.25">
      <c r="A1613" s="4" t="s">
        <v>1553</v>
      </c>
      <c r="B1613" s="1">
        <v>0</v>
      </c>
      <c r="C1613" s="1">
        <v>1</v>
      </c>
      <c r="D1613" s="1">
        <v>21</v>
      </c>
      <c r="E1613" s="1">
        <v>443</v>
      </c>
      <c r="F1613" s="1">
        <v>5</v>
      </c>
      <c r="G1613" s="1">
        <v>71</v>
      </c>
      <c r="H1613" s="1">
        <v>21</v>
      </c>
      <c r="I1613" s="1">
        <v>16</v>
      </c>
      <c r="J1613" s="1">
        <v>82</v>
      </c>
      <c r="K1613" s="1">
        <v>2</v>
      </c>
      <c r="L1613" s="1">
        <v>8</v>
      </c>
      <c r="M1613" s="1">
        <v>2</v>
      </c>
      <c r="N1613" s="1">
        <v>7</v>
      </c>
      <c r="O1613" s="1">
        <v>7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3</v>
      </c>
      <c r="W1613" s="1">
        <v>11</v>
      </c>
      <c r="X1613" s="1">
        <v>0</v>
      </c>
      <c r="Y1613" s="3">
        <v>66</v>
      </c>
      <c r="Z1613" s="1">
        <v>2536</v>
      </c>
      <c r="AA1613" s="1">
        <v>1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1</v>
      </c>
      <c r="AI1613" s="1">
        <v>0</v>
      </c>
      <c r="AJ1613" s="1">
        <v>0</v>
      </c>
      <c r="AK1613" s="1">
        <v>556</v>
      </c>
      <c r="AL1613" s="1">
        <v>474</v>
      </c>
      <c r="AM1613" s="1">
        <v>0</v>
      </c>
    </row>
    <row r="1614" spans="1:39" x14ac:dyDescent="0.25">
      <c r="A1614" s="4" t="s">
        <v>1554</v>
      </c>
      <c r="B1614" s="1">
        <v>0</v>
      </c>
      <c r="C1614" s="1">
        <v>0</v>
      </c>
      <c r="D1614" s="1">
        <v>23</v>
      </c>
      <c r="E1614" s="1">
        <v>217</v>
      </c>
      <c r="F1614" s="1">
        <v>77</v>
      </c>
      <c r="G1614" s="1">
        <v>373</v>
      </c>
      <c r="H1614" s="1">
        <v>111</v>
      </c>
      <c r="I1614" s="1">
        <v>23</v>
      </c>
      <c r="J1614" s="1">
        <v>93</v>
      </c>
      <c r="K1614" s="1">
        <v>1</v>
      </c>
      <c r="L1614" s="1">
        <v>3</v>
      </c>
      <c r="M1614" s="1">
        <v>6</v>
      </c>
      <c r="N1614" s="1">
        <v>12</v>
      </c>
      <c r="O1614" s="1">
        <v>1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3</v>
      </c>
      <c r="W1614" s="1">
        <v>11</v>
      </c>
      <c r="X1614" s="1">
        <v>0</v>
      </c>
      <c r="Y1614" s="3">
        <v>75</v>
      </c>
      <c r="Z1614" s="1">
        <v>2429</v>
      </c>
      <c r="AA1614" s="1">
        <v>0</v>
      </c>
      <c r="AB1614" s="1">
        <v>1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1</v>
      </c>
      <c r="AI1614" s="1">
        <v>0</v>
      </c>
      <c r="AJ1614" s="1">
        <v>0</v>
      </c>
      <c r="AK1614" s="1">
        <v>801</v>
      </c>
      <c r="AL1614" s="1">
        <v>708</v>
      </c>
      <c r="AM1614" s="1">
        <v>0</v>
      </c>
    </row>
    <row r="1615" spans="1:39" x14ac:dyDescent="0.25">
      <c r="A1615" s="4" t="s">
        <v>1555</v>
      </c>
      <c r="B1615" s="1">
        <v>1</v>
      </c>
      <c r="C1615" s="1">
        <v>1</v>
      </c>
      <c r="D1615" s="1">
        <v>17</v>
      </c>
      <c r="E1615" s="1">
        <v>24</v>
      </c>
      <c r="F1615" s="1">
        <v>1</v>
      </c>
      <c r="G1615" s="1">
        <v>10</v>
      </c>
      <c r="H1615" s="1">
        <v>2</v>
      </c>
      <c r="I1615" s="1">
        <v>0</v>
      </c>
      <c r="J1615" s="1">
        <v>4</v>
      </c>
      <c r="K1615" s="1">
        <v>2</v>
      </c>
      <c r="L1615" s="1">
        <v>2</v>
      </c>
      <c r="M1615" s="1">
        <v>0</v>
      </c>
      <c r="N1615" s="1">
        <v>3</v>
      </c>
      <c r="O1615" s="1">
        <v>5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3</v>
      </c>
      <c r="W1615" s="1">
        <v>11</v>
      </c>
      <c r="X1615" s="1">
        <v>0</v>
      </c>
      <c r="Y1615" s="3">
        <v>51</v>
      </c>
      <c r="Z1615" s="1">
        <v>2169</v>
      </c>
      <c r="AA1615" s="1">
        <v>0</v>
      </c>
      <c r="AB1615" s="1">
        <v>1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1</v>
      </c>
      <c r="AI1615" s="1">
        <v>0</v>
      </c>
      <c r="AJ1615" s="1">
        <v>0</v>
      </c>
      <c r="AK1615" s="1">
        <v>37</v>
      </c>
      <c r="AL1615" s="1">
        <v>33</v>
      </c>
      <c r="AM1615" s="1">
        <v>0</v>
      </c>
    </row>
    <row r="1616" spans="1:39" x14ac:dyDescent="0.25">
      <c r="A1616" s="4" t="s">
        <v>1556</v>
      </c>
      <c r="B1616" s="1">
        <v>1</v>
      </c>
      <c r="C1616" s="1">
        <v>0</v>
      </c>
      <c r="D1616" s="1">
        <v>6</v>
      </c>
      <c r="E1616" s="1">
        <v>9</v>
      </c>
      <c r="F1616" s="1">
        <v>1</v>
      </c>
      <c r="G1616" s="1">
        <v>5</v>
      </c>
      <c r="H1616" s="1">
        <v>4</v>
      </c>
      <c r="I1616" s="1">
        <v>5</v>
      </c>
      <c r="J1616" s="1">
        <v>7</v>
      </c>
      <c r="K1616" s="1">
        <v>1</v>
      </c>
      <c r="L1616" s="1">
        <v>1</v>
      </c>
      <c r="M1616" s="1">
        <v>0</v>
      </c>
      <c r="N1616" s="1">
        <v>3</v>
      </c>
      <c r="O1616" s="1">
        <v>7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3</v>
      </c>
      <c r="W1616" s="1">
        <v>11</v>
      </c>
      <c r="X1616" s="1">
        <v>0</v>
      </c>
      <c r="Y1616" s="3">
        <v>44</v>
      </c>
      <c r="Z1616" s="1">
        <v>2526</v>
      </c>
      <c r="AA1616" s="1">
        <v>0</v>
      </c>
      <c r="AB1616" s="1">
        <v>0</v>
      </c>
      <c r="AC1616" s="1">
        <v>0</v>
      </c>
      <c r="AD1616" s="1">
        <v>1</v>
      </c>
      <c r="AE1616" s="1">
        <v>0</v>
      </c>
      <c r="AF1616" s="1">
        <v>0</v>
      </c>
      <c r="AG1616" s="1">
        <v>0</v>
      </c>
      <c r="AH1616" s="1">
        <v>0</v>
      </c>
      <c r="AI1616" s="1">
        <v>1</v>
      </c>
      <c r="AJ1616" s="1">
        <v>0</v>
      </c>
      <c r="AK1616" s="1">
        <v>24</v>
      </c>
      <c r="AL1616" s="1">
        <v>17</v>
      </c>
      <c r="AM1616" s="1">
        <v>0</v>
      </c>
    </row>
    <row r="1617" spans="1:39" x14ac:dyDescent="0.25">
      <c r="A1617" s="4" t="s">
        <v>1557</v>
      </c>
      <c r="B1617" s="1">
        <v>1</v>
      </c>
      <c r="C1617" s="1">
        <v>1</v>
      </c>
      <c r="D1617" s="1">
        <v>56</v>
      </c>
      <c r="E1617" s="1">
        <v>8</v>
      </c>
      <c r="F1617" s="1">
        <v>0</v>
      </c>
      <c r="G1617" s="1">
        <v>14</v>
      </c>
      <c r="H1617" s="1">
        <v>2</v>
      </c>
      <c r="I1617" s="1">
        <v>3</v>
      </c>
      <c r="J1617" s="1">
        <v>7</v>
      </c>
      <c r="K1617" s="1">
        <v>1</v>
      </c>
      <c r="L1617" s="1">
        <v>1</v>
      </c>
      <c r="M1617" s="1">
        <v>0</v>
      </c>
      <c r="N1617" s="1">
        <v>3</v>
      </c>
      <c r="O1617" s="1">
        <v>5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3</v>
      </c>
      <c r="W1617" s="1">
        <v>11</v>
      </c>
      <c r="X1617" s="1">
        <v>0</v>
      </c>
      <c r="Y1617" s="3">
        <v>51</v>
      </c>
      <c r="Z1617" s="1">
        <v>2257</v>
      </c>
      <c r="AA1617" s="1">
        <v>0</v>
      </c>
      <c r="AB1617" s="1">
        <v>0</v>
      </c>
      <c r="AC1617" s="1">
        <v>0</v>
      </c>
      <c r="AD1617" s="1">
        <v>1</v>
      </c>
      <c r="AE1617" s="1">
        <v>0</v>
      </c>
      <c r="AF1617" s="1">
        <v>0</v>
      </c>
      <c r="AG1617" s="1">
        <v>0</v>
      </c>
      <c r="AH1617" s="1">
        <v>0</v>
      </c>
      <c r="AI1617" s="1">
        <v>1</v>
      </c>
      <c r="AJ1617" s="1">
        <v>0</v>
      </c>
      <c r="AK1617" s="1">
        <v>27</v>
      </c>
      <c r="AL1617" s="1">
        <v>20</v>
      </c>
      <c r="AM1617" s="1">
        <v>0</v>
      </c>
    </row>
    <row r="1618" spans="1:39" x14ac:dyDescent="0.25">
      <c r="A1618" s="4" t="s">
        <v>1558</v>
      </c>
      <c r="B1618" s="1">
        <v>0</v>
      </c>
      <c r="C1618" s="1">
        <v>2</v>
      </c>
      <c r="D1618" s="1">
        <v>71</v>
      </c>
      <c r="E1618" s="1">
        <v>1459</v>
      </c>
      <c r="F1618" s="1">
        <v>0</v>
      </c>
      <c r="G1618" s="1">
        <v>61</v>
      </c>
      <c r="H1618" s="1">
        <v>0</v>
      </c>
      <c r="I1618" s="1">
        <v>15</v>
      </c>
      <c r="J1618" s="1">
        <v>215</v>
      </c>
      <c r="K1618" s="1">
        <v>5</v>
      </c>
      <c r="L1618" s="1">
        <v>2</v>
      </c>
      <c r="M1618" s="1">
        <v>5</v>
      </c>
      <c r="N1618" s="1">
        <v>6</v>
      </c>
      <c r="O1618" s="1">
        <v>5</v>
      </c>
      <c r="P1618" s="1">
        <v>1</v>
      </c>
      <c r="Q1618" s="1">
        <v>0</v>
      </c>
      <c r="R1618" s="1">
        <v>1</v>
      </c>
      <c r="S1618" s="1">
        <v>0</v>
      </c>
      <c r="T1618" s="1">
        <v>1</v>
      </c>
      <c r="U1618" s="1">
        <v>0</v>
      </c>
      <c r="V1618" s="1">
        <v>3</v>
      </c>
      <c r="W1618" s="1">
        <v>11</v>
      </c>
      <c r="X1618" s="1">
        <v>1</v>
      </c>
      <c r="Y1618" s="3">
        <v>56</v>
      </c>
      <c r="Z1618" s="1">
        <v>2438</v>
      </c>
      <c r="AA1618" s="1">
        <v>1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1</v>
      </c>
      <c r="AK1618" s="1">
        <v>1535</v>
      </c>
      <c r="AL1618" s="1">
        <v>1320</v>
      </c>
      <c r="AM1618" s="1">
        <v>3</v>
      </c>
    </row>
    <row r="1619" spans="1:39" x14ac:dyDescent="0.25">
      <c r="A1619" s="4" t="s">
        <v>1559</v>
      </c>
      <c r="B1619" s="1">
        <v>1</v>
      </c>
      <c r="C1619" s="1">
        <v>1</v>
      </c>
      <c r="D1619" s="1">
        <v>51</v>
      </c>
      <c r="E1619" s="1">
        <v>230</v>
      </c>
      <c r="F1619" s="1">
        <v>48</v>
      </c>
      <c r="G1619" s="1">
        <v>214</v>
      </c>
      <c r="H1619" s="1">
        <v>13</v>
      </c>
      <c r="I1619" s="1">
        <v>32</v>
      </c>
      <c r="J1619" s="1">
        <v>75</v>
      </c>
      <c r="K1619" s="1">
        <v>8</v>
      </c>
      <c r="L1619" s="1">
        <v>9</v>
      </c>
      <c r="M1619" s="1">
        <v>1</v>
      </c>
      <c r="N1619" s="1">
        <v>7</v>
      </c>
      <c r="O1619" s="1">
        <v>9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3</v>
      </c>
      <c r="W1619" s="1">
        <v>11</v>
      </c>
      <c r="X1619" s="1">
        <v>0</v>
      </c>
      <c r="Y1619" s="3">
        <v>39</v>
      </c>
      <c r="Z1619" s="1">
        <v>2769</v>
      </c>
      <c r="AA1619" s="1">
        <v>0</v>
      </c>
      <c r="AB1619" s="1">
        <v>0</v>
      </c>
      <c r="AC1619" s="1">
        <v>0</v>
      </c>
      <c r="AD1619" s="1">
        <v>1</v>
      </c>
      <c r="AE1619" s="1">
        <v>0</v>
      </c>
      <c r="AF1619" s="1">
        <v>0</v>
      </c>
      <c r="AG1619" s="1">
        <v>0</v>
      </c>
      <c r="AH1619" s="1">
        <v>1</v>
      </c>
      <c r="AI1619" s="1">
        <v>0</v>
      </c>
      <c r="AJ1619" s="1">
        <v>0</v>
      </c>
      <c r="AK1619" s="1">
        <v>537</v>
      </c>
      <c r="AL1619" s="1">
        <v>462</v>
      </c>
      <c r="AM1619" s="1">
        <v>0</v>
      </c>
    </row>
    <row r="1620" spans="1:39" x14ac:dyDescent="0.25">
      <c r="A1620" s="4" t="s">
        <v>180</v>
      </c>
      <c r="B1620" s="1">
        <v>1</v>
      </c>
      <c r="C1620" s="1">
        <v>0</v>
      </c>
      <c r="D1620" s="1">
        <v>94</v>
      </c>
      <c r="E1620" s="1">
        <v>1</v>
      </c>
      <c r="F1620" s="1">
        <v>3</v>
      </c>
      <c r="G1620" s="1">
        <v>6</v>
      </c>
      <c r="H1620" s="1">
        <v>10</v>
      </c>
      <c r="I1620" s="1">
        <v>0</v>
      </c>
      <c r="J1620" s="1">
        <v>9</v>
      </c>
      <c r="K1620" s="1">
        <v>1</v>
      </c>
      <c r="L1620" s="1">
        <v>1</v>
      </c>
      <c r="M1620" s="1">
        <v>0</v>
      </c>
      <c r="N1620" s="1">
        <v>3</v>
      </c>
      <c r="O1620" s="1">
        <v>5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3</v>
      </c>
      <c r="W1620" s="1">
        <v>11</v>
      </c>
      <c r="X1620" s="1">
        <v>0</v>
      </c>
      <c r="Y1620" s="3">
        <v>41</v>
      </c>
      <c r="Z1620" s="1">
        <v>2360</v>
      </c>
      <c r="AA1620" s="1">
        <v>0</v>
      </c>
      <c r="AB1620" s="1">
        <v>0</v>
      </c>
      <c r="AC1620" s="1">
        <v>0</v>
      </c>
      <c r="AD1620" s="1">
        <v>1</v>
      </c>
      <c r="AE1620" s="1">
        <v>0</v>
      </c>
      <c r="AF1620" s="1">
        <v>0</v>
      </c>
      <c r="AG1620" s="1">
        <v>1</v>
      </c>
      <c r="AH1620" s="1">
        <v>0</v>
      </c>
      <c r="AI1620" s="1">
        <v>0</v>
      </c>
      <c r="AJ1620" s="1">
        <v>0</v>
      </c>
      <c r="AK1620" s="1">
        <v>20</v>
      </c>
      <c r="AL1620" s="1">
        <v>11</v>
      </c>
      <c r="AM1620" s="1">
        <v>0</v>
      </c>
    </row>
    <row r="1621" spans="1:39" x14ac:dyDescent="0.25">
      <c r="A1621" s="4" t="s">
        <v>1560</v>
      </c>
      <c r="B1621" s="1">
        <v>1</v>
      </c>
      <c r="C1621" s="1">
        <v>0</v>
      </c>
      <c r="D1621" s="1">
        <v>27</v>
      </c>
      <c r="E1621" s="1">
        <v>340</v>
      </c>
      <c r="F1621" s="1">
        <v>21</v>
      </c>
      <c r="G1621" s="1">
        <v>134</v>
      </c>
      <c r="H1621" s="1">
        <v>258</v>
      </c>
      <c r="I1621" s="1">
        <v>14</v>
      </c>
      <c r="J1621" s="1">
        <v>56</v>
      </c>
      <c r="K1621" s="1">
        <v>1</v>
      </c>
      <c r="L1621" s="1">
        <v>7</v>
      </c>
      <c r="M1621" s="1">
        <v>5</v>
      </c>
      <c r="N1621" s="1">
        <v>8</v>
      </c>
      <c r="O1621" s="1">
        <v>4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3</v>
      </c>
      <c r="W1621" s="1">
        <v>11</v>
      </c>
      <c r="X1621" s="1">
        <v>0</v>
      </c>
      <c r="Y1621" s="3">
        <v>39</v>
      </c>
      <c r="Z1621" s="1">
        <v>2217</v>
      </c>
      <c r="AA1621" s="1">
        <v>0</v>
      </c>
      <c r="AB1621" s="1">
        <v>0</v>
      </c>
      <c r="AC1621" s="1">
        <v>0</v>
      </c>
      <c r="AD1621" s="1">
        <v>1</v>
      </c>
      <c r="AE1621" s="1">
        <v>0</v>
      </c>
      <c r="AF1621" s="1">
        <v>1</v>
      </c>
      <c r="AG1621" s="1">
        <v>0</v>
      </c>
      <c r="AH1621" s="1">
        <v>0</v>
      </c>
      <c r="AI1621" s="1">
        <v>0</v>
      </c>
      <c r="AJ1621" s="1">
        <v>0</v>
      </c>
      <c r="AK1621" s="1">
        <v>767</v>
      </c>
      <c r="AL1621" s="1">
        <v>711</v>
      </c>
      <c r="AM1621" s="1">
        <v>0</v>
      </c>
    </row>
    <row r="1622" spans="1:39" x14ac:dyDescent="0.25">
      <c r="A1622" s="4" t="s">
        <v>1561</v>
      </c>
      <c r="B1622" s="1">
        <v>0</v>
      </c>
      <c r="C1622" s="1">
        <v>0</v>
      </c>
      <c r="D1622" s="1">
        <v>1</v>
      </c>
      <c r="E1622" s="1">
        <v>7</v>
      </c>
      <c r="F1622" s="1">
        <v>1</v>
      </c>
      <c r="G1622" s="1">
        <v>6</v>
      </c>
      <c r="H1622" s="1">
        <v>0</v>
      </c>
      <c r="I1622" s="1">
        <v>3</v>
      </c>
      <c r="J1622" s="1">
        <v>3</v>
      </c>
      <c r="K1622" s="1">
        <v>1</v>
      </c>
      <c r="L1622" s="1">
        <v>0</v>
      </c>
      <c r="M1622" s="1">
        <v>0</v>
      </c>
      <c r="N1622" s="1">
        <v>3</v>
      </c>
      <c r="O1622" s="1">
        <v>4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3</v>
      </c>
      <c r="W1622" s="1">
        <v>11</v>
      </c>
      <c r="X1622" s="1">
        <v>0</v>
      </c>
      <c r="Y1622" s="3">
        <v>60</v>
      </c>
      <c r="Z1622" s="1">
        <v>2574</v>
      </c>
      <c r="AA1622" s="1">
        <v>1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1</v>
      </c>
      <c r="AJ1622" s="1">
        <v>0</v>
      </c>
      <c r="AK1622" s="1">
        <v>17</v>
      </c>
      <c r="AL1622" s="1">
        <v>14</v>
      </c>
      <c r="AM1622" s="1">
        <v>0</v>
      </c>
    </row>
    <row r="1623" spans="1:39" x14ac:dyDescent="0.25">
      <c r="A1623" s="4" t="s">
        <v>1562</v>
      </c>
      <c r="B1623" s="1">
        <v>0</v>
      </c>
      <c r="C1623" s="1">
        <v>1</v>
      </c>
      <c r="D1623" s="1">
        <v>56</v>
      </c>
      <c r="E1623" s="1">
        <v>298</v>
      </c>
      <c r="F1623" s="1">
        <v>7</v>
      </c>
      <c r="G1623" s="1">
        <v>68</v>
      </c>
      <c r="H1623" s="1">
        <v>4</v>
      </c>
      <c r="I1623" s="1">
        <v>0</v>
      </c>
      <c r="J1623" s="1">
        <v>19</v>
      </c>
      <c r="K1623" s="1">
        <v>2</v>
      </c>
      <c r="L1623" s="1">
        <v>6</v>
      </c>
      <c r="M1623" s="1">
        <v>2</v>
      </c>
      <c r="N1623" s="1">
        <v>6</v>
      </c>
      <c r="O1623" s="1">
        <v>6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3</v>
      </c>
      <c r="W1623" s="1">
        <v>11</v>
      </c>
      <c r="X1623" s="1">
        <v>0</v>
      </c>
      <c r="Y1623" s="3">
        <v>46</v>
      </c>
      <c r="Z1623" s="1">
        <v>2358</v>
      </c>
      <c r="AA1623" s="1">
        <v>0</v>
      </c>
      <c r="AB1623" s="1">
        <v>1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1</v>
      </c>
      <c r="AJ1623" s="1">
        <v>0</v>
      </c>
      <c r="AK1623" s="1">
        <v>377</v>
      </c>
      <c r="AL1623" s="1">
        <v>358</v>
      </c>
      <c r="AM1623" s="1">
        <v>0</v>
      </c>
    </row>
    <row r="1624" spans="1:39" x14ac:dyDescent="0.25">
      <c r="A1624" s="4" t="s">
        <v>1563</v>
      </c>
      <c r="B1624" s="1">
        <v>0</v>
      </c>
      <c r="C1624" s="1">
        <v>0</v>
      </c>
      <c r="D1624" s="1">
        <v>71</v>
      </c>
      <c r="E1624" s="1">
        <v>479</v>
      </c>
      <c r="F1624" s="1">
        <v>35</v>
      </c>
      <c r="G1624" s="1">
        <v>179</v>
      </c>
      <c r="H1624" s="1">
        <v>28</v>
      </c>
      <c r="I1624" s="1">
        <v>7</v>
      </c>
      <c r="J1624" s="1">
        <v>85</v>
      </c>
      <c r="K1624" s="1">
        <v>1</v>
      </c>
      <c r="L1624" s="1">
        <v>5</v>
      </c>
      <c r="M1624" s="1">
        <v>3</v>
      </c>
      <c r="N1624" s="1">
        <v>12</v>
      </c>
      <c r="O1624" s="1">
        <v>2</v>
      </c>
      <c r="P1624" s="1">
        <v>0</v>
      </c>
      <c r="Q1624" s="1">
        <v>1</v>
      </c>
      <c r="R1624" s="1">
        <v>0</v>
      </c>
      <c r="S1624" s="1">
        <v>0</v>
      </c>
      <c r="T1624" s="1">
        <v>0</v>
      </c>
      <c r="U1624" s="1">
        <v>0</v>
      </c>
      <c r="V1624" s="1">
        <v>3</v>
      </c>
      <c r="W1624" s="1">
        <v>11</v>
      </c>
      <c r="X1624" s="1">
        <v>0</v>
      </c>
      <c r="Y1624" s="3">
        <v>39</v>
      </c>
      <c r="Z1624" s="1">
        <v>2172</v>
      </c>
      <c r="AA1624" s="1">
        <v>0</v>
      </c>
      <c r="AB1624" s="1">
        <v>0</v>
      </c>
      <c r="AC1624" s="1">
        <v>1</v>
      </c>
      <c r="AD1624" s="1">
        <v>0</v>
      </c>
      <c r="AE1624" s="1">
        <v>0</v>
      </c>
      <c r="AF1624" s="1">
        <v>0</v>
      </c>
      <c r="AG1624" s="1">
        <v>0</v>
      </c>
      <c r="AH1624" s="1">
        <v>1</v>
      </c>
      <c r="AI1624" s="1">
        <v>0</v>
      </c>
      <c r="AJ1624" s="1">
        <v>0</v>
      </c>
      <c r="AK1624" s="1">
        <v>728</v>
      </c>
      <c r="AL1624" s="1">
        <v>643</v>
      </c>
      <c r="AM1624" s="1">
        <v>1</v>
      </c>
    </row>
    <row r="1625" spans="1:39" x14ac:dyDescent="0.25">
      <c r="A1625" s="4" t="s">
        <v>1452</v>
      </c>
      <c r="B1625" s="1">
        <v>0</v>
      </c>
      <c r="C1625" s="1">
        <v>0</v>
      </c>
      <c r="D1625" s="1">
        <v>18</v>
      </c>
      <c r="E1625" s="1">
        <v>267</v>
      </c>
      <c r="F1625" s="1">
        <v>140</v>
      </c>
      <c r="G1625" s="1">
        <v>599</v>
      </c>
      <c r="H1625" s="1">
        <v>34</v>
      </c>
      <c r="I1625" s="1">
        <v>12</v>
      </c>
      <c r="J1625" s="1">
        <v>127</v>
      </c>
      <c r="K1625" s="1">
        <v>1</v>
      </c>
      <c r="L1625" s="1">
        <v>7</v>
      </c>
      <c r="M1625" s="1">
        <v>5</v>
      </c>
      <c r="N1625" s="1">
        <v>7</v>
      </c>
      <c r="O1625" s="1">
        <v>6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3</v>
      </c>
      <c r="W1625" s="1">
        <v>11</v>
      </c>
      <c r="X1625" s="1">
        <v>1</v>
      </c>
      <c r="Y1625" s="3">
        <v>53</v>
      </c>
      <c r="Z1625" s="1">
        <v>2566</v>
      </c>
      <c r="AA1625" s="1">
        <v>1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1</v>
      </c>
      <c r="AI1625" s="1">
        <v>0</v>
      </c>
      <c r="AJ1625" s="1">
        <v>0</v>
      </c>
      <c r="AK1625" s="1">
        <v>1052</v>
      </c>
      <c r="AL1625" s="1">
        <v>925</v>
      </c>
      <c r="AM1625" s="1">
        <v>0</v>
      </c>
    </row>
    <row r="1626" spans="1:39" x14ac:dyDescent="0.25">
      <c r="A1626" s="4" t="s">
        <v>1564</v>
      </c>
      <c r="B1626" s="1">
        <v>1</v>
      </c>
      <c r="C1626" s="1">
        <v>1</v>
      </c>
      <c r="D1626" s="1">
        <v>48</v>
      </c>
      <c r="E1626" s="1">
        <v>67</v>
      </c>
      <c r="F1626" s="1">
        <v>4</v>
      </c>
      <c r="G1626" s="1">
        <v>32</v>
      </c>
      <c r="H1626" s="1">
        <v>17</v>
      </c>
      <c r="I1626" s="1">
        <v>2</v>
      </c>
      <c r="J1626" s="1">
        <v>16</v>
      </c>
      <c r="K1626" s="1">
        <v>3</v>
      </c>
      <c r="L1626" s="1">
        <v>2</v>
      </c>
      <c r="M1626" s="1">
        <v>1</v>
      </c>
      <c r="N1626" s="1">
        <v>4</v>
      </c>
      <c r="O1626" s="1">
        <v>4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3</v>
      </c>
      <c r="W1626" s="1">
        <v>11</v>
      </c>
      <c r="X1626" s="1">
        <v>0</v>
      </c>
      <c r="Y1626" s="3">
        <v>70</v>
      </c>
      <c r="Z1626" s="1">
        <v>2212</v>
      </c>
      <c r="AA1626" s="1">
        <v>0</v>
      </c>
      <c r="AB1626" s="1">
        <v>0</v>
      </c>
      <c r="AC1626" s="1">
        <v>0</v>
      </c>
      <c r="AD1626" s="1">
        <v>0</v>
      </c>
      <c r="AE1626" s="1">
        <v>1</v>
      </c>
      <c r="AF1626" s="1">
        <v>0</v>
      </c>
      <c r="AG1626" s="1">
        <v>0</v>
      </c>
      <c r="AH1626" s="1">
        <v>0</v>
      </c>
      <c r="AI1626" s="1">
        <v>0</v>
      </c>
      <c r="AJ1626" s="1">
        <v>1</v>
      </c>
      <c r="AK1626" s="1">
        <v>122</v>
      </c>
      <c r="AL1626" s="1">
        <v>106</v>
      </c>
      <c r="AM1626" s="1">
        <v>0</v>
      </c>
    </row>
    <row r="1627" spans="1:39" x14ac:dyDescent="0.25">
      <c r="A1627" s="4" t="s">
        <v>1565</v>
      </c>
      <c r="B1627" s="1">
        <v>1</v>
      </c>
      <c r="C1627" s="1">
        <v>0</v>
      </c>
      <c r="D1627" s="1">
        <v>86</v>
      </c>
      <c r="E1627" s="1">
        <v>3</v>
      </c>
      <c r="F1627" s="1">
        <v>1</v>
      </c>
      <c r="G1627" s="1">
        <v>8</v>
      </c>
      <c r="H1627" s="1">
        <v>23</v>
      </c>
      <c r="I1627" s="1">
        <v>2</v>
      </c>
      <c r="J1627" s="1">
        <v>18</v>
      </c>
      <c r="K1627" s="1">
        <v>3</v>
      </c>
      <c r="L1627" s="1">
        <v>2</v>
      </c>
      <c r="M1627" s="1">
        <v>1</v>
      </c>
      <c r="N1627" s="1">
        <v>3</v>
      </c>
      <c r="O1627" s="1">
        <v>3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3</v>
      </c>
      <c r="W1627" s="1">
        <v>11</v>
      </c>
      <c r="X1627" s="1">
        <v>0</v>
      </c>
      <c r="Y1627" s="3">
        <v>38</v>
      </c>
      <c r="Z1627" s="1">
        <v>2282</v>
      </c>
      <c r="AA1627" s="1">
        <v>0</v>
      </c>
      <c r="AB1627" s="1">
        <v>1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1</v>
      </c>
      <c r="AI1627" s="1">
        <v>0</v>
      </c>
      <c r="AJ1627" s="1">
        <v>0</v>
      </c>
      <c r="AK1627" s="1">
        <v>37</v>
      </c>
      <c r="AL1627" s="1">
        <v>19</v>
      </c>
      <c r="AM1627" s="1">
        <v>0</v>
      </c>
    </row>
    <row r="1628" spans="1:39" x14ac:dyDescent="0.25">
      <c r="A1628" s="4" t="s">
        <v>1566</v>
      </c>
      <c r="B1628" s="1">
        <v>0</v>
      </c>
      <c r="C1628" s="1">
        <v>0</v>
      </c>
      <c r="D1628" s="1">
        <v>48</v>
      </c>
      <c r="E1628" s="1">
        <v>980</v>
      </c>
      <c r="F1628" s="1">
        <v>37</v>
      </c>
      <c r="G1628" s="1">
        <v>265</v>
      </c>
      <c r="H1628" s="1">
        <v>35</v>
      </c>
      <c r="I1628" s="1">
        <v>163</v>
      </c>
      <c r="J1628" s="1">
        <v>31</v>
      </c>
      <c r="K1628" s="1">
        <v>1</v>
      </c>
      <c r="L1628" s="1">
        <v>3</v>
      </c>
      <c r="M1628" s="1">
        <v>6</v>
      </c>
      <c r="N1628" s="1">
        <v>12</v>
      </c>
      <c r="O1628" s="1">
        <v>6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3</v>
      </c>
      <c r="W1628" s="1">
        <v>11</v>
      </c>
      <c r="X1628" s="1">
        <v>1</v>
      </c>
      <c r="Y1628" s="3">
        <v>59</v>
      </c>
      <c r="Z1628" s="1">
        <v>2837</v>
      </c>
      <c r="AA1628" s="1">
        <v>0</v>
      </c>
      <c r="AB1628" s="1">
        <v>0</v>
      </c>
      <c r="AC1628" s="1">
        <v>1</v>
      </c>
      <c r="AD1628" s="1">
        <v>0</v>
      </c>
      <c r="AE1628" s="1">
        <v>0</v>
      </c>
      <c r="AF1628" s="1">
        <v>0</v>
      </c>
      <c r="AG1628" s="1">
        <v>0</v>
      </c>
      <c r="AH1628" s="1">
        <v>1</v>
      </c>
      <c r="AI1628" s="1">
        <v>0</v>
      </c>
      <c r="AJ1628" s="1">
        <v>0</v>
      </c>
      <c r="AK1628" s="1">
        <v>1480</v>
      </c>
      <c r="AL1628" s="1">
        <v>1449</v>
      </c>
      <c r="AM1628" s="1">
        <v>0</v>
      </c>
    </row>
    <row r="1629" spans="1:39" x14ac:dyDescent="0.25">
      <c r="A1629" s="4" t="s">
        <v>1567</v>
      </c>
      <c r="B1629" s="1">
        <v>1</v>
      </c>
      <c r="C1629" s="1">
        <v>1</v>
      </c>
      <c r="D1629" s="1">
        <v>2</v>
      </c>
      <c r="E1629" s="1">
        <v>50</v>
      </c>
      <c r="F1629" s="1">
        <v>4</v>
      </c>
      <c r="G1629" s="1">
        <v>28</v>
      </c>
      <c r="H1629" s="1">
        <v>6</v>
      </c>
      <c r="I1629" s="1">
        <v>3</v>
      </c>
      <c r="J1629" s="1">
        <v>26</v>
      </c>
      <c r="K1629" s="1">
        <v>3</v>
      </c>
      <c r="L1629" s="1">
        <v>3</v>
      </c>
      <c r="M1629" s="1">
        <v>1</v>
      </c>
      <c r="N1629" s="1">
        <v>2</v>
      </c>
      <c r="O1629" s="1">
        <v>9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3</v>
      </c>
      <c r="W1629" s="1">
        <v>11</v>
      </c>
      <c r="X1629" s="1">
        <v>1</v>
      </c>
      <c r="Y1629" s="3">
        <v>57</v>
      </c>
      <c r="Z1629" s="1">
        <v>2819</v>
      </c>
      <c r="AA1629" s="1">
        <v>0</v>
      </c>
      <c r="AB1629" s="1">
        <v>0</v>
      </c>
      <c r="AC1629" s="1">
        <v>0</v>
      </c>
      <c r="AD1629" s="1">
        <v>0</v>
      </c>
      <c r="AE1629" s="1">
        <v>1</v>
      </c>
      <c r="AF1629" s="1">
        <v>0</v>
      </c>
      <c r="AG1629" s="1">
        <v>0</v>
      </c>
      <c r="AH1629" s="1">
        <v>1</v>
      </c>
      <c r="AI1629" s="1">
        <v>0</v>
      </c>
      <c r="AJ1629" s="1">
        <v>0</v>
      </c>
      <c r="AK1629" s="1">
        <v>91</v>
      </c>
      <c r="AL1629" s="1">
        <v>65</v>
      </c>
      <c r="AM1629" s="1">
        <v>0</v>
      </c>
    </row>
    <row r="1630" spans="1:39" x14ac:dyDescent="0.25">
      <c r="A1630" s="4" t="s">
        <v>1568</v>
      </c>
      <c r="B1630" s="1">
        <v>0</v>
      </c>
      <c r="C1630" s="1">
        <v>1</v>
      </c>
      <c r="D1630" s="1">
        <v>57</v>
      </c>
      <c r="E1630" s="1">
        <v>19</v>
      </c>
      <c r="F1630" s="1">
        <v>0</v>
      </c>
      <c r="G1630" s="1">
        <v>5</v>
      </c>
      <c r="H1630" s="1">
        <v>0</v>
      </c>
      <c r="I1630" s="1">
        <v>0</v>
      </c>
      <c r="J1630" s="1">
        <v>8</v>
      </c>
      <c r="K1630" s="1">
        <v>2</v>
      </c>
      <c r="L1630" s="1">
        <v>1</v>
      </c>
      <c r="M1630" s="1">
        <v>0</v>
      </c>
      <c r="N1630" s="1">
        <v>3</v>
      </c>
      <c r="O1630" s="1">
        <v>6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3</v>
      </c>
      <c r="W1630" s="1">
        <v>11</v>
      </c>
      <c r="X1630" s="1">
        <v>0</v>
      </c>
      <c r="Y1630" s="3">
        <v>73</v>
      </c>
      <c r="Z1630" s="1">
        <v>2501</v>
      </c>
      <c r="AA1630" s="1">
        <v>0</v>
      </c>
      <c r="AB1630" s="1">
        <v>0</v>
      </c>
      <c r="AC1630" s="1">
        <v>0</v>
      </c>
      <c r="AD1630" s="1">
        <v>0</v>
      </c>
      <c r="AE1630" s="1">
        <v>1</v>
      </c>
      <c r="AF1630" s="1">
        <v>0</v>
      </c>
      <c r="AG1630" s="1">
        <v>0</v>
      </c>
      <c r="AH1630" s="1">
        <v>0</v>
      </c>
      <c r="AI1630" s="1">
        <v>0</v>
      </c>
      <c r="AJ1630" s="1">
        <v>1</v>
      </c>
      <c r="AK1630" s="1">
        <v>24</v>
      </c>
      <c r="AL1630" s="1">
        <v>16</v>
      </c>
      <c r="AM1630" s="1">
        <v>0</v>
      </c>
    </row>
    <row r="1631" spans="1:39" x14ac:dyDescent="0.25">
      <c r="A1631" s="4" t="s">
        <v>1569</v>
      </c>
      <c r="B1631" s="1">
        <v>1</v>
      </c>
      <c r="C1631" s="1">
        <v>0</v>
      </c>
      <c r="D1631" s="1">
        <v>77</v>
      </c>
      <c r="E1631" s="1">
        <v>30</v>
      </c>
      <c r="F1631" s="1">
        <v>5</v>
      </c>
      <c r="G1631" s="1">
        <v>23</v>
      </c>
      <c r="H1631" s="1">
        <v>4</v>
      </c>
      <c r="I1631" s="1">
        <v>1</v>
      </c>
      <c r="J1631" s="1">
        <v>4</v>
      </c>
      <c r="K1631" s="1">
        <v>1</v>
      </c>
      <c r="L1631" s="1">
        <v>2</v>
      </c>
      <c r="M1631" s="1">
        <v>0</v>
      </c>
      <c r="N1631" s="1">
        <v>3</v>
      </c>
      <c r="O1631" s="1">
        <v>7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3</v>
      </c>
      <c r="W1631" s="1">
        <v>11</v>
      </c>
      <c r="X1631" s="1">
        <v>0</v>
      </c>
      <c r="Y1631" s="3">
        <v>42</v>
      </c>
      <c r="Z1631" s="1">
        <v>2272</v>
      </c>
      <c r="AA1631" s="1">
        <v>0</v>
      </c>
      <c r="AB1631" s="1">
        <v>0</v>
      </c>
      <c r="AC1631" s="1">
        <v>1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1</v>
      </c>
      <c r="AJ1631" s="1">
        <v>0</v>
      </c>
      <c r="AK1631" s="1">
        <v>63</v>
      </c>
      <c r="AL1631" s="1">
        <v>59</v>
      </c>
      <c r="AM1631" s="1">
        <v>0</v>
      </c>
    </row>
    <row r="1632" spans="1:39" x14ac:dyDescent="0.25">
      <c r="A1632" s="4" t="s">
        <v>1570</v>
      </c>
      <c r="B1632" s="1">
        <v>0</v>
      </c>
      <c r="C1632" s="1">
        <v>1</v>
      </c>
      <c r="D1632" s="1">
        <v>0</v>
      </c>
      <c r="E1632" s="1">
        <v>213</v>
      </c>
      <c r="F1632" s="1">
        <v>9</v>
      </c>
      <c r="G1632" s="1">
        <v>76</v>
      </c>
      <c r="H1632" s="1">
        <v>4</v>
      </c>
      <c r="I1632" s="1">
        <v>3</v>
      </c>
      <c r="J1632" s="1">
        <v>30</v>
      </c>
      <c r="K1632" s="1">
        <v>3</v>
      </c>
      <c r="L1632" s="1">
        <v>5</v>
      </c>
      <c r="M1632" s="1">
        <v>2</v>
      </c>
      <c r="N1632" s="1">
        <v>5</v>
      </c>
      <c r="O1632" s="1">
        <v>7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3</v>
      </c>
      <c r="W1632" s="1">
        <v>11</v>
      </c>
      <c r="X1632" s="1">
        <v>0</v>
      </c>
      <c r="Y1632" s="3">
        <v>66</v>
      </c>
      <c r="Z1632" s="1">
        <v>2556</v>
      </c>
      <c r="AA1632" s="1">
        <v>0</v>
      </c>
      <c r="AB1632" s="1">
        <v>0</v>
      </c>
      <c r="AC1632" s="1">
        <v>0</v>
      </c>
      <c r="AD1632" s="1">
        <v>1</v>
      </c>
      <c r="AE1632" s="1">
        <v>0</v>
      </c>
      <c r="AF1632" s="1">
        <v>0</v>
      </c>
      <c r="AG1632" s="1">
        <v>0</v>
      </c>
      <c r="AH1632" s="1">
        <v>0</v>
      </c>
      <c r="AI1632" s="1">
        <v>1</v>
      </c>
      <c r="AJ1632" s="1">
        <v>0</v>
      </c>
      <c r="AK1632" s="1">
        <v>305</v>
      </c>
      <c r="AL1632" s="1">
        <v>275</v>
      </c>
      <c r="AM1632" s="1">
        <v>0</v>
      </c>
    </row>
    <row r="1633" spans="1:39" x14ac:dyDescent="0.25">
      <c r="A1633" s="4" t="s">
        <v>1571</v>
      </c>
      <c r="B1633" s="1">
        <v>0</v>
      </c>
      <c r="C1633" s="1">
        <v>1</v>
      </c>
      <c r="D1633" s="1">
        <v>57</v>
      </c>
      <c r="E1633" s="1">
        <v>539</v>
      </c>
      <c r="F1633" s="1">
        <v>30</v>
      </c>
      <c r="G1633" s="1">
        <v>92</v>
      </c>
      <c r="H1633" s="1">
        <v>80</v>
      </c>
      <c r="I1633" s="1">
        <v>46</v>
      </c>
      <c r="J1633" s="1">
        <v>38</v>
      </c>
      <c r="K1633" s="1">
        <v>1</v>
      </c>
      <c r="L1633" s="1">
        <v>5</v>
      </c>
      <c r="M1633" s="1">
        <v>3</v>
      </c>
      <c r="N1633" s="1">
        <v>13</v>
      </c>
      <c r="O1633" s="1">
        <v>3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3</v>
      </c>
      <c r="W1633" s="1">
        <v>11</v>
      </c>
      <c r="X1633" s="1">
        <v>0</v>
      </c>
      <c r="Y1633" s="3">
        <v>66</v>
      </c>
      <c r="Z1633" s="1">
        <v>2306</v>
      </c>
      <c r="AA1633" s="1">
        <v>0</v>
      </c>
      <c r="AB1633" s="1">
        <v>1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1</v>
      </c>
      <c r="AK1633" s="1">
        <v>787</v>
      </c>
      <c r="AL1633" s="1">
        <v>749</v>
      </c>
      <c r="AM1633" s="1">
        <v>0</v>
      </c>
    </row>
    <row r="1634" spans="1:39" x14ac:dyDescent="0.25">
      <c r="A1634" s="4" t="s">
        <v>1572</v>
      </c>
      <c r="B1634" s="1">
        <v>0</v>
      </c>
      <c r="C1634" s="1">
        <v>1</v>
      </c>
      <c r="D1634" s="1">
        <v>24</v>
      </c>
      <c r="E1634" s="1">
        <v>284</v>
      </c>
      <c r="F1634" s="1">
        <v>16</v>
      </c>
      <c r="G1634" s="1">
        <v>160</v>
      </c>
      <c r="H1634" s="1">
        <v>84</v>
      </c>
      <c r="I1634" s="1">
        <v>16</v>
      </c>
      <c r="J1634" s="1">
        <v>134</v>
      </c>
      <c r="K1634" s="1">
        <v>6</v>
      </c>
      <c r="L1634" s="1">
        <v>7</v>
      </c>
      <c r="M1634" s="1">
        <v>4</v>
      </c>
      <c r="N1634" s="1">
        <v>6</v>
      </c>
      <c r="O1634" s="1">
        <v>6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3</v>
      </c>
      <c r="W1634" s="1">
        <v>11</v>
      </c>
      <c r="X1634" s="1">
        <v>0</v>
      </c>
      <c r="Y1634" s="3">
        <v>48</v>
      </c>
      <c r="Z1634" s="1">
        <v>2499</v>
      </c>
      <c r="AA1634" s="1">
        <v>0</v>
      </c>
      <c r="AB1634" s="1">
        <v>0</v>
      </c>
      <c r="AC1634" s="1">
        <v>0</v>
      </c>
      <c r="AD1634" s="1">
        <v>1</v>
      </c>
      <c r="AE1634" s="1">
        <v>0</v>
      </c>
      <c r="AF1634" s="1">
        <v>1</v>
      </c>
      <c r="AG1634" s="1">
        <v>0</v>
      </c>
      <c r="AH1634" s="1">
        <v>0</v>
      </c>
      <c r="AI1634" s="1">
        <v>0</v>
      </c>
      <c r="AJ1634" s="1">
        <v>0</v>
      </c>
      <c r="AK1634" s="1">
        <v>560</v>
      </c>
      <c r="AL1634" s="1">
        <v>426</v>
      </c>
      <c r="AM1634" s="1">
        <v>0</v>
      </c>
    </row>
    <row r="1635" spans="1:39" x14ac:dyDescent="0.25">
      <c r="A1635" s="4" t="s">
        <v>1573</v>
      </c>
      <c r="B1635" s="1">
        <v>0</v>
      </c>
      <c r="C1635" s="1">
        <v>0</v>
      </c>
      <c r="D1635" s="1">
        <v>55</v>
      </c>
      <c r="E1635" s="1">
        <v>1003</v>
      </c>
      <c r="F1635" s="1">
        <v>34</v>
      </c>
      <c r="G1635" s="1">
        <v>536</v>
      </c>
      <c r="H1635" s="1">
        <v>134</v>
      </c>
      <c r="I1635" s="1">
        <v>51</v>
      </c>
      <c r="J1635" s="1">
        <v>34</v>
      </c>
      <c r="K1635" s="1">
        <v>1</v>
      </c>
      <c r="L1635" s="1">
        <v>4</v>
      </c>
      <c r="M1635" s="1">
        <v>6</v>
      </c>
      <c r="N1635" s="1">
        <v>6</v>
      </c>
      <c r="O1635" s="1">
        <v>2</v>
      </c>
      <c r="P1635" s="1">
        <v>0</v>
      </c>
      <c r="Q1635" s="1">
        <v>0</v>
      </c>
      <c r="R1635" s="1">
        <v>1</v>
      </c>
      <c r="S1635" s="1">
        <v>1</v>
      </c>
      <c r="T1635" s="1">
        <v>0</v>
      </c>
      <c r="U1635" s="1">
        <v>0</v>
      </c>
      <c r="V1635" s="1">
        <v>3</v>
      </c>
      <c r="W1635" s="1">
        <v>11</v>
      </c>
      <c r="X1635" s="1">
        <v>1</v>
      </c>
      <c r="Y1635" s="3">
        <v>39</v>
      </c>
      <c r="Z1635" s="1">
        <v>2165</v>
      </c>
      <c r="AA1635" s="1">
        <v>0</v>
      </c>
      <c r="AB1635" s="1">
        <v>0</v>
      </c>
      <c r="AC1635" s="1">
        <v>1</v>
      </c>
      <c r="AD1635" s="1">
        <v>0</v>
      </c>
      <c r="AE1635" s="1">
        <v>0</v>
      </c>
      <c r="AF1635" s="1">
        <v>0</v>
      </c>
      <c r="AG1635" s="1">
        <v>0</v>
      </c>
      <c r="AH1635" s="1">
        <v>1</v>
      </c>
      <c r="AI1635" s="1">
        <v>0</v>
      </c>
      <c r="AJ1635" s="1">
        <v>0</v>
      </c>
      <c r="AK1635" s="1">
        <v>1758</v>
      </c>
      <c r="AL1635" s="1">
        <v>1724</v>
      </c>
      <c r="AM1635" s="1">
        <v>2</v>
      </c>
    </row>
    <row r="1636" spans="1:39" x14ac:dyDescent="0.25">
      <c r="A1636" s="4" t="s">
        <v>1574</v>
      </c>
      <c r="B1636" s="1">
        <v>1</v>
      </c>
      <c r="C1636" s="1">
        <v>1</v>
      </c>
      <c r="D1636" s="1">
        <v>62</v>
      </c>
      <c r="E1636" s="1">
        <v>239</v>
      </c>
      <c r="F1636" s="1">
        <v>13</v>
      </c>
      <c r="G1636" s="1">
        <v>143</v>
      </c>
      <c r="H1636" s="1">
        <v>45</v>
      </c>
      <c r="I1636" s="1">
        <v>4</v>
      </c>
      <c r="J1636" s="1">
        <v>52</v>
      </c>
      <c r="K1636" s="1">
        <v>9</v>
      </c>
      <c r="L1636" s="1">
        <v>6</v>
      </c>
      <c r="M1636" s="1">
        <v>2</v>
      </c>
      <c r="N1636" s="1">
        <v>7</v>
      </c>
      <c r="O1636" s="1">
        <v>6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3</v>
      </c>
      <c r="W1636" s="1">
        <v>11</v>
      </c>
      <c r="X1636" s="1">
        <v>0</v>
      </c>
      <c r="Y1636" s="3">
        <v>62</v>
      </c>
      <c r="Z1636" s="1">
        <v>2582</v>
      </c>
      <c r="AA1636" s="1">
        <v>0</v>
      </c>
      <c r="AB1636" s="1">
        <v>0</v>
      </c>
      <c r="AC1636" s="1">
        <v>1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1</v>
      </c>
      <c r="AK1636" s="1">
        <v>444</v>
      </c>
      <c r="AL1636" s="1">
        <v>392</v>
      </c>
      <c r="AM1636" s="1">
        <v>0</v>
      </c>
    </row>
    <row r="1637" spans="1:39" x14ac:dyDescent="0.25">
      <c r="A1637" s="4" t="s">
        <v>1575</v>
      </c>
      <c r="B1637" s="1">
        <v>2</v>
      </c>
      <c r="C1637" s="1">
        <v>0</v>
      </c>
      <c r="D1637" s="1">
        <v>89</v>
      </c>
      <c r="E1637" s="1">
        <v>51</v>
      </c>
      <c r="F1637" s="1">
        <v>23</v>
      </c>
      <c r="G1637" s="1">
        <v>82</v>
      </c>
      <c r="H1637" s="1">
        <v>33</v>
      </c>
      <c r="I1637" s="1">
        <v>0</v>
      </c>
      <c r="J1637" s="1">
        <v>42</v>
      </c>
      <c r="K1637" s="1">
        <v>4</v>
      </c>
      <c r="L1637" s="1">
        <v>5</v>
      </c>
      <c r="M1637" s="1">
        <v>1</v>
      </c>
      <c r="N1637" s="1">
        <v>3</v>
      </c>
      <c r="O1637" s="1">
        <v>9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3</v>
      </c>
      <c r="W1637" s="1">
        <v>11</v>
      </c>
      <c r="X1637" s="1">
        <v>0</v>
      </c>
      <c r="Y1637" s="3">
        <v>52</v>
      </c>
      <c r="Z1637" s="1">
        <v>2569</v>
      </c>
      <c r="AA1637" s="1">
        <v>0</v>
      </c>
      <c r="AB1637" s="1">
        <v>0</v>
      </c>
      <c r="AC1637" s="1">
        <v>0</v>
      </c>
      <c r="AD1637" s="1">
        <v>1</v>
      </c>
      <c r="AE1637" s="1">
        <v>0</v>
      </c>
      <c r="AF1637" s="1">
        <v>0</v>
      </c>
      <c r="AG1637" s="1">
        <v>0</v>
      </c>
      <c r="AH1637" s="1">
        <v>1</v>
      </c>
      <c r="AI1637" s="1">
        <v>0</v>
      </c>
      <c r="AJ1637" s="1">
        <v>0</v>
      </c>
      <c r="AK1637" s="1">
        <v>189</v>
      </c>
      <c r="AL1637" s="1">
        <v>147</v>
      </c>
      <c r="AM1637" s="1">
        <v>0</v>
      </c>
    </row>
    <row r="1638" spans="1:39" x14ac:dyDescent="0.25">
      <c r="A1638" s="4" t="s">
        <v>1576</v>
      </c>
      <c r="B1638" s="1">
        <v>0</v>
      </c>
      <c r="C1638" s="1">
        <v>1</v>
      </c>
      <c r="D1638" s="1">
        <v>77</v>
      </c>
      <c r="E1638" s="1">
        <v>527</v>
      </c>
      <c r="F1638" s="1">
        <v>24</v>
      </c>
      <c r="G1638" s="1">
        <v>230</v>
      </c>
      <c r="H1638" s="1">
        <v>32</v>
      </c>
      <c r="I1638" s="1">
        <v>24</v>
      </c>
      <c r="J1638" s="1">
        <v>65</v>
      </c>
      <c r="K1638" s="1">
        <v>2</v>
      </c>
      <c r="L1638" s="1">
        <v>6</v>
      </c>
      <c r="M1638" s="1">
        <v>4</v>
      </c>
      <c r="N1638" s="1">
        <v>12</v>
      </c>
      <c r="O1638" s="1">
        <v>4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3</v>
      </c>
      <c r="W1638" s="1">
        <v>11</v>
      </c>
      <c r="X1638" s="1">
        <v>0</v>
      </c>
      <c r="Y1638" s="3">
        <v>44</v>
      </c>
      <c r="Z1638" s="1">
        <v>2190</v>
      </c>
      <c r="AA1638" s="1">
        <v>1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1</v>
      </c>
      <c r="AI1638" s="1">
        <v>0</v>
      </c>
      <c r="AJ1638" s="1">
        <v>0</v>
      </c>
      <c r="AK1638" s="1">
        <v>837</v>
      </c>
      <c r="AL1638" s="1">
        <v>772</v>
      </c>
      <c r="AM1638" s="1">
        <v>0</v>
      </c>
    </row>
    <row r="1639" spans="1:39" x14ac:dyDescent="0.25">
      <c r="A1639" s="4" t="s">
        <v>1577</v>
      </c>
      <c r="B1639" s="1">
        <v>1</v>
      </c>
      <c r="C1639" s="1">
        <v>1</v>
      </c>
      <c r="D1639" s="1">
        <v>45</v>
      </c>
      <c r="E1639" s="1">
        <v>19</v>
      </c>
      <c r="F1639" s="1">
        <v>5</v>
      </c>
      <c r="G1639" s="1">
        <v>12</v>
      </c>
      <c r="H1639" s="1">
        <v>10</v>
      </c>
      <c r="I1639" s="1">
        <v>3</v>
      </c>
      <c r="J1639" s="1">
        <v>19</v>
      </c>
      <c r="K1639" s="1">
        <v>3</v>
      </c>
      <c r="L1639" s="1">
        <v>3</v>
      </c>
      <c r="M1639" s="1">
        <v>1</v>
      </c>
      <c r="N1639" s="1">
        <v>2</v>
      </c>
      <c r="O1639" s="1">
        <v>6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3</v>
      </c>
      <c r="W1639" s="1">
        <v>11</v>
      </c>
      <c r="X1639" s="1">
        <v>0</v>
      </c>
      <c r="Y1639" s="3">
        <v>54</v>
      </c>
      <c r="Z1639" s="1">
        <v>2329</v>
      </c>
      <c r="AA1639" s="1">
        <v>0</v>
      </c>
      <c r="AB1639" s="1">
        <v>0</v>
      </c>
      <c r="AC1639" s="1">
        <v>1</v>
      </c>
      <c r="AD1639" s="1">
        <v>0</v>
      </c>
      <c r="AE1639" s="1">
        <v>0</v>
      </c>
      <c r="AF1639" s="1">
        <v>0</v>
      </c>
      <c r="AG1639" s="1">
        <v>0</v>
      </c>
      <c r="AH1639" s="1">
        <v>1</v>
      </c>
      <c r="AI1639" s="1">
        <v>0</v>
      </c>
      <c r="AJ1639" s="1">
        <v>0</v>
      </c>
      <c r="AK1639" s="1">
        <v>49</v>
      </c>
      <c r="AL1639" s="1">
        <v>30</v>
      </c>
      <c r="AM1639" s="1">
        <v>0</v>
      </c>
    </row>
    <row r="1640" spans="1:39" x14ac:dyDescent="0.25">
      <c r="A1640" s="4" t="s">
        <v>393</v>
      </c>
      <c r="B1640" s="1">
        <v>0</v>
      </c>
      <c r="C1640" s="1">
        <v>0</v>
      </c>
      <c r="D1640" s="1">
        <v>46</v>
      </c>
      <c r="E1640" s="1">
        <v>40</v>
      </c>
      <c r="F1640" s="1">
        <v>2</v>
      </c>
      <c r="G1640" s="1">
        <v>15</v>
      </c>
      <c r="H1640" s="1">
        <v>8</v>
      </c>
      <c r="I1640" s="1">
        <v>0</v>
      </c>
      <c r="J1640" s="1">
        <v>6</v>
      </c>
      <c r="K1640" s="1">
        <v>1</v>
      </c>
      <c r="L1640" s="1">
        <v>1</v>
      </c>
      <c r="M1640" s="1">
        <v>1</v>
      </c>
      <c r="N1640" s="1">
        <v>3</v>
      </c>
      <c r="O1640" s="1">
        <v>4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3</v>
      </c>
      <c r="W1640" s="1">
        <v>11</v>
      </c>
      <c r="X1640" s="1">
        <v>0</v>
      </c>
      <c r="Y1640" s="3">
        <v>31</v>
      </c>
      <c r="Z1640" s="1">
        <v>2450</v>
      </c>
      <c r="AA1640" s="1">
        <v>0</v>
      </c>
      <c r="AB1640" s="1">
        <v>0</v>
      </c>
      <c r="AC1640" s="1">
        <v>1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1</v>
      </c>
      <c r="AK1640" s="1">
        <v>65</v>
      </c>
      <c r="AL1640" s="1">
        <v>59</v>
      </c>
      <c r="AM1640" s="1">
        <v>0</v>
      </c>
    </row>
    <row r="1641" spans="1:39" x14ac:dyDescent="0.25">
      <c r="A1641" s="4" t="s">
        <v>1578</v>
      </c>
      <c r="B1641" s="1">
        <v>1</v>
      </c>
      <c r="C1641" s="1">
        <v>0</v>
      </c>
      <c r="D1641" s="1">
        <v>80</v>
      </c>
      <c r="E1641" s="1">
        <v>21</v>
      </c>
      <c r="F1641" s="1">
        <v>8</v>
      </c>
      <c r="G1641" s="1">
        <v>20</v>
      </c>
      <c r="H1641" s="1">
        <v>15</v>
      </c>
      <c r="I1641" s="1">
        <v>3</v>
      </c>
      <c r="J1641" s="1">
        <v>9</v>
      </c>
      <c r="K1641" s="1">
        <v>1</v>
      </c>
      <c r="L1641" s="1">
        <v>2</v>
      </c>
      <c r="M1641" s="1">
        <v>0</v>
      </c>
      <c r="N1641" s="1">
        <v>3</v>
      </c>
      <c r="O1641" s="1">
        <v>7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3</v>
      </c>
      <c r="W1641" s="1">
        <v>11</v>
      </c>
      <c r="X1641" s="1">
        <v>0</v>
      </c>
      <c r="Y1641" s="3">
        <v>35</v>
      </c>
      <c r="Z1641" s="1">
        <v>2534</v>
      </c>
      <c r="AA1641" s="1">
        <v>0</v>
      </c>
      <c r="AB1641" s="1">
        <v>0</v>
      </c>
      <c r="AC1641" s="1">
        <v>1</v>
      </c>
      <c r="AD1641" s="1">
        <v>0</v>
      </c>
      <c r="AE1641" s="1">
        <v>0</v>
      </c>
      <c r="AF1641" s="1">
        <v>1</v>
      </c>
      <c r="AG1641" s="1">
        <v>0</v>
      </c>
      <c r="AH1641" s="1">
        <v>0</v>
      </c>
      <c r="AI1641" s="1">
        <v>0</v>
      </c>
      <c r="AJ1641" s="1">
        <v>0</v>
      </c>
      <c r="AK1641" s="1">
        <v>67</v>
      </c>
      <c r="AL1641" s="1">
        <v>58</v>
      </c>
      <c r="AM1641" s="1">
        <v>0</v>
      </c>
    </row>
    <row r="1642" spans="1:39" x14ac:dyDescent="0.25">
      <c r="A1642" s="4" t="s">
        <v>1579</v>
      </c>
      <c r="B1642" s="1">
        <v>0</v>
      </c>
      <c r="C1642" s="1">
        <v>2</v>
      </c>
      <c r="D1642" s="1">
        <v>60</v>
      </c>
      <c r="E1642" s="1">
        <v>593</v>
      </c>
      <c r="F1642" s="1">
        <v>30</v>
      </c>
      <c r="G1642" s="1">
        <v>91</v>
      </c>
      <c r="H1642" s="1">
        <v>29</v>
      </c>
      <c r="I1642" s="1">
        <v>22</v>
      </c>
      <c r="J1642" s="1">
        <v>7</v>
      </c>
      <c r="K1642" s="1">
        <v>1</v>
      </c>
      <c r="L1642" s="1">
        <v>6</v>
      </c>
      <c r="M1642" s="1">
        <v>3</v>
      </c>
      <c r="N1642" s="1">
        <v>12</v>
      </c>
      <c r="O1642" s="1">
        <v>4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3</v>
      </c>
      <c r="W1642" s="1">
        <v>11</v>
      </c>
      <c r="X1642" s="1">
        <v>0</v>
      </c>
      <c r="Y1642" s="3">
        <v>53</v>
      </c>
      <c r="Z1642" s="1">
        <v>2472</v>
      </c>
      <c r="AA1642" s="1">
        <v>0</v>
      </c>
      <c r="AB1642" s="1">
        <v>1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1</v>
      </c>
      <c r="AK1642" s="1">
        <v>765</v>
      </c>
      <c r="AL1642" s="1">
        <v>758</v>
      </c>
      <c r="AM1642" s="1">
        <v>0</v>
      </c>
    </row>
    <row r="1643" spans="1:39" x14ac:dyDescent="0.25">
      <c r="A1643" s="4" t="s">
        <v>1580</v>
      </c>
      <c r="B1643" s="1">
        <v>1</v>
      </c>
      <c r="C1643" s="1">
        <v>1</v>
      </c>
      <c r="D1643" s="1">
        <v>71</v>
      </c>
      <c r="E1643" s="1">
        <v>21</v>
      </c>
      <c r="F1643" s="1">
        <v>5</v>
      </c>
      <c r="G1643" s="1">
        <v>3</v>
      </c>
      <c r="H1643" s="1">
        <v>10</v>
      </c>
      <c r="I1643" s="1">
        <v>1</v>
      </c>
      <c r="J1643" s="1">
        <v>7</v>
      </c>
      <c r="K1643" s="1">
        <v>3</v>
      </c>
      <c r="L1643" s="1">
        <v>1</v>
      </c>
      <c r="M1643" s="1">
        <v>1</v>
      </c>
      <c r="N1643" s="1">
        <v>4</v>
      </c>
      <c r="O1643" s="1">
        <v>2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3</v>
      </c>
      <c r="W1643" s="1">
        <v>11</v>
      </c>
      <c r="X1643" s="1">
        <v>0</v>
      </c>
      <c r="Y1643" s="3">
        <v>61</v>
      </c>
      <c r="Z1643" s="1">
        <v>2341</v>
      </c>
      <c r="AA1643" s="1">
        <v>0</v>
      </c>
      <c r="AB1643" s="1">
        <v>1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1</v>
      </c>
      <c r="AK1643" s="1">
        <v>40</v>
      </c>
      <c r="AL1643" s="1">
        <v>33</v>
      </c>
      <c r="AM1643" s="1">
        <v>0</v>
      </c>
    </row>
    <row r="1644" spans="1:39" x14ac:dyDescent="0.25">
      <c r="A1644" s="4" t="s">
        <v>675</v>
      </c>
      <c r="B1644" s="1">
        <v>1</v>
      </c>
      <c r="C1644" s="1">
        <v>0</v>
      </c>
      <c r="D1644" s="1">
        <v>43</v>
      </c>
      <c r="E1644" s="1">
        <v>1181</v>
      </c>
      <c r="F1644" s="1">
        <v>107</v>
      </c>
      <c r="G1644" s="1">
        <v>199</v>
      </c>
      <c r="H1644" s="1">
        <v>39</v>
      </c>
      <c r="I1644" s="1">
        <v>30</v>
      </c>
      <c r="J1644" s="1">
        <v>30</v>
      </c>
      <c r="K1644" s="1">
        <v>2</v>
      </c>
      <c r="L1644" s="1">
        <v>7</v>
      </c>
      <c r="M1644" s="1">
        <v>3</v>
      </c>
      <c r="N1644" s="1">
        <v>13</v>
      </c>
      <c r="O1644" s="1">
        <v>8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3</v>
      </c>
      <c r="W1644" s="1">
        <v>11</v>
      </c>
      <c r="X1644" s="1">
        <v>0</v>
      </c>
      <c r="Y1644" s="3">
        <v>50</v>
      </c>
      <c r="Z1644" s="1">
        <v>2381</v>
      </c>
      <c r="AA1644" s="1">
        <v>0</v>
      </c>
      <c r="AB1644" s="1">
        <v>1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1</v>
      </c>
      <c r="AK1644" s="1">
        <v>1556</v>
      </c>
      <c r="AL1644" s="1">
        <v>1526</v>
      </c>
      <c r="AM1644" s="1">
        <v>0</v>
      </c>
    </row>
    <row r="1645" spans="1:39" x14ac:dyDescent="0.25">
      <c r="A1645" s="4" t="s">
        <v>1241</v>
      </c>
      <c r="B1645" s="1">
        <v>0</v>
      </c>
      <c r="C1645" s="1">
        <v>1</v>
      </c>
      <c r="D1645" s="1">
        <v>97</v>
      </c>
      <c r="E1645" s="1">
        <v>1004</v>
      </c>
      <c r="F1645" s="1">
        <v>59</v>
      </c>
      <c r="G1645" s="1">
        <v>265</v>
      </c>
      <c r="H1645" s="1">
        <v>115</v>
      </c>
      <c r="I1645" s="1">
        <v>59</v>
      </c>
      <c r="J1645" s="1">
        <v>27</v>
      </c>
      <c r="K1645" s="1">
        <v>2</v>
      </c>
      <c r="L1645" s="1">
        <v>11</v>
      </c>
      <c r="M1645" s="1">
        <v>10</v>
      </c>
      <c r="N1645" s="1">
        <v>11</v>
      </c>
      <c r="O1645" s="1">
        <v>6</v>
      </c>
      <c r="P1645" s="1">
        <v>1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3</v>
      </c>
      <c r="W1645" s="1">
        <v>11</v>
      </c>
      <c r="X1645" s="1">
        <v>1</v>
      </c>
      <c r="Y1645" s="3">
        <v>53</v>
      </c>
      <c r="Z1645" s="1">
        <v>2651</v>
      </c>
      <c r="AA1645" s="1">
        <v>0</v>
      </c>
      <c r="AB1645" s="1">
        <v>1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1</v>
      </c>
      <c r="AK1645" s="1">
        <v>1502</v>
      </c>
      <c r="AL1645" s="1">
        <v>1475</v>
      </c>
      <c r="AM1645" s="1">
        <v>1</v>
      </c>
    </row>
    <row r="1646" spans="1:39" x14ac:dyDescent="0.25">
      <c r="A1646" s="4" t="s">
        <v>1581</v>
      </c>
      <c r="B1646" s="1">
        <v>0</v>
      </c>
      <c r="C1646" s="1">
        <v>0</v>
      </c>
      <c r="D1646" s="1">
        <v>49</v>
      </c>
      <c r="E1646" s="1">
        <v>202</v>
      </c>
      <c r="F1646" s="1">
        <v>2</v>
      </c>
      <c r="G1646" s="1">
        <v>46</v>
      </c>
      <c r="H1646" s="1">
        <v>3</v>
      </c>
      <c r="I1646" s="1">
        <v>2</v>
      </c>
      <c r="J1646" s="1">
        <v>10</v>
      </c>
      <c r="K1646" s="1">
        <v>2</v>
      </c>
      <c r="L1646" s="1">
        <v>4</v>
      </c>
      <c r="M1646" s="1">
        <v>2</v>
      </c>
      <c r="N1646" s="1">
        <v>5</v>
      </c>
      <c r="O1646" s="1">
        <v>7</v>
      </c>
      <c r="P1646" s="1">
        <v>0</v>
      </c>
      <c r="Q1646" s="1">
        <v>1</v>
      </c>
      <c r="R1646" s="1">
        <v>0</v>
      </c>
      <c r="S1646" s="1">
        <v>1</v>
      </c>
      <c r="T1646" s="1">
        <v>0</v>
      </c>
      <c r="U1646" s="1">
        <v>0</v>
      </c>
      <c r="V1646" s="1">
        <v>3</v>
      </c>
      <c r="W1646" s="1">
        <v>11</v>
      </c>
      <c r="X1646" s="1">
        <v>1</v>
      </c>
      <c r="Y1646" s="3">
        <v>35</v>
      </c>
      <c r="Z1646" s="1">
        <v>2493</v>
      </c>
      <c r="AA1646" s="1">
        <v>0</v>
      </c>
      <c r="AB1646" s="1">
        <v>0</v>
      </c>
      <c r="AC1646" s="1">
        <v>1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1</v>
      </c>
      <c r="AK1646" s="1">
        <v>255</v>
      </c>
      <c r="AL1646" s="1">
        <v>245</v>
      </c>
      <c r="AM1646" s="1">
        <v>2</v>
      </c>
    </row>
    <row r="1647" spans="1:39" x14ac:dyDescent="0.25">
      <c r="A1647" s="4" t="s">
        <v>1582</v>
      </c>
      <c r="B1647" s="1">
        <v>0</v>
      </c>
      <c r="C1647" s="1">
        <v>0</v>
      </c>
      <c r="D1647" s="1">
        <v>66</v>
      </c>
      <c r="E1647" s="1">
        <v>446</v>
      </c>
      <c r="F1647" s="1">
        <v>107</v>
      </c>
      <c r="G1647" s="1">
        <v>768</v>
      </c>
      <c r="H1647" s="1">
        <v>33</v>
      </c>
      <c r="I1647" s="1">
        <v>196</v>
      </c>
      <c r="J1647" s="1">
        <v>53</v>
      </c>
      <c r="K1647" s="1">
        <v>1</v>
      </c>
      <c r="L1647" s="1">
        <v>5</v>
      </c>
      <c r="M1647" s="1">
        <v>6</v>
      </c>
      <c r="N1647" s="1">
        <v>6</v>
      </c>
      <c r="O1647" s="1">
        <v>2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3</v>
      </c>
      <c r="W1647" s="1">
        <v>11</v>
      </c>
      <c r="X1647" s="1">
        <v>0</v>
      </c>
      <c r="Y1647" s="3">
        <v>69</v>
      </c>
      <c r="Z1647" s="1">
        <v>2456</v>
      </c>
      <c r="AA1647" s="1">
        <v>0</v>
      </c>
      <c r="AB1647" s="1">
        <v>0</v>
      </c>
      <c r="AC1647" s="1">
        <v>0</v>
      </c>
      <c r="AD1647" s="1">
        <v>1</v>
      </c>
      <c r="AE1647" s="1">
        <v>0</v>
      </c>
      <c r="AF1647" s="1">
        <v>0</v>
      </c>
      <c r="AG1647" s="1">
        <v>0</v>
      </c>
      <c r="AH1647" s="1">
        <v>1</v>
      </c>
      <c r="AI1647" s="1">
        <v>0</v>
      </c>
      <c r="AJ1647" s="1">
        <v>0</v>
      </c>
      <c r="AK1647" s="1">
        <v>1550</v>
      </c>
      <c r="AL1647" s="1">
        <v>1497</v>
      </c>
      <c r="AM1647" s="1">
        <v>0</v>
      </c>
    </row>
    <row r="1648" spans="1:39" x14ac:dyDescent="0.25">
      <c r="A1648" s="4" t="s">
        <v>1583</v>
      </c>
      <c r="B1648" s="1">
        <v>0</v>
      </c>
      <c r="C1648" s="1">
        <v>0</v>
      </c>
      <c r="D1648" s="1">
        <v>20</v>
      </c>
      <c r="E1648" s="1">
        <v>1184</v>
      </c>
      <c r="F1648" s="1">
        <v>102</v>
      </c>
      <c r="G1648" s="1">
        <v>673</v>
      </c>
      <c r="H1648" s="1">
        <v>52</v>
      </c>
      <c r="I1648" s="1">
        <v>40</v>
      </c>
      <c r="J1648" s="1">
        <v>40</v>
      </c>
      <c r="K1648" s="1">
        <v>1</v>
      </c>
      <c r="L1648" s="1">
        <v>7</v>
      </c>
      <c r="M1648" s="1">
        <v>4</v>
      </c>
      <c r="N1648" s="1">
        <v>10</v>
      </c>
      <c r="O1648" s="1">
        <v>6</v>
      </c>
      <c r="P1648" s="1">
        <v>0</v>
      </c>
      <c r="Q1648" s="1">
        <v>0</v>
      </c>
      <c r="R1648" s="1">
        <v>1</v>
      </c>
      <c r="S1648" s="1">
        <v>0</v>
      </c>
      <c r="T1648" s="1">
        <v>0</v>
      </c>
      <c r="U1648" s="1">
        <v>0</v>
      </c>
      <c r="V1648" s="1">
        <v>3</v>
      </c>
      <c r="W1648" s="1">
        <v>11</v>
      </c>
      <c r="X1648" s="1">
        <v>1</v>
      </c>
      <c r="Y1648" s="3">
        <v>34</v>
      </c>
      <c r="Z1648" s="1">
        <v>2693</v>
      </c>
      <c r="AA1648" s="1">
        <v>0</v>
      </c>
      <c r="AB1648" s="1">
        <v>1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1</v>
      </c>
      <c r="AJ1648" s="1">
        <v>0</v>
      </c>
      <c r="AK1648" s="1">
        <v>2051</v>
      </c>
      <c r="AL1648" s="1">
        <v>2011</v>
      </c>
      <c r="AM1648" s="1">
        <v>1</v>
      </c>
    </row>
    <row r="1649" spans="1:39" x14ac:dyDescent="0.25">
      <c r="A1649" s="4" t="s">
        <v>669</v>
      </c>
      <c r="B1649" s="1">
        <v>0</v>
      </c>
      <c r="C1649" s="1">
        <v>0</v>
      </c>
      <c r="D1649" s="1">
        <v>54</v>
      </c>
      <c r="E1649" s="1">
        <v>390</v>
      </c>
      <c r="F1649" s="1">
        <v>22</v>
      </c>
      <c r="G1649" s="1">
        <v>323</v>
      </c>
      <c r="H1649" s="1">
        <v>104</v>
      </c>
      <c r="I1649" s="1">
        <v>35</v>
      </c>
      <c r="J1649" s="1">
        <v>107</v>
      </c>
      <c r="K1649" s="1">
        <v>1</v>
      </c>
      <c r="L1649" s="1">
        <v>6</v>
      </c>
      <c r="M1649" s="1">
        <v>8</v>
      </c>
      <c r="N1649" s="1">
        <v>6</v>
      </c>
      <c r="O1649" s="1">
        <v>3</v>
      </c>
      <c r="P1649" s="1">
        <v>0</v>
      </c>
      <c r="Q1649" s="1">
        <v>0</v>
      </c>
      <c r="R1649" s="1">
        <v>0</v>
      </c>
      <c r="S1649" s="1">
        <v>1</v>
      </c>
      <c r="T1649" s="1">
        <v>0</v>
      </c>
      <c r="U1649" s="1">
        <v>0</v>
      </c>
      <c r="V1649" s="1">
        <v>3</v>
      </c>
      <c r="W1649" s="1">
        <v>11</v>
      </c>
      <c r="X1649" s="1">
        <v>0</v>
      </c>
      <c r="Y1649" s="3">
        <v>65</v>
      </c>
      <c r="Z1649" s="1">
        <v>2550</v>
      </c>
      <c r="AA1649" s="1">
        <v>0</v>
      </c>
      <c r="AB1649" s="1">
        <v>1</v>
      </c>
      <c r="AC1649" s="1">
        <v>0</v>
      </c>
      <c r="AD1649" s="1">
        <v>0</v>
      </c>
      <c r="AE1649" s="1">
        <v>0</v>
      </c>
      <c r="AF1649" s="1">
        <v>1</v>
      </c>
      <c r="AG1649" s="1">
        <v>0</v>
      </c>
      <c r="AH1649" s="1">
        <v>0</v>
      </c>
      <c r="AI1649" s="1">
        <v>0</v>
      </c>
      <c r="AJ1649" s="1">
        <v>0</v>
      </c>
      <c r="AK1649" s="1">
        <v>874</v>
      </c>
      <c r="AL1649" s="1">
        <v>767</v>
      </c>
      <c r="AM1649" s="1">
        <v>1</v>
      </c>
    </row>
    <row r="1650" spans="1:39" x14ac:dyDescent="0.25">
      <c r="A1650" s="4" t="s">
        <v>1584</v>
      </c>
      <c r="B1650" s="1">
        <v>0</v>
      </c>
      <c r="C1650" s="1">
        <v>1</v>
      </c>
      <c r="D1650" s="1">
        <v>61</v>
      </c>
      <c r="E1650" s="1">
        <v>726</v>
      </c>
      <c r="F1650" s="1">
        <v>53</v>
      </c>
      <c r="G1650" s="1">
        <v>363</v>
      </c>
      <c r="H1650" s="1">
        <v>123</v>
      </c>
      <c r="I1650" s="1">
        <v>107</v>
      </c>
      <c r="J1650" s="1">
        <v>161</v>
      </c>
      <c r="K1650" s="1">
        <v>4</v>
      </c>
      <c r="L1650" s="1">
        <v>8</v>
      </c>
      <c r="M1650" s="1">
        <v>9</v>
      </c>
      <c r="N1650" s="1">
        <v>13</v>
      </c>
      <c r="O1650" s="1">
        <v>5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3</v>
      </c>
      <c r="W1650" s="1">
        <v>11</v>
      </c>
      <c r="X1650" s="1">
        <v>0</v>
      </c>
      <c r="Y1650" s="3">
        <v>50</v>
      </c>
      <c r="Z1650" s="1">
        <v>2743</v>
      </c>
      <c r="AA1650" s="1">
        <v>0</v>
      </c>
      <c r="AB1650" s="1">
        <v>1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1</v>
      </c>
      <c r="AI1650" s="1">
        <v>0</v>
      </c>
      <c r="AJ1650" s="1">
        <v>0</v>
      </c>
      <c r="AK1650" s="1">
        <v>1372</v>
      </c>
      <c r="AL1650" s="1">
        <v>1211</v>
      </c>
      <c r="AM1650" s="1">
        <v>0</v>
      </c>
    </row>
    <row r="1651" spans="1:39" x14ac:dyDescent="0.25">
      <c r="A1651" s="4" t="s">
        <v>1585</v>
      </c>
      <c r="B1651" s="1">
        <v>0</v>
      </c>
      <c r="C1651" s="1">
        <v>0</v>
      </c>
      <c r="D1651" s="1">
        <v>18</v>
      </c>
      <c r="E1651" s="1">
        <v>8</v>
      </c>
      <c r="F1651" s="1">
        <v>8</v>
      </c>
      <c r="G1651" s="1">
        <v>22</v>
      </c>
      <c r="H1651" s="1">
        <v>24</v>
      </c>
      <c r="I1651" s="1">
        <v>11</v>
      </c>
      <c r="J1651" s="1">
        <v>9</v>
      </c>
      <c r="K1651" s="1">
        <v>1</v>
      </c>
      <c r="L1651" s="1">
        <v>1</v>
      </c>
      <c r="M1651" s="1">
        <v>1</v>
      </c>
      <c r="N1651" s="1">
        <v>4</v>
      </c>
      <c r="O1651" s="1">
        <v>4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3</v>
      </c>
      <c r="W1651" s="1">
        <v>11</v>
      </c>
      <c r="X1651" s="1">
        <v>0</v>
      </c>
      <c r="Y1651" s="3">
        <v>29</v>
      </c>
      <c r="Z1651" s="1">
        <v>2737</v>
      </c>
      <c r="AA1651" s="1">
        <v>0</v>
      </c>
      <c r="AB1651" s="1">
        <v>0</v>
      </c>
      <c r="AC1651" s="1">
        <v>0</v>
      </c>
      <c r="AD1651" s="1">
        <v>1</v>
      </c>
      <c r="AE1651" s="1">
        <v>0</v>
      </c>
      <c r="AF1651" s="1">
        <v>1</v>
      </c>
      <c r="AG1651" s="1">
        <v>0</v>
      </c>
      <c r="AH1651" s="1">
        <v>0</v>
      </c>
      <c r="AI1651" s="1">
        <v>0</v>
      </c>
      <c r="AJ1651" s="1">
        <v>0</v>
      </c>
      <c r="AK1651" s="1">
        <v>73</v>
      </c>
      <c r="AL1651" s="1">
        <v>64</v>
      </c>
      <c r="AM1651" s="1">
        <v>0</v>
      </c>
    </row>
    <row r="1652" spans="1:39" x14ac:dyDescent="0.25">
      <c r="A1652" s="4" t="s">
        <v>1586</v>
      </c>
      <c r="B1652" s="1">
        <v>1</v>
      </c>
      <c r="C1652" s="1">
        <v>0</v>
      </c>
      <c r="D1652" s="1">
        <v>45</v>
      </c>
      <c r="E1652" s="1">
        <v>50</v>
      </c>
      <c r="F1652" s="1">
        <v>15</v>
      </c>
      <c r="G1652" s="1">
        <v>110</v>
      </c>
      <c r="H1652" s="1">
        <v>39</v>
      </c>
      <c r="I1652" s="1">
        <v>15</v>
      </c>
      <c r="J1652" s="1">
        <v>15</v>
      </c>
      <c r="K1652" s="1">
        <v>4</v>
      </c>
      <c r="L1652" s="1">
        <v>5</v>
      </c>
      <c r="M1652" s="1">
        <v>1</v>
      </c>
      <c r="N1652" s="1">
        <v>4</v>
      </c>
      <c r="O1652" s="1">
        <v>8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3</v>
      </c>
      <c r="W1652" s="1">
        <v>11</v>
      </c>
      <c r="X1652" s="1">
        <v>0</v>
      </c>
      <c r="Y1652" s="3">
        <v>45</v>
      </c>
      <c r="Z1652" s="1">
        <v>2620</v>
      </c>
      <c r="AA1652" s="1">
        <v>0</v>
      </c>
      <c r="AB1652" s="1">
        <v>1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1</v>
      </c>
      <c r="AI1652" s="1">
        <v>0</v>
      </c>
      <c r="AJ1652" s="1">
        <v>0</v>
      </c>
      <c r="AK1652" s="1">
        <v>229</v>
      </c>
      <c r="AL1652" s="1">
        <v>214</v>
      </c>
      <c r="AM1652" s="1">
        <v>0</v>
      </c>
    </row>
    <row r="1653" spans="1:39" x14ac:dyDescent="0.25">
      <c r="A1653" s="4" t="s">
        <v>1587</v>
      </c>
      <c r="B1653" s="1">
        <v>1</v>
      </c>
      <c r="C1653" s="1">
        <v>0</v>
      </c>
      <c r="D1653" s="1">
        <v>26</v>
      </c>
      <c r="E1653" s="1">
        <v>1</v>
      </c>
      <c r="F1653" s="1">
        <v>1</v>
      </c>
      <c r="G1653" s="1">
        <v>4</v>
      </c>
      <c r="H1653" s="1">
        <v>11</v>
      </c>
      <c r="I1653" s="1">
        <v>9</v>
      </c>
      <c r="J1653" s="1">
        <v>10</v>
      </c>
      <c r="K1653" s="1">
        <v>1</v>
      </c>
      <c r="L1653" s="1">
        <v>1</v>
      </c>
      <c r="M1653" s="1">
        <v>0</v>
      </c>
      <c r="N1653" s="1">
        <v>3</v>
      </c>
      <c r="O1653" s="1">
        <v>8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3</v>
      </c>
      <c r="W1653" s="1">
        <v>11</v>
      </c>
      <c r="X1653" s="1">
        <v>0</v>
      </c>
      <c r="Y1653" s="3">
        <v>41</v>
      </c>
      <c r="Z1653" s="1">
        <v>2526</v>
      </c>
      <c r="AA1653" s="1">
        <v>0</v>
      </c>
      <c r="AB1653" s="1">
        <v>0</v>
      </c>
      <c r="AC1653" s="1">
        <v>1</v>
      </c>
      <c r="AD1653" s="1">
        <v>0</v>
      </c>
      <c r="AE1653" s="1">
        <v>0</v>
      </c>
      <c r="AF1653" s="1">
        <v>0</v>
      </c>
      <c r="AG1653" s="1">
        <v>1</v>
      </c>
      <c r="AH1653" s="1">
        <v>0</v>
      </c>
      <c r="AI1653" s="1">
        <v>0</v>
      </c>
      <c r="AJ1653" s="1">
        <v>0</v>
      </c>
      <c r="AK1653" s="1">
        <v>26</v>
      </c>
      <c r="AL1653" s="1">
        <v>16</v>
      </c>
      <c r="AM1653" s="1">
        <v>0</v>
      </c>
    </row>
    <row r="1654" spans="1:39" x14ac:dyDescent="0.25">
      <c r="A1654" s="4" t="s">
        <v>1588</v>
      </c>
      <c r="B1654" s="1">
        <v>1</v>
      </c>
      <c r="C1654" s="1">
        <v>0</v>
      </c>
      <c r="D1654" s="1">
        <v>0</v>
      </c>
      <c r="E1654" s="1">
        <v>308</v>
      </c>
      <c r="F1654" s="1">
        <v>0</v>
      </c>
      <c r="G1654" s="1">
        <v>73</v>
      </c>
      <c r="H1654" s="1">
        <v>0</v>
      </c>
      <c r="I1654" s="1">
        <v>0</v>
      </c>
      <c r="J1654" s="1">
        <v>23</v>
      </c>
      <c r="K1654" s="1">
        <v>2</v>
      </c>
      <c r="L1654" s="1">
        <v>5</v>
      </c>
      <c r="M1654" s="1">
        <v>1</v>
      </c>
      <c r="N1654" s="1">
        <v>8</v>
      </c>
      <c r="O1654" s="1">
        <v>7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3</v>
      </c>
      <c r="W1654" s="1">
        <v>11</v>
      </c>
      <c r="X1654" s="1">
        <v>0</v>
      </c>
      <c r="Y1654" s="3">
        <v>44</v>
      </c>
      <c r="Z1654" s="1">
        <v>2661</v>
      </c>
      <c r="AA1654" s="1">
        <v>0</v>
      </c>
      <c r="AB1654" s="1">
        <v>1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1</v>
      </c>
      <c r="AK1654" s="1">
        <v>381</v>
      </c>
      <c r="AL1654" s="1">
        <v>358</v>
      </c>
      <c r="AM1654" s="1">
        <v>0</v>
      </c>
    </row>
    <row r="1655" spans="1:39" x14ac:dyDescent="0.25">
      <c r="A1655" s="4" t="s">
        <v>1589</v>
      </c>
      <c r="B1655" s="1">
        <v>1</v>
      </c>
      <c r="C1655" s="1">
        <v>0</v>
      </c>
      <c r="D1655" s="1">
        <v>28</v>
      </c>
      <c r="E1655" s="1">
        <v>22</v>
      </c>
      <c r="F1655" s="1">
        <v>2</v>
      </c>
      <c r="G1655" s="1">
        <v>31</v>
      </c>
      <c r="H1655" s="1">
        <v>7</v>
      </c>
      <c r="I1655" s="1">
        <v>4</v>
      </c>
      <c r="J1655" s="1">
        <v>5</v>
      </c>
      <c r="K1655" s="1">
        <v>1</v>
      </c>
      <c r="L1655" s="1">
        <v>2</v>
      </c>
      <c r="M1655" s="1">
        <v>0</v>
      </c>
      <c r="N1655" s="1">
        <v>3</v>
      </c>
      <c r="O1655" s="1">
        <v>7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3</v>
      </c>
      <c r="W1655" s="1">
        <v>11</v>
      </c>
      <c r="X1655" s="1">
        <v>0</v>
      </c>
      <c r="Y1655" s="3">
        <v>40</v>
      </c>
      <c r="Z1655" s="1">
        <v>2316</v>
      </c>
      <c r="AA1655" s="1">
        <v>0</v>
      </c>
      <c r="AB1655" s="1">
        <v>1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1</v>
      </c>
      <c r="AI1655" s="1">
        <v>0</v>
      </c>
      <c r="AJ1655" s="1">
        <v>0</v>
      </c>
      <c r="AK1655" s="1">
        <v>66</v>
      </c>
      <c r="AL1655" s="1">
        <v>61</v>
      </c>
      <c r="AM1655" s="1">
        <v>0</v>
      </c>
    </row>
    <row r="1656" spans="1:39" x14ac:dyDescent="0.25">
      <c r="A1656" s="4" t="s">
        <v>1590</v>
      </c>
      <c r="B1656" s="1">
        <v>0</v>
      </c>
      <c r="C1656" s="1">
        <v>0</v>
      </c>
      <c r="D1656" s="1">
        <v>49</v>
      </c>
      <c r="E1656" s="1">
        <v>690</v>
      </c>
      <c r="F1656" s="1">
        <v>117</v>
      </c>
      <c r="G1656" s="1">
        <v>499</v>
      </c>
      <c r="H1656" s="1">
        <v>76</v>
      </c>
      <c r="I1656" s="1">
        <v>102</v>
      </c>
      <c r="J1656" s="1">
        <v>88</v>
      </c>
      <c r="K1656" s="1">
        <v>1</v>
      </c>
      <c r="L1656" s="1">
        <v>5</v>
      </c>
      <c r="M1656" s="1">
        <v>10</v>
      </c>
      <c r="N1656" s="1">
        <v>7</v>
      </c>
      <c r="O1656" s="1">
        <v>3</v>
      </c>
      <c r="P1656" s="1">
        <v>0</v>
      </c>
      <c r="Q1656" s="1">
        <v>0</v>
      </c>
      <c r="R1656" s="1">
        <v>0</v>
      </c>
      <c r="S1656" s="1">
        <v>1</v>
      </c>
      <c r="T1656" s="1">
        <v>0</v>
      </c>
      <c r="U1656" s="1">
        <v>0</v>
      </c>
      <c r="V1656" s="1">
        <v>3</v>
      </c>
      <c r="W1656" s="1">
        <v>11</v>
      </c>
      <c r="X1656" s="1">
        <v>0</v>
      </c>
      <c r="Y1656" s="3">
        <v>42</v>
      </c>
      <c r="Z1656" s="1">
        <v>2423</v>
      </c>
      <c r="AA1656" s="1">
        <v>0</v>
      </c>
      <c r="AB1656" s="1">
        <v>0</v>
      </c>
      <c r="AC1656" s="1">
        <v>0</v>
      </c>
      <c r="AD1656" s="1">
        <v>1</v>
      </c>
      <c r="AE1656" s="1">
        <v>0</v>
      </c>
      <c r="AF1656" s="1">
        <v>0</v>
      </c>
      <c r="AG1656" s="1">
        <v>0</v>
      </c>
      <c r="AH1656" s="1">
        <v>1</v>
      </c>
      <c r="AI1656" s="1">
        <v>0</v>
      </c>
      <c r="AJ1656" s="1">
        <v>0</v>
      </c>
      <c r="AK1656" s="1">
        <v>1484</v>
      </c>
      <c r="AL1656" s="1">
        <v>1396</v>
      </c>
      <c r="AM1656" s="1">
        <v>1</v>
      </c>
    </row>
    <row r="1657" spans="1:39" x14ac:dyDescent="0.25">
      <c r="A1657" s="4" t="s">
        <v>1591</v>
      </c>
      <c r="B1657" s="1">
        <v>1</v>
      </c>
      <c r="C1657" s="1">
        <v>1</v>
      </c>
      <c r="D1657" s="1">
        <v>84</v>
      </c>
      <c r="E1657" s="1">
        <v>43</v>
      </c>
      <c r="F1657" s="1">
        <v>5</v>
      </c>
      <c r="G1657" s="1">
        <v>28</v>
      </c>
      <c r="H1657" s="1">
        <v>7</v>
      </c>
      <c r="I1657" s="1">
        <v>6</v>
      </c>
      <c r="J1657" s="1">
        <v>33</v>
      </c>
      <c r="K1657" s="1">
        <v>4</v>
      </c>
      <c r="L1657" s="1">
        <v>3</v>
      </c>
      <c r="M1657" s="1">
        <v>1</v>
      </c>
      <c r="N1657" s="1">
        <v>3</v>
      </c>
      <c r="O1657" s="1">
        <v>5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3</v>
      </c>
      <c r="W1657" s="1">
        <v>11</v>
      </c>
      <c r="X1657" s="1">
        <v>0</v>
      </c>
      <c r="Y1657" s="3">
        <v>49</v>
      </c>
      <c r="Z1657" s="1">
        <v>2322</v>
      </c>
      <c r="AA1657" s="1">
        <v>0</v>
      </c>
      <c r="AB1657" s="1">
        <v>0</v>
      </c>
      <c r="AC1657" s="1">
        <v>0</v>
      </c>
      <c r="AD1657" s="1">
        <v>1</v>
      </c>
      <c r="AE1657" s="1">
        <v>0</v>
      </c>
      <c r="AF1657" s="1">
        <v>0</v>
      </c>
      <c r="AG1657" s="1">
        <v>0</v>
      </c>
      <c r="AH1657" s="1">
        <v>1</v>
      </c>
      <c r="AI1657" s="1">
        <v>0</v>
      </c>
      <c r="AJ1657" s="1">
        <v>0</v>
      </c>
      <c r="AK1657" s="1">
        <v>89</v>
      </c>
      <c r="AL1657" s="1">
        <v>56</v>
      </c>
      <c r="AM1657" s="1">
        <v>0</v>
      </c>
    </row>
    <row r="1658" spans="1:39" x14ac:dyDescent="0.25">
      <c r="A1658" s="4" t="s">
        <v>1592</v>
      </c>
      <c r="B1658" s="1">
        <v>1</v>
      </c>
      <c r="C1658" s="1">
        <v>1</v>
      </c>
      <c r="D1658" s="1">
        <v>38</v>
      </c>
      <c r="E1658" s="1">
        <v>27</v>
      </c>
      <c r="F1658" s="1">
        <v>0</v>
      </c>
      <c r="G1658" s="1">
        <v>10</v>
      </c>
      <c r="H1658" s="1">
        <v>0</v>
      </c>
      <c r="I1658" s="1">
        <v>0</v>
      </c>
      <c r="J1658" s="1">
        <v>4</v>
      </c>
      <c r="K1658" s="1">
        <v>4</v>
      </c>
      <c r="L1658" s="1">
        <v>2</v>
      </c>
      <c r="M1658" s="1">
        <v>0</v>
      </c>
      <c r="N1658" s="1">
        <v>4</v>
      </c>
      <c r="O1658" s="1">
        <v>5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3</v>
      </c>
      <c r="W1658" s="1">
        <v>11</v>
      </c>
      <c r="X1658" s="1">
        <v>0</v>
      </c>
      <c r="Y1658" s="3">
        <v>65</v>
      </c>
      <c r="Z1658" s="1">
        <v>2762</v>
      </c>
      <c r="AA1658" s="1">
        <v>0</v>
      </c>
      <c r="AB1658" s="1">
        <v>1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1</v>
      </c>
      <c r="AK1658" s="1">
        <v>37</v>
      </c>
      <c r="AL1658" s="1">
        <v>33</v>
      </c>
      <c r="AM1658" s="1">
        <v>0</v>
      </c>
    </row>
    <row r="1659" spans="1:39" x14ac:dyDescent="0.25">
      <c r="A1659" s="4" t="s">
        <v>1593</v>
      </c>
      <c r="B1659" s="1">
        <v>1</v>
      </c>
      <c r="C1659" s="1">
        <v>0</v>
      </c>
      <c r="D1659" s="1">
        <v>53</v>
      </c>
      <c r="E1659" s="1">
        <v>6</v>
      </c>
      <c r="F1659" s="1">
        <v>0</v>
      </c>
      <c r="G1659" s="1">
        <v>3</v>
      </c>
      <c r="H1659" s="1">
        <v>0</v>
      </c>
      <c r="I1659" s="1">
        <v>0</v>
      </c>
      <c r="J1659" s="1">
        <v>1</v>
      </c>
      <c r="K1659" s="1">
        <v>1</v>
      </c>
      <c r="L1659" s="1">
        <v>0</v>
      </c>
      <c r="M1659" s="1">
        <v>0</v>
      </c>
      <c r="N1659" s="1">
        <v>3</v>
      </c>
      <c r="O1659" s="1">
        <v>3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3</v>
      </c>
      <c r="W1659" s="1">
        <v>11</v>
      </c>
      <c r="X1659" s="1">
        <v>0</v>
      </c>
      <c r="Y1659" s="3">
        <v>37</v>
      </c>
      <c r="Z1659" s="1">
        <v>2184</v>
      </c>
      <c r="AA1659" s="1">
        <v>0</v>
      </c>
      <c r="AB1659" s="1">
        <v>1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1</v>
      </c>
      <c r="AK1659" s="1">
        <v>9</v>
      </c>
      <c r="AL1659" s="1">
        <v>8</v>
      </c>
      <c r="AM1659" s="1">
        <v>0</v>
      </c>
    </row>
    <row r="1660" spans="1:39" x14ac:dyDescent="0.25">
      <c r="A1660" s="4" t="s">
        <v>1594</v>
      </c>
      <c r="B1660" s="1">
        <v>0</v>
      </c>
      <c r="C1660" s="1">
        <v>1</v>
      </c>
      <c r="D1660" s="1">
        <v>88</v>
      </c>
      <c r="E1660" s="1">
        <v>205</v>
      </c>
      <c r="F1660" s="1">
        <v>7</v>
      </c>
      <c r="G1660" s="1">
        <v>41</v>
      </c>
      <c r="H1660" s="1">
        <v>3</v>
      </c>
      <c r="I1660" s="1">
        <v>2</v>
      </c>
      <c r="J1660" s="1">
        <v>46</v>
      </c>
      <c r="K1660" s="1">
        <v>2</v>
      </c>
      <c r="L1660" s="1">
        <v>4</v>
      </c>
      <c r="M1660" s="1">
        <v>2</v>
      </c>
      <c r="N1660" s="1">
        <v>5</v>
      </c>
      <c r="O1660" s="1">
        <v>5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3</v>
      </c>
      <c r="W1660" s="1">
        <v>11</v>
      </c>
      <c r="X1660" s="1">
        <v>0</v>
      </c>
      <c r="Y1660" s="3">
        <v>68</v>
      </c>
      <c r="Z1660" s="1">
        <v>2406</v>
      </c>
      <c r="AA1660" s="1">
        <v>0</v>
      </c>
      <c r="AB1660" s="1">
        <v>1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1</v>
      </c>
      <c r="AI1660" s="1">
        <v>0</v>
      </c>
      <c r="AJ1660" s="1">
        <v>0</v>
      </c>
      <c r="AK1660" s="1">
        <v>258</v>
      </c>
      <c r="AL1660" s="1">
        <v>212</v>
      </c>
      <c r="AM1660" s="1">
        <v>0</v>
      </c>
    </row>
    <row r="1661" spans="1:39" x14ac:dyDescent="0.25">
      <c r="A1661" s="4" t="s">
        <v>1595</v>
      </c>
      <c r="B1661" s="1">
        <v>1</v>
      </c>
      <c r="C1661" s="1">
        <v>1</v>
      </c>
      <c r="D1661" s="1">
        <v>99</v>
      </c>
      <c r="E1661" s="1">
        <v>24</v>
      </c>
      <c r="F1661" s="1">
        <v>0</v>
      </c>
      <c r="G1661" s="1">
        <v>8</v>
      </c>
      <c r="H1661" s="1">
        <v>0</v>
      </c>
      <c r="I1661" s="1">
        <v>1</v>
      </c>
      <c r="J1661" s="1">
        <v>4</v>
      </c>
      <c r="K1661" s="1">
        <v>1</v>
      </c>
      <c r="L1661" s="1">
        <v>1</v>
      </c>
      <c r="M1661" s="1">
        <v>0</v>
      </c>
      <c r="N1661" s="1">
        <v>3</v>
      </c>
      <c r="O1661" s="1">
        <v>5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3</v>
      </c>
      <c r="W1661" s="1">
        <v>11</v>
      </c>
      <c r="X1661" s="1">
        <v>0</v>
      </c>
      <c r="Y1661" s="3">
        <v>51</v>
      </c>
      <c r="Z1661" s="1">
        <v>2255</v>
      </c>
      <c r="AA1661" s="1">
        <v>0</v>
      </c>
      <c r="AB1661" s="1">
        <v>1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1</v>
      </c>
      <c r="AI1661" s="1">
        <v>0</v>
      </c>
      <c r="AJ1661" s="1">
        <v>0</v>
      </c>
      <c r="AK1661" s="1">
        <v>33</v>
      </c>
      <c r="AL1661" s="1">
        <v>29</v>
      </c>
      <c r="AM1661" s="1">
        <v>0</v>
      </c>
    </row>
    <row r="1662" spans="1:39" x14ac:dyDescent="0.25">
      <c r="A1662" s="4" t="s">
        <v>1596</v>
      </c>
      <c r="B1662" s="1">
        <v>0</v>
      </c>
      <c r="C1662" s="1">
        <v>0</v>
      </c>
      <c r="D1662" s="1">
        <v>12</v>
      </c>
      <c r="E1662" s="1">
        <v>667</v>
      </c>
      <c r="F1662" s="1">
        <v>50</v>
      </c>
      <c r="G1662" s="1">
        <v>850</v>
      </c>
      <c r="H1662" s="1">
        <v>21</v>
      </c>
      <c r="I1662" s="1">
        <v>83</v>
      </c>
      <c r="J1662" s="1">
        <v>83</v>
      </c>
      <c r="K1662" s="1">
        <v>1</v>
      </c>
      <c r="L1662" s="1">
        <v>4</v>
      </c>
      <c r="M1662" s="1">
        <v>6</v>
      </c>
      <c r="N1662" s="1">
        <v>5</v>
      </c>
      <c r="O1662" s="1">
        <v>2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3</v>
      </c>
      <c r="W1662" s="1">
        <v>11</v>
      </c>
      <c r="X1662" s="1">
        <v>1</v>
      </c>
      <c r="Y1662" s="3">
        <v>40</v>
      </c>
      <c r="Z1662" s="1">
        <v>2849</v>
      </c>
      <c r="AA1662" s="1">
        <v>1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1</v>
      </c>
      <c r="AJ1662" s="1">
        <v>0</v>
      </c>
      <c r="AK1662" s="1">
        <v>1671</v>
      </c>
      <c r="AL1662" s="1">
        <v>1588</v>
      </c>
      <c r="AM1662" s="1">
        <v>0</v>
      </c>
    </row>
    <row r="1663" spans="1:39" x14ac:dyDescent="0.25">
      <c r="A1663" s="4" t="s">
        <v>1597</v>
      </c>
      <c r="B1663" s="1">
        <v>0</v>
      </c>
      <c r="C1663" s="1">
        <v>1</v>
      </c>
      <c r="D1663" s="1">
        <v>35</v>
      </c>
      <c r="E1663" s="1">
        <v>691</v>
      </c>
      <c r="F1663" s="1">
        <v>7</v>
      </c>
      <c r="G1663" s="1">
        <v>61</v>
      </c>
      <c r="H1663" s="1">
        <v>10</v>
      </c>
      <c r="I1663" s="1">
        <v>0</v>
      </c>
      <c r="J1663" s="1">
        <v>46</v>
      </c>
      <c r="K1663" s="1">
        <v>4</v>
      </c>
      <c r="L1663" s="1">
        <v>10</v>
      </c>
      <c r="M1663" s="1">
        <v>4</v>
      </c>
      <c r="N1663" s="1">
        <v>7</v>
      </c>
      <c r="O1663" s="1">
        <v>8</v>
      </c>
      <c r="P1663" s="1">
        <v>0</v>
      </c>
      <c r="Q1663" s="1">
        <v>1</v>
      </c>
      <c r="R1663" s="1">
        <v>0</v>
      </c>
      <c r="S1663" s="1">
        <v>0</v>
      </c>
      <c r="T1663" s="1">
        <v>1</v>
      </c>
      <c r="U1663" s="1">
        <v>0</v>
      </c>
      <c r="V1663" s="1">
        <v>3</v>
      </c>
      <c r="W1663" s="1">
        <v>11</v>
      </c>
      <c r="X1663" s="1">
        <v>1</v>
      </c>
      <c r="Y1663" s="3">
        <v>52</v>
      </c>
      <c r="Z1663" s="1">
        <v>2500</v>
      </c>
      <c r="AA1663" s="1">
        <v>0</v>
      </c>
      <c r="AB1663" s="1">
        <v>0</v>
      </c>
      <c r="AC1663" s="1">
        <v>0</v>
      </c>
      <c r="AD1663" s="1">
        <v>1</v>
      </c>
      <c r="AE1663" s="1">
        <v>0</v>
      </c>
      <c r="AF1663" s="1">
        <v>0</v>
      </c>
      <c r="AG1663" s="1">
        <v>0</v>
      </c>
      <c r="AH1663" s="1">
        <v>1</v>
      </c>
      <c r="AI1663" s="1">
        <v>0</v>
      </c>
      <c r="AJ1663" s="1">
        <v>0</v>
      </c>
      <c r="AK1663" s="1">
        <v>769</v>
      </c>
      <c r="AL1663" s="1">
        <v>723</v>
      </c>
      <c r="AM1663" s="1">
        <v>2</v>
      </c>
    </row>
    <row r="1664" spans="1:39" x14ac:dyDescent="0.25">
      <c r="A1664" s="4" t="s">
        <v>1598</v>
      </c>
      <c r="B1664" s="1">
        <v>0</v>
      </c>
      <c r="C1664" s="1">
        <v>1</v>
      </c>
      <c r="D1664" s="1">
        <v>5</v>
      </c>
      <c r="E1664" s="1">
        <v>493</v>
      </c>
      <c r="F1664" s="1">
        <v>26</v>
      </c>
      <c r="G1664" s="1">
        <v>206</v>
      </c>
      <c r="H1664" s="1">
        <v>116</v>
      </c>
      <c r="I1664" s="1">
        <v>80</v>
      </c>
      <c r="J1664" s="1">
        <v>80</v>
      </c>
      <c r="K1664" s="1">
        <v>4</v>
      </c>
      <c r="L1664" s="1">
        <v>8</v>
      </c>
      <c r="M1664" s="1">
        <v>3</v>
      </c>
      <c r="N1664" s="1">
        <v>12</v>
      </c>
      <c r="O1664" s="1">
        <v>6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3</v>
      </c>
      <c r="W1664" s="1">
        <v>11</v>
      </c>
      <c r="X1664" s="1">
        <v>0</v>
      </c>
      <c r="Y1664" s="3">
        <v>49</v>
      </c>
      <c r="Z1664" s="1">
        <v>2700</v>
      </c>
      <c r="AA1664" s="1">
        <v>0</v>
      </c>
      <c r="AB1664" s="1">
        <v>0</v>
      </c>
      <c r="AC1664" s="1">
        <v>1</v>
      </c>
      <c r="AD1664" s="1">
        <v>0</v>
      </c>
      <c r="AE1664" s="1">
        <v>0</v>
      </c>
      <c r="AF1664" s="1">
        <v>0</v>
      </c>
      <c r="AG1664" s="1">
        <v>0</v>
      </c>
      <c r="AH1664" s="1">
        <v>1</v>
      </c>
      <c r="AI1664" s="1">
        <v>0</v>
      </c>
      <c r="AJ1664" s="1">
        <v>0</v>
      </c>
      <c r="AK1664" s="1">
        <v>921</v>
      </c>
      <c r="AL1664" s="1">
        <v>841</v>
      </c>
      <c r="AM1664" s="1">
        <v>0</v>
      </c>
    </row>
    <row r="1665" spans="1:39" x14ac:dyDescent="0.25">
      <c r="A1665" s="4" t="s">
        <v>556</v>
      </c>
      <c r="B1665" s="1">
        <v>0</v>
      </c>
      <c r="C1665" s="1">
        <v>0</v>
      </c>
      <c r="D1665" s="1">
        <v>77</v>
      </c>
      <c r="E1665" s="1">
        <v>493</v>
      </c>
      <c r="F1665" s="1">
        <v>70</v>
      </c>
      <c r="G1665" s="1">
        <v>324</v>
      </c>
      <c r="H1665" s="1">
        <v>146</v>
      </c>
      <c r="I1665" s="1">
        <v>40</v>
      </c>
      <c r="J1665" s="1">
        <v>84</v>
      </c>
      <c r="K1665" s="1">
        <v>1</v>
      </c>
      <c r="L1665" s="1">
        <v>3</v>
      </c>
      <c r="M1665" s="1">
        <v>7</v>
      </c>
      <c r="N1665" s="1">
        <v>11</v>
      </c>
      <c r="O1665" s="1">
        <v>1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3</v>
      </c>
      <c r="W1665" s="1">
        <v>11</v>
      </c>
      <c r="X1665" s="1">
        <v>0</v>
      </c>
      <c r="Y1665" s="3">
        <v>31</v>
      </c>
      <c r="Z1665" s="1">
        <v>2504</v>
      </c>
      <c r="AA1665" s="1">
        <v>0</v>
      </c>
      <c r="AB1665" s="1">
        <v>0</v>
      </c>
      <c r="AC1665" s="1">
        <v>1</v>
      </c>
      <c r="AD1665" s="1">
        <v>0</v>
      </c>
      <c r="AE1665" s="1">
        <v>0</v>
      </c>
      <c r="AF1665" s="1">
        <v>0</v>
      </c>
      <c r="AG1665" s="1">
        <v>0</v>
      </c>
      <c r="AH1665" s="1">
        <v>1</v>
      </c>
      <c r="AI1665" s="1">
        <v>0</v>
      </c>
      <c r="AJ1665" s="1">
        <v>0</v>
      </c>
      <c r="AK1665" s="1">
        <v>1073</v>
      </c>
      <c r="AL1665" s="1">
        <v>989</v>
      </c>
      <c r="AM1665" s="1">
        <v>0</v>
      </c>
    </row>
    <row r="1666" spans="1:39" x14ac:dyDescent="0.25">
      <c r="A1666" s="4" t="s">
        <v>1599</v>
      </c>
      <c r="B1666" s="1">
        <v>0</v>
      </c>
      <c r="C1666" s="1">
        <v>1</v>
      </c>
      <c r="D1666" s="1">
        <v>45</v>
      </c>
      <c r="E1666" s="1">
        <v>494</v>
      </c>
      <c r="F1666" s="1">
        <v>5</v>
      </c>
      <c r="G1666" s="1">
        <v>82</v>
      </c>
      <c r="H1666" s="1">
        <v>7</v>
      </c>
      <c r="I1666" s="1">
        <v>0</v>
      </c>
      <c r="J1666" s="1">
        <v>100</v>
      </c>
      <c r="K1666" s="1">
        <v>3</v>
      </c>
      <c r="L1666" s="1">
        <v>7</v>
      </c>
      <c r="M1666" s="1">
        <v>2</v>
      </c>
      <c r="N1666" s="1">
        <v>9</v>
      </c>
      <c r="O1666" s="1">
        <v>7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3</v>
      </c>
      <c r="W1666" s="1">
        <v>11</v>
      </c>
      <c r="X1666" s="1">
        <v>0</v>
      </c>
      <c r="Y1666" s="3">
        <v>69</v>
      </c>
      <c r="Z1666" s="1">
        <v>2504</v>
      </c>
      <c r="AA1666" s="1">
        <v>0</v>
      </c>
      <c r="AB1666" s="1">
        <v>0</v>
      </c>
      <c r="AC1666" s="1">
        <v>1</v>
      </c>
      <c r="AD1666" s="1">
        <v>0</v>
      </c>
      <c r="AE1666" s="1">
        <v>0</v>
      </c>
      <c r="AF1666" s="1">
        <v>0</v>
      </c>
      <c r="AG1666" s="1">
        <v>0</v>
      </c>
      <c r="AH1666" s="1">
        <v>1</v>
      </c>
      <c r="AI1666" s="1">
        <v>0</v>
      </c>
      <c r="AJ1666" s="1">
        <v>0</v>
      </c>
      <c r="AK1666" s="1">
        <v>588</v>
      </c>
      <c r="AL1666" s="1">
        <v>488</v>
      </c>
      <c r="AM1666" s="1">
        <v>0</v>
      </c>
    </row>
    <row r="1667" spans="1:39" x14ac:dyDescent="0.25">
      <c r="A1667" s="4" t="s">
        <v>1600</v>
      </c>
      <c r="B1667" s="1">
        <v>0</v>
      </c>
      <c r="C1667" s="1">
        <v>0</v>
      </c>
      <c r="D1667" s="1">
        <v>71</v>
      </c>
      <c r="E1667" s="1">
        <v>621</v>
      </c>
      <c r="F1667" s="1">
        <v>73</v>
      </c>
      <c r="G1667" s="1">
        <v>414</v>
      </c>
      <c r="H1667" s="1">
        <v>78</v>
      </c>
      <c r="I1667" s="1">
        <v>48</v>
      </c>
      <c r="J1667" s="1">
        <v>85</v>
      </c>
      <c r="K1667" s="1">
        <v>1</v>
      </c>
      <c r="L1667" s="1">
        <v>8</v>
      </c>
      <c r="M1667" s="1">
        <v>4</v>
      </c>
      <c r="N1667" s="1">
        <v>6</v>
      </c>
      <c r="O1667" s="1">
        <v>5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3</v>
      </c>
      <c r="W1667" s="1">
        <v>11</v>
      </c>
      <c r="X1667" s="1">
        <v>0</v>
      </c>
      <c r="Y1667" s="3">
        <v>33</v>
      </c>
      <c r="Z1667" s="1">
        <v>2517</v>
      </c>
      <c r="AA1667" s="1">
        <v>1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1</v>
      </c>
      <c r="AJ1667" s="1">
        <v>0</v>
      </c>
      <c r="AK1667" s="1">
        <v>1234</v>
      </c>
      <c r="AL1667" s="1">
        <v>1149</v>
      </c>
      <c r="AM1667" s="1">
        <v>0</v>
      </c>
    </row>
    <row r="1668" spans="1:39" x14ac:dyDescent="0.25">
      <c r="A1668" s="4" t="s">
        <v>1601</v>
      </c>
      <c r="B1668" s="1">
        <v>1</v>
      </c>
      <c r="C1668" s="1">
        <v>0</v>
      </c>
      <c r="D1668" s="1">
        <v>40</v>
      </c>
      <c r="E1668" s="1">
        <v>9</v>
      </c>
      <c r="F1668" s="1">
        <v>0</v>
      </c>
      <c r="G1668" s="1">
        <v>5</v>
      </c>
      <c r="H1668" s="1">
        <v>0</v>
      </c>
      <c r="I1668" s="1">
        <v>0</v>
      </c>
      <c r="J1668" s="1">
        <v>7</v>
      </c>
      <c r="K1668" s="1">
        <v>1</v>
      </c>
      <c r="L1668" s="1">
        <v>1</v>
      </c>
      <c r="M1668" s="1">
        <v>0</v>
      </c>
      <c r="N1668" s="1">
        <v>2</v>
      </c>
      <c r="O1668" s="1">
        <v>8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3</v>
      </c>
      <c r="W1668" s="1">
        <v>11</v>
      </c>
      <c r="X1668" s="1">
        <v>0</v>
      </c>
      <c r="Y1668" s="3">
        <v>35</v>
      </c>
      <c r="Z1668" s="1">
        <v>2654</v>
      </c>
      <c r="AA1668" s="1">
        <v>0</v>
      </c>
      <c r="AB1668" s="1">
        <v>1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1</v>
      </c>
      <c r="AK1668" s="1">
        <v>14</v>
      </c>
      <c r="AL1668" s="1">
        <v>7</v>
      </c>
      <c r="AM1668" s="1">
        <v>0</v>
      </c>
    </row>
    <row r="1669" spans="1:39" x14ac:dyDescent="0.25">
      <c r="A1669" s="4" t="s">
        <v>1602</v>
      </c>
      <c r="B1669" s="1">
        <v>1</v>
      </c>
      <c r="C1669" s="1">
        <v>0</v>
      </c>
      <c r="D1669" s="1">
        <v>82</v>
      </c>
      <c r="E1669" s="1">
        <v>1</v>
      </c>
      <c r="F1669" s="1">
        <v>6</v>
      </c>
      <c r="G1669" s="1">
        <v>2</v>
      </c>
      <c r="H1669" s="1">
        <v>8</v>
      </c>
      <c r="I1669" s="1">
        <v>2</v>
      </c>
      <c r="J1669" s="1">
        <v>12</v>
      </c>
      <c r="K1669" s="1">
        <v>1</v>
      </c>
      <c r="L1669" s="1">
        <v>1</v>
      </c>
      <c r="M1669" s="1">
        <v>0</v>
      </c>
      <c r="N1669" s="1">
        <v>2</v>
      </c>
      <c r="O1669" s="1">
        <v>7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3</v>
      </c>
      <c r="W1669" s="1">
        <v>11</v>
      </c>
      <c r="X1669" s="1">
        <v>0</v>
      </c>
      <c r="Y1669" s="3">
        <v>39</v>
      </c>
      <c r="Z1669" s="1">
        <v>2830</v>
      </c>
      <c r="AA1669" s="1">
        <v>0</v>
      </c>
      <c r="AB1669" s="1">
        <v>0</v>
      </c>
      <c r="AC1669" s="1">
        <v>1</v>
      </c>
      <c r="AD1669" s="1">
        <v>0</v>
      </c>
      <c r="AE1669" s="1">
        <v>0</v>
      </c>
      <c r="AF1669" s="1">
        <v>1</v>
      </c>
      <c r="AG1669" s="1">
        <v>0</v>
      </c>
      <c r="AH1669" s="1">
        <v>0</v>
      </c>
      <c r="AI1669" s="1">
        <v>0</v>
      </c>
      <c r="AJ1669" s="1">
        <v>0</v>
      </c>
      <c r="AK1669" s="1">
        <v>19</v>
      </c>
      <c r="AL1669" s="1">
        <v>7</v>
      </c>
      <c r="AM1669" s="1">
        <v>0</v>
      </c>
    </row>
    <row r="1670" spans="1:39" x14ac:dyDescent="0.25">
      <c r="A1670" s="4" t="s">
        <v>1603</v>
      </c>
      <c r="B1670" s="1">
        <v>0</v>
      </c>
      <c r="C1670" s="1">
        <v>0</v>
      </c>
      <c r="D1670" s="1">
        <v>70</v>
      </c>
      <c r="E1670" s="1">
        <v>12</v>
      </c>
      <c r="F1670" s="1">
        <v>4</v>
      </c>
      <c r="G1670" s="1">
        <v>19</v>
      </c>
      <c r="H1670" s="1">
        <v>12</v>
      </c>
      <c r="I1670" s="1">
        <v>6</v>
      </c>
      <c r="J1670" s="1">
        <v>14</v>
      </c>
      <c r="K1670" s="1">
        <v>1</v>
      </c>
      <c r="L1670" s="1">
        <v>2</v>
      </c>
      <c r="M1670" s="1">
        <v>0</v>
      </c>
      <c r="N1670" s="1">
        <v>3</v>
      </c>
      <c r="O1670" s="1">
        <v>8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3</v>
      </c>
      <c r="W1670" s="1">
        <v>11</v>
      </c>
      <c r="X1670" s="1">
        <v>0</v>
      </c>
      <c r="Y1670" s="3">
        <v>30</v>
      </c>
      <c r="Z1670" s="1">
        <v>2704</v>
      </c>
      <c r="AA1670" s="1">
        <v>0</v>
      </c>
      <c r="AB1670" s="1">
        <v>1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1</v>
      </c>
      <c r="AI1670" s="1">
        <v>0</v>
      </c>
      <c r="AJ1670" s="1">
        <v>0</v>
      </c>
      <c r="AK1670" s="1">
        <v>53</v>
      </c>
      <c r="AL1670" s="1">
        <v>39</v>
      </c>
      <c r="AM1670" s="1">
        <v>0</v>
      </c>
    </row>
    <row r="1671" spans="1:39" x14ac:dyDescent="0.25">
      <c r="A1671" s="4" t="s">
        <v>1604</v>
      </c>
      <c r="B1671" s="1">
        <v>0</v>
      </c>
      <c r="C1671" s="1">
        <v>1</v>
      </c>
      <c r="D1671" s="1">
        <v>87</v>
      </c>
      <c r="E1671" s="1">
        <v>243</v>
      </c>
      <c r="F1671" s="1">
        <v>131</v>
      </c>
      <c r="G1671" s="1">
        <v>217</v>
      </c>
      <c r="H1671" s="1">
        <v>85</v>
      </c>
      <c r="I1671" s="1">
        <v>6</v>
      </c>
      <c r="J1671" s="1">
        <v>26</v>
      </c>
      <c r="K1671" s="1">
        <v>2</v>
      </c>
      <c r="L1671" s="1">
        <v>3</v>
      </c>
      <c r="M1671" s="1">
        <v>3</v>
      </c>
      <c r="N1671" s="1">
        <v>13</v>
      </c>
      <c r="O1671" s="1">
        <v>2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3</v>
      </c>
      <c r="W1671" s="1">
        <v>11</v>
      </c>
      <c r="X1671" s="1">
        <v>0</v>
      </c>
      <c r="Y1671" s="3">
        <v>68</v>
      </c>
      <c r="Z1671" s="1">
        <v>2561</v>
      </c>
      <c r="AA1671" s="1">
        <v>1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1</v>
      </c>
      <c r="AI1671" s="1">
        <v>0</v>
      </c>
      <c r="AJ1671" s="1">
        <v>0</v>
      </c>
      <c r="AK1671" s="1">
        <v>682</v>
      </c>
      <c r="AL1671" s="1">
        <v>656</v>
      </c>
      <c r="AM1671" s="1">
        <v>0</v>
      </c>
    </row>
    <row r="1672" spans="1:39" x14ac:dyDescent="0.25">
      <c r="A1672" s="4" t="s">
        <v>1605</v>
      </c>
      <c r="B1672" s="1">
        <v>1</v>
      </c>
      <c r="C1672" s="1">
        <v>1</v>
      </c>
      <c r="D1672" s="1">
        <v>95</v>
      </c>
      <c r="E1672" s="1">
        <v>11</v>
      </c>
      <c r="F1672" s="1">
        <v>1</v>
      </c>
      <c r="G1672" s="1">
        <v>4</v>
      </c>
      <c r="H1672" s="1">
        <v>2</v>
      </c>
      <c r="I1672" s="1">
        <v>0</v>
      </c>
      <c r="J1672" s="1">
        <v>7</v>
      </c>
      <c r="K1672" s="1">
        <v>1</v>
      </c>
      <c r="L1672" s="1">
        <v>1</v>
      </c>
      <c r="M1672" s="1">
        <v>0</v>
      </c>
      <c r="N1672" s="1">
        <v>2</v>
      </c>
      <c r="O1672" s="1">
        <v>7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3</v>
      </c>
      <c r="W1672" s="1">
        <v>11</v>
      </c>
      <c r="X1672" s="1">
        <v>0</v>
      </c>
      <c r="Y1672" s="3">
        <v>49</v>
      </c>
      <c r="Z1672" s="1">
        <v>2807</v>
      </c>
      <c r="AA1672" s="1">
        <v>0</v>
      </c>
      <c r="AB1672" s="1">
        <v>0</v>
      </c>
      <c r="AC1672" s="1">
        <v>0</v>
      </c>
      <c r="AD1672" s="1">
        <v>1</v>
      </c>
      <c r="AE1672" s="1">
        <v>0</v>
      </c>
      <c r="AF1672" s="1">
        <v>1</v>
      </c>
      <c r="AG1672" s="1">
        <v>0</v>
      </c>
      <c r="AH1672" s="1">
        <v>0</v>
      </c>
      <c r="AI1672" s="1">
        <v>0</v>
      </c>
      <c r="AJ1672" s="1">
        <v>0</v>
      </c>
      <c r="AK1672" s="1">
        <v>18</v>
      </c>
      <c r="AL1672" s="1">
        <v>11</v>
      </c>
      <c r="AM1672" s="1">
        <v>0</v>
      </c>
    </row>
    <row r="1673" spans="1:39" x14ac:dyDescent="0.25">
      <c r="A1673" s="4" t="s">
        <v>1606</v>
      </c>
      <c r="B1673" s="1">
        <v>0</v>
      </c>
      <c r="C1673" s="1">
        <v>0</v>
      </c>
      <c r="D1673" s="1">
        <v>72</v>
      </c>
      <c r="E1673" s="1">
        <v>532</v>
      </c>
      <c r="F1673" s="1">
        <v>21</v>
      </c>
      <c r="G1673" s="1">
        <v>127</v>
      </c>
      <c r="H1673" s="1">
        <v>26</v>
      </c>
      <c r="I1673" s="1">
        <v>20</v>
      </c>
      <c r="J1673" s="1">
        <v>20</v>
      </c>
      <c r="K1673" s="1">
        <v>0</v>
      </c>
      <c r="L1673" s="1">
        <v>4</v>
      </c>
      <c r="M1673" s="1">
        <v>2</v>
      </c>
      <c r="N1673" s="1">
        <v>5</v>
      </c>
      <c r="O1673" s="1">
        <v>1</v>
      </c>
      <c r="P1673" s="1">
        <v>0</v>
      </c>
      <c r="Q1673" s="1">
        <v>0</v>
      </c>
      <c r="R1673" s="1">
        <v>1</v>
      </c>
      <c r="S1673" s="1">
        <v>0</v>
      </c>
      <c r="T1673" s="1">
        <v>0</v>
      </c>
      <c r="U1673" s="1">
        <v>0</v>
      </c>
      <c r="V1673" s="1">
        <v>3</v>
      </c>
      <c r="W1673" s="1">
        <v>11</v>
      </c>
      <c r="X1673" s="1">
        <v>0</v>
      </c>
      <c r="Y1673" s="3">
        <v>37</v>
      </c>
      <c r="Z1673" s="1">
        <v>2646</v>
      </c>
      <c r="AA1673" s="1">
        <v>0</v>
      </c>
      <c r="AB1673" s="1">
        <v>1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1</v>
      </c>
      <c r="AK1673" s="1">
        <v>726</v>
      </c>
      <c r="AL1673" s="1">
        <v>706</v>
      </c>
      <c r="AM1673" s="1">
        <v>1</v>
      </c>
    </row>
    <row r="1674" spans="1:39" x14ac:dyDescent="0.25">
      <c r="A1674" s="4" t="s">
        <v>1607</v>
      </c>
      <c r="B1674" s="1">
        <v>1</v>
      </c>
      <c r="C1674" s="1">
        <v>1</v>
      </c>
      <c r="D1674" s="1">
        <v>5</v>
      </c>
      <c r="E1674" s="1">
        <v>29</v>
      </c>
      <c r="F1674" s="1">
        <v>0</v>
      </c>
      <c r="G1674" s="1">
        <v>2</v>
      </c>
      <c r="H1674" s="1">
        <v>0</v>
      </c>
      <c r="I1674" s="1">
        <v>0</v>
      </c>
      <c r="J1674" s="1">
        <v>1</v>
      </c>
      <c r="K1674" s="1">
        <v>1</v>
      </c>
      <c r="L1674" s="1">
        <v>1</v>
      </c>
      <c r="M1674" s="1">
        <v>0</v>
      </c>
      <c r="N1674" s="1">
        <v>3</v>
      </c>
      <c r="O1674" s="1">
        <v>7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3</v>
      </c>
      <c r="W1674" s="1">
        <v>11</v>
      </c>
      <c r="X1674" s="1">
        <v>0</v>
      </c>
      <c r="Y1674" s="3">
        <v>63</v>
      </c>
      <c r="Z1674" s="1">
        <v>2804</v>
      </c>
      <c r="AA1674" s="1">
        <v>1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1</v>
      </c>
      <c r="AK1674" s="1">
        <v>31</v>
      </c>
      <c r="AL1674" s="1">
        <v>30</v>
      </c>
      <c r="AM1674" s="1">
        <v>0</v>
      </c>
    </row>
    <row r="1675" spans="1:39" x14ac:dyDescent="0.25">
      <c r="A1675" s="4" t="s">
        <v>1608</v>
      </c>
      <c r="B1675" s="1">
        <v>0</v>
      </c>
      <c r="C1675" s="1">
        <v>2</v>
      </c>
      <c r="D1675" s="1">
        <v>86</v>
      </c>
      <c r="E1675" s="1">
        <v>612</v>
      </c>
      <c r="F1675" s="1">
        <v>91</v>
      </c>
      <c r="G1675" s="1">
        <v>520</v>
      </c>
      <c r="H1675" s="1">
        <v>258</v>
      </c>
      <c r="I1675" s="1">
        <v>107</v>
      </c>
      <c r="J1675" s="1">
        <v>107</v>
      </c>
      <c r="K1675" s="1">
        <v>2</v>
      </c>
      <c r="L1675" s="1">
        <v>9</v>
      </c>
      <c r="M1675" s="1">
        <v>6</v>
      </c>
      <c r="N1675" s="1">
        <v>8</v>
      </c>
      <c r="O1675" s="1">
        <v>5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3</v>
      </c>
      <c r="W1675" s="1">
        <v>11</v>
      </c>
      <c r="X1675" s="1">
        <v>0</v>
      </c>
      <c r="Y1675" s="3">
        <v>69</v>
      </c>
      <c r="Z1675" s="1">
        <v>2275</v>
      </c>
      <c r="AA1675" s="1">
        <v>0</v>
      </c>
      <c r="AB1675" s="1">
        <v>0</v>
      </c>
      <c r="AC1675" s="1">
        <v>0</v>
      </c>
      <c r="AD1675" s="1">
        <v>0</v>
      </c>
      <c r="AE1675" s="1">
        <v>1</v>
      </c>
      <c r="AF1675" s="1">
        <v>0</v>
      </c>
      <c r="AG1675" s="1">
        <v>0</v>
      </c>
      <c r="AH1675" s="1">
        <v>0</v>
      </c>
      <c r="AI1675" s="1">
        <v>1</v>
      </c>
      <c r="AJ1675" s="1">
        <v>0</v>
      </c>
      <c r="AK1675" s="1">
        <v>1588</v>
      </c>
      <c r="AL1675" s="1">
        <v>1481</v>
      </c>
      <c r="AM1675" s="1">
        <v>0</v>
      </c>
    </row>
    <row r="1676" spans="1:39" x14ac:dyDescent="0.25">
      <c r="A1676" s="4" t="s">
        <v>1609</v>
      </c>
      <c r="B1676" s="1">
        <v>0</v>
      </c>
      <c r="C1676" s="1">
        <v>1</v>
      </c>
      <c r="D1676" s="1">
        <v>80</v>
      </c>
      <c r="E1676" s="1">
        <v>387</v>
      </c>
      <c r="F1676" s="1">
        <v>126</v>
      </c>
      <c r="G1676" s="1">
        <v>342</v>
      </c>
      <c r="H1676" s="1">
        <v>0</v>
      </c>
      <c r="I1676" s="1">
        <v>45</v>
      </c>
      <c r="J1676" s="1">
        <v>180</v>
      </c>
      <c r="K1676" s="1">
        <v>5</v>
      </c>
      <c r="L1676" s="1">
        <v>8</v>
      </c>
      <c r="M1676" s="1">
        <v>4</v>
      </c>
      <c r="N1676" s="1">
        <v>11</v>
      </c>
      <c r="O1676" s="1">
        <v>6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3</v>
      </c>
      <c r="W1676" s="1">
        <v>11</v>
      </c>
      <c r="X1676" s="1">
        <v>0</v>
      </c>
      <c r="Y1676" s="3">
        <v>44</v>
      </c>
      <c r="Z1676" s="1">
        <v>2826</v>
      </c>
      <c r="AA1676" s="1">
        <v>0</v>
      </c>
      <c r="AB1676" s="1">
        <v>1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1</v>
      </c>
      <c r="AI1676" s="1">
        <v>0</v>
      </c>
      <c r="AJ1676" s="1">
        <v>0</v>
      </c>
      <c r="AK1676" s="1">
        <v>900</v>
      </c>
      <c r="AL1676" s="1">
        <v>720</v>
      </c>
      <c r="AM1676" s="1">
        <v>0</v>
      </c>
    </row>
    <row r="1677" spans="1:39" x14ac:dyDescent="0.25">
      <c r="A1677" s="4" t="s">
        <v>1220</v>
      </c>
      <c r="B1677" s="1">
        <v>1</v>
      </c>
      <c r="C1677" s="1">
        <v>1</v>
      </c>
      <c r="D1677" s="1">
        <v>62</v>
      </c>
      <c r="E1677" s="1">
        <v>56</v>
      </c>
      <c r="F1677" s="1">
        <v>0</v>
      </c>
      <c r="G1677" s="1">
        <v>14</v>
      </c>
      <c r="H1677" s="1">
        <v>0</v>
      </c>
      <c r="I1677" s="1">
        <v>0</v>
      </c>
      <c r="J1677" s="1">
        <v>2</v>
      </c>
      <c r="K1677" s="1">
        <v>3</v>
      </c>
      <c r="L1677" s="1">
        <v>3</v>
      </c>
      <c r="M1677" s="1">
        <v>0</v>
      </c>
      <c r="N1677" s="1">
        <v>3</v>
      </c>
      <c r="O1677" s="1">
        <v>7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3</v>
      </c>
      <c r="W1677" s="1">
        <v>11</v>
      </c>
      <c r="X1677" s="1">
        <v>0</v>
      </c>
      <c r="Y1677" s="3">
        <v>65</v>
      </c>
      <c r="Z1677" s="1">
        <v>2250</v>
      </c>
      <c r="AA1677" s="1">
        <v>0</v>
      </c>
      <c r="AB1677" s="1">
        <v>1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1</v>
      </c>
      <c r="AJ1677" s="1">
        <v>0</v>
      </c>
      <c r="AK1677" s="1">
        <v>70</v>
      </c>
      <c r="AL1677" s="1">
        <v>68</v>
      </c>
      <c r="AM1677" s="1">
        <v>0</v>
      </c>
    </row>
    <row r="1678" spans="1:39" x14ac:dyDescent="0.25">
      <c r="A1678" s="4" t="s">
        <v>1610</v>
      </c>
      <c r="B1678" s="1">
        <v>1</v>
      </c>
      <c r="C1678" s="1">
        <v>0</v>
      </c>
      <c r="D1678" s="1">
        <v>49</v>
      </c>
      <c r="E1678" s="1">
        <v>6</v>
      </c>
      <c r="F1678" s="1">
        <v>8</v>
      </c>
      <c r="G1678" s="1">
        <v>19</v>
      </c>
      <c r="H1678" s="1">
        <v>16</v>
      </c>
      <c r="I1678" s="1">
        <v>4</v>
      </c>
      <c r="J1678" s="1">
        <v>4</v>
      </c>
      <c r="K1678" s="1">
        <v>3</v>
      </c>
      <c r="L1678" s="1">
        <v>3</v>
      </c>
      <c r="M1678" s="1">
        <v>0</v>
      </c>
      <c r="N1678" s="1">
        <v>4</v>
      </c>
      <c r="O1678" s="1">
        <v>7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3</v>
      </c>
      <c r="W1678" s="1">
        <v>11</v>
      </c>
      <c r="X1678" s="1">
        <v>0</v>
      </c>
      <c r="Y1678" s="3">
        <v>31</v>
      </c>
      <c r="Z1678" s="1">
        <v>2380</v>
      </c>
      <c r="AA1678" s="1">
        <v>0</v>
      </c>
      <c r="AB1678" s="1">
        <v>0</v>
      </c>
      <c r="AC1678" s="1">
        <v>1</v>
      </c>
      <c r="AD1678" s="1">
        <v>0</v>
      </c>
      <c r="AE1678" s="1">
        <v>0</v>
      </c>
      <c r="AF1678" s="1">
        <v>0</v>
      </c>
      <c r="AG1678" s="1">
        <v>0</v>
      </c>
      <c r="AH1678" s="1">
        <v>1</v>
      </c>
      <c r="AI1678" s="1">
        <v>0</v>
      </c>
      <c r="AJ1678" s="1">
        <v>0</v>
      </c>
      <c r="AK1678" s="1">
        <v>53</v>
      </c>
      <c r="AL1678" s="1">
        <v>49</v>
      </c>
      <c r="AM1678" s="1">
        <v>0</v>
      </c>
    </row>
    <row r="1679" spans="1:39" x14ac:dyDescent="0.25">
      <c r="A1679" s="4" t="s">
        <v>1611</v>
      </c>
      <c r="B1679" s="1">
        <v>0</v>
      </c>
      <c r="C1679" s="1">
        <v>1</v>
      </c>
      <c r="D1679" s="1">
        <v>85</v>
      </c>
      <c r="E1679" s="1">
        <v>582</v>
      </c>
      <c r="F1679" s="1">
        <v>0</v>
      </c>
      <c r="G1679" s="1">
        <v>65</v>
      </c>
      <c r="H1679" s="1">
        <v>0</v>
      </c>
      <c r="I1679" s="1">
        <v>0</v>
      </c>
      <c r="J1679" s="1">
        <v>13</v>
      </c>
      <c r="K1679" s="1">
        <v>6</v>
      </c>
      <c r="L1679" s="1">
        <v>8</v>
      </c>
      <c r="M1679" s="1">
        <v>2</v>
      </c>
      <c r="N1679" s="1">
        <v>9</v>
      </c>
      <c r="O1679" s="1">
        <v>5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3</v>
      </c>
      <c r="W1679" s="1">
        <v>11</v>
      </c>
      <c r="X1679" s="1">
        <v>0</v>
      </c>
      <c r="Y1679" s="3">
        <v>47</v>
      </c>
      <c r="Z1679" s="1">
        <v>2259</v>
      </c>
      <c r="AA1679" s="1">
        <v>0</v>
      </c>
      <c r="AB1679" s="1">
        <v>0</v>
      </c>
      <c r="AC1679" s="1">
        <v>0</v>
      </c>
      <c r="AD1679" s="1">
        <v>1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1</v>
      </c>
      <c r="AK1679" s="1">
        <v>647</v>
      </c>
      <c r="AL1679" s="1">
        <v>634</v>
      </c>
      <c r="AM1679" s="1">
        <v>0</v>
      </c>
    </row>
    <row r="1680" spans="1:39" x14ac:dyDescent="0.25">
      <c r="A1680" s="4" t="s">
        <v>1612</v>
      </c>
      <c r="B1680" s="1">
        <v>1</v>
      </c>
      <c r="C1680" s="1">
        <v>0</v>
      </c>
      <c r="D1680" s="1">
        <v>7</v>
      </c>
      <c r="E1680" s="1">
        <v>6</v>
      </c>
      <c r="F1680" s="1">
        <v>17</v>
      </c>
      <c r="G1680" s="1">
        <v>16</v>
      </c>
      <c r="H1680" s="1">
        <v>6</v>
      </c>
      <c r="I1680" s="1">
        <v>16</v>
      </c>
      <c r="J1680" s="1">
        <v>42</v>
      </c>
      <c r="K1680" s="1">
        <v>4</v>
      </c>
      <c r="L1680" s="1">
        <v>3</v>
      </c>
      <c r="M1680" s="1">
        <v>1</v>
      </c>
      <c r="N1680" s="1">
        <v>3</v>
      </c>
      <c r="O1680" s="1">
        <v>8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3</v>
      </c>
      <c r="W1680" s="1">
        <v>11</v>
      </c>
      <c r="X1680" s="1">
        <v>1</v>
      </c>
      <c r="Y1680" s="3">
        <v>47</v>
      </c>
      <c r="Z1680" s="1">
        <v>2794</v>
      </c>
      <c r="AA1680" s="1">
        <v>0</v>
      </c>
      <c r="AB1680" s="1">
        <v>0</v>
      </c>
      <c r="AC1680" s="1">
        <v>0</v>
      </c>
      <c r="AD1680" s="1">
        <v>1</v>
      </c>
      <c r="AE1680" s="1">
        <v>0</v>
      </c>
      <c r="AF1680" s="1">
        <v>0</v>
      </c>
      <c r="AG1680" s="1">
        <v>1</v>
      </c>
      <c r="AH1680" s="1">
        <v>0</v>
      </c>
      <c r="AI1680" s="1">
        <v>0</v>
      </c>
      <c r="AJ1680" s="1">
        <v>0</v>
      </c>
      <c r="AK1680" s="1">
        <v>61</v>
      </c>
      <c r="AL1680" s="1">
        <v>19</v>
      </c>
      <c r="AM1680" s="1">
        <v>0</v>
      </c>
    </row>
    <row r="1681" spans="1:39" x14ac:dyDescent="0.25">
      <c r="A1681" s="4" t="s">
        <v>1613</v>
      </c>
      <c r="B1681" s="1">
        <v>1</v>
      </c>
      <c r="C1681" s="1">
        <v>0</v>
      </c>
      <c r="D1681" s="1">
        <v>6</v>
      </c>
      <c r="E1681" s="1">
        <v>70</v>
      </c>
      <c r="F1681" s="1">
        <v>6</v>
      </c>
      <c r="G1681" s="1">
        <v>69</v>
      </c>
      <c r="H1681" s="1">
        <v>2</v>
      </c>
      <c r="I1681" s="1">
        <v>3</v>
      </c>
      <c r="J1681" s="1">
        <v>3</v>
      </c>
      <c r="K1681" s="1">
        <v>3</v>
      </c>
      <c r="L1681" s="1">
        <v>3</v>
      </c>
      <c r="M1681" s="1">
        <v>1</v>
      </c>
      <c r="N1681" s="1">
        <v>4</v>
      </c>
      <c r="O1681" s="1">
        <v>7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3</v>
      </c>
      <c r="W1681" s="1">
        <v>11</v>
      </c>
      <c r="X1681" s="1">
        <v>0</v>
      </c>
      <c r="Y1681" s="3">
        <v>36</v>
      </c>
      <c r="Z1681" s="1">
        <v>2438</v>
      </c>
      <c r="AA1681" s="1">
        <v>0</v>
      </c>
      <c r="AB1681" s="1">
        <v>1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1</v>
      </c>
      <c r="AK1681" s="1">
        <v>150</v>
      </c>
      <c r="AL1681" s="1">
        <v>147</v>
      </c>
      <c r="AM1681" s="1">
        <v>0</v>
      </c>
    </row>
    <row r="1682" spans="1:39" x14ac:dyDescent="0.25">
      <c r="A1682" s="4" t="s">
        <v>1614</v>
      </c>
      <c r="B1682" s="1">
        <v>0</v>
      </c>
      <c r="C1682" s="1">
        <v>1</v>
      </c>
      <c r="D1682" s="1">
        <v>25</v>
      </c>
      <c r="E1682" s="1">
        <v>962</v>
      </c>
      <c r="F1682" s="1">
        <v>12</v>
      </c>
      <c r="G1682" s="1">
        <v>194</v>
      </c>
      <c r="H1682" s="1">
        <v>16</v>
      </c>
      <c r="I1682" s="1">
        <v>24</v>
      </c>
      <c r="J1682" s="1">
        <v>12</v>
      </c>
      <c r="K1682" s="1">
        <v>4</v>
      </c>
      <c r="L1682" s="1">
        <v>7</v>
      </c>
      <c r="M1682" s="1">
        <v>8</v>
      </c>
      <c r="N1682" s="1">
        <v>13</v>
      </c>
      <c r="O1682" s="1">
        <v>6</v>
      </c>
      <c r="P1682" s="1">
        <v>0</v>
      </c>
      <c r="Q1682" s="1">
        <v>0</v>
      </c>
      <c r="R1682" s="1">
        <v>1</v>
      </c>
      <c r="S1682" s="1">
        <v>0</v>
      </c>
      <c r="T1682" s="1">
        <v>0</v>
      </c>
      <c r="U1682" s="1">
        <v>0</v>
      </c>
      <c r="V1682" s="1">
        <v>3</v>
      </c>
      <c r="W1682" s="1">
        <v>11</v>
      </c>
      <c r="X1682" s="1">
        <v>0</v>
      </c>
      <c r="Y1682" s="3">
        <v>64</v>
      </c>
      <c r="Z1682" s="1">
        <v>2806</v>
      </c>
      <c r="AA1682" s="1">
        <v>0</v>
      </c>
      <c r="AB1682" s="1">
        <v>0</v>
      </c>
      <c r="AC1682" s="1">
        <v>0</v>
      </c>
      <c r="AD1682" s="1">
        <v>1</v>
      </c>
      <c r="AE1682" s="1">
        <v>0</v>
      </c>
      <c r="AF1682" s="1">
        <v>0</v>
      </c>
      <c r="AG1682" s="1">
        <v>0</v>
      </c>
      <c r="AH1682" s="1">
        <v>0</v>
      </c>
      <c r="AI1682" s="1">
        <v>1</v>
      </c>
      <c r="AJ1682" s="1">
        <v>0</v>
      </c>
      <c r="AK1682" s="1">
        <v>1208</v>
      </c>
      <c r="AL1682" s="1">
        <v>1196</v>
      </c>
      <c r="AM1682" s="1">
        <v>1</v>
      </c>
    </row>
    <row r="1683" spans="1:39" x14ac:dyDescent="0.25">
      <c r="A1683" s="4" t="s">
        <v>1615</v>
      </c>
      <c r="B1683" s="1">
        <v>0</v>
      </c>
      <c r="C1683" s="1">
        <v>1</v>
      </c>
      <c r="D1683" s="1">
        <v>55</v>
      </c>
      <c r="E1683" s="1">
        <v>112</v>
      </c>
      <c r="F1683" s="1">
        <v>10</v>
      </c>
      <c r="G1683" s="1">
        <v>107</v>
      </c>
      <c r="H1683" s="1">
        <v>30</v>
      </c>
      <c r="I1683" s="1">
        <v>0</v>
      </c>
      <c r="J1683" s="1">
        <v>20</v>
      </c>
      <c r="K1683" s="1">
        <v>2</v>
      </c>
      <c r="L1683" s="1">
        <v>5</v>
      </c>
      <c r="M1683" s="1">
        <v>2</v>
      </c>
      <c r="N1683" s="1">
        <v>4</v>
      </c>
      <c r="O1683" s="1">
        <v>7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3</v>
      </c>
      <c r="W1683" s="1">
        <v>11</v>
      </c>
      <c r="X1683" s="1">
        <v>0</v>
      </c>
      <c r="Y1683" s="3">
        <v>55</v>
      </c>
      <c r="Z1683" s="1">
        <v>2841</v>
      </c>
      <c r="AA1683" s="1">
        <v>0</v>
      </c>
      <c r="AB1683" s="1">
        <v>0</v>
      </c>
      <c r="AC1683" s="1">
        <v>0</v>
      </c>
      <c r="AD1683" s="1">
        <v>1</v>
      </c>
      <c r="AE1683" s="1">
        <v>0</v>
      </c>
      <c r="AF1683" s="1">
        <v>0</v>
      </c>
      <c r="AG1683" s="1">
        <v>0</v>
      </c>
      <c r="AH1683" s="1">
        <v>1</v>
      </c>
      <c r="AI1683" s="1">
        <v>0</v>
      </c>
      <c r="AJ1683" s="1">
        <v>0</v>
      </c>
      <c r="AK1683" s="1">
        <v>259</v>
      </c>
      <c r="AL1683" s="1">
        <v>239</v>
      </c>
      <c r="AM1683" s="1">
        <v>0</v>
      </c>
    </row>
    <row r="1684" spans="1:39" x14ac:dyDescent="0.25">
      <c r="A1684" s="4" t="s">
        <v>1616</v>
      </c>
      <c r="B1684" s="1">
        <v>1</v>
      </c>
      <c r="C1684" s="1">
        <v>0</v>
      </c>
      <c r="D1684" s="1">
        <v>81</v>
      </c>
      <c r="E1684" s="1">
        <v>293</v>
      </c>
      <c r="F1684" s="1">
        <v>0</v>
      </c>
      <c r="G1684" s="1">
        <v>124</v>
      </c>
      <c r="H1684" s="1">
        <v>179</v>
      </c>
      <c r="I1684" s="1">
        <v>97</v>
      </c>
      <c r="J1684" s="1">
        <v>52</v>
      </c>
      <c r="K1684" s="1">
        <v>1</v>
      </c>
      <c r="L1684" s="1">
        <v>7</v>
      </c>
      <c r="M1684" s="1">
        <v>2</v>
      </c>
      <c r="N1684" s="1">
        <v>10</v>
      </c>
      <c r="O1684" s="1">
        <v>5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3</v>
      </c>
      <c r="W1684" s="1">
        <v>11</v>
      </c>
      <c r="X1684" s="1">
        <v>0</v>
      </c>
      <c r="Y1684" s="3">
        <v>42</v>
      </c>
      <c r="Z1684" s="1">
        <v>2337</v>
      </c>
      <c r="AA1684" s="1">
        <v>0</v>
      </c>
      <c r="AB1684" s="1">
        <v>1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1</v>
      </c>
      <c r="AI1684" s="1">
        <v>0</v>
      </c>
      <c r="AJ1684" s="1">
        <v>0</v>
      </c>
      <c r="AK1684" s="1">
        <v>693</v>
      </c>
      <c r="AL1684" s="1">
        <v>641</v>
      </c>
      <c r="AM1684" s="1">
        <v>0</v>
      </c>
    </row>
    <row r="1685" spans="1:39" x14ac:dyDescent="0.25">
      <c r="A1685" s="4" t="s">
        <v>1617</v>
      </c>
      <c r="B1685" s="1">
        <v>0</v>
      </c>
      <c r="C1685" s="1">
        <v>1</v>
      </c>
      <c r="D1685" s="1">
        <v>98</v>
      </c>
      <c r="E1685" s="1">
        <v>199</v>
      </c>
      <c r="F1685" s="1">
        <v>12</v>
      </c>
      <c r="G1685" s="1">
        <v>31</v>
      </c>
      <c r="H1685" s="1">
        <v>3</v>
      </c>
      <c r="I1685" s="1">
        <v>12</v>
      </c>
      <c r="J1685" s="1">
        <v>7</v>
      </c>
      <c r="K1685" s="1">
        <v>1</v>
      </c>
      <c r="L1685" s="1">
        <v>3</v>
      </c>
      <c r="M1685" s="1">
        <v>3</v>
      </c>
      <c r="N1685" s="1">
        <v>5</v>
      </c>
      <c r="O1685" s="1">
        <v>3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3</v>
      </c>
      <c r="W1685" s="1">
        <v>11</v>
      </c>
      <c r="X1685" s="1">
        <v>0</v>
      </c>
      <c r="Y1685" s="3">
        <v>47</v>
      </c>
      <c r="Z1685" s="1">
        <v>2279</v>
      </c>
      <c r="AA1685" s="1">
        <v>0</v>
      </c>
      <c r="AB1685" s="1">
        <v>1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1</v>
      </c>
      <c r="AK1685" s="1">
        <v>257</v>
      </c>
      <c r="AL1685" s="1">
        <v>250</v>
      </c>
      <c r="AM1685" s="1">
        <v>0</v>
      </c>
    </row>
    <row r="1686" spans="1:39" x14ac:dyDescent="0.25">
      <c r="A1686" s="4" t="s">
        <v>1618</v>
      </c>
      <c r="B1686" s="1">
        <v>0</v>
      </c>
      <c r="C1686" s="1">
        <v>0</v>
      </c>
      <c r="D1686" s="1">
        <v>31</v>
      </c>
      <c r="E1686" s="1">
        <v>1060</v>
      </c>
      <c r="F1686" s="1">
        <v>61</v>
      </c>
      <c r="G1686" s="1">
        <v>835</v>
      </c>
      <c r="H1686" s="1">
        <v>80</v>
      </c>
      <c r="I1686" s="1">
        <v>20</v>
      </c>
      <c r="J1686" s="1">
        <v>101</v>
      </c>
      <c r="K1686" s="1">
        <v>1</v>
      </c>
      <c r="L1686" s="1">
        <v>4</v>
      </c>
      <c r="M1686" s="1">
        <v>7</v>
      </c>
      <c r="N1686" s="1">
        <v>10</v>
      </c>
      <c r="O1686" s="1">
        <v>1</v>
      </c>
      <c r="P1686" s="1">
        <v>1</v>
      </c>
      <c r="Q1686" s="1">
        <v>0</v>
      </c>
      <c r="R1686" s="1">
        <v>1</v>
      </c>
      <c r="S1686" s="1">
        <v>1</v>
      </c>
      <c r="T1686" s="1">
        <v>1</v>
      </c>
      <c r="U1686" s="1">
        <v>0</v>
      </c>
      <c r="V1686" s="1">
        <v>3</v>
      </c>
      <c r="W1686" s="1">
        <v>11</v>
      </c>
      <c r="X1686" s="1">
        <v>1</v>
      </c>
      <c r="Y1686" s="3">
        <v>34</v>
      </c>
      <c r="Z1686" s="1">
        <v>2171</v>
      </c>
      <c r="AA1686" s="1">
        <v>0</v>
      </c>
      <c r="AB1686" s="1">
        <v>1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1</v>
      </c>
      <c r="AI1686" s="1">
        <v>0</v>
      </c>
      <c r="AJ1686" s="1">
        <v>0</v>
      </c>
      <c r="AK1686" s="1">
        <v>2056</v>
      </c>
      <c r="AL1686" s="1">
        <v>1955</v>
      </c>
      <c r="AM1686" s="1">
        <v>4</v>
      </c>
    </row>
    <row r="1687" spans="1:39" x14ac:dyDescent="0.25">
      <c r="A1687" s="4" t="s">
        <v>1619</v>
      </c>
      <c r="B1687" s="1">
        <v>0</v>
      </c>
      <c r="C1687" s="1">
        <v>1</v>
      </c>
      <c r="D1687" s="1">
        <v>30</v>
      </c>
      <c r="E1687" s="1">
        <v>940</v>
      </c>
      <c r="F1687" s="1">
        <v>44</v>
      </c>
      <c r="G1687" s="1">
        <v>396</v>
      </c>
      <c r="H1687" s="1">
        <v>0</v>
      </c>
      <c r="I1687" s="1">
        <v>88</v>
      </c>
      <c r="J1687" s="1">
        <v>58</v>
      </c>
      <c r="K1687" s="1">
        <v>1</v>
      </c>
      <c r="L1687" s="1">
        <v>8</v>
      </c>
      <c r="M1687" s="1">
        <v>7</v>
      </c>
      <c r="N1687" s="1">
        <v>7</v>
      </c>
      <c r="O1687" s="1">
        <v>4</v>
      </c>
      <c r="P1687" s="1">
        <v>1</v>
      </c>
      <c r="Q1687" s="1">
        <v>0</v>
      </c>
      <c r="R1687" s="1">
        <v>1</v>
      </c>
      <c r="S1687" s="1">
        <v>1</v>
      </c>
      <c r="T1687" s="1">
        <v>0</v>
      </c>
      <c r="U1687" s="1">
        <v>0</v>
      </c>
      <c r="V1687" s="1">
        <v>3</v>
      </c>
      <c r="W1687" s="1">
        <v>11</v>
      </c>
      <c r="X1687" s="1">
        <v>1</v>
      </c>
      <c r="Y1687" s="3">
        <v>61</v>
      </c>
      <c r="Z1687" s="1">
        <v>2464</v>
      </c>
      <c r="AA1687" s="1">
        <v>0</v>
      </c>
      <c r="AB1687" s="1">
        <v>1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1</v>
      </c>
      <c r="AJ1687" s="1">
        <v>0</v>
      </c>
      <c r="AK1687" s="1">
        <v>1468</v>
      </c>
      <c r="AL1687" s="1">
        <v>1410</v>
      </c>
      <c r="AM1687" s="1">
        <v>3</v>
      </c>
    </row>
    <row r="1688" spans="1:39" x14ac:dyDescent="0.25">
      <c r="A1688" s="4" t="s">
        <v>1620</v>
      </c>
      <c r="B1688" s="1">
        <v>0</v>
      </c>
      <c r="C1688" s="1">
        <v>1</v>
      </c>
      <c r="D1688" s="1">
        <v>98</v>
      </c>
      <c r="E1688" s="1">
        <v>44</v>
      </c>
      <c r="F1688" s="1">
        <v>2</v>
      </c>
      <c r="G1688" s="1">
        <v>11</v>
      </c>
      <c r="H1688" s="1">
        <v>2</v>
      </c>
      <c r="I1688" s="1">
        <v>3</v>
      </c>
      <c r="J1688" s="1">
        <v>7</v>
      </c>
      <c r="K1688" s="1">
        <v>1</v>
      </c>
      <c r="L1688" s="1">
        <v>1</v>
      </c>
      <c r="M1688" s="1">
        <v>0</v>
      </c>
      <c r="N1688" s="1">
        <v>4</v>
      </c>
      <c r="O1688" s="1">
        <v>5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3</v>
      </c>
      <c r="W1688" s="1">
        <v>11</v>
      </c>
      <c r="X1688" s="1">
        <v>0</v>
      </c>
      <c r="Y1688" s="3">
        <v>42</v>
      </c>
      <c r="Z1688" s="1">
        <v>2605</v>
      </c>
      <c r="AA1688" s="1">
        <v>0</v>
      </c>
      <c r="AB1688" s="1">
        <v>0</v>
      </c>
      <c r="AC1688" s="1">
        <v>0</v>
      </c>
      <c r="AD1688" s="1">
        <v>1</v>
      </c>
      <c r="AE1688" s="1">
        <v>0</v>
      </c>
      <c r="AF1688" s="1">
        <v>0</v>
      </c>
      <c r="AG1688" s="1">
        <v>0</v>
      </c>
      <c r="AH1688" s="1">
        <v>1</v>
      </c>
      <c r="AI1688" s="1">
        <v>0</v>
      </c>
      <c r="AJ1688" s="1">
        <v>0</v>
      </c>
      <c r="AK1688" s="1">
        <v>62</v>
      </c>
      <c r="AL1688" s="1">
        <v>55</v>
      </c>
      <c r="AM1688" s="1">
        <v>0</v>
      </c>
    </row>
    <row r="1689" spans="1:39" x14ac:dyDescent="0.25">
      <c r="A1689" s="4" t="s">
        <v>1621</v>
      </c>
      <c r="B1689" s="1">
        <v>0</v>
      </c>
      <c r="C1689" s="1">
        <v>0</v>
      </c>
      <c r="D1689" s="1">
        <v>92</v>
      </c>
      <c r="E1689" s="1">
        <v>342</v>
      </c>
      <c r="F1689" s="1">
        <v>51</v>
      </c>
      <c r="G1689" s="1">
        <v>936</v>
      </c>
      <c r="H1689" s="1">
        <v>207</v>
      </c>
      <c r="I1689" s="1">
        <v>35</v>
      </c>
      <c r="J1689" s="1">
        <v>26</v>
      </c>
      <c r="K1689" s="1">
        <v>1</v>
      </c>
      <c r="L1689" s="1">
        <v>5</v>
      </c>
      <c r="M1689" s="1">
        <v>8</v>
      </c>
      <c r="N1689" s="1">
        <v>12</v>
      </c>
      <c r="O1689" s="1">
        <v>3</v>
      </c>
      <c r="P1689" s="1">
        <v>0</v>
      </c>
      <c r="Q1689" s="1">
        <v>0</v>
      </c>
      <c r="R1689" s="1">
        <v>1</v>
      </c>
      <c r="S1689" s="1">
        <v>0</v>
      </c>
      <c r="T1689" s="1">
        <v>0</v>
      </c>
      <c r="U1689" s="1">
        <v>0</v>
      </c>
      <c r="V1689" s="1">
        <v>3</v>
      </c>
      <c r="W1689" s="1">
        <v>11</v>
      </c>
      <c r="X1689" s="1">
        <v>0</v>
      </c>
      <c r="Y1689" s="3">
        <v>54</v>
      </c>
      <c r="Z1689" s="1">
        <v>2755</v>
      </c>
      <c r="AA1689" s="1">
        <v>0</v>
      </c>
      <c r="AB1689" s="1">
        <v>1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1</v>
      </c>
      <c r="AI1689" s="1">
        <v>0</v>
      </c>
      <c r="AJ1689" s="1">
        <v>0</v>
      </c>
      <c r="AK1689" s="1">
        <v>1571</v>
      </c>
      <c r="AL1689" s="1">
        <v>1545</v>
      </c>
      <c r="AM1689" s="1">
        <v>1</v>
      </c>
    </row>
    <row r="1690" spans="1:39" x14ac:dyDescent="0.25">
      <c r="A1690" s="4" t="s">
        <v>1622</v>
      </c>
      <c r="B1690" s="1">
        <v>1</v>
      </c>
      <c r="C1690" s="1">
        <v>0</v>
      </c>
      <c r="D1690" s="1">
        <v>41</v>
      </c>
      <c r="E1690" s="1">
        <v>2</v>
      </c>
      <c r="F1690" s="1">
        <v>10</v>
      </c>
      <c r="G1690" s="1">
        <v>11</v>
      </c>
      <c r="H1690" s="1">
        <v>12</v>
      </c>
      <c r="I1690" s="1">
        <v>9</v>
      </c>
      <c r="J1690" s="1">
        <v>20</v>
      </c>
      <c r="K1690" s="1">
        <v>2</v>
      </c>
      <c r="L1690" s="1">
        <v>3</v>
      </c>
      <c r="M1690" s="1">
        <v>0</v>
      </c>
      <c r="N1690" s="1">
        <v>3</v>
      </c>
      <c r="O1690" s="1">
        <v>6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3</v>
      </c>
      <c r="W1690" s="1">
        <v>11</v>
      </c>
      <c r="X1690" s="1">
        <v>0</v>
      </c>
      <c r="Y1690" s="3">
        <v>28</v>
      </c>
      <c r="Z1690" s="1">
        <v>2190</v>
      </c>
      <c r="AA1690" s="1">
        <v>0</v>
      </c>
      <c r="AB1690" s="1">
        <v>0</v>
      </c>
      <c r="AC1690" s="1">
        <v>1</v>
      </c>
      <c r="AD1690" s="1">
        <v>0</v>
      </c>
      <c r="AE1690" s="1">
        <v>0</v>
      </c>
      <c r="AF1690" s="1">
        <v>0</v>
      </c>
      <c r="AG1690" s="1">
        <v>1</v>
      </c>
      <c r="AH1690" s="1">
        <v>0</v>
      </c>
      <c r="AI1690" s="1">
        <v>0</v>
      </c>
      <c r="AJ1690" s="1">
        <v>0</v>
      </c>
      <c r="AK1690" s="1">
        <v>44</v>
      </c>
      <c r="AL1690" s="1">
        <v>24</v>
      </c>
      <c r="AM1690" s="1">
        <v>0</v>
      </c>
    </row>
    <row r="1691" spans="1:39" x14ac:dyDescent="0.25">
      <c r="A1691" s="4" t="s">
        <v>1061</v>
      </c>
      <c r="B1691" s="1">
        <v>1</v>
      </c>
      <c r="C1691" s="1">
        <v>0</v>
      </c>
      <c r="D1691" s="1">
        <v>68</v>
      </c>
      <c r="E1691" s="1">
        <v>75</v>
      </c>
      <c r="F1691" s="1">
        <v>12</v>
      </c>
      <c r="G1691" s="1">
        <v>141</v>
      </c>
      <c r="H1691" s="1">
        <v>43</v>
      </c>
      <c r="I1691" s="1">
        <v>39</v>
      </c>
      <c r="J1691" s="1">
        <v>187</v>
      </c>
      <c r="K1691" s="1">
        <v>6</v>
      </c>
      <c r="L1691" s="1">
        <v>6</v>
      </c>
      <c r="M1691" s="1">
        <v>1</v>
      </c>
      <c r="N1691" s="1">
        <v>5</v>
      </c>
      <c r="O1691" s="1">
        <v>8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3</v>
      </c>
      <c r="W1691" s="1">
        <v>11</v>
      </c>
      <c r="X1691" s="1">
        <v>0</v>
      </c>
      <c r="Y1691" s="3">
        <v>36</v>
      </c>
      <c r="Z1691" s="1">
        <v>2752</v>
      </c>
      <c r="AA1691" s="1">
        <v>0</v>
      </c>
      <c r="AB1691" s="1">
        <v>0</v>
      </c>
      <c r="AC1691" s="1">
        <v>0</v>
      </c>
      <c r="AD1691" s="1">
        <v>1</v>
      </c>
      <c r="AE1691" s="1">
        <v>0</v>
      </c>
      <c r="AF1691" s="1">
        <v>0</v>
      </c>
      <c r="AG1691" s="1">
        <v>0</v>
      </c>
      <c r="AH1691" s="1">
        <v>1</v>
      </c>
      <c r="AI1691" s="1">
        <v>0</v>
      </c>
      <c r="AJ1691" s="1">
        <v>0</v>
      </c>
      <c r="AK1691" s="1">
        <v>310</v>
      </c>
      <c r="AL1691" s="1">
        <v>123</v>
      </c>
      <c r="AM1691" s="1">
        <v>0</v>
      </c>
    </row>
    <row r="1692" spans="1:39" x14ac:dyDescent="0.25">
      <c r="A1692" s="4" t="s">
        <v>1623</v>
      </c>
      <c r="B1692" s="1">
        <v>0</v>
      </c>
      <c r="C1692" s="1">
        <v>1</v>
      </c>
      <c r="D1692" s="1">
        <v>78</v>
      </c>
      <c r="E1692" s="1">
        <v>520</v>
      </c>
      <c r="F1692" s="1">
        <v>20</v>
      </c>
      <c r="G1692" s="1">
        <v>367</v>
      </c>
      <c r="H1692" s="1">
        <v>39</v>
      </c>
      <c r="I1692" s="1">
        <v>81</v>
      </c>
      <c r="J1692" s="1">
        <v>40</v>
      </c>
      <c r="K1692" s="1">
        <v>2</v>
      </c>
      <c r="L1692" s="1">
        <v>6</v>
      </c>
      <c r="M1692" s="1">
        <v>3</v>
      </c>
      <c r="N1692" s="1">
        <v>6</v>
      </c>
      <c r="O1692" s="1">
        <v>5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3</v>
      </c>
      <c r="W1692" s="1">
        <v>11</v>
      </c>
      <c r="X1692" s="1">
        <v>0</v>
      </c>
      <c r="Y1692" s="3">
        <v>64</v>
      </c>
      <c r="Z1692" s="1">
        <v>2564</v>
      </c>
      <c r="AA1692" s="1">
        <v>0</v>
      </c>
      <c r="AB1692" s="1">
        <v>0</v>
      </c>
      <c r="AC1692" s="1">
        <v>1</v>
      </c>
      <c r="AD1692" s="1">
        <v>0</v>
      </c>
      <c r="AE1692" s="1">
        <v>0</v>
      </c>
      <c r="AF1692" s="1">
        <v>0</v>
      </c>
      <c r="AG1692" s="1">
        <v>0</v>
      </c>
      <c r="AH1692" s="1">
        <v>1</v>
      </c>
      <c r="AI1692" s="1">
        <v>0</v>
      </c>
      <c r="AJ1692" s="1">
        <v>0</v>
      </c>
      <c r="AK1692" s="1">
        <v>1027</v>
      </c>
      <c r="AL1692" s="1">
        <v>987</v>
      </c>
      <c r="AM1692" s="1">
        <v>0</v>
      </c>
    </row>
    <row r="1693" spans="1:39" x14ac:dyDescent="0.25">
      <c r="A1693" s="4" t="s">
        <v>1624</v>
      </c>
      <c r="B1693" s="1">
        <v>1</v>
      </c>
      <c r="C1693" s="1">
        <v>1</v>
      </c>
      <c r="D1693" s="1">
        <v>46</v>
      </c>
      <c r="E1693" s="1">
        <v>5</v>
      </c>
      <c r="F1693" s="1">
        <v>3</v>
      </c>
      <c r="G1693" s="1">
        <v>9</v>
      </c>
      <c r="H1693" s="1">
        <v>6</v>
      </c>
      <c r="I1693" s="1">
        <v>2</v>
      </c>
      <c r="J1693" s="1">
        <v>6</v>
      </c>
      <c r="K1693" s="1">
        <v>2</v>
      </c>
      <c r="L1693" s="1">
        <v>2</v>
      </c>
      <c r="M1693" s="1">
        <v>0</v>
      </c>
      <c r="N1693" s="1">
        <v>3</v>
      </c>
      <c r="O1693" s="1">
        <v>7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3</v>
      </c>
      <c r="W1693" s="1">
        <v>11</v>
      </c>
      <c r="X1693" s="1">
        <v>0</v>
      </c>
      <c r="Y1693" s="3">
        <v>43</v>
      </c>
      <c r="Z1693" s="1">
        <v>2211</v>
      </c>
      <c r="AA1693" s="1">
        <v>0</v>
      </c>
      <c r="AB1693" s="1">
        <v>1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1</v>
      </c>
      <c r="AI1693" s="1">
        <v>0</v>
      </c>
      <c r="AJ1693" s="1">
        <v>0</v>
      </c>
      <c r="AK1693" s="1">
        <v>25</v>
      </c>
      <c r="AL1693" s="1">
        <v>19</v>
      </c>
      <c r="AM1693" s="1">
        <v>0</v>
      </c>
    </row>
    <row r="1694" spans="1:39" x14ac:dyDescent="0.25">
      <c r="A1694" s="4" t="s">
        <v>1625</v>
      </c>
      <c r="B1694" s="1">
        <v>1</v>
      </c>
      <c r="C1694" s="1">
        <v>1</v>
      </c>
      <c r="D1694" s="1">
        <v>71</v>
      </c>
      <c r="E1694" s="1">
        <v>87</v>
      </c>
      <c r="F1694" s="1">
        <v>5</v>
      </c>
      <c r="G1694" s="1">
        <v>71</v>
      </c>
      <c r="H1694" s="1">
        <v>7</v>
      </c>
      <c r="I1694" s="1">
        <v>12</v>
      </c>
      <c r="J1694" s="1">
        <v>29</v>
      </c>
      <c r="K1694" s="1">
        <v>5</v>
      </c>
      <c r="L1694" s="1">
        <v>4</v>
      </c>
      <c r="M1694" s="1">
        <v>1</v>
      </c>
      <c r="N1694" s="1">
        <v>4</v>
      </c>
      <c r="O1694" s="1">
        <v>7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3</v>
      </c>
      <c r="W1694" s="1">
        <v>11</v>
      </c>
      <c r="X1694" s="1">
        <v>0</v>
      </c>
      <c r="Y1694" s="3">
        <v>46</v>
      </c>
      <c r="Z1694" s="1">
        <v>2456</v>
      </c>
      <c r="AA1694" s="1">
        <v>0</v>
      </c>
      <c r="AB1694" s="1">
        <v>0</v>
      </c>
      <c r="AC1694" s="1">
        <v>0</v>
      </c>
      <c r="AD1694" s="1">
        <v>1</v>
      </c>
      <c r="AE1694" s="1">
        <v>0</v>
      </c>
      <c r="AF1694" s="1">
        <v>0</v>
      </c>
      <c r="AG1694" s="1">
        <v>0</v>
      </c>
      <c r="AH1694" s="1">
        <v>1</v>
      </c>
      <c r="AI1694" s="1">
        <v>0</v>
      </c>
      <c r="AJ1694" s="1">
        <v>0</v>
      </c>
      <c r="AK1694" s="1">
        <v>182</v>
      </c>
      <c r="AL1694" s="1">
        <v>153</v>
      </c>
      <c r="AM1694" s="1">
        <v>0</v>
      </c>
    </row>
    <row r="1695" spans="1:39" x14ac:dyDescent="0.25">
      <c r="A1695" s="4" t="s">
        <v>1626</v>
      </c>
      <c r="B1695" s="1">
        <v>0</v>
      </c>
      <c r="C1695" s="1">
        <v>1</v>
      </c>
      <c r="D1695" s="1">
        <v>6</v>
      </c>
      <c r="E1695" s="1">
        <v>462</v>
      </c>
      <c r="F1695" s="1">
        <v>61</v>
      </c>
      <c r="G1695" s="1">
        <v>184</v>
      </c>
      <c r="H1695" s="1">
        <v>10</v>
      </c>
      <c r="I1695" s="1">
        <v>53</v>
      </c>
      <c r="J1695" s="1">
        <v>107</v>
      </c>
      <c r="K1695" s="1">
        <v>4</v>
      </c>
      <c r="L1695" s="1">
        <v>7</v>
      </c>
      <c r="M1695" s="1">
        <v>5</v>
      </c>
      <c r="N1695" s="1">
        <v>9</v>
      </c>
      <c r="O1695" s="1">
        <v>6</v>
      </c>
      <c r="P1695" s="1">
        <v>1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3</v>
      </c>
      <c r="W1695" s="1">
        <v>11</v>
      </c>
      <c r="X1695" s="1">
        <v>1</v>
      </c>
      <c r="Y1695" s="3">
        <v>44</v>
      </c>
      <c r="Z1695" s="1">
        <v>2740</v>
      </c>
      <c r="AA1695" s="1">
        <v>0</v>
      </c>
      <c r="AB1695" s="1">
        <v>1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1</v>
      </c>
      <c r="AK1695" s="1">
        <v>770</v>
      </c>
      <c r="AL1695" s="1">
        <v>663</v>
      </c>
      <c r="AM1695" s="1">
        <v>1</v>
      </c>
    </row>
    <row r="1696" spans="1:39" x14ac:dyDescent="0.25">
      <c r="A1696" s="4" t="s">
        <v>1627</v>
      </c>
      <c r="B1696" s="1">
        <v>1</v>
      </c>
      <c r="C1696" s="1">
        <v>0</v>
      </c>
      <c r="D1696" s="1">
        <v>82</v>
      </c>
      <c r="E1696" s="1">
        <v>2</v>
      </c>
      <c r="F1696" s="1">
        <v>2</v>
      </c>
      <c r="G1696" s="1">
        <v>1</v>
      </c>
      <c r="H1696" s="1">
        <v>3</v>
      </c>
      <c r="I1696" s="1">
        <v>1</v>
      </c>
      <c r="J1696" s="1">
        <v>2</v>
      </c>
      <c r="K1696" s="1">
        <v>1</v>
      </c>
      <c r="L1696" s="1">
        <v>1</v>
      </c>
      <c r="M1696" s="1">
        <v>0</v>
      </c>
      <c r="N1696" s="1">
        <v>2</v>
      </c>
      <c r="O1696" s="1">
        <v>8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1</v>
      </c>
      <c r="V1696" s="1">
        <v>3</v>
      </c>
      <c r="W1696" s="1">
        <v>11</v>
      </c>
      <c r="X1696" s="1">
        <v>0</v>
      </c>
      <c r="Y1696" s="3">
        <v>41</v>
      </c>
      <c r="Z1696" s="1">
        <v>2691</v>
      </c>
      <c r="AA1696" s="1">
        <v>0</v>
      </c>
      <c r="AB1696" s="1">
        <v>1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1</v>
      </c>
      <c r="AI1696" s="1">
        <v>0</v>
      </c>
      <c r="AJ1696" s="1">
        <v>0</v>
      </c>
      <c r="AK1696" s="1">
        <v>9</v>
      </c>
      <c r="AL1696" s="1">
        <v>7</v>
      </c>
      <c r="AM1696" s="1">
        <v>0</v>
      </c>
    </row>
    <row r="1697" spans="1:39" x14ac:dyDescent="0.25">
      <c r="A1697" s="4" t="s">
        <v>1628</v>
      </c>
      <c r="B1697" s="1">
        <v>0</v>
      </c>
      <c r="C1697" s="1">
        <v>0</v>
      </c>
      <c r="D1697" s="1">
        <v>71</v>
      </c>
      <c r="E1697" s="1">
        <v>979</v>
      </c>
      <c r="F1697" s="1">
        <v>44</v>
      </c>
      <c r="G1697" s="1">
        <v>935</v>
      </c>
      <c r="H1697" s="1">
        <v>29</v>
      </c>
      <c r="I1697" s="1">
        <v>25</v>
      </c>
      <c r="J1697" s="1">
        <v>22</v>
      </c>
      <c r="K1697" s="1">
        <v>1</v>
      </c>
      <c r="L1697" s="1">
        <v>7</v>
      </c>
      <c r="M1697" s="1">
        <v>5</v>
      </c>
      <c r="N1697" s="1">
        <v>12</v>
      </c>
      <c r="O1697" s="1">
        <v>3</v>
      </c>
      <c r="P1697" s="1">
        <v>0</v>
      </c>
      <c r="Q1697" s="1">
        <v>1</v>
      </c>
      <c r="R1697" s="1">
        <v>1</v>
      </c>
      <c r="S1697" s="1">
        <v>1</v>
      </c>
      <c r="T1697" s="1">
        <v>0</v>
      </c>
      <c r="U1697" s="1">
        <v>0</v>
      </c>
      <c r="V1697" s="1">
        <v>3</v>
      </c>
      <c r="W1697" s="1">
        <v>11</v>
      </c>
      <c r="X1697" s="1">
        <v>1</v>
      </c>
      <c r="Y1697" s="3">
        <v>37</v>
      </c>
      <c r="Z1697" s="1">
        <v>2583</v>
      </c>
      <c r="AA1697" s="1">
        <v>0</v>
      </c>
      <c r="AB1697" s="1">
        <v>1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1</v>
      </c>
      <c r="AK1697" s="1">
        <v>2012</v>
      </c>
      <c r="AL1697" s="1">
        <v>1990</v>
      </c>
      <c r="AM1697" s="1">
        <v>3</v>
      </c>
    </row>
    <row r="1698" spans="1:39" x14ac:dyDescent="0.25">
      <c r="A1698" s="4" t="s">
        <v>1629</v>
      </c>
      <c r="B1698" s="1">
        <v>0</v>
      </c>
      <c r="C1698" s="1">
        <v>0</v>
      </c>
      <c r="D1698" s="1">
        <v>32</v>
      </c>
      <c r="E1698" s="1">
        <v>704</v>
      </c>
      <c r="F1698" s="1">
        <v>129</v>
      </c>
      <c r="G1698" s="1">
        <v>853</v>
      </c>
      <c r="H1698" s="1">
        <v>120</v>
      </c>
      <c r="I1698" s="1">
        <v>74</v>
      </c>
      <c r="J1698" s="1">
        <v>111</v>
      </c>
      <c r="K1698" s="1">
        <v>1</v>
      </c>
      <c r="L1698" s="1">
        <v>5</v>
      </c>
      <c r="M1698" s="1">
        <v>6</v>
      </c>
      <c r="N1698" s="1">
        <v>7</v>
      </c>
      <c r="O1698" s="1">
        <v>2</v>
      </c>
      <c r="P1698" s="1">
        <v>0</v>
      </c>
      <c r="Q1698" s="1">
        <v>1</v>
      </c>
      <c r="R1698" s="1">
        <v>1</v>
      </c>
      <c r="S1698" s="1">
        <v>1</v>
      </c>
      <c r="T1698" s="1">
        <v>0</v>
      </c>
      <c r="U1698" s="1">
        <v>0</v>
      </c>
      <c r="V1698" s="1">
        <v>3</v>
      </c>
      <c r="W1698" s="1">
        <v>11</v>
      </c>
      <c r="X1698" s="1">
        <v>1</v>
      </c>
      <c r="Y1698" s="3">
        <v>29</v>
      </c>
      <c r="Z1698" s="1">
        <v>2356</v>
      </c>
      <c r="AA1698" s="1">
        <v>0</v>
      </c>
      <c r="AB1698" s="1">
        <v>0</v>
      </c>
      <c r="AC1698" s="1">
        <v>1</v>
      </c>
      <c r="AD1698" s="1">
        <v>0</v>
      </c>
      <c r="AE1698" s="1">
        <v>0</v>
      </c>
      <c r="AF1698" s="1">
        <v>0</v>
      </c>
      <c r="AG1698" s="1">
        <v>0</v>
      </c>
      <c r="AH1698" s="1">
        <v>1</v>
      </c>
      <c r="AI1698" s="1">
        <v>0</v>
      </c>
      <c r="AJ1698" s="1">
        <v>0</v>
      </c>
      <c r="AK1698" s="1">
        <v>1880</v>
      </c>
      <c r="AL1698" s="1">
        <v>1769</v>
      </c>
      <c r="AM1698" s="1">
        <v>3</v>
      </c>
    </row>
    <row r="1699" spans="1:39" x14ac:dyDescent="0.25">
      <c r="A1699" s="4" t="s">
        <v>1630</v>
      </c>
      <c r="B1699" s="1">
        <v>0</v>
      </c>
      <c r="C1699" s="1">
        <v>0</v>
      </c>
      <c r="D1699" s="1">
        <v>28</v>
      </c>
      <c r="E1699" s="1">
        <v>861</v>
      </c>
      <c r="F1699" s="1">
        <v>31</v>
      </c>
      <c r="G1699" s="1">
        <v>558</v>
      </c>
      <c r="H1699" s="1">
        <v>62</v>
      </c>
      <c r="I1699" s="1">
        <v>95</v>
      </c>
      <c r="J1699" s="1">
        <v>79</v>
      </c>
      <c r="K1699" s="1">
        <v>0</v>
      </c>
      <c r="L1699" s="1">
        <v>6</v>
      </c>
      <c r="M1699" s="1">
        <v>5</v>
      </c>
      <c r="N1699" s="1">
        <v>13</v>
      </c>
      <c r="O1699" s="1">
        <v>2</v>
      </c>
      <c r="P1699" s="1">
        <v>0</v>
      </c>
      <c r="Q1699" s="1">
        <v>0</v>
      </c>
      <c r="R1699" s="1">
        <v>1</v>
      </c>
      <c r="S1699" s="1">
        <v>0</v>
      </c>
      <c r="T1699" s="1">
        <v>0</v>
      </c>
      <c r="U1699" s="1">
        <v>0</v>
      </c>
      <c r="V1699" s="1">
        <v>3</v>
      </c>
      <c r="W1699" s="1">
        <v>11</v>
      </c>
      <c r="X1699" s="1">
        <v>0</v>
      </c>
      <c r="Y1699" s="3">
        <v>58</v>
      </c>
      <c r="Z1699" s="1">
        <v>2247</v>
      </c>
      <c r="AA1699" s="1">
        <v>0</v>
      </c>
      <c r="AB1699" s="1">
        <v>0</v>
      </c>
      <c r="AC1699" s="1">
        <v>0</v>
      </c>
      <c r="AD1699" s="1">
        <v>0</v>
      </c>
      <c r="AE1699" s="1">
        <v>1</v>
      </c>
      <c r="AF1699" s="1">
        <v>0</v>
      </c>
      <c r="AG1699" s="1">
        <v>0</v>
      </c>
      <c r="AH1699" s="1">
        <v>0</v>
      </c>
      <c r="AI1699" s="1">
        <v>0</v>
      </c>
      <c r="AJ1699" s="1">
        <v>1</v>
      </c>
      <c r="AK1699" s="1">
        <v>1607</v>
      </c>
      <c r="AL1699" s="1">
        <v>1528</v>
      </c>
      <c r="AM1699" s="1">
        <v>1</v>
      </c>
    </row>
    <row r="1700" spans="1:39" x14ac:dyDescent="0.25">
      <c r="A1700" s="4" t="s">
        <v>1631</v>
      </c>
      <c r="B1700" s="1">
        <v>1</v>
      </c>
      <c r="C1700" s="1">
        <v>0</v>
      </c>
      <c r="D1700" s="1">
        <v>20</v>
      </c>
      <c r="E1700" s="1">
        <v>172</v>
      </c>
      <c r="F1700" s="1">
        <v>3</v>
      </c>
      <c r="G1700" s="1">
        <v>115</v>
      </c>
      <c r="H1700" s="1">
        <v>16</v>
      </c>
      <c r="I1700" s="1">
        <v>0</v>
      </c>
      <c r="J1700" s="1">
        <v>18</v>
      </c>
      <c r="K1700" s="1">
        <v>5</v>
      </c>
      <c r="L1700" s="1">
        <v>6</v>
      </c>
      <c r="M1700" s="1">
        <v>1</v>
      </c>
      <c r="N1700" s="1">
        <v>5</v>
      </c>
      <c r="O1700" s="1">
        <v>8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3</v>
      </c>
      <c r="W1700" s="1">
        <v>11</v>
      </c>
      <c r="X1700" s="1">
        <v>1</v>
      </c>
      <c r="Y1700" s="3">
        <v>38</v>
      </c>
      <c r="Z1700" s="1">
        <v>2311</v>
      </c>
      <c r="AA1700" s="1">
        <v>0</v>
      </c>
      <c r="AB1700" s="1">
        <v>0</v>
      </c>
      <c r="AC1700" s="1">
        <v>1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1</v>
      </c>
      <c r="AK1700" s="1">
        <v>306</v>
      </c>
      <c r="AL1700" s="1">
        <v>288</v>
      </c>
      <c r="AM1700" s="1">
        <v>0</v>
      </c>
    </row>
    <row r="1701" spans="1:39" x14ac:dyDescent="0.25">
      <c r="A1701" s="4" t="s">
        <v>1632</v>
      </c>
      <c r="B1701" s="1">
        <v>1</v>
      </c>
      <c r="C1701" s="1">
        <v>0</v>
      </c>
      <c r="D1701" s="1">
        <v>10</v>
      </c>
      <c r="E1701" s="1">
        <v>5</v>
      </c>
      <c r="F1701" s="1">
        <v>7</v>
      </c>
      <c r="G1701" s="1">
        <v>31</v>
      </c>
      <c r="H1701" s="1">
        <v>15</v>
      </c>
      <c r="I1701" s="1">
        <v>4</v>
      </c>
      <c r="J1701" s="1">
        <v>7</v>
      </c>
      <c r="K1701" s="1">
        <v>3</v>
      </c>
      <c r="L1701" s="1">
        <v>2</v>
      </c>
      <c r="M1701" s="1">
        <v>1</v>
      </c>
      <c r="N1701" s="1">
        <v>3</v>
      </c>
      <c r="O1701" s="1">
        <v>6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3</v>
      </c>
      <c r="W1701" s="1">
        <v>11</v>
      </c>
      <c r="X1701" s="1">
        <v>1</v>
      </c>
      <c r="Y1701" s="3">
        <v>41</v>
      </c>
      <c r="Z1701" s="1">
        <v>2231</v>
      </c>
      <c r="AA1701" s="1">
        <v>0</v>
      </c>
      <c r="AB1701" s="1">
        <v>0</v>
      </c>
      <c r="AC1701" s="1">
        <v>1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1</v>
      </c>
      <c r="AJ1701" s="1">
        <v>0</v>
      </c>
      <c r="AK1701" s="1">
        <v>62</v>
      </c>
      <c r="AL1701" s="1">
        <v>55</v>
      </c>
      <c r="AM1701" s="1">
        <v>0</v>
      </c>
    </row>
    <row r="1702" spans="1:39" x14ac:dyDescent="0.25">
      <c r="A1702" s="4" t="s">
        <v>1633</v>
      </c>
      <c r="B1702" s="1">
        <v>1</v>
      </c>
      <c r="C1702" s="1">
        <v>1</v>
      </c>
      <c r="D1702" s="1">
        <v>7</v>
      </c>
      <c r="E1702" s="1">
        <v>194</v>
      </c>
      <c r="F1702" s="1">
        <v>2</v>
      </c>
      <c r="G1702" s="1">
        <v>56</v>
      </c>
      <c r="H1702" s="1">
        <v>0</v>
      </c>
      <c r="I1702" s="1">
        <v>0</v>
      </c>
      <c r="J1702" s="1">
        <v>0</v>
      </c>
      <c r="K1702" s="1">
        <v>5</v>
      </c>
      <c r="L1702" s="1">
        <v>4</v>
      </c>
      <c r="M1702" s="1">
        <v>1</v>
      </c>
      <c r="N1702" s="1">
        <v>6</v>
      </c>
      <c r="O1702" s="1">
        <v>8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3</v>
      </c>
      <c r="W1702" s="1">
        <v>11</v>
      </c>
      <c r="X1702" s="1">
        <v>1</v>
      </c>
      <c r="Y1702" s="3">
        <v>65</v>
      </c>
      <c r="Z1702" s="1">
        <v>2767</v>
      </c>
      <c r="AA1702" s="1">
        <v>0</v>
      </c>
      <c r="AB1702" s="1">
        <v>0</v>
      </c>
      <c r="AC1702" s="1">
        <v>0</v>
      </c>
      <c r="AD1702" s="1">
        <v>1</v>
      </c>
      <c r="AE1702" s="1">
        <v>0</v>
      </c>
      <c r="AF1702" s="1">
        <v>0</v>
      </c>
      <c r="AG1702" s="1">
        <v>0</v>
      </c>
      <c r="AH1702" s="1">
        <v>1</v>
      </c>
      <c r="AI1702" s="1">
        <v>0</v>
      </c>
      <c r="AJ1702" s="1">
        <v>0</v>
      </c>
      <c r="AK1702" s="1">
        <v>252</v>
      </c>
      <c r="AL1702" s="1">
        <v>252</v>
      </c>
      <c r="AM1702" s="1">
        <v>0</v>
      </c>
    </row>
    <row r="1703" spans="1:39" x14ac:dyDescent="0.25">
      <c r="A1703" s="4" t="s">
        <v>1634</v>
      </c>
      <c r="B1703" s="1">
        <v>0</v>
      </c>
      <c r="C1703" s="1">
        <v>1</v>
      </c>
      <c r="D1703" s="1">
        <v>67</v>
      </c>
      <c r="E1703" s="1">
        <v>9</v>
      </c>
      <c r="F1703" s="1">
        <v>7</v>
      </c>
      <c r="G1703" s="1">
        <v>13</v>
      </c>
      <c r="H1703" s="1">
        <v>3</v>
      </c>
      <c r="I1703" s="1">
        <v>2</v>
      </c>
      <c r="J1703" s="1">
        <v>20</v>
      </c>
      <c r="K1703" s="1">
        <v>1</v>
      </c>
      <c r="L1703" s="1">
        <v>1</v>
      </c>
      <c r="M1703" s="1">
        <v>1</v>
      </c>
      <c r="N1703" s="1">
        <v>2</v>
      </c>
      <c r="O1703" s="1">
        <v>6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3</v>
      </c>
      <c r="W1703" s="1">
        <v>11</v>
      </c>
      <c r="X1703" s="1">
        <v>0</v>
      </c>
      <c r="Y1703" s="3">
        <v>55</v>
      </c>
      <c r="Z1703" s="1">
        <v>2697</v>
      </c>
      <c r="AA1703" s="1">
        <v>0</v>
      </c>
      <c r="AB1703" s="1">
        <v>0</v>
      </c>
      <c r="AC1703" s="1">
        <v>1</v>
      </c>
      <c r="AD1703" s="1">
        <v>0</v>
      </c>
      <c r="AE1703" s="1">
        <v>0</v>
      </c>
      <c r="AF1703" s="1">
        <v>0</v>
      </c>
      <c r="AG1703" s="1">
        <v>1</v>
      </c>
      <c r="AH1703" s="1">
        <v>0</v>
      </c>
      <c r="AI1703" s="1">
        <v>0</v>
      </c>
      <c r="AJ1703" s="1">
        <v>0</v>
      </c>
      <c r="AK1703" s="1">
        <v>34</v>
      </c>
      <c r="AL1703" s="1">
        <v>14</v>
      </c>
      <c r="AM1703" s="1">
        <v>0</v>
      </c>
    </row>
    <row r="1704" spans="1:39" x14ac:dyDescent="0.25">
      <c r="A1704" s="4" t="s">
        <v>1481</v>
      </c>
      <c r="B1704" s="1">
        <v>1</v>
      </c>
      <c r="C1704" s="1">
        <v>1</v>
      </c>
      <c r="D1704" s="1">
        <v>48</v>
      </c>
      <c r="E1704" s="1">
        <v>505</v>
      </c>
      <c r="F1704" s="1">
        <v>72</v>
      </c>
      <c r="G1704" s="1">
        <v>270</v>
      </c>
      <c r="H1704" s="1">
        <v>36</v>
      </c>
      <c r="I1704" s="1">
        <v>27</v>
      </c>
      <c r="J1704" s="1">
        <v>54</v>
      </c>
      <c r="K1704" s="1">
        <v>4</v>
      </c>
      <c r="L1704" s="1">
        <v>9</v>
      </c>
      <c r="M1704" s="1">
        <v>2</v>
      </c>
      <c r="N1704" s="1">
        <v>12</v>
      </c>
      <c r="O1704" s="1">
        <v>5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3</v>
      </c>
      <c r="W1704" s="1">
        <v>11</v>
      </c>
      <c r="X1704" s="1">
        <v>0</v>
      </c>
      <c r="Y1704" s="3">
        <v>59</v>
      </c>
      <c r="Z1704" s="1">
        <v>2637</v>
      </c>
      <c r="AA1704" s="1">
        <v>0</v>
      </c>
      <c r="AB1704" s="1">
        <v>0</v>
      </c>
      <c r="AC1704" s="1">
        <v>0</v>
      </c>
      <c r="AD1704" s="1">
        <v>1</v>
      </c>
      <c r="AE1704" s="1">
        <v>0</v>
      </c>
      <c r="AF1704" s="1">
        <v>0</v>
      </c>
      <c r="AG1704" s="1">
        <v>0</v>
      </c>
      <c r="AH1704" s="1">
        <v>0</v>
      </c>
      <c r="AI1704" s="1">
        <v>1</v>
      </c>
      <c r="AJ1704" s="1">
        <v>0</v>
      </c>
      <c r="AK1704" s="1">
        <v>910</v>
      </c>
      <c r="AL1704" s="1">
        <v>856</v>
      </c>
      <c r="AM1704" s="1">
        <v>0</v>
      </c>
    </row>
    <row r="1705" spans="1:39" x14ac:dyDescent="0.25">
      <c r="A1705" s="4" t="s">
        <v>1635</v>
      </c>
      <c r="B1705" s="1">
        <v>0</v>
      </c>
      <c r="C1705" s="1">
        <v>1</v>
      </c>
      <c r="D1705" s="1">
        <v>61</v>
      </c>
      <c r="E1705" s="1">
        <v>533</v>
      </c>
      <c r="F1705" s="1">
        <v>10</v>
      </c>
      <c r="G1705" s="1">
        <v>217</v>
      </c>
      <c r="H1705" s="1">
        <v>198</v>
      </c>
      <c r="I1705" s="1">
        <v>174</v>
      </c>
      <c r="J1705" s="1">
        <v>195</v>
      </c>
      <c r="K1705" s="1">
        <v>2</v>
      </c>
      <c r="L1705" s="1">
        <v>7</v>
      </c>
      <c r="M1705" s="1">
        <v>6</v>
      </c>
      <c r="N1705" s="1">
        <v>13</v>
      </c>
      <c r="O1705" s="1">
        <v>4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3</v>
      </c>
      <c r="W1705" s="1">
        <v>11</v>
      </c>
      <c r="X1705" s="1">
        <v>0</v>
      </c>
      <c r="Y1705" s="3">
        <v>69</v>
      </c>
      <c r="Z1705" s="1">
        <v>2656</v>
      </c>
      <c r="AA1705" s="1">
        <v>0</v>
      </c>
      <c r="AB1705" s="1">
        <v>1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1</v>
      </c>
      <c r="AI1705" s="1">
        <v>0</v>
      </c>
      <c r="AJ1705" s="1">
        <v>0</v>
      </c>
      <c r="AK1705" s="1">
        <v>1132</v>
      </c>
      <c r="AL1705" s="1">
        <v>937</v>
      </c>
      <c r="AM1705" s="1">
        <v>0</v>
      </c>
    </row>
    <row r="1706" spans="1:39" x14ac:dyDescent="0.25">
      <c r="A1706" s="4" t="s">
        <v>1636</v>
      </c>
      <c r="B1706" s="1">
        <v>1</v>
      </c>
      <c r="C1706" s="1">
        <v>1</v>
      </c>
      <c r="D1706" s="1">
        <v>36</v>
      </c>
      <c r="E1706" s="1">
        <v>48</v>
      </c>
      <c r="F1706" s="1">
        <v>0</v>
      </c>
      <c r="G1706" s="1">
        <v>14</v>
      </c>
      <c r="H1706" s="1">
        <v>0</v>
      </c>
      <c r="I1706" s="1">
        <v>0</v>
      </c>
      <c r="J1706" s="1">
        <v>6</v>
      </c>
      <c r="K1706" s="1">
        <v>2</v>
      </c>
      <c r="L1706" s="1">
        <v>2</v>
      </c>
      <c r="M1706" s="1">
        <v>0</v>
      </c>
      <c r="N1706" s="1">
        <v>3</v>
      </c>
      <c r="O1706" s="1">
        <v>6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3</v>
      </c>
      <c r="W1706" s="1">
        <v>11</v>
      </c>
      <c r="X1706" s="1">
        <v>0</v>
      </c>
      <c r="Y1706" s="3">
        <v>56</v>
      </c>
      <c r="Z1706" s="1">
        <v>2257</v>
      </c>
      <c r="AA1706" s="1">
        <v>0</v>
      </c>
      <c r="AB1706" s="1">
        <v>0</v>
      </c>
      <c r="AC1706" s="1">
        <v>0</v>
      </c>
      <c r="AD1706" s="1">
        <v>1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1</v>
      </c>
      <c r="AK1706" s="1">
        <v>62</v>
      </c>
      <c r="AL1706" s="1">
        <v>56</v>
      </c>
      <c r="AM1706" s="1">
        <v>0</v>
      </c>
    </row>
    <row r="1707" spans="1:39" x14ac:dyDescent="0.25">
      <c r="A1707" s="4" t="s">
        <v>705</v>
      </c>
      <c r="B1707" s="1">
        <v>0</v>
      </c>
      <c r="C1707" s="1">
        <v>0</v>
      </c>
      <c r="D1707" s="1">
        <v>77</v>
      </c>
      <c r="E1707" s="1">
        <v>6</v>
      </c>
      <c r="F1707" s="1">
        <v>1</v>
      </c>
      <c r="G1707" s="1">
        <v>7</v>
      </c>
      <c r="H1707" s="1">
        <v>23</v>
      </c>
      <c r="I1707" s="1">
        <v>4</v>
      </c>
      <c r="J1707" s="1">
        <v>19</v>
      </c>
      <c r="K1707" s="1">
        <v>1</v>
      </c>
      <c r="L1707" s="1">
        <v>1</v>
      </c>
      <c r="M1707" s="1">
        <v>1</v>
      </c>
      <c r="N1707" s="1">
        <v>2</v>
      </c>
      <c r="O1707" s="1">
        <v>8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3</v>
      </c>
      <c r="W1707" s="1">
        <v>11</v>
      </c>
      <c r="X1707" s="1">
        <v>0</v>
      </c>
      <c r="Y1707" s="3">
        <v>61</v>
      </c>
      <c r="Z1707" s="1">
        <v>2707</v>
      </c>
      <c r="AA1707" s="1">
        <v>0</v>
      </c>
      <c r="AB1707" s="1">
        <v>1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1</v>
      </c>
      <c r="AI1707" s="1">
        <v>0</v>
      </c>
      <c r="AJ1707" s="1">
        <v>0</v>
      </c>
      <c r="AK1707" s="1">
        <v>41</v>
      </c>
      <c r="AL1707" s="1">
        <v>22</v>
      </c>
      <c r="AM1707" s="1">
        <v>0</v>
      </c>
    </row>
    <row r="1708" spans="1:39" x14ac:dyDescent="0.25">
      <c r="A1708" s="4" t="s">
        <v>1637</v>
      </c>
      <c r="B1708" s="1">
        <v>1</v>
      </c>
      <c r="C1708" s="1">
        <v>1</v>
      </c>
      <c r="D1708" s="1">
        <v>90</v>
      </c>
      <c r="E1708" s="1">
        <v>18</v>
      </c>
      <c r="F1708" s="1">
        <v>2</v>
      </c>
      <c r="G1708" s="1">
        <v>10</v>
      </c>
      <c r="H1708" s="1">
        <v>0</v>
      </c>
      <c r="I1708" s="1">
        <v>0</v>
      </c>
      <c r="J1708" s="1">
        <v>25</v>
      </c>
      <c r="K1708" s="1">
        <v>1</v>
      </c>
      <c r="L1708" s="1">
        <v>1</v>
      </c>
      <c r="M1708" s="1">
        <v>1</v>
      </c>
      <c r="N1708" s="1">
        <v>2</v>
      </c>
      <c r="O1708" s="1">
        <v>7</v>
      </c>
      <c r="P1708" s="1">
        <v>1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3</v>
      </c>
      <c r="W1708" s="1">
        <v>11</v>
      </c>
      <c r="X1708" s="1">
        <v>0</v>
      </c>
      <c r="Y1708" s="3">
        <v>65</v>
      </c>
      <c r="Z1708" s="1">
        <v>2587</v>
      </c>
      <c r="AA1708" s="1">
        <v>1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1</v>
      </c>
      <c r="AI1708" s="1">
        <v>0</v>
      </c>
      <c r="AJ1708" s="1">
        <v>0</v>
      </c>
      <c r="AK1708" s="1">
        <v>30</v>
      </c>
      <c r="AL1708" s="1">
        <v>5</v>
      </c>
      <c r="AM1708" s="1">
        <v>1</v>
      </c>
    </row>
    <row r="1709" spans="1:39" x14ac:dyDescent="0.25">
      <c r="A1709" s="4" t="s">
        <v>1638</v>
      </c>
      <c r="B1709" s="1">
        <v>0</v>
      </c>
      <c r="C1709" s="1">
        <v>0</v>
      </c>
      <c r="D1709" s="1">
        <v>35</v>
      </c>
      <c r="E1709" s="1">
        <v>482</v>
      </c>
      <c r="F1709" s="1">
        <v>147</v>
      </c>
      <c r="G1709" s="1">
        <v>509</v>
      </c>
      <c r="H1709" s="1">
        <v>104</v>
      </c>
      <c r="I1709" s="1">
        <v>107</v>
      </c>
      <c r="J1709" s="1">
        <v>107</v>
      </c>
      <c r="K1709" s="1">
        <v>1</v>
      </c>
      <c r="L1709" s="1">
        <v>3</v>
      </c>
      <c r="M1709" s="1">
        <v>5</v>
      </c>
      <c r="N1709" s="1">
        <v>12</v>
      </c>
      <c r="O1709" s="1">
        <v>1</v>
      </c>
      <c r="P1709" s="1">
        <v>0</v>
      </c>
      <c r="Q1709" s="1">
        <v>0</v>
      </c>
      <c r="R1709" s="1">
        <v>1</v>
      </c>
      <c r="S1709" s="1">
        <v>0</v>
      </c>
      <c r="T1709" s="1">
        <v>0</v>
      </c>
      <c r="U1709" s="1">
        <v>0</v>
      </c>
      <c r="V1709" s="1">
        <v>3</v>
      </c>
      <c r="W1709" s="1">
        <v>11</v>
      </c>
      <c r="X1709" s="1">
        <v>0</v>
      </c>
      <c r="Y1709" s="3">
        <v>54</v>
      </c>
      <c r="Z1709" s="1">
        <v>2268</v>
      </c>
      <c r="AA1709" s="1">
        <v>0</v>
      </c>
      <c r="AB1709" s="1">
        <v>0</v>
      </c>
      <c r="AC1709" s="1">
        <v>0</v>
      </c>
      <c r="AD1709" s="1">
        <v>1</v>
      </c>
      <c r="AE1709" s="1">
        <v>0</v>
      </c>
      <c r="AF1709" s="1">
        <v>0</v>
      </c>
      <c r="AG1709" s="1">
        <v>0</v>
      </c>
      <c r="AH1709" s="1">
        <v>1</v>
      </c>
      <c r="AI1709" s="1">
        <v>0</v>
      </c>
      <c r="AJ1709" s="1">
        <v>0</v>
      </c>
      <c r="AK1709" s="1">
        <v>1349</v>
      </c>
      <c r="AL1709" s="1">
        <v>1242</v>
      </c>
      <c r="AM1709" s="1">
        <v>1</v>
      </c>
    </row>
    <row r="1710" spans="1:39" x14ac:dyDescent="0.25">
      <c r="A1710" s="4" t="s">
        <v>1639</v>
      </c>
      <c r="B1710" s="1">
        <v>0</v>
      </c>
      <c r="C1710" s="1">
        <v>1</v>
      </c>
      <c r="D1710" s="1">
        <v>38</v>
      </c>
      <c r="E1710" s="1">
        <v>204</v>
      </c>
      <c r="F1710" s="1">
        <v>97</v>
      </c>
      <c r="G1710" s="1">
        <v>97</v>
      </c>
      <c r="H1710" s="1">
        <v>21</v>
      </c>
      <c r="I1710" s="1">
        <v>118</v>
      </c>
      <c r="J1710" s="1">
        <v>26</v>
      </c>
      <c r="K1710" s="1">
        <v>1</v>
      </c>
      <c r="L1710" s="1">
        <v>5</v>
      </c>
      <c r="M1710" s="1">
        <v>2</v>
      </c>
      <c r="N1710" s="1">
        <v>10</v>
      </c>
      <c r="O1710" s="1">
        <v>4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3</v>
      </c>
      <c r="W1710" s="1">
        <v>11</v>
      </c>
      <c r="X1710" s="1">
        <v>0</v>
      </c>
      <c r="Y1710" s="3">
        <v>62</v>
      </c>
      <c r="Z1710" s="1">
        <v>2578</v>
      </c>
      <c r="AA1710" s="1">
        <v>0</v>
      </c>
      <c r="AB1710" s="1">
        <v>0</v>
      </c>
      <c r="AC1710" s="1">
        <v>1</v>
      </c>
      <c r="AD1710" s="1">
        <v>0</v>
      </c>
      <c r="AE1710" s="1">
        <v>0</v>
      </c>
      <c r="AF1710" s="1">
        <v>1</v>
      </c>
      <c r="AG1710" s="1">
        <v>0</v>
      </c>
      <c r="AH1710" s="1">
        <v>0</v>
      </c>
      <c r="AI1710" s="1">
        <v>0</v>
      </c>
      <c r="AJ1710" s="1">
        <v>0</v>
      </c>
      <c r="AK1710" s="1">
        <v>537</v>
      </c>
      <c r="AL1710" s="1">
        <v>511</v>
      </c>
      <c r="AM1710" s="1">
        <v>0</v>
      </c>
    </row>
    <row r="1711" spans="1:39" x14ac:dyDescent="0.25">
      <c r="A1711" s="4" t="s">
        <v>1640</v>
      </c>
      <c r="B1711" s="1">
        <v>0</v>
      </c>
      <c r="C1711" s="1">
        <v>1</v>
      </c>
      <c r="D1711" s="1">
        <v>46</v>
      </c>
      <c r="E1711" s="1">
        <v>1073</v>
      </c>
      <c r="F1711" s="1">
        <v>0</v>
      </c>
      <c r="G1711" s="1">
        <v>250</v>
      </c>
      <c r="H1711" s="1">
        <v>153</v>
      </c>
      <c r="I1711" s="1">
        <v>14</v>
      </c>
      <c r="J1711" s="1">
        <v>14</v>
      </c>
      <c r="K1711" s="1">
        <v>4</v>
      </c>
      <c r="L1711" s="1">
        <v>7</v>
      </c>
      <c r="M1711" s="1">
        <v>10</v>
      </c>
      <c r="N1711" s="1">
        <v>5</v>
      </c>
      <c r="O1711" s="1">
        <v>5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3</v>
      </c>
      <c r="W1711" s="1">
        <v>11</v>
      </c>
      <c r="X1711" s="1">
        <v>0</v>
      </c>
      <c r="Y1711" s="3">
        <v>66</v>
      </c>
      <c r="Z1711" s="1">
        <v>2655</v>
      </c>
      <c r="AA1711" s="1">
        <v>1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1</v>
      </c>
      <c r="AI1711" s="1">
        <v>0</v>
      </c>
      <c r="AJ1711" s="1">
        <v>0</v>
      </c>
      <c r="AK1711" s="1">
        <v>1490</v>
      </c>
      <c r="AL1711" s="1">
        <v>1476</v>
      </c>
      <c r="AM1711" s="1">
        <v>0</v>
      </c>
    </row>
    <row r="1712" spans="1:39" x14ac:dyDescent="0.25">
      <c r="A1712" s="4" t="s">
        <v>792</v>
      </c>
      <c r="B1712" s="1">
        <v>1</v>
      </c>
      <c r="C1712" s="1">
        <v>1</v>
      </c>
      <c r="D1712" s="1">
        <v>33</v>
      </c>
      <c r="E1712" s="1">
        <v>245</v>
      </c>
      <c r="F1712" s="1">
        <v>16</v>
      </c>
      <c r="G1712" s="1">
        <v>223</v>
      </c>
      <c r="H1712" s="1">
        <v>21</v>
      </c>
      <c r="I1712" s="1">
        <v>43</v>
      </c>
      <c r="J1712" s="1">
        <v>16</v>
      </c>
      <c r="K1712" s="1">
        <v>2</v>
      </c>
      <c r="L1712" s="1">
        <v>8</v>
      </c>
      <c r="M1712" s="1">
        <v>1</v>
      </c>
      <c r="N1712" s="1">
        <v>8</v>
      </c>
      <c r="O1712" s="1">
        <v>6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3</v>
      </c>
      <c r="W1712" s="1">
        <v>11</v>
      </c>
      <c r="X1712" s="1">
        <v>0</v>
      </c>
      <c r="Y1712" s="3">
        <v>53</v>
      </c>
      <c r="Z1712" s="1">
        <v>2225</v>
      </c>
      <c r="AA1712" s="1">
        <v>0</v>
      </c>
      <c r="AB1712" s="1">
        <v>0</v>
      </c>
      <c r="AC1712" s="1">
        <v>1</v>
      </c>
      <c r="AD1712" s="1">
        <v>0</v>
      </c>
      <c r="AE1712" s="1">
        <v>0</v>
      </c>
      <c r="AF1712" s="1">
        <v>0</v>
      </c>
      <c r="AG1712" s="1">
        <v>0</v>
      </c>
      <c r="AH1712" s="1">
        <v>1</v>
      </c>
      <c r="AI1712" s="1">
        <v>0</v>
      </c>
      <c r="AJ1712" s="1">
        <v>0</v>
      </c>
      <c r="AK1712" s="1">
        <v>548</v>
      </c>
      <c r="AL1712" s="1">
        <v>532</v>
      </c>
      <c r="AM1712" s="1">
        <v>0</v>
      </c>
    </row>
    <row r="1713" spans="1:39" x14ac:dyDescent="0.25">
      <c r="A1713" s="4" t="s">
        <v>1641</v>
      </c>
      <c r="B1713" s="1">
        <v>0</v>
      </c>
      <c r="C1713" s="1">
        <v>0</v>
      </c>
      <c r="D1713" s="1">
        <v>70</v>
      </c>
      <c r="E1713" s="1">
        <v>560</v>
      </c>
      <c r="F1713" s="1">
        <v>21</v>
      </c>
      <c r="G1713" s="1">
        <v>442</v>
      </c>
      <c r="H1713" s="1">
        <v>29</v>
      </c>
      <c r="I1713" s="1">
        <v>44</v>
      </c>
      <c r="J1713" s="1">
        <v>29</v>
      </c>
      <c r="K1713" s="1">
        <v>1</v>
      </c>
      <c r="L1713" s="1">
        <v>4</v>
      </c>
      <c r="M1713" s="1">
        <v>5</v>
      </c>
      <c r="N1713" s="1">
        <v>13</v>
      </c>
      <c r="O1713" s="1">
        <v>1</v>
      </c>
      <c r="P1713" s="1">
        <v>0</v>
      </c>
      <c r="Q1713" s="1">
        <v>0</v>
      </c>
      <c r="R1713" s="1">
        <v>1</v>
      </c>
      <c r="S1713" s="1">
        <v>0</v>
      </c>
      <c r="T1713" s="1">
        <v>0</v>
      </c>
      <c r="U1713" s="1">
        <v>0</v>
      </c>
      <c r="V1713" s="1">
        <v>3</v>
      </c>
      <c r="W1713" s="1">
        <v>11</v>
      </c>
      <c r="X1713" s="1">
        <v>0</v>
      </c>
      <c r="Y1713" s="3">
        <v>57</v>
      </c>
      <c r="Z1713" s="1">
        <v>2374</v>
      </c>
      <c r="AA1713" s="1">
        <v>0</v>
      </c>
      <c r="AB1713" s="1">
        <v>1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1</v>
      </c>
      <c r="AI1713" s="1">
        <v>0</v>
      </c>
      <c r="AJ1713" s="1">
        <v>0</v>
      </c>
      <c r="AK1713" s="1">
        <v>1096</v>
      </c>
      <c r="AL1713" s="1">
        <v>1067</v>
      </c>
      <c r="AM1713" s="1">
        <v>1</v>
      </c>
    </row>
    <row r="1714" spans="1:39" x14ac:dyDescent="0.25">
      <c r="A1714" s="4" t="s">
        <v>1642</v>
      </c>
      <c r="B1714" s="1">
        <v>0</v>
      </c>
      <c r="C1714" s="1">
        <v>1</v>
      </c>
      <c r="D1714" s="1">
        <v>51</v>
      </c>
      <c r="E1714" s="1">
        <v>173</v>
      </c>
      <c r="F1714" s="1">
        <v>13</v>
      </c>
      <c r="G1714" s="1">
        <v>131</v>
      </c>
      <c r="H1714" s="1">
        <v>32</v>
      </c>
      <c r="I1714" s="1">
        <v>3</v>
      </c>
      <c r="J1714" s="1">
        <v>6</v>
      </c>
      <c r="K1714" s="1">
        <v>4</v>
      </c>
      <c r="L1714" s="1">
        <v>6</v>
      </c>
      <c r="M1714" s="1">
        <v>1</v>
      </c>
      <c r="N1714" s="1">
        <v>6</v>
      </c>
      <c r="O1714" s="1">
        <v>7</v>
      </c>
      <c r="P1714" s="1">
        <v>0</v>
      </c>
      <c r="Q1714" s="1">
        <v>0</v>
      </c>
      <c r="R1714" s="1">
        <v>0</v>
      </c>
      <c r="S1714" s="1">
        <v>1</v>
      </c>
      <c r="T1714" s="1">
        <v>0</v>
      </c>
      <c r="U1714" s="1">
        <v>0</v>
      </c>
      <c r="V1714" s="1">
        <v>3</v>
      </c>
      <c r="W1714" s="1">
        <v>11</v>
      </c>
      <c r="X1714" s="1">
        <v>0</v>
      </c>
      <c r="Y1714" s="3">
        <v>61</v>
      </c>
      <c r="Z1714" s="1">
        <v>2195</v>
      </c>
      <c r="AA1714" s="1">
        <v>0</v>
      </c>
      <c r="AB1714" s="1">
        <v>1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1</v>
      </c>
      <c r="AI1714" s="1">
        <v>0</v>
      </c>
      <c r="AJ1714" s="1">
        <v>0</v>
      </c>
      <c r="AK1714" s="1">
        <v>352</v>
      </c>
      <c r="AL1714" s="1">
        <v>346</v>
      </c>
      <c r="AM1714" s="1">
        <v>1</v>
      </c>
    </row>
    <row r="1715" spans="1:39" x14ac:dyDescent="0.25">
      <c r="A1715" s="4" t="s">
        <v>1643</v>
      </c>
      <c r="B1715" s="1">
        <v>1</v>
      </c>
      <c r="C1715" s="1">
        <v>0</v>
      </c>
      <c r="D1715" s="1">
        <v>18</v>
      </c>
      <c r="E1715" s="1">
        <v>22</v>
      </c>
      <c r="F1715" s="1">
        <v>1</v>
      </c>
      <c r="G1715" s="1">
        <v>11</v>
      </c>
      <c r="H1715" s="1">
        <v>0</v>
      </c>
      <c r="I1715" s="1">
        <v>5</v>
      </c>
      <c r="J1715" s="1">
        <v>3</v>
      </c>
      <c r="K1715" s="1">
        <v>1</v>
      </c>
      <c r="L1715" s="1">
        <v>1</v>
      </c>
      <c r="M1715" s="1">
        <v>0</v>
      </c>
      <c r="N1715" s="1">
        <v>3</v>
      </c>
      <c r="O1715" s="1">
        <v>8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3</v>
      </c>
      <c r="W1715" s="1">
        <v>11</v>
      </c>
      <c r="X1715" s="1">
        <v>0</v>
      </c>
      <c r="Y1715" s="3">
        <v>49</v>
      </c>
      <c r="Z1715" s="1">
        <v>2359</v>
      </c>
      <c r="AA1715" s="1">
        <v>0</v>
      </c>
      <c r="AB1715" s="1">
        <v>1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1</v>
      </c>
      <c r="AK1715" s="1">
        <v>39</v>
      </c>
      <c r="AL1715" s="1">
        <v>36</v>
      </c>
      <c r="AM1715" s="1">
        <v>0</v>
      </c>
    </row>
    <row r="1716" spans="1:39" x14ac:dyDescent="0.25">
      <c r="A1716" s="4" t="s">
        <v>1644</v>
      </c>
      <c r="B1716" s="1">
        <v>0</v>
      </c>
      <c r="C1716" s="1">
        <v>1</v>
      </c>
      <c r="D1716" s="1">
        <v>97</v>
      </c>
      <c r="E1716" s="1">
        <v>136</v>
      </c>
      <c r="F1716" s="1">
        <v>1</v>
      </c>
      <c r="G1716" s="1">
        <v>12</v>
      </c>
      <c r="H1716" s="1">
        <v>0</v>
      </c>
      <c r="I1716" s="1">
        <v>3</v>
      </c>
      <c r="J1716" s="1">
        <v>32</v>
      </c>
      <c r="K1716" s="1">
        <v>2</v>
      </c>
      <c r="L1716" s="1">
        <v>4</v>
      </c>
      <c r="M1716" s="1">
        <v>1</v>
      </c>
      <c r="N1716" s="1">
        <v>3</v>
      </c>
      <c r="O1716" s="1">
        <v>6</v>
      </c>
      <c r="P1716" s="1">
        <v>0</v>
      </c>
      <c r="Q1716" s="1">
        <v>1</v>
      </c>
      <c r="R1716" s="1">
        <v>0</v>
      </c>
      <c r="S1716" s="1">
        <v>0</v>
      </c>
      <c r="T1716" s="1">
        <v>0</v>
      </c>
      <c r="U1716" s="1">
        <v>0</v>
      </c>
      <c r="V1716" s="1">
        <v>3</v>
      </c>
      <c r="W1716" s="1">
        <v>11</v>
      </c>
      <c r="X1716" s="1">
        <v>0</v>
      </c>
      <c r="Y1716" s="3">
        <v>56</v>
      </c>
      <c r="Z1716" s="1">
        <v>2225</v>
      </c>
      <c r="AA1716" s="1">
        <v>0</v>
      </c>
      <c r="AB1716" s="1">
        <v>0</v>
      </c>
      <c r="AC1716" s="1">
        <v>0</v>
      </c>
      <c r="AD1716" s="1">
        <v>1</v>
      </c>
      <c r="AE1716" s="1">
        <v>0</v>
      </c>
      <c r="AF1716" s="1">
        <v>0</v>
      </c>
      <c r="AG1716" s="1">
        <v>0</v>
      </c>
      <c r="AH1716" s="1">
        <v>1</v>
      </c>
      <c r="AI1716" s="1">
        <v>0</v>
      </c>
      <c r="AJ1716" s="1">
        <v>0</v>
      </c>
      <c r="AK1716" s="1">
        <v>152</v>
      </c>
      <c r="AL1716" s="1">
        <v>120</v>
      </c>
      <c r="AM1716" s="1">
        <v>1</v>
      </c>
    </row>
    <row r="1717" spans="1:39" x14ac:dyDescent="0.25">
      <c r="A1717" s="4" t="s">
        <v>1645</v>
      </c>
      <c r="B1717" s="1">
        <v>1</v>
      </c>
      <c r="C1717" s="1">
        <v>0</v>
      </c>
      <c r="D1717" s="1">
        <v>32</v>
      </c>
      <c r="E1717" s="1">
        <v>275</v>
      </c>
      <c r="F1717" s="1">
        <v>0</v>
      </c>
      <c r="G1717" s="1">
        <v>86</v>
      </c>
      <c r="H1717" s="1">
        <v>10</v>
      </c>
      <c r="I1717" s="1">
        <v>23</v>
      </c>
      <c r="J1717" s="1">
        <v>66</v>
      </c>
      <c r="K1717" s="1">
        <v>5</v>
      </c>
      <c r="L1717" s="1">
        <v>6</v>
      </c>
      <c r="M1717" s="1">
        <v>3</v>
      </c>
      <c r="N1717" s="1">
        <v>5</v>
      </c>
      <c r="O1717" s="1">
        <v>8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3</v>
      </c>
      <c r="W1717" s="1">
        <v>11</v>
      </c>
      <c r="X1717" s="1">
        <v>0</v>
      </c>
      <c r="Y1717" s="3">
        <v>37</v>
      </c>
      <c r="Z1717" s="1">
        <v>2596</v>
      </c>
      <c r="AA1717" s="1">
        <v>0</v>
      </c>
      <c r="AB1717" s="1">
        <v>0</v>
      </c>
      <c r="AC1717" s="1">
        <v>0</v>
      </c>
      <c r="AD1717" s="1">
        <v>1</v>
      </c>
      <c r="AE1717" s="1">
        <v>0</v>
      </c>
      <c r="AF1717" s="1">
        <v>0</v>
      </c>
      <c r="AG1717" s="1">
        <v>0</v>
      </c>
      <c r="AH1717" s="1">
        <v>1</v>
      </c>
      <c r="AI1717" s="1">
        <v>0</v>
      </c>
      <c r="AJ1717" s="1">
        <v>0</v>
      </c>
      <c r="AK1717" s="1">
        <v>394</v>
      </c>
      <c r="AL1717" s="1">
        <v>328</v>
      </c>
      <c r="AM1717" s="1">
        <v>0</v>
      </c>
    </row>
    <row r="1718" spans="1:39" x14ac:dyDescent="0.25">
      <c r="A1718" s="4" t="s">
        <v>1646</v>
      </c>
      <c r="B1718" s="1">
        <v>0</v>
      </c>
      <c r="C1718" s="1">
        <v>0</v>
      </c>
      <c r="D1718" s="1">
        <v>9</v>
      </c>
      <c r="E1718" s="1">
        <v>56</v>
      </c>
      <c r="F1718" s="1">
        <v>19</v>
      </c>
      <c r="G1718" s="1">
        <v>29</v>
      </c>
      <c r="H1718" s="1">
        <v>2</v>
      </c>
      <c r="I1718" s="1">
        <v>14</v>
      </c>
      <c r="J1718" s="1">
        <v>25</v>
      </c>
      <c r="K1718" s="1">
        <v>1</v>
      </c>
      <c r="L1718" s="1">
        <v>3</v>
      </c>
      <c r="M1718" s="1">
        <v>1</v>
      </c>
      <c r="N1718" s="1">
        <v>3</v>
      </c>
      <c r="O1718" s="1">
        <v>8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3</v>
      </c>
      <c r="W1718" s="1">
        <v>11</v>
      </c>
      <c r="X1718" s="1">
        <v>1</v>
      </c>
      <c r="Y1718" s="3">
        <v>75</v>
      </c>
      <c r="Z1718" s="1">
        <v>2191</v>
      </c>
      <c r="AA1718" s="1">
        <v>0</v>
      </c>
      <c r="AB1718" s="1">
        <v>0</v>
      </c>
      <c r="AC1718" s="1">
        <v>1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1</v>
      </c>
      <c r="AK1718" s="1">
        <v>120</v>
      </c>
      <c r="AL1718" s="1">
        <v>95</v>
      </c>
      <c r="AM1718" s="1">
        <v>0</v>
      </c>
    </row>
    <row r="1719" spans="1:39" x14ac:dyDescent="0.25">
      <c r="A1719" s="4" t="s">
        <v>1647</v>
      </c>
      <c r="B1719" s="1">
        <v>0</v>
      </c>
      <c r="C1719" s="1">
        <v>0</v>
      </c>
      <c r="D1719" s="1">
        <v>6</v>
      </c>
      <c r="E1719" s="1">
        <v>303</v>
      </c>
      <c r="F1719" s="1">
        <v>23</v>
      </c>
      <c r="G1719" s="1">
        <v>751</v>
      </c>
      <c r="H1719" s="1">
        <v>82</v>
      </c>
      <c r="I1719" s="1">
        <v>26</v>
      </c>
      <c r="J1719" s="1">
        <v>191</v>
      </c>
      <c r="K1719" s="1">
        <v>1</v>
      </c>
      <c r="L1719" s="1">
        <v>6</v>
      </c>
      <c r="M1719" s="1">
        <v>5</v>
      </c>
      <c r="N1719" s="1">
        <v>13</v>
      </c>
      <c r="O1719" s="1">
        <v>4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3</v>
      </c>
      <c r="W1719" s="1">
        <v>11</v>
      </c>
      <c r="X1719" s="1">
        <v>1</v>
      </c>
      <c r="Y1719" s="3">
        <v>73</v>
      </c>
      <c r="Z1719" s="1">
        <v>2688</v>
      </c>
      <c r="AA1719" s="1">
        <v>0</v>
      </c>
      <c r="AB1719" s="1">
        <v>0</v>
      </c>
      <c r="AC1719" s="1">
        <v>0</v>
      </c>
      <c r="AD1719" s="1">
        <v>1</v>
      </c>
      <c r="AE1719" s="1">
        <v>0</v>
      </c>
      <c r="AF1719" s="1">
        <v>0</v>
      </c>
      <c r="AG1719" s="1">
        <v>0</v>
      </c>
      <c r="AH1719" s="1">
        <v>1</v>
      </c>
      <c r="AI1719" s="1">
        <v>0</v>
      </c>
      <c r="AJ1719" s="1">
        <v>0</v>
      </c>
      <c r="AK1719" s="1">
        <v>1185</v>
      </c>
      <c r="AL1719" s="1">
        <v>994</v>
      </c>
      <c r="AM1719" s="1">
        <v>0</v>
      </c>
    </row>
    <row r="1720" spans="1:39" x14ac:dyDescent="0.25">
      <c r="A1720" s="4" t="s">
        <v>1648</v>
      </c>
      <c r="B1720" s="1">
        <v>0</v>
      </c>
      <c r="C1720" s="1">
        <v>1</v>
      </c>
      <c r="D1720" s="1">
        <v>80</v>
      </c>
      <c r="E1720" s="1">
        <v>708</v>
      </c>
      <c r="F1720" s="1">
        <v>7</v>
      </c>
      <c r="G1720" s="1">
        <v>62</v>
      </c>
      <c r="H1720" s="1">
        <v>0</v>
      </c>
      <c r="I1720" s="1">
        <v>0</v>
      </c>
      <c r="J1720" s="1">
        <v>15</v>
      </c>
      <c r="K1720" s="1">
        <v>2</v>
      </c>
      <c r="L1720" s="1">
        <v>11</v>
      </c>
      <c r="M1720" s="1">
        <v>3</v>
      </c>
      <c r="N1720" s="1">
        <v>7</v>
      </c>
      <c r="O1720" s="1">
        <v>8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3</v>
      </c>
      <c r="W1720" s="1">
        <v>11</v>
      </c>
      <c r="X1720" s="1">
        <v>0</v>
      </c>
      <c r="Y1720" s="3">
        <v>51</v>
      </c>
      <c r="Z1720" s="1">
        <v>2684</v>
      </c>
      <c r="AA1720" s="1">
        <v>1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1</v>
      </c>
      <c r="AK1720" s="1">
        <v>777</v>
      </c>
      <c r="AL1720" s="1">
        <v>762</v>
      </c>
      <c r="AM1720" s="1">
        <v>0</v>
      </c>
    </row>
    <row r="1721" spans="1:39" x14ac:dyDescent="0.25">
      <c r="A1721" s="4" t="s">
        <v>1649</v>
      </c>
      <c r="B1721" s="1">
        <v>0</v>
      </c>
      <c r="C1721" s="1">
        <v>0</v>
      </c>
      <c r="D1721" s="1">
        <v>74</v>
      </c>
      <c r="E1721" s="1">
        <v>324</v>
      </c>
      <c r="F1721" s="1">
        <v>132</v>
      </c>
      <c r="G1721" s="1">
        <v>693</v>
      </c>
      <c r="H1721" s="1">
        <v>27</v>
      </c>
      <c r="I1721" s="1">
        <v>118</v>
      </c>
      <c r="J1721" s="1">
        <v>88</v>
      </c>
      <c r="K1721" s="1">
        <v>1</v>
      </c>
      <c r="L1721" s="1">
        <v>4</v>
      </c>
      <c r="M1721" s="1">
        <v>11</v>
      </c>
      <c r="N1721" s="1">
        <v>7</v>
      </c>
      <c r="O1721" s="1">
        <v>2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3</v>
      </c>
      <c r="W1721" s="1">
        <v>11</v>
      </c>
      <c r="X1721" s="1">
        <v>0</v>
      </c>
      <c r="Y1721" s="3">
        <v>68</v>
      </c>
      <c r="Z1721" s="1">
        <v>2770</v>
      </c>
      <c r="AA1721" s="1">
        <v>0</v>
      </c>
      <c r="AB1721" s="1">
        <v>1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1</v>
      </c>
      <c r="AI1721" s="1">
        <v>0</v>
      </c>
      <c r="AJ1721" s="1">
        <v>0</v>
      </c>
      <c r="AK1721" s="1">
        <v>1294</v>
      </c>
      <c r="AL1721" s="1">
        <v>1206</v>
      </c>
      <c r="AM1721" s="1">
        <v>0</v>
      </c>
    </row>
    <row r="1722" spans="1:39" x14ac:dyDescent="0.25">
      <c r="A1722" s="4" t="s">
        <v>1650</v>
      </c>
      <c r="B1722" s="1">
        <v>0</v>
      </c>
      <c r="C1722" s="1">
        <v>0</v>
      </c>
      <c r="D1722" s="1">
        <v>49</v>
      </c>
      <c r="E1722" s="1">
        <v>1</v>
      </c>
      <c r="F1722" s="1">
        <v>5</v>
      </c>
      <c r="G1722" s="1">
        <v>3</v>
      </c>
      <c r="H1722" s="1">
        <v>7</v>
      </c>
      <c r="I1722" s="1">
        <v>4</v>
      </c>
      <c r="J1722" s="1">
        <v>8</v>
      </c>
      <c r="K1722" s="1">
        <v>1</v>
      </c>
      <c r="L1722" s="1">
        <v>1</v>
      </c>
      <c r="M1722" s="1">
        <v>0</v>
      </c>
      <c r="N1722" s="1">
        <v>2</v>
      </c>
      <c r="O1722" s="1">
        <v>7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3</v>
      </c>
      <c r="W1722" s="1">
        <v>11</v>
      </c>
      <c r="X1722" s="1">
        <v>0</v>
      </c>
      <c r="Y1722" s="3">
        <v>73</v>
      </c>
      <c r="Z1722" s="1">
        <v>2745</v>
      </c>
      <c r="AA1722" s="1">
        <v>0</v>
      </c>
      <c r="AB1722" s="1">
        <v>0</v>
      </c>
      <c r="AC1722" s="1">
        <v>0</v>
      </c>
      <c r="AD1722" s="1">
        <v>1</v>
      </c>
      <c r="AE1722" s="1">
        <v>0</v>
      </c>
      <c r="AF1722" s="1">
        <v>0</v>
      </c>
      <c r="AG1722" s="1">
        <v>1</v>
      </c>
      <c r="AH1722" s="1">
        <v>0</v>
      </c>
      <c r="AI1722" s="1">
        <v>0</v>
      </c>
      <c r="AJ1722" s="1">
        <v>0</v>
      </c>
      <c r="AK1722" s="1">
        <v>20</v>
      </c>
      <c r="AL1722" s="1">
        <v>12</v>
      </c>
      <c r="AM1722" s="1">
        <v>0</v>
      </c>
    </row>
    <row r="1723" spans="1:39" x14ac:dyDescent="0.25">
      <c r="A1723" s="4" t="s">
        <v>251</v>
      </c>
      <c r="B1723" s="1">
        <v>0</v>
      </c>
      <c r="C1723" s="1">
        <v>0</v>
      </c>
      <c r="D1723" s="1">
        <v>21</v>
      </c>
      <c r="E1723" s="1">
        <v>620</v>
      </c>
      <c r="F1723" s="1">
        <v>26</v>
      </c>
      <c r="G1723" s="1">
        <v>195</v>
      </c>
      <c r="H1723" s="1">
        <v>34</v>
      </c>
      <c r="I1723" s="1">
        <v>17</v>
      </c>
      <c r="J1723" s="1">
        <v>141</v>
      </c>
      <c r="K1723" s="1">
        <v>1</v>
      </c>
      <c r="L1723" s="1">
        <v>6</v>
      </c>
      <c r="M1723" s="1">
        <v>4</v>
      </c>
      <c r="N1723" s="1">
        <v>13</v>
      </c>
      <c r="O1723" s="1">
        <v>2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3</v>
      </c>
      <c r="W1723" s="1">
        <v>11</v>
      </c>
      <c r="X1723" s="1">
        <v>0</v>
      </c>
      <c r="Y1723" s="3">
        <v>74</v>
      </c>
      <c r="Z1723" s="1">
        <v>2433</v>
      </c>
      <c r="AA1723" s="1">
        <v>0</v>
      </c>
      <c r="AB1723" s="1">
        <v>1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1</v>
      </c>
      <c r="AJ1723" s="1">
        <v>0</v>
      </c>
      <c r="AK1723" s="1">
        <v>892</v>
      </c>
      <c r="AL1723" s="1">
        <v>751</v>
      </c>
      <c r="AM1723" s="1">
        <v>0</v>
      </c>
    </row>
    <row r="1724" spans="1:39" x14ac:dyDescent="0.25">
      <c r="A1724" s="4" t="s">
        <v>1651</v>
      </c>
      <c r="B1724" s="1">
        <v>0</v>
      </c>
      <c r="C1724" s="1">
        <v>1</v>
      </c>
      <c r="D1724" s="1">
        <v>95</v>
      </c>
      <c r="E1724" s="1">
        <v>312</v>
      </c>
      <c r="F1724" s="1">
        <v>21</v>
      </c>
      <c r="G1724" s="1">
        <v>206</v>
      </c>
      <c r="H1724" s="1">
        <v>102</v>
      </c>
      <c r="I1724" s="1">
        <v>92</v>
      </c>
      <c r="J1724" s="1">
        <v>149</v>
      </c>
      <c r="K1724" s="1">
        <v>3</v>
      </c>
      <c r="L1724" s="1">
        <v>7</v>
      </c>
      <c r="M1724" s="1">
        <v>3</v>
      </c>
      <c r="N1724" s="1">
        <v>10</v>
      </c>
      <c r="O1724" s="1">
        <v>5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3</v>
      </c>
      <c r="W1724" s="1">
        <v>11</v>
      </c>
      <c r="X1724" s="1">
        <v>0</v>
      </c>
      <c r="Y1724" s="3">
        <v>51</v>
      </c>
      <c r="Z1724" s="1">
        <v>2555</v>
      </c>
      <c r="AA1724" s="1">
        <v>1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1</v>
      </c>
      <c r="AI1724" s="1">
        <v>0</v>
      </c>
      <c r="AJ1724" s="1">
        <v>0</v>
      </c>
      <c r="AK1724" s="1">
        <v>733</v>
      </c>
      <c r="AL1724" s="1">
        <v>584</v>
      </c>
      <c r="AM1724" s="1">
        <v>0</v>
      </c>
    </row>
    <row r="1725" spans="1:39" x14ac:dyDescent="0.25">
      <c r="A1725" s="4" t="s">
        <v>1652</v>
      </c>
      <c r="B1725" s="1">
        <v>0</v>
      </c>
      <c r="C1725" s="1">
        <v>0</v>
      </c>
      <c r="D1725" s="1">
        <v>56</v>
      </c>
      <c r="E1725" s="1">
        <v>1493</v>
      </c>
      <c r="F1725" s="1">
        <v>86</v>
      </c>
      <c r="G1725" s="1">
        <v>454</v>
      </c>
      <c r="H1725" s="1">
        <v>112</v>
      </c>
      <c r="I1725" s="1">
        <v>43</v>
      </c>
      <c r="J1725" s="1">
        <v>43</v>
      </c>
      <c r="K1725" s="1">
        <v>2</v>
      </c>
      <c r="L1725" s="1">
        <v>4</v>
      </c>
      <c r="M1725" s="1">
        <v>4</v>
      </c>
      <c r="N1725" s="1">
        <v>5</v>
      </c>
      <c r="O1725" s="1">
        <v>2</v>
      </c>
      <c r="P1725" s="1">
        <v>0</v>
      </c>
      <c r="Q1725" s="1">
        <v>1</v>
      </c>
      <c r="R1725" s="1">
        <v>1</v>
      </c>
      <c r="S1725" s="1">
        <v>1</v>
      </c>
      <c r="T1725" s="1">
        <v>0</v>
      </c>
      <c r="U1725" s="1">
        <v>0</v>
      </c>
      <c r="V1725" s="1">
        <v>3</v>
      </c>
      <c r="W1725" s="1">
        <v>11</v>
      </c>
      <c r="X1725" s="1">
        <v>0</v>
      </c>
      <c r="Y1725" s="3">
        <v>71</v>
      </c>
      <c r="Z1725" s="1">
        <v>2642</v>
      </c>
      <c r="AA1725" s="1">
        <v>0</v>
      </c>
      <c r="AB1725" s="1">
        <v>1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1</v>
      </c>
      <c r="AK1725" s="1">
        <v>2188</v>
      </c>
      <c r="AL1725" s="1">
        <v>2145</v>
      </c>
      <c r="AM1725" s="1">
        <v>3</v>
      </c>
    </row>
    <row r="1726" spans="1:39" x14ac:dyDescent="0.25">
      <c r="A1726" s="4" t="s">
        <v>322</v>
      </c>
      <c r="B1726" s="1">
        <v>0</v>
      </c>
      <c r="C1726" s="1">
        <v>1</v>
      </c>
      <c r="D1726" s="1">
        <v>48</v>
      </c>
      <c r="E1726" s="1">
        <v>918</v>
      </c>
      <c r="F1726" s="1">
        <v>21</v>
      </c>
      <c r="G1726" s="1">
        <v>118</v>
      </c>
      <c r="H1726" s="1">
        <v>13</v>
      </c>
      <c r="I1726" s="1">
        <v>10</v>
      </c>
      <c r="J1726" s="1">
        <v>21</v>
      </c>
      <c r="K1726" s="1">
        <v>3</v>
      </c>
      <c r="L1726" s="1">
        <v>8</v>
      </c>
      <c r="M1726" s="1">
        <v>3</v>
      </c>
      <c r="N1726" s="1">
        <v>5</v>
      </c>
      <c r="O1726" s="1">
        <v>6</v>
      </c>
      <c r="P1726" s="1">
        <v>0</v>
      </c>
      <c r="Q1726" s="1">
        <v>1</v>
      </c>
      <c r="R1726" s="1">
        <v>0</v>
      </c>
      <c r="S1726" s="1">
        <v>0</v>
      </c>
      <c r="T1726" s="1">
        <v>0</v>
      </c>
      <c r="U1726" s="1">
        <v>0</v>
      </c>
      <c r="V1726" s="1">
        <v>3</v>
      </c>
      <c r="W1726" s="1">
        <v>11</v>
      </c>
      <c r="X1726" s="1">
        <v>1</v>
      </c>
      <c r="Y1726" s="3">
        <v>59</v>
      </c>
      <c r="Z1726" s="1">
        <v>2780</v>
      </c>
      <c r="AA1726" s="1">
        <v>0</v>
      </c>
      <c r="AB1726" s="1">
        <v>0</v>
      </c>
      <c r="AC1726" s="1">
        <v>0</v>
      </c>
      <c r="AD1726" s="1">
        <v>1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1</v>
      </c>
      <c r="AK1726" s="1">
        <v>1080</v>
      </c>
      <c r="AL1726" s="1">
        <v>1059</v>
      </c>
      <c r="AM1726" s="1">
        <v>1</v>
      </c>
    </row>
    <row r="1727" spans="1:39" x14ac:dyDescent="0.25">
      <c r="A1727" s="4" t="s">
        <v>619</v>
      </c>
      <c r="B1727" s="1">
        <v>0</v>
      </c>
      <c r="C1727" s="1">
        <v>1</v>
      </c>
      <c r="D1727" s="1">
        <v>26</v>
      </c>
      <c r="E1727" s="1">
        <v>98</v>
      </c>
      <c r="F1727" s="1">
        <v>0</v>
      </c>
      <c r="G1727" s="1">
        <v>106</v>
      </c>
      <c r="H1727" s="1">
        <v>49</v>
      </c>
      <c r="I1727" s="1">
        <v>10</v>
      </c>
      <c r="J1727" s="1">
        <v>106</v>
      </c>
      <c r="K1727" s="1">
        <v>5</v>
      </c>
      <c r="L1727" s="1">
        <v>5</v>
      </c>
      <c r="M1727" s="1">
        <v>1</v>
      </c>
      <c r="N1727" s="1">
        <v>5</v>
      </c>
      <c r="O1727" s="1">
        <v>6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3</v>
      </c>
      <c r="W1727" s="1">
        <v>11</v>
      </c>
      <c r="X1727" s="1">
        <v>0</v>
      </c>
      <c r="Y1727" s="3">
        <v>46</v>
      </c>
      <c r="Z1727" s="1">
        <v>2814</v>
      </c>
      <c r="AA1727" s="1">
        <v>0</v>
      </c>
      <c r="AB1727" s="1">
        <v>1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1</v>
      </c>
      <c r="AI1727" s="1">
        <v>0</v>
      </c>
      <c r="AJ1727" s="1">
        <v>0</v>
      </c>
      <c r="AK1727" s="1">
        <v>263</v>
      </c>
      <c r="AL1727" s="1">
        <v>157</v>
      </c>
      <c r="AM1727" s="1">
        <v>0</v>
      </c>
    </row>
    <row r="1728" spans="1:39" x14ac:dyDescent="0.25">
      <c r="A1728" s="4" t="s">
        <v>1494</v>
      </c>
      <c r="B1728" s="1">
        <v>1</v>
      </c>
      <c r="C1728" s="1">
        <v>0</v>
      </c>
      <c r="D1728" s="1">
        <v>3</v>
      </c>
      <c r="E1728" s="1">
        <v>3</v>
      </c>
      <c r="F1728" s="1">
        <v>4</v>
      </c>
      <c r="G1728" s="1">
        <v>7</v>
      </c>
      <c r="H1728" s="1">
        <v>15</v>
      </c>
      <c r="I1728" s="1">
        <v>8</v>
      </c>
      <c r="J1728" s="1">
        <v>11</v>
      </c>
      <c r="K1728" s="1">
        <v>1</v>
      </c>
      <c r="L1728" s="1">
        <v>1</v>
      </c>
      <c r="M1728" s="1">
        <v>0</v>
      </c>
      <c r="N1728" s="1">
        <v>3</v>
      </c>
      <c r="O1728" s="1">
        <v>7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3</v>
      </c>
      <c r="W1728" s="1">
        <v>11</v>
      </c>
      <c r="X1728" s="1">
        <v>0</v>
      </c>
      <c r="Y1728" s="3">
        <v>40</v>
      </c>
      <c r="Z1728" s="1">
        <v>2281</v>
      </c>
      <c r="AA1728" s="1">
        <v>0</v>
      </c>
      <c r="AB1728" s="1">
        <v>0</v>
      </c>
      <c r="AC1728" s="1">
        <v>1</v>
      </c>
      <c r="AD1728" s="1">
        <v>0</v>
      </c>
      <c r="AE1728" s="1">
        <v>0</v>
      </c>
      <c r="AF1728" s="1">
        <v>1</v>
      </c>
      <c r="AG1728" s="1">
        <v>0</v>
      </c>
      <c r="AH1728" s="1">
        <v>0</v>
      </c>
      <c r="AI1728" s="1">
        <v>0</v>
      </c>
      <c r="AJ1728" s="1">
        <v>0</v>
      </c>
      <c r="AK1728" s="1">
        <v>37</v>
      </c>
      <c r="AL1728" s="1">
        <v>26</v>
      </c>
      <c r="AM1728" s="1">
        <v>0</v>
      </c>
    </row>
    <row r="1729" spans="1:39" x14ac:dyDescent="0.25">
      <c r="A1729" s="4" t="s">
        <v>1653</v>
      </c>
      <c r="B1729" s="1">
        <v>0</v>
      </c>
      <c r="C1729" s="1">
        <v>1</v>
      </c>
      <c r="D1729" s="1">
        <v>39</v>
      </c>
      <c r="E1729" s="1">
        <v>380</v>
      </c>
      <c r="F1729" s="1">
        <v>0</v>
      </c>
      <c r="G1729" s="1">
        <v>47</v>
      </c>
      <c r="H1729" s="1">
        <v>6</v>
      </c>
      <c r="I1729" s="1">
        <v>0</v>
      </c>
      <c r="J1729" s="1">
        <v>34</v>
      </c>
      <c r="K1729" s="1">
        <v>4</v>
      </c>
      <c r="L1729" s="1">
        <v>7</v>
      </c>
      <c r="M1729" s="1">
        <v>1</v>
      </c>
      <c r="N1729" s="1">
        <v>7</v>
      </c>
      <c r="O1729" s="1">
        <v>8</v>
      </c>
      <c r="P1729" s="1">
        <v>0</v>
      </c>
      <c r="Q1729" s="1">
        <v>1</v>
      </c>
      <c r="R1729" s="1">
        <v>0</v>
      </c>
      <c r="S1729" s="1">
        <v>0</v>
      </c>
      <c r="T1729" s="1">
        <v>0</v>
      </c>
      <c r="U1729" s="1">
        <v>0</v>
      </c>
      <c r="V1729" s="1">
        <v>3</v>
      </c>
      <c r="W1729" s="1">
        <v>11</v>
      </c>
      <c r="X1729" s="1">
        <v>1</v>
      </c>
      <c r="Y1729" s="3">
        <v>71</v>
      </c>
      <c r="Z1729" s="1">
        <v>2661</v>
      </c>
      <c r="AA1729" s="1">
        <v>0</v>
      </c>
      <c r="AB1729" s="1">
        <v>0</v>
      </c>
      <c r="AC1729" s="1">
        <v>0</v>
      </c>
      <c r="AD1729" s="1">
        <v>0</v>
      </c>
      <c r="AE1729" s="1">
        <v>1</v>
      </c>
      <c r="AF1729" s="1">
        <v>0</v>
      </c>
      <c r="AG1729" s="1">
        <v>0</v>
      </c>
      <c r="AH1729" s="1">
        <v>0</v>
      </c>
      <c r="AI1729" s="1">
        <v>0</v>
      </c>
      <c r="AJ1729" s="1">
        <v>1</v>
      </c>
      <c r="AK1729" s="1">
        <v>433</v>
      </c>
      <c r="AL1729" s="1">
        <v>399</v>
      </c>
      <c r="AM1729" s="1">
        <v>1</v>
      </c>
    </row>
    <row r="1730" spans="1:39" x14ac:dyDescent="0.25">
      <c r="A1730" s="4" t="s">
        <v>409</v>
      </c>
      <c r="B1730" s="1">
        <v>1</v>
      </c>
      <c r="C1730" s="1">
        <v>1</v>
      </c>
      <c r="D1730" s="1">
        <v>33</v>
      </c>
      <c r="E1730" s="1">
        <v>15</v>
      </c>
      <c r="F1730" s="1">
        <v>0</v>
      </c>
      <c r="G1730" s="1">
        <v>12</v>
      </c>
      <c r="H1730" s="1">
        <v>7</v>
      </c>
      <c r="I1730" s="1">
        <v>3</v>
      </c>
      <c r="J1730" s="1">
        <v>7</v>
      </c>
      <c r="K1730" s="1">
        <v>3</v>
      </c>
      <c r="L1730" s="1">
        <v>2</v>
      </c>
      <c r="M1730" s="1">
        <v>0</v>
      </c>
      <c r="N1730" s="1">
        <v>3</v>
      </c>
      <c r="O1730" s="1">
        <v>7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3</v>
      </c>
      <c r="W1730" s="1">
        <v>11</v>
      </c>
      <c r="X1730" s="1">
        <v>0</v>
      </c>
      <c r="Y1730" s="3">
        <v>49</v>
      </c>
      <c r="Z1730" s="1">
        <v>2710</v>
      </c>
      <c r="AA1730" s="1">
        <v>0</v>
      </c>
      <c r="AB1730" s="1">
        <v>0</v>
      </c>
      <c r="AC1730" s="1">
        <v>0</v>
      </c>
      <c r="AD1730" s="1">
        <v>0</v>
      </c>
      <c r="AE1730" s="1">
        <v>1</v>
      </c>
      <c r="AF1730" s="1">
        <v>0</v>
      </c>
      <c r="AG1730" s="1">
        <v>0</v>
      </c>
      <c r="AH1730" s="1">
        <v>1</v>
      </c>
      <c r="AI1730" s="1">
        <v>0</v>
      </c>
      <c r="AJ1730" s="1">
        <v>0</v>
      </c>
      <c r="AK1730" s="1">
        <v>37</v>
      </c>
      <c r="AL1730" s="1">
        <v>30</v>
      </c>
      <c r="AM1730" s="1">
        <v>0</v>
      </c>
    </row>
    <row r="1731" spans="1:39" x14ac:dyDescent="0.25">
      <c r="A1731" s="4" t="s">
        <v>1654</v>
      </c>
      <c r="B1731" s="1">
        <v>1</v>
      </c>
      <c r="C1731" s="1">
        <v>1</v>
      </c>
      <c r="D1731" s="1">
        <v>42</v>
      </c>
      <c r="E1731" s="1">
        <v>3</v>
      </c>
      <c r="F1731" s="1">
        <v>9</v>
      </c>
      <c r="G1731" s="1">
        <v>4</v>
      </c>
      <c r="H1731" s="1">
        <v>7</v>
      </c>
      <c r="I1731" s="1">
        <v>8</v>
      </c>
      <c r="J1731" s="1">
        <v>7</v>
      </c>
      <c r="K1731" s="1">
        <v>4</v>
      </c>
      <c r="L1731" s="1">
        <v>1</v>
      </c>
      <c r="M1731" s="1">
        <v>1</v>
      </c>
      <c r="N1731" s="1">
        <v>4</v>
      </c>
      <c r="O1731" s="1">
        <v>3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3</v>
      </c>
      <c r="W1731" s="1">
        <v>11</v>
      </c>
      <c r="X1731" s="1">
        <v>0</v>
      </c>
      <c r="Y1731" s="3">
        <v>41</v>
      </c>
      <c r="Z1731" s="1">
        <v>2628</v>
      </c>
      <c r="AA1731" s="1">
        <v>0</v>
      </c>
      <c r="AB1731" s="1">
        <v>0</v>
      </c>
      <c r="AC1731" s="1">
        <v>1</v>
      </c>
      <c r="AD1731" s="1">
        <v>0</v>
      </c>
      <c r="AE1731" s="1">
        <v>0</v>
      </c>
      <c r="AF1731" s="1">
        <v>0</v>
      </c>
      <c r="AG1731" s="1">
        <v>1</v>
      </c>
      <c r="AH1731" s="1">
        <v>0</v>
      </c>
      <c r="AI1731" s="1">
        <v>0</v>
      </c>
      <c r="AJ1731" s="1">
        <v>0</v>
      </c>
      <c r="AK1731" s="1">
        <v>31</v>
      </c>
      <c r="AL1731" s="1">
        <v>24</v>
      </c>
      <c r="AM1731" s="1">
        <v>0</v>
      </c>
    </row>
    <row r="1732" spans="1:39" x14ac:dyDescent="0.25">
      <c r="A1732" s="4" t="s">
        <v>1655</v>
      </c>
      <c r="B1732" s="1">
        <v>1</v>
      </c>
      <c r="C1732" s="1">
        <v>1</v>
      </c>
      <c r="D1732" s="1">
        <v>80</v>
      </c>
      <c r="E1732" s="1">
        <v>24</v>
      </c>
      <c r="F1732" s="1">
        <v>2</v>
      </c>
      <c r="G1732" s="1">
        <v>23</v>
      </c>
      <c r="H1732" s="1">
        <v>0</v>
      </c>
      <c r="I1732" s="1">
        <v>8</v>
      </c>
      <c r="J1732" s="1">
        <v>24</v>
      </c>
      <c r="K1732" s="1">
        <v>3</v>
      </c>
      <c r="L1732" s="1">
        <v>2</v>
      </c>
      <c r="M1732" s="1">
        <v>1</v>
      </c>
      <c r="N1732" s="1">
        <v>3</v>
      </c>
      <c r="O1732" s="1">
        <v>6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3</v>
      </c>
      <c r="W1732" s="1">
        <v>11</v>
      </c>
      <c r="X1732" s="1">
        <v>0</v>
      </c>
      <c r="Y1732" s="3">
        <v>52</v>
      </c>
      <c r="Z1732" s="1">
        <v>2394</v>
      </c>
      <c r="AA1732" s="1">
        <v>0</v>
      </c>
      <c r="AB1732" s="1">
        <v>1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1</v>
      </c>
      <c r="AI1732" s="1">
        <v>0</v>
      </c>
      <c r="AJ1732" s="1">
        <v>0</v>
      </c>
      <c r="AK1732" s="1">
        <v>57</v>
      </c>
      <c r="AL1732" s="1">
        <v>33</v>
      </c>
      <c r="AM1732" s="1">
        <v>0</v>
      </c>
    </row>
    <row r="1733" spans="1:39" x14ac:dyDescent="0.25">
      <c r="A1733" s="4" t="s">
        <v>1656</v>
      </c>
      <c r="B1733" s="1">
        <v>1</v>
      </c>
      <c r="C1733" s="1">
        <v>0</v>
      </c>
      <c r="D1733" s="1">
        <v>9</v>
      </c>
      <c r="E1733" s="1">
        <v>80</v>
      </c>
      <c r="F1733" s="1">
        <v>1</v>
      </c>
      <c r="G1733" s="1">
        <v>60</v>
      </c>
      <c r="H1733" s="1">
        <v>4</v>
      </c>
      <c r="I1733" s="1">
        <v>6</v>
      </c>
      <c r="J1733" s="1">
        <v>16</v>
      </c>
      <c r="K1733" s="1">
        <v>2</v>
      </c>
      <c r="L1733" s="1">
        <v>5</v>
      </c>
      <c r="M1733" s="1">
        <v>1</v>
      </c>
      <c r="N1733" s="1">
        <v>2</v>
      </c>
      <c r="O1733" s="1">
        <v>9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3</v>
      </c>
      <c r="W1733" s="1">
        <v>11</v>
      </c>
      <c r="X1733" s="1">
        <v>1</v>
      </c>
      <c r="Y1733" s="3">
        <v>49</v>
      </c>
      <c r="Z1733" s="1">
        <v>2488</v>
      </c>
      <c r="AA1733" s="1">
        <v>0</v>
      </c>
      <c r="AB1733" s="1">
        <v>0</v>
      </c>
      <c r="AC1733" s="1">
        <v>1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1</v>
      </c>
      <c r="AJ1733" s="1">
        <v>0</v>
      </c>
      <c r="AK1733" s="1">
        <v>151</v>
      </c>
      <c r="AL1733" s="1">
        <v>135</v>
      </c>
      <c r="AM1733" s="1">
        <v>0</v>
      </c>
    </row>
    <row r="1734" spans="1:39" x14ac:dyDescent="0.25">
      <c r="A1734" s="4" t="s">
        <v>1657</v>
      </c>
      <c r="B1734" s="1">
        <v>1</v>
      </c>
      <c r="C1734" s="1">
        <v>1</v>
      </c>
      <c r="D1734" s="1">
        <v>52</v>
      </c>
      <c r="E1734" s="1">
        <v>31</v>
      </c>
      <c r="F1734" s="1">
        <v>0</v>
      </c>
      <c r="G1734" s="1">
        <v>6</v>
      </c>
      <c r="H1734" s="1">
        <v>2</v>
      </c>
      <c r="I1734" s="1">
        <v>1</v>
      </c>
      <c r="J1734" s="1">
        <v>5</v>
      </c>
      <c r="K1734" s="1">
        <v>2</v>
      </c>
      <c r="L1734" s="1">
        <v>1</v>
      </c>
      <c r="M1734" s="1">
        <v>0</v>
      </c>
      <c r="N1734" s="1">
        <v>4</v>
      </c>
      <c r="O1734" s="1">
        <v>4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3</v>
      </c>
      <c r="W1734" s="1">
        <v>11</v>
      </c>
      <c r="X1734" s="1">
        <v>0</v>
      </c>
      <c r="Y1734" s="3">
        <v>65</v>
      </c>
      <c r="Z1734" s="1">
        <v>2209</v>
      </c>
      <c r="AA1734" s="1">
        <v>0</v>
      </c>
      <c r="AB1734" s="1">
        <v>1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1</v>
      </c>
      <c r="AK1734" s="1">
        <v>40</v>
      </c>
      <c r="AL1734" s="1">
        <v>35</v>
      </c>
      <c r="AM1734" s="1">
        <v>0</v>
      </c>
    </row>
    <row r="1735" spans="1:39" x14ac:dyDescent="0.25">
      <c r="A1735" s="4" t="s">
        <v>1658</v>
      </c>
      <c r="B1735" s="1">
        <v>1</v>
      </c>
      <c r="C1735" s="1">
        <v>0</v>
      </c>
      <c r="D1735" s="1">
        <v>78</v>
      </c>
      <c r="E1735" s="1">
        <v>138</v>
      </c>
      <c r="F1735" s="1">
        <v>120</v>
      </c>
      <c r="G1735" s="1">
        <v>204</v>
      </c>
      <c r="H1735" s="1">
        <v>16</v>
      </c>
      <c r="I1735" s="1">
        <v>126</v>
      </c>
      <c r="J1735" s="1">
        <v>60</v>
      </c>
      <c r="K1735" s="1">
        <v>3</v>
      </c>
      <c r="L1735" s="1">
        <v>7</v>
      </c>
      <c r="M1735" s="1">
        <v>4</v>
      </c>
      <c r="N1735" s="1">
        <v>7</v>
      </c>
      <c r="O1735" s="1">
        <v>5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3</v>
      </c>
      <c r="W1735" s="1">
        <v>11</v>
      </c>
      <c r="X1735" s="1">
        <v>0</v>
      </c>
      <c r="Y1735" s="3">
        <v>48</v>
      </c>
      <c r="Z1735" s="1">
        <v>2558</v>
      </c>
      <c r="AA1735" s="1">
        <v>0</v>
      </c>
      <c r="AB1735" s="1">
        <v>1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1</v>
      </c>
      <c r="AI1735" s="1">
        <v>0</v>
      </c>
      <c r="AJ1735" s="1">
        <v>0</v>
      </c>
      <c r="AK1735" s="1">
        <v>604</v>
      </c>
      <c r="AL1735" s="1">
        <v>544</v>
      </c>
      <c r="AM1735" s="1">
        <v>0</v>
      </c>
    </row>
    <row r="1736" spans="1:39" x14ac:dyDescent="0.25">
      <c r="A1736" s="4" t="s">
        <v>1659</v>
      </c>
      <c r="B1736" s="1">
        <v>0</v>
      </c>
      <c r="C1736" s="1">
        <v>1</v>
      </c>
      <c r="D1736" s="1">
        <v>68</v>
      </c>
      <c r="E1736" s="1">
        <v>166</v>
      </c>
      <c r="F1736" s="1">
        <v>75</v>
      </c>
      <c r="G1736" s="1">
        <v>96</v>
      </c>
      <c r="H1736" s="1">
        <v>119</v>
      </c>
      <c r="I1736" s="1">
        <v>107</v>
      </c>
      <c r="J1736" s="1">
        <v>59</v>
      </c>
      <c r="K1736" s="1">
        <v>3</v>
      </c>
      <c r="L1736" s="1">
        <v>7</v>
      </c>
      <c r="M1736" s="1">
        <v>2</v>
      </c>
      <c r="N1736" s="1">
        <v>8</v>
      </c>
      <c r="O1736" s="1">
        <v>4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3</v>
      </c>
      <c r="W1736" s="1">
        <v>11</v>
      </c>
      <c r="X1736" s="1">
        <v>0</v>
      </c>
      <c r="Y1736" s="3">
        <v>56</v>
      </c>
      <c r="Z1736" s="1">
        <v>2451</v>
      </c>
      <c r="AA1736" s="1">
        <v>0</v>
      </c>
      <c r="AB1736" s="1">
        <v>1</v>
      </c>
      <c r="AC1736" s="1">
        <v>0</v>
      </c>
      <c r="AD1736" s="1">
        <v>0</v>
      </c>
      <c r="AE1736" s="1">
        <v>0</v>
      </c>
      <c r="AF1736" s="1">
        <v>1</v>
      </c>
      <c r="AG1736" s="1">
        <v>0</v>
      </c>
      <c r="AH1736" s="1">
        <v>0</v>
      </c>
      <c r="AI1736" s="1">
        <v>0</v>
      </c>
      <c r="AJ1736" s="1">
        <v>0</v>
      </c>
      <c r="AK1736" s="1">
        <v>563</v>
      </c>
      <c r="AL1736" s="1">
        <v>504</v>
      </c>
      <c r="AM1736" s="1">
        <v>0</v>
      </c>
    </row>
    <row r="1737" spans="1:39" x14ac:dyDescent="0.25">
      <c r="A1737" s="4" t="s">
        <v>1660</v>
      </c>
      <c r="B1737" s="1">
        <v>1</v>
      </c>
      <c r="C1737" s="1">
        <v>0</v>
      </c>
      <c r="D1737" s="1">
        <v>45</v>
      </c>
      <c r="E1737" s="1">
        <v>12</v>
      </c>
      <c r="F1737" s="1">
        <v>3</v>
      </c>
      <c r="G1737" s="1">
        <v>8</v>
      </c>
      <c r="H1737" s="1">
        <v>8</v>
      </c>
      <c r="I1737" s="1">
        <v>0</v>
      </c>
      <c r="J1737" s="1">
        <v>17</v>
      </c>
      <c r="K1737" s="1">
        <v>2</v>
      </c>
      <c r="L1737" s="1">
        <v>2</v>
      </c>
      <c r="M1737" s="1">
        <v>0</v>
      </c>
      <c r="N1737" s="1">
        <v>3</v>
      </c>
      <c r="O1737" s="1">
        <v>7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3</v>
      </c>
      <c r="W1737" s="1">
        <v>11</v>
      </c>
      <c r="X1737" s="1">
        <v>0</v>
      </c>
      <c r="Y1737" s="3">
        <v>41</v>
      </c>
      <c r="Z1737" s="1">
        <v>2635</v>
      </c>
      <c r="AA1737" s="1">
        <v>1</v>
      </c>
      <c r="AB1737" s="1">
        <v>0</v>
      </c>
      <c r="AC1737" s="1">
        <v>0</v>
      </c>
      <c r="AD1737" s="1">
        <v>0</v>
      </c>
      <c r="AE1737" s="1">
        <v>0</v>
      </c>
      <c r="AF1737" s="1">
        <v>1</v>
      </c>
      <c r="AG1737" s="1">
        <v>0</v>
      </c>
      <c r="AH1737" s="1">
        <v>0</v>
      </c>
      <c r="AI1737" s="1">
        <v>0</v>
      </c>
      <c r="AJ1737" s="1">
        <v>0</v>
      </c>
      <c r="AK1737" s="1">
        <v>31</v>
      </c>
      <c r="AL1737" s="1">
        <v>14</v>
      </c>
      <c r="AM1737" s="1">
        <v>0</v>
      </c>
    </row>
    <row r="1738" spans="1:39" x14ac:dyDescent="0.25">
      <c r="A1738" s="4" t="s">
        <v>1661</v>
      </c>
      <c r="B1738" s="1">
        <v>0</v>
      </c>
      <c r="C1738" s="1">
        <v>1</v>
      </c>
      <c r="D1738" s="1">
        <v>47</v>
      </c>
      <c r="E1738" s="1">
        <v>178</v>
      </c>
      <c r="F1738" s="1">
        <v>3</v>
      </c>
      <c r="G1738" s="1">
        <v>85</v>
      </c>
      <c r="H1738" s="1">
        <v>71</v>
      </c>
      <c r="I1738" s="1">
        <v>66</v>
      </c>
      <c r="J1738" s="1">
        <v>58</v>
      </c>
      <c r="K1738" s="1">
        <v>2</v>
      </c>
      <c r="L1738" s="1">
        <v>3</v>
      </c>
      <c r="M1738" s="1">
        <v>3</v>
      </c>
      <c r="N1738" s="1">
        <v>8</v>
      </c>
      <c r="O1738" s="1">
        <v>2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3</v>
      </c>
      <c r="W1738" s="1">
        <v>11</v>
      </c>
      <c r="X1738" s="1">
        <v>0</v>
      </c>
      <c r="Y1738" s="3">
        <v>45</v>
      </c>
      <c r="Z1738" s="1">
        <v>2408</v>
      </c>
      <c r="AA1738" s="1">
        <v>0</v>
      </c>
      <c r="AB1738" s="1">
        <v>0</v>
      </c>
      <c r="AC1738" s="1">
        <v>0</v>
      </c>
      <c r="AD1738" s="1">
        <v>1</v>
      </c>
      <c r="AE1738" s="1">
        <v>0</v>
      </c>
      <c r="AF1738" s="1">
        <v>0</v>
      </c>
      <c r="AG1738" s="1">
        <v>0</v>
      </c>
      <c r="AH1738" s="1">
        <v>1</v>
      </c>
      <c r="AI1738" s="1">
        <v>0</v>
      </c>
      <c r="AJ1738" s="1">
        <v>0</v>
      </c>
      <c r="AK1738" s="1">
        <v>403</v>
      </c>
      <c r="AL1738" s="1">
        <v>345</v>
      </c>
      <c r="AM1738" s="1">
        <v>0</v>
      </c>
    </row>
    <row r="1739" spans="1:39" x14ac:dyDescent="0.25">
      <c r="A1739" s="4" t="s">
        <v>1662</v>
      </c>
      <c r="B1739" s="1">
        <v>0</v>
      </c>
      <c r="C1739" s="1">
        <v>1</v>
      </c>
      <c r="D1739" s="1">
        <v>34</v>
      </c>
      <c r="E1739" s="1">
        <v>707</v>
      </c>
      <c r="F1739" s="1">
        <v>20</v>
      </c>
      <c r="G1739" s="1">
        <v>171</v>
      </c>
      <c r="H1739" s="1">
        <v>65</v>
      </c>
      <c r="I1739" s="1">
        <v>60</v>
      </c>
      <c r="J1739" s="1">
        <v>50</v>
      </c>
      <c r="K1739" s="1">
        <v>1</v>
      </c>
      <c r="L1739" s="1">
        <v>9</v>
      </c>
      <c r="M1739" s="1">
        <v>7</v>
      </c>
      <c r="N1739" s="1">
        <v>9</v>
      </c>
      <c r="O1739" s="1">
        <v>5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3</v>
      </c>
      <c r="W1739" s="1">
        <v>11</v>
      </c>
      <c r="X1739" s="1">
        <v>0</v>
      </c>
      <c r="Y1739" s="3">
        <v>43</v>
      </c>
      <c r="Z1739" s="1">
        <v>2472</v>
      </c>
      <c r="AA1739" s="1">
        <v>0</v>
      </c>
      <c r="AB1739" s="1">
        <v>1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1</v>
      </c>
      <c r="AI1739" s="1">
        <v>0</v>
      </c>
      <c r="AJ1739" s="1">
        <v>0</v>
      </c>
      <c r="AK1739" s="1">
        <v>1023</v>
      </c>
      <c r="AL1739" s="1">
        <v>973</v>
      </c>
      <c r="AM1739" s="1">
        <v>0</v>
      </c>
    </row>
    <row r="1740" spans="1:39" x14ac:dyDescent="0.25">
      <c r="A1740" s="4" t="s">
        <v>1663</v>
      </c>
      <c r="B1740" s="1">
        <v>1</v>
      </c>
      <c r="C1740" s="1">
        <v>0</v>
      </c>
      <c r="D1740" s="1">
        <v>81</v>
      </c>
      <c r="E1740" s="1">
        <v>5</v>
      </c>
      <c r="F1740" s="1">
        <v>1</v>
      </c>
      <c r="G1740" s="1">
        <v>7</v>
      </c>
      <c r="H1740" s="1">
        <v>17</v>
      </c>
      <c r="I1740" s="1">
        <v>14</v>
      </c>
      <c r="J1740" s="1">
        <v>11</v>
      </c>
      <c r="K1740" s="1">
        <v>2</v>
      </c>
      <c r="L1740" s="1">
        <v>2</v>
      </c>
      <c r="M1740" s="1">
        <v>1</v>
      </c>
      <c r="N1740" s="1">
        <v>3</v>
      </c>
      <c r="O1740" s="1">
        <v>6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3</v>
      </c>
      <c r="W1740" s="1">
        <v>11</v>
      </c>
      <c r="X1740" s="1">
        <v>0</v>
      </c>
      <c r="Y1740" s="3">
        <v>34</v>
      </c>
      <c r="Z1740" s="1">
        <v>2454</v>
      </c>
      <c r="AA1740" s="1">
        <v>0</v>
      </c>
      <c r="AB1740" s="1">
        <v>1</v>
      </c>
      <c r="AC1740" s="1">
        <v>0</v>
      </c>
      <c r="AD1740" s="1">
        <v>0</v>
      </c>
      <c r="AE1740" s="1">
        <v>0</v>
      </c>
      <c r="AF1740" s="1">
        <v>1</v>
      </c>
      <c r="AG1740" s="1">
        <v>0</v>
      </c>
      <c r="AH1740" s="1">
        <v>0</v>
      </c>
      <c r="AI1740" s="1">
        <v>0</v>
      </c>
      <c r="AJ1740" s="1">
        <v>0</v>
      </c>
      <c r="AK1740" s="1">
        <v>44</v>
      </c>
      <c r="AL1740" s="1">
        <v>33</v>
      </c>
      <c r="AM1740" s="1">
        <v>0</v>
      </c>
    </row>
    <row r="1741" spans="1:39" x14ac:dyDescent="0.25">
      <c r="A1741" s="4" t="s">
        <v>1664</v>
      </c>
      <c r="B1741" s="1">
        <v>0</v>
      </c>
      <c r="C1741" s="1">
        <v>1</v>
      </c>
      <c r="D1741" s="1">
        <v>72</v>
      </c>
      <c r="E1741" s="1">
        <v>465</v>
      </c>
      <c r="F1741" s="1">
        <v>71</v>
      </c>
      <c r="G1741" s="1">
        <v>250</v>
      </c>
      <c r="H1741" s="1">
        <v>93</v>
      </c>
      <c r="I1741" s="1">
        <v>35</v>
      </c>
      <c r="J1741" s="1">
        <v>62</v>
      </c>
      <c r="K1741" s="1">
        <v>3</v>
      </c>
      <c r="L1741" s="1">
        <v>9</v>
      </c>
      <c r="M1741" s="1">
        <v>2</v>
      </c>
      <c r="N1741" s="1">
        <v>12</v>
      </c>
      <c r="O1741" s="1">
        <v>6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3</v>
      </c>
      <c r="W1741" s="1">
        <v>11</v>
      </c>
      <c r="X1741" s="1">
        <v>0</v>
      </c>
      <c r="Y1741" s="3">
        <v>64</v>
      </c>
      <c r="Z1741" s="1">
        <v>2619</v>
      </c>
      <c r="AA1741" s="1">
        <v>0</v>
      </c>
      <c r="AB1741" s="1">
        <v>1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1</v>
      </c>
      <c r="AI1741" s="1">
        <v>0</v>
      </c>
      <c r="AJ1741" s="1">
        <v>0</v>
      </c>
      <c r="AK1741" s="1">
        <v>914</v>
      </c>
      <c r="AL1741" s="1">
        <v>852</v>
      </c>
      <c r="AM1741" s="1">
        <v>0</v>
      </c>
    </row>
    <row r="1742" spans="1:39" x14ac:dyDescent="0.25">
      <c r="A1742" s="4" t="s">
        <v>1665</v>
      </c>
      <c r="B1742" s="1">
        <v>1</v>
      </c>
      <c r="C1742" s="1">
        <v>0</v>
      </c>
      <c r="D1742" s="1">
        <v>23</v>
      </c>
      <c r="E1742" s="1">
        <v>16</v>
      </c>
      <c r="F1742" s="1">
        <v>1</v>
      </c>
      <c r="G1742" s="1">
        <v>2</v>
      </c>
      <c r="H1742" s="1">
        <v>0</v>
      </c>
      <c r="I1742" s="1">
        <v>0</v>
      </c>
      <c r="J1742" s="1">
        <v>1</v>
      </c>
      <c r="K1742" s="1">
        <v>1</v>
      </c>
      <c r="L1742" s="1">
        <v>1</v>
      </c>
      <c r="M1742" s="1">
        <v>0</v>
      </c>
      <c r="N1742" s="1">
        <v>3</v>
      </c>
      <c r="O1742" s="1">
        <v>5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3</v>
      </c>
      <c r="W1742" s="1">
        <v>11</v>
      </c>
      <c r="X1742" s="1">
        <v>0</v>
      </c>
      <c r="Y1742" s="3">
        <v>40</v>
      </c>
      <c r="Z1742" s="1">
        <v>2172</v>
      </c>
      <c r="AA1742" s="1">
        <v>0</v>
      </c>
      <c r="AB1742" s="1">
        <v>0</v>
      </c>
      <c r="AC1742" s="1">
        <v>1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1</v>
      </c>
      <c r="AK1742" s="1">
        <v>19</v>
      </c>
      <c r="AL1742" s="1">
        <v>18</v>
      </c>
      <c r="AM1742" s="1">
        <v>0</v>
      </c>
    </row>
    <row r="1743" spans="1:39" x14ac:dyDescent="0.25">
      <c r="A1743" s="4" t="s">
        <v>1315</v>
      </c>
      <c r="B1743" s="1">
        <v>0</v>
      </c>
      <c r="C1743" s="1">
        <v>0</v>
      </c>
      <c r="D1743" s="1">
        <v>29</v>
      </c>
      <c r="E1743" s="1">
        <v>358</v>
      </c>
      <c r="F1743" s="1">
        <v>108</v>
      </c>
      <c r="G1743" s="1">
        <v>413</v>
      </c>
      <c r="H1743" s="1">
        <v>141</v>
      </c>
      <c r="I1743" s="1">
        <v>97</v>
      </c>
      <c r="J1743" s="1">
        <v>32</v>
      </c>
      <c r="K1743" s="1">
        <v>1</v>
      </c>
      <c r="L1743" s="1">
        <v>2</v>
      </c>
      <c r="M1743" s="1">
        <v>8</v>
      </c>
      <c r="N1743" s="1">
        <v>6</v>
      </c>
      <c r="O1743" s="1">
        <v>1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3</v>
      </c>
      <c r="W1743" s="1">
        <v>11</v>
      </c>
      <c r="X1743" s="1">
        <v>0</v>
      </c>
      <c r="Y1743" s="3">
        <v>38</v>
      </c>
      <c r="Z1743" s="1">
        <v>2576</v>
      </c>
      <c r="AA1743" s="1">
        <v>0</v>
      </c>
      <c r="AB1743" s="1">
        <v>0</v>
      </c>
      <c r="AC1743" s="1">
        <v>0</v>
      </c>
      <c r="AD1743" s="1">
        <v>1</v>
      </c>
      <c r="AE1743" s="1">
        <v>0</v>
      </c>
      <c r="AF1743" s="1">
        <v>0</v>
      </c>
      <c r="AG1743" s="1">
        <v>0</v>
      </c>
      <c r="AH1743" s="1">
        <v>1</v>
      </c>
      <c r="AI1743" s="1">
        <v>0</v>
      </c>
      <c r="AJ1743" s="1">
        <v>0</v>
      </c>
      <c r="AK1743" s="1">
        <v>1117</v>
      </c>
      <c r="AL1743" s="1">
        <v>1085</v>
      </c>
      <c r="AM1743" s="1">
        <v>0</v>
      </c>
    </row>
    <row r="1744" spans="1:39" x14ac:dyDescent="0.25">
      <c r="A1744" s="4" t="s">
        <v>253</v>
      </c>
      <c r="B1744" s="1">
        <v>0</v>
      </c>
      <c r="C1744" s="1">
        <v>0</v>
      </c>
      <c r="D1744" s="1">
        <v>80</v>
      </c>
      <c r="E1744" s="1">
        <v>1</v>
      </c>
      <c r="F1744" s="1">
        <v>9</v>
      </c>
      <c r="G1744" s="1">
        <v>7</v>
      </c>
      <c r="H1744" s="1">
        <v>2</v>
      </c>
      <c r="I1744" s="1">
        <v>14</v>
      </c>
      <c r="J1744" s="1">
        <v>10</v>
      </c>
      <c r="K1744" s="1">
        <v>1</v>
      </c>
      <c r="L1744" s="1">
        <v>2</v>
      </c>
      <c r="M1744" s="1">
        <v>0</v>
      </c>
      <c r="N1744" s="1">
        <v>3</v>
      </c>
      <c r="O1744" s="1">
        <v>6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3</v>
      </c>
      <c r="W1744" s="1">
        <v>11</v>
      </c>
      <c r="X1744" s="1">
        <v>0</v>
      </c>
      <c r="Y1744" s="3">
        <v>59</v>
      </c>
      <c r="Z1744" s="1">
        <v>2173</v>
      </c>
      <c r="AA1744" s="1">
        <v>0</v>
      </c>
      <c r="AB1744" s="1">
        <v>1</v>
      </c>
      <c r="AC1744" s="1">
        <v>0</v>
      </c>
      <c r="AD1744" s="1">
        <v>0</v>
      </c>
      <c r="AE1744" s="1">
        <v>0</v>
      </c>
      <c r="AF1744" s="1">
        <v>0</v>
      </c>
      <c r="AG1744" s="1">
        <v>1</v>
      </c>
      <c r="AH1744" s="1">
        <v>0</v>
      </c>
      <c r="AI1744" s="1">
        <v>0</v>
      </c>
      <c r="AJ1744" s="1">
        <v>0</v>
      </c>
      <c r="AK1744" s="1">
        <v>33</v>
      </c>
      <c r="AL1744" s="1">
        <v>23</v>
      </c>
      <c r="AM1744" s="1">
        <v>0</v>
      </c>
    </row>
    <row r="1745" spans="1:39" x14ac:dyDescent="0.25">
      <c r="A1745" s="4" t="s">
        <v>1666</v>
      </c>
      <c r="B1745" s="1">
        <v>0</v>
      </c>
      <c r="C1745" s="1">
        <v>1</v>
      </c>
      <c r="D1745" s="1">
        <v>30</v>
      </c>
      <c r="E1745" s="1">
        <v>123</v>
      </c>
      <c r="F1745" s="1">
        <v>1</v>
      </c>
      <c r="G1745" s="1">
        <v>26</v>
      </c>
      <c r="H1745" s="1">
        <v>2</v>
      </c>
      <c r="I1745" s="1">
        <v>0</v>
      </c>
      <c r="J1745" s="1">
        <v>72</v>
      </c>
      <c r="K1745" s="1">
        <v>2</v>
      </c>
      <c r="L1745" s="1">
        <v>3</v>
      </c>
      <c r="M1745" s="1">
        <v>2</v>
      </c>
      <c r="N1745" s="1">
        <v>3</v>
      </c>
      <c r="O1745" s="1">
        <v>7</v>
      </c>
      <c r="P1745" s="1">
        <v>1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3</v>
      </c>
      <c r="W1745" s="1">
        <v>11</v>
      </c>
      <c r="X1745" s="1">
        <v>0</v>
      </c>
      <c r="Y1745" s="3">
        <v>45</v>
      </c>
      <c r="Z1745" s="1">
        <v>2411</v>
      </c>
      <c r="AA1745" s="1">
        <v>0</v>
      </c>
      <c r="AB1745" s="1">
        <v>1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1</v>
      </c>
      <c r="AJ1745" s="1">
        <v>0</v>
      </c>
      <c r="AK1745" s="1">
        <v>152</v>
      </c>
      <c r="AL1745" s="1">
        <v>80</v>
      </c>
      <c r="AM1745" s="1">
        <v>1</v>
      </c>
    </row>
    <row r="1746" spans="1:39" x14ac:dyDescent="0.25">
      <c r="A1746" s="4" t="s">
        <v>1667</v>
      </c>
      <c r="B1746" s="1">
        <v>1</v>
      </c>
      <c r="C1746" s="1">
        <v>0</v>
      </c>
      <c r="D1746" s="1">
        <v>15</v>
      </c>
      <c r="E1746" s="1">
        <v>40</v>
      </c>
      <c r="F1746" s="1">
        <v>3</v>
      </c>
      <c r="G1746" s="1">
        <v>30</v>
      </c>
      <c r="H1746" s="1">
        <v>10</v>
      </c>
      <c r="I1746" s="1">
        <v>7</v>
      </c>
      <c r="J1746" s="1">
        <v>11</v>
      </c>
      <c r="K1746" s="1">
        <v>3</v>
      </c>
      <c r="L1746" s="1">
        <v>3</v>
      </c>
      <c r="M1746" s="1">
        <v>0</v>
      </c>
      <c r="N1746" s="1">
        <v>3</v>
      </c>
      <c r="O1746" s="1">
        <v>9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3</v>
      </c>
      <c r="W1746" s="1">
        <v>11</v>
      </c>
      <c r="X1746" s="1">
        <v>1</v>
      </c>
      <c r="Y1746" s="3">
        <v>46</v>
      </c>
      <c r="Z1746" s="1">
        <v>2808</v>
      </c>
      <c r="AA1746" s="1">
        <v>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1</v>
      </c>
      <c r="AK1746" s="1">
        <v>90</v>
      </c>
      <c r="AL1746" s="1">
        <v>79</v>
      </c>
      <c r="AM1746" s="1">
        <v>0</v>
      </c>
    </row>
    <row r="1747" spans="1:39" x14ac:dyDescent="0.25">
      <c r="A1747" s="4" t="s">
        <v>451</v>
      </c>
      <c r="B1747" s="1">
        <v>0</v>
      </c>
      <c r="C1747" s="1">
        <v>0</v>
      </c>
      <c r="D1747" s="1">
        <v>86</v>
      </c>
      <c r="E1747" s="1">
        <v>102</v>
      </c>
      <c r="F1747" s="1">
        <v>9</v>
      </c>
      <c r="G1747" s="1">
        <v>63</v>
      </c>
      <c r="H1747" s="1">
        <v>2</v>
      </c>
      <c r="I1747" s="1">
        <v>9</v>
      </c>
      <c r="J1747" s="1">
        <v>24</v>
      </c>
      <c r="K1747" s="1">
        <v>1</v>
      </c>
      <c r="L1747" s="1">
        <v>4</v>
      </c>
      <c r="M1747" s="1">
        <v>1</v>
      </c>
      <c r="N1747" s="1">
        <v>4</v>
      </c>
      <c r="O1747" s="1">
        <v>6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3</v>
      </c>
      <c r="W1747" s="1">
        <v>11</v>
      </c>
      <c r="X1747" s="1">
        <v>0</v>
      </c>
      <c r="Y1747" s="3">
        <v>74</v>
      </c>
      <c r="Z1747" s="1">
        <v>2596</v>
      </c>
      <c r="AA1747" s="1">
        <v>0</v>
      </c>
      <c r="AB1747" s="1">
        <v>1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1</v>
      </c>
      <c r="AK1747" s="1">
        <v>185</v>
      </c>
      <c r="AL1747" s="1">
        <v>161</v>
      </c>
      <c r="AM1747" s="1">
        <v>0</v>
      </c>
    </row>
    <row r="1748" spans="1:39" x14ac:dyDescent="0.25">
      <c r="A1748" s="4" t="s">
        <v>1067</v>
      </c>
      <c r="B1748" s="1">
        <v>0</v>
      </c>
      <c r="C1748" s="1">
        <v>0</v>
      </c>
      <c r="D1748" s="1">
        <v>68</v>
      </c>
      <c r="E1748" s="1">
        <v>347</v>
      </c>
      <c r="F1748" s="1">
        <v>44</v>
      </c>
      <c r="G1748" s="1">
        <v>534</v>
      </c>
      <c r="H1748" s="1">
        <v>17</v>
      </c>
      <c r="I1748" s="1">
        <v>0</v>
      </c>
      <c r="J1748" s="1">
        <v>26</v>
      </c>
      <c r="K1748" s="1">
        <v>1</v>
      </c>
      <c r="L1748" s="1">
        <v>3</v>
      </c>
      <c r="M1748" s="1">
        <v>5</v>
      </c>
      <c r="N1748" s="1">
        <v>12</v>
      </c>
      <c r="O1748" s="1">
        <v>2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3</v>
      </c>
      <c r="W1748" s="1">
        <v>11</v>
      </c>
      <c r="X1748" s="1">
        <v>0</v>
      </c>
      <c r="Y1748" s="3">
        <v>35</v>
      </c>
      <c r="Z1748" s="1">
        <v>2791</v>
      </c>
      <c r="AA1748" s="1">
        <v>0</v>
      </c>
      <c r="AB1748" s="1">
        <v>0</v>
      </c>
      <c r="AC1748" s="1">
        <v>1</v>
      </c>
      <c r="AD1748" s="1">
        <v>0</v>
      </c>
      <c r="AE1748" s="1">
        <v>0</v>
      </c>
      <c r="AF1748" s="1">
        <v>0</v>
      </c>
      <c r="AG1748" s="1">
        <v>0</v>
      </c>
      <c r="AH1748" s="1">
        <v>1</v>
      </c>
      <c r="AI1748" s="1">
        <v>0</v>
      </c>
      <c r="AJ1748" s="1">
        <v>0</v>
      </c>
      <c r="AK1748" s="1">
        <v>942</v>
      </c>
      <c r="AL1748" s="1">
        <v>916</v>
      </c>
      <c r="AM1748" s="1">
        <v>0</v>
      </c>
    </row>
    <row r="1749" spans="1:39" x14ac:dyDescent="0.25">
      <c r="A1749" s="4" t="s">
        <v>1668</v>
      </c>
      <c r="B1749" s="1">
        <v>0</v>
      </c>
      <c r="C1749" s="1">
        <v>0</v>
      </c>
      <c r="D1749" s="1">
        <v>54</v>
      </c>
      <c r="E1749" s="1">
        <v>376</v>
      </c>
      <c r="F1749" s="1">
        <v>53</v>
      </c>
      <c r="G1749" s="1">
        <v>462</v>
      </c>
      <c r="H1749" s="1">
        <v>168</v>
      </c>
      <c r="I1749" s="1">
        <v>53</v>
      </c>
      <c r="J1749" s="1">
        <v>53</v>
      </c>
      <c r="K1749" s="1">
        <v>1</v>
      </c>
      <c r="L1749" s="1">
        <v>2</v>
      </c>
      <c r="M1749" s="1">
        <v>7</v>
      </c>
      <c r="N1749" s="1">
        <v>7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3</v>
      </c>
      <c r="W1749" s="1">
        <v>11</v>
      </c>
      <c r="X1749" s="1">
        <v>0</v>
      </c>
      <c r="Y1749" s="3">
        <v>68</v>
      </c>
      <c r="Z1749" s="1">
        <v>2545</v>
      </c>
      <c r="AA1749" s="1">
        <v>0</v>
      </c>
      <c r="AB1749" s="1">
        <v>0</v>
      </c>
      <c r="AC1749" s="1">
        <v>0</v>
      </c>
      <c r="AD1749" s="1">
        <v>1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1</v>
      </c>
      <c r="AK1749" s="1">
        <v>1112</v>
      </c>
      <c r="AL1749" s="1">
        <v>1059</v>
      </c>
      <c r="AM1749" s="1">
        <v>0</v>
      </c>
    </row>
    <row r="1750" spans="1:39" x14ac:dyDescent="0.25">
      <c r="A1750" s="4" t="s">
        <v>1669</v>
      </c>
      <c r="B1750" s="1">
        <v>0</v>
      </c>
      <c r="C1750" s="1">
        <v>1</v>
      </c>
      <c r="D1750" s="1">
        <v>44</v>
      </c>
      <c r="E1750" s="1">
        <v>21</v>
      </c>
      <c r="F1750" s="1">
        <v>0</v>
      </c>
      <c r="G1750" s="1">
        <v>3</v>
      </c>
      <c r="H1750" s="1">
        <v>0</v>
      </c>
      <c r="I1750" s="1">
        <v>0</v>
      </c>
      <c r="J1750" s="1">
        <v>0</v>
      </c>
      <c r="K1750" s="1">
        <v>1</v>
      </c>
      <c r="L1750" s="1">
        <v>1</v>
      </c>
      <c r="M1750" s="1">
        <v>0</v>
      </c>
      <c r="N1750" s="1">
        <v>3</v>
      </c>
      <c r="O1750" s="1">
        <v>6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3</v>
      </c>
      <c r="W1750" s="1">
        <v>11</v>
      </c>
      <c r="X1750" s="1">
        <v>0</v>
      </c>
      <c r="Y1750" s="3">
        <v>53</v>
      </c>
      <c r="Z1750" s="1">
        <v>2262</v>
      </c>
      <c r="AA1750" s="1">
        <v>0</v>
      </c>
      <c r="AB1750" s="1">
        <v>1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1</v>
      </c>
      <c r="AI1750" s="1">
        <v>0</v>
      </c>
      <c r="AJ1750" s="1">
        <v>0</v>
      </c>
      <c r="AK1750" s="1">
        <v>24</v>
      </c>
      <c r="AL1750" s="1">
        <v>24</v>
      </c>
      <c r="AM1750" s="1">
        <v>0</v>
      </c>
    </row>
    <row r="1751" spans="1:39" x14ac:dyDescent="0.25">
      <c r="A1751" s="4" t="s">
        <v>1633</v>
      </c>
      <c r="B1751" s="1">
        <v>1</v>
      </c>
      <c r="C1751" s="1">
        <v>1</v>
      </c>
      <c r="D1751" s="1">
        <v>7</v>
      </c>
      <c r="E1751" s="1">
        <v>194</v>
      </c>
      <c r="F1751" s="1">
        <v>2</v>
      </c>
      <c r="G1751" s="1">
        <v>56</v>
      </c>
      <c r="H1751" s="1">
        <v>0</v>
      </c>
      <c r="I1751" s="1">
        <v>0</v>
      </c>
      <c r="J1751" s="1">
        <v>0</v>
      </c>
      <c r="K1751" s="1">
        <v>5</v>
      </c>
      <c r="L1751" s="1">
        <v>4</v>
      </c>
      <c r="M1751" s="1">
        <v>1</v>
      </c>
      <c r="N1751" s="1">
        <v>6</v>
      </c>
      <c r="O1751" s="1">
        <v>8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3</v>
      </c>
      <c r="W1751" s="1">
        <v>11</v>
      </c>
      <c r="X1751" s="1">
        <v>1</v>
      </c>
      <c r="Y1751" s="3">
        <v>65</v>
      </c>
      <c r="Z1751" s="1">
        <v>2767</v>
      </c>
      <c r="AA1751" s="1">
        <v>0</v>
      </c>
      <c r="AB1751" s="1">
        <v>0</v>
      </c>
      <c r="AC1751" s="1">
        <v>0</v>
      </c>
      <c r="AD1751" s="1">
        <v>1</v>
      </c>
      <c r="AE1751" s="1">
        <v>0</v>
      </c>
      <c r="AF1751" s="1">
        <v>0</v>
      </c>
      <c r="AG1751" s="1">
        <v>0</v>
      </c>
      <c r="AH1751" s="1">
        <v>1</v>
      </c>
      <c r="AI1751" s="1">
        <v>0</v>
      </c>
      <c r="AJ1751" s="1">
        <v>0</v>
      </c>
      <c r="AK1751" s="1">
        <v>252</v>
      </c>
      <c r="AL1751" s="1">
        <v>252</v>
      </c>
      <c r="AM1751" s="1">
        <v>0</v>
      </c>
    </row>
    <row r="1752" spans="1:39" x14ac:dyDescent="0.25">
      <c r="A1752" s="4" t="s">
        <v>159</v>
      </c>
      <c r="B1752" s="1">
        <v>1</v>
      </c>
      <c r="C1752" s="1">
        <v>0</v>
      </c>
      <c r="D1752" s="1">
        <v>87</v>
      </c>
      <c r="E1752" s="1">
        <v>64</v>
      </c>
      <c r="F1752" s="1">
        <v>4</v>
      </c>
      <c r="G1752" s="1">
        <v>68</v>
      </c>
      <c r="H1752" s="1">
        <v>7</v>
      </c>
      <c r="I1752" s="1">
        <v>5</v>
      </c>
      <c r="J1752" s="1">
        <v>17</v>
      </c>
      <c r="K1752" s="1">
        <v>4</v>
      </c>
      <c r="L1752" s="1">
        <v>3</v>
      </c>
      <c r="M1752" s="1">
        <v>1</v>
      </c>
      <c r="N1752" s="1">
        <v>4</v>
      </c>
      <c r="O1752" s="1">
        <v>8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3</v>
      </c>
      <c r="W1752" s="1">
        <v>11</v>
      </c>
      <c r="X1752" s="1">
        <v>0</v>
      </c>
      <c r="Y1752" s="3">
        <v>35</v>
      </c>
      <c r="Z1752" s="1">
        <v>2828</v>
      </c>
      <c r="AA1752" s="1">
        <v>0</v>
      </c>
      <c r="AB1752" s="1">
        <v>0</v>
      </c>
      <c r="AC1752" s="1">
        <v>1</v>
      </c>
      <c r="AD1752" s="1">
        <v>0</v>
      </c>
      <c r="AE1752" s="1">
        <v>0</v>
      </c>
      <c r="AF1752" s="1">
        <v>0</v>
      </c>
      <c r="AG1752" s="1">
        <v>0</v>
      </c>
      <c r="AH1752" s="1">
        <v>1</v>
      </c>
      <c r="AI1752" s="1">
        <v>0</v>
      </c>
      <c r="AJ1752" s="1">
        <v>0</v>
      </c>
      <c r="AK1752" s="1">
        <v>148</v>
      </c>
      <c r="AL1752" s="1">
        <v>131</v>
      </c>
      <c r="AM1752" s="1">
        <v>0</v>
      </c>
    </row>
    <row r="1753" spans="1:39" x14ac:dyDescent="0.25">
      <c r="A1753" s="4" t="s">
        <v>1670</v>
      </c>
      <c r="B1753" s="1">
        <v>0</v>
      </c>
      <c r="C1753" s="1">
        <v>0</v>
      </c>
      <c r="D1753" s="1">
        <v>59</v>
      </c>
      <c r="E1753" s="1">
        <v>206</v>
      </c>
      <c r="F1753" s="1">
        <v>0</v>
      </c>
      <c r="G1753" s="1">
        <v>46</v>
      </c>
      <c r="H1753" s="1">
        <v>3</v>
      </c>
      <c r="I1753" s="1">
        <v>2</v>
      </c>
      <c r="J1753" s="1">
        <v>12</v>
      </c>
      <c r="K1753" s="1">
        <v>2</v>
      </c>
      <c r="L1753" s="1">
        <v>5</v>
      </c>
      <c r="M1753" s="1">
        <v>1</v>
      </c>
      <c r="N1753" s="1">
        <v>5</v>
      </c>
      <c r="O1753" s="1">
        <v>8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3</v>
      </c>
      <c r="W1753" s="1">
        <v>11</v>
      </c>
      <c r="X1753" s="1">
        <v>0</v>
      </c>
      <c r="Y1753" s="3">
        <v>43</v>
      </c>
      <c r="Z1753" s="1">
        <v>2783</v>
      </c>
      <c r="AA1753" s="1">
        <v>0</v>
      </c>
      <c r="AB1753" s="1">
        <v>1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1</v>
      </c>
      <c r="AK1753" s="1">
        <v>257</v>
      </c>
      <c r="AL1753" s="1">
        <v>245</v>
      </c>
      <c r="AM1753" s="1">
        <v>0</v>
      </c>
    </row>
    <row r="1754" spans="1:39" x14ac:dyDescent="0.25">
      <c r="A1754" s="4" t="s">
        <v>1671</v>
      </c>
      <c r="B1754" s="1">
        <v>1</v>
      </c>
      <c r="C1754" s="1">
        <v>0</v>
      </c>
      <c r="D1754" s="1">
        <v>16</v>
      </c>
      <c r="E1754" s="1">
        <v>71</v>
      </c>
      <c r="F1754" s="1">
        <v>0</v>
      </c>
      <c r="G1754" s="1">
        <v>18</v>
      </c>
      <c r="H1754" s="1">
        <v>0</v>
      </c>
      <c r="I1754" s="1">
        <v>0</v>
      </c>
      <c r="J1754" s="1">
        <v>13</v>
      </c>
      <c r="K1754" s="1">
        <v>1</v>
      </c>
      <c r="L1754" s="1">
        <v>3</v>
      </c>
      <c r="M1754" s="1">
        <v>1</v>
      </c>
      <c r="N1754" s="1">
        <v>2</v>
      </c>
      <c r="O1754" s="1">
        <v>7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3</v>
      </c>
      <c r="W1754" s="1">
        <v>11</v>
      </c>
      <c r="X1754" s="1">
        <v>0</v>
      </c>
      <c r="Y1754" s="3">
        <v>47</v>
      </c>
      <c r="Z1754" s="1">
        <v>2486</v>
      </c>
      <c r="AA1754" s="1">
        <v>0</v>
      </c>
      <c r="AB1754" s="1">
        <v>0</v>
      </c>
      <c r="AC1754" s="1">
        <v>0</v>
      </c>
      <c r="AD1754" s="1">
        <v>1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1</v>
      </c>
      <c r="AK1754" s="1">
        <v>89</v>
      </c>
      <c r="AL1754" s="1">
        <v>76</v>
      </c>
      <c r="AM1754" s="1">
        <v>0</v>
      </c>
    </row>
    <row r="1755" spans="1:39" x14ac:dyDescent="0.25">
      <c r="A1755" s="4" t="s">
        <v>1672</v>
      </c>
      <c r="B1755" s="1">
        <v>0</v>
      </c>
      <c r="C1755" s="1">
        <v>0</v>
      </c>
      <c r="D1755" s="1">
        <v>1</v>
      </c>
      <c r="E1755" s="1">
        <v>71</v>
      </c>
      <c r="F1755" s="1">
        <v>22</v>
      </c>
      <c r="G1755" s="1">
        <v>112</v>
      </c>
      <c r="H1755" s="1">
        <v>138</v>
      </c>
      <c r="I1755" s="1">
        <v>89</v>
      </c>
      <c r="J1755" s="1">
        <v>29</v>
      </c>
      <c r="K1755" s="1">
        <v>1</v>
      </c>
      <c r="L1755" s="1">
        <v>2</v>
      </c>
      <c r="M1755" s="1">
        <v>3</v>
      </c>
      <c r="N1755" s="1">
        <v>13</v>
      </c>
      <c r="O1755" s="1">
        <v>1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3</v>
      </c>
      <c r="W1755" s="1">
        <v>11</v>
      </c>
      <c r="X1755" s="1">
        <v>0</v>
      </c>
      <c r="Y1755" s="3">
        <v>36</v>
      </c>
      <c r="Z1755" s="1">
        <v>2491</v>
      </c>
      <c r="AA1755" s="1">
        <v>0</v>
      </c>
      <c r="AB1755" s="1">
        <v>1</v>
      </c>
      <c r="AC1755" s="1">
        <v>0</v>
      </c>
      <c r="AD1755" s="1">
        <v>0</v>
      </c>
      <c r="AE1755" s="1">
        <v>0</v>
      </c>
      <c r="AF1755" s="1">
        <v>1</v>
      </c>
      <c r="AG1755" s="1">
        <v>0</v>
      </c>
      <c r="AH1755" s="1">
        <v>0</v>
      </c>
      <c r="AI1755" s="1">
        <v>0</v>
      </c>
      <c r="AJ1755" s="1">
        <v>0</v>
      </c>
      <c r="AK1755" s="1">
        <v>432</v>
      </c>
      <c r="AL1755" s="1">
        <v>403</v>
      </c>
      <c r="AM1755" s="1">
        <v>0</v>
      </c>
    </row>
    <row r="1756" spans="1:39" x14ac:dyDescent="0.25">
      <c r="A1756" s="4" t="s">
        <v>1673</v>
      </c>
      <c r="B1756" s="1">
        <v>1</v>
      </c>
      <c r="C1756" s="1">
        <v>0</v>
      </c>
      <c r="D1756" s="1">
        <v>64</v>
      </c>
      <c r="E1756" s="1">
        <v>0</v>
      </c>
      <c r="F1756" s="1">
        <v>4</v>
      </c>
      <c r="G1756" s="1">
        <v>7</v>
      </c>
      <c r="H1756" s="1">
        <v>11</v>
      </c>
      <c r="I1756" s="1">
        <v>10</v>
      </c>
      <c r="J1756" s="1">
        <v>15</v>
      </c>
      <c r="K1756" s="1">
        <v>2</v>
      </c>
      <c r="L1756" s="1">
        <v>2</v>
      </c>
      <c r="M1756" s="1">
        <v>0</v>
      </c>
      <c r="N1756" s="1">
        <v>3</v>
      </c>
      <c r="O1756" s="1">
        <v>6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3</v>
      </c>
      <c r="W1756" s="1">
        <v>11</v>
      </c>
      <c r="X1756" s="1">
        <v>0</v>
      </c>
      <c r="Y1756" s="3">
        <v>41</v>
      </c>
      <c r="Z1756" s="1">
        <v>2718</v>
      </c>
      <c r="AA1756" s="1">
        <v>0</v>
      </c>
      <c r="AB1756" s="1">
        <v>0</v>
      </c>
      <c r="AC1756" s="1">
        <v>1</v>
      </c>
      <c r="AD1756" s="1">
        <v>0</v>
      </c>
      <c r="AE1756" s="1">
        <v>0</v>
      </c>
      <c r="AF1756" s="1">
        <v>0</v>
      </c>
      <c r="AG1756" s="1">
        <v>1</v>
      </c>
      <c r="AH1756" s="1">
        <v>0</v>
      </c>
      <c r="AI1756" s="1">
        <v>0</v>
      </c>
      <c r="AJ1756" s="1">
        <v>0</v>
      </c>
      <c r="AK1756" s="1">
        <v>32</v>
      </c>
      <c r="AL1756" s="1">
        <v>17</v>
      </c>
      <c r="AM1756" s="1">
        <v>0</v>
      </c>
    </row>
    <row r="1757" spans="1:39" x14ac:dyDescent="0.25">
      <c r="A1757" s="4" t="s">
        <v>1674</v>
      </c>
      <c r="B1757" s="1">
        <v>1</v>
      </c>
      <c r="C1757" s="1">
        <v>1</v>
      </c>
      <c r="D1757" s="1">
        <v>72</v>
      </c>
      <c r="E1757" s="1">
        <v>93</v>
      </c>
      <c r="F1757" s="1">
        <v>1</v>
      </c>
      <c r="G1757" s="1">
        <v>21</v>
      </c>
      <c r="H1757" s="1">
        <v>0</v>
      </c>
      <c r="I1757" s="1">
        <v>4</v>
      </c>
      <c r="J1757" s="1">
        <v>25</v>
      </c>
      <c r="K1757" s="1">
        <v>3</v>
      </c>
      <c r="L1757" s="1">
        <v>2</v>
      </c>
      <c r="M1757" s="1">
        <v>1</v>
      </c>
      <c r="N1757" s="1">
        <v>4</v>
      </c>
      <c r="O1757" s="1">
        <v>5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3</v>
      </c>
      <c r="W1757" s="1">
        <v>11</v>
      </c>
      <c r="X1757" s="1">
        <v>0</v>
      </c>
      <c r="Y1757" s="3">
        <v>44</v>
      </c>
      <c r="Z1757" s="1">
        <v>2291</v>
      </c>
      <c r="AA1757" s="1">
        <v>0</v>
      </c>
      <c r="AB1757" s="1">
        <v>0</v>
      </c>
      <c r="AC1757" s="1">
        <v>1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1</v>
      </c>
      <c r="AK1757" s="1">
        <v>119</v>
      </c>
      <c r="AL1757" s="1">
        <v>94</v>
      </c>
      <c r="AM1757" s="1">
        <v>0</v>
      </c>
    </row>
    <row r="1758" spans="1:39" x14ac:dyDescent="0.25">
      <c r="A1758" s="4" t="s">
        <v>1675</v>
      </c>
      <c r="B1758" s="1">
        <v>0</v>
      </c>
      <c r="C1758" s="1">
        <v>0</v>
      </c>
      <c r="D1758" s="1">
        <v>98</v>
      </c>
      <c r="E1758" s="1">
        <v>920</v>
      </c>
      <c r="F1758" s="1">
        <v>138</v>
      </c>
      <c r="G1758" s="1">
        <v>168</v>
      </c>
      <c r="H1758" s="1">
        <v>36</v>
      </c>
      <c r="I1758" s="1">
        <v>46</v>
      </c>
      <c r="J1758" s="1">
        <v>30</v>
      </c>
      <c r="K1758" s="1">
        <v>1</v>
      </c>
      <c r="L1758" s="1">
        <v>9</v>
      </c>
      <c r="M1758" s="1">
        <v>4</v>
      </c>
      <c r="N1758" s="1">
        <v>10</v>
      </c>
      <c r="O1758" s="1">
        <v>6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3</v>
      </c>
      <c r="W1758" s="1">
        <v>11</v>
      </c>
      <c r="X1758" s="1">
        <v>0</v>
      </c>
      <c r="Y1758" s="3">
        <v>52</v>
      </c>
      <c r="Z1758" s="1">
        <v>2782</v>
      </c>
      <c r="AA1758" s="1">
        <v>0</v>
      </c>
      <c r="AB1758" s="1">
        <v>1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1</v>
      </c>
      <c r="AI1758" s="1">
        <v>0</v>
      </c>
      <c r="AJ1758" s="1">
        <v>0</v>
      </c>
      <c r="AK1758" s="1">
        <v>1308</v>
      </c>
      <c r="AL1758" s="1">
        <v>1278</v>
      </c>
      <c r="AM1758" s="1">
        <v>0</v>
      </c>
    </row>
    <row r="1759" spans="1:39" x14ac:dyDescent="0.25">
      <c r="A1759" s="4" t="s">
        <v>1676</v>
      </c>
      <c r="B1759" s="1">
        <v>0</v>
      </c>
      <c r="C1759" s="1">
        <v>1</v>
      </c>
      <c r="D1759" s="1">
        <v>91</v>
      </c>
      <c r="E1759" s="1">
        <v>653</v>
      </c>
      <c r="F1759" s="1">
        <v>17</v>
      </c>
      <c r="G1759" s="1">
        <v>170</v>
      </c>
      <c r="H1759" s="1">
        <v>34</v>
      </c>
      <c r="I1759" s="1">
        <v>26</v>
      </c>
      <c r="J1759" s="1">
        <v>17</v>
      </c>
      <c r="K1759" s="1">
        <v>2</v>
      </c>
      <c r="L1759" s="1">
        <v>11</v>
      </c>
      <c r="M1759" s="1">
        <v>2</v>
      </c>
      <c r="N1759" s="1">
        <v>10</v>
      </c>
      <c r="O1759" s="1">
        <v>7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3</v>
      </c>
      <c r="W1759" s="1">
        <v>11</v>
      </c>
      <c r="X1759" s="1">
        <v>0</v>
      </c>
      <c r="Y1759" s="3">
        <v>61</v>
      </c>
      <c r="Z1759" s="1">
        <v>2372</v>
      </c>
      <c r="AA1759" s="1">
        <v>0</v>
      </c>
      <c r="AB1759" s="1">
        <v>0</v>
      </c>
      <c r="AC1759" s="1">
        <v>0</v>
      </c>
      <c r="AD1759" s="1">
        <v>1</v>
      </c>
      <c r="AE1759" s="1">
        <v>0</v>
      </c>
      <c r="AF1759" s="1">
        <v>0</v>
      </c>
      <c r="AG1759" s="1">
        <v>0</v>
      </c>
      <c r="AH1759" s="1">
        <v>1</v>
      </c>
      <c r="AI1759" s="1">
        <v>0</v>
      </c>
      <c r="AJ1759" s="1">
        <v>0</v>
      </c>
      <c r="AK1759" s="1">
        <v>900</v>
      </c>
      <c r="AL1759" s="1">
        <v>883</v>
      </c>
      <c r="AM1759" s="1">
        <v>0</v>
      </c>
    </row>
    <row r="1760" spans="1:39" x14ac:dyDescent="0.25">
      <c r="A1760" s="4" t="s">
        <v>1677</v>
      </c>
      <c r="B1760" s="1">
        <v>1</v>
      </c>
      <c r="C1760" s="1">
        <v>1</v>
      </c>
      <c r="D1760" s="1">
        <v>8</v>
      </c>
      <c r="E1760" s="1">
        <v>199</v>
      </c>
      <c r="F1760" s="1">
        <v>33</v>
      </c>
      <c r="G1760" s="1">
        <v>60</v>
      </c>
      <c r="H1760" s="1">
        <v>8</v>
      </c>
      <c r="I1760" s="1">
        <v>3</v>
      </c>
      <c r="J1760" s="1">
        <v>15</v>
      </c>
      <c r="K1760" s="1">
        <v>5</v>
      </c>
      <c r="L1760" s="1">
        <v>5</v>
      </c>
      <c r="M1760" s="1">
        <v>2</v>
      </c>
      <c r="N1760" s="1">
        <v>5</v>
      </c>
      <c r="O1760" s="1">
        <v>8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3</v>
      </c>
      <c r="W1760" s="1">
        <v>11</v>
      </c>
      <c r="X1760" s="1">
        <v>1</v>
      </c>
      <c r="Y1760" s="3">
        <v>49</v>
      </c>
      <c r="Z1760" s="1">
        <v>2703</v>
      </c>
      <c r="AA1760" s="1">
        <v>0</v>
      </c>
      <c r="AB1760" s="1">
        <v>0</v>
      </c>
      <c r="AC1760" s="1">
        <v>0</v>
      </c>
      <c r="AD1760" s="1">
        <v>1</v>
      </c>
      <c r="AE1760" s="1">
        <v>0</v>
      </c>
      <c r="AF1760" s="1">
        <v>0</v>
      </c>
      <c r="AG1760" s="1">
        <v>0</v>
      </c>
      <c r="AH1760" s="1">
        <v>1</v>
      </c>
      <c r="AI1760" s="1">
        <v>0</v>
      </c>
      <c r="AJ1760" s="1">
        <v>0</v>
      </c>
      <c r="AK1760" s="1">
        <v>303</v>
      </c>
      <c r="AL1760" s="1">
        <v>288</v>
      </c>
      <c r="AM1760" s="1">
        <v>0</v>
      </c>
    </row>
    <row r="1761" spans="1:39" x14ac:dyDescent="0.25">
      <c r="A1761" s="4" t="s">
        <v>1678</v>
      </c>
      <c r="B1761" s="1">
        <v>1</v>
      </c>
      <c r="C1761" s="1">
        <v>1</v>
      </c>
      <c r="D1761" s="1">
        <v>20</v>
      </c>
      <c r="E1761" s="1">
        <v>153</v>
      </c>
      <c r="F1761" s="1">
        <v>4</v>
      </c>
      <c r="G1761" s="1">
        <v>56</v>
      </c>
      <c r="H1761" s="1">
        <v>0</v>
      </c>
      <c r="I1761" s="1">
        <v>9</v>
      </c>
      <c r="J1761" s="1">
        <v>31</v>
      </c>
      <c r="K1761" s="1">
        <v>4</v>
      </c>
      <c r="L1761" s="1">
        <v>5</v>
      </c>
      <c r="M1761" s="1">
        <v>1</v>
      </c>
      <c r="N1761" s="1">
        <v>4</v>
      </c>
      <c r="O1761" s="1">
        <v>8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3</v>
      </c>
      <c r="W1761" s="1">
        <v>11</v>
      </c>
      <c r="X1761" s="1">
        <v>0</v>
      </c>
      <c r="Y1761" s="3">
        <v>53</v>
      </c>
      <c r="Z1761" s="1">
        <v>2762</v>
      </c>
      <c r="AA1761" s="1">
        <v>0</v>
      </c>
      <c r="AB1761" s="1">
        <v>0</v>
      </c>
      <c r="AC1761" s="1">
        <v>1</v>
      </c>
      <c r="AD1761" s="1">
        <v>0</v>
      </c>
      <c r="AE1761" s="1">
        <v>0</v>
      </c>
      <c r="AF1761" s="1">
        <v>0</v>
      </c>
      <c r="AG1761" s="1">
        <v>0</v>
      </c>
      <c r="AH1761" s="1">
        <v>1</v>
      </c>
      <c r="AI1761" s="1">
        <v>0</v>
      </c>
      <c r="AJ1761" s="1">
        <v>0</v>
      </c>
      <c r="AK1761" s="1">
        <v>222</v>
      </c>
      <c r="AL1761" s="1">
        <v>191</v>
      </c>
      <c r="AM1761" s="1">
        <v>0</v>
      </c>
    </row>
    <row r="1762" spans="1:39" x14ac:dyDescent="0.25">
      <c r="A1762" s="4" t="s">
        <v>1679</v>
      </c>
      <c r="B1762" s="1">
        <v>0</v>
      </c>
      <c r="C1762" s="1">
        <v>1</v>
      </c>
      <c r="D1762" s="1">
        <v>6</v>
      </c>
      <c r="E1762" s="1">
        <v>376</v>
      </c>
      <c r="F1762" s="1">
        <v>0</v>
      </c>
      <c r="G1762" s="1">
        <v>38</v>
      </c>
      <c r="H1762" s="1">
        <v>11</v>
      </c>
      <c r="I1762" s="1">
        <v>8</v>
      </c>
      <c r="J1762" s="1">
        <v>69</v>
      </c>
      <c r="K1762" s="1">
        <v>5</v>
      </c>
      <c r="L1762" s="1">
        <v>6</v>
      </c>
      <c r="M1762" s="1">
        <v>3</v>
      </c>
      <c r="N1762" s="1">
        <v>6</v>
      </c>
      <c r="O1762" s="1">
        <v>6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3</v>
      </c>
      <c r="W1762" s="1">
        <v>11</v>
      </c>
      <c r="X1762" s="1">
        <v>0</v>
      </c>
      <c r="Y1762" s="3">
        <v>47</v>
      </c>
      <c r="Z1762" s="1">
        <v>2805</v>
      </c>
      <c r="AA1762" s="1">
        <v>0</v>
      </c>
      <c r="AB1762" s="1">
        <v>1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1</v>
      </c>
      <c r="AI1762" s="1">
        <v>0</v>
      </c>
      <c r="AJ1762" s="1">
        <v>0</v>
      </c>
      <c r="AK1762" s="1">
        <v>433</v>
      </c>
      <c r="AL1762" s="1">
        <v>364</v>
      </c>
      <c r="AM1762" s="1">
        <v>0</v>
      </c>
    </row>
    <row r="1763" spans="1:39" x14ac:dyDescent="0.25">
      <c r="A1763" s="4" t="s">
        <v>1680</v>
      </c>
      <c r="B1763" s="1">
        <v>1</v>
      </c>
      <c r="C1763" s="1">
        <v>0</v>
      </c>
      <c r="D1763" s="1">
        <v>54</v>
      </c>
      <c r="E1763" s="1">
        <v>46</v>
      </c>
      <c r="F1763" s="1">
        <v>0</v>
      </c>
      <c r="G1763" s="1">
        <v>30</v>
      </c>
      <c r="H1763" s="1">
        <v>12</v>
      </c>
      <c r="I1763" s="1">
        <v>1</v>
      </c>
      <c r="J1763" s="1">
        <v>30</v>
      </c>
      <c r="K1763" s="1">
        <v>1</v>
      </c>
      <c r="L1763" s="1">
        <v>2</v>
      </c>
      <c r="M1763" s="1">
        <v>0</v>
      </c>
      <c r="N1763" s="1">
        <v>4</v>
      </c>
      <c r="O1763" s="1">
        <v>6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3</v>
      </c>
      <c r="W1763" s="1">
        <v>11</v>
      </c>
      <c r="X1763" s="1">
        <v>0</v>
      </c>
      <c r="Y1763" s="3">
        <v>37</v>
      </c>
      <c r="Z1763" s="1">
        <v>2361</v>
      </c>
      <c r="AA1763" s="1">
        <v>0</v>
      </c>
      <c r="AB1763" s="1">
        <v>0</v>
      </c>
      <c r="AC1763" s="1">
        <v>0</v>
      </c>
      <c r="AD1763" s="1">
        <v>1</v>
      </c>
      <c r="AE1763" s="1">
        <v>0</v>
      </c>
      <c r="AF1763" s="1">
        <v>0</v>
      </c>
      <c r="AG1763" s="1">
        <v>0</v>
      </c>
      <c r="AH1763" s="1">
        <v>1</v>
      </c>
      <c r="AI1763" s="1">
        <v>0</v>
      </c>
      <c r="AJ1763" s="1">
        <v>0</v>
      </c>
      <c r="AK1763" s="1">
        <v>89</v>
      </c>
      <c r="AL1763" s="1">
        <v>59</v>
      </c>
      <c r="AM1763" s="1">
        <v>0</v>
      </c>
    </row>
    <row r="1764" spans="1:39" x14ac:dyDescent="0.25">
      <c r="A1764" s="4" t="s">
        <v>1681</v>
      </c>
      <c r="B1764" s="1">
        <v>1</v>
      </c>
      <c r="C1764" s="1">
        <v>1</v>
      </c>
      <c r="D1764" s="1">
        <v>72</v>
      </c>
      <c r="E1764" s="1">
        <v>600</v>
      </c>
      <c r="F1764" s="1">
        <v>21</v>
      </c>
      <c r="G1764" s="1">
        <v>128</v>
      </c>
      <c r="H1764" s="1">
        <v>223</v>
      </c>
      <c r="I1764" s="1">
        <v>150</v>
      </c>
      <c r="J1764" s="1">
        <v>128</v>
      </c>
      <c r="K1764" s="1">
        <v>13</v>
      </c>
      <c r="L1764" s="1">
        <v>2</v>
      </c>
      <c r="M1764" s="1">
        <v>2</v>
      </c>
      <c r="N1764" s="1">
        <v>12</v>
      </c>
      <c r="O1764" s="1">
        <v>8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3</v>
      </c>
      <c r="W1764" s="1">
        <v>11</v>
      </c>
      <c r="X1764" s="1">
        <v>0</v>
      </c>
      <c r="Y1764" s="3">
        <v>41</v>
      </c>
      <c r="Z1764" s="1">
        <v>2829</v>
      </c>
      <c r="AA1764" s="1">
        <v>0</v>
      </c>
      <c r="AB1764" s="1">
        <v>0</v>
      </c>
      <c r="AC1764" s="1">
        <v>0</v>
      </c>
      <c r="AD1764" s="1">
        <v>1</v>
      </c>
      <c r="AE1764" s="1">
        <v>0</v>
      </c>
      <c r="AF1764" s="1">
        <v>1</v>
      </c>
      <c r="AG1764" s="1">
        <v>0</v>
      </c>
      <c r="AH1764" s="1">
        <v>0</v>
      </c>
      <c r="AI1764" s="1">
        <v>0</v>
      </c>
      <c r="AJ1764" s="1">
        <v>0</v>
      </c>
      <c r="AK1764" s="1">
        <v>1122</v>
      </c>
      <c r="AL1764" s="1">
        <v>994</v>
      </c>
      <c r="AM1764" s="1">
        <v>0</v>
      </c>
    </row>
    <row r="1765" spans="1:39" x14ac:dyDescent="0.25">
      <c r="A1765" s="4" t="s">
        <v>185</v>
      </c>
      <c r="B1765" s="1">
        <v>0</v>
      </c>
      <c r="C1765" s="1">
        <v>1</v>
      </c>
      <c r="D1765" s="1">
        <v>46</v>
      </c>
      <c r="E1765" s="1">
        <v>425</v>
      </c>
      <c r="F1765" s="1">
        <v>115</v>
      </c>
      <c r="G1765" s="1">
        <v>292</v>
      </c>
      <c r="H1765" s="1">
        <v>23</v>
      </c>
      <c r="I1765" s="1">
        <v>35</v>
      </c>
      <c r="J1765" s="1">
        <v>79</v>
      </c>
      <c r="K1765" s="1">
        <v>1</v>
      </c>
      <c r="L1765" s="1">
        <v>6</v>
      </c>
      <c r="M1765" s="1">
        <v>6</v>
      </c>
      <c r="N1765" s="1">
        <v>11</v>
      </c>
      <c r="O1765" s="1">
        <v>3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3</v>
      </c>
      <c r="W1765" s="1">
        <v>11</v>
      </c>
      <c r="X1765" s="1">
        <v>0</v>
      </c>
      <c r="Y1765" s="3">
        <v>41</v>
      </c>
      <c r="Z1765" s="1">
        <v>2398</v>
      </c>
      <c r="AA1765" s="1">
        <v>0</v>
      </c>
      <c r="AB1765" s="1">
        <v>0</v>
      </c>
      <c r="AC1765" s="1">
        <v>0</v>
      </c>
      <c r="AD1765" s="1">
        <v>1</v>
      </c>
      <c r="AE1765" s="1">
        <v>0</v>
      </c>
      <c r="AF1765" s="1">
        <v>0</v>
      </c>
      <c r="AG1765" s="1">
        <v>0</v>
      </c>
      <c r="AH1765" s="1">
        <v>1</v>
      </c>
      <c r="AI1765" s="1">
        <v>0</v>
      </c>
      <c r="AJ1765" s="1">
        <v>0</v>
      </c>
      <c r="AK1765" s="1">
        <v>890</v>
      </c>
      <c r="AL1765" s="1">
        <v>811</v>
      </c>
      <c r="AM1765" s="1">
        <v>0</v>
      </c>
    </row>
    <row r="1766" spans="1:39" x14ac:dyDescent="0.25">
      <c r="A1766" s="4" t="s">
        <v>869</v>
      </c>
      <c r="B1766" s="1">
        <v>1</v>
      </c>
      <c r="C1766" s="1">
        <v>1</v>
      </c>
      <c r="D1766" s="1">
        <v>11</v>
      </c>
      <c r="E1766" s="1">
        <v>18</v>
      </c>
      <c r="F1766" s="1">
        <v>6</v>
      </c>
      <c r="G1766" s="1">
        <v>15</v>
      </c>
      <c r="H1766" s="1">
        <v>12</v>
      </c>
      <c r="I1766" s="1">
        <v>8</v>
      </c>
      <c r="J1766" s="1">
        <v>17</v>
      </c>
      <c r="K1766" s="1">
        <v>3</v>
      </c>
      <c r="L1766" s="1">
        <v>2</v>
      </c>
      <c r="M1766" s="1">
        <v>1</v>
      </c>
      <c r="N1766" s="1">
        <v>3</v>
      </c>
      <c r="O1766" s="1">
        <v>5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3</v>
      </c>
      <c r="W1766" s="1">
        <v>11</v>
      </c>
      <c r="X1766" s="1">
        <v>0</v>
      </c>
      <c r="Y1766" s="3">
        <v>70</v>
      </c>
      <c r="Z1766" s="1">
        <v>2487</v>
      </c>
      <c r="AA1766" s="1">
        <v>0</v>
      </c>
      <c r="AB1766" s="1">
        <v>0</v>
      </c>
      <c r="AC1766" s="1">
        <v>0</v>
      </c>
      <c r="AD1766" s="1">
        <v>1</v>
      </c>
      <c r="AE1766" s="1">
        <v>0</v>
      </c>
      <c r="AF1766" s="1">
        <v>0</v>
      </c>
      <c r="AG1766" s="1">
        <v>0</v>
      </c>
      <c r="AH1766" s="1">
        <v>1</v>
      </c>
      <c r="AI1766" s="1">
        <v>0</v>
      </c>
      <c r="AJ1766" s="1">
        <v>0</v>
      </c>
      <c r="AK1766" s="1">
        <v>59</v>
      </c>
      <c r="AL1766" s="1">
        <v>42</v>
      </c>
      <c r="AM1766" s="1">
        <v>0</v>
      </c>
    </row>
    <row r="1767" spans="1:39" x14ac:dyDescent="0.25">
      <c r="A1767" s="4" t="s">
        <v>1277</v>
      </c>
      <c r="B1767" s="1">
        <v>1</v>
      </c>
      <c r="C1767" s="1">
        <v>1</v>
      </c>
      <c r="D1767" s="1">
        <v>21</v>
      </c>
      <c r="E1767" s="1">
        <v>52</v>
      </c>
      <c r="F1767" s="1">
        <v>0</v>
      </c>
      <c r="G1767" s="1">
        <v>9</v>
      </c>
      <c r="H1767" s="1">
        <v>0</v>
      </c>
      <c r="I1767" s="1">
        <v>0</v>
      </c>
      <c r="J1767" s="1">
        <v>1</v>
      </c>
      <c r="K1767" s="1">
        <v>2</v>
      </c>
      <c r="L1767" s="1">
        <v>1</v>
      </c>
      <c r="M1767" s="1">
        <v>0</v>
      </c>
      <c r="N1767" s="1">
        <v>4</v>
      </c>
      <c r="O1767" s="1">
        <v>4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3</v>
      </c>
      <c r="W1767" s="1">
        <v>11</v>
      </c>
      <c r="X1767" s="1">
        <v>0</v>
      </c>
      <c r="Y1767" s="3">
        <v>57</v>
      </c>
      <c r="Z1767" s="1">
        <v>2237</v>
      </c>
      <c r="AA1767" s="1">
        <v>0</v>
      </c>
      <c r="AB1767" s="1">
        <v>0</v>
      </c>
      <c r="AC1767" s="1">
        <v>1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1</v>
      </c>
      <c r="AK1767" s="1">
        <v>61</v>
      </c>
      <c r="AL1767" s="1">
        <v>60</v>
      </c>
      <c r="AM1767" s="1">
        <v>0</v>
      </c>
    </row>
    <row r="1768" spans="1:39" x14ac:dyDescent="0.25">
      <c r="A1768" s="4" t="s">
        <v>1682</v>
      </c>
      <c r="B1768" s="1">
        <v>0</v>
      </c>
      <c r="C1768" s="1">
        <v>0</v>
      </c>
      <c r="D1768" s="1">
        <v>89</v>
      </c>
      <c r="E1768" s="1">
        <v>734</v>
      </c>
      <c r="F1768" s="1">
        <v>22</v>
      </c>
      <c r="G1768" s="1">
        <v>350</v>
      </c>
      <c r="H1768" s="1">
        <v>151</v>
      </c>
      <c r="I1768" s="1">
        <v>25</v>
      </c>
      <c r="J1768" s="1">
        <v>100</v>
      </c>
      <c r="K1768" s="1">
        <v>1</v>
      </c>
      <c r="L1768" s="1">
        <v>3</v>
      </c>
      <c r="M1768" s="1">
        <v>9</v>
      </c>
      <c r="N1768" s="1">
        <v>13</v>
      </c>
      <c r="O1768" s="1">
        <v>1</v>
      </c>
      <c r="P1768" s="1">
        <v>0</v>
      </c>
      <c r="Q1768" s="1">
        <v>0</v>
      </c>
      <c r="R1768" s="1">
        <v>1</v>
      </c>
      <c r="S1768" s="1">
        <v>0</v>
      </c>
      <c r="T1768" s="1">
        <v>0</v>
      </c>
      <c r="U1768" s="1">
        <v>0</v>
      </c>
      <c r="V1768" s="1">
        <v>3</v>
      </c>
      <c r="W1768" s="1">
        <v>11</v>
      </c>
      <c r="X1768" s="1">
        <v>0</v>
      </c>
      <c r="Y1768" s="3">
        <v>58</v>
      </c>
      <c r="Z1768" s="1">
        <v>2477</v>
      </c>
      <c r="AA1768" s="1">
        <v>0</v>
      </c>
      <c r="AB1768" s="1">
        <v>0</v>
      </c>
      <c r="AC1768" s="1">
        <v>0</v>
      </c>
      <c r="AD1768" s="1">
        <v>1</v>
      </c>
      <c r="AE1768" s="1">
        <v>0</v>
      </c>
      <c r="AF1768" s="1">
        <v>1</v>
      </c>
      <c r="AG1768" s="1">
        <v>0</v>
      </c>
      <c r="AH1768" s="1">
        <v>0</v>
      </c>
      <c r="AI1768" s="1">
        <v>0</v>
      </c>
      <c r="AJ1768" s="1">
        <v>0</v>
      </c>
      <c r="AK1768" s="1">
        <v>1282</v>
      </c>
      <c r="AL1768" s="1">
        <v>1182</v>
      </c>
      <c r="AM1768" s="1">
        <v>1</v>
      </c>
    </row>
    <row r="1769" spans="1:39" x14ac:dyDescent="0.25">
      <c r="A1769" s="4" t="s">
        <v>1465</v>
      </c>
      <c r="B1769" s="1">
        <v>1</v>
      </c>
      <c r="C1769" s="1">
        <v>0</v>
      </c>
      <c r="D1769" s="1">
        <v>82</v>
      </c>
      <c r="E1769" s="1">
        <v>34</v>
      </c>
      <c r="F1769" s="1">
        <v>6</v>
      </c>
      <c r="G1769" s="1">
        <v>21</v>
      </c>
      <c r="H1769" s="1">
        <v>11</v>
      </c>
      <c r="I1769" s="1">
        <v>4</v>
      </c>
      <c r="J1769" s="1">
        <v>8</v>
      </c>
      <c r="K1769" s="1">
        <v>1</v>
      </c>
      <c r="L1769" s="1">
        <v>2</v>
      </c>
      <c r="M1769" s="1">
        <v>1</v>
      </c>
      <c r="N1769" s="1">
        <v>3</v>
      </c>
      <c r="O1769" s="1">
        <v>6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3</v>
      </c>
      <c r="W1769" s="1">
        <v>11</v>
      </c>
      <c r="X1769" s="1">
        <v>0</v>
      </c>
      <c r="Y1769" s="3">
        <v>44</v>
      </c>
      <c r="Z1769" s="1">
        <v>2301</v>
      </c>
      <c r="AA1769" s="1">
        <v>0</v>
      </c>
      <c r="AB1769" s="1">
        <v>0</v>
      </c>
      <c r="AC1769" s="1">
        <v>1</v>
      </c>
      <c r="AD1769" s="1">
        <v>0</v>
      </c>
      <c r="AE1769" s="1">
        <v>0</v>
      </c>
      <c r="AF1769" s="1">
        <v>0</v>
      </c>
      <c r="AG1769" s="1">
        <v>0</v>
      </c>
      <c r="AH1769" s="1">
        <v>1</v>
      </c>
      <c r="AI1769" s="1">
        <v>0</v>
      </c>
      <c r="AJ1769" s="1">
        <v>0</v>
      </c>
      <c r="AK1769" s="1">
        <v>76</v>
      </c>
      <c r="AL1769" s="1">
        <v>68</v>
      </c>
      <c r="AM1769" s="1">
        <v>0</v>
      </c>
    </row>
    <row r="1770" spans="1:39" x14ac:dyDescent="0.25">
      <c r="A1770" s="4" t="s">
        <v>1683</v>
      </c>
      <c r="B1770" s="1">
        <v>1</v>
      </c>
      <c r="C1770" s="1">
        <v>1</v>
      </c>
      <c r="D1770" s="1">
        <v>69</v>
      </c>
      <c r="E1770" s="1">
        <v>135</v>
      </c>
      <c r="F1770" s="1">
        <v>1</v>
      </c>
      <c r="G1770" s="1">
        <v>41</v>
      </c>
      <c r="H1770" s="1">
        <v>10</v>
      </c>
      <c r="I1770" s="1">
        <v>1</v>
      </c>
      <c r="J1770" s="1">
        <v>67</v>
      </c>
      <c r="K1770" s="1">
        <v>5</v>
      </c>
      <c r="L1770" s="1">
        <v>3</v>
      </c>
      <c r="M1770" s="1">
        <v>3</v>
      </c>
      <c r="N1770" s="1">
        <v>3</v>
      </c>
      <c r="O1770" s="1">
        <v>6</v>
      </c>
      <c r="P1770" s="1">
        <v>1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3</v>
      </c>
      <c r="W1770" s="1">
        <v>11</v>
      </c>
      <c r="X1770" s="1">
        <v>0</v>
      </c>
      <c r="Y1770" s="3">
        <v>68</v>
      </c>
      <c r="Z1770" s="1">
        <v>2510</v>
      </c>
      <c r="AA1770" s="1">
        <v>0</v>
      </c>
      <c r="AB1770" s="1">
        <v>0</v>
      </c>
      <c r="AC1770" s="1">
        <v>0</v>
      </c>
      <c r="AD1770" s="1">
        <v>1</v>
      </c>
      <c r="AE1770" s="1">
        <v>0</v>
      </c>
      <c r="AF1770" s="1">
        <v>0</v>
      </c>
      <c r="AG1770" s="1">
        <v>0</v>
      </c>
      <c r="AH1770" s="1">
        <v>1</v>
      </c>
      <c r="AI1770" s="1">
        <v>0</v>
      </c>
      <c r="AJ1770" s="1">
        <v>0</v>
      </c>
      <c r="AK1770" s="1">
        <v>188</v>
      </c>
      <c r="AL1770" s="1">
        <v>121</v>
      </c>
      <c r="AM1770" s="1">
        <v>1</v>
      </c>
    </row>
    <row r="1771" spans="1:39" x14ac:dyDescent="0.25">
      <c r="A1771" s="4" t="s">
        <v>1684</v>
      </c>
      <c r="B1771" s="1">
        <v>1</v>
      </c>
      <c r="C1771" s="1">
        <v>1</v>
      </c>
      <c r="D1771" s="1">
        <v>55</v>
      </c>
      <c r="E1771" s="1">
        <v>11</v>
      </c>
      <c r="F1771" s="1">
        <v>0</v>
      </c>
      <c r="G1771" s="1">
        <v>10</v>
      </c>
      <c r="H1771" s="1">
        <v>0</v>
      </c>
      <c r="I1771" s="1">
        <v>2</v>
      </c>
      <c r="J1771" s="1">
        <v>20</v>
      </c>
      <c r="K1771" s="1">
        <v>1</v>
      </c>
      <c r="L1771" s="1">
        <v>1</v>
      </c>
      <c r="M1771" s="1">
        <v>1</v>
      </c>
      <c r="N1771" s="1">
        <v>2</v>
      </c>
      <c r="O1771" s="1">
        <v>6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3</v>
      </c>
      <c r="W1771" s="1">
        <v>11</v>
      </c>
      <c r="X1771" s="1">
        <v>0</v>
      </c>
      <c r="Y1771" s="3">
        <v>60</v>
      </c>
      <c r="Z1771" s="1">
        <v>2539</v>
      </c>
      <c r="AA1771" s="1">
        <v>0</v>
      </c>
      <c r="AB1771" s="1">
        <v>1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1</v>
      </c>
      <c r="AJ1771" s="1">
        <v>0</v>
      </c>
      <c r="AK1771" s="1">
        <v>23</v>
      </c>
      <c r="AL1771" s="1">
        <v>3</v>
      </c>
      <c r="AM1771" s="1">
        <v>0</v>
      </c>
    </row>
    <row r="1772" spans="1:39" x14ac:dyDescent="0.25">
      <c r="A1772" s="4" t="s">
        <v>1685</v>
      </c>
      <c r="B1772" s="1">
        <v>0</v>
      </c>
      <c r="C1772" s="1">
        <v>1</v>
      </c>
      <c r="D1772" s="1">
        <v>13</v>
      </c>
      <c r="E1772" s="1">
        <v>163</v>
      </c>
      <c r="F1772" s="1">
        <v>48</v>
      </c>
      <c r="G1772" s="1">
        <v>90</v>
      </c>
      <c r="H1772" s="1">
        <v>0</v>
      </c>
      <c r="I1772" s="1">
        <v>45</v>
      </c>
      <c r="J1772" s="1">
        <v>52</v>
      </c>
      <c r="K1772" s="1">
        <v>1</v>
      </c>
      <c r="L1772" s="1">
        <v>3</v>
      </c>
      <c r="M1772" s="1">
        <v>2</v>
      </c>
      <c r="N1772" s="1">
        <v>8</v>
      </c>
      <c r="O1772" s="1">
        <v>3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3</v>
      </c>
      <c r="W1772" s="1">
        <v>11</v>
      </c>
      <c r="X1772" s="1">
        <v>0</v>
      </c>
      <c r="Y1772" s="3">
        <v>65</v>
      </c>
      <c r="Z1772" s="1">
        <v>2428</v>
      </c>
      <c r="AA1772" s="1">
        <v>0</v>
      </c>
      <c r="AB1772" s="1">
        <v>0</v>
      </c>
      <c r="AC1772" s="1">
        <v>1</v>
      </c>
      <c r="AD1772" s="1">
        <v>0</v>
      </c>
      <c r="AE1772" s="1">
        <v>0</v>
      </c>
      <c r="AF1772" s="1">
        <v>0</v>
      </c>
      <c r="AG1772" s="1">
        <v>0</v>
      </c>
      <c r="AH1772" s="1">
        <v>1</v>
      </c>
      <c r="AI1772" s="1">
        <v>0</v>
      </c>
      <c r="AJ1772" s="1">
        <v>0</v>
      </c>
      <c r="AK1772" s="1">
        <v>346</v>
      </c>
      <c r="AL1772" s="1">
        <v>294</v>
      </c>
      <c r="AM1772" s="1">
        <v>0</v>
      </c>
    </row>
    <row r="1773" spans="1:39" x14ac:dyDescent="0.25">
      <c r="A1773" s="4" t="s">
        <v>1686</v>
      </c>
      <c r="B1773" s="1">
        <v>1</v>
      </c>
      <c r="C1773" s="1">
        <v>0</v>
      </c>
      <c r="D1773" s="1">
        <v>80</v>
      </c>
      <c r="E1773" s="1">
        <v>29</v>
      </c>
      <c r="F1773" s="1">
        <v>3</v>
      </c>
      <c r="G1773" s="1">
        <v>30</v>
      </c>
      <c r="H1773" s="1">
        <v>3</v>
      </c>
      <c r="I1773" s="1">
        <v>2</v>
      </c>
      <c r="J1773" s="1">
        <v>9</v>
      </c>
      <c r="K1773" s="1">
        <v>2</v>
      </c>
      <c r="L1773" s="1">
        <v>3</v>
      </c>
      <c r="M1773" s="1">
        <v>0</v>
      </c>
      <c r="N1773" s="1">
        <v>3</v>
      </c>
      <c r="O1773" s="1">
        <v>6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3</v>
      </c>
      <c r="W1773" s="1">
        <v>11</v>
      </c>
      <c r="X1773" s="1">
        <v>0</v>
      </c>
      <c r="Y1773" s="3">
        <v>43</v>
      </c>
      <c r="Z1773" s="1">
        <v>2233</v>
      </c>
      <c r="AA1773" s="1">
        <v>0</v>
      </c>
      <c r="AB1773" s="1">
        <v>0</v>
      </c>
      <c r="AC1773" s="1">
        <v>1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1</v>
      </c>
      <c r="AJ1773" s="1">
        <v>0</v>
      </c>
      <c r="AK1773" s="1">
        <v>67</v>
      </c>
      <c r="AL1773" s="1">
        <v>58</v>
      </c>
      <c r="AM1773" s="1">
        <v>0</v>
      </c>
    </row>
    <row r="1774" spans="1:39" x14ac:dyDescent="0.25">
      <c r="A1774" s="4" t="s">
        <v>1687</v>
      </c>
      <c r="B1774" s="1">
        <v>0</v>
      </c>
      <c r="C1774" s="1">
        <v>2</v>
      </c>
      <c r="D1774" s="1">
        <v>97</v>
      </c>
      <c r="E1774" s="1">
        <v>734</v>
      </c>
      <c r="F1774" s="1">
        <v>26</v>
      </c>
      <c r="G1774" s="1">
        <v>70</v>
      </c>
      <c r="H1774" s="1">
        <v>11</v>
      </c>
      <c r="I1774" s="1">
        <v>44</v>
      </c>
      <c r="J1774" s="1">
        <v>17</v>
      </c>
      <c r="K1774" s="1">
        <v>2</v>
      </c>
      <c r="L1774" s="1">
        <v>6</v>
      </c>
      <c r="M1774" s="1">
        <v>3</v>
      </c>
      <c r="N1774" s="1">
        <v>4</v>
      </c>
      <c r="O1774" s="1">
        <v>4</v>
      </c>
      <c r="P1774" s="1">
        <v>0</v>
      </c>
      <c r="Q1774" s="1">
        <v>0</v>
      </c>
      <c r="R1774" s="1">
        <v>0</v>
      </c>
      <c r="S1774" s="1">
        <v>1</v>
      </c>
      <c r="T1774" s="1">
        <v>0</v>
      </c>
      <c r="U1774" s="1">
        <v>0</v>
      </c>
      <c r="V1774" s="1">
        <v>3</v>
      </c>
      <c r="W1774" s="1">
        <v>11</v>
      </c>
      <c r="X1774" s="1">
        <v>0</v>
      </c>
      <c r="Y1774" s="3">
        <v>56</v>
      </c>
      <c r="Z1774" s="1">
        <v>2182</v>
      </c>
      <c r="AA1774" s="1">
        <v>0</v>
      </c>
      <c r="AB1774" s="1">
        <v>0</v>
      </c>
      <c r="AC1774" s="1">
        <v>0</v>
      </c>
      <c r="AD1774" s="1">
        <v>1</v>
      </c>
      <c r="AE1774" s="1">
        <v>0</v>
      </c>
      <c r="AF1774" s="1">
        <v>0</v>
      </c>
      <c r="AG1774" s="1">
        <v>0</v>
      </c>
      <c r="AH1774" s="1">
        <v>1</v>
      </c>
      <c r="AI1774" s="1">
        <v>0</v>
      </c>
      <c r="AJ1774" s="1">
        <v>0</v>
      </c>
      <c r="AK1774" s="1">
        <v>885</v>
      </c>
      <c r="AL1774" s="1">
        <v>868</v>
      </c>
      <c r="AM1774" s="1">
        <v>1</v>
      </c>
    </row>
    <row r="1775" spans="1:39" x14ac:dyDescent="0.25">
      <c r="A1775" s="4" t="s">
        <v>1560</v>
      </c>
      <c r="B1775" s="1">
        <v>1</v>
      </c>
      <c r="C1775" s="1">
        <v>0</v>
      </c>
      <c r="D1775" s="1">
        <v>27</v>
      </c>
      <c r="E1775" s="1">
        <v>340</v>
      </c>
      <c r="F1775" s="1">
        <v>21</v>
      </c>
      <c r="G1775" s="1">
        <v>134</v>
      </c>
      <c r="H1775" s="1">
        <v>258</v>
      </c>
      <c r="I1775" s="1">
        <v>14</v>
      </c>
      <c r="J1775" s="1">
        <v>56</v>
      </c>
      <c r="K1775" s="1">
        <v>1</v>
      </c>
      <c r="L1775" s="1">
        <v>7</v>
      </c>
      <c r="M1775" s="1">
        <v>5</v>
      </c>
      <c r="N1775" s="1">
        <v>8</v>
      </c>
      <c r="O1775" s="1">
        <v>4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3</v>
      </c>
      <c r="W1775" s="1">
        <v>11</v>
      </c>
      <c r="X1775" s="1">
        <v>0</v>
      </c>
      <c r="Y1775" s="3">
        <v>39</v>
      </c>
      <c r="Z1775" s="1">
        <v>2217</v>
      </c>
      <c r="AA1775" s="1">
        <v>0</v>
      </c>
      <c r="AB1775" s="1">
        <v>0</v>
      </c>
      <c r="AC1775" s="1">
        <v>0</v>
      </c>
      <c r="AD1775" s="1">
        <v>1</v>
      </c>
      <c r="AE1775" s="1">
        <v>0</v>
      </c>
      <c r="AF1775" s="1">
        <v>1</v>
      </c>
      <c r="AG1775" s="1">
        <v>0</v>
      </c>
      <c r="AH1775" s="1">
        <v>0</v>
      </c>
      <c r="AI1775" s="1">
        <v>0</v>
      </c>
      <c r="AJ1775" s="1">
        <v>0</v>
      </c>
      <c r="AK1775" s="1">
        <v>767</v>
      </c>
      <c r="AL1775" s="1">
        <v>711</v>
      </c>
      <c r="AM1775" s="1">
        <v>0</v>
      </c>
    </row>
    <row r="1776" spans="1:39" x14ac:dyDescent="0.25">
      <c r="A1776" s="4" t="s">
        <v>1688</v>
      </c>
      <c r="B1776" s="1">
        <v>0</v>
      </c>
      <c r="C1776" s="1">
        <v>1</v>
      </c>
      <c r="D1776" s="1">
        <v>99</v>
      </c>
      <c r="E1776" s="1">
        <v>453</v>
      </c>
      <c r="F1776" s="1">
        <v>38</v>
      </c>
      <c r="G1776" s="1">
        <v>279</v>
      </c>
      <c r="H1776" s="1">
        <v>188</v>
      </c>
      <c r="I1776" s="1">
        <v>38</v>
      </c>
      <c r="J1776" s="1">
        <v>183</v>
      </c>
      <c r="K1776" s="1">
        <v>2</v>
      </c>
      <c r="L1776" s="1">
        <v>7</v>
      </c>
      <c r="M1776" s="1">
        <v>7</v>
      </c>
      <c r="N1776" s="1">
        <v>10</v>
      </c>
      <c r="O1776" s="1">
        <v>3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3</v>
      </c>
      <c r="W1776" s="1">
        <v>11</v>
      </c>
      <c r="X1776" s="1">
        <v>0</v>
      </c>
      <c r="Y1776" s="3">
        <v>44</v>
      </c>
      <c r="Z1776" s="1">
        <v>2161</v>
      </c>
      <c r="AA1776" s="1">
        <v>0</v>
      </c>
      <c r="AB1776" s="1">
        <v>0</v>
      </c>
      <c r="AC1776" s="1">
        <v>0</v>
      </c>
      <c r="AD1776" s="1">
        <v>1</v>
      </c>
      <c r="AE1776" s="1">
        <v>0</v>
      </c>
      <c r="AF1776" s="1">
        <v>0</v>
      </c>
      <c r="AG1776" s="1">
        <v>0</v>
      </c>
      <c r="AH1776" s="1">
        <v>1</v>
      </c>
      <c r="AI1776" s="1">
        <v>0</v>
      </c>
      <c r="AJ1776" s="1">
        <v>0</v>
      </c>
      <c r="AK1776" s="1">
        <v>996</v>
      </c>
      <c r="AL1776" s="1">
        <v>813</v>
      </c>
      <c r="AM1776" s="1">
        <v>0</v>
      </c>
    </row>
    <row r="1777" spans="1:39" x14ac:dyDescent="0.25">
      <c r="A1777" s="4" t="s">
        <v>320</v>
      </c>
      <c r="B1777" s="1">
        <v>0</v>
      </c>
      <c r="C1777" s="1">
        <v>1</v>
      </c>
      <c r="D1777" s="1">
        <v>87</v>
      </c>
      <c r="E1777" s="1">
        <v>1073</v>
      </c>
      <c r="F1777" s="1">
        <v>0</v>
      </c>
      <c r="G1777" s="1">
        <v>629</v>
      </c>
      <c r="H1777" s="1">
        <v>145</v>
      </c>
      <c r="I1777" s="1">
        <v>37</v>
      </c>
      <c r="J1777" s="1">
        <v>37</v>
      </c>
      <c r="K1777" s="1">
        <v>1</v>
      </c>
      <c r="L1777" s="1">
        <v>10</v>
      </c>
      <c r="M1777" s="1">
        <v>5</v>
      </c>
      <c r="N1777" s="1">
        <v>13</v>
      </c>
      <c r="O1777" s="1">
        <v>6</v>
      </c>
      <c r="P1777" s="1">
        <v>0</v>
      </c>
      <c r="Q1777" s="1">
        <v>0</v>
      </c>
      <c r="R1777" s="1">
        <v>1</v>
      </c>
      <c r="S1777" s="1">
        <v>0</v>
      </c>
      <c r="T1777" s="1">
        <v>0</v>
      </c>
      <c r="U1777" s="1">
        <v>0</v>
      </c>
      <c r="V1777" s="1">
        <v>3</v>
      </c>
      <c r="W1777" s="1">
        <v>11</v>
      </c>
      <c r="X1777" s="1">
        <v>0</v>
      </c>
      <c r="Y1777" s="3">
        <v>46</v>
      </c>
      <c r="Z1777" s="1">
        <v>2782</v>
      </c>
      <c r="AA1777" s="1">
        <v>0</v>
      </c>
      <c r="AB1777" s="1">
        <v>0</v>
      </c>
      <c r="AC1777" s="1">
        <v>0</v>
      </c>
      <c r="AD1777" s="1">
        <v>1</v>
      </c>
      <c r="AE1777" s="1">
        <v>0</v>
      </c>
      <c r="AF1777" s="1">
        <v>0</v>
      </c>
      <c r="AG1777" s="1">
        <v>0</v>
      </c>
      <c r="AH1777" s="1">
        <v>1</v>
      </c>
      <c r="AI1777" s="1">
        <v>0</v>
      </c>
      <c r="AJ1777" s="1">
        <v>0</v>
      </c>
      <c r="AK1777" s="1">
        <v>1884</v>
      </c>
      <c r="AL1777" s="1">
        <v>1847</v>
      </c>
      <c r="AM1777" s="1">
        <v>1</v>
      </c>
    </row>
    <row r="1778" spans="1:39" x14ac:dyDescent="0.25">
      <c r="A1778" s="4" t="s">
        <v>1689</v>
      </c>
      <c r="B1778" s="1">
        <v>1</v>
      </c>
      <c r="C1778" s="1">
        <v>1</v>
      </c>
      <c r="D1778" s="1">
        <v>85</v>
      </c>
      <c r="E1778" s="1">
        <v>135</v>
      </c>
      <c r="F1778" s="1">
        <v>0</v>
      </c>
      <c r="G1778" s="1">
        <v>10</v>
      </c>
      <c r="H1778" s="1">
        <v>0</v>
      </c>
      <c r="I1778" s="1">
        <v>4</v>
      </c>
      <c r="J1778" s="1">
        <v>36</v>
      </c>
      <c r="K1778" s="1">
        <v>2</v>
      </c>
      <c r="L1778" s="1">
        <v>3</v>
      </c>
      <c r="M1778" s="1">
        <v>1</v>
      </c>
      <c r="N1778" s="1">
        <v>4</v>
      </c>
      <c r="O1778" s="1">
        <v>5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3</v>
      </c>
      <c r="W1778" s="1">
        <v>11</v>
      </c>
      <c r="X1778" s="1">
        <v>0</v>
      </c>
      <c r="Y1778" s="3">
        <v>69</v>
      </c>
      <c r="Z1778" s="1">
        <v>2586</v>
      </c>
      <c r="AA1778" s="1">
        <v>0</v>
      </c>
      <c r="AB1778" s="1">
        <v>0</v>
      </c>
      <c r="AC1778" s="1">
        <v>0</v>
      </c>
      <c r="AD1778" s="1">
        <v>1</v>
      </c>
      <c r="AE1778" s="1">
        <v>0</v>
      </c>
      <c r="AF1778" s="1">
        <v>0</v>
      </c>
      <c r="AG1778" s="1">
        <v>0</v>
      </c>
      <c r="AH1778" s="1">
        <v>0</v>
      </c>
      <c r="AI1778" s="1">
        <v>1</v>
      </c>
      <c r="AJ1778" s="1">
        <v>0</v>
      </c>
      <c r="AK1778" s="1">
        <v>149</v>
      </c>
      <c r="AL1778" s="1">
        <v>113</v>
      </c>
      <c r="AM1778" s="1">
        <v>0</v>
      </c>
    </row>
    <row r="1779" spans="1:39" x14ac:dyDescent="0.25">
      <c r="A1779" s="4" t="s">
        <v>298</v>
      </c>
      <c r="B1779" s="1">
        <v>1</v>
      </c>
      <c r="C1779" s="1">
        <v>1</v>
      </c>
      <c r="D1779" s="1">
        <v>30</v>
      </c>
      <c r="E1779" s="1">
        <v>231</v>
      </c>
      <c r="F1779" s="1">
        <v>7</v>
      </c>
      <c r="G1779" s="1">
        <v>137</v>
      </c>
      <c r="H1779" s="1">
        <v>4</v>
      </c>
      <c r="I1779" s="1">
        <v>15</v>
      </c>
      <c r="J1779" s="1">
        <v>39</v>
      </c>
      <c r="K1779" s="1">
        <v>9</v>
      </c>
      <c r="L1779" s="1">
        <v>5</v>
      </c>
      <c r="M1779" s="1">
        <v>1</v>
      </c>
      <c r="N1779" s="1">
        <v>8</v>
      </c>
      <c r="O1779" s="1">
        <v>7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3</v>
      </c>
      <c r="W1779" s="1">
        <v>11</v>
      </c>
      <c r="X1779" s="1">
        <v>1</v>
      </c>
      <c r="Y1779" s="3">
        <v>54</v>
      </c>
      <c r="Z1779" s="1">
        <v>2625</v>
      </c>
      <c r="AA1779" s="1">
        <v>0</v>
      </c>
      <c r="AB1779" s="1">
        <v>0</v>
      </c>
      <c r="AC1779" s="1">
        <v>1</v>
      </c>
      <c r="AD1779" s="1">
        <v>0</v>
      </c>
      <c r="AE1779" s="1">
        <v>0</v>
      </c>
      <c r="AF1779" s="1">
        <v>0</v>
      </c>
      <c r="AG1779" s="1">
        <v>0</v>
      </c>
      <c r="AH1779" s="1">
        <v>1</v>
      </c>
      <c r="AI1779" s="1">
        <v>0</v>
      </c>
      <c r="AJ1779" s="1">
        <v>0</v>
      </c>
      <c r="AK1779" s="1">
        <v>394</v>
      </c>
      <c r="AL1779" s="1">
        <v>355</v>
      </c>
      <c r="AM1779" s="1">
        <v>0</v>
      </c>
    </row>
    <row r="1780" spans="1:39" x14ac:dyDescent="0.25">
      <c r="A1780" s="4" t="s">
        <v>1690</v>
      </c>
      <c r="B1780" s="1">
        <v>1</v>
      </c>
      <c r="C1780" s="1">
        <v>1</v>
      </c>
      <c r="D1780" s="1">
        <v>82</v>
      </c>
      <c r="E1780" s="1">
        <v>18</v>
      </c>
      <c r="F1780" s="1">
        <v>0</v>
      </c>
      <c r="G1780" s="1">
        <v>5</v>
      </c>
      <c r="H1780" s="1">
        <v>0</v>
      </c>
      <c r="I1780" s="1">
        <v>0</v>
      </c>
      <c r="J1780" s="1">
        <v>11</v>
      </c>
      <c r="K1780" s="1">
        <v>2</v>
      </c>
      <c r="L1780" s="1">
        <v>1</v>
      </c>
      <c r="M1780" s="1">
        <v>1</v>
      </c>
      <c r="N1780" s="1">
        <v>2</v>
      </c>
      <c r="O1780" s="1">
        <v>7</v>
      </c>
      <c r="P1780" s="1">
        <v>1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3</v>
      </c>
      <c r="W1780" s="1">
        <v>11</v>
      </c>
      <c r="X1780" s="1">
        <v>0</v>
      </c>
      <c r="Y1780" s="3">
        <v>69</v>
      </c>
      <c r="Z1780" s="1">
        <v>2329</v>
      </c>
      <c r="AA1780" s="1">
        <v>0</v>
      </c>
      <c r="AB1780" s="1">
        <v>1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1</v>
      </c>
      <c r="AI1780" s="1">
        <v>0</v>
      </c>
      <c r="AJ1780" s="1">
        <v>0</v>
      </c>
      <c r="AK1780" s="1">
        <v>23</v>
      </c>
      <c r="AL1780" s="1">
        <v>12</v>
      </c>
      <c r="AM1780" s="1">
        <v>1</v>
      </c>
    </row>
    <row r="1781" spans="1:39" x14ac:dyDescent="0.25">
      <c r="A1781" s="4" t="s">
        <v>1455</v>
      </c>
      <c r="B1781" s="1">
        <v>0</v>
      </c>
      <c r="C1781" s="1">
        <v>1</v>
      </c>
      <c r="D1781" s="1">
        <v>21</v>
      </c>
      <c r="E1781" s="1">
        <v>620</v>
      </c>
      <c r="F1781" s="1">
        <v>16</v>
      </c>
      <c r="G1781" s="1">
        <v>165</v>
      </c>
      <c r="H1781" s="1">
        <v>0</v>
      </c>
      <c r="I1781" s="1">
        <v>24</v>
      </c>
      <c r="J1781" s="1">
        <v>82</v>
      </c>
      <c r="K1781" s="1">
        <v>5</v>
      </c>
      <c r="L1781" s="1">
        <v>5</v>
      </c>
      <c r="M1781" s="1">
        <v>5</v>
      </c>
      <c r="N1781" s="1">
        <v>12</v>
      </c>
      <c r="O1781" s="1">
        <v>5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3</v>
      </c>
      <c r="W1781" s="1">
        <v>11</v>
      </c>
      <c r="X1781" s="1">
        <v>0</v>
      </c>
      <c r="Y1781" s="3">
        <v>62</v>
      </c>
      <c r="Z1781" s="1">
        <v>2545</v>
      </c>
      <c r="AA1781" s="1">
        <v>0</v>
      </c>
      <c r="AB1781" s="1">
        <v>0</v>
      </c>
      <c r="AC1781" s="1">
        <v>0</v>
      </c>
      <c r="AD1781" s="1">
        <v>1</v>
      </c>
      <c r="AE1781" s="1">
        <v>0</v>
      </c>
      <c r="AF1781" s="1">
        <v>0</v>
      </c>
      <c r="AG1781" s="1">
        <v>0</v>
      </c>
      <c r="AH1781" s="1">
        <v>1</v>
      </c>
      <c r="AI1781" s="1">
        <v>0</v>
      </c>
      <c r="AJ1781" s="1">
        <v>0</v>
      </c>
      <c r="AK1781" s="1">
        <v>825</v>
      </c>
      <c r="AL1781" s="1">
        <v>743</v>
      </c>
      <c r="AM1781" s="1">
        <v>0</v>
      </c>
    </row>
    <row r="1782" spans="1:39" x14ac:dyDescent="0.25">
      <c r="A1782" s="4" t="s">
        <v>1691</v>
      </c>
      <c r="B1782" s="1">
        <v>0</v>
      </c>
      <c r="C1782" s="1">
        <v>2</v>
      </c>
      <c r="D1782" s="1">
        <v>92</v>
      </c>
      <c r="E1782" s="1">
        <v>81</v>
      </c>
      <c r="F1782" s="1">
        <v>4</v>
      </c>
      <c r="G1782" s="1">
        <v>33</v>
      </c>
      <c r="H1782" s="1">
        <v>5</v>
      </c>
      <c r="I1782" s="1">
        <v>2</v>
      </c>
      <c r="J1782" s="1">
        <v>291</v>
      </c>
      <c r="K1782" s="1">
        <v>0</v>
      </c>
      <c r="L1782" s="1">
        <v>23</v>
      </c>
      <c r="M1782" s="1">
        <v>1</v>
      </c>
      <c r="N1782" s="1">
        <v>1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3</v>
      </c>
      <c r="W1782" s="1">
        <v>11</v>
      </c>
      <c r="X1782" s="1">
        <v>0</v>
      </c>
      <c r="Y1782" s="3">
        <v>54</v>
      </c>
      <c r="Z1782" s="1">
        <v>2363</v>
      </c>
      <c r="AA1782" s="1">
        <v>0</v>
      </c>
      <c r="AB1782" s="1">
        <v>0</v>
      </c>
      <c r="AC1782" s="1">
        <v>1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1</v>
      </c>
      <c r="AK1782" s="1">
        <v>125</v>
      </c>
      <c r="AL1782" s="1">
        <v>-166</v>
      </c>
      <c r="AM1782" s="1">
        <v>0</v>
      </c>
    </row>
    <row r="1783" spans="1:39" x14ac:dyDescent="0.25">
      <c r="A1783" s="4" t="s">
        <v>324</v>
      </c>
      <c r="B1783" s="1">
        <v>1</v>
      </c>
      <c r="C1783" s="1">
        <v>1</v>
      </c>
      <c r="D1783" s="1">
        <v>95</v>
      </c>
      <c r="E1783" s="1">
        <v>12</v>
      </c>
      <c r="F1783" s="1">
        <v>4</v>
      </c>
      <c r="G1783" s="1">
        <v>2</v>
      </c>
      <c r="H1783" s="1">
        <v>10</v>
      </c>
      <c r="I1783" s="1">
        <v>6</v>
      </c>
      <c r="J1783" s="1">
        <v>10</v>
      </c>
      <c r="K1783" s="1">
        <v>4</v>
      </c>
      <c r="L1783" s="1">
        <v>2</v>
      </c>
      <c r="M1783" s="1">
        <v>0</v>
      </c>
      <c r="N1783" s="1">
        <v>4</v>
      </c>
      <c r="O1783" s="1">
        <v>5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3</v>
      </c>
      <c r="W1783" s="1">
        <v>11</v>
      </c>
      <c r="X1783" s="1">
        <v>0</v>
      </c>
      <c r="Y1783" s="3">
        <v>56</v>
      </c>
      <c r="Z1783" s="1">
        <v>2549</v>
      </c>
      <c r="AA1783" s="1">
        <v>0</v>
      </c>
      <c r="AB1783" s="1">
        <v>0</v>
      </c>
      <c r="AC1783" s="1">
        <v>1</v>
      </c>
      <c r="AD1783" s="1">
        <v>0</v>
      </c>
      <c r="AE1783" s="1">
        <v>0</v>
      </c>
      <c r="AF1783" s="1">
        <v>0</v>
      </c>
      <c r="AG1783" s="1">
        <v>0</v>
      </c>
      <c r="AH1783" s="1">
        <v>1</v>
      </c>
      <c r="AI1783" s="1">
        <v>0</v>
      </c>
      <c r="AJ1783" s="1">
        <v>0</v>
      </c>
      <c r="AK1783" s="1">
        <v>34</v>
      </c>
      <c r="AL1783" s="1">
        <v>24</v>
      </c>
      <c r="AM1783" s="1">
        <v>0</v>
      </c>
    </row>
    <row r="1784" spans="1:39" x14ac:dyDescent="0.25">
      <c r="A1784" s="4" t="s">
        <v>1692</v>
      </c>
      <c r="B1784" s="1">
        <v>0</v>
      </c>
      <c r="C1784" s="1">
        <v>0</v>
      </c>
      <c r="D1784" s="1">
        <v>2</v>
      </c>
      <c r="E1784" s="1">
        <v>292</v>
      </c>
      <c r="F1784" s="1">
        <v>51</v>
      </c>
      <c r="G1784" s="1">
        <v>981</v>
      </c>
      <c r="H1784" s="1">
        <v>224</v>
      </c>
      <c r="I1784" s="1">
        <v>23</v>
      </c>
      <c r="J1784" s="1">
        <v>17</v>
      </c>
      <c r="K1784" s="1">
        <v>1</v>
      </c>
      <c r="L1784" s="1">
        <v>4</v>
      </c>
      <c r="M1784" s="1">
        <v>6</v>
      </c>
      <c r="N1784" s="1">
        <v>6</v>
      </c>
      <c r="O1784" s="1">
        <v>1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3</v>
      </c>
      <c r="W1784" s="1">
        <v>11</v>
      </c>
      <c r="X1784" s="1">
        <v>1</v>
      </c>
      <c r="Y1784" s="3">
        <v>64</v>
      </c>
      <c r="Z1784" s="1">
        <v>2221</v>
      </c>
      <c r="AA1784" s="1">
        <v>0</v>
      </c>
      <c r="AB1784" s="1">
        <v>1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1</v>
      </c>
      <c r="AI1784" s="1">
        <v>0</v>
      </c>
      <c r="AJ1784" s="1">
        <v>0</v>
      </c>
      <c r="AK1784" s="1">
        <v>1571</v>
      </c>
      <c r="AL1784" s="1">
        <v>1554</v>
      </c>
      <c r="AM1784" s="1">
        <v>0</v>
      </c>
    </row>
    <row r="1785" spans="1:39" x14ac:dyDescent="0.25">
      <c r="A1785" s="4" t="s">
        <v>1693</v>
      </c>
      <c r="B1785" s="1">
        <v>0</v>
      </c>
      <c r="C1785" s="1">
        <v>0</v>
      </c>
      <c r="D1785" s="1">
        <v>74</v>
      </c>
      <c r="E1785" s="1">
        <v>965</v>
      </c>
      <c r="F1785" s="1">
        <v>34</v>
      </c>
      <c r="G1785" s="1">
        <v>586</v>
      </c>
      <c r="H1785" s="1">
        <v>89</v>
      </c>
      <c r="I1785" s="1">
        <v>86</v>
      </c>
      <c r="J1785" s="1">
        <v>37</v>
      </c>
      <c r="K1785" s="1">
        <v>1</v>
      </c>
      <c r="L1785" s="1">
        <v>3</v>
      </c>
      <c r="M1785" s="1">
        <v>5</v>
      </c>
      <c r="N1785" s="1">
        <v>8</v>
      </c>
      <c r="O1785" s="1">
        <v>3</v>
      </c>
      <c r="P1785" s="1">
        <v>1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3</v>
      </c>
      <c r="W1785" s="1">
        <v>11</v>
      </c>
      <c r="X1785" s="1">
        <v>0</v>
      </c>
      <c r="Y1785" s="3">
        <v>46</v>
      </c>
      <c r="Z1785" s="1">
        <v>2760</v>
      </c>
      <c r="AA1785" s="1">
        <v>0</v>
      </c>
      <c r="AB1785" s="1">
        <v>0</v>
      </c>
      <c r="AC1785" s="1">
        <v>1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1</v>
      </c>
      <c r="AK1785" s="1">
        <v>1760</v>
      </c>
      <c r="AL1785" s="1">
        <v>1723</v>
      </c>
      <c r="AM1785" s="1">
        <v>1</v>
      </c>
    </row>
    <row r="1786" spans="1:39" x14ac:dyDescent="0.25">
      <c r="A1786" s="4" t="s">
        <v>885</v>
      </c>
      <c r="B1786" s="1">
        <v>1</v>
      </c>
      <c r="C1786" s="1">
        <v>1</v>
      </c>
      <c r="D1786" s="1">
        <v>49</v>
      </c>
      <c r="E1786" s="1">
        <v>27</v>
      </c>
      <c r="F1786" s="1">
        <v>2</v>
      </c>
      <c r="G1786" s="1">
        <v>10</v>
      </c>
      <c r="H1786" s="1">
        <v>0</v>
      </c>
      <c r="I1786" s="1">
        <v>0</v>
      </c>
      <c r="J1786" s="1">
        <v>1</v>
      </c>
      <c r="K1786" s="1">
        <v>2</v>
      </c>
      <c r="L1786" s="1">
        <v>1</v>
      </c>
      <c r="M1786" s="1">
        <v>0</v>
      </c>
      <c r="N1786" s="1">
        <v>3</v>
      </c>
      <c r="O1786" s="1">
        <v>8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3</v>
      </c>
      <c r="W1786" s="1">
        <v>11</v>
      </c>
      <c r="X1786" s="1">
        <v>0</v>
      </c>
      <c r="Y1786" s="3">
        <v>54</v>
      </c>
      <c r="Z1786" s="1">
        <v>2792</v>
      </c>
      <c r="AA1786" s="1">
        <v>0</v>
      </c>
      <c r="AB1786" s="1">
        <v>0</v>
      </c>
      <c r="AC1786" s="1">
        <v>0</v>
      </c>
      <c r="AD1786" s="1">
        <v>1</v>
      </c>
      <c r="AE1786" s="1">
        <v>0</v>
      </c>
      <c r="AF1786" s="1">
        <v>0</v>
      </c>
      <c r="AG1786" s="1">
        <v>0</v>
      </c>
      <c r="AH1786" s="1">
        <v>1</v>
      </c>
      <c r="AI1786" s="1">
        <v>0</v>
      </c>
      <c r="AJ1786" s="1">
        <v>0</v>
      </c>
      <c r="AK1786" s="1">
        <v>39</v>
      </c>
      <c r="AL1786" s="1">
        <v>38</v>
      </c>
      <c r="AM1786" s="1">
        <v>0</v>
      </c>
    </row>
    <row r="1787" spans="1:39" x14ac:dyDescent="0.25">
      <c r="A1787" s="4" t="s">
        <v>1694</v>
      </c>
      <c r="B1787" s="1">
        <v>0</v>
      </c>
      <c r="C1787" s="1">
        <v>1</v>
      </c>
      <c r="D1787" s="1">
        <v>71</v>
      </c>
      <c r="E1787" s="1">
        <v>777</v>
      </c>
      <c r="F1787" s="1">
        <v>30</v>
      </c>
      <c r="G1787" s="1">
        <v>163</v>
      </c>
      <c r="H1787" s="1">
        <v>0</v>
      </c>
      <c r="I1787" s="1">
        <v>51</v>
      </c>
      <c r="J1787" s="1">
        <v>122</v>
      </c>
      <c r="K1787" s="1">
        <v>6</v>
      </c>
      <c r="L1787" s="1">
        <v>4</v>
      </c>
      <c r="M1787" s="1">
        <v>4</v>
      </c>
      <c r="N1787" s="1">
        <v>7</v>
      </c>
      <c r="O1787" s="1">
        <v>9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3</v>
      </c>
      <c r="W1787" s="1">
        <v>11</v>
      </c>
      <c r="X1787" s="1">
        <v>0</v>
      </c>
      <c r="Y1787" s="3">
        <v>57</v>
      </c>
      <c r="Z1787" s="1">
        <v>2749</v>
      </c>
      <c r="AA1787" s="1">
        <v>0</v>
      </c>
      <c r="AB1787" s="1">
        <v>0</v>
      </c>
      <c r="AC1787" s="1">
        <v>1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1</v>
      </c>
      <c r="AK1787" s="1">
        <v>1021</v>
      </c>
      <c r="AL1787" s="1">
        <v>899</v>
      </c>
      <c r="AM1787" s="1">
        <v>0</v>
      </c>
    </row>
    <row r="1788" spans="1:39" x14ac:dyDescent="0.25">
      <c r="A1788" s="4" t="s">
        <v>1695</v>
      </c>
      <c r="B1788" s="1">
        <v>0</v>
      </c>
      <c r="C1788" s="1">
        <v>0</v>
      </c>
      <c r="D1788" s="1">
        <v>72</v>
      </c>
      <c r="E1788" s="1">
        <v>572</v>
      </c>
      <c r="F1788" s="1">
        <v>8</v>
      </c>
      <c r="G1788" s="1">
        <v>232</v>
      </c>
      <c r="H1788" s="1">
        <v>23</v>
      </c>
      <c r="I1788" s="1">
        <v>62</v>
      </c>
      <c r="J1788" s="1">
        <v>17</v>
      </c>
      <c r="K1788" s="1">
        <v>1</v>
      </c>
      <c r="L1788" s="1">
        <v>4</v>
      </c>
      <c r="M1788" s="1">
        <v>3</v>
      </c>
      <c r="N1788" s="1">
        <v>6</v>
      </c>
      <c r="O1788" s="1">
        <v>1</v>
      </c>
      <c r="P1788" s="1">
        <v>0</v>
      </c>
      <c r="Q1788" s="1">
        <v>0</v>
      </c>
      <c r="R1788" s="1">
        <v>0</v>
      </c>
      <c r="S1788" s="1">
        <v>1</v>
      </c>
      <c r="T1788" s="1">
        <v>0</v>
      </c>
      <c r="U1788" s="1">
        <v>0</v>
      </c>
      <c r="V1788" s="1">
        <v>3</v>
      </c>
      <c r="W1788" s="1">
        <v>11</v>
      </c>
      <c r="X1788" s="1">
        <v>0</v>
      </c>
      <c r="Y1788" s="3">
        <v>51</v>
      </c>
      <c r="Z1788" s="1">
        <v>2160</v>
      </c>
      <c r="AA1788" s="1">
        <v>0</v>
      </c>
      <c r="AB1788" s="1">
        <v>1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1</v>
      </c>
      <c r="AJ1788" s="1">
        <v>0</v>
      </c>
      <c r="AK1788" s="1">
        <v>897</v>
      </c>
      <c r="AL1788" s="1">
        <v>880</v>
      </c>
      <c r="AM1788" s="1">
        <v>1</v>
      </c>
    </row>
    <row r="1789" spans="1:39" x14ac:dyDescent="0.25">
      <c r="A1789" s="4" t="s">
        <v>1696</v>
      </c>
      <c r="B1789" s="1">
        <v>0</v>
      </c>
      <c r="C1789" s="1">
        <v>0</v>
      </c>
      <c r="D1789" s="1">
        <v>68</v>
      </c>
      <c r="E1789" s="1">
        <v>438</v>
      </c>
      <c r="F1789" s="1">
        <v>169</v>
      </c>
      <c r="G1789" s="1">
        <v>565</v>
      </c>
      <c r="H1789" s="1">
        <v>91</v>
      </c>
      <c r="I1789" s="1">
        <v>169</v>
      </c>
      <c r="J1789" s="1">
        <v>70</v>
      </c>
      <c r="K1789" s="1">
        <v>1</v>
      </c>
      <c r="L1789" s="1">
        <v>2</v>
      </c>
      <c r="M1789" s="1">
        <v>3</v>
      </c>
      <c r="N1789" s="1">
        <v>6</v>
      </c>
      <c r="O1789" s="1">
        <v>7</v>
      </c>
      <c r="P1789" s="1">
        <v>0</v>
      </c>
      <c r="Q1789" s="1">
        <v>0</v>
      </c>
      <c r="R1789" s="1">
        <v>0</v>
      </c>
      <c r="S1789" s="1">
        <v>1</v>
      </c>
      <c r="T1789" s="1">
        <v>0</v>
      </c>
      <c r="U1789" s="1">
        <v>0</v>
      </c>
      <c r="V1789" s="1">
        <v>3</v>
      </c>
      <c r="W1789" s="1">
        <v>11</v>
      </c>
      <c r="X1789" s="1">
        <v>0</v>
      </c>
      <c r="Y1789" s="3">
        <v>28</v>
      </c>
      <c r="Z1789" s="1">
        <v>2684</v>
      </c>
      <c r="AA1789" s="1">
        <v>0</v>
      </c>
      <c r="AB1789" s="1">
        <v>0</v>
      </c>
      <c r="AC1789" s="1">
        <v>0</v>
      </c>
      <c r="AD1789" s="1">
        <v>1</v>
      </c>
      <c r="AE1789" s="1">
        <v>0</v>
      </c>
      <c r="AF1789" s="1">
        <v>0</v>
      </c>
      <c r="AG1789" s="1">
        <v>0</v>
      </c>
      <c r="AH1789" s="1">
        <v>1</v>
      </c>
      <c r="AI1789" s="1">
        <v>0</v>
      </c>
      <c r="AJ1789" s="1">
        <v>0</v>
      </c>
      <c r="AK1789" s="1">
        <v>1432</v>
      </c>
      <c r="AL1789" s="1">
        <v>1362</v>
      </c>
      <c r="AM1789" s="1">
        <v>1</v>
      </c>
    </row>
    <row r="1790" spans="1:39" x14ac:dyDescent="0.25">
      <c r="A1790" s="4" t="s">
        <v>1697</v>
      </c>
      <c r="B1790" s="1">
        <v>0</v>
      </c>
      <c r="C1790" s="1">
        <v>1</v>
      </c>
      <c r="D1790" s="1">
        <v>4</v>
      </c>
      <c r="E1790" s="1">
        <v>531</v>
      </c>
      <c r="F1790" s="1">
        <v>69</v>
      </c>
      <c r="G1790" s="1">
        <v>300</v>
      </c>
      <c r="H1790" s="1">
        <v>150</v>
      </c>
      <c r="I1790" s="1">
        <v>138</v>
      </c>
      <c r="J1790" s="1">
        <v>150</v>
      </c>
      <c r="K1790" s="1">
        <v>3</v>
      </c>
      <c r="L1790" s="1">
        <v>5</v>
      </c>
      <c r="M1790" s="1">
        <v>4</v>
      </c>
      <c r="N1790" s="1">
        <v>8</v>
      </c>
      <c r="O1790" s="1">
        <v>2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3</v>
      </c>
      <c r="W1790" s="1">
        <v>11</v>
      </c>
      <c r="X1790" s="1">
        <v>0</v>
      </c>
      <c r="Y1790" s="3">
        <v>66</v>
      </c>
      <c r="Z1790" s="1">
        <v>2659</v>
      </c>
      <c r="AA1790" s="1">
        <v>1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1</v>
      </c>
      <c r="AI1790" s="1">
        <v>0</v>
      </c>
      <c r="AJ1790" s="1">
        <v>0</v>
      </c>
      <c r="AK1790" s="1">
        <v>1188</v>
      </c>
      <c r="AL1790" s="1">
        <v>1038</v>
      </c>
      <c r="AM1790" s="1">
        <v>0</v>
      </c>
    </row>
    <row r="1791" spans="1:39" x14ac:dyDescent="0.25">
      <c r="A1791" s="4" t="s">
        <v>1698</v>
      </c>
      <c r="B1791" s="1">
        <v>1</v>
      </c>
      <c r="C1791" s="1">
        <v>0</v>
      </c>
      <c r="D1791" s="1">
        <v>80</v>
      </c>
      <c r="E1791" s="1">
        <v>17</v>
      </c>
      <c r="F1791" s="1">
        <v>0</v>
      </c>
      <c r="G1791" s="1">
        <v>9</v>
      </c>
      <c r="H1791" s="1">
        <v>0</v>
      </c>
      <c r="I1791" s="1">
        <v>0</v>
      </c>
      <c r="J1791" s="1">
        <v>1</v>
      </c>
      <c r="K1791" s="1">
        <v>1</v>
      </c>
      <c r="L1791" s="1">
        <v>1</v>
      </c>
      <c r="M1791" s="1">
        <v>0</v>
      </c>
      <c r="N1791" s="1">
        <v>3</v>
      </c>
      <c r="O1791" s="1">
        <v>9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3</v>
      </c>
      <c r="W1791" s="1">
        <v>11</v>
      </c>
      <c r="X1791" s="1">
        <v>0</v>
      </c>
      <c r="Y1791" s="3">
        <v>37</v>
      </c>
      <c r="Z1791" s="1">
        <v>2502</v>
      </c>
      <c r="AA1791" s="1">
        <v>0</v>
      </c>
      <c r="AB1791" s="1">
        <v>0</v>
      </c>
      <c r="AC1791" s="1">
        <v>0</v>
      </c>
      <c r="AD1791" s="1">
        <v>1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1</v>
      </c>
      <c r="AK1791" s="1">
        <v>26</v>
      </c>
      <c r="AL1791" s="1">
        <v>25</v>
      </c>
      <c r="AM1791" s="1">
        <v>0</v>
      </c>
    </row>
    <row r="1792" spans="1:39" x14ac:dyDescent="0.25">
      <c r="A1792" s="4" t="s">
        <v>1699</v>
      </c>
      <c r="B1792" s="1">
        <v>0</v>
      </c>
      <c r="C1792" s="1">
        <v>1</v>
      </c>
      <c r="D1792" s="1">
        <v>15</v>
      </c>
      <c r="E1792" s="1">
        <v>402</v>
      </c>
      <c r="F1792" s="1">
        <v>35</v>
      </c>
      <c r="G1792" s="1">
        <v>106</v>
      </c>
      <c r="H1792" s="1">
        <v>101</v>
      </c>
      <c r="I1792" s="1">
        <v>77</v>
      </c>
      <c r="J1792" s="1">
        <v>42</v>
      </c>
      <c r="K1792" s="1">
        <v>2</v>
      </c>
      <c r="L1792" s="1">
        <v>9</v>
      </c>
      <c r="M1792" s="1">
        <v>2</v>
      </c>
      <c r="N1792" s="1">
        <v>9</v>
      </c>
      <c r="O1792" s="1">
        <v>5</v>
      </c>
      <c r="P1792" s="1">
        <v>0</v>
      </c>
      <c r="Q1792" s="1">
        <v>1</v>
      </c>
      <c r="R1792" s="1">
        <v>0</v>
      </c>
      <c r="S1792" s="1">
        <v>0</v>
      </c>
      <c r="T1792" s="1">
        <v>0</v>
      </c>
      <c r="U1792" s="1">
        <v>0</v>
      </c>
      <c r="V1792" s="1">
        <v>3</v>
      </c>
      <c r="W1792" s="1">
        <v>11</v>
      </c>
      <c r="X1792" s="1">
        <v>0</v>
      </c>
      <c r="Y1792" s="3">
        <v>38</v>
      </c>
      <c r="Z1792" s="1">
        <v>2433</v>
      </c>
      <c r="AA1792" s="1">
        <v>0</v>
      </c>
      <c r="AB1792" s="1">
        <v>0</v>
      </c>
      <c r="AC1792" s="1">
        <v>0</v>
      </c>
      <c r="AD1792" s="1">
        <v>1</v>
      </c>
      <c r="AE1792" s="1">
        <v>0</v>
      </c>
      <c r="AF1792" s="1">
        <v>1</v>
      </c>
      <c r="AG1792" s="1">
        <v>0</v>
      </c>
      <c r="AH1792" s="1">
        <v>0</v>
      </c>
      <c r="AI1792" s="1">
        <v>0</v>
      </c>
      <c r="AJ1792" s="1">
        <v>0</v>
      </c>
      <c r="AK1792" s="1">
        <v>721</v>
      </c>
      <c r="AL1792" s="1">
        <v>679</v>
      </c>
      <c r="AM1792" s="1">
        <v>1</v>
      </c>
    </row>
    <row r="1793" spans="1:39" x14ac:dyDescent="0.25">
      <c r="A1793" s="4" t="s">
        <v>1700</v>
      </c>
      <c r="B1793" s="1">
        <v>0</v>
      </c>
      <c r="C1793" s="1">
        <v>0</v>
      </c>
      <c r="D1793" s="1">
        <v>70</v>
      </c>
      <c r="E1793" s="1">
        <v>503</v>
      </c>
      <c r="F1793" s="1">
        <v>27</v>
      </c>
      <c r="G1793" s="1">
        <v>419</v>
      </c>
      <c r="H1793" s="1">
        <v>90</v>
      </c>
      <c r="I1793" s="1">
        <v>139</v>
      </c>
      <c r="J1793" s="1">
        <v>153</v>
      </c>
      <c r="K1793" s="1">
        <v>1</v>
      </c>
      <c r="L1793" s="1">
        <v>5</v>
      </c>
      <c r="M1793" s="1">
        <v>7</v>
      </c>
      <c r="N1793" s="1">
        <v>9</v>
      </c>
      <c r="O1793" s="1">
        <v>7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3</v>
      </c>
      <c r="W1793" s="1">
        <v>11</v>
      </c>
      <c r="X1793" s="1">
        <v>1</v>
      </c>
      <c r="Y1793" s="3">
        <v>69</v>
      </c>
      <c r="Z1793" s="1">
        <v>2504</v>
      </c>
      <c r="AA1793" s="1">
        <v>0</v>
      </c>
      <c r="AB1793" s="1">
        <v>0</v>
      </c>
      <c r="AC1793" s="1">
        <v>1</v>
      </c>
      <c r="AD1793" s="1">
        <v>0</v>
      </c>
      <c r="AE1793" s="1">
        <v>0</v>
      </c>
      <c r="AF1793" s="1">
        <v>0</v>
      </c>
      <c r="AG1793" s="1">
        <v>0</v>
      </c>
      <c r="AH1793" s="1">
        <v>1</v>
      </c>
      <c r="AI1793" s="1">
        <v>0</v>
      </c>
      <c r="AJ1793" s="1">
        <v>0</v>
      </c>
      <c r="AK1793" s="1">
        <v>1178</v>
      </c>
      <c r="AL1793" s="1">
        <v>1025</v>
      </c>
      <c r="AM1793" s="1">
        <v>0</v>
      </c>
    </row>
    <row r="1794" spans="1:39" x14ac:dyDescent="0.25">
      <c r="A1794" s="4" t="s">
        <v>1701</v>
      </c>
      <c r="B1794" s="1">
        <v>0</v>
      </c>
      <c r="C1794" s="1">
        <v>2</v>
      </c>
      <c r="D1794" s="1">
        <v>91</v>
      </c>
      <c r="E1794" s="1">
        <v>369</v>
      </c>
      <c r="F1794" s="1">
        <v>9</v>
      </c>
      <c r="G1794" s="1">
        <v>87</v>
      </c>
      <c r="H1794" s="1">
        <v>12</v>
      </c>
      <c r="I1794" s="1">
        <v>14</v>
      </c>
      <c r="J1794" s="1">
        <v>34</v>
      </c>
      <c r="K1794" s="1">
        <v>3</v>
      </c>
      <c r="L1794" s="1">
        <v>6</v>
      </c>
      <c r="M1794" s="1">
        <v>2</v>
      </c>
      <c r="N1794" s="1">
        <v>8</v>
      </c>
      <c r="O1794" s="1">
        <v>5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3</v>
      </c>
      <c r="W1794" s="1">
        <v>11</v>
      </c>
      <c r="X1794" s="1">
        <v>0</v>
      </c>
      <c r="Y1794" s="3">
        <v>64</v>
      </c>
      <c r="Z1794" s="1">
        <v>2461</v>
      </c>
      <c r="AA1794" s="1">
        <v>0</v>
      </c>
      <c r="AB1794" s="1">
        <v>1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1</v>
      </c>
      <c r="AI1794" s="1">
        <v>0</v>
      </c>
      <c r="AJ1794" s="1">
        <v>0</v>
      </c>
      <c r="AK1794" s="1">
        <v>491</v>
      </c>
      <c r="AL1794" s="1">
        <v>457</v>
      </c>
      <c r="AM1794" s="1">
        <v>0</v>
      </c>
    </row>
    <row r="1795" spans="1:39" x14ac:dyDescent="0.25">
      <c r="A1795" s="4" t="s">
        <v>1702</v>
      </c>
      <c r="B1795" s="1">
        <v>1</v>
      </c>
      <c r="C1795" s="1">
        <v>1</v>
      </c>
      <c r="D1795" s="1">
        <v>10</v>
      </c>
      <c r="E1795" s="1">
        <v>5</v>
      </c>
      <c r="F1795" s="1">
        <v>0</v>
      </c>
      <c r="G1795" s="1">
        <v>3</v>
      </c>
      <c r="H1795" s="1">
        <v>0</v>
      </c>
      <c r="I1795" s="1">
        <v>0</v>
      </c>
      <c r="J1795" s="1">
        <v>1</v>
      </c>
      <c r="K1795" s="1">
        <v>1</v>
      </c>
      <c r="L1795" s="1">
        <v>1</v>
      </c>
      <c r="M1795" s="1">
        <v>0</v>
      </c>
      <c r="N1795" s="1">
        <v>2</v>
      </c>
      <c r="O1795" s="1">
        <v>7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3</v>
      </c>
      <c r="W1795" s="1">
        <v>11</v>
      </c>
      <c r="X1795" s="1">
        <v>0</v>
      </c>
      <c r="Y1795" s="3">
        <v>59</v>
      </c>
      <c r="Z1795" s="1">
        <v>2173</v>
      </c>
      <c r="AA1795" s="1">
        <v>0</v>
      </c>
      <c r="AB1795" s="1">
        <v>0</v>
      </c>
      <c r="AC1795" s="1">
        <v>0</v>
      </c>
      <c r="AD1795" s="1">
        <v>1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1</v>
      </c>
      <c r="AK1795" s="1">
        <v>8</v>
      </c>
      <c r="AL1795" s="1">
        <v>7</v>
      </c>
      <c r="AM1795" s="1">
        <v>0</v>
      </c>
    </row>
    <row r="1796" spans="1:39" x14ac:dyDescent="0.25">
      <c r="A1796" s="4" t="s">
        <v>1703</v>
      </c>
      <c r="B1796" s="1">
        <v>0</v>
      </c>
      <c r="C1796" s="1">
        <v>1</v>
      </c>
      <c r="D1796" s="1">
        <v>99</v>
      </c>
      <c r="E1796" s="1">
        <v>362</v>
      </c>
      <c r="F1796" s="1">
        <v>17</v>
      </c>
      <c r="G1796" s="1">
        <v>398</v>
      </c>
      <c r="H1796" s="1">
        <v>80</v>
      </c>
      <c r="I1796" s="1">
        <v>35</v>
      </c>
      <c r="J1796" s="1">
        <v>61</v>
      </c>
      <c r="K1796" s="1">
        <v>3</v>
      </c>
      <c r="L1796" s="1">
        <v>5</v>
      </c>
      <c r="M1796" s="1">
        <v>3</v>
      </c>
      <c r="N1796" s="1">
        <v>5</v>
      </c>
      <c r="O1796" s="1">
        <v>4</v>
      </c>
      <c r="P1796" s="1">
        <v>0</v>
      </c>
      <c r="Q1796" s="1">
        <v>0</v>
      </c>
      <c r="R1796" s="1">
        <v>0</v>
      </c>
      <c r="S1796" s="1">
        <v>1</v>
      </c>
      <c r="T1796" s="1">
        <v>0</v>
      </c>
      <c r="U1796" s="1">
        <v>0</v>
      </c>
      <c r="V1796" s="1">
        <v>3</v>
      </c>
      <c r="W1796" s="1">
        <v>11</v>
      </c>
      <c r="X1796" s="1">
        <v>0</v>
      </c>
      <c r="Y1796" s="3">
        <v>58</v>
      </c>
      <c r="Z1796" s="1">
        <v>2242</v>
      </c>
      <c r="AA1796" s="1">
        <v>0</v>
      </c>
      <c r="AB1796" s="1">
        <v>0</v>
      </c>
      <c r="AC1796" s="1">
        <v>0</v>
      </c>
      <c r="AD1796" s="1">
        <v>1</v>
      </c>
      <c r="AE1796" s="1">
        <v>0</v>
      </c>
      <c r="AF1796" s="1">
        <v>0</v>
      </c>
      <c r="AG1796" s="1">
        <v>0</v>
      </c>
      <c r="AH1796" s="1">
        <v>1</v>
      </c>
      <c r="AI1796" s="1">
        <v>0</v>
      </c>
      <c r="AJ1796" s="1">
        <v>0</v>
      </c>
      <c r="AK1796" s="1">
        <v>892</v>
      </c>
      <c r="AL1796" s="1">
        <v>831</v>
      </c>
      <c r="AM1796" s="1">
        <v>1</v>
      </c>
    </row>
    <row r="1797" spans="1:39" x14ac:dyDescent="0.25">
      <c r="A1797" s="4" t="s">
        <v>1704</v>
      </c>
      <c r="B1797" s="1">
        <v>1</v>
      </c>
      <c r="C1797" s="1">
        <v>1</v>
      </c>
      <c r="D1797" s="1">
        <v>25</v>
      </c>
      <c r="E1797" s="1">
        <v>56</v>
      </c>
      <c r="F1797" s="1">
        <v>0</v>
      </c>
      <c r="G1797" s="1">
        <v>9</v>
      </c>
      <c r="H1797" s="1">
        <v>0</v>
      </c>
      <c r="I1797" s="1">
        <v>0</v>
      </c>
      <c r="J1797" s="1">
        <v>3</v>
      </c>
      <c r="K1797" s="1">
        <v>2</v>
      </c>
      <c r="L1797" s="1">
        <v>2</v>
      </c>
      <c r="M1797" s="1">
        <v>0</v>
      </c>
      <c r="N1797" s="1">
        <v>3</v>
      </c>
      <c r="O1797" s="1">
        <v>7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3</v>
      </c>
      <c r="W1797" s="1">
        <v>11</v>
      </c>
      <c r="X1797" s="1">
        <v>0</v>
      </c>
      <c r="Y1797" s="3">
        <v>49</v>
      </c>
      <c r="Z1797" s="1">
        <v>2420</v>
      </c>
      <c r="AA1797" s="1">
        <v>1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1</v>
      </c>
      <c r="AJ1797" s="1">
        <v>0</v>
      </c>
      <c r="AK1797" s="1">
        <v>65</v>
      </c>
      <c r="AL1797" s="1">
        <v>62</v>
      </c>
      <c r="AM1797" s="1">
        <v>0</v>
      </c>
    </row>
    <row r="1798" spans="1:39" x14ac:dyDescent="0.25">
      <c r="A1798" s="4" t="s">
        <v>1333</v>
      </c>
      <c r="B1798" s="1">
        <v>1</v>
      </c>
      <c r="C1798" s="1">
        <v>1</v>
      </c>
      <c r="D1798" s="1">
        <v>34</v>
      </c>
      <c r="E1798" s="1">
        <v>79</v>
      </c>
      <c r="F1798" s="1">
        <v>1</v>
      </c>
      <c r="G1798" s="1">
        <v>31</v>
      </c>
      <c r="H1798" s="1">
        <v>4</v>
      </c>
      <c r="I1798" s="1">
        <v>4</v>
      </c>
      <c r="J1798" s="1">
        <v>12</v>
      </c>
      <c r="K1798" s="1">
        <v>3</v>
      </c>
      <c r="L1798" s="1">
        <v>2</v>
      </c>
      <c r="M1798" s="1">
        <v>1</v>
      </c>
      <c r="N1798" s="1">
        <v>4</v>
      </c>
      <c r="O1798" s="1">
        <v>6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3</v>
      </c>
      <c r="W1798" s="1">
        <v>11</v>
      </c>
      <c r="X1798" s="1">
        <v>0</v>
      </c>
      <c r="Y1798" s="3">
        <v>49</v>
      </c>
      <c r="Z1798" s="1">
        <v>2427</v>
      </c>
      <c r="AA1798" s="1">
        <v>0</v>
      </c>
      <c r="AB1798" s="1">
        <v>0</v>
      </c>
      <c r="AC1798" s="1">
        <v>1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1</v>
      </c>
      <c r="AJ1798" s="1">
        <v>0</v>
      </c>
      <c r="AK1798" s="1">
        <v>119</v>
      </c>
      <c r="AL1798" s="1">
        <v>107</v>
      </c>
      <c r="AM1798" s="1">
        <v>0</v>
      </c>
    </row>
    <row r="1799" spans="1:39" x14ac:dyDescent="0.25">
      <c r="A1799" s="4" t="s">
        <v>1705</v>
      </c>
      <c r="B1799" s="1">
        <v>0</v>
      </c>
      <c r="C1799" s="1">
        <v>1</v>
      </c>
      <c r="D1799" s="1">
        <v>57</v>
      </c>
      <c r="E1799" s="1">
        <v>387</v>
      </c>
      <c r="F1799" s="1">
        <v>84</v>
      </c>
      <c r="G1799" s="1">
        <v>141</v>
      </c>
      <c r="H1799" s="1">
        <v>73</v>
      </c>
      <c r="I1799" s="1">
        <v>35</v>
      </c>
      <c r="J1799" s="1">
        <v>162</v>
      </c>
      <c r="K1799" s="1">
        <v>3</v>
      </c>
      <c r="L1799" s="1">
        <v>4</v>
      </c>
      <c r="M1799" s="1">
        <v>4</v>
      </c>
      <c r="N1799" s="1">
        <v>12</v>
      </c>
      <c r="O1799" s="1">
        <v>2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3</v>
      </c>
      <c r="W1799" s="1">
        <v>11</v>
      </c>
      <c r="X1799" s="1">
        <v>0</v>
      </c>
      <c r="Y1799" s="3">
        <v>52</v>
      </c>
      <c r="Z1799" s="1">
        <v>2483</v>
      </c>
      <c r="AA1799" s="1">
        <v>0</v>
      </c>
      <c r="AB1799" s="1">
        <v>1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1</v>
      </c>
      <c r="AI1799" s="1">
        <v>0</v>
      </c>
      <c r="AJ1799" s="1">
        <v>0</v>
      </c>
      <c r="AK1799" s="1">
        <v>720</v>
      </c>
      <c r="AL1799" s="1">
        <v>558</v>
      </c>
      <c r="AM1799" s="1">
        <v>0</v>
      </c>
    </row>
    <row r="1800" spans="1:39" x14ac:dyDescent="0.25">
      <c r="A1800" s="4" t="s">
        <v>1706</v>
      </c>
      <c r="B1800" s="1">
        <v>0</v>
      </c>
      <c r="C1800" s="1">
        <v>0</v>
      </c>
      <c r="D1800" s="1">
        <v>84</v>
      </c>
      <c r="E1800" s="1">
        <v>367</v>
      </c>
      <c r="F1800" s="1">
        <v>17</v>
      </c>
      <c r="G1800" s="1">
        <v>241</v>
      </c>
      <c r="H1800" s="1">
        <v>104</v>
      </c>
      <c r="I1800" s="1">
        <v>188</v>
      </c>
      <c r="J1800" s="1">
        <v>232</v>
      </c>
      <c r="K1800" s="1">
        <v>2</v>
      </c>
      <c r="L1800" s="1">
        <v>9</v>
      </c>
      <c r="M1800" s="1">
        <v>5</v>
      </c>
      <c r="N1800" s="1">
        <v>9</v>
      </c>
      <c r="O1800" s="1">
        <v>7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3</v>
      </c>
      <c r="W1800" s="1">
        <v>11</v>
      </c>
      <c r="X1800" s="1">
        <v>0</v>
      </c>
      <c r="Y1800" s="3">
        <v>42</v>
      </c>
      <c r="Z1800" s="1">
        <v>2822</v>
      </c>
      <c r="AA1800" s="1">
        <v>0</v>
      </c>
      <c r="AB1800" s="1">
        <v>0</v>
      </c>
      <c r="AC1800" s="1">
        <v>0</v>
      </c>
      <c r="AD1800" s="1">
        <v>1</v>
      </c>
      <c r="AE1800" s="1">
        <v>0</v>
      </c>
      <c r="AF1800" s="1">
        <v>1</v>
      </c>
      <c r="AG1800" s="1">
        <v>0</v>
      </c>
      <c r="AH1800" s="1">
        <v>0</v>
      </c>
      <c r="AI1800" s="1">
        <v>0</v>
      </c>
      <c r="AJ1800" s="1">
        <v>0</v>
      </c>
      <c r="AK1800" s="1">
        <v>917</v>
      </c>
      <c r="AL1800" s="1">
        <v>685</v>
      </c>
      <c r="AM1800" s="1">
        <v>0</v>
      </c>
    </row>
    <row r="1801" spans="1:39" x14ac:dyDescent="0.25">
      <c r="A1801" s="4" t="s">
        <v>1707</v>
      </c>
      <c r="B1801" s="1">
        <v>1</v>
      </c>
      <c r="C1801" s="1">
        <v>0</v>
      </c>
      <c r="D1801" s="1">
        <v>51</v>
      </c>
      <c r="E1801" s="1">
        <v>15</v>
      </c>
      <c r="F1801" s="1">
        <v>0</v>
      </c>
      <c r="G1801" s="1">
        <v>11</v>
      </c>
      <c r="H1801" s="1">
        <v>0</v>
      </c>
      <c r="I1801" s="1">
        <v>2</v>
      </c>
      <c r="J1801" s="1">
        <v>9</v>
      </c>
      <c r="K1801" s="1">
        <v>1</v>
      </c>
      <c r="L1801" s="1">
        <v>1</v>
      </c>
      <c r="M1801" s="1">
        <v>1</v>
      </c>
      <c r="N1801" s="1">
        <v>2</v>
      </c>
      <c r="O1801" s="1">
        <v>8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3</v>
      </c>
      <c r="W1801" s="1">
        <v>11</v>
      </c>
      <c r="X1801" s="1">
        <v>0</v>
      </c>
      <c r="Y1801" s="3">
        <v>51</v>
      </c>
      <c r="Z1801" s="1">
        <v>2446</v>
      </c>
      <c r="AA1801" s="1">
        <v>0</v>
      </c>
      <c r="AB1801" s="1">
        <v>1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1</v>
      </c>
      <c r="AI1801" s="1">
        <v>0</v>
      </c>
      <c r="AJ1801" s="1">
        <v>0</v>
      </c>
      <c r="AK1801" s="1">
        <v>28</v>
      </c>
      <c r="AL1801" s="1">
        <v>19</v>
      </c>
      <c r="AM1801" s="1">
        <v>0</v>
      </c>
    </row>
    <row r="1802" spans="1:39" x14ac:dyDescent="0.25">
      <c r="A1802" s="4" t="s">
        <v>1708</v>
      </c>
      <c r="B1802" s="1">
        <v>0</v>
      </c>
      <c r="C1802" s="1">
        <v>1</v>
      </c>
      <c r="D1802" s="1">
        <v>97</v>
      </c>
      <c r="E1802" s="1">
        <v>267</v>
      </c>
      <c r="F1802" s="1">
        <v>6</v>
      </c>
      <c r="G1802" s="1">
        <v>54</v>
      </c>
      <c r="H1802" s="1">
        <v>8</v>
      </c>
      <c r="I1802" s="1">
        <v>3</v>
      </c>
      <c r="J1802" s="1">
        <v>50</v>
      </c>
      <c r="K1802" s="1">
        <v>2</v>
      </c>
      <c r="L1802" s="1">
        <v>5</v>
      </c>
      <c r="M1802" s="1">
        <v>2</v>
      </c>
      <c r="N1802" s="1">
        <v>6</v>
      </c>
      <c r="O1802" s="1">
        <v>5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3</v>
      </c>
      <c r="W1802" s="1">
        <v>11</v>
      </c>
      <c r="X1802" s="1">
        <v>0</v>
      </c>
      <c r="Y1802" s="3">
        <v>55</v>
      </c>
      <c r="Z1802" s="1">
        <v>2467</v>
      </c>
      <c r="AA1802" s="1">
        <v>0</v>
      </c>
      <c r="AB1802" s="1">
        <v>0</v>
      </c>
      <c r="AC1802" s="1">
        <v>0</v>
      </c>
      <c r="AD1802" s="1">
        <v>0</v>
      </c>
      <c r="AE1802" s="1">
        <v>1</v>
      </c>
      <c r="AF1802" s="1">
        <v>0</v>
      </c>
      <c r="AG1802" s="1">
        <v>0</v>
      </c>
      <c r="AH1802" s="1">
        <v>0</v>
      </c>
      <c r="AI1802" s="1">
        <v>0</v>
      </c>
      <c r="AJ1802" s="1">
        <v>1</v>
      </c>
      <c r="AK1802" s="1">
        <v>338</v>
      </c>
      <c r="AL1802" s="1">
        <v>288</v>
      </c>
      <c r="AM1802" s="1">
        <v>0</v>
      </c>
    </row>
    <row r="1803" spans="1:39" x14ac:dyDescent="0.25">
      <c r="A1803" s="4" t="s">
        <v>1709</v>
      </c>
      <c r="B1803" s="1">
        <v>0</v>
      </c>
      <c r="C1803" s="1">
        <v>0</v>
      </c>
      <c r="D1803" s="1">
        <v>13</v>
      </c>
      <c r="E1803" s="1">
        <v>298</v>
      </c>
      <c r="F1803" s="1">
        <v>27</v>
      </c>
      <c r="G1803" s="1">
        <v>697</v>
      </c>
      <c r="H1803" s="1">
        <v>216</v>
      </c>
      <c r="I1803" s="1">
        <v>24</v>
      </c>
      <c r="J1803" s="1">
        <v>166</v>
      </c>
      <c r="K1803" s="1">
        <v>1</v>
      </c>
      <c r="L1803" s="1">
        <v>4</v>
      </c>
      <c r="M1803" s="1">
        <v>6</v>
      </c>
      <c r="N1803" s="1">
        <v>5</v>
      </c>
      <c r="O1803" s="1">
        <v>2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3</v>
      </c>
      <c r="W1803" s="1">
        <v>11</v>
      </c>
      <c r="X1803" s="1">
        <v>1</v>
      </c>
      <c r="Y1803" s="3">
        <v>34</v>
      </c>
      <c r="Z1803" s="1">
        <v>2658</v>
      </c>
      <c r="AA1803" s="1">
        <v>0</v>
      </c>
      <c r="AB1803" s="1">
        <v>0</v>
      </c>
      <c r="AC1803" s="1">
        <v>0</v>
      </c>
      <c r="AD1803" s="1">
        <v>1</v>
      </c>
      <c r="AE1803" s="1">
        <v>0</v>
      </c>
      <c r="AF1803" s="1">
        <v>0</v>
      </c>
      <c r="AG1803" s="1">
        <v>0</v>
      </c>
      <c r="AH1803" s="1">
        <v>1</v>
      </c>
      <c r="AI1803" s="1">
        <v>0</v>
      </c>
      <c r="AJ1803" s="1">
        <v>0</v>
      </c>
      <c r="AK1803" s="1">
        <v>1262</v>
      </c>
      <c r="AL1803" s="1">
        <v>1096</v>
      </c>
      <c r="AM1803" s="1">
        <v>0</v>
      </c>
    </row>
    <row r="1804" spans="1:39" x14ac:dyDescent="0.25">
      <c r="A1804" s="4" t="s">
        <v>1710</v>
      </c>
      <c r="B1804" s="1">
        <v>0</v>
      </c>
      <c r="C1804" s="1">
        <v>0</v>
      </c>
      <c r="D1804" s="1">
        <v>92</v>
      </c>
      <c r="E1804" s="1">
        <v>674</v>
      </c>
      <c r="F1804" s="1">
        <v>92</v>
      </c>
      <c r="G1804" s="1">
        <v>736</v>
      </c>
      <c r="H1804" s="1">
        <v>39</v>
      </c>
      <c r="I1804" s="1">
        <v>0</v>
      </c>
      <c r="J1804" s="1">
        <v>92</v>
      </c>
      <c r="K1804" s="1">
        <v>1</v>
      </c>
      <c r="L1804" s="1">
        <v>3</v>
      </c>
      <c r="M1804" s="1">
        <v>11</v>
      </c>
      <c r="N1804" s="1">
        <v>9</v>
      </c>
      <c r="O1804" s="1">
        <v>1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3</v>
      </c>
      <c r="W1804" s="1">
        <v>11</v>
      </c>
      <c r="X1804" s="1">
        <v>0</v>
      </c>
      <c r="Y1804" s="3">
        <v>62</v>
      </c>
      <c r="Z1804" s="1">
        <v>2561</v>
      </c>
      <c r="AA1804" s="1">
        <v>0</v>
      </c>
      <c r="AB1804" s="1">
        <v>1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1</v>
      </c>
      <c r="AJ1804" s="1">
        <v>0</v>
      </c>
      <c r="AK1804" s="1">
        <v>1541</v>
      </c>
      <c r="AL1804" s="1">
        <v>1449</v>
      </c>
      <c r="AM1804" s="1">
        <v>0</v>
      </c>
    </row>
    <row r="1805" spans="1:39" x14ac:dyDescent="0.25">
      <c r="A1805" s="4" t="s">
        <v>1711</v>
      </c>
      <c r="B1805" s="1">
        <v>1</v>
      </c>
      <c r="C1805" s="1">
        <v>0</v>
      </c>
      <c r="D1805" s="1">
        <v>30</v>
      </c>
      <c r="E1805" s="1">
        <v>16</v>
      </c>
      <c r="F1805" s="1">
        <v>14</v>
      </c>
      <c r="G1805" s="1">
        <v>36</v>
      </c>
      <c r="H1805" s="1">
        <v>37</v>
      </c>
      <c r="I1805" s="1">
        <v>22</v>
      </c>
      <c r="J1805" s="1">
        <v>48</v>
      </c>
      <c r="K1805" s="1">
        <v>3</v>
      </c>
      <c r="L1805" s="1">
        <v>4</v>
      </c>
      <c r="M1805" s="1">
        <v>1</v>
      </c>
      <c r="N1805" s="1">
        <v>2</v>
      </c>
      <c r="O1805" s="1">
        <v>9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3</v>
      </c>
      <c r="W1805" s="1">
        <v>11</v>
      </c>
      <c r="X1805" s="1">
        <v>1</v>
      </c>
      <c r="Y1805" s="3">
        <v>45</v>
      </c>
      <c r="Z1805" s="1">
        <v>2562</v>
      </c>
      <c r="AA1805" s="1">
        <v>0</v>
      </c>
      <c r="AB1805" s="1">
        <v>0</v>
      </c>
      <c r="AC1805" s="1">
        <v>0</v>
      </c>
      <c r="AD1805" s="1">
        <v>1</v>
      </c>
      <c r="AE1805" s="1">
        <v>0</v>
      </c>
      <c r="AF1805" s="1">
        <v>0</v>
      </c>
      <c r="AG1805" s="1">
        <v>0</v>
      </c>
      <c r="AH1805" s="1">
        <v>0</v>
      </c>
      <c r="AI1805" s="1">
        <v>1</v>
      </c>
      <c r="AJ1805" s="1">
        <v>0</v>
      </c>
      <c r="AK1805" s="1">
        <v>125</v>
      </c>
      <c r="AL1805" s="1">
        <v>77</v>
      </c>
      <c r="AM1805" s="1">
        <v>0</v>
      </c>
    </row>
    <row r="1806" spans="1:39" x14ac:dyDescent="0.25">
      <c r="A1806" s="4" t="s">
        <v>1712</v>
      </c>
      <c r="B1806" s="1">
        <v>1</v>
      </c>
      <c r="C1806" s="1">
        <v>0</v>
      </c>
      <c r="D1806" s="1">
        <v>30</v>
      </c>
      <c r="E1806" s="1">
        <v>37</v>
      </c>
      <c r="F1806" s="1">
        <v>4</v>
      </c>
      <c r="G1806" s="1">
        <v>24</v>
      </c>
      <c r="H1806" s="1">
        <v>16</v>
      </c>
      <c r="I1806" s="1">
        <v>9</v>
      </c>
      <c r="J1806" s="1">
        <v>9</v>
      </c>
      <c r="K1806" s="1">
        <v>2</v>
      </c>
      <c r="L1806" s="1">
        <v>4</v>
      </c>
      <c r="M1806" s="1">
        <v>0</v>
      </c>
      <c r="N1806" s="1">
        <v>3</v>
      </c>
      <c r="O1806" s="1">
        <v>9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3</v>
      </c>
      <c r="W1806" s="1">
        <v>11</v>
      </c>
      <c r="X1806" s="1">
        <v>0</v>
      </c>
      <c r="Y1806" s="3">
        <v>33</v>
      </c>
      <c r="Z1806" s="1">
        <v>2423</v>
      </c>
      <c r="AA1806" s="1">
        <v>0</v>
      </c>
      <c r="AB1806" s="1">
        <v>0</v>
      </c>
      <c r="AC1806" s="1">
        <v>1</v>
      </c>
      <c r="AD1806" s="1">
        <v>0</v>
      </c>
      <c r="AE1806" s="1">
        <v>0</v>
      </c>
      <c r="AF1806" s="1">
        <v>0</v>
      </c>
      <c r="AG1806" s="1">
        <v>0</v>
      </c>
      <c r="AH1806" s="1">
        <v>1</v>
      </c>
      <c r="AI1806" s="1">
        <v>0</v>
      </c>
      <c r="AJ1806" s="1">
        <v>0</v>
      </c>
      <c r="AK1806" s="1">
        <v>90</v>
      </c>
      <c r="AL1806" s="1">
        <v>81</v>
      </c>
      <c r="AM1806" s="1">
        <v>0</v>
      </c>
    </row>
    <row r="1807" spans="1:39" x14ac:dyDescent="0.25">
      <c r="A1807" s="4" t="s">
        <v>1713</v>
      </c>
      <c r="B1807" s="1">
        <v>0</v>
      </c>
      <c r="C1807" s="1">
        <v>1</v>
      </c>
      <c r="D1807" s="1">
        <v>11</v>
      </c>
      <c r="E1807" s="1">
        <v>159</v>
      </c>
      <c r="F1807" s="1">
        <v>0</v>
      </c>
      <c r="G1807" s="1">
        <v>22</v>
      </c>
      <c r="H1807" s="1">
        <v>2</v>
      </c>
      <c r="I1807" s="1">
        <v>1</v>
      </c>
      <c r="J1807" s="1">
        <v>31</v>
      </c>
      <c r="K1807" s="1">
        <v>3</v>
      </c>
      <c r="L1807" s="1">
        <v>4</v>
      </c>
      <c r="M1807" s="1">
        <v>1</v>
      </c>
      <c r="N1807" s="1">
        <v>4</v>
      </c>
      <c r="O1807" s="1">
        <v>7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3</v>
      </c>
      <c r="W1807" s="1">
        <v>11</v>
      </c>
      <c r="X1807" s="1">
        <v>0</v>
      </c>
      <c r="Y1807" s="3">
        <v>61</v>
      </c>
      <c r="Z1807" s="1">
        <v>2630</v>
      </c>
      <c r="AA1807" s="1">
        <v>0</v>
      </c>
      <c r="AB1807" s="1">
        <v>0</v>
      </c>
      <c r="AC1807" s="1">
        <v>0</v>
      </c>
      <c r="AD1807" s="1">
        <v>1</v>
      </c>
      <c r="AE1807" s="1">
        <v>0</v>
      </c>
      <c r="AF1807" s="1">
        <v>0</v>
      </c>
      <c r="AG1807" s="1">
        <v>0</v>
      </c>
      <c r="AH1807" s="1">
        <v>1</v>
      </c>
      <c r="AI1807" s="1">
        <v>0</v>
      </c>
      <c r="AJ1807" s="1">
        <v>0</v>
      </c>
      <c r="AK1807" s="1">
        <v>184</v>
      </c>
      <c r="AL1807" s="1">
        <v>153</v>
      </c>
      <c r="AM1807" s="1">
        <v>0</v>
      </c>
    </row>
    <row r="1808" spans="1:39" x14ac:dyDescent="0.25">
      <c r="A1808" s="4" t="s">
        <v>1714</v>
      </c>
      <c r="B1808" s="1">
        <v>0</v>
      </c>
      <c r="C1808" s="1">
        <v>1</v>
      </c>
      <c r="D1808" s="1">
        <v>72</v>
      </c>
      <c r="E1808" s="1">
        <v>686</v>
      </c>
      <c r="F1808" s="1">
        <v>17</v>
      </c>
      <c r="G1808" s="1">
        <v>142</v>
      </c>
      <c r="H1808" s="1">
        <v>23</v>
      </c>
      <c r="I1808" s="1">
        <v>26</v>
      </c>
      <c r="J1808" s="1">
        <v>35</v>
      </c>
      <c r="K1808" s="1">
        <v>8</v>
      </c>
      <c r="L1808" s="1">
        <v>6</v>
      </c>
      <c r="M1808" s="1">
        <v>4</v>
      </c>
      <c r="N1808" s="1">
        <v>13</v>
      </c>
      <c r="O1808" s="1">
        <v>6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3</v>
      </c>
      <c r="W1808" s="1">
        <v>11</v>
      </c>
      <c r="X1808" s="1">
        <v>0</v>
      </c>
      <c r="Y1808" s="3">
        <v>58</v>
      </c>
      <c r="Z1808" s="1">
        <v>2656</v>
      </c>
      <c r="AA1808" s="1">
        <v>0</v>
      </c>
      <c r="AB1808" s="1">
        <v>1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1</v>
      </c>
      <c r="AK1808" s="1">
        <v>894</v>
      </c>
      <c r="AL1808" s="1">
        <v>859</v>
      </c>
      <c r="AM1808" s="1">
        <v>0</v>
      </c>
    </row>
    <row r="1809" spans="1:39" x14ac:dyDescent="0.25">
      <c r="A1809" s="4" t="s">
        <v>1715</v>
      </c>
      <c r="B1809" s="1">
        <v>1</v>
      </c>
      <c r="C1809" s="1">
        <v>0</v>
      </c>
      <c r="D1809" s="1">
        <v>39</v>
      </c>
      <c r="E1809" s="1">
        <v>97</v>
      </c>
      <c r="F1809" s="1">
        <v>3</v>
      </c>
      <c r="G1809" s="1">
        <v>66</v>
      </c>
      <c r="H1809" s="1">
        <v>12</v>
      </c>
      <c r="I1809" s="1">
        <v>7</v>
      </c>
      <c r="J1809" s="1">
        <v>34</v>
      </c>
      <c r="K1809" s="1">
        <v>3</v>
      </c>
      <c r="L1809" s="1">
        <v>4</v>
      </c>
      <c r="M1809" s="1">
        <v>1</v>
      </c>
      <c r="N1809" s="1">
        <v>4</v>
      </c>
      <c r="O1809" s="1">
        <v>7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3</v>
      </c>
      <c r="W1809" s="1">
        <v>11</v>
      </c>
      <c r="X1809" s="1">
        <v>0</v>
      </c>
      <c r="Y1809" s="3">
        <v>46</v>
      </c>
      <c r="Z1809" s="1">
        <v>2260</v>
      </c>
      <c r="AA1809" s="1">
        <v>0</v>
      </c>
      <c r="AB1809" s="1">
        <v>0</v>
      </c>
      <c r="AC1809" s="1">
        <v>0</v>
      </c>
      <c r="AD1809" s="1">
        <v>1</v>
      </c>
      <c r="AE1809" s="1">
        <v>0</v>
      </c>
      <c r="AF1809" s="1">
        <v>0</v>
      </c>
      <c r="AG1809" s="1">
        <v>0</v>
      </c>
      <c r="AH1809" s="1">
        <v>1</v>
      </c>
      <c r="AI1809" s="1">
        <v>0</v>
      </c>
      <c r="AJ1809" s="1">
        <v>0</v>
      </c>
      <c r="AK1809" s="1">
        <v>185</v>
      </c>
      <c r="AL1809" s="1">
        <v>151</v>
      </c>
      <c r="AM1809" s="1">
        <v>0</v>
      </c>
    </row>
    <row r="1810" spans="1:39" x14ac:dyDescent="0.25">
      <c r="A1810" s="4" t="s">
        <v>1194</v>
      </c>
      <c r="B1810" s="1">
        <v>1</v>
      </c>
      <c r="C1810" s="1">
        <v>1</v>
      </c>
      <c r="D1810" s="1">
        <v>0</v>
      </c>
      <c r="E1810" s="1">
        <v>63</v>
      </c>
      <c r="F1810" s="1">
        <v>6</v>
      </c>
      <c r="G1810" s="1">
        <v>57</v>
      </c>
      <c r="H1810" s="1">
        <v>13</v>
      </c>
      <c r="I1810" s="1">
        <v>13</v>
      </c>
      <c r="J1810" s="1">
        <v>22</v>
      </c>
      <c r="K1810" s="1">
        <v>4</v>
      </c>
      <c r="L1810" s="1">
        <v>2</v>
      </c>
      <c r="M1810" s="1">
        <v>1</v>
      </c>
      <c r="N1810" s="1">
        <v>5</v>
      </c>
      <c r="O1810" s="1">
        <v>4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3</v>
      </c>
      <c r="W1810" s="1">
        <v>11</v>
      </c>
      <c r="X1810" s="1">
        <v>1</v>
      </c>
      <c r="Y1810" s="3">
        <v>43</v>
      </c>
      <c r="Z1810" s="1">
        <v>2450</v>
      </c>
      <c r="AA1810" s="1">
        <v>0</v>
      </c>
      <c r="AB1810" s="1">
        <v>1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0</v>
      </c>
      <c r="AJ1810" s="1">
        <v>0</v>
      </c>
      <c r="AK1810" s="1">
        <v>152</v>
      </c>
      <c r="AL1810" s="1">
        <v>130</v>
      </c>
      <c r="AM1810" s="1">
        <v>0</v>
      </c>
    </row>
    <row r="1811" spans="1:39" x14ac:dyDescent="0.25">
      <c r="A1811" s="4" t="s">
        <v>1716</v>
      </c>
      <c r="B1811" s="1">
        <v>1</v>
      </c>
      <c r="C1811" s="1">
        <v>1</v>
      </c>
      <c r="D1811" s="1">
        <v>15</v>
      </c>
      <c r="E1811" s="1">
        <v>56</v>
      </c>
      <c r="F1811" s="1">
        <v>5</v>
      </c>
      <c r="G1811" s="1">
        <v>24</v>
      </c>
      <c r="H1811" s="1">
        <v>4</v>
      </c>
      <c r="I1811" s="1">
        <v>0</v>
      </c>
      <c r="J1811" s="1">
        <v>3</v>
      </c>
      <c r="K1811" s="1">
        <v>3</v>
      </c>
      <c r="L1811" s="1">
        <v>2</v>
      </c>
      <c r="M1811" s="1">
        <v>1</v>
      </c>
      <c r="N1811" s="1">
        <v>3</v>
      </c>
      <c r="O1811" s="1">
        <v>5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3</v>
      </c>
      <c r="W1811" s="1">
        <v>11</v>
      </c>
      <c r="X1811" s="1">
        <v>0</v>
      </c>
      <c r="Y1811" s="3">
        <v>42</v>
      </c>
      <c r="Z1811" s="1">
        <v>2725</v>
      </c>
      <c r="AA1811" s="1">
        <v>0</v>
      </c>
      <c r="AB1811" s="1">
        <v>0</v>
      </c>
      <c r="AC1811" s="1">
        <v>0</v>
      </c>
      <c r="AD1811" s="1">
        <v>1</v>
      </c>
      <c r="AE1811" s="1">
        <v>0</v>
      </c>
      <c r="AF1811" s="1">
        <v>0</v>
      </c>
      <c r="AG1811" s="1">
        <v>0</v>
      </c>
      <c r="AH1811" s="1">
        <v>1</v>
      </c>
      <c r="AI1811" s="1">
        <v>0</v>
      </c>
      <c r="AJ1811" s="1">
        <v>0</v>
      </c>
      <c r="AK1811" s="1">
        <v>89</v>
      </c>
      <c r="AL1811" s="1">
        <v>86</v>
      </c>
      <c r="AM1811" s="1">
        <v>0</v>
      </c>
    </row>
    <row r="1812" spans="1:39" x14ac:dyDescent="0.25">
      <c r="A1812" s="4" t="s">
        <v>1717</v>
      </c>
      <c r="B1812" s="1">
        <v>0</v>
      </c>
      <c r="C1812" s="1">
        <v>0</v>
      </c>
      <c r="D1812" s="1">
        <v>12</v>
      </c>
      <c r="E1812" s="1">
        <v>209</v>
      </c>
      <c r="F1812" s="1">
        <v>19</v>
      </c>
      <c r="G1812" s="1">
        <v>456</v>
      </c>
      <c r="H1812" s="1">
        <v>160</v>
      </c>
      <c r="I1812" s="1">
        <v>142</v>
      </c>
      <c r="J1812" s="1">
        <v>66</v>
      </c>
      <c r="K1812" s="1">
        <v>1</v>
      </c>
      <c r="L1812" s="1">
        <v>2</v>
      </c>
      <c r="M1812" s="1">
        <v>9</v>
      </c>
      <c r="N1812" s="1">
        <v>13</v>
      </c>
      <c r="O1812" s="1">
        <v>1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3</v>
      </c>
      <c r="W1812" s="1">
        <v>11</v>
      </c>
      <c r="X1812" s="1">
        <v>0</v>
      </c>
      <c r="Y1812" s="3">
        <v>50</v>
      </c>
      <c r="Z1812" s="1">
        <v>2452</v>
      </c>
      <c r="AA1812" s="1">
        <v>0</v>
      </c>
      <c r="AB1812" s="1">
        <v>1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1</v>
      </c>
      <c r="AK1812" s="1">
        <v>986</v>
      </c>
      <c r="AL1812" s="1">
        <v>920</v>
      </c>
      <c r="AM1812" s="1">
        <v>0</v>
      </c>
    </row>
    <row r="1813" spans="1:39" x14ac:dyDescent="0.25">
      <c r="A1813" s="4" t="s">
        <v>1718</v>
      </c>
      <c r="B1813" s="1">
        <v>0</v>
      </c>
      <c r="C1813" s="1">
        <v>1</v>
      </c>
      <c r="D1813" s="1">
        <v>56</v>
      </c>
      <c r="E1813" s="1">
        <v>198</v>
      </c>
      <c r="F1813" s="1">
        <v>2</v>
      </c>
      <c r="G1813" s="1">
        <v>43</v>
      </c>
      <c r="H1813" s="1">
        <v>0</v>
      </c>
      <c r="I1813" s="1">
        <v>12</v>
      </c>
      <c r="J1813" s="1">
        <v>20</v>
      </c>
      <c r="K1813" s="1">
        <v>3</v>
      </c>
      <c r="L1813" s="1">
        <v>4</v>
      </c>
      <c r="M1813" s="1">
        <v>1</v>
      </c>
      <c r="N1813" s="1">
        <v>6</v>
      </c>
      <c r="O1813" s="1">
        <v>6</v>
      </c>
      <c r="P1813" s="1">
        <v>0</v>
      </c>
      <c r="Q1813" s="1">
        <v>1</v>
      </c>
      <c r="R1813" s="1">
        <v>0</v>
      </c>
      <c r="S1813" s="1">
        <v>0</v>
      </c>
      <c r="T1813" s="1">
        <v>0</v>
      </c>
      <c r="U1813" s="1">
        <v>0</v>
      </c>
      <c r="V1813" s="1">
        <v>3</v>
      </c>
      <c r="W1813" s="1">
        <v>11</v>
      </c>
      <c r="X1813" s="1">
        <v>0</v>
      </c>
      <c r="Y1813" s="3">
        <v>63</v>
      </c>
      <c r="Z1813" s="1">
        <v>2623</v>
      </c>
      <c r="AA1813" s="1">
        <v>0</v>
      </c>
      <c r="AB1813" s="1">
        <v>1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1</v>
      </c>
      <c r="AI1813" s="1">
        <v>0</v>
      </c>
      <c r="AJ1813" s="1">
        <v>0</v>
      </c>
      <c r="AK1813" s="1">
        <v>255</v>
      </c>
      <c r="AL1813" s="1">
        <v>235</v>
      </c>
      <c r="AM1813" s="1">
        <v>1</v>
      </c>
    </row>
    <row r="1814" spans="1:39" x14ac:dyDescent="0.25">
      <c r="A1814" s="4" t="s">
        <v>1244</v>
      </c>
      <c r="B1814" s="1">
        <v>0</v>
      </c>
      <c r="C1814" s="1">
        <v>1</v>
      </c>
      <c r="D1814" s="1">
        <v>39</v>
      </c>
      <c r="E1814" s="1">
        <v>313</v>
      </c>
      <c r="F1814" s="1">
        <v>15</v>
      </c>
      <c r="G1814" s="1">
        <v>47</v>
      </c>
      <c r="H1814" s="1">
        <v>20</v>
      </c>
      <c r="I1814" s="1">
        <v>0</v>
      </c>
      <c r="J1814" s="1">
        <v>192</v>
      </c>
      <c r="K1814" s="1">
        <v>2</v>
      </c>
      <c r="L1814" s="1">
        <v>7</v>
      </c>
      <c r="M1814" s="1">
        <v>4</v>
      </c>
      <c r="N1814" s="1">
        <v>3</v>
      </c>
      <c r="O1814" s="1">
        <v>6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3</v>
      </c>
      <c r="W1814" s="1">
        <v>11</v>
      </c>
      <c r="X1814" s="1">
        <v>0</v>
      </c>
      <c r="Y1814" s="3">
        <v>65</v>
      </c>
      <c r="Z1814" s="1">
        <v>2854</v>
      </c>
      <c r="AA1814" s="1">
        <v>0</v>
      </c>
      <c r="AB1814" s="1">
        <v>1</v>
      </c>
      <c r="AC1814" s="1">
        <v>0</v>
      </c>
      <c r="AD1814" s="1">
        <v>0</v>
      </c>
      <c r="AE1814" s="1">
        <v>0</v>
      </c>
      <c r="AF1814" s="1">
        <v>1</v>
      </c>
      <c r="AG1814" s="1">
        <v>0</v>
      </c>
      <c r="AH1814" s="1">
        <v>0</v>
      </c>
      <c r="AI1814" s="1">
        <v>0</v>
      </c>
      <c r="AJ1814" s="1">
        <v>0</v>
      </c>
      <c r="AK1814" s="1">
        <v>395</v>
      </c>
      <c r="AL1814" s="1">
        <v>203</v>
      </c>
      <c r="AM1814" s="1">
        <v>0</v>
      </c>
    </row>
    <row r="1815" spans="1:39" x14ac:dyDescent="0.25">
      <c r="A1815" s="4" t="s">
        <v>1719</v>
      </c>
      <c r="B1815" s="1">
        <v>0</v>
      </c>
      <c r="C1815" s="1">
        <v>1</v>
      </c>
      <c r="D1815" s="1">
        <v>55</v>
      </c>
      <c r="E1815" s="1">
        <v>941</v>
      </c>
      <c r="F1815" s="1">
        <v>14</v>
      </c>
      <c r="G1815" s="1">
        <v>397</v>
      </c>
      <c r="H1815" s="1">
        <v>76</v>
      </c>
      <c r="I1815" s="1">
        <v>58</v>
      </c>
      <c r="J1815" s="1">
        <v>176</v>
      </c>
      <c r="K1815" s="1">
        <v>11</v>
      </c>
      <c r="L1815" s="1">
        <v>8</v>
      </c>
      <c r="M1815" s="1">
        <v>5</v>
      </c>
      <c r="N1815" s="1">
        <v>9</v>
      </c>
      <c r="O1815" s="1">
        <v>6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3</v>
      </c>
      <c r="W1815" s="1">
        <v>11</v>
      </c>
      <c r="X1815" s="1">
        <v>1</v>
      </c>
      <c r="Y1815" s="3">
        <v>66</v>
      </c>
      <c r="Z1815" s="1">
        <v>2804</v>
      </c>
      <c r="AA1815" s="1">
        <v>1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1</v>
      </c>
      <c r="AK1815" s="1">
        <v>1486</v>
      </c>
      <c r="AL1815" s="1">
        <v>1310</v>
      </c>
      <c r="AM1815" s="1">
        <v>0</v>
      </c>
    </row>
    <row r="1816" spans="1:39" x14ac:dyDescent="0.25">
      <c r="A1816" s="4" t="s">
        <v>1720</v>
      </c>
      <c r="B1816" s="1">
        <v>1</v>
      </c>
      <c r="C1816" s="1">
        <v>0</v>
      </c>
      <c r="D1816" s="1">
        <v>60</v>
      </c>
      <c r="E1816" s="1">
        <v>86</v>
      </c>
      <c r="F1816" s="1">
        <v>4</v>
      </c>
      <c r="G1816" s="1">
        <v>56</v>
      </c>
      <c r="H1816" s="1">
        <v>2</v>
      </c>
      <c r="I1816" s="1">
        <v>4</v>
      </c>
      <c r="J1816" s="1">
        <v>7</v>
      </c>
      <c r="K1816" s="1">
        <v>3</v>
      </c>
      <c r="L1816" s="1">
        <v>4</v>
      </c>
      <c r="M1816" s="1">
        <v>0</v>
      </c>
      <c r="N1816" s="1">
        <v>4</v>
      </c>
      <c r="O1816" s="1">
        <v>9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3</v>
      </c>
      <c r="W1816" s="1">
        <v>11</v>
      </c>
      <c r="X1816" s="1">
        <v>0</v>
      </c>
      <c r="Y1816" s="3">
        <v>38</v>
      </c>
      <c r="Z1816" s="1">
        <v>2662</v>
      </c>
      <c r="AA1816" s="1">
        <v>0</v>
      </c>
      <c r="AB1816" s="1">
        <v>0</v>
      </c>
      <c r="AC1816" s="1">
        <v>0</v>
      </c>
      <c r="AD1816" s="1">
        <v>1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1</v>
      </c>
      <c r="AK1816" s="1">
        <v>152</v>
      </c>
      <c r="AL1816" s="1">
        <v>145</v>
      </c>
      <c r="AM1816" s="1">
        <v>0</v>
      </c>
    </row>
    <row r="1817" spans="1:39" x14ac:dyDescent="0.25">
      <c r="A1817" s="4" t="s">
        <v>1721</v>
      </c>
      <c r="B1817" s="1">
        <v>0</v>
      </c>
      <c r="C1817" s="1">
        <v>0</v>
      </c>
      <c r="D1817" s="1">
        <v>73</v>
      </c>
      <c r="E1817" s="1">
        <v>167</v>
      </c>
      <c r="F1817" s="1">
        <v>48</v>
      </c>
      <c r="G1817" s="1">
        <v>602</v>
      </c>
      <c r="H1817" s="1">
        <v>63</v>
      </c>
      <c r="I1817" s="1">
        <v>72</v>
      </c>
      <c r="J1817" s="1">
        <v>72</v>
      </c>
      <c r="K1817" s="1">
        <v>1</v>
      </c>
      <c r="L1817" s="1">
        <v>3</v>
      </c>
      <c r="M1817" s="1">
        <v>10</v>
      </c>
      <c r="N1817" s="1">
        <v>4</v>
      </c>
      <c r="O1817" s="1">
        <v>2</v>
      </c>
      <c r="P1817" s="1">
        <v>0</v>
      </c>
      <c r="Q1817" s="1">
        <v>1</v>
      </c>
      <c r="R1817" s="1">
        <v>1</v>
      </c>
      <c r="S1817" s="1">
        <v>1</v>
      </c>
      <c r="T1817" s="1">
        <v>0</v>
      </c>
      <c r="U1817" s="1">
        <v>0</v>
      </c>
      <c r="V1817" s="1">
        <v>3</v>
      </c>
      <c r="W1817" s="1">
        <v>11</v>
      </c>
      <c r="X1817" s="1">
        <v>1</v>
      </c>
      <c r="Y1817" s="3">
        <v>67</v>
      </c>
      <c r="Z1817" s="1">
        <v>2550</v>
      </c>
      <c r="AA1817" s="1">
        <v>0</v>
      </c>
      <c r="AB1817" s="1">
        <v>0</v>
      </c>
      <c r="AC1817" s="1">
        <v>0</v>
      </c>
      <c r="AD1817" s="1">
        <v>0</v>
      </c>
      <c r="AE1817" s="1">
        <v>1</v>
      </c>
      <c r="AF1817" s="1">
        <v>0</v>
      </c>
      <c r="AG1817" s="1">
        <v>0</v>
      </c>
      <c r="AH1817" s="1">
        <v>0</v>
      </c>
      <c r="AI1817" s="1">
        <v>1</v>
      </c>
      <c r="AJ1817" s="1">
        <v>0</v>
      </c>
      <c r="AK1817" s="1">
        <v>952</v>
      </c>
      <c r="AL1817" s="1">
        <v>880</v>
      </c>
      <c r="AM1817" s="1">
        <v>3</v>
      </c>
    </row>
    <row r="1818" spans="1:39" x14ac:dyDescent="0.25">
      <c r="A1818" s="4" t="s">
        <v>1722</v>
      </c>
      <c r="B1818" s="1">
        <v>1</v>
      </c>
      <c r="C1818" s="1">
        <v>0</v>
      </c>
      <c r="D1818" s="1">
        <v>90</v>
      </c>
      <c r="E1818" s="1">
        <v>8</v>
      </c>
      <c r="F1818" s="1">
        <v>3</v>
      </c>
      <c r="G1818" s="1">
        <v>19</v>
      </c>
      <c r="H1818" s="1">
        <v>0</v>
      </c>
      <c r="I1818" s="1">
        <v>2</v>
      </c>
      <c r="J1818" s="1">
        <v>3</v>
      </c>
      <c r="K1818" s="1">
        <v>2</v>
      </c>
      <c r="L1818" s="1">
        <v>2</v>
      </c>
      <c r="M1818" s="1">
        <v>0</v>
      </c>
      <c r="N1818" s="1">
        <v>3</v>
      </c>
      <c r="O1818" s="1">
        <v>6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3</v>
      </c>
      <c r="W1818" s="1">
        <v>11</v>
      </c>
      <c r="X1818" s="1">
        <v>0</v>
      </c>
      <c r="Y1818" s="3">
        <v>52</v>
      </c>
      <c r="Z1818" s="1">
        <v>2226</v>
      </c>
      <c r="AA1818" s="1">
        <v>1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1</v>
      </c>
      <c r="AJ1818" s="1">
        <v>0</v>
      </c>
      <c r="AK1818" s="1">
        <v>32</v>
      </c>
      <c r="AL1818" s="1">
        <v>29</v>
      </c>
      <c r="AM1818" s="1">
        <v>0</v>
      </c>
    </row>
    <row r="1819" spans="1:39" x14ac:dyDescent="0.25">
      <c r="A1819" s="4" t="s">
        <v>1723</v>
      </c>
      <c r="B1819" s="1">
        <v>0</v>
      </c>
      <c r="C1819" s="1">
        <v>0</v>
      </c>
      <c r="D1819" s="1">
        <v>86</v>
      </c>
      <c r="E1819" s="1">
        <v>389</v>
      </c>
      <c r="F1819" s="1">
        <v>66</v>
      </c>
      <c r="G1819" s="1">
        <v>408</v>
      </c>
      <c r="H1819" s="1">
        <v>37</v>
      </c>
      <c r="I1819" s="1">
        <v>57</v>
      </c>
      <c r="J1819" s="1">
        <v>85</v>
      </c>
      <c r="K1819" s="1">
        <v>1</v>
      </c>
      <c r="L1819" s="1">
        <v>4</v>
      </c>
      <c r="M1819" s="1">
        <v>4</v>
      </c>
      <c r="N1819" s="1">
        <v>6</v>
      </c>
      <c r="O1819" s="1">
        <v>2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3</v>
      </c>
      <c r="W1819" s="1">
        <v>11</v>
      </c>
      <c r="X1819" s="1">
        <v>0</v>
      </c>
      <c r="Y1819" s="3">
        <v>63</v>
      </c>
      <c r="Z1819" s="1">
        <v>2461</v>
      </c>
      <c r="AA1819" s="1">
        <v>0</v>
      </c>
      <c r="AB1819" s="1">
        <v>0</v>
      </c>
      <c r="AC1819" s="1">
        <v>0</v>
      </c>
      <c r="AD1819" s="1">
        <v>1</v>
      </c>
      <c r="AE1819" s="1">
        <v>0</v>
      </c>
      <c r="AF1819" s="1">
        <v>0</v>
      </c>
      <c r="AG1819" s="1">
        <v>0</v>
      </c>
      <c r="AH1819" s="1">
        <v>0</v>
      </c>
      <c r="AI1819" s="1">
        <v>1</v>
      </c>
      <c r="AJ1819" s="1">
        <v>0</v>
      </c>
      <c r="AK1819" s="1">
        <v>957</v>
      </c>
      <c r="AL1819" s="1">
        <v>872</v>
      </c>
      <c r="AM1819" s="1">
        <v>0</v>
      </c>
    </row>
    <row r="1820" spans="1:39" x14ac:dyDescent="0.25">
      <c r="A1820" s="4" t="s">
        <v>1724</v>
      </c>
      <c r="B1820" s="1">
        <v>1</v>
      </c>
      <c r="C1820" s="1">
        <v>1</v>
      </c>
      <c r="D1820" s="1">
        <v>37</v>
      </c>
      <c r="E1820" s="1">
        <v>239</v>
      </c>
      <c r="F1820" s="1">
        <v>7</v>
      </c>
      <c r="G1820" s="1">
        <v>119</v>
      </c>
      <c r="H1820" s="1">
        <v>4</v>
      </c>
      <c r="I1820" s="1">
        <v>15</v>
      </c>
      <c r="J1820" s="1">
        <v>11</v>
      </c>
      <c r="K1820" s="1">
        <v>5</v>
      </c>
      <c r="L1820" s="1">
        <v>6</v>
      </c>
      <c r="M1820" s="1">
        <v>2</v>
      </c>
      <c r="N1820" s="1">
        <v>6</v>
      </c>
      <c r="O1820" s="1">
        <v>7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3</v>
      </c>
      <c r="W1820" s="1">
        <v>11</v>
      </c>
      <c r="X1820" s="1">
        <v>0</v>
      </c>
      <c r="Y1820" s="3">
        <v>55</v>
      </c>
      <c r="Z1820" s="1">
        <v>2363</v>
      </c>
      <c r="AA1820" s="1">
        <v>0</v>
      </c>
      <c r="AB1820" s="1">
        <v>0</v>
      </c>
      <c r="AC1820" s="1">
        <v>0</v>
      </c>
      <c r="AD1820" s="1">
        <v>1</v>
      </c>
      <c r="AE1820" s="1">
        <v>0</v>
      </c>
      <c r="AF1820" s="1">
        <v>0</v>
      </c>
      <c r="AG1820" s="1">
        <v>0</v>
      </c>
      <c r="AH1820" s="1">
        <v>0</v>
      </c>
      <c r="AI1820" s="1">
        <v>1</v>
      </c>
      <c r="AJ1820" s="1">
        <v>0</v>
      </c>
      <c r="AK1820" s="1">
        <v>384</v>
      </c>
      <c r="AL1820" s="1">
        <v>373</v>
      </c>
      <c r="AM1820" s="1">
        <v>0</v>
      </c>
    </row>
    <row r="1821" spans="1:39" x14ac:dyDescent="0.25">
      <c r="A1821" s="4" t="s">
        <v>1725</v>
      </c>
      <c r="B1821" s="1">
        <v>0</v>
      </c>
      <c r="C1821" s="1">
        <v>0</v>
      </c>
      <c r="D1821" s="1">
        <v>7</v>
      </c>
      <c r="E1821" s="1">
        <v>179</v>
      </c>
      <c r="F1821" s="1">
        <v>21</v>
      </c>
      <c r="G1821" s="1">
        <v>273</v>
      </c>
      <c r="H1821" s="1">
        <v>0</v>
      </c>
      <c r="I1821" s="1">
        <v>21</v>
      </c>
      <c r="J1821" s="1">
        <v>63</v>
      </c>
      <c r="K1821" s="1">
        <v>1</v>
      </c>
      <c r="L1821" s="1">
        <v>6</v>
      </c>
      <c r="M1821" s="1">
        <v>10</v>
      </c>
      <c r="N1821" s="1">
        <v>6</v>
      </c>
      <c r="O1821" s="1">
        <v>5</v>
      </c>
      <c r="P1821" s="1">
        <v>1</v>
      </c>
      <c r="Q1821" s="1">
        <v>0</v>
      </c>
      <c r="R1821" s="1">
        <v>1</v>
      </c>
      <c r="S1821" s="1">
        <v>1</v>
      </c>
      <c r="T1821" s="1">
        <v>0</v>
      </c>
      <c r="U1821" s="1">
        <v>0</v>
      </c>
      <c r="V1821" s="1">
        <v>3</v>
      </c>
      <c r="W1821" s="1">
        <v>11</v>
      </c>
      <c r="X1821" s="1">
        <v>1</v>
      </c>
      <c r="Y1821" s="3">
        <v>45</v>
      </c>
      <c r="Z1821" s="1">
        <v>2814</v>
      </c>
      <c r="AA1821" s="1">
        <v>0</v>
      </c>
      <c r="AB1821" s="1">
        <v>1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1</v>
      </c>
      <c r="AK1821" s="1">
        <v>494</v>
      </c>
      <c r="AL1821" s="1">
        <v>431</v>
      </c>
      <c r="AM1821" s="1">
        <v>3</v>
      </c>
    </row>
    <row r="1822" spans="1:39" x14ac:dyDescent="0.25">
      <c r="A1822" s="4" t="s">
        <v>1726</v>
      </c>
      <c r="B1822" s="1">
        <v>1</v>
      </c>
      <c r="C1822" s="1">
        <v>1</v>
      </c>
      <c r="D1822" s="1">
        <v>29</v>
      </c>
      <c r="E1822" s="1">
        <v>5</v>
      </c>
      <c r="F1822" s="1">
        <v>0</v>
      </c>
      <c r="G1822" s="1">
        <v>1</v>
      </c>
      <c r="H1822" s="1">
        <v>1</v>
      </c>
      <c r="I1822" s="1">
        <v>1</v>
      </c>
      <c r="J1822" s="1">
        <v>1</v>
      </c>
      <c r="K1822" s="1">
        <v>15</v>
      </c>
      <c r="L1822" s="1">
        <v>0</v>
      </c>
      <c r="M1822" s="1">
        <v>0</v>
      </c>
      <c r="N1822" s="1">
        <v>0</v>
      </c>
      <c r="O1822" s="1">
        <v>19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3</v>
      </c>
      <c r="W1822" s="1">
        <v>11</v>
      </c>
      <c r="X1822" s="1">
        <v>0</v>
      </c>
      <c r="Y1822" s="3">
        <v>57</v>
      </c>
      <c r="Z1822" s="1">
        <v>2165</v>
      </c>
      <c r="AA1822" s="1">
        <v>0</v>
      </c>
      <c r="AB1822" s="1">
        <v>1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1</v>
      </c>
      <c r="AK1822" s="1">
        <v>8</v>
      </c>
      <c r="AL1822" s="1">
        <v>7</v>
      </c>
      <c r="AM1822" s="1">
        <v>0</v>
      </c>
    </row>
    <row r="1823" spans="1:39" x14ac:dyDescent="0.25">
      <c r="A1823" s="4" t="s">
        <v>1727</v>
      </c>
      <c r="B1823" s="1">
        <v>0</v>
      </c>
      <c r="C1823" s="1">
        <v>0</v>
      </c>
      <c r="D1823" s="1">
        <v>19</v>
      </c>
      <c r="E1823" s="1">
        <v>2</v>
      </c>
      <c r="F1823" s="1">
        <v>6</v>
      </c>
      <c r="G1823" s="1">
        <v>28</v>
      </c>
      <c r="H1823" s="1">
        <v>13</v>
      </c>
      <c r="I1823" s="1">
        <v>4</v>
      </c>
      <c r="J1823" s="1">
        <v>16</v>
      </c>
      <c r="K1823" s="1">
        <v>1</v>
      </c>
      <c r="L1823" s="1">
        <v>2</v>
      </c>
      <c r="M1823" s="1">
        <v>0</v>
      </c>
      <c r="N1823" s="1">
        <v>3</v>
      </c>
      <c r="O1823" s="1">
        <v>7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3</v>
      </c>
      <c r="W1823" s="1">
        <v>11</v>
      </c>
      <c r="X1823" s="1">
        <v>0</v>
      </c>
      <c r="Y1823" s="3">
        <v>30</v>
      </c>
      <c r="Z1823" s="1">
        <v>2515</v>
      </c>
      <c r="AA1823" s="1">
        <v>0</v>
      </c>
      <c r="AB1823" s="1">
        <v>1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1</v>
      </c>
      <c r="AI1823" s="1">
        <v>0</v>
      </c>
      <c r="AJ1823" s="1">
        <v>0</v>
      </c>
      <c r="AK1823" s="1">
        <v>53</v>
      </c>
      <c r="AL1823" s="1">
        <v>37</v>
      </c>
      <c r="AM1823" s="1">
        <v>0</v>
      </c>
    </row>
    <row r="1824" spans="1:39" x14ac:dyDescent="0.25">
      <c r="A1824" s="4" t="s">
        <v>1728</v>
      </c>
      <c r="B1824" s="1">
        <v>0</v>
      </c>
      <c r="C1824" s="1">
        <v>1</v>
      </c>
      <c r="D1824" s="1">
        <v>14</v>
      </c>
      <c r="E1824" s="1">
        <v>383</v>
      </c>
      <c r="F1824" s="1">
        <v>0</v>
      </c>
      <c r="G1824" s="1">
        <v>53</v>
      </c>
      <c r="H1824" s="1">
        <v>6</v>
      </c>
      <c r="I1824" s="1">
        <v>4</v>
      </c>
      <c r="J1824" s="1">
        <v>40</v>
      </c>
      <c r="K1824" s="1">
        <v>3</v>
      </c>
      <c r="L1824" s="1">
        <v>8</v>
      </c>
      <c r="M1824" s="1">
        <v>1</v>
      </c>
      <c r="N1824" s="1">
        <v>6</v>
      </c>
      <c r="O1824" s="1">
        <v>6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3</v>
      </c>
      <c r="W1824" s="1">
        <v>11</v>
      </c>
      <c r="X1824" s="1">
        <v>0</v>
      </c>
      <c r="Y1824" s="3">
        <v>54</v>
      </c>
      <c r="Z1824" s="1">
        <v>2328</v>
      </c>
      <c r="AA1824" s="1">
        <v>0</v>
      </c>
      <c r="AB1824" s="1">
        <v>1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1</v>
      </c>
      <c r="AK1824" s="1">
        <v>446</v>
      </c>
      <c r="AL1824" s="1">
        <v>406</v>
      </c>
      <c r="AM1824" s="1">
        <v>0</v>
      </c>
    </row>
    <row r="1825" spans="1:39" x14ac:dyDescent="0.25">
      <c r="A1825" s="4" t="s">
        <v>1729</v>
      </c>
      <c r="B1825" s="1">
        <v>1</v>
      </c>
      <c r="C1825" s="1">
        <v>0</v>
      </c>
      <c r="D1825" s="1">
        <v>72</v>
      </c>
      <c r="E1825" s="1">
        <v>2</v>
      </c>
      <c r="F1825" s="1">
        <v>8</v>
      </c>
      <c r="G1825" s="1">
        <v>8</v>
      </c>
      <c r="H1825" s="1">
        <v>6</v>
      </c>
      <c r="I1825" s="1">
        <v>1</v>
      </c>
      <c r="J1825" s="1">
        <v>9</v>
      </c>
      <c r="K1825" s="1">
        <v>2</v>
      </c>
      <c r="L1825" s="1">
        <v>1</v>
      </c>
      <c r="M1825" s="1">
        <v>0</v>
      </c>
      <c r="N1825" s="1">
        <v>3</v>
      </c>
      <c r="O1825" s="1">
        <v>8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3</v>
      </c>
      <c r="W1825" s="1">
        <v>11</v>
      </c>
      <c r="X1825" s="1">
        <v>0</v>
      </c>
      <c r="Y1825" s="3">
        <v>32</v>
      </c>
      <c r="Z1825" s="1">
        <v>2306</v>
      </c>
      <c r="AA1825" s="1">
        <v>0</v>
      </c>
      <c r="AB1825" s="1">
        <v>0</v>
      </c>
      <c r="AC1825" s="1">
        <v>1</v>
      </c>
      <c r="AD1825" s="1">
        <v>0</v>
      </c>
      <c r="AE1825" s="1">
        <v>0</v>
      </c>
      <c r="AF1825" s="1">
        <v>0</v>
      </c>
      <c r="AG1825" s="1">
        <v>0</v>
      </c>
      <c r="AH1825" s="1">
        <v>1</v>
      </c>
      <c r="AI1825" s="1">
        <v>0</v>
      </c>
      <c r="AJ1825" s="1">
        <v>0</v>
      </c>
      <c r="AK1825" s="1">
        <v>25</v>
      </c>
      <c r="AL1825" s="1">
        <v>16</v>
      </c>
      <c r="AM1825" s="1">
        <v>0</v>
      </c>
    </row>
    <row r="1826" spans="1:39" x14ac:dyDescent="0.25">
      <c r="A1826" s="4" t="s">
        <v>1730</v>
      </c>
      <c r="B1826" s="1">
        <v>0</v>
      </c>
      <c r="C1826" s="1">
        <v>0</v>
      </c>
      <c r="D1826" s="1">
        <v>56</v>
      </c>
      <c r="E1826" s="1">
        <v>536</v>
      </c>
      <c r="F1826" s="1">
        <v>27</v>
      </c>
      <c r="G1826" s="1">
        <v>590</v>
      </c>
      <c r="H1826" s="1">
        <v>38</v>
      </c>
      <c r="I1826" s="1">
        <v>107</v>
      </c>
      <c r="J1826" s="1">
        <v>67</v>
      </c>
      <c r="K1826" s="1">
        <v>1</v>
      </c>
      <c r="L1826" s="1">
        <v>5</v>
      </c>
      <c r="M1826" s="1">
        <v>10</v>
      </c>
      <c r="N1826" s="1">
        <v>12</v>
      </c>
      <c r="O1826" s="1">
        <v>6</v>
      </c>
      <c r="P1826" s="1">
        <v>1</v>
      </c>
      <c r="Q1826" s="1">
        <v>0</v>
      </c>
      <c r="R1826" s="1">
        <v>1</v>
      </c>
      <c r="S1826" s="1">
        <v>0</v>
      </c>
      <c r="T1826" s="1">
        <v>0</v>
      </c>
      <c r="U1826" s="1">
        <v>1</v>
      </c>
      <c r="V1826" s="1">
        <v>3</v>
      </c>
      <c r="W1826" s="1">
        <v>11</v>
      </c>
      <c r="X1826" s="1">
        <v>1</v>
      </c>
      <c r="Y1826" s="3">
        <v>25</v>
      </c>
      <c r="Z1826" s="1">
        <v>2808</v>
      </c>
      <c r="AA1826" s="1">
        <v>0</v>
      </c>
      <c r="AB1826" s="1">
        <v>0</v>
      </c>
      <c r="AC1826" s="1">
        <v>1</v>
      </c>
      <c r="AD1826" s="1">
        <v>0</v>
      </c>
      <c r="AE1826" s="1">
        <v>0</v>
      </c>
      <c r="AF1826" s="1">
        <v>1</v>
      </c>
      <c r="AG1826" s="1">
        <v>0</v>
      </c>
      <c r="AH1826" s="1">
        <v>0</v>
      </c>
      <c r="AI1826" s="1">
        <v>0</v>
      </c>
      <c r="AJ1826" s="1">
        <v>0</v>
      </c>
      <c r="AK1826" s="1">
        <v>1298</v>
      </c>
      <c r="AL1826" s="1">
        <v>1231</v>
      </c>
      <c r="AM1826" s="1">
        <v>2</v>
      </c>
    </row>
    <row r="1827" spans="1:39" x14ac:dyDescent="0.25">
      <c r="A1827" s="4" t="s">
        <v>1731</v>
      </c>
      <c r="B1827" s="1">
        <v>1</v>
      </c>
      <c r="C1827" s="1">
        <v>0</v>
      </c>
      <c r="D1827" s="1">
        <v>85</v>
      </c>
      <c r="E1827" s="1">
        <v>2</v>
      </c>
      <c r="F1827" s="1">
        <v>1</v>
      </c>
      <c r="G1827" s="1">
        <v>4</v>
      </c>
      <c r="H1827" s="1">
        <v>3</v>
      </c>
      <c r="I1827" s="1">
        <v>1</v>
      </c>
      <c r="J1827" s="1">
        <v>2</v>
      </c>
      <c r="K1827" s="1">
        <v>1</v>
      </c>
      <c r="L1827" s="1">
        <v>1</v>
      </c>
      <c r="M1827" s="1">
        <v>0</v>
      </c>
      <c r="N1827" s="1">
        <v>2</v>
      </c>
      <c r="O1827" s="1">
        <v>8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3</v>
      </c>
      <c r="W1827" s="1">
        <v>11</v>
      </c>
      <c r="X1827" s="1">
        <v>0</v>
      </c>
      <c r="Y1827" s="3">
        <v>45</v>
      </c>
      <c r="Z1827" s="1">
        <v>2565</v>
      </c>
      <c r="AA1827" s="1">
        <v>0</v>
      </c>
      <c r="AB1827" s="1">
        <v>0</v>
      </c>
      <c r="AC1827" s="1">
        <v>0</v>
      </c>
      <c r="AD1827" s="1">
        <v>1</v>
      </c>
      <c r="AE1827" s="1">
        <v>0</v>
      </c>
      <c r="AF1827" s="1">
        <v>0</v>
      </c>
      <c r="AG1827" s="1">
        <v>0</v>
      </c>
      <c r="AH1827" s="1">
        <v>1</v>
      </c>
      <c r="AI1827" s="1">
        <v>0</v>
      </c>
      <c r="AJ1827" s="1">
        <v>0</v>
      </c>
      <c r="AK1827" s="1">
        <v>11</v>
      </c>
      <c r="AL1827" s="1">
        <v>9</v>
      </c>
      <c r="AM1827" s="1">
        <v>0</v>
      </c>
    </row>
    <row r="1828" spans="1:39" x14ac:dyDescent="0.25">
      <c r="A1828" s="4" t="s">
        <v>1732</v>
      </c>
      <c r="B1828" s="1">
        <v>0</v>
      </c>
      <c r="C1828" s="1">
        <v>0</v>
      </c>
      <c r="D1828" s="1">
        <v>62</v>
      </c>
      <c r="E1828" s="1">
        <v>322</v>
      </c>
      <c r="F1828" s="1">
        <v>53</v>
      </c>
      <c r="G1828" s="1">
        <v>899</v>
      </c>
      <c r="H1828" s="1">
        <v>34</v>
      </c>
      <c r="I1828" s="1">
        <v>40</v>
      </c>
      <c r="J1828" s="1">
        <v>53</v>
      </c>
      <c r="K1828" s="1">
        <v>1</v>
      </c>
      <c r="L1828" s="1">
        <v>4</v>
      </c>
      <c r="M1828" s="1">
        <v>6</v>
      </c>
      <c r="N1828" s="1">
        <v>10</v>
      </c>
      <c r="O1828" s="1">
        <v>2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3</v>
      </c>
      <c r="W1828" s="1">
        <v>11</v>
      </c>
      <c r="X1828" s="1">
        <v>0</v>
      </c>
      <c r="Y1828" s="3">
        <v>42</v>
      </c>
      <c r="Z1828" s="1">
        <v>2767</v>
      </c>
      <c r="AA1828" s="1">
        <v>0</v>
      </c>
      <c r="AB1828" s="1">
        <v>1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1</v>
      </c>
      <c r="AK1828" s="1">
        <v>1348</v>
      </c>
      <c r="AL1828" s="1">
        <v>1295</v>
      </c>
      <c r="AM1828" s="1">
        <v>0</v>
      </c>
    </row>
    <row r="1829" spans="1:39" x14ac:dyDescent="0.25">
      <c r="A1829" s="4" t="s">
        <v>1733</v>
      </c>
      <c r="B1829" s="1">
        <v>0</v>
      </c>
      <c r="C1829" s="1">
        <v>0</v>
      </c>
      <c r="D1829" s="1">
        <v>1</v>
      </c>
      <c r="E1829" s="1">
        <v>539</v>
      </c>
      <c r="F1829" s="1">
        <v>169</v>
      </c>
      <c r="G1829" s="1">
        <v>816</v>
      </c>
      <c r="H1829" s="1">
        <v>20</v>
      </c>
      <c r="I1829" s="1">
        <v>0</v>
      </c>
      <c r="J1829" s="1">
        <v>30</v>
      </c>
      <c r="K1829" s="1">
        <v>1</v>
      </c>
      <c r="L1829" s="1">
        <v>4</v>
      </c>
      <c r="M1829" s="1">
        <v>5</v>
      </c>
      <c r="N1829" s="1">
        <v>4</v>
      </c>
      <c r="O1829" s="1">
        <v>3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3</v>
      </c>
      <c r="W1829" s="1">
        <v>11</v>
      </c>
      <c r="X1829" s="1">
        <v>1</v>
      </c>
      <c r="Y1829" s="3">
        <v>59</v>
      </c>
      <c r="Z1829" s="1">
        <v>2693</v>
      </c>
      <c r="AA1829" s="1">
        <v>0</v>
      </c>
      <c r="AB1829" s="1">
        <v>0</v>
      </c>
      <c r="AC1829" s="1">
        <v>0</v>
      </c>
      <c r="AD1829" s="1">
        <v>1</v>
      </c>
      <c r="AE1829" s="1">
        <v>0</v>
      </c>
      <c r="AF1829" s="1">
        <v>0</v>
      </c>
      <c r="AG1829" s="1">
        <v>0</v>
      </c>
      <c r="AH1829" s="1">
        <v>1</v>
      </c>
      <c r="AI1829" s="1">
        <v>0</v>
      </c>
      <c r="AJ1829" s="1">
        <v>0</v>
      </c>
      <c r="AK1829" s="1">
        <v>1544</v>
      </c>
      <c r="AL1829" s="1">
        <v>1514</v>
      </c>
      <c r="AM1829" s="1">
        <v>0</v>
      </c>
    </row>
    <row r="1830" spans="1:39" x14ac:dyDescent="0.25">
      <c r="A1830" s="4" t="s">
        <v>1734</v>
      </c>
      <c r="B1830" s="1">
        <v>0</v>
      </c>
      <c r="C1830" s="1">
        <v>0</v>
      </c>
      <c r="D1830" s="1">
        <v>28</v>
      </c>
      <c r="E1830" s="1">
        <v>712</v>
      </c>
      <c r="F1830" s="1">
        <v>50</v>
      </c>
      <c r="G1830" s="1">
        <v>420</v>
      </c>
      <c r="H1830" s="1">
        <v>65</v>
      </c>
      <c r="I1830" s="1">
        <v>38</v>
      </c>
      <c r="J1830" s="1">
        <v>38</v>
      </c>
      <c r="K1830" s="1">
        <v>1</v>
      </c>
      <c r="L1830" s="1">
        <v>8</v>
      </c>
      <c r="M1830" s="1">
        <v>4</v>
      </c>
      <c r="N1830" s="1">
        <v>7</v>
      </c>
      <c r="O1830" s="1">
        <v>4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3</v>
      </c>
      <c r="W1830" s="1">
        <v>11</v>
      </c>
      <c r="X1830" s="1">
        <v>1</v>
      </c>
      <c r="Y1830" s="3">
        <v>36</v>
      </c>
      <c r="Z1830" s="1">
        <v>2451</v>
      </c>
      <c r="AA1830" s="1">
        <v>0</v>
      </c>
      <c r="AB1830" s="1">
        <v>0</v>
      </c>
      <c r="AC1830" s="1">
        <v>1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1</v>
      </c>
      <c r="AK1830" s="1">
        <v>1285</v>
      </c>
      <c r="AL1830" s="1">
        <v>1247</v>
      </c>
      <c r="AM1830" s="1">
        <v>0</v>
      </c>
    </row>
    <row r="1831" spans="1:39" x14ac:dyDescent="0.25">
      <c r="A1831" s="4" t="s">
        <v>1735</v>
      </c>
      <c r="B1831" s="1">
        <v>0</v>
      </c>
      <c r="C1831" s="1">
        <v>1</v>
      </c>
      <c r="D1831" s="1">
        <v>70</v>
      </c>
      <c r="E1831" s="1">
        <v>1121</v>
      </c>
      <c r="F1831" s="1">
        <v>0</v>
      </c>
      <c r="G1831" s="1">
        <v>72</v>
      </c>
      <c r="H1831" s="1">
        <v>0</v>
      </c>
      <c r="I1831" s="1">
        <v>12</v>
      </c>
      <c r="J1831" s="1">
        <v>12</v>
      </c>
      <c r="K1831" s="1">
        <v>4</v>
      </c>
      <c r="L1831" s="1">
        <v>10</v>
      </c>
      <c r="M1831" s="1">
        <v>8</v>
      </c>
      <c r="N1831" s="1">
        <v>10</v>
      </c>
      <c r="O1831" s="1">
        <v>6</v>
      </c>
      <c r="P1831" s="1">
        <v>0</v>
      </c>
      <c r="Q1831" s="1">
        <v>1</v>
      </c>
      <c r="R1831" s="1">
        <v>0</v>
      </c>
      <c r="S1831" s="1">
        <v>1</v>
      </c>
      <c r="T1831" s="1">
        <v>0</v>
      </c>
      <c r="U1831" s="1">
        <v>0</v>
      </c>
      <c r="V1831" s="1">
        <v>3</v>
      </c>
      <c r="W1831" s="1">
        <v>11</v>
      </c>
      <c r="X1831" s="1">
        <v>0</v>
      </c>
      <c r="Y1831" s="3">
        <v>49</v>
      </c>
      <c r="Z1831" s="1">
        <v>2480</v>
      </c>
      <c r="AA1831" s="1">
        <v>1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1</v>
      </c>
      <c r="AJ1831" s="1">
        <v>0</v>
      </c>
      <c r="AK1831" s="1">
        <v>1205</v>
      </c>
      <c r="AL1831" s="1">
        <v>1193</v>
      </c>
      <c r="AM1831" s="1">
        <v>2</v>
      </c>
    </row>
    <row r="1832" spans="1:39" x14ac:dyDescent="0.25">
      <c r="A1832" s="4" t="s">
        <v>1736</v>
      </c>
      <c r="B1832" s="1">
        <v>2</v>
      </c>
      <c r="C1832" s="1">
        <v>1</v>
      </c>
      <c r="D1832" s="1">
        <v>84</v>
      </c>
      <c r="E1832" s="1">
        <v>68</v>
      </c>
      <c r="F1832" s="1">
        <v>1</v>
      </c>
      <c r="G1832" s="1">
        <v>13</v>
      </c>
      <c r="H1832" s="1">
        <v>3</v>
      </c>
      <c r="I1832" s="1">
        <v>5</v>
      </c>
      <c r="J1832" s="1">
        <v>13</v>
      </c>
      <c r="K1832" s="1">
        <v>1</v>
      </c>
      <c r="L1832" s="1">
        <v>2</v>
      </c>
      <c r="M1832" s="1">
        <v>0</v>
      </c>
      <c r="N1832" s="1">
        <v>4</v>
      </c>
      <c r="O1832" s="1">
        <v>6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3</v>
      </c>
      <c r="W1832" s="1">
        <v>11</v>
      </c>
      <c r="X1832" s="1">
        <v>0</v>
      </c>
      <c r="Y1832" s="3">
        <v>69</v>
      </c>
      <c r="Z1832" s="1">
        <v>2748</v>
      </c>
      <c r="AA1832" s="1">
        <v>0</v>
      </c>
      <c r="AB1832" s="1">
        <v>0</v>
      </c>
      <c r="AC1832" s="1">
        <v>1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1</v>
      </c>
      <c r="AJ1832" s="1">
        <v>0</v>
      </c>
      <c r="AK1832" s="1">
        <v>90</v>
      </c>
      <c r="AL1832" s="1">
        <v>77</v>
      </c>
      <c r="AM1832" s="1">
        <v>0</v>
      </c>
    </row>
    <row r="1833" spans="1:39" x14ac:dyDescent="0.25">
      <c r="A1833" s="4" t="s">
        <v>1737</v>
      </c>
      <c r="B1833" s="1">
        <v>0</v>
      </c>
      <c r="C1833" s="1">
        <v>0</v>
      </c>
      <c r="D1833" s="1">
        <v>89</v>
      </c>
      <c r="E1833" s="1">
        <v>36</v>
      </c>
      <c r="F1833" s="1">
        <v>4</v>
      </c>
      <c r="G1833" s="1">
        <v>18</v>
      </c>
      <c r="H1833" s="1">
        <v>6</v>
      </c>
      <c r="I1833" s="1">
        <v>2</v>
      </c>
      <c r="J1833" s="1">
        <v>18</v>
      </c>
      <c r="K1833" s="1">
        <v>1</v>
      </c>
      <c r="L1833" s="1">
        <v>2</v>
      </c>
      <c r="M1833" s="1">
        <v>0</v>
      </c>
      <c r="N1833" s="1">
        <v>4</v>
      </c>
      <c r="O1833" s="1">
        <v>7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3</v>
      </c>
      <c r="W1833" s="1">
        <v>11</v>
      </c>
      <c r="X1833" s="1">
        <v>0</v>
      </c>
      <c r="Y1833" s="3">
        <v>44</v>
      </c>
      <c r="Z1833" s="1">
        <v>2519</v>
      </c>
      <c r="AA1833" s="1">
        <v>0</v>
      </c>
      <c r="AB1833" s="1">
        <v>0</v>
      </c>
      <c r="AC1833" s="1">
        <v>0</v>
      </c>
      <c r="AD1833" s="1">
        <v>1</v>
      </c>
      <c r="AE1833" s="1">
        <v>0</v>
      </c>
      <c r="AF1833" s="1">
        <v>0</v>
      </c>
      <c r="AG1833" s="1">
        <v>0</v>
      </c>
      <c r="AH1833" s="1">
        <v>0</v>
      </c>
      <c r="AI1833" s="1">
        <v>1</v>
      </c>
      <c r="AJ1833" s="1">
        <v>0</v>
      </c>
      <c r="AK1833" s="1">
        <v>66</v>
      </c>
      <c r="AL1833" s="1">
        <v>48</v>
      </c>
      <c r="AM1833" s="1">
        <v>0</v>
      </c>
    </row>
    <row r="1834" spans="1:39" x14ac:dyDescent="0.25">
      <c r="A1834" s="4" t="s">
        <v>1738</v>
      </c>
      <c r="B1834" s="1">
        <v>0</v>
      </c>
      <c r="C1834" s="1">
        <v>0</v>
      </c>
      <c r="D1834" s="1">
        <v>73</v>
      </c>
      <c r="E1834" s="1">
        <v>707</v>
      </c>
      <c r="F1834" s="1">
        <v>44</v>
      </c>
      <c r="G1834" s="1">
        <v>603</v>
      </c>
      <c r="H1834" s="1">
        <v>95</v>
      </c>
      <c r="I1834" s="1">
        <v>58</v>
      </c>
      <c r="J1834" s="1">
        <v>29</v>
      </c>
      <c r="K1834" s="1">
        <v>1</v>
      </c>
      <c r="L1834" s="1">
        <v>2</v>
      </c>
      <c r="M1834" s="1">
        <v>8</v>
      </c>
      <c r="N1834" s="1">
        <v>12</v>
      </c>
      <c r="O1834" s="1">
        <v>1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3</v>
      </c>
      <c r="W1834" s="1">
        <v>11</v>
      </c>
      <c r="X1834" s="1">
        <v>0</v>
      </c>
      <c r="Y1834" s="3">
        <v>48</v>
      </c>
      <c r="Z1834" s="1">
        <v>2678</v>
      </c>
      <c r="AA1834" s="1">
        <v>0</v>
      </c>
      <c r="AB1834" s="1">
        <v>1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1</v>
      </c>
      <c r="AK1834" s="1">
        <v>1507</v>
      </c>
      <c r="AL1834" s="1">
        <v>1478</v>
      </c>
      <c r="AM1834" s="1">
        <v>0</v>
      </c>
    </row>
    <row r="1835" spans="1:39" x14ac:dyDescent="0.25">
      <c r="A1835" s="4" t="s">
        <v>1739</v>
      </c>
      <c r="B1835" s="1">
        <v>1</v>
      </c>
      <c r="C1835" s="1">
        <v>0</v>
      </c>
      <c r="D1835" s="1">
        <v>42</v>
      </c>
      <c r="E1835" s="1">
        <v>174</v>
      </c>
      <c r="F1835" s="1">
        <v>77</v>
      </c>
      <c r="G1835" s="1">
        <v>203</v>
      </c>
      <c r="H1835" s="1">
        <v>6</v>
      </c>
      <c r="I1835" s="1">
        <v>24</v>
      </c>
      <c r="J1835" s="1">
        <v>97</v>
      </c>
      <c r="K1835" s="1">
        <v>2</v>
      </c>
      <c r="L1835" s="1">
        <v>8</v>
      </c>
      <c r="M1835" s="1">
        <v>1</v>
      </c>
      <c r="N1835" s="1">
        <v>7</v>
      </c>
      <c r="O1835" s="1">
        <v>7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3</v>
      </c>
      <c r="W1835" s="1">
        <v>11</v>
      </c>
      <c r="X1835" s="1">
        <v>0</v>
      </c>
      <c r="Y1835" s="3">
        <v>35</v>
      </c>
      <c r="Z1835" s="1">
        <v>2808</v>
      </c>
      <c r="AA1835" s="1">
        <v>0</v>
      </c>
      <c r="AB1835" s="1">
        <v>0</v>
      </c>
      <c r="AC1835" s="1">
        <v>0</v>
      </c>
      <c r="AD1835" s="1">
        <v>1</v>
      </c>
      <c r="AE1835" s="1">
        <v>0</v>
      </c>
      <c r="AF1835" s="1">
        <v>0</v>
      </c>
      <c r="AG1835" s="1">
        <v>0</v>
      </c>
      <c r="AH1835" s="1">
        <v>1</v>
      </c>
      <c r="AI1835" s="1">
        <v>0</v>
      </c>
      <c r="AJ1835" s="1">
        <v>0</v>
      </c>
      <c r="AK1835" s="1">
        <v>484</v>
      </c>
      <c r="AL1835" s="1">
        <v>387</v>
      </c>
      <c r="AM1835" s="1">
        <v>0</v>
      </c>
    </row>
    <row r="1836" spans="1:39" x14ac:dyDescent="0.25">
      <c r="A1836" s="4" t="s">
        <v>1740</v>
      </c>
      <c r="B1836" s="1">
        <v>0</v>
      </c>
      <c r="C1836" s="1">
        <v>1</v>
      </c>
      <c r="D1836" s="1">
        <v>16</v>
      </c>
      <c r="E1836" s="1">
        <v>666</v>
      </c>
      <c r="F1836" s="1">
        <v>35</v>
      </c>
      <c r="G1836" s="1">
        <v>124</v>
      </c>
      <c r="H1836" s="1">
        <v>69</v>
      </c>
      <c r="I1836" s="1">
        <v>8</v>
      </c>
      <c r="J1836" s="1">
        <v>26</v>
      </c>
      <c r="K1836" s="1">
        <v>1</v>
      </c>
      <c r="L1836" s="1">
        <v>5</v>
      </c>
      <c r="M1836" s="1">
        <v>3</v>
      </c>
      <c r="N1836" s="1">
        <v>5</v>
      </c>
      <c r="O1836" s="1">
        <v>3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3</v>
      </c>
      <c r="W1836" s="1">
        <v>11</v>
      </c>
      <c r="X1836" s="1">
        <v>0</v>
      </c>
      <c r="Y1836" s="3">
        <v>54</v>
      </c>
      <c r="Z1836" s="1">
        <v>2758</v>
      </c>
      <c r="AA1836" s="1">
        <v>0</v>
      </c>
      <c r="AB1836" s="1">
        <v>1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1</v>
      </c>
      <c r="AK1836" s="1">
        <v>902</v>
      </c>
      <c r="AL1836" s="1">
        <v>876</v>
      </c>
      <c r="AM1836" s="1">
        <v>0</v>
      </c>
    </row>
    <row r="1837" spans="1:39" x14ac:dyDescent="0.25">
      <c r="A1837" s="4" t="s">
        <v>1741</v>
      </c>
      <c r="B1837" s="1">
        <v>0</v>
      </c>
      <c r="C1837" s="1">
        <v>0</v>
      </c>
      <c r="D1837" s="1">
        <v>16</v>
      </c>
      <c r="E1837" s="1">
        <v>0</v>
      </c>
      <c r="F1837" s="1">
        <v>0</v>
      </c>
      <c r="G1837" s="1">
        <v>0</v>
      </c>
      <c r="H1837" s="1">
        <v>6</v>
      </c>
      <c r="I1837" s="1">
        <v>2</v>
      </c>
      <c r="J1837" s="1">
        <v>6</v>
      </c>
      <c r="K1837" s="1">
        <v>1</v>
      </c>
      <c r="L1837" s="1">
        <v>1</v>
      </c>
      <c r="M1837" s="1">
        <v>0</v>
      </c>
      <c r="N1837" s="1">
        <v>2</v>
      </c>
      <c r="O1837" s="1">
        <v>6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3</v>
      </c>
      <c r="W1837" s="1">
        <v>11</v>
      </c>
      <c r="X1837" s="1">
        <v>0</v>
      </c>
      <c r="Y1837" s="3">
        <v>45</v>
      </c>
      <c r="Z1837" s="1">
        <v>2355</v>
      </c>
      <c r="AA1837" s="1">
        <v>1</v>
      </c>
      <c r="AB1837" s="1">
        <v>0</v>
      </c>
      <c r="AC1837" s="1">
        <v>0</v>
      </c>
      <c r="AD1837" s="1">
        <v>0</v>
      </c>
      <c r="AE1837" s="1">
        <v>0</v>
      </c>
      <c r="AF1837" s="1">
        <v>1</v>
      </c>
      <c r="AG1837" s="1">
        <v>0</v>
      </c>
      <c r="AH1837" s="1">
        <v>0</v>
      </c>
      <c r="AI1837" s="1">
        <v>0</v>
      </c>
      <c r="AJ1837" s="1">
        <v>0</v>
      </c>
      <c r="AK1837" s="1">
        <v>8</v>
      </c>
      <c r="AL1837" s="1">
        <v>2</v>
      </c>
      <c r="AM1837" s="1">
        <v>0</v>
      </c>
    </row>
    <row r="1838" spans="1:39" x14ac:dyDescent="0.25">
      <c r="A1838" s="4" t="s">
        <v>1101</v>
      </c>
      <c r="B1838" s="1">
        <v>0</v>
      </c>
      <c r="C1838" s="1">
        <v>1</v>
      </c>
      <c r="D1838" s="1">
        <v>56</v>
      </c>
      <c r="E1838" s="1">
        <v>162</v>
      </c>
      <c r="F1838" s="1">
        <v>50</v>
      </c>
      <c r="G1838" s="1">
        <v>100</v>
      </c>
      <c r="H1838" s="1">
        <v>55</v>
      </c>
      <c r="I1838" s="1">
        <v>30</v>
      </c>
      <c r="J1838" s="1">
        <v>27</v>
      </c>
      <c r="K1838" s="1">
        <v>1</v>
      </c>
      <c r="L1838" s="1">
        <v>4</v>
      </c>
      <c r="M1838" s="1">
        <v>2</v>
      </c>
      <c r="N1838" s="1">
        <v>8</v>
      </c>
      <c r="O1838" s="1">
        <v>4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3</v>
      </c>
      <c r="W1838" s="1">
        <v>11</v>
      </c>
      <c r="X1838" s="1">
        <v>0</v>
      </c>
      <c r="Y1838" s="3">
        <v>41</v>
      </c>
      <c r="Z1838" s="1">
        <v>2485</v>
      </c>
      <c r="AA1838" s="1">
        <v>0</v>
      </c>
      <c r="AB1838" s="1">
        <v>0</v>
      </c>
      <c r="AC1838" s="1">
        <v>1</v>
      </c>
      <c r="AD1838" s="1">
        <v>0</v>
      </c>
      <c r="AE1838" s="1">
        <v>0</v>
      </c>
      <c r="AF1838" s="1">
        <v>0</v>
      </c>
      <c r="AG1838" s="1">
        <v>0</v>
      </c>
      <c r="AH1838" s="1">
        <v>1</v>
      </c>
      <c r="AI1838" s="1">
        <v>0</v>
      </c>
      <c r="AJ1838" s="1">
        <v>0</v>
      </c>
      <c r="AK1838" s="1">
        <v>397</v>
      </c>
      <c r="AL1838" s="1">
        <v>370</v>
      </c>
      <c r="AM1838" s="1">
        <v>0</v>
      </c>
    </row>
    <row r="1839" spans="1:39" x14ac:dyDescent="0.25">
      <c r="A1839" s="4" t="s">
        <v>1742</v>
      </c>
      <c r="B1839" s="1">
        <v>1</v>
      </c>
      <c r="C1839" s="1">
        <v>0</v>
      </c>
      <c r="D1839" s="1">
        <v>65</v>
      </c>
      <c r="E1839" s="1">
        <v>407</v>
      </c>
      <c r="F1839" s="1">
        <v>70</v>
      </c>
      <c r="G1839" s="1">
        <v>239</v>
      </c>
      <c r="H1839" s="1">
        <v>103</v>
      </c>
      <c r="I1839" s="1">
        <v>88</v>
      </c>
      <c r="J1839" s="1">
        <v>53</v>
      </c>
      <c r="K1839" s="1">
        <v>1</v>
      </c>
      <c r="L1839" s="1">
        <v>5</v>
      </c>
      <c r="M1839" s="1">
        <v>4</v>
      </c>
      <c r="N1839" s="1">
        <v>4</v>
      </c>
      <c r="O1839" s="1">
        <v>2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3</v>
      </c>
      <c r="W1839" s="1">
        <v>11</v>
      </c>
      <c r="X1839" s="1">
        <v>0</v>
      </c>
      <c r="Y1839" s="3">
        <v>49</v>
      </c>
      <c r="Z1839" s="1">
        <v>2417</v>
      </c>
      <c r="AA1839" s="1">
        <v>0</v>
      </c>
      <c r="AB1839" s="1">
        <v>1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1</v>
      </c>
      <c r="AI1839" s="1">
        <v>0</v>
      </c>
      <c r="AJ1839" s="1">
        <v>0</v>
      </c>
      <c r="AK1839" s="1">
        <v>907</v>
      </c>
      <c r="AL1839" s="1">
        <v>854</v>
      </c>
      <c r="AM1839" s="1">
        <v>0</v>
      </c>
    </row>
    <row r="1840" spans="1:39" x14ac:dyDescent="0.25">
      <c r="A1840" s="4" t="s">
        <v>1328</v>
      </c>
      <c r="B1840" s="1">
        <v>0</v>
      </c>
      <c r="C1840" s="1">
        <v>0</v>
      </c>
      <c r="D1840" s="1">
        <v>10</v>
      </c>
      <c r="E1840" s="1">
        <v>823</v>
      </c>
      <c r="F1840" s="1">
        <v>25</v>
      </c>
      <c r="G1840" s="1">
        <v>459</v>
      </c>
      <c r="H1840" s="1">
        <v>124</v>
      </c>
      <c r="I1840" s="1">
        <v>29</v>
      </c>
      <c r="J1840" s="1">
        <v>95</v>
      </c>
      <c r="K1840" s="1">
        <v>1</v>
      </c>
      <c r="L1840" s="1">
        <v>6</v>
      </c>
      <c r="M1840" s="1">
        <v>6</v>
      </c>
      <c r="N1840" s="1">
        <v>7</v>
      </c>
      <c r="O1840" s="1">
        <v>4</v>
      </c>
      <c r="P1840" s="1">
        <v>0</v>
      </c>
      <c r="Q1840" s="1">
        <v>0</v>
      </c>
      <c r="R1840" s="1">
        <v>1</v>
      </c>
      <c r="S1840" s="1">
        <v>0</v>
      </c>
      <c r="T1840" s="1">
        <v>0</v>
      </c>
      <c r="U1840" s="1">
        <v>0</v>
      </c>
      <c r="V1840" s="1">
        <v>3</v>
      </c>
      <c r="W1840" s="1">
        <v>11</v>
      </c>
      <c r="X1840" s="1">
        <v>1</v>
      </c>
      <c r="Y1840" s="3">
        <v>38</v>
      </c>
      <c r="Z1840" s="1">
        <v>2756</v>
      </c>
      <c r="AA1840" s="1">
        <v>0</v>
      </c>
      <c r="AB1840" s="1">
        <v>1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1</v>
      </c>
      <c r="AI1840" s="1">
        <v>0</v>
      </c>
      <c r="AJ1840" s="1">
        <v>0</v>
      </c>
      <c r="AK1840" s="1">
        <v>1460</v>
      </c>
      <c r="AL1840" s="1">
        <v>1365</v>
      </c>
      <c r="AM1840" s="1">
        <v>1</v>
      </c>
    </row>
    <row r="1841" spans="1:39" x14ac:dyDescent="0.25">
      <c r="A1841" s="4" t="s">
        <v>1743</v>
      </c>
      <c r="B1841" s="1">
        <v>1</v>
      </c>
      <c r="C1841" s="1">
        <v>1</v>
      </c>
      <c r="D1841" s="1">
        <v>13</v>
      </c>
      <c r="E1841" s="1">
        <v>488</v>
      </c>
      <c r="F1841" s="1">
        <v>23</v>
      </c>
      <c r="G1841" s="1">
        <v>71</v>
      </c>
      <c r="H1841" s="1">
        <v>15</v>
      </c>
      <c r="I1841" s="1">
        <v>0</v>
      </c>
      <c r="J1841" s="1">
        <v>59</v>
      </c>
      <c r="K1841" s="1">
        <v>11</v>
      </c>
      <c r="L1841" s="1">
        <v>8</v>
      </c>
      <c r="M1841" s="1">
        <v>3</v>
      </c>
      <c r="N1841" s="1">
        <v>7</v>
      </c>
      <c r="O1841" s="1">
        <v>7</v>
      </c>
      <c r="P1841" s="1">
        <v>0</v>
      </c>
      <c r="Q1841" s="1">
        <v>1</v>
      </c>
      <c r="R1841" s="1">
        <v>0</v>
      </c>
      <c r="S1841" s="1">
        <v>0</v>
      </c>
      <c r="T1841" s="1">
        <v>0</v>
      </c>
      <c r="U1841" s="1">
        <v>0</v>
      </c>
      <c r="V1841" s="1">
        <v>3</v>
      </c>
      <c r="W1841" s="1">
        <v>11</v>
      </c>
      <c r="X1841" s="1">
        <v>1</v>
      </c>
      <c r="Y1841" s="3">
        <v>47</v>
      </c>
      <c r="Z1841" s="1">
        <v>2789</v>
      </c>
      <c r="AA1841" s="1">
        <v>0</v>
      </c>
      <c r="AB1841" s="1">
        <v>0</v>
      </c>
      <c r="AC1841" s="1">
        <v>0</v>
      </c>
      <c r="AD1841" s="1">
        <v>0</v>
      </c>
      <c r="AE1841" s="1">
        <v>1</v>
      </c>
      <c r="AF1841" s="1">
        <v>0</v>
      </c>
      <c r="AG1841" s="1">
        <v>0</v>
      </c>
      <c r="AH1841" s="1">
        <v>1</v>
      </c>
      <c r="AI1841" s="1">
        <v>0</v>
      </c>
      <c r="AJ1841" s="1">
        <v>0</v>
      </c>
      <c r="AK1841" s="1">
        <v>597</v>
      </c>
      <c r="AL1841" s="1">
        <v>538</v>
      </c>
      <c r="AM1841" s="1">
        <v>1</v>
      </c>
    </row>
    <row r="1842" spans="1:39" x14ac:dyDescent="0.25">
      <c r="A1842" s="4" t="s">
        <v>1744</v>
      </c>
      <c r="B1842" s="1">
        <v>1</v>
      </c>
      <c r="C1842" s="1">
        <v>1</v>
      </c>
      <c r="D1842" s="1">
        <v>78</v>
      </c>
      <c r="E1842" s="1">
        <v>28</v>
      </c>
      <c r="F1842" s="1">
        <v>0</v>
      </c>
      <c r="G1842" s="1">
        <v>13</v>
      </c>
      <c r="H1842" s="1">
        <v>4</v>
      </c>
      <c r="I1842" s="1">
        <v>2</v>
      </c>
      <c r="J1842" s="1">
        <v>8</v>
      </c>
      <c r="K1842" s="1">
        <v>3</v>
      </c>
      <c r="L1842" s="1">
        <v>2</v>
      </c>
      <c r="M1842" s="1">
        <v>1</v>
      </c>
      <c r="N1842" s="1">
        <v>3</v>
      </c>
      <c r="O1842" s="1">
        <v>5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3</v>
      </c>
      <c r="W1842" s="1">
        <v>11</v>
      </c>
      <c r="X1842" s="1">
        <v>0</v>
      </c>
      <c r="Y1842" s="3">
        <v>52</v>
      </c>
      <c r="Z1842" s="1">
        <v>2455</v>
      </c>
      <c r="AA1842" s="1">
        <v>0</v>
      </c>
      <c r="AB1842" s="1">
        <v>0</v>
      </c>
      <c r="AC1842" s="1">
        <v>0</v>
      </c>
      <c r="AD1842" s="1">
        <v>1</v>
      </c>
      <c r="AE1842" s="1">
        <v>0</v>
      </c>
      <c r="AF1842" s="1">
        <v>0</v>
      </c>
      <c r="AG1842" s="1">
        <v>0</v>
      </c>
      <c r="AH1842" s="1">
        <v>0</v>
      </c>
      <c r="AI1842" s="1">
        <v>1</v>
      </c>
      <c r="AJ1842" s="1">
        <v>0</v>
      </c>
      <c r="AK1842" s="1">
        <v>47</v>
      </c>
      <c r="AL1842" s="1">
        <v>39</v>
      </c>
      <c r="AM1842" s="1">
        <v>0</v>
      </c>
    </row>
    <row r="1843" spans="1:39" x14ac:dyDescent="0.25">
      <c r="A1843" s="4" t="s">
        <v>1745</v>
      </c>
      <c r="B1843" s="1">
        <v>1</v>
      </c>
      <c r="C1843" s="1">
        <v>0</v>
      </c>
      <c r="D1843" s="1">
        <v>51</v>
      </c>
      <c r="E1843" s="1">
        <v>3</v>
      </c>
      <c r="F1843" s="1">
        <v>2</v>
      </c>
      <c r="G1843" s="1">
        <v>10</v>
      </c>
      <c r="H1843" s="1">
        <v>3</v>
      </c>
      <c r="I1843" s="1">
        <v>0</v>
      </c>
      <c r="J1843" s="1">
        <v>2</v>
      </c>
      <c r="K1843" s="1">
        <v>1</v>
      </c>
      <c r="L1843" s="1">
        <v>1</v>
      </c>
      <c r="M1843" s="1">
        <v>0</v>
      </c>
      <c r="N1843" s="1">
        <v>3</v>
      </c>
      <c r="O1843" s="1">
        <v>6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3</v>
      </c>
      <c r="W1843" s="1">
        <v>11</v>
      </c>
      <c r="X1843" s="1">
        <v>0</v>
      </c>
      <c r="Y1843" s="3">
        <v>36</v>
      </c>
      <c r="Z1843" s="1">
        <v>2208</v>
      </c>
      <c r="AA1843" s="1">
        <v>0</v>
      </c>
      <c r="AB1843" s="1">
        <v>0</v>
      </c>
      <c r="AC1843" s="1">
        <v>1</v>
      </c>
      <c r="AD1843" s="1">
        <v>0</v>
      </c>
      <c r="AE1843" s="1">
        <v>0</v>
      </c>
      <c r="AF1843" s="1">
        <v>0</v>
      </c>
      <c r="AG1843" s="1">
        <v>0</v>
      </c>
      <c r="AH1843" s="1">
        <v>1</v>
      </c>
      <c r="AI1843" s="1">
        <v>0</v>
      </c>
      <c r="AJ1843" s="1">
        <v>0</v>
      </c>
      <c r="AK1843" s="1">
        <v>18</v>
      </c>
      <c r="AL1843" s="1">
        <v>16</v>
      </c>
      <c r="AM1843" s="1">
        <v>0</v>
      </c>
    </row>
    <row r="1844" spans="1:39" x14ac:dyDescent="0.25">
      <c r="A1844" s="4" t="s">
        <v>1746</v>
      </c>
      <c r="B1844" s="1">
        <v>1</v>
      </c>
      <c r="C1844" s="1">
        <v>0</v>
      </c>
      <c r="D1844" s="1">
        <v>27</v>
      </c>
      <c r="E1844" s="1">
        <v>284</v>
      </c>
      <c r="F1844" s="1">
        <v>0</v>
      </c>
      <c r="G1844" s="1">
        <v>52</v>
      </c>
      <c r="H1844" s="1">
        <v>8</v>
      </c>
      <c r="I1844" s="1">
        <v>3</v>
      </c>
      <c r="J1844" s="1">
        <v>20</v>
      </c>
      <c r="K1844" s="1">
        <v>4</v>
      </c>
      <c r="L1844" s="1">
        <v>9</v>
      </c>
      <c r="M1844" s="1">
        <v>0</v>
      </c>
      <c r="N1844" s="1">
        <v>4</v>
      </c>
      <c r="O1844" s="1">
        <v>10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3</v>
      </c>
      <c r="W1844" s="1">
        <v>11</v>
      </c>
      <c r="X1844" s="1">
        <v>0</v>
      </c>
      <c r="Y1844" s="3">
        <v>49</v>
      </c>
      <c r="Z1844" s="1">
        <v>2795</v>
      </c>
      <c r="AA1844" s="1">
        <v>0</v>
      </c>
      <c r="AB1844" s="1">
        <v>0</v>
      </c>
      <c r="AC1844" s="1">
        <v>0</v>
      </c>
      <c r="AD1844" s="1">
        <v>1</v>
      </c>
      <c r="AE1844" s="1">
        <v>0</v>
      </c>
      <c r="AF1844" s="1">
        <v>0</v>
      </c>
      <c r="AG1844" s="1">
        <v>0</v>
      </c>
      <c r="AH1844" s="1">
        <v>0</v>
      </c>
      <c r="AI1844" s="1">
        <v>1</v>
      </c>
      <c r="AJ1844" s="1">
        <v>0</v>
      </c>
      <c r="AK1844" s="1">
        <v>347</v>
      </c>
      <c r="AL1844" s="1">
        <v>327</v>
      </c>
      <c r="AM1844" s="1">
        <v>0</v>
      </c>
    </row>
    <row r="1845" spans="1:39" x14ac:dyDescent="0.25">
      <c r="A1845" s="4" t="s">
        <v>1747</v>
      </c>
      <c r="B1845" s="1">
        <v>0</v>
      </c>
      <c r="C1845" s="1">
        <v>0</v>
      </c>
      <c r="D1845" s="1">
        <v>30</v>
      </c>
      <c r="E1845" s="1">
        <v>938</v>
      </c>
      <c r="F1845" s="1">
        <v>142</v>
      </c>
      <c r="G1845" s="1">
        <v>754</v>
      </c>
      <c r="H1845" s="1">
        <v>159</v>
      </c>
      <c r="I1845" s="1">
        <v>81</v>
      </c>
      <c r="J1845" s="1">
        <v>183</v>
      </c>
      <c r="K1845" s="1">
        <v>1</v>
      </c>
      <c r="L1845" s="1">
        <v>5</v>
      </c>
      <c r="M1845" s="1">
        <v>10</v>
      </c>
      <c r="N1845" s="1">
        <v>6</v>
      </c>
      <c r="O1845" s="1">
        <v>2</v>
      </c>
      <c r="P1845" s="1">
        <v>0</v>
      </c>
      <c r="Q1845" s="1">
        <v>1</v>
      </c>
      <c r="R1845" s="1">
        <v>1</v>
      </c>
      <c r="S1845" s="1">
        <v>1</v>
      </c>
      <c r="T1845" s="1">
        <v>0</v>
      </c>
      <c r="U1845" s="1">
        <v>0</v>
      </c>
      <c r="V1845" s="1">
        <v>3</v>
      </c>
      <c r="W1845" s="1">
        <v>11</v>
      </c>
      <c r="X1845" s="1">
        <v>1</v>
      </c>
      <c r="Y1845" s="3">
        <v>43</v>
      </c>
      <c r="Z1845" s="1">
        <v>2270</v>
      </c>
      <c r="AA1845" s="1">
        <v>0</v>
      </c>
      <c r="AB1845" s="1">
        <v>0</v>
      </c>
      <c r="AC1845" s="1">
        <v>0</v>
      </c>
      <c r="AD1845" s="1">
        <v>1</v>
      </c>
      <c r="AE1845" s="1">
        <v>0</v>
      </c>
      <c r="AF1845" s="1">
        <v>1</v>
      </c>
      <c r="AG1845" s="1">
        <v>0</v>
      </c>
      <c r="AH1845" s="1">
        <v>0</v>
      </c>
      <c r="AI1845" s="1">
        <v>0</v>
      </c>
      <c r="AJ1845" s="1">
        <v>0</v>
      </c>
      <c r="AK1845" s="1">
        <v>2074</v>
      </c>
      <c r="AL1845" s="1">
        <v>1891</v>
      </c>
      <c r="AM1845" s="1">
        <v>3</v>
      </c>
    </row>
    <row r="1846" spans="1:39" x14ac:dyDescent="0.25">
      <c r="A1846" s="4" t="s">
        <v>1748</v>
      </c>
      <c r="B1846" s="1">
        <v>1</v>
      </c>
      <c r="C1846" s="1">
        <v>0</v>
      </c>
      <c r="D1846" s="1">
        <v>71</v>
      </c>
      <c r="E1846" s="1">
        <v>13</v>
      </c>
      <c r="F1846" s="1">
        <v>2</v>
      </c>
      <c r="G1846" s="1">
        <v>15</v>
      </c>
      <c r="H1846" s="1">
        <v>2</v>
      </c>
      <c r="I1846" s="1">
        <v>2</v>
      </c>
      <c r="J1846" s="1">
        <v>8</v>
      </c>
      <c r="K1846" s="1">
        <v>2</v>
      </c>
      <c r="L1846" s="1">
        <v>2</v>
      </c>
      <c r="M1846" s="1">
        <v>0</v>
      </c>
      <c r="N1846" s="1">
        <v>3</v>
      </c>
      <c r="O1846" s="1">
        <v>6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3</v>
      </c>
      <c r="W1846" s="1">
        <v>11</v>
      </c>
      <c r="X1846" s="1">
        <v>0</v>
      </c>
      <c r="Y1846" s="3">
        <v>53</v>
      </c>
      <c r="Z1846" s="1">
        <v>2279</v>
      </c>
      <c r="AA1846" s="1">
        <v>1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1</v>
      </c>
      <c r="AK1846" s="1">
        <v>34</v>
      </c>
      <c r="AL1846" s="1">
        <v>26</v>
      </c>
      <c r="AM1846" s="1">
        <v>0</v>
      </c>
    </row>
    <row r="1847" spans="1:39" x14ac:dyDescent="0.25">
      <c r="A1847" s="4" t="s">
        <v>1749</v>
      </c>
      <c r="B1847" s="1">
        <v>0</v>
      </c>
      <c r="C1847" s="1">
        <v>1</v>
      </c>
      <c r="D1847" s="1">
        <v>97</v>
      </c>
      <c r="E1847" s="1">
        <v>412</v>
      </c>
      <c r="F1847" s="1">
        <v>172</v>
      </c>
      <c r="G1847" s="1">
        <v>153</v>
      </c>
      <c r="H1847" s="1">
        <v>150</v>
      </c>
      <c r="I1847" s="1">
        <v>105</v>
      </c>
      <c r="J1847" s="1">
        <v>57</v>
      </c>
      <c r="K1847" s="1">
        <v>2</v>
      </c>
      <c r="L1847" s="1">
        <v>7</v>
      </c>
      <c r="M1847" s="1">
        <v>6</v>
      </c>
      <c r="N1847" s="1">
        <v>11</v>
      </c>
      <c r="O1847" s="1">
        <v>4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3</v>
      </c>
      <c r="W1847" s="1">
        <v>11</v>
      </c>
      <c r="X1847" s="1">
        <v>0</v>
      </c>
      <c r="Y1847" s="3">
        <v>56</v>
      </c>
      <c r="Z1847" s="1">
        <v>2541</v>
      </c>
      <c r="AA1847" s="1">
        <v>1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1</v>
      </c>
      <c r="AI1847" s="1">
        <v>0</v>
      </c>
      <c r="AJ1847" s="1">
        <v>0</v>
      </c>
      <c r="AK1847" s="1">
        <v>992</v>
      </c>
      <c r="AL1847" s="1">
        <v>935</v>
      </c>
      <c r="AM1847" s="1">
        <v>0</v>
      </c>
    </row>
    <row r="1848" spans="1:39" x14ac:dyDescent="0.25">
      <c r="A1848" s="4" t="s">
        <v>1750</v>
      </c>
      <c r="B1848" s="1">
        <v>1</v>
      </c>
      <c r="C1848" s="1">
        <v>1</v>
      </c>
      <c r="D1848" s="1">
        <v>83</v>
      </c>
      <c r="E1848" s="1">
        <v>31</v>
      </c>
      <c r="F1848" s="1">
        <v>1</v>
      </c>
      <c r="G1848" s="1">
        <v>8</v>
      </c>
      <c r="H1848" s="1">
        <v>0</v>
      </c>
      <c r="I1848" s="1">
        <v>0</v>
      </c>
      <c r="J1848" s="1">
        <v>8</v>
      </c>
      <c r="K1848" s="1">
        <v>2</v>
      </c>
      <c r="L1848" s="1">
        <v>2</v>
      </c>
      <c r="M1848" s="1">
        <v>0</v>
      </c>
      <c r="N1848" s="1">
        <v>3</v>
      </c>
      <c r="O1848" s="1">
        <v>6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3</v>
      </c>
      <c r="W1848" s="1">
        <v>11</v>
      </c>
      <c r="X1848" s="1">
        <v>0</v>
      </c>
      <c r="Y1848" s="3">
        <v>48</v>
      </c>
      <c r="Z1848" s="1">
        <v>2233</v>
      </c>
      <c r="AA1848" s="1">
        <v>0</v>
      </c>
      <c r="AB1848" s="1">
        <v>0</v>
      </c>
      <c r="AC1848" s="1">
        <v>1</v>
      </c>
      <c r="AD1848" s="1">
        <v>0</v>
      </c>
      <c r="AE1848" s="1">
        <v>0</v>
      </c>
      <c r="AF1848" s="1">
        <v>0</v>
      </c>
      <c r="AG1848" s="1">
        <v>0</v>
      </c>
      <c r="AH1848" s="1">
        <v>1</v>
      </c>
      <c r="AI1848" s="1">
        <v>0</v>
      </c>
      <c r="AJ1848" s="1">
        <v>0</v>
      </c>
      <c r="AK1848" s="1">
        <v>40</v>
      </c>
      <c r="AL1848" s="1">
        <v>32</v>
      </c>
      <c r="AM1848" s="1">
        <v>0</v>
      </c>
    </row>
    <row r="1849" spans="1:39" x14ac:dyDescent="0.25">
      <c r="A1849" s="4" t="s">
        <v>1751</v>
      </c>
      <c r="B1849" s="1">
        <v>0</v>
      </c>
      <c r="C1849" s="1">
        <v>1</v>
      </c>
      <c r="D1849" s="1">
        <v>3</v>
      </c>
      <c r="E1849" s="1">
        <v>502</v>
      </c>
      <c r="F1849" s="1">
        <v>19</v>
      </c>
      <c r="G1849" s="1">
        <v>132</v>
      </c>
      <c r="H1849" s="1">
        <v>0</v>
      </c>
      <c r="I1849" s="1">
        <v>6</v>
      </c>
      <c r="J1849" s="1">
        <v>26</v>
      </c>
      <c r="K1849" s="1">
        <v>6</v>
      </c>
      <c r="L1849" s="1">
        <v>6</v>
      </c>
      <c r="M1849" s="1">
        <v>2</v>
      </c>
      <c r="N1849" s="1">
        <v>11</v>
      </c>
      <c r="O1849" s="1">
        <v>6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3</v>
      </c>
      <c r="W1849" s="1">
        <v>11</v>
      </c>
      <c r="X1849" s="1">
        <v>0</v>
      </c>
      <c r="Y1849" s="3">
        <v>72</v>
      </c>
      <c r="Z1849" s="1">
        <v>2702</v>
      </c>
      <c r="AA1849" s="1">
        <v>0</v>
      </c>
      <c r="AB1849" s="1">
        <v>0</v>
      </c>
      <c r="AC1849" s="1">
        <v>1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1</v>
      </c>
      <c r="AK1849" s="1">
        <v>659</v>
      </c>
      <c r="AL1849" s="1">
        <v>633</v>
      </c>
      <c r="AM1849" s="1">
        <v>0</v>
      </c>
    </row>
    <row r="1850" spans="1:39" x14ac:dyDescent="0.25">
      <c r="A1850" s="4" t="s">
        <v>1752</v>
      </c>
      <c r="B1850" s="1">
        <v>0</v>
      </c>
      <c r="C1850" s="1">
        <v>1</v>
      </c>
      <c r="D1850" s="1">
        <v>71</v>
      </c>
      <c r="E1850" s="1">
        <v>18</v>
      </c>
      <c r="F1850" s="1">
        <v>10</v>
      </c>
      <c r="G1850" s="1">
        <v>3</v>
      </c>
      <c r="H1850" s="1">
        <v>3</v>
      </c>
      <c r="I1850" s="1">
        <v>5</v>
      </c>
      <c r="J1850" s="1">
        <v>0</v>
      </c>
      <c r="K1850" s="1">
        <v>1</v>
      </c>
      <c r="L1850" s="1">
        <v>1</v>
      </c>
      <c r="M1850" s="1">
        <v>0</v>
      </c>
      <c r="N1850" s="1">
        <v>3</v>
      </c>
      <c r="O1850" s="1">
        <v>2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3</v>
      </c>
      <c r="W1850" s="1">
        <v>11</v>
      </c>
      <c r="X1850" s="1">
        <v>0</v>
      </c>
      <c r="Y1850" s="3">
        <v>68</v>
      </c>
      <c r="Z1850" s="1">
        <v>2230</v>
      </c>
      <c r="AA1850" s="1">
        <v>1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1</v>
      </c>
      <c r="AI1850" s="1">
        <v>0</v>
      </c>
      <c r="AJ1850" s="1">
        <v>0</v>
      </c>
      <c r="AK1850" s="1">
        <v>39</v>
      </c>
      <c r="AL1850" s="1">
        <v>39</v>
      </c>
      <c r="AM1850" s="1">
        <v>0</v>
      </c>
    </row>
    <row r="1851" spans="1:39" x14ac:dyDescent="0.25">
      <c r="A1851" s="4" t="s">
        <v>1753</v>
      </c>
      <c r="B1851" s="1">
        <v>0</v>
      </c>
      <c r="C1851" s="1">
        <v>0</v>
      </c>
      <c r="D1851" s="1">
        <v>3</v>
      </c>
      <c r="E1851" s="1">
        <v>1</v>
      </c>
      <c r="F1851" s="1">
        <v>8</v>
      </c>
      <c r="G1851" s="1">
        <v>6</v>
      </c>
      <c r="H1851" s="1">
        <v>4</v>
      </c>
      <c r="I1851" s="1">
        <v>8</v>
      </c>
      <c r="J1851" s="1">
        <v>16</v>
      </c>
      <c r="K1851" s="1">
        <v>1</v>
      </c>
      <c r="L1851" s="1">
        <v>1</v>
      </c>
      <c r="M1851" s="1">
        <v>0</v>
      </c>
      <c r="N1851" s="1">
        <v>3</v>
      </c>
      <c r="O1851" s="1">
        <v>7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3</v>
      </c>
      <c r="W1851" s="1">
        <v>11</v>
      </c>
      <c r="X1851" s="1">
        <v>0</v>
      </c>
      <c r="Y1851" s="3">
        <v>33</v>
      </c>
      <c r="Z1851" s="1">
        <v>2301</v>
      </c>
      <c r="AA1851" s="1">
        <v>0</v>
      </c>
      <c r="AB1851" s="1">
        <v>0</v>
      </c>
      <c r="AC1851" s="1">
        <v>1</v>
      </c>
      <c r="AD1851" s="1">
        <v>0</v>
      </c>
      <c r="AE1851" s="1">
        <v>0</v>
      </c>
      <c r="AF1851" s="1">
        <v>1</v>
      </c>
      <c r="AG1851" s="1">
        <v>0</v>
      </c>
      <c r="AH1851" s="1">
        <v>0</v>
      </c>
      <c r="AI1851" s="1">
        <v>0</v>
      </c>
      <c r="AJ1851" s="1">
        <v>0</v>
      </c>
      <c r="AK1851" s="1">
        <v>27</v>
      </c>
      <c r="AL1851" s="1">
        <v>11</v>
      </c>
      <c r="AM1851" s="1">
        <v>0</v>
      </c>
    </row>
    <row r="1852" spans="1:39" x14ac:dyDescent="0.25">
      <c r="A1852" s="4" t="s">
        <v>1754</v>
      </c>
      <c r="B1852" s="1">
        <v>0</v>
      </c>
      <c r="C1852" s="1">
        <v>0</v>
      </c>
      <c r="D1852" s="1">
        <v>15</v>
      </c>
      <c r="E1852" s="1">
        <v>100</v>
      </c>
      <c r="F1852" s="1">
        <v>71</v>
      </c>
      <c r="G1852" s="1">
        <v>243</v>
      </c>
      <c r="H1852" s="1">
        <v>108</v>
      </c>
      <c r="I1852" s="1">
        <v>94</v>
      </c>
      <c r="J1852" s="1">
        <v>219</v>
      </c>
      <c r="K1852" s="1">
        <v>3</v>
      </c>
      <c r="L1852" s="1">
        <v>9</v>
      </c>
      <c r="M1852" s="1">
        <v>1</v>
      </c>
      <c r="N1852" s="1">
        <v>8</v>
      </c>
      <c r="O1852" s="1">
        <v>9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3</v>
      </c>
      <c r="W1852" s="1">
        <v>11</v>
      </c>
      <c r="X1852" s="1">
        <v>1</v>
      </c>
      <c r="Y1852" s="3">
        <v>61</v>
      </c>
      <c r="Z1852" s="1">
        <v>2841</v>
      </c>
      <c r="AA1852" s="1">
        <v>0</v>
      </c>
      <c r="AB1852" s="1">
        <v>0</v>
      </c>
      <c r="AC1852" s="1">
        <v>0</v>
      </c>
      <c r="AD1852" s="1">
        <v>0</v>
      </c>
      <c r="AE1852" s="1">
        <v>1</v>
      </c>
      <c r="AF1852" s="1">
        <v>0</v>
      </c>
      <c r="AG1852" s="1">
        <v>0</v>
      </c>
      <c r="AH1852" s="1">
        <v>0</v>
      </c>
      <c r="AI1852" s="1">
        <v>1</v>
      </c>
      <c r="AJ1852" s="1">
        <v>0</v>
      </c>
      <c r="AK1852" s="1">
        <v>616</v>
      </c>
      <c r="AL1852" s="1">
        <v>397</v>
      </c>
      <c r="AM1852" s="1">
        <v>0</v>
      </c>
    </row>
    <row r="1853" spans="1:39" x14ac:dyDescent="0.25">
      <c r="A1853" s="4" t="s">
        <v>1755</v>
      </c>
      <c r="B1853" s="1">
        <v>0</v>
      </c>
      <c r="C1853" s="1">
        <v>0</v>
      </c>
      <c r="D1853" s="1">
        <v>52</v>
      </c>
      <c r="E1853" s="1">
        <v>407</v>
      </c>
      <c r="F1853" s="1">
        <v>114</v>
      </c>
      <c r="G1853" s="1">
        <v>445</v>
      </c>
      <c r="H1853" s="1">
        <v>181</v>
      </c>
      <c r="I1853" s="1">
        <v>165</v>
      </c>
      <c r="J1853" s="1">
        <v>203</v>
      </c>
      <c r="K1853" s="1">
        <v>1</v>
      </c>
      <c r="L1853" s="1">
        <v>3</v>
      </c>
      <c r="M1853" s="1">
        <v>7</v>
      </c>
      <c r="N1853" s="1">
        <v>9</v>
      </c>
      <c r="O1853" s="1">
        <v>1</v>
      </c>
      <c r="P1853" s="1">
        <v>0</v>
      </c>
      <c r="Q1853" s="1">
        <v>0</v>
      </c>
      <c r="R1853" s="1">
        <v>0</v>
      </c>
      <c r="S1853" s="1">
        <v>1</v>
      </c>
      <c r="T1853" s="1">
        <v>0</v>
      </c>
      <c r="U1853" s="1">
        <v>0</v>
      </c>
      <c r="V1853" s="1">
        <v>3</v>
      </c>
      <c r="W1853" s="1">
        <v>11</v>
      </c>
      <c r="X1853" s="1">
        <v>0</v>
      </c>
      <c r="Y1853" s="3">
        <v>62</v>
      </c>
      <c r="Z1853" s="1">
        <v>2318</v>
      </c>
      <c r="AA1853" s="1">
        <v>0</v>
      </c>
      <c r="AB1853" s="1">
        <v>1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1</v>
      </c>
      <c r="AI1853" s="1">
        <v>0</v>
      </c>
      <c r="AJ1853" s="1">
        <v>0</v>
      </c>
      <c r="AK1853" s="1">
        <v>1312</v>
      </c>
      <c r="AL1853" s="1">
        <v>1109</v>
      </c>
      <c r="AM1853" s="1">
        <v>1</v>
      </c>
    </row>
    <row r="1854" spans="1:39" x14ac:dyDescent="0.25">
      <c r="A1854" s="4" t="s">
        <v>1756</v>
      </c>
      <c r="B1854" s="1">
        <v>0</v>
      </c>
      <c r="C1854" s="1">
        <v>1</v>
      </c>
      <c r="D1854" s="1">
        <v>8</v>
      </c>
      <c r="E1854" s="1">
        <v>664</v>
      </c>
      <c r="F1854" s="1">
        <v>9</v>
      </c>
      <c r="G1854" s="1">
        <v>240</v>
      </c>
      <c r="H1854" s="1">
        <v>50</v>
      </c>
      <c r="I1854" s="1">
        <v>19</v>
      </c>
      <c r="J1854" s="1">
        <v>57</v>
      </c>
      <c r="K1854" s="1">
        <v>2</v>
      </c>
      <c r="L1854" s="1">
        <v>7</v>
      </c>
      <c r="M1854" s="1">
        <v>7</v>
      </c>
      <c r="N1854" s="1">
        <v>10</v>
      </c>
      <c r="O1854" s="1">
        <v>4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3</v>
      </c>
      <c r="W1854" s="1">
        <v>11</v>
      </c>
      <c r="X1854" s="1">
        <v>0</v>
      </c>
      <c r="Y1854" s="3">
        <v>69</v>
      </c>
      <c r="Z1854" s="1">
        <v>2654</v>
      </c>
      <c r="AA1854" s="1">
        <v>0</v>
      </c>
      <c r="AB1854" s="1">
        <v>0</v>
      </c>
      <c r="AC1854" s="1">
        <v>0</v>
      </c>
      <c r="AD1854" s="1">
        <v>1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1</v>
      </c>
      <c r="AK1854" s="1">
        <v>982</v>
      </c>
      <c r="AL1854" s="1">
        <v>925</v>
      </c>
      <c r="AM1854" s="1">
        <v>0</v>
      </c>
    </row>
    <row r="1855" spans="1:39" x14ac:dyDescent="0.25">
      <c r="A1855" s="4" t="s">
        <v>1757</v>
      </c>
      <c r="B1855" s="1">
        <v>1</v>
      </c>
      <c r="C1855" s="1">
        <v>0</v>
      </c>
      <c r="D1855" s="1">
        <v>89</v>
      </c>
      <c r="E1855" s="1">
        <v>1045</v>
      </c>
      <c r="F1855" s="1">
        <v>61</v>
      </c>
      <c r="G1855" s="1">
        <v>338</v>
      </c>
      <c r="H1855" s="1">
        <v>60</v>
      </c>
      <c r="I1855" s="1">
        <v>46</v>
      </c>
      <c r="J1855" s="1">
        <v>46</v>
      </c>
      <c r="K1855" s="1">
        <v>3</v>
      </c>
      <c r="L1855" s="1">
        <v>5</v>
      </c>
      <c r="M1855" s="1">
        <v>5</v>
      </c>
      <c r="N1855" s="1">
        <v>13</v>
      </c>
      <c r="O1855" s="1">
        <v>8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3</v>
      </c>
      <c r="W1855" s="1">
        <v>11</v>
      </c>
      <c r="X1855" s="1">
        <v>0</v>
      </c>
      <c r="Y1855" s="3">
        <v>45</v>
      </c>
      <c r="Z1855" s="1">
        <v>2508</v>
      </c>
      <c r="AA1855" s="1">
        <v>1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1</v>
      </c>
      <c r="AI1855" s="1">
        <v>0</v>
      </c>
      <c r="AJ1855" s="1">
        <v>0</v>
      </c>
      <c r="AK1855" s="1">
        <v>1550</v>
      </c>
      <c r="AL1855" s="1">
        <v>1504</v>
      </c>
      <c r="AM1855" s="1">
        <v>0</v>
      </c>
    </row>
    <row r="1856" spans="1:39" x14ac:dyDescent="0.25">
      <c r="A1856" s="4" t="s">
        <v>1758</v>
      </c>
      <c r="B1856" s="1">
        <v>0</v>
      </c>
      <c r="C1856" s="1">
        <v>0</v>
      </c>
      <c r="D1856" s="1">
        <v>66</v>
      </c>
      <c r="E1856" s="1">
        <v>1218</v>
      </c>
      <c r="F1856" s="1">
        <v>107</v>
      </c>
      <c r="G1856" s="1">
        <v>304</v>
      </c>
      <c r="H1856" s="1">
        <v>23</v>
      </c>
      <c r="I1856" s="1">
        <v>143</v>
      </c>
      <c r="J1856" s="1">
        <v>33</v>
      </c>
      <c r="K1856" s="1">
        <v>1</v>
      </c>
      <c r="L1856" s="1">
        <v>5</v>
      </c>
      <c r="M1856" s="1">
        <v>8</v>
      </c>
      <c r="N1856" s="1">
        <v>4</v>
      </c>
      <c r="O1856" s="1">
        <v>6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3</v>
      </c>
      <c r="W1856" s="1">
        <v>11</v>
      </c>
      <c r="X1856" s="1">
        <v>1</v>
      </c>
      <c r="Y1856" s="3">
        <v>36</v>
      </c>
      <c r="Z1856" s="1">
        <v>2781</v>
      </c>
      <c r="AA1856" s="1">
        <v>0</v>
      </c>
      <c r="AB1856" s="1">
        <v>1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1</v>
      </c>
      <c r="AK1856" s="1">
        <v>1795</v>
      </c>
      <c r="AL1856" s="1">
        <v>1762</v>
      </c>
      <c r="AM1856" s="1">
        <v>0</v>
      </c>
    </row>
    <row r="1857" spans="1:39" x14ac:dyDescent="0.25">
      <c r="A1857" s="4" t="s">
        <v>1759</v>
      </c>
      <c r="B1857" s="1">
        <v>1</v>
      </c>
      <c r="C1857" s="1">
        <v>0</v>
      </c>
      <c r="D1857" s="1">
        <v>22</v>
      </c>
      <c r="E1857" s="1">
        <v>15</v>
      </c>
      <c r="F1857" s="1">
        <v>0</v>
      </c>
      <c r="G1857" s="1">
        <v>6</v>
      </c>
      <c r="H1857" s="1">
        <v>0</v>
      </c>
      <c r="I1857" s="1">
        <v>1</v>
      </c>
      <c r="J1857" s="1">
        <v>12</v>
      </c>
      <c r="K1857" s="1">
        <v>2</v>
      </c>
      <c r="L1857" s="1">
        <v>1</v>
      </c>
      <c r="M1857" s="1">
        <v>1</v>
      </c>
      <c r="N1857" s="1">
        <v>2</v>
      </c>
      <c r="O1857" s="1">
        <v>7</v>
      </c>
      <c r="P1857" s="1">
        <v>1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3</v>
      </c>
      <c r="W1857" s="1">
        <v>11</v>
      </c>
      <c r="X1857" s="1">
        <v>1</v>
      </c>
      <c r="Y1857" s="3">
        <v>51</v>
      </c>
      <c r="Z1857" s="1">
        <v>2219</v>
      </c>
      <c r="AA1857" s="1">
        <v>0</v>
      </c>
      <c r="AB1857" s="1">
        <v>1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1</v>
      </c>
      <c r="AK1857" s="1">
        <v>22</v>
      </c>
      <c r="AL1857" s="1">
        <v>10</v>
      </c>
      <c r="AM1857" s="1">
        <v>1</v>
      </c>
    </row>
    <row r="1858" spans="1:39" x14ac:dyDescent="0.25">
      <c r="A1858" s="4" t="s">
        <v>696</v>
      </c>
      <c r="B1858" s="1">
        <v>0</v>
      </c>
      <c r="C1858" s="1">
        <v>1</v>
      </c>
      <c r="D1858" s="1">
        <v>56</v>
      </c>
      <c r="E1858" s="1">
        <v>128</v>
      </c>
      <c r="F1858" s="1">
        <v>0</v>
      </c>
      <c r="G1858" s="1">
        <v>16</v>
      </c>
      <c r="H1858" s="1">
        <v>0</v>
      </c>
      <c r="I1858" s="1">
        <v>1</v>
      </c>
      <c r="J1858" s="1">
        <v>4</v>
      </c>
      <c r="K1858" s="1">
        <v>2</v>
      </c>
      <c r="L1858" s="1">
        <v>4</v>
      </c>
      <c r="M1858" s="1">
        <v>0</v>
      </c>
      <c r="N1858" s="1">
        <v>4</v>
      </c>
      <c r="O1858" s="1">
        <v>7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3</v>
      </c>
      <c r="W1858" s="1">
        <v>11</v>
      </c>
      <c r="X1858" s="1">
        <v>0</v>
      </c>
      <c r="Y1858" s="3">
        <v>52</v>
      </c>
      <c r="Z1858" s="1">
        <v>2231</v>
      </c>
      <c r="AA1858" s="1">
        <v>1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1</v>
      </c>
      <c r="AK1858" s="1">
        <v>145</v>
      </c>
      <c r="AL1858" s="1">
        <v>141</v>
      </c>
      <c r="AM1858" s="1">
        <v>0</v>
      </c>
    </row>
    <row r="1859" spans="1:39" x14ac:dyDescent="0.25">
      <c r="A1859" s="4" t="s">
        <v>1760</v>
      </c>
      <c r="B1859" s="1">
        <v>0</v>
      </c>
      <c r="C1859" s="1">
        <v>1</v>
      </c>
      <c r="D1859" s="1">
        <v>74</v>
      </c>
      <c r="E1859" s="1">
        <v>581</v>
      </c>
      <c r="F1859" s="1">
        <v>49</v>
      </c>
      <c r="G1859" s="1">
        <v>157</v>
      </c>
      <c r="H1859" s="1">
        <v>43</v>
      </c>
      <c r="I1859" s="1">
        <v>8</v>
      </c>
      <c r="J1859" s="1">
        <v>108</v>
      </c>
      <c r="K1859" s="1">
        <v>1</v>
      </c>
      <c r="L1859" s="1">
        <v>5</v>
      </c>
      <c r="M1859" s="1">
        <v>6</v>
      </c>
      <c r="N1859" s="1">
        <v>11</v>
      </c>
      <c r="O1859" s="1">
        <v>2</v>
      </c>
      <c r="P1859" s="1">
        <v>0</v>
      </c>
      <c r="Q1859" s="1">
        <v>1</v>
      </c>
      <c r="R1859" s="1">
        <v>0</v>
      </c>
      <c r="S1859" s="1">
        <v>0</v>
      </c>
      <c r="T1859" s="1">
        <v>0</v>
      </c>
      <c r="U1859" s="1">
        <v>0</v>
      </c>
      <c r="V1859" s="1">
        <v>3</v>
      </c>
      <c r="W1859" s="1">
        <v>11</v>
      </c>
      <c r="X1859" s="1">
        <v>0</v>
      </c>
      <c r="Y1859" s="3">
        <v>51</v>
      </c>
      <c r="Z1859" s="1">
        <v>2565</v>
      </c>
      <c r="AA1859" s="1">
        <v>0</v>
      </c>
      <c r="AB1859" s="1">
        <v>0</v>
      </c>
      <c r="AC1859" s="1">
        <v>1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1</v>
      </c>
      <c r="AJ1859" s="1">
        <v>0</v>
      </c>
      <c r="AK1859" s="1">
        <v>838</v>
      </c>
      <c r="AL1859" s="1">
        <v>730</v>
      </c>
      <c r="AM1859" s="1">
        <v>1</v>
      </c>
    </row>
    <row r="1860" spans="1:39" x14ac:dyDescent="0.25">
      <c r="A1860" s="4" t="s">
        <v>1761</v>
      </c>
      <c r="B1860" s="1">
        <v>0</v>
      </c>
      <c r="C1860" s="1">
        <v>0</v>
      </c>
      <c r="D1860" s="1">
        <v>48</v>
      </c>
      <c r="E1860" s="1">
        <v>6</v>
      </c>
      <c r="F1860" s="1">
        <v>3</v>
      </c>
      <c r="G1860" s="1">
        <v>12</v>
      </c>
      <c r="H1860" s="1">
        <v>6</v>
      </c>
      <c r="I1860" s="1">
        <v>1</v>
      </c>
      <c r="J1860" s="1">
        <v>0</v>
      </c>
      <c r="K1860" s="1">
        <v>1</v>
      </c>
      <c r="L1860" s="1">
        <v>1</v>
      </c>
      <c r="M1860" s="1">
        <v>1</v>
      </c>
      <c r="N1860" s="1">
        <v>3</v>
      </c>
      <c r="O1860" s="1">
        <v>3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3</v>
      </c>
      <c r="W1860" s="1">
        <v>11</v>
      </c>
      <c r="X1860" s="1">
        <v>0</v>
      </c>
      <c r="Y1860" s="3">
        <v>35</v>
      </c>
      <c r="Z1860" s="1">
        <v>2200</v>
      </c>
      <c r="AA1860" s="1">
        <v>0</v>
      </c>
      <c r="AB1860" s="1">
        <v>0</v>
      </c>
      <c r="AC1860" s="1">
        <v>1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1</v>
      </c>
      <c r="AK1860" s="1">
        <v>28</v>
      </c>
      <c r="AL1860" s="1">
        <v>28</v>
      </c>
      <c r="AM1860" s="1">
        <v>0</v>
      </c>
    </row>
    <row r="1861" spans="1:39" x14ac:dyDescent="0.25">
      <c r="A1861" s="4" t="s">
        <v>182</v>
      </c>
      <c r="B1861" s="1">
        <v>1</v>
      </c>
      <c r="C1861" s="1">
        <v>0</v>
      </c>
      <c r="D1861" s="1">
        <v>67</v>
      </c>
      <c r="E1861" s="1">
        <v>185</v>
      </c>
      <c r="F1861" s="1">
        <v>8</v>
      </c>
      <c r="G1861" s="1">
        <v>133</v>
      </c>
      <c r="H1861" s="1">
        <v>56</v>
      </c>
      <c r="I1861" s="1">
        <v>56</v>
      </c>
      <c r="J1861" s="1">
        <v>12</v>
      </c>
      <c r="K1861" s="1">
        <v>2</v>
      </c>
      <c r="L1861" s="1">
        <v>7</v>
      </c>
      <c r="M1861" s="1">
        <v>1</v>
      </c>
      <c r="N1861" s="1">
        <v>7</v>
      </c>
      <c r="O1861" s="1">
        <v>7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3</v>
      </c>
      <c r="W1861" s="1">
        <v>11</v>
      </c>
      <c r="X1861" s="1">
        <v>0</v>
      </c>
      <c r="Y1861" s="3">
        <v>36</v>
      </c>
      <c r="Z1861" s="1">
        <v>2762</v>
      </c>
      <c r="AA1861" s="1">
        <v>0</v>
      </c>
      <c r="AB1861" s="1">
        <v>0</v>
      </c>
      <c r="AC1861" s="1">
        <v>1</v>
      </c>
      <c r="AD1861" s="1">
        <v>0</v>
      </c>
      <c r="AE1861" s="1">
        <v>0</v>
      </c>
      <c r="AF1861" s="1">
        <v>0</v>
      </c>
      <c r="AG1861" s="1">
        <v>0</v>
      </c>
      <c r="AH1861" s="1">
        <v>1</v>
      </c>
      <c r="AI1861" s="1">
        <v>0</v>
      </c>
      <c r="AJ1861" s="1">
        <v>0</v>
      </c>
      <c r="AK1861" s="1">
        <v>438</v>
      </c>
      <c r="AL1861" s="1">
        <v>426</v>
      </c>
      <c r="AM1861" s="1">
        <v>0</v>
      </c>
    </row>
    <row r="1862" spans="1:39" x14ac:dyDescent="0.25">
      <c r="A1862" s="4" t="s">
        <v>1762</v>
      </c>
      <c r="B1862" s="1">
        <v>1</v>
      </c>
      <c r="C1862" s="1">
        <v>1</v>
      </c>
      <c r="D1862" s="1">
        <v>24</v>
      </c>
      <c r="E1862" s="1">
        <v>22</v>
      </c>
      <c r="F1862" s="1">
        <v>1</v>
      </c>
      <c r="G1862" s="1">
        <v>9</v>
      </c>
      <c r="H1862" s="1">
        <v>0</v>
      </c>
      <c r="I1862" s="1">
        <v>0</v>
      </c>
      <c r="J1862" s="1">
        <v>14</v>
      </c>
      <c r="K1862" s="1">
        <v>1</v>
      </c>
      <c r="L1862" s="1">
        <v>1</v>
      </c>
      <c r="M1862" s="1">
        <v>1</v>
      </c>
      <c r="N1862" s="1">
        <v>2</v>
      </c>
      <c r="O1862" s="1">
        <v>4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3</v>
      </c>
      <c r="W1862" s="1">
        <v>11</v>
      </c>
      <c r="X1862" s="1">
        <v>0</v>
      </c>
      <c r="Y1862" s="3">
        <v>63</v>
      </c>
      <c r="Z1862" s="1">
        <v>2320</v>
      </c>
      <c r="AA1862" s="1">
        <v>0</v>
      </c>
      <c r="AB1862" s="1">
        <v>1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1</v>
      </c>
      <c r="AK1862" s="1">
        <v>32</v>
      </c>
      <c r="AL1862" s="1">
        <v>18</v>
      </c>
      <c r="AM1862" s="1">
        <v>0</v>
      </c>
    </row>
    <row r="1863" spans="1:39" x14ac:dyDescent="0.25">
      <c r="A1863" s="4" t="s">
        <v>1763</v>
      </c>
      <c r="B1863" s="1">
        <v>0</v>
      </c>
      <c r="C1863" s="1">
        <v>0</v>
      </c>
      <c r="D1863" s="1">
        <v>67</v>
      </c>
      <c r="E1863" s="1">
        <v>584</v>
      </c>
      <c r="F1863" s="1">
        <v>100</v>
      </c>
      <c r="G1863" s="1">
        <v>835</v>
      </c>
      <c r="H1863" s="1">
        <v>65</v>
      </c>
      <c r="I1863" s="1">
        <v>83</v>
      </c>
      <c r="J1863" s="1">
        <v>35</v>
      </c>
      <c r="K1863" s="1">
        <v>1</v>
      </c>
      <c r="L1863" s="1">
        <v>5</v>
      </c>
      <c r="M1863" s="1">
        <v>5</v>
      </c>
      <c r="N1863" s="1">
        <v>5</v>
      </c>
      <c r="O1863" s="1">
        <v>2</v>
      </c>
      <c r="P1863" s="1">
        <v>1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3</v>
      </c>
      <c r="W1863" s="1">
        <v>11</v>
      </c>
      <c r="X1863" s="1">
        <v>1</v>
      </c>
      <c r="Y1863" s="3">
        <v>49</v>
      </c>
      <c r="Z1863" s="1">
        <v>2393</v>
      </c>
      <c r="AA1863" s="1">
        <v>1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1</v>
      </c>
      <c r="AK1863" s="1">
        <v>1667</v>
      </c>
      <c r="AL1863" s="1">
        <v>1632</v>
      </c>
      <c r="AM1863" s="1">
        <v>1</v>
      </c>
    </row>
    <row r="1864" spans="1:39" x14ac:dyDescent="0.25">
      <c r="A1864" s="4" t="s">
        <v>1764</v>
      </c>
      <c r="B1864" s="1">
        <v>1</v>
      </c>
      <c r="C1864" s="1">
        <v>1</v>
      </c>
      <c r="D1864" s="1">
        <v>38</v>
      </c>
      <c r="E1864" s="1">
        <v>355</v>
      </c>
      <c r="F1864" s="1">
        <v>30</v>
      </c>
      <c r="G1864" s="1">
        <v>177</v>
      </c>
      <c r="H1864" s="1">
        <v>90</v>
      </c>
      <c r="I1864" s="1">
        <v>138</v>
      </c>
      <c r="J1864" s="1">
        <v>30</v>
      </c>
      <c r="K1864" s="1">
        <v>4</v>
      </c>
      <c r="L1864" s="1">
        <v>9</v>
      </c>
      <c r="M1864" s="1">
        <v>5</v>
      </c>
      <c r="N1864" s="1">
        <v>7</v>
      </c>
      <c r="O1864" s="1">
        <v>5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3</v>
      </c>
      <c r="W1864" s="1">
        <v>11</v>
      </c>
      <c r="X1864" s="1">
        <v>0</v>
      </c>
      <c r="Y1864" s="3">
        <v>45</v>
      </c>
      <c r="Z1864" s="1">
        <v>2452</v>
      </c>
      <c r="AA1864" s="1">
        <v>0</v>
      </c>
      <c r="AB1864" s="1">
        <v>0</v>
      </c>
      <c r="AC1864" s="1">
        <v>0</v>
      </c>
      <c r="AD1864" s="1">
        <v>1</v>
      </c>
      <c r="AE1864" s="1">
        <v>0</v>
      </c>
      <c r="AF1864" s="1">
        <v>0</v>
      </c>
      <c r="AG1864" s="1">
        <v>0</v>
      </c>
      <c r="AH1864" s="1">
        <v>1</v>
      </c>
      <c r="AI1864" s="1">
        <v>0</v>
      </c>
      <c r="AJ1864" s="1">
        <v>0</v>
      </c>
      <c r="AK1864" s="1">
        <v>790</v>
      </c>
      <c r="AL1864" s="1">
        <v>760</v>
      </c>
      <c r="AM1864" s="1">
        <v>0</v>
      </c>
    </row>
    <row r="1865" spans="1:39" x14ac:dyDescent="0.25">
      <c r="A1865" s="4" t="s">
        <v>1765</v>
      </c>
      <c r="B1865" s="1">
        <v>1</v>
      </c>
      <c r="C1865" s="1">
        <v>0</v>
      </c>
      <c r="D1865" s="1">
        <v>86</v>
      </c>
      <c r="E1865" s="1">
        <v>175</v>
      </c>
      <c r="F1865" s="1">
        <v>10</v>
      </c>
      <c r="G1865" s="1">
        <v>110</v>
      </c>
      <c r="H1865" s="1">
        <v>54</v>
      </c>
      <c r="I1865" s="1">
        <v>6</v>
      </c>
      <c r="J1865" s="1">
        <v>27</v>
      </c>
      <c r="K1865" s="1">
        <v>2</v>
      </c>
      <c r="L1865" s="1">
        <v>6</v>
      </c>
      <c r="M1865" s="1">
        <v>3</v>
      </c>
      <c r="N1865" s="1">
        <v>4</v>
      </c>
      <c r="O1865" s="1">
        <v>6</v>
      </c>
      <c r="P1865" s="1">
        <v>1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3</v>
      </c>
      <c r="W1865" s="1">
        <v>11</v>
      </c>
      <c r="X1865" s="1">
        <v>0</v>
      </c>
      <c r="Y1865" s="3">
        <v>38</v>
      </c>
      <c r="Z1865" s="1">
        <v>2647</v>
      </c>
      <c r="AA1865" s="1">
        <v>0</v>
      </c>
      <c r="AB1865" s="1">
        <v>1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1</v>
      </c>
      <c r="AI1865" s="1">
        <v>0</v>
      </c>
      <c r="AJ1865" s="1">
        <v>0</v>
      </c>
      <c r="AK1865" s="1">
        <v>355</v>
      </c>
      <c r="AL1865" s="1">
        <v>328</v>
      </c>
      <c r="AM1865" s="1">
        <v>1</v>
      </c>
    </row>
    <row r="1866" spans="1:39" x14ac:dyDescent="0.25">
      <c r="A1866" s="4" t="s">
        <v>314</v>
      </c>
      <c r="B1866" s="1">
        <v>0</v>
      </c>
      <c r="C1866" s="1">
        <v>0</v>
      </c>
      <c r="D1866" s="1">
        <v>90</v>
      </c>
      <c r="E1866" s="1">
        <v>864</v>
      </c>
      <c r="F1866" s="1">
        <v>134</v>
      </c>
      <c r="G1866" s="1">
        <v>768</v>
      </c>
      <c r="H1866" s="1">
        <v>150</v>
      </c>
      <c r="I1866" s="1">
        <v>38</v>
      </c>
      <c r="J1866" s="1">
        <v>172</v>
      </c>
      <c r="K1866" s="1">
        <v>1</v>
      </c>
      <c r="L1866" s="1">
        <v>4</v>
      </c>
      <c r="M1866" s="1">
        <v>10</v>
      </c>
      <c r="N1866" s="1">
        <v>5</v>
      </c>
      <c r="O1866" s="1">
        <v>3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3</v>
      </c>
      <c r="W1866" s="1">
        <v>11</v>
      </c>
      <c r="X1866" s="1">
        <v>0</v>
      </c>
      <c r="Y1866" s="3">
        <v>32</v>
      </c>
      <c r="Z1866" s="1">
        <v>2826</v>
      </c>
      <c r="AA1866" s="1">
        <v>0</v>
      </c>
      <c r="AB1866" s="1">
        <v>1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1</v>
      </c>
      <c r="AK1866" s="1">
        <v>1954</v>
      </c>
      <c r="AL1866" s="1">
        <v>1782</v>
      </c>
      <c r="AM1866" s="1">
        <v>0</v>
      </c>
    </row>
    <row r="1867" spans="1:39" x14ac:dyDescent="0.25">
      <c r="A1867" s="4" t="s">
        <v>1766</v>
      </c>
      <c r="B1867" s="1">
        <v>0</v>
      </c>
      <c r="C1867" s="1">
        <v>0</v>
      </c>
      <c r="D1867" s="1">
        <v>87</v>
      </c>
      <c r="E1867" s="1">
        <v>957</v>
      </c>
      <c r="F1867" s="1">
        <v>153</v>
      </c>
      <c r="G1867" s="1">
        <v>612</v>
      </c>
      <c r="H1867" s="1">
        <v>99</v>
      </c>
      <c r="I1867" s="1">
        <v>95</v>
      </c>
      <c r="J1867" s="1">
        <v>153</v>
      </c>
      <c r="K1867" s="1">
        <v>1</v>
      </c>
      <c r="L1867" s="1">
        <v>4</v>
      </c>
      <c r="M1867" s="1">
        <v>7</v>
      </c>
      <c r="N1867" s="1">
        <v>8</v>
      </c>
      <c r="O1867" s="1">
        <v>1</v>
      </c>
      <c r="P1867" s="1">
        <v>1</v>
      </c>
      <c r="Q1867" s="1">
        <v>0</v>
      </c>
      <c r="R1867" s="1">
        <v>1</v>
      </c>
      <c r="S1867" s="1">
        <v>1</v>
      </c>
      <c r="T1867" s="1">
        <v>0</v>
      </c>
      <c r="U1867" s="1">
        <v>0</v>
      </c>
      <c r="V1867" s="1">
        <v>3</v>
      </c>
      <c r="W1867" s="1">
        <v>11</v>
      </c>
      <c r="X1867" s="1">
        <v>0</v>
      </c>
      <c r="Y1867" s="3">
        <v>31</v>
      </c>
      <c r="Z1867" s="1">
        <v>2217</v>
      </c>
      <c r="AA1867" s="1">
        <v>0</v>
      </c>
      <c r="AB1867" s="1">
        <v>0</v>
      </c>
      <c r="AC1867" s="1">
        <v>0</v>
      </c>
      <c r="AD1867" s="1">
        <v>1</v>
      </c>
      <c r="AE1867" s="1">
        <v>0</v>
      </c>
      <c r="AF1867" s="1">
        <v>0</v>
      </c>
      <c r="AG1867" s="1">
        <v>0</v>
      </c>
      <c r="AH1867" s="1">
        <v>0</v>
      </c>
      <c r="AI1867" s="1">
        <v>1</v>
      </c>
      <c r="AJ1867" s="1">
        <v>0</v>
      </c>
      <c r="AK1867" s="1">
        <v>1916</v>
      </c>
      <c r="AL1867" s="1">
        <v>1763</v>
      </c>
      <c r="AM1867" s="1">
        <v>3</v>
      </c>
    </row>
    <row r="1868" spans="1:39" x14ac:dyDescent="0.25">
      <c r="A1868" s="4" t="s">
        <v>1767</v>
      </c>
      <c r="B1868" s="1">
        <v>1</v>
      </c>
      <c r="C1868" s="1">
        <v>0</v>
      </c>
      <c r="D1868" s="1">
        <v>62</v>
      </c>
      <c r="E1868" s="1">
        <v>25</v>
      </c>
      <c r="F1868" s="1">
        <v>6</v>
      </c>
      <c r="G1868" s="1">
        <v>16</v>
      </c>
      <c r="H1868" s="1">
        <v>20</v>
      </c>
      <c r="I1868" s="1">
        <v>0</v>
      </c>
      <c r="J1868" s="1">
        <v>5</v>
      </c>
      <c r="K1868" s="1">
        <v>2</v>
      </c>
      <c r="L1868" s="1">
        <v>2</v>
      </c>
      <c r="M1868" s="1">
        <v>0</v>
      </c>
      <c r="N1868" s="1">
        <v>3</v>
      </c>
      <c r="O1868" s="1">
        <v>8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3</v>
      </c>
      <c r="W1868" s="1">
        <v>11</v>
      </c>
      <c r="X1868" s="1">
        <v>0</v>
      </c>
      <c r="Y1868" s="3">
        <v>35</v>
      </c>
      <c r="Z1868" s="1">
        <v>2677</v>
      </c>
      <c r="AA1868" s="1">
        <v>0</v>
      </c>
      <c r="AB1868" s="1">
        <v>1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1</v>
      </c>
      <c r="AI1868" s="1">
        <v>0</v>
      </c>
      <c r="AJ1868" s="1">
        <v>0</v>
      </c>
      <c r="AK1868" s="1">
        <v>67</v>
      </c>
      <c r="AL1868" s="1">
        <v>62</v>
      </c>
      <c r="AM1868" s="1">
        <v>0</v>
      </c>
    </row>
    <row r="1869" spans="1:39" x14ac:dyDescent="0.25">
      <c r="A1869" s="4" t="s">
        <v>1768</v>
      </c>
      <c r="B1869" s="1">
        <v>0</v>
      </c>
      <c r="C1869" s="1">
        <v>1</v>
      </c>
      <c r="D1869" s="1">
        <v>23</v>
      </c>
      <c r="E1869" s="1">
        <v>641</v>
      </c>
      <c r="F1869" s="1">
        <v>7</v>
      </c>
      <c r="G1869" s="1">
        <v>56</v>
      </c>
      <c r="H1869" s="1">
        <v>0</v>
      </c>
      <c r="I1869" s="1">
        <v>0</v>
      </c>
      <c r="J1869" s="1">
        <v>28</v>
      </c>
      <c r="K1869" s="1">
        <v>8</v>
      </c>
      <c r="L1869" s="1">
        <v>10</v>
      </c>
      <c r="M1869" s="1">
        <v>4</v>
      </c>
      <c r="N1869" s="1">
        <v>6</v>
      </c>
      <c r="O1869" s="1">
        <v>8</v>
      </c>
      <c r="P1869" s="1">
        <v>0</v>
      </c>
      <c r="Q1869" s="1">
        <v>1</v>
      </c>
      <c r="R1869" s="1">
        <v>0</v>
      </c>
      <c r="S1869" s="1">
        <v>1</v>
      </c>
      <c r="T1869" s="1">
        <v>0</v>
      </c>
      <c r="U1869" s="1">
        <v>0</v>
      </c>
      <c r="V1869" s="1">
        <v>3</v>
      </c>
      <c r="W1869" s="1">
        <v>11</v>
      </c>
      <c r="X1869" s="1">
        <v>0</v>
      </c>
      <c r="Y1869" s="3">
        <v>52</v>
      </c>
      <c r="Z1869" s="1">
        <v>2185</v>
      </c>
      <c r="AA1869" s="1">
        <v>1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1</v>
      </c>
      <c r="AI1869" s="1">
        <v>0</v>
      </c>
      <c r="AJ1869" s="1">
        <v>0</v>
      </c>
      <c r="AK1869" s="1">
        <v>704</v>
      </c>
      <c r="AL1869" s="1">
        <v>676</v>
      </c>
      <c r="AM1869" s="1">
        <v>2</v>
      </c>
    </row>
    <row r="1870" spans="1:39" x14ac:dyDescent="0.25">
      <c r="A1870" s="4" t="s">
        <v>1769</v>
      </c>
      <c r="B1870" s="1">
        <v>0</v>
      </c>
      <c r="C1870" s="1">
        <v>0</v>
      </c>
      <c r="D1870" s="1">
        <v>99</v>
      </c>
      <c r="E1870" s="1">
        <v>273</v>
      </c>
      <c r="F1870" s="1">
        <v>86</v>
      </c>
      <c r="G1870" s="1">
        <v>208</v>
      </c>
      <c r="H1870" s="1">
        <v>177</v>
      </c>
      <c r="I1870" s="1">
        <v>14</v>
      </c>
      <c r="J1870" s="1">
        <v>43</v>
      </c>
      <c r="K1870" s="1">
        <v>1</v>
      </c>
      <c r="L1870" s="1">
        <v>2</v>
      </c>
      <c r="M1870" s="1">
        <v>3</v>
      </c>
      <c r="N1870" s="1">
        <v>5</v>
      </c>
      <c r="O1870" s="1">
        <v>1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3</v>
      </c>
      <c r="W1870" s="1">
        <v>11</v>
      </c>
      <c r="X1870" s="1">
        <v>0</v>
      </c>
      <c r="Y1870" s="3">
        <v>46</v>
      </c>
      <c r="Z1870" s="1">
        <v>2193</v>
      </c>
      <c r="AA1870" s="1">
        <v>0</v>
      </c>
      <c r="AB1870" s="1">
        <v>0</v>
      </c>
      <c r="AC1870" s="1">
        <v>1</v>
      </c>
      <c r="AD1870" s="1">
        <v>0</v>
      </c>
      <c r="AE1870" s="1">
        <v>0</v>
      </c>
      <c r="AF1870" s="1">
        <v>0</v>
      </c>
      <c r="AG1870" s="1">
        <v>0</v>
      </c>
      <c r="AH1870" s="1">
        <v>1</v>
      </c>
      <c r="AI1870" s="1">
        <v>0</v>
      </c>
      <c r="AJ1870" s="1">
        <v>0</v>
      </c>
      <c r="AK1870" s="1">
        <v>758</v>
      </c>
      <c r="AL1870" s="1">
        <v>715</v>
      </c>
      <c r="AM1870" s="1">
        <v>0</v>
      </c>
    </row>
    <row r="1871" spans="1:39" x14ac:dyDescent="0.25">
      <c r="A1871" s="4" t="s">
        <v>1770</v>
      </c>
      <c r="B1871" s="1">
        <v>0</v>
      </c>
      <c r="C1871" s="1">
        <v>1</v>
      </c>
      <c r="D1871" s="1">
        <v>29</v>
      </c>
      <c r="E1871" s="1">
        <v>122</v>
      </c>
      <c r="F1871" s="1">
        <v>21</v>
      </c>
      <c r="G1871" s="1">
        <v>43</v>
      </c>
      <c r="H1871" s="1">
        <v>25</v>
      </c>
      <c r="I1871" s="1">
        <v>10</v>
      </c>
      <c r="J1871" s="1">
        <v>15</v>
      </c>
      <c r="K1871" s="1">
        <v>2</v>
      </c>
      <c r="L1871" s="1">
        <v>3</v>
      </c>
      <c r="M1871" s="1">
        <v>1</v>
      </c>
      <c r="N1871" s="1">
        <v>6</v>
      </c>
      <c r="O1871" s="1">
        <v>6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3</v>
      </c>
      <c r="W1871" s="1">
        <v>11</v>
      </c>
      <c r="X1871" s="1">
        <v>0</v>
      </c>
      <c r="Y1871" s="3">
        <v>71</v>
      </c>
      <c r="Z1871" s="1">
        <v>2411</v>
      </c>
      <c r="AA1871" s="1">
        <v>1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1</v>
      </c>
      <c r="AI1871" s="1">
        <v>0</v>
      </c>
      <c r="AJ1871" s="1">
        <v>0</v>
      </c>
      <c r="AK1871" s="1">
        <v>221</v>
      </c>
      <c r="AL1871" s="1">
        <v>206</v>
      </c>
      <c r="AM1871" s="1">
        <v>0</v>
      </c>
    </row>
    <row r="1872" spans="1:39" x14ac:dyDescent="0.25">
      <c r="A1872" s="4" t="s">
        <v>259</v>
      </c>
      <c r="B1872" s="1">
        <v>1</v>
      </c>
      <c r="C1872" s="1">
        <v>0</v>
      </c>
      <c r="D1872" s="1">
        <v>52</v>
      </c>
      <c r="E1872" s="1">
        <v>1</v>
      </c>
      <c r="F1872" s="1">
        <v>4</v>
      </c>
      <c r="G1872" s="1">
        <v>10</v>
      </c>
      <c r="H1872" s="1">
        <v>29</v>
      </c>
      <c r="I1872" s="1">
        <v>0</v>
      </c>
      <c r="J1872" s="1">
        <v>36</v>
      </c>
      <c r="K1872" s="1">
        <v>1</v>
      </c>
      <c r="L1872" s="1">
        <v>1</v>
      </c>
      <c r="M1872" s="1">
        <v>1</v>
      </c>
      <c r="N1872" s="1">
        <v>2</v>
      </c>
      <c r="O1872" s="1">
        <v>6</v>
      </c>
      <c r="P1872" s="1">
        <v>1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3</v>
      </c>
      <c r="W1872" s="1">
        <v>11</v>
      </c>
      <c r="X1872" s="1">
        <v>0</v>
      </c>
      <c r="Y1872" s="3">
        <v>42</v>
      </c>
      <c r="Z1872" s="1">
        <v>2817</v>
      </c>
      <c r="AA1872" s="1">
        <v>0</v>
      </c>
      <c r="AB1872" s="1">
        <v>0</v>
      </c>
      <c r="AC1872" s="1">
        <v>0</v>
      </c>
      <c r="AD1872" s="1">
        <v>1</v>
      </c>
      <c r="AE1872" s="1">
        <v>0</v>
      </c>
      <c r="AF1872" s="1">
        <v>0</v>
      </c>
      <c r="AG1872" s="1">
        <v>1</v>
      </c>
      <c r="AH1872" s="1">
        <v>0</v>
      </c>
      <c r="AI1872" s="1">
        <v>0</v>
      </c>
      <c r="AJ1872" s="1">
        <v>0</v>
      </c>
      <c r="AK1872" s="1">
        <v>44</v>
      </c>
      <c r="AL1872" s="1">
        <v>8</v>
      </c>
      <c r="AM1872" s="1">
        <v>1</v>
      </c>
    </row>
    <row r="1873" spans="1:39" x14ac:dyDescent="0.25">
      <c r="A1873" s="4" t="s">
        <v>1771</v>
      </c>
      <c r="B1873" s="1">
        <v>0</v>
      </c>
      <c r="C1873" s="1">
        <v>0</v>
      </c>
      <c r="D1873" s="1">
        <v>90</v>
      </c>
      <c r="E1873" s="1">
        <v>1020</v>
      </c>
      <c r="F1873" s="1">
        <v>31</v>
      </c>
      <c r="G1873" s="1">
        <v>430</v>
      </c>
      <c r="H1873" s="1">
        <v>62</v>
      </c>
      <c r="I1873" s="1">
        <v>63</v>
      </c>
      <c r="J1873" s="1">
        <v>79</v>
      </c>
      <c r="K1873" s="1">
        <v>1</v>
      </c>
      <c r="L1873" s="1">
        <v>4</v>
      </c>
      <c r="M1873" s="1">
        <v>6</v>
      </c>
      <c r="N1873" s="1">
        <v>4</v>
      </c>
      <c r="O1873" s="1">
        <v>1</v>
      </c>
      <c r="P1873" s="1">
        <v>0</v>
      </c>
      <c r="Q1873" s="1">
        <v>0</v>
      </c>
      <c r="R1873" s="1">
        <v>1</v>
      </c>
      <c r="S1873" s="1">
        <v>0</v>
      </c>
      <c r="T1873" s="1">
        <v>0</v>
      </c>
      <c r="U1873" s="1">
        <v>0</v>
      </c>
      <c r="V1873" s="1">
        <v>3</v>
      </c>
      <c r="W1873" s="1">
        <v>11</v>
      </c>
      <c r="X1873" s="1">
        <v>0</v>
      </c>
      <c r="Y1873" s="3">
        <v>66</v>
      </c>
      <c r="Z1873" s="1">
        <v>2249</v>
      </c>
      <c r="AA1873" s="1">
        <v>0</v>
      </c>
      <c r="AB1873" s="1">
        <v>0</v>
      </c>
      <c r="AC1873" s="1">
        <v>1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1</v>
      </c>
      <c r="AK1873" s="1">
        <v>1606</v>
      </c>
      <c r="AL1873" s="1">
        <v>1527</v>
      </c>
      <c r="AM1873" s="1">
        <v>1</v>
      </c>
    </row>
    <row r="1874" spans="1:39" x14ac:dyDescent="0.25">
      <c r="A1874" s="4" t="s">
        <v>1772</v>
      </c>
      <c r="B1874" s="1">
        <v>0</v>
      </c>
      <c r="C1874" s="1">
        <v>0</v>
      </c>
      <c r="D1874" s="1">
        <v>9</v>
      </c>
      <c r="E1874" s="1">
        <v>6</v>
      </c>
      <c r="F1874" s="1">
        <v>2</v>
      </c>
      <c r="G1874" s="1">
        <v>3</v>
      </c>
      <c r="H1874" s="1">
        <v>1</v>
      </c>
      <c r="I1874" s="1">
        <v>262</v>
      </c>
      <c r="J1874" s="1">
        <v>3</v>
      </c>
      <c r="K1874" s="1">
        <v>0</v>
      </c>
      <c r="L1874" s="1">
        <v>27</v>
      </c>
      <c r="M1874" s="1">
        <v>0</v>
      </c>
      <c r="N1874" s="1">
        <v>0</v>
      </c>
      <c r="O1874" s="1">
        <v>1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3</v>
      </c>
      <c r="W1874" s="1">
        <v>11</v>
      </c>
      <c r="X1874" s="1">
        <v>0</v>
      </c>
      <c r="Y1874" s="3">
        <v>75</v>
      </c>
      <c r="Z1874" s="1">
        <v>2191</v>
      </c>
      <c r="AA1874" s="1">
        <v>0</v>
      </c>
      <c r="AB1874" s="1">
        <v>0</v>
      </c>
      <c r="AC1874" s="1">
        <v>1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1</v>
      </c>
      <c r="AK1874" s="1">
        <v>274</v>
      </c>
      <c r="AL1874" s="1">
        <v>271</v>
      </c>
      <c r="AM1874" s="1">
        <v>0</v>
      </c>
    </row>
    <row r="1875" spans="1:39" x14ac:dyDescent="0.25">
      <c r="A1875" s="4" t="s">
        <v>404</v>
      </c>
      <c r="B1875" s="1">
        <v>0</v>
      </c>
      <c r="C1875" s="1">
        <v>1</v>
      </c>
      <c r="D1875" s="1">
        <v>71</v>
      </c>
      <c r="E1875" s="1">
        <v>378</v>
      </c>
      <c r="F1875" s="1">
        <v>14</v>
      </c>
      <c r="G1875" s="1">
        <v>68</v>
      </c>
      <c r="H1875" s="1">
        <v>19</v>
      </c>
      <c r="I1875" s="1">
        <v>14</v>
      </c>
      <c r="J1875" s="1">
        <v>14</v>
      </c>
      <c r="K1875" s="1">
        <v>2</v>
      </c>
      <c r="L1875" s="1">
        <v>3</v>
      </c>
      <c r="M1875" s="1">
        <v>5</v>
      </c>
      <c r="N1875" s="1">
        <v>8</v>
      </c>
      <c r="O1875" s="1">
        <v>3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3</v>
      </c>
      <c r="W1875" s="1">
        <v>11</v>
      </c>
      <c r="X1875" s="1">
        <v>0</v>
      </c>
      <c r="Y1875" s="3">
        <v>70</v>
      </c>
      <c r="Z1875" s="1">
        <v>2540</v>
      </c>
      <c r="AA1875" s="1">
        <v>0</v>
      </c>
      <c r="AB1875" s="1">
        <v>0</v>
      </c>
      <c r="AC1875" s="1">
        <v>0</v>
      </c>
      <c r="AD1875" s="1">
        <v>1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1</v>
      </c>
      <c r="AK1875" s="1">
        <v>493</v>
      </c>
      <c r="AL1875" s="1">
        <v>479</v>
      </c>
      <c r="AM1875" s="1">
        <v>0</v>
      </c>
    </row>
    <row r="1876" spans="1:39" x14ac:dyDescent="0.25">
      <c r="A1876" s="4" t="s">
        <v>258</v>
      </c>
      <c r="B1876" s="1">
        <v>1</v>
      </c>
      <c r="C1876" s="1">
        <v>1</v>
      </c>
      <c r="D1876" s="1">
        <v>13</v>
      </c>
      <c r="E1876" s="1">
        <v>42</v>
      </c>
      <c r="F1876" s="1">
        <v>1</v>
      </c>
      <c r="G1876" s="1">
        <v>18</v>
      </c>
      <c r="H1876" s="1">
        <v>3</v>
      </c>
      <c r="I1876" s="1">
        <v>0</v>
      </c>
      <c r="J1876" s="1">
        <v>4</v>
      </c>
      <c r="K1876" s="1">
        <v>2</v>
      </c>
      <c r="L1876" s="1">
        <v>2</v>
      </c>
      <c r="M1876" s="1">
        <v>0</v>
      </c>
      <c r="N1876" s="1">
        <v>3</v>
      </c>
      <c r="O1876" s="1">
        <v>7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3</v>
      </c>
      <c r="W1876" s="1">
        <v>11</v>
      </c>
      <c r="X1876" s="1">
        <v>0</v>
      </c>
      <c r="Y1876" s="3">
        <v>56</v>
      </c>
      <c r="Z1876" s="1">
        <v>2650</v>
      </c>
      <c r="AA1876" s="1">
        <v>0</v>
      </c>
      <c r="AB1876" s="1">
        <v>1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1</v>
      </c>
      <c r="AK1876" s="1">
        <v>64</v>
      </c>
      <c r="AL1876" s="1">
        <v>60</v>
      </c>
      <c r="AM1876" s="1">
        <v>0</v>
      </c>
    </row>
    <row r="1877" spans="1:39" x14ac:dyDescent="0.25">
      <c r="A1877" s="4" t="s">
        <v>1773</v>
      </c>
      <c r="B1877" s="1">
        <v>0</v>
      </c>
      <c r="C1877" s="1">
        <v>0</v>
      </c>
      <c r="D1877" s="1">
        <v>16</v>
      </c>
      <c r="E1877" s="1">
        <v>15</v>
      </c>
      <c r="F1877" s="1">
        <v>5</v>
      </c>
      <c r="G1877" s="1">
        <v>14</v>
      </c>
      <c r="H1877" s="1">
        <v>0</v>
      </c>
      <c r="I1877" s="1">
        <v>4</v>
      </c>
      <c r="J1877" s="1">
        <v>11</v>
      </c>
      <c r="K1877" s="1">
        <v>1</v>
      </c>
      <c r="L1877" s="1">
        <v>1</v>
      </c>
      <c r="M1877" s="1">
        <v>0</v>
      </c>
      <c r="N1877" s="1">
        <v>3</v>
      </c>
      <c r="O1877" s="1">
        <v>7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3</v>
      </c>
      <c r="W1877" s="1">
        <v>11</v>
      </c>
      <c r="X1877" s="1">
        <v>0</v>
      </c>
      <c r="Y1877" s="3">
        <v>37</v>
      </c>
      <c r="Z1877" s="1">
        <v>2236</v>
      </c>
      <c r="AA1877" s="1">
        <v>0</v>
      </c>
      <c r="AB1877" s="1">
        <v>0</v>
      </c>
      <c r="AC1877" s="1">
        <v>1</v>
      </c>
      <c r="AD1877" s="1">
        <v>0</v>
      </c>
      <c r="AE1877" s="1">
        <v>0</v>
      </c>
      <c r="AF1877" s="1">
        <v>0</v>
      </c>
      <c r="AG1877" s="1">
        <v>0</v>
      </c>
      <c r="AH1877" s="1">
        <v>1</v>
      </c>
      <c r="AI1877" s="1">
        <v>0</v>
      </c>
      <c r="AJ1877" s="1">
        <v>0</v>
      </c>
      <c r="AK1877" s="1">
        <v>38</v>
      </c>
      <c r="AL1877" s="1">
        <v>27</v>
      </c>
      <c r="AM1877" s="1">
        <v>0</v>
      </c>
    </row>
    <row r="1878" spans="1:39" x14ac:dyDescent="0.25">
      <c r="A1878" s="4" t="s">
        <v>1774</v>
      </c>
      <c r="B1878" s="1">
        <v>0</v>
      </c>
      <c r="C1878" s="1">
        <v>0</v>
      </c>
      <c r="D1878" s="1">
        <v>94</v>
      </c>
      <c r="E1878" s="1">
        <v>272</v>
      </c>
      <c r="F1878" s="1">
        <v>7</v>
      </c>
      <c r="G1878" s="1">
        <v>80</v>
      </c>
      <c r="H1878" s="1">
        <v>20</v>
      </c>
      <c r="I1878" s="1">
        <v>7</v>
      </c>
      <c r="J1878" s="1">
        <v>11</v>
      </c>
      <c r="K1878" s="1">
        <v>1</v>
      </c>
      <c r="L1878" s="1">
        <v>4</v>
      </c>
      <c r="M1878" s="1">
        <v>4</v>
      </c>
      <c r="N1878" s="1">
        <v>6</v>
      </c>
      <c r="O1878" s="1">
        <v>2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3</v>
      </c>
      <c r="W1878" s="1">
        <v>11</v>
      </c>
      <c r="X1878" s="1">
        <v>0</v>
      </c>
      <c r="Y1878" s="3">
        <v>33</v>
      </c>
      <c r="Z1878" s="1">
        <v>2262</v>
      </c>
      <c r="AA1878" s="1">
        <v>0</v>
      </c>
      <c r="AB1878" s="1">
        <v>1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1</v>
      </c>
      <c r="AJ1878" s="1">
        <v>0</v>
      </c>
      <c r="AK1878" s="1">
        <v>386</v>
      </c>
      <c r="AL1878" s="1">
        <v>375</v>
      </c>
      <c r="AM1878" s="1">
        <v>0</v>
      </c>
    </row>
    <row r="1879" spans="1:39" x14ac:dyDescent="0.25">
      <c r="A1879" s="4" t="s">
        <v>1775</v>
      </c>
      <c r="B1879" s="1">
        <v>1</v>
      </c>
      <c r="C1879" s="1">
        <v>0</v>
      </c>
      <c r="D1879" s="1">
        <v>77</v>
      </c>
      <c r="E1879" s="1">
        <v>9</v>
      </c>
      <c r="F1879" s="1">
        <v>1</v>
      </c>
      <c r="G1879" s="1">
        <v>24</v>
      </c>
      <c r="H1879" s="1">
        <v>2</v>
      </c>
      <c r="I1879" s="1">
        <v>1</v>
      </c>
      <c r="J1879" s="1">
        <v>2</v>
      </c>
      <c r="K1879" s="1">
        <v>3</v>
      </c>
      <c r="L1879" s="1">
        <v>3</v>
      </c>
      <c r="M1879" s="1">
        <v>0</v>
      </c>
      <c r="N1879" s="1">
        <v>3</v>
      </c>
      <c r="O1879" s="1">
        <v>6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3</v>
      </c>
      <c r="W1879" s="1">
        <v>11</v>
      </c>
      <c r="X1879" s="1">
        <v>0</v>
      </c>
      <c r="Y1879" s="3">
        <v>49</v>
      </c>
      <c r="Z1879" s="1">
        <v>2407</v>
      </c>
      <c r="AA1879" s="1">
        <v>1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1</v>
      </c>
      <c r="AI1879" s="1">
        <v>0</v>
      </c>
      <c r="AJ1879" s="1">
        <v>0</v>
      </c>
      <c r="AK1879" s="1">
        <v>37</v>
      </c>
      <c r="AL1879" s="1">
        <v>35</v>
      </c>
      <c r="AM1879" s="1">
        <v>0</v>
      </c>
    </row>
    <row r="1880" spans="1:39" x14ac:dyDescent="0.25">
      <c r="A1880" s="4" t="s">
        <v>1776</v>
      </c>
      <c r="B1880" s="1">
        <v>0</v>
      </c>
      <c r="C1880" s="1">
        <v>1</v>
      </c>
      <c r="D1880" s="1">
        <v>20</v>
      </c>
      <c r="E1880" s="1">
        <v>279</v>
      </c>
      <c r="F1880" s="1">
        <v>0</v>
      </c>
      <c r="G1880" s="1">
        <v>18</v>
      </c>
      <c r="H1880" s="1">
        <v>0</v>
      </c>
      <c r="I1880" s="1">
        <v>0</v>
      </c>
      <c r="J1880" s="1">
        <v>9</v>
      </c>
      <c r="K1880" s="1">
        <v>2</v>
      </c>
      <c r="L1880" s="1">
        <v>3</v>
      </c>
      <c r="M1880" s="1">
        <v>1</v>
      </c>
      <c r="N1880" s="1">
        <v>8</v>
      </c>
      <c r="O1880" s="1">
        <v>4</v>
      </c>
      <c r="P1880" s="1">
        <v>0</v>
      </c>
      <c r="Q1880" s="1">
        <v>1</v>
      </c>
      <c r="R1880" s="1">
        <v>0</v>
      </c>
      <c r="S1880" s="1">
        <v>0</v>
      </c>
      <c r="T1880" s="1">
        <v>0</v>
      </c>
      <c r="U1880" s="1">
        <v>0</v>
      </c>
      <c r="V1880" s="1">
        <v>3</v>
      </c>
      <c r="W1880" s="1">
        <v>11</v>
      </c>
      <c r="X1880" s="1">
        <v>0</v>
      </c>
      <c r="Y1880" s="3">
        <v>52</v>
      </c>
      <c r="Z1880" s="1">
        <v>2314</v>
      </c>
      <c r="AA1880" s="1">
        <v>0</v>
      </c>
      <c r="AB1880" s="1">
        <v>1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1</v>
      </c>
      <c r="AI1880" s="1">
        <v>0</v>
      </c>
      <c r="AJ1880" s="1">
        <v>0</v>
      </c>
      <c r="AK1880" s="1">
        <v>297</v>
      </c>
      <c r="AL1880" s="1">
        <v>288</v>
      </c>
      <c r="AM1880" s="1">
        <v>1</v>
      </c>
    </row>
    <row r="1881" spans="1:39" x14ac:dyDescent="0.25">
      <c r="A1881" s="4" t="s">
        <v>938</v>
      </c>
      <c r="B1881" s="1">
        <v>0</v>
      </c>
      <c r="C1881" s="1">
        <v>0</v>
      </c>
      <c r="D1881" s="1">
        <v>51</v>
      </c>
      <c r="E1881" s="1">
        <v>398</v>
      </c>
      <c r="F1881" s="1">
        <v>61</v>
      </c>
      <c r="G1881" s="1">
        <v>265</v>
      </c>
      <c r="H1881" s="1">
        <v>138</v>
      </c>
      <c r="I1881" s="1">
        <v>61</v>
      </c>
      <c r="J1881" s="1">
        <v>53</v>
      </c>
      <c r="K1881" s="1">
        <v>1</v>
      </c>
      <c r="L1881" s="1">
        <v>3</v>
      </c>
      <c r="M1881" s="1">
        <v>4</v>
      </c>
      <c r="N1881" s="1">
        <v>6</v>
      </c>
      <c r="O1881" s="1">
        <v>1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3</v>
      </c>
      <c r="W1881" s="1">
        <v>11</v>
      </c>
      <c r="X1881" s="1">
        <v>0</v>
      </c>
      <c r="Y1881" s="3">
        <v>66</v>
      </c>
      <c r="Z1881" s="1">
        <v>2573</v>
      </c>
      <c r="AA1881" s="1">
        <v>0</v>
      </c>
      <c r="AB1881" s="1">
        <v>1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1</v>
      </c>
      <c r="AI1881" s="1">
        <v>0</v>
      </c>
      <c r="AJ1881" s="1">
        <v>0</v>
      </c>
      <c r="AK1881" s="1">
        <v>923</v>
      </c>
      <c r="AL1881" s="1">
        <v>870</v>
      </c>
      <c r="AM1881" s="1">
        <v>0</v>
      </c>
    </row>
    <row r="1882" spans="1:39" x14ac:dyDescent="0.25">
      <c r="A1882" s="4" t="s">
        <v>1777</v>
      </c>
      <c r="B1882" s="1">
        <v>0</v>
      </c>
      <c r="C1882" s="1">
        <v>1</v>
      </c>
      <c r="D1882" s="1">
        <v>81</v>
      </c>
      <c r="E1882" s="1">
        <v>637</v>
      </c>
      <c r="F1882" s="1">
        <v>47</v>
      </c>
      <c r="G1882" s="1">
        <v>237</v>
      </c>
      <c r="H1882" s="1">
        <v>12</v>
      </c>
      <c r="I1882" s="1">
        <v>19</v>
      </c>
      <c r="J1882" s="1">
        <v>76</v>
      </c>
      <c r="K1882" s="1">
        <v>4</v>
      </c>
      <c r="L1882" s="1">
        <v>6</v>
      </c>
      <c r="M1882" s="1">
        <v>11</v>
      </c>
      <c r="N1882" s="1">
        <v>7</v>
      </c>
      <c r="O1882" s="1">
        <v>5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3</v>
      </c>
      <c r="W1882" s="1">
        <v>11</v>
      </c>
      <c r="X1882" s="1">
        <v>0</v>
      </c>
      <c r="Y1882" s="3">
        <v>49</v>
      </c>
      <c r="Z1882" s="1">
        <v>2455</v>
      </c>
      <c r="AA1882" s="1">
        <v>0</v>
      </c>
      <c r="AB1882" s="1">
        <v>1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1</v>
      </c>
      <c r="AK1882" s="1">
        <v>952</v>
      </c>
      <c r="AL1882" s="1">
        <v>876</v>
      </c>
      <c r="AM1882" s="1">
        <v>0</v>
      </c>
    </row>
    <row r="1883" spans="1:39" x14ac:dyDescent="0.25">
      <c r="A1883" s="4" t="s">
        <v>1778</v>
      </c>
      <c r="B1883" s="1">
        <v>1</v>
      </c>
      <c r="C1883" s="1">
        <v>0</v>
      </c>
      <c r="D1883" s="1">
        <v>71</v>
      </c>
      <c r="E1883" s="1">
        <v>45</v>
      </c>
      <c r="F1883" s="1">
        <v>0</v>
      </c>
      <c r="G1883" s="1">
        <v>16</v>
      </c>
      <c r="H1883" s="1">
        <v>2</v>
      </c>
      <c r="I1883" s="1">
        <v>1</v>
      </c>
      <c r="J1883" s="1">
        <v>6</v>
      </c>
      <c r="K1883" s="1">
        <v>1</v>
      </c>
      <c r="L1883" s="1">
        <v>3</v>
      </c>
      <c r="M1883" s="1">
        <v>0</v>
      </c>
      <c r="N1883" s="1">
        <v>3</v>
      </c>
      <c r="O1883" s="1">
        <v>7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3</v>
      </c>
      <c r="W1883" s="1">
        <v>11</v>
      </c>
      <c r="X1883" s="1">
        <v>0</v>
      </c>
      <c r="Y1883" s="3">
        <v>34</v>
      </c>
      <c r="Z1883" s="1">
        <v>2303</v>
      </c>
      <c r="AA1883" s="1">
        <v>0</v>
      </c>
      <c r="AB1883" s="1">
        <v>0</v>
      </c>
      <c r="AC1883" s="1">
        <v>0</v>
      </c>
      <c r="AD1883" s="1">
        <v>1</v>
      </c>
      <c r="AE1883" s="1">
        <v>0</v>
      </c>
      <c r="AF1883" s="1">
        <v>0</v>
      </c>
      <c r="AG1883" s="1">
        <v>0</v>
      </c>
      <c r="AH1883" s="1">
        <v>1</v>
      </c>
      <c r="AI1883" s="1">
        <v>0</v>
      </c>
      <c r="AJ1883" s="1">
        <v>0</v>
      </c>
      <c r="AK1883" s="1">
        <v>64</v>
      </c>
      <c r="AL1883" s="1">
        <v>58</v>
      </c>
      <c r="AM1883" s="1">
        <v>0</v>
      </c>
    </row>
    <row r="1884" spans="1:39" x14ac:dyDescent="0.25">
      <c r="A1884" s="4" t="s">
        <v>1779</v>
      </c>
      <c r="B1884" s="1">
        <v>0</v>
      </c>
      <c r="C1884" s="1">
        <v>0</v>
      </c>
      <c r="D1884" s="1">
        <v>36</v>
      </c>
      <c r="E1884" s="1">
        <v>21</v>
      </c>
      <c r="F1884" s="1">
        <v>1</v>
      </c>
      <c r="G1884" s="1">
        <v>9</v>
      </c>
      <c r="H1884" s="1">
        <v>7</v>
      </c>
      <c r="I1884" s="1">
        <v>3</v>
      </c>
      <c r="J1884" s="1">
        <v>5</v>
      </c>
      <c r="K1884" s="1">
        <v>1</v>
      </c>
      <c r="L1884" s="1">
        <v>1</v>
      </c>
      <c r="M1884" s="1">
        <v>0</v>
      </c>
      <c r="N1884" s="1">
        <v>3</v>
      </c>
      <c r="O1884" s="1">
        <v>6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3</v>
      </c>
      <c r="W1884" s="1">
        <v>11</v>
      </c>
      <c r="X1884" s="1">
        <v>0</v>
      </c>
      <c r="Y1884" s="3">
        <v>61</v>
      </c>
      <c r="Z1884" s="1">
        <v>2626</v>
      </c>
      <c r="AA1884" s="1">
        <v>0</v>
      </c>
      <c r="AB1884" s="1">
        <v>1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1</v>
      </c>
      <c r="AI1884" s="1">
        <v>0</v>
      </c>
      <c r="AJ1884" s="1">
        <v>0</v>
      </c>
      <c r="AK1884" s="1">
        <v>41</v>
      </c>
      <c r="AL1884" s="1">
        <v>36</v>
      </c>
      <c r="AM1884" s="1">
        <v>0</v>
      </c>
    </row>
    <row r="1885" spans="1:39" x14ac:dyDescent="0.25">
      <c r="A1885" s="4" t="s">
        <v>1780</v>
      </c>
      <c r="B1885" s="1">
        <v>1</v>
      </c>
      <c r="C1885" s="1">
        <v>0</v>
      </c>
      <c r="D1885" s="1">
        <v>95</v>
      </c>
      <c r="E1885" s="1">
        <v>15</v>
      </c>
      <c r="F1885" s="1">
        <v>4</v>
      </c>
      <c r="G1885" s="1">
        <v>13</v>
      </c>
      <c r="H1885" s="1">
        <v>0</v>
      </c>
      <c r="I1885" s="1">
        <v>0</v>
      </c>
      <c r="J1885" s="1">
        <v>19</v>
      </c>
      <c r="K1885" s="1">
        <v>1</v>
      </c>
      <c r="L1885" s="1">
        <v>1</v>
      </c>
      <c r="M1885" s="1">
        <v>1</v>
      </c>
      <c r="N1885" s="1">
        <v>2</v>
      </c>
      <c r="O1885" s="1">
        <v>7</v>
      </c>
      <c r="P1885" s="1">
        <v>1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3</v>
      </c>
      <c r="W1885" s="1">
        <v>11</v>
      </c>
      <c r="X1885" s="1">
        <v>0</v>
      </c>
      <c r="Y1885" s="3">
        <v>40</v>
      </c>
      <c r="Z1885" s="1">
        <v>2435</v>
      </c>
      <c r="AA1885" s="1">
        <v>0</v>
      </c>
      <c r="AB1885" s="1">
        <v>1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1</v>
      </c>
      <c r="AJ1885" s="1">
        <v>0</v>
      </c>
      <c r="AK1885" s="1">
        <v>32</v>
      </c>
      <c r="AL1885" s="1">
        <v>13</v>
      </c>
      <c r="AM1885" s="1">
        <v>1</v>
      </c>
    </row>
    <row r="1886" spans="1:39" x14ac:dyDescent="0.25">
      <c r="A1886" s="4" t="s">
        <v>1781</v>
      </c>
      <c r="B1886" s="1">
        <v>0</v>
      </c>
      <c r="C1886" s="1">
        <v>0</v>
      </c>
      <c r="D1886" s="1">
        <v>32</v>
      </c>
      <c r="E1886" s="1">
        <v>493</v>
      </c>
      <c r="F1886" s="1">
        <v>183</v>
      </c>
      <c r="G1886" s="1">
        <v>352</v>
      </c>
      <c r="H1886" s="1">
        <v>184</v>
      </c>
      <c r="I1886" s="1">
        <v>23</v>
      </c>
      <c r="J1886" s="1">
        <v>28</v>
      </c>
      <c r="K1886" s="1">
        <v>0</v>
      </c>
      <c r="L1886" s="1">
        <v>3</v>
      </c>
      <c r="M1886" s="1">
        <v>5</v>
      </c>
      <c r="N1886" s="1">
        <v>13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3</v>
      </c>
      <c r="W1886" s="1">
        <v>11</v>
      </c>
      <c r="X1886" s="1">
        <v>0</v>
      </c>
      <c r="Y1886" s="3">
        <v>60</v>
      </c>
      <c r="Z1886" s="1">
        <v>2229</v>
      </c>
      <c r="AA1886" s="1">
        <v>0</v>
      </c>
      <c r="AB1886" s="1">
        <v>0</v>
      </c>
      <c r="AC1886" s="1">
        <v>0</v>
      </c>
      <c r="AD1886" s="1">
        <v>1</v>
      </c>
      <c r="AE1886" s="1">
        <v>0</v>
      </c>
      <c r="AF1886" s="1">
        <v>1</v>
      </c>
      <c r="AG1886" s="1">
        <v>0</v>
      </c>
      <c r="AH1886" s="1">
        <v>0</v>
      </c>
      <c r="AI1886" s="1">
        <v>0</v>
      </c>
      <c r="AJ1886" s="1">
        <v>0</v>
      </c>
      <c r="AK1886" s="1">
        <v>1235</v>
      </c>
      <c r="AL1886" s="1">
        <v>1207</v>
      </c>
      <c r="AM1886" s="1">
        <v>0</v>
      </c>
    </row>
    <row r="1887" spans="1:39" x14ac:dyDescent="0.25">
      <c r="A1887" s="4" t="s">
        <v>1782</v>
      </c>
      <c r="B1887" s="1">
        <v>0</v>
      </c>
      <c r="C1887" s="1">
        <v>1</v>
      </c>
      <c r="D1887" s="1">
        <v>32</v>
      </c>
      <c r="E1887" s="1">
        <v>957</v>
      </c>
      <c r="F1887" s="1">
        <v>40</v>
      </c>
      <c r="G1887" s="1">
        <v>175</v>
      </c>
      <c r="H1887" s="1">
        <v>158</v>
      </c>
      <c r="I1887" s="1">
        <v>53</v>
      </c>
      <c r="J1887" s="1">
        <v>107</v>
      </c>
      <c r="K1887" s="1">
        <v>2</v>
      </c>
      <c r="L1887" s="1">
        <v>7</v>
      </c>
      <c r="M1887" s="1">
        <v>8</v>
      </c>
      <c r="N1887" s="1">
        <v>5</v>
      </c>
      <c r="O1887" s="1">
        <v>5</v>
      </c>
      <c r="P1887" s="1">
        <v>0</v>
      </c>
      <c r="Q1887" s="1">
        <v>1</v>
      </c>
      <c r="R1887" s="1">
        <v>0</v>
      </c>
      <c r="S1887" s="1">
        <v>0</v>
      </c>
      <c r="T1887" s="1">
        <v>0</v>
      </c>
      <c r="U1887" s="1">
        <v>0</v>
      </c>
      <c r="V1887" s="1">
        <v>3</v>
      </c>
      <c r="W1887" s="1">
        <v>11</v>
      </c>
      <c r="X1887" s="1">
        <v>0</v>
      </c>
      <c r="Y1887" s="3">
        <v>50</v>
      </c>
      <c r="Z1887" s="1">
        <v>2755</v>
      </c>
      <c r="AA1887" s="1">
        <v>0</v>
      </c>
      <c r="AB1887" s="1">
        <v>0</v>
      </c>
      <c r="AC1887" s="1">
        <v>1</v>
      </c>
      <c r="AD1887" s="1">
        <v>0</v>
      </c>
      <c r="AE1887" s="1">
        <v>0</v>
      </c>
      <c r="AF1887" s="1">
        <v>0</v>
      </c>
      <c r="AG1887" s="1">
        <v>0</v>
      </c>
      <c r="AH1887" s="1">
        <v>1</v>
      </c>
      <c r="AI1887" s="1">
        <v>0</v>
      </c>
      <c r="AJ1887" s="1">
        <v>0</v>
      </c>
      <c r="AK1887" s="1">
        <v>1383</v>
      </c>
      <c r="AL1887" s="1">
        <v>1276</v>
      </c>
      <c r="AM1887" s="1">
        <v>1</v>
      </c>
    </row>
    <row r="1888" spans="1:39" x14ac:dyDescent="0.25">
      <c r="A1888" s="4" t="s">
        <v>994</v>
      </c>
      <c r="B1888" s="1">
        <v>0</v>
      </c>
      <c r="C1888" s="1">
        <v>0</v>
      </c>
      <c r="D1888" s="1">
        <v>85</v>
      </c>
      <c r="E1888" s="1">
        <v>829</v>
      </c>
      <c r="F1888" s="1">
        <v>138</v>
      </c>
      <c r="G1888" s="1">
        <v>430</v>
      </c>
      <c r="H1888" s="1">
        <v>60</v>
      </c>
      <c r="I1888" s="1">
        <v>92</v>
      </c>
      <c r="J1888" s="1">
        <v>15</v>
      </c>
      <c r="K1888" s="1">
        <v>1</v>
      </c>
      <c r="L1888" s="1">
        <v>4</v>
      </c>
      <c r="M1888" s="1">
        <v>6</v>
      </c>
      <c r="N1888" s="1">
        <v>13</v>
      </c>
      <c r="O1888" s="1">
        <v>2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3</v>
      </c>
      <c r="W1888" s="1">
        <v>11</v>
      </c>
      <c r="X1888" s="1">
        <v>0</v>
      </c>
      <c r="Y1888" s="3">
        <v>49</v>
      </c>
      <c r="Z1888" s="1">
        <v>2782</v>
      </c>
      <c r="AA1888" s="1">
        <v>0</v>
      </c>
      <c r="AB1888" s="1">
        <v>0</v>
      </c>
      <c r="AC1888" s="1">
        <v>0</v>
      </c>
      <c r="AD1888" s="1">
        <v>1</v>
      </c>
      <c r="AE1888" s="1">
        <v>0</v>
      </c>
      <c r="AF1888" s="1">
        <v>0</v>
      </c>
      <c r="AG1888" s="1">
        <v>0</v>
      </c>
      <c r="AH1888" s="1">
        <v>0</v>
      </c>
      <c r="AI1888" s="1">
        <v>1</v>
      </c>
      <c r="AJ1888" s="1">
        <v>0</v>
      </c>
      <c r="AK1888" s="1">
        <v>1549</v>
      </c>
      <c r="AL1888" s="1">
        <v>1534</v>
      </c>
      <c r="AM1888" s="1">
        <v>0</v>
      </c>
    </row>
    <row r="1889" spans="1:39" x14ac:dyDescent="0.25">
      <c r="A1889" s="4" t="s">
        <v>1783</v>
      </c>
      <c r="B1889" s="1">
        <v>0</v>
      </c>
      <c r="C1889" s="1">
        <v>1</v>
      </c>
      <c r="D1889" s="1">
        <v>93</v>
      </c>
      <c r="E1889" s="1">
        <v>1017</v>
      </c>
      <c r="F1889" s="1">
        <v>50</v>
      </c>
      <c r="G1889" s="1">
        <v>500</v>
      </c>
      <c r="H1889" s="1">
        <v>65</v>
      </c>
      <c r="I1889" s="1">
        <v>50</v>
      </c>
      <c r="J1889" s="1">
        <v>133</v>
      </c>
      <c r="K1889" s="1">
        <v>3</v>
      </c>
      <c r="L1889" s="1">
        <v>5</v>
      </c>
      <c r="M1889" s="1">
        <v>5</v>
      </c>
      <c r="N1889" s="1">
        <v>5</v>
      </c>
      <c r="O1889" s="1">
        <v>8</v>
      </c>
      <c r="P1889" s="1">
        <v>0</v>
      </c>
      <c r="Q1889" s="1">
        <v>1</v>
      </c>
      <c r="R1889" s="1">
        <v>0</v>
      </c>
      <c r="S1889" s="1">
        <v>1</v>
      </c>
      <c r="T1889" s="1">
        <v>0</v>
      </c>
      <c r="U1889" s="1">
        <v>0</v>
      </c>
      <c r="V1889" s="1">
        <v>3</v>
      </c>
      <c r="W1889" s="1">
        <v>11</v>
      </c>
      <c r="X1889" s="1">
        <v>1</v>
      </c>
      <c r="Y1889" s="3">
        <v>53</v>
      </c>
      <c r="Z1889" s="1">
        <v>2835</v>
      </c>
      <c r="AA1889" s="1">
        <v>0</v>
      </c>
      <c r="AB1889" s="1">
        <v>1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1</v>
      </c>
      <c r="AI1889" s="1">
        <v>0</v>
      </c>
      <c r="AJ1889" s="1">
        <v>0</v>
      </c>
      <c r="AK1889" s="1">
        <v>1682</v>
      </c>
      <c r="AL1889" s="1">
        <v>1549</v>
      </c>
      <c r="AM1889" s="1">
        <v>2</v>
      </c>
    </row>
    <row r="1890" spans="1:39" x14ac:dyDescent="0.25">
      <c r="A1890" s="4" t="s">
        <v>935</v>
      </c>
      <c r="B1890" s="1">
        <v>0</v>
      </c>
      <c r="C1890" s="1">
        <v>1</v>
      </c>
      <c r="D1890" s="1">
        <v>24</v>
      </c>
      <c r="E1890" s="1">
        <v>953</v>
      </c>
      <c r="F1890" s="1">
        <v>0</v>
      </c>
      <c r="G1890" s="1">
        <v>71</v>
      </c>
      <c r="H1890" s="1">
        <v>0</v>
      </c>
      <c r="I1890" s="1">
        <v>0</v>
      </c>
      <c r="J1890" s="1">
        <v>174</v>
      </c>
      <c r="K1890" s="1">
        <v>6</v>
      </c>
      <c r="L1890" s="1">
        <v>10</v>
      </c>
      <c r="M1890" s="1">
        <v>5</v>
      </c>
      <c r="N1890" s="1">
        <v>10</v>
      </c>
      <c r="O1890" s="1">
        <v>8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3</v>
      </c>
      <c r="W1890" s="1">
        <v>11</v>
      </c>
      <c r="X1890" s="1">
        <v>0</v>
      </c>
      <c r="Y1890" s="3">
        <v>57</v>
      </c>
      <c r="Z1890" s="1">
        <v>2679</v>
      </c>
      <c r="AA1890" s="1">
        <v>0</v>
      </c>
      <c r="AB1890" s="1">
        <v>0</v>
      </c>
      <c r="AC1890" s="1">
        <v>0</v>
      </c>
      <c r="AD1890" s="1">
        <v>0</v>
      </c>
      <c r="AE1890" s="1">
        <v>1</v>
      </c>
      <c r="AF1890" s="1">
        <v>0</v>
      </c>
      <c r="AG1890" s="1">
        <v>0</v>
      </c>
      <c r="AH1890" s="1">
        <v>0</v>
      </c>
      <c r="AI1890" s="1">
        <v>0</v>
      </c>
      <c r="AJ1890" s="1">
        <v>1</v>
      </c>
      <c r="AK1890" s="1">
        <v>1024</v>
      </c>
      <c r="AL1890" s="1">
        <v>850</v>
      </c>
      <c r="AM1890" s="1">
        <v>0</v>
      </c>
    </row>
    <row r="1891" spans="1:39" x14ac:dyDescent="0.25">
      <c r="A1891" s="4" t="s">
        <v>1784</v>
      </c>
      <c r="B1891" s="1">
        <v>0</v>
      </c>
      <c r="C1891" s="1">
        <v>1</v>
      </c>
      <c r="D1891" s="1">
        <v>44</v>
      </c>
      <c r="E1891" s="1">
        <v>159</v>
      </c>
      <c r="F1891" s="1">
        <v>0</v>
      </c>
      <c r="G1891" s="1">
        <v>120</v>
      </c>
      <c r="H1891" s="1">
        <v>0</v>
      </c>
      <c r="I1891" s="1">
        <v>0</v>
      </c>
      <c r="J1891" s="1">
        <v>137</v>
      </c>
      <c r="K1891" s="1">
        <v>7</v>
      </c>
      <c r="L1891" s="1">
        <v>4</v>
      </c>
      <c r="M1891" s="1">
        <v>4</v>
      </c>
      <c r="N1891" s="1">
        <v>8</v>
      </c>
      <c r="O1891" s="1">
        <v>8</v>
      </c>
      <c r="P1891" s="1">
        <v>0</v>
      </c>
      <c r="Q1891" s="1">
        <v>1</v>
      </c>
      <c r="R1891" s="1">
        <v>0</v>
      </c>
      <c r="S1891" s="1">
        <v>0</v>
      </c>
      <c r="T1891" s="1">
        <v>1</v>
      </c>
      <c r="U1891" s="1">
        <v>0</v>
      </c>
      <c r="V1891" s="1">
        <v>3</v>
      </c>
      <c r="W1891" s="1">
        <v>11</v>
      </c>
      <c r="X1891" s="1">
        <v>1</v>
      </c>
      <c r="Y1891" s="3">
        <v>52</v>
      </c>
      <c r="Z1891" s="1">
        <v>2833</v>
      </c>
      <c r="AA1891" s="1">
        <v>0</v>
      </c>
      <c r="AB1891" s="1">
        <v>0</v>
      </c>
      <c r="AC1891" s="1">
        <v>1</v>
      </c>
      <c r="AD1891" s="1">
        <v>0</v>
      </c>
      <c r="AE1891" s="1">
        <v>0</v>
      </c>
      <c r="AF1891" s="1">
        <v>0</v>
      </c>
      <c r="AG1891" s="1">
        <v>0</v>
      </c>
      <c r="AH1891" s="1">
        <v>1</v>
      </c>
      <c r="AI1891" s="1">
        <v>0</v>
      </c>
      <c r="AJ1891" s="1">
        <v>0</v>
      </c>
      <c r="AK1891" s="1">
        <v>279</v>
      </c>
      <c r="AL1891" s="1">
        <v>142</v>
      </c>
      <c r="AM1891" s="1">
        <v>2</v>
      </c>
    </row>
    <row r="1892" spans="1:39" x14ac:dyDescent="0.25">
      <c r="A1892" s="4" t="s">
        <v>1320</v>
      </c>
      <c r="B1892" s="1">
        <v>0</v>
      </c>
      <c r="C1892" s="1">
        <v>0</v>
      </c>
      <c r="D1892" s="1">
        <v>15</v>
      </c>
      <c r="E1892" s="1">
        <v>32</v>
      </c>
      <c r="F1892" s="1">
        <v>0</v>
      </c>
      <c r="G1892" s="1">
        <v>8</v>
      </c>
      <c r="H1892" s="1">
        <v>23</v>
      </c>
      <c r="I1892" s="1">
        <v>4</v>
      </c>
      <c r="J1892" s="1">
        <v>18</v>
      </c>
      <c r="K1892" s="1">
        <v>1</v>
      </c>
      <c r="L1892" s="1">
        <v>1</v>
      </c>
      <c r="M1892" s="1">
        <v>0</v>
      </c>
      <c r="N1892" s="1">
        <v>4</v>
      </c>
      <c r="O1892" s="1">
        <v>6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3</v>
      </c>
      <c r="W1892" s="1">
        <v>11</v>
      </c>
      <c r="X1892" s="1">
        <v>0</v>
      </c>
      <c r="Y1892" s="3">
        <v>30</v>
      </c>
      <c r="Z1892" s="1">
        <v>2657</v>
      </c>
      <c r="AA1892" s="1">
        <v>0</v>
      </c>
      <c r="AB1892" s="1">
        <v>1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1</v>
      </c>
      <c r="AI1892" s="1">
        <v>0</v>
      </c>
      <c r="AJ1892" s="1">
        <v>0</v>
      </c>
      <c r="AK1892" s="1">
        <v>67</v>
      </c>
      <c r="AL1892" s="1">
        <v>49</v>
      </c>
      <c r="AM1892" s="1">
        <v>0</v>
      </c>
    </row>
    <row r="1893" spans="1:39" x14ac:dyDescent="0.25">
      <c r="A1893" s="4" t="s">
        <v>1785</v>
      </c>
      <c r="B1893" s="1">
        <v>1</v>
      </c>
      <c r="C1893" s="1">
        <v>0</v>
      </c>
      <c r="D1893" s="1">
        <v>82</v>
      </c>
      <c r="E1893" s="1">
        <v>23</v>
      </c>
      <c r="F1893" s="1">
        <v>0</v>
      </c>
      <c r="G1893" s="1">
        <v>15</v>
      </c>
      <c r="H1893" s="1">
        <v>0</v>
      </c>
      <c r="I1893" s="1">
        <v>2</v>
      </c>
      <c r="J1893" s="1">
        <v>7</v>
      </c>
      <c r="K1893" s="1">
        <v>2</v>
      </c>
      <c r="L1893" s="1">
        <v>3</v>
      </c>
      <c r="M1893" s="1">
        <v>0</v>
      </c>
      <c r="N1893" s="1">
        <v>3</v>
      </c>
      <c r="O1893" s="1">
        <v>6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3</v>
      </c>
      <c r="W1893" s="1">
        <v>11</v>
      </c>
      <c r="X1893" s="1">
        <v>0</v>
      </c>
      <c r="Y1893" s="3">
        <v>39</v>
      </c>
      <c r="Z1893" s="1">
        <v>2553</v>
      </c>
      <c r="AA1893" s="1">
        <v>0</v>
      </c>
      <c r="AB1893" s="1">
        <v>0</v>
      </c>
      <c r="AC1893" s="1">
        <v>1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1</v>
      </c>
      <c r="AK1893" s="1">
        <v>40</v>
      </c>
      <c r="AL1893" s="1">
        <v>33</v>
      </c>
      <c r="AM1893" s="1">
        <v>0</v>
      </c>
    </row>
    <row r="1894" spans="1:39" x14ac:dyDescent="0.25">
      <c r="A1894" s="4" t="s">
        <v>1033</v>
      </c>
      <c r="B1894" s="1">
        <v>0</v>
      </c>
      <c r="C1894" s="1">
        <v>0</v>
      </c>
      <c r="D1894" s="1">
        <v>27</v>
      </c>
      <c r="E1894" s="1">
        <v>18</v>
      </c>
      <c r="F1894" s="1">
        <v>42</v>
      </c>
      <c r="G1894" s="1">
        <v>24</v>
      </c>
      <c r="H1894" s="1">
        <v>15</v>
      </c>
      <c r="I1894" s="1">
        <v>20</v>
      </c>
      <c r="J1894" s="1">
        <v>18</v>
      </c>
      <c r="K1894" s="1">
        <v>1</v>
      </c>
      <c r="L1894" s="1">
        <v>2</v>
      </c>
      <c r="M1894" s="1">
        <v>1</v>
      </c>
      <c r="N1894" s="1">
        <v>4</v>
      </c>
      <c r="O1894" s="1">
        <v>7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3</v>
      </c>
      <c r="W1894" s="1">
        <v>11</v>
      </c>
      <c r="X1894" s="1">
        <v>0</v>
      </c>
      <c r="Y1894" s="3">
        <v>44</v>
      </c>
      <c r="Z1894" s="1">
        <v>2653</v>
      </c>
      <c r="AA1894" s="1">
        <v>0</v>
      </c>
      <c r="AB1894" s="1">
        <v>0</v>
      </c>
      <c r="AC1894" s="1">
        <v>1</v>
      </c>
      <c r="AD1894" s="1">
        <v>0</v>
      </c>
      <c r="AE1894" s="1">
        <v>0</v>
      </c>
      <c r="AF1894" s="1">
        <v>0</v>
      </c>
      <c r="AG1894" s="1">
        <v>0</v>
      </c>
      <c r="AH1894" s="1">
        <v>1</v>
      </c>
      <c r="AI1894" s="1">
        <v>0</v>
      </c>
      <c r="AJ1894" s="1">
        <v>0</v>
      </c>
      <c r="AK1894" s="1">
        <v>119</v>
      </c>
      <c r="AL1894" s="1">
        <v>101</v>
      </c>
      <c r="AM1894" s="1">
        <v>0</v>
      </c>
    </row>
    <row r="1895" spans="1:39" x14ac:dyDescent="0.25">
      <c r="A1895" s="4" t="s">
        <v>1786</v>
      </c>
      <c r="B1895" s="1">
        <v>1</v>
      </c>
      <c r="C1895" s="1">
        <v>1</v>
      </c>
      <c r="D1895" s="1">
        <v>72</v>
      </c>
      <c r="E1895" s="1">
        <v>15</v>
      </c>
      <c r="F1895" s="1">
        <v>0</v>
      </c>
      <c r="G1895" s="1">
        <v>4</v>
      </c>
      <c r="H1895" s="1">
        <v>0</v>
      </c>
      <c r="I1895" s="1">
        <v>0</v>
      </c>
      <c r="J1895" s="1">
        <v>2</v>
      </c>
      <c r="K1895" s="1">
        <v>1</v>
      </c>
      <c r="L1895" s="1">
        <v>1</v>
      </c>
      <c r="M1895" s="1">
        <v>0</v>
      </c>
      <c r="N1895" s="1">
        <v>2</v>
      </c>
      <c r="O1895" s="1">
        <v>7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3</v>
      </c>
      <c r="W1895" s="1">
        <v>11</v>
      </c>
      <c r="X1895" s="1">
        <v>0</v>
      </c>
      <c r="Y1895" s="3">
        <v>55</v>
      </c>
      <c r="Z1895" s="1">
        <v>2709</v>
      </c>
      <c r="AA1895" s="1">
        <v>0</v>
      </c>
      <c r="AB1895" s="1">
        <v>0</v>
      </c>
      <c r="AC1895" s="1">
        <v>0</v>
      </c>
      <c r="AD1895" s="1">
        <v>1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1</v>
      </c>
      <c r="AK1895" s="1">
        <v>19</v>
      </c>
      <c r="AL1895" s="1">
        <v>17</v>
      </c>
      <c r="AM1895" s="1">
        <v>0</v>
      </c>
    </row>
    <row r="1896" spans="1:39" x14ac:dyDescent="0.25">
      <c r="A1896" s="4" t="s">
        <v>1787</v>
      </c>
      <c r="B1896" s="1">
        <v>0</v>
      </c>
      <c r="C1896" s="1">
        <v>1</v>
      </c>
      <c r="D1896" s="1">
        <v>7</v>
      </c>
      <c r="E1896" s="1">
        <v>23</v>
      </c>
      <c r="F1896" s="1">
        <v>4</v>
      </c>
      <c r="G1896" s="1">
        <v>5</v>
      </c>
      <c r="H1896" s="1">
        <v>10</v>
      </c>
      <c r="I1896" s="1">
        <v>5</v>
      </c>
      <c r="J1896" s="1">
        <v>23</v>
      </c>
      <c r="K1896" s="1">
        <v>1</v>
      </c>
      <c r="L1896" s="1">
        <v>1</v>
      </c>
      <c r="M1896" s="1">
        <v>0</v>
      </c>
      <c r="N1896" s="1">
        <v>4</v>
      </c>
      <c r="O1896" s="1">
        <v>3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3</v>
      </c>
      <c r="W1896" s="1">
        <v>11</v>
      </c>
      <c r="X1896" s="1">
        <v>0</v>
      </c>
      <c r="Y1896" s="3">
        <v>43</v>
      </c>
      <c r="Z1896" s="1">
        <v>2166</v>
      </c>
      <c r="AA1896" s="1">
        <v>0</v>
      </c>
      <c r="AB1896" s="1">
        <v>0</v>
      </c>
      <c r="AC1896" s="1">
        <v>1</v>
      </c>
      <c r="AD1896" s="1">
        <v>0</v>
      </c>
      <c r="AE1896" s="1">
        <v>0</v>
      </c>
      <c r="AF1896" s="1">
        <v>1</v>
      </c>
      <c r="AG1896" s="1">
        <v>0</v>
      </c>
      <c r="AH1896" s="1">
        <v>0</v>
      </c>
      <c r="AI1896" s="1">
        <v>0</v>
      </c>
      <c r="AJ1896" s="1">
        <v>0</v>
      </c>
      <c r="AK1896" s="1">
        <v>47</v>
      </c>
      <c r="AL1896" s="1">
        <v>24</v>
      </c>
      <c r="AM1896" s="1">
        <v>0</v>
      </c>
    </row>
    <row r="1897" spans="1:39" x14ac:dyDescent="0.25">
      <c r="A1897" s="4" t="s">
        <v>1788</v>
      </c>
      <c r="B1897" s="1">
        <v>0</v>
      </c>
      <c r="C1897" s="1">
        <v>1</v>
      </c>
      <c r="D1897" s="1">
        <v>57</v>
      </c>
      <c r="E1897" s="1">
        <v>200</v>
      </c>
      <c r="F1897" s="1">
        <v>193</v>
      </c>
      <c r="G1897" s="1">
        <v>100</v>
      </c>
      <c r="H1897" s="1">
        <v>46</v>
      </c>
      <c r="I1897" s="1">
        <v>185</v>
      </c>
      <c r="J1897" s="1">
        <v>185</v>
      </c>
      <c r="K1897" s="1">
        <v>2</v>
      </c>
      <c r="L1897" s="1">
        <v>6</v>
      </c>
      <c r="M1897" s="1">
        <v>2</v>
      </c>
      <c r="N1897" s="1">
        <v>12</v>
      </c>
      <c r="O1897" s="1">
        <v>3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3</v>
      </c>
      <c r="W1897" s="1">
        <v>11</v>
      </c>
      <c r="X1897" s="1">
        <v>0</v>
      </c>
      <c r="Y1897" s="3">
        <v>48</v>
      </c>
      <c r="Z1897" s="1">
        <v>2320</v>
      </c>
      <c r="AA1897" s="1">
        <v>0</v>
      </c>
      <c r="AB1897" s="1">
        <v>1</v>
      </c>
      <c r="AC1897" s="1">
        <v>0</v>
      </c>
      <c r="AD1897" s="1">
        <v>0</v>
      </c>
      <c r="AE1897" s="1">
        <v>0</v>
      </c>
      <c r="AF1897" s="1">
        <v>1</v>
      </c>
      <c r="AG1897" s="1">
        <v>0</v>
      </c>
      <c r="AH1897" s="1">
        <v>0</v>
      </c>
      <c r="AI1897" s="1">
        <v>0</v>
      </c>
      <c r="AJ1897" s="1">
        <v>0</v>
      </c>
      <c r="AK1897" s="1">
        <v>724</v>
      </c>
      <c r="AL1897" s="1">
        <v>539</v>
      </c>
      <c r="AM1897" s="1">
        <v>0</v>
      </c>
    </row>
    <row r="1898" spans="1:39" x14ac:dyDescent="0.25">
      <c r="A1898" s="4" t="s">
        <v>1789</v>
      </c>
      <c r="B1898" s="1">
        <v>0</v>
      </c>
      <c r="C1898" s="1">
        <v>0</v>
      </c>
      <c r="D1898" s="1">
        <v>84</v>
      </c>
      <c r="E1898" s="1">
        <v>1324</v>
      </c>
      <c r="F1898" s="1">
        <v>27</v>
      </c>
      <c r="G1898" s="1">
        <v>119</v>
      </c>
      <c r="H1898" s="1">
        <v>71</v>
      </c>
      <c r="I1898" s="1">
        <v>108</v>
      </c>
      <c r="J1898" s="1">
        <v>27</v>
      </c>
      <c r="K1898" s="1">
        <v>0</v>
      </c>
      <c r="L1898" s="1">
        <v>7</v>
      </c>
      <c r="M1898" s="1">
        <v>9</v>
      </c>
      <c r="N1898" s="1">
        <v>6</v>
      </c>
      <c r="O1898" s="1">
        <v>4</v>
      </c>
      <c r="P1898" s="1">
        <v>0</v>
      </c>
      <c r="Q1898" s="1">
        <v>1</v>
      </c>
      <c r="R1898" s="1">
        <v>1</v>
      </c>
      <c r="S1898" s="1">
        <v>1</v>
      </c>
      <c r="T1898" s="1">
        <v>1</v>
      </c>
      <c r="U1898" s="1">
        <v>0</v>
      </c>
      <c r="V1898" s="1">
        <v>3</v>
      </c>
      <c r="W1898" s="1">
        <v>11</v>
      </c>
      <c r="X1898" s="1">
        <v>1</v>
      </c>
      <c r="Y1898" s="3">
        <v>64</v>
      </c>
      <c r="Z1898" s="1">
        <v>2776</v>
      </c>
      <c r="AA1898" s="1">
        <v>0</v>
      </c>
      <c r="AB1898" s="1">
        <v>0</v>
      </c>
      <c r="AC1898" s="1">
        <v>1</v>
      </c>
      <c r="AD1898" s="1">
        <v>0</v>
      </c>
      <c r="AE1898" s="1">
        <v>0</v>
      </c>
      <c r="AF1898" s="1">
        <v>0</v>
      </c>
      <c r="AG1898" s="1">
        <v>0</v>
      </c>
      <c r="AH1898" s="1">
        <v>1</v>
      </c>
      <c r="AI1898" s="1">
        <v>0</v>
      </c>
      <c r="AJ1898" s="1">
        <v>0</v>
      </c>
      <c r="AK1898" s="1">
        <v>1649</v>
      </c>
      <c r="AL1898" s="1">
        <v>1622</v>
      </c>
      <c r="AM1898" s="1">
        <v>4</v>
      </c>
    </row>
    <row r="1899" spans="1:39" x14ac:dyDescent="0.25">
      <c r="A1899" s="4" t="s">
        <v>1790</v>
      </c>
      <c r="B1899" s="1">
        <v>0</v>
      </c>
      <c r="C1899" s="1">
        <v>0</v>
      </c>
      <c r="D1899" s="1">
        <v>53</v>
      </c>
      <c r="E1899" s="1">
        <v>1193</v>
      </c>
      <c r="F1899" s="1">
        <v>33</v>
      </c>
      <c r="G1899" s="1">
        <v>281</v>
      </c>
      <c r="H1899" s="1">
        <v>129</v>
      </c>
      <c r="I1899" s="1">
        <v>66</v>
      </c>
      <c r="J1899" s="1">
        <v>33</v>
      </c>
      <c r="K1899" s="1">
        <v>1</v>
      </c>
      <c r="L1899" s="1">
        <v>7</v>
      </c>
      <c r="M1899" s="1">
        <v>5</v>
      </c>
      <c r="N1899" s="1">
        <v>13</v>
      </c>
      <c r="O1899" s="1">
        <v>3</v>
      </c>
      <c r="P1899" s="1">
        <v>0</v>
      </c>
      <c r="Q1899" s="1">
        <v>0</v>
      </c>
      <c r="R1899" s="1">
        <v>1</v>
      </c>
      <c r="S1899" s="1">
        <v>0</v>
      </c>
      <c r="T1899" s="1">
        <v>0</v>
      </c>
      <c r="U1899" s="1">
        <v>0</v>
      </c>
      <c r="V1899" s="1">
        <v>3</v>
      </c>
      <c r="W1899" s="1">
        <v>11</v>
      </c>
      <c r="X1899" s="1">
        <v>0</v>
      </c>
      <c r="Y1899" s="3">
        <v>77</v>
      </c>
      <c r="Z1899" s="1">
        <v>2430</v>
      </c>
      <c r="AA1899" s="1">
        <v>0</v>
      </c>
      <c r="AB1899" s="1">
        <v>0</v>
      </c>
      <c r="AC1899" s="1">
        <v>1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1</v>
      </c>
      <c r="AJ1899" s="1">
        <v>0</v>
      </c>
      <c r="AK1899" s="1">
        <v>1702</v>
      </c>
      <c r="AL1899" s="1">
        <v>1669</v>
      </c>
      <c r="AM1899" s="1">
        <v>1</v>
      </c>
    </row>
    <row r="1900" spans="1:39" x14ac:dyDescent="0.25">
      <c r="A1900" s="4" t="s">
        <v>1791</v>
      </c>
      <c r="B1900" s="1">
        <v>1</v>
      </c>
      <c r="C1900" s="1">
        <v>1</v>
      </c>
      <c r="D1900" s="1">
        <v>48</v>
      </c>
      <c r="E1900" s="1">
        <v>505</v>
      </c>
      <c r="F1900" s="1">
        <v>137</v>
      </c>
      <c r="G1900" s="1">
        <v>401</v>
      </c>
      <c r="H1900" s="1">
        <v>104</v>
      </c>
      <c r="I1900" s="1">
        <v>22</v>
      </c>
      <c r="J1900" s="1">
        <v>22</v>
      </c>
      <c r="K1900" s="1">
        <v>3</v>
      </c>
      <c r="L1900" s="1">
        <v>11</v>
      </c>
      <c r="M1900" s="1">
        <v>5</v>
      </c>
      <c r="N1900" s="1">
        <v>11</v>
      </c>
      <c r="O1900" s="1">
        <v>5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1</v>
      </c>
      <c r="V1900" s="1">
        <v>3</v>
      </c>
      <c r="W1900" s="1">
        <v>11</v>
      </c>
      <c r="X1900" s="1">
        <v>0</v>
      </c>
      <c r="Y1900" s="3">
        <v>61</v>
      </c>
      <c r="Z1900" s="1">
        <v>2696</v>
      </c>
      <c r="AA1900" s="1">
        <v>0</v>
      </c>
      <c r="AB1900" s="1">
        <v>0</v>
      </c>
      <c r="AC1900" s="1">
        <v>1</v>
      </c>
      <c r="AD1900" s="1">
        <v>0</v>
      </c>
      <c r="AE1900" s="1">
        <v>0</v>
      </c>
      <c r="AF1900" s="1">
        <v>0</v>
      </c>
      <c r="AG1900" s="1">
        <v>0</v>
      </c>
      <c r="AH1900" s="1">
        <v>1</v>
      </c>
      <c r="AI1900" s="1">
        <v>0</v>
      </c>
      <c r="AJ1900" s="1">
        <v>0</v>
      </c>
      <c r="AK1900" s="1">
        <v>1169</v>
      </c>
      <c r="AL1900" s="1">
        <v>1147</v>
      </c>
      <c r="AM1900" s="1">
        <v>0</v>
      </c>
    </row>
    <row r="1901" spans="1:39" x14ac:dyDescent="0.25">
      <c r="A1901" s="4" t="s">
        <v>1792</v>
      </c>
      <c r="B1901" s="1">
        <v>1</v>
      </c>
      <c r="C1901" s="1">
        <v>0</v>
      </c>
      <c r="D1901" s="1">
        <v>2</v>
      </c>
      <c r="E1901" s="1">
        <v>2</v>
      </c>
      <c r="F1901" s="1">
        <v>4</v>
      </c>
      <c r="G1901" s="1">
        <v>9</v>
      </c>
      <c r="H1901" s="1">
        <v>0</v>
      </c>
      <c r="I1901" s="1">
        <v>4</v>
      </c>
      <c r="J1901" s="1">
        <v>5</v>
      </c>
      <c r="K1901" s="1">
        <v>1</v>
      </c>
      <c r="L1901" s="1">
        <v>1</v>
      </c>
      <c r="M1901" s="1">
        <v>0</v>
      </c>
      <c r="N1901" s="1">
        <v>3</v>
      </c>
      <c r="O1901" s="1">
        <v>5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3</v>
      </c>
      <c r="W1901" s="1">
        <v>11</v>
      </c>
      <c r="X1901" s="1">
        <v>0</v>
      </c>
      <c r="Y1901" s="3">
        <v>43</v>
      </c>
      <c r="Z1901" s="1">
        <v>2456</v>
      </c>
      <c r="AA1901" s="1">
        <v>0</v>
      </c>
      <c r="AB1901" s="1">
        <v>1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1</v>
      </c>
      <c r="AJ1901" s="1">
        <v>0</v>
      </c>
      <c r="AK1901" s="1">
        <v>19</v>
      </c>
      <c r="AL1901" s="1">
        <v>14</v>
      </c>
      <c r="AM1901" s="1">
        <v>0</v>
      </c>
    </row>
    <row r="1902" spans="1:39" x14ac:dyDescent="0.25">
      <c r="A1902" s="4" t="s">
        <v>403</v>
      </c>
      <c r="B1902" s="1">
        <v>0</v>
      </c>
      <c r="C1902" s="1">
        <v>1</v>
      </c>
      <c r="D1902" s="1">
        <v>65</v>
      </c>
      <c r="E1902" s="1">
        <v>1103</v>
      </c>
      <c r="F1902" s="1">
        <v>0</v>
      </c>
      <c r="G1902" s="1">
        <v>45</v>
      </c>
      <c r="H1902" s="1">
        <v>0</v>
      </c>
      <c r="I1902" s="1">
        <v>0</v>
      </c>
      <c r="J1902" s="1">
        <v>34</v>
      </c>
      <c r="K1902" s="1">
        <v>3</v>
      </c>
      <c r="L1902" s="1">
        <v>4</v>
      </c>
      <c r="M1902" s="1">
        <v>2</v>
      </c>
      <c r="N1902" s="1">
        <v>11</v>
      </c>
      <c r="O1902" s="1">
        <v>8</v>
      </c>
      <c r="P1902" s="1">
        <v>0</v>
      </c>
      <c r="Q1902" s="1">
        <v>1</v>
      </c>
      <c r="R1902" s="1">
        <v>0</v>
      </c>
      <c r="S1902" s="1">
        <v>0</v>
      </c>
      <c r="T1902" s="1">
        <v>1</v>
      </c>
      <c r="U1902" s="1">
        <v>0</v>
      </c>
      <c r="V1902" s="1">
        <v>3</v>
      </c>
      <c r="W1902" s="1">
        <v>11</v>
      </c>
      <c r="X1902" s="1">
        <v>0</v>
      </c>
      <c r="Y1902" s="3">
        <v>51</v>
      </c>
      <c r="Z1902" s="1">
        <v>2742</v>
      </c>
      <c r="AA1902" s="1">
        <v>0</v>
      </c>
      <c r="AB1902" s="1">
        <v>1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1</v>
      </c>
      <c r="AK1902" s="1">
        <v>1148</v>
      </c>
      <c r="AL1902" s="1">
        <v>1114</v>
      </c>
      <c r="AM1902" s="1">
        <v>2</v>
      </c>
    </row>
    <row r="1903" spans="1:39" x14ac:dyDescent="0.25">
      <c r="A1903" s="4" t="s">
        <v>1793</v>
      </c>
      <c r="B1903" s="1">
        <v>0</v>
      </c>
      <c r="C1903" s="1">
        <v>0</v>
      </c>
      <c r="D1903" s="1">
        <v>45</v>
      </c>
      <c r="E1903" s="1">
        <v>353</v>
      </c>
      <c r="F1903" s="1">
        <v>61</v>
      </c>
      <c r="G1903" s="1">
        <v>753</v>
      </c>
      <c r="H1903" s="1">
        <v>40</v>
      </c>
      <c r="I1903" s="1">
        <v>46</v>
      </c>
      <c r="J1903" s="1">
        <v>27</v>
      </c>
      <c r="K1903" s="1">
        <v>1</v>
      </c>
      <c r="L1903" s="1">
        <v>3</v>
      </c>
      <c r="M1903" s="1">
        <v>3</v>
      </c>
      <c r="N1903" s="1">
        <v>7</v>
      </c>
      <c r="O1903" s="1">
        <v>2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3</v>
      </c>
      <c r="W1903" s="1">
        <v>11</v>
      </c>
      <c r="X1903" s="1">
        <v>0</v>
      </c>
      <c r="Y1903" s="3">
        <v>50</v>
      </c>
      <c r="Z1903" s="1">
        <v>2530</v>
      </c>
      <c r="AA1903" s="1">
        <v>0</v>
      </c>
      <c r="AB1903" s="1">
        <v>1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1</v>
      </c>
      <c r="AI1903" s="1">
        <v>0</v>
      </c>
      <c r="AJ1903" s="1">
        <v>0</v>
      </c>
      <c r="AK1903" s="1">
        <v>1253</v>
      </c>
      <c r="AL1903" s="1">
        <v>1226</v>
      </c>
      <c r="AM1903" s="1">
        <v>0</v>
      </c>
    </row>
    <row r="1904" spans="1:39" x14ac:dyDescent="0.25">
      <c r="A1904" s="4" t="s">
        <v>1794</v>
      </c>
      <c r="B1904" s="1">
        <v>0</v>
      </c>
      <c r="C1904" s="1">
        <v>0</v>
      </c>
      <c r="D1904" s="1">
        <v>42</v>
      </c>
      <c r="E1904" s="1">
        <v>652</v>
      </c>
      <c r="F1904" s="1">
        <v>48</v>
      </c>
      <c r="G1904" s="1">
        <v>350</v>
      </c>
      <c r="H1904" s="1">
        <v>94</v>
      </c>
      <c r="I1904" s="1">
        <v>84</v>
      </c>
      <c r="J1904" s="1">
        <v>108</v>
      </c>
      <c r="K1904" s="1">
        <v>1</v>
      </c>
      <c r="L1904" s="1">
        <v>9</v>
      </c>
      <c r="M1904" s="1">
        <v>3</v>
      </c>
      <c r="N1904" s="1">
        <v>6</v>
      </c>
      <c r="O1904" s="1">
        <v>5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3</v>
      </c>
      <c r="W1904" s="1">
        <v>11</v>
      </c>
      <c r="X1904" s="1">
        <v>1</v>
      </c>
      <c r="Y1904" s="3">
        <v>63</v>
      </c>
      <c r="Z1904" s="1">
        <v>2752</v>
      </c>
      <c r="AA1904" s="1">
        <v>0</v>
      </c>
      <c r="AB1904" s="1">
        <v>0</v>
      </c>
      <c r="AC1904" s="1">
        <v>1</v>
      </c>
      <c r="AD1904" s="1">
        <v>0</v>
      </c>
      <c r="AE1904" s="1">
        <v>0</v>
      </c>
      <c r="AF1904" s="1">
        <v>0</v>
      </c>
      <c r="AG1904" s="1">
        <v>0</v>
      </c>
      <c r="AH1904" s="1">
        <v>1</v>
      </c>
      <c r="AI1904" s="1">
        <v>0</v>
      </c>
      <c r="AJ1904" s="1">
        <v>0</v>
      </c>
      <c r="AK1904" s="1">
        <v>1228</v>
      </c>
      <c r="AL1904" s="1">
        <v>1120</v>
      </c>
      <c r="AM1904" s="1">
        <v>0</v>
      </c>
    </row>
    <row r="1905" spans="1:39" x14ac:dyDescent="0.25">
      <c r="A1905" s="4" t="s">
        <v>1795</v>
      </c>
      <c r="B1905" s="1">
        <v>1</v>
      </c>
      <c r="C1905" s="1">
        <v>1</v>
      </c>
      <c r="D1905" s="1">
        <v>29</v>
      </c>
      <c r="E1905" s="1">
        <v>379</v>
      </c>
      <c r="F1905" s="1">
        <v>6</v>
      </c>
      <c r="G1905" s="1">
        <v>157</v>
      </c>
      <c r="H1905" s="1">
        <v>25</v>
      </c>
      <c r="I1905" s="1">
        <v>91</v>
      </c>
      <c r="J1905" s="1">
        <v>91</v>
      </c>
      <c r="K1905" s="1">
        <v>5</v>
      </c>
      <c r="L1905" s="1">
        <v>9</v>
      </c>
      <c r="M1905" s="1">
        <v>3</v>
      </c>
      <c r="N1905" s="1">
        <v>7</v>
      </c>
      <c r="O1905" s="1">
        <v>7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3</v>
      </c>
      <c r="W1905" s="1">
        <v>11</v>
      </c>
      <c r="X1905" s="1">
        <v>0</v>
      </c>
      <c r="Y1905" s="3">
        <v>55</v>
      </c>
      <c r="Z1905" s="1">
        <v>2536</v>
      </c>
      <c r="AA1905" s="1">
        <v>0</v>
      </c>
      <c r="AB1905" s="1">
        <v>1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1</v>
      </c>
      <c r="AJ1905" s="1">
        <v>0</v>
      </c>
      <c r="AK1905" s="1">
        <v>658</v>
      </c>
      <c r="AL1905" s="1">
        <v>567</v>
      </c>
      <c r="AM1905" s="1">
        <v>0</v>
      </c>
    </row>
    <row r="1906" spans="1:39" x14ac:dyDescent="0.25">
      <c r="A1906" s="4" t="s">
        <v>1796</v>
      </c>
      <c r="B1906" s="1">
        <v>1</v>
      </c>
      <c r="C1906" s="1">
        <v>1</v>
      </c>
      <c r="D1906" s="1">
        <v>83</v>
      </c>
      <c r="E1906" s="1">
        <v>46</v>
      </c>
      <c r="F1906" s="1">
        <v>4</v>
      </c>
      <c r="G1906" s="1">
        <v>36</v>
      </c>
      <c r="H1906" s="1">
        <v>2</v>
      </c>
      <c r="I1906" s="1">
        <v>2</v>
      </c>
      <c r="J1906" s="1">
        <v>1</v>
      </c>
      <c r="K1906" s="1">
        <v>1</v>
      </c>
      <c r="L1906" s="1">
        <v>2</v>
      </c>
      <c r="M1906" s="1">
        <v>0</v>
      </c>
      <c r="N1906" s="1">
        <v>4</v>
      </c>
      <c r="O1906" s="1">
        <v>5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3</v>
      </c>
      <c r="W1906" s="1">
        <v>11</v>
      </c>
      <c r="X1906" s="1">
        <v>0</v>
      </c>
      <c r="Y1906" s="3">
        <v>46</v>
      </c>
      <c r="Z1906" s="1">
        <v>2380</v>
      </c>
      <c r="AA1906" s="1">
        <v>0</v>
      </c>
      <c r="AB1906" s="1">
        <v>1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1</v>
      </c>
      <c r="AK1906" s="1">
        <v>90</v>
      </c>
      <c r="AL1906" s="1">
        <v>89</v>
      </c>
      <c r="AM1906" s="1">
        <v>0</v>
      </c>
    </row>
    <row r="1907" spans="1:39" x14ac:dyDescent="0.25">
      <c r="A1907" s="4" t="s">
        <v>1797</v>
      </c>
      <c r="B1907" s="1">
        <v>0</v>
      </c>
      <c r="C1907" s="1">
        <v>1</v>
      </c>
      <c r="D1907" s="1">
        <v>93</v>
      </c>
      <c r="E1907" s="1">
        <v>162</v>
      </c>
      <c r="F1907" s="1">
        <v>31</v>
      </c>
      <c r="G1907" s="1">
        <v>127</v>
      </c>
      <c r="H1907" s="1">
        <v>8</v>
      </c>
      <c r="I1907" s="1">
        <v>17</v>
      </c>
      <c r="J1907" s="1">
        <v>69</v>
      </c>
      <c r="K1907" s="1">
        <v>2</v>
      </c>
      <c r="L1907" s="1">
        <v>4</v>
      </c>
      <c r="M1907" s="1">
        <v>2</v>
      </c>
      <c r="N1907" s="1">
        <v>7</v>
      </c>
      <c r="O1907" s="1">
        <v>3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3</v>
      </c>
      <c r="W1907" s="1">
        <v>11</v>
      </c>
      <c r="X1907" s="1">
        <v>0</v>
      </c>
      <c r="Y1907" s="3">
        <v>73</v>
      </c>
      <c r="Z1907" s="1">
        <v>2433</v>
      </c>
      <c r="AA1907" s="1">
        <v>0</v>
      </c>
      <c r="AB1907" s="1">
        <v>1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1</v>
      </c>
      <c r="AK1907" s="1">
        <v>345</v>
      </c>
      <c r="AL1907" s="1">
        <v>276</v>
      </c>
      <c r="AM1907" s="1">
        <v>0</v>
      </c>
    </row>
    <row r="1908" spans="1:39" x14ac:dyDescent="0.25">
      <c r="A1908" s="4" t="s">
        <v>1798</v>
      </c>
      <c r="B1908" s="1">
        <v>1</v>
      </c>
      <c r="C1908" s="1">
        <v>0</v>
      </c>
      <c r="D1908" s="1">
        <v>40</v>
      </c>
      <c r="E1908" s="1">
        <v>8</v>
      </c>
      <c r="F1908" s="1">
        <v>3</v>
      </c>
      <c r="G1908" s="1">
        <v>19</v>
      </c>
      <c r="H1908" s="1">
        <v>3</v>
      </c>
      <c r="I1908" s="1">
        <v>3</v>
      </c>
      <c r="J1908" s="1">
        <v>8</v>
      </c>
      <c r="K1908" s="1">
        <v>3</v>
      </c>
      <c r="L1908" s="1">
        <v>3</v>
      </c>
      <c r="M1908" s="1">
        <v>0</v>
      </c>
      <c r="N1908" s="1">
        <v>3</v>
      </c>
      <c r="O1908" s="1">
        <v>6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3</v>
      </c>
      <c r="W1908" s="1">
        <v>11</v>
      </c>
      <c r="X1908" s="1">
        <v>0</v>
      </c>
      <c r="Y1908" s="3">
        <v>38</v>
      </c>
      <c r="Z1908" s="1">
        <v>2332</v>
      </c>
      <c r="AA1908" s="1">
        <v>0</v>
      </c>
      <c r="AB1908" s="1">
        <v>1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1</v>
      </c>
      <c r="AJ1908" s="1">
        <v>0</v>
      </c>
      <c r="AK1908" s="1">
        <v>36</v>
      </c>
      <c r="AL1908" s="1">
        <v>28</v>
      </c>
      <c r="AM1908" s="1">
        <v>0</v>
      </c>
    </row>
    <row r="1909" spans="1:39" x14ac:dyDescent="0.25">
      <c r="A1909" s="4" t="s">
        <v>1799</v>
      </c>
      <c r="B1909" s="1">
        <v>2</v>
      </c>
      <c r="C1909" s="1">
        <v>0</v>
      </c>
      <c r="D1909" s="1">
        <v>47</v>
      </c>
      <c r="E1909" s="1">
        <v>17</v>
      </c>
      <c r="F1909" s="1">
        <v>3</v>
      </c>
      <c r="G1909" s="1">
        <v>18</v>
      </c>
      <c r="H1909" s="1">
        <v>3</v>
      </c>
      <c r="I1909" s="1">
        <v>4</v>
      </c>
      <c r="J1909" s="1">
        <v>18</v>
      </c>
      <c r="K1909" s="1">
        <v>2</v>
      </c>
      <c r="L1909" s="1">
        <v>3</v>
      </c>
      <c r="M1909" s="1">
        <v>1</v>
      </c>
      <c r="N1909" s="1">
        <v>2</v>
      </c>
      <c r="O1909" s="1">
        <v>7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3</v>
      </c>
      <c r="W1909" s="1">
        <v>11</v>
      </c>
      <c r="X1909" s="1">
        <v>0</v>
      </c>
      <c r="Y1909" s="3">
        <v>52</v>
      </c>
      <c r="Z1909" s="1">
        <v>2248</v>
      </c>
      <c r="AA1909" s="1">
        <v>0</v>
      </c>
      <c r="AB1909" s="1">
        <v>1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1</v>
      </c>
      <c r="AJ1909" s="1">
        <v>0</v>
      </c>
      <c r="AK1909" s="1">
        <v>45</v>
      </c>
      <c r="AL1909" s="1">
        <v>27</v>
      </c>
      <c r="AM1909" s="1">
        <v>0</v>
      </c>
    </row>
    <row r="1910" spans="1:39" x14ac:dyDescent="0.25">
      <c r="A1910" s="4" t="s">
        <v>1800</v>
      </c>
      <c r="B1910" s="1">
        <v>0</v>
      </c>
      <c r="C1910" s="1">
        <v>1</v>
      </c>
      <c r="D1910" s="1">
        <v>50</v>
      </c>
      <c r="E1910" s="1">
        <v>340</v>
      </c>
      <c r="F1910" s="1">
        <v>108</v>
      </c>
      <c r="G1910" s="1">
        <v>185</v>
      </c>
      <c r="H1910" s="1">
        <v>130</v>
      </c>
      <c r="I1910" s="1">
        <v>38</v>
      </c>
      <c r="J1910" s="1">
        <v>100</v>
      </c>
      <c r="K1910" s="1">
        <v>2</v>
      </c>
      <c r="L1910" s="1">
        <v>6</v>
      </c>
      <c r="M1910" s="1">
        <v>6</v>
      </c>
      <c r="N1910" s="1">
        <v>9</v>
      </c>
      <c r="O1910" s="1">
        <v>3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3</v>
      </c>
      <c r="W1910" s="1">
        <v>11</v>
      </c>
      <c r="X1910" s="1">
        <v>0</v>
      </c>
      <c r="Y1910" s="3">
        <v>69</v>
      </c>
      <c r="Z1910" s="1">
        <v>2606</v>
      </c>
      <c r="AA1910" s="1">
        <v>0</v>
      </c>
      <c r="AB1910" s="1">
        <v>1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1</v>
      </c>
      <c r="AI1910" s="1">
        <v>0</v>
      </c>
      <c r="AJ1910" s="1">
        <v>0</v>
      </c>
      <c r="AK1910" s="1">
        <v>801</v>
      </c>
      <c r="AL1910" s="1">
        <v>701</v>
      </c>
      <c r="AM1910" s="1">
        <v>0</v>
      </c>
    </row>
    <row r="1911" spans="1:39" x14ac:dyDescent="0.25">
      <c r="A1911" s="4" t="s">
        <v>1801</v>
      </c>
      <c r="B1911" s="1">
        <v>1</v>
      </c>
      <c r="C1911" s="1">
        <v>1</v>
      </c>
      <c r="D1911" s="1">
        <v>40</v>
      </c>
      <c r="E1911" s="1">
        <v>8</v>
      </c>
      <c r="F1911" s="1">
        <v>4</v>
      </c>
      <c r="G1911" s="1">
        <v>15</v>
      </c>
      <c r="H1911" s="1">
        <v>3</v>
      </c>
      <c r="I1911" s="1">
        <v>5</v>
      </c>
      <c r="J1911" s="1">
        <v>3</v>
      </c>
      <c r="K1911" s="1">
        <v>2</v>
      </c>
      <c r="L1911" s="1">
        <v>1</v>
      </c>
      <c r="M1911" s="1">
        <v>0</v>
      </c>
      <c r="N1911" s="1">
        <v>3</v>
      </c>
      <c r="O1911" s="1">
        <v>7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3</v>
      </c>
      <c r="W1911" s="1">
        <v>11</v>
      </c>
      <c r="X1911" s="1">
        <v>0</v>
      </c>
      <c r="Y1911" s="3">
        <v>45</v>
      </c>
      <c r="Z1911" s="1">
        <v>2820</v>
      </c>
      <c r="AA1911" s="1">
        <v>0</v>
      </c>
      <c r="AB1911" s="1">
        <v>0</v>
      </c>
      <c r="AC1911" s="1">
        <v>0</v>
      </c>
      <c r="AD1911" s="1">
        <v>1</v>
      </c>
      <c r="AE1911" s="1">
        <v>0</v>
      </c>
      <c r="AF1911" s="1">
        <v>1</v>
      </c>
      <c r="AG1911" s="1">
        <v>0</v>
      </c>
      <c r="AH1911" s="1">
        <v>0</v>
      </c>
      <c r="AI1911" s="1">
        <v>0</v>
      </c>
      <c r="AJ1911" s="1">
        <v>0</v>
      </c>
      <c r="AK1911" s="1">
        <v>35</v>
      </c>
      <c r="AL1911" s="1">
        <v>32</v>
      </c>
      <c r="AM1911" s="1">
        <v>0</v>
      </c>
    </row>
    <row r="1912" spans="1:39" x14ac:dyDescent="0.25">
      <c r="A1912" s="4" t="s">
        <v>1802</v>
      </c>
      <c r="B1912" s="1">
        <v>0</v>
      </c>
      <c r="C1912" s="1">
        <v>1</v>
      </c>
      <c r="D1912" s="1">
        <v>3</v>
      </c>
      <c r="E1912" s="1">
        <v>154</v>
      </c>
      <c r="F1912" s="1">
        <v>22</v>
      </c>
      <c r="G1912" s="1">
        <v>202</v>
      </c>
      <c r="H1912" s="1">
        <v>39</v>
      </c>
      <c r="I1912" s="1">
        <v>30</v>
      </c>
      <c r="J1912" s="1">
        <v>8</v>
      </c>
      <c r="K1912" s="1">
        <v>5</v>
      </c>
      <c r="L1912" s="1">
        <v>4</v>
      </c>
      <c r="M1912" s="1">
        <v>2</v>
      </c>
      <c r="N1912" s="1">
        <v>9</v>
      </c>
      <c r="O1912" s="1">
        <v>4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3</v>
      </c>
      <c r="W1912" s="1">
        <v>11</v>
      </c>
      <c r="X1912" s="1">
        <v>1</v>
      </c>
      <c r="Y1912" s="3">
        <v>64</v>
      </c>
      <c r="Z1912" s="1">
        <v>2635</v>
      </c>
      <c r="AA1912" s="1">
        <v>0</v>
      </c>
      <c r="AB1912" s="1">
        <v>0</v>
      </c>
      <c r="AC1912" s="1">
        <v>1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1</v>
      </c>
      <c r="AK1912" s="1">
        <v>447</v>
      </c>
      <c r="AL1912" s="1">
        <v>439</v>
      </c>
      <c r="AM1912" s="1">
        <v>0</v>
      </c>
    </row>
    <row r="1913" spans="1:39" x14ac:dyDescent="0.25">
      <c r="A1913" s="4" t="s">
        <v>1803</v>
      </c>
      <c r="B1913" s="1">
        <v>0</v>
      </c>
      <c r="C1913" s="1">
        <v>1</v>
      </c>
      <c r="D1913" s="1">
        <v>62</v>
      </c>
      <c r="E1913" s="1">
        <v>710</v>
      </c>
      <c r="F1913" s="1">
        <v>15</v>
      </c>
      <c r="G1913" s="1">
        <v>30</v>
      </c>
      <c r="H1913" s="1">
        <v>20</v>
      </c>
      <c r="I1913" s="1">
        <v>0</v>
      </c>
      <c r="J1913" s="1">
        <v>0</v>
      </c>
      <c r="K1913" s="1">
        <v>3</v>
      </c>
      <c r="L1913" s="1">
        <v>11</v>
      </c>
      <c r="M1913" s="1">
        <v>2</v>
      </c>
      <c r="N1913" s="1">
        <v>8</v>
      </c>
      <c r="O1913" s="1">
        <v>8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3</v>
      </c>
      <c r="W1913" s="1">
        <v>11</v>
      </c>
      <c r="X1913" s="1">
        <v>1</v>
      </c>
      <c r="Y1913" s="3">
        <v>71</v>
      </c>
      <c r="Z1913" s="1">
        <v>2746</v>
      </c>
      <c r="AA1913" s="1">
        <v>0</v>
      </c>
      <c r="AB1913" s="1">
        <v>0</v>
      </c>
      <c r="AC1913" s="1">
        <v>0</v>
      </c>
      <c r="AD1913" s="1">
        <v>0</v>
      </c>
      <c r="AE1913" s="1">
        <v>1</v>
      </c>
      <c r="AF1913" s="1">
        <v>0</v>
      </c>
      <c r="AG1913" s="1">
        <v>0</v>
      </c>
      <c r="AH1913" s="1">
        <v>0</v>
      </c>
      <c r="AI1913" s="1">
        <v>0</v>
      </c>
      <c r="AJ1913" s="1">
        <v>1</v>
      </c>
      <c r="AK1913" s="1">
        <v>775</v>
      </c>
      <c r="AL1913" s="1">
        <v>775</v>
      </c>
      <c r="AM1913" s="1">
        <v>0</v>
      </c>
    </row>
    <row r="1914" spans="1:39" x14ac:dyDescent="0.25">
      <c r="A1914" s="4" t="s">
        <v>1804</v>
      </c>
      <c r="B1914" s="1">
        <v>0</v>
      </c>
      <c r="C1914" s="1">
        <v>1</v>
      </c>
      <c r="D1914" s="1">
        <v>25</v>
      </c>
      <c r="E1914" s="1">
        <v>8</v>
      </c>
      <c r="F1914" s="1">
        <v>2</v>
      </c>
      <c r="G1914" s="1">
        <v>4</v>
      </c>
      <c r="H1914" s="1">
        <v>0</v>
      </c>
      <c r="I1914" s="1">
        <v>0</v>
      </c>
      <c r="J1914" s="1">
        <v>1</v>
      </c>
      <c r="K1914" s="1">
        <v>1</v>
      </c>
      <c r="L1914" s="1">
        <v>0</v>
      </c>
      <c r="M1914" s="1">
        <v>0</v>
      </c>
      <c r="N1914" s="1">
        <v>3</v>
      </c>
      <c r="O1914" s="1">
        <v>5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3</v>
      </c>
      <c r="W1914" s="1">
        <v>11</v>
      </c>
      <c r="X1914" s="1">
        <v>0</v>
      </c>
      <c r="Y1914" s="3">
        <v>61</v>
      </c>
      <c r="Z1914" s="1">
        <v>2257</v>
      </c>
      <c r="AA1914" s="1">
        <v>0</v>
      </c>
      <c r="AB1914" s="1">
        <v>1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1</v>
      </c>
      <c r="AJ1914" s="1">
        <v>0</v>
      </c>
      <c r="AK1914" s="1">
        <v>14</v>
      </c>
      <c r="AL1914" s="1">
        <v>13</v>
      </c>
      <c r="AM1914" s="1">
        <v>0</v>
      </c>
    </row>
    <row r="1915" spans="1:39" x14ac:dyDescent="0.25">
      <c r="A1915" s="4" t="s">
        <v>1805</v>
      </c>
      <c r="B1915" s="1">
        <v>1</v>
      </c>
      <c r="C1915" s="1">
        <v>0</v>
      </c>
      <c r="D1915" s="1">
        <v>48</v>
      </c>
      <c r="E1915" s="1">
        <v>2</v>
      </c>
      <c r="F1915" s="1">
        <v>2</v>
      </c>
      <c r="G1915" s="1">
        <v>4</v>
      </c>
      <c r="H1915" s="1">
        <v>13</v>
      </c>
      <c r="I1915" s="1">
        <v>13</v>
      </c>
      <c r="J1915" s="1">
        <v>4</v>
      </c>
      <c r="K1915" s="1">
        <v>1</v>
      </c>
      <c r="L1915" s="1">
        <v>1</v>
      </c>
      <c r="M1915" s="1">
        <v>0</v>
      </c>
      <c r="N1915" s="1">
        <v>4</v>
      </c>
      <c r="O1915" s="1">
        <v>4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3</v>
      </c>
      <c r="W1915" s="1">
        <v>11</v>
      </c>
      <c r="X1915" s="1">
        <v>0</v>
      </c>
      <c r="Y1915" s="3">
        <v>47</v>
      </c>
      <c r="Z1915" s="1">
        <v>2461</v>
      </c>
      <c r="AA1915" s="1">
        <v>0</v>
      </c>
      <c r="AB1915" s="1">
        <v>1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1</v>
      </c>
      <c r="AI1915" s="1">
        <v>0</v>
      </c>
      <c r="AJ1915" s="1">
        <v>0</v>
      </c>
      <c r="AK1915" s="1">
        <v>34</v>
      </c>
      <c r="AL1915" s="1">
        <v>30</v>
      </c>
      <c r="AM1915" s="1">
        <v>0</v>
      </c>
    </row>
    <row r="1916" spans="1:39" x14ac:dyDescent="0.25">
      <c r="A1916" s="4" t="s">
        <v>1806</v>
      </c>
      <c r="B1916" s="1">
        <v>0</v>
      </c>
      <c r="C1916" s="1">
        <v>0</v>
      </c>
      <c r="D1916" s="1">
        <v>56</v>
      </c>
      <c r="E1916" s="1">
        <v>1050</v>
      </c>
      <c r="F1916" s="1">
        <v>14</v>
      </c>
      <c r="G1916" s="1">
        <v>322</v>
      </c>
      <c r="H1916" s="1">
        <v>0</v>
      </c>
      <c r="I1916" s="1">
        <v>14</v>
      </c>
      <c r="J1916" s="1">
        <v>112</v>
      </c>
      <c r="K1916" s="1">
        <v>1</v>
      </c>
      <c r="L1916" s="1">
        <v>5</v>
      </c>
      <c r="M1916" s="1">
        <v>11</v>
      </c>
      <c r="N1916" s="1">
        <v>5</v>
      </c>
      <c r="O1916" s="1">
        <v>2</v>
      </c>
      <c r="P1916" s="1">
        <v>1</v>
      </c>
      <c r="Q1916" s="1">
        <v>0</v>
      </c>
      <c r="R1916" s="1">
        <v>1</v>
      </c>
      <c r="S1916" s="1">
        <v>1</v>
      </c>
      <c r="T1916" s="1">
        <v>0</v>
      </c>
      <c r="U1916" s="1">
        <v>0</v>
      </c>
      <c r="V1916" s="1">
        <v>3</v>
      </c>
      <c r="W1916" s="1">
        <v>11</v>
      </c>
      <c r="X1916" s="1">
        <v>1</v>
      </c>
      <c r="Y1916" s="3">
        <v>36</v>
      </c>
      <c r="Z1916" s="1">
        <v>2302</v>
      </c>
      <c r="AA1916" s="1">
        <v>0</v>
      </c>
      <c r="AB1916" s="1">
        <v>1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1</v>
      </c>
      <c r="AK1916" s="1">
        <v>1400</v>
      </c>
      <c r="AL1916" s="1">
        <v>1288</v>
      </c>
      <c r="AM1916" s="1">
        <v>3</v>
      </c>
    </row>
    <row r="1917" spans="1:39" x14ac:dyDescent="0.25">
      <c r="A1917" s="4" t="s">
        <v>1807</v>
      </c>
      <c r="B1917" s="1">
        <v>0</v>
      </c>
      <c r="C1917" s="1">
        <v>1</v>
      </c>
      <c r="D1917" s="1">
        <v>68</v>
      </c>
      <c r="E1917" s="1">
        <v>19</v>
      </c>
      <c r="F1917" s="1">
        <v>1</v>
      </c>
      <c r="G1917" s="1">
        <v>14</v>
      </c>
      <c r="H1917" s="1">
        <v>3</v>
      </c>
      <c r="I1917" s="1">
        <v>2</v>
      </c>
      <c r="J1917" s="1">
        <v>4</v>
      </c>
      <c r="K1917" s="1">
        <v>1</v>
      </c>
      <c r="L1917" s="1">
        <v>1</v>
      </c>
      <c r="M1917" s="1">
        <v>0</v>
      </c>
      <c r="N1917" s="1">
        <v>3</v>
      </c>
      <c r="O1917" s="1">
        <v>8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3</v>
      </c>
      <c r="W1917" s="1">
        <v>11</v>
      </c>
      <c r="X1917" s="1">
        <v>0</v>
      </c>
      <c r="Y1917" s="3">
        <v>70</v>
      </c>
      <c r="Z1917" s="1">
        <v>2690</v>
      </c>
      <c r="AA1917" s="1">
        <v>0</v>
      </c>
      <c r="AB1917" s="1">
        <v>0</v>
      </c>
      <c r="AC1917" s="1">
        <v>0</v>
      </c>
      <c r="AD1917" s="1">
        <v>1</v>
      </c>
      <c r="AE1917" s="1">
        <v>0</v>
      </c>
      <c r="AF1917" s="1">
        <v>0</v>
      </c>
      <c r="AG1917" s="1">
        <v>0</v>
      </c>
      <c r="AH1917" s="1">
        <v>1</v>
      </c>
      <c r="AI1917" s="1">
        <v>0</v>
      </c>
      <c r="AJ1917" s="1">
        <v>0</v>
      </c>
      <c r="AK1917" s="1">
        <v>39</v>
      </c>
      <c r="AL1917" s="1">
        <v>35</v>
      </c>
      <c r="AM1917" s="1">
        <v>0</v>
      </c>
    </row>
    <row r="1918" spans="1:39" x14ac:dyDescent="0.25">
      <c r="A1918" s="4" t="s">
        <v>1808</v>
      </c>
      <c r="B1918" s="1">
        <v>1</v>
      </c>
      <c r="C1918" s="1">
        <v>0</v>
      </c>
      <c r="D1918" s="1">
        <v>64</v>
      </c>
      <c r="E1918" s="1">
        <v>22</v>
      </c>
      <c r="F1918" s="1">
        <v>0</v>
      </c>
      <c r="G1918" s="1">
        <v>6</v>
      </c>
      <c r="H1918" s="1">
        <v>6</v>
      </c>
      <c r="I1918" s="1">
        <v>2</v>
      </c>
      <c r="J1918" s="1">
        <v>6</v>
      </c>
      <c r="K1918" s="1">
        <v>1</v>
      </c>
      <c r="L1918" s="1">
        <v>1</v>
      </c>
      <c r="M1918" s="1">
        <v>0</v>
      </c>
      <c r="N1918" s="1">
        <v>3</v>
      </c>
      <c r="O1918" s="1">
        <v>7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3</v>
      </c>
      <c r="W1918" s="1">
        <v>11</v>
      </c>
      <c r="X1918" s="1">
        <v>0</v>
      </c>
      <c r="Y1918" s="3">
        <v>43</v>
      </c>
      <c r="Z1918" s="1">
        <v>2850</v>
      </c>
      <c r="AA1918" s="1">
        <v>0</v>
      </c>
      <c r="AB1918" s="1">
        <v>0</v>
      </c>
      <c r="AC1918" s="1">
        <v>1</v>
      </c>
      <c r="AD1918" s="1">
        <v>0</v>
      </c>
      <c r="AE1918" s="1">
        <v>0</v>
      </c>
      <c r="AF1918" s="1">
        <v>0</v>
      </c>
      <c r="AG1918" s="1">
        <v>0</v>
      </c>
      <c r="AH1918" s="1">
        <v>1</v>
      </c>
      <c r="AI1918" s="1">
        <v>0</v>
      </c>
      <c r="AJ1918" s="1">
        <v>0</v>
      </c>
      <c r="AK1918" s="1">
        <v>36</v>
      </c>
      <c r="AL1918" s="1">
        <v>30</v>
      </c>
      <c r="AM1918" s="1">
        <v>0</v>
      </c>
    </row>
    <row r="1919" spans="1:39" x14ac:dyDescent="0.25">
      <c r="A1919" s="4" t="s">
        <v>1809</v>
      </c>
      <c r="B1919" s="1">
        <v>0</v>
      </c>
      <c r="C1919" s="1">
        <v>0</v>
      </c>
      <c r="D1919" s="1">
        <v>67</v>
      </c>
      <c r="E1919" s="1">
        <v>274</v>
      </c>
      <c r="F1919" s="1">
        <v>83</v>
      </c>
      <c r="G1919" s="1">
        <v>216</v>
      </c>
      <c r="H1919" s="1">
        <v>151</v>
      </c>
      <c r="I1919" s="1">
        <v>141</v>
      </c>
      <c r="J1919" s="1">
        <v>224</v>
      </c>
      <c r="K1919" s="1">
        <v>1</v>
      </c>
      <c r="L1919" s="1">
        <v>4</v>
      </c>
      <c r="M1919" s="1">
        <v>6</v>
      </c>
      <c r="N1919" s="1">
        <v>12</v>
      </c>
      <c r="O1919" s="1">
        <v>1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3</v>
      </c>
      <c r="W1919" s="1">
        <v>11</v>
      </c>
      <c r="X1919" s="1">
        <v>0</v>
      </c>
      <c r="Y1919" s="3">
        <v>36</v>
      </c>
      <c r="Z1919" s="1">
        <v>2224</v>
      </c>
      <c r="AA1919" s="1">
        <v>0</v>
      </c>
      <c r="AB1919" s="1">
        <v>1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1</v>
      </c>
      <c r="AI1919" s="1">
        <v>0</v>
      </c>
      <c r="AJ1919" s="1">
        <v>0</v>
      </c>
      <c r="AK1919" s="1">
        <v>865</v>
      </c>
      <c r="AL1919" s="1">
        <v>641</v>
      </c>
      <c r="AM1919" s="1">
        <v>0</v>
      </c>
    </row>
    <row r="1920" spans="1:39" x14ac:dyDescent="0.25">
      <c r="A1920" s="4" t="s">
        <v>1810</v>
      </c>
      <c r="B1920" s="1">
        <v>1</v>
      </c>
      <c r="C1920" s="1">
        <v>0</v>
      </c>
      <c r="D1920" s="1">
        <v>94</v>
      </c>
      <c r="E1920" s="1">
        <v>68</v>
      </c>
      <c r="F1920" s="1">
        <v>6</v>
      </c>
      <c r="G1920" s="1">
        <v>38</v>
      </c>
      <c r="H1920" s="1">
        <v>3</v>
      </c>
      <c r="I1920" s="1">
        <v>6</v>
      </c>
      <c r="J1920" s="1">
        <v>41</v>
      </c>
      <c r="K1920" s="1">
        <v>2</v>
      </c>
      <c r="L1920" s="1">
        <v>2</v>
      </c>
      <c r="M1920" s="1">
        <v>2</v>
      </c>
      <c r="N1920" s="1">
        <v>3</v>
      </c>
      <c r="O1920" s="1">
        <v>7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3</v>
      </c>
      <c r="W1920" s="1">
        <v>11</v>
      </c>
      <c r="X1920" s="1">
        <v>0</v>
      </c>
      <c r="Y1920" s="3">
        <v>44</v>
      </c>
      <c r="Z1920" s="1">
        <v>2812</v>
      </c>
      <c r="AA1920" s="1">
        <v>0</v>
      </c>
      <c r="AB1920" s="1">
        <v>1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1</v>
      </c>
      <c r="AJ1920" s="1">
        <v>0</v>
      </c>
      <c r="AK1920" s="1">
        <v>121</v>
      </c>
      <c r="AL1920" s="1">
        <v>80</v>
      </c>
      <c r="AM1920" s="1">
        <v>0</v>
      </c>
    </row>
    <row r="1921" spans="1:39" x14ac:dyDescent="0.25">
      <c r="A1921" s="4" t="s">
        <v>1811</v>
      </c>
      <c r="B1921" s="1">
        <v>0</v>
      </c>
      <c r="C1921" s="1">
        <v>0</v>
      </c>
      <c r="D1921" s="1">
        <v>82</v>
      </c>
      <c r="E1921" s="1">
        <v>344</v>
      </c>
      <c r="F1921" s="1">
        <v>45</v>
      </c>
      <c r="G1921" s="1">
        <v>654</v>
      </c>
      <c r="H1921" s="1">
        <v>104</v>
      </c>
      <c r="I1921" s="1">
        <v>11</v>
      </c>
      <c r="J1921" s="1">
        <v>114</v>
      </c>
      <c r="K1921" s="1">
        <v>2</v>
      </c>
      <c r="L1921" s="1">
        <v>3</v>
      </c>
      <c r="M1921" s="1">
        <v>4</v>
      </c>
      <c r="N1921" s="1">
        <v>10</v>
      </c>
      <c r="O1921" s="1">
        <v>3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3</v>
      </c>
      <c r="W1921" s="1">
        <v>11</v>
      </c>
      <c r="X1921" s="1">
        <v>0</v>
      </c>
      <c r="Y1921" s="3">
        <v>69</v>
      </c>
      <c r="Z1921" s="1">
        <v>2667</v>
      </c>
      <c r="AA1921" s="1">
        <v>0</v>
      </c>
      <c r="AB1921" s="1">
        <v>0</v>
      </c>
      <c r="AC1921" s="1">
        <v>0</v>
      </c>
      <c r="AD1921" s="1">
        <v>0</v>
      </c>
      <c r="AE1921" s="1">
        <v>1</v>
      </c>
      <c r="AF1921" s="1">
        <v>0</v>
      </c>
      <c r="AG1921" s="1">
        <v>0</v>
      </c>
      <c r="AH1921" s="1">
        <v>1</v>
      </c>
      <c r="AI1921" s="1">
        <v>0</v>
      </c>
      <c r="AJ1921" s="1">
        <v>0</v>
      </c>
      <c r="AK1921" s="1">
        <v>1158</v>
      </c>
      <c r="AL1921" s="1">
        <v>1044</v>
      </c>
      <c r="AM1921" s="1">
        <v>0</v>
      </c>
    </row>
    <row r="1922" spans="1:39" x14ac:dyDescent="0.25">
      <c r="A1922" s="4" t="s">
        <v>1812</v>
      </c>
      <c r="B1922" s="1">
        <v>0</v>
      </c>
      <c r="C1922" s="1">
        <v>0</v>
      </c>
      <c r="D1922" s="1">
        <v>3</v>
      </c>
      <c r="E1922" s="1">
        <v>145</v>
      </c>
      <c r="F1922" s="1">
        <v>193</v>
      </c>
      <c r="G1922" s="1">
        <v>459</v>
      </c>
      <c r="H1922" s="1">
        <v>205</v>
      </c>
      <c r="I1922" s="1">
        <v>26</v>
      </c>
      <c r="J1922" s="1">
        <v>145</v>
      </c>
      <c r="K1922" s="1">
        <v>2</v>
      </c>
      <c r="L1922" s="1">
        <v>3</v>
      </c>
      <c r="M1922" s="1">
        <v>8</v>
      </c>
      <c r="N1922" s="1">
        <v>7</v>
      </c>
      <c r="O1922" s="1">
        <v>2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3</v>
      </c>
      <c r="W1922" s="1">
        <v>11</v>
      </c>
      <c r="X1922" s="1">
        <v>1</v>
      </c>
      <c r="Y1922" s="3">
        <v>38</v>
      </c>
      <c r="Z1922" s="1">
        <v>2763</v>
      </c>
      <c r="AA1922" s="1">
        <v>0</v>
      </c>
      <c r="AB1922" s="1">
        <v>1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1</v>
      </c>
      <c r="AI1922" s="1">
        <v>0</v>
      </c>
      <c r="AJ1922" s="1">
        <v>0</v>
      </c>
      <c r="AK1922" s="1">
        <v>1028</v>
      </c>
      <c r="AL1922" s="1">
        <v>883</v>
      </c>
      <c r="AM1922" s="1">
        <v>0</v>
      </c>
    </row>
    <row r="1923" spans="1:39" x14ac:dyDescent="0.25">
      <c r="A1923" s="4" t="s">
        <v>1813</v>
      </c>
      <c r="B1923" s="1">
        <v>0</v>
      </c>
      <c r="C1923" s="1">
        <v>1</v>
      </c>
      <c r="D1923" s="1">
        <v>24</v>
      </c>
      <c r="E1923" s="1">
        <v>217</v>
      </c>
      <c r="F1923" s="1">
        <v>38</v>
      </c>
      <c r="G1923" s="1">
        <v>350</v>
      </c>
      <c r="H1923" s="1">
        <v>111</v>
      </c>
      <c r="I1923" s="1">
        <v>85</v>
      </c>
      <c r="J1923" s="1">
        <v>15</v>
      </c>
      <c r="K1923" s="1">
        <v>1</v>
      </c>
      <c r="L1923" s="1">
        <v>4</v>
      </c>
      <c r="M1923" s="1">
        <v>7</v>
      </c>
      <c r="N1923" s="1">
        <v>10</v>
      </c>
      <c r="O1923" s="1">
        <v>1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3</v>
      </c>
      <c r="W1923" s="1">
        <v>11</v>
      </c>
      <c r="X1923" s="1">
        <v>0</v>
      </c>
      <c r="Y1923" s="3">
        <v>46</v>
      </c>
      <c r="Z1923" s="1">
        <v>2168</v>
      </c>
      <c r="AA1923" s="1">
        <v>0</v>
      </c>
      <c r="AB1923" s="1">
        <v>1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1</v>
      </c>
      <c r="AJ1923" s="1">
        <v>0</v>
      </c>
      <c r="AK1923" s="1">
        <v>801</v>
      </c>
      <c r="AL1923" s="1">
        <v>786</v>
      </c>
      <c r="AM1923" s="1">
        <v>0</v>
      </c>
    </row>
    <row r="1924" spans="1:39" x14ac:dyDescent="0.25">
      <c r="A1924" s="4" t="s">
        <v>1814</v>
      </c>
      <c r="B1924" s="1">
        <v>1</v>
      </c>
      <c r="C1924" s="1">
        <v>1</v>
      </c>
      <c r="D1924" s="1">
        <v>54</v>
      </c>
      <c r="E1924" s="1">
        <v>18</v>
      </c>
      <c r="F1924" s="1">
        <v>7</v>
      </c>
      <c r="G1924" s="1">
        <v>34</v>
      </c>
      <c r="H1924" s="1">
        <v>10</v>
      </c>
      <c r="I1924" s="1">
        <v>2</v>
      </c>
      <c r="J1924" s="1">
        <v>3</v>
      </c>
      <c r="K1924" s="1">
        <v>3</v>
      </c>
      <c r="L1924" s="1">
        <v>3</v>
      </c>
      <c r="M1924" s="1">
        <v>0</v>
      </c>
      <c r="N1924" s="1">
        <v>3</v>
      </c>
      <c r="O1924" s="1">
        <v>8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3</v>
      </c>
      <c r="W1924" s="1">
        <v>11</v>
      </c>
      <c r="X1924" s="1">
        <v>0</v>
      </c>
      <c r="Y1924" s="3">
        <v>52</v>
      </c>
      <c r="Z1924" s="1">
        <v>2614</v>
      </c>
      <c r="AA1924" s="1">
        <v>0</v>
      </c>
      <c r="AB1924" s="1">
        <v>0</v>
      </c>
      <c r="AC1924" s="1">
        <v>1</v>
      </c>
      <c r="AD1924" s="1">
        <v>0</v>
      </c>
      <c r="AE1924" s="1">
        <v>0</v>
      </c>
      <c r="AF1924" s="1">
        <v>0</v>
      </c>
      <c r="AG1924" s="1">
        <v>0</v>
      </c>
      <c r="AH1924" s="1">
        <v>1</v>
      </c>
      <c r="AI1924" s="1">
        <v>0</v>
      </c>
      <c r="AJ1924" s="1">
        <v>0</v>
      </c>
      <c r="AK1924" s="1">
        <v>71</v>
      </c>
      <c r="AL1924" s="1">
        <v>68</v>
      </c>
      <c r="AM1924" s="1">
        <v>0</v>
      </c>
    </row>
    <row r="1925" spans="1:39" x14ac:dyDescent="0.25">
      <c r="A1925" s="4" t="s">
        <v>1425</v>
      </c>
      <c r="B1925" s="1">
        <v>0</v>
      </c>
      <c r="C1925" s="1">
        <v>1</v>
      </c>
      <c r="D1925" s="1">
        <v>20</v>
      </c>
      <c r="E1925" s="1">
        <v>69</v>
      </c>
      <c r="F1925" s="1">
        <v>8</v>
      </c>
      <c r="G1925" s="1">
        <v>26</v>
      </c>
      <c r="H1925" s="1">
        <v>12</v>
      </c>
      <c r="I1925" s="1">
        <v>7</v>
      </c>
      <c r="J1925" s="1">
        <v>12</v>
      </c>
      <c r="K1925" s="1">
        <v>2</v>
      </c>
      <c r="L1925" s="1">
        <v>3</v>
      </c>
      <c r="M1925" s="1">
        <v>0</v>
      </c>
      <c r="N1925" s="1">
        <v>4</v>
      </c>
      <c r="O1925" s="1">
        <v>7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3</v>
      </c>
      <c r="W1925" s="1">
        <v>11</v>
      </c>
      <c r="X1925" s="1">
        <v>0</v>
      </c>
      <c r="Y1925" s="3">
        <v>66</v>
      </c>
      <c r="Z1925" s="1">
        <v>2661</v>
      </c>
      <c r="AA1925" s="1">
        <v>0</v>
      </c>
      <c r="AB1925" s="1">
        <v>0</v>
      </c>
      <c r="AC1925" s="1">
        <v>0</v>
      </c>
      <c r="AD1925" s="1">
        <v>1</v>
      </c>
      <c r="AE1925" s="1">
        <v>0</v>
      </c>
      <c r="AF1925" s="1">
        <v>0</v>
      </c>
      <c r="AG1925" s="1">
        <v>0</v>
      </c>
      <c r="AH1925" s="1">
        <v>1</v>
      </c>
      <c r="AI1925" s="1">
        <v>0</v>
      </c>
      <c r="AJ1925" s="1">
        <v>0</v>
      </c>
      <c r="AK1925" s="1">
        <v>122</v>
      </c>
      <c r="AL1925" s="1">
        <v>110</v>
      </c>
      <c r="AM1925" s="1">
        <v>0</v>
      </c>
    </row>
    <row r="1926" spans="1:39" x14ac:dyDescent="0.25">
      <c r="A1926" s="4" t="s">
        <v>1815</v>
      </c>
      <c r="B1926" s="1">
        <v>0</v>
      </c>
      <c r="C1926" s="1">
        <v>0</v>
      </c>
      <c r="D1926" s="1">
        <v>96</v>
      </c>
      <c r="E1926" s="1">
        <v>144</v>
      </c>
      <c r="F1926" s="1">
        <v>0</v>
      </c>
      <c r="G1926" s="1">
        <v>7</v>
      </c>
      <c r="H1926" s="1">
        <v>0</v>
      </c>
      <c r="I1926" s="1">
        <v>0</v>
      </c>
      <c r="J1926" s="1">
        <v>6</v>
      </c>
      <c r="K1926" s="1">
        <v>1</v>
      </c>
      <c r="L1926" s="1">
        <v>3</v>
      </c>
      <c r="M1926" s="1">
        <v>1</v>
      </c>
      <c r="N1926" s="1">
        <v>4</v>
      </c>
      <c r="O1926" s="1">
        <v>5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3</v>
      </c>
      <c r="W1926" s="1">
        <v>11</v>
      </c>
      <c r="X1926" s="1">
        <v>0</v>
      </c>
      <c r="Y1926" s="3">
        <v>80</v>
      </c>
      <c r="Z1926" s="1">
        <v>2515</v>
      </c>
      <c r="AA1926" s="1">
        <v>0</v>
      </c>
      <c r="AB1926" s="1">
        <v>0</v>
      </c>
      <c r="AC1926" s="1">
        <v>1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1</v>
      </c>
      <c r="AK1926" s="1">
        <v>151</v>
      </c>
      <c r="AL1926" s="1">
        <v>145</v>
      </c>
      <c r="AM1926" s="1">
        <v>0</v>
      </c>
    </row>
    <row r="1927" spans="1:39" x14ac:dyDescent="0.25">
      <c r="A1927" s="4" t="s">
        <v>1816</v>
      </c>
      <c r="B1927" s="1">
        <v>0</v>
      </c>
      <c r="C1927" s="1">
        <v>1</v>
      </c>
      <c r="D1927" s="1">
        <v>19</v>
      </c>
      <c r="E1927" s="1">
        <v>256</v>
      </c>
      <c r="F1927" s="1">
        <v>34</v>
      </c>
      <c r="G1927" s="1">
        <v>103</v>
      </c>
      <c r="H1927" s="1">
        <v>90</v>
      </c>
      <c r="I1927" s="1">
        <v>29</v>
      </c>
      <c r="J1927" s="1">
        <v>49</v>
      </c>
      <c r="K1927" s="1">
        <v>2</v>
      </c>
      <c r="L1927" s="1">
        <v>3</v>
      </c>
      <c r="M1927" s="1">
        <v>3</v>
      </c>
      <c r="N1927" s="1">
        <v>10</v>
      </c>
      <c r="O1927" s="1">
        <v>3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3</v>
      </c>
      <c r="W1927" s="1">
        <v>11</v>
      </c>
      <c r="X1927" s="1">
        <v>0</v>
      </c>
      <c r="Y1927" s="3">
        <v>44</v>
      </c>
      <c r="Z1927" s="1">
        <v>2443</v>
      </c>
      <c r="AA1927" s="1">
        <v>0</v>
      </c>
      <c r="AB1927" s="1">
        <v>1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1</v>
      </c>
      <c r="AI1927" s="1">
        <v>0</v>
      </c>
      <c r="AJ1927" s="1">
        <v>0</v>
      </c>
      <c r="AK1927" s="1">
        <v>512</v>
      </c>
      <c r="AL1927" s="1">
        <v>463</v>
      </c>
      <c r="AM1927" s="1">
        <v>0</v>
      </c>
    </row>
    <row r="1928" spans="1:39" x14ac:dyDescent="0.25">
      <c r="A1928" s="4" t="s">
        <v>1817</v>
      </c>
      <c r="B1928" s="1">
        <v>0</v>
      </c>
      <c r="C1928" s="1">
        <v>0</v>
      </c>
      <c r="D1928" s="1">
        <v>60</v>
      </c>
      <c r="E1928" s="1">
        <v>483</v>
      </c>
      <c r="F1928" s="1">
        <v>72</v>
      </c>
      <c r="G1928" s="1">
        <v>567</v>
      </c>
      <c r="H1928" s="1">
        <v>94</v>
      </c>
      <c r="I1928" s="1">
        <v>12</v>
      </c>
      <c r="J1928" s="1">
        <v>108</v>
      </c>
      <c r="K1928" s="1">
        <v>1</v>
      </c>
      <c r="L1928" s="1">
        <v>4</v>
      </c>
      <c r="M1928" s="1">
        <v>4</v>
      </c>
      <c r="N1928" s="1">
        <v>10</v>
      </c>
      <c r="O1928" s="1">
        <v>1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3</v>
      </c>
      <c r="W1928" s="1">
        <v>11</v>
      </c>
      <c r="X1928" s="1">
        <v>0</v>
      </c>
      <c r="Y1928" s="3">
        <v>69</v>
      </c>
      <c r="Z1928" s="1">
        <v>2207</v>
      </c>
      <c r="AA1928" s="1">
        <v>0</v>
      </c>
      <c r="AB1928" s="1">
        <v>0</v>
      </c>
      <c r="AC1928" s="1">
        <v>1</v>
      </c>
      <c r="AD1928" s="1">
        <v>0</v>
      </c>
      <c r="AE1928" s="1">
        <v>0</v>
      </c>
      <c r="AF1928" s="1">
        <v>0</v>
      </c>
      <c r="AG1928" s="1">
        <v>0</v>
      </c>
      <c r="AH1928" s="1">
        <v>1</v>
      </c>
      <c r="AI1928" s="1">
        <v>0</v>
      </c>
      <c r="AJ1928" s="1">
        <v>0</v>
      </c>
      <c r="AK1928" s="1">
        <v>1228</v>
      </c>
      <c r="AL1928" s="1">
        <v>1120</v>
      </c>
      <c r="AM1928" s="1">
        <v>0</v>
      </c>
    </row>
    <row r="1929" spans="1:39" x14ac:dyDescent="0.25">
      <c r="A1929" s="4" t="s">
        <v>1818</v>
      </c>
      <c r="B1929" s="1">
        <v>0</v>
      </c>
      <c r="C1929" s="1">
        <v>0</v>
      </c>
      <c r="D1929" s="1">
        <v>2</v>
      </c>
      <c r="E1929" s="1">
        <v>1285</v>
      </c>
      <c r="F1929" s="1">
        <v>105</v>
      </c>
      <c r="G1929" s="1">
        <v>653</v>
      </c>
      <c r="H1929" s="1">
        <v>28</v>
      </c>
      <c r="I1929" s="1">
        <v>21</v>
      </c>
      <c r="J1929" s="1">
        <v>0</v>
      </c>
      <c r="K1929" s="1">
        <v>1</v>
      </c>
      <c r="L1929" s="1">
        <v>10</v>
      </c>
      <c r="M1929" s="1">
        <v>4</v>
      </c>
      <c r="N1929" s="1">
        <v>8</v>
      </c>
      <c r="O1929" s="1">
        <v>8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3</v>
      </c>
      <c r="W1929" s="1">
        <v>11</v>
      </c>
      <c r="X1929" s="1">
        <v>1</v>
      </c>
      <c r="Y1929" s="3">
        <v>44</v>
      </c>
      <c r="Z1929" s="1">
        <v>2844</v>
      </c>
      <c r="AA1929" s="1">
        <v>0</v>
      </c>
      <c r="AB1929" s="1">
        <v>0</v>
      </c>
      <c r="AC1929" s="1">
        <v>0</v>
      </c>
      <c r="AD1929" s="1">
        <v>1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1</v>
      </c>
      <c r="AK1929" s="1">
        <v>2092</v>
      </c>
      <c r="AL1929" s="1">
        <v>2092</v>
      </c>
      <c r="AM1929" s="1">
        <v>0</v>
      </c>
    </row>
    <row r="1930" spans="1:39" x14ac:dyDescent="0.25">
      <c r="A1930" s="4" t="s">
        <v>1819</v>
      </c>
      <c r="B1930" s="1">
        <v>0</v>
      </c>
      <c r="C1930" s="1">
        <v>0</v>
      </c>
      <c r="D1930" s="1">
        <v>13</v>
      </c>
      <c r="E1930" s="1">
        <v>338</v>
      </c>
      <c r="F1930" s="1">
        <v>4</v>
      </c>
      <c r="G1930" s="1">
        <v>89</v>
      </c>
      <c r="H1930" s="1">
        <v>11</v>
      </c>
      <c r="I1930" s="1">
        <v>8</v>
      </c>
      <c r="J1930" s="1">
        <v>13</v>
      </c>
      <c r="K1930" s="1">
        <v>1</v>
      </c>
      <c r="L1930" s="1">
        <v>4</v>
      </c>
      <c r="M1930" s="1">
        <v>2</v>
      </c>
      <c r="N1930" s="1">
        <v>9</v>
      </c>
      <c r="O1930" s="1">
        <v>4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3</v>
      </c>
      <c r="W1930" s="1">
        <v>11</v>
      </c>
      <c r="X1930" s="1">
        <v>0</v>
      </c>
      <c r="Y1930" s="3">
        <v>56</v>
      </c>
      <c r="Z1930" s="1">
        <v>2377</v>
      </c>
      <c r="AA1930" s="1">
        <v>0</v>
      </c>
      <c r="AB1930" s="1">
        <v>0</v>
      </c>
      <c r="AC1930" s="1">
        <v>1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1</v>
      </c>
      <c r="AK1930" s="1">
        <v>450</v>
      </c>
      <c r="AL1930" s="1">
        <v>437</v>
      </c>
      <c r="AM1930" s="1">
        <v>0</v>
      </c>
    </row>
    <row r="1931" spans="1:39" x14ac:dyDescent="0.25">
      <c r="A1931" s="4" t="s">
        <v>1820</v>
      </c>
      <c r="B1931" s="1">
        <v>0</v>
      </c>
      <c r="C1931" s="1">
        <v>0</v>
      </c>
      <c r="D1931" s="1">
        <v>37</v>
      </c>
      <c r="E1931" s="1">
        <v>605</v>
      </c>
      <c r="F1931" s="1">
        <v>10</v>
      </c>
      <c r="G1931" s="1">
        <v>345</v>
      </c>
      <c r="H1931" s="1">
        <v>84</v>
      </c>
      <c r="I1931" s="1">
        <v>54</v>
      </c>
      <c r="J1931" s="1">
        <v>32</v>
      </c>
      <c r="K1931" s="1">
        <v>1</v>
      </c>
      <c r="L1931" s="1">
        <v>1</v>
      </c>
      <c r="M1931" s="1">
        <v>8</v>
      </c>
      <c r="N1931" s="1">
        <v>7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3</v>
      </c>
      <c r="W1931" s="1">
        <v>11</v>
      </c>
      <c r="X1931" s="1">
        <v>0</v>
      </c>
      <c r="Y1931" s="3">
        <v>70</v>
      </c>
      <c r="Z1931" s="1">
        <v>2216</v>
      </c>
      <c r="AA1931" s="1">
        <v>0</v>
      </c>
      <c r="AB1931" s="1">
        <v>0</v>
      </c>
      <c r="AC1931" s="1">
        <v>0</v>
      </c>
      <c r="AD1931" s="1">
        <v>0</v>
      </c>
      <c r="AE1931" s="1">
        <v>1</v>
      </c>
      <c r="AF1931" s="1">
        <v>0</v>
      </c>
      <c r="AG1931" s="1">
        <v>0</v>
      </c>
      <c r="AH1931" s="1">
        <v>0</v>
      </c>
      <c r="AI1931" s="1">
        <v>0</v>
      </c>
      <c r="AJ1931" s="1">
        <v>1</v>
      </c>
      <c r="AK1931" s="1">
        <v>1098</v>
      </c>
      <c r="AL1931" s="1">
        <v>1066</v>
      </c>
      <c r="AM1931" s="1">
        <v>0</v>
      </c>
    </row>
    <row r="1932" spans="1:39" x14ac:dyDescent="0.25">
      <c r="A1932" s="4" t="s">
        <v>1821</v>
      </c>
      <c r="B1932" s="1">
        <v>1</v>
      </c>
      <c r="C1932" s="1">
        <v>0</v>
      </c>
      <c r="D1932" s="1">
        <v>59</v>
      </c>
      <c r="E1932" s="1">
        <v>8</v>
      </c>
      <c r="F1932" s="1">
        <v>0</v>
      </c>
      <c r="G1932" s="1">
        <v>7</v>
      </c>
      <c r="H1932" s="1">
        <v>3</v>
      </c>
      <c r="I1932" s="1">
        <v>1</v>
      </c>
      <c r="J1932" s="1">
        <v>1</v>
      </c>
      <c r="K1932" s="1">
        <v>1</v>
      </c>
      <c r="L1932" s="1">
        <v>1</v>
      </c>
      <c r="M1932" s="1">
        <v>0</v>
      </c>
      <c r="N1932" s="1">
        <v>3</v>
      </c>
      <c r="O1932" s="1">
        <v>6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3</v>
      </c>
      <c r="W1932" s="1">
        <v>11</v>
      </c>
      <c r="X1932" s="1">
        <v>0</v>
      </c>
      <c r="Y1932" s="3">
        <v>44</v>
      </c>
      <c r="Z1932" s="1">
        <v>2322</v>
      </c>
      <c r="AA1932" s="1">
        <v>0</v>
      </c>
      <c r="AB1932" s="1">
        <v>0</v>
      </c>
      <c r="AC1932" s="1">
        <v>0</v>
      </c>
      <c r="AD1932" s="1">
        <v>1</v>
      </c>
      <c r="AE1932" s="1">
        <v>0</v>
      </c>
      <c r="AF1932" s="1">
        <v>0</v>
      </c>
      <c r="AG1932" s="1">
        <v>0</v>
      </c>
      <c r="AH1932" s="1">
        <v>1</v>
      </c>
      <c r="AI1932" s="1">
        <v>0</v>
      </c>
      <c r="AJ1932" s="1">
        <v>0</v>
      </c>
      <c r="AK1932" s="1">
        <v>19</v>
      </c>
      <c r="AL1932" s="1">
        <v>18</v>
      </c>
      <c r="AM1932" s="1">
        <v>0</v>
      </c>
    </row>
    <row r="1933" spans="1:39" x14ac:dyDescent="0.25">
      <c r="A1933" s="4" t="s">
        <v>1822</v>
      </c>
      <c r="B1933" s="1">
        <v>0</v>
      </c>
      <c r="C1933" s="1">
        <v>1</v>
      </c>
      <c r="D1933" s="1">
        <v>55</v>
      </c>
      <c r="E1933" s="1">
        <v>172</v>
      </c>
      <c r="F1933" s="1">
        <v>41</v>
      </c>
      <c r="G1933" s="1">
        <v>86</v>
      </c>
      <c r="H1933" s="1">
        <v>45</v>
      </c>
      <c r="I1933" s="1">
        <v>6</v>
      </c>
      <c r="J1933" s="1">
        <v>27</v>
      </c>
      <c r="K1933" s="1">
        <v>5</v>
      </c>
      <c r="L1933" s="1">
        <v>5</v>
      </c>
      <c r="M1933" s="1">
        <v>3</v>
      </c>
      <c r="N1933" s="1">
        <v>5</v>
      </c>
      <c r="O1933" s="1">
        <v>7</v>
      </c>
      <c r="P1933" s="1">
        <v>1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3</v>
      </c>
      <c r="W1933" s="1">
        <v>11</v>
      </c>
      <c r="X1933" s="1">
        <v>0</v>
      </c>
      <c r="Y1933" s="3">
        <v>64</v>
      </c>
      <c r="Z1933" s="1">
        <v>2774</v>
      </c>
      <c r="AA1933" s="1">
        <v>0</v>
      </c>
      <c r="AB1933" s="1">
        <v>0</v>
      </c>
      <c r="AC1933" s="1">
        <v>1</v>
      </c>
      <c r="AD1933" s="1">
        <v>0</v>
      </c>
      <c r="AE1933" s="1">
        <v>0</v>
      </c>
      <c r="AF1933" s="1">
        <v>0</v>
      </c>
      <c r="AG1933" s="1">
        <v>0</v>
      </c>
      <c r="AH1933" s="1">
        <v>1</v>
      </c>
      <c r="AI1933" s="1">
        <v>0</v>
      </c>
      <c r="AJ1933" s="1">
        <v>0</v>
      </c>
      <c r="AK1933" s="1">
        <v>350</v>
      </c>
      <c r="AL1933" s="1">
        <v>323</v>
      </c>
      <c r="AM1933" s="1">
        <v>1</v>
      </c>
    </row>
    <row r="1934" spans="1:39" x14ac:dyDescent="0.25">
      <c r="A1934" s="4" t="s">
        <v>1823</v>
      </c>
      <c r="B1934" s="1">
        <v>0</v>
      </c>
      <c r="C1934" s="1">
        <v>0</v>
      </c>
      <c r="D1934" s="1">
        <v>60</v>
      </c>
      <c r="E1934" s="1">
        <v>448</v>
      </c>
      <c r="F1934" s="1">
        <v>71</v>
      </c>
      <c r="G1934" s="1">
        <v>951</v>
      </c>
      <c r="H1934" s="1">
        <v>40</v>
      </c>
      <c r="I1934" s="1">
        <v>17</v>
      </c>
      <c r="J1934" s="1">
        <v>17</v>
      </c>
      <c r="K1934" s="1">
        <v>1</v>
      </c>
      <c r="L1934" s="1">
        <v>6</v>
      </c>
      <c r="M1934" s="1">
        <v>11</v>
      </c>
      <c r="N1934" s="1">
        <v>10</v>
      </c>
      <c r="O1934" s="1">
        <v>2</v>
      </c>
      <c r="P1934" s="1">
        <v>0</v>
      </c>
      <c r="Q1934" s="1">
        <v>0</v>
      </c>
      <c r="R1934" s="1">
        <v>1</v>
      </c>
      <c r="S1934" s="1">
        <v>0</v>
      </c>
      <c r="T1934" s="1">
        <v>0</v>
      </c>
      <c r="U1934" s="1">
        <v>0</v>
      </c>
      <c r="V1934" s="1">
        <v>3</v>
      </c>
      <c r="W1934" s="1">
        <v>11</v>
      </c>
      <c r="X1934" s="1">
        <v>1</v>
      </c>
      <c r="Y1934" s="3">
        <v>30</v>
      </c>
      <c r="Z1934" s="1">
        <v>2591</v>
      </c>
      <c r="AA1934" s="1">
        <v>0</v>
      </c>
      <c r="AB1934" s="1">
        <v>0</v>
      </c>
      <c r="AC1934" s="1">
        <v>1</v>
      </c>
      <c r="AD1934" s="1">
        <v>0</v>
      </c>
      <c r="AE1934" s="1">
        <v>0</v>
      </c>
      <c r="AF1934" s="1">
        <v>0</v>
      </c>
      <c r="AG1934" s="1">
        <v>0</v>
      </c>
      <c r="AH1934" s="1">
        <v>1</v>
      </c>
      <c r="AI1934" s="1">
        <v>0</v>
      </c>
      <c r="AJ1934" s="1">
        <v>0</v>
      </c>
      <c r="AK1934" s="1">
        <v>1527</v>
      </c>
      <c r="AL1934" s="1">
        <v>1510</v>
      </c>
      <c r="AM1934" s="1">
        <v>1</v>
      </c>
    </row>
    <row r="1935" spans="1:39" x14ac:dyDescent="0.25">
      <c r="A1935" s="4" t="s">
        <v>1564</v>
      </c>
      <c r="B1935" s="1">
        <v>1</v>
      </c>
      <c r="C1935" s="1">
        <v>1</v>
      </c>
      <c r="D1935" s="1">
        <v>48</v>
      </c>
      <c r="E1935" s="1">
        <v>67</v>
      </c>
      <c r="F1935" s="1">
        <v>4</v>
      </c>
      <c r="G1935" s="1">
        <v>32</v>
      </c>
      <c r="H1935" s="1">
        <v>17</v>
      </c>
      <c r="I1935" s="1">
        <v>2</v>
      </c>
      <c r="J1935" s="1">
        <v>16</v>
      </c>
      <c r="K1935" s="1">
        <v>3</v>
      </c>
      <c r="L1935" s="1">
        <v>2</v>
      </c>
      <c r="M1935" s="1">
        <v>1</v>
      </c>
      <c r="N1935" s="1">
        <v>4</v>
      </c>
      <c r="O1935" s="1">
        <v>4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3</v>
      </c>
      <c r="W1935" s="1">
        <v>11</v>
      </c>
      <c r="X1935" s="1">
        <v>0</v>
      </c>
      <c r="Y1935" s="3">
        <v>70</v>
      </c>
      <c r="Z1935" s="1">
        <v>2212</v>
      </c>
      <c r="AA1935" s="1">
        <v>0</v>
      </c>
      <c r="AB1935" s="1">
        <v>0</v>
      </c>
      <c r="AC1935" s="1">
        <v>0</v>
      </c>
      <c r="AD1935" s="1">
        <v>0</v>
      </c>
      <c r="AE1935" s="1">
        <v>1</v>
      </c>
      <c r="AF1935" s="1">
        <v>0</v>
      </c>
      <c r="AG1935" s="1">
        <v>0</v>
      </c>
      <c r="AH1935" s="1">
        <v>0</v>
      </c>
      <c r="AI1935" s="1">
        <v>0</v>
      </c>
      <c r="AJ1935" s="1">
        <v>1</v>
      </c>
      <c r="AK1935" s="1">
        <v>122</v>
      </c>
      <c r="AL1935" s="1">
        <v>106</v>
      </c>
      <c r="AM1935" s="1">
        <v>0</v>
      </c>
    </row>
    <row r="1936" spans="1:39" x14ac:dyDescent="0.25">
      <c r="A1936" s="4" t="s">
        <v>1824</v>
      </c>
      <c r="B1936" s="1">
        <v>0</v>
      </c>
      <c r="C1936" s="1">
        <v>1</v>
      </c>
      <c r="D1936" s="1">
        <v>38</v>
      </c>
      <c r="E1936" s="1">
        <v>512</v>
      </c>
      <c r="F1936" s="1">
        <v>53</v>
      </c>
      <c r="G1936" s="1">
        <v>98</v>
      </c>
      <c r="H1936" s="1">
        <v>81</v>
      </c>
      <c r="I1936" s="1">
        <v>179</v>
      </c>
      <c r="J1936" s="1">
        <v>89</v>
      </c>
      <c r="K1936" s="1">
        <v>3</v>
      </c>
      <c r="L1936" s="1">
        <v>8</v>
      </c>
      <c r="M1936" s="1">
        <v>5</v>
      </c>
      <c r="N1936" s="1">
        <v>10</v>
      </c>
      <c r="O1936" s="1">
        <v>5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3</v>
      </c>
      <c r="W1936" s="1">
        <v>11</v>
      </c>
      <c r="X1936" s="1">
        <v>0</v>
      </c>
      <c r="Y1936" s="3">
        <v>55</v>
      </c>
      <c r="Z1936" s="1">
        <v>2520</v>
      </c>
      <c r="AA1936" s="1">
        <v>0</v>
      </c>
      <c r="AB1936" s="1">
        <v>1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1</v>
      </c>
      <c r="AJ1936" s="1">
        <v>0</v>
      </c>
      <c r="AK1936" s="1">
        <v>923</v>
      </c>
      <c r="AL1936" s="1">
        <v>834</v>
      </c>
      <c r="AM1936" s="1">
        <v>0</v>
      </c>
    </row>
    <row r="1937" spans="1:39" x14ac:dyDescent="0.25">
      <c r="A1937" s="4" t="s">
        <v>1825</v>
      </c>
      <c r="B1937" s="1">
        <v>0</v>
      </c>
      <c r="C1937" s="1">
        <v>0</v>
      </c>
      <c r="D1937" s="1">
        <v>8</v>
      </c>
      <c r="E1937" s="1">
        <v>1462</v>
      </c>
      <c r="F1937" s="1">
        <v>16</v>
      </c>
      <c r="G1937" s="1">
        <v>128</v>
      </c>
      <c r="H1937" s="1">
        <v>0</v>
      </c>
      <c r="I1937" s="1">
        <v>0</v>
      </c>
      <c r="J1937" s="1">
        <v>160</v>
      </c>
      <c r="K1937" s="1">
        <v>1</v>
      </c>
      <c r="L1937" s="1">
        <v>5</v>
      </c>
      <c r="M1937" s="1">
        <v>3</v>
      </c>
      <c r="N1937" s="1">
        <v>6</v>
      </c>
      <c r="O1937" s="1">
        <v>6</v>
      </c>
      <c r="P1937" s="1">
        <v>0</v>
      </c>
      <c r="Q1937" s="1">
        <v>1</v>
      </c>
      <c r="R1937" s="1">
        <v>1</v>
      </c>
      <c r="S1937" s="1">
        <v>0</v>
      </c>
      <c r="T1937" s="1">
        <v>1</v>
      </c>
      <c r="U1937" s="1">
        <v>0</v>
      </c>
      <c r="V1937" s="1">
        <v>3</v>
      </c>
      <c r="W1937" s="1">
        <v>11</v>
      </c>
      <c r="X1937" s="1">
        <v>1</v>
      </c>
      <c r="Y1937" s="3">
        <v>58</v>
      </c>
      <c r="Z1937" s="1">
        <v>2514</v>
      </c>
      <c r="AA1937" s="1">
        <v>0</v>
      </c>
      <c r="AB1937" s="1">
        <v>0</v>
      </c>
      <c r="AC1937" s="1">
        <v>0</v>
      </c>
      <c r="AD1937" s="1">
        <v>0</v>
      </c>
      <c r="AE1937" s="1">
        <v>1</v>
      </c>
      <c r="AF1937" s="1">
        <v>0</v>
      </c>
      <c r="AG1937" s="1">
        <v>0</v>
      </c>
      <c r="AH1937" s="1">
        <v>0</v>
      </c>
      <c r="AI1937" s="1">
        <v>0</v>
      </c>
      <c r="AJ1937" s="1">
        <v>1</v>
      </c>
      <c r="AK1937" s="1">
        <v>1606</v>
      </c>
      <c r="AL1937" s="1">
        <v>1446</v>
      </c>
      <c r="AM1937" s="1">
        <v>3</v>
      </c>
    </row>
    <row r="1938" spans="1:39" x14ac:dyDescent="0.25">
      <c r="A1938" s="4" t="s">
        <v>1826</v>
      </c>
      <c r="B1938" s="1">
        <v>1</v>
      </c>
      <c r="C1938" s="1">
        <v>1</v>
      </c>
      <c r="D1938" s="1">
        <v>19</v>
      </c>
      <c r="E1938" s="1">
        <v>20</v>
      </c>
      <c r="F1938" s="1">
        <v>0</v>
      </c>
      <c r="G1938" s="1">
        <v>14</v>
      </c>
      <c r="H1938" s="1">
        <v>7</v>
      </c>
      <c r="I1938" s="1">
        <v>3</v>
      </c>
      <c r="J1938" s="1">
        <v>1</v>
      </c>
      <c r="K1938" s="1">
        <v>3</v>
      </c>
      <c r="L1938" s="1">
        <v>2</v>
      </c>
      <c r="M1938" s="1">
        <v>0</v>
      </c>
      <c r="N1938" s="1">
        <v>4</v>
      </c>
      <c r="O1938" s="1">
        <v>3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3</v>
      </c>
      <c r="W1938" s="1">
        <v>11</v>
      </c>
      <c r="X1938" s="1">
        <v>0</v>
      </c>
      <c r="Y1938" s="3">
        <v>42</v>
      </c>
      <c r="Z1938" s="1">
        <v>2171</v>
      </c>
      <c r="AA1938" s="1">
        <v>0</v>
      </c>
      <c r="AB1938" s="1">
        <v>1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1</v>
      </c>
      <c r="AI1938" s="1">
        <v>0</v>
      </c>
      <c r="AJ1938" s="1">
        <v>0</v>
      </c>
      <c r="AK1938" s="1">
        <v>44</v>
      </c>
      <c r="AL1938" s="1">
        <v>43</v>
      </c>
      <c r="AM1938" s="1">
        <v>0</v>
      </c>
    </row>
    <row r="1939" spans="1:39" x14ac:dyDescent="0.25">
      <c r="A1939" s="4" t="s">
        <v>1827</v>
      </c>
      <c r="B1939" s="1">
        <v>1</v>
      </c>
      <c r="C1939" s="1">
        <v>1</v>
      </c>
      <c r="D1939" s="1">
        <v>32</v>
      </c>
      <c r="E1939" s="1">
        <v>50</v>
      </c>
      <c r="F1939" s="1">
        <v>4</v>
      </c>
      <c r="G1939" s="1">
        <v>44</v>
      </c>
      <c r="H1939" s="1">
        <v>10</v>
      </c>
      <c r="I1939" s="1">
        <v>10</v>
      </c>
      <c r="J1939" s="1">
        <v>43</v>
      </c>
      <c r="K1939" s="1">
        <v>3</v>
      </c>
      <c r="L1939" s="1">
        <v>3</v>
      </c>
      <c r="M1939" s="1">
        <v>1</v>
      </c>
      <c r="N1939" s="1">
        <v>3</v>
      </c>
      <c r="O1939" s="1">
        <v>9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3</v>
      </c>
      <c r="W1939" s="1">
        <v>11</v>
      </c>
      <c r="X1939" s="1">
        <v>1</v>
      </c>
      <c r="Y1939" s="3">
        <v>68</v>
      </c>
      <c r="Z1939" s="1">
        <v>2578</v>
      </c>
      <c r="AA1939" s="1">
        <v>0</v>
      </c>
      <c r="AB1939" s="1">
        <v>0</v>
      </c>
      <c r="AC1939" s="1">
        <v>1</v>
      </c>
      <c r="AD1939" s="1">
        <v>0</v>
      </c>
      <c r="AE1939" s="1">
        <v>0</v>
      </c>
      <c r="AF1939" s="1">
        <v>0</v>
      </c>
      <c r="AG1939" s="1">
        <v>0</v>
      </c>
      <c r="AH1939" s="1">
        <v>1</v>
      </c>
      <c r="AI1939" s="1">
        <v>0</v>
      </c>
      <c r="AJ1939" s="1">
        <v>0</v>
      </c>
      <c r="AK1939" s="1">
        <v>118</v>
      </c>
      <c r="AL1939" s="1">
        <v>75</v>
      </c>
      <c r="AM1939" s="1">
        <v>0</v>
      </c>
    </row>
    <row r="1940" spans="1:39" x14ac:dyDescent="0.25">
      <c r="A1940" s="4" t="s">
        <v>1828</v>
      </c>
      <c r="B1940" s="1">
        <v>0</v>
      </c>
      <c r="C1940" s="1">
        <v>1</v>
      </c>
      <c r="D1940" s="1">
        <v>27</v>
      </c>
      <c r="E1940" s="1">
        <v>102</v>
      </c>
      <c r="F1940" s="1">
        <v>1</v>
      </c>
      <c r="G1940" s="1">
        <v>15</v>
      </c>
      <c r="H1940" s="1">
        <v>2</v>
      </c>
      <c r="I1940" s="1">
        <v>0</v>
      </c>
      <c r="J1940" s="1">
        <v>24</v>
      </c>
      <c r="K1940" s="1">
        <v>1</v>
      </c>
      <c r="L1940" s="1">
        <v>3</v>
      </c>
      <c r="M1940" s="1">
        <v>0</v>
      </c>
      <c r="N1940" s="1">
        <v>4</v>
      </c>
      <c r="O1940" s="1">
        <v>7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3</v>
      </c>
      <c r="W1940" s="1">
        <v>11</v>
      </c>
      <c r="X1940" s="1">
        <v>0</v>
      </c>
      <c r="Y1940" s="3">
        <v>54</v>
      </c>
      <c r="Z1940" s="1">
        <v>2334</v>
      </c>
      <c r="AA1940" s="1">
        <v>1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1</v>
      </c>
      <c r="AI1940" s="1">
        <v>0</v>
      </c>
      <c r="AJ1940" s="1">
        <v>0</v>
      </c>
      <c r="AK1940" s="1">
        <v>120</v>
      </c>
      <c r="AL1940" s="1">
        <v>96</v>
      </c>
      <c r="AM1940" s="1">
        <v>0</v>
      </c>
    </row>
    <row r="1941" spans="1:39" x14ac:dyDescent="0.25">
      <c r="A1941" s="4" t="s">
        <v>1829</v>
      </c>
      <c r="B1941" s="1">
        <v>0</v>
      </c>
      <c r="C1941" s="1">
        <v>0</v>
      </c>
      <c r="D1941" s="1">
        <v>58</v>
      </c>
      <c r="E1941" s="1">
        <v>499</v>
      </c>
      <c r="F1941" s="1">
        <v>149</v>
      </c>
      <c r="G1941" s="1">
        <v>815</v>
      </c>
      <c r="H1941" s="1">
        <v>173</v>
      </c>
      <c r="I1941" s="1">
        <v>49</v>
      </c>
      <c r="J1941" s="1">
        <v>49</v>
      </c>
      <c r="K1941" s="1">
        <v>1</v>
      </c>
      <c r="L1941" s="1">
        <v>6</v>
      </c>
      <c r="M1941" s="1">
        <v>7</v>
      </c>
      <c r="N1941" s="1">
        <v>12</v>
      </c>
      <c r="O1941" s="1">
        <v>3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3</v>
      </c>
      <c r="W1941" s="1">
        <v>11</v>
      </c>
      <c r="X1941" s="1">
        <v>0</v>
      </c>
      <c r="Y1941" s="3">
        <v>73</v>
      </c>
      <c r="Z1941" s="1">
        <v>2468</v>
      </c>
      <c r="AA1941" s="1">
        <v>0</v>
      </c>
      <c r="AB1941" s="1">
        <v>0</v>
      </c>
      <c r="AC1941" s="1">
        <v>0</v>
      </c>
      <c r="AD1941" s="1">
        <v>1</v>
      </c>
      <c r="AE1941" s="1">
        <v>0</v>
      </c>
      <c r="AF1941" s="1">
        <v>0</v>
      </c>
      <c r="AG1941" s="1">
        <v>0</v>
      </c>
      <c r="AH1941" s="1">
        <v>1</v>
      </c>
      <c r="AI1941" s="1">
        <v>0</v>
      </c>
      <c r="AJ1941" s="1">
        <v>0</v>
      </c>
      <c r="AK1941" s="1">
        <v>1685</v>
      </c>
      <c r="AL1941" s="1">
        <v>1636</v>
      </c>
      <c r="AM1941" s="1">
        <v>0</v>
      </c>
    </row>
    <row r="1942" spans="1:39" x14ac:dyDescent="0.25">
      <c r="A1942" s="4" t="s">
        <v>1830</v>
      </c>
      <c r="B1942" s="1">
        <v>0</v>
      </c>
      <c r="C1942" s="1">
        <v>1</v>
      </c>
      <c r="D1942" s="1">
        <v>59</v>
      </c>
      <c r="E1942" s="1">
        <v>381</v>
      </c>
      <c r="F1942" s="1">
        <v>35</v>
      </c>
      <c r="G1942" s="1">
        <v>172</v>
      </c>
      <c r="H1942" s="1">
        <v>56</v>
      </c>
      <c r="I1942" s="1">
        <v>86</v>
      </c>
      <c r="J1942" s="1">
        <v>93</v>
      </c>
      <c r="K1942" s="1">
        <v>2</v>
      </c>
      <c r="L1942" s="1">
        <v>8</v>
      </c>
      <c r="M1942" s="1">
        <v>2</v>
      </c>
      <c r="N1942" s="1">
        <v>10</v>
      </c>
      <c r="O1942" s="1">
        <v>5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3</v>
      </c>
      <c r="W1942" s="1">
        <v>11</v>
      </c>
      <c r="X1942" s="1">
        <v>0</v>
      </c>
      <c r="Y1942" s="3">
        <v>48</v>
      </c>
      <c r="Z1942" s="1">
        <v>2409</v>
      </c>
      <c r="AA1942" s="1">
        <v>0</v>
      </c>
      <c r="AB1942" s="1">
        <v>0</v>
      </c>
      <c r="AC1942" s="1">
        <v>0</v>
      </c>
      <c r="AD1942" s="1">
        <v>1</v>
      </c>
      <c r="AE1942" s="1">
        <v>0</v>
      </c>
      <c r="AF1942" s="1">
        <v>0</v>
      </c>
      <c r="AG1942" s="1">
        <v>0</v>
      </c>
      <c r="AH1942" s="1">
        <v>1</v>
      </c>
      <c r="AI1942" s="1">
        <v>0</v>
      </c>
      <c r="AJ1942" s="1">
        <v>0</v>
      </c>
      <c r="AK1942" s="1">
        <v>730</v>
      </c>
      <c r="AL1942" s="1">
        <v>637</v>
      </c>
      <c r="AM1942" s="1">
        <v>0</v>
      </c>
    </row>
    <row r="1943" spans="1:39" x14ac:dyDescent="0.25">
      <c r="A1943" s="4" t="s">
        <v>1831</v>
      </c>
      <c r="B1943" s="1">
        <v>0</v>
      </c>
      <c r="C1943" s="1">
        <v>1</v>
      </c>
      <c r="D1943" s="1">
        <v>29</v>
      </c>
      <c r="E1943" s="1">
        <v>631</v>
      </c>
      <c r="F1943" s="1">
        <v>43</v>
      </c>
      <c r="G1943" s="1">
        <v>239</v>
      </c>
      <c r="H1943" s="1">
        <v>128</v>
      </c>
      <c r="I1943" s="1">
        <v>76</v>
      </c>
      <c r="J1943" s="1">
        <v>21</v>
      </c>
      <c r="K1943" s="1">
        <v>2</v>
      </c>
      <c r="L1943" s="1">
        <v>6</v>
      </c>
      <c r="M1943" s="1">
        <v>8</v>
      </c>
      <c r="N1943" s="1">
        <v>12</v>
      </c>
      <c r="O1943" s="1">
        <v>3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3</v>
      </c>
      <c r="W1943" s="1">
        <v>11</v>
      </c>
      <c r="X1943" s="1">
        <v>0</v>
      </c>
      <c r="Y1943" s="3">
        <v>57</v>
      </c>
      <c r="Z1943" s="1">
        <v>2280</v>
      </c>
      <c r="AA1943" s="1">
        <v>0</v>
      </c>
      <c r="AB1943" s="1">
        <v>0</v>
      </c>
      <c r="AC1943" s="1">
        <v>0</v>
      </c>
      <c r="AD1943" s="1">
        <v>1</v>
      </c>
      <c r="AE1943" s="1">
        <v>0</v>
      </c>
      <c r="AF1943" s="1">
        <v>0</v>
      </c>
      <c r="AG1943" s="1">
        <v>0</v>
      </c>
      <c r="AH1943" s="1">
        <v>1</v>
      </c>
      <c r="AI1943" s="1">
        <v>0</v>
      </c>
      <c r="AJ1943" s="1">
        <v>0</v>
      </c>
      <c r="AK1943" s="1">
        <v>1117</v>
      </c>
      <c r="AL1943" s="1">
        <v>1096</v>
      </c>
      <c r="AM1943" s="1">
        <v>0</v>
      </c>
    </row>
    <row r="1944" spans="1:39" x14ac:dyDescent="0.25">
      <c r="A1944" s="4" t="s">
        <v>1832</v>
      </c>
      <c r="B1944" s="1">
        <v>0</v>
      </c>
      <c r="C1944" s="1">
        <v>0</v>
      </c>
      <c r="D1944" s="1">
        <v>60</v>
      </c>
      <c r="E1944" s="1">
        <v>526</v>
      </c>
      <c r="F1944" s="1">
        <v>80</v>
      </c>
      <c r="G1944" s="1">
        <v>553</v>
      </c>
      <c r="H1944" s="1">
        <v>123</v>
      </c>
      <c r="I1944" s="1">
        <v>94</v>
      </c>
      <c r="J1944" s="1">
        <v>53</v>
      </c>
      <c r="K1944" s="1">
        <v>1</v>
      </c>
      <c r="L1944" s="1">
        <v>3</v>
      </c>
      <c r="M1944" s="1">
        <v>10</v>
      </c>
      <c r="N1944" s="1">
        <v>7</v>
      </c>
      <c r="O1944" s="1">
        <v>2</v>
      </c>
      <c r="P1944" s="1">
        <v>0</v>
      </c>
      <c r="Q1944" s="1">
        <v>0</v>
      </c>
      <c r="R1944" s="1">
        <v>0</v>
      </c>
      <c r="S1944" s="1">
        <v>1</v>
      </c>
      <c r="T1944" s="1">
        <v>0</v>
      </c>
      <c r="U1944" s="1">
        <v>0</v>
      </c>
      <c r="V1944" s="1">
        <v>3</v>
      </c>
      <c r="W1944" s="1">
        <v>11</v>
      </c>
      <c r="X1944" s="1">
        <v>1</v>
      </c>
      <c r="Y1944" s="3">
        <v>71</v>
      </c>
      <c r="Z1944" s="1">
        <v>2646</v>
      </c>
      <c r="AA1944" s="1">
        <v>0</v>
      </c>
      <c r="AB1944" s="1">
        <v>0</v>
      </c>
      <c r="AC1944" s="1">
        <v>0</v>
      </c>
      <c r="AD1944" s="1">
        <v>0</v>
      </c>
      <c r="AE1944" s="1">
        <v>1</v>
      </c>
      <c r="AF1944" s="1">
        <v>0</v>
      </c>
      <c r="AG1944" s="1">
        <v>0</v>
      </c>
      <c r="AH1944" s="1">
        <v>1</v>
      </c>
      <c r="AI1944" s="1">
        <v>0</v>
      </c>
      <c r="AJ1944" s="1">
        <v>0</v>
      </c>
      <c r="AK1944" s="1">
        <v>1376</v>
      </c>
      <c r="AL1944" s="1">
        <v>1323</v>
      </c>
      <c r="AM1944" s="1">
        <v>1</v>
      </c>
    </row>
    <row r="1945" spans="1:39" x14ac:dyDescent="0.25">
      <c r="A1945" s="4" t="s">
        <v>1833</v>
      </c>
      <c r="B1945" s="1">
        <v>0</v>
      </c>
      <c r="C1945" s="1">
        <v>0</v>
      </c>
      <c r="D1945" s="1">
        <v>41</v>
      </c>
      <c r="E1945" s="1">
        <v>913</v>
      </c>
      <c r="F1945" s="1">
        <v>26</v>
      </c>
      <c r="G1945" s="1">
        <v>376</v>
      </c>
      <c r="H1945" s="1">
        <v>17</v>
      </c>
      <c r="I1945" s="1">
        <v>26</v>
      </c>
      <c r="J1945" s="1">
        <v>13</v>
      </c>
      <c r="K1945" s="1">
        <v>1</v>
      </c>
      <c r="L1945" s="1">
        <v>3</v>
      </c>
      <c r="M1945" s="1">
        <v>6</v>
      </c>
      <c r="N1945" s="1">
        <v>11</v>
      </c>
      <c r="O1945" s="1">
        <v>1</v>
      </c>
      <c r="P1945" s="1">
        <v>0</v>
      </c>
      <c r="Q1945" s="1">
        <v>1</v>
      </c>
      <c r="R1945" s="1">
        <v>1</v>
      </c>
      <c r="S1945" s="1">
        <v>0</v>
      </c>
      <c r="T1945" s="1">
        <v>0</v>
      </c>
      <c r="U1945" s="1">
        <v>0</v>
      </c>
      <c r="V1945" s="1">
        <v>3</v>
      </c>
      <c r="W1945" s="1">
        <v>11</v>
      </c>
      <c r="X1945" s="1">
        <v>0</v>
      </c>
      <c r="Y1945" s="3">
        <v>42</v>
      </c>
      <c r="Z1945" s="1">
        <v>2316</v>
      </c>
      <c r="AA1945" s="1">
        <v>0</v>
      </c>
      <c r="AB1945" s="1">
        <v>0</v>
      </c>
      <c r="AC1945" s="1">
        <v>0</v>
      </c>
      <c r="AD1945" s="1">
        <v>1</v>
      </c>
      <c r="AE1945" s="1">
        <v>0</v>
      </c>
      <c r="AF1945" s="1">
        <v>0</v>
      </c>
      <c r="AG1945" s="1">
        <v>0</v>
      </c>
      <c r="AH1945" s="1">
        <v>0</v>
      </c>
      <c r="AI1945" s="1">
        <v>1</v>
      </c>
      <c r="AJ1945" s="1">
        <v>0</v>
      </c>
      <c r="AK1945" s="1">
        <v>1358</v>
      </c>
      <c r="AL1945" s="1">
        <v>1345</v>
      </c>
      <c r="AM1945" s="1">
        <v>2</v>
      </c>
    </row>
    <row r="1946" spans="1:39" x14ac:dyDescent="0.25">
      <c r="A1946" s="4" t="s">
        <v>1834</v>
      </c>
      <c r="B1946" s="1">
        <v>0</v>
      </c>
      <c r="C1946" s="1">
        <v>1</v>
      </c>
      <c r="D1946" s="1">
        <v>27</v>
      </c>
      <c r="E1946" s="1">
        <v>673</v>
      </c>
      <c r="F1946" s="1">
        <v>0</v>
      </c>
      <c r="G1946" s="1">
        <v>199</v>
      </c>
      <c r="H1946" s="1">
        <v>37</v>
      </c>
      <c r="I1946" s="1">
        <v>47</v>
      </c>
      <c r="J1946" s="1">
        <v>26</v>
      </c>
      <c r="K1946" s="1">
        <v>2</v>
      </c>
      <c r="L1946" s="1">
        <v>6</v>
      </c>
      <c r="M1946" s="1">
        <v>3</v>
      </c>
      <c r="N1946" s="1">
        <v>5</v>
      </c>
      <c r="O1946" s="1">
        <v>4</v>
      </c>
      <c r="P1946" s="1">
        <v>1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3</v>
      </c>
      <c r="W1946" s="1">
        <v>11</v>
      </c>
      <c r="X1946" s="1">
        <v>0</v>
      </c>
      <c r="Y1946" s="3">
        <v>54</v>
      </c>
      <c r="Z1946" s="1">
        <v>2659</v>
      </c>
      <c r="AA1946" s="1">
        <v>1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1</v>
      </c>
      <c r="AI1946" s="1">
        <v>0</v>
      </c>
      <c r="AJ1946" s="1">
        <v>0</v>
      </c>
      <c r="AK1946" s="1">
        <v>956</v>
      </c>
      <c r="AL1946" s="1">
        <v>930</v>
      </c>
      <c r="AM1946" s="1">
        <v>1</v>
      </c>
    </row>
    <row r="1947" spans="1:39" x14ac:dyDescent="0.25">
      <c r="A1947" s="4" t="s">
        <v>1835</v>
      </c>
      <c r="B1947" s="1">
        <v>1</v>
      </c>
      <c r="C1947" s="1">
        <v>0</v>
      </c>
      <c r="D1947" s="1">
        <v>28</v>
      </c>
      <c r="E1947" s="1">
        <v>23</v>
      </c>
      <c r="F1947" s="1">
        <v>0</v>
      </c>
      <c r="G1947" s="1">
        <v>9</v>
      </c>
      <c r="H1947" s="1">
        <v>0</v>
      </c>
      <c r="I1947" s="1">
        <v>0</v>
      </c>
      <c r="J1947" s="1">
        <v>12</v>
      </c>
      <c r="K1947" s="1">
        <v>1</v>
      </c>
      <c r="L1947" s="1">
        <v>1</v>
      </c>
      <c r="M1947" s="1">
        <v>0</v>
      </c>
      <c r="N1947" s="1">
        <v>3</v>
      </c>
      <c r="O1947" s="1">
        <v>4</v>
      </c>
      <c r="P1947" s="1">
        <v>1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3</v>
      </c>
      <c r="W1947" s="1">
        <v>11</v>
      </c>
      <c r="X1947" s="1">
        <v>0</v>
      </c>
      <c r="Y1947" s="3">
        <v>37</v>
      </c>
      <c r="Z1947" s="1">
        <v>2255</v>
      </c>
      <c r="AA1947" s="1">
        <v>0</v>
      </c>
      <c r="AB1947" s="1">
        <v>0</v>
      </c>
      <c r="AC1947" s="1">
        <v>1</v>
      </c>
      <c r="AD1947" s="1">
        <v>0</v>
      </c>
      <c r="AE1947" s="1">
        <v>0</v>
      </c>
      <c r="AF1947" s="1">
        <v>0</v>
      </c>
      <c r="AG1947" s="1">
        <v>0</v>
      </c>
      <c r="AH1947" s="1">
        <v>1</v>
      </c>
      <c r="AI1947" s="1">
        <v>0</v>
      </c>
      <c r="AJ1947" s="1">
        <v>0</v>
      </c>
      <c r="AK1947" s="1">
        <v>32</v>
      </c>
      <c r="AL1947" s="1">
        <v>20</v>
      </c>
      <c r="AM1947" s="1">
        <v>1</v>
      </c>
    </row>
    <row r="1948" spans="1:39" x14ac:dyDescent="0.25">
      <c r="A1948" s="4" t="s">
        <v>1677</v>
      </c>
      <c r="B1948" s="1">
        <v>1</v>
      </c>
      <c r="C1948" s="1">
        <v>1</v>
      </c>
      <c r="D1948" s="1">
        <v>8</v>
      </c>
      <c r="E1948" s="1">
        <v>199</v>
      </c>
      <c r="F1948" s="1">
        <v>33</v>
      </c>
      <c r="G1948" s="1">
        <v>60</v>
      </c>
      <c r="H1948" s="1">
        <v>8</v>
      </c>
      <c r="I1948" s="1">
        <v>3</v>
      </c>
      <c r="J1948" s="1">
        <v>15</v>
      </c>
      <c r="K1948" s="1">
        <v>5</v>
      </c>
      <c r="L1948" s="1">
        <v>5</v>
      </c>
      <c r="M1948" s="1">
        <v>2</v>
      </c>
      <c r="N1948" s="1">
        <v>5</v>
      </c>
      <c r="O1948" s="1">
        <v>8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3</v>
      </c>
      <c r="W1948" s="1">
        <v>11</v>
      </c>
      <c r="X1948" s="1">
        <v>1</v>
      </c>
      <c r="Y1948" s="3">
        <v>49</v>
      </c>
      <c r="Z1948" s="1">
        <v>2703</v>
      </c>
      <c r="AA1948" s="1">
        <v>0</v>
      </c>
      <c r="AB1948" s="1">
        <v>0</v>
      </c>
      <c r="AC1948" s="1">
        <v>0</v>
      </c>
      <c r="AD1948" s="1">
        <v>1</v>
      </c>
      <c r="AE1948" s="1">
        <v>0</v>
      </c>
      <c r="AF1948" s="1">
        <v>0</v>
      </c>
      <c r="AG1948" s="1">
        <v>0</v>
      </c>
      <c r="AH1948" s="1">
        <v>1</v>
      </c>
      <c r="AI1948" s="1">
        <v>0</v>
      </c>
      <c r="AJ1948" s="1">
        <v>0</v>
      </c>
      <c r="AK1948" s="1">
        <v>303</v>
      </c>
      <c r="AL1948" s="1">
        <v>288</v>
      </c>
      <c r="AM1948" s="1">
        <v>0</v>
      </c>
    </row>
    <row r="1949" spans="1:39" x14ac:dyDescent="0.25">
      <c r="A1949" s="4" t="s">
        <v>1836</v>
      </c>
      <c r="B1949" s="1">
        <v>0</v>
      </c>
      <c r="C1949" s="1">
        <v>1</v>
      </c>
      <c r="D1949" s="1">
        <v>18</v>
      </c>
      <c r="E1949" s="1">
        <v>261</v>
      </c>
      <c r="F1949" s="1">
        <v>23</v>
      </c>
      <c r="G1949" s="1">
        <v>73</v>
      </c>
      <c r="H1949" s="1">
        <v>4</v>
      </c>
      <c r="I1949" s="1">
        <v>23</v>
      </c>
      <c r="J1949" s="1">
        <v>50</v>
      </c>
      <c r="K1949" s="1">
        <v>2</v>
      </c>
      <c r="L1949" s="1">
        <v>6</v>
      </c>
      <c r="M1949" s="1">
        <v>3</v>
      </c>
      <c r="N1949" s="1">
        <v>5</v>
      </c>
      <c r="O1949" s="1">
        <v>7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3</v>
      </c>
      <c r="W1949" s="1">
        <v>11</v>
      </c>
      <c r="X1949" s="1">
        <v>0</v>
      </c>
      <c r="Y1949" s="3">
        <v>45</v>
      </c>
      <c r="Z1949" s="1">
        <v>2607</v>
      </c>
      <c r="AA1949" s="1">
        <v>0</v>
      </c>
      <c r="AB1949" s="1">
        <v>1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1</v>
      </c>
      <c r="AI1949" s="1">
        <v>0</v>
      </c>
      <c r="AJ1949" s="1">
        <v>0</v>
      </c>
      <c r="AK1949" s="1">
        <v>384</v>
      </c>
      <c r="AL1949" s="1">
        <v>334</v>
      </c>
      <c r="AM1949" s="1">
        <v>0</v>
      </c>
    </row>
    <row r="1950" spans="1:39" x14ac:dyDescent="0.25">
      <c r="A1950" s="4" t="s">
        <v>709</v>
      </c>
      <c r="B1950" s="1">
        <v>1</v>
      </c>
      <c r="C1950" s="1">
        <v>1</v>
      </c>
      <c r="D1950" s="1">
        <v>76</v>
      </c>
      <c r="E1950" s="1">
        <v>111</v>
      </c>
      <c r="F1950" s="1">
        <v>16</v>
      </c>
      <c r="G1950" s="1">
        <v>37</v>
      </c>
      <c r="H1950" s="1">
        <v>7</v>
      </c>
      <c r="I1950" s="1">
        <v>9</v>
      </c>
      <c r="J1950" s="1">
        <v>18</v>
      </c>
      <c r="K1950" s="1">
        <v>3</v>
      </c>
      <c r="L1950" s="1">
        <v>3</v>
      </c>
      <c r="M1950" s="1">
        <v>1</v>
      </c>
      <c r="N1950" s="1">
        <v>5</v>
      </c>
      <c r="O1950" s="1">
        <v>3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3</v>
      </c>
      <c r="W1950" s="1">
        <v>11</v>
      </c>
      <c r="X1950" s="1">
        <v>0</v>
      </c>
      <c r="Y1950" s="3">
        <v>49</v>
      </c>
      <c r="Z1950" s="1">
        <v>2393</v>
      </c>
      <c r="AA1950" s="1">
        <v>0</v>
      </c>
      <c r="AB1950" s="1">
        <v>1</v>
      </c>
      <c r="AC1950" s="1">
        <v>0</v>
      </c>
      <c r="AD1950" s="1">
        <v>0</v>
      </c>
      <c r="AE1950" s="1">
        <v>0</v>
      </c>
      <c r="AF1950" s="1">
        <v>1</v>
      </c>
      <c r="AG1950" s="1">
        <v>0</v>
      </c>
      <c r="AH1950" s="1">
        <v>0</v>
      </c>
      <c r="AI1950" s="1">
        <v>0</v>
      </c>
      <c r="AJ1950" s="1">
        <v>0</v>
      </c>
      <c r="AK1950" s="1">
        <v>180</v>
      </c>
      <c r="AL1950" s="1">
        <v>162</v>
      </c>
      <c r="AM1950" s="1">
        <v>0</v>
      </c>
    </row>
    <row r="1951" spans="1:39" x14ac:dyDescent="0.25">
      <c r="A1951" s="4" t="s">
        <v>1837</v>
      </c>
      <c r="B1951" s="1">
        <v>0</v>
      </c>
      <c r="C1951" s="1">
        <v>1</v>
      </c>
      <c r="D1951" s="1">
        <v>0</v>
      </c>
      <c r="E1951" s="1">
        <v>16</v>
      </c>
      <c r="F1951" s="1">
        <v>4</v>
      </c>
      <c r="G1951" s="1">
        <v>12</v>
      </c>
      <c r="H1951" s="1">
        <v>2</v>
      </c>
      <c r="I1951" s="1">
        <v>4</v>
      </c>
      <c r="J1951" s="1">
        <v>321</v>
      </c>
      <c r="K1951" s="1">
        <v>0</v>
      </c>
      <c r="L1951" s="1">
        <v>25</v>
      </c>
      <c r="M1951" s="1">
        <v>0</v>
      </c>
      <c r="N1951" s="1">
        <v>0</v>
      </c>
      <c r="O1951" s="1">
        <v>1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3</v>
      </c>
      <c r="W1951" s="1">
        <v>11</v>
      </c>
      <c r="X1951" s="1">
        <v>0</v>
      </c>
      <c r="Y1951" s="3">
        <v>51</v>
      </c>
      <c r="Z1951" s="1">
        <v>2426</v>
      </c>
      <c r="AA1951" s="1">
        <v>0</v>
      </c>
      <c r="AB1951" s="1">
        <v>1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1</v>
      </c>
      <c r="AI1951" s="1">
        <v>0</v>
      </c>
      <c r="AJ1951" s="1">
        <v>0</v>
      </c>
      <c r="AK1951" s="1">
        <v>38</v>
      </c>
      <c r="AL1951" s="1">
        <v>-283</v>
      </c>
      <c r="AM1951" s="1">
        <v>0</v>
      </c>
    </row>
    <row r="1952" spans="1:39" x14ac:dyDescent="0.25">
      <c r="A1952" s="4" t="s">
        <v>1838</v>
      </c>
      <c r="B1952" s="1">
        <v>0</v>
      </c>
      <c r="C1952" s="1">
        <v>0</v>
      </c>
      <c r="D1952" s="1">
        <v>32</v>
      </c>
      <c r="E1952" s="1">
        <v>63</v>
      </c>
      <c r="F1952" s="1">
        <v>151</v>
      </c>
      <c r="G1952" s="1">
        <v>137</v>
      </c>
      <c r="H1952" s="1">
        <v>153</v>
      </c>
      <c r="I1952" s="1">
        <v>19</v>
      </c>
      <c r="J1952" s="1">
        <v>53</v>
      </c>
      <c r="K1952" s="1">
        <v>2</v>
      </c>
      <c r="L1952" s="1">
        <v>4</v>
      </c>
      <c r="M1952" s="1">
        <v>4</v>
      </c>
      <c r="N1952" s="1">
        <v>8</v>
      </c>
      <c r="O1952" s="1">
        <v>5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3</v>
      </c>
      <c r="W1952" s="1">
        <v>11</v>
      </c>
      <c r="X1952" s="1">
        <v>0</v>
      </c>
      <c r="Y1952" s="3">
        <v>57</v>
      </c>
      <c r="Z1952" s="1">
        <v>2855</v>
      </c>
      <c r="AA1952" s="1">
        <v>0</v>
      </c>
      <c r="AB1952" s="1">
        <v>1</v>
      </c>
      <c r="AC1952" s="1">
        <v>0</v>
      </c>
      <c r="AD1952" s="1">
        <v>0</v>
      </c>
      <c r="AE1952" s="1">
        <v>0</v>
      </c>
      <c r="AF1952" s="1">
        <v>1</v>
      </c>
      <c r="AG1952" s="1">
        <v>0</v>
      </c>
      <c r="AH1952" s="1">
        <v>0</v>
      </c>
      <c r="AI1952" s="1">
        <v>0</v>
      </c>
      <c r="AJ1952" s="1">
        <v>0</v>
      </c>
      <c r="AK1952" s="1">
        <v>523</v>
      </c>
      <c r="AL1952" s="1">
        <v>470</v>
      </c>
      <c r="AM1952" s="1">
        <v>0</v>
      </c>
    </row>
    <row r="1953" spans="1:39" x14ac:dyDescent="0.25">
      <c r="A1953" s="4" t="s">
        <v>1839</v>
      </c>
      <c r="B1953" s="1">
        <v>1</v>
      </c>
      <c r="C1953" s="1">
        <v>1</v>
      </c>
      <c r="D1953" s="1">
        <v>2</v>
      </c>
      <c r="E1953" s="1">
        <v>58</v>
      </c>
      <c r="F1953" s="1">
        <v>0</v>
      </c>
      <c r="G1953" s="1">
        <v>18</v>
      </c>
      <c r="H1953" s="1">
        <v>2</v>
      </c>
      <c r="I1953" s="1">
        <v>0</v>
      </c>
      <c r="J1953" s="1">
        <v>10</v>
      </c>
      <c r="K1953" s="1">
        <v>4</v>
      </c>
      <c r="L1953" s="1">
        <v>3</v>
      </c>
      <c r="M1953" s="1">
        <v>0</v>
      </c>
      <c r="N1953" s="1">
        <v>4</v>
      </c>
      <c r="O1953" s="1">
        <v>7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3</v>
      </c>
      <c r="W1953" s="1">
        <v>11</v>
      </c>
      <c r="X1953" s="1">
        <v>0</v>
      </c>
      <c r="Y1953" s="3">
        <v>52</v>
      </c>
      <c r="Z1953" s="1">
        <v>2441</v>
      </c>
      <c r="AA1953" s="1">
        <v>0</v>
      </c>
      <c r="AB1953" s="1">
        <v>0</v>
      </c>
      <c r="AC1953" s="1">
        <v>1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1</v>
      </c>
      <c r="AK1953" s="1">
        <v>78</v>
      </c>
      <c r="AL1953" s="1">
        <v>68</v>
      </c>
      <c r="AM1953" s="1">
        <v>0</v>
      </c>
    </row>
    <row r="1954" spans="1:39" x14ac:dyDescent="0.25">
      <c r="A1954" s="4" t="s">
        <v>1840</v>
      </c>
      <c r="B1954" s="1">
        <v>1</v>
      </c>
      <c r="C1954" s="1">
        <v>0</v>
      </c>
      <c r="D1954" s="1">
        <v>16</v>
      </c>
      <c r="E1954" s="1">
        <v>29</v>
      </c>
      <c r="F1954" s="1">
        <v>1</v>
      </c>
      <c r="G1954" s="1">
        <v>17</v>
      </c>
      <c r="H1954" s="1">
        <v>0</v>
      </c>
      <c r="I1954" s="1">
        <v>3</v>
      </c>
      <c r="J1954" s="1">
        <v>13</v>
      </c>
      <c r="K1954" s="1">
        <v>1</v>
      </c>
      <c r="L1954" s="1">
        <v>2</v>
      </c>
      <c r="M1954" s="1">
        <v>1</v>
      </c>
      <c r="N1954" s="1">
        <v>2</v>
      </c>
      <c r="O1954" s="1">
        <v>8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3</v>
      </c>
      <c r="W1954" s="1">
        <v>11</v>
      </c>
      <c r="X1954" s="1">
        <v>1</v>
      </c>
      <c r="Y1954" s="3">
        <v>41</v>
      </c>
      <c r="Z1954" s="1">
        <v>2239</v>
      </c>
      <c r="AA1954" s="1">
        <v>0</v>
      </c>
      <c r="AB1954" s="1">
        <v>1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1</v>
      </c>
      <c r="AI1954" s="1">
        <v>0</v>
      </c>
      <c r="AJ1954" s="1">
        <v>0</v>
      </c>
      <c r="AK1954" s="1">
        <v>50</v>
      </c>
      <c r="AL1954" s="1">
        <v>37</v>
      </c>
      <c r="AM1954" s="1">
        <v>0</v>
      </c>
    </row>
    <row r="1955" spans="1:39" x14ac:dyDescent="0.25">
      <c r="A1955" s="4" t="s">
        <v>1841</v>
      </c>
      <c r="B1955" s="1">
        <v>1</v>
      </c>
      <c r="C1955" s="1">
        <v>0</v>
      </c>
      <c r="D1955" s="1">
        <v>56</v>
      </c>
      <c r="E1955" s="1">
        <v>3</v>
      </c>
      <c r="F1955" s="1">
        <v>2</v>
      </c>
      <c r="G1955" s="1">
        <v>12</v>
      </c>
      <c r="H1955" s="1">
        <v>0</v>
      </c>
      <c r="I1955" s="1">
        <v>1</v>
      </c>
      <c r="J1955" s="1">
        <v>9</v>
      </c>
      <c r="K1955" s="1">
        <v>1</v>
      </c>
      <c r="L1955" s="1">
        <v>1</v>
      </c>
      <c r="M1955" s="1">
        <v>0</v>
      </c>
      <c r="N1955" s="1">
        <v>2</v>
      </c>
      <c r="O1955" s="1">
        <v>8</v>
      </c>
      <c r="P1955" s="1">
        <v>1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3</v>
      </c>
      <c r="W1955" s="1">
        <v>11</v>
      </c>
      <c r="X1955" s="1">
        <v>1</v>
      </c>
      <c r="Y1955" s="3">
        <v>36</v>
      </c>
      <c r="Z1955" s="1">
        <v>2730</v>
      </c>
      <c r="AA1955" s="1">
        <v>0</v>
      </c>
      <c r="AB1955" s="1">
        <v>0</v>
      </c>
      <c r="AC1955" s="1">
        <v>1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1</v>
      </c>
      <c r="AJ1955" s="1">
        <v>0</v>
      </c>
      <c r="AK1955" s="1">
        <v>18</v>
      </c>
      <c r="AL1955" s="1">
        <v>9</v>
      </c>
      <c r="AM1955" s="1">
        <v>1</v>
      </c>
    </row>
    <row r="1956" spans="1:39" x14ac:dyDescent="0.25">
      <c r="A1956" s="4" t="s">
        <v>1842</v>
      </c>
      <c r="B1956" s="1">
        <v>1</v>
      </c>
      <c r="C1956" s="1">
        <v>0</v>
      </c>
      <c r="D1956" s="1">
        <v>97</v>
      </c>
      <c r="E1956" s="1">
        <v>28</v>
      </c>
      <c r="F1956" s="1">
        <v>34</v>
      </c>
      <c r="G1956" s="1">
        <v>62</v>
      </c>
      <c r="H1956" s="1">
        <v>11</v>
      </c>
      <c r="I1956" s="1">
        <v>14</v>
      </c>
      <c r="J1956" s="1">
        <v>44</v>
      </c>
      <c r="K1956" s="1">
        <v>3</v>
      </c>
      <c r="L1956" s="1">
        <v>4</v>
      </c>
      <c r="M1956" s="1">
        <v>0</v>
      </c>
      <c r="N1956" s="1">
        <v>4</v>
      </c>
      <c r="O1956" s="1">
        <v>9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3</v>
      </c>
      <c r="W1956" s="1">
        <v>11</v>
      </c>
      <c r="X1956" s="1">
        <v>0</v>
      </c>
      <c r="Y1956" s="3">
        <v>36</v>
      </c>
      <c r="Z1956" s="1">
        <v>2646</v>
      </c>
      <c r="AA1956" s="1">
        <v>0</v>
      </c>
      <c r="AB1956" s="1">
        <v>1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1</v>
      </c>
      <c r="AI1956" s="1">
        <v>0</v>
      </c>
      <c r="AJ1956" s="1">
        <v>0</v>
      </c>
      <c r="AK1956" s="1">
        <v>149</v>
      </c>
      <c r="AL1956" s="1">
        <v>105</v>
      </c>
      <c r="AM1956" s="1">
        <v>0</v>
      </c>
    </row>
    <row r="1957" spans="1:39" x14ac:dyDescent="0.25">
      <c r="A1957" s="4" t="s">
        <v>1667</v>
      </c>
      <c r="B1957" s="1">
        <v>1</v>
      </c>
      <c r="C1957" s="1">
        <v>0</v>
      </c>
      <c r="D1957" s="1">
        <v>15</v>
      </c>
      <c r="E1957" s="1">
        <v>40</v>
      </c>
      <c r="F1957" s="1">
        <v>3</v>
      </c>
      <c r="G1957" s="1">
        <v>30</v>
      </c>
      <c r="H1957" s="1">
        <v>10</v>
      </c>
      <c r="I1957" s="1">
        <v>7</v>
      </c>
      <c r="J1957" s="1">
        <v>11</v>
      </c>
      <c r="K1957" s="1">
        <v>3</v>
      </c>
      <c r="L1957" s="1">
        <v>3</v>
      </c>
      <c r="M1957" s="1">
        <v>0</v>
      </c>
      <c r="N1957" s="1">
        <v>3</v>
      </c>
      <c r="O1957" s="1">
        <v>9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3</v>
      </c>
      <c r="W1957" s="1">
        <v>11</v>
      </c>
      <c r="X1957" s="1">
        <v>1</v>
      </c>
      <c r="Y1957" s="3">
        <v>46</v>
      </c>
      <c r="Z1957" s="1">
        <v>2808</v>
      </c>
      <c r="AA1957" s="1">
        <v>1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1</v>
      </c>
      <c r="AK1957" s="1">
        <v>90</v>
      </c>
      <c r="AL1957" s="1">
        <v>79</v>
      </c>
      <c r="AM1957" s="1">
        <v>0</v>
      </c>
    </row>
    <row r="1958" spans="1:39" x14ac:dyDescent="0.25">
      <c r="A1958" s="4" t="s">
        <v>1843</v>
      </c>
      <c r="B1958" s="1">
        <v>0</v>
      </c>
      <c r="C1958" s="1">
        <v>0</v>
      </c>
      <c r="D1958" s="1">
        <v>35</v>
      </c>
      <c r="E1958" s="1">
        <v>879</v>
      </c>
      <c r="F1958" s="1">
        <v>143</v>
      </c>
      <c r="G1958" s="1">
        <v>797</v>
      </c>
      <c r="H1958" s="1">
        <v>106</v>
      </c>
      <c r="I1958" s="1">
        <v>143</v>
      </c>
      <c r="J1958" s="1">
        <v>143</v>
      </c>
      <c r="K1958" s="1">
        <v>0</v>
      </c>
      <c r="L1958" s="1">
        <v>5</v>
      </c>
      <c r="M1958" s="1">
        <v>7</v>
      </c>
      <c r="N1958" s="1">
        <v>9</v>
      </c>
      <c r="O1958" s="1">
        <v>1</v>
      </c>
      <c r="P1958" s="1">
        <v>0</v>
      </c>
      <c r="Q1958" s="1">
        <v>0</v>
      </c>
      <c r="R1958" s="1">
        <v>1</v>
      </c>
      <c r="S1958" s="1">
        <v>1</v>
      </c>
      <c r="T1958" s="1">
        <v>0</v>
      </c>
      <c r="U1958" s="1">
        <v>0</v>
      </c>
      <c r="V1958" s="1">
        <v>3</v>
      </c>
      <c r="W1958" s="1">
        <v>11</v>
      </c>
      <c r="X1958" s="1">
        <v>0</v>
      </c>
      <c r="Y1958" s="3">
        <v>69</v>
      </c>
      <c r="Z1958" s="1">
        <v>2296</v>
      </c>
      <c r="AA1958" s="1">
        <v>0</v>
      </c>
      <c r="AB1958" s="1">
        <v>1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1</v>
      </c>
      <c r="AI1958" s="1">
        <v>0</v>
      </c>
      <c r="AJ1958" s="1">
        <v>0</v>
      </c>
      <c r="AK1958" s="1">
        <v>2068</v>
      </c>
      <c r="AL1958" s="1">
        <v>1925</v>
      </c>
      <c r="AM1958" s="1">
        <v>2</v>
      </c>
    </row>
    <row r="1959" spans="1:39" x14ac:dyDescent="0.25">
      <c r="A1959" s="4" t="s">
        <v>1844</v>
      </c>
      <c r="B1959" s="1">
        <v>0</v>
      </c>
      <c r="C1959" s="1">
        <v>1</v>
      </c>
      <c r="D1959" s="1">
        <v>3</v>
      </c>
      <c r="E1959" s="1">
        <v>62</v>
      </c>
      <c r="F1959" s="1">
        <v>1</v>
      </c>
      <c r="G1959" s="1">
        <v>44</v>
      </c>
      <c r="H1959" s="1">
        <v>6</v>
      </c>
      <c r="I1959" s="1">
        <v>5</v>
      </c>
      <c r="J1959" s="1">
        <v>22</v>
      </c>
      <c r="K1959" s="1">
        <v>1</v>
      </c>
      <c r="L1959" s="1">
        <v>2</v>
      </c>
      <c r="M1959" s="1">
        <v>1</v>
      </c>
      <c r="N1959" s="1">
        <v>4</v>
      </c>
      <c r="O1959" s="1">
        <v>4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3</v>
      </c>
      <c r="W1959" s="1">
        <v>11</v>
      </c>
      <c r="X1959" s="1">
        <v>0</v>
      </c>
      <c r="Y1959" s="3">
        <v>58</v>
      </c>
      <c r="Z1959" s="1">
        <v>2543</v>
      </c>
      <c r="AA1959" s="1">
        <v>0</v>
      </c>
      <c r="AB1959" s="1">
        <v>1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1</v>
      </c>
      <c r="AJ1959" s="1">
        <v>0</v>
      </c>
      <c r="AK1959" s="1">
        <v>118</v>
      </c>
      <c r="AL1959" s="1">
        <v>96</v>
      </c>
      <c r="AM1959" s="1">
        <v>0</v>
      </c>
    </row>
    <row r="1960" spans="1:39" x14ac:dyDescent="0.25">
      <c r="A1960" s="4" t="s">
        <v>1845</v>
      </c>
      <c r="B1960" s="1">
        <v>1</v>
      </c>
      <c r="C1960" s="1">
        <v>1</v>
      </c>
      <c r="D1960" s="1">
        <v>49</v>
      </c>
      <c r="E1960" s="1">
        <v>280</v>
      </c>
      <c r="F1960" s="1">
        <v>7</v>
      </c>
      <c r="G1960" s="1">
        <v>81</v>
      </c>
      <c r="H1960" s="1">
        <v>20</v>
      </c>
      <c r="I1960" s="1">
        <v>0</v>
      </c>
      <c r="J1960" s="1">
        <v>27</v>
      </c>
      <c r="K1960" s="1">
        <v>8</v>
      </c>
      <c r="L1960" s="1">
        <v>6</v>
      </c>
      <c r="M1960" s="1">
        <v>3</v>
      </c>
      <c r="N1960" s="1">
        <v>5</v>
      </c>
      <c r="O1960" s="1">
        <v>7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3</v>
      </c>
      <c r="W1960" s="1">
        <v>11</v>
      </c>
      <c r="X1960" s="1">
        <v>0</v>
      </c>
      <c r="Y1960" s="3">
        <v>45</v>
      </c>
      <c r="Z1960" s="1">
        <v>2661</v>
      </c>
      <c r="AA1960" s="1">
        <v>0</v>
      </c>
      <c r="AB1960" s="1">
        <v>0</v>
      </c>
      <c r="AC1960" s="1">
        <v>1</v>
      </c>
      <c r="AD1960" s="1">
        <v>0</v>
      </c>
      <c r="AE1960" s="1">
        <v>0</v>
      </c>
      <c r="AF1960" s="1">
        <v>0</v>
      </c>
      <c r="AG1960" s="1">
        <v>0</v>
      </c>
      <c r="AH1960" s="1">
        <v>1</v>
      </c>
      <c r="AI1960" s="1">
        <v>0</v>
      </c>
      <c r="AJ1960" s="1">
        <v>0</v>
      </c>
      <c r="AK1960" s="1">
        <v>388</v>
      </c>
      <c r="AL1960" s="1">
        <v>361</v>
      </c>
      <c r="AM1960" s="1">
        <v>0</v>
      </c>
    </row>
    <row r="1961" spans="1:39" x14ac:dyDescent="0.25">
      <c r="A1961" s="4" t="s">
        <v>127</v>
      </c>
      <c r="B1961" s="1">
        <v>0</v>
      </c>
      <c r="C1961" s="1">
        <v>1</v>
      </c>
      <c r="D1961" s="1">
        <v>4</v>
      </c>
      <c r="E1961" s="1">
        <v>9</v>
      </c>
      <c r="F1961" s="1">
        <v>0</v>
      </c>
      <c r="G1961" s="1">
        <v>6</v>
      </c>
      <c r="H1961" s="1">
        <v>3</v>
      </c>
      <c r="I1961" s="1">
        <v>1</v>
      </c>
      <c r="J1961" s="1">
        <v>3</v>
      </c>
      <c r="K1961" s="1">
        <v>1</v>
      </c>
      <c r="L1961" s="1">
        <v>0</v>
      </c>
      <c r="M1961" s="1">
        <v>0</v>
      </c>
      <c r="N1961" s="1">
        <v>3</v>
      </c>
      <c r="O1961" s="1">
        <v>5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3</v>
      </c>
      <c r="W1961" s="1">
        <v>11</v>
      </c>
      <c r="X1961" s="1">
        <v>0</v>
      </c>
      <c r="Y1961" s="3">
        <v>63</v>
      </c>
      <c r="Z1961" s="1">
        <v>2711</v>
      </c>
      <c r="AA1961" s="1">
        <v>0</v>
      </c>
      <c r="AB1961" s="1">
        <v>0</v>
      </c>
      <c r="AC1961" s="1">
        <v>0</v>
      </c>
      <c r="AD1961" s="1">
        <v>1</v>
      </c>
      <c r="AE1961" s="1">
        <v>0</v>
      </c>
      <c r="AF1961" s="1">
        <v>0</v>
      </c>
      <c r="AG1961" s="1">
        <v>0</v>
      </c>
      <c r="AH1961" s="1">
        <v>1</v>
      </c>
      <c r="AI1961" s="1">
        <v>0</v>
      </c>
      <c r="AJ1961" s="1">
        <v>0</v>
      </c>
      <c r="AK1961" s="1">
        <v>19</v>
      </c>
      <c r="AL1961" s="1">
        <v>16</v>
      </c>
      <c r="AM1961" s="1">
        <v>0</v>
      </c>
    </row>
    <row r="1962" spans="1:39" x14ac:dyDescent="0.25">
      <c r="A1962" s="4" t="s">
        <v>1846</v>
      </c>
      <c r="B1962" s="1">
        <v>1</v>
      </c>
      <c r="C1962" s="1">
        <v>1</v>
      </c>
      <c r="D1962" s="1">
        <v>45</v>
      </c>
      <c r="E1962" s="1">
        <v>182</v>
      </c>
      <c r="F1962" s="1">
        <v>4</v>
      </c>
      <c r="G1962" s="1">
        <v>33</v>
      </c>
      <c r="H1962" s="1">
        <v>0</v>
      </c>
      <c r="I1962" s="1">
        <v>2</v>
      </c>
      <c r="J1962" s="1">
        <v>42</v>
      </c>
      <c r="K1962" s="1">
        <v>6</v>
      </c>
      <c r="L1962" s="1">
        <v>4</v>
      </c>
      <c r="M1962" s="1">
        <v>1</v>
      </c>
      <c r="N1962" s="1">
        <v>5</v>
      </c>
      <c r="O1962" s="1">
        <v>7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3</v>
      </c>
      <c r="W1962" s="1">
        <v>11</v>
      </c>
      <c r="X1962" s="1">
        <v>0</v>
      </c>
      <c r="Y1962" s="3">
        <v>42</v>
      </c>
      <c r="Z1962" s="1">
        <v>2667</v>
      </c>
      <c r="AA1962" s="1">
        <v>0</v>
      </c>
      <c r="AB1962" s="1">
        <v>1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1</v>
      </c>
      <c r="AI1962" s="1">
        <v>0</v>
      </c>
      <c r="AJ1962" s="1">
        <v>0</v>
      </c>
      <c r="AK1962" s="1">
        <v>221</v>
      </c>
      <c r="AL1962" s="1">
        <v>179</v>
      </c>
      <c r="AM1962" s="1">
        <v>0</v>
      </c>
    </row>
    <row r="1963" spans="1:39" x14ac:dyDescent="0.25">
      <c r="A1963" s="4" t="s">
        <v>1847</v>
      </c>
      <c r="B1963" s="1">
        <v>0</v>
      </c>
      <c r="C1963" s="1">
        <v>0</v>
      </c>
      <c r="D1963" s="1">
        <v>37</v>
      </c>
      <c r="E1963" s="1">
        <v>83</v>
      </c>
      <c r="F1963" s="1">
        <v>2</v>
      </c>
      <c r="G1963" s="1">
        <v>101</v>
      </c>
      <c r="H1963" s="1">
        <v>64</v>
      </c>
      <c r="I1963" s="1">
        <v>26</v>
      </c>
      <c r="J1963" s="1">
        <v>117</v>
      </c>
      <c r="K1963" s="1">
        <v>1</v>
      </c>
      <c r="L1963" s="1">
        <v>3</v>
      </c>
      <c r="M1963" s="1">
        <v>5</v>
      </c>
      <c r="N1963" s="1">
        <v>3</v>
      </c>
      <c r="O1963" s="1">
        <v>4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3</v>
      </c>
      <c r="W1963" s="1">
        <v>11</v>
      </c>
      <c r="X1963" s="1">
        <v>0</v>
      </c>
      <c r="Y1963" s="3">
        <v>29</v>
      </c>
      <c r="Z1963" s="1">
        <v>2531</v>
      </c>
      <c r="AA1963" s="1">
        <v>0</v>
      </c>
      <c r="AB1963" s="1">
        <v>1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1</v>
      </c>
      <c r="AI1963" s="1">
        <v>0</v>
      </c>
      <c r="AJ1963" s="1">
        <v>0</v>
      </c>
      <c r="AK1963" s="1">
        <v>276</v>
      </c>
      <c r="AL1963" s="1">
        <v>159</v>
      </c>
      <c r="AM1963" s="1">
        <v>0</v>
      </c>
    </row>
    <row r="1964" spans="1:39" x14ac:dyDescent="0.25">
      <c r="A1964" s="4" t="s">
        <v>1848</v>
      </c>
      <c r="B1964" s="1">
        <v>1</v>
      </c>
      <c r="C1964" s="1">
        <v>0</v>
      </c>
      <c r="D1964" s="1">
        <v>39</v>
      </c>
      <c r="E1964" s="1">
        <v>38</v>
      </c>
      <c r="F1964" s="1">
        <v>15</v>
      </c>
      <c r="G1964" s="1">
        <v>54</v>
      </c>
      <c r="H1964" s="1">
        <v>3</v>
      </c>
      <c r="I1964" s="1">
        <v>8</v>
      </c>
      <c r="J1964" s="1">
        <v>29</v>
      </c>
      <c r="K1964" s="1">
        <v>3</v>
      </c>
      <c r="L1964" s="1">
        <v>3</v>
      </c>
      <c r="M1964" s="1">
        <v>0</v>
      </c>
      <c r="N1964" s="1">
        <v>4</v>
      </c>
      <c r="O1964" s="1">
        <v>8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3</v>
      </c>
      <c r="W1964" s="1">
        <v>11</v>
      </c>
      <c r="X1964" s="1">
        <v>0</v>
      </c>
      <c r="Y1964" s="3">
        <v>34</v>
      </c>
      <c r="Z1964" s="1">
        <v>2410</v>
      </c>
      <c r="AA1964" s="1">
        <v>0</v>
      </c>
      <c r="AB1964" s="1">
        <v>1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1</v>
      </c>
      <c r="AI1964" s="1">
        <v>0</v>
      </c>
      <c r="AJ1964" s="1">
        <v>0</v>
      </c>
      <c r="AK1964" s="1">
        <v>118</v>
      </c>
      <c r="AL1964" s="1">
        <v>89</v>
      </c>
      <c r="AM1964" s="1">
        <v>0</v>
      </c>
    </row>
    <row r="1965" spans="1:39" x14ac:dyDescent="0.25">
      <c r="A1965" s="4" t="s">
        <v>1849</v>
      </c>
      <c r="B1965" s="1">
        <v>0</v>
      </c>
      <c r="C1965" s="1">
        <v>1</v>
      </c>
      <c r="D1965" s="1">
        <v>38</v>
      </c>
      <c r="E1965" s="1">
        <v>228</v>
      </c>
      <c r="F1965" s="1">
        <v>19</v>
      </c>
      <c r="G1965" s="1">
        <v>130</v>
      </c>
      <c r="H1965" s="1">
        <v>4</v>
      </c>
      <c r="I1965" s="1">
        <v>11</v>
      </c>
      <c r="J1965" s="1">
        <v>51</v>
      </c>
      <c r="K1965" s="1">
        <v>2</v>
      </c>
      <c r="L1965" s="1">
        <v>3</v>
      </c>
      <c r="M1965" s="1">
        <v>3</v>
      </c>
      <c r="N1965" s="1">
        <v>8</v>
      </c>
      <c r="O1965" s="1">
        <v>2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3</v>
      </c>
      <c r="W1965" s="1">
        <v>11</v>
      </c>
      <c r="X1965" s="1">
        <v>0</v>
      </c>
      <c r="Y1965" s="3">
        <v>64</v>
      </c>
      <c r="Z1965" s="1">
        <v>2236</v>
      </c>
      <c r="AA1965" s="1">
        <v>0</v>
      </c>
      <c r="AB1965" s="1">
        <v>1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1</v>
      </c>
      <c r="AI1965" s="1">
        <v>0</v>
      </c>
      <c r="AJ1965" s="1">
        <v>0</v>
      </c>
      <c r="AK1965" s="1">
        <v>392</v>
      </c>
      <c r="AL1965" s="1">
        <v>341</v>
      </c>
      <c r="AM1965" s="1">
        <v>0</v>
      </c>
    </row>
    <row r="1966" spans="1:39" x14ac:dyDescent="0.25">
      <c r="A1966" s="4" t="s">
        <v>1850</v>
      </c>
      <c r="B1966" s="1">
        <v>0</v>
      </c>
      <c r="C1966" s="1">
        <v>0</v>
      </c>
      <c r="D1966" s="1">
        <v>8</v>
      </c>
      <c r="E1966" s="1">
        <v>1092</v>
      </c>
      <c r="F1966" s="1">
        <v>37</v>
      </c>
      <c r="G1966" s="1">
        <v>592</v>
      </c>
      <c r="H1966" s="1">
        <v>145</v>
      </c>
      <c r="I1966" s="1">
        <v>37</v>
      </c>
      <c r="J1966" s="1">
        <v>55</v>
      </c>
      <c r="K1966" s="1">
        <v>1</v>
      </c>
      <c r="L1966" s="1">
        <v>5</v>
      </c>
      <c r="M1966" s="1">
        <v>5</v>
      </c>
      <c r="N1966" s="1">
        <v>8</v>
      </c>
      <c r="O1966" s="1">
        <v>3</v>
      </c>
      <c r="P1966" s="1">
        <v>0</v>
      </c>
      <c r="Q1966" s="1">
        <v>0</v>
      </c>
      <c r="R1966" s="1">
        <v>0</v>
      </c>
      <c r="S1966" s="1">
        <v>1</v>
      </c>
      <c r="T1966" s="1">
        <v>0</v>
      </c>
      <c r="U1966" s="1">
        <v>0</v>
      </c>
      <c r="V1966" s="1">
        <v>3</v>
      </c>
      <c r="W1966" s="1">
        <v>11</v>
      </c>
      <c r="X1966" s="1">
        <v>1</v>
      </c>
      <c r="Y1966" s="3">
        <v>57</v>
      </c>
      <c r="Z1966" s="1">
        <v>2354</v>
      </c>
      <c r="AA1966" s="1">
        <v>1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1</v>
      </c>
      <c r="AK1966" s="1">
        <v>1903</v>
      </c>
      <c r="AL1966" s="1">
        <v>1848</v>
      </c>
      <c r="AM1966" s="1">
        <v>1</v>
      </c>
    </row>
    <row r="1967" spans="1:39" x14ac:dyDescent="0.25">
      <c r="A1967" s="4" t="s">
        <v>1851</v>
      </c>
      <c r="B1967" s="1">
        <v>0</v>
      </c>
      <c r="C1967" s="1">
        <v>1</v>
      </c>
      <c r="D1967" s="1">
        <v>89</v>
      </c>
      <c r="E1967" s="1">
        <v>85</v>
      </c>
      <c r="F1967" s="1">
        <v>15</v>
      </c>
      <c r="G1967" s="1">
        <v>27</v>
      </c>
      <c r="H1967" s="1">
        <v>13</v>
      </c>
      <c r="I1967" s="1">
        <v>13</v>
      </c>
      <c r="J1967" s="1">
        <v>21</v>
      </c>
      <c r="K1967" s="1">
        <v>2</v>
      </c>
      <c r="L1967" s="1">
        <v>3</v>
      </c>
      <c r="M1967" s="1">
        <v>1</v>
      </c>
      <c r="N1967" s="1">
        <v>4</v>
      </c>
      <c r="O1967" s="1">
        <v>7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3</v>
      </c>
      <c r="W1967" s="1">
        <v>11</v>
      </c>
      <c r="X1967" s="1">
        <v>0</v>
      </c>
      <c r="Y1967" s="3">
        <v>49</v>
      </c>
      <c r="Z1967" s="1">
        <v>2617</v>
      </c>
      <c r="AA1967" s="1">
        <v>0</v>
      </c>
      <c r="AB1967" s="1">
        <v>1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1</v>
      </c>
      <c r="AJ1967" s="1">
        <v>0</v>
      </c>
      <c r="AK1967" s="1">
        <v>153</v>
      </c>
      <c r="AL1967" s="1">
        <v>132</v>
      </c>
      <c r="AM1967" s="1">
        <v>0</v>
      </c>
    </row>
    <row r="1968" spans="1:39" x14ac:dyDescent="0.25">
      <c r="A1968" s="4" t="s">
        <v>1852</v>
      </c>
      <c r="B1968" s="1">
        <v>0</v>
      </c>
      <c r="C1968" s="1">
        <v>0</v>
      </c>
      <c r="D1968" s="1">
        <v>47</v>
      </c>
      <c r="E1968" s="1">
        <v>1276</v>
      </c>
      <c r="F1968" s="1">
        <v>24</v>
      </c>
      <c r="G1968" s="1">
        <v>746</v>
      </c>
      <c r="H1968" s="1">
        <v>94</v>
      </c>
      <c r="I1968" s="1">
        <v>29</v>
      </c>
      <c r="J1968" s="1">
        <v>48</v>
      </c>
      <c r="K1968" s="1">
        <v>0</v>
      </c>
      <c r="L1968" s="1">
        <v>9</v>
      </c>
      <c r="M1968" s="1">
        <v>7</v>
      </c>
      <c r="N1968" s="1">
        <v>11</v>
      </c>
      <c r="O1968" s="1">
        <v>3</v>
      </c>
      <c r="P1968" s="1">
        <v>0</v>
      </c>
      <c r="Q1968" s="1">
        <v>0</v>
      </c>
      <c r="R1968" s="1">
        <v>1</v>
      </c>
      <c r="S1968" s="1">
        <v>0</v>
      </c>
      <c r="T1968" s="1">
        <v>0</v>
      </c>
      <c r="U1968" s="1">
        <v>0</v>
      </c>
      <c r="V1968" s="1">
        <v>3</v>
      </c>
      <c r="W1968" s="1">
        <v>11</v>
      </c>
      <c r="X1968" s="1">
        <v>1</v>
      </c>
      <c r="Y1968" s="3">
        <v>73</v>
      </c>
      <c r="Z1968" s="1">
        <v>2414</v>
      </c>
      <c r="AA1968" s="1">
        <v>0</v>
      </c>
      <c r="AB1968" s="1">
        <v>0</v>
      </c>
      <c r="AC1968" s="1">
        <v>1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1</v>
      </c>
      <c r="AJ1968" s="1">
        <v>0</v>
      </c>
      <c r="AK1968" s="1">
        <v>2169</v>
      </c>
      <c r="AL1968" s="1">
        <v>2121</v>
      </c>
      <c r="AM1968" s="1">
        <v>1</v>
      </c>
    </row>
    <row r="1969" spans="1:39" x14ac:dyDescent="0.25">
      <c r="A1969" s="4" t="s">
        <v>1853</v>
      </c>
      <c r="B1969" s="1">
        <v>0</v>
      </c>
      <c r="C1969" s="1">
        <v>1</v>
      </c>
      <c r="D1969" s="1">
        <v>75</v>
      </c>
      <c r="E1969" s="1">
        <v>1017</v>
      </c>
      <c r="F1969" s="1">
        <v>33</v>
      </c>
      <c r="G1969" s="1">
        <v>417</v>
      </c>
      <c r="H1969" s="1">
        <v>108</v>
      </c>
      <c r="I1969" s="1">
        <v>100</v>
      </c>
      <c r="J1969" s="1">
        <v>16</v>
      </c>
      <c r="K1969" s="1">
        <v>1</v>
      </c>
      <c r="L1969" s="1">
        <v>5</v>
      </c>
      <c r="M1969" s="1">
        <v>5</v>
      </c>
      <c r="N1969" s="1">
        <v>5</v>
      </c>
      <c r="O1969" s="1">
        <v>5</v>
      </c>
      <c r="P1969" s="1">
        <v>0</v>
      </c>
      <c r="Q1969" s="1">
        <v>1</v>
      </c>
      <c r="R1969" s="1">
        <v>1</v>
      </c>
      <c r="S1969" s="1">
        <v>0</v>
      </c>
      <c r="T1969" s="1">
        <v>0</v>
      </c>
      <c r="U1969" s="1">
        <v>0</v>
      </c>
      <c r="V1969" s="1">
        <v>3</v>
      </c>
      <c r="W1969" s="1">
        <v>11</v>
      </c>
      <c r="X1969" s="1">
        <v>0</v>
      </c>
      <c r="Y1969" s="3">
        <v>62</v>
      </c>
      <c r="Z1969" s="1">
        <v>2246</v>
      </c>
      <c r="AA1969" s="1">
        <v>0</v>
      </c>
      <c r="AB1969" s="1">
        <v>0</v>
      </c>
      <c r="AC1969" s="1">
        <v>1</v>
      </c>
      <c r="AD1969" s="1">
        <v>0</v>
      </c>
      <c r="AE1969" s="1">
        <v>0</v>
      </c>
      <c r="AF1969" s="1">
        <v>0</v>
      </c>
      <c r="AG1969" s="1">
        <v>0</v>
      </c>
      <c r="AH1969" s="1">
        <v>1</v>
      </c>
      <c r="AI1969" s="1">
        <v>0</v>
      </c>
      <c r="AJ1969" s="1">
        <v>0</v>
      </c>
      <c r="AK1969" s="1">
        <v>1675</v>
      </c>
      <c r="AL1969" s="1">
        <v>1659</v>
      </c>
      <c r="AM1969" s="1">
        <v>2</v>
      </c>
    </row>
    <row r="1970" spans="1:39" x14ac:dyDescent="0.25">
      <c r="A1970" s="4" t="s">
        <v>1854</v>
      </c>
      <c r="B1970" s="1">
        <v>1</v>
      </c>
      <c r="C1970" s="1">
        <v>1</v>
      </c>
      <c r="D1970" s="1">
        <v>86</v>
      </c>
      <c r="E1970" s="1">
        <v>6</v>
      </c>
      <c r="F1970" s="1">
        <v>2</v>
      </c>
      <c r="G1970" s="1">
        <v>9</v>
      </c>
      <c r="H1970" s="1">
        <v>2</v>
      </c>
      <c r="I1970" s="1">
        <v>1</v>
      </c>
      <c r="J1970" s="1">
        <v>5</v>
      </c>
      <c r="K1970" s="1">
        <v>2</v>
      </c>
      <c r="L1970" s="1">
        <v>1</v>
      </c>
      <c r="M1970" s="1">
        <v>0</v>
      </c>
      <c r="N1970" s="1">
        <v>3</v>
      </c>
      <c r="O1970" s="1">
        <v>8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3</v>
      </c>
      <c r="W1970" s="1">
        <v>11</v>
      </c>
      <c r="X1970" s="1">
        <v>0</v>
      </c>
      <c r="Y1970" s="3">
        <v>60</v>
      </c>
      <c r="Z1970" s="1">
        <v>2597</v>
      </c>
      <c r="AA1970" s="1">
        <v>0</v>
      </c>
      <c r="AB1970" s="1">
        <v>0</v>
      </c>
      <c r="AC1970" s="1">
        <v>0</v>
      </c>
      <c r="AD1970" s="1">
        <v>1</v>
      </c>
      <c r="AE1970" s="1">
        <v>0</v>
      </c>
      <c r="AF1970" s="1">
        <v>0</v>
      </c>
      <c r="AG1970" s="1">
        <v>0</v>
      </c>
      <c r="AH1970" s="1">
        <v>1</v>
      </c>
      <c r="AI1970" s="1">
        <v>0</v>
      </c>
      <c r="AJ1970" s="1">
        <v>0</v>
      </c>
      <c r="AK1970" s="1">
        <v>20</v>
      </c>
      <c r="AL1970" s="1">
        <v>15</v>
      </c>
      <c r="AM1970" s="1">
        <v>0</v>
      </c>
    </row>
    <row r="1971" spans="1:39" x14ac:dyDescent="0.25">
      <c r="A1971" s="4" t="s">
        <v>1855</v>
      </c>
      <c r="B1971" s="1">
        <v>0</v>
      </c>
      <c r="C1971" s="1">
        <v>0</v>
      </c>
      <c r="D1971" s="1">
        <v>4</v>
      </c>
      <c r="E1971" s="1">
        <v>448</v>
      </c>
      <c r="F1971" s="1">
        <v>21</v>
      </c>
      <c r="G1971" s="1">
        <v>125</v>
      </c>
      <c r="H1971" s="1">
        <v>52</v>
      </c>
      <c r="I1971" s="1">
        <v>101</v>
      </c>
      <c r="J1971" s="1">
        <v>62</v>
      </c>
      <c r="K1971" s="1">
        <v>0</v>
      </c>
      <c r="L1971" s="1">
        <v>7</v>
      </c>
      <c r="M1971" s="1">
        <v>6</v>
      </c>
      <c r="N1971" s="1">
        <v>8</v>
      </c>
      <c r="O1971" s="1">
        <v>2</v>
      </c>
      <c r="P1971" s="1">
        <v>1</v>
      </c>
      <c r="Q1971" s="1">
        <v>0</v>
      </c>
      <c r="R1971" s="1">
        <v>1</v>
      </c>
      <c r="S1971" s="1">
        <v>1</v>
      </c>
      <c r="T1971" s="1">
        <v>0</v>
      </c>
      <c r="U1971" s="1">
        <v>0</v>
      </c>
      <c r="V1971" s="1">
        <v>3</v>
      </c>
      <c r="W1971" s="1">
        <v>11</v>
      </c>
      <c r="X1971" s="1">
        <v>1</v>
      </c>
      <c r="Y1971" s="3">
        <v>40</v>
      </c>
      <c r="Z1971" s="1">
        <v>2196</v>
      </c>
      <c r="AA1971" s="1">
        <v>0</v>
      </c>
      <c r="AB1971" s="1">
        <v>1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0</v>
      </c>
      <c r="AJ1971" s="1">
        <v>0</v>
      </c>
      <c r="AK1971" s="1">
        <v>747</v>
      </c>
      <c r="AL1971" s="1">
        <v>685</v>
      </c>
      <c r="AM1971" s="1">
        <v>3</v>
      </c>
    </row>
    <row r="1972" spans="1:39" x14ac:dyDescent="0.25">
      <c r="A1972" s="4" t="s">
        <v>1856</v>
      </c>
      <c r="B1972" s="1">
        <v>0</v>
      </c>
      <c r="C1972" s="1">
        <v>0</v>
      </c>
      <c r="D1972" s="1">
        <v>73</v>
      </c>
      <c r="E1972" s="1">
        <v>504</v>
      </c>
      <c r="F1972" s="1">
        <v>23</v>
      </c>
      <c r="G1972" s="1">
        <v>117</v>
      </c>
      <c r="H1972" s="1">
        <v>179</v>
      </c>
      <c r="I1972" s="1">
        <v>28</v>
      </c>
      <c r="J1972" s="1">
        <v>44</v>
      </c>
      <c r="K1972" s="1">
        <v>1</v>
      </c>
      <c r="L1972" s="1">
        <v>6</v>
      </c>
      <c r="M1972" s="1">
        <v>5</v>
      </c>
      <c r="N1972" s="1">
        <v>4</v>
      </c>
      <c r="O1972" s="1">
        <v>4</v>
      </c>
      <c r="P1972" s="1">
        <v>0</v>
      </c>
      <c r="Q1972" s="1">
        <v>0</v>
      </c>
      <c r="R1972" s="1">
        <v>0</v>
      </c>
      <c r="S1972" s="1">
        <v>1</v>
      </c>
      <c r="T1972" s="1">
        <v>0</v>
      </c>
      <c r="U1972" s="1">
        <v>0</v>
      </c>
      <c r="V1972" s="1">
        <v>3</v>
      </c>
      <c r="W1972" s="1">
        <v>11</v>
      </c>
      <c r="X1972" s="1">
        <v>1</v>
      </c>
      <c r="Y1972" s="3">
        <v>45</v>
      </c>
      <c r="Z1972" s="1">
        <v>2828</v>
      </c>
      <c r="AA1972" s="1">
        <v>0</v>
      </c>
      <c r="AB1972" s="1">
        <v>1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1</v>
      </c>
      <c r="AI1972" s="1">
        <v>0</v>
      </c>
      <c r="AJ1972" s="1">
        <v>0</v>
      </c>
      <c r="AK1972" s="1">
        <v>851</v>
      </c>
      <c r="AL1972" s="1">
        <v>807</v>
      </c>
      <c r="AM1972" s="1">
        <v>1</v>
      </c>
    </row>
    <row r="1973" spans="1:39" x14ac:dyDescent="0.25">
      <c r="A1973" s="4" t="s">
        <v>1857</v>
      </c>
      <c r="B1973" s="1">
        <v>0</v>
      </c>
      <c r="C1973" s="1">
        <v>1</v>
      </c>
      <c r="D1973" s="1">
        <v>46</v>
      </c>
      <c r="E1973" s="1">
        <v>226</v>
      </c>
      <c r="F1973" s="1">
        <v>22</v>
      </c>
      <c r="G1973" s="1">
        <v>133</v>
      </c>
      <c r="H1973" s="1">
        <v>41</v>
      </c>
      <c r="I1973" s="1">
        <v>31</v>
      </c>
      <c r="J1973" s="1">
        <v>31</v>
      </c>
      <c r="K1973" s="1">
        <v>3</v>
      </c>
      <c r="L1973" s="1">
        <v>4</v>
      </c>
      <c r="M1973" s="1">
        <v>3</v>
      </c>
      <c r="N1973" s="1">
        <v>8</v>
      </c>
      <c r="O1973" s="1">
        <v>4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3</v>
      </c>
      <c r="W1973" s="1">
        <v>11</v>
      </c>
      <c r="X1973" s="1">
        <v>0</v>
      </c>
      <c r="Y1973" s="3">
        <v>45</v>
      </c>
      <c r="Z1973" s="1">
        <v>2710</v>
      </c>
      <c r="AA1973" s="1">
        <v>0</v>
      </c>
      <c r="AB1973" s="1">
        <v>0</v>
      </c>
      <c r="AC1973" s="1">
        <v>0</v>
      </c>
      <c r="AD1973" s="1">
        <v>1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1</v>
      </c>
      <c r="AK1973" s="1">
        <v>453</v>
      </c>
      <c r="AL1973" s="1">
        <v>422</v>
      </c>
      <c r="AM1973" s="1">
        <v>0</v>
      </c>
    </row>
    <row r="1974" spans="1:39" x14ac:dyDescent="0.25">
      <c r="A1974" s="4" t="s">
        <v>1858</v>
      </c>
      <c r="B1974" s="1">
        <v>1</v>
      </c>
      <c r="C1974" s="1">
        <v>0</v>
      </c>
      <c r="D1974" s="1">
        <v>38</v>
      </c>
      <c r="E1974" s="1">
        <v>239</v>
      </c>
      <c r="F1974" s="1">
        <v>3</v>
      </c>
      <c r="G1974" s="1">
        <v>141</v>
      </c>
      <c r="H1974" s="1">
        <v>0</v>
      </c>
      <c r="I1974" s="1">
        <v>7</v>
      </c>
      <c r="J1974" s="1">
        <v>23</v>
      </c>
      <c r="K1974" s="1">
        <v>4</v>
      </c>
      <c r="L1974" s="1">
        <v>7</v>
      </c>
      <c r="M1974" s="1">
        <v>1</v>
      </c>
      <c r="N1974" s="1">
        <v>6</v>
      </c>
      <c r="O1974" s="1">
        <v>8</v>
      </c>
      <c r="P1974" s="1">
        <v>1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3</v>
      </c>
      <c r="W1974" s="1">
        <v>11</v>
      </c>
      <c r="X1974" s="1">
        <v>0</v>
      </c>
      <c r="Y1974" s="3">
        <v>47</v>
      </c>
      <c r="Z1974" s="1">
        <v>2688</v>
      </c>
      <c r="AA1974" s="1">
        <v>0</v>
      </c>
      <c r="AB1974" s="1">
        <v>1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1</v>
      </c>
      <c r="AK1974" s="1">
        <v>390</v>
      </c>
      <c r="AL1974" s="1">
        <v>367</v>
      </c>
      <c r="AM1974" s="1">
        <v>1</v>
      </c>
    </row>
    <row r="1975" spans="1:39" x14ac:dyDescent="0.25">
      <c r="A1975" s="4" t="s">
        <v>1859</v>
      </c>
      <c r="B1975" s="1">
        <v>0</v>
      </c>
      <c r="C1975" s="1">
        <v>1</v>
      </c>
      <c r="D1975" s="1">
        <v>73</v>
      </c>
      <c r="E1975" s="1">
        <v>90</v>
      </c>
      <c r="F1975" s="1">
        <v>38</v>
      </c>
      <c r="G1975" s="1">
        <v>67</v>
      </c>
      <c r="H1975" s="1">
        <v>33</v>
      </c>
      <c r="I1975" s="1">
        <v>36</v>
      </c>
      <c r="J1975" s="1">
        <v>67</v>
      </c>
      <c r="K1975" s="1">
        <v>1</v>
      </c>
      <c r="L1975" s="1">
        <v>4</v>
      </c>
      <c r="M1975" s="1">
        <v>1</v>
      </c>
      <c r="N1975" s="1">
        <v>6</v>
      </c>
      <c r="O1975" s="1">
        <v>3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3</v>
      </c>
      <c r="W1975" s="1">
        <v>11</v>
      </c>
      <c r="X1975" s="1">
        <v>0</v>
      </c>
      <c r="Y1975" s="3">
        <v>40</v>
      </c>
      <c r="Z1975" s="1">
        <v>2337</v>
      </c>
      <c r="AA1975" s="1">
        <v>0</v>
      </c>
      <c r="AB1975" s="1">
        <v>0</v>
      </c>
      <c r="AC1975" s="1">
        <v>1</v>
      </c>
      <c r="AD1975" s="1">
        <v>0</v>
      </c>
      <c r="AE1975" s="1">
        <v>0</v>
      </c>
      <c r="AF1975" s="1">
        <v>1</v>
      </c>
      <c r="AG1975" s="1">
        <v>0</v>
      </c>
      <c r="AH1975" s="1">
        <v>0</v>
      </c>
      <c r="AI1975" s="1">
        <v>0</v>
      </c>
      <c r="AJ1975" s="1">
        <v>0</v>
      </c>
      <c r="AK1975" s="1">
        <v>264</v>
      </c>
      <c r="AL1975" s="1">
        <v>197</v>
      </c>
      <c r="AM1975" s="1">
        <v>0</v>
      </c>
    </row>
    <row r="1976" spans="1:39" x14ac:dyDescent="0.25">
      <c r="A1976" s="4" t="s">
        <v>1860</v>
      </c>
      <c r="B1976" s="1">
        <v>1</v>
      </c>
      <c r="C1976" s="1">
        <v>0</v>
      </c>
      <c r="D1976" s="1">
        <v>66</v>
      </c>
      <c r="E1976" s="1">
        <v>7</v>
      </c>
      <c r="F1976" s="1">
        <v>2</v>
      </c>
      <c r="G1976" s="1">
        <v>8</v>
      </c>
      <c r="H1976" s="1">
        <v>3</v>
      </c>
      <c r="I1976" s="1">
        <v>2</v>
      </c>
      <c r="J1976" s="1">
        <v>3</v>
      </c>
      <c r="K1976" s="1">
        <v>1</v>
      </c>
      <c r="L1976" s="1">
        <v>1</v>
      </c>
      <c r="M1976" s="1">
        <v>0</v>
      </c>
      <c r="N1976" s="1">
        <v>3</v>
      </c>
      <c r="O1976" s="1">
        <v>6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3</v>
      </c>
      <c r="W1976" s="1">
        <v>11</v>
      </c>
      <c r="X1976" s="1">
        <v>0</v>
      </c>
      <c r="Y1976" s="3">
        <v>50</v>
      </c>
      <c r="Z1976" s="1">
        <v>2637</v>
      </c>
      <c r="AA1976" s="1">
        <v>0</v>
      </c>
      <c r="AB1976" s="1">
        <v>0</v>
      </c>
      <c r="AC1976" s="1">
        <v>1</v>
      </c>
      <c r="AD1976" s="1">
        <v>0</v>
      </c>
      <c r="AE1976" s="1">
        <v>0</v>
      </c>
      <c r="AF1976" s="1">
        <v>0</v>
      </c>
      <c r="AG1976" s="1">
        <v>0</v>
      </c>
      <c r="AH1976" s="1">
        <v>1</v>
      </c>
      <c r="AI1976" s="1">
        <v>0</v>
      </c>
      <c r="AJ1976" s="1">
        <v>0</v>
      </c>
      <c r="AK1976" s="1">
        <v>22</v>
      </c>
      <c r="AL1976" s="1">
        <v>19</v>
      </c>
      <c r="AM1976" s="1">
        <v>0</v>
      </c>
    </row>
    <row r="1977" spans="1:39" x14ac:dyDescent="0.25">
      <c r="A1977" s="4" t="s">
        <v>1861</v>
      </c>
      <c r="B1977" s="1">
        <v>1</v>
      </c>
      <c r="C1977" s="1">
        <v>0</v>
      </c>
      <c r="D1977" s="1">
        <v>36</v>
      </c>
      <c r="E1977" s="1">
        <v>4</v>
      </c>
      <c r="F1977" s="1">
        <v>2</v>
      </c>
      <c r="G1977" s="1">
        <v>5</v>
      </c>
      <c r="H1977" s="1">
        <v>2</v>
      </c>
      <c r="I1977" s="1">
        <v>0</v>
      </c>
      <c r="J1977" s="1">
        <v>0</v>
      </c>
      <c r="K1977" s="1">
        <v>1</v>
      </c>
      <c r="L1977" s="1">
        <v>1</v>
      </c>
      <c r="M1977" s="1">
        <v>0</v>
      </c>
      <c r="N1977" s="1">
        <v>2</v>
      </c>
      <c r="O1977" s="1">
        <v>6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3</v>
      </c>
      <c r="W1977" s="1">
        <v>11</v>
      </c>
      <c r="X1977" s="1">
        <v>0</v>
      </c>
      <c r="Y1977" s="3">
        <v>53</v>
      </c>
      <c r="Z1977" s="1">
        <v>2346</v>
      </c>
      <c r="AA1977" s="1">
        <v>1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1</v>
      </c>
      <c r="AK1977" s="1">
        <v>13</v>
      </c>
      <c r="AL1977" s="1">
        <v>13</v>
      </c>
      <c r="AM1977" s="1">
        <v>0</v>
      </c>
    </row>
    <row r="1978" spans="1:39" x14ac:dyDescent="0.25">
      <c r="A1978" s="4" t="s">
        <v>1862</v>
      </c>
      <c r="B1978" s="1">
        <v>1</v>
      </c>
      <c r="C1978" s="1">
        <v>0</v>
      </c>
      <c r="D1978" s="1">
        <v>29</v>
      </c>
      <c r="E1978" s="1">
        <v>16</v>
      </c>
      <c r="F1978" s="1">
        <v>17</v>
      </c>
      <c r="G1978" s="1">
        <v>19</v>
      </c>
      <c r="H1978" s="1">
        <v>20</v>
      </c>
      <c r="I1978" s="1">
        <v>21</v>
      </c>
      <c r="J1978" s="1">
        <v>22</v>
      </c>
      <c r="K1978" s="1">
        <v>3</v>
      </c>
      <c r="L1978" s="1">
        <v>3</v>
      </c>
      <c r="M1978" s="1">
        <v>2</v>
      </c>
      <c r="N1978" s="1">
        <v>2</v>
      </c>
      <c r="O1978" s="1">
        <v>8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3</v>
      </c>
      <c r="W1978" s="1">
        <v>11</v>
      </c>
      <c r="X1978" s="1">
        <v>1</v>
      </c>
      <c r="Y1978" s="3">
        <v>50</v>
      </c>
      <c r="Z1978" s="1">
        <v>2820</v>
      </c>
      <c r="AA1978" s="1">
        <v>0</v>
      </c>
      <c r="AB1978" s="1">
        <v>1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1</v>
      </c>
      <c r="AI1978" s="1">
        <v>0</v>
      </c>
      <c r="AJ1978" s="1">
        <v>0</v>
      </c>
      <c r="AK1978" s="1">
        <v>93</v>
      </c>
      <c r="AL1978" s="1">
        <v>71</v>
      </c>
      <c r="AM1978" s="1">
        <v>0</v>
      </c>
    </row>
    <row r="1979" spans="1:39" x14ac:dyDescent="0.25">
      <c r="A1979" s="4" t="s">
        <v>1863</v>
      </c>
      <c r="B1979" s="1">
        <v>0</v>
      </c>
      <c r="C1979" s="1">
        <v>0</v>
      </c>
      <c r="D1979" s="1">
        <v>29</v>
      </c>
      <c r="E1979" s="1">
        <v>10</v>
      </c>
      <c r="F1979" s="1">
        <v>3</v>
      </c>
      <c r="G1979" s="1">
        <v>3</v>
      </c>
      <c r="H1979" s="1">
        <v>0</v>
      </c>
      <c r="I1979" s="1">
        <v>0</v>
      </c>
      <c r="J1979" s="1">
        <v>0</v>
      </c>
      <c r="K1979" s="1">
        <v>1</v>
      </c>
      <c r="L1979" s="1">
        <v>0</v>
      </c>
      <c r="M1979" s="1">
        <v>0</v>
      </c>
      <c r="N1979" s="1">
        <v>3</v>
      </c>
      <c r="O1979" s="1">
        <v>3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3</v>
      </c>
      <c r="W1979" s="1">
        <v>11</v>
      </c>
      <c r="X1979" s="1">
        <v>0</v>
      </c>
      <c r="Y1979" s="3">
        <v>54</v>
      </c>
      <c r="Z1979" s="1">
        <v>2176</v>
      </c>
      <c r="AA1979" s="1">
        <v>0</v>
      </c>
      <c r="AB1979" s="1">
        <v>0</v>
      </c>
      <c r="AC1979" s="1">
        <v>1</v>
      </c>
      <c r="AD1979" s="1">
        <v>0</v>
      </c>
      <c r="AE1979" s="1">
        <v>0</v>
      </c>
      <c r="AF1979" s="1">
        <v>0</v>
      </c>
      <c r="AG1979" s="1">
        <v>0</v>
      </c>
      <c r="AH1979" s="1">
        <v>1</v>
      </c>
      <c r="AI1979" s="1">
        <v>0</v>
      </c>
      <c r="AJ1979" s="1">
        <v>0</v>
      </c>
      <c r="AK1979" s="1">
        <v>16</v>
      </c>
      <c r="AL1979" s="1">
        <v>16</v>
      </c>
      <c r="AM1979" s="1">
        <v>0</v>
      </c>
    </row>
    <row r="1980" spans="1:39" x14ac:dyDescent="0.25">
      <c r="A1980" s="4" t="s">
        <v>1050</v>
      </c>
      <c r="B1980" s="1">
        <v>1</v>
      </c>
      <c r="C1980" s="1">
        <v>1</v>
      </c>
      <c r="D1980" s="1">
        <v>6</v>
      </c>
      <c r="E1980" s="1">
        <v>68</v>
      </c>
      <c r="F1980" s="1">
        <v>0</v>
      </c>
      <c r="G1980" s="1">
        <v>16</v>
      </c>
      <c r="H1980" s="1">
        <v>0</v>
      </c>
      <c r="I1980" s="1">
        <v>0</v>
      </c>
      <c r="J1980" s="1">
        <v>8</v>
      </c>
      <c r="K1980" s="1">
        <v>3</v>
      </c>
      <c r="L1980" s="1">
        <v>2</v>
      </c>
      <c r="M1980" s="1">
        <v>0</v>
      </c>
      <c r="N1980" s="1">
        <v>4</v>
      </c>
      <c r="O1980" s="1">
        <v>7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3</v>
      </c>
      <c r="W1980" s="1">
        <v>11</v>
      </c>
      <c r="X1980" s="1">
        <v>0</v>
      </c>
      <c r="Y1980" s="3">
        <v>48</v>
      </c>
      <c r="Z1980" s="1">
        <v>2443</v>
      </c>
      <c r="AA1980" s="1">
        <v>0</v>
      </c>
      <c r="AB1980" s="1">
        <v>0</v>
      </c>
      <c r="AC1980" s="1">
        <v>1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1</v>
      </c>
      <c r="AJ1980" s="1">
        <v>0</v>
      </c>
      <c r="AK1980" s="1">
        <v>84</v>
      </c>
      <c r="AL1980" s="1">
        <v>76</v>
      </c>
      <c r="AM1980" s="1">
        <v>0</v>
      </c>
    </row>
    <row r="1981" spans="1:39" x14ac:dyDescent="0.25">
      <c r="A1981" s="4" t="s">
        <v>1864</v>
      </c>
      <c r="B1981" s="1">
        <v>0</v>
      </c>
      <c r="C1981" s="1">
        <v>1</v>
      </c>
      <c r="D1981" s="1">
        <v>97</v>
      </c>
      <c r="E1981" s="1">
        <v>35</v>
      </c>
      <c r="F1981" s="1">
        <v>0</v>
      </c>
      <c r="G1981" s="1">
        <v>13</v>
      </c>
      <c r="H1981" s="1">
        <v>2</v>
      </c>
      <c r="I1981" s="1">
        <v>0</v>
      </c>
      <c r="J1981" s="1">
        <v>2</v>
      </c>
      <c r="K1981" s="1">
        <v>2</v>
      </c>
      <c r="L1981" s="1">
        <v>2</v>
      </c>
      <c r="M1981" s="1">
        <v>0</v>
      </c>
      <c r="N1981" s="1">
        <v>3</v>
      </c>
      <c r="O1981" s="1">
        <v>8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3</v>
      </c>
      <c r="W1981" s="1">
        <v>11</v>
      </c>
      <c r="X1981" s="1">
        <v>0</v>
      </c>
      <c r="Y1981" s="3">
        <v>43</v>
      </c>
      <c r="Z1981" s="1">
        <v>2393</v>
      </c>
      <c r="AA1981" s="1">
        <v>0</v>
      </c>
      <c r="AB1981" s="1">
        <v>1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1</v>
      </c>
      <c r="AI1981" s="1">
        <v>0</v>
      </c>
      <c r="AJ1981" s="1">
        <v>0</v>
      </c>
      <c r="AK1981" s="1">
        <v>50</v>
      </c>
      <c r="AL1981" s="1">
        <v>48</v>
      </c>
      <c r="AM1981" s="1">
        <v>0</v>
      </c>
    </row>
    <row r="1982" spans="1:39" x14ac:dyDescent="0.25">
      <c r="A1982" s="4" t="s">
        <v>1865</v>
      </c>
      <c r="B1982" s="1">
        <v>0</v>
      </c>
      <c r="C1982" s="1">
        <v>1</v>
      </c>
      <c r="D1982" s="1">
        <v>61</v>
      </c>
      <c r="E1982" s="1">
        <v>575</v>
      </c>
      <c r="F1982" s="1">
        <v>80</v>
      </c>
      <c r="G1982" s="1">
        <v>428</v>
      </c>
      <c r="H1982" s="1">
        <v>208</v>
      </c>
      <c r="I1982" s="1">
        <v>93</v>
      </c>
      <c r="J1982" s="1">
        <v>80</v>
      </c>
      <c r="K1982" s="1">
        <v>3</v>
      </c>
      <c r="L1982" s="1">
        <v>8</v>
      </c>
      <c r="M1982" s="1">
        <v>4</v>
      </c>
      <c r="N1982" s="1">
        <v>8</v>
      </c>
      <c r="O1982" s="1">
        <v>5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3</v>
      </c>
      <c r="W1982" s="1">
        <v>11</v>
      </c>
      <c r="X1982" s="1">
        <v>0</v>
      </c>
      <c r="Y1982" s="3">
        <v>50</v>
      </c>
      <c r="Z1982" s="1">
        <v>2739</v>
      </c>
      <c r="AA1982" s="1">
        <v>0</v>
      </c>
      <c r="AB1982" s="1">
        <v>1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1</v>
      </c>
      <c r="AI1982" s="1">
        <v>0</v>
      </c>
      <c r="AJ1982" s="1">
        <v>0</v>
      </c>
      <c r="AK1982" s="1">
        <v>1384</v>
      </c>
      <c r="AL1982" s="1">
        <v>1304</v>
      </c>
      <c r="AM1982" s="1">
        <v>0</v>
      </c>
    </row>
    <row r="1983" spans="1:39" x14ac:dyDescent="0.25">
      <c r="A1983" s="4" t="s">
        <v>1866</v>
      </c>
      <c r="B1983" s="1">
        <v>0</v>
      </c>
      <c r="C1983" s="1">
        <v>1</v>
      </c>
      <c r="D1983" s="1">
        <v>68</v>
      </c>
      <c r="E1983" s="1">
        <v>315</v>
      </c>
      <c r="F1983" s="1">
        <v>0</v>
      </c>
      <c r="G1983" s="1">
        <v>31</v>
      </c>
      <c r="H1983" s="1">
        <v>4</v>
      </c>
      <c r="I1983" s="1">
        <v>0</v>
      </c>
      <c r="J1983" s="1">
        <v>91</v>
      </c>
      <c r="K1983" s="1">
        <v>4</v>
      </c>
      <c r="L1983" s="1">
        <v>5</v>
      </c>
      <c r="M1983" s="1">
        <v>5</v>
      </c>
      <c r="N1983" s="1">
        <v>3</v>
      </c>
      <c r="O1983" s="1">
        <v>8</v>
      </c>
      <c r="P1983" s="1">
        <v>1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3</v>
      </c>
      <c r="W1983" s="1">
        <v>11</v>
      </c>
      <c r="X1983" s="1">
        <v>0</v>
      </c>
      <c r="Y1983" s="3">
        <v>56</v>
      </c>
      <c r="Z1983" s="1">
        <v>2660</v>
      </c>
      <c r="AA1983" s="1">
        <v>1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1</v>
      </c>
      <c r="AI1983" s="1">
        <v>0</v>
      </c>
      <c r="AJ1983" s="1">
        <v>0</v>
      </c>
      <c r="AK1983" s="1">
        <v>350</v>
      </c>
      <c r="AL1983" s="1">
        <v>259</v>
      </c>
      <c r="AM1983" s="1">
        <v>1</v>
      </c>
    </row>
    <row r="1984" spans="1:39" x14ac:dyDescent="0.25">
      <c r="A1984" s="4" t="s">
        <v>1867</v>
      </c>
      <c r="B1984" s="1">
        <v>0</v>
      </c>
      <c r="C1984" s="1">
        <v>1</v>
      </c>
      <c r="D1984" s="1">
        <v>73</v>
      </c>
      <c r="E1984" s="1">
        <v>182</v>
      </c>
      <c r="F1984" s="1">
        <v>2</v>
      </c>
      <c r="G1984" s="1">
        <v>49</v>
      </c>
      <c r="H1984" s="1">
        <v>17</v>
      </c>
      <c r="I1984" s="1">
        <v>13</v>
      </c>
      <c r="J1984" s="1">
        <v>20</v>
      </c>
      <c r="K1984" s="1">
        <v>1</v>
      </c>
      <c r="L1984" s="1">
        <v>3</v>
      </c>
      <c r="M1984" s="1">
        <v>1</v>
      </c>
      <c r="N1984" s="1">
        <v>7</v>
      </c>
      <c r="O1984" s="1">
        <v>2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3</v>
      </c>
      <c r="W1984" s="1">
        <v>11</v>
      </c>
      <c r="X1984" s="1">
        <v>0</v>
      </c>
      <c r="Y1984" s="3">
        <v>61</v>
      </c>
      <c r="Z1984" s="1">
        <v>2444</v>
      </c>
      <c r="AA1984" s="1">
        <v>1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1</v>
      </c>
      <c r="AK1984" s="1">
        <v>263</v>
      </c>
      <c r="AL1984" s="1">
        <v>243</v>
      </c>
      <c r="AM1984" s="1">
        <v>0</v>
      </c>
    </row>
    <row r="1985" spans="1:39" x14ac:dyDescent="0.25">
      <c r="A1985" s="4" t="s">
        <v>1868</v>
      </c>
      <c r="B1985" s="1">
        <v>0</v>
      </c>
      <c r="C1985" s="1">
        <v>1</v>
      </c>
      <c r="D1985" s="1">
        <v>90</v>
      </c>
      <c r="E1985" s="1">
        <v>561</v>
      </c>
      <c r="F1985" s="1">
        <v>14</v>
      </c>
      <c r="G1985" s="1">
        <v>113</v>
      </c>
      <c r="H1985" s="1">
        <v>10</v>
      </c>
      <c r="I1985" s="1">
        <v>14</v>
      </c>
      <c r="J1985" s="1">
        <v>35</v>
      </c>
      <c r="K1985" s="1">
        <v>3</v>
      </c>
      <c r="L1985" s="1">
        <v>8</v>
      </c>
      <c r="M1985" s="1">
        <v>2</v>
      </c>
      <c r="N1985" s="1">
        <v>10</v>
      </c>
      <c r="O1985" s="1">
        <v>5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3</v>
      </c>
      <c r="W1985" s="1">
        <v>11</v>
      </c>
      <c r="X1985" s="1">
        <v>0</v>
      </c>
      <c r="Y1985" s="3">
        <v>54</v>
      </c>
      <c r="Z1985" s="1">
        <v>2278</v>
      </c>
      <c r="AA1985" s="1">
        <v>0</v>
      </c>
      <c r="AB1985" s="1">
        <v>0</v>
      </c>
      <c r="AC1985" s="1">
        <v>0</v>
      </c>
      <c r="AD1985" s="1">
        <v>1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1</v>
      </c>
      <c r="AK1985" s="1">
        <v>712</v>
      </c>
      <c r="AL1985" s="1">
        <v>677</v>
      </c>
      <c r="AM1985" s="1">
        <v>0</v>
      </c>
    </row>
    <row r="1986" spans="1:39" x14ac:dyDescent="0.25">
      <c r="A1986" s="4" t="s">
        <v>1869</v>
      </c>
      <c r="B1986" s="1">
        <v>0</v>
      </c>
      <c r="C1986" s="1">
        <v>0</v>
      </c>
      <c r="D1986" s="1">
        <v>81</v>
      </c>
      <c r="E1986" s="1">
        <v>587</v>
      </c>
      <c r="F1986" s="1">
        <v>51</v>
      </c>
      <c r="G1986" s="1">
        <v>932</v>
      </c>
      <c r="H1986" s="1">
        <v>180</v>
      </c>
      <c r="I1986" s="1">
        <v>34</v>
      </c>
      <c r="J1986" s="1">
        <v>86</v>
      </c>
      <c r="K1986" s="1">
        <v>1</v>
      </c>
      <c r="L1986" s="1">
        <v>5</v>
      </c>
      <c r="M1986" s="1">
        <v>6</v>
      </c>
      <c r="N1986" s="1">
        <v>5</v>
      </c>
      <c r="O1986" s="1">
        <v>3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3</v>
      </c>
      <c r="W1986" s="1">
        <v>11</v>
      </c>
      <c r="X1986" s="1">
        <v>0</v>
      </c>
      <c r="Y1986" s="3">
        <v>62</v>
      </c>
      <c r="Z1986" s="1">
        <v>2564</v>
      </c>
      <c r="AA1986" s="1">
        <v>1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1</v>
      </c>
      <c r="AI1986" s="1">
        <v>0</v>
      </c>
      <c r="AJ1986" s="1">
        <v>0</v>
      </c>
      <c r="AK1986" s="1">
        <v>1784</v>
      </c>
      <c r="AL1986" s="1">
        <v>1698</v>
      </c>
      <c r="AM1986" s="1">
        <v>0</v>
      </c>
    </row>
    <row r="1987" spans="1:39" x14ac:dyDescent="0.25">
      <c r="A1987" s="4" t="s">
        <v>1870</v>
      </c>
      <c r="B1987" s="1">
        <v>1</v>
      </c>
      <c r="C1987" s="1">
        <v>0</v>
      </c>
      <c r="D1987" s="1">
        <v>1</v>
      </c>
      <c r="E1987" s="1">
        <v>94</v>
      </c>
      <c r="F1987" s="1">
        <v>1</v>
      </c>
      <c r="G1987" s="1">
        <v>33</v>
      </c>
      <c r="H1987" s="1">
        <v>13</v>
      </c>
      <c r="I1987" s="1">
        <v>12</v>
      </c>
      <c r="J1987" s="1">
        <v>12</v>
      </c>
      <c r="K1987" s="1">
        <v>3</v>
      </c>
      <c r="L1987" s="1">
        <v>4</v>
      </c>
      <c r="M1987" s="1">
        <v>0</v>
      </c>
      <c r="N1987" s="1">
        <v>4</v>
      </c>
      <c r="O1987" s="1">
        <v>8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3</v>
      </c>
      <c r="W1987" s="1">
        <v>11</v>
      </c>
      <c r="X1987" s="1">
        <v>0</v>
      </c>
      <c r="Y1987" s="3">
        <v>34</v>
      </c>
      <c r="Z1987" s="1">
        <v>2659</v>
      </c>
      <c r="AA1987" s="1">
        <v>0</v>
      </c>
      <c r="AB1987" s="1">
        <v>0</v>
      </c>
      <c r="AC1987" s="1">
        <v>1</v>
      </c>
      <c r="AD1987" s="1">
        <v>0</v>
      </c>
      <c r="AE1987" s="1">
        <v>0</v>
      </c>
      <c r="AF1987" s="1">
        <v>0</v>
      </c>
      <c r="AG1987" s="1">
        <v>0</v>
      </c>
      <c r="AH1987" s="1">
        <v>1</v>
      </c>
      <c r="AI1987" s="1">
        <v>0</v>
      </c>
      <c r="AJ1987" s="1">
        <v>0</v>
      </c>
      <c r="AK1987" s="1">
        <v>153</v>
      </c>
      <c r="AL1987" s="1">
        <v>141</v>
      </c>
      <c r="AM1987" s="1">
        <v>0</v>
      </c>
    </row>
    <row r="1988" spans="1:39" x14ac:dyDescent="0.25">
      <c r="A1988" s="4" t="s">
        <v>1871</v>
      </c>
      <c r="B1988" s="1">
        <v>0</v>
      </c>
      <c r="C1988" s="1">
        <v>0</v>
      </c>
      <c r="D1988" s="1">
        <v>79</v>
      </c>
      <c r="E1988" s="1">
        <v>908</v>
      </c>
      <c r="F1988" s="1">
        <v>43</v>
      </c>
      <c r="G1988" s="1">
        <v>735</v>
      </c>
      <c r="H1988" s="1">
        <v>40</v>
      </c>
      <c r="I1988" s="1">
        <v>194</v>
      </c>
      <c r="J1988" s="1">
        <v>21</v>
      </c>
      <c r="K1988" s="1">
        <v>1</v>
      </c>
      <c r="L1988" s="1">
        <v>7</v>
      </c>
      <c r="M1988" s="1">
        <v>7</v>
      </c>
      <c r="N1988" s="1">
        <v>9</v>
      </c>
      <c r="O1988" s="1">
        <v>2</v>
      </c>
      <c r="P1988" s="1">
        <v>0</v>
      </c>
      <c r="Q1988" s="1">
        <v>1</v>
      </c>
      <c r="R1988" s="1">
        <v>1</v>
      </c>
      <c r="S1988" s="1">
        <v>1</v>
      </c>
      <c r="T1988" s="1">
        <v>0</v>
      </c>
      <c r="U1988" s="1">
        <v>0</v>
      </c>
      <c r="V1988" s="1">
        <v>3</v>
      </c>
      <c r="W1988" s="1">
        <v>11</v>
      </c>
      <c r="X1988" s="1">
        <v>1</v>
      </c>
      <c r="Y1988" s="3">
        <v>43</v>
      </c>
      <c r="Z1988" s="1">
        <v>2486</v>
      </c>
      <c r="AA1988" s="1">
        <v>0</v>
      </c>
      <c r="AB1988" s="1">
        <v>0</v>
      </c>
      <c r="AC1988" s="1">
        <v>0</v>
      </c>
      <c r="AD1988" s="1">
        <v>1</v>
      </c>
      <c r="AE1988" s="1">
        <v>0</v>
      </c>
      <c r="AF1988" s="1">
        <v>0</v>
      </c>
      <c r="AG1988" s="1">
        <v>0</v>
      </c>
      <c r="AH1988" s="1">
        <v>1</v>
      </c>
      <c r="AI1988" s="1">
        <v>0</v>
      </c>
      <c r="AJ1988" s="1">
        <v>0</v>
      </c>
      <c r="AK1988" s="1">
        <v>1920</v>
      </c>
      <c r="AL1988" s="1">
        <v>1899</v>
      </c>
      <c r="AM1988" s="1">
        <v>3</v>
      </c>
    </row>
    <row r="1989" spans="1:39" x14ac:dyDescent="0.25">
      <c r="A1989" s="4" t="s">
        <v>1872</v>
      </c>
      <c r="B1989" s="1">
        <v>0</v>
      </c>
      <c r="C1989" s="1">
        <v>0</v>
      </c>
      <c r="D1989" s="1">
        <v>92</v>
      </c>
      <c r="E1989" s="1">
        <v>228</v>
      </c>
      <c r="F1989" s="1">
        <v>122</v>
      </c>
      <c r="G1989" s="1">
        <v>122</v>
      </c>
      <c r="H1989" s="1">
        <v>208</v>
      </c>
      <c r="I1989" s="1">
        <v>129</v>
      </c>
      <c r="J1989" s="1">
        <v>30</v>
      </c>
      <c r="K1989" s="1">
        <v>6</v>
      </c>
      <c r="L1989" s="1">
        <v>11</v>
      </c>
      <c r="M1989" s="1">
        <v>2</v>
      </c>
      <c r="N1989" s="1">
        <v>8</v>
      </c>
      <c r="O1989" s="1">
        <v>9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3</v>
      </c>
      <c r="W1989" s="1">
        <v>11</v>
      </c>
      <c r="X1989" s="1">
        <v>0</v>
      </c>
      <c r="Y1989" s="3">
        <v>39</v>
      </c>
      <c r="Z1989" s="1">
        <v>2677</v>
      </c>
      <c r="AA1989" s="1">
        <v>0</v>
      </c>
      <c r="AB1989" s="1">
        <v>1</v>
      </c>
      <c r="AC1989" s="1">
        <v>0</v>
      </c>
      <c r="AD1989" s="1">
        <v>0</v>
      </c>
      <c r="AE1989" s="1">
        <v>0</v>
      </c>
      <c r="AF1989" s="1">
        <v>0</v>
      </c>
      <c r="AG1989" s="1">
        <v>1</v>
      </c>
      <c r="AH1989" s="1">
        <v>0</v>
      </c>
      <c r="AI1989" s="1">
        <v>0</v>
      </c>
      <c r="AJ1989" s="1">
        <v>0</v>
      </c>
      <c r="AK1989" s="1">
        <v>809</v>
      </c>
      <c r="AL1989" s="1">
        <v>779</v>
      </c>
      <c r="AM1989" s="1">
        <v>0</v>
      </c>
    </row>
    <row r="1990" spans="1:39" x14ac:dyDescent="0.25">
      <c r="A1990" s="4" t="s">
        <v>1873</v>
      </c>
      <c r="B1990" s="1">
        <v>0</v>
      </c>
      <c r="C1990" s="1">
        <v>0</v>
      </c>
      <c r="D1990" s="1">
        <v>31</v>
      </c>
      <c r="E1990" s="1">
        <v>995</v>
      </c>
      <c r="F1990" s="1">
        <v>112</v>
      </c>
      <c r="G1990" s="1">
        <v>417</v>
      </c>
      <c r="H1990" s="1">
        <v>42</v>
      </c>
      <c r="I1990" s="1">
        <v>48</v>
      </c>
      <c r="J1990" s="1">
        <v>41</v>
      </c>
      <c r="K1990" s="1">
        <v>1</v>
      </c>
      <c r="L1990" s="1">
        <v>2</v>
      </c>
      <c r="M1990" s="1">
        <v>9</v>
      </c>
      <c r="N1990" s="1">
        <v>13</v>
      </c>
      <c r="O1990" s="1">
        <v>5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3</v>
      </c>
      <c r="W1990" s="1">
        <v>11</v>
      </c>
      <c r="X1990" s="1">
        <v>1</v>
      </c>
      <c r="Y1990" s="3">
        <v>62</v>
      </c>
      <c r="Z1990" s="1">
        <v>2850</v>
      </c>
      <c r="AA1990" s="1">
        <v>0</v>
      </c>
      <c r="AB1990" s="1">
        <v>0</v>
      </c>
      <c r="AC1990" s="1">
        <v>1</v>
      </c>
      <c r="AD1990" s="1">
        <v>0</v>
      </c>
      <c r="AE1990" s="1">
        <v>0</v>
      </c>
      <c r="AF1990" s="1">
        <v>0</v>
      </c>
      <c r="AG1990" s="1">
        <v>0</v>
      </c>
      <c r="AH1990" s="1">
        <v>1</v>
      </c>
      <c r="AI1990" s="1">
        <v>0</v>
      </c>
      <c r="AJ1990" s="1">
        <v>0</v>
      </c>
      <c r="AK1990" s="1">
        <v>1614</v>
      </c>
      <c r="AL1990" s="1">
        <v>1573</v>
      </c>
      <c r="AM1990" s="1">
        <v>0</v>
      </c>
    </row>
    <row r="1991" spans="1:39" x14ac:dyDescent="0.25">
      <c r="A1991" s="4" t="s">
        <v>1488</v>
      </c>
      <c r="B1991" s="1">
        <v>1</v>
      </c>
      <c r="C1991" s="1">
        <v>1</v>
      </c>
      <c r="D1991" s="1">
        <v>46</v>
      </c>
      <c r="E1991" s="1">
        <v>11</v>
      </c>
      <c r="F1991" s="1">
        <v>1</v>
      </c>
      <c r="G1991" s="1">
        <v>2</v>
      </c>
      <c r="H1991" s="1">
        <v>2</v>
      </c>
      <c r="I1991" s="1">
        <v>1</v>
      </c>
      <c r="J1991" s="1">
        <v>6</v>
      </c>
      <c r="K1991" s="1">
        <v>1</v>
      </c>
      <c r="L1991" s="1">
        <v>0</v>
      </c>
      <c r="M1991" s="1">
        <v>0</v>
      </c>
      <c r="N1991" s="1">
        <v>3</v>
      </c>
      <c r="O1991" s="1">
        <v>6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3</v>
      </c>
      <c r="W1991" s="1">
        <v>11</v>
      </c>
      <c r="X1991" s="1">
        <v>0</v>
      </c>
      <c r="Y1991" s="3">
        <v>45</v>
      </c>
      <c r="Z1991" s="1">
        <v>2616</v>
      </c>
      <c r="AA1991" s="1">
        <v>0</v>
      </c>
      <c r="AB1991" s="1">
        <v>1</v>
      </c>
      <c r="AC1991" s="1">
        <v>0</v>
      </c>
      <c r="AD1991" s="1">
        <v>0</v>
      </c>
      <c r="AE1991" s="1">
        <v>0</v>
      </c>
      <c r="AF1991" s="1">
        <v>1</v>
      </c>
      <c r="AG1991" s="1">
        <v>0</v>
      </c>
      <c r="AH1991" s="1">
        <v>0</v>
      </c>
      <c r="AI1991" s="1">
        <v>0</v>
      </c>
      <c r="AJ1991" s="1">
        <v>0</v>
      </c>
      <c r="AK1991" s="1">
        <v>17</v>
      </c>
      <c r="AL1991" s="1">
        <v>11</v>
      </c>
      <c r="AM1991" s="1">
        <v>0</v>
      </c>
    </row>
    <row r="1992" spans="1:39" x14ac:dyDescent="0.25">
      <c r="A1992" s="4" t="s">
        <v>1874</v>
      </c>
      <c r="B1992" s="1">
        <v>0</v>
      </c>
      <c r="C1992" s="1">
        <v>0</v>
      </c>
      <c r="D1992" s="1">
        <v>14</v>
      </c>
      <c r="E1992" s="1">
        <v>3</v>
      </c>
      <c r="F1992" s="1">
        <v>3</v>
      </c>
      <c r="G1992" s="1">
        <v>14</v>
      </c>
      <c r="H1992" s="1">
        <v>15</v>
      </c>
      <c r="I1992" s="1">
        <v>21</v>
      </c>
      <c r="J1992" s="1">
        <v>10</v>
      </c>
      <c r="K1992" s="1">
        <v>1</v>
      </c>
      <c r="L1992" s="1">
        <v>2</v>
      </c>
      <c r="M1992" s="1">
        <v>1</v>
      </c>
      <c r="N1992" s="1">
        <v>2</v>
      </c>
      <c r="O1992" s="1">
        <v>9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3</v>
      </c>
      <c r="W1992" s="1">
        <v>11</v>
      </c>
      <c r="X1992" s="1">
        <v>1</v>
      </c>
      <c r="Y1992" s="3">
        <v>37</v>
      </c>
      <c r="Z1992" s="1">
        <v>2644</v>
      </c>
      <c r="AA1992" s="1">
        <v>0</v>
      </c>
      <c r="AB1992" s="1">
        <v>1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1</v>
      </c>
      <c r="AI1992" s="1">
        <v>0</v>
      </c>
      <c r="AJ1992" s="1">
        <v>0</v>
      </c>
      <c r="AK1992" s="1">
        <v>56</v>
      </c>
      <c r="AL1992" s="1">
        <v>46</v>
      </c>
      <c r="AM1992" s="1">
        <v>0</v>
      </c>
    </row>
    <row r="1993" spans="1:39" x14ac:dyDescent="0.25">
      <c r="A1993" s="4" t="s">
        <v>1875</v>
      </c>
      <c r="B1993" s="1">
        <v>1</v>
      </c>
      <c r="C1993" s="1">
        <v>1</v>
      </c>
      <c r="D1993" s="1">
        <v>89</v>
      </c>
      <c r="E1993" s="1">
        <v>12</v>
      </c>
      <c r="F1993" s="1">
        <v>1</v>
      </c>
      <c r="G1993" s="1">
        <v>16</v>
      </c>
      <c r="H1993" s="1">
        <v>4</v>
      </c>
      <c r="I1993" s="1">
        <v>1</v>
      </c>
      <c r="J1993" s="1">
        <v>3</v>
      </c>
      <c r="K1993" s="1">
        <v>3</v>
      </c>
      <c r="L1993" s="1">
        <v>2</v>
      </c>
      <c r="M1993" s="1">
        <v>0</v>
      </c>
      <c r="N1993" s="1">
        <v>3</v>
      </c>
      <c r="O1993" s="1">
        <v>8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3</v>
      </c>
      <c r="W1993" s="1">
        <v>11</v>
      </c>
      <c r="X1993" s="1">
        <v>0</v>
      </c>
      <c r="Y1993" s="3">
        <v>53</v>
      </c>
      <c r="Z1993" s="1">
        <v>2599</v>
      </c>
      <c r="AA1993" s="1">
        <v>0</v>
      </c>
      <c r="AB1993" s="1">
        <v>0</v>
      </c>
      <c r="AC1993" s="1">
        <v>0</v>
      </c>
      <c r="AD1993" s="1">
        <v>1</v>
      </c>
      <c r="AE1993" s="1">
        <v>0</v>
      </c>
      <c r="AF1993" s="1">
        <v>0</v>
      </c>
      <c r="AG1993" s="1">
        <v>0</v>
      </c>
      <c r="AH1993" s="1">
        <v>1</v>
      </c>
      <c r="AI1993" s="1">
        <v>0</v>
      </c>
      <c r="AJ1993" s="1">
        <v>0</v>
      </c>
      <c r="AK1993" s="1">
        <v>34</v>
      </c>
      <c r="AL1993" s="1">
        <v>31</v>
      </c>
      <c r="AM1993" s="1">
        <v>0</v>
      </c>
    </row>
    <row r="1994" spans="1:39" x14ac:dyDescent="0.25">
      <c r="A1994" s="4" t="s">
        <v>1876</v>
      </c>
      <c r="B1994" s="1">
        <v>1</v>
      </c>
      <c r="C1994" s="1">
        <v>1</v>
      </c>
      <c r="D1994" s="1">
        <v>31</v>
      </c>
      <c r="E1994" s="1">
        <v>17</v>
      </c>
      <c r="F1994" s="1">
        <v>0</v>
      </c>
      <c r="G1994" s="1">
        <v>2</v>
      </c>
      <c r="H1994" s="1">
        <v>0</v>
      </c>
      <c r="I1994" s="1">
        <v>0</v>
      </c>
      <c r="J1994" s="1">
        <v>2</v>
      </c>
      <c r="K1994" s="1">
        <v>2</v>
      </c>
      <c r="L1994" s="1">
        <v>1</v>
      </c>
      <c r="M1994" s="1">
        <v>0</v>
      </c>
      <c r="N1994" s="1">
        <v>3</v>
      </c>
      <c r="O1994" s="1">
        <v>6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1</v>
      </c>
      <c r="V1994" s="1">
        <v>3</v>
      </c>
      <c r="W1994" s="1">
        <v>11</v>
      </c>
      <c r="X1994" s="1">
        <v>0</v>
      </c>
      <c r="Y1994" s="3">
        <v>69</v>
      </c>
      <c r="Z1994" s="1">
        <v>2250</v>
      </c>
      <c r="AA1994" s="1">
        <v>1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1</v>
      </c>
      <c r="AI1994" s="1">
        <v>0</v>
      </c>
      <c r="AJ1994" s="1">
        <v>0</v>
      </c>
      <c r="AK1994" s="1">
        <v>19</v>
      </c>
      <c r="AL1994" s="1">
        <v>17</v>
      </c>
      <c r="AM1994" s="1">
        <v>0</v>
      </c>
    </row>
    <row r="1995" spans="1:39" x14ac:dyDescent="0.25">
      <c r="A1995" s="4" t="s">
        <v>1877</v>
      </c>
      <c r="B1995" s="1">
        <v>1</v>
      </c>
      <c r="C1995" s="1">
        <v>2</v>
      </c>
      <c r="D1995" s="1">
        <v>75</v>
      </c>
      <c r="E1995" s="1">
        <v>8</v>
      </c>
      <c r="F1995" s="1">
        <v>0</v>
      </c>
      <c r="G1995" s="1">
        <v>5</v>
      </c>
      <c r="H1995" s="1">
        <v>0</v>
      </c>
      <c r="I1995" s="1">
        <v>3</v>
      </c>
      <c r="J1995" s="1">
        <v>6</v>
      </c>
      <c r="K1995" s="1">
        <v>1</v>
      </c>
      <c r="L1995" s="1">
        <v>0</v>
      </c>
      <c r="M1995" s="1">
        <v>0</v>
      </c>
      <c r="N1995" s="1">
        <v>3</v>
      </c>
      <c r="O1995" s="1">
        <v>8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3</v>
      </c>
      <c r="W1995" s="1">
        <v>11</v>
      </c>
      <c r="X1995" s="1">
        <v>0</v>
      </c>
      <c r="Y1995" s="3">
        <v>48</v>
      </c>
      <c r="Z1995" s="1">
        <v>2801</v>
      </c>
      <c r="AA1995" s="1">
        <v>0</v>
      </c>
      <c r="AB1995" s="1">
        <v>0</v>
      </c>
      <c r="AC1995" s="1">
        <v>0</v>
      </c>
      <c r="AD1995" s="1">
        <v>1</v>
      </c>
      <c r="AE1995" s="1">
        <v>0</v>
      </c>
      <c r="AF1995" s="1">
        <v>0</v>
      </c>
      <c r="AG1995" s="1">
        <v>0</v>
      </c>
      <c r="AH1995" s="1">
        <v>1</v>
      </c>
      <c r="AI1995" s="1">
        <v>0</v>
      </c>
      <c r="AJ1995" s="1">
        <v>0</v>
      </c>
      <c r="AK1995" s="1">
        <v>16</v>
      </c>
      <c r="AL1995" s="1">
        <v>10</v>
      </c>
      <c r="AM1995" s="1">
        <v>0</v>
      </c>
    </row>
    <row r="1996" spans="1:39" x14ac:dyDescent="0.25">
      <c r="A1996" s="4" t="s">
        <v>1878</v>
      </c>
      <c r="B1996" s="1">
        <v>1</v>
      </c>
      <c r="C1996" s="1">
        <v>0</v>
      </c>
      <c r="D1996" s="1">
        <v>42</v>
      </c>
      <c r="E1996" s="1">
        <v>22</v>
      </c>
      <c r="F1996" s="1">
        <v>4</v>
      </c>
      <c r="G1996" s="1">
        <v>17</v>
      </c>
      <c r="H1996" s="1">
        <v>12</v>
      </c>
      <c r="I1996" s="1">
        <v>10</v>
      </c>
      <c r="J1996" s="1">
        <v>13</v>
      </c>
      <c r="K1996" s="1">
        <v>3</v>
      </c>
      <c r="L1996" s="1">
        <v>2</v>
      </c>
      <c r="M1996" s="1">
        <v>0</v>
      </c>
      <c r="N1996" s="1">
        <v>4</v>
      </c>
      <c r="O1996" s="1">
        <v>6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3</v>
      </c>
      <c r="W1996" s="1">
        <v>11</v>
      </c>
      <c r="X1996" s="1">
        <v>0</v>
      </c>
      <c r="Y1996" s="3">
        <v>42</v>
      </c>
      <c r="Z1996" s="1">
        <v>2296</v>
      </c>
      <c r="AA1996" s="1">
        <v>0</v>
      </c>
      <c r="AB1996" s="1">
        <v>0</v>
      </c>
      <c r="AC1996" s="1">
        <v>0</v>
      </c>
      <c r="AD1996" s="1">
        <v>1</v>
      </c>
      <c r="AE1996" s="1">
        <v>0</v>
      </c>
      <c r="AF1996" s="1">
        <v>0</v>
      </c>
      <c r="AG1996" s="1">
        <v>0</v>
      </c>
      <c r="AH1996" s="1">
        <v>1</v>
      </c>
      <c r="AI1996" s="1">
        <v>0</v>
      </c>
      <c r="AJ1996" s="1">
        <v>0</v>
      </c>
      <c r="AK1996" s="1">
        <v>65</v>
      </c>
      <c r="AL1996" s="1">
        <v>52</v>
      </c>
      <c r="AM1996" s="1">
        <v>0</v>
      </c>
    </row>
    <row r="1997" spans="1:39" x14ac:dyDescent="0.25">
      <c r="A1997" s="4" t="s">
        <v>1879</v>
      </c>
      <c r="B1997" s="1">
        <v>1</v>
      </c>
      <c r="C1997" s="1">
        <v>0</v>
      </c>
      <c r="D1997" s="1">
        <v>53</v>
      </c>
      <c r="E1997" s="1">
        <v>14</v>
      </c>
      <c r="F1997" s="1">
        <v>10</v>
      </c>
      <c r="G1997" s="1">
        <v>29</v>
      </c>
      <c r="H1997" s="1">
        <v>4</v>
      </c>
      <c r="I1997" s="1">
        <v>7</v>
      </c>
      <c r="J1997" s="1">
        <v>15</v>
      </c>
      <c r="K1997" s="1">
        <v>1</v>
      </c>
      <c r="L1997" s="1">
        <v>2</v>
      </c>
      <c r="M1997" s="1">
        <v>0</v>
      </c>
      <c r="N1997" s="1">
        <v>3</v>
      </c>
      <c r="O1997" s="1">
        <v>6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3</v>
      </c>
      <c r="W1997" s="1">
        <v>11</v>
      </c>
      <c r="X1997" s="1">
        <v>0</v>
      </c>
      <c r="Y1997" s="3">
        <v>38</v>
      </c>
      <c r="Z1997" s="1">
        <v>2609</v>
      </c>
      <c r="AA1997" s="1">
        <v>0</v>
      </c>
      <c r="AB1997" s="1">
        <v>1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1</v>
      </c>
      <c r="AJ1997" s="1">
        <v>0</v>
      </c>
      <c r="AK1997" s="1">
        <v>64</v>
      </c>
      <c r="AL1997" s="1">
        <v>49</v>
      </c>
      <c r="AM1997" s="1">
        <v>0</v>
      </c>
    </row>
    <row r="1998" spans="1:39" x14ac:dyDescent="0.25">
      <c r="A1998" s="4" t="s">
        <v>1880</v>
      </c>
      <c r="B1998" s="1">
        <v>1</v>
      </c>
      <c r="C1998" s="1">
        <v>1</v>
      </c>
      <c r="D1998" s="1">
        <v>53</v>
      </c>
      <c r="E1998" s="1">
        <v>106</v>
      </c>
      <c r="F1998" s="1">
        <v>27</v>
      </c>
      <c r="G1998" s="1">
        <v>68</v>
      </c>
      <c r="H1998" s="1">
        <v>52</v>
      </c>
      <c r="I1998" s="1">
        <v>7</v>
      </c>
      <c r="J1998" s="1">
        <v>5</v>
      </c>
      <c r="K1998" s="1">
        <v>6</v>
      </c>
      <c r="L1998" s="1">
        <v>4</v>
      </c>
      <c r="M1998" s="1">
        <v>2</v>
      </c>
      <c r="N1998" s="1">
        <v>5</v>
      </c>
      <c r="O1998" s="1">
        <v>6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3</v>
      </c>
      <c r="W1998" s="1">
        <v>11</v>
      </c>
      <c r="X1998" s="1">
        <v>0</v>
      </c>
      <c r="Y1998" s="3">
        <v>64</v>
      </c>
      <c r="Z1998" s="1">
        <v>2318</v>
      </c>
      <c r="AA1998" s="1">
        <v>0</v>
      </c>
      <c r="AB1998" s="1">
        <v>1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1</v>
      </c>
      <c r="AI1998" s="1">
        <v>0</v>
      </c>
      <c r="AJ1998" s="1">
        <v>0</v>
      </c>
      <c r="AK1998" s="1">
        <v>260</v>
      </c>
      <c r="AL1998" s="1">
        <v>255</v>
      </c>
      <c r="AM1998" s="1">
        <v>0</v>
      </c>
    </row>
    <row r="1999" spans="1:39" x14ac:dyDescent="0.25">
      <c r="A1999" s="4" t="s">
        <v>1881</v>
      </c>
      <c r="B1999" s="1">
        <v>0</v>
      </c>
      <c r="C1999" s="1">
        <v>1</v>
      </c>
      <c r="D1999" s="1">
        <v>23</v>
      </c>
      <c r="E1999" s="1">
        <v>820</v>
      </c>
      <c r="F1999" s="1">
        <v>57</v>
      </c>
      <c r="G1999" s="1">
        <v>242</v>
      </c>
      <c r="H1999" s="1">
        <v>45</v>
      </c>
      <c r="I1999" s="1">
        <v>0</v>
      </c>
      <c r="J1999" s="1">
        <v>11</v>
      </c>
      <c r="K1999" s="1">
        <v>2</v>
      </c>
      <c r="L1999" s="1">
        <v>8</v>
      </c>
      <c r="M1999" s="1">
        <v>3</v>
      </c>
      <c r="N1999" s="1">
        <v>6</v>
      </c>
      <c r="O1999" s="1">
        <v>4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3</v>
      </c>
      <c r="W1999" s="1">
        <v>11</v>
      </c>
      <c r="X1999" s="1">
        <v>0</v>
      </c>
      <c r="Y1999" s="3">
        <v>68</v>
      </c>
      <c r="Z1999" s="1">
        <v>2303</v>
      </c>
      <c r="AA1999" s="1">
        <v>0</v>
      </c>
      <c r="AB1999" s="1">
        <v>1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1</v>
      </c>
      <c r="AJ1999" s="1">
        <v>0</v>
      </c>
      <c r="AK1999" s="1">
        <v>1164</v>
      </c>
      <c r="AL1999" s="1">
        <v>1153</v>
      </c>
      <c r="AM1999" s="1">
        <v>0</v>
      </c>
    </row>
    <row r="2000" spans="1:39" x14ac:dyDescent="0.25">
      <c r="A2000" s="4" t="s">
        <v>1882</v>
      </c>
      <c r="B2000" s="1">
        <v>0</v>
      </c>
      <c r="C2000" s="1">
        <v>1</v>
      </c>
      <c r="D2000" s="1">
        <v>57</v>
      </c>
      <c r="E2000" s="1">
        <v>753</v>
      </c>
      <c r="F2000" s="1">
        <v>43</v>
      </c>
      <c r="G2000" s="1">
        <v>226</v>
      </c>
      <c r="H2000" s="1">
        <v>69</v>
      </c>
      <c r="I2000" s="1">
        <v>10</v>
      </c>
      <c r="J2000" s="1">
        <v>204</v>
      </c>
      <c r="K2000" s="1">
        <v>2</v>
      </c>
      <c r="L2000" s="1">
        <v>8</v>
      </c>
      <c r="M2000" s="1">
        <v>5</v>
      </c>
      <c r="N2000" s="1">
        <v>13</v>
      </c>
      <c r="O2000" s="1">
        <v>4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3</v>
      </c>
      <c r="W2000" s="1">
        <v>11</v>
      </c>
      <c r="X2000" s="1">
        <v>0</v>
      </c>
      <c r="Y2000" s="3">
        <v>55</v>
      </c>
      <c r="Z2000" s="1">
        <v>2657</v>
      </c>
      <c r="AA2000" s="1">
        <v>0</v>
      </c>
      <c r="AB2000" s="1">
        <v>1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1</v>
      </c>
      <c r="AK2000" s="1">
        <v>1101</v>
      </c>
      <c r="AL2000" s="1">
        <v>897</v>
      </c>
      <c r="AM2000" s="1">
        <v>0</v>
      </c>
    </row>
    <row r="2001" spans="1:39" x14ac:dyDescent="0.25">
      <c r="A2001" s="4" t="s">
        <v>1883</v>
      </c>
      <c r="B2001" s="1">
        <v>1</v>
      </c>
      <c r="C2001" s="1">
        <v>0</v>
      </c>
      <c r="D2001" s="1">
        <v>49</v>
      </c>
      <c r="E2001" s="1">
        <v>13</v>
      </c>
      <c r="F2001" s="1">
        <v>3</v>
      </c>
      <c r="G2001" s="1">
        <v>17</v>
      </c>
      <c r="H2001" s="1">
        <v>7</v>
      </c>
      <c r="I2001" s="1">
        <v>3</v>
      </c>
      <c r="J2001" s="1">
        <v>3</v>
      </c>
      <c r="K2001" s="1">
        <v>2</v>
      </c>
      <c r="L2001" s="1">
        <v>2</v>
      </c>
      <c r="M2001" s="1">
        <v>0</v>
      </c>
      <c r="N2001" s="1">
        <v>4</v>
      </c>
      <c r="O2001" s="1">
        <v>5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3</v>
      </c>
      <c r="W2001" s="1">
        <v>11</v>
      </c>
      <c r="X2001" s="1">
        <v>0</v>
      </c>
      <c r="Y2001" s="3">
        <v>41</v>
      </c>
      <c r="Z2001" s="1">
        <v>2285</v>
      </c>
      <c r="AA2001" s="1">
        <v>0</v>
      </c>
      <c r="AB2001" s="1">
        <v>1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1</v>
      </c>
      <c r="AJ2001" s="1">
        <v>0</v>
      </c>
      <c r="AK2001" s="1">
        <v>43</v>
      </c>
      <c r="AL2001" s="1">
        <v>40</v>
      </c>
      <c r="AM2001" s="1">
        <v>0</v>
      </c>
    </row>
    <row r="2002" spans="1:39" x14ac:dyDescent="0.25">
      <c r="A2002" s="4" t="s">
        <v>358</v>
      </c>
      <c r="B2002" s="1">
        <v>1</v>
      </c>
      <c r="C2002" s="1">
        <v>1</v>
      </c>
      <c r="D2002" s="1">
        <v>6</v>
      </c>
      <c r="E2002" s="1">
        <v>9</v>
      </c>
      <c r="F2002" s="1">
        <v>1</v>
      </c>
      <c r="G2002" s="1">
        <v>3</v>
      </c>
      <c r="H2002" s="1">
        <v>0</v>
      </c>
      <c r="I2002" s="1">
        <v>4</v>
      </c>
      <c r="J2002" s="1">
        <v>8</v>
      </c>
      <c r="K2002" s="1">
        <v>1</v>
      </c>
      <c r="L2002" s="1">
        <v>0</v>
      </c>
      <c r="M2002" s="1">
        <v>0</v>
      </c>
      <c r="N2002" s="1">
        <v>3</v>
      </c>
      <c r="O2002" s="1">
        <v>6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3</v>
      </c>
      <c r="W2002" s="1">
        <v>11</v>
      </c>
      <c r="X2002" s="1">
        <v>0</v>
      </c>
      <c r="Y2002" s="3">
        <v>55</v>
      </c>
      <c r="Z2002" s="1">
        <v>2633</v>
      </c>
      <c r="AA2002" s="1">
        <v>0</v>
      </c>
      <c r="AB2002" s="1">
        <v>0</v>
      </c>
      <c r="AC2002" s="1">
        <v>0</v>
      </c>
      <c r="AD2002" s="1">
        <v>1</v>
      </c>
      <c r="AE2002" s="1">
        <v>0</v>
      </c>
      <c r="AF2002" s="1">
        <v>0</v>
      </c>
      <c r="AG2002" s="1">
        <v>0</v>
      </c>
      <c r="AH2002" s="1">
        <v>1</v>
      </c>
      <c r="AI2002" s="1">
        <v>0</v>
      </c>
      <c r="AJ2002" s="1">
        <v>0</v>
      </c>
      <c r="AK2002" s="1">
        <v>17</v>
      </c>
      <c r="AL2002" s="1">
        <v>9</v>
      </c>
      <c r="AM2002" s="1">
        <v>0</v>
      </c>
    </row>
    <row r="2003" spans="1:39" x14ac:dyDescent="0.25">
      <c r="A2003" s="4" t="s">
        <v>1884</v>
      </c>
      <c r="B2003" s="1">
        <v>0</v>
      </c>
      <c r="C2003" s="1">
        <v>0</v>
      </c>
      <c r="D2003" s="1">
        <v>29</v>
      </c>
      <c r="E2003" s="1">
        <v>19</v>
      </c>
      <c r="F2003" s="1">
        <v>3</v>
      </c>
      <c r="G2003" s="1">
        <v>6</v>
      </c>
      <c r="H2003" s="1">
        <v>4</v>
      </c>
      <c r="I2003" s="1">
        <v>2</v>
      </c>
      <c r="J2003" s="1">
        <v>12</v>
      </c>
      <c r="K2003" s="1">
        <v>1</v>
      </c>
      <c r="L2003" s="1">
        <v>1</v>
      </c>
      <c r="M2003" s="1">
        <v>0</v>
      </c>
      <c r="N2003" s="1">
        <v>3</v>
      </c>
      <c r="O2003" s="1">
        <v>4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3</v>
      </c>
      <c r="W2003" s="1">
        <v>11</v>
      </c>
      <c r="X2003" s="1">
        <v>0</v>
      </c>
      <c r="Y2003" s="3">
        <v>67</v>
      </c>
      <c r="Z2003" s="1">
        <v>2414</v>
      </c>
      <c r="AA2003" s="1">
        <v>1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1</v>
      </c>
      <c r="AI2003" s="1">
        <v>0</v>
      </c>
      <c r="AJ2003" s="1">
        <v>0</v>
      </c>
      <c r="AK2003" s="1">
        <v>34</v>
      </c>
      <c r="AL2003" s="1">
        <v>22</v>
      </c>
      <c r="AM2003" s="1">
        <v>0</v>
      </c>
    </row>
    <row r="2004" spans="1:39" x14ac:dyDescent="0.25">
      <c r="A2004" s="4" t="s">
        <v>1885</v>
      </c>
      <c r="B2004" s="1">
        <v>0</v>
      </c>
      <c r="C2004" s="1">
        <v>1</v>
      </c>
      <c r="D2004" s="1">
        <v>5</v>
      </c>
      <c r="E2004" s="1">
        <v>520</v>
      </c>
      <c r="F2004" s="1">
        <v>8</v>
      </c>
      <c r="G2004" s="1">
        <v>223</v>
      </c>
      <c r="H2004" s="1">
        <v>32</v>
      </c>
      <c r="I2004" s="1">
        <v>49</v>
      </c>
      <c r="J2004" s="1">
        <v>42</v>
      </c>
      <c r="K2004" s="1">
        <v>4</v>
      </c>
      <c r="L2004" s="1">
        <v>10</v>
      </c>
      <c r="M2004" s="1">
        <v>5</v>
      </c>
      <c r="N2004" s="1">
        <v>7</v>
      </c>
      <c r="O2004" s="1">
        <v>8</v>
      </c>
      <c r="P2004" s="1">
        <v>1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3</v>
      </c>
      <c r="W2004" s="1">
        <v>11</v>
      </c>
      <c r="X2004" s="1">
        <v>1</v>
      </c>
      <c r="Y2004" s="3">
        <v>71</v>
      </c>
      <c r="Z2004" s="1">
        <v>2819</v>
      </c>
      <c r="AA2004" s="1">
        <v>0</v>
      </c>
      <c r="AB2004" s="1">
        <v>0</v>
      </c>
      <c r="AC2004" s="1">
        <v>0</v>
      </c>
      <c r="AD2004" s="1">
        <v>1</v>
      </c>
      <c r="AE2004" s="1">
        <v>0</v>
      </c>
      <c r="AF2004" s="1">
        <v>0</v>
      </c>
      <c r="AG2004" s="1">
        <v>0</v>
      </c>
      <c r="AH2004" s="1">
        <v>0</v>
      </c>
      <c r="AI2004" s="1">
        <v>1</v>
      </c>
      <c r="AJ2004" s="1">
        <v>0</v>
      </c>
      <c r="AK2004" s="1">
        <v>832</v>
      </c>
      <c r="AL2004" s="1">
        <v>790</v>
      </c>
      <c r="AM2004" s="1">
        <v>1</v>
      </c>
    </row>
    <row r="2005" spans="1:39" x14ac:dyDescent="0.25">
      <c r="A2005" s="4" t="s">
        <v>97</v>
      </c>
      <c r="B2005" s="1">
        <v>1</v>
      </c>
      <c r="C2005" s="1">
        <v>0</v>
      </c>
      <c r="D2005" s="1">
        <v>98</v>
      </c>
      <c r="E2005" s="1">
        <v>5</v>
      </c>
      <c r="F2005" s="1">
        <v>17</v>
      </c>
      <c r="G2005" s="1">
        <v>17</v>
      </c>
      <c r="H2005" s="1">
        <v>13</v>
      </c>
      <c r="I2005" s="1">
        <v>14</v>
      </c>
      <c r="J2005" s="1">
        <v>34</v>
      </c>
      <c r="K2005" s="1">
        <v>4</v>
      </c>
      <c r="L2005" s="1">
        <v>2</v>
      </c>
      <c r="M2005" s="1">
        <v>1</v>
      </c>
      <c r="N2005" s="1">
        <v>3</v>
      </c>
      <c r="O2005" s="1">
        <v>9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3</v>
      </c>
      <c r="W2005" s="1">
        <v>11</v>
      </c>
      <c r="X2005" s="1">
        <v>0</v>
      </c>
      <c r="Y2005" s="3">
        <v>35</v>
      </c>
      <c r="Z2005" s="1">
        <v>2856</v>
      </c>
      <c r="AA2005" s="1">
        <v>0</v>
      </c>
      <c r="AB2005" s="1">
        <v>0</v>
      </c>
      <c r="AC2005" s="1">
        <v>0</v>
      </c>
      <c r="AD2005" s="1">
        <v>1</v>
      </c>
      <c r="AE2005" s="1">
        <v>0</v>
      </c>
      <c r="AF2005" s="1">
        <v>1</v>
      </c>
      <c r="AG2005" s="1">
        <v>0</v>
      </c>
      <c r="AH2005" s="1">
        <v>0</v>
      </c>
      <c r="AI2005" s="1">
        <v>0</v>
      </c>
      <c r="AJ2005" s="1">
        <v>0</v>
      </c>
      <c r="AK2005" s="1">
        <v>66</v>
      </c>
      <c r="AL2005" s="1">
        <v>32</v>
      </c>
      <c r="AM2005" s="1">
        <v>0</v>
      </c>
    </row>
    <row r="2006" spans="1:39" x14ac:dyDescent="0.25">
      <c r="A2006" s="4" t="s">
        <v>1886</v>
      </c>
      <c r="B2006" s="1">
        <v>0</v>
      </c>
      <c r="C2006" s="1">
        <v>1</v>
      </c>
      <c r="D2006" s="1">
        <v>80</v>
      </c>
      <c r="E2006" s="1">
        <v>618</v>
      </c>
      <c r="F2006" s="1">
        <v>44</v>
      </c>
      <c r="G2006" s="1">
        <v>215</v>
      </c>
      <c r="H2006" s="1">
        <v>0</v>
      </c>
      <c r="I2006" s="1">
        <v>17</v>
      </c>
      <c r="J2006" s="1">
        <v>36</v>
      </c>
      <c r="K2006" s="1">
        <v>2</v>
      </c>
      <c r="L2006" s="1">
        <v>11</v>
      </c>
      <c r="M2006" s="1">
        <v>8</v>
      </c>
      <c r="N2006" s="1">
        <v>4</v>
      </c>
      <c r="O2006" s="1">
        <v>6</v>
      </c>
      <c r="P2006" s="1">
        <v>1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3</v>
      </c>
      <c r="W2006" s="1">
        <v>11</v>
      </c>
      <c r="X2006" s="1">
        <v>1</v>
      </c>
      <c r="Y2006" s="3">
        <v>73</v>
      </c>
      <c r="Z2006" s="1">
        <v>2635</v>
      </c>
      <c r="AA2006" s="1">
        <v>0</v>
      </c>
      <c r="AB2006" s="1">
        <v>0</v>
      </c>
      <c r="AC2006" s="1">
        <v>0</v>
      </c>
      <c r="AD2006" s="1">
        <v>0</v>
      </c>
      <c r="AE2006" s="1">
        <v>1</v>
      </c>
      <c r="AF2006" s="1">
        <v>0</v>
      </c>
      <c r="AG2006" s="1">
        <v>0</v>
      </c>
      <c r="AH2006" s="1">
        <v>0</v>
      </c>
      <c r="AI2006" s="1">
        <v>0</v>
      </c>
      <c r="AJ2006" s="1">
        <v>1</v>
      </c>
      <c r="AK2006" s="1">
        <v>894</v>
      </c>
      <c r="AL2006" s="1">
        <v>858</v>
      </c>
      <c r="AM2006" s="1">
        <v>1</v>
      </c>
    </row>
    <row r="2007" spans="1:39" x14ac:dyDescent="0.25">
      <c r="A2007" s="4" t="s">
        <v>1887</v>
      </c>
      <c r="B2007" s="1">
        <v>0</v>
      </c>
      <c r="C2007" s="1">
        <v>1</v>
      </c>
      <c r="D2007" s="1">
        <v>4</v>
      </c>
      <c r="E2007" s="1">
        <v>315</v>
      </c>
      <c r="F2007" s="1">
        <v>35</v>
      </c>
      <c r="G2007" s="1">
        <v>322</v>
      </c>
      <c r="H2007" s="1">
        <v>46</v>
      </c>
      <c r="I2007" s="1">
        <v>7</v>
      </c>
      <c r="J2007" s="1">
        <v>143</v>
      </c>
      <c r="K2007" s="1">
        <v>3</v>
      </c>
      <c r="L2007" s="1">
        <v>7</v>
      </c>
      <c r="M2007" s="1">
        <v>2</v>
      </c>
      <c r="N2007" s="1">
        <v>11</v>
      </c>
      <c r="O2007" s="1">
        <v>5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3</v>
      </c>
      <c r="W2007" s="1">
        <v>11</v>
      </c>
      <c r="X2007" s="1">
        <v>0</v>
      </c>
      <c r="Y2007" s="3">
        <v>65</v>
      </c>
      <c r="Z2007" s="1">
        <v>2374</v>
      </c>
      <c r="AA2007" s="1">
        <v>0</v>
      </c>
      <c r="AB2007" s="1">
        <v>1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1</v>
      </c>
      <c r="AI2007" s="1">
        <v>0</v>
      </c>
      <c r="AJ2007" s="1">
        <v>0</v>
      </c>
      <c r="AK2007" s="1">
        <v>725</v>
      </c>
      <c r="AL2007" s="1">
        <v>582</v>
      </c>
      <c r="AM2007" s="1">
        <v>0</v>
      </c>
    </row>
    <row r="2008" spans="1:39" x14ac:dyDescent="0.25">
      <c r="A2008" s="4" t="s">
        <v>1888</v>
      </c>
      <c r="B2008" s="1">
        <v>1</v>
      </c>
      <c r="C2008" s="1">
        <v>0</v>
      </c>
      <c r="D2008" s="1">
        <v>70</v>
      </c>
      <c r="E2008" s="1">
        <v>15</v>
      </c>
      <c r="F2008" s="1">
        <v>1</v>
      </c>
      <c r="G2008" s="1">
        <v>23</v>
      </c>
      <c r="H2008" s="1">
        <v>0</v>
      </c>
      <c r="I2008" s="1">
        <v>5</v>
      </c>
      <c r="J2008" s="1">
        <v>1</v>
      </c>
      <c r="K2008" s="1">
        <v>3</v>
      </c>
      <c r="L2008" s="1">
        <v>3</v>
      </c>
      <c r="M2008" s="1">
        <v>0</v>
      </c>
      <c r="N2008" s="1">
        <v>3</v>
      </c>
      <c r="O2008" s="1">
        <v>8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3</v>
      </c>
      <c r="W2008" s="1">
        <v>11</v>
      </c>
      <c r="X2008" s="1">
        <v>0</v>
      </c>
      <c r="Y2008" s="3">
        <v>44</v>
      </c>
      <c r="Z2008" s="1">
        <v>2388</v>
      </c>
      <c r="AA2008" s="1">
        <v>0</v>
      </c>
      <c r="AB2008" s="1">
        <v>1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1</v>
      </c>
      <c r="AI2008" s="1">
        <v>0</v>
      </c>
      <c r="AJ2008" s="1">
        <v>0</v>
      </c>
      <c r="AK2008" s="1">
        <v>44</v>
      </c>
      <c r="AL2008" s="1">
        <v>43</v>
      </c>
      <c r="AM2008" s="1">
        <v>0</v>
      </c>
    </row>
    <row r="2009" spans="1:39" x14ac:dyDescent="0.25">
      <c r="A2009" s="4" t="s">
        <v>1889</v>
      </c>
      <c r="B2009" s="1">
        <v>0</v>
      </c>
      <c r="C2009" s="1">
        <v>1</v>
      </c>
      <c r="D2009" s="1">
        <v>32</v>
      </c>
      <c r="E2009" s="1">
        <v>384</v>
      </c>
      <c r="F2009" s="1">
        <v>60</v>
      </c>
      <c r="G2009" s="1">
        <v>364</v>
      </c>
      <c r="H2009" s="1">
        <v>119</v>
      </c>
      <c r="I2009" s="1">
        <v>101</v>
      </c>
      <c r="J2009" s="1">
        <v>232</v>
      </c>
      <c r="K2009" s="1">
        <v>4</v>
      </c>
      <c r="L2009" s="1">
        <v>11</v>
      </c>
      <c r="M2009" s="1">
        <v>6</v>
      </c>
      <c r="N2009" s="1">
        <v>8</v>
      </c>
      <c r="O2009" s="1">
        <v>7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3</v>
      </c>
      <c r="W2009" s="1">
        <v>11</v>
      </c>
      <c r="X2009" s="1">
        <v>0</v>
      </c>
      <c r="Y2009" s="3">
        <v>45</v>
      </c>
      <c r="Z2009" s="1">
        <v>2585</v>
      </c>
      <c r="AA2009" s="1">
        <v>0</v>
      </c>
      <c r="AB2009" s="1">
        <v>0</v>
      </c>
      <c r="AC2009" s="1">
        <v>0</v>
      </c>
      <c r="AD2009" s="1">
        <v>1</v>
      </c>
      <c r="AE2009" s="1">
        <v>0</v>
      </c>
      <c r="AF2009" s="1">
        <v>0</v>
      </c>
      <c r="AG2009" s="1">
        <v>0</v>
      </c>
      <c r="AH2009" s="1">
        <v>1</v>
      </c>
      <c r="AI2009" s="1">
        <v>0</v>
      </c>
      <c r="AJ2009" s="1">
        <v>0</v>
      </c>
      <c r="AK2009" s="1">
        <v>1028</v>
      </c>
      <c r="AL2009" s="1">
        <v>796</v>
      </c>
      <c r="AM2009" s="1">
        <v>0</v>
      </c>
    </row>
    <row r="2010" spans="1:39" x14ac:dyDescent="0.25">
      <c r="A2010" s="4" t="s">
        <v>1890</v>
      </c>
      <c r="B2010" s="1">
        <v>1</v>
      </c>
      <c r="C2010" s="1">
        <v>0</v>
      </c>
      <c r="D2010" s="1">
        <v>82</v>
      </c>
      <c r="E2010" s="1">
        <v>110</v>
      </c>
      <c r="F2010" s="1">
        <v>29</v>
      </c>
      <c r="G2010" s="1">
        <v>92</v>
      </c>
      <c r="H2010" s="1">
        <v>28</v>
      </c>
      <c r="I2010" s="1">
        <v>10</v>
      </c>
      <c r="J2010" s="1">
        <v>145</v>
      </c>
      <c r="K2010" s="1">
        <v>1</v>
      </c>
      <c r="L2010" s="1">
        <v>6</v>
      </c>
      <c r="M2010" s="1">
        <v>2</v>
      </c>
      <c r="N2010" s="1">
        <v>3</v>
      </c>
      <c r="O2010" s="1">
        <v>8</v>
      </c>
      <c r="P2010" s="1">
        <v>1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3</v>
      </c>
      <c r="W2010" s="1">
        <v>11</v>
      </c>
      <c r="X2010" s="1">
        <v>0</v>
      </c>
      <c r="Y2010" s="3">
        <v>36</v>
      </c>
      <c r="Z2010" s="1">
        <v>2433</v>
      </c>
      <c r="AA2010" s="1">
        <v>0</v>
      </c>
      <c r="AB2010" s="1">
        <v>1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1</v>
      </c>
      <c r="AI2010" s="1">
        <v>0</v>
      </c>
      <c r="AJ2010" s="1">
        <v>0</v>
      </c>
      <c r="AK2010" s="1">
        <v>269</v>
      </c>
      <c r="AL2010" s="1">
        <v>124</v>
      </c>
      <c r="AM2010" s="1">
        <v>1</v>
      </c>
    </row>
    <row r="2011" spans="1:39" x14ac:dyDescent="0.25">
      <c r="A2011" s="4" t="s">
        <v>1891</v>
      </c>
      <c r="B2011" s="1">
        <v>0</v>
      </c>
      <c r="C2011" s="1">
        <v>1</v>
      </c>
      <c r="D2011" s="1">
        <v>27</v>
      </c>
      <c r="E2011" s="1">
        <v>208</v>
      </c>
      <c r="F2011" s="1">
        <v>17</v>
      </c>
      <c r="G2011" s="1">
        <v>76</v>
      </c>
      <c r="H2011" s="1">
        <v>36</v>
      </c>
      <c r="I2011" s="1">
        <v>17</v>
      </c>
      <c r="J2011" s="1">
        <v>38</v>
      </c>
      <c r="K2011" s="1">
        <v>2</v>
      </c>
      <c r="L2011" s="1">
        <v>3</v>
      </c>
      <c r="M2011" s="1">
        <v>3</v>
      </c>
      <c r="N2011" s="1">
        <v>7</v>
      </c>
      <c r="O2011" s="1">
        <v>2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3</v>
      </c>
      <c r="W2011" s="1">
        <v>11</v>
      </c>
      <c r="X2011" s="1">
        <v>0</v>
      </c>
      <c r="Y2011" s="3">
        <v>70</v>
      </c>
      <c r="Z2011" s="1">
        <v>2365</v>
      </c>
      <c r="AA2011" s="1">
        <v>0</v>
      </c>
      <c r="AB2011" s="1">
        <v>0</v>
      </c>
      <c r="AC2011" s="1">
        <v>0</v>
      </c>
      <c r="AD2011" s="1">
        <v>1</v>
      </c>
      <c r="AE2011" s="1">
        <v>0</v>
      </c>
      <c r="AF2011" s="1">
        <v>0</v>
      </c>
      <c r="AG2011" s="1">
        <v>0</v>
      </c>
      <c r="AH2011" s="1">
        <v>1</v>
      </c>
      <c r="AI2011" s="1">
        <v>0</v>
      </c>
      <c r="AJ2011" s="1">
        <v>0</v>
      </c>
      <c r="AK2011" s="1">
        <v>354</v>
      </c>
      <c r="AL2011" s="1">
        <v>316</v>
      </c>
      <c r="AM2011" s="1">
        <v>0</v>
      </c>
    </row>
    <row r="2012" spans="1:39" x14ac:dyDescent="0.25">
      <c r="A2012" s="4" t="s">
        <v>1892</v>
      </c>
      <c r="B2012" s="1">
        <v>1</v>
      </c>
      <c r="C2012" s="1">
        <v>1</v>
      </c>
      <c r="D2012" s="1">
        <v>94</v>
      </c>
      <c r="E2012" s="1">
        <v>555</v>
      </c>
      <c r="F2012" s="1">
        <v>82</v>
      </c>
      <c r="G2012" s="1">
        <v>257</v>
      </c>
      <c r="H2012" s="1">
        <v>93</v>
      </c>
      <c r="I2012" s="1">
        <v>61</v>
      </c>
      <c r="J2012" s="1">
        <v>61</v>
      </c>
      <c r="K2012" s="1">
        <v>4</v>
      </c>
      <c r="L2012" s="1">
        <v>10</v>
      </c>
      <c r="M2012" s="1">
        <v>3</v>
      </c>
      <c r="N2012" s="1">
        <v>12</v>
      </c>
      <c r="O2012" s="1">
        <v>6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3</v>
      </c>
      <c r="W2012" s="1">
        <v>11</v>
      </c>
      <c r="X2012" s="1">
        <v>0</v>
      </c>
      <c r="Y2012" s="3">
        <v>43</v>
      </c>
      <c r="Z2012" s="1">
        <v>2792</v>
      </c>
      <c r="AA2012" s="1">
        <v>0</v>
      </c>
      <c r="AB2012" s="1">
        <v>1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1</v>
      </c>
      <c r="AI2012" s="1">
        <v>0</v>
      </c>
      <c r="AJ2012" s="1">
        <v>0</v>
      </c>
      <c r="AK2012" s="1">
        <v>1048</v>
      </c>
      <c r="AL2012" s="1">
        <v>987</v>
      </c>
      <c r="AM2012" s="1">
        <v>0</v>
      </c>
    </row>
    <row r="2013" spans="1:39" x14ac:dyDescent="0.25">
      <c r="A2013" s="4" t="s">
        <v>1893</v>
      </c>
      <c r="B2013" s="1">
        <v>0</v>
      </c>
      <c r="C2013" s="1">
        <v>1</v>
      </c>
      <c r="D2013" s="1">
        <v>23</v>
      </c>
      <c r="E2013" s="1">
        <v>240</v>
      </c>
      <c r="F2013" s="1">
        <v>90</v>
      </c>
      <c r="G2013" s="1">
        <v>216</v>
      </c>
      <c r="H2013" s="1">
        <v>63</v>
      </c>
      <c r="I2013" s="1">
        <v>6</v>
      </c>
      <c r="J2013" s="1">
        <v>24</v>
      </c>
      <c r="K2013" s="1">
        <v>4</v>
      </c>
      <c r="L2013" s="1">
        <v>4</v>
      </c>
      <c r="M2013" s="1">
        <v>4</v>
      </c>
      <c r="N2013" s="1">
        <v>10</v>
      </c>
      <c r="O2013" s="1">
        <v>3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3</v>
      </c>
      <c r="W2013" s="1">
        <v>11</v>
      </c>
      <c r="X2013" s="1">
        <v>0</v>
      </c>
      <c r="Y2013" s="3">
        <v>69</v>
      </c>
      <c r="Z2013" s="1">
        <v>2552</v>
      </c>
      <c r="AA2013" s="1">
        <v>0</v>
      </c>
      <c r="AB2013" s="1">
        <v>0</v>
      </c>
      <c r="AC2013" s="1">
        <v>1</v>
      </c>
      <c r="AD2013" s="1">
        <v>0</v>
      </c>
      <c r="AE2013" s="1">
        <v>0</v>
      </c>
      <c r="AF2013" s="1">
        <v>0</v>
      </c>
      <c r="AG2013" s="1">
        <v>0</v>
      </c>
      <c r="AH2013" s="1">
        <v>1</v>
      </c>
      <c r="AI2013" s="1">
        <v>0</v>
      </c>
      <c r="AJ2013" s="1">
        <v>0</v>
      </c>
      <c r="AK2013" s="1">
        <v>615</v>
      </c>
      <c r="AL2013" s="1">
        <v>591</v>
      </c>
      <c r="AM2013" s="1">
        <v>0</v>
      </c>
    </row>
    <row r="2014" spans="1:39" x14ac:dyDescent="0.25">
      <c r="A2014" s="4" t="s">
        <v>1894</v>
      </c>
      <c r="B2014" s="1">
        <v>1</v>
      </c>
      <c r="C2014" s="1">
        <v>0</v>
      </c>
      <c r="D2014" s="1">
        <v>97</v>
      </c>
      <c r="E2014" s="1">
        <v>11</v>
      </c>
      <c r="F2014" s="1">
        <v>0</v>
      </c>
      <c r="G2014" s="1">
        <v>36</v>
      </c>
      <c r="H2014" s="1">
        <v>15</v>
      </c>
      <c r="I2014" s="1">
        <v>5</v>
      </c>
      <c r="J2014" s="1">
        <v>12</v>
      </c>
      <c r="K2014" s="1">
        <v>1</v>
      </c>
      <c r="L2014" s="1">
        <v>2</v>
      </c>
      <c r="M2014" s="1">
        <v>0</v>
      </c>
      <c r="N2014" s="1">
        <v>3</v>
      </c>
      <c r="O2014" s="1">
        <v>7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3</v>
      </c>
      <c r="W2014" s="1">
        <v>11</v>
      </c>
      <c r="X2014" s="1">
        <v>0</v>
      </c>
      <c r="Y2014" s="3">
        <v>36</v>
      </c>
      <c r="Z2014" s="1">
        <v>2617</v>
      </c>
      <c r="AA2014" s="1">
        <v>0</v>
      </c>
      <c r="AB2014" s="1">
        <v>1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1</v>
      </c>
      <c r="AI2014" s="1">
        <v>0</v>
      </c>
      <c r="AJ2014" s="1">
        <v>0</v>
      </c>
      <c r="AK2014" s="1">
        <v>67</v>
      </c>
      <c r="AL2014" s="1">
        <v>55</v>
      </c>
      <c r="AM2014" s="1">
        <v>0</v>
      </c>
    </row>
    <row r="2015" spans="1:39" x14ac:dyDescent="0.25">
      <c r="A2015" s="4" t="s">
        <v>1895</v>
      </c>
      <c r="B2015" s="1">
        <v>0</v>
      </c>
      <c r="C2015" s="1">
        <v>0</v>
      </c>
      <c r="D2015" s="1">
        <v>25</v>
      </c>
      <c r="E2015" s="1">
        <v>848</v>
      </c>
      <c r="F2015" s="1">
        <v>154</v>
      </c>
      <c r="G2015" s="1">
        <v>323</v>
      </c>
      <c r="H2015" s="1">
        <v>201</v>
      </c>
      <c r="I2015" s="1">
        <v>61</v>
      </c>
      <c r="J2015" s="1">
        <v>78</v>
      </c>
      <c r="K2015" s="1">
        <v>1</v>
      </c>
      <c r="L2015" s="1">
        <v>10</v>
      </c>
      <c r="M2015" s="1">
        <v>3</v>
      </c>
      <c r="N2015" s="1">
        <v>10</v>
      </c>
      <c r="O2015" s="1">
        <v>6</v>
      </c>
      <c r="P2015" s="1">
        <v>1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3</v>
      </c>
      <c r="W2015" s="1">
        <v>11</v>
      </c>
      <c r="X2015" s="1">
        <v>0</v>
      </c>
      <c r="Y2015" s="3">
        <v>38</v>
      </c>
      <c r="Z2015" s="1">
        <v>2665</v>
      </c>
      <c r="AA2015" s="1">
        <v>0</v>
      </c>
      <c r="AB2015" s="1">
        <v>0</v>
      </c>
      <c r="AC2015" s="1">
        <v>0</v>
      </c>
      <c r="AD2015" s="1">
        <v>1</v>
      </c>
      <c r="AE2015" s="1">
        <v>0</v>
      </c>
      <c r="AF2015" s="1">
        <v>0</v>
      </c>
      <c r="AG2015" s="1">
        <v>0</v>
      </c>
      <c r="AH2015" s="1">
        <v>1</v>
      </c>
      <c r="AI2015" s="1">
        <v>0</v>
      </c>
      <c r="AJ2015" s="1">
        <v>0</v>
      </c>
      <c r="AK2015" s="1">
        <v>1587</v>
      </c>
      <c r="AL2015" s="1">
        <v>1509</v>
      </c>
      <c r="AM2015" s="1">
        <v>1</v>
      </c>
    </row>
    <row r="2016" spans="1:39" x14ac:dyDescent="0.25">
      <c r="A2016" s="4" t="s">
        <v>1896</v>
      </c>
      <c r="B2016" s="1">
        <v>0</v>
      </c>
      <c r="C2016" s="1">
        <v>0</v>
      </c>
      <c r="D2016" s="1">
        <v>92</v>
      </c>
      <c r="E2016" s="1">
        <v>202</v>
      </c>
      <c r="F2016" s="1">
        <v>47</v>
      </c>
      <c r="G2016" s="1">
        <v>197</v>
      </c>
      <c r="H2016" s="1">
        <v>55</v>
      </c>
      <c r="I2016" s="1">
        <v>42</v>
      </c>
      <c r="J2016" s="1">
        <v>149</v>
      </c>
      <c r="K2016" s="1">
        <v>1</v>
      </c>
      <c r="L2016" s="1">
        <v>5</v>
      </c>
      <c r="M2016" s="1">
        <v>4</v>
      </c>
      <c r="N2016" s="1">
        <v>8</v>
      </c>
      <c r="O2016" s="1">
        <v>4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3</v>
      </c>
      <c r="W2016" s="1">
        <v>11</v>
      </c>
      <c r="X2016" s="1">
        <v>0</v>
      </c>
      <c r="Y2016" s="3">
        <v>29</v>
      </c>
      <c r="Z2016" s="1">
        <v>2582</v>
      </c>
      <c r="AA2016" s="1">
        <v>0</v>
      </c>
      <c r="AB2016" s="1">
        <v>0</v>
      </c>
      <c r="AC2016" s="1">
        <v>1</v>
      </c>
      <c r="AD2016" s="1">
        <v>0</v>
      </c>
      <c r="AE2016" s="1">
        <v>0</v>
      </c>
      <c r="AF2016" s="1">
        <v>0</v>
      </c>
      <c r="AG2016" s="1">
        <v>0</v>
      </c>
      <c r="AH2016" s="1">
        <v>1</v>
      </c>
      <c r="AI2016" s="1">
        <v>0</v>
      </c>
      <c r="AJ2016" s="1">
        <v>0</v>
      </c>
      <c r="AK2016" s="1">
        <v>543</v>
      </c>
      <c r="AL2016" s="1">
        <v>394</v>
      </c>
      <c r="AM2016" s="1">
        <v>0</v>
      </c>
    </row>
    <row r="2017" spans="1:39" x14ac:dyDescent="0.25">
      <c r="A2017" s="4" t="s">
        <v>1897</v>
      </c>
      <c r="B2017" s="1">
        <v>1</v>
      </c>
      <c r="C2017" s="1">
        <v>2</v>
      </c>
      <c r="D2017" s="1">
        <v>98</v>
      </c>
      <c r="E2017" s="1">
        <v>433</v>
      </c>
      <c r="F2017" s="1">
        <v>89</v>
      </c>
      <c r="G2017" s="1">
        <v>650</v>
      </c>
      <c r="H2017" s="1">
        <v>16</v>
      </c>
      <c r="I2017" s="1">
        <v>102</v>
      </c>
      <c r="J2017" s="1">
        <v>102</v>
      </c>
      <c r="K2017" s="1">
        <v>10</v>
      </c>
      <c r="L2017" s="1">
        <v>4</v>
      </c>
      <c r="M2017" s="1">
        <v>6</v>
      </c>
      <c r="N2017" s="1">
        <v>9</v>
      </c>
      <c r="O2017" s="1">
        <v>7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3</v>
      </c>
      <c r="W2017" s="1">
        <v>11</v>
      </c>
      <c r="X2017" s="1">
        <v>0</v>
      </c>
      <c r="Y2017" s="3">
        <v>50</v>
      </c>
      <c r="Z2017" s="1">
        <v>2801</v>
      </c>
      <c r="AA2017" s="1">
        <v>0</v>
      </c>
      <c r="AB2017" s="1">
        <v>0</v>
      </c>
      <c r="AC2017" s="1">
        <v>1</v>
      </c>
      <c r="AD2017" s="1">
        <v>0</v>
      </c>
      <c r="AE2017" s="1">
        <v>0</v>
      </c>
      <c r="AF2017" s="1">
        <v>0</v>
      </c>
      <c r="AG2017" s="1">
        <v>0</v>
      </c>
      <c r="AH2017" s="1">
        <v>1</v>
      </c>
      <c r="AI2017" s="1">
        <v>0</v>
      </c>
      <c r="AJ2017" s="1">
        <v>0</v>
      </c>
      <c r="AK2017" s="1">
        <v>1290</v>
      </c>
      <c r="AL2017" s="1">
        <v>1188</v>
      </c>
      <c r="AM2017" s="1">
        <v>0</v>
      </c>
    </row>
    <row r="2018" spans="1:39" x14ac:dyDescent="0.25">
      <c r="A2018" s="4" t="s">
        <v>1898</v>
      </c>
      <c r="B2018" s="1">
        <v>1</v>
      </c>
      <c r="C2018" s="1">
        <v>0</v>
      </c>
      <c r="D2018" s="1">
        <v>19</v>
      </c>
      <c r="E2018" s="1">
        <v>6</v>
      </c>
      <c r="F2018" s="1">
        <v>6</v>
      </c>
      <c r="G2018" s="1">
        <v>15</v>
      </c>
      <c r="H2018" s="1">
        <v>10</v>
      </c>
      <c r="I2018" s="1">
        <v>5</v>
      </c>
      <c r="J2018" s="1">
        <v>2</v>
      </c>
      <c r="K2018" s="1">
        <v>2</v>
      </c>
      <c r="L2018" s="1">
        <v>2</v>
      </c>
      <c r="M2018" s="1">
        <v>0</v>
      </c>
      <c r="N2018" s="1">
        <v>3</v>
      </c>
      <c r="O2018" s="1">
        <v>6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3</v>
      </c>
      <c r="W2018" s="1">
        <v>11</v>
      </c>
      <c r="X2018" s="1">
        <v>0</v>
      </c>
      <c r="Y2018" s="3">
        <v>39</v>
      </c>
      <c r="Z2018" s="1">
        <v>2371</v>
      </c>
      <c r="AA2018" s="1">
        <v>0</v>
      </c>
      <c r="AB2018" s="1">
        <v>1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1</v>
      </c>
      <c r="AI2018" s="1">
        <v>0</v>
      </c>
      <c r="AJ2018" s="1">
        <v>0</v>
      </c>
      <c r="AK2018" s="1">
        <v>42</v>
      </c>
      <c r="AL2018" s="1">
        <v>40</v>
      </c>
      <c r="AM2018" s="1">
        <v>0</v>
      </c>
    </row>
    <row r="2019" spans="1:39" x14ac:dyDescent="0.25">
      <c r="A2019" s="4" t="s">
        <v>1899</v>
      </c>
      <c r="B2019" s="1">
        <v>1</v>
      </c>
      <c r="C2019" s="1">
        <v>0</v>
      </c>
      <c r="D2019" s="1">
        <v>80</v>
      </c>
      <c r="E2019" s="1">
        <v>37</v>
      </c>
      <c r="F2019" s="1">
        <v>0</v>
      </c>
      <c r="G2019" s="1">
        <v>7</v>
      </c>
      <c r="H2019" s="1">
        <v>3</v>
      </c>
      <c r="I2019" s="1">
        <v>0</v>
      </c>
      <c r="J2019" s="1">
        <v>3</v>
      </c>
      <c r="K2019" s="1">
        <v>1</v>
      </c>
      <c r="L2019" s="1">
        <v>2</v>
      </c>
      <c r="M2019" s="1">
        <v>0</v>
      </c>
      <c r="N2019" s="1">
        <v>3</v>
      </c>
      <c r="O2019" s="1">
        <v>5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3</v>
      </c>
      <c r="W2019" s="1">
        <v>11</v>
      </c>
      <c r="X2019" s="1">
        <v>0</v>
      </c>
      <c r="Y2019" s="3">
        <v>41</v>
      </c>
      <c r="Z2019" s="1">
        <v>2369</v>
      </c>
      <c r="AA2019" s="1">
        <v>0</v>
      </c>
      <c r="AB2019" s="1">
        <v>1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1</v>
      </c>
      <c r="AJ2019" s="1">
        <v>0</v>
      </c>
      <c r="AK2019" s="1">
        <v>47</v>
      </c>
      <c r="AL2019" s="1">
        <v>44</v>
      </c>
      <c r="AM2019" s="1">
        <v>0</v>
      </c>
    </row>
    <row r="2020" spans="1:39" x14ac:dyDescent="0.25">
      <c r="A2020" s="4" t="s">
        <v>1900</v>
      </c>
      <c r="B2020" s="1">
        <v>1</v>
      </c>
      <c r="C2020" s="1">
        <v>0</v>
      </c>
      <c r="D2020" s="1">
        <v>80</v>
      </c>
      <c r="E2020" s="1">
        <v>167</v>
      </c>
      <c r="F2020" s="1">
        <v>37</v>
      </c>
      <c r="G2020" s="1">
        <v>64</v>
      </c>
      <c r="H2020" s="1">
        <v>49</v>
      </c>
      <c r="I2020" s="1">
        <v>34</v>
      </c>
      <c r="J2020" s="1">
        <v>116</v>
      </c>
      <c r="K2020" s="1">
        <v>8</v>
      </c>
      <c r="L2020" s="1">
        <v>4</v>
      </c>
      <c r="M2020" s="1">
        <v>3</v>
      </c>
      <c r="N2020" s="1">
        <v>6</v>
      </c>
      <c r="O2020" s="1">
        <v>7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3</v>
      </c>
      <c r="W2020" s="1">
        <v>11</v>
      </c>
      <c r="X2020" s="1">
        <v>0</v>
      </c>
      <c r="Y2020" s="3">
        <v>49</v>
      </c>
      <c r="Z2020" s="1">
        <v>2815</v>
      </c>
      <c r="AA2020" s="1">
        <v>0</v>
      </c>
      <c r="AB2020" s="1">
        <v>1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1</v>
      </c>
      <c r="AI2020" s="1">
        <v>0</v>
      </c>
      <c r="AJ2020" s="1">
        <v>0</v>
      </c>
      <c r="AK2020" s="1">
        <v>351</v>
      </c>
      <c r="AL2020" s="1">
        <v>235</v>
      </c>
      <c r="AM2020" s="1">
        <v>0</v>
      </c>
    </row>
    <row r="2021" spans="1:39" x14ac:dyDescent="0.25">
      <c r="A2021" s="4" t="s">
        <v>1901</v>
      </c>
      <c r="B2021" s="1">
        <v>1</v>
      </c>
      <c r="C2021" s="1">
        <v>0</v>
      </c>
      <c r="D2021" s="1">
        <v>79</v>
      </c>
      <c r="E2021" s="1">
        <v>45</v>
      </c>
      <c r="F2021" s="1">
        <v>7</v>
      </c>
      <c r="G2021" s="1">
        <v>99</v>
      </c>
      <c r="H2021" s="1">
        <v>4</v>
      </c>
      <c r="I2021" s="1">
        <v>25</v>
      </c>
      <c r="J2021" s="1">
        <v>43</v>
      </c>
      <c r="K2021" s="1">
        <v>3</v>
      </c>
      <c r="L2021" s="1">
        <v>4</v>
      </c>
      <c r="M2021" s="1">
        <v>1</v>
      </c>
      <c r="N2021" s="1">
        <v>4</v>
      </c>
      <c r="O2021" s="1">
        <v>6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3</v>
      </c>
      <c r="W2021" s="1">
        <v>11</v>
      </c>
      <c r="X2021" s="1">
        <v>0</v>
      </c>
      <c r="Y2021" s="3">
        <v>50</v>
      </c>
      <c r="Z2021" s="1">
        <v>2370</v>
      </c>
      <c r="AA2021" s="1">
        <v>0</v>
      </c>
      <c r="AB2021" s="1">
        <v>0</v>
      </c>
      <c r="AC2021" s="1">
        <v>1</v>
      </c>
      <c r="AD2021" s="1">
        <v>0</v>
      </c>
      <c r="AE2021" s="1">
        <v>0</v>
      </c>
      <c r="AF2021" s="1">
        <v>0</v>
      </c>
      <c r="AG2021" s="1">
        <v>0</v>
      </c>
      <c r="AH2021" s="1">
        <v>1</v>
      </c>
      <c r="AI2021" s="1">
        <v>0</v>
      </c>
      <c r="AJ2021" s="1">
        <v>0</v>
      </c>
      <c r="AK2021" s="1">
        <v>180</v>
      </c>
      <c r="AL2021" s="1">
        <v>137</v>
      </c>
      <c r="AM2021" s="1">
        <v>0</v>
      </c>
    </row>
    <row r="2022" spans="1:39" x14ac:dyDescent="0.25">
      <c r="A2022" s="4" t="s">
        <v>1902</v>
      </c>
      <c r="B2022" s="1">
        <v>0</v>
      </c>
      <c r="C2022" s="1">
        <v>1</v>
      </c>
      <c r="D2022" s="1">
        <v>50</v>
      </c>
      <c r="E2022" s="1">
        <v>129</v>
      </c>
      <c r="F2022" s="1">
        <v>0</v>
      </c>
      <c r="G2022" s="1">
        <v>21</v>
      </c>
      <c r="H2022" s="1">
        <v>0</v>
      </c>
      <c r="I2022" s="1">
        <v>1</v>
      </c>
      <c r="J2022" s="1">
        <v>7</v>
      </c>
      <c r="K2022" s="1">
        <v>1</v>
      </c>
      <c r="L2022" s="1">
        <v>3</v>
      </c>
      <c r="M2022" s="1">
        <v>1</v>
      </c>
      <c r="N2022" s="1">
        <v>4</v>
      </c>
      <c r="O2022" s="1">
        <v>4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3</v>
      </c>
      <c r="W2022" s="1">
        <v>11</v>
      </c>
      <c r="X2022" s="1">
        <v>0</v>
      </c>
      <c r="Y2022" s="3">
        <v>61</v>
      </c>
      <c r="Z2022" s="1">
        <v>2179</v>
      </c>
      <c r="AA2022" s="1">
        <v>0</v>
      </c>
      <c r="AB2022" s="1">
        <v>1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1</v>
      </c>
      <c r="AI2022" s="1">
        <v>0</v>
      </c>
      <c r="AJ2022" s="1">
        <v>0</v>
      </c>
      <c r="AK2022" s="1">
        <v>151</v>
      </c>
      <c r="AL2022" s="1">
        <v>144</v>
      </c>
      <c r="AM2022" s="1">
        <v>0</v>
      </c>
    </row>
    <row r="2023" spans="1:39" x14ac:dyDescent="0.25">
      <c r="A2023" s="4" t="s">
        <v>1903</v>
      </c>
      <c r="B2023" s="1">
        <v>0</v>
      </c>
      <c r="C2023" s="1">
        <v>0</v>
      </c>
      <c r="D2023" s="1">
        <v>60</v>
      </c>
      <c r="E2023" s="1">
        <v>713</v>
      </c>
      <c r="F2023" s="1">
        <v>0</v>
      </c>
      <c r="G2023" s="1">
        <v>264</v>
      </c>
      <c r="H2023" s="1">
        <v>120</v>
      </c>
      <c r="I2023" s="1">
        <v>80</v>
      </c>
      <c r="J2023" s="1">
        <v>34</v>
      </c>
      <c r="K2023" s="1">
        <v>1</v>
      </c>
      <c r="L2023" s="1">
        <v>7</v>
      </c>
      <c r="M2023" s="1">
        <v>8</v>
      </c>
      <c r="N2023" s="1">
        <v>12</v>
      </c>
      <c r="O2023" s="1">
        <v>4</v>
      </c>
      <c r="P2023" s="1">
        <v>0</v>
      </c>
      <c r="Q2023" s="1">
        <v>0</v>
      </c>
      <c r="R2023" s="1">
        <v>1</v>
      </c>
      <c r="S2023" s="1">
        <v>1</v>
      </c>
      <c r="T2023" s="1">
        <v>0</v>
      </c>
      <c r="U2023" s="1">
        <v>0</v>
      </c>
      <c r="V2023" s="1">
        <v>3</v>
      </c>
      <c r="W2023" s="1">
        <v>11</v>
      </c>
      <c r="X2023" s="1">
        <v>0</v>
      </c>
      <c r="Y2023" s="3">
        <v>47</v>
      </c>
      <c r="Z2023" s="1">
        <v>2450</v>
      </c>
      <c r="AA2023" s="1">
        <v>0</v>
      </c>
      <c r="AB2023" s="1">
        <v>1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1</v>
      </c>
      <c r="AI2023" s="1">
        <v>0</v>
      </c>
      <c r="AJ2023" s="1">
        <v>0</v>
      </c>
      <c r="AK2023" s="1">
        <v>1177</v>
      </c>
      <c r="AL2023" s="1">
        <v>1143</v>
      </c>
      <c r="AM2023" s="1">
        <v>2</v>
      </c>
    </row>
    <row r="2024" spans="1:39" x14ac:dyDescent="0.25">
      <c r="A2024" s="4" t="s">
        <v>1904</v>
      </c>
      <c r="B2024" s="1">
        <v>1</v>
      </c>
      <c r="C2024" s="1">
        <v>0</v>
      </c>
      <c r="D2024" s="1">
        <v>44</v>
      </c>
      <c r="E2024" s="1">
        <v>676</v>
      </c>
      <c r="F2024" s="1">
        <v>161</v>
      </c>
      <c r="G2024" s="1">
        <v>426</v>
      </c>
      <c r="H2024" s="1">
        <v>210</v>
      </c>
      <c r="I2024" s="1">
        <v>44</v>
      </c>
      <c r="J2024" s="1">
        <v>58</v>
      </c>
      <c r="K2024" s="1">
        <v>2</v>
      </c>
      <c r="L2024" s="1">
        <v>2</v>
      </c>
      <c r="M2024" s="1">
        <v>5</v>
      </c>
      <c r="N2024" s="1">
        <v>5</v>
      </c>
      <c r="O2024" s="1">
        <v>6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3</v>
      </c>
      <c r="W2024" s="1">
        <v>11</v>
      </c>
      <c r="X2024" s="1">
        <v>1</v>
      </c>
      <c r="Y2024" s="3">
        <v>50</v>
      </c>
      <c r="Z2024" s="1">
        <v>2840</v>
      </c>
      <c r="AA2024" s="1">
        <v>0</v>
      </c>
      <c r="AB2024" s="1">
        <v>0</v>
      </c>
      <c r="AC2024" s="1">
        <v>1</v>
      </c>
      <c r="AD2024" s="1">
        <v>0</v>
      </c>
      <c r="AE2024" s="1">
        <v>0</v>
      </c>
      <c r="AF2024" s="1">
        <v>0</v>
      </c>
      <c r="AG2024" s="1">
        <v>0</v>
      </c>
      <c r="AH2024" s="1">
        <v>1</v>
      </c>
      <c r="AI2024" s="1">
        <v>0</v>
      </c>
      <c r="AJ2024" s="1">
        <v>0</v>
      </c>
      <c r="AK2024" s="1">
        <v>1517</v>
      </c>
      <c r="AL2024" s="1">
        <v>1459</v>
      </c>
      <c r="AM2024" s="1">
        <v>0</v>
      </c>
    </row>
    <row r="2025" spans="1:39" x14ac:dyDescent="0.25">
      <c r="A2025" s="4" t="s">
        <v>1905</v>
      </c>
      <c r="B2025" s="1">
        <v>0</v>
      </c>
      <c r="C2025" s="1">
        <v>0</v>
      </c>
      <c r="D2025" s="1">
        <v>0</v>
      </c>
      <c r="E2025" s="1">
        <v>450</v>
      </c>
      <c r="F2025" s="1">
        <v>26</v>
      </c>
      <c r="G2025" s="1">
        <v>535</v>
      </c>
      <c r="H2025" s="1">
        <v>73</v>
      </c>
      <c r="I2025" s="1">
        <v>98</v>
      </c>
      <c r="J2025" s="1">
        <v>26</v>
      </c>
      <c r="K2025" s="1">
        <v>1</v>
      </c>
      <c r="L2025" s="1">
        <v>5</v>
      </c>
      <c r="M2025" s="1">
        <v>6</v>
      </c>
      <c r="N2025" s="1">
        <v>10</v>
      </c>
      <c r="O2025" s="1">
        <v>1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3</v>
      </c>
      <c r="W2025" s="1">
        <v>11</v>
      </c>
      <c r="X2025" s="1">
        <v>0</v>
      </c>
      <c r="Y2025" s="3">
        <v>73</v>
      </c>
      <c r="Z2025" s="1">
        <v>2343</v>
      </c>
      <c r="AA2025" s="1">
        <v>0</v>
      </c>
      <c r="AB2025" s="1">
        <v>1</v>
      </c>
      <c r="AC2025" s="1">
        <v>0</v>
      </c>
      <c r="AD2025" s="1">
        <v>0</v>
      </c>
      <c r="AE2025" s="1">
        <v>0</v>
      </c>
      <c r="AF2025" s="1">
        <v>1</v>
      </c>
      <c r="AG2025" s="1">
        <v>0</v>
      </c>
      <c r="AH2025" s="1">
        <v>0</v>
      </c>
      <c r="AI2025" s="1">
        <v>0</v>
      </c>
      <c r="AJ2025" s="1">
        <v>0</v>
      </c>
      <c r="AK2025" s="1">
        <v>1182</v>
      </c>
      <c r="AL2025" s="1">
        <v>1156</v>
      </c>
      <c r="AM2025" s="1">
        <v>0</v>
      </c>
    </row>
    <row r="2026" spans="1:39" x14ac:dyDescent="0.25">
      <c r="A2026" s="4" t="s">
        <v>1906</v>
      </c>
      <c r="B2026" s="1">
        <v>1</v>
      </c>
      <c r="C2026" s="1">
        <v>1</v>
      </c>
      <c r="D2026" s="1">
        <v>28</v>
      </c>
      <c r="E2026" s="1">
        <v>22</v>
      </c>
      <c r="F2026" s="1">
        <v>2</v>
      </c>
      <c r="G2026" s="1">
        <v>12</v>
      </c>
      <c r="H2026" s="1">
        <v>0</v>
      </c>
      <c r="I2026" s="1">
        <v>2</v>
      </c>
      <c r="J2026" s="1">
        <v>5</v>
      </c>
      <c r="K2026" s="1">
        <v>1</v>
      </c>
      <c r="L2026" s="1">
        <v>1</v>
      </c>
      <c r="M2026" s="1">
        <v>0</v>
      </c>
      <c r="N2026" s="1">
        <v>3</v>
      </c>
      <c r="O2026" s="1">
        <v>4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3</v>
      </c>
      <c r="W2026" s="1">
        <v>11</v>
      </c>
      <c r="X2026" s="1">
        <v>0</v>
      </c>
      <c r="Y2026" s="3">
        <v>69</v>
      </c>
      <c r="Z2026" s="1">
        <v>2636</v>
      </c>
      <c r="AA2026" s="1">
        <v>0</v>
      </c>
      <c r="AB2026" s="1">
        <v>1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1</v>
      </c>
      <c r="AI2026" s="1">
        <v>0</v>
      </c>
      <c r="AJ2026" s="1">
        <v>0</v>
      </c>
      <c r="AK2026" s="1">
        <v>38</v>
      </c>
      <c r="AL2026" s="1">
        <v>33</v>
      </c>
      <c r="AM2026" s="1">
        <v>0</v>
      </c>
    </row>
    <row r="2027" spans="1:39" x14ac:dyDescent="0.25">
      <c r="A2027" s="4" t="s">
        <v>1907</v>
      </c>
      <c r="B2027" s="1">
        <v>1</v>
      </c>
      <c r="C2027" s="1">
        <v>1</v>
      </c>
      <c r="D2027" s="1">
        <v>35</v>
      </c>
      <c r="E2027" s="1">
        <v>367</v>
      </c>
      <c r="F2027" s="1">
        <v>4</v>
      </c>
      <c r="G2027" s="1">
        <v>51</v>
      </c>
      <c r="H2027" s="1">
        <v>6</v>
      </c>
      <c r="I2027" s="1">
        <v>4</v>
      </c>
      <c r="J2027" s="1">
        <v>95</v>
      </c>
      <c r="K2027" s="1">
        <v>6</v>
      </c>
      <c r="L2027" s="1">
        <v>7</v>
      </c>
      <c r="M2027" s="1">
        <v>2</v>
      </c>
      <c r="N2027" s="1">
        <v>6</v>
      </c>
      <c r="O2027" s="1">
        <v>7</v>
      </c>
      <c r="P2027" s="1">
        <v>0</v>
      </c>
      <c r="Q2027" s="1">
        <v>0</v>
      </c>
      <c r="R2027" s="1">
        <v>0</v>
      </c>
      <c r="S2027" s="1">
        <v>1</v>
      </c>
      <c r="T2027" s="1">
        <v>0</v>
      </c>
      <c r="U2027" s="1">
        <v>0</v>
      </c>
      <c r="V2027" s="1">
        <v>3</v>
      </c>
      <c r="W2027" s="1">
        <v>11</v>
      </c>
      <c r="X2027" s="1">
        <v>0</v>
      </c>
      <c r="Y2027" s="3">
        <v>45</v>
      </c>
      <c r="Z2027" s="1">
        <v>2439</v>
      </c>
      <c r="AA2027" s="1">
        <v>0</v>
      </c>
      <c r="AB2027" s="1">
        <v>0</v>
      </c>
      <c r="AC2027" s="1">
        <v>1</v>
      </c>
      <c r="AD2027" s="1">
        <v>0</v>
      </c>
      <c r="AE2027" s="1">
        <v>0</v>
      </c>
      <c r="AF2027" s="1">
        <v>0</v>
      </c>
      <c r="AG2027" s="1">
        <v>0</v>
      </c>
      <c r="AH2027" s="1">
        <v>1</v>
      </c>
      <c r="AI2027" s="1">
        <v>0</v>
      </c>
      <c r="AJ2027" s="1">
        <v>0</v>
      </c>
      <c r="AK2027" s="1">
        <v>432</v>
      </c>
      <c r="AL2027" s="1">
        <v>337</v>
      </c>
      <c r="AM2027" s="1">
        <v>1</v>
      </c>
    </row>
    <row r="2028" spans="1:39" x14ac:dyDescent="0.25">
      <c r="A2028" s="4" t="s">
        <v>1908</v>
      </c>
      <c r="B2028" s="1">
        <v>0</v>
      </c>
      <c r="C2028" s="1">
        <v>1</v>
      </c>
      <c r="D2028" s="1">
        <v>49</v>
      </c>
      <c r="E2028" s="1">
        <v>526</v>
      </c>
      <c r="F2028" s="1">
        <v>35</v>
      </c>
      <c r="G2028" s="1">
        <v>214</v>
      </c>
      <c r="H2028" s="1">
        <v>69</v>
      </c>
      <c r="I2028" s="1">
        <v>53</v>
      </c>
      <c r="J2028" s="1">
        <v>35</v>
      </c>
      <c r="K2028" s="1">
        <v>2</v>
      </c>
      <c r="L2028" s="1">
        <v>6</v>
      </c>
      <c r="M2028" s="1">
        <v>3</v>
      </c>
      <c r="N2028" s="1">
        <v>4</v>
      </c>
      <c r="O2028" s="1">
        <v>2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3</v>
      </c>
      <c r="W2028" s="1">
        <v>11</v>
      </c>
      <c r="X2028" s="1">
        <v>0</v>
      </c>
      <c r="Y2028" s="3">
        <v>61</v>
      </c>
      <c r="Z2028" s="1">
        <v>2166</v>
      </c>
      <c r="AA2028" s="1">
        <v>0</v>
      </c>
      <c r="AB2028" s="1">
        <v>0</v>
      </c>
      <c r="AC2028" s="1">
        <v>0</v>
      </c>
      <c r="AD2028" s="1">
        <v>0</v>
      </c>
      <c r="AE2028" s="1">
        <v>1</v>
      </c>
      <c r="AF2028" s="1">
        <v>0</v>
      </c>
      <c r="AG2028" s="1">
        <v>0</v>
      </c>
      <c r="AH2028" s="1">
        <v>1</v>
      </c>
      <c r="AI2028" s="1">
        <v>0</v>
      </c>
      <c r="AJ2028" s="1">
        <v>0</v>
      </c>
      <c r="AK2028" s="1">
        <v>897</v>
      </c>
      <c r="AL2028" s="1">
        <v>862</v>
      </c>
      <c r="AM2028" s="1">
        <v>0</v>
      </c>
    </row>
    <row r="2029" spans="1:39" x14ac:dyDescent="0.25">
      <c r="A2029" s="4" t="s">
        <v>1909</v>
      </c>
      <c r="B2029" s="1">
        <v>1</v>
      </c>
      <c r="C2029" s="1">
        <v>1</v>
      </c>
      <c r="D2029" s="1">
        <v>46</v>
      </c>
      <c r="E2029" s="1">
        <v>51</v>
      </c>
      <c r="F2029" s="1">
        <v>0</v>
      </c>
      <c r="G2029" s="1">
        <v>16</v>
      </c>
      <c r="H2029" s="1">
        <v>0</v>
      </c>
      <c r="I2029" s="1">
        <v>0</v>
      </c>
      <c r="J2029" s="1">
        <v>4</v>
      </c>
      <c r="K2029" s="1">
        <v>2</v>
      </c>
      <c r="L2029" s="1">
        <v>3</v>
      </c>
      <c r="M2029" s="1">
        <v>0</v>
      </c>
      <c r="N2029" s="1">
        <v>3</v>
      </c>
      <c r="O2029" s="1">
        <v>8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3</v>
      </c>
      <c r="W2029" s="1">
        <v>11</v>
      </c>
      <c r="X2029" s="1">
        <v>0</v>
      </c>
      <c r="Y2029" s="3">
        <v>65</v>
      </c>
      <c r="Z2029" s="1">
        <v>2186</v>
      </c>
      <c r="AA2029" s="1">
        <v>0</v>
      </c>
      <c r="AB2029" s="1">
        <v>0</v>
      </c>
      <c r="AC2029" s="1">
        <v>1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1</v>
      </c>
      <c r="AJ2029" s="1">
        <v>0</v>
      </c>
      <c r="AK2029" s="1">
        <v>67</v>
      </c>
      <c r="AL2029" s="1">
        <v>63</v>
      </c>
      <c r="AM2029" s="1">
        <v>0</v>
      </c>
    </row>
    <row r="2030" spans="1:39" x14ac:dyDescent="0.25">
      <c r="A2030" s="4" t="s">
        <v>1910</v>
      </c>
      <c r="B2030" s="1">
        <v>1</v>
      </c>
      <c r="C2030" s="1">
        <v>1</v>
      </c>
      <c r="D2030" s="1">
        <v>97</v>
      </c>
      <c r="E2030" s="1">
        <v>25</v>
      </c>
      <c r="F2030" s="1">
        <v>0</v>
      </c>
      <c r="G2030" s="1">
        <v>11</v>
      </c>
      <c r="H2030" s="1">
        <v>3</v>
      </c>
      <c r="I2030" s="1">
        <v>0</v>
      </c>
      <c r="J2030" s="1">
        <v>15</v>
      </c>
      <c r="K2030" s="1">
        <v>1</v>
      </c>
      <c r="L2030" s="1">
        <v>1</v>
      </c>
      <c r="M2030" s="1">
        <v>0</v>
      </c>
      <c r="N2030" s="1">
        <v>3</v>
      </c>
      <c r="O2030" s="1">
        <v>4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3</v>
      </c>
      <c r="W2030" s="1">
        <v>11</v>
      </c>
      <c r="X2030" s="1">
        <v>0</v>
      </c>
      <c r="Y2030" s="3">
        <v>67</v>
      </c>
      <c r="Z2030" s="1">
        <v>2162</v>
      </c>
      <c r="AA2030" s="1">
        <v>0</v>
      </c>
      <c r="AB2030" s="1">
        <v>0</v>
      </c>
      <c r="AC2030" s="1">
        <v>0</v>
      </c>
      <c r="AD2030" s="1">
        <v>1</v>
      </c>
      <c r="AE2030" s="1">
        <v>0</v>
      </c>
      <c r="AF2030" s="1">
        <v>0</v>
      </c>
      <c r="AG2030" s="1">
        <v>0</v>
      </c>
      <c r="AH2030" s="1">
        <v>1</v>
      </c>
      <c r="AI2030" s="1">
        <v>0</v>
      </c>
      <c r="AJ2030" s="1">
        <v>0</v>
      </c>
      <c r="AK2030" s="1">
        <v>39</v>
      </c>
      <c r="AL2030" s="1">
        <v>24</v>
      </c>
      <c r="AM2030" s="1">
        <v>0</v>
      </c>
    </row>
    <row r="2031" spans="1:39" x14ac:dyDescent="0.25">
      <c r="A2031" s="4" t="s">
        <v>1911</v>
      </c>
      <c r="B2031" s="1">
        <v>0</v>
      </c>
      <c r="C2031" s="1">
        <v>0</v>
      </c>
      <c r="D2031" s="1">
        <v>51</v>
      </c>
      <c r="E2031" s="1">
        <v>28</v>
      </c>
      <c r="F2031" s="1">
        <v>6</v>
      </c>
      <c r="G2031" s="1">
        <v>27</v>
      </c>
      <c r="H2031" s="1">
        <v>12</v>
      </c>
      <c r="I2031" s="1">
        <v>17</v>
      </c>
      <c r="J2031" s="1">
        <v>39</v>
      </c>
      <c r="K2031" s="1">
        <v>1</v>
      </c>
      <c r="L2031" s="1">
        <v>3</v>
      </c>
      <c r="M2031" s="1">
        <v>0</v>
      </c>
      <c r="N2031" s="1">
        <v>3</v>
      </c>
      <c r="O2031" s="1">
        <v>8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3</v>
      </c>
      <c r="W2031" s="1">
        <v>11</v>
      </c>
      <c r="X2031" s="1">
        <v>0</v>
      </c>
      <c r="Y2031" s="3">
        <v>55</v>
      </c>
      <c r="Z2031" s="1">
        <v>2626</v>
      </c>
      <c r="AA2031" s="1">
        <v>0</v>
      </c>
      <c r="AB2031" s="1">
        <v>0</v>
      </c>
      <c r="AC2031" s="1">
        <v>1</v>
      </c>
      <c r="AD2031" s="1">
        <v>0</v>
      </c>
      <c r="AE2031" s="1">
        <v>0</v>
      </c>
      <c r="AF2031" s="1">
        <v>0</v>
      </c>
      <c r="AG2031" s="1">
        <v>0</v>
      </c>
      <c r="AH2031" s="1">
        <v>1</v>
      </c>
      <c r="AI2031" s="1">
        <v>0</v>
      </c>
      <c r="AJ2031" s="1">
        <v>0</v>
      </c>
      <c r="AK2031" s="1">
        <v>90</v>
      </c>
      <c r="AL2031" s="1">
        <v>51</v>
      </c>
      <c r="AM2031" s="1">
        <v>0</v>
      </c>
    </row>
    <row r="2032" spans="1:39" x14ac:dyDescent="0.25">
      <c r="A2032" s="4" t="s">
        <v>1912</v>
      </c>
      <c r="B2032" s="1">
        <v>1</v>
      </c>
      <c r="C2032" s="1">
        <v>0</v>
      </c>
      <c r="D2032" s="1">
        <v>80</v>
      </c>
      <c r="E2032" s="1">
        <v>958</v>
      </c>
      <c r="F2032" s="1">
        <v>159</v>
      </c>
      <c r="G2032" s="1">
        <v>447</v>
      </c>
      <c r="H2032" s="1">
        <v>20</v>
      </c>
      <c r="I2032" s="1">
        <v>0</v>
      </c>
      <c r="J2032" s="1">
        <v>31</v>
      </c>
      <c r="K2032" s="1">
        <v>3</v>
      </c>
      <c r="L2032" s="1">
        <v>2</v>
      </c>
      <c r="M2032" s="1">
        <v>10</v>
      </c>
      <c r="N2032" s="1">
        <v>12</v>
      </c>
      <c r="O2032" s="1">
        <v>7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3</v>
      </c>
      <c r="W2032" s="1">
        <v>11</v>
      </c>
      <c r="X2032" s="1">
        <v>0</v>
      </c>
      <c r="Y2032" s="3">
        <v>47</v>
      </c>
      <c r="Z2032" s="1">
        <v>2790</v>
      </c>
      <c r="AA2032" s="1">
        <v>1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1</v>
      </c>
      <c r="AI2032" s="1">
        <v>0</v>
      </c>
      <c r="AJ2032" s="1">
        <v>0</v>
      </c>
      <c r="AK2032" s="1">
        <v>1584</v>
      </c>
      <c r="AL2032" s="1">
        <v>1553</v>
      </c>
      <c r="AM2032" s="1">
        <v>0</v>
      </c>
    </row>
    <row r="2033" spans="1:39" x14ac:dyDescent="0.25">
      <c r="A2033" s="4" t="s">
        <v>1496</v>
      </c>
      <c r="B2033" s="1">
        <v>0</v>
      </c>
      <c r="C2033" s="1">
        <v>1</v>
      </c>
      <c r="D2033" s="1">
        <v>10</v>
      </c>
      <c r="E2033" s="1">
        <v>532</v>
      </c>
      <c r="F2033" s="1">
        <v>88</v>
      </c>
      <c r="G2033" s="1">
        <v>168</v>
      </c>
      <c r="H2033" s="1">
        <v>69</v>
      </c>
      <c r="I2033" s="1">
        <v>44</v>
      </c>
      <c r="J2033" s="1">
        <v>133</v>
      </c>
      <c r="K2033" s="1">
        <v>3</v>
      </c>
      <c r="L2033" s="1">
        <v>7</v>
      </c>
      <c r="M2033" s="1">
        <v>3</v>
      </c>
      <c r="N2033" s="1">
        <v>13</v>
      </c>
      <c r="O2033" s="1">
        <v>5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3</v>
      </c>
      <c r="W2033" s="1">
        <v>11</v>
      </c>
      <c r="X2033" s="1">
        <v>0</v>
      </c>
      <c r="Y2033" s="3">
        <v>44</v>
      </c>
      <c r="Z2033" s="1">
        <v>2502</v>
      </c>
      <c r="AA2033" s="1">
        <v>1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1</v>
      </c>
      <c r="AK2033" s="1">
        <v>901</v>
      </c>
      <c r="AL2033" s="1">
        <v>768</v>
      </c>
      <c r="AM2033" s="1">
        <v>0</v>
      </c>
    </row>
    <row r="2034" spans="1:39" x14ac:dyDescent="0.25">
      <c r="A2034" s="4" t="s">
        <v>1913</v>
      </c>
      <c r="B2034" s="1">
        <v>0</v>
      </c>
      <c r="C2034" s="1">
        <v>1</v>
      </c>
      <c r="D2034" s="1">
        <v>29</v>
      </c>
      <c r="E2034" s="1">
        <v>724</v>
      </c>
      <c r="F2034" s="1">
        <v>17</v>
      </c>
      <c r="G2034" s="1">
        <v>143</v>
      </c>
      <c r="H2034" s="1">
        <v>0</v>
      </c>
      <c r="I2034" s="1">
        <v>8</v>
      </c>
      <c r="J2034" s="1">
        <v>196</v>
      </c>
      <c r="K2034" s="1">
        <v>2</v>
      </c>
      <c r="L2034" s="1">
        <v>9</v>
      </c>
      <c r="M2034" s="1">
        <v>2</v>
      </c>
      <c r="N2034" s="1">
        <v>12</v>
      </c>
      <c r="O2034" s="1">
        <v>7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3</v>
      </c>
      <c r="W2034" s="1">
        <v>11</v>
      </c>
      <c r="X2034" s="1">
        <v>0</v>
      </c>
      <c r="Y2034" s="3">
        <v>70</v>
      </c>
      <c r="Z2034" s="1">
        <v>2699</v>
      </c>
      <c r="AA2034" s="1">
        <v>0</v>
      </c>
      <c r="AB2034" s="1">
        <v>1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1</v>
      </c>
      <c r="AI2034" s="1">
        <v>0</v>
      </c>
      <c r="AJ2034" s="1">
        <v>0</v>
      </c>
      <c r="AK2034" s="1">
        <v>892</v>
      </c>
      <c r="AL2034" s="1">
        <v>696</v>
      </c>
      <c r="AM2034" s="1">
        <v>0</v>
      </c>
    </row>
    <row r="2035" spans="1:39" x14ac:dyDescent="0.25">
      <c r="A2035" s="4" t="s">
        <v>355</v>
      </c>
      <c r="B2035" s="1">
        <v>1</v>
      </c>
      <c r="C2035" s="1">
        <v>0</v>
      </c>
      <c r="D2035" s="1">
        <v>74</v>
      </c>
      <c r="E2035" s="1">
        <v>39</v>
      </c>
      <c r="F2035" s="1">
        <v>0</v>
      </c>
      <c r="G2035" s="1">
        <v>56</v>
      </c>
      <c r="H2035" s="1">
        <v>20</v>
      </c>
      <c r="I2035" s="1">
        <v>8</v>
      </c>
      <c r="J2035" s="1">
        <v>14</v>
      </c>
      <c r="K2035" s="1">
        <v>3</v>
      </c>
      <c r="L2035" s="1">
        <v>3</v>
      </c>
      <c r="M2035" s="1">
        <v>1</v>
      </c>
      <c r="N2035" s="1">
        <v>3</v>
      </c>
      <c r="O2035" s="1">
        <v>7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3</v>
      </c>
      <c r="W2035" s="1">
        <v>11</v>
      </c>
      <c r="X2035" s="1">
        <v>0</v>
      </c>
      <c r="Y2035" s="3">
        <v>51</v>
      </c>
      <c r="Z2035" s="1">
        <v>2343</v>
      </c>
      <c r="AA2035" s="1">
        <v>0</v>
      </c>
      <c r="AB2035" s="1">
        <v>0</v>
      </c>
      <c r="AC2035" s="1">
        <v>0</v>
      </c>
      <c r="AD2035" s="1">
        <v>1</v>
      </c>
      <c r="AE2035" s="1">
        <v>0</v>
      </c>
      <c r="AF2035" s="1">
        <v>0</v>
      </c>
      <c r="AG2035" s="1">
        <v>0</v>
      </c>
      <c r="AH2035" s="1">
        <v>1</v>
      </c>
      <c r="AI2035" s="1">
        <v>0</v>
      </c>
      <c r="AJ2035" s="1">
        <v>0</v>
      </c>
      <c r="AK2035" s="1">
        <v>123</v>
      </c>
      <c r="AL2035" s="1">
        <v>109</v>
      </c>
      <c r="AM2035" s="1">
        <v>0</v>
      </c>
    </row>
    <row r="2036" spans="1:39" x14ac:dyDescent="0.25">
      <c r="A2036" s="4" t="s">
        <v>1401</v>
      </c>
      <c r="B2036" s="1">
        <v>0</v>
      </c>
      <c r="C2036" s="1">
        <v>0</v>
      </c>
      <c r="D2036" s="1">
        <v>54</v>
      </c>
      <c r="E2036" s="1">
        <v>587</v>
      </c>
      <c r="F2036" s="1">
        <v>54</v>
      </c>
      <c r="G2036" s="1">
        <v>348</v>
      </c>
      <c r="H2036" s="1">
        <v>71</v>
      </c>
      <c r="I2036" s="1">
        <v>54</v>
      </c>
      <c r="J2036" s="1">
        <v>130</v>
      </c>
      <c r="K2036" s="1">
        <v>1</v>
      </c>
      <c r="L2036" s="1">
        <v>4</v>
      </c>
      <c r="M2036" s="1">
        <v>4</v>
      </c>
      <c r="N2036" s="1">
        <v>8</v>
      </c>
      <c r="O2036" s="1">
        <v>2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3</v>
      </c>
      <c r="W2036" s="1">
        <v>11</v>
      </c>
      <c r="X2036" s="1">
        <v>0</v>
      </c>
      <c r="Y2036" s="3">
        <v>38</v>
      </c>
      <c r="Z2036" s="1">
        <v>2406</v>
      </c>
      <c r="AA2036" s="1">
        <v>0</v>
      </c>
      <c r="AB2036" s="1">
        <v>0</v>
      </c>
      <c r="AC2036" s="1">
        <v>0</v>
      </c>
      <c r="AD2036" s="1">
        <v>1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1</v>
      </c>
      <c r="AK2036" s="1">
        <v>1114</v>
      </c>
      <c r="AL2036" s="1">
        <v>984</v>
      </c>
      <c r="AM2036" s="1">
        <v>0</v>
      </c>
    </row>
    <row r="2037" spans="1:39" x14ac:dyDescent="0.25">
      <c r="A2037" s="4" t="s">
        <v>1914</v>
      </c>
      <c r="B2037" s="1">
        <v>1</v>
      </c>
      <c r="C2037" s="1">
        <v>1</v>
      </c>
      <c r="D2037" s="1">
        <v>93</v>
      </c>
      <c r="E2037" s="1">
        <v>29</v>
      </c>
      <c r="F2037" s="1">
        <v>1</v>
      </c>
      <c r="G2037" s="1">
        <v>11</v>
      </c>
      <c r="H2037" s="1">
        <v>0</v>
      </c>
      <c r="I2037" s="1">
        <v>0</v>
      </c>
      <c r="J2037" s="1">
        <v>0</v>
      </c>
      <c r="K2037" s="1">
        <v>2</v>
      </c>
      <c r="L2037" s="1">
        <v>2</v>
      </c>
      <c r="M2037" s="1">
        <v>0</v>
      </c>
      <c r="N2037" s="1">
        <v>3</v>
      </c>
      <c r="O2037" s="1">
        <v>4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3</v>
      </c>
      <c r="W2037" s="1">
        <v>11</v>
      </c>
      <c r="X2037" s="1">
        <v>0</v>
      </c>
      <c r="Y2037" s="3">
        <v>42</v>
      </c>
      <c r="Z2037" s="1">
        <v>2692</v>
      </c>
      <c r="AA2037" s="1">
        <v>0</v>
      </c>
      <c r="AB2037" s="1">
        <v>0</v>
      </c>
      <c r="AC2037" s="1">
        <v>0</v>
      </c>
      <c r="AD2037" s="1">
        <v>1</v>
      </c>
      <c r="AE2037" s="1">
        <v>0</v>
      </c>
      <c r="AF2037" s="1">
        <v>0</v>
      </c>
      <c r="AG2037" s="1">
        <v>0</v>
      </c>
      <c r="AH2037" s="1">
        <v>1</v>
      </c>
      <c r="AI2037" s="1">
        <v>0</v>
      </c>
      <c r="AJ2037" s="1">
        <v>0</v>
      </c>
      <c r="AK2037" s="1">
        <v>41</v>
      </c>
      <c r="AL2037" s="1">
        <v>41</v>
      </c>
      <c r="AM2037" s="1">
        <v>0</v>
      </c>
    </row>
    <row r="2038" spans="1:39" x14ac:dyDescent="0.25">
      <c r="A2038" s="4" t="s">
        <v>695</v>
      </c>
      <c r="B2038" s="1">
        <v>0</v>
      </c>
      <c r="C2038" s="1">
        <v>1</v>
      </c>
      <c r="D2038" s="1">
        <v>63</v>
      </c>
      <c r="E2038" s="1">
        <v>757</v>
      </c>
      <c r="F2038" s="1">
        <v>80</v>
      </c>
      <c r="G2038" s="1">
        <v>217</v>
      </c>
      <c r="H2038" s="1">
        <v>29</v>
      </c>
      <c r="I2038" s="1">
        <v>80</v>
      </c>
      <c r="J2038" s="1">
        <v>11</v>
      </c>
      <c r="K2038" s="1">
        <v>5</v>
      </c>
      <c r="L2038" s="1">
        <v>9</v>
      </c>
      <c r="M2038" s="1">
        <v>6</v>
      </c>
      <c r="N2038" s="1">
        <v>12</v>
      </c>
      <c r="O2038" s="1">
        <v>6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3</v>
      </c>
      <c r="W2038" s="1">
        <v>11</v>
      </c>
      <c r="X2038" s="1">
        <v>0</v>
      </c>
      <c r="Y2038" s="3">
        <v>46</v>
      </c>
      <c r="Z2038" s="1">
        <v>2845</v>
      </c>
      <c r="AA2038" s="1">
        <v>0</v>
      </c>
      <c r="AB2038" s="1">
        <v>1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1</v>
      </c>
      <c r="AI2038" s="1">
        <v>0</v>
      </c>
      <c r="AJ2038" s="1">
        <v>0</v>
      </c>
      <c r="AK2038" s="1">
        <v>1163</v>
      </c>
      <c r="AL2038" s="1">
        <v>1152</v>
      </c>
      <c r="AM2038" s="1">
        <v>0</v>
      </c>
    </row>
    <row r="2039" spans="1:39" x14ac:dyDescent="0.25">
      <c r="A2039" s="4" t="s">
        <v>1915</v>
      </c>
      <c r="B2039" s="1">
        <v>0</v>
      </c>
      <c r="C2039" s="1">
        <v>1</v>
      </c>
      <c r="D2039" s="1">
        <v>92</v>
      </c>
      <c r="E2039" s="1">
        <v>544</v>
      </c>
      <c r="F2039" s="1">
        <v>35</v>
      </c>
      <c r="G2039" s="1">
        <v>133</v>
      </c>
      <c r="H2039" s="1">
        <v>23</v>
      </c>
      <c r="I2039" s="1">
        <v>151</v>
      </c>
      <c r="J2039" s="1">
        <v>107</v>
      </c>
      <c r="K2039" s="1">
        <v>2</v>
      </c>
      <c r="L2039" s="1">
        <v>4</v>
      </c>
      <c r="M2039" s="1">
        <v>5</v>
      </c>
      <c r="N2039" s="1">
        <v>4</v>
      </c>
      <c r="O2039" s="1">
        <v>2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3</v>
      </c>
      <c r="W2039" s="1">
        <v>11</v>
      </c>
      <c r="X2039" s="1">
        <v>0</v>
      </c>
      <c r="Y2039" s="3">
        <v>69</v>
      </c>
      <c r="Z2039" s="1">
        <v>2698</v>
      </c>
      <c r="AA2039" s="1">
        <v>0</v>
      </c>
      <c r="AB2039" s="1">
        <v>0</v>
      </c>
      <c r="AC2039" s="1">
        <v>0</v>
      </c>
      <c r="AD2039" s="1">
        <v>0</v>
      </c>
      <c r="AE2039" s="1">
        <v>1</v>
      </c>
      <c r="AF2039" s="1">
        <v>0</v>
      </c>
      <c r="AG2039" s="1">
        <v>0</v>
      </c>
      <c r="AH2039" s="1">
        <v>1</v>
      </c>
      <c r="AI2039" s="1">
        <v>0</v>
      </c>
      <c r="AJ2039" s="1">
        <v>0</v>
      </c>
      <c r="AK2039" s="1">
        <v>886</v>
      </c>
      <c r="AL2039" s="1">
        <v>779</v>
      </c>
      <c r="AM2039" s="1">
        <v>0</v>
      </c>
    </row>
    <row r="2040" spans="1:39" x14ac:dyDescent="0.25">
      <c r="A2040" s="4" t="s">
        <v>1916</v>
      </c>
      <c r="B2040" s="1">
        <v>0</v>
      </c>
      <c r="C2040" s="1">
        <v>0</v>
      </c>
      <c r="D2040" s="1">
        <v>40</v>
      </c>
      <c r="E2040" s="1">
        <v>40</v>
      </c>
      <c r="F2040" s="1">
        <v>15</v>
      </c>
      <c r="G2040" s="1">
        <v>15</v>
      </c>
      <c r="H2040" s="1">
        <v>17</v>
      </c>
      <c r="I2040" s="1">
        <v>6</v>
      </c>
      <c r="J2040" s="1">
        <v>7</v>
      </c>
      <c r="K2040" s="1">
        <v>1</v>
      </c>
      <c r="L2040" s="1">
        <v>2</v>
      </c>
      <c r="M2040" s="1">
        <v>1</v>
      </c>
      <c r="N2040" s="1">
        <v>3</v>
      </c>
      <c r="O2040" s="1">
        <v>4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3</v>
      </c>
      <c r="W2040" s="1">
        <v>11</v>
      </c>
      <c r="X2040" s="1">
        <v>0</v>
      </c>
      <c r="Y2040" s="3">
        <v>72</v>
      </c>
      <c r="Z2040" s="1">
        <v>2455</v>
      </c>
      <c r="AA2040" s="1">
        <v>0</v>
      </c>
      <c r="AB2040" s="1">
        <v>1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1</v>
      </c>
      <c r="AI2040" s="1">
        <v>0</v>
      </c>
      <c r="AJ2040" s="1">
        <v>0</v>
      </c>
      <c r="AK2040" s="1">
        <v>93</v>
      </c>
      <c r="AL2040" s="1">
        <v>86</v>
      </c>
      <c r="AM2040" s="1">
        <v>0</v>
      </c>
    </row>
    <row r="2041" spans="1:39" x14ac:dyDescent="0.25">
      <c r="A2041" s="4" t="s">
        <v>1917</v>
      </c>
      <c r="B2041" s="1">
        <v>0</v>
      </c>
      <c r="C2041" s="1">
        <v>1</v>
      </c>
      <c r="D2041" s="1">
        <v>70</v>
      </c>
      <c r="E2041" s="1">
        <v>1245</v>
      </c>
      <c r="F2041" s="1">
        <v>33</v>
      </c>
      <c r="G2041" s="1">
        <v>332</v>
      </c>
      <c r="H2041" s="1">
        <v>21</v>
      </c>
      <c r="I2041" s="1">
        <v>33</v>
      </c>
      <c r="J2041" s="1">
        <v>16</v>
      </c>
      <c r="K2041" s="1">
        <v>2</v>
      </c>
      <c r="L2041" s="1">
        <v>4</v>
      </c>
      <c r="M2041" s="1">
        <v>7</v>
      </c>
      <c r="N2041" s="1">
        <v>4</v>
      </c>
      <c r="O2041" s="1">
        <v>7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3</v>
      </c>
      <c r="W2041" s="1">
        <v>11</v>
      </c>
      <c r="X2041" s="1">
        <v>0</v>
      </c>
      <c r="Y2041" s="3">
        <v>68</v>
      </c>
      <c r="Z2041" s="1">
        <v>2767</v>
      </c>
      <c r="AA2041" s="1">
        <v>0</v>
      </c>
      <c r="AB2041" s="1">
        <v>1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1</v>
      </c>
      <c r="AK2041" s="1">
        <v>1664</v>
      </c>
      <c r="AL2041" s="1">
        <v>1648</v>
      </c>
      <c r="AM2041" s="1">
        <v>0</v>
      </c>
    </row>
    <row r="2042" spans="1:39" x14ac:dyDescent="0.25">
      <c r="A2042" s="4" t="s">
        <v>1918</v>
      </c>
      <c r="B2042" s="1">
        <v>1</v>
      </c>
      <c r="C2042" s="1">
        <v>0</v>
      </c>
      <c r="D2042" s="1">
        <v>96</v>
      </c>
      <c r="E2042" s="1">
        <v>19</v>
      </c>
      <c r="F2042" s="1">
        <v>1</v>
      </c>
      <c r="G2042" s="1">
        <v>20</v>
      </c>
      <c r="H2042" s="1">
        <v>16</v>
      </c>
      <c r="I2042" s="1">
        <v>14</v>
      </c>
      <c r="J2042" s="1">
        <v>28</v>
      </c>
      <c r="K2042" s="1">
        <v>2</v>
      </c>
      <c r="L2042" s="1">
        <v>3</v>
      </c>
      <c r="M2042" s="1">
        <v>0</v>
      </c>
      <c r="N2042" s="1">
        <v>4</v>
      </c>
      <c r="O2042" s="1">
        <v>5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3</v>
      </c>
      <c r="W2042" s="1">
        <v>11</v>
      </c>
      <c r="X2042" s="1">
        <v>0</v>
      </c>
      <c r="Y2042" s="3">
        <v>36</v>
      </c>
      <c r="Z2042" s="1">
        <v>2244</v>
      </c>
      <c r="AA2042" s="1">
        <v>0</v>
      </c>
      <c r="AB2042" s="1">
        <v>1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1</v>
      </c>
      <c r="AI2042" s="1">
        <v>0</v>
      </c>
      <c r="AJ2042" s="1">
        <v>0</v>
      </c>
      <c r="AK2042" s="1">
        <v>70</v>
      </c>
      <c r="AL2042" s="1">
        <v>42</v>
      </c>
      <c r="AM2042" s="1">
        <v>0</v>
      </c>
    </row>
    <row r="2043" spans="1:39" x14ac:dyDescent="0.25">
      <c r="A2043" s="4" t="s">
        <v>1919</v>
      </c>
      <c r="B2043" s="1">
        <v>1</v>
      </c>
      <c r="C2043" s="1">
        <v>0</v>
      </c>
      <c r="D2043" s="1">
        <v>81</v>
      </c>
      <c r="E2043" s="1">
        <v>16</v>
      </c>
      <c r="F2043" s="1">
        <v>3</v>
      </c>
      <c r="G2043" s="1">
        <v>15</v>
      </c>
      <c r="H2043" s="1">
        <v>2</v>
      </c>
      <c r="I2043" s="1">
        <v>1</v>
      </c>
      <c r="J2043" s="1">
        <v>11</v>
      </c>
      <c r="K2043" s="1">
        <v>1</v>
      </c>
      <c r="L2043" s="1">
        <v>1</v>
      </c>
      <c r="M2043" s="1">
        <v>0</v>
      </c>
      <c r="N2043" s="1">
        <v>3</v>
      </c>
      <c r="O2043" s="1">
        <v>7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3</v>
      </c>
      <c r="W2043" s="1">
        <v>11</v>
      </c>
      <c r="X2043" s="1">
        <v>0</v>
      </c>
      <c r="Y2043" s="3">
        <v>41</v>
      </c>
      <c r="Z2043" s="1">
        <v>2412</v>
      </c>
      <c r="AA2043" s="1">
        <v>0</v>
      </c>
      <c r="AB2043" s="1">
        <v>0</v>
      </c>
      <c r="AC2043" s="1">
        <v>0</v>
      </c>
      <c r="AD2043" s="1">
        <v>1</v>
      </c>
      <c r="AE2043" s="1">
        <v>0</v>
      </c>
      <c r="AF2043" s="1">
        <v>0</v>
      </c>
      <c r="AG2043" s="1">
        <v>0</v>
      </c>
      <c r="AH2043" s="1">
        <v>1</v>
      </c>
      <c r="AI2043" s="1">
        <v>0</v>
      </c>
      <c r="AJ2043" s="1">
        <v>0</v>
      </c>
      <c r="AK2043" s="1">
        <v>37</v>
      </c>
      <c r="AL2043" s="1">
        <v>26</v>
      </c>
      <c r="AM2043" s="1">
        <v>0</v>
      </c>
    </row>
    <row r="2044" spans="1:39" x14ac:dyDescent="0.25">
      <c r="A2044" s="4" t="s">
        <v>1920</v>
      </c>
      <c r="B2044" s="1">
        <v>0</v>
      </c>
      <c r="C2044" s="1">
        <v>1</v>
      </c>
      <c r="D2044" s="1">
        <v>63</v>
      </c>
      <c r="E2044" s="1">
        <v>376</v>
      </c>
      <c r="F2044" s="1">
        <v>4</v>
      </c>
      <c r="G2044" s="1">
        <v>94</v>
      </c>
      <c r="H2044" s="1">
        <v>12</v>
      </c>
      <c r="I2044" s="1">
        <v>9</v>
      </c>
      <c r="J2044" s="1">
        <v>24</v>
      </c>
      <c r="K2044" s="1">
        <v>3</v>
      </c>
      <c r="L2044" s="1">
        <v>6</v>
      </c>
      <c r="M2044" s="1">
        <v>2</v>
      </c>
      <c r="N2044" s="1">
        <v>8</v>
      </c>
      <c r="O2044" s="1">
        <v>5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3</v>
      </c>
      <c r="W2044" s="1">
        <v>11</v>
      </c>
      <c r="X2044" s="1">
        <v>0</v>
      </c>
      <c r="Y2044" s="3">
        <v>71</v>
      </c>
      <c r="Z2044" s="1">
        <v>2487</v>
      </c>
      <c r="AA2044" s="1">
        <v>0</v>
      </c>
      <c r="AB2044" s="1">
        <v>0</v>
      </c>
      <c r="AC2044" s="1">
        <v>0</v>
      </c>
      <c r="AD2044" s="1">
        <v>1</v>
      </c>
      <c r="AE2044" s="1">
        <v>0</v>
      </c>
      <c r="AF2044" s="1">
        <v>0</v>
      </c>
      <c r="AG2044" s="1">
        <v>0</v>
      </c>
      <c r="AH2044" s="1">
        <v>1</v>
      </c>
      <c r="AI2044" s="1">
        <v>0</v>
      </c>
      <c r="AJ2044" s="1">
        <v>0</v>
      </c>
      <c r="AK2044" s="1">
        <v>495</v>
      </c>
      <c r="AL2044" s="1">
        <v>471</v>
      </c>
      <c r="AM2044" s="1">
        <v>0</v>
      </c>
    </row>
    <row r="2045" spans="1:39" x14ac:dyDescent="0.25">
      <c r="A2045" s="4" t="s">
        <v>1921</v>
      </c>
      <c r="B2045" s="1">
        <v>0</v>
      </c>
      <c r="C2045" s="1">
        <v>1</v>
      </c>
      <c r="D2045" s="1">
        <v>85</v>
      </c>
      <c r="E2045" s="1">
        <v>184</v>
      </c>
      <c r="F2045" s="1">
        <v>178</v>
      </c>
      <c r="G2045" s="1">
        <v>178</v>
      </c>
      <c r="H2045" s="1">
        <v>103</v>
      </c>
      <c r="I2045" s="1">
        <v>39</v>
      </c>
      <c r="J2045" s="1">
        <v>33</v>
      </c>
      <c r="K2045" s="1">
        <v>1</v>
      </c>
      <c r="L2045" s="1">
        <v>6</v>
      </c>
      <c r="M2045" s="1">
        <v>3</v>
      </c>
      <c r="N2045" s="1">
        <v>10</v>
      </c>
      <c r="O2045" s="1">
        <v>3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3</v>
      </c>
      <c r="W2045" s="1">
        <v>11</v>
      </c>
      <c r="X2045" s="1">
        <v>0</v>
      </c>
      <c r="Y2045" s="3">
        <v>64</v>
      </c>
      <c r="Z2045" s="1">
        <v>2345</v>
      </c>
      <c r="AA2045" s="1">
        <v>0</v>
      </c>
      <c r="AB2045" s="1">
        <v>1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1</v>
      </c>
      <c r="AI2045" s="1">
        <v>0</v>
      </c>
      <c r="AJ2045" s="1">
        <v>0</v>
      </c>
      <c r="AK2045" s="1">
        <v>682</v>
      </c>
      <c r="AL2045" s="1">
        <v>649</v>
      </c>
      <c r="AM2045" s="1">
        <v>0</v>
      </c>
    </row>
    <row r="2046" spans="1:39" x14ac:dyDescent="0.25">
      <c r="A2046" s="4" t="s">
        <v>1707</v>
      </c>
      <c r="B2046" s="1">
        <v>1</v>
      </c>
      <c r="C2046" s="1">
        <v>0</v>
      </c>
      <c r="D2046" s="1">
        <v>51</v>
      </c>
      <c r="E2046" s="1">
        <v>15</v>
      </c>
      <c r="F2046" s="1">
        <v>0</v>
      </c>
      <c r="G2046" s="1">
        <v>11</v>
      </c>
      <c r="H2046" s="1">
        <v>0</v>
      </c>
      <c r="I2046" s="1">
        <v>2</v>
      </c>
      <c r="J2046" s="1">
        <v>9</v>
      </c>
      <c r="K2046" s="1">
        <v>1</v>
      </c>
      <c r="L2046" s="1">
        <v>1</v>
      </c>
      <c r="M2046" s="1">
        <v>1</v>
      </c>
      <c r="N2046" s="1">
        <v>2</v>
      </c>
      <c r="O2046" s="1">
        <v>8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3</v>
      </c>
      <c r="W2046" s="1">
        <v>11</v>
      </c>
      <c r="X2046" s="1">
        <v>0</v>
      </c>
      <c r="Y2046" s="3">
        <v>51</v>
      </c>
      <c r="Z2046" s="1">
        <v>2446</v>
      </c>
      <c r="AA2046" s="1">
        <v>0</v>
      </c>
      <c r="AB2046" s="1">
        <v>1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1</v>
      </c>
      <c r="AI2046" s="1">
        <v>0</v>
      </c>
      <c r="AJ2046" s="1">
        <v>0</v>
      </c>
      <c r="AK2046" s="1">
        <v>28</v>
      </c>
      <c r="AL2046" s="1">
        <v>19</v>
      </c>
      <c r="AM2046" s="1">
        <v>0</v>
      </c>
    </row>
    <row r="2047" spans="1:39" x14ac:dyDescent="0.25">
      <c r="A2047" s="4" t="s">
        <v>1074</v>
      </c>
      <c r="B2047" s="1">
        <v>0</v>
      </c>
      <c r="C2047" s="1">
        <v>0</v>
      </c>
      <c r="D2047" s="1">
        <v>23</v>
      </c>
      <c r="E2047" s="1">
        <v>124</v>
      </c>
      <c r="F2047" s="1">
        <v>83</v>
      </c>
      <c r="G2047" s="1">
        <v>267</v>
      </c>
      <c r="H2047" s="1">
        <v>85</v>
      </c>
      <c r="I2047" s="1">
        <v>59</v>
      </c>
      <c r="J2047" s="1">
        <v>35</v>
      </c>
      <c r="K2047" s="1">
        <v>2</v>
      </c>
      <c r="L2047" s="1">
        <v>5</v>
      </c>
      <c r="M2047" s="1">
        <v>2</v>
      </c>
      <c r="N2047" s="1">
        <v>11</v>
      </c>
      <c r="O2047" s="1">
        <v>5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3</v>
      </c>
      <c r="W2047" s="1">
        <v>11</v>
      </c>
      <c r="X2047" s="1">
        <v>1</v>
      </c>
      <c r="Y2047" s="3">
        <v>33</v>
      </c>
      <c r="Z2047" s="1">
        <v>2694</v>
      </c>
      <c r="AA2047" s="1">
        <v>0</v>
      </c>
      <c r="AB2047" s="1">
        <v>0</v>
      </c>
      <c r="AC2047" s="1">
        <v>1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1</v>
      </c>
      <c r="AK2047" s="1">
        <v>618</v>
      </c>
      <c r="AL2047" s="1">
        <v>583</v>
      </c>
      <c r="AM2047" s="1">
        <v>0</v>
      </c>
    </row>
    <row r="2048" spans="1:39" x14ac:dyDescent="0.25">
      <c r="A2048" s="4" t="s">
        <v>1922</v>
      </c>
      <c r="B2048" s="1">
        <v>0</v>
      </c>
      <c r="C2048" s="1">
        <v>0</v>
      </c>
      <c r="D2048" s="1">
        <v>95</v>
      </c>
      <c r="E2048" s="1">
        <v>627</v>
      </c>
      <c r="F2048" s="1">
        <v>120</v>
      </c>
      <c r="G2048" s="1">
        <v>414</v>
      </c>
      <c r="H2048" s="1">
        <v>121</v>
      </c>
      <c r="I2048" s="1">
        <v>80</v>
      </c>
      <c r="J2048" s="1">
        <v>93</v>
      </c>
      <c r="K2048" s="1">
        <v>1</v>
      </c>
      <c r="L2048" s="1">
        <v>9</v>
      </c>
      <c r="M2048" s="1">
        <v>6</v>
      </c>
      <c r="N2048" s="1">
        <v>5</v>
      </c>
      <c r="O2048" s="1">
        <v>5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3</v>
      </c>
      <c r="W2048" s="1">
        <v>11</v>
      </c>
      <c r="X2048" s="1">
        <v>0</v>
      </c>
      <c r="Y2048" s="3">
        <v>37</v>
      </c>
      <c r="Z2048" s="1">
        <v>2516</v>
      </c>
      <c r="AA2048" s="1">
        <v>0</v>
      </c>
      <c r="AB2048" s="1">
        <v>1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1</v>
      </c>
      <c r="AI2048" s="1">
        <v>0</v>
      </c>
      <c r="AJ2048" s="1">
        <v>0</v>
      </c>
      <c r="AK2048" s="1">
        <v>1362</v>
      </c>
      <c r="AL2048" s="1">
        <v>1269</v>
      </c>
      <c r="AM2048" s="1">
        <v>0</v>
      </c>
    </row>
    <row r="2049" spans="1:39" x14ac:dyDescent="0.25">
      <c r="A2049" s="4" t="s">
        <v>1923</v>
      </c>
      <c r="B2049" s="1">
        <v>1</v>
      </c>
      <c r="C2049" s="1">
        <v>0</v>
      </c>
      <c r="D2049" s="1">
        <v>11</v>
      </c>
      <c r="E2049" s="1">
        <v>180</v>
      </c>
      <c r="F2049" s="1">
        <v>60</v>
      </c>
      <c r="G2049" s="1">
        <v>241</v>
      </c>
      <c r="H2049" s="1">
        <v>13</v>
      </c>
      <c r="I2049" s="1">
        <v>54</v>
      </c>
      <c r="J2049" s="1">
        <v>54</v>
      </c>
      <c r="K2049" s="1">
        <v>2</v>
      </c>
      <c r="L2049" s="1">
        <v>5</v>
      </c>
      <c r="M2049" s="1">
        <v>5</v>
      </c>
      <c r="N2049" s="1">
        <v>7</v>
      </c>
      <c r="O2049" s="1">
        <v>4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3</v>
      </c>
      <c r="W2049" s="1">
        <v>11</v>
      </c>
      <c r="X2049" s="1">
        <v>1</v>
      </c>
      <c r="Y2049" s="3">
        <v>50</v>
      </c>
      <c r="Z2049" s="1">
        <v>2301</v>
      </c>
      <c r="AA2049" s="1">
        <v>1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1</v>
      </c>
      <c r="AI2049" s="1">
        <v>0</v>
      </c>
      <c r="AJ2049" s="1">
        <v>0</v>
      </c>
      <c r="AK2049" s="1">
        <v>548</v>
      </c>
      <c r="AL2049" s="1">
        <v>494</v>
      </c>
      <c r="AM2049" s="1">
        <v>0</v>
      </c>
    </row>
    <row r="2050" spans="1:39" x14ac:dyDescent="0.25">
      <c r="A2050" s="4" t="s">
        <v>1924</v>
      </c>
      <c r="B2050" s="1">
        <v>1</v>
      </c>
      <c r="C2050" s="1">
        <v>0</v>
      </c>
      <c r="D2050" s="1">
        <v>42</v>
      </c>
      <c r="E2050" s="1">
        <v>14</v>
      </c>
      <c r="F2050" s="1">
        <v>0</v>
      </c>
      <c r="G2050" s="1">
        <v>4</v>
      </c>
      <c r="H2050" s="1">
        <v>0</v>
      </c>
      <c r="I2050" s="1">
        <v>0</v>
      </c>
      <c r="J2050" s="1">
        <v>8</v>
      </c>
      <c r="K2050" s="1">
        <v>1</v>
      </c>
      <c r="L2050" s="1">
        <v>1</v>
      </c>
      <c r="M2050" s="1">
        <v>1</v>
      </c>
      <c r="N2050" s="1">
        <v>2</v>
      </c>
      <c r="O2050" s="1">
        <v>6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3</v>
      </c>
      <c r="W2050" s="1">
        <v>11</v>
      </c>
      <c r="X2050" s="1">
        <v>0</v>
      </c>
      <c r="Y2050" s="3">
        <v>43</v>
      </c>
      <c r="Z2050" s="1">
        <v>2518</v>
      </c>
      <c r="AA2050" s="1">
        <v>0</v>
      </c>
      <c r="AB2050" s="1">
        <v>1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1</v>
      </c>
      <c r="AJ2050" s="1">
        <v>0</v>
      </c>
      <c r="AK2050" s="1">
        <v>18</v>
      </c>
      <c r="AL2050" s="1">
        <v>10</v>
      </c>
      <c r="AM2050" s="1">
        <v>0</v>
      </c>
    </row>
    <row r="2051" spans="1:39" x14ac:dyDescent="0.25">
      <c r="A2051" s="4" t="s">
        <v>1925</v>
      </c>
      <c r="B2051" s="1">
        <v>0</v>
      </c>
      <c r="C2051" s="1">
        <v>0</v>
      </c>
      <c r="D2051" s="1">
        <v>77</v>
      </c>
      <c r="E2051" s="1">
        <v>3</v>
      </c>
      <c r="F2051" s="1">
        <v>3</v>
      </c>
      <c r="G2051" s="1">
        <v>24</v>
      </c>
      <c r="H2051" s="1">
        <v>34</v>
      </c>
      <c r="I2051" s="1">
        <v>7</v>
      </c>
      <c r="J2051" s="1">
        <v>31</v>
      </c>
      <c r="K2051" s="1">
        <v>1</v>
      </c>
      <c r="L2051" s="1">
        <v>2</v>
      </c>
      <c r="M2051" s="1">
        <v>1</v>
      </c>
      <c r="N2051" s="1">
        <v>3</v>
      </c>
      <c r="O2051" s="1">
        <v>5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3</v>
      </c>
      <c r="W2051" s="1">
        <v>11</v>
      </c>
      <c r="X2051" s="1">
        <v>0</v>
      </c>
      <c r="Y2051" s="3">
        <v>60</v>
      </c>
      <c r="Z2051" s="1">
        <v>2253</v>
      </c>
      <c r="AA2051" s="1">
        <v>0</v>
      </c>
      <c r="AB2051" s="1">
        <v>0</v>
      </c>
      <c r="AC2051" s="1">
        <v>0</v>
      </c>
      <c r="AD2051" s="1">
        <v>0</v>
      </c>
      <c r="AE2051" s="1">
        <v>1</v>
      </c>
      <c r="AF2051" s="1">
        <v>0</v>
      </c>
      <c r="AG2051" s="1">
        <v>1</v>
      </c>
      <c r="AH2051" s="1">
        <v>0</v>
      </c>
      <c r="AI2051" s="1">
        <v>0</v>
      </c>
      <c r="AJ2051" s="1">
        <v>0</v>
      </c>
      <c r="AK2051" s="1">
        <v>71</v>
      </c>
      <c r="AL2051" s="1">
        <v>40</v>
      </c>
      <c r="AM2051" s="1">
        <v>0</v>
      </c>
    </row>
    <row r="2052" spans="1:39" x14ac:dyDescent="0.25">
      <c r="A2052" s="4" t="s">
        <v>1926</v>
      </c>
      <c r="B2052" s="1">
        <v>1</v>
      </c>
      <c r="C2052" s="1">
        <v>0</v>
      </c>
      <c r="D2052" s="1">
        <v>40</v>
      </c>
      <c r="E2052" s="1">
        <v>8</v>
      </c>
      <c r="F2052" s="1">
        <v>26</v>
      </c>
      <c r="G2052" s="1">
        <v>46</v>
      </c>
      <c r="H2052" s="1">
        <v>38</v>
      </c>
      <c r="I2052" s="1">
        <v>9</v>
      </c>
      <c r="J2052" s="1">
        <v>49</v>
      </c>
      <c r="K2052" s="1">
        <v>2</v>
      </c>
      <c r="L2052" s="1">
        <v>3</v>
      </c>
      <c r="M2052" s="1">
        <v>0</v>
      </c>
      <c r="N2052" s="1">
        <v>4</v>
      </c>
      <c r="O2052" s="1">
        <v>8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3</v>
      </c>
      <c r="W2052" s="1">
        <v>11</v>
      </c>
      <c r="X2052" s="1">
        <v>0</v>
      </c>
      <c r="Y2052" s="3">
        <v>47</v>
      </c>
      <c r="Z2052" s="1">
        <v>2831</v>
      </c>
      <c r="AA2052" s="1">
        <v>0</v>
      </c>
      <c r="AB2052" s="1">
        <v>1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1</v>
      </c>
      <c r="AI2052" s="1">
        <v>0</v>
      </c>
      <c r="AJ2052" s="1">
        <v>0</v>
      </c>
      <c r="AK2052" s="1">
        <v>127</v>
      </c>
      <c r="AL2052" s="1">
        <v>78</v>
      </c>
      <c r="AM2052" s="1">
        <v>0</v>
      </c>
    </row>
    <row r="2053" spans="1:39" x14ac:dyDescent="0.25">
      <c r="A2053" s="4" t="s">
        <v>1927</v>
      </c>
      <c r="B2053" s="1">
        <v>0</v>
      </c>
      <c r="C2053" s="1">
        <v>1</v>
      </c>
      <c r="D2053" s="1">
        <v>32</v>
      </c>
      <c r="E2053" s="1">
        <v>293</v>
      </c>
      <c r="F2053" s="1">
        <v>6</v>
      </c>
      <c r="G2053" s="1">
        <v>23</v>
      </c>
      <c r="H2053" s="1">
        <v>13</v>
      </c>
      <c r="I2053" s="1">
        <v>6</v>
      </c>
      <c r="J2053" s="1">
        <v>92</v>
      </c>
      <c r="K2053" s="1">
        <v>4</v>
      </c>
      <c r="L2053" s="1">
        <v>6</v>
      </c>
      <c r="M2053" s="1">
        <v>2</v>
      </c>
      <c r="N2053" s="1">
        <v>5</v>
      </c>
      <c r="O2053" s="1">
        <v>8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3</v>
      </c>
      <c r="W2053" s="1">
        <v>11</v>
      </c>
      <c r="X2053" s="1">
        <v>0</v>
      </c>
      <c r="Y2053" s="3">
        <v>60</v>
      </c>
      <c r="Z2053" s="1">
        <v>2758</v>
      </c>
      <c r="AA2053" s="1">
        <v>0</v>
      </c>
      <c r="AB2053" s="1">
        <v>1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1</v>
      </c>
      <c r="AI2053" s="1">
        <v>0</v>
      </c>
      <c r="AJ2053" s="1">
        <v>0</v>
      </c>
      <c r="AK2053" s="1">
        <v>341</v>
      </c>
      <c r="AL2053" s="1">
        <v>249</v>
      </c>
      <c r="AM2053" s="1">
        <v>0</v>
      </c>
    </row>
    <row r="2054" spans="1:39" x14ac:dyDescent="0.25">
      <c r="A2054" s="4" t="s">
        <v>1446</v>
      </c>
      <c r="B2054" s="1">
        <v>0</v>
      </c>
      <c r="C2054" s="1">
        <v>0</v>
      </c>
      <c r="D2054" s="1">
        <v>48</v>
      </c>
      <c r="E2054" s="1">
        <v>758</v>
      </c>
      <c r="F2054" s="1">
        <v>12</v>
      </c>
      <c r="G2054" s="1">
        <v>385</v>
      </c>
      <c r="H2054" s="1">
        <v>33</v>
      </c>
      <c r="I2054" s="1">
        <v>89</v>
      </c>
      <c r="J2054" s="1">
        <v>89</v>
      </c>
      <c r="K2054" s="1">
        <v>1</v>
      </c>
      <c r="L2054" s="1">
        <v>9</v>
      </c>
      <c r="M2054" s="1">
        <v>7</v>
      </c>
      <c r="N2054" s="1">
        <v>13</v>
      </c>
      <c r="O2054" s="1">
        <v>4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3</v>
      </c>
      <c r="W2054" s="1">
        <v>11</v>
      </c>
      <c r="X2054" s="1">
        <v>0</v>
      </c>
      <c r="Y2054" s="3">
        <v>32</v>
      </c>
      <c r="Z2054" s="1">
        <v>2691</v>
      </c>
      <c r="AA2054" s="1">
        <v>0</v>
      </c>
      <c r="AB2054" s="1">
        <v>1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1</v>
      </c>
      <c r="AI2054" s="1">
        <v>0</v>
      </c>
      <c r="AJ2054" s="1">
        <v>0</v>
      </c>
      <c r="AK2054" s="1">
        <v>1277</v>
      </c>
      <c r="AL2054" s="1">
        <v>1188</v>
      </c>
      <c r="AM2054" s="1">
        <v>0</v>
      </c>
    </row>
    <row r="2055" spans="1:39" x14ac:dyDescent="0.25">
      <c r="A2055" s="4" t="s">
        <v>504</v>
      </c>
      <c r="B2055" s="1">
        <v>0</v>
      </c>
      <c r="C2055" s="1">
        <v>1</v>
      </c>
      <c r="D2055" s="1">
        <v>24</v>
      </c>
      <c r="E2055" s="1">
        <v>656</v>
      </c>
      <c r="F2055" s="1">
        <v>38</v>
      </c>
      <c r="G2055" s="1">
        <v>161</v>
      </c>
      <c r="H2055" s="1">
        <v>62</v>
      </c>
      <c r="I2055" s="1">
        <v>47</v>
      </c>
      <c r="J2055" s="1">
        <v>37</v>
      </c>
      <c r="K2055" s="1">
        <v>3</v>
      </c>
      <c r="L2055" s="1">
        <v>8</v>
      </c>
      <c r="M2055" s="1">
        <v>9</v>
      </c>
      <c r="N2055" s="1">
        <v>7</v>
      </c>
      <c r="O2055" s="1">
        <v>7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3</v>
      </c>
      <c r="W2055" s="1">
        <v>11</v>
      </c>
      <c r="X2055" s="1">
        <v>0</v>
      </c>
      <c r="Y2055" s="3">
        <v>51</v>
      </c>
      <c r="Z2055" s="1">
        <v>2657</v>
      </c>
      <c r="AA2055" s="1">
        <v>0</v>
      </c>
      <c r="AB2055" s="1">
        <v>1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1</v>
      </c>
      <c r="AI2055" s="1">
        <v>0</v>
      </c>
      <c r="AJ2055" s="1">
        <v>0</v>
      </c>
      <c r="AK2055" s="1">
        <v>964</v>
      </c>
      <c r="AL2055" s="1">
        <v>927</v>
      </c>
      <c r="AM2055" s="1">
        <v>0</v>
      </c>
    </row>
    <row r="2056" spans="1:39" x14ac:dyDescent="0.25">
      <c r="A2056" s="4" t="s">
        <v>1928</v>
      </c>
      <c r="B2056" s="1">
        <v>0</v>
      </c>
      <c r="C2056" s="1">
        <v>0</v>
      </c>
      <c r="D2056" s="1">
        <v>61</v>
      </c>
      <c r="E2056" s="1">
        <v>196</v>
      </c>
      <c r="F2056" s="1">
        <v>25</v>
      </c>
      <c r="G2056" s="1">
        <v>607</v>
      </c>
      <c r="H2056" s="1">
        <v>67</v>
      </c>
      <c r="I2056" s="1">
        <v>17</v>
      </c>
      <c r="J2056" s="1">
        <v>49</v>
      </c>
      <c r="K2056" s="1">
        <v>1</v>
      </c>
      <c r="L2056" s="1">
        <v>4</v>
      </c>
      <c r="M2056" s="1">
        <v>6</v>
      </c>
      <c r="N2056" s="1">
        <v>7</v>
      </c>
      <c r="O2056" s="1">
        <v>2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3</v>
      </c>
      <c r="W2056" s="1">
        <v>11</v>
      </c>
      <c r="X2056" s="1">
        <v>0</v>
      </c>
      <c r="Y2056" s="3">
        <v>28</v>
      </c>
      <c r="Z2056" s="1">
        <v>2720</v>
      </c>
      <c r="AA2056" s="1">
        <v>0</v>
      </c>
      <c r="AB2056" s="1">
        <v>1</v>
      </c>
      <c r="AC2056" s="1">
        <v>0</v>
      </c>
      <c r="AD2056" s="1">
        <v>0</v>
      </c>
      <c r="AE2056" s="1">
        <v>0</v>
      </c>
      <c r="AF2056" s="1">
        <v>1</v>
      </c>
      <c r="AG2056" s="1">
        <v>0</v>
      </c>
      <c r="AH2056" s="1">
        <v>0</v>
      </c>
      <c r="AI2056" s="1">
        <v>0</v>
      </c>
      <c r="AJ2056" s="1">
        <v>0</v>
      </c>
      <c r="AK2056" s="1">
        <v>912</v>
      </c>
      <c r="AL2056" s="1">
        <v>863</v>
      </c>
      <c r="AM2056" s="1">
        <v>0</v>
      </c>
    </row>
    <row r="2057" spans="1:39" x14ac:dyDescent="0.25">
      <c r="A2057" s="4" t="s">
        <v>1929</v>
      </c>
      <c r="B2057" s="1">
        <v>0</v>
      </c>
      <c r="C2057" s="1">
        <v>1</v>
      </c>
      <c r="D2057" s="1">
        <v>6</v>
      </c>
      <c r="E2057" s="1">
        <v>835</v>
      </c>
      <c r="F2057" s="1">
        <v>73</v>
      </c>
      <c r="G2057" s="1">
        <v>380</v>
      </c>
      <c r="H2057" s="1">
        <v>114</v>
      </c>
      <c r="I2057" s="1">
        <v>73</v>
      </c>
      <c r="J2057" s="1">
        <v>43</v>
      </c>
      <c r="K2057" s="1">
        <v>1</v>
      </c>
      <c r="L2057" s="1">
        <v>6</v>
      </c>
      <c r="M2057" s="1">
        <v>9</v>
      </c>
      <c r="N2057" s="1">
        <v>7</v>
      </c>
      <c r="O2057" s="1">
        <v>2</v>
      </c>
      <c r="P2057" s="1">
        <v>0</v>
      </c>
      <c r="Q2057" s="1">
        <v>1</v>
      </c>
      <c r="R2057" s="1">
        <v>0</v>
      </c>
      <c r="S2057" s="1">
        <v>0</v>
      </c>
      <c r="T2057" s="1">
        <v>0</v>
      </c>
      <c r="U2057" s="1">
        <v>0</v>
      </c>
      <c r="V2057" s="1">
        <v>3</v>
      </c>
      <c r="W2057" s="1">
        <v>11</v>
      </c>
      <c r="X2057" s="1">
        <v>0</v>
      </c>
      <c r="Y2057" s="3">
        <v>61</v>
      </c>
      <c r="Z2057" s="1">
        <v>2249</v>
      </c>
      <c r="AA2057" s="1">
        <v>0</v>
      </c>
      <c r="AB2057" s="1">
        <v>1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1</v>
      </c>
      <c r="AI2057" s="1">
        <v>0</v>
      </c>
      <c r="AJ2057" s="1">
        <v>0</v>
      </c>
      <c r="AK2057" s="1">
        <v>1475</v>
      </c>
      <c r="AL2057" s="1">
        <v>1432</v>
      </c>
      <c r="AM2057" s="1">
        <v>1</v>
      </c>
    </row>
    <row r="2058" spans="1:39" x14ac:dyDescent="0.25">
      <c r="A2058" s="4" t="s">
        <v>1930</v>
      </c>
      <c r="B2058" s="1">
        <v>1</v>
      </c>
      <c r="C2058" s="1">
        <v>0</v>
      </c>
      <c r="D2058" s="1">
        <v>16</v>
      </c>
      <c r="E2058" s="1">
        <v>16</v>
      </c>
      <c r="F2058" s="1">
        <v>11</v>
      </c>
      <c r="G2058" s="1">
        <v>15</v>
      </c>
      <c r="H2058" s="1">
        <v>2</v>
      </c>
      <c r="I2058" s="1">
        <v>0</v>
      </c>
      <c r="J2058" s="1">
        <v>12</v>
      </c>
      <c r="K2058" s="1">
        <v>2</v>
      </c>
      <c r="L2058" s="1">
        <v>1</v>
      </c>
      <c r="M2058" s="1">
        <v>1</v>
      </c>
      <c r="N2058" s="1">
        <v>4</v>
      </c>
      <c r="O2058" s="1">
        <v>3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3</v>
      </c>
      <c r="W2058" s="1">
        <v>11</v>
      </c>
      <c r="X2058" s="1">
        <v>0</v>
      </c>
      <c r="Y2058" s="3">
        <v>40</v>
      </c>
      <c r="Z2058" s="1">
        <v>2427</v>
      </c>
      <c r="AA2058" s="1">
        <v>0</v>
      </c>
      <c r="AB2058" s="1">
        <v>0</v>
      </c>
      <c r="AC2058" s="1">
        <v>1</v>
      </c>
      <c r="AD2058" s="1">
        <v>0</v>
      </c>
      <c r="AE2058" s="1">
        <v>0</v>
      </c>
      <c r="AF2058" s="1">
        <v>0</v>
      </c>
      <c r="AG2058" s="1">
        <v>0</v>
      </c>
      <c r="AH2058" s="1">
        <v>1</v>
      </c>
      <c r="AI2058" s="1">
        <v>0</v>
      </c>
      <c r="AJ2058" s="1">
        <v>0</v>
      </c>
      <c r="AK2058" s="1">
        <v>44</v>
      </c>
      <c r="AL2058" s="1">
        <v>32</v>
      </c>
      <c r="AM2058" s="1">
        <v>0</v>
      </c>
    </row>
    <row r="2059" spans="1:39" x14ac:dyDescent="0.25">
      <c r="A2059" s="4" t="s">
        <v>1931</v>
      </c>
      <c r="B2059" s="1">
        <v>0</v>
      </c>
      <c r="C2059" s="1">
        <v>1</v>
      </c>
      <c r="D2059" s="1">
        <v>39</v>
      </c>
      <c r="E2059" s="1">
        <v>9</v>
      </c>
      <c r="F2059" s="1">
        <v>1</v>
      </c>
      <c r="G2059" s="1">
        <v>5</v>
      </c>
      <c r="H2059" s="1">
        <v>2</v>
      </c>
      <c r="I2059" s="1">
        <v>1</v>
      </c>
      <c r="J2059" s="1">
        <v>4</v>
      </c>
      <c r="K2059" s="1">
        <v>1</v>
      </c>
      <c r="L2059" s="1">
        <v>0</v>
      </c>
      <c r="M2059" s="1">
        <v>0</v>
      </c>
      <c r="N2059" s="1">
        <v>3</v>
      </c>
      <c r="O2059" s="1">
        <v>4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3</v>
      </c>
      <c r="W2059" s="1">
        <v>11</v>
      </c>
      <c r="X2059" s="1">
        <v>0</v>
      </c>
      <c r="Y2059" s="3">
        <v>49</v>
      </c>
      <c r="Z2059" s="1">
        <v>2394</v>
      </c>
      <c r="AA2059" s="1">
        <v>0</v>
      </c>
      <c r="AB2059" s="1">
        <v>1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1</v>
      </c>
      <c r="AJ2059" s="1">
        <v>0</v>
      </c>
      <c r="AK2059" s="1">
        <v>18</v>
      </c>
      <c r="AL2059" s="1">
        <v>14</v>
      </c>
      <c r="AM2059" s="1">
        <v>0</v>
      </c>
    </row>
    <row r="2060" spans="1:39" x14ac:dyDescent="0.25">
      <c r="A2060" s="4" t="s">
        <v>1932</v>
      </c>
      <c r="B2060" s="1">
        <v>1</v>
      </c>
      <c r="C2060" s="1">
        <v>1</v>
      </c>
      <c r="D2060" s="1">
        <v>2</v>
      </c>
      <c r="E2060" s="1">
        <v>229</v>
      </c>
      <c r="F2060" s="1">
        <v>7</v>
      </c>
      <c r="G2060" s="1">
        <v>140</v>
      </c>
      <c r="H2060" s="1">
        <v>10</v>
      </c>
      <c r="I2060" s="1">
        <v>3</v>
      </c>
      <c r="J2060" s="1">
        <v>11</v>
      </c>
      <c r="K2060" s="1">
        <v>7</v>
      </c>
      <c r="L2060" s="1">
        <v>5</v>
      </c>
      <c r="M2060" s="1">
        <v>1</v>
      </c>
      <c r="N2060" s="1">
        <v>8</v>
      </c>
      <c r="O2060" s="1">
        <v>7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3</v>
      </c>
      <c r="W2060" s="1">
        <v>11</v>
      </c>
      <c r="X2060" s="1">
        <v>1</v>
      </c>
      <c r="Y2060" s="3">
        <v>46</v>
      </c>
      <c r="Z2060" s="1">
        <v>2461</v>
      </c>
      <c r="AA2060" s="1">
        <v>1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1</v>
      </c>
      <c r="AJ2060" s="1">
        <v>0</v>
      </c>
      <c r="AK2060" s="1">
        <v>389</v>
      </c>
      <c r="AL2060" s="1">
        <v>378</v>
      </c>
      <c r="AM2060" s="1">
        <v>0</v>
      </c>
    </row>
    <row r="2061" spans="1:39" x14ac:dyDescent="0.25">
      <c r="A2061" s="4" t="s">
        <v>1933</v>
      </c>
      <c r="B2061" s="1">
        <v>0</v>
      </c>
      <c r="C2061" s="1">
        <v>0</v>
      </c>
      <c r="D2061" s="1">
        <v>49</v>
      </c>
      <c r="E2061" s="1">
        <v>0</v>
      </c>
      <c r="F2061" s="1">
        <v>1</v>
      </c>
      <c r="G2061" s="1">
        <v>4</v>
      </c>
      <c r="H2061" s="1">
        <v>15</v>
      </c>
      <c r="I2061" s="1">
        <v>1</v>
      </c>
      <c r="J2061" s="1">
        <v>5</v>
      </c>
      <c r="K2061" s="1">
        <v>1</v>
      </c>
      <c r="L2061" s="1">
        <v>1</v>
      </c>
      <c r="M2061" s="1">
        <v>0</v>
      </c>
      <c r="N2061" s="1">
        <v>2</v>
      </c>
      <c r="O2061" s="1">
        <v>7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3</v>
      </c>
      <c r="W2061" s="1">
        <v>11</v>
      </c>
      <c r="X2061" s="1">
        <v>0</v>
      </c>
      <c r="Y2061" s="3">
        <v>51</v>
      </c>
      <c r="Z2061" s="1">
        <v>2410</v>
      </c>
      <c r="AA2061" s="1">
        <v>0</v>
      </c>
      <c r="AB2061" s="1">
        <v>0</v>
      </c>
      <c r="AC2061" s="1">
        <v>0</v>
      </c>
      <c r="AD2061" s="1">
        <v>1</v>
      </c>
      <c r="AE2061" s="1">
        <v>0</v>
      </c>
      <c r="AF2061" s="1">
        <v>0</v>
      </c>
      <c r="AG2061" s="1">
        <v>1</v>
      </c>
      <c r="AH2061" s="1">
        <v>0</v>
      </c>
      <c r="AI2061" s="1">
        <v>0</v>
      </c>
      <c r="AJ2061" s="1">
        <v>0</v>
      </c>
      <c r="AK2061" s="1">
        <v>21</v>
      </c>
      <c r="AL2061" s="1">
        <v>16</v>
      </c>
      <c r="AM2061" s="1">
        <v>0</v>
      </c>
    </row>
    <row r="2062" spans="1:39" x14ac:dyDescent="0.25">
      <c r="A2062" s="4" t="s">
        <v>1882</v>
      </c>
      <c r="B2062" s="1">
        <v>0</v>
      </c>
      <c r="C2062" s="1">
        <v>1</v>
      </c>
      <c r="D2062" s="1">
        <v>31</v>
      </c>
      <c r="E2062" s="1">
        <v>121</v>
      </c>
      <c r="F2062" s="1">
        <v>24</v>
      </c>
      <c r="G2062" s="1">
        <v>124</v>
      </c>
      <c r="H2062" s="1">
        <v>24</v>
      </c>
      <c r="I2062" s="1">
        <v>15</v>
      </c>
      <c r="J2062" s="1">
        <v>42</v>
      </c>
      <c r="K2062" s="1">
        <v>1</v>
      </c>
      <c r="L2062" s="1">
        <v>4</v>
      </c>
      <c r="M2062" s="1">
        <v>1</v>
      </c>
      <c r="N2062" s="1">
        <v>7</v>
      </c>
      <c r="O2062" s="1">
        <v>2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3</v>
      </c>
      <c r="W2062" s="1">
        <v>11</v>
      </c>
      <c r="X2062" s="1">
        <v>0</v>
      </c>
      <c r="Y2062" s="3">
        <v>44</v>
      </c>
      <c r="Z2062" s="1">
        <v>2217</v>
      </c>
      <c r="AA2062" s="1">
        <v>0</v>
      </c>
      <c r="AB2062" s="1">
        <v>0</v>
      </c>
      <c r="AC2062" s="1">
        <v>0</v>
      </c>
      <c r="AD2062" s="1">
        <v>1</v>
      </c>
      <c r="AE2062" s="1">
        <v>0</v>
      </c>
      <c r="AF2062" s="1">
        <v>0</v>
      </c>
      <c r="AG2062" s="1">
        <v>0</v>
      </c>
      <c r="AH2062" s="1">
        <v>1</v>
      </c>
      <c r="AI2062" s="1">
        <v>0</v>
      </c>
      <c r="AJ2062" s="1">
        <v>0</v>
      </c>
      <c r="AK2062" s="1">
        <v>308</v>
      </c>
      <c r="AL2062" s="1">
        <v>266</v>
      </c>
      <c r="AM2062" s="1">
        <v>0</v>
      </c>
    </row>
    <row r="2063" spans="1:39" x14ac:dyDescent="0.25">
      <c r="A2063" s="4" t="s">
        <v>1934</v>
      </c>
      <c r="B2063" s="1">
        <v>0</v>
      </c>
      <c r="C2063" s="1">
        <v>0</v>
      </c>
      <c r="D2063" s="1">
        <v>58</v>
      </c>
      <c r="E2063" s="1">
        <v>471</v>
      </c>
      <c r="F2063" s="1">
        <v>102</v>
      </c>
      <c r="G2063" s="1">
        <v>125</v>
      </c>
      <c r="H2063" s="1">
        <v>212</v>
      </c>
      <c r="I2063" s="1">
        <v>61</v>
      </c>
      <c r="J2063" s="1">
        <v>245</v>
      </c>
      <c r="K2063" s="1">
        <v>1</v>
      </c>
      <c r="L2063" s="1">
        <v>4</v>
      </c>
      <c r="M2063" s="1">
        <v>10</v>
      </c>
      <c r="N2063" s="1">
        <v>7</v>
      </c>
      <c r="O2063" s="1">
        <v>1</v>
      </c>
      <c r="P2063" s="1">
        <v>0</v>
      </c>
      <c r="Q2063" s="1">
        <v>0</v>
      </c>
      <c r="R2063" s="1">
        <v>1</v>
      </c>
      <c r="S2063" s="1">
        <v>1</v>
      </c>
      <c r="T2063" s="1">
        <v>0</v>
      </c>
      <c r="U2063" s="1">
        <v>0</v>
      </c>
      <c r="V2063" s="1">
        <v>3</v>
      </c>
      <c r="W2063" s="1">
        <v>11</v>
      </c>
      <c r="X2063" s="1">
        <v>1</v>
      </c>
      <c r="Y2063" s="3">
        <v>27</v>
      </c>
      <c r="Z2063" s="1">
        <v>2716</v>
      </c>
      <c r="AA2063" s="1">
        <v>0</v>
      </c>
      <c r="AB2063" s="1">
        <v>0</v>
      </c>
      <c r="AC2063" s="1">
        <v>1</v>
      </c>
      <c r="AD2063" s="1">
        <v>0</v>
      </c>
      <c r="AE2063" s="1">
        <v>0</v>
      </c>
      <c r="AF2063" s="1">
        <v>0</v>
      </c>
      <c r="AG2063" s="1">
        <v>0</v>
      </c>
      <c r="AH2063" s="1">
        <v>1</v>
      </c>
      <c r="AI2063" s="1">
        <v>0</v>
      </c>
      <c r="AJ2063" s="1">
        <v>0</v>
      </c>
      <c r="AK2063" s="1">
        <v>971</v>
      </c>
      <c r="AL2063" s="1">
        <v>726</v>
      </c>
      <c r="AM2063" s="1">
        <v>2</v>
      </c>
    </row>
    <row r="2064" spans="1:39" x14ac:dyDescent="0.25">
      <c r="A2064" s="4" t="s">
        <v>1885</v>
      </c>
      <c r="B2064" s="1">
        <v>0</v>
      </c>
      <c r="C2064" s="1">
        <v>1</v>
      </c>
      <c r="D2064" s="1">
        <v>5</v>
      </c>
      <c r="E2064" s="1">
        <v>520</v>
      </c>
      <c r="F2064" s="1">
        <v>8</v>
      </c>
      <c r="G2064" s="1">
        <v>223</v>
      </c>
      <c r="H2064" s="1">
        <v>32</v>
      </c>
      <c r="I2064" s="1">
        <v>49</v>
      </c>
      <c r="J2064" s="1">
        <v>42</v>
      </c>
      <c r="K2064" s="1">
        <v>4</v>
      </c>
      <c r="L2064" s="1">
        <v>10</v>
      </c>
      <c r="M2064" s="1">
        <v>5</v>
      </c>
      <c r="N2064" s="1">
        <v>7</v>
      </c>
      <c r="O2064" s="1">
        <v>8</v>
      </c>
      <c r="P2064" s="1">
        <v>1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3</v>
      </c>
      <c r="W2064" s="1">
        <v>11</v>
      </c>
      <c r="X2064" s="1">
        <v>1</v>
      </c>
      <c r="Y2064" s="3">
        <v>71</v>
      </c>
      <c r="Z2064" s="1">
        <v>2819</v>
      </c>
      <c r="AA2064" s="1">
        <v>0</v>
      </c>
      <c r="AB2064" s="1">
        <v>0</v>
      </c>
      <c r="AC2064" s="1">
        <v>0</v>
      </c>
      <c r="AD2064" s="1">
        <v>1</v>
      </c>
      <c r="AE2064" s="1">
        <v>0</v>
      </c>
      <c r="AF2064" s="1">
        <v>0</v>
      </c>
      <c r="AG2064" s="1">
        <v>0</v>
      </c>
      <c r="AH2064" s="1">
        <v>0</v>
      </c>
      <c r="AI2064" s="1">
        <v>1</v>
      </c>
      <c r="AJ2064" s="1">
        <v>0</v>
      </c>
      <c r="AK2064" s="1">
        <v>832</v>
      </c>
      <c r="AL2064" s="1">
        <v>790</v>
      </c>
      <c r="AM2064" s="1">
        <v>1</v>
      </c>
    </row>
    <row r="2065" spans="1:39" x14ac:dyDescent="0.25">
      <c r="A2065" s="4" t="s">
        <v>1935</v>
      </c>
      <c r="B2065" s="1">
        <v>1</v>
      </c>
      <c r="C2065" s="1">
        <v>1</v>
      </c>
      <c r="D2065" s="1">
        <v>90</v>
      </c>
      <c r="E2065" s="1">
        <v>26</v>
      </c>
      <c r="F2065" s="1">
        <v>1</v>
      </c>
      <c r="G2065" s="1">
        <v>10</v>
      </c>
      <c r="H2065" s="1">
        <v>2</v>
      </c>
      <c r="I2065" s="1">
        <v>0</v>
      </c>
      <c r="J2065" s="1">
        <v>1</v>
      </c>
      <c r="K2065" s="1">
        <v>1</v>
      </c>
      <c r="L2065" s="1">
        <v>1</v>
      </c>
      <c r="M2065" s="1">
        <v>0</v>
      </c>
      <c r="N2065" s="1">
        <v>3</v>
      </c>
      <c r="O2065" s="1">
        <v>5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3</v>
      </c>
      <c r="W2065" s="1">
        <v>11</v>
      </c>
      <c r="X2065" s="1">
        <v>0</v>
      </c>
      <c r="Y2065" s="3">
        <v>70</v>
      </c>
      <c r="Z2065" s="1">
        <v>2563</v>
      </c>
      <c r="AA2065" s="1">
        <v>0</v>
      </c>
      <c r="AB2065" s="1">
        <v>1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1</v>
      </c>
      <c r="AK2065" s="1">
        <v>39</v>
      </c>
      <c r="AL2065" s="1">
        <v>38</v>
      </c>
      <c r="AM2065" s="1">
        <v>0</v>
      </c>
    </row>
    <row r="2066" spans="1:39" x14ac:dyDescent="0.25">
      <c r="A2066" s="4" t="s">
        <v>1936</v>
      </c>
      <c r="B2066" s="1">
        <v>0</v>
      </c>
      <c r="C2066" s="1">
        <v>0</v>
      </c>
      <c r="D2066" s="1">
        <v>47</v>
      </c>
      <c r="E2066" s="1">
        <v>240</v>
      </c>
      <c r="F2066" s="1">
        <v>132</v>
      </c>
      <c r="G2066" s="1">
        <v>445</v>
      </c>
      <c r="H2066" s="1">
        <v>250</v>
      </c>
      <c r="I2066" s="1">
        <v>192</v>
      </c>
      <c r="J2066" s="1">
        <v>108</v>
      </c>
      <c r="K2066" s="1">
        <v>1</v>
      </c>
      <c r="L2066" s="1">
        <v>3</v>
      </c>
      <c r="M2066" s="1">
        <v>7</v>
      </c>
      <c r="N2066" s="1">
        <v>8</v>
      </c>
      <c r="O2066" s="1">
        <v>1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3</v>
      </c>
      <c r="W2066" s="1">
        <v>11</v>
      </c>
      <c r="X2066" s="1">
        <v>0</v>
      </c>
      <c r="Y2066" s="3">
        <v>45</v>
      </c>
      <c r="Z2066" s="1">
        <v>2431</v>
      </c>
      <c r="AA2066" s="1">
        <v>0</v>
      </c>
      <c r="AB2066" s="1">
        <v>0</v>
      </c>
      <c r="AC2066" s="1">
        <v>0</v>
      </c>
      <c r="AD2066" s="1">
        <v>1</v>
      </c>
      <c r="AE2066" s="1">
        <v>0</v>
      </c>
      <c r="AF2066" s="1">
        <v>0</v>
      </c>
      <c r="AG2066" s="1">
        <v>0</v>
      </c>
      <c r="AH2066" s="1">
        <v>1</v>
      </c>
      <c r="AI2066" s="1">
        <v>0</v>
      </c>
      <c r="AJ2066" s="1">
        <v>0</v>
      </c>
      <c r="AK2066" s="1">
        <v>1259</v>
      </c>
      <c r="AL2066" s="1">
        <v>1151</v>
      </c>
      <c r="AM2066" s="1">
        <v>0</v>
      </c>
    </row>
    <row r="2067" spans="1:39" x14ac:dyDescent="0.25">
      <c r="A2067" s="4" t="s">
        <v>1937</v>
      </c>
      <c r="B2067" s="1">
        <v>1</v>
      </c>
      <c r="C2067" s="1">
        <v>1</v>
      </c>
      <c r="D2067" s="1">
        <v>25</v>
      </c>
      <c r="E2067" s="1">
        <v>178</v>
      </c>
      <c r="F2067" s="1">
        <v>4</v>
      </c>
      <c r="G2067" s="1">
        <v>26</v>
      </c>
      <c r="H2067" s="1">
        <v>8</v>
      </c>
      <c r="I2067" s="1">
        <v>4</v>
      </c>
      <c r="J2067" s="1">
        <v>44</v>
      </c>
      <c r="K2067" s="1">
        <v>5</v>
      </c>
      <c r="L2067" s="1">
        <v>4</v>
      </c>
      <c r="M2067" s="1">
        <v>1</v>
      </c>
      <c r="N2067" s="1">
        <v>5</v>
      </c>
      <c r="O2067" s="1">
        <v>6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3</v>
      </c>
      <c r="W2067" s="1">
        <v>11</v>
      </c>
      <c r="X2067" s="1">
        <v>0</v>
      </c>
      <c r="Y2067" s="3">
        <v>64</v>
      </c>
      <c r="Z2067" s="1">
        <v>2556</v>
      </c>
      <c r="AA2067" s="1">
        <v>0</v>
      </c>
      <c r="AB2067" s="1">
        <v>0</v>
      </c>
      <c r="AC2067" s="1">
        <v>1</v>
      </c>
      <c r="AD2067" s="1">
        <v>0</v>
      </c>
      <c r="AE2067" s="1">
        <v>0</v>
      </c>
      <c r="AF2067" s="1">
        <v>0</v>
      </c>
      <c r="AG2067" s="1">
        <v>0</v>
      </c>
      <c r="AH2067" s="1">
        <v>1</v>
      </c>
      <c r="AI2067" s="1">
        <v>0</v>
      </c>
      <c r="AJ2067" s="1">
        <v>0</v>
      </c>
      <c r="AK2067" s="1">
        <v>220</v>
      </c>
      <c r="AL2067" s="1">
        <v>176</v>
      </c>
      <c r="AM2067" s="1">
        <v>0</v>
      </c>
    </row>
    <row r="2068" spans="1:39" x14ac:dyDescent="0.25">
      <c r="A2068" s="4" t="s">
        <v>1938</v>
      </c>
      <c r="B2068" s="1">
        <v>1</v>
      </c>
      <c r="C2068" s="1">
        <v>0</v>
      </c>
      <c r="D2068" s="1">
        <v>60</v>
      </c>
      <c r="E2068" s="1">
        <v>1486</v>
      </c>
      <c r="F2068" s="1">
        <v>55</v>
      </c>
      <c r="G2068" s="1">
        <v>278</v>
      </c>
      <c r="H2068" s="1">
        <v>49</v>
      </c>
      <c r="I2068" s="1">
        <v>0</v>
      </c>
      <c r="J2068" s="1">
        <v>185</v>
      </c>
      <c r="K2068" s="1">
        <v>2</v>
      </c>
      <c r="L2068" s="1">
        <v>4</v>
      </c>
      <c r="M2068" s="1">
        <v>4</v>
      </c>
      <c r="N2068" s="1">
        <v>10</v>
      </c>
      <c r="O2068" s="1">
        <v>6</v>
      </c>
      <c r="P2068" s="1">
        <v>1</v>
      </c>
      <c r="Q2068" s="1">
        <v>0</v>
      </c>
      <c r="R2068" s="1">
        <v>1</v>
      </c>
      <c r="S2068" s="1">
        <v>0</v>
      </c>
      <c r="T2068" s="1">
        <v>0</v>
      </c>
      <c r="U2068" s="1">
        <v>0</v>
      </c>
      <c r="V2068" s="1">
        <v>3</v>
      </c>
      <c r="W2068" s="1">
        <v>11</v>
      </c>
      <c r="X2068" s="1">
        <v>1</v>
      </c>
      <c r="Y2068" s="3">
        <v>44</v>
      </c>
      <c r="Z2068" s="1">
        <v>2797</v>
      </c>
      <c r="AA2068" s="1">
        <v>0</v>
      </c>
      <c r="AB2068" s="1">
        <v>1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1</v>
      </c>
      <c r="AJ2068" s="1">
        <v>0</v>
      </c>
      <c r="AK2068" s="1">
        <v>1868</v>
      </c>
      <c r="AL2068" s="1">
        <v>1683</v>
      </c>
      <c r="AM2068" s="1">
        <v>2</v>
      </c>
    </row>
    <row r="2069" spans="1:39" x14ac:dyDescent="0.25">
      <c r="A2069" s="4" t="s">
        <v>1939</v>
      </c>
      <c r="B2069" s="1">
        <v>0</v>
      </c>
      <c r="C2069" s="1">
        <v>1</v>
      </c>
      <c r="D2069" s="1">
        <v>67</v>
      </c>
      <c r="E2069" s="1">
        <v>1115</v>
      </c>
      <c r="F2069" s="1">
        <v>12</v>
      </c>
      <c r="G2069" s="1">
        <v>128</v>
      </c>
      <c r="H2069" s="1">
        <v>33</v>
      </c>
      <c r="I2069" s="1">
        <v>12</v>
      </c>
      <c r="J2069" s="1">
        <v>76</v>
      </c>
      <c r="K2069" s="1">
        <v>1</v>
      </c>
      <c r="L2069" s="1">
        <v>2</v>
      </c>
      <c r="M2069" s="1">
        <v>3</v>
      </c>
      <c r="N2069" s="1">
        <v>4</v>
      </c>
      <c r="O2069" s="1">
        <v>6</v>
      </c>
      <c r="P2069" s="1">
        <v>0</v>
      </c>
      <c r="Q2069" s="1">
        <v>1</v>
      </c>
      <c r="R2069" s="1">
        <v>0</v>
      </c>
      <c r="S2069" s="1">
        <v>0</v>
      </c>
      <c r="T2069" s="1">
        <v>1</v>
      </c>
      <c r="U2069" s="1">
        <v>0</v>
      </c>
      <c r="V2069" s="1">
        <v>3</v>
      </c>
      <c r="W2069" s="1">
        <v>11</v>
      </c>
      <c r="X2069" s="1">
        <v>0</v>
      </c>
      <c r="Y2069" s="3">
        <v>45</v>
      </c>
      <c r="Z2069" s="1">
        <v>2736</v>
      </c>
      <c r="AA2069" s="1">
        <v>0</v>
      </c>
      <c r="AB2069" s="1">
        <v>1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1</v>
      </c>
      <c r="AI2069" s="1">
        <v>0</v>
      </c>
      <c r="AJ2069" s="1">
        <v>0</v>
      </c>
      <c r="AK2069" s="1">
        <v>1300</v>
      </c>
      <c r="AL2069" s="1">
        <v>1224</v>
      </c>
      <c r="AM2069" s="1">
        <v>2</v>
      </c>
    </row>
    <row r="2070" spans="1:39" x14ac:dyDescent="0.25">
      <c r="A2070" s="4" t="s">
        <v>1940</v>
      </c>
      <c r="B2070" s="1">
        <v>1</v>
      </c>
      <c r="C2070" s="1">
        <v>1</v>
      </c>
      <c r="D2070" s="1">
        <v>40</v>
      </c>
      <c r="E2070" s="1">
        <v>29</v>
      </c>
      <c r="F2070" s="1">
        <v>0</v>
      </c>
      <c r="G2070" s="1">
        <v>8</v>
      </c>
      <c r="H2070" s="1">
        <v>2</v>
      </c>
      <c r="I2070" s="1">
        <v>0</v>
      </c>
      <c r="J2070" s="1">
        <v>6</v>
      </c>
      <c r="K2070" s="1">
        <v>1</v>
      </c>
      <c r="L2070" s="1">
        <v>1</v>
      </c>
      <c r="M2070" s="1">
        <v>0</v>
      </c>
      <c r="N2070" s="1">
        <v>3</v>
      </c>
      <c r="O2070" s="1">
        <v>4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3</v>
      </c>
      <c r="W2070" s="1">
        <v>11</v>
      </c>
      <c r="X2070" s="1">
        <v>0</v>
      </c>
      <c r="Y2070" s="3">
        <v>44</v>
      </c>
      <c r="Z2070" s="1">
        <v>2260</v>
      </c>
      <c r="AA2070" s="1">
        <v>0</v>
      </c>
      <c r="AB2070" s="1">
        <v>1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1</v>
      </c>
      <c r="AJ2070" s="1">
        <v>0</v>
      </c>
      <c r="AK2070" s="1">
        <v>39</v>
      </c>
      <c r="AL2070" s="1">
        <v>33</v>
      </c>
      <c r="AM2070" s="1">
        <v>0</v>
      </c>
    </row>
    <row r="2071" spans="1:39" x14ac:dyDescent="0.25">
      <c r="A2071" s="4" t="s">
        <v>548</v>
      </c>
      <c r="B2071" s="1">
        <v>0</v>
      </c>
      <c r="C2071" s="1">
        <v>1</v>
      </c>
      <c r="D2071" s="1">
        <v>63</v>
      </c>
      <c r="E2071" s="1">
        <v>529</v>
      </c>
      <c r="F2071" s="1">
        <v>0</v>
      </c>
      <c r="G2071" s="1">
        <v>356</v>
      </c>
      <c r="H2071" s="1">
        <v>63</v>
      </c>
      <c r="I2071" s="1">
        <v>28</v>
      </c>
      <c r="J2071" s="1">
        <v>0</v>
      </c>
      <c r="K2071" s="1">
        <v>3</v>
      </c>
      <c r="L2071" s="1">
        <v>6</v>
      </c>
      <c r="M2071" s="1">
        <v>7</v>
      </c>
      <c r="N2071" s="1">
        <v>11</v>
      </c>
      <c r="O2071" s="1">
        <v>3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3</v>
      </c>
      <c r="W2071" s="1">
        <v>11</v>
      </c>
      <c r="X2071" s="1">
        <v>0</v>
      </c>
      <c r="Y2071" s="3">
        <v>71</v>
      </c>
      <c r="Z2071" s="1">
        <v>2197</v>
      </c>
      <c r="AA2071" s="1">
        <v>0</v>
      </c>
      <c r="AB2071" s="1">
        <v>0</v>
      </c>
      <c r="AC2071" s="1">
        <v>0</v>
      </c>
      <c r="AD2071" s="1">
        <v>1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1</v>
      </c>
      <c r="AK2071" s="1">
        <v>976</v>
      </c>
      <c r="AL2071" s="1">
        <v>976</v>
      </c>
      <c r="AM2071" s="1">
        <v>0</v>
      </c>
    </row>
    <row r="2072" spans="1:39" x14ac:dyDescent="0.25">
      <c r="A2072" s="4" t="s">
        <v>1941</v>
      </c>
      <c r="B2072" s="1">
        <v>1</v>
      </c>
      <c r="C2072" s="1">
        <v>0</v>
      </c>
      <c r="D2072" s="1">
        <v>1</v>
      </c>
      <c r="E2072" s="1">
        <v>13</v>
      </c>
      <c r="F2072" s="1">
        <v>3</v>
      </c>
      <c r="G2072" s="1">
        <v>8</v>
      </c>
      <c r="H2072" s="1">
        <v>7</v>
      </c>
      <c r="I2072" s="1">
        <v>4</v>
      </c>
      <c r="J2072" s="1">
        <v>16</v>
      </c>
      <c r="K2072" s="1">
        <v>2</v>
      </c>
      <c r="L2072" s="1">
        <v>1</v>
      </c>
      <c r="M2072" s="1">
        <v>0</v>
      </c>
      <c r="N2072" s="1">
        <v>3</v>
      </c>
      <c r="O2072" s="1">
        <v>9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3</v>
      </c>
      <c r="W2072" s="1">
        <v>11</v>
      </c>
      <c r="X2072" s="1">
        <v>1</v>
      </c>
      <c r="Y2072" s="3">
        <v>36</v>
      </c>
      <c r="Z2072" s="1">
        <v>2809</v>
      </c>
      <c r="AA2072" s="1">
        <v>0</v>
      </c>
      <c r="AB2072" s="1">
        <v>1</v>
      </c>
      <c r="AC2072" s="1">
        <v>0</v>
      </c>
      <c r="AD2072" s="1">
        <v>0</v>
      </c>
      <c r="AE2072" s="1">
        <v>0</v>
      </c>
      <c r="AF2072" s="1">
        <v>1</v>
      </c>
      <c r="AG2072" s="1">
        <v>0</v>
      </c>
      <c r="AH2072" s="1">
        <v>0</v>
      </c>
      <c r="AI2072" s="1">
        <v>0</v>
      </c>
      <c r="AJ2072" s="1">
        <v>0</v>
      </c>
      <c r="AK2072" s="1">
        <v>35</v>
      </c>
      <c r="AL2072" s="1">
        <v>19</v>
      </c>
      <c r="AM2072" s="1">
        <v>0</v>
      </c>
    </row>
    <row r="2073" spans="1:39" x14ac:dyDescent="0.25">
      <c r="A2073" s="4" t="s">
        <v>1942</v>
      </c>
      <c r="B2073" s="1">
        <v>0</v>
      </c>
      <c r="C2073" s="1">
        <v>1</v>
      </c>
      <c r="D2073" s="1">
        <v>89</v>
      </c>
      <c r="E2073" s="1">
        <v>934</v>
      </c>
      <c r="F2073" s="1">
        <v>24</v>
      </c>
      <c r="G2073" s="1">
        <v>230</v>
      </c>
      <c r="H2073" s="1">
        <v>16</v>
      </c>
      <c r="I2073" s="1">
        <v>24</v>
      </c>
      <c r="J2073" s="1">
        <v>36</v>
      </c>
      <c r="K2073" s="1">
        <v>2</v>
      </c>
      <c r="L2073" s="1">
        <v>8</v>
      </c>
      <c r="M2073" s="1">
        <v>4</v>
      </c>
      <c r="N2073" s="1">
        <v>6</v>
      </c>
      <c r="O2073" s="1">
        <v>3</v>
      </c>
      <c r="P2073" s="1">
        <v>0</v>
      </c>
      <c r="Q2073" s="1">
        <v>1</v>
      </c>
      <c r="R2073" s="1">
        <v>1</v>
      </c>
      <c r="S2073" s="1">
        <v>0</v>
      </c>
      <c r="T2073" s="1">
        <v>0</v>
      </c>
      <c r="U2073" s="1">
        <v>0</v>
      </c>
      <c r="V2073" s="1">
        <v>3</v>
      </c>
      <c r="W2073" s="1">
        <v>11</v>
      </c>
      <c r="X2073" s="1">
        <v>0</v>
      </c>
      <c r="Y2073" s="3">
        <v>46</v>
      </c>
      <c r="Z2073" s="1">
        <v>2289</v>
      </c>
      <c r="AA2073" s="1">
        <v>0</v>
      </c>
      <c r="AB2073" s="1">
        <v>1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1</v>
      </c>
      <c r="AK2073" s="1">
        <v>1228</v>
      </c>
      <c r="AL2073" s="1">
        <v>1192</v>
      </c>
      <c r="AM2073" s="1">
        <v>2</v>
      </c>
    </row>
    <row r="2074" spans="1:39" x14ac:dyDescent="0.25">
      <c r="A2074" s="4" t="s">
        <v>1943</v>
      </c>
      <c r="B2074" s="1">
        <v>0</v>
      </c>
      <c r="C2074" s="1">
        <v>0</v>
      </c>
      <c r="D2074" s="1">
        <v>40</v>
      </c>
      <c r="E2074" s="1">
        <v>2</v>
      </c>
      <c r="F2074" s="1">
        <v>7</v>
      </c>
      <c r="G2074" s="1">
        <v>11</v>
      </c>
      <c r="H2074" s="1">
        <v>16</v>
      </c>
      <c r="I2074" s="1">
        <v>12</v>
      </c>
      <c r="J2074" s="1">
        <v>27</v>
      </c>
      <c r="K2074" s="1">
        <v>1</v>
      </c>
      <c r="L2074" s="1">
        <v>2</v>
      </c>
      <c r="M2074" s="1">
        <v>0</v>
      </c>
      <c r="N2074" s="1">
        <v>4</v>
      </c>
      <c r="O2074" s="1">
        <v>6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3</v>
      </c>
      <c r="W2074" s="1">
        <v>11</v>
      </c>
      <c r="X2074" s="1">
        <v>0</v>
      </c>
      <c r="Y2074" s="3">
        <v>48</v>
      </c>
      <c r="Z2074" s="1">
        <v>2645</v>
      </c>
      <c r="AA2074" s="1">
        <v>0</v>
      </c>
      <c r="AB2074" s="1">
        <v>1</v>
      </c>
      <c r="AC2074" s="1">
        <v>0</v>
      </c>
      <c r="AD2074" s="1">
        <v>0</v>
      </c>
      <c r="AE2074" s="1">
        <v>0</v>
      </c>
      <c r="AF2074" s="1">
        <v>0</v>
      </c>
      <c r="AG2074" s="1">
        <v>1</v>
      </c>
      <c r="AH2074" s="1">
        <v>0</v>
      </c>
      <c r="AI2074" s="1">
        <v>0</v>
      </c>
      <c r="AJ2074" s="1">
        <v>0</v>
      </c>
      <c r="AK2074" s="1">
        <v>48</v>
      </c>
      <c r="AL2074" s="1">
        <v>21</v>
      </c>
      <c r="AM2074" s="1">
        <v>0</v>
      </c>
    </row>
    <row r="2075" spans="1:39" x14ac:dyDescent="0.25">
      <c r="A2075" s="4" t="s">
        <v>816</v>
      </c>
      <c r="B2075" s="1">
        <v>1</v>
      </c>
      <c r="C2075" s="1">
        <v>0</v>
      </c>
      <c r="D2075" s="1">
        <v>5</v>
      </c>
      <c r="E2075" s="1">
        <v>4</v>
      </c>
      <c r="F2075" s="1">
        <v>12</v>
      </c>
      <c r="G2075" s="1">
        <v>5</v>
      </c>
      <c r="H2075" s="1">
        <v>3</v>
      </c>
      <c r="I2075" s="1">
        <v>16</v>
      </c>
      <c r="J2075" s="1">
        <v>17</v>
      </c>
      <c r="K2075" s="1">
        <v>2</v>
      </c>
      <c r="L2075" s="1">
        <v>2</v>
      </c>
      <c r="M2075" s="1">
        <v>0</v>
      </c>
      <c r="N2075" s="1">
        <v>3</v>
      </c>
      <c r="O2075" s="1">
        <v>7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3</v>
      </c>
      <c r="W2075" s="1">
        <v>11</v>
      </c>
      <c r="X2075" s="1">
        <v>0</v>
      </c>
      <c r="Y2075" s="3">
        <v>34</v>
      </c>
      <c r="Z2075" s="1">
        <v>2767</v>
      </c>
      <c r="AA2075" s="1">
        <v>0</v>
      </c>
      <c r="AB2075" s="1">
        <v>1</v>
      </c>
      <c r="AC2075" s="1">
        <v>0</v>
      </c>
      <c r="AD2075" s="1">
        <v>0</v>
      </c>
      <c r="AE2075" s="1">
        <v>0</v>
      </c>
      <c r="AF2075" s="1">
        <v>0</v>
      </c>
      <c r="AG2075" s="1">
        <v>1</v>
      </c>
      <c r="AH2075" s="1">
        <v>0</v>
      </c>
      <c r="AI2075" s="1">
        <v>0</v>
      </c>
      <c r="AJ2075" s="1">
        <v>0</v>
      </c>
      <c r="AK2075" s="1">
        <v>40</v>
      </c>
      <c r="AL2075" s="1">
        <v>23</v>
      </c>
      <c r="AM2075" s="1">
        <v>0</v>
      </c>
    </row>
    <row r="2076" spans="1:39" x14ac:dyDescent="0.25">
      <c r="A2076" s="4" t="s">
        <v>1844</v>
      </c>
      <c r="B2076" s="1">
        <v>0</v>
      </c>
      <c r="C2076" s="1">
        <v>1</v>
      </c>
      <c r="D2076" s="1">
        <v>3</v>
      </c>
      <c r="E2076" s="1">
        <v>62</v>
      </c>
      <c r="F2076" s="1">
        <v>1</v>
      </c>
      <c r="G2076" s="1">
        <v>44</v>
      </c>
      <c r="H2076" s="1">
        <v>6</v>
      </c>
      <c r="I2076" s="1">
        <v>5</v>
      </c>
      <c r="J2076" s="1">
        <v>22</v>
      </c>
      <c r="K2076" s="1">
        <v>1</v>
      </c>
      <c r="L2076" s="1">
        <v>2</v>
      </c>
      <c r="M2076" s="1">
        <v>1</v>
      </c>
      <c r="N2076" s="1">
        <v>4</v>
      </c>
      <c r="O2076" s="1">
        <v>4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3</v>
      </c>
      <c r="W2076" s="1">
        <v>11</v>
      </c>
      <c r="X2076" s="1">
        <v>0</v>
      </c>
      <c r="Y2076" s="3">
        <v>58</v>
      </c>
      <c r="Z2076" s="1">
        <v>2543</v>
      </c>
      <c r="AA2076" s="1">
        <v>0</v>
      </c>
      <c r="AB2076" s="1">
        <v>1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1</v>
      </c>
      <c r="AJ2076" s="1">
        <v>0</v>
      </c>
      <c r="AK2076" s="1">
        <v>118</v>
      </c>
      <c r="AL2076" s="1">
        <v>96</v>
      </c>
      <c r="AM2076" s="1">
        <v>0</v>
      </c>
    </row>
    <row r="2077" spans="1:39" x14ac:dyDescent="0.25">
      <c r="A2077" s="4" t="s">
        <v>1944</v>
      </c>
      <c r="B2077" s="1">
        <v>0</v>
      </c>
      <c r="C2077" s="1">
        <v>1</v>
      </c>
      <c r="D2077" s="1">
        <v>1</v>
      </c>
      <c r="E2077" s="1">
        <v>158</v>
      </c>
      <c r="F2077" s="1">
        <v>35</v>
      </c>
      <c r="G2077" s="1">
        <v>179</v>
      </c>
      <c r="H2077" s="1">
        <v>0</v>
      </c>
      <c r="I2077" s="1">
        <v>0</v>
      </c>
      <c r="J2077" s="1">
        <v>125</v>
      </c>
      <c r="K2077" s="1">
        <v>2</v>
      </c>
      <c r="L2077" s="1">
        <v>7</v>
      </c>
      <c r="M2077" s="1">
        <v>2</v>
      </c>
      <c r="N2077" s="1">
        <v>8</v>
      </c>
      <c r="O2077" s="1">
        <v>5</v>
      </c>
      <c r="P2077" s="1">
        <v>1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3</v>
      </c>
      <c r="W2077" s="1">
        <v>11</v>
      </c>
      <c r="X2077" s="1">
        <v>1</v>
      </c>
      <c r="Y2077" s="3">
        <v>50</v>
      </c>
      <c r="Z2077" s="1">
        <v>2720</v>
      </c>
      <c r="AA2077" s="1">
        <v>1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1</v>
      </c>
      <c r="AI2077" s="1">
        <v>0</v>
      </c>
      <c r="AJ2077" s="1">
        <v>0</v>
      </c>
      <c r="AK2077" s="1">
        <v>372</v>
      </c>
      <c r="AL2077" s="1">
        <v>247</v>
      </c>
      <c r="AM2077" s="1">
        <v>1</v>
      </c>
    </row>
    <row r="2078" spans="1:39" x14ac:dyDescent="0.25">
      <c r="A2078" s="4" t="s">
        <v>1945</v>
      </c>
      <c r="B2078" s="1">
        <v>0</v>
      </c>
      <c r="C2078" s="1">
        <v>1</v>
      </c>
      <c r="D2078" s="1">
        <v>24</v>
      </c>
      <c r="E2078" s="1">
        <v>173</v>
      </c>
      <c r="F2078" s="1">
        <v>2</v>
      </c>
      <c r="G2078" s="1">
        <v>39</v>
      </c>
      <c r="H2078" s="1">
        <v>3</v>
      </c>
      <c r="I2078" s="1">
        <v>2</v>
      </c>
      <c r="J2078" s="1">
        <v>47</v>
      </c>
      <c r="K2078" s="1">
        <v>3</v>
      </c>
      <c r="L2078" s="1">
        <v>5</v>
      </c>
      <c r="M2078" s="1">
        <v>1</v>
      </c>
      <c r="N2078" s="1">
        <v>4</v>
      </c>
      <c r="O2078" s="1">
        <v>7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3</v>
      </c>
      <c r="W2078" s="1">
        <v>11</v>
      </c>
      <c r="X2078" s="1">
        <v>0</v>
      </c>
      <c r="Y2078" s="3">
        <v>71</v>
      </c>
      <c r="Z2078" s="1">
        <v>2545</v>
      </c>
      <c r="AA2078" s="1">
        <v>0</v>
      </c>
      <c r="AB2078" s="1">
        <v>1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1</v>
      </c>
      <c r="AJ2078" s="1">
        <v>0</v>
      </c>
      <c r="AK2078" s="1">
        <v>219</v>
      </c>
      <c r="AL2078" s="1">
        <v>172</v>
      </c>
      <c r="AM2078" s="1">
        <v>0</v>
      </c>
    </row>
    <row r="2079" spans="1:39" x14ac:dyDescent="0.25">
      <c r="A2079" s="4" t="s">
        <v>1946</v>
      </c>
      <c r="B2079" s="1">
        <v>0</v>
      </c>
      <c r="C2079" s="1">
        <v>0</v>
      </c>
      <c r="D2079" s="1">
        <v>89</v>
      </c>
      <c r="E2079" s="1">
        <v>830</v>
      </c>
      <c r="F2079" s="1">
        <v>59</v>
      </c>
      <c r="G2079" s="1">
        <v>968</v>
      </c>
      <c r="H2079" s="1">
        <v>51</v>
      </c>
      <c r="I2079" s="1">
        <v>79</v>
      </c>
      <c r="J2079" s="1">
        <v>19</v>
      </c>
      <c r="K2079" s="1">
        <v>1</v>
      </c>
      <c r="L2079" s="1">
        <v>5</v>
      </c>
      <c r="M2079" s="1">
        <v>3</v>
      </c>
      <c r="N2079" s="1">
        <v>12</v>
      </c>
      <c r="O2079" s="1">
        <v>2</v>
      </c>
      <c r="P2079" s="1">
        <v>0</v>
      </c>
      <c r="Q2079" s="1">
        <v>0</v>
      </c>
      <c r="R2079" s="1">
        <v>1</v>
      </c>
      <c r="S2079" s="1">
        <v>0</v>
      </c>
      <c r="T2079" s="1">
        <v>0</v>
      </c>
      <c r="U2079" s="1">
        <v>0</v>
      </c>
      <c r="V2079" s="1">
        <v>3</v>
      </c>
      <c r="W2079" s="1">
        <v>11</v>
      </c>
      <c r="X2079" s="1">
        <v>1</v>
      </c>
      <c r="Y2079" s="3">
        <v>59</v>
      </c>
      <c r="Z2079" s="1">
        <v>2809</v>
      </c>
      <c r="AA2079" s="1">
        <v>0</v>
      </c>
      <c r="AB2079" s="1">
        <v>0</v>
      </c>
      <c r="AC2079" s="1">
        <v>1</v>
      </c>
      <c r="AD2079" s="1">
        <v>0</v>
      </c>
      <c r="AE2079" s="1">
        <v>0</v>
      </c>
      <c r="AF2079" s="1">
        <v>0</v>
      </c>
      <c r="AG2079" s="1">
        <v>0</v>
      </c>
      <c r="AH2079" s="1">
        <v>1</v>
      </c>
      <c r="AI2079" s="1">
        <v>0</v>
      </c>
      <c r="AJ2079" s="1">
        <v>0</v>
      </c>
      <c r="AK2079" s="1">
        <v>1987</v>
      </c>
      <c r="AL2079" s="1">
        <v>1968</v>
      </c>
      <c r="AM2079" s="1">
        <v>1</v>
      </c>
    </row>
    <row r="2080" spans="1:39" x14ac:dyDescent="0.25">
      <c r="A2080" s="4" t="s">
        <v>1947</v>
      </c>
      <c r="B2080" s="1">
        <v>1</v>
      </c>
      <c r="C2080" s="1">
        <v>1</v>
      </c>
      <c r="D2080" s="1">
        <v>48</v>
      </c>
      <c r="E2080" s="1">
        <v>189</v>
      </c>
      <c r="F2080" s="1">
        <v>10</v>
      </c>
      <c r="G2080" s="1">
        <v>253</v>
      </c>
      <c r="H2080" s="1">
        <v>56</v>
      </c>
      <c r="I2080" s="1">
        <v>43</v>
      </c>
      <c r="J2080" s="1">
        <v>64</v>
      </c>
      <c r="K2080" s="1">
        <v>6</v>
      </c>
      <c r="L2080" s="1">
        <v>8</v>
      </c>
      <c r="M2080" s="1">
        <v>2</v>
      </c>
      <c r="N2080" s="1">
        <v>7</v>
      </c>
      <c r="O2080" s="1">
        <v>7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3</v>
      </c>
      <c r="W2080" s="1">
        <v>11</v>
      </c>
      <c r="X2080" s="1">
        <v>0</v>
      </c>
      <c r="Y2080" s="3">
        <v>65</v>
      </c>
      <c r="Z2080" s="1">
        <v>2551</v>
      </c>
      <c r="AA2080" s="1">
        <v>0</v>
      </c>
      <c r="AB2080" s="1">
        <v>0</v>
      </c>
      <c r="AC2080" s="1">
        <v>0</v>
      </c>
      <c r="AD2080" s="1">
        <v>0</v>
      </c>
      <c r="AE2080" s="1">
        <v>1</v>
      </c>
      <c r="AF2080" s="1">
        <v>0</v>
      </c>
      <c r="AG2080" s="1">
        <v>0</v>
      </c>
      <c r="AH2080" s="1">
        <v>1</v>
      </c>
      <c r="AI2080" s="1">
        <v>0</v>
      </c>
      <c r="AJ2080" s="1">
        <v>0</v>
      </c>
      <c r="AK2080" s="1">
        <v>551</v>
      </c>
      <c r="AL2080" s="1">
        <v>487</v>
      </c>
      <c r="AM2080" s="1">
        <v>0</v>
      </c>
    </row>
    <row r="2081" spans="1:39" x14ac:dyDescent="0.25">
      <c r="A2081" s="4" t="s">
        <v>1948</v>
      </c>
      <c r="B2081" s="1">
        <v>0</v>
      </c>
      <c r="C2081" s="1">
        <v>0</v>
      </c>
      <c r="D2081" s="1">
        <v>31</v>
      </c>
      <c r="E2081" s="1">
        <v>728</v>
      </c>
      <c r="F2081" s="1">
        <v>17</v>
      </c>
      <c r="G2081" s="1">
        <v>133</v>
      </c>
      <c r="H2081" s="1">
        <v>11</v>
      </c>
      <c r="I2081" s="1">
        <v>8</v>
      </c>
      <c r="J2081" s="1">
        <v>124</v>
      </c>
      <c r="K2081" s="1">
        <v>1</v>
      </c>
      <c r="L2081" s="1">
        <v>7</v>
      </c>
      <c r="M2081" s="1">
        <v>3</v>
      </c>
      <c r="N2081" s="1">
        <v>13</v>
      </c>
      <c r="O2081" s="1">
        <v>6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3</v>
      </c>
      <c r="W2081" s="1">
        <v>11</v>
      </c>
      <c r="X2081" s="1">
        <v>0</v>
      </c>
      <c r="Y2081" s="3">
        <v>39</v>
      </c>
      <c r="Z2081" s="1">
        <v>2714</v>
      </c>
      <c r="AA2081" s="1">
        <v>0</v>
      </c>
      <c r="AB2081" s="1">
        <v>0</v>
      </c>
      <c r="AC2081" s="1">
        <v>0</v>
      </c>
      <c r="AD2081" s="1">
        <v>1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1</v>
      </c>
      <c r="AK2081" s="1">
        <v>897</v>
      </c>
      <c r="AL2081" s="1">
        <v>773</v>
      </c>
      <c r="AM2081" s="1">
        <v>1</v>
      </c>
    </row>
    <row r="2082" spans="1:39" x14ac:dyDescent="0.25">
      <c r="A2082" s="4" t="s">
        <v>1949</v>
      </c>
      <c r="B2082" s="1">
        <v>1</v>
      </c>
      <c r="C2082" s="1">
        <v>1</v>
      </c>
      <c r="D2082" s="1">
        <v>68</v>
      </c>
      <c r="E2082" s="1">
        <v>7</v>
      </c>
      <c r="F2082" s="1">
        <v>2</v>
      </c>
      <c r="G2082" s="1">
        <v>9</v>
      </c>
      <c r="H2082" s="1">
        <v>2</v>
      </c>
      <c r="I2082" s="1">
        <v>0</v>
      </c>
      <c r="J2082" s="1">
        <v>2</v>
      </c>
      <c r="K2082" s="1">
        <v>2</v>
      </c>
      <c r="L2082" s="1">
        <v>1</v>
      </c>
      <c r="M2082" s="1">
        <v>0</v>
      </c>
      <c r="N2082" s="1">
        <v>3</v>
      </c>
      <c r="O2082" s="1">
        <v>4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3</v>
      </c>
      <c r="W2082" s="1">
        <v>11</v>
      </c>
      <c r="X2082" s="1">
        <v>0</v>
      </c>
      <c r="Y2082" s="3">
        <v>67</v>
      </c>
      <c r="Z2082" s="1">
        <v>2203</v>
      </c>
      <c r="AA2082" s="1">
        <v>0</v>
      </c>
      <c r="AB2082" s="1">
        <v>0</v>
      </c>
      <c r="AC2082" s="1">
        <v>0</v>
      </c>
      <c r="AD2082" s="1">
        <v>1</v>
      </c>
      <c r="AE2082" s="1">
        <v>0</v>
      </c>
      <c r="AF2082" s="1">
        <v>0</v>
      </c>
      <c r="AG2082" s="1">
        <v>0</v>
      </c>
      <c r="AH2082" s="1">
        <v>1</v>
      </c>
      <c r="AI2082" s="1">
        <v>0</v>
      </c>
      <c r="AJ2082" s="1">
        <v>0</v>
      </c>
      <c r="AK2082" s="1">
        <v>20</v>
      </c>
      <c r="AL2082" s="1">
        <v>18</v>
      </c>
      <c r="AM2082" s="1">
        <v>0</v>
      </c>
    </row>
    <row r="2083" spans="1:39" x14ac:dyDescent="0.25">
      <c r="A2083" s="4" t="s">
        <v>1950</v>
      </c>
      <c r="B2083" s="1">
        <v>0</v>
      </c>
      <c r="C2083" s="1">
        <v>1</v>
      </c>
      <c r="D2083" s="1">
        <v>46</v>
      </c>
      <c r="E2083" s="1">
        <v>35</v>
      </c>
      <c r="F2083" s="1">
        <v>4</v>
      </c>
      <c r="G2083" s="1">
        <v>17</v>
      </c>
      <c r="H2083" s="1">
        <v>7</v>
      </c>
      <c r="I2083" s="1">
        <v>6</v>
      </c>
      <c r="J2083" s="1">
        <v>64</v>
      </c>
      <c r="K2083" s="1">
        <v>1</v>
      </c>
      <c r="L2083" s="1">
        <v>2</v>
      </c>
      <c r="M2083" s="1">
        <v>2</v>
      </c>
      <c r="N2083" s="1">
        <v>2</v>
      </c>
      <c r="O2083" s="1">
        <v>5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3</v>
      </c>
      <c r="W2083" s="1">
        <v>11</v>
      </c>
      <c r="X2083" s="1">
        <v>0</v>
      </c>
      <c r="Y2083" s="3">
        <v>46</v>
      </c>
      <c r="Z2083" s="1">
        <v>2399</v>
      </c>
      <c r="AA2083" s="1">
        <v>0</v>
      </c>
      <c r="AB2083" s="1">
        <v>0</v>
      </c>
      <c r="AC2083" s="1">
        <v>0</v>
      </c>
      <c r="AD2083" s="1">
        <v>1</v>
      </c>
      <c r="AE2083" s="1">
        <v>0</v>
      </c>
      <c r="AF2083" s="1">
        <v>0</v>
      </c>
      <c r="AG2083" s="1">
        <v>0</v>
      </c>
      <c r="AH2083" s="1">
        <v>0</v>
      </c>
      <c r="AI2083" s="1">
        <v>1</v>
      </c>
      <c r="AJ2083" s="1">
        <v>0</v>
      </c>
      <c r="AK2083" s="1">
        <v>69</v>
      </c>
      <c r="AL2083" s="1">
        <v>5</v>
      </c>
      <c r="AM2083" s="1">
        <v>0</v>
      </c>
    </row>
    <row r="2084" spans="1:39" x14ac:dyDescent="0.25">
      <c r="A2084" s="4" t="s">
        <v>1951</v>
      </c>
      <c r="B2084" s="1">
        <v>0</v>
      </c>
      <c r="C2084" s="1">
        <v>1</v>
      </c>
      <c r="D2084" s="1">
        <v>92</v>
      </c>
      <c r="E2084" s="1">
        <v>188</v>
      </c>
      <c r="F2084" s="1">
        <v>3</v>
      </c>
      <c r="G2084" s="1">
        <v>180</v>
      </c>
      <c r="H2084" s="1">
        <v>20</v>
      </c>
      <c r="I2084" s="1">
        <v>3</v>
      </c>
      <c r="J2084" s="1">
        <v>43</v>
      </c>
      <c r="K2084" s="1">
        <v>5</v>
      </c>
      <c r="L2084" s="1">
        <v>7</v>
      </c>
      <c r="M2084" s="1">
        <v>1</v>
      </c>
      <c r="N2084" s="1">
        <v>6</v>
      </c>
      <c r="O2084" s="1">
        <v>7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3</v>
      </c>
      <c r="W2084" s="1">
        <v>11</v>
      </c>
      <c r="X2084" s="1">
        <v>0</v>
      </c>
      <c r="Y2084" s="3">
        <v>66</v>
      </c>
      <c r="Z2084" s="1">
        <v>2499</v>
      </c>
      <c r="AA2084" s="1">
        <v>0</v>
      </c>
      <c r="AB2084" s="1">
        <v>1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1</v>
      </c>
      <c r="AJ2084" s="1">
        <v>0</v>
      </c>
      <c r="AK2084" s="1">
        <v>394</v>
      </c>
      <c r="AL2084" s="1">
        <v>351</v>
      </c>
      <c r="AM2084" s="1">
        <v>0</v>
      </c>
    </row>
    <row r="2085" spans="1:39" x14ac:dyDescent="0.25">
      <c r="A2085" s="4" t="s">
        <v>724</v>
      </c>
      <c r="B2085" s="1">
        <v>0</v>
      </c>
      <c r="C2085" s="1">
        <v>1</v>
      </c>
      <c r="D2085" s="1">
        <v>80</v>
      </c>
      <c r="E2085" s="1">
        <v>742</v>
      </c>
      <c r="F2085" s="1">
        <v>28</v>
      </c>
      <c r="G2085" s="1">
        <v>152</v>
      </c>
      <c r="H2085" s="1">
        <v>25</v>
      </c>
      <c r="I2085" s="1">
        <v>9</v>
      </c>
      <c r="J2085" s="1">
        <v>57</v>
      </c>
      <c r="K2085" s="1">
        <v>2</v>
      </c>
      <c r="L2085" s="1">
        <v>6</v>
      </c>
      <c r="M2085" s="1">
        <v>8</v>
      </c>
      <c r="N2085" s="1">
        <v>10</v>
      </c>
      <c r="O2085" s="1">
        <v>4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3</v>
      </c>
      <c r="W2085" s="1">
        <v>11</v>
      </c>
      <c r="X2085" s="1">
        <v>0</v>
      </c>
      <c r="Y2085" s="3">
        <v>51</v>
      </c>
      <c r="Z2085" s="1">
        <v>2366</v>
      </c>
      <c r="AA2085" s="1">
        <v>0</v>
      </c>
      <c r="AB2085" s="1">
        <v>0</v>
      </c>
      <c r="AC2085" s="1">
        <v>0</v>
      </c>
      <c r="AD2085" s="1">
        <v>1</v>
      </c>
      <c r="AE2085" s="1">
        <v>0</v>
      </c>
      <c r="AF2085" s="1">
        <v>0</v>
      </c>
      <c r="AG2085" s="1">
        <v>0</v>
      </c>
      <c r="AH2085" s="1">
        <v>0</v>
      </c>
      <c r="AI2085" s="1">
        <v>1</v>
      </c>
      <c r="AJ2085" s="1">
        <v>0</v>
      </c>
      <c r="AK2085" s="1">
        <v>956</v>
      </c>
      <c r="AL2085" s="1">
        <v>899</v>
      </c>
      <c r="AM2085" s="1">
        <v>0</v>
      </c>
    </row>
    <row r="2086" spans="1:39" x14ac:dyDescent="0.25">
      <c r="A2086" s="4" t="s">
        <v>1952</v>
      </c>
      <c r="B2086" s="1">
        <v>1</v>
      </c>
      <c r="C2086" s="1">
        <v>0</v>
      </c>
      <c r="D2086" s="1">
        <v>16</v>
      </c>
      <c r="E2086" s="1">
        <v>0</v>
      </c>
      <c r="F2086" s="1">
        <v>7</v>
      </c>
      <c r="G2086" s="1">
        <v>5</v>
      </c>
      <c r="H2086" s="1">
        <v>26</v>
      </c>
      <c r="I2086" s="1">
        <v>2</v>
      </c>
      <c r="J2086" s="1">
        <v>17</v>
      </c>
      <c r="K2086" s="1">
        <v>2</v>
      </c>
      <c r="L2086" s="1">
        <v>2</v>
      </c>
      <c r="M2086" s="1">
        <v>0</v>
      </c>
      <c r="N2086" s="1">
        <v>3</v>
      </c>
      <c r="O2086" s="1">
        <v>7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3</v>
      </c>
      <c r="W2086" s="1">
        <v>11</v>
      </c>
      <c r="X2086" s="1">
        <v>0</v>
      </c>
      <c r="Y2086" s="3">
        <v>39</v>
      </c>
      <c r="Z2086" s="1">
        <v>2466</v>
      </c>
      <c r="AA2086" s="1">
        <v>0</v>
      </c>
      <c r="AB2086" s="1">
        <v>1</v>
      </c>
      <c r="AC2086" s="1">
        <v>0</v>
      </c>
      <c r="AD2086" s="1">
        <v>0</v>
      </c>
      <c r="AE2086" s="1">
        <v>0</v>
      </c>
      <c r="AF2086" s="1">
        <v>1</v>
      </c>
      <c r="AG2086" s="1">
        <v>0</v>
      </c>
      <c r="AH2086" s="1">
        <v>0</v>
      </c>
      <c r="AI2086" s="1">
        <v>0</v>
      </c>
      <c r="AJ2086" s="1">
        <v>0</v>
      </c>
      <c r="AK2086" s="1">
        <v>40</v>
      </c>
      <c r="AL2086" s="1">
        <v>23</v>
      </c>
      <c r="AM2086" s="1">
        <v>0</v>
      </c>
    </row>
    <row r="2087" spans="1:39" x14ac:dyDescent="0.25">
      <c r="A2087" s="4" t="s">
        <v>1953</v>
      </c>
      <c r="B2087" s="1">
        <v>0</v>
      </c>
      <c r="C2087" s="1">
        <v>1</v>
      </c>
      <c r="D2087" s="1">
        <v>50</v>
      </c>
      <c r="E2087" s="1">
        <v>750</v>
      </c>
      <c r="F2087" s="1">
        <v>71</v>
      </c>
      <c r="G2087" s="1">
        <v>174</v>
      </c>
      <c r="H2087" s="1">
        <v>13</v>
      </c>
      <c r="I2087" s="1">
        <v>10</v>
      </c>
      <c r="J2087" s="1">
        <v>20</v>
      </c>
      <c r="K2087" s="1">
        <v>2</v>
      </c>
      <c r="L2087" s="1">
        <v>6</v>
      </c>
      <c r="M2087" s="1">
        <v>8</v>
      </c>
      <c r="N2087" s="1">
        <v>11</v>
      </c>
      <c r="O2087" s="1">
        <v>2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3</v>
      </c>
      <c r="W2087" s="1">
        <v>11</v>
      </c>
      <c r="X2087" s="1">
        <v>0</v>
      </c>
      <c r="Y2087" s="3">
        <v>68</v>
      </c>
      <c r="Z2087" s="1">
        <v>2318</v>
      </c>
      <c r="AA2087" s="1">
        <v>0</v>
      </c>
      <c r="AB2087" s="1">
        <v>0</v>
      </c>
      <c r="AC2087" s="1">
        <v>0</v>
      </c>
      <c r="AD2087" s="1">
        <v>1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1</v>
      </c>
      <c r="AK2087" s="1">
        <v>1018</v>
      </c>
      <c r="AL2087" s="1">
        <v>998</v>
      </c>
      <c r="AM2087" s="1">
        <v>0</v>
      </c>
    </row>
    <row r="2088" spans="1:39" x14ac:dyDescent="0.25">
      <c r="A2088" s="4" t="s">
        <v>1954</v>
      </c>
      <c r="B2088" s="1">
        <v>0</v>
      </c>
      <c r="C2088" s="1">
        <v>0</v>
      </c>
      <c r="D2088" s="1">
        <v>93</v>
      </c>
      <c r="E2088" s="1">
        <v>816</v>
      </c>
      <c r="F2088" s="1">
        <v>42</v>
      </c>
      <c r="G2088" s="1">
        <v>450</v>
      </c>
      <c r="H2088" s="1">
        <v>55</v>
      </c>
      <c r="I2088" s="1">
        <v>56</v>
      </c>
      <c r="J2088" s="1">
        <v>154</v>
      </c>
      <c r="K2088" s="1">
        <v>1</v>
      </c>
      <c r="L2088" s="1">
        <v>3</v>
      </c>
      <c r="M2088" s="1">
        <v>10</v>
      </c>
      <c r="N2088" s="1">
        <v>8</v>
      </c>
      <c r="O2088" s="1">
        <v>2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3</v>
      </c>
      <c r="W2088" s="1">
        <v>11</v>
      </c>
      <c r="X2088" s="1">
        <v>0</v>
      </c>
      <c r="Y2088" s="3">
        <v>58</v>
      </c>
      <c r="Z2088" s="1">
        <v>2604</v>
      </c>
      <c r="AA2088" s="1">
        <v>0</v>
      </c>
      <c r="AB2088" s="1">
        <v>0</v>
      </c>
      <c r="AC2088" s="1">
        <v>1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1</v>
      </c>
      <c r="AJ2088" s="1">
        <v>0</v>
      </c>
      <c r="AK2088" s="1">
        <v>1419</v>
      </c>
      <c r="AL2088" s="1">
        <v>1265</v>
      </c>
      <c r="AM2088" s="1">
        <v>0</v>
      </c>
    </row>
    <row r="2089" spans="1:39" x14ac:dyDescent="0.25">
      <c r="A2089" s="4" t="s">
        <v>1955</v>
      </c>
      <c r="B2089" s="1">
        <v>1</v>
      </c>
      <c r="C2089" s="1">
        <v>0</v>
      </c>
      <c r="D2089" s="1">
        <v>51</v>
      </c>
      <c r="E2089" s="1">
        <v>5</v>
      </c>
      <c r="F2089" s="1">
        <v>2</v>
      </c>
      <c r="G2089" s="1">
        <v>8</v>
      </c>
      <c r="H2089" s="1">
        <v>2</v>
      </c>
      <c r="I2089" s="1">
        <v>2</v>
      </c>
      <c r="J2089" s="1">
        <v>9</v>
      </c>
      <c r="K2089" s="1">
        <v>1</v>
      </c>
      <c r="L2089" s="1">
        <v>0</v>
      </c>
      <c r="M2089" s="1">
        <v>1</v>
      </c>
      <c r="N2089" s="1">
        <v>2</v>
      </c>
      <c r="O2089" s="1">
        <v>7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3</v>
      </c>
      <c r="W2089" s="1">
        <v>11</v>
      </c>
      <c r="X2089" s="1">
        <v>0</v>
      </c>
      <c r="Y2089" s="3">
        <v>49</v>
      </c>
      <c r="Z2089" s="1">
        <v>2778</v>
      </c>
      <c r="AA2089" s="1">
        <v>1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1</v>
      </c>
      <c r="AI2089" s="1">
        <v>0</v>
      </c>
      <c r="AJ2089" s="1">
        <v>0</v>
      </c>
      <c r="AK2089" s="1">
        <v>19</v>
      </c>
      <c r="AL2089" s="1">
        <v>10</v>
      </c>
      <c r="AM2089" s="1">
        <v>0</v>
      </c>
    </row>
    <row r="2090" spans="1:39" x14ac:dyDescent="0.25">
      <c r="A2090" s="4" t="s">
        <v>1956</v>
      </c>
      <c r="B2090" s="1">
        <v>1</v>
      </c>
      <c r="C2090" s="1">
        <v>0</v>
      </c>
      <c r="D2090" s="1">
        <v>24</v>
      </c>
      <c r="E2090" s="1">
        <v>37</v>
      </c>
      <c r="F2090" s="1">
        <v>5</v>
      </c>
      <c r="G2090" s="1">
        <v>56</v>
      </c>
      <c r="H2090" s="1">
        <v>12</v>
      </c>
      <c r="I2090" s="1">
        <v>8</v>
      </c>
      <c r="J2090" s="1">
        <v>5</v>
      </c>
      <c r="K2090" s="1">
        <v>2</v>
      </c>
      <c r="L2090" s="1">
        <v>3</v>
      </c>
      <c r="M2090" s="1">
        <v>0</v>
      </c>
      <c r="N2090" s="1">
        <v>4</v>
      </c>
      <c r="O2090" s="1">
        <v>7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3</v>
      </c>
      <c r="W2090" s="1">
        <v>11</v>
      </c>
      <c r="X2090" s="1">
        <v>0</v>
      </c>
      <c r="Y2090" s="3">
        <v>44</v>
      </c>
      <c r="Z2090" s="1">
        <v>2814</v>
      </c>
      <c r="AA2090" s="1">
        <v>0</v>
      </c>
      <c r="AB2090" s="1">
        <v>0</v>
      </c>
      <c r="AC2090" s="1">
        <v>0</v>
      </c>
      <c r="AD2090" s="1">
        <v>1</v>
      </c>
      <c r="AE2090" s="1">
        <v>0</v>
      </c>
      <c r="AF2090" s="1">
        <v>0</v>
      </c>
      <c r="AG2090" s="1">
        <v>0</v>
      </c>
      <c r="AH2090" s="1">
        <v>0</v>
      </c>
      <c r="AI2090" s="1">
        <v>1</v>
      </c>
      <c r="AJ2090" s="1">
        <v>0</v>
      </c>
      <c r="AK2090" s="1">
        <v>118</v>
      </c>
      <c r="AL2090" s="1">
        <v>113</v>
      </c>
      <c r="AM2090" s="1">
        <v>0</v>
      </c>
    </row>
    <row r="2091" spans="1:39" x14ac:dyDescent="0.25">
      <c r="A2091" s="4" t="s">
        <v>1957</v>
      </c>
      <c r="B2091" s="1">
        <v>1</v>
      </c>
      <c r="C2091" s="1">
        <v>1</v>
      </c>
      <c r="D2091" s="1">
        <v>79</v>
      </c>
      <c r="E2091" s="1">
        <v>4</v>
      </c>
      <c r="F2091" s="1">
        <v>0</v>
      </c>
      <c r="G2091" s="1">
        <v>4</v>
      </c>
      <c r="H2091" s="1">
        <v>0</v>
      </c>
      <c r="I2091" s="1">
        <v>0</v>
      </c>
      <c r="J2091" s="1">
        <v>5</v>
      </c>
      <c r="K2091" s="1">
        <v>1</v>
      </c>
      <c r="L2091" s="1">
        <v>1</v>
      </c>
      <c r="M2091" s="1">
        <v>0</v>
      </c>
      <c r="N2091" s="1">
        <v>2</v>
      </c>
      <c r="O2091" s="1">
        <v>7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3</v>
      </c>
      <c r="W2091" s="1">
        <v>11</v>
      </c>
      <c r="X2091" s="1">
        <v>0</v>
      </c>
      <c r="Y2091" s="3">
        <v>44</v>
      </c>
      <c r="Z2091" s="1">
        <v>2482</v>
      </c>
      <c r="AA2091" s="1">
        <v>0</v>
      </c>
      <c r="AB2091" s="1">
        <v>0</v>
      </c>
      <c r="AC2091" s="1">
        <v>0</v>
      </c>
      <c r="AD2091" s="1">
        <v>1</v>
      </c>
      <c r="AE2091" s="1">
        <v>0</v>
      </c>
      <c r="AF2091" s="1">
        <v>1</v>
      </c>
      <c r="AG2091" s="1">
        <v>0</v>
      </c>
      <c r="AH2091" s="1">
        <v>0</v>
      </c>
      <c r="AI2091" s="1">
        <v>0</v>
      </c>
      <c r="AJ2091" s="1">
        <v>0</v>
      </c>
      <c r="AK2091" s="1">
        <v>8</v>
      </c>
      <c r="AL2091" s="1">
        <v>3</v>
      </c>
      <c r="AM2091" s="1">
        <v>0</v>
      </c>
    </row>
    <row r="2092" spans="1:39" x14ac:dyDescent="0.25">
      <c r="A2092" s="4" t="s">
        <v>1958</v>
      </c>
      <c r="B2092" s="1">
        <v>0</v>
      </c>
      <c r="C2092" s="1">
        <v>1</v>
      </c>
      <c r="D2092" s="1">
        <v>26</v>
      </c>
      <c r="E2092" s="1">
        <v>99</v>
      </c>
      <c r="F2092" s="1">
        <v>2</v>
      </c>
      <c r="G2092" s="1">
        <v>11</v>
      </c>
      <c r="H2092" s="1">
        <v>4</v>
      </c>
      <c r="I2092" s="1">
        <v>0</v>
      </c>
      <c r="J2092" s="1">
        <v>16</v>
      </c>
      <c r="K2092" s="1">
        <v>3</v>
      </c>
      <c r="L2092" s="1">
        <v>3</v>
      </c>
      <c r="M2092" s="1">
        <v>0</v>
      </c>
      <c r="N2092" s="1">
        <v>4</v>
      </c>
      <c r="O2092" s="1">
        <v>8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3</v>
      </c>
      <c r="W2092" s="1">
        <v>11</v>
      </c>
      <c r="X2092" s="1">
        <v>0</v>
      </c>
      <c r="Y2092" s="3">
        <v>40</v>
      </c>
      <c r="Z2092" s="1">
        <v>2827</v>
      </c>
      <c r="AA2092" s="1">
        <v>0</v>
      </c>
      <c r="AB2092" s="1">
        <v>1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1</v>
      </c>
      <c r="AI2092" s="1">
        <v>0</v>
      </c>
      <c r="AJ2092" s="1">
        <v>0</v>
      </c>
      <c r="AK2092" s="1">
        <v>116</v>
      </c>
      <c r="AL2092" s="1">
        <v>100</v>
      </c>
      <c r="AM2092" s="1">
        <v>0</v>
      </c>
    </row>
    <row r="2093" spans="1:39" x14ac:dyDescent="0.25">
      <c r="A2093" s="4" t="s">
        <v>1959</v>
      </c>
      <c r="B2093" s="1">
        <v>0</v>
      </c>
      <c r="C2093" s="1">
        <v>1</v>
      </c>
      <c r="D2093" s="1">
        <v>86</v>
      </c>
      <c r="E2093" s="1">
        <v>176</v>
      </c>
      <c r="F2093" s="1">
        <v>72</v>
      </c>
      <c r="G2093" s="1">
        <v>98</v>
      </c>
      <c r="H2093" s="1">
        <v>136</v>
      </c>
      <c r="I2093" s="1">
        <v>21</v>
      </c>
      <c r="J2093" s="1">
        <v>229</v>
      </c>
      <c r="K2093" s="1">
        <v>4</v>
      </c>
      <c r="L2093" s="1">
        <v>5</v>
      </c>
      <c r="M2093" s="1">
        <v>2</v>
      </c>
      <c r="N2093" s="1">
        <v>12</v>
      </c>
      <c r="O2093" s="1">
        <v>5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3</v>
      </c>
      <c r="W2093" s="1">
        <v>11</v>
      </c>
      <c r="X2093" s="1">
        <v>0</v>
      </c>
      <c r="Y2093" s="3">
        <v>64</v>
      </c>
      <c r="Z2093" s="1">
        <v>2854</v>
      </c>
      <c r="AA2093" s="1">
        <v>0</v>
      </c>
      <c r="AB2093" s="1">
        <v>1</v>
      </c>
      <c r="AC2093" s="1">
        <v>0</v>
      </c>
      <c r="AD2093" s="1">
        <v>0</v>
      </c>
      <c r="AE2093" s="1">
        <v>0</v>
      </c>
      <c r="AF2093" s="1">
        <v>1</v>
      </c>
      <c r="AG2093" s="1">
        <v>0</v>
      </c>
      <c r="AH2093" s="1">
        <v>0</v>
      </c>
      <c r="AI2093" s="1">
        <v>0</v>
      </c>
      <c r="AJ2093" s="1">
        <v>0</v>
      </c>
      <c r="AK2093" s="1">
        <v>503</v>
      </c>
      <c r="AL2093" s="1">
        <v>274</v>
      </c>
      <c r="AM2093" s="1">
        <v>0</v>
      </c>
    </row>
    <row r="2094" spans="1:39" x14ac:dyDescent="0.25">
      <c r="A2094" s="4" t="s">
        <v>1960</v>
      </c>
      <c r="B2094" s="1">
        <v>1</v>
      </c>
      <c r="C2094" s="1">
        <v>1</v>
      </c>
      <c r="D2094" s="1">
        <v>68</v>
      </c>
      <c r="E2094" s="1">
        <v>54</v>
      </c>
      <c r="F2094" s="1">
        <v>0</v>
      </c>
      <c r="G2094" s="1">
        <v>10</v>
      </c>
      <c r="H2094" s="1">
        <v>0</v>
      </c>
      <c r="I2094" s="1">
        <v>0</v>
      </c>
      <c r="J2094" s="1">
        <v>2</v>
      </c>
      <c r="K2094" s="1">
        <v>2</v>
      </c>
      <c r="L2094" s="1">
        <v>1</v>
      </c>
      <c r="M2094" s="1">
        <v>0</v>
      </c>
      <c r="N2094" s="1">
        <v>4</v>
      </c>
      <c r="O2094" s="1">
        <v>5</v>
      </c>
      <c r="P2094" s="1">
        <v>0</v>
      </c>
      <c r="Q2094" s="1">
        <v>1</v>
      </c>
      <c r="R2094" s="1">
        <v>0</v>
      </c>
      <c r="S2094" s="1">
        <v>0</v>
      </c>
      <c r="T2094" s="1">
        <v>0</v>
      </c>
      <c r="U2094" s="1">
        <v>0</v>
      </c>
      <c r="V2094" s="1">
        <v>3</v>
      </c>
      <c r="W2094" s="1">
        <v>11</v>
      </c>
      <c r="X2094" s="1">
        <v>0</v>
      </c>
      <c r="Y2094" s="3">
        <v>63</v>
      </c>
      <c r="Z2094" s="1">
        <v>2168</v>
      </c>
      <c r="AA2094" s="1">
        <v>0</v>
      </c>
      <c r="AB2094" s="1">
        <v>0</v>
      </c>
      <c r="AC2094" s="1">
        <v>0</v>
      </c>
      <c r="AD2094" s="1">
        <v>1</v>
      </c>
      <c r="AE2094" s="1">
        <v>0</v>
      </c>
      <c r="AF2094" s="1">
        <v>0</v>
      </c>
      <c r="AG2094" s="1">
        <v>0</v>
      </c>
      <c r="AH2094" s="1">
        <v>1</v>
      </c>
      <c r="AI2094" s="1">
        <v>0</v>
      </c>
      <c r="AJ2094" s="1">
        <v>0</v>
      </c>
      <c r="AK2094" s="1">
        <v>64</v>
      </c>
      <c r="AL2094" s="1">
        <v>62</v>
      </c>
      <c r="AM2094" s="1">
        <v>1</v>
      </c>
    </row>
    <row r="2095" spans="1:39" x14ac:dyDescent="0.25">
      <c r="A2095" s="4" t="s">
        <v>1228</v>
      </c>
      <c r="B2095" s="1">
        <v>0</v>
      </c>
      <c r="C2095" s="1">
        <v>0</v>
      </c>
      <c r="D2095" s="1">
        <v>98</v>
      </c>
      <c r="E2095" s="1">
        <v>997</v>
      </c>
      <c r="F2095" s="1">
        <v>15</v>
      </c>
      <c r="G2095" s="1">
        <v>414</v>
      </c>
      <c r="H2095" s="1">
        <v>99</v>
      </c>
      <c r="I2095" s="1">
        <v>30</v>
      </c>
      <c r="J2095" s="1">
        <v>76</v>
      </c>
      <c r="K2095" s="1">
        <v>1</v>
      </c>
      <c r="L2095" s="1">
        <v>5</v>
      </c>
      <c r="M2095" s="1">
        <v>6</v>
      </c>
      <c r="N2095" s="1">
        <v>12</v>
      </c>
      <c r="O2095" s="1">
        <v>2</v>
      </c>
      <c r="P2095" s="1">
        <v>0</v>
      </c>
      <c r="Q2095" s="1">
        <v>1</v>
      </c>
      <c r="R2095" s="1">
        <v>1</v>
      </c>
      <c r="S2095" s="1">
        <v>0</v>
      </c>
      <c r="T2095" s="1">
        <v>1</v>
      </c>
      <c r="U2095" s="1">
        <v>0</v>
      </c>
      <c r="V2095" s="1">
        <v>3</v>
      </c>
      <c r="W2095" s="1">
        <v>11</v>
      </c>
      <c r="X2095" s="1">
        <v>0</v>
      </c>
      <c r="Y2095" s="3">
        <v>48</v>
      </c>
      <c r="Z2095" s="1">
        <v>2427</v>
      </c>
      <c r="AA2095" s="1">
        <v>0</v>
      </c>
      <c r="AB2095" s="1">
        <v>0</v>
      </c>
      <c r="AC2095" s="1">
        <v>0</v>
      </c>
      <c r="AD2095" s="1">
        <v>1</v>
      </c>
      <c r="AE2095" s="1">
        <v>0</v>
      </c>
      <c r="AF2095" s="1">
        <v>0</v>
      </c>
      <c r="AG2095" s="1">
        <v>0</v>
      </c>
      <c r="AH2095" s="1">
        <v>1</v>
      </c>
      <c r="AI2095" s="1">
        <v>0</v>
      </c>
      <c r="AJ2095" s="1">
        <v>0</v>
      </c>
      <c r="AK2095" s="1">
        <v>1555</v>
      </c>
      <c r="AL2095" s="1">
        <v>1479</v>
      </c>
      <c r="AM2095" s="1">
        <v>3</v>
      </c>
    </row>
    <row r="2096" spans="1:39" x14ac:dyDescent="0.25">
      <c r="A2096" s="4" t="s">
        <v>256</v>
      </c>
      <c r="B2096" s="1">
        <v>0</v>
      </c>
      <c r="C2096" s="1">
        <v>1</v>
      </c>
      <c r="D2096" s="1">
        <v>34</v>
      </c>
      <c r="E2096" s="1">
        <v>356</v>
      </c>
      <c r="F2096" s="1">
        <v>0</v>
      </c>
      <c r="G2096" s="1">
        <v>107</v>
      </c>
      <c r="H2096" s="1">
        <v>19</v>
      </c>
      <c r="I2096" s="1">
        <v>9</v>
      </c>
      <c r="J2096" s="1">
        <v>117</v>
      </c>
      <c r="K2096" s="1">
        <v>2</v>
      </c>
      <c r="L2096" s="1">
        <v>7</v>
      </c>
      <c r="M2096" s="1">
        <v>1</v>
      </c>
      <c r="N2096" s="1">
        <v>8</v>
      </c>
      <c r="O2096" s="1">
        <v>5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3</v>
      </c>
      <c r="W2096" s="1">
        <v>11</v>
      </c>
      <c r="X2096" s="1">
        <v>0</v>
      </c>
      <c r="Y2096" s="3">
        <v>54</v>
      </c>
      <c r="Z2096" s="1">
        <v>2490</v>
      </c>
      <c r="AA2096" s="1">
        <v>0</v>
      </c>
      <c r="AB2096" s="1">
        <v>1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1</v>
      </c>
      <c r="AI2096" s="1">
        <v>0</v>
      </c>
      <c r="AJ2096" s="1">
        <v>0</v>
      </c>
      <c r="AK2096" s="1">
        <v>491</v>
      </c>
      <c r="AL2096" s="1">
        <v>374</v>
      </c>
      <c r="AM2096" s="1">
        <v>0</v>
      </c>
    </row>
    <row r="2097" spans="1:39" x14ac:dyDescent="0.25">
      <c r="A2097" s="4" t="s">
        <v>1961</v>
      </c>
      <c r="B2097" s="1">
        <v>0</v>
      </c>
      <c r="C2097" s="1">
        <v>0</v>
      </c>
      <c r="D2097" s="1">
        <v>60</v>
      </c>
      <c r="E2097" s="1">
        <v>1311</v>
      </c>
      <c r="F2097" s="1">
        <v>0</v>
      </c>
      <c r="G2097" s="1">
        <v>359</v>
      </c>
      <c r="H2097" s="1">
        <v>46</v>
      </c>
      <c r="I2097" s="1">
        <v>89</v>
      </c>
      <c r="J2097" s="1">
        <v>17</v>
      </c>
      <c r="K2097" s="1">
        <v>1</v>
      </c>
      <c r="L2097" s="1">
        <v>4</v>
      </c>
      <c r="M2097" s="1">
        <v>3</v>
      </c>
      <c r="N2097" s="1">
        <v>10</v>
      </c>
      <c r="O2097" s="1">
        <v>2</v>
      </c>
      <c r="P2097" s="1">
        <v>0</v>
      </c>
      <c r="Q2097" s="1">
        <v>0</v>
      </c>
      <c r="R2097" s="1">
        <v>1</v>
      </c>
      <c r="S2097" s="1">
        <v>0</v>
      </c>
      <c r="T2097" s="1">
        <v>0</v>
      </c>
      <c r="U2097" s="1">
        <v>0</v>
      </c>
      <c r="V2097" s="1">
        <v>3</v>
      </c>
      <c r="W2097" s="1">
        <v>11</v>
      </c>
      <c r="X2097" s="1">
        <v>1</v>
      </c>
      <c r="Y2097" s="3">
        <v>34</v>
      </c>
      <c r="Z2097" s="1">
        <v>2615</v>
      </c>
      <c r="AA2097" s="1">
        <v>0</v>
      </c>
      <c r="AB2097" s="1">
        <v>1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1</v>
      </c>
      <c r="AK2097" s="1">
        <v>1805</v>
      </c>
      <c r="AL2097" s="1">
        <v>1788</v>
      </c>
      <c r="AM2097" s="1">
        <v>1</v>
      </c>
    </row>
    <row r="2098" spans="1:39" x14ac:dyDescent="0.25">
      <c r="A2098" s="4" t="s">
        <v>1962</v>
      </c>
      <c r="B2098" s="1">
        <v>0</v>
      </c>
      <c r="C2098" s="1">
        <v>0</v>
      </c>
      <c r="D2098" s="1">
        <v>3</v>
      </c>
      <c r="E2098" s="1">
        <v>890</v>
      </c>
      <c r="F2098" s="1">
        <v>63</v>
      </c>
      <c r="G2098" s="1">
        <v>292</v>
      </c>
      <c r="H2098" s="1">
        <v>0</v>
      </c>
      <c r="I2098" s="1">
        <v>25</v>
      </c>
      <c r="J2098" s="1">
        <v>12</v>
      </c>
      <c r="K2098" s="1">
        <v>4</v>
      </c>
      <c r="L2098" s="1">
        <v>8</v>
      </c>
      <c r="M2098" s="1">
        <v>4</v>
      </c>
      <c r="N2098" s="1">
        <v>7</v>
      </c>
      <c r="O2098" s="1">
        <v>6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3</v>
      </c>
      <c r="W2098" s="1">
        <v>11</v>
      </c>
      <c r="X2098" s="1">
        <v>1</v>
      </c>
      <c r="Y2098" s="3">
        <v>55</v>
      </c>
      <c r="Z2098" s="1">
        <v>2823</v>
      </c>
      <c r="AA2098" s="1">
        <v>0</v>
      </c>
      <c r="AB2098" s="1">
        <v>0</v>
      </c>
      <c r="AC2098" s="1">
        <v>0</v>
      </c>
      <c r="AD2098" s="1">
        <v>1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1</v>
      </c>
      <c r="AK2098" s="1">
        <v>1270</v>
      </c>
      <c r="AL2098" s="1">
        <v>1258</v>
      </c>
      <c r="AM2098" s="1">
        <v>0</v>
      </c>
    </row>
    <row r="2099" spans="1:39" x14ac:dyDescent="0.25">
      <c r="A2099" s="4" t="s">
        <v>1963</v>
      </c>
      <c r="B2099" s="1">
        <v>2</v>
      </c>
      <c r="C2099" s="1">
        <v>1</v>
      </c>
      <c r="D2099" s="1">
        <v>65</v>
      </c>
      <c r="E2099" s="1">
        <v>4</v>
      </c>
      <c r="F2099" s="1">
        <v>0</v>
      </c>
      <c r="G2099" s="1">
        <v>2</v>
      </c>
      <c r="H2099" s="1">
        <v>0</v>
      </c>
      <c r="I2099" s="1">
        <v>0</v>
      </c>
      <c r="J2099" s="1">
        <v>2</v>
      </c>
      <c r="K2099" s="1">
        <v>1</v>
      </c>
      <c r="L2099" s="1">
        <v>1</v>
      </c>
      <c r="M2099" s="1">
        <v>0</v>
      </c>
      <c r="N2099" s="1">
        <v>2</v>
      </c>
      <c r="O2099" s="1">
        <v>7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3</v>
      </c>
      <c r="W2099" s="1">
        <v>11</v>
      </c>
      <c r="X2099" s="1">
        <v>0</v>
      </c>
      <c r="Y2099" s="3">
        <v>46</v>
      </c>
      <c r="Z2099" s="1">
        <v>2397</v>
      </c>
      <c r="AA2099" s="1">
        <v>0</v>
      </c>
      <c r="AB2099" s="1">
        <v>0</v>
      </c>
      <c r="AC2099" s="1">
        <v>0</v>
      </c>
      <c r="AD2099" s="1">
        <v>1</v>
      </c>
      <c r="AE2099" s="1">
        <v>0</v>
      </c>
      <c r="AF2099" s="1">
        <v>0</v>
      </c>
      <c r="AG2099" s="1">
        <v>0</v>
      </c>
      <c r="AH2099" s="1">
        <v>1</v>
      </c>
      <c r="AI2099" s="1">
        <v>0</v>
      </c>
      <c r="AJ2099" s="1">
        <v>0</v>
      </c>
      <c r="AK2099" s="1">
        <v>6</v>
      </c>
      <c r="AL2099" s="1">
        <v>4</v>
      </c>
      <c r="AM2099" s="1">
        <v>0</v>
      </c>
    </row>
    <row r="2100" spans="1:39" x14ac:dyDescent="0.25">
      <c r="A2100" s="4" t="s">
        <v>198</v>
      </c>
      <c r="B2100" s="1">
        <v>1</v>
      </c>
      <c r="C2100" s="1">
        <v>0</v>
      </c>
      <c r="D2100" s="1">
        <v>83</v>
      </c>
      <c r="E2100" s="1">
        <v>17</v>
      </c>
      <c r="F2100" s="1">
        <v>0</v>
      </c>
      <c r="G2100" s="1">
        <v>14</v>
      </c>
      <c r="H2100" s="1">
        <v>7</v>
      </c>
      <c r="I2100" s="1">
        <v>3</v>
      </c>
      <c r="J2100" s="1">
        <v>2</v>
      </c>
      <c r="K2100" s="1">
        <v>1</v>
      </c>
      <c r="L2100" s="1">
        <v>1</v>
      </c>
      <c r="M2100" s="1">
        <v>0</v>
      </c>
      <c r="N2100" s="1">
        <v>3</v>
      </c>
      <c r="O2100" s="1">
        <v>7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3</v>
      </c>
      <c r="W2100" s="1">
        <v>11</v>
      </c>
      <c r="X2100" s="1">
        <v>0</v>
      </c>
      <c r="Y2100" s="3">
        <v>44</v>
      </c>
      <c r="Z2100" s="1">
        <v>2592</v>
      </c>
      <c r="AA2100" s="1">
        <v>1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1</v>
      </c>
      <c r="AI2100" s="1">
        <v>0</v>
      </c>
      <c r="AJ2100" s="1">
        <v>0</v>
      </c>
      <c r="AK2100" s="1">
        <v>41</v>
      </c>
      <c r="AL2100" s="1">
        <v>39</v>
      </c>
      <c r="AM2100" s="1">
        <v>0</v>
      </c>
    </row>
    <row r="2101" spans="1:39" x14ac:dyDescent="0.25">
      <c r="A2101" s="4" t="s">
        <v>1964</v>
      </c>
      <c r="B2101" s="1">
        <v>0</v>
      </c>
      <c r="C2101" s="1">
        <v>0</v>
      </c>
      <c r="D2101" s="1">
        <v>64</v>
      </c>
      <c r="E2101" s="1">
        <v>960</v>
      </c>
      <c r="F2101" s="1">
        <v>0</v>
      </c>
      <c r="G2101" s="1">
        <v>883</v>
      </c>
      <c r="H2101" s="1">
        <v>50</v>
      </c>
      <c r="I2101" s="1">
        <v>38</v>
      </c>
      <c r="J2101" s="1">
        <v>0</v>
      </c>
      <c r="K2101" s="1">
        <v>1</v>
      </c>
      <c r="L2101" s="1">
        <v>5</v>
      </c>
      <c r="M2101" s="1">
        <v>6</v>
      </c>
      <c r="N2101" s="1">
        <v>8</v>
      </c>
      <c r="O2101" s="1">
        <v>3</v>
      </c>
      <c r="P2101" s="1">
        <v>0</v>
      </c>
      <c r="Q2101" s="1">
        <v>0</v>
      </c>
      <c r="R2101" s="1">
        <v>0</v>
      </c>
      <c r="S2101" s="1">
        <v>1</v>
      </c>
      <c r="T2101" s="1">
        <v>0</v>
      </c>
      <c r="U2101" s="1">
        <v>0</v>
      </c>
      <c r="V2101" s="1">
        <v>3</v>
      </c>
      <c r="W2101" s="1">
        <v>11</v>
      </c>
      <c r="X2101" s="1">
        <v>1</v>
      </c>
      <c r="Y2101" s="3">
        <v>44</v>
      </c>
      <c r="Z2101" s="1">
        <v>2634</v>
      </c>
      <c r="AA2101" s="1">
        <v>0</v>
      </c>
      <c r="AB2101" s="1">
        <v>0</v>
      </c>
      <c r="AC2101" s="1">
        <v>1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1</v>
      </c>
      <c r="AJ2101" s="1">
        <v>0</v>
      </c>
      <c r="AK2101" s="1">
        <v>1931</v>
      </c>
      <c r="AL2101" s="1">
        <v>1931</v>
      </c>
      <c r="AM2101" s="1">
        <v>1</v>
      </c>
    </row>
    <row r="2102" spans="1:39" x14ac:dyDescent="0.25">
      <c r="A2102" s="4" t="s">
        <v>1965</v>
      </c>
      <c r="B2102" s="1">
        <v>1</v>
      </c>
      <c r="C2102" s="1">
        <v>0</v>
      </c>
      <c r="D2102" s="1">
        <v>69</v>
      </c>
      <c r="E2102" s="1">
        <v>1</v>
      </c>
      <c r="F2102" s="1">
        <v>3</v>
      </c>
      <c r="G2102" s="1">
        <v>2</v>
      </c>
      <c r="H2102" s="1">
        <v>20</v>
      </c>
      <c r="I2102" s="1">
        <v>30</v>
      </c>
      <c r="J2102" s="1">
        <v>47</v>
      </c>
      <c r="K2102" s="1">
        <v>3</v>
      </c>
      <c r="L2102" s="1">
        <v>2</v>
      </c>
      <c r="M2102" s="1">
        <v>1</v>
      </c>
      <c r="N2102" s="1">
        <v>2</v>
      </c>
      <c r="O2102" s="1">
        <v>8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3</v>
      </c>
      <c r="W2102" s="1">
        <v>11</v>
      </c>
      <c r="X2102" s="1">
        <v>0</v>
      </c>
      <c r="Y2102" s="3">
        <v>40</v>
      </c>
      <c r="Z2102" s="1">
        <v>2843</v>
      </c>
      <c r="AA2102" s="1">
        <v>0</v>
      </c>
      <c r="AB2102" s="1">
        <v>1</v>
      </c>
      <c r="AC2102" s="1">
        <v>0</v>
      </c>
      <c r="AD2102" s="1">
        <v>0</v>
      </c>
      <c r="AE2102" s="1">
        <v>0</v>
      </c>
      <c r="AF2102" s="1">
        <v>0</v>
      </c>
      <c r="AG2102" s="1">
        <v>1</v>
      </c>
      <c r="AH2102" s="1">
        <v>0</v>
      </c>
      <c r="AI2102" s="1">
        <v>0</v>
      </c>
      <c r="AJ2102" s="1">
        <v>0</v>
      </c>
      <c r="AK2102" s="1">
        <v>56</v>
      </c>
      <c r="AL2102" s="1">
        <v>9</v>
      </c>
      <c r="AM2102" s="1">
        <v>0</v>
      </c>
    </row>
    <row r="2103" spans="1:39" x14ac:dyDescent="0.25">
      <c r="A2103" s="4" t="s">
        <v>1966</v>
      </c>
      <c r="B2103" s="1">
        <v>0</v>
      </c>
      <c r="C2103" s="1">
        <v>0</v>
      </c>
      <c r="D2103" s="1">
        <v>48</v>
      </c>
      <c r="E2103" s="1">
        <v>240</v>
      </c>
      <c r="F2103" s="1">
        <v>67</v>
      </c>
      <c r="G2103" s="1">
        <v>500</v>
      </c>
      <c r="H2103" s="1">
        <v>199</v>
      </c>
      <c r="I2103" s="1">
        <v>0</v>
      </c>
      <c r="J2103" s="1">
        <v>163</v>
      </c>
      <c r="K2103" s="1">
        <v>3</v>
      </c>
      <c r="L2103" s="1">
        <v>3</v>
      </c>
      <c r="M2103" s="1">
        <v>5</v>
      </c>
      <c r="N2103" s="1">
        <v>6</v>
      </c>
      <c r="O2103" s="1">
        <v>2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3</v>
      </c>
      <c r="W2103" s="1">
        <v>11</v>
      </c>
      <c r="X2103" s="1">
        <v>0</v>
      </c>
      <c r="Y2103" s="3">
        <v>63</v>
      </c>
      <c r="Z2103" s="1">
        <v>2329</v>
      </c>
      <c r="AA2103" s="1">
        <v>0</v>
      </c>
      <c r="AB2103" s="1">
        <v>0</v>
      </c>
      <c r="AC2103" s="1">
        <v>1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1</v>
      </c>
      <c r="AJ2103" s="1">
        <v>0</v>
      </c>
      <c r="AK2103" s="1">
        <v>1006</v>
      </c>
      <c r="AL2103" s="1">
        <v>843</v>
      </c>
      <c r="AM2103" s="1">
        <v>0</v>
      </c>
    </row>
    <row r="2104" spans="1:39" x14ac:dyDescent="0.25">
      <c r="A2104" s="4" t="s">
        <v>1967</v>
      </c>
      <c r="B2104" s="1">
        <v>0</v>
      </c>
      <c r="C2104" s="1">
        <v>1</v>
      </c>
      <c r="D2104" s="1">
        <v>21</v>
      </c>
      <c r="E2104" s="1">
        <v>301</v>
      </c>
      <c r="F2104" s="1">
        <v>11</v>
      </c>
      <c r="G2104" s="1">
        <v>61</v>
      </c>
      <c r="H2104" s="1">
        <v>4</v>
      </c>
      <c r="I2104" s="1">
        <v>7</v>
      </c>
      <c r="J2104" s="1">
        <v>11</v>
      </c>
      <c r="K2104" s="1">
        <v>1</v>
      </c>
      <c r="L2104" s="1">
        <v>8</v>
      </c>
      <c r="M2104" s="1">
        <v>2</v>
      </c>
      <c r="N2104" s="1">
        <v>4</v>
      </c>
      <c r="O2104" s="1">
        <v>7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3</v>
      </c>
      <c r="W2104" s="1">
        <v>11</v>
      </c>
      <c r="X2104" s="1">
        <v>0</v>
      </c>
      <c r="Y2104" s="3">
        <v>55</v>
      </c>
      <c r="Z2104" s="1">
        <v>2243</v>
      </c>
      <c r="AA2104" s="1">
        <v>0</v>
      </c>
      <c r="AB2104" s="1">
        <v>1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1</v>
      </c>
      <c r="AI2104" s="1">
        <v>0</v>
      </c>
      <c r="AJ2104" s="1">
        <v>0</v>
      </c>
      <c r="AK2104" s="1">
        <v>384</v>
      </c>
      <c r="AL2104" s="1">
        <v>373</v>
      </c>
      <c r="AM2104" s="1">
        <v>0</v>
      </c>
    </row>
    <row r="2105" spans="1:39" x14ac:dyDescent="0.25">
      <c r="A2105" s="4" t="s">
        <v>1968</v>
      </c>
      <c r="B2105" s="1">
        <v>1</v>
      </c>
      <c r="C2105" s="1">
        <v>1</v>
      </c>
      <c r="D2105" s="1">
        <v>30</v>
      </c>
      <c r="E2105" s="1">
        <v>154</v>
      </c>
      <c r="F2105" s="1">
        <v>0</v>
      </c>
      <c r="G2105" s="1">
        <v>50</v>
      </c>
      <c r="H2105" s="1">
        <v>6</v>
      </c>
      <c r="I2105" s="1">
        <v>11</v>
      </c>
      <c r="J2105" s="1">
        <v>37</v>
      </c>
      <c r="K2105" s="1">
        <v>5</v>
      </c>
      <c r="L2105" s="1">
        <v>3</v>
      </c>
      <c r="M2105" s="1">
        <v>4</v>
      </c>
      <c r="N2105" s="1">
        <v>3</v>
      </c>
      <c r="O2105" s="1">
        <v>6</v>
      </c>
      <c r="P2105" s="1">
        <v>1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3</v>
      </c>
      <c r="W2105" s="1">
        <v>11</v>
      </c>
      <c r="X2105" s="1">
        <v>0</v>
      </c>
      <c r="Y2105" s="3">
        <v>51</v>
      </c>
      <c r="Z2105" s="1">
        <v>2429</v>
      </c>
      <c r="AA2105" s="1">
        <v>0</v>
      </c>
      <c r="AB2105" s="1">
        <v>0</v>
      </c>
      <c r="AC2105" s="1">
        <v>0</v>
      </c>
      <c r="AD2105" s="1">
        <v>0</v>
      </c>
      <c r="AE2105" s="1">
        <v>1</v>
      </c>
      <c r="AF2105" s="1">
        <v>0</v>
      </c>
      <c r="AG2105" s="1">
        <v>0</v>
      </c>
      <c r="AH2105" s="1">
        <v>1</v>
      </c>
      <c r="AI2105" s="1">
        <v>0</v>
      </c>
      <c r="AJ2105" s="1">
        <v>0</v>
      </c>
      <c r="AK2105" s="1">
        <v>221</v>
      </c>
      <c r="AL2105" s="1">
        <v>184</v>
      </c>
      <c r="AM2105" s="1">
        <v>1</v>
      </c>
    </row>
    <row r="2106" spans="1:39" x14ac:dyDescent="0.25">
      <c r="A2106" s="4" t="s">
        <v>813</v>
      </c>
      <c r="B2106" s="1">
        <v>1</v>
      </c>
      <c r="C2106" s="1">
        <v>0</v>
      </c>
      <c r="D2106" s="1">
        <v>39</v>
      </c>
      <c r="E2106" s="1">
        <v>2</v>
      </c>
      <c r="F2106" s="1">
        <v>3</v>
      </c>
      <c r="G2106" s="1">
        <v>6</v>
      </c>
      <c r="H2106" s="1">
        <v>4</v>
      </c>
      <c r="I2106" s="1">
        <v>1</v>
      </c>
      <c r="J2106" s="1">
        <v>9</v>
      </c>
      <c r="K2106" s="1">
        <v>1</v>
      </c>
      <c r="L2106" s="1">
        <v>1</v>
      </c>
      <c r="M2106" s="1">
        <v>1</v>
      </c>
      <c r="N2106" s="1">
        <v>2</v>
      </c>
      <c r="O2106" s="1">
        <v>7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3</v>
      </c>
      <c r="W2106" s="1">
        <v>11</v>
      </c>
      <c r="X2106" s="1">
        <v>0</v>
      </c>
      <c r="Y2106" s="3">
        <v>50</v>
      </c>
      <c r="Z2106" s="1">
        <v>2208</v>
      </c>
      <c r="AA2106" s="1">
        <v>0</v>
      </c>
      <c r="AB2106" s="1">
        <v>0</v>
      </c>
      <c r="AC2106" s="1">
        <v>1</v>
      </c>
      <c r="AD2106" s="1">
        <v>0</v>
      </c>
      <c r="AE2106" s="1">
        <v>0</v>
      </c>
      <c r="AF2106" s="1">
        <v>0</v>
      </c>
      <c r="AG2106" s="1">
        <v>0</v>
      </c>
      <c r="AH2106" s="1">
        <v>1</v>
      </c>
      <c r="AI2106" s="1">
        <v>0</v>
      </c>
      <c r="AJ2106" s="1">
        <v>0</v>
      </c>
      <c r="AK2106" s="1">
        <v>16</v>
      </c>
      <c r="AL2106" s="1">
        <v>7</v>
      </c>
      <c r="AM2106" s="1">
        <v>0</v>
      </c>
    </row>
    <row r="2107" spans="1:39" x14ac:dyDescent="0.25">
      <c r="A2107" s="4" t="s">
        <v>1969</v>
      </c>
      <c r="B2107" s="1">
        <v>0</v>
      </c>
      <c r="C2107" s="1">
        <v>1</v>
      </c>
      <c r="D2107" s="1">
        <v>76</v>
      </c>
      <c r="E2107" s="1">
        <v>104</v>
      </c>
      <c r="F2107" s="1">
        <v>12</v>
      </c>
      <c r="G2107" s="1">
        <v>48</v>
      </c>
      <c r="H2107" s="1">
        <v>4</v>
      </c>
      <c r="I2107" s="1">
        <v>12</v>
      </c>
      <c r="J2107" s="1">
        <v>5</v>
      </c>
      <c r="K2107" s="1">
        <v>1</v>
      </c>
      <c r="L2107" s="1">
        <v>2</v>
      </c>
      <c r="M2107" s="1">
        <v>2</v>
      </c>
      <c r="N2107" s="1">
        <v>5</v>
      </c>
      <c r="O2107" s="1">
        <v>2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3</v>
      </c>
      <c r="W2107" s="1">
        <v>11</v>
      </c>
      <c r="X2107" s="1">
        <v>0</v>
      </c>
      <c r="Y2107" s="3">
        <v>66</v>
      </c>
      <c r="Z2107" s="1">
        <v>2279</v>
      </c>
      <c r="AA2107" s="1">
        <v>1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1</v>
      </c>
      <c r="AJ2107" s="1">
        <v>0</v>
      </c>
      <c r="AK2107" s="1">
        <v>180</v>
      </c>
      <c r="AL2107" s="1">
        <v>175</v>
      </c>
      <c r="AM2107" s="1">
        <v>0</v>
      </c>
    </row>
    <row r="2108" spans="1:39" x14ac:dyDescent="0.25">
      <c r="A2108" s="4" t="s">
        <v>1970</v>
      </c>
      <c r="B2108" s="1">
        <v>1</v>
      </c>
      <c r="C2108" s="1">
        <v>1</v>
      </c>
      <c r="D2108" s="1">
        <v>11</v>
      </c>
      <c r="E2108" s="1">
        <v>70</v>
      </c>
      <c r="F2108" s="1">
        <v>3</v>
      </c>
      <c r="G2108" s="1">
        <v>37</v>
      </c>
      <c r="H2108" s="1">
        <v>4</v>
      </c>
      <c r="I2108" s="1">
        <v>2</v>
      </c>
      <c r="J2108" s="1">
        <v>64</v>
      </c>
      <c r="K2108" s="1">
        <v>4</v>
      </c>
      <c r="L2108" s="1">
        <v>3</v>
      </c>
      <c r="M2108" s="1">
        <v>2</v>
      </c>
      <c r="N2108" s="1">
        <v>2</v>
      </c>
      <c r="O2108" s="1">
        <v>9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3</v>
      </c>
      <c r="W2108" s="1">
        <v>11</v>
      </c>
      <c r="X2108" s="1">
        <v>1</v>
      </c>
      <c r="Y2108" s="3">
        <v>54</v>
      </c>
      <c r="Z2108" s="1">
        <v>2851</v>
      </c>
      <c r="AA2108" s="1">
        <v>1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1</v>
      </c>
      <c r="AJ2108" s="1">
        <v>0</v>
      </c>
      <c r="AK2108" s="1">
        <v>116</v>
      </c>
      <c r="AL2108" s="1">
        <v>52</v>
      </c>
      <c r="AM2108" s="1">
        <v>0</v>
      </c>
    </row>
    <row r="2109" spans="1:39" x14ac:dyDescent="0.25">
      <c r="A2109" s="4" t="s">
        <v>1971</v>
      </c>
      <c r="B2109" s="1">
        <v>1</v>
      </c>
      <c r="C2109" s="1">
        <v>0</v>
      </c>
      <c r="D2109" s="1">
        <v>26</v>
      </c>
      <c r="E2109" s="1">
        <v>2</v>
      </c>
      <c r="F2109" s="1">
        <v>0</v>
      </c>
      <c r="G2109" s="1">
        <v>9</v>
      </c>
      <c r="H2109" s="1">
        <v>3</v>
      </c>
      <c r="I2109" s="1">
        <v>6</v>
      </c>
      <c r="J2109" s="1">
        <v>2</v>
      </c>
      <c r="K2109" s="1">
        <v>1</v>
      </c>
      <c r="L2109" s="1">
        <v>1</v>
      </c>
      <c r="M2109" s="1">
        <v>0</v>
      </c>
      <c r="N2109" s="1">
        <v>3</v>
      </c>
      <c r="O2109" s="1">
        <v>8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3</v>
      </c>
      <c r="W2109" s="1">
        <v>11</v>
      </c>
      <c r="X2109" s="1">
        <v>0</v>
      </c>
      <c r="Y2109" s="3">
        <v>46</v>
      </c>
      <c r="Z2109" s="1">
        <v>2309</v>
      </c>
      <c r="AA2109" s="1">
        <v>1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1</v>
      </c>
      <c r="AI2109" s="1">
        <v>0</v>
      </c>
      <c r="AJ2109" s="1">
        <v>0</v>
      </c>
      <c r="AK2109" s="1">
        <v>20</v>
      </c>
      <c r="AL2109" s="1">
        <v>18</v>
      </c>
      <c r="AM2109" s="1">
        <v>0</v>
      </c>
    </row>
    <row r="2110" spans="1:39" x14ac:dyDescent="0.25">
      <c r="A2110" s="4" t="s">
        <v>1972</v>
      </c>
      <c r="B2110" s="1">
        <v>1</v>
      </c>
      <c r="C2110" s="1">
        <v>1</v>
      </c>
      <c r="D2110" s="1">
        <v>34</v>
      </c>
      <c r="E2110" s="1">
        <v>23</v>
      </c>
      <c r="F2110" s="1">
        <v>2</v>
      </c>
      <c r="G2110" s="1">
        <v>11</v>
      </c>
      <c r="H2110" s="1">
        <v>3</v>
      </c>
      <c r="I2110" s="1">
        <v>1</v>
      </c>
      <c r="J2110" s="1">
        <v>4</v>
      </c>
      <c r="K2110" s="1">
        <v>2</v>
      </c>
      <c r="L2110" s="1">
        <v>2</v>
      </c>
      <c r="M2110" s="1">
        <v>0</v>
      </c>
      <c r="N2110" s="1">
        <v>3</v>
      </c>
      <c r="O2110" s="1">
        <v>6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3</v>
      </c>
      <c r="W2110" s="1">
        <v>11</v>
      </c>
      <c r="X2110" s="1">
        <v>0</v>
      </c>
      <c r="Y2110" s="3">
        <v>49</v>
      </c>
      <c r="Z2110" s="1">
        <v>2316</v>
      </c>
      <c r="AA2110" s="1">
        <v>0</v>
      </c>
      <c r="AB2110" s="1">
        <v>1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1</v>
      </c>
      <c r="AI2110" s="1">
        <v>0</v>
      </c>
      <c r="AJ2110" s="1">
        <v>0</v>
      </c>
      <c r="AK2110" s="1">
        <v>40</v>
      </c>
      <c r="AL2110" s="1">
        <v>36</v>
      </c>
      <c r="AM2110" s="1">
        <v>0</v>
      </c>
    </row>
    <row r="2111" spans="1:39" x14ac:dyDescent="0.25">
      <c r="A2111" s="4" t="s">
        <v>1973</v>
      </c>
      <c r="B2111" s="1">
        <v>1</v>
      </c>
      <c r="C2111" s="1">
        <v>1</v>
      </c>
      <c r="D2111" s="1">
        <v>72</v>
      </c>
      <c r="E2111" s="1">
        <v>43</v>
      </c>
      <c r="F2111" s="1">
        <v>4</v>
      </c>
      <c r="G2111" s="1">
        <v>12</v>
      </c>
      <c r="H2111" s="1">
        <v>8</v>
      </c>
      <c r="I2111" s="1">
        <v>0</v>
      </c>
      <c r="J2111" s="1">
        <v>27</v>
      </c>
      <c r="K2111" s="1">
        <v>5</v>
      </c>
      <c r="L2111" s="1">
        <v>2</v>
      </c>
      <c r="M2111" s="1">
        <v>1</v>
      </c>
      <c r="N2111" s="1">
        <v>4</v>
      </c>
      <c r="O2111" s="1">
        <v>5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3</v>
      </c>
      <c r="W2111" s="1">
        <v>11</v>
      </c>
      <c r="X2111" s="1">
        <v>0</v>
      </c>
      <c r="Y2111" s="3">
        <v>52</v>
      </c>
      <c r="Z2111" s="1">
        <v>2672</v>
      </c>
      <c r="AA2111" s="1">
        <v>1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1</v>
      </c>
      <c r="AI2111" s="1">
        <v>0</v>
      </c>
      <c r="AJ2111" s="1">
        <v>0</v>
      </c>
      <c r="AK2111" s="1">
        <v>67</v>
      </c>
      <c r="AL2111" s="1">
        <v>40</v>
      </c>
      <c r="AM2111" s="1">
        <v>0</v>
      </c>
    </row>
    <row r="2112" spans="1:39" x14ac:dyDescent="0.25">
      <c r="A2112" s="4" t="s">
        <v>1974</v>
      </c>
      <c r="B2112" s="1">
        <v>0</v>
      </c>
      <c r="C2112" s="1">
        <v>0</v>
      </c>
      <c r="D2112" s="1">
        <v>13</v>
      </c>
      <c r="E2112" s="1">
        <v>4</v>
      </c>
      <c r="F2112" s="1">
        <v>24</v>
      </c>
      <c r="G2112" s="1">
        <v>11</v>
      </c>
      <c r="H2112" s="1">
        <v>16</v>
      </c>
      <c r="I2112" s="1">
        <v>1</v>
      </c>
      <c r="J2112" s="1">
        <v>25</v>
      </c>
      <c r="K2112" s="1">
        <v>1</v>
      </c>
      <c r="L2112" s="1">
        <v>2</v>
      </c>
      <c r="M2112" s="1">
        <v>0</v>
      </c>
      <c r="N2112" s="1">
        <v>4</v>
      </c>
      <c r="O2112" s="1">
        <v>6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3</v>
      </c>
      <c r="W2112" s="1">
        <v>11</v>
      </c>
      <c r="X2112" s="1">
        <v>0</v>
      </c>
      <c r="Y2112" s="3">
        <v>63</v>
      </c>
      <c r="Z2112" s="1">
        <v>2280</v>
      </c>
      <c r="AA2112" s="1">
        <v>0</v>
      </c>
      <c r="AB2112" s="1">
        <v>1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1</v>
      </c>
      <c r="AI2112" s="1">
        <v>0</v>
      </c>
      <c r="AJ2112" s="1">
        <v>0</v>
      </c>
      <c r="AK2112" s="1">
        <v>56</v>
      </c>
      <c r="AL2112" s="1">
        <v>31</v>
      </c>
      <c r="AM2112" s="1">
        <v>0</v>
      </c>
    </row>
    <row r="2113" spans="1:39" x14ac:dyDescent="0.25">
      <c r="A2113" s="4" t="s">
        <v>1975</v>
      </c>
      <c r="B2113" s="1">
        <v>0</v>
      </c>
      <c r="C2113" s="1">
        <v>1</v>
      </c>
      <c r="D2113" s="1">
        <v>58</v>
      </c>
      <c r="E2113" s="1">
        <v>654</v>
      </c>
      <c r="F2113" s="1">
        <v>7</v>
      </c>
      <c r="G2113" s="1">
        <v>92</v>
      </c>
      <c r="H2113" s="1">
        <v>0</v>
      </c>
      <c r="I2113" s="1">
        <v>15</v>
      </c>
      <c r="J2113" s="1">
        <v>30</v>
      </c>
      <c r="K2113" s="1">
        <v>7</v>
      </c>
      <c r="L2113" s="1">
        <v>9</v>
      </c>
      <c r="M2113" s="1">
        <v>4</v>
      </c>
      <c r="N2113" s="1">
        <v>8</v>
      </c>
      <c r="O2113" s="1">
        <v>6</v>
      </c>
      <c r="P2113" s="1">
        <v>0</v>
      </c>
      <c r="Q2113" s="1">
        <v>1</v>
      </c>
      <c r="R2113" s="1">
        <v>1</v>
      </c>
      <c r="S2113" s="1">
        <v>0</v>
      </c>
      <c r="T2113" s="1">
        <v>0</v>
      </c>
      <c r="U2113" s="1">
        <v>0</v>
      </c>
      <c r="V2113" s="1">
        <v>3</v>
      </c>
      <c r="W2113" s="1">
        <v>11</v>
      </c>
      <c r="X2113" s="1">
        <v>0</v>
      </c>
      <c r="Y2113" s="3">
        <v>47</v>
      </c>
      <c r="Z2113" s="1">
        <v>2322</v>
      </c>
      <c r="AA2113" s="1">
        <v>0</v>
      </c>
      <c r="AB2113" s="1">
        <v>0</v>
      </c>
      <c r="AC2113" s="1">
        <v>1</v>
      </c>
      <c r="AD2113" s="1">
        <v>0</v>
      </c>
      <c r="AE2113" s="1">
        <v>0</v>
      </c>
      <c r="AF2113" s="1">
        <v>0</v>
      </c>
      <c r="AG2113" s="1">
        <v>0</v>
      </c>
      <c r="AH2113" s="1">
        <v>1</v>
      </c>
      <c r="AI2113" s="1">
        <v>0</v>
      </c>
      <c r="AJ2113" s="1">
        <v>0</v>
      </c>
      <c r="AK2113" s="1">
        <v>768</v>
      </c>
      <c r="AL2113" s="1">
        <v>738</v>
      </c>
      <c r="AM2113" s="1">
        <v>2</v>
      </c>
    </row>
    <row r="2114" spans="1:39" x14ac:dyDescent="0.25">
      <c r="A2114" s="4" t="s">
        <v>1976</v>
      </c>
      <c r="B2114" s="1">
        <v>0</v>
      </c>
      <c r="C2114" s="1">
        <v>0</v>
      </c>
      <c r="D2114" s="1">
        <v>12</v>
      </c>
      <c r="E2114" s="1">
        <v>912</v>
      </c>
      <c r="F2114" s="1">
        <v>72</v>
      </c>
      <c r="G2114" s="1">
        <v>170</v>
      </c>
      <c r="H2114" s="1">
        <v>47</v>
      </c>
      <c r="I2114" s="1">
        <v>36</v>
      </c>
      <c r="J2114" s="1">
        <v>97</v>
      </c>
      <c r="K2114" s="1">
        <v>1</v>
      </c>
      <c r="L2114" s="1">
        <v>11</v>
      </c>
      <c r="M2114" s="1">
        <v>3</v>
      </c>
      <c r="N2114" s="1">
        <v>4</v>
      </c>
      <c r="O2114" s="1">
        <v>4</v>
      </c>
      <c r="P2114" s="1">
        <v>0</v>
      </c>
      <c r="Q2114" s="1">
        <v>0</v>
      </c>
      <c r="R2114" s="1">
        <v>1</v>
      </c>
      <c r="S2114" s="1">
        <v>0</v>
      </c>
      <c r="T2114" s="1">
        <v>0</v>
      </c>
      <c r="U2114" s="1">
        <v>0</v>
      </c>
      <c r="V2114" s="1">
        <v>3</v>
      </c>
      <c r="W2114" s="1">
        <v>11</v>
      </c>
      <c r="X2114" s="1">
        <v>1</v>
      </c>
      <c r="Y2114" s="3">
        <v>63</v>
      </c>
      <c r="Z2114" s="1">
        <v>2377</v>
      </c>
      <c r="AA2114" s="1">
        <v>0</v>
      </c>
      <c r="AB2114" s="1">
        <v>0</v>
      </c>
      <c r="AC2114" s="1">
        <v>1</v>
      </c>
      <c r="AD2114" s="1">
        <v>0</v>
      </c>
      <c r="AE2114" s="1">
        <v>0</v>
      </c>
      <c r="AF2114" s="1">
        <v>0</v>
      </c>
      <c r="AG2114" s="1">
        <v>0</v>
      </c>
      <c r="AH2114" s="1">
        <v>1</v>
      </c>
      <c r="AI2114" s="1">
        <v>0</v>
      </c>
      <c r="AJ2114" s="1">
        <v>0</v>
      </c>
      <c r="AK2114" s="1">
        <v>1237</v>
      </c>
      <c r="AL2114" s="1">
        <v>1140</v>
      </c>
      <c r="AM2114" s="1">
        <v>1</v>
      </c>
    </row>
    <row r="2115" spans="1:39" x14ac:dyDescent="0.25">
      <c r="A2115" s="4" t="s">
        <v>1977</v>
      </c>
      <c r="B2115" s="1">
        <v>1</v>
      </c>
      <c r="C2115" s="1">
        <v>0</v>
      </c>
      <c r="D2115" s="1">
        <v>23</v>
      </c>
      <c r="E2115" s="1">
        <v>25</v>
      </c>
      <c r="F2115" s="1">
        <v>0</v>
      </c>
      <c r="G2115" s="1">
        <v>8</v>
      </c>
      <c r="H2115" s="1">
        <v>0</v>
      </c>
      <c r="I2115" s="1">
        <v>1</v>
      </c>
      <c r="J2115" s="1">
        <v>4</v>
      </c>
      <c r="K2115" s="1">
        <v>1</v>
      </c>
      <c r="L2115" s="1">
        <v>2</v>
      </c>
      <c r="M2115" s="1">
        <v>0</v>
      </c>
      <c r="N2115" s="1">
        <v>2</v>
      </c>
      <c r="O2115" s="1">
        <v>9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3</v>
      </c>
      <c r="W2115" s="1">
        <v>11</v>
      </c>
      <c r="X2115" s="1">
        <v>0</v>
      </c>
      <c r="Y2115" s="3">
        <v>49</v>
      </c>
      <c r="Z2115" s="1">
        <v>2255</v>
      </c>
      <c r="AA2115" s="1">
        <v>0</v>
      </c>
      <c r="AB2115" s="1">
        <v>0</v>
      </c>
      <c r="AC2115" s="1">
        <v>0</v>
      </c>
      <c r="AD2115" s="1">
        <v>1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1</v>
      </c>
      <c r="AK2115" s="1">
        <v>34</v>
      </c>
      <c r="AL2115" s="1">
        <v>30</v>
      </c>
      <c r="AM2115" s="1">
        <v>0</v>
      </c>
    </row>
    <row r="2116" spans="1:39" x14ac:dyDescent="0.25">
      <c r="A2116" s="4" t="s">
        <v>1978</v>
      </c>
      <c r="B2116" s="1">
        <v>1</v>
      </c>
      <c r="C2116" s="1">
        <v>2</v>
      </c>
      <c r="D2116" s="1">
        <v>33</v>
      </c>
      <c r="E2116" s="1">
        <v>24</v>
      </c>
      <c r="F2116" s="1">
        <v>4</v>
      </c>
      <c r="G2116" s="1">
        <v>22</v>
      </c>
      <c r="H2116" s="1">
        <v>0</v>
      </c>
      <c r="I2116" s="1">
        <v>2</v>
      </c>
      <c r="J2116" s="1">
        <v>9</v>
      </c>
      <c r="K2116" s="1">
        <v>4</v>
      </c>
      <c r="L2116" s="1">
        <v>3</v>
      </c>
      <c r="M2116" s="1">
        <v>1</v>
      </c>
      <c r="N2116" s="1">
        <v>3</v>
      </c>
      <c r="O2116" s="1">
        <v>5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3</v>
      </c>
      <c r="W2116" s="1">
        <v>11</v>
      </c>
      <c r="X2116" s="1">
        <v>0</v>
      </c>
      <c r="Y2116" s="3">
        <v>60</v>
      </c>
      <c r="Z2116" s="1">
        <v>2256</v>
      </c>
      <c r="AA2116" s="1">
        <v>0</v>
      </c>
      <c r="AB2116" s="1">
        <v>0</v>
      </c>
      <c r="AC2116" s="1">
        <v>0</v>
      </c>
      <c r="AD2116" s="1">
        <v>1</v>
      </c>
      <c r="AE2116" s="1">
        <v>0</v>
      </c>
      <c r="AF2116" s="1">
        <v>0</v>
      </c>
      <c r="AG2116" s="1">
        <v>0</v>
      </c>
      <c r="AH2116" s="1">
        <v>0</v>
      </c>
      <c r="AI2116" s="1">
        <v>1</v>
      </c>
      <c r="AJ2116" s="1">
        <v>0</v>
      </c>
      <c r="AK2116" s="1">
        <v>52</v>
      </c>
      <c r="AL2116" s="1">
        <v>43</v>
      </c>
      <c r="AM2116" s="1">
        <v>0</v>
      </c>
    </row>
    <row r="2117" spans="1:39" x14ac:dyDescent="0.25">
      <c r="A2117" s="4" t="s">
        <v>1979</v>
      </c>
      <c r="B2117" s="1">
        <v>1</v>
      </c>
      <c r="C2117" s="1">
        <v>1</v>
      </c>
      <c r="D2117" s="1">
        <v>30</v>
      </c>
      <c r="E2117" s="1">
        <v>141</v>
      </c>
      <c r="F2117" s="1">
        <v>11</v>
      </c>
      <c r="G2117" s="1">
        <v>114</v>
      </c>
      <c r="H2117" s="1">
        <v>15</v>
      </c>
      <c r="I2117" s="1">
        <v>14</v>
      </c>
      <c r="J2117" s="1">
        <v>5</v>
      </c>
      <c r="K2117" s="1">
        <v>4</v>
      </c>
      <c r="L2117" s="1">
        <v>4</v>
      </c>
      <c r="M2117" s="1">
        <v>1</v>
      </c>
      <c r="N2117" s="1">
        <v>7</v>
      </c>
      <c r="O2117" s="1">
        <v>5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3</v>
      </c>
      <c r="W2117" s="1">
        <v>11</v>
      </c>
      <c r="X2117" s="1">
        <v>0</v>
      </c>
      <c r="Y2117" s="3">
        <v>47</v>
      </c>
      <c r="Z2117" s="1">
        <v>2517</v>
      </c>
      <c r="AA2117" s="1">
        <v>0</v>
      </c>
      <c r="AB2117" s="1">
        <v>0</v>
      </c>
      <c r="AC2117" s="1">
        <v>0</v>
      </c>
      <c r="AD2117" s="1">
        <v>1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1</v>
      </c>
      <c r="AK2117" s="1">
        <v>295</v>
      </c>
      <c r="AL2117" s="1">
        <v>290</v>
      </c>
      <c r="AM2117" s="1">
        <v>0</v>
      </c>
    </row>
    <row r="2118" spans="1:39" x14ac:dyDescent="0.25">
      <c r="A2118" s="4" t="s">
        <v>1980</v>
      </c>
      <c r="B2118" s="1">
        <v>0</v>
      </c>
      <c r="C2118" s="1">
        <v>1</v>
      </c>
      <c r="D2118" s="1">
        <v>15</v>
      </c>
      <c r="E2118" s="1">
        <v>71</v>
      </c>
      <c r="F2118" s="1">
        <v>0</v>
      </c>
      <c r="G2118" s="1">
        <v>13</v>
      </c>
      <c r="H2118" s="1">
        <v>3</v>
      </c>
      <c r="I2118" s="1">
        <v>1</v>
      </c>
      <c r="J2118" s="1">
        <v>0</v>
      </c>
      <c r="K2118" s="1">
        <v>2</v>
      </c>
      <c r="L2118" s="1">
        <v>1</v>
      </c>
      <c r="M2118" s="1">
        <v>1</v>
      </c>
      <c r="N2118" s="1">
        <v>4</v>
      </c>
      <c r="O2118" s="1">
        <v>4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3</v>
      </c>
      <c r="W2118" s="1">
        <v>11</v>
      </c>
      <c r="X2118" s="1">
        <v>0</v>
      </c>
      <c r="Y2118" s="3">
        <v>58</v>
      </c>
      <c r="Z2118" s="1">
        <v>2419</v>
      </c>
      <c r="AA2118" s="1">
        <v>0</v>
      </c>
      <c r="AB2118" s="1">
        <v>1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1</v>
      </c>
      <c r="AK2118" s="1">
        <v>88</v>
      </c>
      <c r="AL2118" s="1">
        <v>88</v>
      </c>
      <c r="AM2118" s="1">
        <v>0</v>
      </c>
    </row>
    <row r="2119" spans="1:39" x14ac:dyDescent="0.25">
      <c r="A2119" s="4" t="s">
        <v>1981</v>
      </c>
      <c r="B2119" s="1">
        <v>1</v>
      </c>
      <c r="C2119" s="1">
        <v>1</v>
      </c>
      <c r="D2119" s="1">
        <v>25</v>
      </c>
      <c r="E2119" s="1">
        <v>35</v>
      </c>
      <c r="F2119" s="1">
        <v>1</v>
      </c>
      <c r="G2119" s="1">
        <v>16</v>
      </c>
      <c r="H2119" s="1">
        <v>0</v>
      </c>
      <c r="I2119" s="1">
        <v>1</v>
      </c>
      <c r="J2119" s="1">
        <v>1</v>
      </c>
      <c r="K2119" s="1">
        <v>2</v>
      </c>
      <c r="L2119" s="1">
        <v>2</v>
      </c>
      <c r="M2119" s="1">
        <v>0</v>
      </c>
      <c r="N2119" s="1">
        <v>3</v>
      </c>
      <c r="O2119" s="1">
        <v>7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3</v>
      </c>
      <c r="W2119" s="1">
        <v>11</v>
      </c>
      <c r="X2119" s="1">
        <v>0</v>
      </c>
      <c r="Y2119" s="3">
        <v>62</v>
      </c>
      <c r="Z2119" s="1">
        <v>2355</v>
      </c>
      <c r="AA2119" s="1">
        <v>0</v>
      </c>
      <c r="AB2119" s="1">
        <v>1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1</v>
      </c>
      <c r="AJ2119" s="1">
        <v>0</v>
      </c>
      <c r="AK2119" s="1">
        <v>53</v>
      </c>
      <c r="AL2119" s="1">
        <v>52</v>
      </c>
      <c r="AM2119" s="1">
        <v>0</v>
      </c>
    </row>
    <row r="2120" spans="1:39" x14ac:dyDescent="0.25">
      <c r="A2120" s="4" t="s">
        <v>1982</v>
      </c>
      <c r="B2120" s="1">
        <v>0</v>
      </c>
      <c r="C2120" s="1">
        <v>0</v>
      </c>
      <c r="D2120" s="1">
        <v>4</v>
      </c>
      <c r="E2120" s="1">
        <v>496</v>
      </c>
      <c r="F2120" s="1">
        <v>32</v>
      </c>
      <c r="G2120" s="1">
        <v>849</v>
      </c>
      <c r="H2120" s="1">
        <v>229</v>
      </c>
      <c r="I2120" s="1">
        <v>48</v>
      </c>
      <c r="J2120" s="1">
        <v>128</v>
      </c>
      <c r="K2120" s="1">
        <v>2</v>
      </c>
      <c r="L2120" s="1">
        <v>5</v>
      </c>
      <c r="M2120" s="1">
        <v>3</v>
      </c>
      <c r="N2120" s="1">
        <v>6</v>
      </c>
      <c r="O2120" s="1">
        <v>4</v>
      </c>
      <c r="P2120" s="1">
        <v>0</v>
      </c>
      <c r="Q2120" s="1">
        <v>0</v>
      </c>
      <c r="R2120" s="1">
        <v>0</v>
      </c>
      <c r="S2120" s="1">
        <v>1</v>
      </c>
      <c r="T2120" s="1">
        <v>0</v>
      </c>
      <c r="U2120" s="1">
        <v>0</v>
      </c>
      <c r="V2120" s="1">
        <v>3</v>
      </c>
      <c r="W2120" s="1">
        <v>11</v>
      </c>
      <c r="X2120" s="1">
        <v>0</v>
      </c>
      <c r="Y2120" s="3">
        <v>48</v>
      </c>
      <c r="Z2120" s="1">
        <v>2809</v>
      </c>
      <c r="AA2120" s="1">
        <v>0</v>
      </c>
      <c r="AB2120" s="1">
        <v>1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1</v>
      </c>
      <c r="AI2120" s="1">
        <v>0</v>
      </c>
      <c r="AJ2120" s="1">
        <v>0</v>
      </c>
      <c r="AK2120" s="1">
        <v>1654</v>
      </c>
      <c r="AL2120" s="1">
        <v>1526</v>
      </c>
      <c r="AM2120" s="1">
        <v>1</v>
      </c>
    </row>
    <row r="2121" spans="1:39" x14ac:dyDescent="0.25">
      <c r="A2121" s="4" t="s">
        <v>1983</v>
      </c>
      <c r="B2121" s="1">
        <v>1</v>
      </c>
      <c r="C2121" s="1">
        <v>0</v>
      </c>
      <c r="D2121" s="1">
        <v>80</v>
      </c>
      <c r="E2121" s="1">
        <v>9</v>
      </c>
      <c r="F2121" s="1">
        <v>9</v>
      </c>
      <c r="G2121" s="1">
        <v>11</v>
      </c>
      <c r="H2121" s="1">
        <v>13</v>
      </c>
      <c r="I2121" s="1">
        <v>10</v>
      </c>
      <c r="J2121" s="1">
        <v>16</v>
      </c>
      <c r="K2121" s="1">
        <v>4</v>
      </c>
      <c r="L2121" s="1">
        <v>3</v>
      </c>
      <c r="M2121" s="1">
        <v>1</v>
      </c>
      <c r="N2121" s="1">
        <v>3</v>
      </c>
      <c r="O2121" s="1">
        <v>8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3</v>
      </c>
      <c r="W2121" s="1">
        <v>11</v>
      </c>
      <c r="X2121" s="1">
        <v>0</v>
      </c>
      <c r="Y2121" s="3">
        <v>44</v>
      </c>
      <c r="Z2121" s="1">
        <v>2311</v>
      </c>
      <c r="AA2121" s="1">
        <v>0</v>
      </c>
      <c r="AB2121" s="1">
        <v>1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1</v>
      </c>
      <c r="AI2121" s="1">
        <v>0</v>
      </c>
      <c r="AJ2121" s="1">
        <v>0</v>
      </c>
      <c r="AK2121" s="1">
        <v>52</v>
      </c>
      <c r="AL2121" s="1">
        <v>36</v>
      </c>
      <c r="AM2121" s="1">
        <v>0</v>
      </c>
    </row>
    <row r="2122" spans="1:39" x14ac:dyDescent="0.25">
      <c r="A2122" s="4" t="s">
        <v>1968</v>
      </c>
      <c r="B2122" s="1">
        <v>1</v>
      </c>
      <c r="C2122" s="1">
        <v>1</v>
      </c>
      <c r="D2122" s="1">
        <v>30</v>
      </c>
      <c r="E2122" s="1">
        <v>154</v>
      </c>
      <c r="F2122" s="1">
        <v>0</v>
      </c>
      <c r="G2122" s="1">
        <v>50</v>
      </c>
      <c r="H2122" s="1">
        <v>6</v>
      </c>
      <c r="I2122" s="1">
        <v>11</v>
      </c>
      <c r="J2122" s="1">
        <v>37</v>
      </c>
      <c r="K2122" s="1">
        <v>5</v>
      </c>
      <c r="L2122" s="1">
        <v>3</v>
      </c>
      <c r="M2122" s="1">
        <v>4</v>
      </c>
      <c r="N2122" s="1">
        <v>3</v>
      </c>
      <c r="O2122" s="1">
        <v>6</v>
      </c>
      <c r="P2122" s="1">
        <v>1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3</v>
      </c>
      <c r="W2122" s="1">
        <v>11</v>
      </c>
      <c r="X2122" s="1">
        <v>0</v>
      </c>
      <c r="Y2122" s="3">
        <v>51</v>
      </c>
      <c r="Z2122" s="1">
        <v>2429</v>
      </c>
      <c r="AA2122" s="1">
        <v>0</v>
      </c>
      <c r="AB2122" s="1">
        <v>0</v>
      </c>
      <c r="AC2122" s="1">
        <v>0</v>
      </c>
      <c r="AD2122" s="1">
        <v>0</v>
      </c>
      <c r="AE2122" s="1">
        <v>1</v>
      </c>
      <c r="AF2122" s="1">
        <v>0</v>
      </c>
      <c r="AG2122" s="1">
        <v>0</v>
      </c>
      <c r="AH2122" s="1">
        <v>1</v>
      </c>
      <c r="AI2122" s="1">
        <v>0</v>
      </c>
      <c r="AJ2122" s="1">
        <v>0</v>
      </c>
      <c r="AK2122" s="1">
        <v>221</v>
      </c>
      <c r="AL2122" s="1">
        <v>184</v>
      </c>
      <c r="AM2122" s="1">
        <v>1</v>
      </c>
    </row>
    <row r="2123" spans="1:39" x14ac:dyDescent="0.25">
      <c r="A2123" s="4" t="s">
        <v>1556</v>
      </c>
      <c r="B2123" s="1">
        <v>1</v>
      </c>
      <c r="C2123" s="1">
        <v>0</v>
      </c>
      <c r="D2123" s="1">
        <v>6</v>
      </c>
      <c r="E2123" s="1">
        <v>9</v>
      </c>
      <c r="F2123" s="1">
        <v>1</v>
      </c>
      <c r="G2123" s="1">
        <v>5</v>
      </c>
      <c r="H2123" s="1">
        <v>4</v>
      </c>
      <c r="I2123" s="1">
        <v>5</v>
      </c>
      <c r="J2123" s="1">
        <v>7</v>
      </c>
      <c r="K2123" s="1">
        <v>1</v>
      </c>
      <c r="L2123" s="1">
        <v>1</v>
      </c>
      <c r="M2123" s="1">
        <v>0</v>
      </c>
      <c r="N2123" s="1">
        <v>3</v>
      </c>
      <c r="O2123" s="1">
        <v>7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3</v>
      </c>
      <c r="W2123" s="1">
        <v>11</v>
      </c>
      <c r="X2123" s="1">
        <v>0</v>
      </c>
      <c r="Y2123" s="3">
        <v>44</v>
      </c>
      <c r="Z2123" s="1">
        <v>2526</v>
      </c>
      <c r="AA2123" s="1">
        <v>0</v>
      </c>
      <c r="AB2123" s="1">
        <v>0</v>
      </c>
      <c r="AC2123" s="1">
        <v>0</v>
      </c>
      <c r="AD2123" s="1">
        <v>1</v>
      </c>
      <c r="AE2123" s="1">
        <v>0</v>
      </c>
      <c r="AF2123" s="1">
        <v>0</v>
      </c>
      <c r="AG2123" s="1">
        <v>0</v>
      </c>
      <c r="AH2123" s="1">
        <v>0</v>
      </c>
      <c r="AI2123" s="1">
        <v>1</v>
      </c>
      <c r="AJ2123" s="1">
        <v>0</v>
      </c>
      <c r="AK2123" s="1">
        <v>24</v>
      </c>
      <c r="AL2123" s="1">
        <v>17</v>
      </c>
      <c r="AM2123" s="1">
        <v>0</v>
      </c>
    </row>
    <row r="2124" spans="1:39" x14ac:dyDescent="0.25">
      <c r="A2124" s="4" t="s">
        <v>1984</v>
      </c>
      <c r="B2124" s="1">
        <v>1</v>
      </c>
      <c r="C2124" s="1">
        <v>0</v>
      </c>
      <c r="D2124" s="1">
        <v>16</v>
      </c>
      <c r="E2124" s="1">
        <v>26</v>
      </c>
      <c r="F2124" s="1">
        <v>3</v>
      </c>
      <c r="G2124" s="1">
        <v>23</v>
      </c>
      <c r="H2124" s="1">
        <v>4</v>
      </c>
      <c r="I2124" s="1">
        <v>7</v>
      </c>
      <c r="J2124" s="1">
        <v>3</v>
      </c>
      <c r="K2124" s="1">
        <v>2</v>
      </c>
      <c r="L2124" s="1">
        <v>2</v>
      </c>
      <c r="M2124" s="1">
        <v>0</v>
      </c>
      <c r="N2124" s="1">
        <v>4</v>
      </c>
      <c r="O2124" s="1">
        <v>6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3</v>
      </c>
      <c r="W2124" s="1">
        <v>11</v>
      </c>
      <c r="X2124" s="1">
        <v>0</v>
      </c>
      <c r="Y2124" s="3">
        <v>37</v>
      </c>
      <c r="Z2124" s="1">
        <v>2207</v>
      </c>
      <c r="AA2124" s="1">
        <v>0</v>
      </c>
      <c r="AB2124" s="1">
        <v>1</v>
      </c>
      <c r="AC2124" s="1">
        <v>0</v>
      </c>
      <c r="AD2124" s="1">
        <v>0</v>
      </c>
      <c r="AE2124" s="1">
        <v>0</v>
      </c>
      <c r="AF2124" s="1">
        <v>1</v>
      </c>
      <c r="AG2124" s="1">
        <v>0</v>
      </c>
      <c r="AH2124" s="1">
        <v>0</v>
      </c>
      <c r="AI2124" s="1">
        <v>0</v>
      </c>
      <c r="AJ2124" s="1">
        <v>0</v>
      </c>
      <c r="AK2124" s="1">
        <v>63</v>
      </c>
      <c r="AL2124" s="1">
        <v>60</v>
      </c>
      <c r="AM2124" s="1">
        <v>0</v>
      </c>
    </row>
    <row r="2125" spans="1:39" x14ac:dyDescent="0.25">
      <c r="A2125" s="4" t="s">
        <v>1985</v>
      </c>
      <c r="B2125" s="1">
        <v>1</v>
      </c>
      <c r="C2125" s="1">
        <v>1</v>
      </c>
      <c r="D2125" s="1">
        <v>57</v>
      </c>
      <c r="E2125" s="1">
        <v>77</v>
      </c>
      <c r="F2125" s="1">
        <v>8</v>
      </c>
      <c r="G2125" s="1">
        <v>44</v>
      </c>
      <c r="H2125" s="1">
        <v>10</v>
      </c>
      <c r="I2125" s="1">
        <v>10</v>
      </c>
      <c r="J2125" s="1">
        <v>25</v>
      </c>
      <c r="K2125" s="1">
        <v>5</v>
      </c>
      <c r="L2125" s="1">
        <v>3</v>
      </c>
      <c r="M2125" s="1">
        <v>1</v>
      </c>
      <c r="N2125" s="1">
        <v>4</v>
      </c>
      <c r="O2125" s="1">
        <v>6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3</v>
      </c>
      <c r="W2125" s="1">
        <v>11</v>
      </c>
      <c r="X2125" s="1">
        <v>0</v>
      </c>
      <c r="Y2125" s="3">
        <v>56</v>
      </c>
      <c r="Z2125" s="1">
        <v>2220</v>
      </c>
      <c r="AA2125" s="1">
        <v>1</v>
      </c>
      <c r="AB2125" s="1">
        <v>0</v>
      </c>
      <c r="AC2125" s="1">
        <v>0</v>
      </c>
      <c r="AD2125" s="1">
        <v>0</v>
      </c>
      <c r="AE2125" s="1">
        <v>0</v>
      </c>
      <c r="AF2125" s="1">
        <v>1</v>
      </c>
      <c r="AG2125" s="1">
        <v>0</v>
      </c>
      <c r="AH2125" s="1">
        <v>0</v>
      </c>
      <c r="AI2125" s="1">
        <v>0</v>
      </c>
      <c r="AJ2125" s="1">
        <v>0</v>
      </c>
      <c r="AK2125" s="1">
        <v>149</v>
      </c>
      <c r="AL2125" s="1">
        <v>124</v>
      </c>
      <c r="AM2125" s="1">
        <v>0</v>
      </c>
    </row>
    <row r="2126" spans="1:39" x14ac:dyDescent="0.25">
      <c r="A2126" s="4" t="s">
        <v>224</v>
      </c>
      <c r="B2126" s="1">
        <v>0</v>
      </c>
      <c r="C2126" s="1">
        <v>1</v>
      </c>
      <c r="D2126" s="1">
        <v>9</v>
      </c>
      <c r="E2126" s="1">
        <v>11</v>
      </c>
      <c r="F2126" s="1">
        <v>2</v>
      </c>
      <c r="G2126" s="1">
        <v>7</v>
      </c>
      <c r="H2126" s="1">
        <v>4</v>
      </c>
      <c r="I2126" s="1">
        <v>2</v>
      </c>
      <c r="J2126" s="1">
        <v>2</v>
      </c>
      <c r="K2126" s="1">
        <v>1</v>
      </c>
      <c r="L2126" s="1">
        <v>1</v>
      </c>
      <c r="M2126" s="1">
        <v>0</v>
      </c>
      <c r="N2126" s="1">
        <v>3</v>
      </c>
      <c r="O2126" s="1">
        <v>3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3</v>
      </c>
      <c r="W2126" s="1">
        <v>11</v>
      </c>
      <c r="X2126" s="1">
        <v>0</v>
      </c>
      <c r="Y2126" s="3">
        <v>45</v>
      </c>
      <c r="Z2126" s="1">
        <v>2317</v>
      </c>
      <c r="AA2126" s="1">
        <v>0</v>
      </c>
      <c r="AB2126" s="1">
        <v>0</v>
      </c>
      <c r="AC2126" s="1">
        <v>0</v>
      </c>
      <c r="AD2126" s="1">
        <v>1</v>
      </c>
      <c r="AE2126" s="1">
        <v>0</v>
      </c>
      <c r="AF2126" s="1">
        <v>0</v>
      </c>
      <c r="AG2126" s="1">
        <v>0</v>
      </c>
      <c r="AH2126" s="1">
        <v>0</v>
      </c>
      <c r="AI2126" s="1">
        <v>1</v>
      </c>
      <c r="AJ2126" s="1">
        <v>0</v>
      </c>
      <c r="AK2126" s="1">
        <v>26</v>
      </c>
      <c r="AL2126" s="1">
        <v>24</v>
      </c>
      <c r="AM2126" s="1">
        <v>0</v>
      </c>
    </row>
    <row r="2127" spans="1:39" x14ac:dyDescent="0.25">
      <c r="A2127" s="4" t="s">
        <v>1986</v>
      </c>
      <c r="B2127" s="1">
        <v>0</v>
      </c>
      <c r="C2127" s="1">
        <v>1</v>
      </c>
      <c r="D2127" s="1">
        <v>59</v>
      </c>
      <c r="E2127" s="1">
        <v>576</v>
      </c>
      <c r="F2127" s="1">
        <v>7</v>
      </c>
      <c r="G2127" s="1">
        <v>115</v>
      </c>
      <c r="H2127" s="1">
        <v>19</v>
      </c>
      <c r="I2127" s="1">
        <v>7</v>
      </c>
      <c r="J2127" s="1">
        <v>7</v>
      </c>
      <c r="K2127" s="1">
        <v>2</v>
      </c>
      <c r="L2127" s="1">
        <v>7</v>
      </c>
      <c r="M2127" s="1">
        <v>4</v>
      </c>
      <c r="N2127" s="1">
        <v>9</v>
      </c>
      <c r="O2127" s="1">
        <v>6</v>
      </c>
      <c r="P2127" s="1">
        <v>0</v>
      </c>
      <c r="Q2127" s="1">
        <v>1</v>
      </c>
      <c r="R2127" s="1">
        <v>0</v>
      </c>
      <c r="S2127" s="1">
        <v>0</v>
      </c>
      <c r="T2127" s="1">
        <v>0</v>
      </c>
      <c r="U2127" s="1">
        <v>0</v>
      </c>
      <c r="V2127" s="1">
        <v>3</v>
      </c>
      <c r="W2127" s="1">
        <v>11</v>
      </c>
      <c r="X2127" s="1">
        <v>0</v>
      </c>
      <c r="Y2127" s="3">
        <v>65</v>
      </c>
      <c r="Z2127" s="1">
        <v>2268</v>
      </c>
      <c r="AA2127" s="1">
        <v>0</v>
      </c>
      <c r="AB2127" s="1">
        <v>1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1</v>
      </c>
      <c r="AK2127" s="1">
        <v>724</v>
      </c>
      <c r="AL2127" s="1">
        <v>717</v>
      </c>
      <c r="AM2127" s="1">
        <v>1</v>
      </c>
    </row>
    <row r="2128" spans="1:39" x14ac:dyDescent="0.25">
      <c r="A2128" s="4" t="s">
        <v>1987</v>
      </c>
      <c r="B2128" s="1">
        <v>0</v>
      </c>
      <c r="C2128" s="1">
        <v>1</v>
      </c>
      <c r="D2128" s="1">
        <v>78</v>
      </c>
      <c r="E2128" s="1">
        <v>89</v>
      </c>
      <c r="F2128" s="1">
        <v>15</v>
      </c>
      <c r="G2128" s="1">
        <v>89</v>
      </c>
      <c r="H2128" s="1">
        <v>34</v>
      </c>
      <c r="I2128" s="1">
        <v>42</v>
      </c>
      <c r="J2128" s="1">
        <v>5</v>
      </c>
      <c r="K2128" s="1">
        <v>1</v>
      </c>
      <c r="L2128" s="1">
        <v>4</v>
      </c>
      <c r="M2128" s="1">
        <v>1</v>
      </c>
      <c r="N2128" s="1">
        <v>6</v>
      </c>
      <c r="O2128" s="1">
        <v>4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3</v>
      </c>
      <c r="W2128" s="1">
        <v>11</v>
      </c>
      <c r="X2128" s="1">
        <v>0</v>
      </c>
      <c r="Y2128" s="3">
        <v>55</v>
      </c>
      <c r="Z2128" s="1">
        <v>2314</v>
      </c>
      <c r="AA2128" s="1">
        <v>0</v>
      </c>
      <c r="AB2128" s="1">
        <v>0</v>
      </c>
      <c r="AC2128" s="1">
        <v>1</v>
      </c>
      <c r="AD2128" s="1">
        <v>0</v>
      </c>
      <c r="AE2128" s="1">
        <v>0</v>
      </c>
      <c r="AF2128" s="1">
        <v>0</v>
      </c>
      <c r="AG2128" s="1">
        <v>0</v>
      </c>
      <c r="AH2128" s="1">
        <v>1</v>
      </c>
      <c r="AI2128" s="1">
        <v>0</v>
      </c>
      <c r="AJ2128" s="1">
        <v>0</v>
      </c>
      <c r="AK2128" s="1">
        <v>269</v>
      </c>
      <c r="AL2128" s="1">
        <v>264</v>
      </c>
      <c r="AM2128" s="1">
        <v>0</v>
      </c>
    </row>
    <row r="2129" spans="1:39" x14ac:dyDescent="0.25">
      <c r="A2129" s="4" t="s">
        <v>1988</v>
      </c>
      <c r="B2129" s="1">
        <v>0</v>
      </c>
      <c r="C2129" s="1">
        <v>1</v>
      </c>
      <c r="D2129" s="1">
        <v>90</v>
      </c>
      <c r="E2129" s="1">
        <v>1013</v>
      </c>
      <c r="F2129" s="1">
        <v>30</v>
      </c>
      <c r="G2129" s="1">
        <v>399</v>
      </c>
      <c r="H2129" s="1">
        <v>60</v>
      </c>
      <c r="I2129" s="1">
        <v>46</v>
      </c>
      <c r="J2129" s="1">
        <v>153</v>
      </c>
      <c r="K2129" s="1">
        <v>3</v>
      </c>
      <c r="L2129" s="1">
        <v>9</v>
      </c>
      <c r="M2129" s="1">
        <v>10</v>
      </c>
      <c r="N2129" s="1">
        <v>4</v>
      </c>
      <c r="O2129" s="1">
        <v>6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3</v>
      </c>
      <c r="W2129" s="1">
        <v>11</v>
      </c>
      <c r="X2129" s="1">
        <v>1</v>
      </c>
      <c r="Y2129" s="3">
        <v>56</v>
      </c>
      <c r="Z2129" s="1">
        <v>2785</v>
      </c>
      <c r="AA2129" s="1">
        <v>0</v>
      </c>
      <c r="AB2129" s="1">
        <v>1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1</v>
      </c>
      <c r="AK2129" s="1">
        <v>1548</v>
      </c>
      <c r="AL2129" s="1">
        <v>1395</v>
      </c>
      <c r="AM2129" s="1">
        <v>0</v>
      </c>
    </row>
    <row r="2130" spans="1:39" x14ac:dyDescent="0.25">
      <c r="A2130" s="4" t="s">
        <v>1989</v>
      </c>
      <c r="B2130" s="1">
        <v>1</v>
      </c>
      <c r="C2130" s="1">
        <v>0</v>
      </c>
      <c r="D2130" s="1">
        <v>74</v>
      </c>
      <c r="E2130" s="1">
        <v>224</v>
      </c>
      <c r="F2130" s="1">
        <v>12</v>
      </c>
      <c r="G2130" s="1">
        <v>48</v>
      </c>
      <c r="H2130" s="1">
        <v>4</v>
      </c>
      <c r="I2130" s="1">
        <v>12</v>
      </c>
      <c r="J2130" s="1">
        <v>12</v>
      </c>
      <c r="K2130" s="1">
        <v>1</v>
      </c>
      <c r="L2130" s="1">
        <v>6</v>
      </c>
      <c r="M2130" s="1">
        <v>2</v>
      </c>
      <c r="N2130" s="1">
        <v>4</v>
      </c>
      <c r="O2130" s="1">
        <v>6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3</v>
      </c>
      <c r="W2130" s="1">
        <v>11</v>
      </c>
      <c r="X2130" s="1">
        <v>0</v>
      </c>
      <c r="Y2130" s="3">
        <v>40</v>
      </c>
      <c r="Z2130" s="1">
        <v>2276</v>
      </c>
      <c r="AA2130" s="1">
        <v>0</v>
      </c>
      <c r="AB2130" s="1">
        <v>0</v>
      </c>
      <c r="AC2130" s="1">
        <v>0</v>
      </c>
      <c r="AD2130" s="1">
        <v>1</v>
      </c>
      <c r="AE2130" s="1">
        <v>0</v>
      </c>
      <c r="AF2130" s="1">
        <v>0</v>
      </c>
      <c r="AG2130" s="1">
        <v>0</v>
      </c>
      <c r="AH2130" s="1">
        <v>1</v>
      </c>
      <c r="AI2130" s="1">
        <v>0</v>
      </c>
      <c r="AJ2130" s="1">
        <v>0</v>
      </c>
      <c r="AK2130" s="1">
        <v>300</v>
      </c>
      <c r="AL2130" s="1">
        <v>288</v>
      </c>
      <c r="AM2130" s="1">
        <v>0</v>
      </c>
    </row>
    <row r="2131" spans="1:39" x14ac:dyDescent="0.25">
      <c r="A2131" s="4" t="s">
        <v>1990</v>
      </c>
      <c r="B2131" s="1">
        <v>0</v>
      </c>
      <c r="C2131" s="1">
        <v>1</v>
      </c>
      <c r="D2131" s="1">
        <v>10</v>
      </c>
      <c r="E2131" s="1">
        <v>200</v>
      </c>
      <c r="F2131" s="1">
        <v>19</v>
      </c>
      <c r="G2131" s="1">
        <v>111</v>
      </c>
      <c r="H2131" s="1">
        <v>50</v>
      </c>
      <c r="I2131" s="1">
        <v>15</v>
      </c>
      <c r="J2131" s="1">
        <v>19</v>
      </c>
      <c r="K2131" s="1">
        <v>6</v>
      </c>
      <c r="L2131" s="1">
        <v>5</v>
      </c>
      <c r="M2131" s="1">
        <v>1</v>
      </c>
      <c r="N2131" s="1">
        <v>8</v>
      </c>
      <c r="O2131" s="1">
        <v>6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3</v>
      </c>
      <c r="W2131" s="1">
        <v>11</v>
      </c>
      <c r="X2131" s="1">
        <v>0</v>
      </c>
      <c r="Y2131" s="3">
        <v>63</v>
      </c>
      <c r="Z2131" s="1">
        <v>2491</v>
      </c>
      <c r="AA2131" s="1">
        <v>0</v>
      </c>
      <c r="AB2131" s="1">
        <v>0</v>
      </c>
      <c r="AC2131" s="1">
        <v>0</v>
      </c>
      <c r="AD2131" s="1">
        <v>1</v>
      </c>
      <c r="AE2131" s="1">
        <v>0</v>
      </c>
      <c r="AF2131" s="1">
        <v>0</v>
      </c>
      <c r="AG2131" s="1">
        <v>0</v>
      </c>
      <c r="AH2131" s="1">
        <v>1</v>
      </c>
      <c r="AI2131" s="1">
        <v>0</v>
      </c>
      <c r="AJ2131" s="1">
        <v>0</v>
      </c>
      <c r="AK2131" s="1">
        <v>395</v>
      </c>
      <c r="AL2131" s="1">
        <v>376</v>
      </c>
      <c r="AM2131" s="1">
        <v>0</v>
      </c>
    </row>
    <row r="2132" spans="1:39" x14ac:dyDescent="0.25">
      <c r="A2132" s="4" t="s">
        <v>1991</v>
      </c>
      <c r="B2132" s="1">
        <v>0</v>
      </c>
      <c r="C2132" s="1">
        <v>0</v>
      </c>
      <c r="D2132" s="1">
        <v>63</v>
      </c>
      <c r="E2132" s="1">
        <v>570</v>
      </c>
      <c r="F2132" s="1">
        <v>73</v>
      </c>
      <c r="G2132" s="1">
        <v>614</v>
      </c>
      <c r="H2132" s="1">
        <v>133</v>
      </c>
      <c r="I2132" s="1">
        <v>102</v>
      </c>
      <c r="J2132" s="1">
        <v>73</v>
      </c>
      <c r="K2132" s="1">
        <v>1</v>
      </c>
      <c r="L2132" s="1">
        <v>6</v>
      </c>
      <c r="M2132" s="1">
        <v>5</v>
      </c>
      <c r="N2132" s="1">
        <v>11</v>
      </c>
      <c r="O2132" s="1">
        <v>3</v>
      </c>
      <c r="P2132" s="1">
        <v>0</v>
      </c>
      <c r="Q2132" s="1">
        <v>0</v>
      </c>
      <c r="R2132" s="1">
        <v>0</v>
      </c>
      <c r="S2132" s="1">
        <v>1</v>
      </c>
      <c r="T2132" s="1">
        <v>0</v>
      </c>
      <c r="U2132" s="1">
        <v>0</v>
      </c>
      <c r="V2132" s="1">
        <v>3</v>
      </c>
      <c r="W2132" s="1">
        <v>11</v>
      </c>
      <c r="X2132" s="1">
        <v>0</v>
      </c>
      <c r="Y2132" s="3">
        <v>71</v>
      </c>
      <c r="Z2132" s="1">
        <v>2550</v>
      </c>
      <c r="AA2132" s="1">
        <v>0</v>
      </c>
      <c r="AB2132" s="1">
        <v>0</v>
      </c>
      <c r="AC2132" s="1">
        <v>0</v>
      </c>
      <c r="AD2132" s="1">
        <v>0</v>
      </c>
      <c r="AE2132" s="1">
        <v>1</v>
      </c>
      <c r="AF2132" s="1">
        <v>1</v>
      </c>
      <c r="AG2132" s="1">
        <v>0</v>
      </c>
      <c r="AH2132" s="1">
        <v>0</v>
      </c>
      <c r="AI2132" s="1">
        <v>0</v>
      </c>
      <c r="AJ2132" s="1">
        <v>0</v>
      </c>
      <c r="AK2132" s="1">
        <v>1492</v>
      </c>
      <c r="AL2132" s="1">
        <v>1419</v>
      </c>
      <c r="AM2132" s="1">
        <v>1</v>
      </c>
    </row>
    <row r="2133" spans="1:39" x14ac:dyDescent="0.25">
      <c r="A2133" s="4" t="s">
        <v>1992</v>
      </c>
      <c r="B2133" s="1">
        <v>1</v>
      </c>
      <c r="C2133" s="1">
        <v>0</v>
      </c>
      <c r="D2133" s="1">
        <v>13</v>
      </c>
      <c r="E2133" s="1">
        <v>1</v>
      </c>
      <c r="F2133" s="1">
        <v>3</v>
      </c>
      <c r="G2133" s="1">
        <v>3</v>
      </c>
      <c r="H2133" s="1">
        <v>8</v>
      </c>
      <c r="I2133" s="1">
        <v>1</v>
      </c>
      <c r="J2133" s="1">
        <v>13</v>
      </c>
      <c r="K2133" s="1">
        <v>2</v>
      </c>
      <c r="L2133" s="1">
        <v>1</v>
      </c>
      <c r="M2133" s="1">
        <v>0</v>
      </c>
      <c r="N2133" s="1">
        <v>3</v>
      </c>
      <c r="O2133" s="1">
        <v>7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3</v>
      </c>
      <c r="W2133" s="1">
        <v>11</v>
      </c>
      <c r="X2133" s="1">
        <v>0</v>
      </c>
      <c r="Y2133" s="3">
        <v>28</v>
      </c>
      <c r="Z2133" s="1">
        <v>2403</v>
      </c>
      <c r="AA2133" s="1">
        <v>0</v>
      </c>
      <c r="AB2133" s="1">
        <v>0</v>
      </c>
      <c r="AC2133" s="1">
        <v>1</v>
      </c>
      <c r="AD2133" s="1">
        <v>0</v>
      </c>
      <c r="AE2133" s="1">
        <v>0</v>
      </c>
      <c r="AF2133" s="1">
        <v>0</v>
      </c>
      <c r="AG2133" s="1">
        <v>1</v>
      </c>
      <c r="AH2133" s="1">
        <v>0</v>
      </c>
      <c r="AI2133" s="1">
        <v>0</v>
      </c>
      <c r="AJ2133" s="1">
        <v>0</v>
      </c>
      <c r="AK2133" s="1">
        <v>16</v>
      </c>
      <c r="AL2133" s="1">
        <v>3</v>
      </c>
      <c r="AM2133" s="1">
        <v>0</v>
      </c>
    </row>
    <row r="2134" spans="1:39" x14ac:dyDescent="0.25">
      <c r="A2134" s="4" t="s">
        <v>1993</v>
      </c>
      <c r="B2134" s="1">
        <v>1</v>
      </c>
      <c r="C2134" s="1">
        <v>0</v>
      </c>
      <c r="D2134" s="1">
        <v>98</v>
      </c>
      <c r="E2134" s="1">
        <v>62</v>
      </c>
      <c r="F2134" s="1">
        <v>1</v>
      </c>
      <c r="G2134" s="1">
        <v>20</v>
      </c>
      <c r="H2134" s="1">
        <v>4</v>
      </c>
      <c r="I2134" s="1">
        <v>0</v>
      </c>
      <c r="J2134" s="1">
        <v>7</v>
      </c>
      <c r="K2134" s="1">
        <v>2</v>
      </c>
      <c r="L2134" s="1">
        <v>2</v>
      </c>
      <c r="M2134" s="1">
        <v>1</v>
      </c>
      <c r="N2134" s="1">
        <v>3</v>
      </c>
      <c r="O2134" s="1">
        <v>8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3</v>
      </c>
      <c r="W2134" s="1">
        <v>11</v>
      </c>
      <c r="X2134" s="1">
        <v>0</v>
      </c>
      <c r="Y2134" s="3">
        <v>46</v>
      </c>
      <c r="Z2134" s="1">
        <v>2529</v>
      </c>
      <c r="AA2134" s="1">
        <v>0</v>
      </c>
      <c r="AB2134" s="1">
        <v>0</v>
      </c>
      <c r="AC2134" s="1">
        <v>1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1</v>
      </c>
      <c r="AK2134" s="1">
        <v>87</v>
      </c>
      <c r="AL2134" s="1">
        <v>80</v>
      </c>
      <c r="AM2134" s="1">
        <v>0</v>
      </c>
    </row>
    <row r="2135" spans="1:39" x14ac:dyDescent="0.25">
      <c r="A2135" s="4" t="s">
        <v>1697</v>
      </c>
      <c r="B2135" s="1">
        <v>0</v>
      </c>
      <c r="C2135" s="1">
        <v>1</v>
      </c>
      <c r="D2135" s="1">
        <v>4</v>
      </c>
      <c r="E2135" s="1">
        <v>531</v>
      </c>
      <c r="F2135" s="1">
        <v>69</v>
      </c>
      <c r="G2135" s="1">
        <v>300</v>
      </c>
      <c r="H2135" s="1">
        <v>150</v>
      </c>
      <c r="I2135" s="1">
        <v>138</v>
      </c>
      <c r="J2135" s="1">
        <v>150</v>
      </c>
      <c r="K2135" s="1">
        <v>3</v>
      </c>
      <c r="L2135" s="1">
        <v>5</v>
      </c>
      <c r="M2135" s="1">
        <v>4</v>
      </c>
      <c r="N2135" s="1">
        <v>8</v>
      </c>
      <c r="O2135" s="1">
        <v>2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3</v>
      </c>
      <c r="W2135" s="1">
        <v>11</v>
      </c>
      <c r="X2135" s="1">
        <v>0</v>
      </c>
      <c r="Y2135" s="3">
        <v>66</v>
      </c>
      <c r="Z2135" s="1">
        <v>2659</v>
      </c>
      <c r="AA2135" s="1">
        <v>1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1</v>
      </c>
      <c r="AI2135" s="1">
        <v>0</v>
      </c>
      <c r="AJ2135" s="1">
        <v>0</v>
      </c>
      <c r="AK2135" s="1">
        <v>1188</v>
      </c>
      <c r="AL2135" s="1">
        <v>1038</v>
      </c>
      <c r="AM2135" s="1">
        <v>0</v>
      </c>
    </row>
    <row r="2136" spans="1:39" x14ac:dyDescent="0.25">
      <c r="A2136" s="4" t="s">
        <v>1994</v>
      </c>
      <c r="B2136" s="1">
        <v>0</v>
      </c>
      <c r="C2136" s="1">
        <v>0</v>
      </c>
      <c r="D2136" s="1">
        <v>94</v>
      </c>
      <c r="E2136" s="1">
        <v>162</v>
      </c>
      <c r="F2136" s="1">
        <v>28</v>
      </c>
      <c r="G2136" s="1">
        <v>818</v>
      </c>
      <c r="H2136" s="1">
        <v>0</v>
      </c>
      <c r="I2136" s="1">
        <v>28</v>
      </c>
      <c r="J2136" s="1">
        <v>56</v>
      </c>
      <c r="K2136" s="1">
        <v>0</v>
      </c>
      <c r="L2136" s="1">
        <v>4</v>
      </c>
      <c r="M2136" s="1">
        <v>3</v>
      </c>
      <c r="N2136" s="1">
        <v>7</v>
      </c>
      <c r="O2136" s="1">
        <v>3</v>
      </c>
      <c r="P2136" s="1">
        <v>1</v>
      </c>
      <c r="Q2136" s="1">
        <v>0</v>
      </c>
      <c r="R2136" s="1">
        <v>1</v>
      </c>
      <c r="S2136" s="1">
        <v>1</v>
      </c>
      <c r="T2136" s="1">
        <v>1</v>
      </c>
      <c r="U2136" s="1">
        <v>0</v>
      </c>
      <c r="V2136" s="1">
        <v>3</v>
      </c>
      <c r="W2136" s="1">
        <v>11</v>
      </c>
      <c r="X2136" s="1">
        <v>1</v>
      </c>
      <c r="Y2136" s="3">
        <v>30</v>
      </c>
      <c r="Z2136" s="1">
        <v>2618</v>
      </c>
      <c r="AA2136" s="1">
        <v>0</v>
      </c>
      <c r="AB2136" s="1">
        <v>0</v>
      </c>
      <c r="AC2136" s="1">
        <v>1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1</v>
      </c>
      <c r="AJ2136" s="1">
        <v>0</v>
      </c>
      <c r="AK2136" s="1">
        <v>1036</v>
      </c>
      <c r="AL2136" s="1">
        <v>980</v>
      </c>
      <c r="AM2136" s="1">
        <v>4</v>
      </c>
    </row>
    <row r="2137" spans="1:39" x14ac:dyDescent="0.25">
      <c r="A2137" s="4" t="s">
        <v>1995</v>
      </c>
      <c r="B2137" s="1">
        <v>0</v>
      </c>
      <c r="C2137" s="1">
        <v>0</v>
      </c>
      <c r="D2137" s="1">
        <v>91</v>
      </c>
      <c r="E2137" s="1">
        <v>675</v>
      </c>
      <c r="F2137" s="1">
        <v>144</v>
      </c>
      <c r="G2137" s="1">
        <v>133</v>
      </c>
      <c r="H2137" s="1">
        <v>94</v>
      </c>
      <c r="I2137" s="1">
        <v>192</v>
      </c>
      <c r="J2137" s="1">
        <v>241</v>
      </c>
      <c r="K2137" s="1">
        <v>1</v>
      </c>
      <c r="L2137" s="1">
        <v>4</v>
      </c>
      <c r="M2137" s="1">
        <v>8</v>
      </c>
      <c r="N2137" s="1">
        <v>5</v>
      </c>
      <c r="O2137" s="1">
        <v>1</v>
      </c>
      <c r="P2137" s="1">
        <v>1</v>
      </c>
      <c r="Q2137" s="1">
        <v>0</v>
      </c>
      <c r="R2137" s="1">
        <v>1</v>
      </c>
      <c r="S2137" s="1">
        <v>1</v>
      </c>
      <c r="T2137" s="1">
        <v>0</v>
      </c>
      <c r="U2137" s="1">
        <v>0</v>
      </c>
      <c r="V2137" s="1">
        <v>3</v>
      </c>
      <c r="W2137" s="1">
        <v>11</v>
      </c>
      <c r="X2137" s="1">
        <v>0</v>
      </c>
      <c r="Y2137" s="3">
        <v>36</v>
      </c>
      <c r="Z2137" s="1">
        <v>2347</v>
      </c>
      <c r="AA2137" s="1">
        <v>0</v>
      </c>
      <c r="AB2137" s="1">
        <v>1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1</v>
      </c>
      <c r="AI2137" s="1">
        <v>0</v>
      </c>
      <c r="AJ2137" s="1">
        <v>0</v>
      </c>
      <c r="AK2137" s="1">
        <v>1238</v>
      </c>
      <c r="AL2137" s="1">
        <v>997</v>
      </c>
      <c r="AM2137" s="1">
        <v>3</v>
      </c>
    </row>
    <row r="2138" spans="1:39" x14ac:dyDescent="0.25">
      <c r="A2138" s="4" t="s">
        <v>1996</v>
      </c>
      <c r="B2138" s="1">
        <v>1</v>
      </c>
      <c r="C2138" s="1">
        <v>1</v>
      </c>
      <c r="D2138" s="1">
        <v>66</v>
      </c>
      <c r="E2138" s="1">
        <v>23</v>
      </c>
      <c r="F2138" s="1">
        <v>4</v>
      </c>
      <c r="G2138" s="1">
        <v>10</v>
      </c>
      <c r="H2138" s="1">
        <v>0</v>
      </c>
      <c r="I2138" s="1">
        <v>2</v>
      </c>
      <c r="J2138" s="1">
        <v>15</v>
      </c>
      <c r="K2138" s="1">
        <v>1</v>
      </c>
      <c r="L2138" s="1">
        <v>1</v>
      </c>
      <c r="M2138" s="1">
        <v>0</v>
      </c>
      <c r="N2138" s="1">
        <v>3</v>
      </c>
      <c r="O2138" s="1">
        <v>4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3</v>
      </c>
      <c r="W2138" s="1">
        <v>11</v>
      </c>
      <c r="X2138" s="1">
        <v>0</v>
      </c>
      <c r="Y2138" s="3">
        <v>39</v>
      </c>
      <c r="Z2138" s="1">
        <v>2377</v>
      </c>
      <c r="AA2138" s="1">
        <v>0</v>
      </c>
      <c r="AB2138" s="1">
        <v>0</v>
      </c>
      <c r="AC2138" s="1">
        <v>1</v>
      </c>
      <c r="AD2138" s="1">
        <v>0</v>
      </c>
      <c r="AE2138" s="1">
        <v>0</v>
      </c>
      <c r="AF2138" s="1">
        <v>0</v>
      </c>
      <c r="AG2138" s="1">
        <v>0</v>
      </c>
      <c r="AH2138" s="1">
        <v>1</v>
      </c>
      <c r="AI2138" s="1">
        <v>0</v>
      </c>
      <c r="AJ2138" s="1">
        <v>0</v>
      </c>
      <c r="AK2138" s="1">
        <v>39</v>
      </c>
      <c r="AL2138" s="1">
        <v>24</v>
      </c>
      <c r="AM2138" s="1">
        <v>0</v>
      </c>
    </row>
    <row r="2139" spans="1:39" x14ac:dyDescent="0.25">
      <c r="A2139" s="4" t="s">
        <v>1997</v>
      </c>
      <c r="B2139" s="1">
        <v>0</v>
      </c>
      <c r="C2139" s="1">
        <v>1</v>
      </c>
      <c r="D2139" s="1">
        <v>14</v>
      </c>
      <c r="E2139" s="1">
        <v>492</v>
      </c>
      <c r="F2139" s="1">
        <v>5</v>
      </c>
      <c r="G2139" s="1">
        <v>32</v>
      </c>
      <c r="H2139" s="1">
        <v>13</v>
      </c>
      <c r="I2139" s="1">
        <v>5</v>
      </c>
      <c r="J2139" s="1">
        <v>21</v>
      </c>
      <c r="K2139" s="1">
        <v>1</v>
      </c>
      <c r="L2139" s="1">
        <v>9</v>
      </c>
      <c r="M2139" s="1">
        <v>1</v>
      </c>
      <c r="N2139" s="1">
        <v>7</v>
      </c>
      <c r="O2139" s="1">
        <v>6</v>
      </c>
      <c r="P2139" s="1">
        <v>0</v>
      </c>
      <c r="Q2139" s="1">
        <v>1</v>
      </c>
      <c r="R2139" s="1">
        <v>0</v>
      </c>
      <c r="S2139" s="1">
        <v>0</v>
      </c>
      <c r="T2139" s="1">
        <v>0</v>
      </c>
      <c r="U2139" s="1">
        <v>0</v>
      </c>
      <c r="V2139" s="1">
        <v>3</v>
      </c>
      <c r="W2139" s="1">
        <v>11</v>
      </c>
      <c r="X2139" s="1">
        <v>0</v>
      </c>
      <c r="Y2139" s="3">
        <v>55</v>
      </c>
      <c r="Z2139" s="1">
        <v>2275</v>
      </c>
      <c r="AA2139" s="1">
        <v>0</v>
      </c>
      <c r="AB2139" s="1">
        <v>0</v>
      </c>
      <c r="AC2139" s="1">
        <v>1</v>
      </c>
      <c r="AD2139" s="1">
        <v>0</v>
      </c>
      <c r="AE2139" s="1">
        <v>0</v>
      </c>
      <c r="AF2139" s="1">
        <v>0</v>
      </c>
      <c r="AG2139" s="1">
        <v>0</v>
      </c>
      <c r="AH2139" s="1">
        <v>1</v>
      </c>
      <c r="AI2139" s="1">
        <v>0</v>
      </c>
      <c r="AJ2139" s="1">
        <v>0</v>
      </c>
      <c r="AK2139" s="1">
        <v>547</v>
      </c>
      <c r="AL2139" s="1">
        <v>526</v>
      </c>
      <c r="AM2139" s="1">
        <v>1</v>
      </c>
    </row>
    <row r="2140" spans="1:39" x14ac:dyDescent="0.25">
      <c r="A2140" s="4" t="s">
        <v>1998</v>
      </c>
      <c r="B2140" s="1">
        <v>0</v>
      </c>
      <c r="C2140" s="1">
        <v>0</v>
      </c>
      <c r="D2140" s="1">
        <v>77</v>
      </c>
      <c r="E2140" s="1">
        <v>918</v>
      </c>
      <c r="F2140" s="1">
        <v>10</v>
      </c>
      <c r="G2140" s="1">
        <v>129</v>
      </c>
      <c r="H2140" s="1">
        <v>13</v>
      </c>
      <c r="I2140" s="1">
        <v>0</v>
      </c>
      <c r="J2140" s="1">
        <v>129</v>
      </c>
      <c r="K2140" s="1">
        <v>1</v>
      </c>
      <c r="L2140" s="1">
        <v>11</v>
      </c>
      <c r="M2140" s="1">
        <v>3</v>
      </c>
      <c r="N2140" s="1">
        <v>12</v>
      </c>
      <c r="O2140" s="1">
        <v>7</v>
      </c>
      <c r="P2140" s="1">
        <v>0</v>
      </c>
      <c r="Q2140" s="1">
        <v>1</v>
      </c>
      <c r="R2140" s="1">
        <v>1</v>
      </c>
      <c r="S2140" s="1">
        <v>0</v>
      </c>
      <c r="T2140" s="1">
        <v>1</v>
      </c>
      <c r="U2140" s="1">
        <v>0</v>
      </c>
      <c r="V2140" s="1">
        <v>3</v>
      </c>
      <c r="W2140" s="1">
        <v>11</v>
      </c>
      <c r="X2140" s="1">
        <v>1</v>
      </c>
      <c r="Y2140" s="3">
        <v>50</v>
      </c>
      <c r="Z2140" s="1">
        <v>2525</v>
      </c>
      <c r="AA2140" s="1">
        <v>1</v>
      </c>
      <c r="AB2140" s="1">
        <v>0</v>
      </c>
      <c r="AC2140" s="1">
        <v>0</v>
      </c>
      <c r="AD2140" s="1">
        <v>0</v>
      </c>
      <c r="AE2140" s="1">
        <v>0</v>
      </c>
      <c r="AF2140" s="1">
        <v>1</v>
      </c>
      <c r="AG2140" s="1">
        <v>0</v>
      </c>
      <c r="AH2140" s="1">
        <v>0</v>
      </c>
      <c r="AI2140" s="1">
        <v>0</v>
      </c>
      <c r="AJ2140" s="1">
        <v>0</v>
      </c>
      <c r="AK2140" s="1">
        <v>1070</v>
      </c>
      <c r="AL2140" s="1">
        <v>941</v>
      </c>
      <c r="AM2140" s="1">
        <v>3</v>
      </c>
    </row>
    <row r="2141" spans="1:39" x14ac:dyDescent="0.25">
      <c r="A2141" s="4" t="s">
        <v>1999</v>
      </c>
      <c r="B2141" s="1">
        <v>0</v>
      </c>
      <c r="C2141" s="1">
        <v>1</v>
      </c>
      <c r="D2141" s="1">
        <v>41</v>
      </c>
      <c r="E2141" s="1">
        <v>224</v>
      </c>
      <c r="F2141" s="1">
        <v>155</v>
      </c>
      <c r="G2141" s="1">
        <v>155</v>
      </c>
      <c r="H2141" s="1">
        <v>192</v>
      </c>
      <c r="I2141" s="1">
        <v>93</v>
      </c>
      <c r="J2141" s="1">
        <v>54</v>
      </c>
      <c r="K2141" s="1">
        <v>2</v>
      </c>
      <c r="L2141" s="1">
        <v>6</v>
      </c>
      <c r="M2141" s="1">
        <v>4</v>
      </c>
      <c r="N2141" s="1">
        <v>11</v>
      </c>
      <c r="O2141" s="1">
        <v>4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3</v>
      </c>
      <c r="W2141" s="1">
        <v>11</v>
      </c>
      <c r="X2141" s="1">
        <v>0</v>
      </c>
      <c r="Y2141" s="3">
        <v>45</v>
      </c>
      <c r="Z2141" s="1">
        <v>2322</v>
      </c>
      <c r="AA2141" s="1">
        <v>0</v>
      </c>
      <c r="AB2141" s="1">
        <v>0</v>
      </c>
      <c r="AC2141" s="1">
        <v>0</v>
      </c>
      <c r="AD2141" s="1">
        <v>1</v>
      </c>
      <c r="AE2141" s="1">
        <v>0</v>
      </c>
      <c r="AF2141" s="1">
        <v>0</v>
      </c>
      <c r="AG2141" s="1">
        <v>0</v>
      </c>
      <c r="AH2141" s="1">
        <v>1</v>
      </c>
      <c r="AI2141" s="1">
        <v>0</v>
      </c>
      <c r="AJ2141" s="1">
        <v>0</v>
      </c>
      <c r="AK2141" s="1">
        <v>819</v>
      </c>
      <c r="AL2141" s="1">
        <v>765</v>
      </c>
      <c r="AM2141" s="1">
        <v>0</v>
      </c>
    </row>
    <row r="2142" spans="1:39" x14ac:dyDescent="0.25">
      <c r="A2142" s="4" t="s">
        <v>2000</v>
      </c>
      <c r="B2142" s="1">
        <v>0</v>
      </c>
      <c r="C2142" s="1">
        <v>1</v>
      </c>
      <c r="D2142" s="1">
        <v>21</v>
      </c>
      <c r="E2142" s="1">
        <v>572</v>
      </c>
      <c r="F2142" s="1">
        <v>19</v>
      </c>
      <c r="G2142" s="1">
        <v>286</v>
      </c>
      <c r="H2142" s="1">
        <v>50</v>
      </c>
      <c r="I2142" s="1">
        <v>38</v>
      </c>
      <c r="J2142" s="1">
        <v>248</v>
      </c>
      <c r="K2142" s="1">
        <v>3</v>
      </c>
      <c r="L2142" s="1">
        <v>6</v>
      </c>
      <c r="M2142" s="1">
        <v>3</v>
      </c>
      <c r="N2142" s="1">
        <v>5</v>
      </c>
      <c r="O2142" s="1">
        <v>3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3</v>
      </c>
      <c r="W2142" s="1">
        <v>11</v>
      </c>
      <c r="X2142" s="1">
        <v>0</v>
      </c>
      <c r="Y2142" s="3">
        <v>69</v>
      </c>
      <c r="Z2142" s="1">
        <v>2494</v>
      </c>
      <c r="AA2142" s="1">
        <v>0</v>
      </c>
      <c r="AB2142" s="1">
        <v>1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1</v>
      </c>
      <c r="AI2142" s="1">
        <v>0</v>
      </c>
      <c r="AJ2142" s="1">
        <v>0</v>
      </c>
      <c r="AK2142" s="1">
        <v>965</v>
      </c>
      <c r="AL2142" s="1">
        <v>717</v>
      </c>
      <c r="AM2142" s="1">
        <v>0</v>
      </c>
    </row>
    <row r="2143" spans="1:39" x14ac:dyDescent="0.25">
      <c r="A2143" s="4" t="s">
        <v>2001</v>
      </c>
      <c r="B2143" s="1">
        <v>0</v>
      </c>
      <c r="C2143" s="1">
        <v>1</v>
      </c>
      <c r="D2143" s="1">
        <v>25</v>
      </c>
      <c r="E2143" s="1">
        <v>626</v>
      </c>
      <c r="F2143" s="1">
        <v>0</v>
      </c>
      <c r="G2143" s="1">
        <v>70</v>
      </c>
      <c r="H2143" s="1">
        <v>0</v>
      </c>
      <c r="I2143" s="1">
        <v>7</v>
      </c>
      <c r="J2143" s="1">
        <v>28</v>
      </c>
      <c r="K2143" s="1">
        <v>2</v>
      </c>
      <c r="L2143" s="1">
        <v>9</v>
      </c>
      <c r="M2143" s="1">
        <v>3</v>
      </c>
      <c r="N2143" s="1">
        <v>8</v>
      </c>
      <c r="O2143" s="1">
        <v>6</v>
      </c>
      <c r="P2143" s="1">
        <v>0</v>
      </c>
      <c r="Q2143" s="1">
        <v>1</v>
      </c>
      <c r="R2143" s="1">
        <v>0</v>
      </c>
      <c r="S2143" s="1">
        <v>1</v>
      </c>
      <c r="T2143" s="1">
        <v>0</v>
      </c>
      <c r="U2143" s="1">
        <v>0</v>
      </c>
      <c r="V2143" s="1">
        <v>3</v>
      </c>
      <c r="W2143" s="1">
        <v>11</v>
      </c>
      <c r="X2143" s="1">
        <v>0</v>
      </c>
      <c r="Y2143" s="3">
        <v>65</v>
      </c>
      <c r="Z2143" s="1">
        <v>2270</v>
      </c>
      <c r="AA2143" s="1">
        <v>0</v>
      </c>
      <c r="AB2143" s="1">
        <v>1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1</v>
      </c>
      <c r="AI2143" s="1">
        <v>0</v>
      </c>
      <c r="AJ2143" s="1">
        <v>0</v>
      </c>
      <c r="AK2143" s="1">
        <v>703</v>
      </c>
      <c r="AL2143" s="1">
        <v>675</v>
      </c>
      <c r="AM2143" s="1">
        <v>2</v>
      </c>
    </row>
    <row r="2144" spans="1:39" x14ac:dyDescent="0.25">
      <c r="A2144" s="4" t="s">
        <v>2002</v>
      </c>
      <c r="B2144" s="1">
        <v>0</v>
      </c>
      <c r="C2144" s="1">
        <v>0</v>
      </c>
      <c r="D2144" s="1">
        <v>2</v>
      </c>
      <c r="E2144" s="1">
        <v>1074</v>
      </c>
      <c r="F2144" s="1">
        <v>37</v>
      </c>
      <c r="G2144" s="1">
        <v>518</v>
      </c>
      <c r="H2144" s="1">
        <v>193</v>
      </c>
      <c r="I2144" s="1">
        <v>92</v>
      </c>
      <c r="J2144" s="1">
        <v>129</v>
      </c>
      <c r="K2144" s="1">
        <v>1</v>
      </c>
      <c r="L2144" s="1">
        <v>5</v>
      </c>
      <c r="M2144" s="1">
        <v>6</v>
      </c>
      <c r="N2144" s="1">
        <v>7</v>
      </c>
      <c r="O2144" s="1">
        <v>2</v>
      </c>
      <c r="P2144" s="1">
        <v>0</v>
      </c>
      <c r="Q2144" s="1">
        <v>0</v>
      </c>
      <c r="R2144" s="1">
        <v>1</v>
      </c>
      <c r="S2144" s="1">
        <v>1</v>
      </c>
      <c r="T2144" s="1">
        <v>0</v>
      </c>
      <c r="U2144" s="1">
        <v>0</v>
      </c>
      <c r="V2144" s="1">
        <v>3</v>
      </c>
      <c r="W2144" s="1">
        <v>11</v>
      </c>
      <c r="X2144" s="1">
        <v>1</v>
      </c>
      <c r="Y2144" s="3">
        <v>45</v>
      </c>
      <c r="Z2144" s="1">
        <v>2693</v>
      </c>
      <c r="AA2144" s="1">
        <v>0</v>
      </c>
      <c r="AB2144" s="1">
        <v>1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1</v>
      </c>
      <c r="AK2144" s="1">
        <v>1914</v>
      </c>
      <c r="AL2144" s="1">
        <v>1785</v>
      </c>
      <c r="AM2144" s="1">
        <v>2</v>
      </c>
    </row>
    <row r="2145" spans="1:39" x14ac:dyDescent="0.25">
      <c r="A2145" s="4" t="s">
        <v>2003</v>
      </c>
      <c r="B2145" s="1">
        <v>0</v>
      </c>
      <c r="C2145" s="1">
        <v>0</v>
      </c>
      <c r="D2145" s="1">
        <v>51</v>
      </c>
      <c r="E2145" s="1">
        <v>741</v>
      </c>
      <c r="F2145" s="1">
        <v>68</v>
      </c>
      <c r="G2145" s="1">
        <v>689</v>
      </c>
      <c r="H2145" s="1">
        <v>224</v>
      </c>
      <c r="I2145" s="1">
        <v>68</v>
      </c>
      <c r="J2145" s="1">
        <v>103</v>
      </c>
      <c r="K2145" s="1">
        <v>1</v>
      </c>
      <c r="L2145" s="1">
        <v>4</v>
      </c>
      <c r="M2145" s="1">
        <v>2</v>
      </c>
      <c r="N2145" s="1">
        <v>10</v>
      </c>
      <c r="O2145" s="1">
        <v>2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3</v>
      </c>
      <c r="W2145" s="1">
        <v>11</v>
      </c>
      <c r="X2145" s="1">
        <v>0</v>
      </c>
      <c r="Y2145" s="3">
        <v>53</v>
      </c>
      <c r="Z2145" s="1">
        <v>2713</v>
      </c>
      <c r="AA2145" s="1">
        <v>1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1</v>
      </c>
      <c r="AJ2145" s="1">
        <v>0</v>
      </c>
      <c r="AK2145" s="1">
        <v>1790</v>
      </c>
      <c r="AL2145" s="1">
        <v>1687</v>
      </c>
      <c r="AM2145" s="1">
        <v>0</v>
      </c>
    </row>
    <row r="2146" spans="1:39" x14ac:dyDescent="0.25">
      <c r="A2146" s="4" t="s">
        <v>1521</v>
      </c>
      <c r="B2146" s="1">
        <v>0</v>
      </c>
      <c r="C2146" s="1">
        <v>1</v>
      </c>
      <c r="D2146" s="1">
        <v>3</v>
      </c>
      <c r="E2146" s="1">
        <v>322</v>
      </c>
      <c r="F2146" s="1">
        <v>3</v>
      </c>
      <c r="G2146" s="1">
        <v>50</v>
      </c>
      <c r="H2146" s="1">
        <v>4</v>
      </c>
      <c r="I2146" s="1">
        <v>3</v>
      </c>
      <c r="J2146" s="1">
        <v>42</v>
      </c>
      <c r="K2146" s="1">
        <v>5</v>
      </c>
      <c r="L2146" s="1">
        <v>7</v>
      </c>
      <c r="M2146" s="1">
        <v>1</v>
      </c>
      <c r="N2146" s="1">
        <v>6</v>
      </c>
      <c r="O2146" s="1">
        <v>8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3</v>
      </c>
      <c r="W2146" s="1">
        <v>11</v>
      </c>
      <c r="X2146" s="1">
        <v>0</v>
      </c>
      <c r="Y2146" s="3">
        <v>47</v>
      </c>
      <c r="Z2146" s="1">
        <v>2778</v>
      </c>
      <c r="AA2146" s="1">
        <v>0</v>
      </c>
      <c r="AB2146" s="1">
        <v>0</v>
      </c>
      <c r="AC2146" s="1">
        <v>1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1</v>
      </c>
      <c r="AK2146" s="1">
        <v>382</v>
      </c>
      <c r="AL2146" s="1">
        <v>340</v>
      </c>
      <c r="AM2146" s="1">
        <v>0</v>
      </c>
    </row>
    <row r="2147" spans="1:39" x14ac:dyDescent="0.25">
      <c r="A2147" s="4" t="s">
        <v>2004</v>
      </c>
      <c r="B2147" s="1">
        <v>0</v>
      </c>
      <c r="C2147" s="1">
        <v>1</v>
      </c>
      <c r="D2147" s="1">
        <v>32</v>
      </c>
      <c r="E2147" s="1">
        <v>254</v>
      </c>
      <c r="F2147" s="1">
        <v>10</v>
      </c>
      <c r="G2147" s="1">
        <v>44</v>
      </c>
      <c r="H2147" s="1">
        <v>30</v>
      </c>
      <c r="I2147" s="1">
        <v>10</v>
      </c>
      <c r="J2147" s="1">
        <v>227</v>
      </c>
      <c r="K2147" s="1">
        <v>2</v>
      </c>
      <c r="L2147" s="1">
        <v>7</v>
      </c>
      <c r="M2147" s="1">
        <v>3</v>
      </c>
      <c r="N2147" s="1">
        <v>3</v>
      </c>
      <c r="O2147" s="1">
        <v>7</v>
      </c>
      <c r="P2147" s="1">
        <v>1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3</v>
      </c>
      <c r="W2147" s="1">
        <v>11</v>
      </c>
      <c r="X2147" s="1">
        <v>0</v>
      </c>
      <c r="Y2147" s="3">
        <v>49</v>
      </c>
      <c r="Z2147" s="1">
        <v>2697</v>
      </c>
      <c r="AA2147" s="1">
        <v>0</v>
      </c>
      <c r="AB2147" s="1">
        <v>1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1</v>
      </c>
      <c r="AI2147" s="1">
        <v>0</v>
      </c>
      <c r="AJ2147" s="1">
        <v>0</v>
      </c>
      <c r="AK2147" s="1">
        <v>348</v>
      </c>
      <c r="AL2147" s="1">
        <v>121</v>
      </c>
      <c r="AM2147" s="1">
        <v>1</v>
      </c>
    </row>
    <row r="2148" spans="1:39" x14ac:dyDescent="0.25">
      <c r="A2148" s="4" t="s">
        <v>722</v>
      </c>
      <c r="B2148" s="1">
        <v>0</v>
      </c>
      <c r="C2148" s="1">
        <v>1</v>
      </c>
      <c r="D2148" s="1">
        <v>84</v>
      </c>
      <c r="E2148" s="1">
        <v>116</v>
      </c>
      <c r="F2148" s="1">
        <v>6</v>
      </c>
      <c r="G2148" s="1">
        <v>82</v>
      </c>
      <c r="H2148" s="1">
        <v>6</v>
      </c>
      <c r="I2148" s="1">
        <v>6</v>
      </c>
      <c r="J2148" s="1">
        <v>41</v>
      </c>
      <c r="K2148" s="1">
        <v>2</v>
      </c>
      <c r="L2148" s="1">
        <v>3</v>
      </c>
      <c r="M2148" s="1">
        <v>1</v>
      </c>
      <c r="N2148" s="1">
        <v>6</v>
      </c>
      <c r="O2148" s="1">
        <v>5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3</v>
      </c>
      <c r="W2148" s="1">
        <v>11</v>
      </c>
      <c r="X2148" s="1">
        <v>0</v>
      </c>
      <c r="Y2148" s="3">
        <v>65</v>
      </c>
      <c r="Z2148" s="1">
        <v>2407</v>
      </c>
      <c r="AA2148" s="1">
        <v>0</v>
      </c>
      <c r="AB2148" s="1">
        <v>0</v>
      </c>
      <c r="AC2148" s="1">
        <v>0</v>
      </c>
      <c r="AD2148" s="1">
        <v>1</v>
      </c>
      <c r="AE2148" s="1">
        <v>0</v>
      </c>
      <c r="AF2148" s="1">
        <v>0</v>
      </c>
      <c r="AG2148" s="1">
        <v>0</v>
      </c>
      <c r="AH2148" s="1">
        <v>1</v>
      </c>
      <c r="AI2148" s="1">
        <v>0</v>
      </c>
      <c r="AJ2148" s="1">
        <v>0</v>
      </c>
      <c r="AK2148" s="1">
        <v>216</v>
      </c>
      <c r="AL2148" s="1">
        <v>175</v>
      </c>
      <c r="AM2148" s="1">
        <v>0</v>
      </c>
    </row>
    <row r="2149" spans="1:39" x14ac:dyDescent="0.25">
      <c r="A2149" s="4" t="s">
        <v>2005</v>
      </c>
      <c r="B2149" s="1">
        <v>1</v>
      </c>
      <c r="C2149" s="1">
        <v>0</v>
      </c>
      <c r="D2149" s="1">
        <v>49</v>
      </c>
      <c r="E2149" s="1">
        <v>22</v>
      </c>
      <c r="F2149" s="1">
        <v>2</v>
      </c>
      <c r="G2149" s="1">
        <v>18</v>
      </c>
      <c r="H2149" s="1">
        <v>0</v>
      </c>
      <c r="I2149" s="1">
        <v>2</v>
      </c>
      <c r="J2149" s="1">
        <v>12</v>
      </c>
      <c r="K2149" s="1">
        <v>3</v>
      </c>
      <c r="L2149" s="1">
        <v>3</v>
      </c>
      <c r="M2149" s="1">
        <v>0</v>
      </c>
      <c r="N2149" s="1">
        <v>3</v>
      </c>
      <c r="O2149" s="1">
        <v>8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3</v>
      </c>
      <c r="W2149" s="1">
        <v>11</v>
      </c>
      <c r="X2149" s="1">
        <v>0</v>
      </c>
      <c r="Y2149" s="3">
        <v>46</v>
      </c>
      <c r="Z2149" s="1">
        <v>2396</v>
      </c>
      <c r="AA2149" s="1">
        <v>0</v>
      </c>
      <c r="AB2149" s="1">
        <v>1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1</v>
      </c>
      <c r="AI2149" s="1">
        <v>0</v>
      </c>
      <c r="AJ2149" s="1">
        <v>0</v>
      </c>
      <c r="AK2149" s="1">
        <v>44</v>
      </c>
      <c r="AL2149" s="1">
        <v>32</v>
      </c>
      <c r="AM2149" s="1">
        <v>0</v>
      </c>
    </row>
    <row r="2150" spans="1:39" x14ac:dyDescent="0.25">
      <c r="A2150" s="4" t="s">
        <v>2006</v>
      </c>
      <c r="B2150" s="1">
        <v>0</v>
      </c>
      <c r="C2150" s="1">
        <v>1</v>
      </c>
      <c r="D2150" s="1">
        <v>69</v>
      </c>
      <c r="E2150" s="1">
        <v>516</v>
      </c>
      <c r="F2150" s="1">
        <v>0</v>
      </c>
      <c r="G2150" s="1">
        <v>21</v>
      </c>
      <c r="H2150" s="1">
        <v>0</v>
      </c>
      <c r="I2150" s="1">
        <v>0</v>
      </c>
      <c r="J2150" s="1">
        <v>5</v>
      </c>
      <c r="K2150" s="1">
        <v>4</v>
      </c>
      <c r="L2150" s="1">
        <v>8</v>
      </c>
      <c r="M2150" s="1">
        <v>2</v>
      </c>
      <c r="N2150" s="1">
        <v>7</v>
      </c>
      <c r="O2150" s="1">
        <v>8</v>
      </c>
      <c r="P2150" s="1">
        <v>0</v>
      </c>
      <c r="Q2150" s="1">
        <v>1</v>
      </c>
      <c r="R2150" s="1">
        <v>0</v>
      </c>
      <c r="S2150" s="1">
        <v>0</v>
      </c>
      <c r="T2150" s="1">
        <v>0</v>
      </c>
      <c r="U2150" s="1">
        <v>0</v>
      </c>
      <c r="V2150" s="1">
        <v>3</v>
      </c>
      <c r="W2150" s="1">
        <v>11</v>
      </c>
      <c r="X2150" s="1">
        <v>0</v>
      </c>
      <c r="Y2150" s="3">
        <v>48</v>
      </c>
      <c r="Z2150" s="1">
        <v>2638</v>
      </c>
      <c r="AA2150" s="1">
        <v>0</v>
      </c>
      <c r="AB2150" s="1">
        <v>1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1</v>
      </c>
      <c r="AK2150" s="1">
        <v>537</v>
      </c>
      <c r="AL2150" s="1">
        <v>532</v>
      </c>
      <c r="AM2150" s="1">
        <v>1</v>
      </c>
    </row>
    <row r="2151" spans="1:39" x14ac:dyDescent="0.25">
      <c r="A2151" s="4" t="s">
        <v>1392</v>
      </c>
      <c r="B2151" s="1">
        <v>0</v>
      </c>
      <c r="C2151" s="1">
        <v>0</v>
      </c>
      <c r="D2151" s="1">
        <v>96</v>
      </c>
      <c r="E2151" s="1">
        <v>14</v>
      </c>
      <c r="F2151" s="1">
        <v>36</v>
      </c>
      <c r="G2151" s="1">
        <v>11</v>
      </c>
      <c r="H2151" s="1">
        <v>3</v>
      </c>
      <c r="I2151" s="1">
        <v>26</v>
      </c>
      <c r="J2151" s="1">
        <v>35</v>
      </c>
      <c r="K2151" s="1">
        <v>1</v>
      </c>
      <c r="L2151" s="1">
        <v>1</v>
      </c>
      <c r="M2151" s="1">
        <v>1</v>
      </c>
      <c r="N2151" s="1">
        <v>4</v>
      </c>
      <c r="O2151" s="1">
        <v>2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3</v>
      </c>
      <c r="W2151" s="1">
        <v>11</v>
      </c>
      <c r="X2151" s="1">
        <v>0</v>
      </c>
      <c r="Y2151" s="3">
        <v>56</v>
      </c>
      <c r="Z2151" s="1">
        <v>2226</v>
      </c>
      <c r="AA2151" s="1">
        <v>0</v>
      </c>
      <c r="AB2151" s="1">
        <v>1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1</v>
      </c>
      <c r="AI2151" s="1">
        <v>0</v>
      </c>
      <c r="AJ2151" s="1">
        <v>0</v>
      </c>
      <c r="AK2151" s="1">
        <v>90</v>
      </c>
      <c r="AL2151" s="1">
        <v>55</v>
      </c>
      <c r="AM2151" s="1">
        <v>0</v>
      </c>
    </row>
    <row r="2152" spans="1:39" x14ac:dyDescent="0.25">
      <c r="A2152" s="4" t="s">
        <v>2007</v>
      </c>
      <c r="B2152" s="1">
        <v>1</v>
      </c>
      <c r="C2152" s="1">
        <v>0</v>
      </c>
      <c r="D2152" s="1">
        <v>23</v>
      </c>
      <c r="E2152" s="1">
        <v>2</v>
      </c>
      <c r="F2152" s="1">
        <v>8</v>
      </c>
      <c r="G2152" s="1">
        <v>10</v>
      </c>
      <c r="H2152" s="1">
        <v>12</v>
      </c>
      <c r="I2152" s="1">
        <v>14</v>
      </c>
      <c r="J2152" s="1">
        <v>23</v>
      </c>
      <c r="K2152" s="1">
        <v>3</v>
      </c>
      <c r="L2152" s="1">
        <v>2</v>
      </c>
      <c r="M2152" s="1">
        <v>1</v>
      </c>
      <c r="N2152" s="1">
        <v>3</v>
      </c>
      <c r="O2152" s="1">
        <v>5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3</v>
      </c>
      <c r="W2152" s="1">
        <v>11</v>
      </c>
      <c r="X2152" s="1">
        <v>0</v>
      </c>
      <c r="Y2152" s="3">
        <v>42</v>
      </c>
      <c r="Z2152" s="1">
        <v>2564</v>
      </c>
      <c r="AA2152" s="1">
        <v>0</v>
      </c>
      <c r="AB2152" s="1">
        <v>0</v>
      </c>
      <c r="AC2152" s="1">
        <v>1</v>
      </c>
      <c r="AD2152" s="1">
        <v>0</v>
      </c>
      <c r="AE2152" s="1">
        <v>0</v>
      </c>
      <c r="AF2152" s="1">
        <v>0</v>
      </c>
      <c r="AG2152" s="1">
        <v>1</v>
      </c>
      <c r="AH2152" s="1">
        <v>0</v>
      </c>
      <c r="AI2152" s="1">
        <v>0</v>
      </c>
      <c r="AJ2152" s="1">
        <v>0</v>
      </c>
      <c r="AK2152" s="1">
        <v>46</v>
      </c>
      <c r="AL2152" s="1">
        <v>23</v>
      </c>
      <c r="AM2152" s="1">
        <v>0</v>
      </c>
    </row>
    <row r="2153" spans="1:39" x14ac:dyDescent="0.25">
      <c r="A2153" s="4" t="s">
        <v>2008</v>
      </c>
      <c r="B2153" s="1">
        <v>0</v>
      </c>
      <c r="C2153" s="1">
        <v>1</v>
      </c>
      <c r="D2153" s="1">
        <v>18</v>
      </c>
      <c r="E2153" s="1">
        <v>28</v>
      </c>
      <c r="F2153" s="1">
        <v>0</v>
      </c>
      <c r="G2153" s="1">
        <v>9</v>
      </c>
      <c r="H2153" s="1">
        <v>3</v>
      </c>
      <c r="I2153" s="1">
        <v>0</v>
      </c>
      <c r="J2153" s="1">
        <v>0</v>
      </c>
      <c r="K2153" s="1">
        <v>1</v>
      </c>
      <c r="L2153" s="1">
        <v>1</v>
      </c>
      <c r="M2153" s="1">
        <v>0</v>
      </c>
      <c r="N2153" s="1">
        <v>3</v>
      </c>
      <c r="O2153" s="1">
        <v>4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3</v>
      </c>
      <c r="W2153" s="1">
        <v>11</v>
      </c>
      <c r="X2153" s="1">
        <v>0</v>
      </c>
      <c r="Y2153" s="3">
        <v>63</v>
      </c>
      <c r="Z2153" s="1">
        <v>2262</v>
      </c>
      <c r="AA2153" s="1">
        <v>0</v>
      </c>
      <c r="AB2153" s="1">
        <v>1</v>
      </c>
      <c r="AC2153" s="1">
        <v>0</v>
      </c>
      <c r="AD2153" s="1">
        <v>0</v>
      </c>
      <c r="AE2153" s="1">
        <v>0</v>
      </c>
      <c r="AF2153" s="1">
        <v>1</v>
      </c>
      <c r="AG2153" s="1">
        <v>0</v>
      </c>
      <c r="AH2153" s="1">
        <v>0</v>
      </c>
      <c r="AI2153" s="1">
        <v>0</v>
      </c>
      <c r="AJ2153" s="1">
        <v>0</v>
      </c>
      <c r="AK2153" s="1">
        <v>40</v>
      </c>
      <c r="AL2153" s="1">
        <v>40</v>
      </c>
      <c r="AM2153" s="1">
        <v>0</v>
      </c>
    </row>
    <row r="2154" spans="1:39" x14ac:dyDescent="0.25">
      <c r="A2154" s="4" t="s">
        <v>2009</v>
      </c>
      <c r="B2154" s="1">
        <v>0</v>
      </c>
      <c r="C2154" s="1">
        <v>1</v>
      </c>
      <c r="D2154" s="1">
        <v>8</v>
      </c>
      <c r="E2154" s="1">
        <v>530</v>
      </c>
      <c r="F2154" s="1">
        <v>142</v>
      </c>
      <c r="G2154" s="1">
        <v>217</v>
      </c>
      <c r="H2154" s="1">
        <v>62</v>
      </c>
      <c r="I2154" s="1">
        <v>9</v>
      </c>
      <c r="J2154" s="1">
        <v>56</v>
      </c>
      <c r="K2154" s="1">
        <v>4</v>
      </c>
      <c r="L2154" s="1">
        <v>7</v>
      </c>
      <c r="M2154" s="1">
        <v>4</v>
      </c>
      <c r="N2154" s="1">
        <v>13</v>
      </c>
      <c r="O2154" s="1">
        <v>5</v>
      </c>
      <c r="P2154" s="1">
        <v>0</v>
      </c>
      <c r="Q2154" s="1">
        <v>1</v>
      </c>
      <c r="R2154" s="1">
        <v>0</v>
      </c>
      <c r="S2154" s="1">
        <v>0</v>
      </c>
      <c r="T2154" s="1">
        <v>0</v>
      </c>
      <c r="U2154" s="1">
        <v>0</v>
      </c>
      <c r="V2154" s="1">
        <v>3</v>
      </c>
      <c r="W2154" s="1">
        <v>11</v>
      </c>
      <c r="X2154" s="1">
        <v>0</v>
      </c>
      <c r="Y2154" s="3">
        <v>60</v>
      </c>
      <c r="Z2154" s="1">
        <v>2694</v>
      </c>
      <c r="AA2154" s="1">
        <v>0</v>
      </c>
      <c r="AB2154" s="1">
        <v>1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1</v>
      </c>
      <c r="AI2154" s="1">
        <v>0</v>
      </c>
      <c r="AJ2154" s="1">
        <v>0</v>
      </c>
      <c r="AK2154" s="1">
        <v>960</v>
      </c>
      <c r="AL2154" s="1">
        <v>904</v>
      </c>
      <c r="AM2154" s="1">
        <v>1</v>
      </c>
    </row>
    <row r="2155" spans="1:39" x14ac:dyDescent="0.25">
      <c r="A2155" s="4" t="s">
        <v>2010</v>
      </c>
      <c r="B2155" s="1">
        <v>0</v>
      </c>
      <c r="C2155" s="1">
        <v>1</v>
      </c>
      <c r="D2155" s="1">
        <v>21</v>
      </c>
      <c r="E2155" s="1">
        <v>519</v>
      </c>
      <c r="F2155" s="1">
        <v>50</v>
      </c>
      <c r="G2155" s="1">
        <v>167</v>
      </c>
      <c r="H2155" s="1">
        <v>130</v>
      </c>
      <c r="I2155" s="1">
        <v>0</v>
      </c>
      <c r="J2155" s="1">
        <v>41</v>
      </c>
      <c r="K2155" s="1">
        <v>1</v>
      </c>
      <c r="L2155" s="1">
        <v>8</v>
      </c>
      <c r="M2155" s="1">
        <v>3</v>
      </c>
      <c r="N2155" s="1">
        <v>11</v>
      </c>
      <c r="O2155" s="1">
        <v>3</v>
      </c>
      <c r="P2155" s="1">
        <v>0</v>
      </c>
      <c r="Q2155" s="1">
        <v>1</v>
      </c>
      <c r="R2155" s="1">
        <v>0</v>
      </c>
      <c r="S2155" s="1">
        <v>0</v>
      </c>
      <c r="T2155" s="1">
        <v>0</v>
      </c>
      <c r="U2155" s="1">
        <v>0</v>
      </c>
      <c r="V2155" s="1">
        <v>3</v>
      </c>
      <c r="W2155" s="1">
        <v>11</v>
      </c>
      <c r="X2155" s="1">
        <v>0</v>
      </c>
      <c r="Y2155" s="3">
        <v>48</v>
      </c>
      <c r="Z2155" s="1">
        <v>2302</v>
      </c>
      <c r="AA2155" s="1">
        <v>0</v>
      </c>
      <c r="AB2155" s="1">
        <v>1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1</v>
      </c>
      <c r="AJ2155" s="1">
        <v>0</v>
      </c>
      <c r="AK2155" s="1">
        <v>866</v>
      </c>
      <c r="AL2155" s="1">
        <v>825</v>
      </c>
      <c r="AM2155" s="1">
        <v>1</v>
      </c>
    </row>
    <row r="2156" spans="1:39" x14ac:dyDescent="0.25">
      <c r="A2156" s="4" t="s">
        <v>2011</v>
      </c>
      <c r="B2156" s="1">
        <v>0</v>
      </c>
      <c r="C2156" s="1">
        <v>0</v>
      </c>
      <c r="D2156" s="1">
        <v>60</v>
      </c>
      <c r="E2156" s="1">
        <v>611</v>
      </c>
      <c r="F2156" s="1">
        <v>76</v>
      </c>
      <c r="G2156" s="1">
        <v>749</v>
      </c>
      <c r="H2156" s="1">
        <v>59</v>
      </c>
      <c r="I2156" s="1">
        <v>45</v>
      </c>
      <c r="J2156" s="1">
        <v>26</v>
      </c>
      <c r="K2156" s="1">
        <v>1</v>
      </c>
      <c r="L2156" s="1">
        <v>7</v>
      </c>
      <c r="M2156" s="1">
        <v>10</v>
      </c>
      <c r="N2156" s="1">
        <v>6</v>
      </c>
      <c r="O2156" s="1">
        <v>2</v>
      </c>
      <c r="P2156" s="1">
        <v>0</v>
      </c>
      <c r="Q2156" s="1">
        <v>0</v>
      </c>
      <c r="R2156" s="1">
        <v>1</v>
      </c>
      <c r="S2156" s="1">
        <v>0</v>
      </c>
      <c r="T2156" s="1">
        <v>0</v>
      </c>
      <c r="U2156" s="1">
        <v>0</v>
      </c>
      <c r="V2156" s="1">
        <v>3</v>
      </c>
      <c r="W2156" s="1">
        <v>11</v>
      </c>
      <c r="X2156" s="1">
        <v>0</v>
      </c>
      <c r="Y2156" s="3">
        <v>64</v>
      </c>
      <c r="Z2156" s="1">
        <v>2208</v>
      </c>
      <c r="AA2156" s="1">
        <v>0</v>
      </c>
      <c r="AB2156" s="1">
        <v>1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1</v>
      </c>
      <c r="AK2156" s="1">
        <v>1540</v>
      </c>
      <c r="AL2156" s="1">
        <v>1514</v>
      </c>
      <c r="AM2156" s="1">
        <v>1</v>
      </c>
    </row>
    <row r="2157" spans="1:39" x14ac:dyDescent="0.25">
      <c r="A2157" s="4" t="s">
        <v>1966</v>
      </c>
      <c r="B2157" s="1">
        <v>0</v>
      </c>
      <c r="C2157" s="1">
        <v>0</v>
      </c>
      <c r="D2157" s="1">
        <v>48</v>
      </c>
      <c r="E2157" s="1">
        <v>240</v>
      </c>
      <c r="F2157" s="1">
        <v>67</v>
      </c>
      <c r="G2157" s="1">
        <v>500</v>
      </c>
      <c r="H2157" s="1">
        <v>199</v>
      </c>
      <c r="I2157" s="1">
        <v>0</v>
      </c>
      <c r="J2157" s="1">
        <v>163</v>
      </c>
      <c r="K2157" s="1">
        <v>3</v>
      </c>
      <c r="L2157" s="1">
        <v>3</v>
      </c>
      <c r="M2157" s="1">
        <v>5</v>
      </c>
      <c r="N2157" s="1">
        <v>6</v>
      </c>
      <c r="O2157" s="1">
        <v>2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3</v>
      </c>
      <c r="W2157" s="1">
        <v>11</v>
      </c>
      <c r="X2157" s="1">
        <v>0</v>
      </c>
      <c r="Y2157" s="3">
        <v>63</v>
      </c>
      <c r="Z2157" s="1">
        <v>2329</v>
      </c>
      <c r="AA2157" s="1">
        <v>0</v>
      </c>
      <c r="AB2157" s="1">
        <v>0</v>
      </c>
      <c r="AC2157" s="1">
        <v>0</v>
      </c>
      <c r="AD2157" s="1">
        <v>1</v>
      </c>
      <c r="AE2157" s="1">
        <v>0</v>
      </c>
      <c r="AF2157" s="1">
        <v>0</v>
      </c>
      <c r="AG2157" s="1">
        <v>0</v>
      </c>
      <c r="AH2157" s="1">
        <v>0</v>
      </c>
      <c r="AI2157" s="1">
        <v>1</v>
      </c>
      <c r="AJ2157" s="1">
        <v>0</v>
      </c>
      <c r="AK2157" s="1">
        <v>1006</v>
      </c>
      <c r="AL2157" s="1">
        <v>843</v>
      </c>
      <c r="AM2157" s="1">
        <v>0</v>
      </c>
    </row>
    <row r="2158" spans="1:39" x14ac:dyDescent="0.25">
      <c r="A2158" s="4" t="s">
        <v>2012</v>
      </c>
      <c r="B2158" s="1">
        <v>1</v>
      </c>
      <c r="C2158" s="1">
        <v>0</v>
      </c>
      <c r="D2158" s="1">
        <v>36</v>
      </c>
      <c r="E2158" s="1">
        <v>4</v>
      </c>
      <c r="F2158" s="1">
        <v>9</v>
      </c>
      <c r="G2158" s="1">
        <v>12</v>
      </c>
      <c r="H2158" s="1">
        <v>11</v>
      </c>
      <c r="I2158" s="1">
        <v>2</v>
      </c>
      <c r="J2158" s="1">
        <v>8</v>
      </c>
      <c r="K2158" s="1">
        <v>2</v>
      </c>
      <c r="L2158" s="1">
        <v>1</v>
      </c>
      <c r="M2158" s="1">
        <v>1</v>
      </c>
      <c r="N2158" s="1">
        <v>3</v>
      </c>
      <c r="O2158" s="1">
        <v>3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3</v>
      </c>
      <c r="W2158" s="1">
        <v>11</v>
      </c>
      <c r="X2158" s="1">
        <v>0</v>
      </c>
      <c r="Y2158" s="3">
        <v>48</v>
      </c>
      <c r="Z2158" s="1">
        <v>2264</v>
      </c>
      <c r="AA2158" s="1">
        <v>0</v>
      </c>
      <c r="AB2158" s="1">
        <v>1</v>
      </c>
      <c r="AC2158" s="1">
        <v>0</v>
      </c>
      <c r="AD2158" s="1">
        <v>0</v>
      </c>
      <c r="AE2158" s="1">
        <v>0</v>
      </c>
      <c r="AF2158" s="1">
        <v>0</v>
      </c>
      <c r="AG2158" s="1">
        <v>1</v>
      </c>
      <c r="AH2158" s="1">
        <v>0</v>
      </c>
      <c r="AI2158" s="1">
        <v>0</v>
      </c>
      <c r="AJ2158" s="1">
        <v>0</v>
      </c>
      <c r="AK2158" s="1">
        <v>38</v>
      </c>
      <c r="AL2158" s="1">
        <v>30</v>
      </c>
      <c r="AM2158" s="1">
        <v>0</v>
      </c>
    </row>
    <row r="2159" spans="1:39" x14ac:dyDescent="0.25">
      <c r="A2159" s="4" t="s">
        <v>2013</v>
      </c>
      <c r="B2159" s="1">
        <v>0</v>
      </c>
      <c r="C2159" s="1">
        <v>0</v>
      </c>
      <c r="D2159" s="1">
        <v>36</v>
      </c>
      <c r="E2159" s="1">
        <v>671</v>
      </c>
      <c r="F2159" s="1">
        <v>47</v>
      </c>
      <c r="G2159" s="1">
        <v>655</v>
      </c>
      <c r="H2159" s="1">
        <v>145</v>
      </c>
      <c r="I2159" s="1">
        <v>111</v>
      </c>
      <c r="J2159" s="1">
        <v>15</v>
      </c>
      <c r="K2159" s="1">
        <v>1</v>
      </c>
      <c r="L2159" s="1">
        <v>7</v>
      </c>
      <c r="M2159" s="1">
        <v>5</v>
      </c>
      <c r="N2159" s="1">
        <v>12</v>
      </c>
      <c r="O2159" s="1">
        <v>2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3</v>
      </c>
      <c r="W2159" s="1">
        <v>11</v>
      </c>
      <c r="X2159" s="1">
        <v>1</v>
      </c>
      <c r="Y2159" s="3">
        <v>37</v>
      </c>
      <c r="Z2159" s="1">
        <v>2648</v>
      </c>
      <c r="AA2159" s="1">
        <v>0</v>
      </c>
      <c r="AB2159" s="1">
        <v>0</v>
      </c>
      <c r="AC2159" s="1">
        <v>1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1</v>
      </c>
      <c r="AJ2159" s="1">
        <v>0</v>
      </c>
      <c r="AK2159" s="1">
        <v>1629</v>
      </c>
      <c r="AL2159" s="1">
        <v>1614</v>
      </c>
      <c r="AM2159" s="1">
        <v>0</v>
      </c>
    </row>
    <row r="2160" spans="1:39" x14ac:dyDescent="0.25">
      <c r="A2160" s="4" t="s">
        <v>2014</v>
      </c>
      <c r="B2160" s="1">
        <v>1</v>
      </c>
      <c r="C2160" s="1">
        <v>1</v>
      </c>
      <c r="D2160" s="1">
        <v>63</v>
      </c>
      <c r="E2160" s="1">
        <v>23</v>
      </c>
      <c r="F2160" s="1">
        <v>1</v>
      </c>
      <c r="G2160" s="1">
        <v>7</v>
      </c>
      <c r="H2160" s="1">
        <v>0</v>
      </c>
      <c r="I2160" s="1">
        <v>4</v>
      </c>
      <c r="J2160" s="1">
        <v>24</v>
      </c>
      <c r="K2160" s="1">
        <v>1</v>
      </c>
      <c r="L2160" s="1">
        <v>1</v>
      </c>
      <c r="M2160" s="1">
        <v>1</v>
      </c>
      <c r="N2160" s="1">
        <v>2</v>
      </c>
      <c r="O2160" s="1">
        <v>7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3</v>
      </c>
      <c r="W2160" s="1">
        <v>11</v>
      </c>
      <c r="X2160" s="1">
        <v>0</v>
      </c>
      <c r="Y2160" s="3">
        <v>49</v>
      </c>
      <c r="Z2160" s="1">
        <v>2652</v>
      </c>
      <c r="AA2160" s="1">
        <v>1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1</v>
      </c>
      <c r="AI2160" s="1">
        <v>0</v>
      </c>
      <c r="AJ2160" s="1">
        <v>0</v>
      </c>
      <c r="AK2160" s="1">
        <v>35</v>
      </c>
      <c r="AL2160" s="1">
        <v>11</v>
      </c>
      <c r="AM2160" s="1">
        <v>0</v>
      </c>
    </row>
    <row r="2161" spans="1:39" x14ac:dyDescent="0.25">
      <c r="A2161" s="4" t="s">
        <v>2015</v>
      </c>
      <c r="B2161" s="1">
        <v>0</v>
      </c>
      <c r="C2161" s="1">
        <v>0</v>
      </c>
      <c r="D2161" s="1">
        <v>2</v>
      </c>
      <c r="E2161" s="1">
        <v>9</v>
      </c>
      <c r="F2161" s="1">
        <v>1</v>
      </c>
      <c r="G2161" s="1">
        <v>2</v>
      </c>
      <c r="H2161" s="1">
        <v>3</v>
      </c>
      <c r="I2161" s="1">
        <v>2</v>
      </c>
      <c r="J2161" s="1">
        <v>0</v>
      </c>
      <c r="K2161" s="1">
        <v>1</v>
      </c>
      <c r="L2161" s="1">
        <v>0</v>
      </c>
      <c r="M2161" s="1">
        <v>0</v>
      </c>
      <c r="N2161" s="1">
        <v>3</v>
      </c>
      <c r="O2161" s="1">
        <v>6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3</v>
      </c>
      <c r="W2161" s="1">
        <v>11</v>
      </c>
      <c r="X2161" s="1">
        <v>0</v>
      </c>
      <c r="Y2161" s="3">
        <v>73</v>
      </c>
      <c r="Z2161" s="1">
        <v>2855</v>
      </c>
      <c r="AA2161" s="1">
        <v>0</v>
      </c>
      <c r="AB2161" s="1">
        <v>1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1</v>
      </c>
      <c r="AI2161" s="1">
        <v>0</v>
      </c>
      <c r="AJ2161" s="1">
        <v>0</v>
      </c>
      <c r="AK2161" s="1">
        <v>17</v>
      </c>
      <c r="AL2161" s="1">
        <v>17</v>
      </c>
      <c r="AM2161" s="1">
        <v>0</v>
      </c>
    </row>
    <row r="2162" spans="1:39" x14ac:dyDescent="0.25">
      <c r="A2162" s="4" t="s">
        <v>879</v>
      </c>
      <c r="B2162" s="1">
        <v>0</v>
      </c>
      <c r="C2162" s="1">
        <v>0</v>
      </c>
      <c r="D2162" s="1">
        <v>38</v>
      </c>
      <c r="E2162" s="1">
        <v>556</v>
      </c>
      <c r="F2162" s="1">
        <v>54</v>
      </c>
      <c r="G2162" s="1">
        <v>845</v>
      </c>
      <c r="H2162" s="1">
        <v>202</v>
      </c>
      <c r="I2162" s="1">
        <v>133</v>
      </c>
      <c r="J2162" s="1">
        <v>63</v>
      </c>
      <c r="K2162" s="1">
        <v>1</v>
      </c>
      <c r="L2162" s="1">
        <v>7</v>
      </c>
      <c r="M2162" s="1">
        <v>7</v>
      </c>
      <c r="N2162" s="1">
        <v>10</v>
      </c>
      <c r="O2162" s="1">
        <v>3</v>
      </c>
      <c r="P2162" s="1">
        <v>1</v>
      </c>
      <c r="Q2162" s="1">
        <v>0</v>
      </c>
      <c r="R2162" s="1">
        <v>0</v>
      </c>
      <c r="S2162" s="1">
        <v>1</v>
      </c>
      <c r="T2162" s="1">
        <v>0</v>
      </c>
      <c r="U2162" s="1">
        <v>0</v>
      </c>
      <c r="V2162" s="1">
        <v>3</v>
      </c>
      <c r="W2162" s="1">
        <v>11</v>
      </c>
      <c r="X2162" s="1">
        <v>1</v>
      </c>
      <c r="Y2162" s="3">
        <v>63</v>
      </c>
      <c r="Z2162" s="1">
        <v>2759</v>
      </c>
      <c r="AA2162" s="1">
        <v>0</v>
      </c>
      <c r="AB2162" s="1">
        <v>1</v>
      </c>
      <c r="AC2162" s="1">
        <v>0</v>
      </c>
      <c r="AD2162" s="1">
        <v>0</v>
      </c>
      <c r="AE2162" s="1">
        <v>0</v>
      </c>
      <c r="AF2162" s="1">
        <v>1</v>
      </c>
      <c r="AG2162" s="1">
        <v>0</v>
      </c>
      <c r="AH2162" s="1">
        <v>0</v>
      </c>
      <c r="AI2162" s="1">
        <v>0</v>
      </c>
      <c r="AJ2162" s="1">
        <v>0</v>
      </c>
      <c r="AK2162" s="1">
        <v>1790</v>
      </c>
      <c r="AL2162" s="1">
        <v>1727</v>
      </c>
      <c r="AM2162" s="1">
        <v>2</v>
      </c>
    </row>
    <row r="2163" spans="1:39" x14ac:dyDescent="0.25">
      <c r="A2163" s="4" t="s">
        <v>2016</v>
      </c>
      <c r="B2163" s="1">
        <v>0</v>
      </c>
      <c r="C2163" s="1">
        <v>1</v>
      </c>
      <c r="D2163" s="1">
        <v>61</v>
      </c>
      <c r="E2163" s="1">
        <v>833</v>
      </c>
      <c r="F2163" s="1">
        <v>80</v>
      </c>
      <c r="G2163" s="1">
        <v>363</v>
      </c>
      <c r="H2163" s="1">
        <v>52</v>
      </c>
      <c r="I2163" s="1">
        <v>26</v>
      </c>
      <c r="J2163" s="1">
        <v>174</v>
      </c>
      <c r="K2163" s="1">
        <v>2</v>
      </c>
      <c r="L2163" s="1">
        <v>9</v>
      </c>
      <c r="M2163" s="1">
        <v>5</v>
      </c>
      <c r="N2163" s="1">
        <v>6</v>
      </c>
      <c r="O2163" s="1">
        <v>6</v>
      </c>
      <c r="P2163" s="1">
        <v>1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3</v>
      </c>
      <c r="W2163" s="1">
        <v>11</v>
      </c>
      <c r="X2163" s="1">
        <v>1</v>
      </c>
      <c r="Y2163" s="3">
        <v>63</v>
      </c>
      <c r="Z2163" s="1">
        <v>2856</v>
      </c>
      <c r="AA2163" s="1">
        <v>0</v>
      </c>
      <c r="AB2163" s="1">
        <v>1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1</v>
      </c>
      <c r="AI2163" s="1">
        <v>0</v>
      </c>
      <c r="AJ2163" s="1">
        <v>0</v>
      </c>
      <c r="AK2163" s="1">
        <v>1354</v>
      </c>
      <c r="AL2163" s="1">
        <v>1180</v>
      </c>
      <c r="AM2163" s="1">
        <v>1</v>
      </c>
    </row>
    <row r="2164" spans="1:39" x14ac:dyDescent="0.25">
      <c r="A2164" s="4" t="s">
        <v>2017</v>
      </c>
      <c r="B2164" s="1">
        <v>1</v>
      </c>
      <c r="C2164" s="1">
        <v>1</v>
      </c>
      <c r="D2164" s="1">
        <v>52</v>
      </c>
      <c r="E2164" s="1">
        <v>12</v>
      </c>
      <c r="F2164" s="1">
        <v>0</v>
      </c>
      <c r="G2164" s="1">
        <v>13</v>
      </c>
      <c r="H2164" s="1">
        <v>4</v>
      </c>
      <c r="I2164" s="1">
        <v>2</v>
      </c>
      <c r="J2164" s="1">
        <v>4</v>
      </c>
      <c r="K2164" s="1">
        <v>4</v>
      </c>
      <c r="L2164" s="1">
        <v>3</v>
      </c>
      <c r="M2164" s="1">
        <v>0</v>
      </c>
      <c r="N2164" s="1">
        <v>3</v>
      </c>
      <c r="O2164" s="1">
        <v>8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3</v>
      </c>
      <c r="W2164" s="1">
        <v>11</v>
      </c>
      <c r="X2164" s="1">
        <v>0</v>
      </c>
      <c r="Y2164" s="3">
        <v>68</v>
      </c>
      <c r="Z2164" s="1">
        <v>2623</v>
      </c>
      <c r="AA2164" s="1">
        <v>0</v>
      </c>
      <c r="AB2164" s="1">
        <v>0</v>
      </c>
      <c r="AC2164" s="1">
        <v>1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1</v>
      </c>
      <c r="AJ2164" s="1">
        <v>0</v>
      </c>
      <c r="AK2164" s="1">
        <v>31</v>
      </c>
      <c r="AL2164" s="1">
        <v>27</v>
      </c>
      <c r="AM2164" s="1">
        <v>0</v>
      </c>
    </row>
    <row r="2165" spans="1:39" x14ac:dyDescent="0.25">
      <c r="A2165" s="4" t="s">
        <v>2018</v>
      </c>
      <c r="B2165" s="1">
        <v>0</v>
      </c>
      <c r="C2165" s="1">
        <v>0</v>
      </c>
      <c r="D2165" s="1">
        <v>25</v>
      </c>
      <c r="E2165" s="1">
        <v>56</v>
      </c>
      <c r="F2165" s="1">
        <v>7</v>
      </c>
      <c r="G2165" s="1">
        <v>48</v>
      </c>
      <c r="H2165" s="1">
        <v>10</v>
      </c>
      <c r="I2165" s="1">
        <v>2</v>
      </c>
      <c r="J2165" s="1">
        <v>18</v>
      </c>
      <c r="K2165" s="1">
        <v>1</v>
      </c>
      <c r="L2165" s="1">
        <v>3</v>
      </c>
      <c r="M2165" s="1">
        <v>0</v>
      </c>
      <c r="N2165" s="1">
        <v>4</v>
      </c>
      <c r="O2165" s="1">
        <v>7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3</v>
      </c>
      <c r="W2165" s="1">
        <v>11</v>
      </c>
      <c r="X2165" s="1">
        <v>0</v>
      </c>
      <c r="Y2165" s="3">
        <v>46</v>
      </c>
      <c r="Z2165" s="1">
        <v>2228</v>
      </c>
      <c r="AA2165" s="1">
        <v>0</v>
      </c>
      <c r="AB2165" s="1">
        <v>0</v>
      </c>
      <c r="AC2165" s="1">
        <v>1</v>
      </c>
      <c r="AD2165" s="1">
        <v>0</v>
      </c>
      <c r="AE2165" s="1">
        <v>0</v>
      </c>
      <c r="AF2165" s="1">
        <v>0</v>
      </c>
      <c r="AG2165" s="1">
        <v>0</v>
      </c>
      <c r="AH2165" s="1">
        <v>1</v>
      </c>
      <c r="AI2165" s="1">
        <v>0</v>
      </c>
      <c r="AJ2165" s="1">
        <v>0</v>
      </c>
      <c r="AK2165" s="1">
        <v>123</v>
      </c>
      <c r="AL2165" s="1">
        <v>105</v>
      </c>
      <c r="AM2165" s="1">
        <v>0</v>
      </c>
    </row>
    <row r="2166" spans="1:39" x14ac:dyDescent="0.25">
      <c r="A2166" s="4" t="s">
        <v>2019</v>
      </c>
      <c r="B2166" s="1">
        <v>0</v>
      </c>
      <c r="C2166" s="1">
        <v>1</v>
      </c>
      <c r="D2166" s="1">
        <v>63</v>
      </c>
      <c r="E2166" s="1">
        <v>293</v>
      </c>
      <c r="F2166" s="1">
        <v>8</v>
      </c>
      <c r="G2166" s="1">
        <v>124</v>
      </c>
      <c r="H2166" s="1">
        <v>11</v>
      </c>
      <c r="I2166" s="1">
        <v>4</v>
      </c>
      <c r="J2166" s="1">
        <v>106</v>
      </c>
      <c r="K2166" s="1">
        <v>2</v>
      </c>
      <c r="L2166" s="1">
        <v>6</v>
      </c>
      <c r="M2166" s="1">
        <v>6</v>
      </c>
      <c r="N2166" s="1">
        <v>3</v>
      </c>
      <c r="O2166" s="1">
        <v>6</v>
      </c>
      <c r="P2166" s="1">
        <v>1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3</v>
      </c>
      <c r="W2166" s="1">
        <v>11</v>
      </c>
      <c r="X2166" s="1">
        <v>0</v>
      </c>
      <c r="Y2166" s="3">
        <v>47</v>
      </c>
      <c r="Z2166" s="1">
        <v>2471</v>
      </c>
      <c r="AA2166" s="1">
        <v>0</v>
      </c>
      <c r="AB2166" s="1">
        <v>0</v>
      </c>
      <c r="AC2166" s="1">
        <v>0</v>
      </c>
      <c r="AD2166" s="1">
        <v>1</v>
      </c>
      <c r="AE2166" s="1">
        <v>0</v>
      </c>
      <c r="AF2166" s="1">
        <v>0</v>
      </c>
      <c r="AG2166" s="1">
        <v>0</v>
      </c>
      <c r="AH2166" s="1">
        <v>1</v>
      </c>
      <c r="AI2166" s="1">
        <v>0</v>
      </c>
      <c r="AJ2166" s="1">
        <v>0</v>
      </c>
      <c r="AK2166" s="1">
        <v>440</v>
      </c>
      <c r="AL2166" s="1">
        <v>334</v>
      </c>
      <c r="AM2166" s="1">
        <v>1</v>
      </c>
    </row>
    <row r="2167" spans="1:39" x14ac:dyDescent="0.25">
      <c r="A2167" s="4" t="s">
        <v>2020</v>
      </c>
      <c r="B2167" s="1">
        <v>1</v>
      </c>
      <c r="C2167" s="1">
        <v>1</v>
      </c>
      <c r="D2167" s="1">
        <v>10</v>
      </c>
      <c r="E2167" s="1">
        <v>297</v>
      </c>
      <c r="F2167" s="1">
        <v>0</v>
      </c>
      <c r="G2167" s="1">
        <v>38</v>
      </c>
      <c r="H2167" s="1">
        <v>13</v>
      </c>
      <c r="I2167" s="1">
        <v>0</v>
      </c>
      <c r="J2167" s="1">
        <v>152</v>
      </c>
      <c r="K2167" s="1">
        <v>7</v>
      </c>
      <c r="L2167" s="1">
        <v>5</v>
      </c>
      <c r="M2167" s="1">
        <v>4</v>
      </c>
      <c r="N2167" s="1">
        <v>4</v>
      </c>
      <c r="O2167" s="1">
        <v>6</v>
      </c>
      <c r="P2167" s="1">
        <v>1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3</v>
      </c>
      <c r="W2167" s="1">
        <v>11</v>
      </c>
      <c r="X2167" s="1">
        <v>1</v>
      </c>
      <c r="Y2167" s="3">
        <v>66</v>
      </c>
      <c r="Z2167" s="1">
        <v>2535</v>
      </c>
      <c r="AA2167" s="1">
        <v>0</v>
      </c>
      <c r="AB2167" s="1">
        <v>1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1</v>
      </c>
      <c r="AI2167" s="1">
        <v>0</v>
      </c>
      <c r="AJ2167" s="1">
        <v>0</v>
      </c>
      <c r="AK2167" s="1">
        <v>348</v>
      </c>
      <c r="AL2167" s="1">
        <v>196</v>
      </c>
      <c r="AM2167" s="1">
        <v>1</v>
      </c>
    </row>
    <row r="2168" spans="1:39" x14ac:dyDescent="0.25">
      <c r="A2168" s="4" t="s">
        <v>2021</v>
      </c>
      <c r="B2168" s="1">
        <v>1</v>
      </c>
      <c r="C2168" s="1">
        <v>1</v>
      </c>
      <c r="D2168" s="1">
        <v>65</v>
      </c>
      <c r="E2168" s="1">
        <v>39</v>
      </c>
      <c r="F2168" s="1">
        <v>1</v>
      </c>
      <c r="G2168" s="1">
        <v>16</v>
      </c>
      <c r="H2168" s="1">
        <v>2</v>
      </c>
      <c r="I2168" s="1">
        <v>0</v>
      </c>
      <c r="J2168" s="1">
        <v>3</v>
      </c>
      <c r="K2168" s="1">
        <v>4</v>
      </c>
      <c r="L2168" s="1">
        <v>3</v>
      </c>
      <c r="M2168" s="1">
        <v>0</v>
      </c>
      <c r="N2168" s="1">
        <v>3</v>
      </c>
      <c r="O2168" s="1">
        <v>8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3</v>
      </c>
      <c r="W2168" s="1">
        <v>11</v>
      </c>
      <c r="X2168" s="1">
        <v>0</v>
      </c>
      <c r="Y2168" s="3">
        <v>45</v>
      </c>
      <c r="Z2168" s="1">
        <v>2162</v>
      </c>
      <c r="AA2168" s="1">
        <v>0</v>
      </c>
      <c r="AB2168" s="1">
        <v>1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1</v>
      </c>
      <c r="AI2168" s="1">
        <v>0</v>
      </c>
      <c r="AJ2168" s="1">
        <v>0</v>
      </c>
      <c r="AK2168" s="1">
        <v>58</v>
      </c>
      <c r="AL2168" s="1">
        <v>55</v>
      </c>
      <c r="AM2168" s="1">
        <v>0</v>
      </c>
    </row>
    <row r="2169" spans="1:39" x14ac:dyDescent="0.25">
      <c r="A2169" s="4" t="s">
        <v>2022</v>
      </c>
      <c r="B2169" s="1">
        <v>1</v>
      </c>
      <c r="C2169" s="1">
        <v>0</v>
      </c>
      <c r="D2169" s="1">
        <v>71</v>
      </c>
      <c r="E2169" s="1">
        <v>5</v>
      </c>
      <c r="F2169" s="1">
        <v>11</v>
      </c>
      <c r="G2169" s="1">
        <v>16</v>
      </c>
      <c r="H2169" s="1">
        <v>21</v>
      </c>
      <c r="I2169" s="1">
        <v>8</v>
      </c>
      <c r="J2169" s="1">
        <v>45</v>
      </c>
      <c r="K2169" s="1">
        <v>2</v>
      </c>
      <c r="L2169" s="1">
        <v>2</v>
      </c>
      <c r="M2169" s="1">
        <v>2</v>
      </c>
      <c r="N2169" s="1">
        <v>2</v>
      </c>
      <c r="O2169" s="1">
        <v>8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3</v>
      </c>
      <c r="W2169" s="1">
        <v>11</v>
      </c>
      <c r="X2169" s="1">
        <v>0</v>
      </c>
      <c r="Y2169" s="3">
        <v>30</v>
      </c>
      <c r="Z2169" s="1">
        <v>2487</v>
      </c>
      <c r="AA2169" s="1">
        <v>0</v>
      </c>
      <c r="AB2169" s="1">
        <v>0</v>
      </c>
      <c r="AC2169" s="1">
        <v>1</v>
      </c>
      <c r="AD2169" s="1">
        <v>0</v>
      </c>
      <c r="AE2169" s="1">
        <v>0</v>
      </c>
      <c r="AF2169" s="1">
        <v>0</v>
      </c>
      <c r="AG2169" s="1">
        <v>1</v>
      </c>
      <c r="AH2169" s="1">
        <v>0</v>
      </c>
      <c r="AI2169" s="1">
        <v>0</v>
      </c>
      <c r="AJ2169" s="1">
        <v>0</v>
      </c>
      <c r="AK2169" s="1">
        <v>61</v>
      </c>
      <c r="AL2169" s="1">
        <v>16</v>
      </c>
      <c r="AM2169" s="1">
        <v>0</v>
      </c>
    </row>
    <row r="2170" spans="1:39" x14ac:dyDescent="0.25">
      <c r="A2170" s="4" t="s">
        <v>2023</v>
      </c>
      <c r="B2170" s="1">
        <v>0</v>
      </c>
      <c r="C2170" s="1">
        <v>1</v>
      </c>
      <c r="D2170" s="1">
        <v>0</v>
      </c>
      <c r="E2170" s="1">
        <v>266</v>
      </c>
      <c r="F2170" s="1">
        <v>21</v>
      </c>
      <c r="G2170" s="1">
        <v>300</v>
      </c>
      <c r="H2170" s="1">
        <v>65</v>
      </c>
      <c r="I2170" s="1">
        <v>8</v>
      </c>
      <c r="J2170" s="1">
        <v>44</v>
      </c>
      <c r="K2170" s="1">
        <v>4</v>
      </c>
      <c r="L2170" s="1">
        <v>8</v>
      </c>
      <c r="M2170" s="1">
        <v>8</v>
      </c>
      <c r="N2170" s="1">
        <v>6</v>
      </c>
      <c r="O2170" s="1">
        <v>6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3</v>
      </c>
      <c r="W2170" s="1">
        <v>11</v>
      </c>
      <c r="X2170" s="1">
        <v>0</v>
      </c>
      <c r="Y2170" s="3">
        <v>51</v>
      </c>
      <c r="Z2170" s="1">
        <v>2742</v>
      </c>
      <c r="AA2170" s="1">
        <v>0</v>
      </c>
      <c r="AB2170" s="1">
        <v>0</v>
      </c>
      <c r="AC2170" s="1">
        <v>1</v>
      </c>
      <c r="AD2170" s="1">
        <v>0</v>
      </c>
      <c r="AE2170" s="1">
        <v>0</v>
      </c>
      <c r="AF2170" s="1">
        <v>0</v>
      </c>
      <c r="AG2170" s="1">
        <v>0</v>
      </c>
      <c r="AH2170" s="1">
        <v>1</v>
      </c>
      <c r="AI2170" s="1">
        <v>0</v>
      </c>
      <c r="AJ2170" s="1">
        <v>0</v>
      </c>
      <c r="AK2170" s="1">
        <v>660</v>
      </c>
      <c r="AL2170" s="1">
        <v>616</v>
      </c>
      <c r="AM2170" s="1">
        <v>0</v>
      </c>
    </row>
    <row r="2171" spans="1:39" x14ac:dyDescent="0.25">
      <c r="A2171" s="4" t="s">
        <v>1521</v>
      </c>
      <c r="B2171" s="1">
        <v>0</v>
      </c>
      <c r="C2171" s="1">
        <v>1</v>
      </c>
      <c r="D2171" s="1">
        <v>3</v>
      </c>
      <c r="E2171" s="1">
        <v>322</v>
      </c>
      <c r="F2171" s="1">
        <v>3</v>
      </c>
      <c r="G2171" s="1">
        <v>50</v>
      </c>
      <c r="H2171" s="1">
        <v>4</v>
      </c>
      <c r="I2171" s="1">
        <v>3</v>
      </c>
      <c r="J2171" s="1">
        <v>42</v>
      </c>
      <c r="K2171" s="1">
        <v>5</v>
      </c>
      <c r="L2171" s="1">
        <v>7</v>
      </c>
      <c r="M2171" s="1">
        <v>1</v>
      </c>
      <c r="N2171" s="1">
        <v>6</v>
      </c>
      <c r="O2171" s="1">
        <v>8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3</v>
      </c>
      <c r="W2171" s="1">
        <v>11</v>
      </c>
      <c r="X2171" s="1">
        <v>1</v>
      </c>
      <c r="Y2171" s="3">
        <v>47</v>
      </c>
      <c r="Z2171" s="1">
        <v>2778</v>
      </c>
      <c r="AA2171" s="1">
        <v>0</v>
      </c>
      <c r="AB2171" s="1">
        <v>0</v>
      </c>
      <c r="AC2171" s="1">
        <v>1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1</v>
      </c>
      <c r="AK2171" s="1">
        <v>382</v>
      </c>
      <c r="AL2171" s="1">
        <v>340</v>
      </c>
      <c r="AM2171" s="1">
        <v>0</v>
      </c>
    </row>
    <row r="2172" spans="1:39" x14ac:dyDescent="0.25">
      <c r="A2172" s="4" t="s">
        <v>2024</v>
      </c>
      <c r="B2172" s="1">
        <v>0</v>
      </c>
      <c r="C2172" s="1">
        <v>1</v>
      </c>
      <c r="D2172" s="1">
        <v>88</v>
      </c>
      <c r="E2172" s="1">
        <v>366</v>
      </c>
      <c r="F2172" s="1">
        <v>124</v>
      </c>
      <c r="G2172" s="1">
        <v>156</v>
      </c>
      <c r="H2172" s="1">
        <v>71</v>
      </c>
      <c r="I2172" s="1">
        <v>78</v>
      </c>
      <c r="J2172" s="1">
        <v>54</v>
      </c>
      <c r="K2172" s="1">
        <v>2</v>
      </c>
      <c r="L2172" s="1">
        <v>5</v>
      </c>
      <c r="M2172" s="1">
        <v>5</v>
      </c>
      <c r="N2172" s="1">
        <v>11</v>
      </c>
      <c r="O2172" s="1">
        <v>2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3</v>
      </c>
      <c r="W2172" s="1">
        <v>11</v>
      </c>
      <c r="X2172" s="1">
        <v>0</v>
      </c>
      <c r="Y2172" s="3">
        <v>42</v>
      </c>
      <c r="Z2172" s="1">
        <v>2702</v>
      </c>
      <c r="AA2172" s="1">
        <v>0</v>
      </c>
      <c r="AB2172" s="1">
        <v>1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1</v>
      </c>
      <c r="AI2172" s="1">
        <v>0</v>
      </c>
      <c r="AJ2172" s="1">
        <v>0</v>
      </c>
      <c r="AK2172" s="1">
        <v>795</v>
      </c>
      <c r="AL2172" s="1">
        <v>741</v>
      </c>
      <c r="AM2172" s="1">
        <v>0</v>
      </c>
    </row>
    <row r="2173" spans="1:39" x14ac:dyDescent="0.25">
      <c r="A2173" s="4" t="s">
        <v>1320</v>
      </c>
      <c r="B2173" s="1">
        <v>0</v>
      </c>
      <c r="C2173" s="1">
        <v>0</v>
      </c>
      <c r="D2173" s="1">
        <v>15</v>
      </c>
      <c r="E2173" s="1">
        <v>32</v>
      </c>
      <c r="F2173" s="1">
        <v>0</v>
      </c>
      <c r="G2173" s="1">
        <v>8</v>
      </c>
      <c r="H2173" s="1">
        <v>23</v>
      </c>
      <c r="I2173" s="1">
        <v>4</v>
      </c>
      <c r="J2173" s="1">
        <v>18</v>
      </c>
      <c r="K2173" s="1">
        <v>1</v>
      </c>
      <c r="L2173" s="1">
        <v>1</v>
      </c>
      <c r="M2173" s="1">
        <v>0</v>
      </c>
      <c r="N2173" s="1">
        <v>4</v>
      </c>
      <c r="O2173" s="1">
        <v>6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3</v>
      </c>
      <c r="W2173" s="1">
        <v>11</v>
      </c>
      <c r="X2173" s="1">
        <v>0</v>
      </c>
      <c r="Y2173" s="3">
        <v>30</v>
      </c>
      <c r="Z2173" s="1">
        <v>2657</v>
      </c>
      <c r="AA2173" s="1">
        <v>0</v>
      </c>
      <c r="AB2173" s="1">
        <v>1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1</v>
      </c>
      <c r="AI2173" s="1">
        <v>0</v>
      </c>
      <c r="AJ2173" s="1">
        <v>0</v>
      </c>
      <c r="AK2173" s="1">
        <v>67</v>
      </c>
      <c r="AL2173" s="1">
        <v>49</v>
      </c>
      <c r="AM2173" s="1">
        <v>0</v>
      </c>
    </row>
    <row r="2174" spans="1:39" x14ac:dyDescent="0.25">
      <c r="A2174" s="4" t="s">
        <v>2025</v>
      </c>
      <c r="B2174" s="1">
        <v>1</v>
      </c>
      <c r="C2174" s="1">
        <v>1</v>
      </c>
      <c r="D2174" s="1">
        <v>80</v>
      </c>
      <c r="E2174" s="1">
        <v>158</v>
      </c>
      <c r="F2174" s="1">
        <v>0</v>
      </c>
      <c r="G2174" s="1">
        <v>23</v>
      </c>
      <c r="H2174" s="1">
        <v>0</v>
      </c>
      <c r="I2174" s="1">
        <v>0</v>
      </c>
      <c r="J2174" s="1">
        <v>18</v>
      </c>
      <c r="K2174" s="1">
        <v>6</v>
      </c>
      <c r="L2174" s="1">
        <v>3</v>
      </c>
      <c r="M2174" s="1">
        <v>1</v>
      </c>
      <c r="N2174" s="1">
        <v>5</v>
      </c>
      <c r="O2174" s="1">
        <v>8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3</v>
      </c>
      <c r="W2174" s="1">
        <v>11</v>
      </c>
      <c r="X2174" s="1">
        <v>0</v>
      </c>
      <c r="Y2174" s="3">
        <v>52</v>
      </c>
      <c r="Z2174" s="1">
        <v>2781</v>
      </c>
      <c r="AA2174" s="1">
        <v>0</v>
      </c>
      <c r="AB2174" s="1">
        <v>0</v>
      </c>
      <c r="AC2174" s="1">
        <v>1</v>
      </c>
      <c r="AD2174" s="1">
        <v>0</v>
      </c>
      <c r="AE2174" s="1">
        <v>0</v>
      </c>
      <c r="AF2174" s="1">
        <v>0</v>
      </c>
      <c r="AG2174" s="1">
        <v>0</v>
      </c>
      <c r="AH2174" s="1">
        <v>1</v>
      </c>
      <c r="AI2174" s="1">
        <v>0</v>
      </c>
      <c r="AJ2174" s="1">
        <v>0</v>
      </c>
      <c r="AK2174" s="1">
        <v>181</v>
      </c>
      <c r="AL2174" s="1">
        <v>163</v>
      </c>
      <c r="AM2174" s="1">
        <v>0</v>
      </c>
    </row>
    <row r="2175" spans="1:39" x14ac:dyDescent="0.25">
      <c r="A2175" s="4" t="s">
        <v>2026</v>
      </c>
      <c r="B2175" s="1">
        <v>0</v>
      </c>
      <c r="C2175" s="1">
        <v>1</v>
      </c>
      <c r="D2175" s="1">
        <v>17</v>
      </c>
      <c r="E2175" s="1">
        <v>269</v>
      </c>
      <c r="F2175" s="1">
        <v>129</v>
      </c>
      <c r="G2175" s="1">
        <v>495</v>
      </c>
      <c r="H2175" s="1">
        <v>182</v>
      </c>
      <c r="I2175" s="1">
        <v>43</v>
      </c>
      <c r="J2175" s="1">
        <v>29</v>
      </c>
      <c r="K2175" s="1">
        <v>4</v>
      </c>
      <c r="L2175" s="1">
        <v>9</v>
      </c>
      <c r="M2175" s="1">
        <v>3</v>
      </c>
      <c r="N2175" s="1">
        <v>4</v>
      </c>
      <c r="O2175" s="1">
        <v>7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3</v>
      </c>
      <c r="W2175" s="1">
        <v>11</v>
      </c>
      <c r="X2175" s="1">
        <v>0</v>
      </c>
      <c r="Y2175" s="3">
        <v>40</v>
      </c>
      <c r="Z2175" s="1">
        <v>2846</v>
      </c>
      <c r="AA2175" s="1">
        <v>0</v>
      </c>
      <c r="AB2175" s="1">
        <v>1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1</v>
      </c>
      <c r="AI2175" s="1">
        <v>0</v>
      </c>
      <c r="AJ2175" s="1">
        <v>0</v>
      </c>
      <c r="AK2175" s="1">
        <v>1118</v>
      </c>
      <c r="AL2175" s="1">
        <v>1089</v>
      </c>
      <c r="AM2175" s="1">
        <v>0</v>
      </c>
    </row>
    <row r="2176" spans="1:39" x14ac:dyDescent="0.25">
      <c r="A2176" s="4" t="s">
        <v>2027</v>
      </c>
      <c r="B2176" s="1">
        <v>1</v>
      </c>
      <c r="C2176" s="1">
        <v>1</v>
      </c>
      <c r="D2176" s="1">
        <v>76</v>
      </c>
      <c r="E2176" s="1">
        <v>41</v>
      </c>
      <c r="F2176" s="1">
        <v>0</v>
      </c>
      <c r="G2176" s="1">
        <v>10</v>
      </c>
      <c r="H2176" s="1">
        <v>0</v>
      </c>
      <c r="I2176" s="1">
        <v>0</v>
      </c>
      <c r="J2176" s="1">
        <v>3</v>
      </c>
      <c r="K2176" s="1">
        <v>4</v>
      </c>
      <c r="L2176" s="1">
        <v>2</v>
      </c>
      <c r="M2176" s="1">
        <v>1</v>
      </c>
      <c r="N2176" s="1">
        <v>3</v>
      </c>
      <c r="O2176" s="1">
        <v>7</v>
      </c>
      <c r="P2176" s="1">
        <v>0</v>
      </c>
      <c r="Q2176" s="1">
        <v>1</v>
      </c>
      <c r="R2176" s="1">
        <v>0</v>
      </c>
      <c r="S2176" s="1">
        <v>0</v>
      </c>
      <c r="T2176" s="1">
        <v>0</v>
      </c>
      <c r="U2176" s="1">
        <v>0</v>
      </c>
      <c r="V2176" s="1">
        <v>3</v>
      </c>
      <c r="W2176" s="1">
        <v>11</v>
      </c>
      <c r="X2176" s="1">
        <v>0</v>
      </c>
      <c r="Y2176" s="3">
        <v>66</v>
      </c>
      <c r="Z2176" s="1">
        <v>2257</v>
      </c>
      <c r="AA2176" s="1">
        <v>0</v>
      </c>
      <c r="AB2176" s="1">
        <v>0</v>
      </c>
      <c r="AC2176" s="1">
        <v>0</v>
      </c>
      <c r="AD2176" s="1">
        <v>1</v>
      </c>
      <c r="AE2176" s="1">
        <v>0</v>
      </c>
      <c r="AF2176" s="1">
        <v>0</v>
      </c>
      <c r="AG2176" s="1">
        <v>0</v>
      </c>
      <c r="AH2176" s="1">
        <v>1</v>
      </c>
      <c r="AI2176" s="1">
        <v>0</v>
      </c>
      <c r="AJ2176" s="1">
        <v>0</v>
      </c>
      <c r="AK2176" s="1">
        <v>51</v>
      </c>
      <c r="AL2176" s="1">
        <v>48</v>
      </c>
      <c r="AM2176" s="1">
        <v>1</v>
      </c>
    </row>
    <row r="2177" spans="1:39" x14ac:dyDescent="0.25">
      <c r="A2177" s="4" t="s">
        <v>2028</v>
      </c>
      <c r="B2177" s="1">
        <v>0</v>
      </c>
      <c r="C2177" s="1">
        <v>1</v>
      </c>
      <c r="D2177" s="1">
        <v>52</v>
      </c>
      <c r="E2177" s="1">
        <v>3</v>
      </c>
      <c r="F2177" s="1">
        <v>3</v>
      </c>
      <c r="G2177" s="1">
        <v>3</v>
      </c>
      <c r="H2177" s="1">
        <v>15</v>
      </c>
      <c r="I2177" s="1">
        <v>4</v>
      </c>
      <c r="J2177" s="1">
        <v>15</v>
      </c>
      <c r="K2177" s="1">
        <v>1</v>
      </c>
      <c r="L2177" s="1">
        <v>1</v>
      </c>
      <c r="M2177" s="1">
        <v>0</v>
      </c>
      <c r="N2177" s="1">
        <v>3</v>
      </c>
      <c r="O2177" s="1">
        <v>6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3</v>
      </c>
      <c r="W2177" s="1">
        <v>11</v>
      </c>
      <c r="X2177" s="1">
        <v>0</v>
      </c>
      <c r="Y2177" s="3">
        <v>57</v>
      </c>
      <c r="Z2177" s="1">
        <v>2728</v>
      </c>
      <c r="AA2177" s="1">
        <v>0</v>
      </c>
      <c r="AB2177" s="1">
        <v>0</v>
      </c>
      <c r="AC2177" s="1">
        <v>0</v>
      </c>
      <c r="AD2177" s="1">
        <v>1</v>
      </c>
      <c r="AE2177" s="1">
        <v>0</v>
      </c>
      <c r="AF2177" s="1">
        <v>0</v>
      </c>
      <c r="AG2177" s="1">
        <v>1</v>
      </c>
      <c r="AH2177" s="1">
        <v>0</v>
      </c>
      <c r="AI2177" s="1">
        <v>0</v>
      </c>
      <c r="AJ2177" s="1">
        <v>0</v>
      </c>
      <c r="AK2177" s="1">
        <v>28</v>
      </c>
      <c r="AL2177" s="1">
        <v>13</v>
      </c>
      <c r="AM2177" s="1">
        <v>0</v>
      </c>
    </row>
    <row r="2178" spans="1:39" x14ac:dyDescent="0.25">
      <c r="A2178" s="4" t="s">
        <v>2029</v>
      </c>
      <c r="B2178" s="1">
        <v>1</v>
      </c>
      <c r="C2178" s="1">
        <v>1</v>
      </c>
      <c r="D2178" s="1">
        <v>28</v>
      </c>
      <c r="E2178" s="1">
        <v>33</v>
      </c>
      <c r="F2178" s="1">
        <v>0</v>
      </c>
      <c r="G2178" s="1">
        <v>5</v>
      </c>
      <c r="H2178" s="1">
        <v>0</v>
      </c>
      <c r="I2178" s="1">
        <v>0</v>
      </c>
      <c r="J2178" s="1">
        <v>15</v>
      </c>
      <c r="K2178" s="1">
        <v>2</v>
      </c>
      <c r="L2178" s="1">
        <v>1</v>
      </c>
      <c r="M2178" s="1">
        <v>1</v>
      </c>
      <c r="N2178" s="1">
        <v>2</v>
      </c>
      <c r="O2178" s="1">
        <v>4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3</v>
      </c>
      <c r="W2178" s="1">
        <v>11</v>
      </c>
      <c r="X2178" s="1">
        <v>0</v>
      </c>
      <c r="Y2178" s="3">
        <v>57</v>
      </c>
      <c r="Z2178" s="1">
        <v>2508</v>
      </c>
      <c r="AA2178" s="1">
        <v>1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1</v>
      </c>
      <c r="AI2178" s="1">
        <v>0</v>
      </c>
      <c r="AJ2178" s="1">
        <v>0</v>
      </c>
      <c r="AK2178" s="1">
        <v>38</v>
      </c>
      <c r="AL2178" s="1">
        <v>23</v>
      </c>
      <c r="AM2178" s="1">
        <v>0</v>
      </c>
    </row>
    <row r="2179" spans="1:39" x14ac:dyDescent="0.25">
      <c r="A2179" s="4" t="s">
        <v>2030</v>
      </c>
      <c r="B2179" s="1">
        <v>0</v>
      </c>
      <c r="C2179" s="1">
        <v>1</v>
      </c>
      <c r="D2179" s="1">
        <v>31</v>
      </c>
      <c r="E2179" s="1">
        <v>302</v>
      </c>
      <c r="F2179" s="1">
        <v>29</v>
      </c>
      <c r="G2179" s="1">
        <v>131</v>
      </c>
      <c r="H2179" s="1">
        <v>32</v>
      </c>
      <c r="I2179" s="1">
        <v>0</v>
      </c>
      <c r="J2179" s="1">
        <v>27</v>
      </c>
      <c r="K2179" s="1">
        <v>6</v>
      </c>
      <c r="L2179" s="1">
        <v>8</v>
      </c>
      <c r="M2179" s="1">
        <v>1</v>
      </c>
      <c r="N2179" s="1">
        <v>7</v>
      </c>
      <c r="O2179" s="1">
        <v>8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3</v>
      </c>
      <c r="W2179" s="1">
        <v>11</v>
      </c>
      <c r="X2179" s="1">
        <v>0</v>
      </c>
      <c r="Y2179" s="3">
        <v>65</v>
      </c>
      <c r="Z2179" s="1">
        <v>2660</v>
      </c>
      <c r="AA2179" s="1">
        <v>1</v>
      </c>
      <c r="AB2179" s="1">
        <v>0</v>
      </c>
      <c r="AC2179" s="1">
        <v>0</v>
      </c>
      <c r="AD2179" s="1">
        <v>0</v>
      </c>
      <c r="AE2179" s="1">
        <v>0</v>
      </c>
      <c r="AF2179" s="1">
        <v>1</v>
      </c>
      <c r="AG2179" s="1">
        <v>0</v>
      </c>
      <c r="AH2179" s="1">
        <v>0</v>
      </c>
      <c r="AI2179" s="1">
        <v>0</v>
      </c>
      <c r="AJ2179" s="1">
        <v>0</v>
      </c>
      <c r="AK2179" s="1">
        <v>494</v>
      </c>
      <c r="AL2179" s="1">
        <v>467</v>
      </c>
      <c r="AM2179" s="1">
        <v>0</v>
      </c>
    </row>
    <row r="2180" spans="1:39" x14ac:dyDescent="0.25">
      <c r="A2180" s="4" t="s">
        <v>2031</v>
      </c>
      <c r="B2180" s="1">
        <v>0</v>
      </c>
      <c r="C2180" s="1">
        <v>0</v>
      </c>
      <c r="D2180" s="1">
        <v>42</v>
      </c>
      <c r="E2180" s="1">
        <v>519</v>
      </c>
      <c r="F2180" s="1">
        <v>71</v>
      </c>
      <c r="G2180" s="1">
        <v>860</v>
      </c>
      <c r="H2180" s="1">
        <v>93</v>
      </c>
      <c r="I2180" s="1">
        <v>27</v>
      </c>
      <c r="J2180" s="1">
        <v>53</v>
      </c>
      <c r="K2180" s="1">
        <v>1</v>
      </c>
      <c r="L2180" s="1">
        <v>6</v>
      </c>
      <c r="M2180" s="1">
        <v>2</v>
      </c>
      <c r="N2180" s="1">
        <v>9</v>
      </c>
      <c r="O2180" s="1">
        <v>2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3</v>
      </c>
      <c r="W2180" s="1">
        <v>11</v>
      </c>
      <c r="X2180" s="1">
        <v>0</v>
      </c>
      <c r="Y2180" s="3">
        <v>39</v>
      </c>
      <c r="Z2180" s="1">
        <v>2303</v>
      </c>
      <c r="AA2180" s="1">
        <v>0</v>
      </c>
      <c r="AB2180" s="1">
        <v>0</v>
      </c>
      <c r="AC2180" s="1">
        <v>0</v>
      </c>
      <c r="AD2180" s="1">
        <v>1</v>
      </c>
      <c r="AE2180" s="1">
        <v>0</v>
      </c>
      <c r="AF2180" s="1">
        <v>0</v>
      </c>
      <c r="AG2180" s="1">
        <v>0</v>
      </c>
      <c r="AH2180" s="1">
        <v>1</v>
      </c>
      <c r="AI2180" s="1">
        <v>0</v>
      </c>
      <c r="AJ2180" s="1">
        <v>0</v>
      </c>
      <c r="AK2180" s="1">
        <v>1570</v>
      </c>
      <c r="AL2180" s="1">
        <v>1517</v>
      </c>
      <c r="AM2180" s="1">
        <v>0</v>
      </c>
    </row>
    <row r="2181" spans="1:39" x14ac:dyDescent="0.25">
      <c r="A2181" s="4" t="s">
        <v>2032</v>
      </c>
      <c r="B2181" s="1">
        <v>1</v>
      </c>
      <c r="C2181" s="1">
        <v>1</v>
      </c>
      <c r="D2181" s="1">
        <v>24</v>
      </c>
      <c r="E2181" s="1">
        <v>23</v>
      </c>
      <c r="F2181" s="1">
        <v>2</v>
      </c>
      <c r="G2181" s="1">
        <v>17</v>
      </c>
      <c r="H2181" s="1">
        <v>2</v>
      </c>
      <c r="I2181" s="1">
        <v>1</v>
      </c>
      <c r="J2181" s="1">
        <v>0</v>
      </c>
      <c r="K2181" s="1">
        <v>2</v>
      </c>
      <c r="L2181" s="1">
        <v>2</v>
      </c>
      <c r="M2181" s="1">
        <v>0</v>
      </c>
      <c r="N2181" s="1">
        <v>3</v>
      </c>
      <c r="O2181" s="1">
        <v>7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3</v>
      </c>
      <c r="W2181" s="1">
        <v>11</v>
      </c>
      <c r="X2181" s="1">
        <v>0</v>
      </c>
      <c r="Y2181" s="3">
        <v>70</v>
      </c>
      <c r="Z2181" s="1">
        <v>2218</v>
      </c>
      <c r="AA2181" s="1">
        <v>1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1</v>
      </c>
      <c r="AJ2181" s="1">
        <v>0</v>
      </c>
      <c r="AK2181" s="1">
        <v>45</v>
      </c>
      <c r="AL2181" s="1">
        <v>45</v>
      </c>
      <c r="AM2181" s="1">
        <v>0</v>
      </c>
    </row>
    <row r="2182" spans="1:39" x14ac:dyDescent="0.25">
      <c r="A2182" s="4" t="s">
        <v>2033</v>
      </c>
      <c r="B2182" s="1">
        <v>0</v>
      </c>
      <c r="C2182" s="1">
        <v>0</v>
      </c>
      <c r="D2182" s="1">
        <v>42</v>
      </c>
      <c r="E2182" s="1">
        <v>594</v>
      </c>
      <c r="F2182" s="1">
        <v>51</v>
      </c>
      <c r="G2182" s="1">
        <v>631</v>
      </c>
      <c r="H2182" s="1">
        <v>72</v>
      </c>
      <c r="I2182" s="1">
        <v>55</v>
      </c>
      <c r="J2182" s="1">
        <v>32</v>
      </c>
      <c r="K2182" s="1">
        <v>1</v>
      </c>
      <c r="L2182" s="1">
        <v>4</v>
      </c>
      <c r="M2182" s="1">
        <v>6</v>
      </c>
      <c r="N2182" s="1">
        <v>8</v>
      </c>
      <c r="O2182" s="1">
        <v>2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3</v>
      </c>
      <c r="W2182" s="1">
        <v>11</v>
      </c>
      <c r="X2182" s="1">
        <v>0</v>
      </c>
      <c r="Y2182" s="3">
        <v>25</v>
      </c>
      <c r="Z2182" s="1">
        <v>2784</v>
      </c>
      <c r="AA2182" s="1">
        <v>0</v>
      </c>
      <c r="AB2182" s="1">
        <v>0</v>
      </c>
      <c r="AC2182" s="1">
        <v>1</v>
      </c>
      <c r="AD2182" s="1">
        <v>0</v>
      </c>
      <c r="AE2182" s="1">
        <v>0</v>
      </c>
      <c r="AF2182" s="1">
        <v>1</v>
      </c>
      <c r="AG2182" s="1">
        <v>0</v>
      </c>
      <c r="AH2182" s="1">
        <v>0</v>
      </c>
      <c r="AI2182" s="1">
        <v>0</v>
      </c>
      <c r="AJ2182" s="1">
        <v>0</v>
      </c>
      <c r="AK2182" s="1">
        <v>1403</v>
      </c>
      <c r="AL2182" s="1">
        <v>1371</v>
      </c>
      <c r="AM2182" s="1">
        <v>0</v>
      </c>
    </row>
    <row r="2183" spans="1:39" x14ac:dyDescent="0.25">
      <c r="A2183" s="4" t="s">
        <v>2034</v>
      </c>
      <c r="B2183" s="1">
        <v>0</v>
      </c>
      <c r="C2183" s="1">
        <v>1</v>
      </c>
      <c r="D2183" s="1">
        <v>12</v>
      </c>
      <c r="E2183" s="1">
        <v>12</v>
      </c>
      <c r="F2183" s="1">
        <v>4</v>
      </c>
      <c r="G2183" s="1">
        <v>7</v>
      </c>
      <c r="H2183" s="1">
        <v>1</v>
      </c>
      <c r="I2183" s="1">
        <v>3</v>
      </c>
      <c r="J2183" s="1">
        <v>5</v>
      </c>
      <c r="K2183" s="1">
        <v>0</v>
      </c>
      <c r="L2183" s="1">
        <v>1</v>
      </c>
      <c r="M2183" s="1">
        <v>0</v>
      </c>
      <c r="N2183" s="1">
        <v>0</v>
      </c>
      <c r="O2183" s="1">
        <v>13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3</v>
      </c>
      <c r="W2183" s="1">
        <v>11</v>
      </c>
      <c r="X2183" s="1">
        <v>0</v>
      </c>
      <c r="Y2183" s="3">
        <v>44</v>
      </c>
      <c r="Z2183" s="1">
        <v>2493</v>
      </c>
      <c r="AA2183" s="1">
        <v>0</v>
      </c>
      <c r="AB2183" s="1">
        <v>1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1</v>
      </c>
      <c r="AI2183" s="1">
        <v>0</v>
      </c>
      <c r="AJ2183" s="1">
        <v>0</v>
      </c>
      <c r="AK2183" s="1">
        <v>27</v>
      </c>
      <c r="AL2183" s="1">
        <v>22</v>
      </c>
      <c r="AM2183" s="1">
        <v>0</v>
      </c>
    </row>
    <row r="2184" spans="1:39" x14ac:dyDescent="0.25">
      <c r="A2184" s="4" t="s">
        <v>2035</v>
      </c>
      <c r="B2184" s="1">
        <v>1</v>
      </c>
      <c r="C2184" s="1">
        <v>1</v>
      </c>
      <c r="D2184" s="1">
        <v>88</v>
      </c>
      <c r="E2184" s="1">
        <v>4</v>
      </c>
      <c r="F2184" s="1">
        <v>2</v>
      </c>
      <c r="G2184" s="1">
        <v>5</v>
      </c>
      <c r="H2184" s="1">
        <v>0</v>
      </c>
      <c r="I2184" s="1">
        <v>0</v>
      </c>
      <c r="J2184" s="1">
        <v>5</v>
      </c>
      <c r="K2184" s="1">
        <v>1</v>
      </c>
      <c r="L2184" s="1">
        <v>1</v>
      </c>
      <c r="M2184" s="1">
        <v>0</v>
      </c>
      <c r="N2184" s="1">
        <v>2</v>
      </c>
      <c r="O2184" s="1">
        <v>6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3</v>
      </c>
      <c r="W2184" s="1">
        <v>11</v>
      </c>
      <c r="X2184" s="1">
        <v>0</v>
      </c>
      <c r="Y2184" s="3">
        <v>66</v>
      </c>
      <c r="Z2184" s="1">
        <v>2715</v>
      </c>
      <c r="AA2184" s="1">
        <v>0</v>
      </c>
      <c r="AB2184" s="1">
        <v>0</v>
      </c>
      <c r="AC2184" s="1">
        <v>0</v>
      </c>
      <c r="AD2184" s="1">
        <v>1</v>
      </c>
      <c r="AE2184" s="1">
        <v>0</v>
      </c>
      <c r="AF2184" s="1">
        <v>0</v>
      </c>
      <c r="AG2184" s="1">
        <v>0</v>
      </c>
      <c r="AH2184" s="1">
        <v>1</v>
      </c>
      <c r="AI2184" s="1">
        <v>0</v>
      </c>
      <c r="AJ2184" s="1">
        <v>0</v>
      </c>
      <c r="AK2184" s="1">
        <v>11</v>
      </c>
      <c r="AL2184" s="1">
        <v>6</v>
      </c>
      <c r="AM2184" s="1">
        <v>0</v>
      </c>
    </row>
    <row r="2185" spans="1:39" x14ac:dyDescent="0.25">
      <c r="A2185" s="4" t="s">
        <v>1224</v>
      </c>
      <c r="B2185" s="1">
        <v>1</v>
      </c>
      <c r="C2185" s="1">
        <v>0</v>
      </c>
      <c r="D2185" s="1">
        <v>67</v>
      </c>
      <c r="E2185" s="1">
        <v>18</v>
      </c>
      <c r="F2185" s="1">
        <v>3</v>
      </c>
      <c r="G2185" s="1">
        <v>19</v>
      </c>
      <c r="H2185" s="1">
        <v>3</v>
      </c>
      <c r="I2185" s="1">
        <v>3</v>
      </c>
      <c r="J2185" s="1">
        <v>6</v>
      </c>
      <c r="K2185" s="1">
        <v>2</v>
      </c>
      <c r="L2185" s="1">
        <v>2</v>
      </c>
      <c r="M2185" s="1">
        <v>0</v>
      </c>
      <c r="N2185" s="1">
        <v>3</v>
      </c>
      <c r="O2185" s="1">
        <v>8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3</v>
      </c>
      <c r="W2185" s="1">
        <v>11</v>
      </c>
      <c r="X2185" s="1">
        <v>0</v>
      </c>
      <c r="Y2185" s="3">
        <v>37</v>
      </c>
      <c r="Z2185" s="1">
        <v>2624</v>
      </c>
      <c r="AA2185" s="1">
        <v>0</v>
      </c>
      <c r="AB2185" s="1">
        <v>0</v>
      </c>
      <c r="AC2185" s="1">
        <v>0</v>
      </c>
      <c r="AD2185" s="1">
        <v>1</v>
      </c>
      <c r="AE2185" s="1">
        <v>0</v>
      </c>
      <c r="AF2185" s="1">
        <v>0</v>
      </c>
      <c r="AG2185" s="1">
        <v>0</v>
      </c>
      <c r="AH2185" s="1">
        <v>1</v>
      </c>
      <c r="AI2185" s="1">
        <v>0</v>
      </c>
      <c r="AJ2185" s="1">
        <v>0</v>
      </c>
      <c r="AK2185" s="1">
        <v>46</v>
      </c>
      <c r="AL2185" s="1">
        <v>40</v>
      </c>
      <c r="AM2185" s="1">
        <v>0</v>
      </c>
    </row>
    <row r="2186" spans="1:39" x14ac:dyDescent="0.25">
      <c r="A2186" s="4" t="s">
        <v>1468</v>
      </c>
      <c r="B2186" s="1">
        <v>0</v>
      </c>
      <c r="C2186" s="1">
        <v>0</v>
      </c>
      <c r="D2186" s="1">
        <v>54</v>
      </c>
      <c r="E2186" s="1">
        <v>332</v>
      </c>
      <c r="F2186" s="1">
        <v>194</v>
      </c>
      <c r="G2186" s="1">
        <v>377</v>
      </c>
      <c r="H2186" s="1">
        <v>149</v>
      </c>
      <c r="I2186" s="1">
        <v>125</v>
      </c>
      <c r="J2186" s="1">
        <v>57</v>
      </c>
      <c r="K2186" s="1">
        <v>0</v>
      </c>
      <c r="L2186" s="1">
        <v>4</v>
      </c>
      <c r="M2186" s="1">
        <v>6</v>
      </c>
      <c r="N2186" s="1">
        <v>7</v>
      </c>
      <c r="O2186" s="1">
        <v>1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3</v>
      </c>
      <c r="W2186" s="1">
        <v>11</v>
      </c>
      <c r="X2186" s="1">
        <v>0</v>
      </c>
      <c r="Y2186" s="3">
        <v>72</v>
      </c>
      <c r="Z2186" s="1">
        <v>2244</v>
      </c>
      <c r="AA2186" s="1">
        <v>0</v>
      </c>
      <c r="AB2186" s="1">
        <v>0</v>
      </c>
      <c r="AC2186" s="1">
        <v>0</v>
      </c>
      <c r="AD2186" s="1">
        <v>0</v>
      </c>
      <c r="AE2186" s="1">
        <v>1</v>
      </c>
      <c r="AF2186" s="1">
        <v>0</v>
      </c>
      <c r="AG2186" s="1">
        <v>0</v>
      </c>
      <c r="AH2186" s="1">
        <v>0</v>
      </c>
      <c r="AI2186" s="1">
        <v>0</v>
      </c>
      <c r="AJ2186" s="1">
        <v>1</v>
      </c>
      <c r="AK2186" s="1">
        <v>1177</v>
      </c>
      <c r="AL2186" s="1">
        <v>1120</v>
      </c>
      <c r="AM2186" s="1">
        <v>0</v>
      </c>
    </row>
    <row r="2187" spans="1:39" x14ac:dyDescent="0.25">
      <c r="A2187" s="4" t="s">
        <v>1551</v>
      </c>
      <c r="B2187" s="1">
        <v>1</v>
      </c>
      <c r="C2187" s="1">
        <v>0</v>
      </c>
      <c r="D2187" s="1">
        <v>40</v>
      </c>
      <c r="E2187" s="1">
        <v>5</v>
      </c>
      <c r="F2187" s="1">
        <v>1</v>
      </c>
      <c r="G2187" s="1">
        <v>8</v>
      </c>
      <c r="H2187" s="1">
        <v>0</v>
      </c>
      <c r="I2187" s="1">
        <v>0</v>
      </c>
      <c r="J2187" s="1">
        <v>1</v>
      </c>
      <c r="K2187" s="1">
        <v>1</v>
      </c>
      <c r="L2187" s="1">
        <v>1</v>
      </c>
      <c r="M2187" s="1">
        <v>0</v>
      </c>
      <c r="N2187" s="1">
        <v>2</v>
      </c>
      <c r="O2187" s="1">
        <v>8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3</v>
      </c>
      <c r="W2187" s="1">
        <v>11</v>
      </c>
      <c r="X2187" s="1">
        <v>0</v>
      </c>
      <c r="Y2187" s="3">
        <v>42</v>
      </c>
      <c r="Z2187" s="1">
        <v>2534</v>
      </c>
      <c r="AA2187" s="1">
        <v>0</v>
      </c>
      <c r="AB2187" s="1">
        <v>0</v>
      </c>
      <c r="AC2187" s="1">
        <v>0</v>
      </c>
      <c r="AD2187" s="1">
        <v>1</v>
      </c>
      <c r="AE2187" s="1">
        <v>0</v>
      </c>
      <c r="AF2187" s="1">
        <v>0</v>
      </c>
      <c r="AG2187" s="1">
        <v>0</v>
      </c>
      <c r="AH2187" s="1">
        <v>1</v>
      </c>
      <c r="AI2187" s="1">
        <v>0</v>
      </c>
      <c r="AJ2187" s="1">
        <v>0</v>
      </c>
      <c r="AK2187" s="1">
        <v>14</v>
      </c>
      <c r="AL2187" s="1">
        <v>13</v>
      </c>
      <c r="AM2187" s="1">
        <v>0</v>
      </c>
    </row>
    <row r="2188" spans="1:39" x14ac:dyDescent="0.25">
      <c r="A2188" s="4" t="s">
        <v>2036</v>
      </c>
      <c r="B2188" s="1">
        <v>1</v>
      </c>
      <c r="C2188" s="1">
        <v>0</v>
      </c>
      <c r="D2188" s="1">
        <v>73</v>
      </c>
      <c r="E2188" s="1">
        <v>171</v>
      </c>
      <c r="F2188" s="1">
        <v>3</v>
      </c>
      <c r="G2188" s="1">
        <v>129</v>
      </c>
      <c r="H2188" s="1">
        <v>26</v>
      </c>
      <c r="I2188" s="1">
        <v>24</v>
      </c>
      <c r="J2188" s="1">
        <v>62</v>
      </c>
      <c r="K2188" s="1">
        <v>4</v>
      </c>
      <c r="L2188" s="1">
        <v>6</v>
      </c>
      <c r="M2188" s="1">
        <v>1</v>
      </c>
      <c r="N2188" s="1">
        <v>6</v>
      </c>
      <c r="O2188" s="1">
        <v>7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3</v>
      </c>
      <c r="W2188" s="1">
        <v>11</v>
      </c>
      <c r="X2188" s="1">
        <v>0</v>
      </c>
      <c r="Y2188" s="3">
        <v>35</v>
      </c>
      <c r="Z2188" s="1">
        <v>2782</v>
      </c>
      <c r="AA2188" s="1">
        <v>0</v>
      </c>
      <c r="AB2188" s="1">
        <v>0</v>
      </c>
      <c r="AC2188" s="1">
        <v>0</v>
      </c>
      <c r="AD2188" s="1">
        <v>1</v>
      </c>
      <c r="AE2188" s="1">
        <v>0</v>
      </c>
      <c r="AF2188" s="1">
        <v>0</v>
      </c>
      <c r="AG2188" s="1">
        <v>0</v>
      </c>
      <c r="AH2188" s="1">
        <v>0</v>
      </c>
      <c r="AI2188" s="1">
        <v>1</v>
      </c>
      <c r="AJ2188" s="1">
        <v>0</v>
      </c>
      <c r="AK2188" s="1">
        <v>353</v>
      </c>
      <c r="AL2188" s="1">
        <v>291</v>
      </c>
      <c r="AM2188" s="1">
        <v>0</v>
      </c>
    </row>
    <row r="2189" spans="1:39" x14ac:dyDescent="0.25">
      <c r="A2189" s="4" t="s">
        <v>2037</v>
      </c>
      <c r="B2189" s="1">
        <v>0</v>
      </c>
      <c r="C2189" s="1">
        <v>1</v>
      </c>
      <c r="D2189" s="1">
        <v>81</v>
      </c>
      <c r="E2189" s="1">
        <v>270</v>
      </c>
      <c r="F2189" s="1">
        <v>31</v>
      </c>
      <c r="G2189" s="1">
        <v>88</v>
      </c>
      <c r="H2189" s="1">
        <v>11</v>
      </c>
      <c r="I2189" s="1">
        <v>48</v>
      </c>
      <c r="J2189" s="1">
        <v>22</v>
      </c>
      <c r="K2189" s="1">
        <v>3</v>
      </c>
      <c r="L2189" s="1">
        <v>3</v>
      </c>
      <c r="M2189" s="1">
        <v>2</v>
      </c>
      <c r="N2189" s="1">
        <v>10</v>
      </c>
      <c r="O2189" s="1">
        <v>4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3</v>
      </c>
      <c r="W2189" s="1">
        <v>11</v>
      </c>
      <c r="X2189" s="1">
        <v>0</v>
      </c>
      <c r="Y2189" s="3">
        <v>41</v>
      </c>
      <c r="Z2189" s="1">
        <v>2374</v>
      </c>
      <c r="AA2189" s="1">
        <v>0</v>
      </c>
      <c r="AB2189" s="1">
        <v>1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1</v>
      </c>
      <c r="AI2189" s="1">
        <v>0</v>
      </c>
      <c r="AJ2189" s="1">
        <v>0</v>
      </c>
      <c r="AK2189" s="1">
        <v>448</v>
      </c>
      <c r="AL2189" s="1">
        <v>426</v>
      </c>
      <c r="AM2189" s="1">
        <v>0</v>
      </c>
    </row>
    <row r="2190" spans="1:39" x14ac:dyDescent="0.25">
      <c r="A2190" s="4" t="s">
        <v>140</v>
      </c>
      <c r="B2190" s="1">
        <v>0</v>
      </c>
      <c r="C2190" s="1">
        <v>0</v>
      </c>
      <c r="D2190" s="1">
        <v>12</v>
      </c>
      <c r="E2190" s="1">
        <v>712</v>
      </c>
      <c r="F2190" s="1">
        <v>26</v>
      </c>
      <c r="G2190" s="1">
        <v>538</v>
      </c>
      <c r="H2190" s="1">
        <v>69</v>
      </c>
      <c r="I2190" s="1">
        <v>13</v>
      </c>
      <c r="J2190" s="1">
        <v>80</v>
      </c>
      <c r="K2190" s="1">
        <v>1</v>
      </c>
      <c r="L2190" s="1">
        <v>3</v>
      </c>
      <c r="M2190" s="1">
        <v>6</v>
      </c>
      <c r="N2190" s="1">
        <v>11</v>
      </c>
      <c r="O2190" s="1">
        <v>1</v>
      </c>
      <c r="P2190" s="1">
        <v>0</v>
      </c>
      <c r="Q2190" s="1">
        <v>1</v>
      </c>
      <c r="R2190" s="1">
        <v>1</v>
      </c>
      <c r="S2190" s="1">
        <v>0</v>
      </c>
      <c r="T2190" s="1">
        <v>0</v>
      </c>
      <c r="U2190" s="1">
        <v>0</v>
      </c>
      <c r="V2190" s="1">
        <v>3</v>
      </c>
      <c r="W2190" s="1">
        <v>11</v>
      </c>
      <c r="X2190" s="1">
        <v>1</v>
      </c>
      <c r="Y2190" s="3">
        <v>38</v>
      </c>
      <c r="Z2190" s="1">
        <v>2519</v>
      </c>
      <c r="AA2190" s="1">
        <v>0</v>
      </c>
      <c r="AB2190" s="1">
        <v>0</v>
      </c>
      <c r="AC2190" s="1">
        <v>1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1</v>
      </c>
      <c r="AJ2190" s="1">
        <v>0</v>
      </c>
      <c r="AK2190" s="1">
        <v>1358</v>
      </c>
      <c r="AL2190" s="1">
        <v>1278</v>
      </c>
      <c r="AM2190" s="1">
        <v>2</v>
      </c>
    </row>
    <row r="2191" spans="1:39" x14ac:dyDescent="0.25">
      <c r="A2191" s="4" t="s">
        <v>97</v>
      </c>
      <c r="B2191" s="1">
        <v>1</v>
      </c>
      <c r="C2191" s="1">
        <v>0</v>
      </c>
      <c r="D2191" s="1">
        <v>7</v>
      </c>
      <c r="E2191" s="1">
        <v>2</v>
      </c>
      <c r="F2191" s="1">
        <v>8</v>
      </c>
      <c r="G2191" s="1">
        <v>11</v>
      </c>
      <c r="H2191" s="1">
        <v>3</v>
      </c>
      <c r="I2191" s="1">
        <v>8</v>
      </c>
      <c r="J2191" s="1">
        <v>21</v>
      </c>
      <c r="K2191" s="1">
        <v>4</v>
      </c>
      <c r="L2191" s="1">
        <v>3</v>
      </c>
      <c r="M2191" s="1">
        <v>2</v>
      </c>
      <c r="N2191" s="1">
        <v>2</v>
      </c>
      <c r="O2191" s="1">
        <v>7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3</v>
      </c>
      <c r="W2191" s="1">
        <v>11</v>
      </c>
      <c r="X2191" s="1">
        <v>0</v>
      </c>
      <c r="Y2191" s="3">
        <v>41</v>
      </c>
      <c r="Z2191" s="1">
        <v>2577</v>
      </c>
      <c r="AA2191" s="1">
        <v>0</v>
      </c>
      <c r="AB2191" s="1">
        <v>0</v>
      </c>
      <c r="AC2191" s="1">
        <v>0</v>
      </c>
      <c r="AD2191" s="1">
        <v>1</v>
      </c>
      <c r="AE2191" s="1">
        <v>0</v>
      </c>
      <c r="AF2191" s="1">
        <v>1</v>
      </c>
      <c r="AG2191" s="1">
        <v>0</v>
      </c>
      <c r="AH2191" s="1">
        <v>0</v>
      </c>
      <c r="AI2191" s="1">
        <v>0</v>
      </c>
      <c r="AJ2191" s="1">
        <v>0</v>
      </c>
      <c r="AK2191" s="1">
        <v>32</v>
      </c>
      <c r="AL2191" s="1">
        <v>11</v>
      </c>
      <c r="AM2191" s="1">
        <v>0</v>
      </c>
    </row>
    <row r="2192" spans="1:39" x14ac:dyDescent="0.25">
      <c r="A2192" s="4" t="s">
        <v>2038</v>
      </c>
      <c r="B2192" s="1">
        <v>1</v>
      </c>
      <c r="C2192" s="1">
        <v>2</v>
      </c>
      <c r="D2192" s="1">
        <v>33</v>
      </c>
      <c r="E2192" s="1">
        <v>21</v>
      </c>
      <c r="F2192" s="1">
        <v>12</v>
      </c>
      <c r="G2192" s="1">
        <v>12</v>
      </c>
      <c r="H2192" s="1">
        <v>0</v>
      </c>
      <c r="I2192" s="1">
        <v>3</v>
      </c>
      <c r="J2192" s="1">
        <v>3</v>
      </c>
      <c r="K2192" s="1">
        <v>3</v>
      </c>
      <c r="L2192" s="1">
        <v>2</v>
      </c>
      <c r="M2192" s="1">
        <v>0</v>
      </c>
      <c r="N2192" s="1">
        <v>4</v>
      </c>
      <c r="O2192" s="1">
        <v>4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3</v>
      </c>
      <c r="W2192" s="1">
        <v>11</v>
      </c>
      <c r="X2192" s="1">
        <v>0</v>
      </c>
      <c r="Y2192" s="3">
        <v>57</v>
      </c>
      <c r="Z2192" s="1">
        <v>2163</v>
      </c>
      <c r="AA2192" s="1">
        <v>0</v>
      </c>
      <c r="AB2192" s="1">
        <v>1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1</v>
      </c>
      <c r="AJ2192" s="1">
        <v>0</v>
      </c>
      <c r="AK2192" s="1">
        <v>48</v>
      </c>
      <c r="AL2192" s="1">
        <v>45</v>
      </c>
      <c r="AM2192" s="1">
        <v>0</v>
      </c>
    </row>
    <row r="2193" spans="1:39" x14ac:dyDescent="0.25">
      <c r="A2193" s="4" t="s">
        <v>2039</v>
      </c>
      <c r="B2193" s="1">
        <v>0</v>
      </c>
      <c r="C2193" s="1">
        <v>1</v>
      </c>
      <c r="D2193" s="1">
        <v>24</v>
      </c>
      <c r="E2193" s="1">
        <v>580</v>
      </c>
      <c r="F2193" s="1">
        <v>6</v>
      </c>
      <c r="G2193" s="1">
        <v>58</v>
      </c>
      <c r="H2193" s="1">
        <v>8</v>
      </c>
      <c r="I2193" s="1">
        <v>0</v>
      </c>
      <c r="J2193" s="1">
        <v>27</v>
      </c>
      <c r="K2193" s="1">
        <v>3</v>
      </c>
      <c r="L2193" s="1">
        <v>7</v>
      </c>
      <c r="M2193" s="1">
        <v>6</v>
      </c>
      <c r="N2193" s="1">
        <v>6</v>
      </c>
      <c r="O2193" s="1">
        <v>4</v>
      </c>
      <c r="P2193" s="1">
        <v>1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3</v>
      </c>
      <c r="W2193" s="1">
        <v>11</v>
      </c>
      <c r="X2193" s="1">
        <v>0</v>
      </c>
      <c r="Y2193" s="3">
        <v>50</v>
      </c>
      <c r="Z2193" s="1">
        <v>2330</v>
      </c>
      <c r="AA2193" s="1">
        <v>0</v>
      </c>
      <c r="AB2193" s="1">
        <v>0</v>
      </c>
      <c r="AC2193" s="1">
        <v>1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1</v>
      </c>
      <c r="AK2193" s="1">
        <v>652</v>
      </c>
      <c r="AL2193" s="1">
        <v>625</v>
      </c>
      <c r="AM2193" s="1">
        <v>1</v>
      </c>
    </row>
    <row r="2194" spans="1:39" x14ac:dyDescent="0.25">
      <c r="A2194" s="4" t="s">
        <v>1334</v>
      </c>
      <c r="B2194" s="1">
        <v>1</v>
      </c>
      <c r="C2194" s="1">
        <v>1</v>
      </c>
      <c r="D2194" s="1">
        <v>55</v>
      </c>
      <c r="E2194" s="1">
        <v>368</v>
      </c>
      <c r="F2194" s="1">
        <v>24</v>
      </c>
      <c r="G2194" s="1">
        <v>68</v>
      </c>
      <c r="H2194" s="1">
        <v>38</v>
      </c>
      <c r="I2194" s="1">
        <v>0</v>
      </c>
      <c r="J2194" s="1">
        <v>88</v>
      </c>
      <c r="K2194" s="1">
        <v>6</v>
      </c>
      <c r="L2194" s="1">
        <v>8</v>
      </c>
      <c r="M2194" s="1">
        <v>2</v>
      </c>
      <c r="N2194" s="1">
        <v>6</v>
      </c>
      <c r="O2194" s="1">
        <v>7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3</v>
      </c>
      <c r="W2194" s="1">
        <v>11</v>
      </c>
      <c r="X2194" s="1">
        <v>0</v>
      </c>
      <c r="Y2194" s="3">
        <v>52</v>
      </c>
      <c r="Z2194" s="1">
        <v>2800</v>
      </c>
      <c r="AA2194" s="1">
        <v>0</v>
      </c>
      <c r="AB2194" s="1">
        <v>0</v>
      </c>
      <c r="AC2194" s="1">
        <v>0</v>
      </c>
      <c r="AD2194" s="1">
        <v>1</v>
      </c>
      <c r="AE2194" s="1">
        <v>0</v>
      </c>
      <c r="AF2194" s="1">
        <v>0</v>
      </c>
      <c r="AG2194" s="1">
        <v>0</v>
      </c>
      <c r="AH2194" s="1">
        <v>1</v>
      </c>
      <c r="AI2194" s="1">
        <v>0</v>
      </c>
      <c r="AJ2194" s="1">
        <v>0</v>
      </c>
      <c r="AK2194" s="1">
        <v>498</v>
      </c>
      <c r="AL2194" s="1">
        <v>410</v>
      </c>
      <c r="AM2194" s="1">
        <v>0</v>
      </c>
    </row>
    <row r="2195" spans="1:39" x14ac:dyDescent="0.25">
      <c r="A2195" s="4" t="s">
        <v>2040</v>
      </c>
      <c r="B2195" s="1">
        <v>1</v>
      </c>
      <c r="C2195" s="1">
        <v>1</v>
      </c>
      <c r="D2195" s="1">
        <v>87</v>
      </c>
      <c r="E2195" s="1">
        <v>457</v>
      </c>
      <c r="F2195" s="1">
        <v>5</v>
      </c>
      <c r="G2195" s="1">
        <v>106</v>
      </c>
      <c r="H2195" s="1">
        <v>15</v>
      </c>
      <c r="I2195" s="1">
        <v>17</v>
      </c>
      <c r="J2195" s="1">
        <v>53</v>
      </c>
      <c r="K2195" s="1">
        <v>8</v>
      </c>
      <c r="L2195" s="1">
        <v>11</v>
      </c>
      <c r="M2195" s="1">
        <v>1</v>
      </c>
      <c r="N2195" s="1">
        <v>6</v>
      </c>
      <c r="O2195" s="1">
        <v>8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3</v>
      </c>
      <c r="W2195" s="1">
        <v>11</v>
      </c>
      <c r="X2195" s="1">
        <v>0</v>
      </c>
      <c r="Y2195" s="3">
        <v>41</v>
      </c>
      <c r="Z2195" s="1">
        <v>2621</v>
      </c>
      <c r="AA2195" s="1">
        <v>0</v>
      </c>
      <c r="AB2195" s="1">
        <v>1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1</v>
      </c>
      <c r="AI2195" s="1">
        <v>0</v>
      </c>
      <c r="AJ2195" s="1">
        <v>0</v>
      </c>
      <c r="AK2195" s="1">
        <v>600</v>
      </c>
      <c r="AL2195" s="1">
        <v>547</v>
      </c>
      <c r="AM2195" s="1">
        <v>0</v>
      </c>
    </row>
    <row r="2196" spans="1:39" x14ac:dyDescent="0.25">
      <c r="A2196" s="4" t="s">
        <v>2041</v>
      </c>
      <c r="B2196" s="1">
        <v>0</v>
      </c>
      <c r="C2196" s="1">
        <v>1</v>
      </c>
      <c r="D2196" s="1">
        <v>39</v>
      </c>
      <c r="E2196" s="1">
        <v>229</v>
      </c>
      <c r="F2196" s="1">
        <v>7</v>
      </c>
      <c r="G2196" s="1">
        <v>137</v>
      </c>
      <c r="H2196" s="1">
        <v>4</v>
      </c>
      <c r="I2196" s="1">
        <v>0</v>
      </c>
      <c r="J2196" s="1">
        <v>91</v>
      </c>
      <c r="K2196" s="1">
        <v>5</v>
      </c>
      <c r="L2196" s="1">
        <v>4</v>
      </c>
      <c r="M2196" s="1">
        <v>2</v>
      </c>
      <c r="N2196" s="1">
        <v>8</v>
      </c>
      <c r="O2196" s="1">
        <v>5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3</v>
      </c>
      <c r="W2196" s="1">
        <v>11</v>
      </c>
      <c r="X2196" s="1">
        <v>0</v>
      </c>
      <c r="Y2196" s="3">
        <v>58</v>
      </c>
      <c r="Z2196" s="1">
        <v>2642</v>
      </c>
      <c r="AA2196" s="1">
        <v>0</v>
      </c>
      <c r="AB2196" s="1">
        <v>0</v>
      </c>
      <c r="AC2196" s="1">
        <v>1</v>
      </c>
      <c r="AD2196" s="1">
        <v>0</v>
      </c>
      <c r="AE2196" s="1">
        <v>0</v>
      </c>
      <c r="AF2196" s="1">
        <v>0</v>
      </c>
      <c r="AG2196" s="1">
        <v>0</v>
      </c>
      <c r="AH2196" s="1">
        <v>1</v>
      </c>
      <c r="AI2196" s="1">
        <v>0</v>
      </c>
      <c r="AJ2196" s="1">
        <v>0</v>
      </c>
      <c r="AK2196" s="1">
        <v>377</v>
      </c>
      <c r="AL2196" s="1">
        <v>286</v>
      </c>
      <c r="AM2196" s="1">
        <v>0</v>
      </c>
    </row>
    <row r="2197" spans="1:39" x14ac:dyDescent="0.25">
      <c r="A2197" s="4" t="s">
        <v>2042</v>
      </c>
      <c r="B2197" s="1">
        <v>2</v>
      </c>
      <c r="C2197" s="1">
        <v>0</v>
      </c>
      <c r="D2197" s="1">
        <v>9</v>
      </c>
      <c r="E2197" s="1">
        <v>3</v>
      </c>
      <c r="F2197" s="1">
        <v>2</v>
      </c>
      <c r="G2197" s="1">
        <v>8</v>
      </c>
      <c r="H2197" s="1">
        <v>20</v>
      </c>
      <c r="I2197" s="1">
        <v>0</v>
      </c>
      <c r="J2197" s="1">
        <v>17</v>
      </c>
      <c r="K2197" s="1">
        <v>2</v>
      </c>
      <c r="L2197" s="1">
        <v>2</v>
      </c>
      <c r="M2197" s="1">
        <v>1</v>
      </c>
      <c r="N2197" s="1">
        <v>2</v>
      </c>
      <c r="O2197" s="1">
        <v>7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3</v>
      </c>
      <c r="W2197" s="1">
        <v>11</v>
      </c>
      <c r="X2197" s="1">
        <v>0</v>
      </c>
      <c r="Y2197" s="3">
        <v>48</v>
      </c>
      <c r="Z2197" s="1">
        <v>2201</v>
      </c>
      <c r="AA2197" s="1">
        <v>0</v>
      </c>
      <c r="AB2197" s="1">
        <v>1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1</v>
      </c>
      <c r="AI2197" s="1">
        <v>0</v>
      </c>
      <c r="AJ2197" s="1">
        <v>0</v>
      </c>
      <c r="AK2197" s="1">
        <v>33</v>
      </c>
      <c r="AL2197" s="1">
        <v>16</v>
      </c>
      <c r="AM2197" s="1">
        <v>0</v>
      </c>
    </row>
    <row r="2198" spans="1:39" x14ac:dyDescent="0.25">
      <c r="A2198" s="4" t="s">
        <v>2043</v>
      </c>
      <c r="B2198" s="1">
        <v>1</v>
      </c>
      <c r="C2198" s="1">
        <v>0</v>
      </c>
      <c r="D2198" s="1">
        <v>82</v>
      </c>
      <c r="E2198" s="1">
        <v>24</v>
      </c>
      <c r="F2198" s="1">
        <v>3</v>
      </c>
      <c r="G2198" s="1">
        <v>26</v>
      </c>
      <c r="H2198" s="1">
        <v>7</v>
      </c>
      <c r="I2198" s="1">
        <v>1</v>
      </c>
      <c r="J2198" s="1">
        <v>23</v>
      </c>
      <c r="K2198" s="1">
        <v>3</v>
      </c>
      <c r="L2198" s="1">
        <v>3</v>
      </c>
      <c r="M2198" s="1">
        <v>1</v>
      </c>
      <c r="N2198" s="1">
        <v>2</v>
      </c>
      <c r="O2198" s="1">
        <v>9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3</v>
      </c>
      <c r="W2198" s="1">
        <v>11</v>
      </c>
      <c r="X2198" s="1">
        <v>0</v>
      </c>
      <c r="Y2198" s="3">
        <v>36</v>
      </c>
      <c r="Z2198" s="1">
        <v>2629</v>
      </c>
      <c r="AA2198" s="1">
        <v>0</v>
      </c>
      <c r="AB2198" s="1">
        <v>0</v>
      </c>
      <c r="AC2198" s="1">
        <v>1</v>
      </c>
      <c r="AD2198" s="1">
        <v>0</v>
      </c>
      <c r="AE2198" s="1">
        <v>0</v>
      </c>
      <c r="AF2198" s="1">
        <v>0</v>
      </c>
      <c r="AG2198" s="1">
        <v>0</v>
      </c>
      <c r="AH2198" s="1">
        <v>1</v>
      </c>
      <c r="AI2198" s="1">
        <v>0</v>
      </c>
      <c r="AJ2198" s="1">
        <v>0</v>
      </c>
      <c r="AK2198" s="1">
        <v>61</v>
      </c>
      <c r="AL2198" s="1">
        <v>38</v>
      </c>
      <c r="AM2198" s="1">
        <v>1</v>
      </c>
    </row>
    <row r="2199" spans="1:39" x14ac:dyDescent="0.25">
      <c r="A2199" s="4" t="s">
        <v>2044</v>
      </c>
      <c r="B2199" s="1">
        <v>0</v>
      </c>
      <c r="C2199" s="1">
        <v>0</v>
      </c>
      <c r="D2199" s="1">
        <v>71</v>
      </c>
      <c r="E2199" s="1">
        <v>853</v>
      </c>
      <c r="F2199" s="1">
        <v>10</v>
      </c>
      <c r="G2199" s="1">
        <v>143</v>
      </c>
      <c r="H2199" s="1">
        <v>13</v>
      </c>
      <c r="I2199" s="1">
        <v>10</v>
      </c>
      <c r="J2199" s="1">
        <v>20</v>
      </c>
      <c r="K2199" s="1">
        <v>2</v>
      </c>
      <c r="L2199" s="1">
        <v>9</v>
      </c>
      <c r="M2199" s="1">
        <v>4</v>
      </c>
      <c r="N2199" s="1">
        <v>12</v>
      </c>
      <c r="O2199" s="1">
        <v>8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3</v>
      </c>
      <c r="W2199" s="1">
        <v>11</v>
      </c>
      <c r="X2199" s="1">
        <v>0</v>
      </c>
      <c r="Y2199" s="3">
        <v>50</v>
      </c>
      <c r="Z2199" s="1">
        <v>2836</v>
      </c>
      <c r="AA2199" s="1">
        <v>0</v>
      </c>
      <c r="AB2199" s="1">
        <v>0</v>
      </c>
      <c r="AC2199" s="1">
        <v>1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1</v>
      </c>
      <c r="AJ2199" s="1">
        <v>0</v>
      </c>
      <c r="AK2199" s="1">
        <v>1029</v>
      </c>
      <c r="AL2199" s="1">
        <v>1009</v>
      </c>
      <c r="AM2199" s="1">
        <v>0</v>
      </c>
    </row>
    <row r="2200" spans="1:39" x14ac:dyDescent="0.25">
      <c r="A2200" s="4" t="s">
        <v>2045</v>
      </c>
      <c r="B2200" s="1">
        <v>0</v>
      </c>
      <c r="C2200" s="1">
        <v>0</v>
      </c>
      <c r="D2200" s="1">
        <v>50</v>
      </c>
      <c r="E2200" s="1">
        <v>5</v>
      </c>
      <c r="F2200" s="1">
        <v>1</v>
      </c>
      <c r="G2200" s="1">
        <v>6</v>
      </c>
      <c r="H2200" s="1">
        <v>3</v>
      </c>
      <c r="I2200" s="1">
        <v>4</v>
      </c>
      <c r="J2200" s="1">
        <v>3</v>
      </c>
      <c r="K2200" s="1">
        <v>1</v>
      </c>
      <c r="L2200" s="1">
        <v>0</v>
      </c>
      <c r="M2200" s="1">
        <v>0</v>
      </c>
      <c r="N2200" s="1">
        <v>3</v>
      </c>
      <c r="O2200" s="1">
        <v>4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3</v>
      </c>
      <c r="W2200" s="1">
        <v>11</v>
      </c>
      <c r="X2200" s="1">
        <v>0</v>
      </c>
      <c r="Y2200" s="3">
        <v>34</v>
      </c>
      <c r="Z2200" s="1">
        <v>2840</v>
      </c>
      <c r="AA2200" s="1">
        <v>0</v>
      </c>
      <c r="AB2200" s="1">
        <v>0</v>
      </c>
      <c r="AC2200" s="1">
        <v>1</v>
      </c>
      <c r="AD2200" s="1">
        <v>0</v>
      </c>
      <c r="AE2200" s="1">
        <v>0</v>
      </c>
      <c r="AF2200" s="1">
        <v>0</v>
      </c>
      <c r="AG2200" s="1">
        <v>0</v>
      </c>
      <c r="AH2200" s="1">
        <v>1</v>
      </c>
      <c r="AI2200" s="1">
        <v>0</v>
      </c>
      <c r="AJ2200" s="1">
        <v>0</v>
      </c>
      <c r="AK2200" s="1">
        <v>19</v>
      </c>
      <c r="AL2200" s="1">
        <v>16</v>
      </c>
      <c r="AM2200" s="1">
        <v>0</v>
      </c>
    </row>
    <row r="2201" spans="1:39" x14ac:dyDescent="0.25">
      <c r="A2201" s="4" t="s">
        <v>383</v>
      </c>
      <c r="B2201" s="1">
        <v>1</v>
      </c>
      <c r="C2201" s="1">
        <v>0</v>
      </c>
      <c r="D2201" s="1">
        <v>81</v>
      </c>
      <c r="E2201" s="1">
        <v>3</v>
      </c>
      <c r="F2201" s="1">
        <v>3</v>
      </c>
      <c r="G2201" s="1">
        <v>7</v>
      </c>
      <c r="H2201" s="1">
        <v>6</v>
      </c>
      <c r="I2201" s="1">
        <v>2</v>
      </c>
      <c r="J2201" s="1">
        <v>9</v>
      </c>
      <c r="K2201" s="1">
        <v>1</v>
      </c>
      <c r="L2201" s="1">
        <v>1</v>
      </c>
      <c r="M2201" s="1">
        <v>0</v>
      </c>
      <c r="N2201" s="1">
        <v>2</v>
      </c>
      <c r="O2201" s="1">
        <v>7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3</v>
      </c>
      <c r="W2201" s="1">
        <v>11</v>
      </c>
      <c r="X2201" s="1">
        <v>0</v>
      </c>
      <c r="Y2201" s="3">
        <v>46</v>
      </c>
      <c r="Z2201" s="1">
        <v>2522</v>
      </c>
      <c r="AA2201" s="1">
        <v>0</v>
      </c>
      <c r="AB2201" s="1">
        <v>1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1</v>
      </c>
      <c r="AI2201" s="1">
        <v>0</v>
      </c>
      <c r="AJ2201" s="1">
        <v>0</v>
      </c>
      <c r="AK2201" s="1">
        <v>21</v>
      </c>
      <c r="AL2201" s="1">
        <v>12</v>
      </c>
      <c r="AM2201" s="1">
        <v>0</v>
      </c>
    </row>
    <row r="2202" spans="1:39" x14ac:dyDescent="0.25">
      <c r="A2202" s="4" t="s">
        <v>2046</v>
      </c>
      <c r="B2202" s="1">
        <v>0</v>
      </c>
      <c r="C2202" s="1">
        <v>1</v>
      </c>
      <c r="D2202" s="1">
        <v>46</v>
      </c>
      <c r="E2202" s="1">
        <v>709</v>
      </c>
      <c r="F2202" s="1">
        <v>43</v>
      </c>
      <c r="G2202" s="1">
        <v>182</v>
      </c>
      <c r="H2202" s="1">
        <v>42</v>
      </c>
      <c r="I2202" s="1">
        <v>118</v>
      </c>
      <c r="J2202" s="1">
        <v>247</v>
      </c>
      <c r="K2202" s="1">
        <v>2</v>
      </c>
      <c r="L2202" s="1">
        <v>9</v>
      </c>
      <c r="M2202" s="1">
        <v>3</v>
      </c>
      <c r="N2202" s="1">
        <v>4</v>
      </c>
      <c r="O2202" s="1">
        <v>5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3</v>
      </c>
      <c r="W2202" s="1">
        <v>11</v>
      </c>
      <c r="X2202" s="1">
        <v>0</v>
      </c>
      <c r="Y2202" s="3">
        <v>53</v>
      </c>
      <c r="Z2202" s="1">
        <v>2540</v>
      </c>
      <c r="AA2202" s="1">
        <v>0</v>
      </c>
      <c r="AB2202" s="1">
        <v>1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1</v>
      </c>
      <c r="AI2202" s="1">
        <v>0</v>
      </c>
      <c r="AJ2202" s="1">
        <v>0</v>
      </c>
      <c r="AK2202" s="1">
        <v>1094</v>
      </c>
      <c r="AL2202" s="1">
        <v>847</v>
      </c>
      <c r="AM2202" s="1">
        <v>0</v>
      </c>
    </row>
    <row r="2203" spans="1:39" x14ac:dyDescent="0.25">
      <c r="A2203" s="4" t="s">
        <v>1434</v>
      </c>
      <c r="B2203" s="1">
        <v>2</v>
      </c>
      <c r="C2203" s="1">
        <v>1</v>
      </c>
      <c r="D2203" s="1">
        <v>56</v>
      </c>
      <c r="E2203" s="1">
        <v>406</v>
      </c>
      <c r="F2203" s="1">
        <v>0</v>
      </c>
      <c r="G2203" s="1">
        <v>30</v>
      </c>
      <c r="H2203" s="1">
        <v>0</v>
      </c>
      <c r="I2203" s="1">
        <v>0</v>
      </c>
      <c r="J2203" s="1">
        <v>8</v>
      </c>
      <c r="K2203" s="1">
        <v>7</v>
      </c>
      <c r="L2203" s="1">
        <v>8</v>
      </c>
      <c r="M2203" s="1">
        <v>2</v>
      </c>
      <c r="N2203" s="1">
        <v>5</v>
      </c>
      <c r="O2203" s="1">
        <v>7</v>
      </c>
      <c r="P2203" s="1">
        <v>0</v>
      </c>
      <c r="Q2203" s="1">
        <v>0</v>
      </c>
      <c r="R2203" s="1">
        <v>0</v>
      </c>
      <c r="S2203" s="1">
        <v>1</v>
      </c>
      <c r="T2203" s="1">
        <v>0</v>
      </c>
      <c r="U2203" s="1">
        <v>0</v>
      </c>
      <c r="V2203" s="1">
        <v>3</v>
      </c>
      <c r="W2203" s="1">
        <v>11</v>
      </c>
      <c r="X2203" s="1">
        <v>0</v>
      </c>
      <c r="Y2203" s="3">
        <v>74</v>
      </c>
      <c r="Z2203" s="1">
        <v>2178</v>
      </c>
      <c r="AA2203" s="1">
        <v>0</v>
      </c>
      <c r="AB2203" s="1">
        <v>0</v>
      </c>
      <c r="AC2203" s="1">
        <v>0</v>
      </c>
      <c r="AD2203" s="1">
        <v>1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1</v>
      </c>
      <c r="AK2203" s="1">
        <v>436</v>
      </c>
      <c r="AL2203" s="1">
        <v>428</v>
      </c>
      <c r="AM2203" s="1">
        <v>1</v>
      </c>
    </row>
    <row r="2204" spans="1:39" x14ac:dyDescent="0.25">
      <c r="A2204" s="4" t="s">
        <v>2047</v>
      </c>
      <c r="B2204" s="1">
        <v>0</v>
      </c>
      <c r="C2204" s="1">
        <v>0</v>
      </c>
      <c r="D2204" s="1">
        <v>91</v>
      </c>
      <c r="E2204" s="1">
        <v>908</v>
      </c>
      <c r="F2204" s="1">
        <v>48</v>
      </c>
      <c r="G2204" s="1">
        <v>217</v>
      </c>
      <c r="H2204" s="1">
        <v>32</v>
      </c>
      <c r="I2204" s="1">
        <v>12</v>
      </c>
      <c r="J2204" s="1">
        <v>24</v>
      </c>
      <c r="K2204" s="1">
        <v>1</v>
      </c>
      <c r="L2204" s="1">
        <v>2</v>
      </c>
      <c r="M2204" s="1">
        <v>3</v>
      </c>
      <c r="N2204" s="1">
        <v>13</v>
      </c>
      <c r="O2204" s="1">
        <v>6</v>
      </c>
      <c r="P2204" s="1">
        <v>0</v>
      </c>
      <c r="Q2204" s="1">
        <v>1</v>
      </c>
      <c r="R2204" s="1">
        <v>0</v>
      </c>
      <c r="S2204" s="1">
        <v>0</v>
      </c>
      <c r="T2204" s="1">
        <v>0</v>
      </c>
      <c r="U2204" s="1">
        <v>0</v>
      </c>
      <c r="V2204" s="1">
        <v>3</v>
      </c>
      <c r="W2204" s="1">
        <v>11</v>
      </c>
      <c r="X2204" s="1">
        <v>0</v>
      </c>
      <c r="Y2204" s="3">
        <v>39</v>
      </c>
      <c r="Z2204" s="1">
        <v>2314</v>
      </c>
      <c r="AA2204" s="1">
        <v>1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1</v>
      </c>
      <c r="AI2204" s="1">
        <v>0</v>
      </c>
      <c r="AJ2204" s="1">
        <v>0</v>
      </c>
      <c r="AK2204" s="1">
        <v>1217</v>
      </c>
      <c r="AL2204" s="1">
        <v>1193</v>
      </c>
      <c r="AM2204" s="1">
        <v>1</v>
      </c>
    </row>
    <row r="2205" spans="1:39" x14ac:dyDescent="0.25">
      <c r="A2205" s="4" t="s">
        <v>2048</v>
      </c>
      <c r="B2205" s="1">
        <v>0</v>
      </c>
      <c r="C2205" s="1">
        <v>1</v>
      </c>
      <c r="D2205" s="1">
        <v>8</v>
      </c>
      <c r="E2205" s="1">
        <v>428</v>
      </c>
      <c r="F2205" s="1">
        <v>30</v>
      </c>
      <c r="G2205" s="1">
        <v>214</v>
      </c>
      <c r="H2205" s="1">
        <v>80</v>
      </c>
      <c r="I2205" s="1">
        <v>30</v>
      </c>
      <c r="J2205" s="1">
        <v>61</v>
      </c>
      <c r="K2205" s="1">
        <v>2</v>
      </c>
      <c r="L2205" s="1">
        <v>6</v>
      </c>
      <c r="M2205" s="1">
        <v>5</v>
      </c>
      <c r="N2205" s="1">
        <v>10</v>
      </c>
      <c r="O2205" s="1">
        <v>3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3</v>
      </c>
      <c r="W2205" s="1">
        <v>11</v>
      </c>
      <c r="X2205" s="1">
        <v>0</v>
      </c>
      <c r="Y2205" s="3">
        <v>64</v>
      </c>
      <c r="Z2205" s="1">
        <v>2315</v>
      </c>
      <c r="AA2205" s="1">
        <v>0</v>
      </c>
      <c r="AB2205" s="1">
        <v>0</v>
      </c>
      <c r="AC2205" s="1">
        <v>0</v>
      </c>
      <c r="AD2205" s="1">
        <v>1</v>
      </c>
      <c r="AE2205" s="1">
        <v>0</v>
      </c>
      <c r="AF2205" s="1">
        <v>0</v>
      </c>
      <c r="AG2205" s="1">
        <v>0</v>
      </c>
      <c r="AH2205" s="1">
        <v>0</v>
      </c>
      <c r="AI2205" s="1">
        <v>1</v>
      </c>
      <c r="AJ2205" s="1">
        <v>0</v>
      </c>
      <c r="AK2205" s="1">
        <v>782</v>
      </c>
      <c r="AL2205" s="1">
        <v>721</v>
      </c>
      <c r="AM2205" s="1">
        <v>0</v>
      </c>
    </row>
    <row r="2206" spans="1:39" x14ac:dyDescent="0.25">
      <c r="A2206" s="4" t="s">
        <v>2049</v>
      </c>
      <c r="B2206" s="1">
        <v>1</v>
      </c>
      <c r="C2206" s="1">
        <v>1</v>
      </c>
      <c r="D2206" s="1">
        <v>40</v>
      </c>
      <c r="E2206" s="1">
        <v>84</v>
      </c>
      <c r="F2206" s="1">
        <v>3</v>
      </c>
      <c r="G2206" s="1">
        <v>61</v>
      </c>
      <c r="H2206" s="1">
        <v>2</v>
      </c>
      <c r="I2206" s="1">
        <v>1</v>
      </c>
      <c r="J2206" s="1">
        <v>21</v>
      </c>
      <c r="K2206" s="1">
        <v>3</v>
      </c>
      <c r="L2206" s="1">
        <v>3</v>
      </c>
      <c r="M2206" s="1">
        <v>1</v>
      </c>
      <c r="N2206" s="1">
        <v>4</v>
      </c>
      <c r="O2206" s="1">
        <v>7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3</v>
      </c>
      <c r="W2206" s="1">
        <v>11</v>
      </c>
      <c r="X2206" s="1">
        <v>1</v>
      </c>
      <c r="Y2206" s="3">
        <v>66</v>
      </c>
      <c r="Z2206" s="1">
        <v>2781</v>
      </c>
      <c r="AA2206" s="1">
        <v>0</v>
      </c>
      <c r="AB2206" s="1">
        <v>1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1</v>
      </c>
      <c r="AK2206" s="1">
        <v>151</v>
      </c>
      <c r="AL2206" s="1">
        <v>130</v>
      </c>
      <c r="AM2206" s="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206"/>
  <sheetViews>
    <sheetView topLeftCell="AQ1" workbookViewId="0">
      <selection activeCell="AZ2" sqref="AZ2"/>
    </sheetView>
  </sheetViews>
  <sheetFormatPr defaultRowHeight="15" x14ac:dyDescent="0.25"/>
  <cols>
    <col min="1" max="1" width="9.140625" style="36"/>
    <col min="2" max="2" width="14.28515625" style="37" bestFit="1" customWidth="1"/>
    <col min="3" max="3" width="11.28515625" style="36" bestFit="1" customWidth="1"/>
    <col min="4" max="4" width="12.85546875" style="36" bestFit="1" customWidth="1"/>
    <col min="5" max="5" width="10.5703125" style="36" bestFit="1" customWidth="1"/>
    <col min="6" max="6" width="16" style="36" customWidth="1"/>
    <col min="7" max="7" width="6.7109375" style="38" bestFit="1" customWidth="1"/>
    <col min="8" max="8" width="13.28515625" style="38" bestFit="1" customWidth="1"/>
    <col min="9" max="9" width="17.140625" style="36" bestFit="1" customWidth="1"/>
    <col min="10" max="10" width="13.42578125" style="36" bestFit="1" customWidth="1"/>
    <col min="11" max="11" width="18.5703125" style="36" bestFit="1" customWidth="1"/>
    <col min="12" max="12" width="17.7109375" style="36" bestFit="1" customWidth="1"/>
    <col min="13" max="13" width="16.140625" style="36" bestFit="1" customWidth="1"/>
    <col min="14" max="14" width="18.7109375" style="36" bestFit="1" customWidth="1"/>
    <col min="15" max="15" width="17.140625" style="36" bestFit="1" customWidth="1"/>
    <col min="16" max="16" width="20.7109375" style="36" bestFit="1" customWidth="1"/>
    <col min="17" max="17" width="17.7109375" style="36" bestFit="1" customWidth="1"/>
    <col min="18" max="18" width="23.42578125" style="36" bestFit="1" customWidth="1"/>
    <col min="19" max="19" width="19.7109375" style="36" bestFit="1" customWidth="1"/>
    <col min="20" max="20" width="16.85546875" style="36" bestFit="1" customWidth="1"/>
    <col min="21" max="21" width="12.7109375" style="35" bestFit="1" customWidth="1"/>
    <col min="22" max="22" width="12" style="35" bestFit="1" customWidth="1"/>
    <col min="23" max="23" width="19.7109375" style="35" bestFit="1" customWidth="1"/>
    <col min="24" max="24" width="18.42578125" style="35" bestFit="1" customWidth="1"/>
    <col min="25" max="25" width="20.5703125" style="35" bestFit="1" customWidth="1"/>
    <col min="26" max="26" width="16.42578125" style="35" bestFit="1" customWidth="1"/>
    <col min="27" max="27" width="21.5703125" style="36" bestFit="1" customWidth="1"/>
    <col min="28" max="28" width="23" style="36" customWidth="1"/>
    <col min="29" max="29" width="21" style="36" bestFit="1" customWidth="1"/>
    <col min="30" max="30" width="23.28515625" style="36" bestFit="1" customWidth="1"/>
    <col min="31" max="31" width="21.42578125" style="36" bestFit="1" customWidth="1"/>
    <col min="32" max="32" width="23" style="36" bestFit="1" customWidth="1"/>
    <col min="33" max="33" width="23.42578125" style="56" customWidth="1"/>
    <col min="34" max="34" width="23" style="36" customWidth="1"/>
    <col min="35" max="36" width="23" style="35" customWidth="1"/>
    <col min="37" max="37" width="32.140625" style="35" customWidth="1"/>
    <col min="38" max="38" width="18.7109375" style="35" bestFit="1" customWidth="1"/>
    <col min="39" max="39" width="16.42578125" style="36" customWidth="1"/>
    <col min="40" max="43" width="16.7109375" style="36" bestFit="1" customWidth="1"/>
    <col min="44" max="44" width="21.85546875" style="36" customWidth="1"/>
    <col min="45" max="45" width="22.28515625" style="36" bestFit="1" customWidth="1"/>
    <col min="46" max="46" width="15.7109375" style="36" customWidth="1"/>
    <col min="47" max="47" width="22.28515625" style="36" bestFit="1" customWidth="1"/>
    <col min="48" max="48" width="18.5703125" style="50" customWidth="1"/>
    <col min="49" max="49" width="13.28515625" style="50" customWidth="1"/>
    <col min="50" max="50" width="25" style="36" bestFit="1" customWidth="1"/>
    <col min="51" max="51" width="35" style="36" customWidth="1"/>
    <col min="52" max="52" width="21" style="36" bestFit="1" customWidth="1"/>
    <col min="53" max="53" width="9.140625" style="36"/>
    <col min="54" max="54" width="18.7109375" style="35" customWidth="1"/>
    <col min="55" max="55" width="16" style="36" bestFit="1" customWidth="1"/>
    <col min="56" max="56" width="11.85546875" style="36" bestFit="1" customWidth="1"/>
    <col min="57" max="57" width="11.28515625" style="36" bestFit="1" customWidth="1"/>
    <col min="58" max="58" width="18.7109375" style="36" bestFit="1" customWidth="1"/>
    <col min="59" max="69" width="9.140625" style="36"/>
    <col min="70" max="70" width="11.42578125" style="36" bestFit="1" customWidth="1"/>
    <col min="71" max="71" width="18.85546875" style="36" bestFit="1" customWidth="1"/>
    <col min="72" max="72" width="22.28515625" style="36" bestFit="1" customWidth="1"/>
    <col min="73" max="16384" width="9.140625" style="36"/>
  </cols>
  <sheetData>
    <row r="1" spans="1:55" s="48" customFormat="1" x14ac:dyDescent="0.25">
      <c r="A1" s="45" t="s">
        <v>48</v>
      </c>
      <c r="B1" s="45" t="s">
        <v>0</v>
      </c>
      <c r="C1" s="45" t="s">
        <v>1</v>
      </c>
      <c r="D1" s="45" t="s">
        <v>2</v>
      </c>
      <c r="E1" s="46" t="s">
        <v>3</v>
      </c>
      <c r="F1" s="46" t="s">
        <v>40</v>
      </c>
      <c r="G1" s="46" t="s">
        <v>24</v>
      </c>
      <c r="H1" s="46" t="s">
        <v>39</v>
      </c>
      <c r="I1" s="46" t="s">
        <v>25</v>
      </c>
      <c r="J1" s="46" t="s">
        <v>44</v>
      </c>
      <c r="K1" s="46" t="s">
        <v>26</v>
      </c>
      <c r="L1" s="46" t="s">
        <v>27</v>
      </c>
      <c r="M1" s="46" t="s">
        <v>28</v>
      </c>
      <c r="N1" s="46" t="s">
        <v>29</v>
      </c>
      <c r="O1" s="46" t="s">
        <v>30</v>
      </c>
      <c r="P1" s="46" t="s">
        <v>31</v>
      </c>
      <c r="Q1" s="46" t="s">
        <v>32</v>
      </c>
      <c r="R1" s="46" t="s">
        <v>33</v>
      </c>
      <c r="S1" s="46" t="s">
        <v>34</v>
      </c>
      <c r="T1" s="46" t="s">
        <v>35</v>
      </c>
      <c r="U1" s="47" t="s">
        <v>4</v>
      </c>
      <c r="V1" s="47" t="s">
        <v>5</v>
      </c>
      <c r="W1" s="47" t="s">
        <v>6</v>
      </c>
      <c r="X1" s="47" t="s">
        <v>7</v>
      </c>
      <c r="Y1" s="47" t="s">
        <v>8</v>
      </c>
      <c r="Z1" s="47" t="s">
        <v>9</v>
      </c>
      <c r="AA1" s="46" t="s">
        <v>10</v>
      </c>
      <c r="AB1" s="46" t="s">
        <v>14</v>
      </c>
      <c r="AC1" s="46" t="s">
        <v>11</v>
      </c>
      <c r="AD1" s="46" t="s">
        <v>12</v>
      </c>
      <c r="AE1" s="46" t="s">
        <v>13</v>
      </c>
      <c r="AF1" s="46" t="s">
        <v>42</v>
      </c>
      <c r="AG1" s="46" t="s">
        <v>46</v>
      </c>
      <c r="AH1" s="46" t="s">
        <v>43</v>
      </c>
      <c r="AI1" s="47" t="s">
        <v>45</v>
      </c>
      <c r="AJ1" s="47" t="s">
        <v>47</v>
      </c>
      <c r="AK1" s="46" t="s">
        <v>36</v>
      </c>
      <c r="AL1" s="46" t="s">
        <v>41</v>
      </c>
      <c r="AM1" s="46" t="s">
        <v>18</v>
      </c>
      <c r="AN1" s="46" t="s">
        <v>19</v>
      </c>
      <c r="AO1" s="46" t="s">
        <v>15</v>
      </c>
      <c r="AP1" s="46" t="s">
        <v>16</v>
      </c>
      <c r="AQ1" s="46" t="s">
        <v>17</v>
      </c>
      <c r="AR1" s="46" t="s">
        <v>38</v>
      </c>
      <c r="AS1" s="46" t="s">
        <v>20</v>
      </c>
      <c r="AT1" s="46" t="s">
        <v>21</v>
      </c>
      <c r="AU1" s="46" t="s">
        <v>22</v>
      </c>
      <c r="AV1" s="51" t="s">
        <v>37</v>
      </c>
      <c r="AW1" s="49" t="s">
        <v>23</v>
      </c>
      <c r="AX1" s="46" t="s">
        <v>2126</v>
      </c>
      <c r="AY1" s="46" t="s">
        <v>2067</v>
      </c>
      <c r="AZ1" s="46" t="s">
        <v>2122</v>
      </c>
    </row>
    <row r="2" spans="1:55" x14ac:dyDescent="0.25">
      <c r="A2" s="61">
        <v>1</v>
      </c>
      <c r="B2" s="37">
        <v>58138</v>
      </c>
      <c r="C2" s="34">
        <v>0</v>
      </c>
      <c r="D2" s="34">
        <v>0</v>
      </c>
      <c r="E2" s="34">
        <v>58</v>
      </c>
      <c r="F2" s="58" t="str">
        <f>IF('Base tratada'!$E2&lt;=15,"0-15 dias",
IF('Base tratada'!$E2&lt;=30, "16-30 dias",
IF('Base tratada'!$E2&lt;=45, "31-45 dias",
IF('Base tratada'!$E2&lt;=60, "46-60 dias",
IF('Base tratada'!$E2&lt;=75, "61-75 dias", "76-99 dias")))))</f>
        <v>46-60 dias</v>
      </c>
      <c r="G2" s="38">
        <v>63</v>
      </c>
      <c r="H2" s="60" t="str">
        <f>IF('Base tratada'!$G2&lt;=29,"24–29",
IF('Base tratada'!$G2&lt;=39,"30–39",
IF('Base tratada'!$G2&lt;=49,"40–49",
IF('Base tratada'!$G2&lt;=59,"50–59",
IF('Base tratada'!$G2&lt;=69,"60–69",
"70–80")))))</f>
        <v>60–69</v>
      </c>
      <c r="I2" s="34">
        <v>2822</v>
      </c>
      <c r="J2" s="58" t="str">
        <f>IF('Base tratada'!$K2=1,"Divorciado",
IF('Base tratada'!$L2=1,"Casado",
IF('Base tratada'!$M2=1, "Solteiro",
IF('Base tratada'!$N2=1,"Juntos",
"Viúvo"))))</f>
        <v>Solteiro</v>
      </c>
      <c r="K2" s="34">
        <v>0</v>
      </c>
      <c r="L2" s="34">
        <v>0</v>
      </c>
      <c r="M2" s="34">
        <v>1</v>
      </c>
      <c r="N2" s="34">
        <v>0</v>
      </c>
      <c r="O2" s="34">
        <v>0</v>
      </c>
      <c r="P2" s="34">
        <v>0</v>
      </c>
      <c r="Q2" s="34">
        <v>0</v>
      </c>
      <c r="R2" s="34">
        <v>1</v>
      </c>
      <c r="S2" s="34">
        <v>0</v>
      </c>
      <c r="T2" s="34">
        <v>0</v>
      </c>
      <c r="U2" s="35">
        <v>635</v>
      </c>
      <c r="V2" s="35">
        <v>88</v>
      </c>
      <c r="W2" s="35">
        <v>546</v>
      </c>
      <c r="X2" s="35">
        <v>172</v>
      </c>
      <c r="Y2" s="35">
        <v>88</v>
      </c>
      <c r="Z2" s="35">
        <v>88</v>
      </c>
      <c r="AA2" s="34">
        <v>3</v>
      </c>
      <c r="AB2" s="34">
        <v>7</v>
      </c>
      <c r="AC2" s="34">
        <v>8</v>
      </c>
      <c r="AD2" s="34">
        <v>10</v>
      </c>
      <c r="AE2" s="34">
        <v>4</v>
      </c>
      <c r="AF2" s="58">
        <f>'Base tratada'!$AC2+'Base tratada'!$AD2+'Base tratada'!$AE2</f>
        <v>22</v>
      </c>
      <c r="AG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" s="58" t="str">
        <f>IF('Base tratada'!$AC2&gt;=MAX('Base tratada'!$AD2,'Base tratada'!$AE2),"Web",
IF('Base tratada'!$AD2&gt;='Base tratada'!$AE2,"Catalog",
"Store"))</f>
        <v>Catalog</v>
      </c>
      <c r="AI2" s="59">
        <f>IF('Base tratada'!$AF2=0,"0",'Base tratada'!$AK2/'Base tratada'!$AF2)</f>
        <v>69.5</v>
      </c>
      <c r="AJ2" s="59" t="str">
        <f>IF('Base tratada'!$AI2=0,"R$ 0",
IF('Base tratada'!$AI2&lt;=25,"R$ 1–25",
IF('Base tratada'!$AI2&lt;=50,"R$ 26–50",
"+R$ 50")))</f>
        <v>+R$ 50</v>
      </c>
      <c r="AK2" s="35">
        <v>1529</v>
      </c>
      <c r="AL2" s="58" t="str">
        <f>IF('Base tratada'!$AK2&lt;=100,"R$ 0-100",
IF('Base tratada'!$AK2&lt;=500,"R$ 101-500",
IF('Base tratada'!$AK2&lt;=1000,"R$ 501-1000",
IF('Base tratada'!$AK2&lt;=1500,"R$ 1001-1500",
"+R$ 1500"))))</f>
        <v>+R$ 1500</v>
      </c>
      <c r="AM2" s="34">
        <v>0</v>
      </c>
      <c r="AN2" s="34">
        <v>0</v>
      </c>
      <c r="AO2" s="34">
        <v>0</v>
      </c>
      <c r="AP2" s="34">
        <v>0</v>
      </c>
      <c r="AQ2" s="34">
        <v>0</v>
      </c>
      <c r="AR2" s="34">
        <v>0</v>
      </c>
      <c r="AS2" s="34">
        <v>0</v>
      </c>
      <c r="AT2" s="34">
        <v>3</v>
      </c>
      <c r="AU2" s="34">
        <v>11</v>
      </c>
      <c r="AV2" s="52">
        <v>1441</v>
      </c>
      <c r="AW2" s="57">
        <v>1</v>
      </c>
      <c r="AX2" s="58" t="str">
        <f>IF(Tabela3[[#This Row],[Response]]=1, "Aceitou", "Não aceitou")</f>
        <v>Aceitou</v>
      </c>
      <c r="AY2" s="55" t="str">
        <f>Tabela3[[#This Row],[Faixa Recência]] &amp; " | " &amp; Tabela3[[#This Row],[Faixa Gasto]] &amp; " | " &amp; Tabela3[[#This Row],[Faixa ticket médio]]</f>
        <v>46-60 dias | +R$ 1500 | +R$ 50</v>
      </c>
      <c r="AZ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" s="36"/>
    </row>
    <row r="3" spans="1:55" x14ac:dyDescent="0.25">
      <c r="A3" s="61">
        <v>2</v>
      </c>
      <c r="B3" s="37">
        <v>46344</v>
      </c>
      <c r="C3" s="34">
        <v>1</v>
      </c>
      <c r="D3" s="34">
        <v>1</v>
      </c>
      <c r="E3" s="34">
        <v>38</v>
      </c>
      <c r="F3" s="58" t="str">
        <f>IF('Base tratada'!$E3&lt;=15,"0-15 dias",
IF('Base tratada'!$E3&lt;=30, "16-30 dias",
IF('Base tratada'!$E3&lt;=45, "31-45 dias",
IF('Base tratada'!$E3&lt;=60, "46-60 dias",
IF('Base tratada'!$E3&lt;=75, "61-75 dias", "76-99 dias")))))</f>
        <v>31-45 dias</v>
      </c>
      <c r="G3" s="38">
        <v>66</v>
      </c>
      <c r="H3" s="60" t="str">
        <f>IF('Base tratada'!$G3&lt;=29,"24–29",
IF('Base tratada'!$G3&lt;=39,"30–39",
IF('Base tratada'!$G3&lt;=49,"40–49",
IF('Base tratada'!$G3&lt;=59,"50–59",
IF('Base tratada'!$G3&lt;=69,"60–69",
"70–80")))))</f>
        <v>60–69</v>
      </c>
      <c r="I3" s="34">
        <v>2272</v>
      </c>
      <c r="J3" s="58" t="str">
        <f>IF('Base tratada'!$K3=1,"Divorciado",
IF('Base tratada'!$L3=1,"Casado",
IF('Base tratada'!$M3=1, "Solteiro",
IF('Base tratada'!$N3=1,"Juntos",
"Viúvo"))))</f>
        <v>Solteiro</v>
      </c>
      <c r="K3" s="34">
        <v>0</v>
      </c>
      <c r="L3" s="34">
        <v>0</v>
      </c>
      <c r="M3" s="34">
        <v>1</v>
      </c>
      <c r="N3" s="34">
        <v>0</v>
      </c>
      <c r="O3" s="34">
        <v>0</v>
      </c>
      <c r="P3" s="34">
        <v>0</v>
      </c>
      <c r="Q3" s="34">
        <v>0</v>
      </c>
      <c r="R3" s="34">
        <v>1</v>
      </c>
      <c r="S3" s="34">
        <v>0</v>
      </c>
      <c r="T3" s="34">
        <v>0</v>
      </c>
      <c r="U3" s="35">
        <v>11</v>
      </c>
      <c r="V3" s="35">
        <v>1</v>
      </c>
      <c r="W3" s="35">
        <v>6</v>
      </c>
      <c r="X3" s="35">
        <v>2</v>
      </c>
      <c r="Y3" s="35">
        <v>1</v>
      </c>
      <c r="Z3" s="35">
        <v>6</v>
      </c>
      <c r="AA3" s="34">
        <v>2</v>
      </c>
      <c r="AB3" s="34">
        <v>5</v>
      </c>
      <c r="AC3" s="34">
        <v>1</v>
      </c>
      <c r="AD3" s="34">
        <v>1</v>
      </c>
      <c r="AE3" s="34">
        <v>2</v>
      </c>
      <c r="AF3" s="58">
        <f>'Base tratada'!$AC3+'Base tratada'!$AD3+'Base tratada'!$AE3</f>
        <v>4</v>
      </c>
      <c r="AG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" s="58" t="str">
        <f>IF('Base tratada'!$AC3&gt;=MAX('Base tratada'!$AD3,'Base tratada'!$AE3),"Web",
IF('Base tratada'!$AD3&gt;='Base tratada'!$AE3,"Catalog",
"Store"))</f>
        <v>Store</v>
      </c>
      <c r="AI3" s="59">
        <f>IF('Base tratada'!$AF3=0,"0",'Base tratada'!$AK3/'Base tratada'!$AF3)</f>
        <v>5.25</v>
      </c>
      <c r="AJ3" s="59" t="str">
        <f>IF('Base tratada'!$AI3=0,"R$ 0",
IF('Base tratada'!$AI3&lt;=25,"R$ 1–25",
IF('Base tratada'!$AI3&lt;=50,"R$ 26–50",
"+R$ 50")))</f>
        <v>R$ 1–25</v>
      </c>
      <c r="AK3" s="35">
        <v>21</v>
      </c>
      <c r="AL3" s="58" t="str">
        <f>IF('Base tratada'!$AK3&lt;=100,"R$ 0-100",
IF('Base tratada'!$AK3&lt;=500,"R$ 101-500",
IF('Base tratada'!$AK3&lt;=1000,"R$ 501-1000",
IF('Base tratada'!$AK3&lt;=1500,"R$ 1001-1500",
"+R$ 1500"))))</f>
        <v>R$ 0-100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  <c r="AR3" s="34">
        <v>0</v>
      </c>
      <c r="AS3" s="34">
        <v>0</v>
      </c>
      <c r="AT3" s="34">
        <v>3</v>
      </c>
      <c r="AU3" s="34">
        <v>11</v>
      </c>
      <c r="AV3" s="52">
        <v>15</v>
      </c>
      <c r="AW3" s="57">
        <v>0</v>
      </c>
      <c r="AX3" s="58" t="str">
        <f>IF(Tabela3[[#This Row],[Response]]=1, "Aceitou", "Não aceitou")</f>
        <v>Não aceitou</v>
      </c>
      <c r="AY3" s="55" t="str">
        <f>Tabela3[[#This Row],[Faixa Recência]] &amp; " | " &amp; Tabela3[[#This Row],[Faixa Gasto]] &amp; " | " &amp; Tabela3[[#This Row],[Faixa ticket médio]]</f>
        <v>31-45 dias | R$ 0-100 | R$ 1–25</v>
      </c>
      <c r="AZ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" s="36"/>
    </row>
    <row r="4" spans="1:55" x14ac:dyDescent="0.25">
      <c r="A4" s="61">
        <v>3</v>
      </c>
      <c r="B4" s="37">
        <v>71613</v>
      </c>
      <c r="C4" s="34">
        <v>0</v>
      </c>
      <c r="D4" s="34">
        <v>0</v>
      </c>
      <c r="E4" s="34">
        <v>26</v>
      </c>
      <c r="F4" s="58" t="str">
        <f>IF('Base tratada'!$E4&lt;=15,"0-15 dias",
IF('Base tratada'!$E4&lt;=30, "16-30 dias",
IF('Base tratada'!$E4&lt;=45, "31-45 dias",
IF('Base tratada'!$E4&lt;=60, "46-60 dias",
IF('Base tratada'!$E4&lt;=75, "61-75 dias", "76-99 dias")))))</f>
        <v>16-30 dias</v>
      </c>
      <c r="G4" s="38">
        <v>55</v>
      </c>
      <c r="H4" s="60" t="str">
        <f>IF('Base tratada'!$G4&lt;=29,"24–29",
IF('Base tratada'!$G4&lt;=39,"30–39",
IF('Base tratada'!$G4&lt;=49,"40–49",
IF('Base tratada'!$G4&lt;=59,"50–59",
IF('Base tratada'!$G4&lt;=69,"60–69",
"70–80")))))</f>
        <v>50–59</v>
      </c>
      <c r="I4" s="34">
        <v>2471</v>
      </c>
      <c r="J4" s="58" t="str">
        <f>IF('Base tratada'!$K4=1,"Divorciado",
IF('Base tratada'!$L4=1,"Casado",
IF('Base tratada'!$M4=1, "Solteiro",
IF('Base tratada'!$N4=1,"Juntos",
"Viúvo"))))</f>
        <v>Juntos</v>
      </c>
      <c r="K4" s="34">
        <v>0</v>
      </c>
      <c r="L4" s="34">
        <v>0</v>
      </c>
      <c r="M4" s="34">
        <v>0</v>
      </c>
      <c r="N4" s="34">
        <v>1</v>
      </c>
      <c r="O4" s="34">
        <v>0</v>
      </c>
      <c r="P4" s="34">
        <v>0</v>
      </c>
      <c r="Q4" s="34">
        <v>0</v>
      </c>
      <c r="R4" s="34">
        <v>1</v>
      </c>
      <c r="S4" s="34">
        <v>0</v>
      </c>
      <c r="T4" s="34">
        <v>0</v>
      </c>
      <c r="U4" s="35">
        <v>426</v>
      </c>
      <c r="V4" s="35">
        <v>49</v>
      </c>
      <c r="W4" s="35">
        <v>127</v>
      </c>
      <c r="X4" s="35">
        <v>111</v>
      </c>
      <c r="Y4" s="35">
        <v>21</v>
      </c>
      <c r="Z4" s="35">
        <v>42</v>
      </c>
      <c r="AA4" s="34">
        <v>1</v>
      </c>
      <c r="AB4" s="34">
        <v>4</v>
      </c>
      <c r="AC4" s="34">
        <v>8</v>
      </c>
      <c r="AD4" s="34">
        <v>2</v>
      </c>
      <c r="AE4" s="34">
        <v>10</v>
      </c>
      <c r="AF4" s="58">
        <f>'Base tratada'!$AC4+'Base tratada'!$AD4+'Base tratada'!$AE4</f>
        <v>20</v>
      </c>
      <c r="AG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" s="58" t="str">
        <f>IF('Base tratada'!$AC4&gt;=MAX('Base tratada'!$AD4,'Base tratada'!$AE4),"Web",
IF('Base tratada'!$AD4&gt;='Base tratada'!$AE4,"Catalog",
"Store"))</f>
        <v>Store</v>
      </c>
      <c r="AI4" s="59">
        <f>IF('Base tratada'!$AF4=0,"0",'Base tratada'!$AK4/'Base tratada'!$AF4)</f>
        <v>36.700000000000003</v>
      </c>
      <c r="AJ4" s="59" t="str">
        <f>IF('Base tratada'!$AI4=0,"R$ 0",
IF('Base tratada'!$AI4&lt;=25,"R$ 1–25",
IF('Base tratada'!$AI4&lt;=50,"R$ 26–50",
"+R$ 50")))</f>
        <v>R$ 26–50</v>
      </c>
      <c r="AK4" s="35">
        <v>734</v>
      </c>
      <c r="AL4" s="58" t="str">
        <f>IF('Base tratada'!$AK4&lt;=100,"R$ 0-100",
IF('Base tratada'!$AK4&lt;=500,"R$ 101-500",
IF('Base tratada'!$AK4&lt;=1000,"R$ 501-1000",
IF('Base tratada'!$AK4&lt;=1500,"R$ 1001-1500",
"+R$ 1500"))))</f>
        <v>R$ 501-1000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  <c r="AR4" s="34">
        <v>0</v>
      </c>
      <c r="AS4" s="34">
        <v>0</v>
      </c>
      <c r="AT4" s="34">
        <v>3</v>
      </c>
      <c r="AU4" s="34">
        <v>11</v>
      </c>
      <c r="AV4" s="52">
        <v>692</v>
      </c>
      <c r="AW4" s="57">
        <v>0</v>
      </c>
      <c r="AX4" s="58" t="str">
        <f>IF(Tabela3[[#This Row],[Response]]=1, "Aceitou", "Não aceitou")</f>
        <v>Não aceitou</v>
      </c>
      <c r="AY4" s="55" t="str">
        <f>Tabela3[[#This Row],[Faixa Recência]] &amp; " | " &amp; Tabela3[[#This Row],[Faixa Gasto]] &amp; " | " &amp; Tabela3[[#This Row],[Faixa ticket médio]]</f>
        <v>16-30 dias | R$ 501-1000 | R$ 26–50</v>
      </c>
      <c r="AZ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" s="36"/>
    </row>
    <row r="5" spans="1:55" x14ac:dyDescent="0.25">
      <c r="A5" s="61">
        <v>4</v>
      </c>
      <c r="B5" s="37">
        <v>26646</v>
      </c>
      <c r="C5" s="34">
        <v>1</v>
      </c>
      <c r="D5" s="34">
        <v>0</v>
      </c>
      <c r="E5" s="34">
        <v>26</v>
      </c>
      <c r="F5" s="58" t="str">
        <f>IF('Base tratada'!$E5&lt;=15,"0-15 dias",
IF('Base tratada'!$E5&lt;=30, "16-30 dias",
IF('Base tratada'!$E5&lt;=45, "31-45 dias",
IF('Base tratada'!$E5&lt;=60, "46-60 dias",
IF('Base tratada'!$E5&lt;=75, "61-75 dias", "76-99 dias")))))</f>
        <v>16-30 dias</v>
      </c>
      <c r="G5" s="38">
        <v>36</v>
      </c>
      <c r="H5" s="60" t="str">
        <f>IF('Base tratada'!$G5&lt;=29,"24–29",
IF('Base tratada'!$G5&lt;=39,"30–39",
IF('Base tratada'!$G5&lt;=49,"40–49",
IF('Base tratada'!$G5&lt;=59,"50–59",
IF('Base tratada'!$G5&lt;=69,"60–69",
"70–80")))))</f>
        <v>30–39</v>
      </c>
      <c r="I5" s="34">
        <v>2298</v>
      </c>
      <c r="J5" s="58" t="str">
        <f>IF('Base tratada'!$K5=1,"Divorciado",
IF('Base tratada'!$L5=1,"Casado",
IF('Base tratada'!$M5=1, "Solteiro",
IF('Base tratada'!$N5=1,"Juntos",
"Viúvo"))))</f>
        <v>Juntos</v>
      </c>
      <c r="K5" s="34">
        <v>0</v>
      </c>
      <c r="L5" s="34">
        <v>0</v>
      </c>
      <c r="M5" s="34">
        <v>0</v>
      </c>
      <c r="N5" s="34">
        <v>1</v>
      </c>
      <c r="O5" s="34">
        <v>0</v>
      </c>
      <c r="P5" s="34">
        <v>0</v>
      </c>
      <c r="Q5" s="34">
        <v>0</v>
      </c>
      <c r="R5" s="34">
        <v>1</v>
      </c>
      <c r="S5" s="34">
        <v>0</v>
      </c>
      <c r="T5" s="34">
        <v>0</v>
      </c>
      <c r="U5" s="35">
        <v>11</v>
      </c>
      <c r="V5" s="35">
        <v>4</v>
      </c>
      <c r="W5" s="35">
        <v>20</v>
      </c>
      <c r="X5" s="35">
        <v>10</v>
      </c>
      <c r="Y5" s="35">
        <v>3</v>
      </c>
      <c r="Z5" s="35">
        <v>5</v>
      </c>
      <c r="AA5" s="34">
        <v>2</v>
      </c>
      <c r="AB5" s="34">
        <v>6</v>
      </c>
      <c r="AC5" s="34">
        <v>2</v>
      </c>
      <c r="AD5" s="34">
        <v>0</v>
      </c>
      <c r="AE5" s="34">
        <v>4</v>
      </c>
      <c r="AF5" s="58">
        <f>'Base tratada'!$AC5+'Base tratada'!$AD5+'Base tratada'!$AE5</f>
        <v>6</v>
      </c>
      <c r="AG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" s="58" t="str">
        <f>IF('Base tratada'!$AC5&gt;=MAX('Base tratada'!$AD5,'Base tratada'!$AE5),"Web",
IF('Base tratada'!$AD5&gt;='Base tratada'!$AE5,"Catalog",
"Store"))</f>
        <v>Store</v>
      </c>
      <c r="AI5" s="59">
        <f>IF('Base tratada'!$AF5=0,"0",'Base tratada'!$AK5/'Base tratada'!$AF5)</f>
        <v>8</v>
      </c>
      <c r="AJ5" s="59" t="str">
        <f>IF('Base tratada'!$AI5=0,"R$ 0",
IF('Base tratada'!$AI5&lt;=25,"R$ 1–25",
IF('Base tratada'!$AI5&lt;=50,"R$ 26–50",
"+R$ 50")))</f>
        <v>R$ 1–25</v>
      </c>
      <c r="AK5" s="35">
        <v>48</v>
      </c>
      <c r="AL5" s="58" t="str">
        <f>IF('Base tratada'!$AK5&lt;=100,"R$ 0-100",
IF('Base tratada'!$AK5&lt;=500,"R$ 101-500",
IF('Base tratada'!$AK5&lt;=1000,"R$ 501-1000",
IF('Base tratada'!$AK5&lt;=1500,"R$ 1001-1500",
"+R$ 1500"))))</f>
        <v>R$ 0-100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34">
        <v>0</v>
      </c>
      <c r="AT5" s="34">
        <v>3</v>
      </c>
      <c r="AU5" s="34">
        <v>11</v>
      </c>
      <c r="AV5" s="52">
        <v>43</v>
      </c>
      <c r="AW5" s="57">
        <v>0</v>
      </c>
      <c r="AX5" s="58" t="str">
        <f>IF(Tabela3[[#This Row],[Response]]=1, "Aceitou", "Não aceitou")</f>
        <v>Não aceitou</v>
      </c>
      <c r="AY5" s="55" t="str">
        <f>Tabela3[[#This Row],[Faixa Recência]] &amp; " | " &amp; Tabela3[[#This Row],[Faixa Gasto]] &amp; " | " &amp; Tabela3[[#This Row],[Faixa ticket médio]]</f>
        <v>16-30 dias | R$ 0-100 | R$ 1–25</v>
      </c>
      <c r="AZ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" s="39"/>
      <c r="BC5" s="33"/>
    </row>
    <row r="6" spans="1:55" x14ac:dyDescent="0.25">
      <c r="A6" s="61">
        <v>5</v>
      </c>
      <c r="B6" s="37">
        <v>58293</v>
      </c>
      <c r="C6" s="34">
        <v>1</v>
      </c>
      <c r="D6" s="34">
        <v>0</v>
      </c>
      <c r="E6" s="34">
        <v>94</v>
      </c>
      <c r="F6" s="58" t="str">
        <f>IF('Base tratada'!$E6&lt;=15,"0-15 dias",
IF('Base tratada'!$E6&lt;=30, "16-30 dias",
IF('Base tratada'!$E6&lt;=45, "31-45 dias",
IF('Base tratada'!$E6&lt;=60, "46-60 dias",
IF('Base tratada'!$E6&lt;=75, "61-75 dias", "76-99 dias")))))</f>
        <v>76-99 dias</v>
      </c>
      <c r="G6" s="38">
        <v>39</v>
      </c>
      <c r="H6" s="60" t="str">
        <f>IF('Base tratada'!$G6&lt;=29,"24–29",
IF('Base tratada'!$G6&lt;=39,"30–39",
IF('Base tratada'!$G6&lt;=49,"40–49",
IF('Base tratada'!$G6&lt;=59,"50–59",
IF('Base tratada'!$G6&lt;=69,"60–69",
"70–80")))))</f>
        <v>30–39</v>
      </c>
      <c r="I6" s="34">
        <v>2320</v>
      </c>
      <c r="J6" s="58" t="str">
        <f>IF('Base tratada'!$K6=1,"Divorciado",
IF('Base tratada'!$L6=1,"Casado",
IF('Base tratada'!$M6=1, "Solteiro",
IF('Base tratada'!$N6=1,"Juntos",
"Viúvo"))))</f>
        <v>Casado</v>
      </c>
      <c r="K6" s="34">
        <v>0</v>
      </c>
      <c r="L6" s="34">
        <v>1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1</v>
      </c>
      <c r="U6" s="35">
        <v>173</v>
      </c>
      <c r="V6" s="35">
        <v>43</v>
      </c>
      <c r="W6" s="35">
        <v>118</v>
      </c>
      <c r="X6" s="35">
        <v>46</v>
      </c>
      <c r="Y6" s="35">
        <v>27</v>
      </c>
      <c r="Z6" s="35">
        <v>15</v>
      </c>
      <c r="AA6" s="34">
        <v>5</v>
      </c>
      <c r="AB6" s="34">
        <v>5</v>
      </c>
      <c r="AC6" s="34">
        <v>5</v>
      </c>
      <c r="AD6" s="34">
        <v>3</v>
      </c>
      <c r="AE6" s="34">
        <v>6</v>
      </c>
      <c r="AF6" s="58">
        <f>'Base tratada'!$AC6+'Base tratada'!$AD6+'Base tratada'!$AE6</f>
        <v>14</v>
      </c>
      <c r="AG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" s="58" t="str">
        <f>IF('Base tratada'!$AC6&gt;=MAX('Base tratada'!$AD6,'Base tratada'!$AE6),"Web",
IF('Base tratada'!$AD6&gt;='Base tratada'!$AE6,"Catalog",
"Store"))</f>
        <v>Store</v>
      </c>
      <c r="AI6" s="59">
        <f>IF('Base tratada'!$AF6=0,"0",'Base tratada'!$AK6/'Base tratada'!$AF6)</f>
        <v>29.071428571428573</v>
      </c>
      <c r="AJ6" s="59" t="str">
        <f>IF('Base tratada'!$AI6=0,"R$ 0",
IF('Base tratada'!$AI6&lt;=25,"R$ 1–25",
IF('Base tratada'!$AI6&lt;=50,"R$ 26–50",
"+R$ 50")))</f>
        <v>R$ 26–50</v>
      </c>
      <c r="AK6" s="35">
        <v>407</v>
      </c>
      <c r="AL6" s="58" t="str">
        <f>IF('Base tratada'!$AK6&lt;=100,"R$ 0-100",
IF('Base tratada'!$AK6&lt;=500,"R$ 101-500",
IF('Base tratada'!$AK6&lt;=1000,"R$ 501-1000",
IF('Base tratada'!$AK6&lt;=1500,"R$ 1001-1500",
"+R$ 1500"))))</f>
        <v>R$ 101-500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  <c r="AR6" s="34">
        <v>0</v>
      </c>
      <c r="AS6" s="34">
        <v>0</v>
      </c>
      <c r="AT6" s="34">
        <v>3</v>
      </c>
      <c r="AU6" s="34">
        <v>11</v>
      </c>
      <c r="AV6" s="52">
        <v>392</v>
      </c>
      <c r="AW6" s="57">
        <v>0</v>
      </c>
      <c r="AX6" s="58" t="str">
        <f>IF(Tabela3[[#This Row],[Response]]=1, "Aceitou", "Não aceitou")</f>
        <v>Não aceitou</v>
      </c>
      <c r="AY6" s="55" t="str">
        <f>Tabela3[[#This Row],[Faixa Recência]] &amp; " | " &amp; Tabela3[[#This Row],[Faixa Gasto]] &amp; " | " &amp; Tabela3[[#This Row],[Faixa ticket médio]]</f>
        <v>76-99 dias | R$ 101-500 | R$ 26–50</v>
      </c>
      <c r="AZ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" s="40"/>
      <c r="BC6" s="33"/>
    </row>
    <row r="7" spans="1:55" x14ac:dyDescent="0.25">
      <c r="A7" s="61">
        <v>6</v>
      </c>
      <c r="B7" s="37">
        <v>62513</v>
      </c>
      <c r="C7" s="34">
        <v>0</v>
      </c>
      <c r="D7" s="34">
        <v>1</v>
      </c>
      <c r="E7" s="34">
        <v>16</v>
      </c>
      <c r="F7" s="58" t="str">
        <f>IF('Base tratada'!$E7&lt;=15,"0-15 dias",
IF('Base tratada'!$E7&lt;=30, "16-30 dias",
IF('Base tratada'!$E7&lt;=45, "31-45 dias",
IF('Base tratada'!$E7&lt;=60, "46-60 dias",
IF('Base tratada'!$E7&lt;=75, "61-75 dias", "76-99 dias")))))</f>
        <v>16-30 dias</v>
      </c>
      <c r="G7" s="38">
        <v>53</v>
      </c>
      <c r="H7" s="60" t="str">
        <f>IF('Base tratada'!$G7&lt;=29,"24–29",
IF('Base tratada'!$G7&lt;=39,"30–39",
IF('Base tratada'!$G7&lt;=49,"40–49",
IF('Base tratada'!$G7&lt;=59,"50–59",
IF('Base tratada'!$G7&lt;=69,"60–69",
"70–80")))))</f>
        <v>50–59</v>
      </c>
      <c r="I7" s="34">
        <v>2452</v>
      </c>
      <c r="J7" s="58" t="str">
        <f>IF('Base tratada'!$K7=1,"Divorciado",
IF('Base tratada'!$L7=1,"Casado",
IF('Base tratada'!$M7=1, "Solteiro",
IF('Base tratada'!$N7=1,"Juntos",
"Viúvo"))))</f>
        <v>Juntos</v>
      </c>
      <c r="K7" s="34">
        <v>0</v>
      </c>
      <c r="L7" s="34">
        <v>0</v>
      </c>
      <c r="M7" s="34">
        <v>0</v>
      </c>
      <c r="N7" s="34">
        <v>1</v>
      </c>
      <c r="O7" s="34">
        <v>0</v>
      </c>
      <c r="P7" s="34">
        <v>0</v>
      </c>
      <c r="Q7" s="34">
        <v>0</v>
      </c>
      <c r="R7" s="34">
        <v>0</v>
      </c>
      <c r="S7" s="34">
        <v>1</v>
      </c>
      <c r="T7" s="34">
        <v>0</v>
      </c>
      <c r="U7" s="35">
        <v>520</v>
      </c>
      <c r="V7" s="35">
        <v>42</v>
      </c>
      <c r="W7" s="35">
        <v>98</v>
      </c>
      <c r="X7" s="35">
        <v>0</v>
      </c>
      <c r="Y7" s="35">
        <v>42</v>
      </c>
      <c r="Z7" s="35">
        <v>14</v>
      </c>
      <c r="AA7" s="34">
        <v>2</v>
      </c>
      <c r="AB7" s="34">
        <v>6</v>
      </c>
      <c r="AC7" s="34">
        <v>6</v>
      </c>
      <c r="AD7" s="34">
        <v>4</v>
      </c>
      <c r="AE7" s="34">
        <v>10</v>
      </c>
      <c r="AF7" s="58">
        <f>'Base tratada'!$AC7+'Base tratada'!$AD7+'Base tratada'!$AE7</f>
        <v>20</v>
      </c>
      <c r="AG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" s="58" t="str">
        <f>IF('Base tratada'!$AC7&gt;=MAX('Base tratada'!$AD7,'Base tratada'!$AE7),"Web",
IF('Base tratada'!$AD7&gt;='Base tratada'!$AE7,"Catalog",
"Store"))</f>
        <v>Store</v>
      </c>
      <c r="AI7" s="59">
        <f>IF('Base tratada'!$AF7=0,"0",'Base tratada'!$AK7/'Base tratada'!$AF7)</f>
        <v>35.1</v>
      </c>
      <c r="AJ7" s="59" t="str">
        <f>IF('Base tratada'!$AI7=0,"R$ 0",
IF('Base tratada'!$AI7&lt;=25,"R$ 1–25",
IF('Base tratada'!$AI7&lt;=50,"R$ 26–50",
"+R$ 50")))</f>
        <v>R$ 26–50</v>
      </c>
      <c r="AK7" s="35">
        <v>702</v>
      </c>
      <c r="AL7" s="58" t="str">
        <f>IF('Base tratada'!$AK7&lt;=100,"R$ 0-100",
IF('Base tratada'!$AK7&lt;=500,"R$ 101-500",
IF('Base tratada'!$AK7&lt;=1000,"R$ 501-1000",
IF('Base tratada'!$AK7&lt;=1500,"R$ 1001-1500",
"+R$ 1500"))))</f>
        <v>R$ 501-1000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  <c r="AT7" s="34">
        <v>3</v>
      </c>
      <c r="AU7" s="34">
        <v>11</v>
      </c>
      <c r="AV7" s="52">
        <v>688</v>
      </c>
      <c r="AW7" s="57">
        <v>0</v>
      </c>
      <c r="AX7" s="58" t="str">
        <f>IF(Tabela3[[#This Row],[Response]]=1, "Aceitou", "Não aceitou")</f>
        <v>Não aceitou</v>
      </c>
      <c r="AY7" s="55" t="str">
        <f>Tabela3[[#This Row],[Faixa Recência]] &amp; " | " &amp; Tabela3[[#This Row],[Faixa Gasto]] &amp; " | " &amp; Tabela3[[#This Row],[Faixa ticket médio]]</f>
        <v>16-30 dias | R$ 501-1000 | R$ 26–50</v>
      </c>
      <c r="AZ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" s="40"/>
      <c r="BC7" s="33"/>
    </row>
    <row r="8" spans="1:55" x14ac:dyDescent="0.25">
      <c r="A8" s="61">
        <v>7</v>
      </c>
      <c r="B8" s="37">
        <v>55635</v>
      </c>
      <c r="C8" s="34">
        <v>0</v>
      </c>
      <c r="D8" s="34">
        <v>1</v>
      </c>
      <c r="E8" s="34">
        <v>34</v>
      </c>
      <c r="F8" s="58" t="str">
        <f>IF('Base tratada'!$E8&lt;=15,"0-15 dias",
IF('Base tratada'!$E8&lt;=30, "16-30 dias",
IF('Base tratada'!$E8&lt;=45, "31-45 dias",
IF('Base tratada'!$E8&lt;=60, "46-60 dias",
IF('Base tratada'!$E8&lt;=75, "61-75 dias", "76-99 dias")))))</f>
        <v>31-45 dias</v>
      </c>
      <c r="G8" s="38">
        <v>49</v>
      </c>
      <c r="H8" s="60" t="str">
        <f>IF('Base tratada'!$G8&lt;=29,"24–29",
IF('Base tratada'!$G8&lt;=39,"30–39",
IF('Base tratada'!$G8&lt;=49,"40–49",
IF('Base tratada'!$G8&lt;=59,"50–59",
IF('Base tratada'!$G8&lt;=69,"60–69",
"70–80")))))</f>
        <v>40–49</v>
      </c>
      <c r="I8" s="34">
        <v>2752</v>
      </c>
      <c r="J8" s="58" t="str">
        <f>IF('Base tratada'!$K8=1,"Divorciado",
IF('Base tratada'!$L8=1,"Casado",
IF('Base tratada'!$M8=1, "Solteiro",
IF('Base tratada'!$N8=1,"Juntos",
"Viúvo"))))</f>
        <v>Divorciado</v>
      </c>
      <c r="K8" s="34">
        <v>1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1</v>
      </c>
      <c r="S8" s="34">
        <v>0</v>
      </c>
      <c r="T8" s="34">
        <v>0</v>
      </c>
      <c r="U8" s="35">
        <v>235</v>
      </c>
      <c r="V8" s="35">
        <v>65</v>
      </c>
      <c r="W8" s="35">
        <v>164</v>
      </c>
      <c r="X8" s="35">
        <v>50</v>
      </c>
      <c r="Y8" s="35">
        <v>49</v>
      </c>
      <c r="Z8" s="35">
        <v>27</v>
      </c>
      <c r="AA8" s="34">
        <v>4</v>
      </c>
      <c r="AB8" s="34">
        <v>6</v>
      </c>
      <c r="AC8" s="34">
        <v>7</v>
      </c>
      <c r="AD8" s="34">
        <v>3</v>
      </c>
      <c r="AE8" s="34">
        <v>7</v>
      </c>
      <c r="AF8" s="58">
        <f>'Base tratada'!$AC8+'Base tratada'!$AD8+'Base tratada'!$AE8</f>
        <v>17</v>
      </c>
      <c r="AG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" s="58" t="str">
        <f>IF('Base tratada'!$AC8&gt;=MAX('Base tratada'!$AD8,'Base tratada'!$AE8),"Web",
IF('Base tratada'!$AD8&gt;='Base tratada'!$AE8,"Catalog",
"Store"))</f>
        <v>Web</v>
      </c>
      <c r="AI8" s="59">
        <f>IF('Base tratada'!$AF8=0,"0",'Base tratada'!$AK8/'Base tratada'!$AF8)</f>
        <v>33.117647058823529</v>
      </c>
      <c r="AJ8" s="59" t="str">
        <f>IF('Base tratada'!$AI8=0,"R$ 0",
IF('Base tratada'!$AI8&lt;=25,"R$ 1–25",
IF('Base tratada'!$AI8&lt;=50,"R$ 26–50",
"+R$ 50")))</f>
        <v>R$ 26–50</v>
      </c>
      <c r="AK8" s="35">
        <v>563</v>
      </c>
      <c r="AL8" s="58" t="str">
        <f>IF('Base tratada'!$AK8&lt;=100,"R$ 0-100",
IF('Base tratada'!$AK8&lt;=500,"R$ 101-500",
IF('Base tratada'!$AK8&lt;=1000,"R$ 501-1000",
IF('Base tratada'!$AK8&lt;=1500,"R$ 1001-1500",
"+R$ 1500"))))</f>
        <v>R$ 501-1000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  <c r="AR8" s="34">
        <v>0</v>
      </c>
      <c r="AS8" s="34">
        <v>0</v>
      </c>
      <c r="AT8" s="34">
        <v>3</v>
      </c>
      <c r="AU8" s="34">
        <v>11</v>
      </c>
      <c r="AV8" s="52">
        <v>536</v>
      </c>
      <c r="AW8" s="57">
        <v>0</v>
      </c>
      <c r="AX8" s="58" t="str">
        <f>IF(Tabela3[[#This Row],[Response]]=1, "Aceitou", "Não aceitou")</f>
        <v>Não aceitou</v>
      </c>
      <c r="AY8" s="55" t="str">
        <f>Tabela3[[#This Row],[Faixa Recência]] &amp; " | " &amp; Tabela3[[#This Row],[Faixa Gasto]] &amp; " | " &amp; Tabela3[[#This Row],[Faixa ticket médio]]</f>
        <v>31-45 dias | R$ 501-1000 | R$ 26–50</v>
      </c>
      <c r="AZ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" s="54"/>
      <c r="BC8" s="33" t="s">
        <v>2144</v>
      </c>
    </row>
    <row r="9" spans="1:55" x14ac:dyDescent="0.25">
      <c r="A9" s="61">
        <v>8</v>
      </c>
      <c r="B9" s="37">
        <v>33454</v>
      </c>
      <c r="C9" s="34">
        <v>1</v>
      </c>
      <c r="D9" s="34">
        <v>0</v>
      </c>
      <c r="E9" s="34">
        <v>32</v>
      </c>
      <c r="F9" s="58" t="str">
        <f>IF('Base tratada'!$E9&lt;=15,"0-15 dias",
IF('Base tratada'!$E9&lt;=30, "16-30 dias",
IF('Base tratada'!$E9&lt;=45, "31-45 dias",
IF('Base tratada'!$E9&lt;=60, "46-60 dias",
IF('Base tratada'!$E9&lt;=75, "61-75 dias", "76-99 dias")))))</f>
        <v>31-45 dias</v>
      </c>
      <c r="G9" s="38">
        <v>35</v>
      </c>
      <c r="H9" s="60" t="str">
        <f>IF('Base tratada'!$G9&lt;=29,"24–29",
IF('Base tratada'!$G9&lt;=39,"30–39",
IF('Base tratada'!$G9&lt;=49,"40–49",
IF('Base tratada'!$G9&lt;=59,"50–59",
IF('Base tratada'!$G9&lt;=69,"60–69",
"70–80")))))</f>
        <v>30–39</v>
      </c>
      <c r="I9" s="34">
        <v>2576</v>
      </c>
      <c r="J9" s="58" t="str">
        <f>IF('Base tratada'!$K9=1,"Divorciado",
IF('Base tratada'!$L9=1,"Casado",
IF('Base tratada'!$M9=1, "Solteiro",
IF('Base tratada'!$N9=1,"Juntos",
"Viúvo"))))</f>
        <v>Casado</v>
      </c>
      <c r="K9" s="34">
        <v>0</v>
      </c>
      <c r="L9" s="34">
        <v>1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1</v>
      </c>
      <c r="U9" s="35">
        <v>76</v>
      </c>
      <c r="V9" s="35">
        <v>10</v>
      </c>
      <c r="W9" s="35">
        <v>56</v>
      </c>
      <c r="X9" s="35">
        <v>3</v>
      </c>
      <c r="Y9" s="35">
        <v>1</v>
      </c>
      <c r="Z9" s="35">
        <v>23</v>
      </c>
      <c r="AA9" s="34">
        <v>2</v>
      </c>
      <c r="AB9" s="34">
        <v>8</v>
      </c>
      <c r="AC9" s="34">
        <v>4</v>
      </c>
      <c r="AD9" s="34">
        <v>0</v>
      </c>
      <c r="AE9" s="34">
        <v>4</v>
      </c>
      <c r="AF9" s="58">
        <f>'Base tratada'!$AC9+'Base tratada'!$AD9+'Base tratada'!$AE9</f>
        <v>8</v>
      </c>
      <c r="AG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" s="58" t="str">
        <f>IF('Base tratada'!$AC9&gt;=MAX('Base tratada'!$AD9,'Base tratada'!$AE9),"Web",
IF('Base tratada'!$AD9&gt;='Base tratada'!$AE9,"Catalog",
"Store"))</f>
        <v>Web</v>
      </c>
      <c r="AI9" s="59">
        <f>IF('Base tratada'!$AF9=0,"0",'Base tratada'!$AK9/'Base tratada'!$AF9)</f>
        <v>18.25</v>
      </c>
      <c r="AJ9" s="59" t="str">
        <f>IF('Base tratada'!$AI9=0,"R$ 0",
IF('Base tratada'!$AI9&lt;=25,"R$ 1–25",
IF('Base tratada'!$AI9&lt;=50,"R$ 26–50",
"+R$ 50")))</f>
        <v>R$ 1–25</v>
      </c>
      <c r="AK9" s="35">
        <v>146</v>
      </c>
      <c r="AL9" s="58" t="str">
        <f>IF('Base tratada'!$AK9&lt;=100,"R$ 0-100",
IF('Base tratada'!$AK9&lt;=500,"R$ 101-500",
IF('Base tratada'!$AK9&lt;=1000,"R$ 501-1000",
IF('Base tratada'!$AK9&lt;=1500,"R$ 1001-1500",
"+R$ 1500"))))</f>
        <v>R$ 101-500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  <c r="AR9" s="34">
        <v>0</v>
      </c>
      <c r="AS9" s="34">
        <v>0</v>
      </c>
      <c r="AT9" s="34">
        <v>3</v>
      </c>
      <c r="AU9" s="34">
        <v>11</v>
      </c>
      <c r="AV9" s="52">
        <v>123</v>
      </c>
      <c r="AW9" s="57">
        <v>0</v>
      </c>
      <c r="AX9" s="58" t="str">
        <f>IF(Tabela3[[#This Row],[Response]]=1, "Aceitou", "Não aceitou")</f>
        <v>Não aceitou</v>
      </c>
      <c r="AY9" s="55" t="str">
        <f>Tabela3[[#This Row],[Faixa Recência]] &amp; " | " &amp; Tabela3[[#This Row],[Faixa Gasto]] &amp; " | " &amp; Tabela3[[#This Row],[Faixa ticket médio]]</f>
        <v>31-45 dias | R$ 101-500 | R$ 1–25</v>
      </c>
      <c r="AZ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" s="58"/>
      <c r="BC9" s="33" t="s">
        <v>2143</v>
      </c>
    </row>
    <row r="10" spans="1:55" x14ac:dyDescent="0.25">
      <c r="A10" s="61">
        <v>9</v>
      </c>
      <c r="B10" s="37">
        <v>30351</v>
      </c>
      <c r="C10" s="34">
        <v>1</v>
      </c>
      <c r="D10" s="34">
        <v>0</v>
      </c>
      <c r="E10" s="34">
        <v>19</v>
      </c>
      <c r="F10" s="58" t="str">
        <f>IF('Base tratada'!$E10&lt;=15,"0-15 dias",
IF('Base tratada'!$E10&lt;=30, "16-30 dias",
IF('Base tratada'!$E10&lt;=45, "31-45 dias",
IF('Base tratada'!$E10&lt;=60, "46-60 dias",
IF('Base tratada'!$E10&lt;=75, "61-75 dias", "76-99 dias")))))</f>
        <v>16-30 dias</v>
      </c>
      <c r="G10" s="38">
        <v>46</v>
      </c>
      <c r="H10" s="60" t="str">
        <f>IF('Base tratada'!$G10&lt;=29,"24–29",
IF('Base tratada'!$G10&lt;=39,"30–39",
IF('Base tratada'!$G10&lt;=49,"40–49",
IF('Base tratada'!$G10&lt;=59,"50–59",
IF('Base tratada'!$G10&lt;=69,"60–69",
"70–80")))))</f>
        <v>40–49</v>
      </c>
      <c r="I10" s="34">
        <v>2547</v>
      </c>
      <c r="J10" s="58" t="str">
        <f>IF('Base tratada'!$K10=1,"Divorciado",
IF('Base tratada'!$L10=1,"Casado",
IF('Base tratada'!$M10=1, "Solteiro",
IF('Base tratada'!$N10=1,"Juntos",
"Viúvo"))))</f>
        <v>Juntos</v>
      </c>
      <c r="K10" s="34">
        <v>0</v>
      </c>
      <c r="L10" s="34">
        <v>0</v>
      </c>
      <c r="M10" s="34">
        <v>0</v>
      </c>
      <c r="N10" s="34">
        <v>1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1</v>
      </c>
      <c r="U10" s="35">
        <v>14</v>
      </c>
      <c r="V10" s="35">
        <v>0</v>
      </c>
      <c r="W10" s="35">
        <v>24</v>
      </c>
      <c r="X10" s="35">
        <v>3</v>
      </c>
      <c r="Y10" s="35">
        <v>3</v>
      </c>
      <c r="Z10" s="35">
        <v>2</v>
      </c>
      <c r="AA10" s="34">
        <v>1</v>
      </c>
      <c r="AB10" s="34">
        <v>9</v>
      </c>
      <c r="AC10" s="34">
        <v>3</v>
      </c>
      <c r="AD10" s="34">
        <v>0</v>
      </c>
      <c r="AE10" s="34">
        <v>2</v>
      </c>
      <c r="AF10" s="58">
        <f>'Base tratada'!$AC10+'Base tratada'!$AD10+'Base tratada'!$AE10</f>
        <v>5</v>
      </c>
      <c r="AG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" s="58" t="str">
        <f>IF('Base tratada'!$AC10&gt;=MAX('Base tratada'!$AD10,'Base tratada'!$AE10),"Web",
IF('Base tratada'!$AD10&gt;='Base tratada'!$AE10,"Catalog",
"Store"))</f>
        <v>Web</v>
      </c>
      <c r="AI10" s="59">
        <f>IF('Base tratada'!$AF10=0,"0",'Base tratada'!$AK10/'Base tratada'!$AF10)</f>
        <v>8.8000000000000007</v>
      </c>
      <c r="AJ10" s="59" t="str">
        <f>IF('Base tratada'!$AI10=0,"R$ 0",
IF('Base tratada'!$AI10&lt;=25,"R$ 1–25",
IF('Base tratada'!$AI10&lt;=50,"R$ 26–50",
"+R$ 50")))</f>
        <v>R$ 1–25</v>
      </c>
      <c r="AK10" s="35">
        <v>44</v>
      </c>
      <c r="AL10" s="58" t="str">
        <f>IF('Base tratada'!$AK10&lt;=100,"R$ 0-100",
IF('Base tratada'!$AK10&lt;=500,"R$ 101-500",
IF('Base tratada'!$AK10&lt;=1000,"R$ 501-1000",
IF('Base tratada'!$AK10&lt;=1500,"R$ 1001-1500",
"+R$ 1500"))))</f>
        <v>R$ 0-100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  <c r="AR10" s="34">
        <v>0</v>
      </c>
      <c r="AS10" s="34">
        <v>0</v>
      </c>
      <c r="AT10" s="34">
        <v>3</v>
      </c>
      <c r="AU10" s="34">
        <v>11</v>
      </c>
      <c r="AV10" s="52">
        <v>42</v>
      </c>
      <c r="AW10" s="57">
        <v>1</v>
      </c>
      <c r="AX10" s="58" t="str">
        <f>IF(Tabela3[[#This Row],[Response]]=1, "Aceitou", "Não aceitou")</f>
        <v>Aceitou</v>
      </c>
      <c r="AY10" s="55" t="str">
        <f>Tabela3[[#This Row],[Faixa Recência]] &amp; " | " &amp; Tabela3[[#This Row],[Faixa Gasto]] &amp; " | " &amp; Tabela3[[#This Row],[Faixa ticket médio]]</f>
        <v>16-30 dias | R$ 0-100 | R$ 1–25</v>
      </c>
      <c r="AZ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" s="55"/>
      <c r="BC10" s="33" t="s">
        <v>2145</v>
      </c>
    </row>
    <row r="11" spans="1:55" x14ac:dyDescent="0.25">
      <c r="A11" s="61">
        <v>10</v>
      </c>
      <c r="B11" s="37">
        <v>5648</v>
      </c>
      <c r="C11" s="34">
        <v>1</v>
      </c>
      <c r="D11" s="34">
        <v>1</v>
      </c>
      <c r="E11" s="34">
        <v>68</v>
      </c>
      <c r="F11" s="58" t="str">
        <f>IF('Base tratada'!$E11&lt;=15,"0-15 dias",
IF('Base tratada'!$E11&lt;=30, "16-30 dias",
IF('Base tratada'!$E11&lt;=45, "31-45 dias",
IF('Base tratada'!$E11&lt;=60, "46-60 dias",
IF('Base tratada'!$E11&lt;=75, "61-75 dias", "76-99 dias")))))</f>
        <v>61-75 dias</v>
      </c>
      <c r="G11" s="38">
        <v>70</v>
      </c>
      <c r="H11" s="60" t="str">
        <f>IF('Base tratada'!$G11&lt;=29,"24–29",
IF('Base tratada'!$G11&lt;=39,"30–39",
IF('Base tratada'!$G11&lt;=49,"40–49",
IF('Base tratada'!$G11&lt;=59,"50–59",
IF('Base tratada'!$G11&lt;=69,"60–69",
"70–80")))))</f>
        <v>70–80</v>
      </c>
      <c r="I11" s="34">
        <v>2267</v>
      </c>
      <c r="J11" s="58" t="str">
        <f>IF('Base tratada'!$K11=1,"Divorciado",
IF('Base tratada'!$L11=1,"Casado",
IF('Base tratada'!$M11=1, "Solteiro",
IF('Base tratada'!$N11=1,"Juntos",
"Viúvo"))))</f>
        <v>Juntos</v>
      </c>
      <c r="K11" s="34">
        <v>0</v>
      </c>
      <c r="L11" s="34">
        <v>0</v>
      </c>
      <c r="M11" s="34">
        <v>0</v>
      </c>
      <c r="N11" s="34">
        <v>1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1</v>
      </c>
      <c r="U11" s="35">
        <v>28</v>
      </c>
      <c r="V11" s="35">
        <v>0</v>
      </c>
      <c r="W11" s="35">
        <v>6</v>
      </c>
      <c r="X11" s="35">
        <v>1</v>
      </c>
      <c r="Y11" s="35">
        <v>1</v>
      </c>
      <c r="Z11" s="35">
        <v>13</v>
      </c>
      <c r="AA11" s="34">
        <v>1</v>
      </c>
      <c r="AB11" s="34">
        <v>20</v>
      </c>
      <c r="AC11" s="34">
        <v>1</v>
      </c>
      <c r="AD11" s="34">
        <v>0</v>
      </c>
      <c r="AE11" s="34">
        <v>0</v>
      </c>
      <c r="AF11" s="58">
        <f>'Base tratada'!$AC11+'Base tratada'!$AD11+'Base tratada'!$AE11</f>
        <v>1</v>
      </c>
      <c r="AG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" s="58" t="str">
        <f>IF('Base tratada'!$AC11&gt;=MAX('Base tratada'!$AD11,'Base tratada'!$AE11),"Web",
IF('Base tratada'!$AD11&gt;='Base tratada'!$AE11,"Catalog",
"Store"))</f>
        <v>Web</v>
      </c>
      <c r="AI11" s="59">
        <f>IF('Base tratada'!$AF11=0,"0",'Base tratada'!$AK11/'Base tratada'!$AF11)</f>
        <v>36</v>
      </c>
      <c r="AJ11" s="59" t="str">
        <f>IF('Base tratada'!$AI11=0,"R$ 0",
IF('Base tratada'!$AI11&lt;=25,"R$ 1–25",
IF('Base tratada'!$AI11&lt;=50,"R$ 26–50",
"+R$ 50")))</f>
        <v>R$ 26–50</v>
      </c>
      <c r="AK11" s="35">
        <v>36</v>
      </c>
      <c r="AL11" s="58" t="str">
        <f>IF('Base tratada'!$AK11&lt;=100,"R$ 0-100",
IF('Base tratada'!$AK11&lt;=500,"R$ 101-500",
IF('Base tratada'!$AK11&lt;=1000,"R$ 501-1000",
IF('Base tratada'!$AK11&lt;=1500,"R$ 1001-1500",
"+R$ 1500"))))</f>
        <v>R$ 0-100</v>
      </c>
      <c r="AM11" s="34">
        <v>0</v>
      </c>
      <c r="AN11" s="34">
        <v>0</v>
      </c>
      <c r="AO11" s="34">
        <v>1</v>
      </c>
      <c r="AP11" s="34">
        <v>0</v>
      </c>
      <c r="AQ11" s="34">
        <v>0</v>
      </c>
      <c r="AR11" s="34">
        <v>1</v>
      </c>
      <c r="AS11" s="34">
        <v>0</v>
      </c>
      <c r="AT11" s="34">
        <v>3</v>
      </c>
      <c r="AU11" s="34">
        <v>11</v>
      </c>
      <c r="AV11" s="52">
        <v>23</v>
      </c>
      <c r="AW11" s="57">
        <v>0</v>
      </c>
      <c r="AX11" s="58" t="str">
        <f>IF(Tabela3[[#This Row],[Response]]=1, "Aceitou", "Não aceitou")</f>
        <v>Não aceitou</v>
      </c>
      <c r="AY11" s="55" t="str">
        <f>Tabela3[[#This Row],[Faixa Recência]] &amp; " | " &amp; Tabela3[[#This Row],[Faixa Gasto]] &amp; " | " &amp; Tabela3[[#This Row],[Faixa ticket médio]]</f>
        <v>61-75 dias | R$ 0-100 | R$ 26–50</v>
      </c>
      <c r="AZ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" s="36"/>
    </row>
    <row r="12" spans="1:55" x14ac:dyDescent="0.25">
      <c r="A12" s="61">
        <v>11</v>
      </c>
      <c r="B12" s="37">
        <v>7500</v>
      </c>
      <c r="C12" s="34">
        <v>0</v>
      </c>
      <c r="D12" s="34">
        <v>0</v>
      </c>
      <c r="E12" s="34">
        <v>59</v>
      </c>
      <c r="F12" s="58" t="str">
        <f>IF('Base tratada'!$E12&lt;=15,"0-15 dias",
IF('Base tratada'!$E12&lt;=30, "16-30 dias",
IF('Base tratada'!$E12&lt;=45, "31-45 dias",
IF('Base tratada'!$E12&lt;=60, "46-60 dias",
IF('Base tratada'!$E12&lt;=75, "61-75 dias", "76-99 dias")))))</f>
        <v>46-60 dias</v>
      </c>
      <c r="G12" s="38">
        <v>44</v>
      </c>
      <c r="H12" s="60" t="str">
        <f>IF('Base tratada'!$G12&lt;=29,"24–29",
IF('Base tratada'!$G12&lt;=39,"30–39",
IF('Base tratada'!$G12&lt;=49,"40–49",
IF('Base tratada'!$G12&lt;=59,"50–59",
IF('Base tratada'!$G12&lt;=69,"60–69",
"70–80")))))</f>
        <v>40–49</v>
      </c>
      <c r="I12" s="34">
        <v>2752</v>
      </c>
      <c r="J12" s="58" t="str">
        <f>IF('Base tratada'!$K12=1,"Divorciado",
IF('Base tratada'!$L12=1,"Casado",
IF('Base tratada'!$M12=1, "Solteiro",
IF('Base tratada'!$N12=1,"Juntos",
"Viúvo"))))</f>
        <v>Casado</v>
      </c>
      <c r="K12" s="34">
        <v>0</v>
      </c>
      <c r="L12" s="34">
        <v>1</v>
      </c>
      <c r="M12" s="34">
        <v>0</v>
      </c>
      <c r="N12" s="34">
        <v>0</v>
      </c>
      <c r="O12" s="34">
        <v>0</v>
      </c>
      <c r="P12" s="34">
        <v>0</v>
      </c>
      <c r="Q12" s="34">
        <v>1</v>
      </c>
      <c r="R12" s="34">
        <v>0</v>
      </c>
      <c r="S12" s="34">
        <v>0</v>
      </c>
      <c r="T12" s="34">
        <v>0</v>
      </c>
      <c r="U12" s="35">
        <v>6</v>
      </c>
      <c r="V12" s="35">
        <v>16</v>
      </c>
      <c r="W12" s="35">
        <v>11</v>
      </c>
      <c r="X12" s="35">
        <v>11</v>
      </c>
      <c r="Y12" s="35">
        <v>1</v>
      </c>
      <c r="Z12" s="35">
        <v>16</v>
      </c>
      <c r="AA12" s="34">
        <v>1</v>
      </c>
      <c r="AB12" s="34">
        <v>8</v>
      </c>
      <c r="AC12" s="34">
        <v>2</v>
      </c>
      <c r="AD12" s="34">
        <v>0</v>
      </c>
      <c r="AE12" s="34">
        <v>3</v>
      </c>
      <c r="AF12" s="58">
        <f>'Base tratada'!$AC12+'Base tratada'!$AD12+'Base tratada'!$AE12</f>
        <v>5</v>
      </c>
      <c r="AG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" s="58" t="str">
        <f>IF('Base tratada'!$AC12&gt;=MAX('Base tratada'!$AD12,'Base tratada'!$AE12),"Web",
IF('Base tratada'!$AD12&gt;='Base tratada'!$AE12,"Catalog",
"Store"))</f>
        <v>Store</v>
      </c>
      <c r="AI12" s="59">
        <f>IF('Base tratada'!$AF12=0,"0",'Base tratada'!$AK12/'Base tratada'!$AF12)</f>
        <v>9</v>
      </c>
      <c r="AJ12" s="59" t="str">
        <f>IF('Base tratada'!$AI12=0,"R$ 0",
IF('Base tratada'!$AI12&lt;=25,"R$ 1–25",
IF('Base tratada'!$AI12&lt;=50,"R$ 26–50",
"+R$ 50")))</f>
        <v>R$ 1–25</v>
      </c>
      <c r="AK12" s="35">
        <v>45</v>
      </c>
      <c r="AL12" s="58" t="str">
        <f>IF('Base tratada'!$AK12&lt;=100,"R$ 0-100",
IF('Base tratada'!$AK12&lt;=500,"R$ 101-500",
IF('Base tratada'!$AK12&lt;=1000,"R$ 501-1000",
IF('Base tratada'!$AK12&lt;=1500,"R$ 1001-1500",
"+R$ 1500"))))</f>
        <v>R$ 0-100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  <c r="AT12" s="34">
        <v>3</v>
      </c>
      <c r="AU12" s="34">
        <v>11</v>
      </c>
      <c r="AV12" s="52">
        <v>29</v>
      </c>
      <c r="AW12" s="57">
        <v>0</v>
      </c>
      <c r="AX12" s="58" t="str">
        <f>IF(Tabela3[[#This Row],[Response]]=1, "Aceitou", "Não aceitou")</f>
        <v>Não aceitou</v>
      </c>
      <c r="AY12" s="55" t="str">
        <f>Tabela3[[#This Row],[Faixa Recência]] &amp; " | " &amp; Tabela3[[#This Row],[Faixa Gasto]] &amp; " | " &amp; Tabela3[[#This Row],[Faixa ticket médio]]</f>
        <v>46-60 dias | R$ 0-100 | R$ 1–25</v>
      </c>
      <c r="AZ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" s="36"/>
    </row>
    <row r="13" spans="1:55" x14ac:dyDescent="0.25">
      <c r="A13" s="61">
        <v>12</v>
      </c>
      <c r="B13" s="37">
        <v>63033</v>
      </c>
      <c r="C13" s="34">
        <v>0</v>
      </c>
      <c r="D13" s="34">
        <v>0</v>
      </c>
      <c r="E13" s="34">
        <v>82</v>
      </c>
      <c r="F13" s="58" t="str">
        <f>IF('Base tratada'!$E13&lt;=15,"0-15 dias",
IF('Base tratada'!$E13&lt;=30, "16-30 dias",
IF('Base tratada'!$E13&lt;=45, "31-45 dias",
IF('Base tratada'!$E13&lt;=60, "46-60 dias",
IF('Base tratada'!$E13&lt;=75, "61-75 dias", "76-99 dias")))))</f>
        <v>76-99 dias</v>
      </c>
      <c r="G13" s="38">
        <v>61</v>
      </c>
      <c r="H13" s="60" t="str">
        <f>IF('Base tratada'!$G13&lt;=29,"24–29",
IF('Base tratada'!$G13&lt;=39,"30–39",
IF('Base tratada'!$G13&lt;=49,"40–49",
IF('Base tratada'!$G13&lt;=59,"50–59",
IF('Base tratada'!$G13&lt;=69,"60–69",
"70–80")))))</f>
        <v>60–69</v>
      </c>
      <c r="I13" s="34">
        <v>2385</v>
      </c>
      <c r="J13" s="58" t="str">
        <f>IF('Base tratada'!$K13=1,"Divorciado",
IF('Base tratada'!$L13=1,"Casado",
IF('Base tratada'!$M13=1, "Solteiro",
IF('Base tratada'!$N13=1,"Juntos",
"Viúvo"))))</f>
        <v>Divorciado</v>
      </c>
      <c r="K13" s="34">
        <v>1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1</v>
      </c>
      <c r="S13" s="34">
        <v>0</v>
      </c>
      <c r="T13" s="34">
        <v>0</v>
      </c>
      <c r="U13" s="35">
        <v>194</v>
      </c>
      <c r="V13" s="35">
        <v>61</v>
      </c>
      <c r="W13" s="35">
        <v>480</v>
      </c>
      <c r="X13" s="35">
        <v>225</v>
      </c>
      <c r="Y13" s="35">
        <v>112</v>
      </c>
      <c r="Z13" s="35">
        <v>30</v>
      </c>
      <c r="AA13" s="34">
        <v>1</v>
      </c>
      <c r="AB13" s="34">
        <v>2</v>
      </c>
      <c r="AC13" s="34">
        <v>3</v>
      </c>
      <c r="AD13" s="34">
        <v>4</v>
      </c>
      <c r="AE13" s="34">
        <v>8</v>
      </c>
      <c r="AF13" s="58">
        <f>'Base tratada'!$AC13+'Base tratada'!$AD13+'Base tratada'!$AE13</f>
        <v>15</v>
      </c>
      <c r="AG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" s="58" t="str">
        <f>IF('Base tratada'!$AC13&gt;=MAX('Base tratada'!$AD13,'Base tratada'!$AE13),"Web",
IF('Base tratada'!$AD13&gt;='Base tratada'!$AE13,"Catalog",
"Store"))</f>
        <v>Store</v>
      </c>
      <c r="AI13" s="59">
        <f>IF('Base tratada'!$AF13=0,"0",'Base tratada'!$AK13/'Base tratada'!$AF13)</f>
        <v>71.466666666666669</v>
      </c>
      <c r="AJ13" s="59" t="str">
        <f>IF('Base tratada'!$AI13=0,"R$ 0",
IF('Base tratada'!$AI13&lt;=25,"R$ 1–25",
IF('Base tratada'!$AI13&lt;=50,"R$ 26–50",
"+R$ 50")))</f>
        <v>+R$ 50</v>
      </c>
      <c r="AK13" s="35">
        <v>1072</v>
      </c>
      <c r="AL13" s="58" t="str">
        <f>IF('Base tratada'!$AK13&lt;=100,"R$ 0-100",
IF('Base tratada'!$AK13&lt;=500,"R$ 101-500",
IF('Base tratada'!$AK13&lt;=1000,"R$ 501-1000",
IF('Base tratada'!$AK13&lt;=1500,"R$ 1001-1500",
"+R$ 1500"))))</f>
        <v>R$ 1001-1500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  <c r="AR13" s="34">
        <v>0</v>
      </c>
      <c r="AS13" s="34">
        <v>0</v>
      </c>
      <c r="AT13" s="34">
        <v>3</v>
      </c>
      <c r="AU13" s="34">
        <v>11</v>
      </c>
      <c r="AV13" s="52">
        <v>1042</v>
      </c>
      <c r="AW13" s="57">
        <v>0</v>
      </c>
      <c r="AX13" s="58" t="str">
        <f>IF(Tabela3[[#This Row],[Response]]=1, "Aceitou", "Não aceitou")</f>
        <v>Não aceitou</v>
      </c>
      <c r="AY13" s="55" t="str">
        <f>Tabela3[[#This Row],[Faixa Recência]] &amp; " | " &amp; Tabela3[[#This Row],[Faixa Gasto]] &amp; " | " &amp; Tabela3[[#This Row],[Faixa ticket médio]]</f>
        <v>76-99 dias | R$ 1001-1500 | +R$ 50</v>
      </c>
      <c r="AZ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" s="36"/>
    </row>
    <row r="14" spans="1:55" x14ac:dyDescent="0.25">
      <c r="A14" s="61">
        <v>13</v>
      </c>
      <c r="B14" s="37">
        <v>59354</v>
      </c>
      <c r="C14" s="34">
        <v>1</v>
      </c>
      <c r="D14" s="34">
        <v>1</v>
      </c>
      <c r="E14" s="34">
        <v>53</v>
      </c>
      <c r="F14" s="58" t="str">
        <f>IF('Base tratada'!$E14&lt;=15,"0-15 dias",
IF('Base tratada'!$E14&lt;=30, "16-30 dias",
IF('Base tratada'!$E14&lt;=45, "31-45 dias",
IF('Base tratada'!$E14&lt;=60, "46-60 dias",
IF('Base tratada'!$E14&lt;=75, "61-75 dias", "76-99 dias")))))</f>
        <v>46-60 dias</v>
      </c>
      <c r="G14" s="38">
        <v>68</v>
      </c>
      <c r="H14" s="60" t="str">
        <f>IF('Base tratada'!$G14&lt;=29,"24–29",
IF('Base tratada'!$G14&lt;=39,"30–39",
IF('Base tratada'!$G14&lt;=49,"40–49",
IF('Base tratada'!$G14&lt;=59,"50–59",
IF('Base tratada'!$G14&lt;=69,"60–69",
"70–80")))))</f>
        <v>60–69</v>
      </c>
      <c r="I14" s="34">
        <v>2385</v>
      </c>
      <c r="J14" s="58" t="str">
        <f>IF('Base tratada'!$K14=1,"Divorciado",
IF('Base tratada'!$L14=1,"Casado",
IF('Base tratada'!$M14=1, "Solteiro",
IF('Base tratada'!$N14=1,"Juntos",
"Viúvo"))))</f>
        <v>Divorciado</v>
      </c>
      <c r="K14" s="34">
        <v>1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1</v>
      </c>
      <c r="T14" s="34">
        <v>0</v>
      </c>
      <c r="U14" s="35">
        <v>233</v>
      </c>
      <c r="V14" s="35">
        <v>2</v>
      </c>
      <c r="W14" s="35">
        <v>53</v>
      </c>
      <c r="X14" s="35">
        <v>3</v>
      </c>
      <c r="Y14" s="35">
        <v>5</v>
      </c>
      <c r="Z14" s="35">
        <v>14</v>
      </c>
      <c r="AA14" s="34">
        <v>3</v>
      </c>
      <c r="AB14" s="34">
        <v>6</v>
      </c>
      <c r="AC14" s="34">
        <v>6</v>
      </c>
      <c r="AD14" s="34">
        <v>1</v>
      </c>
      <c r="AE14" s="34">
        <v>5</v>
      </c>
      <c r="AF14" s="58">
        <f>'Base tratada'!$AC14+'Base tratada'!$AD14+'Base tratada'!$AE14</f>
        <v>12</v>
      </c>
      <c r="AG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" s="58" t="str">
        <f>IF('Base tratada'!$AC14&gt;=MAX('Base tratada'!$AD14,'Base tratada'!$AE14),"Web",
IF('Base tratada'!$AD14&gt;='Base tratada'!$AE14,"Catalog",
"Store"))</f>
        <v>Web</v>
      </c>
      <c r="AI14" s="59">
        <f>IF('Base tratada'!$AF14=0,"0",'Base tratada'!$AK14/'Base tratada'!$AF14)</f>
        <v>24.666666666666668</v>
      </c>
      <c r="AJ14" s="59" t="str">
        <f>IF('Base tratada'!$AI14=0,"R$ 0",
IF('Base tratada'!$AI14&lt;=25,"R$ 1–25",
IF('Base tratada'!$AI14&lt;=50,"R$ 26–50",
"+R$ 50")))</f>
        <v>R$ 1–25</v>
      </c>
      <c r="AK14" s="35">
        <v>296</v>
      </c>
      <c r="AL14" s="58" t="str">
        <f>IF('Base tratada'!$AK14&lt;=100,"R$ 0-100",
IF('Base tratada'!$AK14&lt;=500,"R$ 101-500",
IF('Base tratada'!$AK14&lt;=1000,"R$ 501-1000",
IF('Base tratada'!$AK14&lt;=1500,"R$ 1001-1500",
"+R$ 1500"))))</f>
        <v>R$ 101-500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  <c r="AR14" s="34">
        <v>0</v>
      </c>
      <c r="AS14" s="34">
        <v>0</v>
      </c>
      <c r="AT14" s="34">
        <v>3</v>
      </c>
      <c r="AU14" s="34">
        <v>11</v>
      </c>
      <c r="AV14" s="52">
        <v>282</v>
      </c>
      <c r="AW14" s="57">
        <v>0</v>
      </c>
      <c r="AX14" s="58" t="str">
        <f>IF(Tabela3[[#This Row],[Response]]=1, "Aceitou", "Não aceitou")</f>
        <v>Não aceitou</v>
      </c>
      <c r="AY14" s="55" t="str">
        <f>Tabela3[[#This Row],[Faixa Recência]] &amp; " | " &amp; Tabela3[[#This Row],[Faixa Gasto]] &amp; " | " &amp; Tabela3[[#This Row],[Faixa ticket médio]]</f>
        <v>46-60 dias | R$ 101-500 | R$ 1–25</v>
      </c>
      <c r="AZ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" s="36"/>
    </row>
    <row r="15" spans="1:55" x14ac:dyDescent="0.25">
      <c r="A15" s="61">
        <v>14</v>
      </c>
      <c r="B15" s="37">
        <v>17323</v>
      </c>
      <c r="C15" s="34">
        <v>0</v>
      </c>
      <c r="D15" s="34">
        <v>0</v>
      </c>
      <c r="E15" s="34">
        <v>38</v>
      </c>
      <c r="F15" s="58" t="str">
        <f>IF('Base tratada'!$E15&lt;=15,"0-15 dias",
IF('Base tratada'!$E15&lt;=30, "16-30 dias",
IF('Base tratada'!$E15&lt;=45, "31-45 dias",
IF('Base tratada'!$E15&lt;=60, "46-60 dias",
IF('Base tratada'!$E15&lt;=75, "61-75 dias", "76-99 dias")))))</f>
        <v>31-45 dias</v>
      </c>
      <c r="G15" s="38">
        <v>33</v>
      </c>
      <c r="H15" s="60" t="str">
        <f>IF('Base tratada'!$G15&lt;=29,"24–29",
IF('Base tratada'!$G15&lt;=39,"30–39",
IF('Base tratada'!$G15&lt;=49,"40–49",
IF('Base tratada'!$G15&lt;=59,"50–59",
IF('Base tratada'!$G15&lt;=69,"60–69",
"70–80")))))</f>
        <v>30–39</v>
      </c>
      <c r="I15" s="34">
        <v>2786</v>
      </c>
      <c r="J15" s="58" t="str">
        <f>IF('Base tratada'!$K15=1,"Divorciado",
IF('Base tratada'!$L15=1,"Casado",
IF('Base tratada'!$M15=1, "Solteiro",
IF('Base tratada'!$N15=1,"Juntos",
"Viúvo"))))</f>
        <v>Casado</v>
      </c>
      <c r="K15" s="34">
        <v>0</v>
      </c>
      <c r="L15" s="34">
        <v>1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1</v>
      </c>
      <c r="S15" s="34">
        <v>0</v>
      </c>
      <c r="T15" s="34">
        <v>0</v>
      </c>
      <c r="U15" s="35">
        <v>3</v>
      </c>
      <c r="V15" s="35">
        <v>14</v>
      </c>
      <c r="W15" s="35">
        <v>17</v>
      </c>
      <c r="X15" s="35">
        <v>6</v>
      </c>
      <c r="Y15" s="35">
        <v>1</v>
      </c>
      <c r="Z15" s="35">
        <v>5</v>
      </c>
      <c r="AA15" s="34">
        <v>1</v>
      </c>
      <c r="AB15" s="34">
        <v>8</v>
      </c>
      <c r="AC15" s="34">
        <v>1</v>
      </c>
      <c r="AD15" s="34">
        <v>0</v>
      </c>
      <c r="AE15" s="34">
        <v>3</v>
      </c>
      <c r="AF15" s="58">
        <f>'Base tratada'!$AC15+'Base tratada'!$AD15+'Base tratada'!$AE15</f>
        <v>4</v>
      </c>
      <c r="AG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" s="58" t="str">
        <f>IF('Base tratada'!$AC15&gt;=MAX('Base tratada'!$AD15,'Base tratada'!$AE15),"Web",
IF('Base tratada'!$AD15&gt;='Base tratada'!$AE15,"Catalog",
"Store"))</f>
        <v>Store</v>
      </c>
      <c r="AI15" s="59">
        <f>IF('Base tratada'!$AF15=0,"0",'Base tratada'!$AK15/'Base tratada'!$AF15)</f>
        <v>10.25</v>
      </c>
      <c r="AJ15" s="59" t="str">
        <f>IF('Base tratada'!$AI15=0,"R$ 0",
IF('Base tratada'!$AI15&lt;=25,"R$ 1–25",
IF('Base tratada'!$AI15&lt;=50,"R$ 26–50",
"+R$ 50")))</f>
        <v>R$ 1–25</v>
      </c>
      <c r="AK15" s="35">
        <v>41</v>
      </c>
      <c r="AL15" s="58" t="str">
        <f>IF('Base tratada'!$AK15&lt;=100,"R$ 0-100",
IF('Base tratada'!$AK15&lt;=500,"R$ 101-500",
IF('Base tratada'!$AK15&lt;=1000,"R$ 501-1000",
IF('Base tratada'!$AK15&lt;=1500,"R$ 1001-1500",
"+R$ 1500"))))</f>
        <v>R$ 0-100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  <c r="AR15" s="34">
        <v>0</v>
      </c>
      <c r="AS15" s="34">
        <v>0</v>
      </c>
      <c r="AT15" s="34">
        <v>3</v>
      </c>
      <c r="AU15" s="34">
        <v>11</v>
      </c>
      <c r="AV15" s="52">
        <v>36</v>
      </c>
      <c r="AW15" s="57">
        <v>0</v>
      </c>
      <c r="AX15" s="58" t="str">
        <f>IF(Tabela3[[#This Row],[Response]]=1, "Aceitou", "Não aceitou")</f>
        <v>Não aceitou</v>
      </c>
      <c r="AY15" s="55" t="str">
        <f>Tabela3[[#This Row],[Faixa Recência]] &amp; " | " &amp; Tabela3[[#This Row],[Faixa Gasto]] &amp; " | " &amp; Tabela3[[#This Row],[Faixa ticket médio]]</f>
        <v>31-45 dias | R$ 0-100 | R$ 1–25</v>
      </c>
      <c r="AZ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" s="36"/>
    </row>
    <row r="16" spans="1:55" x14ac:dyDescent="0.25">
      <c r="A16" s="61">
        <v>15</v>
      </c>
      <c r="B16" s="37">
        <v>82800</v>
      </c>
      <c r="C16" s="34">
        <v>0</v>
      </c>
      <c r="D16" s="34">
        <v>0</v>
      </c>
      <c r="E16" s="34">
        <v>23</v>
      </c>
      <c r="F16" s="58" t="str">
        <f>IF('Base tratada'!$E16&lt;=15,"0-15 dias",
IF('Base tratada'!$E16&lt;=30, "16-30 dias",
IF('Base tratada'!$E16&lt;=45, "31-45 dias",
IF('Base tratada'!$E16&lt;=60, "46-60 dias",
IF('Base tratada'!$E16&lt;=75, "61-75 dias", "76-99 dias")))))</f>
        <v>16-30 dias</v>
      </c>
      <c r="G16" s="38">
        <v>74</v>
      </c>
      <c r="H16" s="60" t="str">
        <f>IF('Base tratada'!$G16&lt;=29,"24–29",
IF('Base tratada'!$G16&lt;=39,"30–39",
IF('Base tratada'!$G16&lt;=49,"40–49",
IF('Base tratada'!$G16&lt;=59,"50–59",
IF('Base tratada'!$G16&lt;=69,"60–69",
"70–80")))))</f>
        <v>70–80</v>
      </c>
      <c r="I16" s="34">
        <v>2741</v>
      </c>
      <c r="J16" s="58" t="str">
        <f>IF('Base tratada'!$K16=1,"Divorciado",
IF('Base tratada'!$L16=1,"Casado",
IF('Base tratada'!$M16=1, "Solteiro",
IF('Base tratada'!$N16=1,"Juntos",
"Viúvo"))))</f>
        <v>Solteiro</v>
      </c>
      <c r="K16" s="34">
        <v>0</v>
      </c>
      <c r="L16" s="34">
        <v>0</v>
      </c>
      <c r="M16" s="34">
        <v>1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1</v>
      </c>
      <c r="U16" s="35">
        <v>1006</v>
      </c>
      <c r="V16" s="35">
        <v>22</v>
      </c>
      <c r="W16" s="35">
        <v>115</v>
      </c>
      <c r="X16" s="35">
        <v>59</v>
      </c>
      <c r="Y16" s="35">
        <v>68</v>
      </c>
      <c r="Z16" s="35">
        <v>45</v>
      </c>
      <c r="AA16" s="34">
        <v>1</v>
      </c>
      <c r="AB16" s="34">
        <v>3</v>
      </c>
      <c r="AC16" s="34">
        <v>7</v>
      </c>
      <c r="AD16" s="34">
        <v>6</v>
      </c>
      <c r="AE16" s="34">
        <v>12</v>
      </c>
      <c r="AF16" s="58">
        <f>'Base tratada'!$AC16+'Base tratada'!$AD16+'Base tratada'!$AE16</f>
        <v>25</v>
      </c>
      <c r="AG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" s="58" t="str">
        <f>IF('Base tratada'!$AC16&gt;=MAX('Base tratada'!$AD16,'Base tratada'!$AE16),"Web",
IF('Base tratada'!$AD16&gt;='Base tratada'!$AE16,"Catalog",
"Store"))</f>
        <v>Store</v>
      </c>
      <c r="AI16" s="59">
        <f>IF('Base tratada'!$AF16=0,"0",'Base tratada'!$AK16/'Base tratada'!$AF16)</f>
        <v>50.8</v>
      </c>
      <c r="AJ16" s="59" t="str">
        <f>IF('Base tratada'!$AI16=0,"R$ 0",
IF('Base tratada'!$AI16&lt;=25,"R$ 1–25",
IF('Base tratada'!$AI16&lt;=50,"R$ 26–50",
"+R$ 50")))</f>
        <v>+R$ 50</v>
      </c>
      <c r="AK16" s="35">
        <v>1270</v>
      </c>
      <c r="AL16" s="58" t="str">
        <f>IF('Base tratada'!$AK16&lt;=100,"R$ 0-100",
IF('Base tratada'!$AK16&lt;=500,"R$ 101-500",
IF('Base tratada'!$AK16&lt;=1000,"R$ 501-1000",
IF('Base tratada'!$AK16&lt;=1500,"R$ 1001-1500",
"+R$ 1500"))))</f>
        <v>R$ 1001-1500</v>
      </c>
      <c r="AM16" s="34">
        <v>1</v>
      </c>
      <c r="AN16" s="34">
        <v>0</v>
      </c>
      <c r="AO16" s="34">
        <v>0</v>
      </c>
      <c r="AP16" s="34">
        <v>0</v>
      </c>
      <c r="AQ16" s="34">
        <v>1</v>
      </c>
      <c r="AR16" s="34">
        <v>2</v>
      </c>
      <c r="AS16" s="34">
        <v>0</v>
      </c>
      <c r="AT16" s="34">
        <v>3</v>
      </c>
      <c r="AU16" s="34">
        <v>11</v>
      </c>
      <c r="AV16" s="52">
        <v>1225</v>
      </c>
      <c r="AW16" s="57">
        <v>1</v>
      </c>
      <c r="AX16" s="58" t="str">
        <f>IF(Tabela3[[#This Row],[Response]]=1, "Aceitou", "Não aceitou")</f>
        <v>Aceitou</v>
      </c>
      <c r="AY16" s="55" t="str">
        <f>Tabela3[[#This Row],[Faixa Recência]] &amp; " | " &amp; Tabela3[[#This Row],[Faixa Gasto]] &amp; " | " &amp; Tabela3[[#This Row],[Faixa ticket médio]]</f>
        <v>16-30 dias | R$ 1001-1500 | +R$ 50</v>
      </c>
      <c r="AZ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" s="36"/>
    </row>
    <row r="17" spans="1:54" x14ac:dyDescent="0.25">
      <c r="A17" s="61">
        <v>16</v>
      </c>
      <c r="B17" s="37">
        <v>41850</v>
      </c>
      <c r="C17" s="34">
        <v>1</v>
      </c>
      <c r="D17" s="34">
        <v>1</v>
      </c>
      <c r="E17" s="34">
        <v>51</v>
      </c>
      <c r="F17" s="58" t="str">
        <f>IF('Base tratada'!$E17&lt;=15,"0-15 dias",
IF('Base tratada'!$E17&lt;=30, "16-30 dias",
IF('Base tratada'!$E17&lt;=45, "31-45 dias",
IF('Base tratada'!$E17&lt;=60, "46-60 dias",
IF('Base tratada'!$E17&lt;=75, "61-75 dias", "76-99 dias")))))</f>
        <v>46-60 dias</v>
      </c>
      <c r="G17" s="38">
        <v>40</v>
      </c>
      <c r="H17" s="60" t="str">
        <f>IF('Base tratada'!$G17&lt;=29,"24–29",
IF('Base tratada'!$G17&lt;=39,"30–39",
IF('Base tratada'!$G17&lt;=49,"40–49",
IF('Base tratada'!$G17&lt;=59,"50–59",
IF('Base tratada'!$G17&lt;=69,"60–69",
"70–80")))))</f>
        <v>40–49</v>
      </c>
      <c r="I17" s="34">
        <v>2711</v>
      </c>
      <c r="J17" s="58" t="str">
        <f>IF('Base tratada'!$K17=1,"Divorciado",
IF('Base tratada'!$L17=1,"Casado",
IF('Base tratada'!$M17=1, "Solteiro",
IF('Base tratada'!$N17=1,"Juntos",
"Viúvo"))))</f>
        <v>Casado</v>
      </c>
      <c r="K17" s="34">
        <v>0</v>
      </c>
      <c r="L17" s="34">
        <v>1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1</v>
      </c>
      <c r="S17" s="34">
        <v>0</v>
      </c>
      <c r="T17" s="34">
        <v>0</v>
      </c>
      <c r="U17" s="35">
        <v>53</v>
      </c>
      <c r="V17" s="35">
        <v>5</v>
      </c>
      <c r="W17" s="35">
        <v>19</v>
      </c>
      <c r="X17" s="35">
        <v>2</v>
      </c>
      <c r="Y17" s="35">
        <v>13</v>
      </c>
      <c r="Z17" s="35">
        <v>4</v>
      </c>
      <c r="AA17" s="34">
        <v>3</v>
      </c>
      <c r="AB17" s="34">
        <v>8</v>
      </c>
      <c r="AC17" s="34">
        <v>3</v>
      </c>
      <c r="AD17" s="34">
        <v>0</v>
      </c>
      <c r="AE17" s="34">
        <v>3</v>
      </c>
      <c r="AF17" s="58">
        <f>'Base tratada'!$AC17+'Base tratada'!$AD17+'Base tratada'!$AE17</f>
        <v>6</v>
      </c>
      <c r="AG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" s="58" t="str">
        <f>IF('Base tratada'!$AC17&gt;=MAX('Base tratada'!$AD17,'Base tratada'!$AE17),"Web",
IF('Base tratada'!$AD17&gt;='Base tratada'!$AE17,"Catalog",
"Store"))</f>
        <v>Web</v>
      </c>
      <c r="AI17" s="59">
        <f>IF('Base tratada'!$AF17=0,"0",'Base tratada'!$AK17/'Base tratada'!$AF17)</f>
        <v>15.333333333333334</v>
      </c>
      <c r="AJ17" s="59" t="str">
        <f>IF('Base tratada'!$AI17=0,"R$ 0",
IF('Base tratada'!$AI17&lt;=25,"R$ 1–25",
IF('Base tratada'!$AI17&lt;=50,"R$ 26–50",
"+R$ 50")))</f>
        <v>R$ 1–25</v>
      </c>
      <c r="AK17" s="35">
        <v>92</v>
      </c>
      <c r="AL17" s="58" t="str">
        <f>IF('Base tratada'!$AK17&lt;=100,"R$ 0-100",
IF('Base tratada'!$AK17&lt;=500,"R$ 101-500",
IF('Base tratada'!$AK17&lt;=1000,"R$ 501-1000",
IF('Base tratada'!$AK17&lt;=1500,"R$ 1001-1500",
"+R$ 1500"))))</f>
        <v>R$ 0-100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  <c r="AR17" s="34">
        <v>0</v>
      </c>
      <c r="AS17" s="34">
        <v>0</v>
      </c>
      <c r="AT17" s="34">
        <v>3</v>
      </c>
      <c r="AU17" s="34">
        <v>11</v>
      </c>
      <c r="AV17" s="52">
        <v>88</v>
      </c>
      <c r="AW17" s="57">
        <v>0</v>
      </c>
      <c r="AX17" s="58" t="str">
        <f>IF(Tabela3[[#This Row],[Response]]=1, "Aceitou", "Não aceitou")</f>
        <v>Não aceitou</v>
      </c>
      <c r="AY17" s="55" t="str">
        <f>Tabela3[[#This Row],[Faixa Recência]] &amp; " | " &amp; Tabela3[[#This Row],[Faixa Gasto]] &amp; " | " &amp; Tabela3[[#This Row],[Faixa ticket médio]]</f>
        <v>46-60 dias | R$ 0-100 | R$ 1–25</v>
      </c>
      <c r="AZ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" s="36"/>
    </row>
    <row r="18" spans="1:54" x14ac:dyDescent="0.25">
      <c r="A18" s="61">
        <v>17</v>
      </c>
      <c r="B18" s="37">
        <v>37760</v>
      </c>
      <c r="C18" s="34">
        <v>0</v>
      </c>
      <c r="D18" s="34">
        <v>0</v>
      </c>
      <c r="E18" s="34">
        <v>20</v>
      </c>
      <c r="F18" s="58" t="str">
        <f>IF('Base tratada'!$E18&lt;=15,"0-15 dias",
IF('Base tratada'!$E18&lt;=30, "16-30 dias",
IF('Base tratada'!$E18&lt;=45, "31-45 dias",
IF('Base tratada'!$E18&lt;=60, "46-60 dias",
IF('Base tratada'!$E18&lt;=75, "61-75 dias", "76-99 dias")))))</f>
        <v>16-30 dias</v>
      </c>
      <c r="G18" s="38">
        <v>74</v>
      </c>
      <c r="H18" s="60" t="str">
        <f>IF('Base tratada'!$G18&lt;=29,"24–29",
IF('Base tratada'!$G18&lt;=39,"30–39",
IF('Base tratada'!$G18&lt;=49,"40–49",
IF('Base tratada'!$G18&lt;=59,"50–59",
IF('Base tratada'!$G18&lt;=69,"60–69",
"70–80")))))</f>
        <v>70–80</v>
      </c>
      <c r="I18" s="34">
        <v>2826</v>
      </c>
      <c r="J18" s="58" t="str">
        <f>IF('Base tratada'!$K18=1,"Divorciado",
IF('Base tratada'!$L18=1,"Casado",
IF('Base tratada'!$M18=1, "Solteiro",
IF('Base tratada'!$N18=1,"Juntos",
"Viúvo"))))</f>
        <v>Juntos</v>
      </c>
      <c r="K18" s="34">
        <v>0</v>
      </c>
      <c r="L18" s="34">
        <v>0</v>
      </c>
      <c r="M18" s="34">
        <v>0</v>
      </c>
      <c r="N18" s="34">
        <v>1</v>
      </c>
      <c r="O18" s="34">
        <v>0</v>
      </c>
      <c r="P18" s="34">
        <v>0</v>
      </c>
      <c r="Q18" s="34">
        <v>0</v>
      </c>
      <c r="R18" s="34">
        <v>1</v>
      </c>
      <c r="S18" s="34">
        <v>0</v>
      </c>
      <c r="T18" s="34">
        <v>0</v>
      </c>
      <c r="U18" s="35">
        <v>84</v>
      </c>
      <c r="V18" s="35">
        <v>5</v>
      </c>
      <c r="W18" s="35">
        <v>38</v>
      </c>
      <c r="X18" s="35">
        <v>150</v>
      </c>
      <c r="Y18" s="35">
        <v>12</v>
      </c>
      <c r="Z18" s="35">
        <v>28</v>
      </c>
      <c r="AA18" s="34">
        <v>2</v>
      </c>
      <c r="AB18" s="34">
        <v>7</v>
      </c>
      <c r="AC18" s="34">
        <v>4</v>
      </c>
      <c r="AD18" s="34">
        <v>1</v>
      </c>
      <c r="AE18" s="34">
        <v>6</v>
      </c>
      <c r="AF18" s="58">
        <f>'Base tratada'!$AC18+'Base tratada'!$AD18+'Base tratada'!$AE18</f>
        <v>11</v>
      </c>
      <c r="AG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" s="58" t="str">
        <f>IF('Base tratada'!$AC18&gt;=MAX('Base tratada'!$AD18,'Base tratada'!$AE18),"Web",
IF('Base tratada'!$AD18&gt;='Base tratada'!$AE18,"Catalog",
"Store"))</f>
        <v>Store</v>
      </c>
      <c r="AI18" s="59">
        <f>IF('Base tratada'!$AF18=0,"0",'Base tratada'!$AK18/'Base tratada'!$AF18)</f>
        <v>26.272727272727273</v>
      </c>
      <c r="AJ18" s="59" t="str">
        <f>IF('Base tratada'!$AI18=0,"R$ 0",
IF('Base tratada'!$AI18&lt;=25,"R$ 1–25",
IF('Base tratada'!$AI18&lt;=50,"R$ 26–50",
"+R$ 50")))</f>
        <v>R$ 26–50</v>
      </c>
      <c r="AK18" s="35">
        <v>289</v>
      </c>
      <c r="AL18" s="58" t="str">
        <f>IF('Base tratada'!$AK18&lt;=100,"R$ 0-100",
IF('Base tratada'!$AK18&lt;=500,"R$ 101-500",
IF('Base tratada'!$AK18&lt;=1000,"R$ 501-1000",
IF('Base tratada'!$AK18&lt;=1500,"R$ 1001-1500",
"+R$ 1500"))))</f>
        <v>R$ 101-500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  <c r="AR18" s="34">
        <v>0</v>
      </c>
      <c r="AS18" s="34">
        <v>0</v>
      </c>
      <c r="AT18" s="34">
        <v>3</v>
      </c>
      <c r="AU18" s="34">
        <v>11</v>
      </c>
      <c r="AV18" s="52">
        <v>261</v>
      </c>
      <c r="AW18" s="57">
        <v>0</v>
      </c>
      <c r="AX18" s="58" t="str">
        <f>IF(Tabela3[[#This Row],[Response]]=1, "Aceitou", "Não aceitou")</f>
        <v>Não aceitou</v>
      </c>
      <c r="AY18" s="55" t="str">
        <f>Tabela3[[#This Row],[Faixa Recência]] &amp; " | " &amp; Tabela3[[#This Row],[Faixa Gasto]] &amp; " | " &amp; Tabela3[[#This Row],[Faixa ticket médio]]</f>
        <v>16-30 dias | R$ 101-500 | R$ 26–50</v>
      </c>
      <c r="AZ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" s="36"/>
    </row>
    <row r="19" spans="1:54" x14ac:dyDescent="0.25">
      <c r="A19" s="61">
        <v>18</v>
      </c>
      <c r="B19" s="37">
        <v>76995</v>
      </c>
      <c r="C19" s="34">
        <v>0</v>
      </c>
      <c r="D19" s="34">
        <v>1</v>
      </c>
      <c r="E19" s="34">
        <v>91</v>
      </c>
      <c r="F19" s="58" t="str">
        <f>IF('Base tratada'!$E19&lt;=15,"0-15 dias",
IF('Base tratada'!$E19&lt;=30, "16-30 dias",
IF('Base tratada'!$E19&lt;=45, "31-45 dias",
IF('Base tratada'!$E19&lt;=60, "46-60 dias",
IF('Base tratada'!$E19&lt;=75, "61-75 dias", "76-99 dias")))))</f>
        <v>76-99 dias</v>
      </c>
      <c r="G19" s="38">
        <v>71</v>
      </c>
      <c r="H19" s="60" t="str">
        <f>IF('Base tratada'!$G19&lt;=29,"24–29",
IF('Base tratada'!$G19&lt;=39,"30–39",
IF('Base tratada'!$G19&lt;=49,"40–49",
IF('Base tratada'!$G19&lt;=59,"50–59",
IF('Base tratada'!$G19&lt;=69,"60–69",
"70–80")))))</f>
        <v>70–80</v>
      </c>
      <c r="I19" s="34">
        <v>2617</v>
      </c>
      <c r="J19" s="58" t="str">
        <f>IF('Base tratada'!$K19=1,"Divorciado",
IF('Base tratada'!$L19=1,"Casado",
IF('Base tratada'!$M19=1, "Solteiro",
IF('Base tratada'!$N19=1,"Juntos",
"Viúvo"))))</f>
        <v>Casado</v>
      </c>
      <c r="K19" s="34">
        <v>0</v>
      </c>
      <c r="L19" s="34">
        <v>1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1</v>
      </c>
      <c r="T19" s="34">
        <v>0</v>
      </c>
      <c r="U19" s="35">
        <v>1012</v>
      </c>
      <c r="V19" s="35">
        <v>80</v>
      </c>
      <c r="W19" s="35">
        <v>498</v>
      </c>
      <c r="X19" s="35">
        <v>0</v>
      </c>
      <c r="Y19" s="35">
        <v>16</v>
      </c>
      <c r="Z19" s="35">
        <v>176</v>
      </c>
      <c r="AA19" s="34">
        <v>2</v>
      </c>
      <c r="AB19" s="34">
        <v>5</v>
      </c>
      <c r="AC19" s="34">
        <v>11</v>
      </c>
      <c r="AD19" s="34">
        <v>4</v>
      </c>
      <c r="AE19" s="34">
        <v>9</v>
      </c>
      <c r="AF19" s="58">
        <f>'Base tratada'!$AC19+'Base tratada'!$AD19+'Base tratada'!$AE19</f>
        <v>24</v>
      </c>
      <c r="AG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" s="58" t="str">
        <f>IF('Base tratada'!$AC19&gt;=MAX('Base tratada'!$AD19,'Base tratada'!$AE19),"Web",
IF('Base tratada'!$AD19&gt;='Base tratada'!$AE19,"Catalog",
"Store"))</f>
        <v>Web</v>
      </c>
      <c r="AI19" s="59">
        <f>IF('Base tratada'!$AF19=0,"0",'Base tratada'!$AK19/'Base tratada'!$AF19)</f>
        <v>66.916666666666671</v>
      </c>
      <c r="AJ19" s="59" t="str">
        <f>IF('Base tratada'!$AI19=0,"R$ 0",
IF('Base tratada'!$AI19&lt;=25,"R$ 1–25",
IF('Base tratada'!$AI19&lt;=50,"R$ 26–50",
"+R$ 50")))</f>
        <v>+R$ 50</v>
      </c>
      <c r="AK19" s="35">
        <v>1606</v>
      </c>
      <c r="AL19" s="58" t="str">
        <f>IF('Base tratada'!$AK19&lt;=100,"R$ 0-100",
IF('Base tratada'!$AK19&lt;=500,"R$ 101-500",
IF('Base tratada'!$AK19&lt;=1000,"R$ 501-1000",
IF('Base tratada'!$AK19&lt;=1500,"R$ 1001-1500",
"+R$ 1500"))))</f>
        <v>+R$ 1500</v>
      </c>
      <c r="AM19" s="34">
        <v>1</v>
      </c>
      <c r="AN19" s="34">
        <v>0</v>
      </c>
      <c r="AO19" s="34">
        <v>0</v>
      </c>
      <c r="AP19" s="34">
        <v>0</v>
      </c>
      <c r="AQ19" s="34">
        <v>0</v>
      </c>
      <c r="AR19" s="34">
        <v>1</v>
      </c>
      <c r="AS19" s="34">
        <v>0</v>
      </c>
      <c r="AT19" s="34">
        <v>3</v>
      </c>
      <c r="AU19" s="34">
        <v>11</v>
      </c>
      <c r="AV19" s="52">
        <v>1430</v>
      </c>
      <c r="AW19" s="57">
        <v>0</v>
      </c>
      <c r="AX19" s="58" t="str">
        <f>IF(Tabela3[[#This Row],[Response]]=1, "Aceitou", "Não aceitou")</f>
        <v>Não aceitou</v>
      </c>
      <c r="AY19" s="55" t="str">
        <f>Tabela3[[#This Row],[Faixa Recência]] &amp; " | " &amp; Tabela3[[#This Row],[Faixa Gasto]] &amp; " | " &amp; Tabela3[[#This Row],[Faixa ticket médio]]</f>
        <v>76-99 dias | +R$ 1500 | +R$ 50</v>
      </c>
      <c r="AZ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" s="36"/>
    </row>
    <row r="20" spans="1:54" x14ac:dyDescent="0.25">
      <c r="A20" s="61">
        <v>19</v>
      </c>
      <c r="B20" s="37">
        <v>33812</v>
      </c>
      <c r="C20" s="34">
        <v>1</v>
      </c>
      <c r="D20" s="34">
        <v>0</v>
      </c>
      <c r="E20" s="34">
        <v>86</v>
      </c>
      <c r="F20" s="58" t="str">
        <f>IF('Base tratada'!$E20&lt;=15,"0-15 dias",
IF('Base tratada'!$E20&lt;=30, "16-30 dias",
IF('Base tratada'!$E20&lt;=45, "31-45 dias",
IF('Base tratada'!$E20&lt;=60, "46-60 dias",
IF('Base tratada'!$E20&lt;=75, "61-75 dias", "76-99 dias")))))</f>
        <v>76-99 dias</v>
      </c>
      <c r="G20" s="38">
        <v>35</v>
      </c>
      <c r="H20" s="60" t="str">
        <f>IF('Base tratada'!$G20&lt;=29,"24–29",
IF('Base tratada'!$G20&lt;=39,"30–39",
IF('Base tratada'!$G20&lt;=49,"40–49",
IF('Base tratada'!$G20&lt;=59,"50–59",
IF('Base tratada'!$G20&lt;=69,"60–69",
"70–80")))))</f>
        <v>30–39</v>
      </c>
      <c r="I20" s="34">
        <v>2762</v>
      </c>
      <c r="J20" s="58" t="str">
        <f>IF('Base tratada'!$K20=1,"Divorciado",
IF('Base tratada'!$L20=1,"Casado",
IF('Base tratada'!$M20=1, "Solteiro",
IF('Base tratada'!$N20=1,"Juntos",
"Viúvo"))))</f>
        <v>Solteiro</v>
      </c>
      <c r="K20" s="34">
        <v>0</v>
      </c>
      <c r="L20" s="34">
        <v>0</v>
      </c>
      <c r="M20" s="34">
        <v>1</v>
      </c>
      <c r="N20" s="34">
        <v>0</v>
      </c>
      <c r="O20" s="34">
        <v>0</v>
      </c>
      <c r="P20" s="34">
        <v>1</v>
      </c>
      <c r="Q20" s="34">
        <v>0</v>
      </c>
      <c r="R20" s="34">
        <v>0</v>
      </c>
      <c r="S20" s="34">
        <v>0</v>
      </c>
      <c r="T20" s="34">
        <v>0</v>
      </c>
      <c r="U20" s="35">
        <v>4</v>
      </c>
      <c r="V20" s="35">
        <v>17</v>
      </c>
      <c r="W20" s="35">
        <v>19</v>
      </c>
      <c r="X20" s="35">
        <v>30</v>
      </c>
      <c r="Y20" s="35">
        <v>24</v>
      </c>
      <c r="Z20" s="35">
        <v>39</v>
      </c>
      <c r="AA20" s="34">
        <v>2</v>
      </c>
      <c r="AB20" s="34">
        <v>6</v>
      </c>
      <c r="AC20" s="34">
        <v>2</v>
      </c>
      <c r="AD20" s="34">
        <v>1</v>
      </c>
      <c r="AE20" s="34">
        <v>3</v>
      </c>
      <c r="AF20" s="58">
        <f>'Base tratada'!$AC20+'Base tratada'!$AD20+'Base tratada'!$AE20</f>
        <v>6</v>
      </c>
      <c r="AG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" s="58" t="str">
        <f>IF('Base tratada'!$AC20&gt;=MAX('Base tratada'!$AD20,'Base tratada'!$AE20),"Web",
IF('Base tratada'!$AD20&gt;='Base tratada'!$AE20,"Catalog",
"Store"))</f>
        <v>Store</v>
      </c>
      <c r="AI20" s="59">
        <f>IF('Base tratada'!$AF20=0,"0",'Base tratada'!$AK20/'Base tratada'!$AF20)</f>
        <v>15.666666666666666</v>
      </c>
      <c r="AJ20" s="59" t="str">
        <f>IF('Base tratada'!$AI20=0,"R$ 0",
IF('Base tratada'!$AI20&lt;=25,"R$ 1–25",
IF('Base tratada'!$AI20&lt;=50,"R$ 26–50",
"+R$ 50")))</f>
        <v>R$ 1–25</v>
      </c>
      <c r="AK20" s="35">
        <v>94</v>
      </c>
      <c r="AL20" s="58" t="str">
        <f>IF('Base tratada'!$AK20&lt;=100,"R$ 0-100",
IF('Base tratada'!$AK20&lt;=500,"R$ 101-500",
IF('Base tratada'!$AK20&lt;=1000,"R$ 501-1000",
IF('Base tratada'!$AK20&lt;=1500,"R$ 1001-1500",
"+R$ 1500"))))</f>
        <v>R$ 0-100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  <c r="AR20" s="34">
        <v>0</v>
      </c>
      <c r="AS20" s="34">
        <v>0</v>
      </c>
      <c r="AT20" s="34">
        <v>3</v>
      </c>
      <c r="AU20" s="34">
        <v>11</v>
      </c>
      <c r="AV20" s="52">
        <v>55</v>
      </c>
      <c r="AW20" s="57">
        <v>0</v>
      </c>
      <c r="AX20" s="58" t="str">
        <f>IF(Tabela3[[#This Row],[Response]]=1, "Aceitou", "Não aceitou")</f>
        <v>Não aceitou</v>
      </c>
      <c r="AY20" s="55" t="str">
        <f>Tabela3[[#This Row],[Faixa Recência]] &amp; " | " &amp; Tabela3[[#This Row],[Faixa Gasto]] &amp; " | " &amp; Tabela3[[#This Row],[Faixa ticket médio]]</f>
        <v>76-99 dias | R$ 0-100 | R$ 1–25</v>
      </c>
      <c r="AZ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" s="36"/>
    </row>
    <row r="21" spans="1:54" x14ac:dyDescent="0.25">
      <c r="A21" s="61">
        <v>20</v>
      </c>
      <c r="B21" s="37">
        <v>37040</v>
      </c>
      <c r="C21" s="34">
        <v>0</v>
      </c>
      <c r="D21" s="34">
        <v>0</v>
      </c>
      <c r="E21" s="34">
        <v>41</v>
      </c>
      <c r="F21" s="58" t="str">
        <f>IF('Base tratada'!$E21&lt;=15,"0-15 dias",
IF('Base tratada'!$E21&lt;=30, "16-30 dias",
IF('Base tratada'!$E21&lt;=45, "31-45 dias",
IF('Base tratada'!$E21&lt;=60, "46-60 dias",
IF('Base tratada'!$E21&lt;=75, "61-75 dias", "76-99 dias")))))</f>
        <v>31-45 dias</v>
      </c>
      <c r="G21" s="38">
        <v>38</v>
      </c>
      <c r="H21" s="60" t="str">
        <f>IF('Base tratada'!$G21&lt;=29,"24–29",
IF('Base tratada'!$G21&lt;=39,"30–39",
IF('Base tratada'!$G21&lt;=49,"40–49",
IF('Base tratada'!$G21&lt;=59,"50–59",
IF('Base tratada'!$G21&lt;=69,"60–69",
"70–80")))))</f>
        <v>30–39</v>
      </c>
      <c r="I21" s="34">
        <v>2849</v>
      </c>
      <c r="J21" s="58" t="str">
        <f>IF('Base tratada'!$K21=1,"Divorciado",
IF('Base tratada'!$L21=1,"Casado",
IF('Base tratada'!$M21=1, "Solteiro",
IF('Base tratada'!$N21=1,"Juntos",
"Viúvo"))))</f>
        <v>Casado</v>
      </c>
      <c r="K21" s="34">
        <v>0</v>
      </c>
      <c r="L21" s="34">
        <v>1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1</v>
      </c>
      <c r="S21" s="34">
        <v>0</v>
      </c>
      <c r="T21" s="34">
        <v>0</v>
      </c>
      <c r="U21" s="35">
        <v>86</v>
      </c>
      <c r="V21" s="35">
        <v>2</v>
      </c>
      <c r="W21" s="35">
        <v>73</v>
      </c>
      <c r="X21" s="35">
        <v>69</v>
      </c>
      <c r="Y21" s="35">
        <v>38</v>
      </c>
      <c r="Z21" s="35">
        <v>48</v>
      </c>
      <c r="AA21" s="34">
        <v>1</v>
      </c>
      <c r="AB21" s="34">
        <v>8</v>
      </c>
      <c r="AC21" s="34">
        <v>4</v>
      </c>
      <c r="AD21" s="34">
        <v>2</v>
      </c>
      <c r="AE21" s="34">
        <v>5</v>
      </c>
      <c r="AF21" s="58">
        <f>'Base tratada'!$AC21+'Base tratada'!$AD21+'Base tratada'!$AE21</f>
        <v>11</v>
      </c>
      <c r="AG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" s="58" t="str">
        <f>IF('Base tratada'!$AC21&gt;=MAX('Base tratada'!$AD21,'Base tratada'!$AE21),"Web",
IF('Base tratada'!$AD21&gt;='Base tratada'!$AE21,"Catalog",
"Store"))</f>
        <v>Store</v>
      </c>
      <c r="AI21" s="59">
        <f>IF('Base tratada'!$AF21=0,"0",'Base tratada'!$AK21/'Base tratada'!$AF21)</f>
        <v>24.363636363636363</v>
      </c>
      <c r="AJ21" s="59" t="str">
        <f>IF('Base tratada'!$AI21=0,"R$ 0",
IF('Base tratada'!$AI21&lt;=25,"R$ 1–25",
IF('Base tratada'!$AI21&lt;=50,"R$ 26–50",
"+R$ 50")))</f>
        <v>R$ 1–25</v>
      </c>
      <c r="AK21" s="35">
        <v>268</v>
      </c>
      <c r="AL21" s="58" t="str">
        <f>IF('Base tratada'!$AK21&lt;=100,"R$ 0-100",
IF('Base tratada'!$AK21&lt;=500,"R$ 101-500",
IF('Base tratada'!$AK21&lt;=1000,"R$ 501-1000",
IF('Base tratada'!$AK21&lt;=1500,"R$ 1001-1500",
"+R$ 1500"))))</f>
        <v>R$ 101-500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  <c r="AR21" s="34">
        <v>0</v>
      </c>
      <c r="AS21" s="34">
        <v>0</v>
      </c>
      <c r="AT21" s="34">
        <v>3</v>
      </c>
      <c r="AU21" s="34">
        <v>11</v>
      </c>
      <c r="AV21" s="52">
        <v>220</v>
      </c>
      <c r="AW21" s="57">
        <v>0</v>
      </c>
      <c r="AX21" s="58" t="str">
        <f>IF(Tabela3[[#This Row],[Response]]=1, "Aceitou", "Não aceitou")</f>
        <v>Não aceitou</v>
      </c>
      <c r="AY21" s="55" t="str">
        <f>Tabela3[[#This Row],[Faixa Recência]] &amp; " | " &amp; Tabela3[[#This Row],[Faixa Gasto]] &amp; " | " &amp; Tabela3[[#This Row],[Faixa ticket médio]]</f>
        <v>31-45 dias | R$ 101-500 | R$ 1–25</v>
      </c>
      <c r="AZ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" s="36"/>
    </row>
    <row r="22" spans="1:54" s="33" customFormat="1" x14ac:dyDescent="0.25">
      <c r="A22" s="61">
        <v>21</v>
      </c>
      <c r="B22" s="39">
        <v>2447</v>
      </c>
      <c r="C22" s="40">
        <v>1</v>
      </c>
      <c r="D22" s="40">
        <v>0</v>
      </c>
      <c r="E22" s="40">
        <v>42</v>
      </c>
      <c r="F22" s="58" t="str">
        <f>IF('Base tratada'!$E22&lt;=15,"0-15 dias",
IF('Base tratada'!$E22&lt;=30, "16-30 dias",
IF('Base tratada'!$E22&lt;=45, "31-45 dias",
IF('Base tratada'!$E22&lt;=60, "46-60 dias",
IF('Base tratada'!$E22&lt;=75, "61-75 dias", "76-99 dias")))))</f>
        <v>31-45 dias</v>
      </c>
      <c r="G22" s="41">
        <v>41</v>
      </c>
      <c r="H22" s="60" t="str">
        <f>IF('Base tratada'!$G22&lt;=29,"24–29",
IF('Base tratada'!$G22&lt;=39,"30–39",
IF('Base tratada'!$G22&lt;=49,"40–49",
IF('Base tratada'!$G22&lt;=59,"50–59",
IF('Base tratada'!$G22&lt;=69,"60–69",
"70–80")))))</f>
        <v>40–49</v>
      </c>
      <c r="I22" s="40">
        <v>2698</v>
      </c>
      <c r="J22" s="58" t="str">
        <f>IF('Base tratada'!$K22=1,"Divorciado",
IF('Base tratada'!$L22=1,"Casado",
IF('Base tratada'!$M22=1, "Solteiro",
IF('Base tratada'!$N22=1,"Juntos",
"Viúvo"))))</f>
        <v>Casado</v>
      </c>
      <c r="K22" s="40">
        <v>0</v>
      </c>
      <c r="L22" s="40">
        <v>1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1</v>
      </c>
      <c r="S22" s="40">
        <v>0</v>
      </c>
      <c r="T22" s="40">
        <v>0</v>
      </c>
      <c r="U22" s="42">
        <v>1</v>
      </c>
      <c r="V22" s="42">
        <v>1</v>
      </c>
      <c r="W22" s="42">
        <v>1725</v>
      </c>
      <c r="X22" s="42">
        <v>1</v>
      </c>
      <c r="Y22" s="42">
        <v>1</v>
      </c>
      <c r="Z22" s="42">
        <v>1</v>
      </c>
      <c r="AA22" s="40">
        <v>15</v>
      </c>
      <c r="AB22" s="40">
        <v>1</v>
      </c>
      <c r="AC22" s="40">
        <v>0</v>
      </c>
      <c r="AD22" s="40">
        <v>28</v>
      </c>
      <c r="AE22" s="40">
        <v>0</v>
      </c>
      <c r="AF22" s="58">
        <f>'Base tratada'!$AC22+'Base tratada'!$AD22+'Base tratada'!$AE22</f>
        <v>28</v>
      </c>
      <c r="AG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2" s="58" t="str">
        <f>IF('Base tratada'!$AC22&gt;=MAX('Base tratada'!$AD22,'Base tratada'!$AE22),"Web",
IF('Base tratada'!$AD22&gt;='Base tratada'!$AE22,"Catalog",
"Store"))</f>
        <v>Catalog</v>
      </c>
      <c r="AI22" s="59">
        <f>IF('Base tratada'!$AF22=0,"0",'Base tratada'!$AK22/'Base tratada'!$AF22)</f>
        <v>61.75</v>
      </c>
      <c r="AJ22" s="59" t="str">
        <f>IF('Base tratada'!$AI22=0,"R$ 0",
IF('Base tratada'!$AI22&lt;=25,"R$ 1–25",
IF('Base tratada'!$AI22&lt;=50,"R$ 26–50",
"+R$ 50")))</f>
        <v>+R$ 50</v>
      </c>
      <c r="AK22" s="42">
        <v>1729</v>
      </c>
      <c r="AL22" s="58" t="str">
        <f>IF('Base tratada'!$AK22&lt;=100,"R$ 0-100",
IF('Base tratada'!$AK22&lt;=500,"R$ 101-500",
IF('Base tratada'!$AK22&lt;=1000,"R$ 501-1000",
IF('Base tratada'!$AK22&lt;=1500,"R$ 1001-1500",
"+R$ 1500"))))</f>
        <v>+R$ 1500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0">
        <v>0</v>
      </c>
      <c r="AS22" s="40">
        <v>0</v>
      </c>
      <c r="AT22" s="40">
        <v>3</v>
      </c>
      <c r="AU22" s="40">
        <v>11</v>
      </c>
      <c r="AV22" s="53">
        <v>1728</v>
      </c>
      <c r="AW22" s="57">
        <v>0</v>
      </c>
      <c r="AX22" s="58" t="str">
        <f>IF(Tabela3[[#This Row],[Response]]=1, "Aceitou", "Não aceitou")</f>
        <v>Não aceitou</v>
      </c>
      <c r="AY22" s="55" t="str">
        <f>Tabela3[[#This Row],[Faixa Recência]] &amp; " | " &amp; Tabela3[[#This Row],[Faixa Gasto]] &amp; " | " &amp; Tabela3[[#This Row],[Faixa ticket médio]]</f>
        <v>31-45 dias | +R$ 1500 | +R$ 50</v>
      </c>
      <c r="AZ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</row>
    <row r="23" spans="1:54" x14ac:dyDescent="0.25">
      <c r="A23" s="61">
        <v>22</v>
      </c>
      <c r="B23" s="37">
        <v>58607</v>
      </c>
      <c r="C23" s="34">
        <v>0</v>
      </c>
      <c r="D23" s="34">
        <v>1</v>
      </c>
      <c r="E23" s="34">
        <v>63</v>
      </c>
      <c r="F23" s="58" t="str">
        <f>IF('Base tratada'!$E23&lt;=15,"0-15 dias",
IF('Base tratada'!$E23&lt;=30, "16-30 dias",
IF('Base tratada'!$E23&lt;=45, "31-45 dias",
IF('Base tratada'!$E23&lt;=60, "46-60 dias",
IF('Base tratada'!$E23&lt;=75, "61-75 dias", "76-99 dias")))))</f>
        <v>61-75 dias</v>
      </c>
      <c r="G23" s="38">
        <v>71</v>
      </c>
      <c r="H23" s="60" t="str">
        <f>IF('Base tratada'!$G23&lt;=29,"24–29",
IF('Base tratada'!$G23&lt;=39,"30–39",
IF('Base tratada'!$G23&lt;=49,"40–49",
IF('Base tratada'!$G23&lt;=59,"50–59",
IF('Base tratada'!$G23&lt;=69,"60–69",
"70–80")))))</f>
        <v>70–80</v>
      </c>
      <c r="I23" s="34">
        <v>2712</v>
      </c>
      <c r="J23" s="58" t="str">
        <f>IF('Base tratada'!$K23=1,"Divorciado",
IF('Base tratada'!$L23=1,"Casado",
IF('Base tratada'!$M23=1, "Solteiro",
IF('Base tratada'!$N23=1,"Juntos",
"Viúvo"))))</f>
        <v>Casado</v>
      </c>
      <c r="K23" s="34">
        <v>0</v>
      </c>
      <c r="L23" s="34">
        <v>1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1</v>
      </c>
      <c r="U23" s="35">
        <v>867</v>
      </c>
      <c r="V23" s="35">
        <v>0</v>
      </c>
      <c r="W23" s="35">
        <v>86</v>
      </c>
      <c r="X23" s="35">
        <v>0</v>
      </c>
      <c r="Y23" s="35">
        <v>0</v>
      </c>
      <c r="Z23" s="35">
        <v>19</v>
      </c>
      <c r="AA23" s="34">
        <v>3</v>
      </c>
      <c r="AB23" s="34">
        <v>8</v>
      </c>
      <c r="AC23" s="34">
        <v>2</v>
      </c>
      <c r="AD23" s="34">
        <v>3</v>
      </c>
      <c r="AE23" s="34">
        <v>9</v>
      </c>
      <c r="AF23" s="58">
        <f>'Base tratada'!$AC23+'Base tratada'!$AD23+'Base tratada'!$AE23</f>
        <v>14</v>
      </c>
      <c r="AG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3" s="58" t="str">
        <f>IF('Base tratada'!$AC23&gt;=MAX('Base tratada'!$AD23,'Base tratada'!$AE23),"Web",
IF('Base tratada'!$AD23&gt;='Base tratada'!$AE23,"Catalog",
"Store"))</f>
        <v>Store</v>
      </c>
      <c r="AI23" s="59">
        <f>IF('Base tratada'!$AF23=0,"0",'Base tratada'!$AK23/'Base tratada'!$AF23)</f>
        <v>68.071428571428569</v>
      </c>
      <c r="AJ23" s="59" t="str">
        <f>IF('Base tratada'!$AI23=0,"R$ 0",
IF('Base tratada'!$AI23&lt;=25,"R$ 1–25",
IF('Base tratada'!$AI23&lt;=50,"R$ 26–50",
"+R$ 50")))</f>
        <v>+R$ 50</v>
      </c>
      <c r="AK23" s="35">
        <v>953</v>
      </c>
      <c r="AL23" s="58" t="str">
        <f>IF('Base tratada'!$AK23&lt;=100,"R$ 0-100",
IF('Base tratada'!$AK23&lt;=500,"R$ 101-500",
IF('Base tratada'!$AK23&lt;=1000,"R$ 501-1000",
IF('Base tratada'!$AK23&lt;=1500,"R$ 1001-1500",
"+R$ 1500"))))</f>
        <v>R$ 501-1000</v>
      </c>
      <c r="AM23" s="34">
        <v>0</v>
      </c>
      <c r="AN23" s="34">
        <v>0</v>
      </c>
      <c r="AO23" s="34">
        <v>0</v>
      </c>
      <c r="AP23" s="34">
        <v>1</v>
      </c>
      <c r="AQ23" s="34">
        <v>0</v>
      </c>
      <c r="AR23" s="34">
        <v>1</v>
      </c>
      <c r="AS23" s="34">
        <v>0</v>
      </c>
      <c r="AT23" s="34">
        <v>3</v>
      </c>
      <c r="AU23" s="34">
        <v>11</v>
      </c>
      <c r="AV23" s="52">
        <v>934</v>
      </c>
      <c r="AW23" s="57">
        <v>0</v>
      </c>
      <c r="AX23" s="58" t="str">
        <f>IF(Tabela3[[#This Row],[Response]]=1, "Aceitou", "Não aceitou")</f>
        <v>Não aceitou</v>
      </c>
      <c r="AY23" s="55" t="str">
        <f>Tabela3[[#This Row],[Faixa Recência]] &amp; " | " &amp; Tabela3[[#This Row],[Faixa Gasto]] &amp; " | " &amp; Tabela3[[#This Row],[Faixa ticket médio]]</f>
        <v>61-75 dias | R$ 501-1000 | +R$ 50</v>
      </c>
      <c r="AZ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" s="36"/>
    </row>
    <row r="24" spans="1:54" x14ac:dyDescent="0.25">
      <c r="A24" s="61">
        <v>23</v>
      </c>
      <c r="B24" s="37">
        <v>65324</v>
      </c>
      <c r="C24" s="34">
        <v>0</v>
      </c>
      <c r="D24" s="34">
        <v>1</v>
      </c>
      <c r="E24" s="34">
        <v>0</v>
      </c>
      <c r="F24" s="58" t="str">
        <f>IF('Base tratada'!$E24&lt;=15,"0-15 dias",
IF('Base tratada'!$E24&lt;=30, "16-30 dias",
IF('Base tratada'!$E24&lt;=45, "31-45 dias",
IF('Base tratada'!$E24&lt;=60, "46-60 dias",
IF('Base tratada'!$E24&lt;=75, "61-75 dias", "76-99 dias")))))</f>
        <v>0-15 dias</v>
      </c>
      <c r="G24" s="38">
        <v>66</v>
      </c>
      <c r="H24" s="60" t="str">
        <f>IF('Base tratada'!$G24&lt;=29,"24–29",
IF('Base tratada'!$G24&lt;=39,"30–39",
IF('Base tratada'!$G24&lt;=49,"40–49",
IF('Base tratada'!$G24&lt;=59,"50–59",
IF('Base tratada'!$G24&lt;=69,"60–69",
"70–80")))))</f>
        <v>60–69</v>
      </c>
      <c r="I24" s="34">
        <v>2328</v>
      </c>
      <c r="J24" s="58" t="str">
        <f>IF('Base tratada'!$K24=1,"Divorciado",
IF('Base tratada'!$L24=1,"Casado",
IF('Base tratada'!$M24=1, "Solteiro",
IF('Base tratada'!$N24=1,"Juntos",
"Viúvo"))))</f>
        <v>Casado</v>
      </c>
      <c r="K24" s="34">
        <v>0</v>
      </c>
      <c r="L24" s="34">
        <v>1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1</v>
      </c>
      <c r="U24" s="35">
        <v>384</v>
      </c>
      <c r="V24" s="35">
        <v>0</v>
      </c>
      <c r="W24" s="35">
        <v>102</v>
      </c>
      <c r="X24" s="35">
        <v>21</v>
      </c>
      <c r="Y24" s="35">
        <v>32</v>
      </c>
      <c r="Z24" s="35">
        <v>5</v>
      </c>
      <c r="AA24" s="34">
        <v>3</v>
      </c>
      <c r="AB24" s="34">
        <v>4</v>
      </c>
      <c r="AC24" s="34">
        <v>6</v>
      </c>
      <c r="AD24" s="34">
        <v>2</v>
      </c>
      <c r="AE24" s="34">
        <v>9</v>
      </c>
      <c r="AF24" s="58">
        <f>'Base tratada'!$AC24+'Base tratada'!$AD24+'Base tratada'!$AE24</f>
        <v>17</v>
      </c>
      <c r="AG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4" s="58" t="str">
        <f>IF('Base tratada'!$AC24&gt;=MAX('Base tratada'!$AD24,'Base tratada'!$AE24),"Web",
IF('Base tratada'!$AD24&gt;='Base tratada'!$AE24,"Catalog",
"Store"))</f>
        <v>Store</v>
      </c>
      <c r="AI24" s="59">
        <f>IF('Base tratada'!$AF24=0,"0",'Base tratada'!$AK24/'Base tratada'!$AF24)</f>
        <v>31.705882352941178</v>
      </c>
      <c r="AJ24" s="59" t="str">
        <f>IF('Base tratada'!$AI24=0,"R$ 0",
IF('Base tratada'!$AI24&lt;=25,"R$ 1–25",
IF('Base tratada'!$AI24&lt;=50,"R$ 26–50",
"+R$ 50")))</f>
        <v>R$ 26–50</v>
      </c>
      <c r="AK24" s="35">
        <v>539</v>
      </c>
      <c r="AL24" s="58" t="str">
        <f>IF('Base tratada'!$AK24&lt;=100,"R$ 0-100",
IF('Base tratada'!$AK24&lt;=500,"R$ 101-500",
IF('Base tratada'!$AK24&lt;=1000,"R$ 501-1000",
IF('Base tratada'!$AK24&lt;=1500,"R$ 1001-1500",
"+R$ 1500"))))</f>
        <v>R$ 501-1000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  <c r="AR24" s="34">
        <v>0</v>
      </c>
      <c r="AS24" s="34">
        <v>0</v>
      </c>
      <c r="AT24" s="34">
        <v>3</v>
      </c>
      <c r="AU24" s="34">
        <v>11</v>
      </c>
      <c r="AV24" s="52">
        <v>534</v>
      </c>
      <c r="AW24" s="57">
        <v>0</v>
      </c>
      <c r="AX24" s="58" t="str">
        <f>IF(Tabela3[[#This Row],[Response]]=1, "Aceitou", "Não aceitou")</f>
        <v>Não aceitou</v>
      </c>
      <c r="AY24" s="55" t="str">
        <f>Tabela3[[#This Row],[Faixa Recência]] &amp; " | " &amp; Tabela3[[#This Row],[Faixa Gasto]] &amp; " | " &amp; Tabela3[[#This Row],[Faixa ticket médio]]</f>
        <v>0-15 dias | R$ 501-1000 | R$ 26–50</v>
      </c>
      <c r="AZ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" s="36"/>
    </row>
    <row r="25" spans="1:54" x14ac:dyDescent="0.25">
      <c r="A25" s="61">
        <v>24</v>
      </c>
      <c r="B25" s="37">
        <v>40689</v>
      </c>
      <c r="C25" s="34">
        <v>0</v>
      </c>
      <c r="D25" s="34">
        <v>1</v>
      </c>
      <c r="E25" s="34">
        <v>69</v>
      </c>
      <c r="F25" s="58" t="str">
        <f>IF('Base tratada'!$E25&lt;=15,"0-15 dias",
IF('Base tratada'!$E25&lt;=30, "16-30 dias",
IF('Base tratada'!$E25&lt;=45, "31-45 dias",
IF('Base tratada'!$E25&lt;=60, "46-60 dias",
IF('Base tratada'!$E25&lt;=75, "61-75 dias", "76-99 dias")))))</f>
        <v>61-75 dias</v>
      </c>
      <c r="G25" s="38">
        <v>69</v>
      </c>
      <c r="H25" s="60" t="str">
        <f>IF('Base tratada'!$G25&lt;=29,"24–29",
IF('Base tratada'!$G25&lt;=39,"30–39",
IF('Base tratada'!$G25&lt;=49,"40–49",
IF('Base tratada'!$G25&lt;=59,"50–59",
IF('Base tratada'!$G25&lt;=69,"60–69",
"70–80")))))</f>
        <v>60–69</v>
      </c>
      <c r="I25" s="34">
        <v>2627</v>
      </c>
      <c r="J25" s="58" t="str">
        <f>IF('Base tratada'!$K25=1,"Divorciado",
IF('Base tratada'!$L25=1,"Casado",
IF('Base tratada'!$M25=1, "Solteiro",
IF('Base tratada'!$N25=1,"Juntos",
"Viúvo"))))</f>
        <v>Juntos</v>
      </c>
      <c r="K25" s="34">
        <v>0</v>
      </c>
      <c r="L25" s="34">
        <v>0</v>
      </c>
      <c r="M25" s="34">
        <v>0</v>
      </c>
      <c r="N25" s="34">
        <v>1</v>
      </c>
      <c r="O25" s="34">
        <v>0</v>
      </c>
      <c r="P25" s="34">
        <v>0</v>
      </c>
      <c r="Q25" s="34">
        <v>0</v>
      </c>
      <c r="R25" s="34">
        <v>1</v>
      </c>
      <c r="S25" s="34">
        <v>0</v>
      </c>
      <c r="T25" s="34">
        <v>0</v>
      </c>
      <c r="U25" s="35">
        <v>270</v>
      </c>
      <c r="V25" s="35">
        <v>3</v>
      </c>
      <c r="W25" s="35">
        <v>27</v>
      </c>
      <c r="X25" s="35">
        <v>39</v>
      </c>
      <c r="Y25" s="35">
        <v>6</v>
      </c>
      <c r="Z25" s="35">
        <v>99</v>
      </c>
      <c r="AA25" s="34">
        <v>7</v>
      </c>
      <c r="AB25" s="34">
        <v>8</v>
      </c>
      <c r="AC25" s="34">
        <v>7</v>
      </c>
      <c r="AD25" s="34">
        <v>1</v>
      </c>
      <c r="AE25" s="34">
        <v>5</v>
      </c>
      <c r="AF25" s="58">
        <f>'Base tratada'!$AC25+'Base tratada'!$AD25+'Base tratada'!$AE25</f>
        <v>13</v>
      </c>
      <c r="AG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5" s="58" t="str">
        <f>IF('Base tratada'!$AC25&gt;=MAX('Base tratada'!$AD25,'Base tratada'!$AE25),"Web",
IF('Base tratada'!$AD25&gt;='Base tratada'!$AE25,"Catalog",
"Store"))</f>
        <v>Web</v>
      </c>
      <c r="AI25" s="59">
        <f>IF('Base tratada'!$AF25=0,"0",'Base tratada'!$AK25/'Base tratada'!$AF25)</f>
        <v>26.53846153846154</v>
      </c>
      <c r="AJ25" s="59" t="str">
        <f>IF('Base tratada'!$AI25=0,"R$ 0",
IF('Base tratada'!$AI25&lt;=25,"R$ 1–25",
IF('Base tratada'!$AI25&lt;=50,"R$ 26–50",
"+R$ 50")))</f>
        <v>R$ 26–50</v>
      </c>
      <c r="AK25" s="35">
        <v>345</v>
      </c>
      <c r="AL25" s="58" t="str">
        <f>IF('Base tratada'!$AK25&lt;=100,"R$ 0-100",
IF('Base tratada'!$AK25&lt;=500,"R$ 101-500",
IF('Base tratada'!$AK25&lt;=1000,"R$ 501-1000",
IF('Base tratada'!$AK25&lt;=1500,"R$ 1001-1500",
"+R$ 1500"))))</f>
        <v>R$ 101-500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0</v>
      </c>
      <c r="AT25" s="34">
        <v>3</v>
      </c>
      <c r="AU25" s="34">
        <v>11</v>
      </c>
      <c r="AV25" s="52">
        <v>246</v>
      </c>
      <c r="AW25" s="57">
        <v>0</v>
      </c>
      <c r="AX25" s="58" t="str">
        <f>IF(Tabela3[[#This Row],[Response]]=1, "Aceitou", "Não aceitou")</f>
        <v>Não aceitou</v>
      </c>
      <c r="AY25" s="55" t="str">
        <f>Tabela3[[#This Row],[Faixa Recência]] &amp; " | " &amp; Tabela3[[#This Row],[Faixa Gasto]] &amp; " | " &amp; Tabela3[[#This Row],[Faixa ticket médio]]</f>
        <v>61-75 dias | R$ 101-500 | R$ 26–50</v>
      </c>
      <c r="AZ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" s="36"/>
    </row>
    <row r="26" spans="1:54" x14ac:dyDescent="0.25">
      <c r="A26" s="61">
        <v>25</v>
      </c>
      <c r="B26" s="37">
        <v>18589</v>
      </c>
      <c r="C26" s="34">
        <v>0</v>
      </c>
      <c r="D26" s="34">
        <v>0</v>
      </c>
      <c r="E26" s="34">
        <v>89</v>
      </c>
      <c r="F26" s="58" t="str">
        <f>IF('Base tratada'!$E26&lt;=15,"0-15 dias",
IF('Base tratada'!$E26&lt;=30, "16-30 dias",
IF('Base tratada'!$E26&lt;=45, "31-45 dias",
IF('Base tratada'!$E26&lt;=60, "46-60 dias",
IF('Base tratada'!$E26&lt;=75, "61-75 dias", "76-99 dias")))))</f>
        <v>76-99 dias</v>
      </c>
      <c r="G26" s="38">
        <v>51</v>
      </c>
      <c r="H26" s="60" t="str">
        <f>IF('Base tratada'!$G26&lt;=29,"24–29",
IF('Base tratada'!$G26&lt;=39,"30–39",
IF('Base tratada'!$G26&lt;=49,"40–49",
IF('Base tratada'!$G26&lt;=59,"50–59",
IF('Base tratada'!$G26&lt;=69,"60–69",
"70–80")))))</f>
        <v>50–59</v>
      </c>
      <c r="I26" s="34">
        <v>2702</v>
      </c>
      <c r="J26" s="58" t="str">
        <f>IF('Base tratada'!$K26=1,"Divorciado",
IF('Base tratada'!$L26=1,"Casado",
IF('Base tratada'!$M26=1, "Solteiro",
IF('Base tratada'!$N26=1,"Juntos",
"Viúvo"))))</f>
        <v>Solteiro</v>
      </c>
      <c r="K26" s="34">
        <v>0</v>
      </c>
      <c r="L26" s="34">
        <v>0</v>
      </c>
      <c r="M26" s="34">
        <v>1</v>
      </c>
      <c r="N26" s="34">
        <v>0</v>
      </c>
      <c r="O26" s="34">
        <v>0</v>
      </c>
      <c r="P26" s="34">
        <v>0</v>
      </c>
      <c r="Q26" s="34">
        <v>0</v>
      </c>
      <c r="R26" s="34">
        <v>1</v>
      </c>
      <c r="S26" s="34">
        <v>0</v>
      </c>
      <c r="T26" s="34">
        <v>0</v>
      </c>
      <c r="U26" s="35">
        <v>6</v>
      </c>
      <c r="V26" s="35">
        <v>4</v>
      </c>
      <c r="W26" s="35">
        <v>25</v>
      </c>
      <c r="X26" s="35">
        <v>15</v>
      </c>
      <c r="Y26" s="35">
        <v>12</v>
      </c>
      <c r="Z26" s="35">
        <v>13</v>
      </c>
      <c r="AA26" s="34">
        <v>2</v>
      </c>
      <c r="AB26" s="34">
        <v>7</v>
      </c>
      <c r="AC26" s="34">
        <v>2</v>
      </c>
      <c r="AD26" s="34">
        <v>1</v>
      </c>
      <c r="AE26" s="34">
        <v>3</v>
      </c>
      <c r="AF26" s="58">
        <f>'Base tratada'!$AC26+'Base tratada'!$AD26+'Base tratada'!$AE26</f>
        <v>6</v>
      </c>
      <c r="AG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6" s="58" t="str">
        <f>IF('Base tratada'!$AC26&gt;=MAX('Base tratada'!$AD26,'Base tratada'!$AE26),"Web",
IF('Base tratada'!$AD26&gt;='Base tratada'!$AE26,"Catalog",
"Store"))</f>
        <v>Store</v>
      </c>
      <c r="AI26" s="59">
        <f>IF('Base tratada'!$AF26=0,"0",'Base tratada'!$AK26/'Base tratada'!$AF26)</f>
        <v>10.333333333333334</v>
      </c>
      <c r="AJ26" s="59" t="str">
        <f>IF('Base tratada'!$AI26=0,"R$ 0",
IF('Base tratada'!$AI26&lt;=25,"R$ 1–25",
IF('Base tratada'!$AI26&lt;=50,"R$ 26–50",
"+R$ 50")))</f>
        <v>R$ 1–25</v>
      </c>
      <c r="AK26" s="35">
        <v>62</v>
      </c>
      <c r="AL26" s="58" t="str">
        <f>IF('Base tratada'!$AK26&lt;=100,"R$ 0-100",
IF('Base tratada'!$AK26&lt;=500,"R$ 101-500",
IF('Base tratada'!$AK26&lt;=1000,"R$ 501-1000",
IF('Base tratada'!$AK26&lt;=1500,"R$ 1001-1500",
"+R$ 1500"))))</f>
        <v>R$ 0-100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  <c r="AR26" s="34">
        <v>0</v>
      </c>
      <c r="AS26" s="34">
        <v>0</v>
      </c>
      <c r="AT26" s="34">
        <v>3</v>
      </c>
      <c r="AU26" s="34">
        <v>11</v>
      </c>
      <c r="AV26" s="52">
        <v>49</v>
      </c>
      <c r="AW26" s="57">
        <v>0</v>
      </c>
      <c r="AX26" s="58" t="str">
        <f>IF(Tabela3[[#This Row],[Response]]=1, "Aceitou", "Não aceitou")</f>
        <v>Não aceitou</v>
      </c>
      <c r="AY26" s="55" t="str">
        <f>Tabela3[[#This Row],[Faixa Recência]] &amp; " | " &amp; Tabela3[[#This Row],[Faixa Gasto]] &amp; " | " &amp; Tabela3[[#This Row],[Faixa ticket médio]]</f>
        <v>76-99 dias | R$ 0-100 | R$ 1–25</v>
      </c>
      <c r="AZ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" s="36"/>
    </row>
    <row r="27" spans="1:54" x14ac:dyDescent="0.25">
      <c r="A27" s="61">
        <v>26</v>
      </c>
      <c r="B27" s="37">
        <v>53359</v>
      </c>
      <c r="C27" s="34">
        <v>1</v>
      </c>
      <c r="D27" s="34">
        <v>1</v>
      </c>
      <c r="E27" s="34">
        <v>4</v>
      </c>
      <c r="F27" s="58" t="str">
        <f>IF('Base tratada'!$E27&lt;=15,"0-15 dias",
IF('Base tratada'!$E27&lt;=30, "16-30 dias",
IF('Base tratada'!$E27&lt;=45, "31-45 dias",
IF('Base tratada'!$E27&lt;=60, "46-60 dias",
IF('Base tratada'!$E27&lt;=75, "61-75 dias", "76-99 dias")))))</f>
        <v>0-15 dias</v>
      </c>
      <c r="G27" s="38">
        <v>44</v>
      </c>
      <c r="H27" s="60" t="str">
        <f>IF('Base tratada'!$G27&lt;=29,"24–29",
IF('Base tratada'!$G27&lt;=39,"30–39",
IF('Base tratada'!$G27&lt;=49,"40–49",
IF('Base tratada'!$G27&lt;=59,"50–59",
IF('Base tratada'!$G27&lt;=69,"60–69",
"70–80")))))</f>
        <v>40–49</v>
      </c>
      <c r="I27" s="34">
        <v>2557</v>
      </c>
      <c r="J27" s="58" t="str">
        <f>IF('Base tratada'!$K27=1,"Divorciado",
IF('Base tratada'!$L27=1,"Casado",
IF('Base tratada'!$M27=1, "Solteiro",
IF('Base tratada'!$N27=1,"Juntos",
"Viúvo"))))</f>
        <v>Casado</v>
      </c>
      <c r="K27" s="34">
        <v>0</v>
      </c>
      <c r="L27" s="34">
        <v>1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1</v>
      </c>
      <c r="S27" s="34">
        <v>0</v>
      </c>
      <c r="T27" s="34">
        <v>0</v>
      </c>
      <c r="U27" s="35">
        <v>173</v>
      </c>
      <c r="V27" s="35">
        <v>4</v>
      </c>
      <c r="W27" s="35">
        <v>30</v>
      </c>
      <c r="X27" s="35">
        <v>3</v>
      </c>
      <c r="Y27" s="35">
        <v>6</v>
      </c>
      <c r="Z27" s="35">
        <v>41</v>
      </c>
      <c r="AA27" s="34">
        <v>4</v>
      </c>
      <c r="AB27" s="34">
        <v>7</v>
      </c>
      <c r="AC27" s="34">
        <v>5</v>
      </c>
      <c r="AD27" s="34">
        <v>1</v>
      </c>
      <c r="AE27" s="34">
        <v>4</v>
      </c>
      <c r="AF27" s="58">
        <f>'Base tratada'!$AC27+'Base tratada'!$AD27+'Base tratada'!$AE27</f>
        <v>10</v>
      </c>
      <c r="AG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7" s="58" t="str">
        <f>IF('Base tratada'!$AC27&gt;=MAX('Base tratada'!$AD27,'Base tratada'!$AE27),"Web",
IF('Base tratada'!$AD27&gt;='Base tratada'!$AE27,"Catalog",
"Store"))</f>
        <v>Web</v>
      </c>
      <c r="AI27" s="59">
        <f>IF('Base tratada'!$AF27=0,"0",'Base tratada'!$AK27/'Base tratada'!$AF27)</f>
        <v>21.6</v>
      </c>
      <c r="AJ27" s="59" t="str">
        <f>IF('Base tratada'!$AI27=0,"R$ 0",
IF('Base tratada'!$AI27&lt;=25,"R$ 1–25",
IF('Base tratada'!$AI27&lt;=50,"R$ 26–50",
"+R$ 50")))</f>
        <v>R$ 1–25</v>
      </c>
      <c r="AK27" s="35">
        <v>216</v>
      </c>
      <c r="AL27" s="58" t="str">
        <f>IF('Base tratada'!$AK27&lt;=100,"R$ 0-100",
IF('Base tratada'!$AK27&lt;=500,"R$ 101-500",
IF('Base tratada'!$AK27&lt;=1000,"R$ 501-1000",
IF('Base tratada'!$AK27&lt;=1500,"R$ 1001-1500",
"+R$ 1500"))))</f>
        <v>R$ 101-500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3</v>
      </c>
      <c r="AU27" s="34">
        <v>11</v>
      </c>
      <c r="AV27" s="52">
        <v>175</v>
      </c>
      <c r="AW27" s="57">
        <v>0</v>
      </c>
      <c r="AX27" s="58" t="str">
        <f>IF(Tabela3[[#This Row],[Response]]=1, "Aceitou", "Não aceitou")</f>
        <v>Não aceitou</v>
      </c>
      <c r="AY27" s="55" t="str">
        <f>Tabela3[[#This Row],[Faixa Recência]] &amp; " | " &amp; Tabela3[[#This Row],[Faixa Gasto]] &amp; " | " &amp; Tabela3[[#This Row],[Faixa ticket médio]]</f>
        <v>0-15 dias | R$ 101-500 | R$ 1–25</v>
      </c>
      <c r="AZ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" s="36"/>
    </row>
    <row r="28" spans="1:54" x14ac:dyDescent="0.25">
      <c r="A28" s="61">
        <v>27</v>
      </c>
      <c r="B28" s="37">
        <v>38360</v>
      </c>
      <c r="C28" s="34">
        <v>1</v>
      </c>
      <c r="D28" s="34">
        <v>0</v>
      </c>
      <c r="E28" s="34">
        <v>26</v>
      </c>
      <c r="F28" s="58" t="str">
        <f>IF('Base tratada'!$E28&lt;=15,"0-15 dias",
IF('Base tratada'!$E28&lt;=30, "16-30 dias",
IF('Base tratada'!$E28&lt;=45, "31-45 dias",
IF('Base tratada'!$E28&lt;=60, "46-60 dias",
IF('Base tratada'!$E28&lt;=75, "61-75 dias", "76-99 dias")))))</f>
        <v>16-30 dias</v>
      </c>
      <c r="G28" s="38">
        <v>31</v>
      </c>
      <c r="H28" s="60" t="str">
        <f>IF('Base tratada'!$G28&lt;=29,"24–29",
IF('Base tratada'!$G28&lt;=39,"30–39",
IF('Base tratada'!$G28&lt;=49,"40–49",
IF('Base tratada'!$G28&lt;=59,"50–59",
IF('Base tratada'!$G28&lt;=69,"60–69",
"70–80")))))</f>
        <v>30–39</v>
      </c>
      <c r="I28" s="34">
        <v>2553</v>
      </c>
      <c r="J28" s="58" t="str">
        <f>IF('Base tratada'!$K28=1,"Divorciado",
IF('Base tratada'!$L28=1,"Casado",
IF('Base tratada'!$M28=1, "Solteiro",
IF('Base tratada'!$N28=1,"Juntos",
"Viúvo"))))</f>
        <v>Casado</v>
      </c>
      <c r="K28" s="34">
        <v>0</v>
      </c>
      <c r="L28" s="34">
        <v>1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1</v>
      </c>
      <c r="S28" s="34">
        <v>0</v>
      </c>
      <c r="T28" s="34">
        <v>0</v>
      </c>
      <c r="U28" s="35">
        <v>36</v>
      </c>
      <c r="V28" s="35">
        <v>2</v>
      </c>
      <c r="W28" s="35">
        <v>42</v>
      </c>
      <c r="X28" s="35">
        <v>20</v>
      </c>
      <c r="Y28" s="35">
        <v>21</v>
      </c>
      <c r="Z28" s="35">
        <v>10</v>
      </c>
      <c r="AA28" s="34">
        <v>2</v>
      </c>
      <c r="AB28" s="34">
        <v>3</v>
      </c>
      <c r="AC28" s="34">
        <v>2</v>
      </c>
      <c r="AD28" s="34">
        <v>1</v>
      </c>
      <c r="AE28" s="34">
        <v>4</v>
      </c>
      <c r="AF28" s="58">
        <f>'Base tratada'!$AC28+'Base tratada'!$AD28+'Base tratada'!$AE28</f>
        <v>7</v>
      </c>
      <c r="AG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8" s="58" t="str">
        <f>IF('Base tratada'!$AC28&gt;=MAX('Base tratada'!$AD28,'Base tratada'!$AE28),"Web",
IF('Base tratada'!$AD28&gt;='Base tratada'!$AE28,"Catalog",
"Store"))</f>
        <v>Store</v>
      </c>
      <c r="AI28" s="59">
        <f>IF('Base tratada'!$AF28=0,"0",'Base tratada'!$AK28/'Base tratada'!$AF28)</f>
        <v>17.285714285714285</v>
      </c>
      <c r="AJ28" s="59" t="str">
        <f>IF('Base tratada'!$AI28=0,"R$ 0",
IF('Base tratada'!$AI28&lt;=25,"R$ 1–25",
IF('Base tratada'!$AI28&lt;=50,"R$ 26–50",
"+R$ 50")))</f>
        <v>R$ 1–25</v>
      </c>
      <c r="AK28" s="35">
        <v>121</v>
      </c>
      <c r="AL28" s="58" t="str">
        <f>IF('Base tratada'!$AK28&lt;=100,"R$ 0-100",
IF('Base tratada'!$AK28&lt;=500,"R$ 101-500",
IF('Base tratada'!$AK28&lt;=1000,"R$ 501-1000",
IF('Base tratada'!$AK28&lt;=1500,"R$ 1001-1500",
"+R$ 1500"))))</f>
        <v>R$ 101-500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  <c r="AR28" s="34">
        <v>0</v>
      </c>
      <c r="AS28" s="34">
        <v>0</v>
      </c>
      <c r="AT28" s="34">
        <v>3</v>
      </c>
      <c r="AU28" s="34">
        <v>11</v>
      </c>
      <c r="AV28" s="52">
        <v>111</v>
      </c>
      <c r="AW28" s="57">
        <v>0</v>
      </c>
      <c r="AX28" s="58" t="str">
        <f>IF(Tabela3[[#This Row],[Response]]=1, "Aceitou", "Não aceitou")</f>
        <v>Não aceitou</v>
      </c>
      <c r="AY28" s="55" t="str">
        <f>Tabela3[[#This Row],[Faixa Recência]] &amp; " | " &amp; Tabela3[[#This Row],[Faixa Gasto]] &amp; " | " &amp; Tabela3[[#This Row],[Faixa ticket médio]]</f>
        <v>16-30 dias | R$ 101-500 | R$ 1–25</v>
      </c>
      <c r="AZ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" s="36"/>
    </row>
    <row r="29" spans="1:54" x14ac:dyDescent="0.25">
      <c r="A29" s="61">
        <v>28</v>
      </c>
      <c r="B29" s="37">
        <v>84618</v>
      </c>
      <c r="C29" s="34">
        <v>0</v>
      </c>
      <c r="D29" s="34">
        <v>0</v>
      </c>
      <c r="E29" s="34">
        <v>96</v>
      </c>
      <c r="F29" s="58" t="str">
        <f>IF('Base tratada'!$E29&lt;=15,"0-15 dias",
IF('Base tratada'!$E29&lt;=30, "16-30 dias",
IF('Base tratada'!$E29&lt;=45, "31-45 dias",
IF('Base tratada'!$E29&lt;=60, "46-60 dias",
IF('Base tratada'!$E29&lt;=75, "61-75 dias", "76-99 dias")))))</f>
        <v>76-99 dias</v>
      </c>
      <c r="G29" s="38">
        <v>55</v>
      </c>
      <c r="H29" s="60" t="str">
        <f>IF('Base tratada'!$G29&lt;=29,"24–29",
IF('Base tratada'!$G29&lt;=39,"30–39",
IF('Base tratada'!$G29&lt;=49,"40–49",
IF('Base tratada'!$G29&lt;=59,"50–59",
IF('Base tratada'!$G29&lt;=69,"60–69",
"70–80")))))</f>
        <v>50–59</v>
      </c>
      <c r="I29" s="34">
        <v>2378</v>
      </c>
      <c r="J29" s="58" t="str">
        <f>IF('Base tratada'!$K29=1,"Divorciado",
IF('Base tratada'!$L29=1,"Casado",
IF('Base tratada'!$M29=1, "Solteiro",
IF('Base tratada'!$N29=1,"Juntos",
"Viúvo"))))</f>
        <v>Casado</v>
      </c>
      <c r="K29" s="34">
        <v>0</v>
      </c>
      <c r="L29" s="34">
        <v>1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1</v>
      </c>
      <c r="U29" s="35">
        <v>684</v>
      </c>
      <c r="V29" s="35">
        <v>100</v>
      </c>
      <c r="W29" s="35">
        <v>801</v>
      </c>
      <c r="X29" s="35">
        <v>21</v>
      </c>
      <c r="Y29" s="35">
        <v>66</v>
      </c>
      <c r="Z29" s="35">
        <v>0</v>
      </c>
      <c r="AA29" s="34">
        <v>1</v>
      </c>
      <c r="AB29" s="34">
        <v>2</v>
      </c>
      <c r="AC29" s="34">
        <v>6</v>
      </c>
      <c r="AD29" s="34">
        <v>9</v>
      </c>
      <c r="AE29" s="34">
        <v>10</v>
      </c>
      <c r="AF29" s="58">
        <f>'Base tratada'!$AC29+'Base tratada'!$AD29+'Base tratada'!$AE29</f>
        <v>25</v>
      </c>
      <c r="AG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9" s="58" t="str">
        <f>IF('Base tratada'!$AC29&gt;=MAX('Base tratada'!$AD29,'Base tratada'!$AE29),"Web",
IF('Base tratada'!$AD29&gt;='Base tratada'!$AE29,"Catalog",
"Store"))</f>
        <v>Store</v>
      </c>
      <c r="AI29" s="59">
        <f>IF('Base tratada'!$AF29=0,"0",'Base tratada'!$AK29/'Base tratada'!$AF29)</f>
        <v>66.88</v>
      </c>
      <c r="AJ29" s="59" t="str">
        <f>IF('Base tratada'!$AI29=0,"R$ 0",
IF('Base tratada'!$AI29&lt;=25,"R$ 1–25",
IF('Base tratada'!$AI29&lt;=50,"R$ 26–50",
"+R$ 50")))</f>
        <v>+R$ 50</v>
      </c>
      <c r="AK29" s="35">
        <v>1672</v>
      </c>
      <c r="AL29" s="58" t="str">
        <f>IF('Base tratada'!$AK29&lt;=100,"R$ 0-100",
IF('Base tratada'!$AK29&lt;=500,"R$ 101-500",
IF('Base tratada'!$AK29&lt;=1000,"R$ 501-1000",
IF('Base tratada'!$AK29&lt;=1500,"R$ 1001-1500",
"+R$ 1500"))))</f>
        <v>+R$ 1500</v>
      </c>
      <c r="AM29" s="34">
        <v>0</v>
      </c>
      <c r="AN29" s="34">
        <v>0</v>
      </c>
      <c r="AO29" s="34">
        <v>0</v>
      </c>
      <c r="AP29" s="34">
        <v>0</v>
      </c>
      <c r="AQ29" s="34">
        <v>1</v>
      </c>
      <c r="AR29" s="34">
        <v>1</v>
      </c>
      <c r="AS29" s="34">
        <v>0</v>
      </c>
      <c r="AT29" s="34">
        <v>3</v>
      </c>
      <c r="AU29" s="34">
        <v>11</v>
      </c>
      <c r="AV29" s="52">
        <v>1672</v>
      </c>
      <c r="AW29" s="57">
        <v>0</v>
      </c>
      <c r="AX29" s="58" t="str">
        <f>IF(Tabela3[[#This Row],[Response]]=1, "Aceitou", "Não aceitou")</f>
        <v>Não aceitou</v>
      </c>
      <c r="AY29" s="55" t="str">
        <f>Tabela3[[#This Row],[Faixa Recência]] &amp; " | " &amp; Tabela3[[#This Row],[Faixa Gasto]] &amp; " | " &amp; Tabela3[[#This Row],[Faixa ticket médio]]</f>
        <v>76-99 dias | +R$ 1500 | +R$ 50</v>
      </c>
      <c r="AZ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" s="36"/>
    </row>
    <row r="30" spans="1:54" x14ac:dyDescent="0.25">
      <c r="A30" s="61">
        <v>29</v>
      </c>
      <c r="B30" s="37">
        <v>10979</v>
      </c>
      <c r="C30" s="34">
        <v>0</v>
      </c>
      <c r="D30" s="34">
        <v>0</v>
      </c>
      <c r="E30" s="34">
        <v>34</v>
      </c>
      <c r="F30" s="58" t="str">
        <f>IF('Base tratada'!$E30&lt;=15,"0-15 dias",
IF('Base tratada'!$E30&lt;=30, "16-30 dias",
IF('Base tratada'!$E30&lt;=45, "31-45 dias",
IF('Base tratada'!$E30&lt;=60, "46-60 dias",
IF('Base tratada'!$E30&lt;=75, "61-75 dias", "76-99 dias")))))</f>
        <v>31-45 dias</v>
      </c>
      <c r="G30" s="38">
        <v>31</v>
      </c>
      <c r="H30" s="60" t="str">
        <f>IF('Base tratada'!$G30&lt;=29,"24–29",
IF('Base tratada'!$G30&lt;=39,"30–39",
IF('Base tratada'!$G30&lt;=49,"40–49",
IF('Base tratada'!$G30&lt;=59,"50–59",
IF('Base tratada'!$G30&lt;=69,"60–69",
"70–80")))))</f>
        <v>30–39</v>
      </c>
      <c r="I30" s="34">
        <v>2197</v>
      </c>
      <c r="J30" s="58" t="str">
        <f>IF('Base tratada'!$K30=1,"Divorciado",
IF('Base tratada'!$L30=1,"Casado",
IF('Base tratada'!$M30=1, "Solteiro",
IF('Base tratada'!$N30=1,"Juntos",
"Viúvo"))))</f>
        <v>Divorciado</v>
      </c>
      <c r="K30" s="34">
        <v>1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1</v>
      </c>
      <c r="T30" s="34">
        <v>0</v>
      </c>
      <c r="U30" s="35">
        <v>8</v>
      </c>
      <c r="V30" s="35">
        <v>4</v>
      </c>
      <c r="W30" s="35">
        <v>10</v>
      </c>
      <c r="X30" s="35">
        <v>2</v>
      </c>
      <c r="Y30" s="35">
        <v>2</v>
      </c>
      <c r="Z30" s="35">
        <v>4</v>
      </c>
      <c r="AA30" s="34">
        <v>2</v>
      </c>
      <c r="AB30" s="34">
        <v>5</v>
      </c>
      <c r="AC30" s="34">
        <v>3</v>
      </c>
      <c r="AD30" s="34">
        <v>0</v>
      </c>
      <c r="AE30" s="34">
        <v>3</v>
      </c>
      <c r="AF30" s="58">
        <f>'Base tratada'!$AC30+'Base tratada'!$AD30+'Base tratada'!$AE30</f>
        <v>6</v>
      </c>
      <c r="AG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0" s="58" t="str">
        <f>IF('Base tratada'!$AC30&gt;=MAX('Base tratada'!$AD30,'Base tratada'!$AE30),"Web",
IF('Base tratada'!$AD30&gt;='Base tratada'!$AE30,"Catalog",
"Store"))</f>
        <v>Web</v>
      </c>
      <c r="AI30" s="59">
        <f>IF('Base tratada'!$AF30=0,"0",'Base tratada'!$AK30/'Base tratada'!$AF30)</f>
        <v>4.333333333333333</v>
      </c>
      <c r="AJ30" s="59" t="str">
        <f>IF('Base tratada'!$AI30=0,"R$ 0",
IF('Base tratada'!$AI30&lt;=25,"R$ 1–25",
IF('Base tratada'!$AI30&lt;=50,"R$ 26–50",
"+R$ 50")))</f>
        <v>R$ 1–25</v>
      </c>
      <c r="AK30" s="35">
        <v>26</v>
      </c>
      <c r="AL30" s="58" t="str">
        <f>IF('Base tratada'!$AK30&lt;=100,"R$ 0-100",
IF('Base tratada'!$AK30&lt;=500,"R$ 101-500",
IF('Base tratada'!$AK30&lt;=1000,"R$ 501-1000",
IF('Base tratada'!$AK30&lt;=1500,"R$ 1001-1500",
"+R$ 1500"))))</f>
        <v>R$ 0-100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  <c r="AR30" s="34">
        <v>0</v>
      </c>
      <c r="AS30" s="34">
        <v>0</v>
      </c>
      <c r="AT30" s="34">
        <v>3</v>
      </c>
      <c r="AU30" s="34">
        <v>11</v>
      </c>
      <c r="AV30" s="52">
        <v>22</v>
      </c>
      <c r="AW30" s="57">
        <v>0</v>
      </c>
      <c r="AX30" s="58" t="str">
        <f>IF(Tabela3[[#This Row],[Response]]=1, "Aceitou", "Não aceitou")</f>
        <v>Não aceitou</v>
      </c>
      <c r="AY30" s="55" t="str">
        <f>Tabela3[[#This Row],[Faixa Recência]] &amp; " | " &amp; Tabela3[[#This Row],[Faixa Gasto]] &amp; " | " &amp; Tabela3[[#This Row],[Faixa ticket médio]]</f>
        <v>31-45 dias | R$ 0-100 | R$ 1–25</v>
      </c>
      <c r="AZ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" s="36"/>
    </row>
    <row r="31" spans="1:54" x14ac:dyDescent="0.25">
      <c r="A31" s="61">
        <v>30</v>
      </c>
      <c r="B31" s="37">
        <v>38620</v>
      </c>
      <c r="C31" s="34">
        <v>0</v>
      </c>
      <c r="D31" s="34">
        <v>0</v>
      </c>
      <c r="E31" s="34">
        <v>56</v>
      </c>
      <c r="F31" s="58" t="str">
        <f>IF('Base tratada'!$E31&lt;=15,"0-15 dias",
IF('Base tratada'!$E31&lt;=30, "16-30 dias",
IF('Base tratada'!$E31&lt;=45, "31-45 dias",
IF('Base tratada'!$E31&lt;=60, "46-60 dias",
IF('Base tratada'!$E31&lt;=75, "61-75 dias", "76-99 dias")))))</f>
        <v>46-60 dias</v>
      </c>
      <c r="G31" s="38">
        <v>57</v>
      </c>
      <c r="H31" s="60" t="str">
        <f>IF('Base tratada'!$G31&lt;=29,"24–29",
IF('Base tratada'!$G31&lt;=39,"30–39",
IF('Base tratada'!$G31&lt;=49,"40–49",
IF('Base tratada'!$G31&lt;=59,"50–59",
IF('Base tratada'!$G31&lt;=69,"60–69",
"70–80")))))</f>
        <v>50–59</v>
      </c>
      <c r="I31" s="34">
        <v>2573</v>
      </c>
      <c r="J31" s="58" t="str">
        <f>IF('Base tratada'!$K31=1,"Divorciado",
IF('Base tratada'!$L31=1,"Casado",
IF('Base tratada'!$M31=1, "Solteiro",
IF('Base tratada'!$N31=1,"Juntos",
"Viúvo"))))</f>
        <v>Juntos</v>
      </c>
      <c r="K31" s="34">
        <v>0</v>
      </c>
      <c r="L31" s="34">
        <v>0</v>
      </c>
      <c r="M31" s="34">
        <v>0</v>
      </c>
      <c r="N31" s="34">
        <v>1</v>
      </c>
      <c r="O31" s="34">
        <v>0</v>
      </c>
      <c r="P31" s="34">
        <v>0</v>
      </c>
      <c r="Q31" s="34">
        <v>0</v>
      </c>
      <c r="R31" s="34">
        <v>0</v>
      </c>
      <c r="S31" s="34">
        <v>1</v>
      </c>
      <c r="T31" s="34">
        <v>0</v>
      </c>
      <c r="U31" s="35">
        <v>112</v>
      </c>
      <c r="V31" s="35">
        <v>17</v>
      </c>
      <c r="W31" s="35">
        <v>44</v>
      </c>
      <c r="X31" s="35">
        <v>34</v>
      </c>
      <c r="Y31" s="35">
        <v>22</v>
      </c>
      <c r="Z31" s="35">
        <v>89</v>
      </c>
      <c r="AA31" s="34">
        <v>1</v>
      </c>
      <c r="AB31" s="34">
        <v>3</v>
      </c>
      <c r="AC31" s="34">
        <v>2</v>
      </c>
      <c r="AD31" s="34">
        <v>5</v>
      </c>
      <c r="AE31" s="34">
        <v>3</v>
      </c>
      <c r="AF31" s="58">
        <f>'Base tratada'!$AC31+'Base tratada'!$AD31+'Base tratada'!$AE31</f>
        <v>10</v>
      </c>
      <c r="AG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1" s="58" t="str">
        <f>IF('Base tratada'!$AC31&gt;=MAX('Base tratada'!$AD31,'Base tratada'!$AE31),"Web",
IF('Base tratada'!$AD31&gt;='Base tratada'!$AE31,"Catalog",
"Store"))</f>
        <v>Catalog</v>
      </c>
      <c r="AI31" s="59">
        <f>IF('Base tratada'!$AF31=0,"0",'Base tratada'!$AK31/'Base tratada'!$AF31)</f>
        <v>22.9</v>
      </c>
      <c r="AJ31" s="59" t="str">
        <f>IF('Base tratada'!$AI31=0,"R$ 0",
IF('Base tratada'!$AI31&lt;=25,"R$ 1–25",
IF('Base tratada'!$AI31&lt;=50,"R$ 26–50",
"+R$ 50")))</f>
        <v>R$ 1–25</v>
      </c>
      <c r="AK31" s="35">
        <v>229</v>
      </c>
      <c r="AL31" s="58" t="str">
        <f>IF('Base tratada'!$AK31&lt;=100,"R$ 0-100",
IF('Base tratada'!$AK31&lt;=500,"R$ 101-500",
IF('Base tratada'!$AK31&lt;=1000,"R$ 501-1000",
IF('Base tratada'!$AK31&lt;=1500,"R$ 1001-1500",
"+R$ 1500"))))</f>
        <v>R$ 101-500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  <c r="AR31" s="34">
        <v>0</v>
      </c>
      <c r="AS31" s="34">
        <v>0</v>
      </c>
      <c r="AT31" s="34">
        <v>3</v>
      </c>
      <c r="AU31" s="34">
        <v>11</v>
      </c>
      <c r="AV31" s="52">
        <v>140</v>
      </c>
      <c r="AW31" s="57">
        <v>0</v>
      </c>
      <c r="AX31" s="58" t="str">
        <f>IF(Tabela3[[#This Row],[Response]]=1, "Aceitou", "Não aceitou")</f>
        <v>Não aceitou</v>
      </c>
      <c r="AY31" s="55" t="str">
        <f>Tabela3[[#This Row],[Faixa Recência]] &amp; " | " &amp; Tabela3[[#This Row],[Faixa Gasto]] &amp; " | " &amp; Tabela3[[#This Row],[Faixa ticket médio]]</f>
        <v>46-60 dias | R$ 101-500 | R$ 1–25</v>
      </c>
      <c r="AZ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" s="36"/>
    </row>
    <row r="32" spans="1:54" x14ac:dyDescent="0.25">
      <c r="A32" s="61">
        <v>31</v>
      </c>
      <c r="B32" s="37">
        <v>40548</v>
      </c>
      <c r="C32" s="34">
        <v>0</v>
      </c>
      <c r="D32" s="34">
        <v>1</v>
      </c>
      <c r="E32" s="34">
        <v>31</v>
      </c>
      <c r="F32" s="58" t="str">
        <f>IF('Base tratada'!$E32&lt;=15,"0-15 dias",
IF('Base tratada'!$E32&lt;=30, "16-30 dias",
IF('Base tratada'!$E32&lt;=45, "31-45 dias",
IF('Base tratada'!$E32&lt;=60, "46-60 dias",
IF('Base tratada'!$E32&lt;=75, "61-75 dias", "76-99 dias")))))</f>
        <v>31-45 dias</v>
      </c>
      <c r="G32" s="38">
        <v>50</v>
      </c>
      <c r="H32" s="60" t="str">
        <f>IF('Base tratada'!$G32&lt;=29,"24–29",
IF('Base tratada'!$G32&lt;=39,"30–39",
IF('Base tratada'!$G32&lt;=49,"40–49",
IF('Base tratada'!$G32&lt;=59,"50–59",
IF('Base tratada'!$G32&lt;=69,"60–69",
"70–80")))))</f>
        <v>50–59</v>
      </c>
      <c r="I32" s="34">
        <v>2786</v>
      </c>
      <c r="J32" s="58" t="str">
        <f>IF('Base tratada'!$K32=1,"Divorciado",
IF('Base tratada'!$L32=1,"Casado",
IF('Base tratada'!$M32=1, "Solteiro",
IF('Base tratada'!$N32=1,"Juntos",
"Viúvo"))))</f>
        <v>Juntos</v>
      </c>
      <c r="K32" s="34">
        <v>0</v>
      </c>
      <c r="L32" s="34">
        <v>0</v>
      </c>
      <c r="M32" s="34">
        <v>0</v>
      </c>
      <c r="N32" s="34">
        <v>1</v>
      </c>
      <c r="O32" s="34">
        <v>0</v>
      </c>
      <c r="P32" s="34">
        <v>0</v>
      </c>
      <c r="Q32" s="34">
        <v>0</v>
      </c>
      <c r="R32" s="34">
        <v>1</v>
      </c>
      <c r="S32" s="34">
        <v>0</v>
      </c>
      <c r="T32" s="34">
        <v>0</v>
      </c>
      <c r="U32" s="35">
        <v>110</v>
      </c>
      <c r="V32" s="35">
        <v>0</v>
      </c>
      <c r="W32" s="35">
        <v>5</v>
      </c>
      <c r="X32" s="35">
        <v>2</v>
      </c>
      <c r="Y32" s="35">
        <v>0</v>
      </c>
      <c r="Z32" s="35">
        <v>3</v>
      </c>
      <c r="AA32" s="34">
        <v>2</v>
      </c>
      <c r="AB32" s="34">
        <v>5</v>
      </c>
      <c r="AC32" s="34">
        <v>2</v>
      </c>
      <c r="AD32" s="34">
        <v>1</v>
      </c>
      <c r="AE32" s="34">
        <v>4</v>
      </c>
      <c r="AF32" s="58">
        <f>'Base tratada'!$AC32+'Base tratada'!$AD32+'Base tratada'!$AE32</f>
        <v>7</v>
      </c>
      <c r="AG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2" s="58" t="str">
        <f>IF('Base tratada'!$AC32&gt;=MAX('Base tratada'!$AD32,'Base tratada'!$AE32),"Web",
IF('Base tratada'!$AD32&gt;='Base tratada'!$AE32,"Catalog",
"Store"))</f>
        <v>Store</v>
      </c>
      <c r="AI32" s="59">
        <f>IF('Base tratada'!$AF32=0,"0",'Base tratada'!$AK32/'Base tratada'!$AF32)</f>
        <v>16.714285714285715</v>
      </c>
      <c r="AJ32" s="59" t="str">
        <f>IF('Base tratada'!$AI32=0,"R$ 0",
IF('Base tratada'!$AI32&lt;=25,"R$ 1–25",
IF('Base tratada'!$AI32&lt;=50,"R$ 26–50",
"+R$ 50")))</f>
        <v>R$ 1–25</v>
      </c>
      <c r="AK32" s="35">
        <v>117</v>
      </c>
      <c r="AL32" s="58" t="str">
        <f>IF('Base tratada'!$AK32&lt;=100,"R$ 0-100",
IF('Base tratada'!$AK32&lt;=500,"R$ 101-500",
IF('Base tratada'!$AK32&lt;=1000,"R$ 501-1000",
IF('Base tratada'!$AK32&lt;=1500,"R$ 1001-1500",
"+R$ 1500"))))</f>
        <v>R$ 101-500</v>
      </c>
      <c r="AM32" s="34">
        <v>0</v>
      </c>
      <c r="AN32" s="34">
        <v>0</v>
      </c>
      <c r="AO32" s="34">
        <v>0</v>
      </c>
      <c r="AP32" s="34">
        <v>1</v>
      </c>
      <c r="AQ32" s="34">
        <v>0</v>
      </c>
      <c r="AR32" s="34">
        <v>1</v>
      </c>
      <c r="AS32" s="34">
        <v>0</v>
      </c>
      <c r="AT32" s="34">
        <v>3</v>
      </c>
      <c r="AU32" s="34">
        <v>11</v>
      </c>
      <c r="AV32" s="52">
        <v>114</v>
      </c>
      <c r="AW32" s="57">
        <v>0</v>
      </c>
      <c r="AX32" s="58" t="str">
        <f>IF(Tabela3[[#This Row],[Response]]=1, "Aceitou", "Não aceitou")</f>
        <v>Não aceitou</v>
      </c>
      <c r="AY32" s="55" t="str">
        <f>Tabela3[[#This Row],[Faixa Recência]] &amp; " | " &amp; Tabela3[[#This Row],[Faixa Gasto]] &amp; " | " &amp; Tabela3[[#This Row],[Faixa ticket médio]]</f>
        <v>31-45 dias | R$ 101-500 | R$ 1–25</v>
      </c>
      <c r="AZ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" s="36"/>
    </row>
    <row r="33" spans="1:54" x14ac:dyDescent="0.25">
      <c r="A33" s="61">
        <v>32</v>
      </c>
      <c r="B33" s="37">
        <v>46610</v>
      </c>
      <c r="C33" s="34">
        <v>0</v>
      </c>
      <c r="D33" s="34">
        <v>2</v>
      </c>
      <c r="E33" s="34">
        <v>8</v>
      </c>
      <c r="F33" s="58" t="str">
        <f>IF('Base tratada'!$E33&lt;=15,"0-15 dias",
IF('Base tratada'!$E33&lt;=30, "16-30 dias",
IF('Base tratada'!$E33&lt;=45, "31-45 dias",
IF('Base tratada'!$E33&lt;=60, "46-60 dias",
IF('Base tratada'!$E33&lt;=75, "61-75 dias", "76-99 dias")))))</f>
        <v>0-15 dias</v>
      </c>
      <c r="G33" s="38">
        <v>68</v>
      </c>
      <c r="H33" s="60" t="str">
        <f>IF('Base tratada'!$G33&lt;=29,"24–29",
IF('Base tratada'!$G33&lt;=39,"30–39",
IF('Base tratada'!$G33&lt;=49,"40–49",
IF('Base tratada'!$G33&lt;=59,"50–59",
IF('Base tratada'!$G33&lt;=69,"60–69",
"70–80")))))</f>
        <v>60–69</v>
      </c>
      <c r="I33" s="34">
        <v>2767</v>
      </c>
      <c r="J33" s="58" t="str">
        <f>IF('Base tratada'!$K33=1,"Divorciado",
IF('Base tratada'!$L33=1,"Casado",
IF('Base tratada'!$M33=1, "Solteiro",
IF('Base tratada'!$N33=1,"Juntos",
"Viúvo"))))</f>
        <v>Divorciado</v>
      </c>
      <c r="K33" s="34">
        <v>1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1</v>
      </c>
      <c r="U33" s="35">
        <v>96</v>
      </c>
      <c r="V33" s="35">
        <v>12</v>
      </c>
      <c r="W33" s="35">
        <v>96</v>
      </c>
      <c r="X33" s="35">
        <v>33</v>
      </c>
      <c r="Y33" s="35">
        <v>22</v>
      </c>
      <c r="Z33" s="35">
        <v>43</v>
      </c>
      <c r="AA33" s="34">
        <v>6</v>
      </c>
      <c r="AB33" s="34">
        <v>6</v>
      </c>
      <c r="AC33" s="34">
        <v>4</v>
      </c>
      <c r="AD33" s="34">
        <v>1</v>
      </c>
      <c r="AE33" s="34">
        <v>6</v>
      </c>
      <c r="AF33" s="58">
        <f>'Base tratada'!$AC33+'Base tratada'!$AD33+'Base tratada'!$AE33</f>
        <v>11</v>
      </c>
      <c r="AG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3" s="58" t="str">
        <f>IF('Base tratada'!$AC33&gt;=MAX('Base tratada'!$AD33,'Base tratada'!$AE33),"Web",
IF('Base tratada'!$AD33&gt;='Base tratada'!$AE33,"Catalog",
"Store"))</f>
        <v>Store</v>
      </c>
      <c r="AI33" s="59">
        <f>IF('Base tratada'!$AF33=0,"0",'Base tratada'!$AK33/'Base tratada'!$AF33)</f>
        <v>23.545454545454547</v>
      </c>
      <c r="AJ33" s="59" t="str">
        <f>IF('Base tratada'!$AI33=0,"R$ 0",
IF('Base tratada'!$AI33&lt;=25,"R$ 1–25",
IF('Base tratada'!$AI33&lt;=50,"R$ 26–50",
"+R$ 50")))</f>
        <v>R$ 1–25</v>
      </c>
      <c r="AK33" s="42">
        <v>259</v>
      </c>
      <c r="AL33" s="58" t="str">
        <f>IF('Base tratada'!$AK33&lt;=100,"R$ 0-100",
IF('Base tratada'!$AK33&lt;=500,"R$ 101-500",
IF('Base tratada'!$AK33&lt;=1000,"R$ 501-1000",
IF('Base tratada'!$AK33&lt;=1500,"R$ 1001-1500",
"+R$ 1500"))))</f>
        <v>R$ 101-500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3</v>
      </c>
      <c r="AU33" s="34">
        <v>11</v>
      </c>
      <c r="AV33" s="52">
        <v>216</v>
      </c>
      <c r="AW33" s="57">
        <v>1</v>
      </c>
      <c r="AX33" s="58" t="str">
        <f>IF(Tabela3[[#This Row],[Response]]=1, "Aceitou", "Não aceitou")</f>
        <v>Aceitou</v>
      </c>
      <c r="AY33" s="55" t="str">
        <f>Tabela3[[#This Row],[Faixa Recência]] &amp; " | " &amp; Tabela3[[#This Row],[Faixa Gasto]] &amp; " | " &amp; Tabela3[[#This Row],[Faixa ticket médio]]</f>
        <v>0-15 dias | R$ 101-500 | R$ 1–25</v>
      </c>
      <c r="AZ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" s="36"/>
    </row>
    <row r="34" spans="1:54" x14ac:dyDescent="0.25">
      <c r="A34" s="61">
        <v>33</v>
      </c>
      <c r="B34" s="37">
        <v>68657</v>
      </c>
      <c r="C34" s="34">
        <v>0</v>
      </c>
      <c r="D34" s="34">
        <v>0</v>
      </c>
      <c r="E34" s="34">
        <v>4</v>
      </c>
      <c r="F34" s="58" t="str">
        <f>IF('Base tratada'!$E34&lt;=15,"0-15 dias",
IF('Base tratada'!$E34&lt;=30, "16-30 dias",
IF('Base tratada'!$E34&lt;=45, "31-45 dias",
IF('Base tratada'!$E34&lt;=60, "46-60 dias",
IF('Base tratada'!$E34&lt;=75, "61-75 dias", "76-99 dias")))))</f>
        <v>0-15 dias</v>
      </c>
      <c r="G34" s="38">
        <v>74</v>
      </c>
      <c r="H34" s="60" t="str">
        <f>IF('Base tratada'!$G34&lt;=29,"24–29",
IF('Base tratada'!$G34&lt;=39,"30–39",
IF('Base tratada'!$G34&lt;=49,"40–49",
IF('Base tratada'!$G34&lt;=59,"50–59",
IF('Base tratada'!$G34&lt;=69,"60–69",
"70–80")))))</f>
        <v>70–80</v>
      </c>
      <c r="I34" s="34">
        <v>2653</v>
      </c>
      <c r="J34" s="58" t="str">
        <f>IF('Base tratada'!$K34=1,"Divorciado",
IF('Base tratada'!$L34=1,"Casado",
IF('Base tratada'!$M34=1, "Solteiro",
IF('Base tratada'!$N34=1,"Juntos",
"Viúvo"))))</f>
        <v>Casado</v>
      </c>
      <c r="K34" s="34">
        <v>0</v>
      </c>
      <c r="L34" s="34">
        <v>1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1</v>
      </c>
      <c r="T34" s="34">
        <v>0</v>
      </c>
      <c r="U34" s="35">
        <v>482</v>
      </c>
      <c r="V34" s="35">
        <v>34</v>
      </c>
      <c r="W34" s="35">
        <v>471</v>
      </c>
      <c r="X34" s="35">
        <v>119</v>
      </c>
      <c r="Y34" s="35">
        <v>68</v>
      </c>
      <c r="Z34" s="35">
        <v>22</v>
      </c>
      <c r="AA34" s="34">
        <v>1</v>
      </c>
      <c r="AB34" s="34">
        <v>7</v>
      </c>
      <c r="AC34" s="34">
        <v>3</v>
      </c>
      <c r="AD34" s="34">
        <v>5</v>
      </c>
      <c r="AE34" s="34">
        <v>9</v>
      </c>
      <c r="AF34" s="58">
        <f>'Base tratada'!$AC34+'Base tratada'!$AD34+'Base tratada'!$AE34</f>
        <v>17</v>
      </c>
      <c r="AG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4" s="58" t="str">
        <f>IF('Base tratada'!$AC34&gt;=MAX('Base tratada'!$AD34,'Base tratada'!$AE34),"Web",
IF('Base tratada'!$AD34&gt;='Base tratada'!$AE34,"Catalog",
"Store"))</f>
        <v>Store</v>
      </c>
      <c r="AI34" s="59">
        <f>IF('Base tratada'!$AF34=0,"0",'Base tratada'!$AK34/'Base tratada'!$AF34)</f>
        <v>69.058823529411768</v>
      </c>
      <c r="AJ34" s="59" t="str">
        <f>IF('Base tratada'!$AI34=0,"R$ 0",
IF('Base tratada'!$AI34&lt;=25,"R$ 1–25",
IF('Base tratada'!$AI34&lt;=50,"R$ 26–50",
"+R$ 50")))</f>
        <v>+R$ 50</v>
      </c>
      <c r="AK34" s="35">
        <v>1174</v>
      </c>
      <c r="AL34" s="58" t="str">
        <f>IF('Base tratada'!$AK34&lt;=100,"R$ 0-100",
IF('Base tratada'!$AK34&lt;=500,"R$ 101-500",
IF('Base tratada'!$AK34&lt;=1000,"R$ 501-1000",
IF('Base tratada'!$AK34&lt;=1500,"R$ 1001-1500",
"+R$ 1500"))))</f>
        <v>R$ 1001-1500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3</v>
      </c>
      <c r="AU34" s="34">
        <v>11</v>
      </c>
      <c r="AV34" s="52">
        <v>1152</v>
      </c>
      <c r="AW34" s="57">
        <v>0</v>
      </c>
      <c r="AX34" s="58" t="str">
        <f>IF(Tabela3[[#This Row],[Response]]=1, "Aceitou", "Não aceitou")</f>
        <v>Não aceitou</v>
      </c>
      <c r="AY34" s="55" t="str">
        <f>Tabela3[[#This Row],[Faixa Recência]] &amp; " | " &amp; Tabela3[[#This Row],[Faixa Gasto]] &amp; " | " &amp; Tabela3[[#This Row],[Faixa ticket médio]]</f>
        <v>0-15 dias | R$ 1001-1500 | +R$ 50</v>
      </c>
      <c r="AZ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4" s="36"/>
    </row>
    <row r="35" spans="1:54" x14ac:dyDescent="0.25">
      <c r="A35" s="61">
        <v>34</v>
      </c>
      <c r="B35" s="37">
        <v>49389</v>
      </c>
      <c r="C35" s="34">
        <v>1</v>
      </c>
      <c r="D35" s="34">
        <v>1</v>
      </c>
      <c r="E35" s="34">
        <v>55</v>
      </c>
      <c r="F35" s="58" t="str">
        <f>IF('Base tratada'!$E35&lt;=15,"0-15 dias",
IF('Base tratada'!$E35&lt;=30, "16-30 dias",
IF('Base tratada'!$E35&lt;=45, "31-45 dias",
IF('Base tratada'!$E35&lt;=60, "46-60 dias",
IF('Base tratada'!$E35&lt;=75, "61-75 dias", "76-99 dias")))))</f>
        <v>46-60 dias</v>
      </c>
      <c r="G35" s="38">
        <v>69</v>
      </c>
      <c r="H35" s="60" t="str">
        <f>IF('Base tratada'!$G35&lt;=29,"24–29",
IF('Base tratada'!$G35&lt;=39,"30–39",
IF('Base tratada'!$G35&lt;=49,"40–49",
IF('Base tratada'!$G35&lt;=59,"50–59",
IF('Base tratada'!$G35&lt;=69,"60–69",
"70–80")))))</f>
        <v>60–69</v>
      </c>
      <c r="I35" s="34">
        <v>2463</v>
      </c>
      <c r="J35" s="58" t="str">
        <f>IF('Base tratada'!$K35=1,"Divorciado",
IF('Base tratada'!$L35=1,"Casado",
IF('Base tratada'!$M35=1, "Solteiro",
IF('Base tratada'!$N35=1,"Juntos",
"Viúvo"))))</f>
        <v>Solteiro</v>
      </c>
      <c r="K35" s="34">
        <v>0</v>
      </c>
      <c r="L35" s="34">
        <v>0</v>
      </c>
      <c r="M35" s="34">
        <v>1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1</v>
      </c>
      <c r="T35" s="34">
        <v>0</v>
      </c>
      <c r="U35" s="35">
        <v>40</v>
      </c>
      <c r="V35" s="35">
        <v>0</v>
      </c>
      <c r="W35" s="35">
        <v>19</v>
      </c>
      <c r="X35" s="35">
        <v>2</v>
      </c>
      <c r="Y35" s="35">
        <v>1</v>
      </c>
      <c r="Z35" s="35">
        <v>3</v>
      </c>
      <c r="AA35" s="34">
        <v>1</v>
      </c>
      <c r="AB35" s="34">
        <v>7</v>
      </c>
      <c r="AC35" s="34">
        <v>2</v>
      </c>
      <c r="AD35" s="34">
        <v>0</v>
      </c>
      <c r="AE35" s="34">
        <v>3</v>
      </c>
      <c r="AF35" s="58">
        <f>'Base tratada'!$AC35+'Base tratada'!$AD35+'Base tratada'!$AE35</f>
        <v>5</v>
      </c>
      <c r="AG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5" s="58" t="str">
        <f>IF('Base tratada'!$AC35&gt;=MAX('Base tratada'!$AD35,'Base tratada'!$AE35),"Web",
IF('Base tratada'!$AD35&gt;='Base tratada'!$AE35,"Catalog",
"Store"))</f>
        <v>Store</v>
      </c>
      <c r="AI35" s="59">
        <f>IF('Base tratada'!$AF35=0,"0",'Base tratada'!$AK35/'Base tratada'!$AF35)</f>
        <v>12.4</v>
      </c>
      <c r="AJ35" s="59" t="str">
        <f>IF('Base tratada'!$AI35=0,"R$ 0",
IF('Base tratada'!$AI35&lt;=25,"R$ 1–25",
IF('Base tratada'!$AI35&lt;=50,"R$ 26–50",
"+R$ 50")))</f>
        <v>R$ 1–25</v>
      </c>
      <c r="AK35" s="35">
        <v>62</v>
      </c>
      <c r="AL35" s="58" t="str">
        <f>IF('Base tratada'!$AK35&lt;=100,"R$ 0-100",
IF('Base tratada'!$AK35&lt;=500,"R$ 101-500",
IF('Base tratada'!$AK35&lt;=1000,"R$ 501-1000",
IF('Base tratada'!$AK35&lt;=1500,"R$ 1001-1500",
"+R$ 1500"))))</f>
        <v>R$ 0-100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3</v>
      </c>
      <c r="AU35" s="34">
        <v>11</v>
      </c>
      <c r="AV35" s="52">
        <v>59</v>
      </c>
      <c r="AW35" s="57">
        <v>0</v>
      </c>
      <c r="AX35" s="58" t="str">
        <f>IF(Tabela3[[#This Row],[Response]]=1, "Aceitou", "Não aceitou")</f>
        <v>Não aceitou</v>
      </c>
      <c r="AY35" s="55" t="str">
        <f>Tabela3[[#This Row],[Faixa Recência]] &amp; " | " &amp; Tabela3[[#This Row],[Faixa Gasto]] &amp; " | " &amp; Tabela3[[#This Row],[Faixa ticket médio]]</f>
        <v>46-60 dias | R$ 0-100 | R$ 1–25</v>
      </c>
      <c r="AZ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" s="36"/>
    </row>
    <row r="36" spans="1:54" x14ac:dyDescent="0.25">
      <c r="A36" s="61">
        <v>35</v>
      </c>
      <c r="B36" s="37">
        <v>67353</v>
      </c>
      <c r="C36" s="34">
        <v>0</v>
      </c>
      <c r="D36" s="34">
        <v>1</v>
      </c>
      <c r="E36" s="34">
        <v>37</v>
      </c>
      <c r="F36" s="58" t="str">
        <f>IF('Base tratada'!$E36&lt;=15,"0-15 dias",
IF('Base tratada'!$E36&lt;=30, "16-30 dias",
IF('Base tratada'!$E36&lt;=45, "31-45 dias",
IF('Base tratada'!$E36&lt;=60, "46-60 dias",
IF('Base tratada'!$E36&lt;=75, "61-75 dias", "76-99 dias")))))</f>
        <v>31-45 dias</v>
      </c>
      <c r="G36" s="38">
        <v>50</v>
      </c>
      <c r="H36" s="60" t="str">
        <f>IF('Base tratada'!$G36&lt;=29,"24–29",
IF('Base tratada'!$G36&lt;=39,"30–39",
IF('Base tratada'!$G36&lt;=49,"40–49",
IF('Base tratada'!$G36&lt;=59,"50–59",
IF('Base tratada'!$G36&lt;=69,"60–69",
"70–80")))))</f>
        <v>50–59</v>
      </c>
      <c r="I36" s="34">
        <v>2339</v>
      </c>
      <c r="J36" s="58" t="str">
        <f>IF('Base tratada'!$K36=1,"Divorciado",
IF('Base tratada'!$L36=1,"Casado",
IF('Base tratada'!$M36=1, "Solteiro",
IF('Base tratada'!$N36=1,"Juntos",
"Viúvo"))))</f>
        <v>Casado</v>
      </c>
      <c r="K36" s="34">
        <v>0</v>
      </c>
      <c r="L36" s="34">
        <v>1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5">
        <v>702</v>
      </c>
      <c r="V36" s="35">
        <v>17</v>
      </c>
      <c r="W36" s="35">
        <v>151</v>
      </c>
      <c r="X36" s="35">
        <v>0</v>
      </c>
      <c r="Y36" s="35">
        <v>8</v>
      </c>
      <c r="Z36" s="35">
        <v>35</v>
      </c>
      <c r="AA36" s="34">
        <v>5</v>
      </c>
      <c r="AB36" s="34">
        <v>2</v>
      </c>
      <c r="AC36" s="34">
        <v>5</v>
      </c>
      <c r="AD36" s="34">
        <v>6</v>
      </c>
      <c r="AE36" s="34">
        <v>12</v>
      </c>
      <c r="AF36" s="58">
        <f>'Base tratada'!$AC36+'Base tratada'!$AD36+'Base tratada'!$AE36</f>
        <v>23</v>
      </c>
      <c r="AG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6" s="58" t="str">
        <f>IF('Base tratada'!$AC36&gt;=MAX('Base tratada'!$AD36,'Base tratada'!$AE36),"Web",
IF('Base tratada'!$AD36&gt;='Base tratada'!$AE36,"Catalog",
"Store"))</f>
        <v>Store</v>
      </c>
      <c r="AI36" s="59">
        <f>IF('Base tratada'!$AF36=0,"0",'Base tratada'!$AK36/'Base tratada'!$AF36)</f>
        <v>38.173913043478258</v>
      </c>
      <c r="AJ36" s="59" t="str">
        <f>IF('Base tratada'!$AI36=0,"R$ 0",
IF('Base tratada'!$AI36&lt;=25,"R$ 1–25",
IF('Base tratada'!$AI36&lt;=50,"R$ 26–50",
"+R$ 50")))</f>
        <v>R$ 26–50</v>
      </c>
      <c r="AK36" s="35">
        <v>878</v>
      </c>
      <c r="AL36" s="58" t="str">
        <f>IF('Base tratada'!$AK36&lt;=100,"R$ 0-100",
IF('Base tratada'!$AK36&lt;=500,"R$ 101-500",
IF('Base tratada'!$AK36&lt;=1000,"R$ 501-1000",
IF('Base tratada'!$AK36&lt;=1500,"R$ 1001-1500",
"+R$ 1500"))))</f>
        <v>R$ 501-1000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  <c r="AR36" s="34">
        <v>0</v>
      </c>
      <c r="AS36" s="34">
        <v>0</v>
      </c>
      <c r="AT36" s="34">
        <v>3</v>
      </c>
      <c r="AU36" s="34">
        <v>11</v>
      </c>
      <c r="AV36" s="52">
        <v>843</v>
      </c>
      <c r="AW36" s="57">
        <v>0</v>
      </c>
      <c r="AX36" s="58" t="str">
        <f>IF(Tabela3[[#This Row],[Response]]=1, "Aceitou", "Não aceitou")</f>
        <v>Não aceitou</v>
      </c>
      <c r="AY36" s="55" t="str">
        <f>Tabela3[[#This Row],[Faixa Recência]] &amp; " | " &amp; Tabela3[[#This Row],[Faixa Gasto]] &amp; " | " &amp; Tabela3[[#This Row],[Faixa ticket médio]]</f>
        <v>31-45 dias | R$ 501-1000 | R$ 26–50</v>
      </c>
      <c r="AZ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" s="36"/>
    </row>
    <row r="37" spans="1:54" x14ac:dyDescent="0.25">
      <c r="A37" s="61">
        <v>36</v>
      </c>
      <c r="B37" s="37">
        <v>23718</v>
      </c>
      <c r="C37" s="34">
        <v>1</v>
      </c>
      <c r="D37" s="34">
        <v>0</v>
      </c>
      <c r="E37" s="34">
        <v>76</v>
      </c>
      <c r="F37" s="58" t="str">
        <f>IF('Base tratada'!$E37&lt;=15,"0-15 dias",
IF('Base tratada'!$E37&lt;=30, "16-30 dias",
IF('Base tratada'!$E37&lt;=45, "31-45 dias",
IF('Base tratada'!$E37&lt;=60, "46-60 dias",
IF('Base tratada'!$E37&lt;=75, "61-75 dias", "76-99 dias")))))</f>
        <v>76-99 dias</v>
      </c>
      <c r="G37" s="38">
        <v>44</v>
      </c>
      <c r="H37" s="60" t="str">
        <f>IF('Base tratada'!$G37&lt;=29,"24–29",
IF('Base tratada'!$G37&lt;=39,"30–39",
IF('Base tratada'!$G37&lt;=49,"40–49",
IF('Base tratada'!$G37&lt;=59,"50–59",
IF('Base tratada'!$G37&lt;=69,"60–69",
"70–80")))))</f>
        <v>40–49</v>
      </c>
      <c r="I37" s="34">
        <v>2459</v>
      </c>
      <c r="J37" s="58" t="str">
        <f>IF('Base tratada'!$K37=1,"Divorciado",
IF('Base tratada'!$L37=1,"Casado",
IF('Base tratada'!$M37=1, "Solteiro",
IF('Base tratada'!$N37=1,"Juntos",
"Viúvo"))))</f>
        <v>Casado</v>
      </c>
      <c r="K37" s="34">
        <v>0</v>
      </c>
      <c r="L37" s="34">
        <v>1</v>
      </c>
      <c r="M37" s="34">
        <v>0</v>
      </c>
      <c r="N37" s="34">
        <v>0</v>
      </c>
      <c r="O37" s="34">
        <v>0</v>
      </c>
      <c r="P37" s="34">
        <v>1</v>
      </c>
      <c r="Q37" s="34">
        <v>0</v>
      </c>
      <c r="R37" s="34">
        <v>0</v>
      </c>
      <c r="S37" s="34">
        <v>0</v>
      </c>
      <c r="T37" s="34">
        <v>0</v>
      </c>
      <c r="U37" s="35">
        <v>6</v>
      </c>
      <c r="V37" s="35">
        <v>3</v>
      </c>
      <c r="W37" s="35">
        <v>14</v>
      </c>
      <c r="X37" s="35">
        <v>15</v>
      </c>
      <c r="Y37" s="35">
        <v>7</v>
      </c>
      <c r="Z37" s="35">
        <v>36</v>
      </c>
      <c r="AA37" s="34">
        <v>3</v>
      </c>
      <c r="AB37" s="34">
        <v>7</v>
      </c>
      <c r="AC37" s="34">
        <v>3</v>
      </c>
      <c r="AD37" s="34">
        <v>1</v>
      </c>
      <c r="AE37" s="34">
        <v>2</v>
      </c>
      <c r="AF37" s="58">
        <f>'Base tratada'!$AC37+'Base tratada'!$AD37+'Base tratada'!$AE37</f>
        <v>6</v>
      </c>
      <c r="AG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7" s="58" t="str">
        <f>IF('Base tratada'!$AC37&gt;=MAX('Base tratada'!$AD37,'Base tratada'!$AE37),"Web",
IF('Base tratada'!$AD37&gt;='Base tratada'!$AE37,"Catalog",
"Store"))</f>
        <v>Web</v>
      </c>
      <c r="AI37" s="59">
        <f>IF('Base tratada'!$AF37=0,"0",'Base tratada'!$AK37/'Base tratada'!$AF37)</f>
        <v>7.5</v>
      </c>
      <c r="AJ37" s="59" t="str">
        <f>IF('Base tratada'!$AI37=0,"R$ 0",
IF('Base tratada'!$AI37&lt;=25,"R$ 1–25",
IF('Base tratada'!$AI37&lt;=50,"R$ 26–50",
"+R$ 50")))</f>
        <v>R$ 1–25</v>
      </c>
      <c r="AK37" s="35">
        <v>45</v>
      </c>
      <c r="AL37" s="58" t="str">
        <f>IF('Base tratada'!$AK37&lt;=100,"R$ 0-100",
IF('Base tratada'!$AK37&lt;=500,"R$ 101-500",
IF('Base tratada'!$AK37&lt;=1000,"R$ 501-1000",
IF('Base tratada'!$AK37&lt;=1500,"R$ 1001-1500",
"+R$ 1500"))))</f>
        <v>R$ 0-100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3</v>
      </c>
      <c r="AU37" s="34">
        <v>11</v>
      </c>
      <c r="AV37" s="52">
        <v>9</v>
      </c>
      <c r="AW37" s="57">
        <v>0</v>
      </c>
      <c r="AX37" s="58" t="str">
        <f>IF(Tabela3[[#This Row],[Response]]=1, "Aceitou", "Não aceitou")</f>
        <v>Não aceitou</v>
      </c>
      <c r="AY37" s="55" t="str">
        <f>Tabela3[[#This Row],[Faixa Recência]] &amp; " | " &amp; Tabela3[[#This Row],[Faixa Gasto]] &amp; " | " &amp; Tabela3[[#This Row],[Faixa ticket médio]]</f>
        <v>76-99 dias | R$ 0-100 | R$ 1–25</v>
      </c>
      <c r="AZ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" s="36"/>
    </row>
    <row r="38" spans="1:54" x14ac:dyDescent="0.25">
      <c r="A38" s="61">
        <v>37</v>
      </c>
      <c r="B38" s="37">
        <v>42429</v>
      </c>
      <c r="C38" s="34">
        <v>0</v>
      </c>
      <c r="D38" s="34">
        <v>1</v>
      </c>
      <c r="E38" s="34">
        <v>99</v>
      </c>
      <c r="F38" s="58" t="str">
        <f>IF('Base tratada'!$E38&lt;=15,"0-15 dias",
IF('Base tratada'!$E38&lt;=30, "16-30 dias",
IF('Base tratada'!$E38&lt;=45, "31-45 dias",
IF('Base tratada'!$E38&lt;=60, "46-60 dias",
IF('Base tratada'!$E38&lt;=75, "61-75 dias", "76-99 dias")))))</f>
        <v>76-99 dias</v>
      </c>
      <c r="G38" s="38">
        <v>47</v>
      </c>
      <c r="H38" s="60" t="str">
        <f>IF('Base tratada'!$G38&lt;=29,"24–29",
IF('Base tratada'!$G38&lt;=39,"30–39",
IF('Base tratada'!$G38&lt;=49,"40–49",
IF('Base tratada'!$G38&lt;=59,"50–59",
IF('Base tratada'!$G38&lt;=69,"60–69",
"70–80")))))</f>
        <v>40–49</v>
      </c>
      <c r="I38" s="34">
        <v>2297</v>
      </c>
      <c r="J38" s="58" t="str">
        <f>IF('Base tratada'!$K38=1,"Divorciado",
IF('Base tratada'!$L38=1,"Casado",
IF('Base tratada'!$M38=1, "Solteiro",
IF('Base tratada'!$N38=1,"Juntos",
"Viúvo"))))</f>
        <v>Viúvo</v>
      </c>
      <c r="K38" s="34">
        <v>0</v>
      </c>
      <c r="L38" s="34">
        <v>0</v>
      </c>
      <c r="M38" s="34">
        <v>0</v>
      </c>
      <c r="N38" s="34">
        <v>0</v>
      </c>
      <c r="O38" s="34">
        <v>1</v>
      </c>
      <c r="P38" s="34">
        <v>0</v>
      </c>
      <c r="Q38" s="34">
        <v>0</v>
      </c>
      <c r="R38" s="34">
        <v>1</v>
      </c>
      <c r="S38" s="34">
        <v>0</v>
      </c>
      <c r="T38" s="34">
        <v>0</v>
      </c>
      <c r="U38" s="35">
        <v>55</v>
      </c>
      <c r="V38" s="35">
        <v>0</v>
      </c>
      <c r="W38" s="35">
        <v>6</v>
      </c>
      <c r="X38" s="35">
        <v>2</v>
      </c>
      <c r="Y38" s="35">
        <v>0</v>
      </c>
      <c r="Z38" s="35">
        <v>4</v>
      </c>
      <c r="AA38" s="34">
        <v>2</v>
      </c>
      <c r="AB38" s="34">
        <v>5</v>
      </c>
      <c r="AC38" s="34">
        <v>1</v>
      </c>
      <c r="AD38" s="34">
        <v>1</v>
      </c>
      <c r="AE38" s="34">
        <v>3</v>
      </c>
      <c r="AF38" s="58">
        <f>'Base tratada'!$AC38+'Base tratada'!$AD38+'Base tratada'!$AE38</f>
        <v>5</v>
      </c>
      <c r="AG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8" s="58" t="str">
        <f>IF('Base tratada'!$AC38&gt;=MAX('Base tratada'!$AD38,'Base tratada'!$AE38),"Web",
IF('Base tratada'!$AD38&gt;='Base tratada'!$AE38,"Catalog",
"Store"))</f>
        <v>Store</v>
      </c>
      <c r="AI38" s="59">
        <f>IF('Base tratada'!$AF38=0,"0",'Base tratada'!$AK38/'Base tratada'!$AF38)</f>
        <v>12.6</v>
      </c>
      <c r="AJ38" s="59" t="str">
        <f>IF('Base tratada'!$AI38=0,"R$ 0",
IF('Base tratada'!$AI38&lt;=25,"R$ 1–25",
IF('Base tratada'!$AI38&lt;=50,"R$ 26–50",
"+R$ 50")))</f>
        <v>R$ 1–25</v>
      </c>
      <c r="AK38" s="35">
        <v>63</v>
      </c>
      <c r="AL38" s="58" t="str">
        <f>IF('Base tratada'!$AK38&lt;=100,"R$ 0-100",
IF('Base tratada'!$AK38&lt;=500,"R$ 101-500",
IF('Base tratada'!$AK38&lt;=1000,"R$ 501-1000",
IF('Base tratada'!$AK38&lt;=1500,"R$ 1001-1500",
"+R$ 1500"))))</f>
        <v>R$ 0-100</v>
      </c>
      <c r="AM38" s="34">
        <v>0</v>
      </c>
      <c r="AN38" s="34">
        <v>0</v>
      </c>
      <c r="AO38" s="34">
        <v>0</v>
      </c>
      <c r="AP38" s="34">
        <v>0</v>
      </c>
      <c r="AQ38" s="34">
        <v>0</v>
      </c>
      <c r="AR38" s="34">
        <v>0</v>
      </c>
      <c r="AS38" s="34">
        <v>0</v>
      </c>
      <c r="AT38" s="34">
        <v>3</v>
      </c>
      <c r="AU38" s="34">
        <v>11</v>
      </c>
      <c r="AV38" s="52">
        <v>59</v>
      </c>
      <c r="AW38" s="57">
        <v>0</v>
      </c>
      <c r="AX38" s="58" t="str">
        <f>IF(Tabela3[[#This Row],[Response]]=1, "Aceitou", "Não aceitou")</f>
        <v>Não aceitou</v>
      </c>
      <c r="AY38" s="55" t="str">
        <f>Tabela3[[#This Row],[Faixa Recência]] &amp; " | " &amp; Tabela3[[#This Row],[Faixa Gasto]] &amp; " | " &amp; Tabela3[[#This Row],[Faixa ticket médio]]</f>
        <v>76-99 dias | R$ 0-100 | R$ 1–25</v>
      </c>
      <c r="AZ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" s="36"/>
    </row>
    <row r="39" spans="1:54" x14ac:dyDescent="0.25">
      <c r="A39" s="61">
        <v>38</v>
      </c>
      <c r="B39" s="37">
        <v>48948</v>
      </c>
      <c r="C39" s="34">
        <v>0</v>
      </c>
      <c r="D39" s="34">
        <v>0</v>
      </c>
      <c r="E39" s="34">
        <v>53</v>
      </c>
      <c r="F39" s="58" t="str">
        <f>IF('Base tratada'!$E39&lt;=15,"0-15 dias",
IF('Base tratada'!$E39&lt;=30, "16-30 dias",
IF('Base tratada'!$E39&lt;=45, "31-45 dias",
IF('Base tratada'!$E39&lt;=60, "46-60 dias",
IF('Base tratada'!$E39&lt;=75, "61-75 dias", "76-99 dias")))))</f>
        <v>46-60 dias</v>
      </c>
      <c r="G39" s="38">
        <v>77</v>
      </c>
      <c r="H39" s="60" t="str">
        <f>IF('Base tratada'!$G39&lt;=29,"24–29",
IF('Base tratada'!$G39&lt;=39,"30–39",
IF('Base tratada'!$G39&lt;=49,"40–49",
IF('Base tratada'!$G39&lt;=59,"50–59",
IF('Base tratada'!$G39&lt;=69,"60–69",
"70–80")))))</f>
        <v>70–80</v>
      </c>
      <c r="I39" s="34">
        <v>2672</v>
      </c>
      <c r="J39" s="58" t="str">
        <f>IF('Base tratada'!$K39=1,"Divorciado",
IF('Base tratada'!$L39=1,"Casado",
IF('Base tratada'!$M39=1, "Solteiro",
IF('Base tratada'!$N39=1,"Juntos",
"Viúvo"))))</f>
        <v>Divorciado</v>
      </c>
      <c r="K39" s="34">
        <v>1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1</v>
      </c>
      <c r="U39" s="35">
        <v>437</v>
      </c>
      <c r="V39" s="35">
        <v>8</v>
      </c>
      <c r="W39" s="35">
        <v>206</v>
      </c>
      <c r="X39" s="35">
        <v>160</v>
      </c>
      <c r="Y39" s="35">
        <v>49</v>
      </c>
      <c r="Z39" s="35">
        <v>42</v>
      </c>
      <c r="AA39" s="34">
        <v>2</v>
      </c>
      <c r="AB39" s="34">
        <v>6</v>
      </c>
      <c r="AC39" s="34">
        <v>7</v>
      </c>
      <c r="AD39" s="34">
        <v>10</v>
      </c>
      <c r="AE39" s="34">
        <v>5</v>
      </c>
      <c r="AF39" s="58">
        <f>'Base tratada'!$AC39+'Base tratada'!$AD39+'Base tratada'!$AE39</f>
        <v>22</v>
      </c>
      <c r="AG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9" s="58" t="str">
        <f>IF('Base tratada'!$AC39&gt;=MAX('Base tratada'!$AD39,'Base tratada'!$AE39),"Web",
IF('Base tratada'!$AD39&gt;='Base tratada'!$AE39,"Catalog",
"Store"))</f>
        <v>Catalog</v>
      </c>
      <c r="AI39" s="59">
        <f>IF('Base tratada'!$AF39=0,"0",'Base tratada'!$AK39/'Base tratada'!$AF39)</f>
        <v>39.090909090909093</v>
      </c>
      <c r="AJ39" s="59" t="str">
        <f>IF('Base tratada'!$AI39=0,"R$ 0",
IF('Base tratada'!$AI39&lt;=25,"R$ 1–25",
IF('Base tratada'!$AI39&lt;=50,"R$ 26–50",
"+R$ 50")))</f>
        <v>R$ 26–50</v>
      </c>
      <c r="AK39" s="35">
        <v>860</v>
      </c>
      <c r="AL39" s="58" t="str">
        <f>IF('Base tratada'!$AK39&lt;=100,"R$ 0-100",
IF('Base tratada'!$AK39&lt;=500,"R$ 101-500",
IF('Base tratada'!$AK39&lt;=1000,"R$ 501-1000",
IF('Base tratada'!$AK39&lt;=1500,"R$ 1001-1500",
"+R$ 1500"))))</f>
        <v>R$ 501-1000</v>
      </c>
      <c r="AM39" s="34">
        <v>0</v>
      </c>
      <c r="AN39" s="34">
        <v>0</v>
      </c>
      <c r="AO39" s="34">
        <v>1</v>
      </c>
      <c r="AP39" s="34">
        <v>0</v>
      </c>
      <c r="AQ39" s="34">
        <v>0</v>
      </c>
      <c r="AR39" s="34">
        <v>1</v>
      </c>
      <c r="AS39" s="34">
        <v>0</v>
      </c>
      <c r="AT39" s="34">
        <v>3</v>
      </c>
      <c r="AU39" s="34">
        <v>11</v>
      </c>
      <c r="AV39" s="52">
        <v>818</v>
      </c>
      <c r="AW39" s="57">
        <v>1</v>
      </c>
      <c r="AX39" s="58" t="str">
        <f>IF(Tabela3[[#This Row],[Response]]=1, "Aceitou", "Não aceitou")</f>
        <v>Aceitou</v>
      </c>
      <c r="AY39" s="55" t="str">
        <f>Tabela3[[#This Row],[Faixa Recência]] &amp; " | " &amp; Tabela3[[#This Row],[Faixa Gasto]] &amp; " | " &amp; Tabela3[[#This Row],[Faixa ticket médio]]</f>
        <v>46-60 dias | R$ 501-1000 | R$ 26–50</v>
      </c>
      <c r="AZ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" s="36"/>
    </row>
    <row r="40" spans="1:54" x14ac:dyDescent="0.25">
      <c r="A40" s="61">
        <v>39</v>
      </c>
      <c r="B40" s="37">
        <v>80011</v>
      </c>
      <c r="C40" s="34">
        <v>0</v>
      </c>
      <c r="D40" s="34">
        <v>1</v>
      </c>
      <c r="E40" s="34">
        <v>3</v>
      </c>
      <c r="F40" s="58" t="str">
        <f>IF('Base tratada'!$E40&lt;=15,"0-15 dias",
IF('Base tratada'!$E40&lt;=30, "16-30 dias",
IF('Base tratada'!$E40&lt;=45, "31-45 dias",
IF('Base tratada'!$E40&lt;=60, "46-60 dias",
IF('Base tratada'!$E40&lt;=75, "61-75 dias", "76-99 dias")))))</f>
        <v>0-15 dias</v>
      </c>
      <c r="G40" s="38">
        <v>40</v>
      </c>
      <c r="H40" s="60" t="str">
        <f>IF('Base tratada'!$G40&lt;=29,"24–29",
IF('Base tratada'!$G40&lt;=39,"30–39",
IF('Base tratada'!$G40&lt;=49,"40–49",
IF('Base tratada'!$G40&lt;=59,"50–59",
IF('Base tratada'!$G40&lt;=69,"60–69",
"70–80")))))</f>
        <v>40–49</v>
      </c>
      <c r="I40" s="34">
        <v>2585</v>
      </c>
      <c r="J40" s="58" t="str">
        <f>IF('Base tratada'!$K40=1,"Divorciado",
IF('Base tratada'!$L40=1,"Casado",
IF('Base tratada'!$M40=1, "Solteiro",
IF('Base tratada'!$N40=1,"Juntos",
"Viúvo"))))</f>
        <v>Casado</v>
      </c>
      <c r="K40" s="34">
        <v>0</v>
      </c>
      <c r="L40" s="34">
        <v>1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1</v>
      </c>
      <c r="S40" s="34">
        <v>0</v>
      </c>
      <c r="T40" s="34">
        <v>0</v>
      </c>
      <c r="U40" s="35">
        <v>421</v>
      </c>
      <c r="V40" s="35">
        <v>76</v>
      </c>
      <c r="W40" s="35">
        <v>536</v>
      </c>
      <c r="X40" s="35">
        <v>82</v>
      </c>
      <c r="Y40" s="35">
        <v>178</v>
      </c>
      <c r="Z40" s="35">
        <v>102</v>
      </c>
      <c r="AA40" s="34">
        <v>2</v>
      </c>
      <c r="AB40" s="34">
        <v>4</v>
      </c>
      <c r="AC40" s="34">
        <v>8</v>
      </c>
      <c r="AD40" s="34">
        <v>6</v>
      </c>
      <c r="AE40" s="34">
        <v>5</v>
      </c>
      <c r="AF40" s="58">
        <f>'Base tratada'!$AC40+'Base tratada'!$AD40+'Base tratada'!$AE40</f>
        <v>19</v>
      </c>
      <c r="AG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0" s="58" t="str">
        <f>IF('Base tratada'!$AC40&gt;=MAX('Base tratada'!$AD40,'Base tratada'!$AE40),"Web",
IF('Base tratada'!$AD40&gt;='Base tratada'!$AE40,"Catalog",
"Store"))</f>
        <v>Web</v>
      </c>
      <c r="AI40" s="59">
        <f>IF('Base tratada'!$AF40=0,"0",'Base tratada'!$AK40/'Base tratada'!$AF40)</f>
        <v>68.05263157894737</v>
      </c>
      <c r="AJ40" s="59" t="str">
        <f>IF('Base tratada'!$AI40=0,"R$ 0",
IF('Base tratada'!$AI40&lt;=25,"R$ 1–25",
IF('Base tratada'!$AI40&lt;=50,"R$ 26–50",
"+R$ 50")))</f>
        <v>+R$ 50</v>
      </c>
      <c r="AK40" s="35">
        <v>1293</v>
      </c>
      <c r="AL40" s="58" t="str">
        <f>IF('Base tratada'!$AK40&lt;=100,"R$ 0-100",
IF('Base tratada'!$AK40&lt;=500,"R$ 101-500",
IF('Base tratada'!$AK40&lt;=1000,"R$ 501-1000",
IF('Base tratada'!$AK40&lt;=1500,"R$ 1001-1500",
"+R$ 1500"))))</f>
        <v>R$ 1001-1500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  <c r="AT40" s="34">
        <v>3</v>
      </c>
      <c r="AU40" s="34">
        <v>11</v>
      </c>
      <c r="AV40" s="52">
        <v>1191</v>
      </c>
      <c r="AW40" s="57">
        <v>0</v>
      </c>
      <c r="AX40" s="58" t="str">
        <f>IF(Tabela3[[#This Row],[Response]]=1, "Aceitou", "Não aceitou")</f>
        <v>Não aceitou</v>
      </c>
      <c r="AY40" s="55" t="str">
        <f>Tabela3[[#This Row],[Faixa Recência]] &amp; " | " &amp; Tabela3[[#This Row],[Faixa Gasto]] &amp; " | " &amp; Tabela3[[#This Row],[Faixa ticket médio]]</f>
        <v>0-15 dias | R$ 1001-1500 | +R$ 50</v>
      </c>
      <c r="AZ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0" s="36"/>
    </row>
    <row r="41" spans="1:54" x14ac:dyDescent="0.25">
      <c r="A41" s="61">
        <v>40</v>
      </c>
      <c r="B41" s="37">
        <v>20559</v>
      </c>
      <c r="C41" s="34">
        <v>1</v>
      </c>
      <c r="D41" s="34">
        <v>0</v>
      </c>
      <c r="E41" s="34">
        <v>88</v>
      </c>
      <c r="F41" s="58" t="str">
        <f>IF('Base tratada'!$E41&lt;=15,"0-15 dias",
IF('Base tratada'!$E41&lt;=30, "16-30 dias",
IF('Base tratada'!$E41&lt;=45, "31-45 dias",
IF('Base tratada'!$E41&lt;=60, "46-60 dias",
IF('Base tratada'!$E41&lt;=75, "61-75 dias", "76-99 dias")))))</f>
        <v>76-99 dias</v>
      </c>
      <c r="G41" s="38">
        <v>35</v>
      </c>
      <c r="H41" s="60" t="str">
        <f>IF('Base tratada'!$G41&lt;=29,"24–29",
IF('Base tratada'!$G41&lt;=39,"30–39",
IF('Base tratada'!$G41&lt;=49,"40–49",
IF('Base tratada'!$G41&lt;=59,"50–59",
IF('Base tratada'!$G41&lt;=69,"60–69",
"70–80")))))</f>
        <v>30–39</v>
      </c>
      <c r="I41" s="34">
        <v>2633</v>
      </c>
      <c r="J41" s="58" t="str">
        <f>IF('Base tratada'!$K41=1,"Divorciado",
IF('Base tratada'!$L41=1,"Casado",
IF('Base tratada'!$M41=1, "Solteiro",
IF('Base tratada'!$N41=1,"Juntos",
"Viúvo"))))</f>
        <v>Casado</v>
      </c>
      <c r="K41" s="34">
        <v>0</v>
      </c>
      <c r="L41" s="34">
        <v>1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1</v>
      </c>
      <c r="T41" s="34">
        <v>0</v>
      </c>
      <c r="U41" s="35">
        <v>13</v>
      </c>
      <c r="V41" s="35">
        <v>1</v>
      </c>
      <c r="W41" s="35">
        <v>29</v>
      </c>
      <c r="X41" s="35">
        <v>3</v>
      </c>
      <c r="Y41" s="35">
        <v>0</v>
      </c>
      <c r="Z41" s="35">
        <v>7</v>
      </c>
      <c r="AA41" s="34">
        <v>2</v>
      </c>
      <c r="AB41" s="34">
        <v>8</v>
      </c>
      <c r="AC41" s="34">
        <v>2</v>
      </c>
      <c r="AD41" s="34">
        <v>0</v>
      </c>
      <c r="AE41" s="34">
        <v>3</v>
      </c>
      <c r="AF41" s="58">
        <f>'Base tratada'!$AC41+'Base tratada'!$AD41+'Base tratada'!$AE41</f>
        <v>5</v>
      </c>
      <c r="AG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1" s="58" t="str">
        <f>IF('Base tratada'!$AC41&gt;=MAX('Base tratada'!$AD41,'Base tratada'!$AE41),"Web",
IF('Base tratada'!$AD41&gt;='Base tratada'!$AE41,"Catalog",
"Store"))</f>
        <v>Store</v>
      </c>
      <c r="AI41" s="59">
        <f>IF('Base tratada'!$AF41=0,"0",'Base tratada'!$AK41/'Base tratada'!$AF41)</f>
        <v>9.1999999999999993</v>
      </c>
      <c r="AJ41" s="59" t="str">
        <f>IF('Base tratada'!$AI41=0,"R$ 0",
IF('Base tratada'!$AI41&lt;=25,"R$ 1–25",
IF('Base tratada'!$AI41&lt;=50,"R$ 26–50",
"+R$ 50")))</f>
        <v>R$ 1–25</v>
      </c>
      <c r="AK41" s="35">
        <v>46</v>
      </c>
      <c r="AL41" s="58" t="str">
        <f>IF('Base tratada'!$AK41&lt;=100,"R$ 0-100",
IF('Base tratada'!$AK41&lt;=500,"R$ 101-500",
IF('Base tratada'!$AK41&lt;=1000,"R$ 501-1000",
IF('Base tratada'!$AK41&lt;=1500,"R$ 1001-1500",
"+R$ 1500"))))</f>
        <v>R$ 0-100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3</v>
      </c>
      <c r="AU41" s="34">
        <v>11</v>
      </c>
      <c r="AV41" s="52">
        <v>39</v>
      </c>
      <c r="AW41" s="57">
        <v>0</v>
      </c>
      <c r="AX41" s="58" t="str">
        <f>IF(Tabela3[[#This Row],[Response]]=1, "Aceitou", "Não aceitou")</f>
        <v>Não aceitou</v>
      </c>
      <c r="AY41" s="55" t="str">
        <f>Tabela3[[#This Row],[Faixa Recência]] &amp; " | " &amp; Tabela3[[#This Row],[Faixa Gasto]] &amp; " | " &amp; Tabela3[[#This Row],[Faixa ticket médio]]</f>
        <v>76-99 dias | R$ 0-100 | R$ 1–25</v>
      </c>
      <c r="AZ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" s="36"/>
    </row>
    <row r="42" spans="1:54" x14ac:dyDescent="0.25">
      <c r="A42" s="61">
        <v>41</v>
      </c>
      <c r="B42" s="37">
        <v>21994</v>
      </c>
      <c r="C42" s="34">
        <v>0</v>
      </c>
      <c r="D42" s="34">
        <v>1</v>
      </c>
      <c r="E42" s="34">
        <v>4</v>
      </c>
      <c r="F42" s="58" t="str">
        <f>IF('Base tratada'!$E42&lt;=15,"0-15 dias",
IF('Base tratada'!$E42&lt;=30, "16-30 dias",
IF('Base tratada'!$E42&lt;=45, "31-45 dias",
IF('Base tratada'!$E42&lt;=60, "46-60 dias",
IF('Base tratada'!$E42&lt;=75, "61-75 dias", "76-99 dias")))))</f>
        <v>0-15 dias</v>
      </c>
      <c r="G42" s="38">
        <v>63</v>
      </c>
      <c r="H42" s="60" t="str">
        <f>IF('Base tratada'!$G42&lt;=29,"24–29",
IF('Base tratada'!$G42&lt;=39,"30–39",
IF('Base tratada'!$G42&lt;=49,"40–49",
IF('Base tratada'!$G42&lt;=59,"50–59",
IF('Base tratada'!$G42&lt;=69,"60–69",
"70–80")))))</f>
        <v>60–69</v>
      </c>
      <c r="I42" s="34">
        <v>2711</v>
      </c>
      <c r="J42" s="58" t="str">
        <f>IF('Base tratada'!$K42=1,"Divorciado",
IF('Base tratada'!$L42=1,"Casado",
IF('Base tratada'!$M42=1, "Solteiro",
IF('Base tratada'!$N42=1,"Juntos",
"Viúvo"))))</f>
        <v>Juntos</v>
      </c>
      <c r="K42" s="34">
        <v>0</v>
      </c>
      <c r="L42" s="34">
        <v>0</v>
      </c>
      <c r="M42" s="34">
        <v>0</v>
      </c>
      <c r="N42" s="34">
        <v>1</v>
      </c>
      <c r="O42" s="34">
        <v>0</v>
      </c>
      <c r="P42" s="34">
        <v>0</v>
      </c>
      <c r="Q42" s="34">
        <v>0</v>
      </c>
      <c r="R42" s="34">
        <v>1</v>
      </c>
      <c r="S42" s="34">
        <v>0</v>
      </c>
      <c r="T42" s="34">
        <v>0</v>
      </c>
      <c r="U42" s="35">
        <v>9</v>
      </c>
      <c r="V42" s="35">
        <v>0</v>
      </c>
      <c r="W42" s="35">
        <v>6</v>
      </c>
      <c r="X42" s="35">
        <v>3</v>
      </c>
      <c r="Y42" s="35">
        <v>1</v>
      </c>
      <c r="Z42" s="35">
        <v>3</v>
      </c>
      <c r="AA42" s="34">
        <v>1</v>
      </c>
      <c r="AB42" s="34">
        <v>5</v>
      </c>
      <c r="AC42" s="34">
        <v>0</v>
      </c>
      <c r="AD42" s="34">
        <v>0</v>
      </c>
      <c r="AE42" s="34">
        <v>3</v>
      </c>
      <c r="AF42" s="58">
        <f>'Base tratada'!$AC42+'Base tratada'!$AD42+'Base tratada'!$AE42</f>
        <v>3</v>
      </c>
      <c r="AG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2" s="58" t="str">
        <f>IF('Base tratada'!$AC42&gt;=MAX('Base tratada'!$AD42,'Base tratada'!$AE42),"Web",
IF('Base tratada'!$AD42&gt;='Base tratada'!$AE42,"Catalog",
"Store"))</f>
        <v>Store</v>
      </c>
      <c r="AI42" s="59">
        <f>IF('Base tratada'!$AF42=0,"0",'Base tratada'!$AK42/'Base tratada'!$AF42)</f>
        <v>6.333333333333333</v>
      </c>
      <c r="AJ42" s="59" t="str">
        <f>IF('Base tratada'!$AI42=0,"R$ 0",
IF('Base tratada'!$AI42&lt;=25,"R$ 1–25",
IF('Base tratada'!$AI42&lt;=50,"R$ 26–50",
"+R$ 50")))</f>
        <v>R$ 1–25</v>
      </c>
      <c r="AK42" s="35">
        <v>19</v>
      </c>
      <c r="AL42" s="58" t="str">
        <f>IF('Base tratada'!$AK42&lt;=100,"R$ 0-100",
IF('Base tratada'!$AK42&lt;=500,"R$ 101-500",
IF('Base tratada'!$AK42&lt;=1000,"R$ 501-1000",
IF('Base tratada'!$AK42&lt;=1500,"R$ 1001-1500",
"+R$ 1500"))))</f>
        <v>R$ 0-100</v>
      </c>
      <c r="AM42" s="34">
        <v>0</v>
      </c>
      <c r="AN42" s="34">
        <v>0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3</v>
      </c>
      <c r="AU42" s="34">
        <v>11</v>
      </c>
      <c r="AV42" s="52">
        <v>16</v>
      </c>
      <c r="AW42" s="57">
        <v>0</v>
      </c>
      <c r="AX42" s="58" t="str">
        <f>IF(Tabela3[[#This Row],[Response]]=1, "Aceitou", "Não aceitou")</f>
        <v>Não aceitou</v>
      </c>
      <c r="AY42" s="55" t="str">
        <f>Tabela3[[#This Row],[Faixa Recência]] &amp; " | " &amp; Tabela3[[#This Row],[Faixa Gasto]] &amp; " | " &amp; Tabela3[[#This Row],[Faixa ticket médio]]</f>
        <v>0-15 dias | R$ 0-100 | R$ 1–25</v>
      </c>
      <c r="AZ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" s="36"/>
    </row>
    <row r="43" spans="1:54" x14ac:dyDescent="0.25">
      <c r="A43" s="61">
        <v>42</v>
      </c>
      <c r="B43" s="37">
        <v>7500</v>
      </c>
      <c r="C43" s="34">
        <v>1</v>
      </c>
      <c r="D43" s="34">
        <v>0</v>
      </c>
      <c r="E43" s="34">
        <v>19</v>
      </c>
      <c r="F43" s="58" t="str">
        <f>IF('Base tratada'!$E43&lt;=15,"0-15 dias",
IF('Base tratada'!$E43&lt;=30, "16-30 dias",
IF('Base tratada'!$E43&lt;=45, "31-45 dias",
IF('Base tratada'!$E43&lt;=60, "46-60 dias",
IF('Base tratada'!$E43&lt;=75, "61-75 dias", "76-99 dias")))))</f>
        <v>16-30 dias</v>
      </c>
      <c r="G43" s="38">
        <v>45</v>
      </c>
      <c r="H43" s="60" t="str">
        <f>IF('Base tratada'!$G43&lt;=29,"24–29",
IF('Base tratada'!$G43&lt;=39,"30–39",
IF('Base tratada'!$G43&lt;=49,"40–49",
IF('Base tratada'!$G43&lt;=59,"50–59",
IF('Base tratada'!$G43&lt;=69,"60–69",
"70–80")))))</f>
        <v>40–49</v>
      </c>
      <c r="I43" s="34">
        <v>2429</v>
      </c>
      <c r="J43" s="58" t="str">
        <f>IF('Base tratada'!$K43=1,"Divorciado",
IF('Base tratada'!$L43=1,"Casado",
IF('Base tratada'!$M43=1, "Solteiro",
IF('Base tratada'!$N43=1,"Juntos",
"Viúvo"))))</f>
        <v>Casado</v>
      </c>
      <c r="K43" s="34">
        <v>0</v>
      </c>
      <c r="L43" s="34">
        <v>1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1</v>
      </c>
      <c r="T43" s="34">
        <v>0</v>
      </c>
      <c r="U43" s="35">
        <v>3</v>
      </c>
      <c r="V43" s="35">
        <v>1</v>
      </c>
      <c r="W43" s="35">
        <v>10</v>
      </c>
      <c r="X43" s="35">
        <v>3</v>
      </c>
      <c r="Y43" s="35">
        <v>2</v>
      </c>
      <c r="Z43" s="35">
        <v>12</v>
      </c>
      <c r="AA43" s="34">
        <v>3</v>
      </c>
      <c r="AB43" s="34">
        <v>5</v>
      </c>
      <c r="AC43" s="34">
        <v>2</v>
      </c>
      <c r="AD43" s="34">
        <v>0</v>
      </c>
      <c r="AE43" s="34">
        <v>3</v>
      </c>
      <c r="AF43" s="58">
        <f>'Base tratada'!$AC43+'Base tratada'!$AD43+'Base tratada'!$AE43</f>
        <v>5</v>
      </c>
      <c r="AG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3" s="58" t="str">
        <f>IF('Base tratada'!$AC43&gt;=MAX('Base tratada'!$AD43,'Base tratada'!$AE43),"Web",
IF('Base tratada'!$AD43&gt;='Base tratada'!$AE43,"Catalog",
"Store"))</f>
        <v>Store</v>
      </c>
      <c r="AI43" s="59">
        <f>IF('Base tratada'!$AF43=0,"0",'Base tratada'!$AK43/'Base tratada'!$AF43)</f>
        <v>3.8</v>
      </c>
      <c r="AJ43" s="59" t="str">
        <f>IF('Base tratada'!$AI43=0,"R$ 0",
IF('Base tratada'!$AI43&lt;=25,"R$ 1–25",
IF('Base tratada'!$AI43&lt;=50,"R$ 26–50",
"+R$ 50")))</f>
        <v>R$ 1–25</v>
      </c>
      <c r="AK43" s="35">
        <v>19</v>
      </c>
      <c r="AL43" s="58" t="str">
        <f>IF('Base tratada'!$AK43&lt;=100,"R$ 0-100",
IF('Base tratada'!$AK43&lt;=500,"R$ 101-500",
IF('Base tratada'!$AK43&lt;=1000,"R$ 501-1000",
IF('Base tratada'!$AK43&lt;=1500,"R$ 1001-1500",
"+R$ 1500"))))</f>
        <v>R$ 0-100</v>
      </c>
      <c r="AM43" s="34">
        <v>0</v>
      </c>
      <c r="AN43" s="34">
        <v>0</v>
      </c>
      <c r="AO43" s="34">
        <v>0</v>
      </c>
      <c r="AP43" s="34">
        <v>0</v>
      </c>
      <c r="AQ43" s="34">
        <v>0</v>
      </c>
      <c r="AR43" s="34">
        <v>0</v>
      </c>
      <c r="AS43" s="34">
        <v>0</v>
      </c>
      <c r="AT43" s="34">
        <v>3</v>
      </c>
      <c r="AU43" s="34">
        <v>11</v>
      </c>
      <c r="AV43" s="52">
        <v>7</v>
      </c>
      <c r="AW43" s="57">
        <v>0</v>
      </c>
      <c r="AX43" s="58" t="str">
        <f>IF(Tabela3[[#This Row],[Response]]=1, "Aceitou", "Não aceitou")</f>
        <v>Não aceitou</v>
      </c>
      <c r="AY43" s="55" t="str">
        <f>Tabela3[[#This Row],[Faixa Recência]] &amp; " | " &amp; Tabela3[[#This Row],[Faixa Gasto]] &amp; " | " &amp; Tabela3[[#This Row],[Faixa ticket médio]]</f>
        <v>16-30 dias | R$ 0-100 | R$ 1–25</v>
      </c>
      <c r="AZ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" s="36"/>
    </row>
    <row r="44" spans="1:54" x14ac:dyDescent="0.25">
      <c r="A44" s="61">
        <v>43</v>
      </c>
      <c r="B44" s="37">
        <v>79941</v>
      </c>
      <c r="C44" s="34">
        <v>0</v>
      </c>
      <c r="D44" s="34">
        <v>0</v>
      </c>
      <c r="E44" s="34">
        <v>72</v>
      </c>
      <c r="F44" s="58" t="str">
        <f>IF('Base tratada'!$E44&lt;=15,"0-15 dias",
IF('Base tratada'!$E44&lt;=30, "16-30 dias",
IF('Base tratada'!$E44&lt;=45, "31-45 dias",
IF('Base tratada'!$E44&lt;=60, "46-60 dias",
IF('Base tratada'!$E44&lt;=75, "61-75 dias", "76-99 dias")))))</f>
        <v>61-75 dias</v>
      </c>
      <c r="G44" s="38">
        <v>44</v>
      </c>
      <c r="H44" s="60" t="str">
        <f>IF('Base tratada'!$G44&lt;=29,"24–29",
IF('Base tratada'!$G44&lt;=39,"30–39",
IF('Base tratada'!$G44&lt;=49,"40–49",
IF('Base tratada'!$G44&lt;=59,"50–59",
IF('Base tratada'!$G44&lt;=69,"60–69",
"70–80")))))</f>
        <v>40–49</v>
      </c>
      <c r="I44" s="34">
        <v>2160</v>
      </c>
      <c r="J44" s="58" t="str">
        <f>IF('Base tratada'!$K44=1,"Divorciado",
IF('Base tratada'!$L44=1,"Casado",
IF('Base tratada'!$M44=1, "Solteiro",
IF('Base tratada'!$N44=1,"Juntos",
"Viúvo"))))</f>
        <v>Solteiro</v>
      </c>
      <c r="K44" s="34">
        <v>0</v>
      </c>
      <c r="L44" s="34">
        <v>0</v>
      </c>
      <c r="M44" s="34">
        <v>1</v>
      </c>
      <c r="N44" s="34">
        <v>0</v>
      </c>
      <c r="O44" s="34">
        <v>0</v>
      </c>
      <c r="P44" s="34">
        <v>0</v>
      </c>
      <c r="Q44" s="34">
        <v>0</v>
      </c>
      <c r="R44" s="34">
        <v>1</v>
      </c>
      <c r="S44" s="34">
        <v>0</v>
      </c>
      <c r="T44" s="34">
        <v>0</v>
      </c>
      <c r="U44" s="35">
        <v>123</v>
      </c>
      <c r="V44" s="35">
        <v>164</v>
      </c>
      <c r="W44" s="35">
        <v>266</v>
      </c>
      <c r="X44" s="35">
        <v>227</v>
      </c>
      <c r="Y44" s="35">
        <v>30</v>
      </c>
      <c r="Z44" s="35">
        <v>174</v>
      </c>
      <c r="AA44" s="34">
        <v>1</v>
      </c>
      <c r="AB44" s="34">
        <v>1</v>
      </c>
      <c r="AC44" s="34">
        <v>2</v>
      </c>
      <c r="AD44" s="34">
        <v>4</v>
      </c>
      <c r="AE44" s="34">
        <v>9</v>
      </c>
      <c r="AF44" s="58">
        <f>'Base tratada'!$AC44+'Base tratada'!$AD44+'Base tratada'!$AE44</f>
        <v>15</v>
      </c>
      <c r="AG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4" s="58" t="str">
        <f>IF('Base tratada'!$AC44&gt;=MAX('Base tratada'!$AD44,'Base tratada'!$AE44),"Web",
IF('Base tratada'!$AD44&gt;='Base tratada'!$AE44,"Catalog",
"Store"))</f>
        <v>Store</v>
      </c>
      <c r="AI44" s="59">
        <f>IF('Base tratada'!$AF44=0,"0",'Base tratada'!$AK44/'Base tratada'!$AF44)</f>
        <v>54</v>
      </c>
      <c r="AJ44" s="59" t="str">
        <f>IF('Base tratada'!$AI44=0,"R$ 0",
IF('Base tratada'!$AI44&lt;=25,"R$ 1–25",
IF('Base tratada'!$AI44&lt;=50,"R$ 26–50",
"+R$ 50")))</f>
        <v>+R$ 50</v>
      </c>
      <c r="AK44" s="35">
        <v>810</v>
      </c>
      <c r="AL44" s="58" t="str">
        <f>IF('Base tratada'!$AK44&lt;=100,"R$ 0-100",
IF('Base tratada'!$AK44&lt;=500,"R$ 101-500",
IF('Base tratada'!$AK44&lt;=1000,"R$ 501-1000",
IF('Base tratada'!$AK44&lt;=1500,"R$ 1001-1500",
"+R$ 1500"))))</f>
        <v>R$ 501-1000</v>
      </c>
      <c r="AM44" s="34">
        <v>0</v>
      </c>
      <c r="AN44" s="34">
        <v>0</v>
      </c>
      <c r="AO44" s="34">
        <v>0</v>
      </c>
      <c r="AP44" s="34">
        <v>0</v>
      </c>
      <c r="AQ44" s="34">
        <v>0</v>
      </c>
      <c r="AR44" s="34">
        <v>0</v>
      </c>
      <c r="AS44" s="34">
        <v>0</v>
      </c>
      <c r="AT44" s="34">
        <v>3</v>
      </c>
      <c r="AU44" s="34">
        <v>11</v>
      </c>
      <c r="AV44" s="52">
        <v>636</v>
      </c>
      <c r="AW44" s="57">
        <v>0</v>
      </c>
      <c r="AX44" s="58" t="str">
        <f>IF(Tabela3[[#This Row],[Response]]=1, "Aceitou", "Não aceitou")</f>
        <v>Não aceitou</v>
      </c>
      <c r="AY44" s="55" t="str">
        <f>Tabela3[[#This Row],[Faixa Recência]] &amp; " | " &amp; Tabela3[[#This Row],[Faixa Gasto]] &amp; " | " &amp; Tabela3[[#This Row],[Faixa ticket médio]]</f>
        <v>61-75 dias | R$ 501-1000 | +R$ 50</v>
      </c>
      <c r="AZ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" s="36"/>
    </row>
    <row r="45" spans="1:54" x14ac:dyDescent="0.25">
      <c r="A45" s="61">
        <v>44</v>
      </c>
      <c r="B45" s="37">
        <v>7500</v>
      </c>
      <c r="C45" s="34">
        <v>0</v>
      </c>
      <c r="D45" s="34">
        <v>0</v>
      </c>
      <c r="E45" s="34">
        <v>24</v>
      </c>
      <c r="F45" s="58" t="str">
        <f>IF('Base tratada'!$E45&lt;=15,"0-15 dias",
IF('Base tratada'!$E45&lt;=30, "16-30 dias",
IF('Base tratada'!$E45&lt;=45, "31-45 dias",
IF('Base tratada'!$E45&lt;=60, "46-60 dias",
IF('Base tratada'!$E45&lt;=75, "61-75 dias", "76-99 dias")))))</f>
        <v>16-30 dias</v>
      </c>
      <c r="G45" s="38">
        <v>24</v>
      </c>
      <c r="H45" s="60" t="str">
        <f>IF('Base tratada'!$G45&lt;=29,"24–29",
IF('Base tratada'!$G45&lt;=39,"30–39",
IF('Base tratada'!$G45&lt;=49,"40–49",
IF('Base tratada'!$G45&lt;=59,"50–59",
IF('Base tratada'!$G45&lt;=69,"60–69",
"70–80")))))</f>
        <v>24–29</v>
      </c>
      <c r="I45" s="34">
        <v>2756</v>
      </c>
      <c r="J45" s="58" t="str">
        <f>IF('Base tratada'!$K45=1,"Divorciado",
IF('Base tratada'!$L45=1,"Casado",
IF('Base tratada'!$M45=1, "Solteiro",
IF('Base tratada'!$N45=1,"Juntos",
"Viúvo"))))</f>
        <v>Casado</v>
      </c>
      <c r="K45" s="34">
        <v>0</v>
      </c>
      <c r="L45" s="34">
        <v>1</v>
      </c>
      <c r="M45" s="34">
        <v>0</v>
      </c>
      <c r="N45" s="34">
        <v>0</v>
      </c>
      <c r="O45" s="34">
        <v>0</v>
      </c>
      <c r="P45" s="34">
        <v>1</v>
      </c>
      <c r="Q45" s="34">
        <v>0</v>
      </c>
      <c r="R45" s="34">
        <v>0</v>
      </c>
      <c r="S45" s="34">
        <v>0</v>
      </c>
      <c r="T45" s="34">
        <v>0</v>
      </c>
      <c r="U45" s="35">
        <v>3</v>
      </c>
      <c r="V45" s="35">
        <v>18</v>
      </c>
      <c r="W45" s="35">
        <v>14</v>
      </c>
      <c r="X45" s="35">
        <v>15</v>
      </c>
      <c r="Y45" s="35">
        <v>22</v>
      </c>
      <c r="Z45" s="35">
        <v>50</v>
      </c>
      <c r="AA45" s="34">
        <v>3</v>
      </c>
      <c r="AB45" s="34">
        <v>9</v>
      </c>
      <c r="AC45" s="34">
        <v>3</v>
      </c>
      <c r="AD45" s="34">
        <v>1</v>
      </c>
      <c r="AE45" s="34">
        <v>3</v>
      </c>
      <c r="AF45" s="58">
        <f>'Base tratada'!$AC45+'Base tratada'!$AD45+'Base tratada'!$AE45</f>
        <v>7</v>
      </c>
      <c r="AG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5" s="58" t="str">
        <f>IF('Base tratada'!$AC45&gt;=MAX('Base tratada'!$AD45,'Base tratada'!$AE45),"Web",
IF('Base tratada'!$AD45&gt;='Base tratada'!$AE45,"Catalog",
"Store"))</f>
        <v>Web</v>
      </c>
      <c r="AI45" s="59">
        <f>IF('Base tratada'!$AF45=0,"0",'Base tratada'!$AK45/'Base tratada'!$AF45)</f>
        <v>10.285714285714286</v>
      </c>
      <c r="AJ45" s="59" t="str">
        <f>IF('Base tratada'!$AI45=0,"R$ 0",
IF('Base tratada'!$AI45&lt;=25,"R$ 1–25",
IF('Base tratada'!$AI45&lt;=50,"R$ 26–50",
"+R$ 50")))</f>
        <v>R$ 1–25</v>
      </c>
      <c r="AK45" s="35">
        <v>72</v>
      </c>
      <c r="AL45" s="58" t="str">
        <f>IF('Base tratada'!$AK45&lt;=100,"R$ 0-100",
IF('Base tratada'!$AK45&lt;=500,"R$ 101-500",
IF('Base tratada'!$AK45&lt;=1000,"R$ 501-1000",
IF('Base tratada'!$AK45&lt;=1500,"R$ 1001-1500",
"+R$ 1500"))))</f>
        <v>R$ 0-100</v>
      </c>
      <c r="AM45" s="34">
        <v>0</v>
      </c>
      <c r="AN45" s="34">
        <v>0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  <c r="AT45" s="34">
        <v>3</v>
      </c>
      <c r="AU45" s="34">
        <v>11</v>
      </c>
      <c r="AV45" s="52">
        <v>22</v>
      </c>
      <c r="AW45" s="57">
        <v>1</v>
      </c>
      <c r="AX45" s="58" t="str">
        <f>IF(Tabela3[[#This Row],[Response]]=1, "Aceitou", "Não aceitou")</f>
        <v>Aceitou</v>
      </c>
      <c r="AY45" s="55" t="str">
        <f>Tabela3[[#This Row],[Faixa Recência]] &amp; " | " &amp; Tabela3[[#This Row],[Faixa Gasto]] &amp; " | " &amp; Tabela3[[#This Row],[Faixa ticket médio]]</f>
        <v>16-30 dias | R$ 0-100 | R$ 1–25</v>
      </c>
      <c r="AZ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" s="36"/>
    </row>
    <row r="46" spans="1:54" x14ac:dyDescent="0.25">
      <c r="A46" s="61">
        <v>45</v>
      </c>
      <c r="B46" s="37">
        <v>41728</v>
      </c>
      <c r="C46" s="34">
        <v>1</v>
      </c>
      <c r="D46" s="34">
        <v>0</v>
      </c>
      <c r="E46" s="34">
        <v>92</v>
      </c>
      <c r="F46" s="58" t="str">
        <f>IF('Base tratada'!$E46&lt;=15,"0-15 dias",
IF('Base tratada'!$E46&lt;=30, "16-30 dias",
IF('Base tratada'!$E46&lt;=45, "31-45 dias",
IF('Base tratada'!$E46&lt;=60, "46-60 dias",
IF('Base tratada'!$E46&lt;=75, "61-75 dias", "76-99 dias")))))</f>
        <v>76-99 dias</v>
      </c>
      <c r="G46" s="38">
        <v>52</v>
      </c>
      <c r="H46" s="60" t="str">
        <f>IF('Base tratada'!$G46&lt;=29,"24–29",
IF('Base tratada'!$G46&lt;=39,"30–39",
IF('Base tratada'!$G46&lt;=49,"40–49",
IF('Base tratada'!$G46&lt;=59,"50–59",
IF('Base tratada'!$G46&lt;=69,"60–69",
"70–80")))))</f>
        <v>50–59</v>
      </c>
      <c r="I46" s="34">
        <v>2560</v>
      </c>
      <c r="J46" s="58" t="str">
        <f>IF('Base tratada'!$K46=1,"Divorciado",
IF('Base tratada'!$L46=1,"Casado",
IF('Base tratada'!$M46=1, "Solteiro",
IF('Base tratada'!$N46=1,"Juntos",
"Viúvo"))))</f>
        <v>Juntos</v>
      </c>
      <c r="K46" s="34">
        <v>0</v>
      </c>
      <c r="L46" s="34">
        <v>0</v>
      </c>
      <c r="M46" s="34">
        <v>0</v>
      </c>
      <c r="N46" s="34">
        <v>1</v>
      </c>
      <c r="O46" s="34">
        <v>0</v>
      </c>
      <c r="P46" s="34">
        <v>0</v>
      </c>
      <c r="Q46" s="34">
        <v>0</v>
      </c>
      <c r="R46" s="34">
        <v>1</v>
      </c>
      <c r="S46" s="34">
        <v>0</v>
      </c>
      <c r="T46" s="34">
        <v>0</v>
      </c>
      <c r="U46" s="35">
        <v>13</v>
      </c>
      <c r="V46" s="35">
        <v>6</v>
      </c>
      <c r="W46" s="35">
        <v>15</v>
      </c>
      <c r="X46" s="35">
        <v>3</v>
      </c>
      <c r="Y46" s="35">
        <v>5</v>
      </c>
      <c r="Z46" s="35">
        <v>13</v>
      </c>
      <c r="AA46" s="34">
        <v>1</v>
      </c>
      <c r="AB46" s="34">
        <v>10</v>
      </c>
      <c r="AC46" s="34">
        <v>2</v>
      </c>
      <c r="AD46" s="34">
        <v>0</v>
      </c>
      <c r="AE46" s="34">
        <v>2</v>
      </c>
      <c r="AF46" s="58">
        <f>'Base tratada'!$AC46+'Base tratada'!$AD46+'Base tratada'!$AE46</f>
        <v>4</v>
      </c>
      <c r="AG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6" s="58" t="str">
        <f>IF('Base tratada'!$AC46&gt;=MAX('Base tratada'!$AD46,'Base tratada'!$AE46),"Web",
IF('Base tratada'!$AD46&gt;='Base tratada'!$AE46,"Catalog",
"Store"))</f>
        <v>Web</v>
      </c>
      <c r="AI46" s="59">
        <f>IF('Base tratada'!$AF46=0,"0",'Base tratada'!$AK46/'Base tratada'!$AF46)</f>
        <v>10.5</v>
      </c>
      <c r="AJ46" s="59" t="str">
        <f>IF('Base tratada'!$AI46=0,"R$ 0",
IF('Base tratada'!$AI46&lt;=25,"R$ 1–25",
IF('Base tratada'!$AI46&lt;=50,"R$ 26–50",
"+R$ 50")))</f>
        <v>R$ 1–25</v>
      </c>
      <c r="AK46" s="35">
        <v>42</v>
      </c>
      <c r="AL46" s="58" t="str">
        <f>IF('Base tratada'!$AK46&lt;=100,"R$ 0-100",
IF('Base tratada'!$AK46&lt;=500,"R$ 101-500",
IF('Base tratada'!$AK46&lt;=1000,"R$ 501-1000",
IF('Base tratada'!$AK46&lt;=1500,"R$ 1001-1500",
"+R$ 1500"))))</f>
        <v>R$ 0-100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0</v>
      </c>
      <c r="AS46" s="34">
        <v>0</v>
      </c>
      <c r="AT46" s="34">
        <v>3</v>
      </c>
      <c r="AU46" s="34">
        <v>11</v>
      </c>
      <c r="AV46" s="52">
        <v>29</v>
      </c>
      <c r="AW46" s="57">
        <v>0</v>
      </c>
      <c r="AX46" s="58" t="str">
        <f>IF(Tabela3[[#This Row],[Response]]=1, "Aceitou", "Não aceitou")</f>
        <v>Não aceitou</v>
      </c>
      <c r="AY46" s="55" t="str">
        <f>Tabela3[[#This Row],[Faixa Recência]] &amp; " | " &amp; Tabela3[[#This Row],[Faixa Gasto]] &amp; " | " &amp; Tabela3[[#This Row],[Faixa ticket médio]]</f>
        <v>76-99 dias | R$ 0-100 | R$ 1–25</v>
      </c>
      <c r="AZ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" s="36"/>
    </row>
    <row r="47" spans="1:54" x14ac:dyDescent="0.25">
      <c r="A47" s="61">
        <v>46</v>
      </c>
      <c r="B47" s="37">
        <v>72550</v>
      </c>
      <c r="C47" s="34">
        <v>1</v>
      </c>
      <c r="D47" s="34">
        <v>1</v>
      </c>
      <c r="E47" s="34">
        <v>39</v>
      </c>
      <c r="F47" s="58" t="str">
        <f>IF('Base tratada'!$E47&lt;=15,"0-15 dias",
IF('Base tratada'!$E47&lt;=30, "16-30 dias",
IF('Base tratada'!$E47&lt;=45, "31-45 dias",
IF('Base tratada'!$E47&lt;=60, "46-60 dias",
IF('Base tratada'!$E47&lt;=75, "61-75 dias", "76-99 dias")))))</f>
        <v>31-45 dias</v>
      </c>
      <c r="G47" s="38">
        <v>66</v>
      </c>
      <c r="H47" s="60" t="str">
        <f>IF('Base tratada'!$G47&lt;=29,"24–29",
IF('Base tratada'!$G47&lt;=39,"30–39",
IF('Base tratada'!$G47&lt;=49,"40–49",
IF('Base tratada'!$G47&lt;=59,"50–59",
IF('Base tratada'!$G47&lt;=69,"60–69",
"70–80")))))</f>
        <v>60–69</v>
      </c>
      <c r="I47" s="34">
        <v>2757</v>
      </c>
      <c r="J47" s="58" t="str">
        <f>IF('Base tratada'!$K47=1,"Divorciado",
IF('Base tratada'!$L47=1,"Casado",
IF('Base tratada'!$M47=1, "Solteiro",
IF('Base tratada'!$N47=1,"Juntos",
"Viúvo"))))</f>
        <v>Casado</v>
      </c>
      <c r="K47" s="34">
        <v>0</v>
      </c>
      <c r="L47" s="34">
        <v>1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1</v>
      </c>
      <c r="U47" s="35">
        <v>826</v>
      </c>
      <c r="V47" s="35">
        <v>50</v>
      </c>
      <c r="W47" s="35">
        <v>317</v>
      </c>
      <c r="X47" s="35">
        <v>50</v>
      </c>
      <c r="Y47" s="35">
        <v>38</v>
      </c>
      <c r="Z47" s="35">
        <v>38</v>
      </c>
      <c r="AA47" s="34">
        <v>9</v>
      </c>
      <c r="AB47" s="34">
        <v>8</v>
      </c>
      <c r="AC47" s="34">
        <v>5</v>
      </c>
      <c r="AD47" s="34">
        <v>2</v>
      </c>
      <c r="AE47" s="34">
        <v>12</v>
      </c>
      <c r="AF47" s="58">
        <f>'Base tratada'!$AC47+'Base tratada'!$AD47+'Base tratada'!$AE47</f>
        <v>19</v>
      </c>
      <c r="AG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7" s="58" t="str">
        <f>IF('Base tratada'!$AC47&gt;=MAX('Base tratada'!$AD47,'Base tratada'!$AE47),"Web",
IF('Base tratada'!$AD47&gt;='Base tratada'!$AE47,"Catalog",
"Store"))</f>
        <v>Store</v>
      </c>
      <c r="AI47" s="59">
        <f>IF('Base tratada'!$AF47=0,"0",'Base tratada'!$AK47/'Base tratada'!$AF47)</f>
        <v>67.421052631578945</v>
      </c>
      <c r="AJ47" s="59" t="str">
        <f>IF('Base tratada'!$AI47=0,"R$ 0",
IF('Base tratada'!$AI47&lt;=25,"R$ 1–25",
IF('Base tratada'!$AI47&lt;=50,"R$ 26–50",
"+R$ 50")))</f>
        <v>+R$ 50</v>
      </c>
      <c r="AK47" s="35">
        <v>1281</v>
      </c>
      <c r="AL47" s="58" t="str">
        <f>IF('Base tratada'!$AK47&lt;=100,"R$ 0-100",
IF('Base tratada'!$AK47&lt;=500,"R$ 101-500",
IF('Base tratada'!$AK47&lt;=1000,"R$ 501-1000",
IF('Base tratada'!$AK47&lt;=1500,"R$ 1001-1500",
"+R$ 1500"))))</f>
        <v>R$ 1001-1500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0</v>
      </c>
      <c r="AS47" s="34">
        <v>0</v>
      </c>
      <c r="AT47" s="34">
        <v>3</v>
      </c>
      <c r="AU47" s="34">
        <v>11</v>
      </c>
      <c r="AV47" s="52">
        <v>1243</v>
      </c>
      <c r="AW47" s="57">
        <v>0</v>
      </c>
      <c r="AX47" s="58" t="str">
        <f>IF(Tabela3[[#This Row],[Response]]=1, "Aceitou", "Não aceitou")</f>
        <v>Não aceitou</v>
      </c>
      <c r="AY47" s="55" t="str">
        <f>Tabela3[[#This Row],[Faixa Recência]] &amp; " | " &amp; Tabela3[[#This Row],[Faixa Gasto]] &amp; " | " &amp; Tabela3[[#This Row],[Faixa ticket médio]]</f>
        <v>31-45 dias | R$ 1001-1500 | +R$ 50</v>
      </c>
      <c r="AZ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7" s="36"/>
    </row>
    <row r="48" spans="1:54" x14ac:dyDescent="0.25">
      <c r="A48" s="61">
        <v>47</v>
      </c>
      <c r="B48" s="37">
        <v>65486</v>
      </c>
      <c r="C48" s="34">
        <v>0</v>
      </c>
      <c r="D48" s="34">
        <v>1</v>
      </c>
      <c r="E48" s="34">
        <v>29</v>
      </c>
      <c r="F48" s="58" t="str">
        <f>IF('Base tratada'!$E48&lt;=15,"0-15 dias",
IF('Base tratada'!$E48&lt;=30, "16-30 dias",
IF('Base tratada'!$E48&lt;=45, "31-45 dias",
IF('Base tratada'!$E48&lt;=60, "46-60 dias",
IF('Base tratada'!$E48&lt;=75, "61-75 dias", "76-99 dias")))))</f>
        <v>16-30 dias</v>
      </c>
      <c r="G48" s="38">
        <v>63</v>
      </c>
      <c r="H48" s="60" t="str">
        <f>IF('Base tratada'!$G48&lt;=29,"24–29",
IF('Base tratada'!$G48&lt;=39,"30–39",
IF('Base tratada'!$G48&lt;=49,"40–49",
IF('Base tratada'!$G48&lt;=59,"50–59",
IF('Base tratada'!$G48&lt;=69,"60–69",
"70–80")))))</f>
        <v>60–69</v>
      </c>
      <c r="I48" s="34">
        <v>2207</v>
      </c>
      <c r="J48" s="58" t="str">
        <f>IF('Base tratada'!$K48=1,"Divorciado",
IF('Base tratada'!$L48=1,"Casado",
IF('Base tratada'!$M48=1, "Solteiro",
IF('Base tratada'!$N48=1,"Juntos",
"Viúvo"))))</f>
        <v>Viúvo</v>
      </c>
      <c r="K48" s="34">
        <v>0</v>
      </c>
      <c r="L48" s="34">
        <v>0</v>
      </c>
      <c r="M48" s="34">
        <v>0</v>
      </c>
      <c r="N48" s="34">
        <v>0</v>
      </c>
      <c r="O48" s="34">
        <v>1</v>
      </c>
      <c r="P48" s="34">
        <v>0</v>
      </c>
      <c r="Q48" s="34">
        <v>0</v>
      </c>
      <c r="R48" s="34">
        <v>1</v>
      </c>
      <c r="S48" s="34">
        <v>0</v>
      </c>
      <c r="T48" s="34">
        <v>0</v>
      </c>
      <c r="U48" s="35">
        <v>245</v>
      </c>
      <c r="V48" s="35">
        <v>19</v>
      </c>
      <c r="W48" s="35">
        <v>125</v>
      </c>
      <c r="X48" s="35">
        <v>37</v>
      </c>
      <c r="Y48" s="35">
        <v>67</v>
      </c>
      <c r="Z48" s="35">
        <v>14</v>
      </c>
      <c r="AA48" s="34">
        <v>1</v>
      </c>
      <c r="AB48" s="34">
        <v>2</v>
      </c>
      <c r="AC48" s="34">
        <v>4</v>
      </c>
      <c r="AD48" s="34">
        <v>2</v>
      </c>
      <c r="AE48" s="34">
        <v>10</v>
      </c>
      <c r="AF48" s="58">
        <f>'Base tratada'!$AC48+'Base tratada'!$AD48+'Base tratada'!$AE48</f>
        <v>16</v>
      </c>
      <c r="AG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8" s="58" t="str">
        <f>IF('Base tratada'!$AC48&gt;=MAX('Base tratada'!$AD48,'Base tratada'!$AE48),"Web",
IF('Base tratada'!$AD48&gt;='Base tratada'!$AE48,"Catalog",
"Store"))</f>
        <v>Store</v>
      </c>
      <c r="AI48" s="59">
        <f>IF('Base tratada'!$AF48=0,"0",'Base tratada'!$AK48/'Base tratada'!$AF48)</f>
        <v>30.8125</v>
      </c>
      <c r="AJ48" s="59" t="str">
        <f>IF('Base tratada'!$AI48=0,"R$ 0",
IF('Base tratada'!$AI48&lt;=25,"R$ 1–25",
IF('Base tratada'!$AI48&lt;=50,"R$ 26–50",
"+R$ 50")))</f>
        <v>R$ 26–50</v>
      </c>
      <c r="AK48" s="35">
        <v>493</v>
      </c>
      <c r="AL48" s="58" t="str">
        <f>IF('Base tratada'!$AK48&lt;=100,"R$ 0-100",
IF('Base tratada'!$AK48&lt;=500,"R$ 101-500",
IF('Base tratada'!$AK48&lt;=1000,"R$ 501-1000",
IF('Base tratada'!$AK48&lt;=1500,"R$ 1001-1500",
"+R$ 1500"))))</f>
        <v>R$ 101-500</v>
      </c>
      <c r="AM48" s="34">
        <v>0</v>
      </c>
      <c r="AN48" s="34">
        <v>0</v>
      </c>
      <c r="AO48" s="34">
        <v>0</v>
      </c>
      <c r="AP48" s="34">
        <v>0</v>
      </c>
      <c r="AQ48" s="34">
        <v>0</v>
      </c>
      <c r="AR48" s="34">
        <v>0</v>
      </c>
      <c r="AS48" s="34">
        <v>0</v>
      </c>
      <c r="AT48" s="34">
        <v>3</v>
      </c>
      <c r="AU48" s="34">
        <v>11</v>
      </c>
      <c r="AV48" s="52">
        <v>479</v>
      </c>
      <c r="AW48" s="57">
        <v>0</v>
      </c>
      <c r="AX48" s="58" t="str">
        <f>IF(Tabela3[[#This Row],[Response]]=1, "Aceitou", "Não aceitou")</f>
        <v>Não aceitou</v>
      </c>
      <c r="AY48" s="55" t="str">
        <f>Tabela3[[#This Row],[Faixa Recência]] &amp; " | " &amp; Tabela3[[#This Row],[Faixa Gasto]] &amp; " | " &amp; Tabela3[[#This Row],[Faixa ticket médio]]</f>
        <v>16-30 dias | R$ 101-500 | R$ 26–50</v>
      </c>
      <c r="AZ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" s="36"/>
    </row>
    <row r="49" spans="1:54" x14ac:dyDescent="0.25">
      <c r="A49" s="61">
        <v>48</v>
      </c>
      <c r="B49" s="37">
        <v>79143</v>
      </c>
      <c r="C49" s="34">
        <v>0</v>
      </c>
      <c r="D49" s="34">
        <v>0</v>
      </c>
      <c r="E49" s="34">
        <v>2</v>
      </c>
      <c r="F49" s="58" t="str">
        <f>IF('Base tratada'!$E49&lt;=15,"0-15 dias",
IF('Base tratada'!$E49&lt;=30, "16-30 dias",
IF('Base tratada'!$E49&lt;=45, "31-45 dias",
IF('Base tratada'!$E49&lt;=60, "46-60 dias",
IF('Base tratada'!$E49&lt;=75, "61-75 dias", "76-99 dias")))))</f>
        <v>0-15 dias</v>
      </c>
      <c r="G49" s="38">
        <v>56</v>
      </c>
      <c r="H49" s="60" t="str">
        <f>IF('Base tratada'!$G49&lt;=29,"24–29",
IF('Base tratada'!$G49&lt;=39,"30–39",
IF('Base tratada'!$G49&lt;=49,"40–49",
IF('Base tratada'!$G49&lt;=59,"50–59",
IF('Base tratada'!$G49&lt;=69,"60–69",
"70–80")))))</f>
        <v>50–59</v>
      </c>
      <c r="I49" s="34">
        <v>2846</v>
      </c>
      <c r="J49" s="58" t="str">
        <f>IF('Base tratada'!$K49=1,"Divorciado",
IF('Base tratada'!$L49=1,"Casado",
IF('Base tratada'!$M49=1, "Solteiro",
IF('Base tratada'!$N49=1,"Juntos",
"Viúvo"))))</f>
        <v>Casado</v>
      </c>
      <c r="K49" s="34">
        <v>0</v>
      </c>
      <c r="L49" s="34">
        <v>1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1</v>
      </c>
      <c r="T49" s="34">
        <v>0</v>
      </c>
      <c r="U49" s="35">
        <v>650</v>
      </c>
      <c r="V49" s="35">
        <v>37</v>
      </c>
      <c r="W49" s="35">
        <v>780</v>
      </c>
      <c r="X49" s="35">
        <v>27</v>
      </c>
      <c r="Y49" s="35">
        <v>167</v>
      </c>
      <c r="Z49" s="35">
        <v>32</v>
      </c>
      <c r="AA49" s="34">
        <v>1</v>
      </c>
      <c r="AB49" s="34">
        <v>3</v>
      </c>
      <c r="AC49" s="34">
        <v>6</v>
      </c>
      <c r="AD49" s="34">
        <v>9</v>
      </c>
      <c r="AE49" s="34">
        <v>13</v>
      </c>
      <c r="AF49" s="58">
        <f>'Base tratada'!$AC49+'Base tratada'!$AD49+'Base tratada'!$AE49</f>
        <v>28</v>
      </c>
      <c r="AG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9" s="58" t="str">
        <f>IF('Base tratada'!$AC49&gt;=MAX('Base tratada'!$AD49,'Base tratada'!$AE49),"Web",
IF('Base tratada'!$AD49&gt;='Base tratada'!$AE49,"Catalog",
"Store"))</f>
        <v>Store</v>
      </c>
      <c r="AI49" s="59">
        <f>IF('Base tratada'!$AF49=0,"0",'Base tratada'!$AK49/'Base tratada'!$AF49)</f>
        <v>59.321428571428569</v>
      </c>
      <c r="AJ49" s="59" t="str">
        <f>IF('Base tratada'!$AI49=0,"R$ 0",
IF('Base tratada'!$AI49&lt;=25,"R$ 1–25",
IF('Base tratada'!$AI49&lt;=50,"R$ 26–50",
"+R$ 50")))</f>
        <v>+R$ 50</v>
      </c>
      <c r="AK49" s="35">
        <v>1661</v>
      </c>
      <c r="AL49" s="58" t="str">
        <f>IF('Base tratada'!$AK49&lt;=100,"R$ 0-100",
IF('Base tratada'!$AK49&lt;=500,"R$ 101-500",
IF('Base tratada'!$AK49&lt;=1000,"R$ 501-1000",
IF('Base tratada'!$AK49&lt;=1500,"R$ 1001-1500",
"+R$ 1500"))))</f>
        <v>+R$ 1500</v>
      </c>
      <c r="AM49" s="34">
        <v>0</v>
      </c>
      <c r="AN49" s="34">
        <v>0</v>
      </c>
      <c r="AO49" s="34">
        <v>0</v>
      </c>
      <c r="AP49" s="34">
        <v>0</v>
      </c>
      <c r="AQ49" s="34">
        <v>0</v>
      </c>
      <c r="AR49" s="34">
        <v>0</v>
      </c>
      <c r="AS49" s="34">
        <v>0</v>
      </c>
      <c r="AT49" s="34">
        <v>3</v>
      </c>
      <c r="AU49" s="34">
        <v>11</v>
      </c>
      <c r="AV49" s="52">
        <v>1629</v>
      </c>
      <c r="AW49" s="57">
        <v>0</v>
      </c>
      <c r="AX49" s="58" t="str">
        <f>IF(Tabela3[[#This Row],[Response]]=1, "Aceitou", "Não aceitou")</f>
        <v>Não aceitou</v>
      </c>
      <c r="AY49" s="55" t="str">
        <f>Tabela3[[#This Row],[Faixa Recência]] &amp; " | " &amp; Tabela3[[#This Row],[Faixa Gasto]] &amp; " | " &amp; Tabela3[[#This Row],[Faixa ticket médio]]</f>
        <v>0-15 dias | +R$ 1500 | +R$ 50</v>
      </c>
      <c r="AZ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9" s="36"/>
    </row>
    <row r="50" spans="1:54" x14ac:dyDescent="0.25">
      <c r="A50" s="61">
        <v>49</v>
      </c>
      <c r="B50" s="37">
        <v>35790</v>
      </c>
      <c r="C50" s="34">
        <v>1</v>
      </c>
      <c r="D50" s="34">
        <v>0</v>
      </c>
      <c r="E50" s="34">
        <v>54</v>
      </c>
      <c r="F50" s="58" t="str">
        <f>IF('Base tratada'!$E50&lt;=15,"0-15 dias",
IF('Base tratada'!$E50&lt;=30, "16-30 dias",
IF('Base tratada'!$E50&lt;=45, "31-45 dias",
IF('Base tratada'!$E50&lt;=60, "46-60 dias",
IF('Base tratada'!$E50&lt;=75, "61-75 dias", "76-99 dias")))))</f>
        <v>46-60 dias</v>
      </c>
      <c r="G50" s="38">
        <v>43</v>
      </c>
      <c r="H50" s="60" t="str">
        <f>IF('Base tratada'!$G50&lt;=29,"24–29",
IF('Base tratada'!$G50&lt;=39,"30–39",
IF('Base tratada'!$G50&lt;=49,"40–49",
IF('Base tratada'!$G50&lt;=59,"50–59",
IF('Base tratada'!$G50&lt;=69,"60–69",
"70–80")))))</f>
        <v>40–49</v>
      </c>
      <c r="I50" s="34">
        <v>2702</v>
      </c>
      <c r="J50" s="58" t="str">
        <f>IF('Base tratada'!$K50=1,"Divorciado",
IF('Base tratada'!$L50=1,"Casado",
IF('Base tratada'!$M50=1, "Solteiro",
IF('Base tratada'!$N50=1,"Juntos",
"Viúvo"))))</f>
        <v>Solteiro</v>
      </c>
      <c r="K50" s="34">
        <v>0</v>
      </c>
      <c r="L50" s="34">
        <v>0</v>
      </c>
      <c r="M50" s="34">
        <v>1</v>
      </c>
      <c r="N50" s="34">
        <v>0</v>
      </c>
      <c r="O50" s="34">
        <v>0</v>
      </c>
      <c r="P50" s="34">
        <v>0</v>
      </c>
      <c r="Q50" s="34">
        <v>0</v>
      </c>
      <c r="R50" s="34">
        <v>1</v>
      </c>
      <c r="S50" s="34">
        <v>0</v>
      </c>
      <c r="T50" s="34">
        <v>0</v>
      </c>
      <c r="U50" s="35">
        <v>12</v>
      </c>
      <c r="V50" s="35">
        <v>6</v>
      </c>
      <c r="W50" s="35">
        <v>20</v>
      </c>
      <c r="X50" s="35">
        <v>30</v>
      </c>
      <c r="Y50" s="35">
        <v>1</v>
      </c>
      <c r="Z50" s="35">
        <v>3</v>
      </c>
      <c r="AA50" s="34">
        <v>2</v>
      </c>
      <c r="AB50" s="34">
        <v>7</v>
      </c>
      <c r="AC50" s="34">
        <v>2</v>
      </c>
      <c r="AD50" s="34">
        <v>0</v>
      </c>
      <c r="AE50" s="34">
        <v>3</v>
      </c>
      <c r="AF50" s="58">
        <f>'Base tratada'!$AC50+'Base tratada'!$AD50+'Base tratada'!$AE50</f>
        <v>5</v>
      </c>
      <c r="AG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0" s="58" t="str">
        <f>IF('Base tratada'!$AC50&gt;=MAX('Base tratada'!$AD50,'Base tratada'!$AE50),"Web",
IF('Base tratada'!$AD50&gt;='Base tratada'!$AE50,"Catalog",
"Store"))</f>
        <v>Store</v>
      </c>
      <c r="AI50" s="59">
        <f>IF('Base tratada'!$AF50=0,"0",'Base tratada'!$AK50/'Base tratada'!$AF50)</f>
        <v>13.8</v>
      </c>
      <c r="AJ50" s="59" t="str">
        <f>IF('Base tratada'!$AI50=0,"R$ 0",
IF('Base tratada'!$AI50&lt;=25,"R$ 1–25",
IF('Base tratada'!$AI50&lt;=50,"R$ 26–50",
"+R$ 50")))</f>
        <v>R$ 1–25</v>
      </c>
      <c r="AK50" s="35">
        <v>69</v>
      </c>
      <c r="AL50" s="58" t="str">
        <f>IF('Base tratada'!$AK50&lt;=100,"R$ 0-100",
IF('Base tratada'!$AK50&lt;=500,"R$ 101-500",
IF('Base tratada'!$AK50&lt;=1000,"R$ 501-1000",
IF('Base tratada'!$AK50&lt;=1500,"R$ 1001-1500",
"+R$ 1500"))))</f>
        <v>R$ 0-100</v>
      </c>
      <c r="AM50" s="34">
        <v>0</v>
      </c>
      <c r="AN50" s="34">
        <v>0</v>
      </c>
      <c r="AO50" s="34">
        <v>0</v>
      </c>
      <c r="AP50" s="34">
        <v>0</v>
      </c>
      <c r="AQ50" s="34">
        <v>0</v>
      </c>
      <c r="AR50" s="34">
        <v>0</v>
      </c>
      <c r="AS50" s="34">
        <v>0</v>
      </c>
      <c r="AT50" s="34">
        <v>3</v>
      </c>
      <c r="AU50" s="34">
        <v>11</v>
      </c>
      <c r="AV50" s="52">
        <v>66</v>
      </c>
      <c r="AW50" s="57">
        <v>0</v>
      </c>
      <c r="AX50" s="58" t="str">
        <f>IF(Tabela3[[#This Row],[Response]]=1, "Aceitou", "Não aceitou")</f>
        <v>Não aceitou</v>
      </c>
      <c r="AY50" s="55" t="str">
        <f>Tabela3[[#This Row],[Faixa Recência]] &amp; " | " &amp; Tabela3[[#This Row],[Faixa Gasto]] &amp; " | " &amp; Tabela3[[#This Row],[Faixa ticket médio]]</f>
        <v>46-60 dias | R$ 0-100 | R$ 1–25</v>
      </c>
      <c r="AZ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" s="36"/>
    </row>
    <row r="51" spans="1:54" x14ac:dyDescent="0.25">
      <c r="A51" s="61">
        <v>50</v>
      </c>
      <c r="B51" s="37">
        <v>82582</v>
      </c>
      <c r="C51" s="34">
        <v>0</v>
      </c>
      <c r="D51" s="34">
        <v>0</v>
      </c>
      <c r="E51" s="34">
        <v>54</v>
      </c>
      <c r="F51" s="58" t="str">
        <f>IF('Base tratada'!$E51&lt;=15,"0-15 dias",
IF('Base tratada'!$E51&lt;=30, "16-30 dias",
IF('Base tratada'!$E51&lt;=45, "31-45 dias",
IF('Base tratada'!$E51&lt;=60, "46-60 dias",
IF('Base tratada'!$E51&lt;=75, "61-75 dias", "76-99 dias")))))</f>
        <v>46-60 dias</v>
      </c>
      <c r="G51" s="38">
        <v>43</v>
      </c>
      <c r="H51" s="60" t="str">
        <f>IF('Base tratada'!$G51&lt;=29,"24–29",
IF('Base tratada'!$G51&lt;=39,"30–39",
IF('Base tratada'!$G51&lt;=49,"40–49",
IF('Base tratada'!$G51&lt;=59,"50–59",
IF('Base tratada'!$G51&lt;=69,"60–69",
"70–80")))))</f>
        <v>40–49</v>
      </c>
      <c r="I51" s="34">
        <v>2181</v>
      </c>
      <c r="J51" s="58" t="str">
        <f>IF('Base tratada'!$K51=1,"Divorciado",
IF('Base tratada'!$L51=1,"Casado",
IF('Base tratada'!$M51=1, "Solteiro",
IF('Base tratada'!$N51=1,"Juntos",
"Viúvo"))))</f>
        <v>Divorciado</v>
      </c>
      <c r="K51" s="34">
        <v>1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1</v>
      </c>
      <c r="S51" s="34">
        <v>0</v>
      </c>
      <c r="T51" s="34">
        <v>0</v>
      </c>
      <c r="U51" s="35">
        <v>510</v>
      </c>
      <c r="V51" s="35">
        <v>120</v>
      </c>
      <c r="W51" s="35">
        <v>550</v>
      </c>
      <c r="X51" s="35">
        <v>156</v>
      </c>
      <c r="Y51" s="35">
        <v>40</v>
      </c>
      <c r="Z51" s="35">
        <v>241</v>
      </c>
      <c r="AA51" s="34">
        <v>1</v>
      </c>
      <c r="AB51" s="34">
        <v>1</v>
      </c>
      <c r="AC51" s="34">
        <v>4</v>
      </c>
      <c r="AD51" s="34">
        <v>9</v>
      </c>
      <c r="AE51" s="34">
        <v>7</v>
      </c>
      <c r="AF51" s="58">
        <f>'Base tratada'!$AC51+'Base tratada'!$AD51+'Base tratada'!$AE51</f>
        <v>20</v>
      </c>
      <c r="AG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1" s="58" t="str">
        <f>IF('Base tratada'!$AC51&gt;=MAX('Base tratada'!$AD51,'Base tratada'!$AE51),"Web",
IF('Base tratada'!$AD51&gt;='Base tratada'!$AE51,"Catalog",
"Store"))</f>
        <v>Catalog</v>
      </c>
      <c r="AI51" s="59">
        <f>IF('Base tratada'!$AF51=0,"0",'Base tratada'!$AK51/'Base tratada'!$AF51)</f>
        <v>68.8</v>
      </c>
      <c r="AJ51" s="59" t="str">
        <f>IF('Base tratada'!$AI51=0,"R$ 0",
IF('Base tratada'!$AI51&lt;=25,"R$ 1–25",
IF('Base tratada'!$AI51&lt;=50,"R$ 26–50",
"+R$ 50")))</f>
        <v>+R$ 50</v>
      </c>
      <c r="AK51" s="35">
        <v>1376</v>
      </c>
      <c r="AL51" s="58" t="str">
        <f>IF('Base tratada'!$AK51&lt;=100,"R$ 0-100",
IF('Base tratada'!$AK51&lt;=500,"R$ 101-500",
IF('Base tratada'!$AK51&lt;=1000,"R$ 501-1000",
IF('Base tratada'!$AK51&lt;=1500,"R$ 1001-1500",
"+R$ 1500"))))</f>
        <v>R$ 1001-1500</v>
      </c>
      <c r="AM51" s="34">
        <v>1</v>
      </c>
      <c r="AN51" s="34">
        <v>0</v>
      </c>
      <c r="AO51" s="34">
        <v>1</v>
      </c>
      <c r="AP51" s="34">
        <v>0</v>
      </c>
      <c r="AQ51" s="34">
        <v>0</v>
      </c>
      <c r="AR51" s="34">
        <v>2</v>
      </c>
      <c r="AS51" s="34">
        <v>0</v>
      </c>
      <c r="AT51" s="34">
        <v>3</v>
      </c>
      <c r="AU51" s="34">
        <v>11</v>
      </c>
      <c r="AV51" s="52">
        <v>1135</v>
      </c>
      <c r="AW51" s="57">
        <v>1</v>
      </c>
      <c r="AX51" s="58" t="str">
        <f>IF(Tabela3[[#This Row],[Response]]=1, "Aceitou", "Não aceitou")</f>
        <v>Aceitou</v>
      </c>
      <c r="AY51" s="55" t="str">
        <f>Tabela3[[#This Row],[Faixa Recência]] &amp; " | " &amp; Tabela3[[#This Row],[Faixa Gasto]] &amp; " | " &amp; Tabela3[[#This Row],[Faixa ticket médio]]</f>
        <v>46-60 dias | R$ 1001-1500 | +R$ 50</v>
      </c>
      <c r="AZ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" s="36"/>
    </row>
    <row r="52" spans="1:54" x14ac:dyDescent="0.25">
      <c r="A52" s="61">
        <v>51</v>
      </c>
      <c r="B52" s="37">
        <v>66373</v>
      </c>
      <c r="C52" s="34">
        <v>1</v>
      </c>
      <c r="D52" s="34">
        <v>1</v>
      </c>
      <c r="E52" s="34">
        <v>57</v>
      </c>
      <c r="F52" s="58" t="str">
        <f>IF('Base tratada'!$E52&lt;=15,"0-15 dias",
IF('Base tratada'!$E52&lt;=30, "16-30 dias",
IF('Base tratada'!$E52&lt;=45, "31-45 dias",
IF('Base tratada'!$E52&lt;=60, "46-60 dias",
IF('Base tratada'!$E52&lt;=75, "61-75 dias", "76-99 dias")))))</f>
        <v>46-60 dias</v>
      </c>
      <c r="G52" s="38">
        <v>42</v>
      </c>
      <c r="H52" s="60" t="str">
        <f>IF('Base tratada'!$G52&lt;=29,"24–29",
IF('Base tratada'!$G52&lt;=39,"30–39",
IF('Base tratada'!$G52&lt;=49,"40–49",
IF('Base tratada'!$G52&lt;=59,"50–59",
IF('Base tratada'!$G52&lt;=69,"60–69",
"70–80")))))</f>
        <v>40–49</v>
      </c>
      <c r="I52" s="34">
        <v>2541</v>
      </c>
      <c r="J52" s="58" t="str">
        <f>IF('Base tratada'!$K52=1,"Divorciado",
IF('Base tratada'!$L52=1,"Casado",
IF('Base tratada'!$M52=1, "Solteiro",
IF('Base tratada'!$N52=1,"Juntos",
"Viúvo"))))</f>
        <v>Casado</v>
      </c>
      <c r="K52" s="34">
        <v>0</v>
      </c>
      <c r="L52" s="34">
        <v>1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1</v>
      </c>
      <c r="S52" s="34">
        <v>0</v>
      </c>
      <c r="T52" s="34">
        <v>0</v>
      </c>
      <c r="U52" s="35">
        <v>328</v>
      </c>
      <c r="V52" s="35">
        <v>9</v>
      </c>
      <c r="W52" s="35">
        <v>124</v>
      </c>
      <c r="X52" s="35">
        <v>12</v>
      </c>
      <c r="Y52" s="35">
        <v>24</v>
      </c>
      <c r="Z52" s="35">
        <v>109</v>
      </c>
      <c r="AA52" s="34">
        <v>7</v>
      </c>
      <c r="AB52" s="34">
        <v>3</v>
      </c>
      <c r="AC52" s="34">
        <v>4</v>
      </c>
      <c r="AD52" s="34">
        <v>2</v>
      </c>
      <c r="AE52" s="34">
        <v>10</v>
      </c>
      <c r="AF52" s="58">
        <f>'Base tratada'!$AC52+'Base tratada'!$AD52+'Base tratada'!$AE52</f>
        <v>16</v>
      </c>
      <c r="AG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2" s="58" t="str">
        <f>IF('Base tratada'!$AC52&gt;=MAX('Base tratada'!$AD52,'Base tratada'!$AE52),"Web",
IF('Base tratada'!$AD52&gt;='Base tratada'!$AE52,"Catalog",
"Store"))</f>
        <v>Store</v>
      </c>
      <c r="AI52" s="59">
        <f>IF('Base tratada'!$AF52=0,"0",'Base tratada'!$AK52/'Base tratada'!$AF52)</f>
        <v>31.0625</v>
      </c>
      <c r="AJ52" s="59" t="str">
        <f>IF('Base tratada'!$AI52=0,"R$ 0",
IF('Base tratada'!$AI52&lt;=25,"R$ 1–25",
IF('Base tratada'!$AI52&lt;=50,"R$ 26–50",
"+R$ 50")))</f>
        <v>R$ 26–50</v>
      </c>
      <c r="AK52" s="35">
        <v>497</v>
      </c>
      <c r="AL52" s="58" t="str">
        <f>IF('Base tratada'!$AK52&lt;=100,"R$ 0-100",
IF('Base tratada'!$AK52&lt;=500,"R$ 101-500",
IF('Base tratada'!$AK52&lt;=1000,"R$ 501-1000",
IF('Base tratada'!$AK52&lt;=1500,"R$ 1001-1500",
"+R$ 1500"))))</f>
        <v>R$ 101-500</v>
      </c>
      <c r="AM52" s="34">
        <v>0</v>
      </c>
      <c r="AN52" s="34">
        <v>0</v>
      </c>
      <c r="AO52" s="34">
        <v>0</v>
      </c>
      <c r="AP52" s="34">
        <v>0</v>
      </c>
      <c r="AQ52" s="34">
        <v>0</v>
      </c>
      <c r="AR52" s="34">
        <v>0</v>
      </c>
      <c r="AS52" s="34">
        <v>0</v>
      </c>
      <c r="AT52" s="34">
        <v>3</v>
      </c>
      <c r="AU52" s="34">
        <v>11</v>
      </c>
      <c r="AV52" s="52">
        <v>388</v>
      </c>
      <c r="AW52" s="57">
        <v>0</v>
      </c>
      <c r="AX52" s="58" t="str">
        <f>IF(Tabela3[[#This Row],[Response]]=1, "Aceitou", "Não aceitou")</f>
        <v>Não aceitou</v>
      </c>
      <c r="AY52" s="55" t="str">
        <f>Tabela3[[#This Row],[Faixa Recência]] &amp; " | " &amp; Tabela3[[#This Row],[Faixa Gasto]] &amp; " | " &amp; Tabela3[[#This Row],[Faixa ticket médio]]</f>
        <v>46-60 dias | R$ 101-500 | R$ 26–50</v>
      </c>
      <c r="AZ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" s="36"/>
    </row>
    <row r="53" spans="1:54" x14ac:dyDescent="0.25">
      <c r="A53" s="61">
        <v>52</v>
      </c>
      <c r="B53" s="37">
        <v>82384</v>
      </c>
      <c r="C53" s="34">
        <v>0</v>
      </c>
      <c r="D53" s="34">
        <v>0</v>
      </c>
      <c r="E53" s="34">
        <v>55</v>
      </c>
      <c r="F53" s="58" t="str">
        <f>IF('Base tratada'!$E53&lt;=15,"0-15 dias",
IF('Base tratada'!$E53&lt;=30, "16-30 dias",
IF('Base tratada'!$E53&lt;=45, "31-45 dias",
IF('Base tratada'!$E53&lt;=60, "46-60 dias",
IF('Base tratada'!$E53&lt;=75, "61-75 dias", "76-99 dias")))))</f>
        <v>46-60 dias</v>
      </c>
      <c r="G53" s="38">
        <v>65</v>
      </c>
      <c r="H53" s="60" t="str">
        <f>IF('Base tratada'!$G53&lt;=29,"24–29",
IF('Base tratada'!$G53&lt;=39,"30–39",
IF('Base tratada'!$G53&lt;=49,"40–49",
IF('Base tratada'!$G53&lt;=59,"50–59",
IF('Base tratada'!$G53&lt;=69,"60–69",
"70–80")))))</f>
        <v>60–69</v>
      </c>
      <c r="I53" s="34">
        <v>2746</v>
      </c>
      <c r="J53" s="58" t="str">
        <f>IF('Base tratada'!$K53=1,"Divorciado",
IF('Base tratada'!$L53=1,"Casado",
IF('Base tratada'!$M53=1, "Solteiro",
IF('Base tratada'!$N53=1,"Juntos",
"Viúvo"))))</f>
        <v>Juntos</v>
      </c>
      <c r="K53" s="34">
        <v>0</v>
      </c>
      <c r="L53" s="34">
        <v>0</v>
      </c>
      <c r="M53" s="34">
        <v>0</v>
      </c>
      <c r="N53" s="34">
        <v>1</v>
      </c>
      <c r="O53" s="34">
        <v>0</v>
      </c>
      <c r="P53" s="34">
        <v>0</v>
      </c>
      <c r="Q53" s="34">
        <v>0</v>
      </c>
      <c r="R53" s="34">
        <v>0</v>
      </c>
      <c r="S53" s="34">
        <v>1</v>
      </c>
      <c r="T53" s="34">
        <v>0</v>
      </c>
      <c r="U53" s="35">
        <v>984</v>
      </c>
      <c r="V53" s="35">
        <v>51</v>
      </c>
      <c r="W53" s="35">
        <v>432</v>
      </c>
      <c r="X53" s="35">
        <v>180</v>
      </c>
      <c r="Y53" s="35">
        <v>120</v>
      </c>
      <c r="Z53" s="35">
        <v>190</v>
      </c>
      <c r="AA53" s="34">
        <v>1</v>
      </c>
      <c r="AB53" s="34">
        <v>1</v>
      </c>
      <c r="AC53" s="34">
        <v>3</v>
      </c>
      <c r="AD53" s="34">
        <v>10</v>
      </c>
      <c r="AE53" s="34">
        <v>13</v>
      </c>
      <c r="AF53" s="58">
        <f>'Base tratada'!$AC53+'Base tratada'!$AD53+'Base tratada'!$AE53</f>
        <v>26</v>
      </c>
      <c r="AG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3" s="58" t="str">
        <f>IF('Base tratada'!$AC53&gt;=MAX('Base tratada'!$AD53,'Base tratada'!$AE53),"Web",
IF('Base tratada'!$AD53&gt;='Base tratada'!$AE53,"Catalog",
"Store"))</f>
        <v>Store</v>
      </c>
      <c r="AI53" s="59">
        <f>IF('Base tratada'!$AF53=0,"0",'Base tratada'!$AK53/'Base tratada'!$AF53)</f>
        <v>67.961538461538467</v>
      </c>
      <c r="AJ53" s="59" t="str">
        <f>IF('Base tratada'!$AI53=0,"R$ 0",
IF('Base tratada'!$AI53&lt;=25,"R$ 1–25",
IF('Base tratada'!$AI53&lt;=50,"R$ 26–50",
"+R$ 50")))</f>
        <v>+R$ 50</v>
      </c>
      <c r="AK53" s="35">
        <v>1767</v>
      </c>
      <c r="AL53" s="58" t="str">
        <f>IF('Base tratada'!$AK53&lt;=100,"R$ 0-100",
IF('Base tratada'!$AK53&lt;=500,"R$ 101-500",
IF('Base tratada'!$AK53&lt;=1000,"R$ 501-1000",
IF('Base tratada'!$AK53&lt;=1500,"R$ 1001-1500",
"+R$ 1500"))))</f>
        <v>+R$ 1500</v>
      </c>
      <c r="AM53" s="34">
        <v>0</v>
      </c>
      <c r="AN53" s="34">
        <v>0</v>
      </c>
      <c r="AO53" s="34">
        <v>0</v>
      </c>
      <c r="AP53" s="34">
        <v>0</v>
      </c>
      <c r="AQ53" s="34">
        <v>1</v>
      </c>
      <c r="AR53" s="34">
        <v>1</v>
      </c>
      <c r="AS53" s="34">
        <v>0</v>
      </c>
      <c r="AT53" s="34">
        <v>3</v>
      </c>
      <c r="AU53" s="34">
        <v>11</v>
      </c>
      <c r="AV53" s="52">
        <v>1577</v>
      </c>
      <c r="AW53" s="57">
        <v>1</v>
      </c>
      <c r="AX53" s="58" t="str">
        <f>IF(Tabela3[[#This Row],[Response]]=1, "Aceitou", "Não aceitou")</f>
        <v>Aceitou</v>
      </c>
      <c r="AY53" s="55" t="str">
        <f>Tabela3[[#This Row],[Faixa Recência]] &amp; " | " &amp; Tabela3[[#This Row],[Faixa Gasto]] &amp; " | " &amp; Tabela3[[#This Row],[Faixa ticket médio]]</f>
        <v>46-60 dias | +R$ 1500 | +R$ 50</v>
      </c>
      <c r="AZ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" s="36"/>
    </row>
    <row r="54" spans="1:54" x14ac:dyDescent="0.25">
      <c r="A54" s="61">
        <v>53</v>
      </c>
      <c r="B54" s="37">
        <v>70287</v>
      </c>
      <c r="C54" s="34">
        <v>0</v>
      </c>
      <c r="D54" s="34">
        <v>0</v>
      </c>
      <c r="E54" s="34">
        <v>30</v>
      </c>
      <c r="F54" s="58" t="str">
        <f>IF('Base tratada'!$E54&lt;=15,"0-15 dias",
IF('Base tratada'!$E54&lt;=30, "16-30 dias",
IF('Base tratada'!$E54&lt;=45, "31-45 dias",
IF('Base tratada'!$E54&lt;=60, "46-60 dias",
IF('Base tratada'!$E54&lt;=75, "61-75 dias", "76-99 dias")))))</f>
        <v>16-30 dias</v>
      </c>
      <c r="G54" s="38">
        <v>54</v>
      </c>
      <c r="H54" s="60" t="str">
        <f>IF('Base tratada'!$G54&lt;=29,"24–29",
IF('Base tratada'!$G54&lt;=39,"30–39",
IF('Base tratada'!$G54&lt;=49,"40–49",
IF('Base tratada'!$G54&lt;=59,"50–59",
IF('Base tratada'!$G54&lt;=69,"60–69",
"70–80")))))</f>
        <v>50–59</v>
      </c>
      <c r="I54" s="34">
        <v>2612</v>
      </c>
      <c r="J54" s="58" t="str">
        <f>IF('Base tratada'!$K54=1,"Divorciado",
IF('Base tratada'!$L54=1,"Casado",
IF('Base tratada'!$M54=1, "Solteiro",
IF('Base tratada'!$N54=1,"Juntos",
"Viúvo"))))</f>
        <v>Divorciado</v>
      </c>
      <c r="K54" s="34">
        <v>1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1</v>
      </c>
      <c r="S54" s="34">
        <v>0</v>
      </c>
      <c r="T54" s="34">
        <v>0</v>
      </c>
      <c r="U54" s="35">
        <v>295</v>
      </c>
      <c r="V54" s="35">
        <v>35</v>
      </c>
      <c r="W54" s="35">
        <v>482</v>
      </c>
      <c r="X54" s="35">
        <v>121</v>
      </c>
      <c r="Y54" s="35">
        <v>120</v>
      </c>
      <c r="Z54" s="35">
        <v>40</v>
      </c>
      <c r="AA54" s="34">
        <v>1</v>
      </c>
      <c r="AB54" s="34">
        <v>3</v>
      </c>
      <c r="AC54" s="34">
        <v>5</v>
      </c>
      <c r="AD54" s="34">
        <v>5</v>
      </c>
      <c r="AE54" s="34">
        <v>10</v>
      </c>
      <c r="AF54" s="58">
        <f>'Base tratada'!$AC54+'Base tratada'!$AD54+'Base tratada'!$AE54</f>
        <v>20</v>
      </c>
      <c r="AG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4" s="58" t="str">
        <f>IF('Base tratada'!$AC54&gt;=MAX('Base tratada'!$AD54,'Base tratada'!$AE54),"Web",
IF('Base tratada'!$AD54&gt;='Base tratada'!$AE54,"Catalog",
"Store"))</f>
        <v>Store</v>
      </c>
      <c r="AI54" s="59">
        <f>IF('Base tratada'!$AF54=0,"0",'Base tratada'!$AK54/'Base tratada'!$AF54)</f>
        <v>52.65</v>
      </c>
      <c r="AJ54" s="59" t="str">
        <f>IF('Base tratada'!$AI54=0,"R$ 0",
IF('Base tratada'!$AI54&lt;=25,"R$ 1–25",
IF('Base tratada'!$AI54&lt;=50,"R$ 26–50",
"+R$ 50")))</f>
        <v>+R$ 50</v>
      </c>
      <c r="AK54" s="35">
        <v>1053</v>
      </c>
      <c r="AL54" s="58" t="str">
        <f>IF('Base tratada'!$AK54&lt;=100,"R$ 0-100",
IF('Base tratada'!$AK54&lt;=500,"R$ 101-500",
IF('Base tratada'!$AK54&lt;=1000,"R$ 501-1000",
IF('Base tratada'!$AK54&lt;=1500,"R$ 1001-1500",
"+R$ 1500"))))</f>
        <v>R$ 1001-1500</v>
      </c>
      <c r="AM54" s="34">
        <v>0</v>
      </c>
      <c r="AN54" s="34">
        <v>0</v>
      </c>
      <c r="AO54" s="34">
        <v>0</v>
      </c>
      <c r="AP54" s="34">
        <v>0</v>
      </c>
      <c r="AQ54" s="34">
        <v>0</v>
      </c>
      <c r="AR54" s="34">
        <v>0</v>
      </c>
      <c r="AS54" s="34">
        <v>0</v>
      </c>
      <c r="AT54" s="34">
        <v>3</v>
      </c>
      <c r="AU54" s="34">
        <v>11</v>
      </c>
      <c r="AV54" s="52">
        <v>1013</v>
      </c>
      <c r="AW54" s="57">
        <v>1</v>
      </c>
      <c r="AX54" s="58" t="str">
        <f>IF(Tabela3[[#This Row],[Response]]=1, "Aceitou", "Não aceitou")</f>
        <v>Aceitou</v>
      </c>
      <c r="AY54" s="55" t="str">
        <f>Tabela3[[#This Row],[Faixa Recência]] &amp; " | " &amp; Tabela3[[#This Row],[Faixa Gasto]] &amp; " | " &amp; Tabela3[[#This Row],[Faixa ticket médio]]</f>
        <v>16-30 dias | R$ 1001-1500 | +R$ 50</v>
      </c>
      <c r="AZ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4" s="36"/>
    </row>
    <row r="55" spans="1:54" x14ac:dyDescent="0.25">
      <c r="A55" s="61">
        <v>54</v>
      </c>
      <c r="B55" s="37">
        <v>27938</v>
      </c>
      <c r="C55" s="34">
        <v>1</v>
      </c>
      <c r="D55" s="34">
        <v>0</v>
      </c>
      <c r="E55" s="34">
        <v>31</v>
      </c>
      <c r="F55" s="58" t="str">
        <f>IF('Base tratada'!$E55&lt;=15,"0-15 dias",
IF('Base tratada'!$E55&lt;=30, "16-30 dias",
IF('Base tratada'!$E55&lt;=45, "31-45 dias",
IF('Base tratada'!$E55&lt;=60, "46-60 dias",
IF('Base tratada'!$E55&lt;=75, "61-75 dias", "76-99 dias")))))</f>
        <v>31-45 dias</v>
      </c>
      <c r="G55" s="38">
        <v>32</v>
      </c>
      <c r="H55" s="60" t="str">
        <f>IF('Base tratada'!$G55&lt;=29,"24–29",
IF('Base tratada'!$G55&lt;=39,"30–39",
IF('Base tratada'!$G55&lt;=49,"40–49",
IF('Base tratada'!$G55&lt;=59,"50–59",
IF('Base tratada'!$G55&lt;=69,"60–69",
"70–80")))))</f>
        <v>30–39</v>
      </c>
      <c r="I55" s="34">
        <v>2221</v>
      </c>
      <c r="J55" s="58" t="str">
        <f>IF('Base tratada'!$K55=1,"Divorciado",
IF('Base tratada'!$L55=1,"Casado",
IF('Base tratada'!$M55=1, "Solteiro",
IF('Base tratada'!$N55=1,"Juntos",
"Viúvo"))))</f>
        <v>Solteiro</v>
      </c>
      <c r="K55" s="34">
        <v>0</v>
      </c>
      <c r="L55" s="34">
        <v>0</v>
      </c>
      <c r="M55" s="34">
        <v>1</v>
      </c>
      <c r="N55" s="34">
        <v>0</v>
      </c>
      <c r="O55" s="34">
        <v>0</v>
      </c>
      <c r="P55" s="34">
        <v>0</v>
      </c>
      <c r="Q55" s="34">
        <v>0</v>
      </c>
      <c r="R55" s="34">
        <v>1</v>
      </c>
      <c r="S55" s="34">
        <v>0</v>
      </c>
      <c r="T55" s="34">
        <v>0</v>
      </c>
      <c r="U55" s="35">
        <v>13</v>
      </c>
      <c r="V55" s="35">
        <v>0</v>
      </c>
      <c r="W55" s="35">
        <v>8</v>
      </c>
      <c r="X55" s="35">
        <v>2</v>
      </c>
      <c r="Y55" s="35">
        <v>1</v>
      </c>
      <c r="Z55" s="35">
        <v>5</v>
      </c>
      <c r="AA55" s="34">
        <v>1</v>
      </c>
      <c r="AB55" s="34">
        <v>3</v>
      </c>
      <c r="AC55" s="34">
        <v>1</v>
      </c>
      <c r="AD55" s="34">
        <v>0</v>
      </c>
      <c r="AE55" s="34">
        <v>4</v>
      </c>
      <c r="AF55" s="58">
        <f>'Base tratada'!$AC55+'Base tratada'!$AD55+'Base tratada'!$AE55</f>
        <v>5</v>
      </c>
      <c r="AG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5" s="58" t="str">
        <f>IF('Base tratada'!$AC55&gt;=MAX('Base tratada'!$AD55,'Base tratada'!$AE55),"Web",
IF('Base tratada'!$AD55&gt;='Base tratada'!$AE55,"Catalog",
"Store"))</f>
        <v>Store</v>
      </c>
      <c r="AI55" s="59">
        <f>IF('Base tratada'!$AF55=0,"0",'Base tratada'!$AK55/'Base tratada'!$AF55)</f>
        <v>4.8</v>
      </c>
      <c r="AJ55" s="59" t="str">
        <f>IF('Base tratada'!$AI55=0,"R$ 0",
IF('Base tratada'!$AI55&lt;=25,"R$ 1–25",
IF('Base tratada'!$AI55&lt;=50,"R$ 26–50",
"+R$ 50")))</f>
        <v>R$ 1–25</v>
      </c>
      <c r="AK55" s="35">
        <v>24</v>
      </c>
      <c r="AL55" s="58" t="str">
        <f>IF('Base tratada'!$AK55&lt;=100,"R$ 0-100",
IF('Base tratada'!$AK55&lt;=500,"R$ 101-500",
IF('Base tratada'!$AK55&lt;=1000,"R$ 501-1000",
IF('Base tratada'!$AK55&lt;=1500,"R$ 1001-1500",
"+R$ 1500"))))</f>
        <v>R$ 0-100</v>
      </c>
      <c r="AM55" s="34">
        <v>0</v>
      </c>
      <c r="AN55" s="34">
        <v>0</v>
      </c>
      <c r="AO55" s="34">
        <v>0</v>
      </c>
      <c r="AP55" s="34">
        <v>0</v>
      </c>
      <c r="AQ55" s="34">
        <v>0</v>
      </c>
      <c r="AR55" s="34">
        <v>0</v>
      </c>
      <c r="AS55" s="34">
        <v>0</v>
      </c>
      <c r="AT55" s="34">
        <v>3</v>
      </c>
      <c r="AU55" s="34">
        <v>11</v>
      </c>
      <c r="AV55" s="52">
        <v>19</v>
      </c>
      <c r="AW55" s="57">
        <v>0</v>
      </c>
      <c r="AX55" s="58" t="str">
        <f>IF(Tabela3[[#This Row],[Response]]=1, "Aceitou", "Não aceitou")</f>
        <v>Não aceitou</v>
      </c>
      <c r="AY55" s="55" t="str">
        <f>Tabela3[[#This Row],[Faixa Recência]] &amp; " | " &amp; Tabela3[[#This Row],[Faixa Gasto]] &amp; " | " &amp; Tabela3[[#This Row],[Faixa ticket médio]]</f>
        <v>31-45 dias | R$ 0-100 | R$ 1–25</v>
      </c>
      <c r="AZ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" s="36"/>
    </row>
    <row r="56" spans="1:54" x14ac:dyDescent="0.25">
      <c r="A56" s="61">
        <v>55</v>
      </c>
      <c r="B56" s="37">
        <v>55954</v>
      </c>
      <c r="C56" s="34">
        <v>0</v>
      </c>
      <c r="D56" s="34">
        <v>1</v>
      </c>
      <c r="E56" s="34">
        <v>63</v>
      </c>
      <c r="F56" s="58" t="str">
        <f>IF('Base tratada'!$E56&lt;=15,"0-15 dias",
IF('Base tratada'!$E56&lt;=30, "16-30 dias",
IF('Base tratada'!$E56&lt;=45, "31-45 dias",
IF('Base tratada'!$E56&lt;=60, "46-60 dias",
IF('Base tratada'!$E56&lt;=75, "61-75 dias", "76-99 dias")))))</f>
        <v>61-75 dias</v>
      </c>
      <c r="G56" s="38">
        <v>52</v>
      </c>
      <c r="H56" s="60" t="str">
        <f>IF('Base tratada'!$G56&lt;=29,"24–29",
IF('Base tratada'!$G56&lt;=39,"30–39",
IF('Base tratada'!$G56&lt;=49,"40–49",
IF('Base tratada'!$G56&lt;=59,"50–59",
IF('Base tratada'!$G56&lt;=69,"60–69",
"70–80")))))</f>
        <v>50–59</v>
      </c>
      <c r="I56" s="34">
        <v>2277</v>
      </c>
      <c r="J56" s="58" t="str">
        <f>IF('Base tratada'!$K56=1,"Divorciado",
IF('Base tratada'!$L56=1,"Casado",
IF('Base tratada'!$M56=1, "Solteiro",
IF('Base tratada'!$N56=1,"Juntos",
"Viúvo"))))</f>
        <v>Casado</v>
      </c>
      <c r="K56" s="34">
        <v>0</v>
      </c>
      <c r="L56" s="34">
        <v>1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5">
        <v>447</v>
      </c>
      <c r="V56" s="35">
        <v>0</v>
      </c>
      <c r="W56" s="35">
        <v>28</v>
      </c>
      <c r="X56" s="35">
        <v>0</v>
      </c>
      <c r="Y56" s="35">
        <v>0</v>
      </c>
      <c r="Z56" s="35">
        <v>43</v>
      </c>
      <c r="AA56" s="34">
        <v>3</v>
      </c>
      <c r="AB56" s="34">
        <v>7</v>
      </c>
      <c r="AC56" s="34">
        <v>8</v>
      </c>
      <c r="AD56" s="34">
        <v>2</v>
      </c>
      <c r="AE56" s="34">
        <v>6</v>
      </c>
      <c r="AF56" s="58">
        <f>'Base tratada'!$AC56+'Base tratada'!$AD56+'Base tratada'!$AE56</f>
        <v>16</v>
      </c>
      <c r="AG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6" s="58" t="str">
        <f>IF('Base tratada'!$AC56&gt;=MAX('Base tratada'!$AD56,'Base tratada'!$AE56),"Web",
IF('Base tratada'!$AD56&gt;='Base tratada'!$AE56,"Catalog",
"Store"))</f>
        <v>Web</v>
      </c>
      <c r="AI56" s="59">
        <f>IF('Base tratada'!$AF56=0,"0",'Base tratada'!$AK56/'Base tratada'!$AF56)</f>
        <v>29.6875</v>
      </c>
      <c r="AJ56" s="59" t="str">
        <f>IF('Base tratada'!$AI56=0,"R$ 0",
IF('Base tratada'!$AI56&lt;=25,"R$ 1–25",
IF('Base tratada'!$AI56&lt;=50,"R$ 26–50",
"+R$ 50")))</f>
        <v>R$ 26–50</v>
      </c>
      <c r="AK56" s="35">
        <v>475</v>
      </c>
      <c r="AL56" s="58" t="str">
        <f>IF('Base tratada'!$AK56&lt;=100,"R$ 0-100",
IF('Base tratada'!$AK56&lt;=500,"R$ 101-500",
IF('Base tratada'!$AK56&lt;=1000,"R$ 501-1000",
IF('Base tratada'!$AK56&lt;=1500,"R$ 1001-1500",
"+R$ 1500"))))</f>
        <v>R$ 101-500</v>
      </c>
      <c r="AM56" s="34">
        <v>0</v>
      </c>
      <c r="AN56" s="34">
        <v>0</v>
      </c>
      <c r="AO56" s="34">
        <v>0</v>
      </c>
      <c r="AP56" s="34">
        <v>0</v>
      </c>
      <c r="AQ56" s="34">
        <v>0</v>
      </c>
      <c r="AR56" s="34">
        <v>0</v>
      </c>
      <c r="AS56" s="34">
        <v>0</v>
      </c>
      <c r="AT56" s="34">
        <v>3</v>
      </c>
      <c r="AU56" s="34">
        <v>11</v>
      </c>
      <c r="AV56" s="52">
        <v>432</v>
      </c>
      <c r="AW56" s="57">
        <v>0</v>
      </c>
      <c r="AX56" s="58" t="str">
        <f>IF(Tabela3[[#This Row],[Response]]=1, "Aceitou", "Não aceitou")</f>
        <v>Não aceitou</v>
      </c>
      <c r="AY56" s="55" t="str">
        <f>Tabela3[[#This Row],[Faixa Recência]] &amp; " | " &amp; Tabela3[[#This Row],[Faixa Gasto]] &amp; " | " &amp; Tabela3[[#This Row],[Faixa ticket médio]]</f>
        <v>61-75 dias | R$ 101-500 | R$ 26–50</v>
      </c>
      <c r="AZ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" s="36"/>
    </row>
    <row r="57" spans="1:54" x14ac:dyDescent="0.25">
      <c r="A57" s="61">
        <v>56</v>
      </c>
      <c r="B57" s="37">
        <v>75777</v>
      </c>
      <c r="C57" s="34">
        <v>0</v>
      </c>
      <c r="D57" s="34">
        <v>0</v>
      </c>
      <c r="E57" s="34">
        <v>12</v>
      </c>
      <c r="F57" s="58" t="str">
        <f>IF('Base tratada'!$E57&lt;=15,"0-15 dias",
IF('Base tratada'!$E57&lt;=30, "16-30 dias",
IF('Base tratada'!$E57&lt;=45, "31-45 dias",
IF('Base tratada'!$E57&lt;=60, "46-60 dias",
IF('Base tratada'!$E57&lt;=75, "61-75 dias", "76-99 dias")))))</f>
        <v>0-15 dias</v>
      </c>
      <c r="G57" s="38">
        <v>38</v>
      </c>
      <c r="H57" s="60" t="str">
        <f>IF('Base tratada'!$G57&lt;=29,"24–29",
IF('Base tratada'!$G57&lt;=39,"30–39",
IF('Base tratada'!$G57&lt;=49,"40–49",
IF('Base tratada'!$G57&lt;=59,"50–59",
IF('Base tratada'!$G57&lt;=69,"60–69",
"70–80")))))</f>
        <v>30–39</v>
      </c>
      <c r="I57" s="34">
        <v>2519</v>
      </c>
      <c r="J57" s="58" t="str">
        <f>IF('Base tratada'!$K57=1,"Divorciado",
IF('Base tratada'!$L57=1,"Casado",
IF('Base tratada'!$M57=1, "Solteiro",
IF('Base tratada'!$N57=1,"Juntos",
"Viúvo"))))</f>
        <v>Solteiro</v>
      </c>
      <c r="K57" s="34">
        <v>0</v>
      </c>
      <c r="L57" s="34">
        <v>0</v>
      </c>
      <c r="M57" s="34">
        <v>1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1</v>
      </c>
      <c r="T57" s="34">
        <v>0</v>
      </c>
      <c r="U57" s="35">
        <v>712</v>
      </c>
      <c r="V57" s="35">
        <v>26</v>
      </c>
      <c r="W57" s="35">
        <v>538</v>
      </c>
      <c r="X57" s="35">
        <v>69</v>
      </c>
      <c r="Y57" s="35">
        <v>13</v>
      </c>
      <c r="Z57" s="35">
        <v>80</v>
      </c>
      <c r="AA57" s="34">
        <v>1</v>
      </c>
      <c r="AB57" s="34">
        <v>1</v>
      </c>
      <c r="AC57" s="34">
        <v>3</v>
      </c>
      <c r="AD57" s="34">
        <v>6</v>
      </c>
      <c r="AE57" s="34">
        <v>11</v>
      </c>
      <c r="AF57" s="58">
        <f>'Base tratada'!$AC57+'Base tratada'!$AD57+'Base tratada'!$AE57</f>
        <v>20</v>
      </c>
      <c r="AG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7" s="58" t="str">
        <f>IF('Base tratada'!$AC57&gt;=MAX('Base tratada'!$AD57,'Base tratada'!$AE57),"Web",
IF('Base tratada'!$AD57&gt;='Base tratada'!$AE57,"Catalog",
"Store"))</f>
        <v>Store</v>
      </c>
      <c r="AI57" s="59">
        <f>IF('Base tratada'!$AF57=0,"0",'Base tratada'!$AK57/'Base tratada'!$AF57)</f>
        <v>67.900000000000006</v>
      </c>
      <c r="AJ57" s="59" t="str">
        <f>IF('Base tratada'!$AI57=0,"R$ 0",
IF('Base tratada'!$AI57&lt;=25,"R$ 1–25",
IF('Base tratada'!$AI57&lt;=50,"R$ 26–50",
"+R$ 50")))</f>
        <v>+R$ 50</v>
      </c>
      <c r="AK57" s="35">
        <v>1358</v>
      </c>
      <c r="AL57" s="58" t="str">
        <f>IF('Base tratada'!$AK57&lt;=100,"R$ 0-100",
IF('Base tratada'!$AK57&lt;=500,"R$ 101-500",
IF('Base tratada'!$AK57&lt;=1000,"R$ 501-1000",
IF('Base tratada'!$AK57&lt;=1500,"R$ 1001-1500",
"+R$ 1500"))))</f>
        <v>R$ 1001-1500</v>
      </c>
      <c r="AM57" s="34">
        <v>0</v>
      </c>
      <c r="AN57" s="34">
        <v>0</v>
      </c>
      <c r="AO57" s="34">
        <v>0</v>
      </c>
      <c r="AP57" s="34">
        <v>1</v>
      </c>
      <c r="AQ57" s="34">
        <v>1</v>
      </c>
      <c r="AR57" s="34">
        <v>2</v>
      </c>
      <c r="AS57" s="34">
        <v>0</v>
      </c>
      <c r="AT57" s="34">
        <v>3</v>
      </c>
      <c r="AU57" s="34">
        <v>11</v>
      </c>
      <c r="AV57" s="52">
        <v>1278</v>
      </c>
      <c r="AW57" s="57">
        <v>1</v>
      </c>
      <c r="AX57" s="58" t="str">
        <f>IF(Tabela3[[#This Row],[Response]]=1, "Aceitou", "Não aceitou")</f>
        <v>Aceitou</v>
      </c>
      <c r="AY57" s="55" t="str">
        <f>Tabela3[[#This Row],[Faixa Recência]] &amp; " | " &amp; Tabela3[[#This Row],[Faixa Gasto]] &amp; " | " &amp; Tabela3[[#This Row],[Faixa ticket médio]]</f>
        <v>0-15 dias | R$ 1001-1500 | +R$ 50</v>
      </c>
      <c r="AZ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7" s="36"/>
    </row>
    <row r="58" spans="1:54" x14ac:dyDescent="0.25">
      <c r="A58" s="61">
        <v>57</v>
      </c>
      <c r="B58" s="37">
        <v>66653</v>
      </c>
      <c r="C58" s="34">
        <v>1</v>
      </c>
      <c r="D58" s="34">
        <v>1</v>
      </c>
      <c r="E58" s="34">
        <v>18</v>
      </c>
      <c r="F58" s="58" t="str">
        <f>IF('Base tratada'!$E58&lt;=15,"0-15 dias",
IF('Base tratada'!$E58&lt;=30, "16-30 dias",
IF('Base tratada'!$E58&lt;=45, "31-45 dias",
IF('Base tratada'!$E58&lt;=60, "46-60 dias",
IF('Base tratada'!$E58&lt;=75, "61-75 dias", "76-99 dias")))))</f>
        <v>16-30 dias</v>
      </c>
      <c r="G58" s="38">
        <v>45</v>
      </c>
      <c r="H58" s="60" t="str">
        <f>IF('Base tratada'!$G58&lt;=29,"24–29",
IF('Base tratada'!$G58&lt;=39,"30–39",
IF('Base tratada'!$G58&lt;=49,"40–49",
IF('Base tratada'!$G58&lt;=59,"50–59",
IF('Base tratada'!$G58&lt;=69,"60–69",
"70–80")))))</f>
        <v>40–49</v>
      </c>
      <c r="I58" s="34">
        <v>2819</v>
      </c>
      <c r="J58" s="58" t="str">
        <f>IF('Base tratada'!$K58=1,"Divorciado",
IF('Base tratada'!$L58=1,"Casado",
IF('Base tratada'!$M58=1, "Solteiro",
IF('Base tratada'!$N58=1,"Juntos",
"Viúvo"))))</f>
        <v>Juntos</v>
      </c>
      <c r="K58" s="34">
        <v>0</v>
      </c>
      <c r="L58" s="34">
        <v>0</v>
      </c>
      <c r="M58" s="34">
        <v>0</v>
      </c>
      <c r="N58" s="34">
        <v>1</v>
      </c>
      <c r="O58" s="34">
        <v>0</v>
      </c>
      <c r="P58" s="34">
        <v>0</v>
      </c>
      <c r="Q58" s="34">
        <v>0</v>
      </c>
      <c r="R58" s="34">
        <v>1</v>
      </c>
      <c r="S58" s="34">
        <v>0</v>
      </c>
      <c r="T58" s="34">
        <v>0</v>
      </c>
      <c r="U58" s="35">
        <v>452</v>
      </c>
      <c r="V58" s="35">
        <v>18</v>
      </c>
      <c r="W58" s="35">
        <v>102</v>
      </c>
      <c r="X58" s="35">
        <v>16</v>
      </c>
      <c r="Y58" s="35">
        <v>18</v>
      </c>
      <c r="Z58" s="35">
        <v>6</v>
      </c>
      <c r="AA58" s="34">
        <v>4</v>
      </c>
      <c r="AB58" s="34">
        <v>3</v>
      </c>
      <c r="AC58" s="34">
        <v>4</v>
      </c>
      <c r="AD58" s="34">
        <v>2</v>
      </c>
      <c r="AE58" s="34">
        <v>12</v>
      </c>
      <c r="AF58" s="58">
        <f>'Base tratada'!$AC58+'Base tratada'!$AD58+'Base tratada'!$AE58</f>
        <v>18</v>
      </c>
      <c r="AG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8" s="58" t="str">
        <f>IF('Base tratada'!$AC58&gt;=MAX('Base tratada'!$AD58,'Base tratada'!$AE58),"Web",
IF('Base tratada'!$AD58&gt;='Base tratada'!$AE58,"Catalog",
"Store"))</f>
        <v>Store</v>
      </c>
      <c r="AI58" s="59">
        <f>IF('Base tratada'!$AF58=0,"0",'Base tratada'!$AK58/'Base tratada'!$AF58)</f>
        <v>33.666666666666664</v>
      </c>
      <c r="AJ58" s="59" t="str">
        <f>IF('Base tratada'!$AI58=0,"R$ 0",
IF('Base tratada'!$AI58&lt;=25,"R$ 1–25",
IF('Base tratada'!$AI58&lt;=50,"R$ 26–50",
"+R$ 50")))</f>
        <v>R$ 26–50</v>
      </c>
      <c r="AK58" s="35">
        <v>606</v>
      </c>
      <c r="AL58" s="58" t="str">
        <f>IF('Base tratada'!$AK58&lt;=100,"R$ 0-100",
IF('Base tratada'!$AK58&lt;=500,"R$ 101-500",
IF('Base tratada'!$AK58&lt;=1000,"R$ 501-1000",
IF('Base tratada'!$AK58&lt;=1500,"R$ 1001-1500",
"+R$ 1500"))))</f>
        <v>R$ 501-1000</v>
      </c>
      <c r="AM58" s="34">
        <v>0</v>
      </c>
      <c r="AN58" s="34">
        <v>0</v>
      </c>
      <c r="AO58" s="34">
        <v>0</v>
      </c>
      <c r="AP58" s="34">
        <v>0</v>
      </c>
      <c r="AQ58" s="34">
        <v>0</v>
      </c>
      <c r="AR58" s="34">
        <v>0</v>
      </c>
      <c r="AS58" s="34">
        <v>0</v>
      </c>
      <c r="AT58" s="34">
        <v>3</v>
      </c>
      <c r="AU58" s="34">
        <v>11</v>
      </c>
      <c r="AV58" s="52">
        <v>600</v>
      </c>
      <c r="AW58" s="57">
        <v>0</v>
      </c>
      <c r="AX58" s="58" t="str">
        <f>IF(Tabela3[[#This Row],[Response]]=1, "Aceitou", "Não aceitou")</f>
        <v>Não aceitou</v>
      </c>
      <c r="AY58" s="55" t="str">
        <f>Tabela3[[#This Row],[Faixa Recência]] &amp; " | " &amp; Tabela3[[#This Row],[Faixa Gasto]] &amp; " | " &amp; Tabela3[[#This Row],[Faixa ticket médio]]</f>
        <v>16-30 dias | R$ 501-1000 | R$ 26–50</v>
      </c>
      <c r="AZ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" s="36"/>
    </row>
    <row r="59" spans="1:54" x14ac:dyDescent="0.25">
      <c r="A59" s="61">
        <v>58</v>
      </c>
      <c r="B59" s="37">
        <v>61823</v>
      </c>
      <c r="C59" s="34">
        <v>0</v>
      </c>
      <c r="D59" s="34">
        <v>1</v>
      </c>
      <c r="E59" s="34">
        <v>26</v>
      </c>
      <c r="F59" s="58" t="str">
        <f>IF('Base tratada'!$E59&lt;=15,"0-15 dias",
IF('Base tratada'!$E59&lt;=30, "16-30 dias",
IF('Base tratada'!$E59&lt;=45, "31-45 dias",
IF('Base tratada'!$E59&lt;=60, "46-60 dias",
IF('Base tratada'!$E59&lt;=75, "61-75 dias", "76-99 dias")))))</f>
        <v>16-30 dias</v>
      </c>
      <c r="G59" s="38">
        <v>68</v>
      </c>
      <c r="H59" s="60" t="str">
        <f>IF('Base tratada'!$G59&lt;=29,"24–29",
IF('Base tratada'!$G59&lt;=39,"30–39",
IF('Base tratada'!$G59&lt;=49,"40–49",
IF('Base tratada'!$G59&lt;=59,"50–59",
IF('Base tratada'!$G59&lt;=69,"60–69",
"70–80")))))</f>
        <v>60–69</v>
      </c>
      <c r="I59" s="34">
        <v>2655</v>
      </c>
      <c r="J59" s="58" t="str">
        <f>IF('Base tratada'!$K59=1,"Divorciado",
IF('Base tratada'!$L59=1,"Casado",
IF('Base tratada'!$M59=1, "Solteiro",
IF('Base tratada'!$N59=1,"Juntos",
"Viúvo"))))</f>
        <v>Solteiro</v>
      </c>
      <c r="K59" s="34">
        <v>0</v>
      </c>
      <c r="L59" s="34">
        <v>0</v>
      </c>
      <c r="M59" s="34">
        <v>1</v>
      </c>
      <c r="N59" s="34">
        <v>0</v>
      </c>
      <c r="O59" s="34">
        <v>0</v>
      </c>
      <c r="P59" s="34">
        <v>0</v>
      </c>
      <c r="Q59" s="34">
        <v>0</v>
      </c>
      <c r="R59" s="34">
        <v>1</v>
      </c>
      <c r="S59" s="34">
        <v>0</v>
      </c>
      <c r="T59" s="34">
        <v>0</v>
      </c>
      <c r="U59" s="35">
        <v>523</v>
      </c>
      <c r="V59" s="35">
        <v>7</v>
      </c>
      <c r="W59" s="35">
        <v>134</v>
      </c>
      <c r="X59" s="35">
        <v>37</v>
      </c>
      <c r="Y59" s="35">
        <v>14</v>
      </c>
      <c r="Z59" s="35">
        <v>169</v>
      </c>
      <c r="AA59" s="34">
        <v>4</v>
      </c>
      <c r="AB59" s="34">
        <v>7</v>
      </c>
      <c r="AC59" s="34">
        <v>8</v>
      </c>
      <c r="AD59" s="34">
        <v>2</v>
      </c>
      <c r="AE59" s="34">
        <v>10</v>
      </c>
      <c r="AF59" s="58">
        <f>'Base tratada'!$AC59+'Base tratada'!$AD59+'Base tratada'!$AE59</f>
        <v>20</v>
      </c>
      <c r="AG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9" s="58" t="str">
        <f>IF('Base tratada'!$AC59&gt;=MAX('Base tratada'!$AD59,'Base tratada'!$AE59),"Web",
IF('Base tratada'!$AD59&gt;='Base tratada'!$AE59,"Catalog",
"Store"))</f>
        <v>Store</v>
      </c>
      <c r="AI59" s="59">
        <f>IF('Base tratada'!$AF59=0,"0",'Base tratada'!$AK59/'Base tratada'!$AF59)</f>
        <v>35.75</v>
      </c>
      <c r="AJ59" s="59" t="str">
        <f>IF('Base tratada'!$AI59=0,"R$ 0",
IF('Base tratada'!$AI59&lt;=25,"R$ 1–25",
IF('Base tratada'!$AI59&lt;=50,"R$ 26–50",
"+R$ 50")))</f>
        <v>R$ 26–50</v>
      </c>
      <c r="AK59" s="35">
        <v>715</v>
      </c>
      <c r="AL59" s="58" t="str">
        <f>IF('Base tratada'!$AK59&lt;=100,"R$ 0-100",
IF('Base tratada'!$AK59&lt;=500,"R$ 101-500",
IF('Base tratada'!$AK59&lt;=1000,"R$ 501-1000",
IF('Base tratada'!$AK59&lt;=1500,"R$ 1001-1500",
"+R$ 1500"))))</f>
        <v>R$ 501-1000</v>
      </c>
      <c r="AM59" s="34">
        <v>0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3</v>
      </c>
      <c r="AU59" s="34">
        <v>11</v>
      </c>
      <c r="AV59" s="52">
        <v>546</v>
      </c>
      <c r="AW59" s="57">
        <v>0</v>
      </c>
      <c r="AX59" s="58" t="str">
        <f>IF(Tabela3[[#This Row],[Response]]=1, "Aceitou", "Não aceitou")</f>
        <v>Não aceitou</v>
      </c>
      <c r="AY59" s="55" t="str">
        <f>Tabela3[[#This Row],[Faixa Recência]] &amp; " | " &amp; Tabela3[[#This Row],[Faixa Gasto]] &amp; " | " &amp; Tabela3[[#This Row],[Faixa ticket médio]]</f>
        <v>16-30 dias | R$ 501-1000 | R$ 26–50</v>
      </c>
      <c r="AZ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" s="36"/>
    </row>
    <row r="60" spans="1:54" x14ac:dyDescent="0.25">
      <c r="A60" s="61">
        <v>59</v>
      </c>
      <c r="B60" s="37">
        <v>67680</v>
      </c>
      <c r="C60" s="34">
        <v>0</v>
      </c>
      <c r="D60" s="34">
        <v>1</v>
      </c>
      <c r="E60" s="34">
        <v>8</v>
      </c>
      <c r="F60" s="58" t="str">
        <f>IF('Base tratada'!$E60&lt;=15,"0-15 dias",
IF('Base tratada'!$E60&lt;=30, "16-30 dias",
IF('Base tratada'!$E60&lt;=45, "31-45 dias",
IF('Base tratada'!$E60&lt;=60, "46-60 dias",
IF('Base tratada'!$E60&lt;=75, "61-75 dias", "76-99 dias")))))</f>
        <v>0-15 dias</v>
      </c>
      <c r="G60" s="38">
        <v>69</v>
      </c>
      <c r="H60" s="60" t="str">
        <f>IF('Base tratada'!$G60&lt;=29,"24–29",
IF('Base tratada'!$G60&lt;=39,"30–39",
IF('Base tratada'!$G60&lt;=49,"40–49",
IF('Base tratada'!$G60&lt;=59,"50–59",
IF('Base tratada'!$G60&lt;=69,"60–69",
"70–80")))))</f>
        <v>60–69</v>
      </c>
      <c r="I60" s="34">
        <v>2542</v>
      </c>
      <c r="J60" s="58" t="str">
        <f>IF('Base tratada'!$K60=1,"Divorciado",
IF('Base tratada'!$L60=1,"Casado",
IF('Base tratada'!$M60=1, "Solteiro",
IF('Base tratada'!$N60=1,"Juntos",
"Viúvo"))))</f>
        <v>Viúvo</v>
      </c>
      <c r="K60" s="34">
        <v>0</v>
      </c>
      <c r="L60" s="34">
        <v>0</v>
      </c>
      <c r="M60" s="34">
        <v>0</v>
      </c>
      <c r="N60" s="34">
        <v>0</v>
      </c>
      <c r="O60" s="34">
        <v>1</v>
      </c>
      <c r="P60" s="34">
        <v>0</v>
      </c>
      <c r="Q60" s="34">
        <v>0</v>
      </c>
      <c r="R60" s="34">
        <v>0</v>
      </c>
      <c r="S60" s="34">
        <v>0</v>
      </c>
      <c r="T60" s="34">
        <v>1</v>
      </c>
      <c r="U60" s="35">
        <v>546</v>
      </c>
      <c r="V60" s="35">
        <v>0</v>
      </c>
      <c r="W60" s="35">
        <v>48</v>
      </c>
      <c r="X60" s="35">
        <v>0</v>
      </c>
      <c r="Y60" s="35">
        <v>6</v>
      </c>
      <c r="Z60" s="35">
        <v>6</v>
      </c>
      <c r="AA60" s="34">
        <v>1</v>
      </c>
      <c r="AB60" s="34">
        <v>5</v>
      </c>
      <c r="AC60" s="34">
        <v>7</v>
      </c>
      <c r="AD60" s="34">
        <v>3</v>
      </c>
      <c r="AE60" s="34">
        <v>8</v>
      </c>
      <c r="AF60" s="58">
        <f>'Base tratada'!$AC60+'Base tratada'!$AD60+'Base tratada'!$AE60</f>
        <v>18</v>
      </c>
      <c r="AG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0" s="58" t="str">
        <f>IF('Base tratada'!$AC60&gt;=MAX('Base tratada'!$AD60,'Base tratada'!$AE60),"Web",
IF('Base tratada'!$AD60&gt;='Base tratada'!$AE60,"Catalog",
"Store"))</f>
        <v>Store</v>
      </c>
      <c r="AI60" s="59">
        <f>IF('Base tratada'!$AF60=0,"0",'Base tratada'!$AK60/'Base tratada'!$AF60)</f>
        <v>33.333333333333336</v>
      </c>
      <c r="AJ60" s="59" t="str">
        <f>IF('Base tratada'!$AI60=0,"R$ 0",
IF('Base tratada'!$AI60&lt;=25,"R$ 1–25",
IF('Base tratada'!$AI60&lt;=50,"R$ 26–50",
"+R$ 50")))</f>
        <v>R$ 26–50</v>
      </c>
      <c r="AK60" s="35">
        <v>600</v>
      </c>
      <c r="AL60" s="58" t="str">
        <f>IF('Base tratada'!$AK60&lt;=100,"R$ 0-100",
IF('Base tratada'!$AK60&lt;=500,"R$ 101-500",
IF('Base tratada'!$AK60&lt;=1000,"R$ 501-1000",
IF('Base tratada'!$AK60&lt;=1500,"R$ 1001-1500",
"+R$ 1500"))))</f>
        <v>R$ 501-1000</v>
      </c>
      <c r="AM60" s="34">
        <v>0</v>
      </c>
      <c r="AN60" s="34">
        <v>0</v>
      </c>
      <c r="AO60" s="34">
        <v>0</v>
      </c>
      <c r="AP60" s="34">
        <v>0</v>
      </c>
      <c r="AQ60" s="34">
        <v>0</v>
      </c>
      <c r="AR60" s="34">
        <v>0</v>
      </c>
      <c r="AS60" s="34">
        <v>0</v>
      </c>
      <c r="AT60" s="34">
        <v>3</v>
      </c>
      <c r="AU60" s="34">
        <v>11</v>
      </c>
      <c r="AV60" s="52">
        <v>594</v>
      </c>
      <c r="AW60" s="57">
        <v>0</v>
      </c>
      <c r="AX60" s="58" t="str">
        <f>IF(Tabela3[[#This Row],[Response]]=1, "Aceitou", "Não aceitou")</f>
        <v>Não aceitou</v>
      </c>
      <c r="AY60" s="55" t="str">
        <f>Tabela3[[#This Row],[Faixa Recência]] &amp; " | " &amp; Tabela3[[#This Row],[Faixa Gasto]] &amp; " | " &amp; Tabela3[[#This Row],[Faixa ticket médio]]</f>
        <v>0-15 dias | R$ 501-1000 | R$ 26–50</v>
      </c>
      <c r="AZ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" s="36"/>
    </row>
    <row r="61" spans="1:54" x14ac:dyDescent="0.25">
      <c r="A61" s="61">
        <v>60</v>
      </c>
      <c r="B61" s="37">
        <v>70666</v>
      </c>
      <c r="C61" s="34">
        <v>0</v>
      </c>
      <c r="D61" s="34">
        <v>0</v>
      </c>
      <c r="E61" s="34">
        <v>29</v>
      </c>
      <c r="F61" s="58" t="str">
        <f>IF('Base tratada'!$E61&lt;=15,"0-15 dias",
IF('Base tratada'!$E61&lt;=30, "16-30 dias",
IF('Base tratada'!$E61&lt;=45, "31-45 dias",
IF('Base tratada'!$E61&lt;=60, "46-60 dias",
IF('Base tratada'!$E61&lt;=75, "61-75 dias", "76-99 dias")))))</f>
        <v>16-30 dias</v>
      </c>
      <c r="G61" s="38">
        <v>72</v>
      </c>
      <c r="H61" s="60" t="str">
        <f>IF('Base tratada'!$G61&lt;=29,"24–29",
IF('Base tratada'!$G61&lt;=39,"30–39",
IF('Base tratada'!$G61&lt;=49,"40–49",
IF('Base tratada'!$G61&lt;=59,"50–59",
IF('Base tratada'!$G61&lt;=69,"60–69",
"70–80")))))</f>
        <v>70–80</v>
      </c>
      <c r="I61" s="34">
        <v>2364</v>
      </c>
      <c r="J61" s="58" t="str">
        <f>IF('Base tratada'!$K61=1,"Divorciado",
IF('Base tratada'!$L61=1,"Casado",
IF('Base tratada'!$M61=1, "Solteiro",
IF('Base tratada'!$N61=1,"Juntos",
"Viúvo"))))</f>
        <v>Juntos</v>
      </c>
      <c r="K61" s="34">
        <v>0</v>
      </c>
      <c r="L61" s="34">
        <v>0</v>
      </c>
      <c r="M61" s="34">
        <v>0</v>
      </c>
      <c r="N61" s="34">
        <v>1</v>
      </c>
      <c r="O61" s="34">
        <v>0</v>
      </c>
      <c r="P61" s="34">
        <v>0</v>
      </c>
      <c r="Q61" s="34">
        <v>0</v>
      </c>
      <c r="R61" s="34">
        <v>1</v>
      </c>
      <c r="S61" s="34">
        <v>0</v>
      </c>
      <c r="T61" s="34">
        <v>0</v>
      </c>
      <c r="U61" s="35">
        <v>398</v>
      </c>
      <c r="V61" s="35">
        <v>40</v>
      </c>
      <c r="W61" s="35">
        <v>367</v>
      </c>
      <c r="X61" s="35">
        <v>119</v>
      </c>
      <c r="Y61" s="35">
        <v>122</v>
      </c>
      <c r="Z61" s="35">
        <v>30</v>
      </c>
      <c r="AA61" s="34">
        <v>1</v>
      </c>
      <c r="AB61" s="34">
        <v>4</v>
      </c>
      <c r="AC61" s="34">
        <v>7</v>
      </c>
      <c r="AD61" s="34">
        <v>4</v>
      </c>
      <c r="AE61" s="34">
        <v>4</v>
      </c>
      <c r="AF61" s="58">
        <f>'Base tratada'!$AC61+'Base tratada'!$AD61+'Base tratada'!$AE61</f>
        <v>15</v>
      </c>
      <c r="AG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1" s="58" t="str">
        <f>IF('Base tratada'!$AC61&gt;=MAX('Base tratada'!$AD61,'Base tratada'!$AE61),"Web",
IF('Base tratada'!$AD61&gt;='Base tratada'!$AE61,"Catalog",
"Store"))</f>
        <v>Web</v>
      </c>
      <c r="AI61" s="59">
        <f>IF('Base tratada'!$AF61=0,"0",'Base tratada'!$AK61/'Base tratada'!$AF61)</f>
        <v>69.733333333333334</v>
      </c>
      <c r="AJ61" s="59" t="str">
        <f>IF('Base tratada'!$AI61=0,"R$ 0",
IF('Base tratada'!$AI61&lt;=25,"R$ 1–25",
IF('Base tratada'!$AI61&lt;=50,"R$ 26–50",
"+R$ 50")))</f>
        <v>+R$ 50</v>
      </c>
      <c r="AK61" s="35">
        <v>1046</v>
      </c>
      <c r="AL61" s="58" t="str">
        <f>IF('Base tratada'!$AK61&lt;=100,"R$ 0-100",
IF('Base tratada'!$AK61&lt;=500,"R$ 101-500",
IF('Base tratada'!$AK61&lt;=1000,"R$ 501-1000",
IF('Base tratada'!$AK61&lt;=1500,"R$ 1001-1500",
"+R$ 1500"))))</f>
        <v>R$ 1001-1500</v>
      </c>
      <c r="AM61" s="34">
        <v>0</v>
      </c>
      <c r="AN61" s="34">
        <v>0</v>
      </c>
      <c r="AO61" s="34">
        <v>0</v>
      </c>
      <c r="AP61" s="34">
        <v>0</v>
      </c>
      <c r="AQ61" s="34">
        <v>0</v>
      </c>
      <c r="AR61" s="34">
        <v>0</v>
      </c>
      <c r="AS61" s="34">
        <v>0</v>
      </c>
      <c r="AT61" s="34">
        <v>3</v>
      </c>
      <c r="AU61" s="34">
        <v>11</v>
      </c>
      <c r="AV61" s="52">
        <v>1016</v>
      </c>
      <c r="AW61" s="57">
        <v>0</v>
      </c>
      <c r="AX61" s="58" t="str">
        <f>IF(Tabela3[[#This Row],[Response]]=1, "Aceitou", "Não aceitou")</f>
        <v>Não aceitou</v>
      </c>
      <c r="AY61" s="55" t="str">
        <f>Tabela3[[#This Row],[Faixa Recência]] &amp; " | " &amp; Tabela3[[#This Row],[Faixa Gasto]] &amp; " | " &amp; Tabela3[[#This Row],[Faixa ticket médio]]</f>
        <v>16-30 dias | R$ 1001-1500 | +R$ 50</v>
      </c>
      <c r="AZ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1" s="36"/>
    </row>
    <row r="62" spans="1:54" x14ac:dyDescent="0.25">
      <c r="A62" s="61">
        <v>61</v>
      </c>
      <c r="B62" s="37">
        <v>25721</v>
      </c>
      <c r="C62" s="34">
        <v>1</v>
      </c>
      <c r="D62" s="34">
        <v>0</v>
      </c>
      <c r="E62" s="34">
        <v>75</v>
      </c>
      <c r="F62" s="58" t="str">
        <f>IF('Base tratada'!$E62&lt;=15,"0-15 dias",
IF('Base tratada'!$E62&lt;=30, "16-30 dias",
IF('Base tratada'!$E62&lt;=45, "31-45 dias",
IF('Base tratada'!$E62&lt;=60, "46-60 dias",
IF('Base tratada'!$E62&lt;=75, "61-75 dias", "76-99 dias")))))</f>
        <v>61-75 dias</v>
      </c>
      <c r="G62" s="38">
        <v>49</v>
      </c>
      <c r="H62" s="60" t="str">
        <f>IF('Base tratada'!$G62&lt;=29,"24–29",
IF('Base tratada'!$G62&lt;=39,"30–39",
IF('Base tratada'!$G62&lt;=49,"40–49",
IF('Base tratada'!$G62&lt;=59,"50–59",
IF('Base tratada'!$G62&lt;=69,"60–69",
"70–80")))))</f>
        <v>40–49</v>
      </c>
      <c r="I62" s="34">
        <v>2563</v>
      </c>
      <c r="J62" s="58" t="str">
        <f>IF('Base tratada'!$K62=1,"Divorciado",
IF('Base tratada'!$L62=1,"Casado",
IF('Base tratada'!$M62=1, "Solteiro",
IF('Base tratada'!$N62=1,"Juntos",
"Viúvo"))))</f>
        <v>Casado</v>
      </c>
      <c r="K62" s="34">
        <v>0</v>
      </c>
      <c r="L62" s="34">
        <v>1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1</v>
      </c>
      <c r="S62" s="34">
        <v>0</v>
      </c>
      <c r="T62" s="34">
        <v>0</v>
      </c>
      <c r="U62" s="35">
        <v>1</v>
      </c>
      <c r="V62" s="35">
        <v>3</v>
      </c>
      <c r="W62" s="35">
        <v>6</v>
      </c>
      <c r="X62" s="35">
        <v>3</v>
      </c>
      <c r="Y62" s="35">
        <v>6</v>
      </c>
      <c r="Z62" s="35">
        <v>15</v>
      </c>
      <c r="AA62" s="34">
        <v>1</v>
      </c>
      <c r="AB62" s="34">
        <v>7</v>
      </c>
      <c r="AC62" s="34">
        <v>1</v>
      </c>
      <c r="AD62" s="34">
        <v>1</v>
      </c>
      <c r="AE62" s="34">
        <v>2</v>
      </c>
      <c r="AF62" s="58">
        <f>'Base tratada'!$AC62+'Base tratada'!$AD62+'Base tratada'!$AE62</f>
        <v>4</v>
      </c>
      <c r="AG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2" s="58" t="str">
        <f>IF('Base tratada'!$AC62&gt;=MAX('Base tratada'!$AD62,'Base tratada'!$AE62),"Web",
IF('Base tratada'!$AD62&gt;='Base tratada'!$AE62,"Catalog",
"Store"))</f>
        <v>Store</v>
      </c>
      <c r="AI62" s="59">
        <f>IF('Base tratada'!$AF62=0,"0",'Base tratada'!$AK62/'Base tratada'!$AF62)</f>
        <v>4.75</v>
      </c>
      <c r="AJ62" s="59" t="str">
        <f>IF('Base tratada'!$AI62=0,"R$ 0",
IF('Base tratada'!$AI62&lt;=25,"R$ 1–25",
IF('Base tratada'!$AI62&lt;=50,"R$ 26–50",
"+R$ 50")))</f>
        <v>R$ 1–25</v>
      </c>
      <c r="AK62" s="35">
        <v>19</v>
      </c>
      <c r="AL62" s="58" t="str">
        <f>IF('Base tratada'!$AK62&lt;=100,"R$ 0-100",
IF('Base tratada'!$AK62&lt;=500,"R$ 101-500",
IF('Base tratada'!$AK62&lt;=1000,"R$ 501-1000",
IF('Base tratada'!$AK62&lt;=1500,"R$ 1001-1500",
"+R$ 1500"))))</f>
        <v>R$ 0-100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  <c r="AT62" s="34">
        <v>3</v>
      </c>
      <c r="AU62" s="34">
        <v>11</v>
      </c>
      <c r="AV62" s="52">
        <v>4</v>
      </c>
      <c r="AW62" s="57">
        <v>1</v>
      </c>
      <c r="AX62" s="58" t="str">
        <f>IF(Tabela3[[#This Row],[Response]]=1, "Aceitou", "Não aceitou")</f>
        <v>Aceitou</v>
      </c>
      <c r="AY62" s="55" t="str">
        <f>Tabela3[[#This Row],[Faixa Recência]] &amp; " | " &amp; Tabela3[[#This Row],[Faixa Gasto]] &amp; " | " &amp; Tabela3[[#This Row],[Faixa ticket médio]]</f>
        <v>61-75 dias | R$ 0-100 | R$ 1–25</v>
      </c>
      <c r="AZ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" s="36"/>
    </row>
    <row r="63" spans="1:54" x14ac:dyDescent="0.25">
      <c r="A63" s="61">
        <v>62</v>
      </c>
      <c r="B63" s="37">
        <v>32474</v>
      </c>
      <c r="C63" s="34">
        <v>1</v>
      </c>
      <c r="D63" s="34">
        <v>1</v>
      </c>
      <c r="E63" s="34">
        <v>0</v>
      </c>
      <c r="F63" s="58" t="str">
        <f>IF('Base tratada'!$E63&lt;=15,"0-15 dias",
IF('Base tratada'!$E63&lt;=30, "16-30 dias",
IF('Base tratada'!$E63&lt;=45, "31-45 dias",
IF('Base tratada'!$E63&lt;=60, "46-60 dias",
IF('Base tratada'!$E63&lt;=75, "61-75 dias", "76-99 dias")))))</f>
        <v>0-15 dias</v>
      </c>
      <c r="G63" s="38">
        <v>53</v>
      </c>
      <c r="H63" s="60" t="str">
        <f>IF('Base tratada'!$G63&lt;=29,"24–29",
IF('Base tratada'!$G63&lt;=39,"30–39",
IF('Base tratada'!$G63&lt;=49,"40–49",
IF('Base tratada'!$G63&lt;=59,"50–59",
IF('Base tratada'!$G63&lt;=69,"60–69",
"70–80")))))</f>
        <v>50–59</v>
      </c>
      <c r="I63" s="34">
        <v>2208</v>
      </c>
      <c r="J63" s="58" t="str">
        <f>IF('Base tratada'!$K63=1,"Divorciado",
IF('Base tratada'!$L63=1,"Casado",
IF('Base tratada'!$M63=1, "Solteiro",
IF('Base tratada'!$N63=1,"Juntos",
"Viúvo"))))</f>
        <v>Juntos</v>
      </c>
      <c r="K63" s="34">
        <v>0</v>
      </c>
      <c r="L63" s="34">
        <v>0</v>
      </c>
      <c r="M63" s="34">
        <v>0</v>
      </c>
      <c r="N63" s="34">
        <v>1</v>
      </c>
      <c r="O63" s="34">
        <v>0</v>
      </c>
      <c r="P63" s="34">
        <v>0</v>
      </c>
      <c r="Q63" s="34">
        <v>0</v>
      </c>
      <c r="R63" s="34">
        <v>1</v>
      </c>
      <c r="S63" s="34">
        <v>0</v>
      </c>
      <c r="T63" s="34">
        <v>0</v>
      </c>
      <c r="U63" s="35">
        <v>10</v>
      </c>
      <c r="V63" s="35">
        <v>0</v>
      </c>
      <c r="W63" s="35">
        <v>1</v>
      </c>
      <c r="X63" s="35">
        <v>0</v>
      </c>
      <c r="Y63" s="35">
        <v>0</v>
      </c>
      <c r="Z63" s="35">
        <v>0</v>
      </c>
      <c r="AA63" s="34">
        <v>1</v>
      </c>
      <c r="AB63" s="34">
        <v>7</v>
      </c>
      <c r="AC63" s="34">
        <v>1</v>
      </c>
      <c r="AD63" s="34">
        <v>0</v>
      </c>
      <c r="AE63" s="34">
        <v>2</v>
      </c>
      <c r="AF63" s="58">
        <f>'Base tratada'!$AC63+'Base tratada'!$AD63+'Base tratada'!$AE63</f>
        <v>3</v>
      </c>
      <c r="AG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3" s="58" t="str">
        <f>IF('Base tratada'!$AC63&gt;=MAX('Base tratada'!$AD63,'Base tratada'!$AE63),"Web",
IF('Base tratada'!$AD63&gt;='Base tratada'!$AE63,"Catalog",
"Store"))</f>
        <v>Store</v>
      </c>
      <c r="AI63" s="59">
        <f>IF('Base tratada'!$AF63=0,"0",'Base tratada'!$AK63/'Base tratada'!$AF63)</f>
        <v>3.6666666666666665</v>
      </c>
      <c r="AJ63" s="59" t="str">
        <f>IF('Base tratada'!$AI63=0,"R$ 0",
IF('Base tratada'!$AI63&lt;=25,"R$ 1–25",
IF('Base tratada'!$AI63&lt;=50,"R$ 26–50",
"+R$ 50")))</f>
        <v>R$ 1–25</v>
      </c>
      <c r="AK63" s="35">
        <v>11</v>
      </c>
      <c r="AL63" s="58" t="str">
        <f>IF('Base tratada'!$AK63&lt;=100,"R$ 0-100",
IF('Base tratada'!$AK63&lt;=500,"R$ 101-500",
IF('Base tratada'!$AK63&lt;=1000,"R$ 501-1000",
IF('Base tratada'!$AK63&lt;=1500,"R$ 1001-1500",
"+R$ 1500"))))</f>
        <v>R$ 0-100</v>
      </c>
      <c r="AM63" s="34">
        <v>0</v>
      </c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34">
        <v>0</v>
      </c>
      <c r="AT63" s="34">
        <v>3</v>
      </c>
      <c r="AU63" s="34">
        <v>11</v>
      </c>
      <c r="AV63" s="52">
        <v>11</v>
      </c>
      <c r="AW63" s="57">
        <v>0</v>
      </c>
      <c r="AX63" s="58" t="str">
        <f>IF(Tabela3[[#This Row],[Response]]=1, "Aceitou", "Não aceitou")</f>
        <v>Não aceitou</v>
      </c>
      <c r="AY63" s="55" t="str">
        <f>Tabela3[[#This Row],[Faixa Recência]] &amp; " | " &amp; Tabela3[[#This Row],[Faixa Gasto]] &amp; " | " &amp; Tabela3[[#This Row],[Faixa ticket médio]]</f>
        <v>0-15 dias | R$ 0-100 | R$ 1–25</v>
      </c>
      <c r="AZ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" s="36"/>
    </row>
    <row r="64" spans="1:54" x14ac:dyDescent="0.25">
      <c r="A64" s="61">
        <v>63</v>
      </c>
      <c r="B64" s="37">
        <v>88194</v>
      </c>
      <c r="C64" s="34">
        <v>0</v>
      </c>
      <c r="D64" s="34">
        <v>1</v>
      </c>
      <c r="E64" s="34">
        <v>19</v>
      </c>
      <c r="F64" s="58" t="str">
        <f>IF('Base tratada'!$E64&lt;=15,"0-15 dias",
IF('Base tratada'!$E64&lt;=30, "16-30 dias",
IF('Base tratada'!$E64&lt;=45, "31-45 dias",
IF('Base tratada'!$E64&lt;=60, "46-60 dias",
IF('Base tratada'!$E64&lt;=75, "61-75 dias", "76-99 dias")))))</f>
        <v>16-30 dias</v>
      </c>
      <c r="G64" s="38">
        <v>41</v>
      </c>
      <c r="H64" s="60" t="str">
        <f>IF('Base tratada'!$G64&lt;=29,"24–29",
IF('Base tratada'!$G64&lt;=39,"30–39",
IF('Base tratada'!$G64&lt;=49,"40–49",
IF('Base tratada'!$G64&lt;=59,"50–59",
IF('Base tratada'!$G64&lt;=69,"60–69",
"70–80")))))</f>
        <v>40–49</v>
      </c>
      <c r="I64" s="34">
        <v>2261</v>
      </c>
      <c r="J64" s="58" t="str">
        <f>IF('Base tratada'!$K64=1,"Divorciado",
IF('Base tratada'!$L64=1,"Casado",
IF('Base tratada'!$M64=1, "Solteiro",
IF('Base tratada'!$N64=1,"Juntos",
"Viúvo"))))</f>
        <v>Solteiro</v>
      </c>
      <c r="K64" s="34">
        <v>0</v>
      </c>
      <c r="L64" s="34">
        <v>0</v>
      </c>
      <c r="M64" s="34">
        <v>1</v>
      </c>
      <c r="N64" s="34">
        <v>0</v>
      </c>
      <c r="O64" s="34">
        <v>0</v>
      </c>
      <c r="P64" s="34">
        <v>1</v>
      </c>
      <c r="Q64" s="34">
        <v>0</v>
      </c>
      <c r="R64" s="34">
        <v>0</v>
      </c>
      <c r="S64" s="34">
        <v>0</v>
      </c>
      <c r="T64" s="34">
        <v>0</v>
      </c>
      <c r="U64" s="35">
        <v>688</v>
      </c>
      <c r="V64" s="35">
        <v>14</v>
      </c>
      <c r="W64" s="35">
        <v>309</v>
      </c>
      <c r="X64" s="35">
        <v>201</v>
      </c>
      <c r="Y64" s="35">
        <v>24</v>
      </c>
      <c r="Z64" s="35">
        <v>38</v>
      </c>
      <c r="AA64" s="34">
        <v>1</v>
      </c>
      <c r="AB64" s="34">
        <v>5</v>
      </c>
      <c r="AC64" s="34">
        <v>11</v>
      </c>
      <c r="AD64" s="34">
        <v>10</v>
      </c>
      <c r="AE64" s="34">
        <v>10</v>
      </c>
      <c r="AF64" s="58">
        <f>'Base tratada'!$AC64+'Base tratada'!$AD64+'Base tratada'!$AE64</f>
        <v>31</v>
      </c>
      <c r="AG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4" s="58" t="str">
        <f>IF('Base tratada'!$AC64&gt;=MAX('Base tratada'!$AD64,'Base tratada'!$AE64),"Web",
IF('Base tratada'!$AD64&gt;='Base tratada'!$AE64,"Catalog",
"Store"))</f>
        <v>Web</v>
      </c>
      <c r="AI64" s="59">
        <f>IF('Base tratada'!$AF64=0,"0",'Base tratada'!$AK64/'Base tratada'!$AF64)</f>
        <v>39.87096774193548</v>
      </c>
      <c r="AJ64" s="59" t="str">
        <f>IF('Base tratada'!$AI64=0,"R$ 0",
IF('Base tratada'!$AI64&lt;=25,"R$ 1–25",
IF('Base tratada'!$AI64&lt;=50,"R$ 26–50",
"+R$ 50")))</f>
        <v>R$ 26–50</v>
      </c>
      <c r="AK64" s="35">
        <v>1236</v>
      </c>
      <c r="AL64" s="58" t="str">
        <f>IF('Base tratada'!$AK64&lt;=100,"R$ 0-100",
IF('Base tratada'!$AK64&lt;=500,"R$ 101-500",
IF('Base tratada'!$AK64&lt;=1000,"R$ 501-1000",
IF('Base tratada'!$AK64&lt;=1500,"R$ 1001-1500",
"+R$ 1500"))))</f>
        <v>R$ 1001-1500</v>
      </c>
      <c r="AM64" s="34">
        <v>1</v>
      </c>
      <c r="AN64" s="34">
        <v>0</v>
      </c>
      <c r="AO64" s="34">
        <v>1</v>
      </c>
      <c r="AP64" s="34">
        <v>0</v>
      </c>
      <c r="AQ64" s="34">
        <v>0</v>
      </c>
      <c r="AR64" s="34">
        <v>2</v>
      </c>
      <c r="AS64" s="34">
        <v>0</v>
      </c>
      <c r="AT64" s="34">
        <v>3</v>
      </c>
      <c r="AU64" s="34">
        <v>11</v>
      </c>
      <c r="AV64" s="52">
        <v>1198</v>
      </c>
      <c r="AW64" s="57">
        <v>1</v>
      </c>
      <c r="AX64" s="58" t="str">
        <f>IF(Tabela3[[#This Row],[Response]]=1, "Aceitou", "Não aceitou")</f>
        <v>Aceitou</v>
      </c>
      <c r="AY64" s="55" t="str">
        <f>Tabela3[[#This Row],[Faixa Recência]] &amp; " | " &amp; Tabela3[[#This Row],[Faixa Gasto]] &amp; " | " &amp; Tabela3[[#This Row],[Faixa ticket médio]]</f>
        <v>16-30 dias | R$ 1001-1500 | R$ 26–50</v>
      </c>
      <c r="AZ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4" s="36"/>
    </row>
    <row r="65" spans="1:54" x14ac:dyDescent="0.25">
      <c r="A65" s="61">
        <v>64</v>
      </c>
      <c r="B65" s="37">
        <v>69096</v>
      </c>
      <c r="C65" s="34">
        <v>0</v>
      </c>
      <c r="D65" s="34">
        <v>1</v>
      </c>
      <c r="E65" s="34">
        <v>4</v>
      </c>
      <c r="F65" s="58" t="str">
        <f>IF('Base tratada'!$E65&lt;=15,"0-15 dias",
IF('Base tratada'!$E65&lt;=30, "16-30 dias",
IF('Base tratada'!$E65&lt;=45, "31-45 dias",
IF('Base tratada'!$E65&lt;=60, "46-60 dias",
IF('Base tratada'!$E65&lt;=75, "61-75 dias", "76-99 dias")))))</f>
        <v>0-15 dias</v>
      </c>
      <c r="G65" s="38">
        <v>62</v>
      </c>
      <c r="H65" s="60" t="str">
        <f>IF('Base tratada'!$G65&lt;=29,"24–29",
IF('Base tratada'!$G65&lt;=39,"30–39",
IF('Base tratada'!$G65&lt;=49,"40–49",
IF('Base tratada'!$G65&lt;=59,"50–59",
IF('Base tratada'!$G65&lt;=69,"60–69",
"70–80")))))</f>
        <v>60–69</v>
      </c>
      <c r="I65" s="34">
        <v>2434</v>
      </c>
      <c r="J65" s="58" t="str">
        <f>IF('Base tratada'!$K65=1,"Divorciado",
IF('Base tratada'!$L65=1,"Casado",
IF('Base tratada'!$M65=1, "Solteiro",
IF('Base tratada'!$N65=1,"Juntos",
"Viúvo"))))</f>
        <v>Juntos</v>
      </c>
      <c r="K65" s="34">
        <v>0</v>
      </c>
      <c r="L65" s="34">
        <v>0</v>
      </c>
      <c r="M65" s="34">
        <v>0</v>
      </c>
      <c r="N65" s="34">
        <v>1</v>
      </c>
      <c r="O65" s="34">
        <v>0</v>
      </c>
      <c r="P65" s="34">
        <v>0</v>
      </c>
      <c r="Q65" s="34">
        <v>0</v>
      </c>
      <c r="R65" s="34">
        <v>1</v>
      </c>
      <c r="S65" s="34">
        <v>0</v>
      </c>
      <c r="T65" s="34">
        <v>0</v>
      </c>
      <c r="U65" s="35">
        <v>247</v>
      </c>
      <c r="V65" s="35">
        <v>49</v>
      </c>
      <c r="W65" s="35">
        <v>159</v>
      </c>
      <c r="X65" s="35">
        <v>7</v>
      </c>
      <c r="Y65" s="35">
        <v>82</v>
      </c>
      <c r="Z65" s="35">
        <v>109</v>
      </c>
      <c r="AA65" s="34">
        <v>1</v>
      </c>
      <c r="AB65" s="34">
        <v>4</v>
      </c>
      <c r="AC65" s="34">
        <v>5</v>
      </c>
      <c r="AD65" s="34">
        <v>2</v>
      </c>
      <c r="AE65" s="34">
        <v>10</v>
      </c>
      <c r="AF65" s="58">
        <f>'Base tratada'!$AC65+'Base tratada'!$AD65+'Base tratada'!$AE65</f>
        <v>17</v>
      </c>
      <c r="AG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5" s="58" t="str">
        <f>IF('Base tratada'!$AC65&gt;=MAX('Base tratada'!$AD65,'Base tratada'!$AE65),"Web",
IF('Base tratada'!$AD65&gt;='Base tratada'!$AE65,"Catalog",
"Store"))</f>
        <v>Store</v>
      </c>
      <c r="AI65" s="59">
        <f>IF('Base tratada'!$AF65=0,"0",'Base tratada'!$AK65/'Base tratada'!$AF65)</f>
        <v>32</v>
      </c>
      <c r="AJ65" s="59" t="str">
        <f>IF('Base tratada'!$AI65=0,"R$ 0",
IF('Base tratada'!$AI65&lt;=25,"R$ 1–25",
IF('Base tratada'!$AI65&lt;=50,"R$ 26–50",
"+R$ 50")))</f>
        <v>R$ 26–50</v>
      </c>
      <c r="AK65" s="35">
        <v>544</v>
      </c>
      <c r="AL65" s="58" t="str">
        <f>IF('Base tratada'!$AK65&lt;=100,"R$ 0-100",
IF('Base tratada'!$AK65&lt;=500,"R$ 101-500",
IF('Base tratada'!$AK65&lt;=1000,"R$ 501-1000",
IF('Base tratada'!$AK65&lt;=1500,"R$ 1001-1500",
"+R$ 1500"))))</f>
        <v>R$ 501-1000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3</v>
      </c>
      <c r="AU65" s="34">
        <v>11</v>
      </c>
      <c r="AV65" s="52">
        <v>435</v>
      </c>
      <c r="AW65" s="57">
        <v>0</v>
      </c>
      <c r="AX65" s="58" t="str">
        <f>IF(Tabela3[[#This Row],[Response]]=1, "Aceitou", "Não aceitou")</f>
        <v>Não aceitou</v>
      </c>
      <c r="AY65" s="55" t="str">
        <f>Tabela3[[#This Row],[Faixa Recência]] &amp; " | " &amp; Tabela3[[#This Row],[Faixa Gasto]] &amp; " | " &amp; Tabela3[[#This Row],[Faixa ticket médio]]</f>
        <v>0-15 dias | R$ 501-1000 | R$ 26–50</v>
      </c>
      <c r="AZ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" s="36"/>
    </row>
    <row r="66" spans="1:54" x14ac:dyDescent="0.25">
      <c r="A66" s="61">
        <v>65</v>
      </c>
      <c r="B66" s="37">
        <v>74854</v>
      </c>
      <c r="C66" s="34">
        <v>1</v>
      </c>
      <c r="D66" s="34">
        <v>2</v>
      </c>
      <c r="E66" s="34">
        <v>90</v>
      </c>
      <c r="F66" s="58" t="str">
        <f>IF('Base tratada'!$E66&lt;=15,"0-15 dias",
IF('Base tratada'!$E66&lt;=30, "16-30 dias",
IF('Base tratada'!$E66&lt;=45, "31-45 dias",
IF('Base tratada'!$E66&lt;=60, "46-60 dias",
IF('Base tratada'!$E66&lt;=75, "61-75 dias", "76-99 dias")))))</f>
        <v>76-99 dias</v>
      </c>
      <c r="G66" s="38">
        <v>50</v>
      </c>
      <c r="H66" s="60" t="str">
        <f>IF('Base tratada'!$G66&lt;=29,"24–29",
IF('Base tratada'!$G66&lt;=39,"30–39",
IF('Base tratada'!$G66&lt;=49,"40–49",
IF('Base tratada'!$G66&lt;=59,"50–59",
IF('Base tratada'!$G66&lt;=69,"60–69",
"70–80")))))</f>
        <v>50–59</v>
      </c>
      <c r="I66" s="34">
        <v>2606</v>
      </c>
      <c r="J66" s="58" t="str">
        <f>IF('Base tratada'!$K66=1,"Divorciado",
IF('Base tratada'!$L66=1,"Casado",
IF('Base tratada'!$M66=1, "Solteiro",
IF('Base tratada'!$N66=1,"Juntos",
"Viúvo"))))</f>
        <v>Juntos</v>
      </c>
      <c r="K66" s="34">
        <v>0</v>
      </c>
      <c r="L66" s="34">
        <v>0</v>
      </c>
      <c r="M66" s="34">
        <v>0</v>
      </c>
      <c r="N66" s="34">
        <v>1</v>
      </c>
      <c r="O66" s="34">
        <v>0</v>
      </c>
      <c r="P66" s="34">
        <v>0</v>
      </c>
      <c r="Q66" s="34">
        <v>0</v>
      </c>
      <c r="R66" s="34">
        <v>1</v>
      </c>
      <c r="S66" s="34">
        <v>0</v>
      </c>
      <c r="T66" s="34">
        <v>0</v>
      </c>
      <c r="U66" s="35">
        <v>856</v>
      </c>
      <c r="V66" s="35">
        <v>59</v>
      </c>
      <c r="W66" s="35">
        <v>487</v>
      </c>
      <c r="X66" s="35">
        <v>58</v>
      </c>
      <c r="Y66" s="35">
        <v>29</v>
      </c>
      <c r="Z66" s="35">
        <v>73</v>
      </c>
      <c r="AA66" s="34">
        <v>7</v>
      </c>
      <c r="AB66" s="34">
        <v>5</v>
      </c>
      <c r="AC66" s="34">
        <v>2</v>
      </c>
      <c r="AD66" s="34">
        <v>5</v>
      </c>
      <c r="AE66" s="34">
        <v>5</v>
      </c>
      <c r="AF66" s="58">
        <f>'Base tratada'!$AC66+'Base tratada'!$AD66+'Base tratada'!$AE66</f>
        <v>12</v>
      </c>
      <c r="AG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6" s="58" t="str">
        <f>IF('Base tratada'!$AC66&gt;=MAX('Base tratada'!$AD66,'Base tratada'!$AE66),"Web",
IF('Base tratada'!$AD66&gt;='Base tratada'!$AE66,"Catalog",
"Store"))</f>
        <v>Catalog</v>
      </c>
      <c r="AI66" s="59">
        <f>IF('Base tratada'!$AF66=0,"0",'Base tratada'!$AK66/'Base tratada'!$AF66)</f>
        <v>124.08333333333333</v>
      </c>
      <c r="AJ66" s="59" t="str">
        <f>IF('Base tratada'!$AI66=0,"R$ 0",
IF('Base tratada'!$AI66&lt;=25,"R$ 1–25",
IF('Base tratada'!$AI66&lt;=50,"R$ 26–50",
"+R$ 50")))</f>
        <v>+R$ 50</v>
      </c>
      <c r="AK66" s="35">
        <v>1489</v>
      </c>
      <c r="AL66" s="58" t="str">
        <f>IF('Base tratada'!$AK66&lt;=100,"R$ 0-100",
IF('Base tratada'!$AK66&lt;=500,"R$ 101-500",
IF('Base tratada'!$AK66&lt;=1000,"R$ 501-1000",
IF('Base tratada'!$AK66&lt;=1500,"R$ 1001-1500",
"+R$ 1500"))))</f>
        <v>R$ 1001-1500</v>
      </c>
      <c r="AM66" s="34">
        <v>0</v>
      </c>
      <c r="AN66" s="34">
        <v>0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  <c r="AT66" s="34">
        <v>3</v>
      </c>
      <c r="AU66" s="34">
        <v>11</v>
      </c>
      <c r="AV66" s="52">
        <v>1416</v>
      </c>
      <c r="AW66" s="57">
        <v>0</v>
      </c>
      <c r="AX66" s="58" t="str">
        <f>IF(Tabela3[[#This Row],[Response]]=1, "Aceitou", "Não aceitou")</f>
        <v>Não aceitou</v>
      </c>
      <c r="AY66" s="55" t="str">
        <f>Tabela3[[#This Row],[Faixa Recência]] &amp; " | " &amp; Tabela3[[#This Row],[Faixa Gasto]] &amp; " | " &amp; Tabela3[[#This Row],[Faixa ticket médio]]</f>
        <v>76-99 dias | R$ 1001-1500 | +R$ 50</v>
      </c>
      <c r="AZ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" s="36"/>
    </row>
    <row r="67" spans="1:54" x14ac:dyDescent="0.25">
      <c r="A67" s="61">
        <v>66</v>
      </c>
      <c r="B67" s="37">
        <v>66991</v>
      </c>
      <c r="C67" s="34">
        <v>0</v>
      </c>
      <c r="D67" s="34">
        <v>0</v>
      </c>
      <c r="E67" s="34">
        <v>1</v>
      </c>
      <c r="F67" s="58" t="str">
        <f>IF('Base tratada'!$E67&lt;=15,"0-15 dias",
IF('Base tratada'!$E67&lt;=30, "16-30 dias",
IF('Base tratada'!$E67&lt;=45, "31-45 dias",
IF('Base tratada'!$E67&lt;=60, "46-60 dias",
IF('Base tratada'!$E67&lt;=75, "61-75 dias", "76-99 dias")))))</f>
        <v>0-15 dias</v>
      </c>
      <c r="G67" s="38">
        <v>66</v>
      </c>
      <c r="H67" s="60" t="str">
        <f>IF('Base tratada'!$G67&lt;=29,"24–29",
IF('Base tratada'!$G67&lt;=39,"30–39",
IF('Base tratada'!$G67&lt;=49,"40–49",
IF('Base tratada'!$G67&lt;=59,"50–59",
IF('Base tratada'!$G67&lt;=69,"60–69",
"70–80")))))</f>
        <v>60–69</v>
      </c>
      <c r="I67" s="34">
        <v>2815</v>
      </c>
      <c r="J67" s="58" t="str">
        <f>IF('Base tratada'!$K67=1,"Divorciado",
IF('Base tratada'!$L67=1,"Casado",
IF('Base tratada'!$M67=1, "Solteiro",
IF('Base tratada'!$N67=1,"Juntos",
"Viúvo"))))</f>
        <v>Casado</v>
      </c>
      <c r="K67" s="34">
        <v>0</v>
      </c>
      <c r="L67" s="34">
        <v>1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1</v>
      </c>
      <c r="T67" s="34">
        <v>0</v>
      </c>
      <c r="U67" s="35">
        <v>496</v>
      </c>
      <c r="V67" s="35">
        <v>36</v>
      </c>
      <c r="W67" s="35">
        <v>460</v>
      </c>
      <c r="X67" s="35">
        <v>189</v>
      </c>
      <c r="Y67" s="35">
        <v>60</v>
      </c>
      <c r="Z67" s="35">
        <v>12</v>
      </c>
      <c r="AA67" s="34">
        <v>3</v>
      </c>
      <c r="AB67" s="34">
        <v>3</v>
      </c>
      <c r="AC67" s="34">
        <v>4</v>
      </c>
      <c r="AD67" s="34">
        <v>8</v>
      </c>
      <c r="AE67" s="34">
        <v>6</v>
      </c>
      <c r="AF67" s="58">
        <f>'Base tratada'!$AC67+'Base tratada'!$AD67+'Base tratada'!$AE67</f>
        <v>18</v>
      </c>
      <c r="AG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7" s="58" t="str">
        <f>IF('Base tratada'!$AC67&gt;=MAX('Base tratada'!$AD67,'Base tratada'!$AE67),"Web",
IF('Base tratada'!$AD67&gt;='Base tratada'!$AE67,"Catalog",
"Store"))</f>
        <v>Catalog</v>
      </c>
      <c r="AI67" s="59">
        <f>IF('Base tratada'!$AF67=0,"0",'Base tratada'!$AK67/'Base tratada'!$AF67)</f>
        <v>68.944444444444443</v>
      </c>
      <c r="AJ67" s="59" t="str">
        <f>IF('Base tratada'!$AI67=0,"R$ 0",
IF('Base tratada'!$AI67&lt;=25,"R$ 1–25",
IF('Base tratada'!$AI67&lt;=50,"R$ 26–50",
"+R$ 50")))</f>
        <v>+R$ 50</v>
      </c>
      <c r="AK67" s="35">
        <v>1241</v>
      </c>
      <c r="AL67" s="58" t="str">
        <f>IF('Base tratada'!$AK67&lt;=100,"R$ 0-100",
IF('Base tratada'!$AK67&lt;=500,"R$ 101-500",
IF('Base tratada'!$AK67&lt;=1000,"R$ 501-1000",
IF('Base tratada'!$AK67&lt;=1500,"R$ 1001-1500",
"+R$ 1500"))))</f>
        <v>R$ 1001-1500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3</v>
      </c>
      <c r="AU67" s="34">
        <v>11</v>
      </c>
      <c r="AV67" s="52">
        <v>1229</v>
      </c>
      <c r="AW67" s="57">
        <v>0</v>
      </c>
      <c r="AX67" s="58" t="str">
        <f>IF(Tabela3[[#This Row],[Response]]=1, "Aceitou", "Não aceitou")</f>
        <v>Não aceitou</v>
      </c>
      <c r="AY67" s="55" t="str">
        <f>Tabela3[[#This Row],[Faixa Recência]] &amp; " | " &amp; Tabela3[[#This Row],[Faixa Gasto]] &amp; " | " &amp; Tabela3[[#This Row],[Faixa ticket médio]]</f>
        <v>0-15 dias | R$ 1001-1500 | +R$ 50</v>
      </c>
      <c r="AZ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7" s="36"/>
    </row>
    <row r="68" spans="1:54" x14ac:dyDescent="0.25">
      <c r="A68" s="61">
        <v>67</v>
      </c>
      <c r="B68" s="37">
        <v>65031</v>
      </c>
      <c r="C68" s="34">
        <v>0</v>
      </c>
      <c r="D68" s="34">
        <v>1</v>
      </c>
      <c r="E68" s="34">
        <v>29</v>
      </c>
      <c r="F68" s="58" t="str">
        <f>IF('Base tratada'!$E68&lt;=15,"0-15 dias",
IF('Base tratada'!$E68&lt;=30, "16-30 dias",
IF('Base tratada'!$E68&lt;=45, "31-45 dias",
IF('Base tratada'!$E68&lt;=60, "46-60 dias",
IF('Base tratada'!$E68&lt;=75, "61-75 dias", "76-99 dias")))))</f>
        <v>16-30 dias</v>
      </c>
      <c r="G68" s="38">
        <v>61</v>
      </c>
      <c r="H68" s="60" t="str">
        <f>IF('Base tratada'!$G68&lt;=29,"24–29",
IF('Base tratada'!$G68&lt;=39,"30–39",
IF('Base tratada'!$G68&lt;=49,"40–49",
IF('Base tratada'!$G68&lt;=59,"50–59",
IF('Base tratada'!$G68&lt;=69,"60–69",
"70–80")))))</f>
        <v>60–69</v>
      </c>
      <c r="I68" s="34">
        <v>2628</v>
      </c>
      <c r="J68" s="58" t="str">
        <f>IF('Base tratada'!$K68=1,"Divorciado",
IF('Base tratada'!$L68=1,"Casado",
IF('Base tratada'!$M68=1, "Solteiro",
IF('Base tratada'!$N68=1,"Juntos",
"Viúvo"))))</f>
        <v>Casado</v>
      </c>
      <c r="K68" s="34">
        <v>0</v>
      </c>
      <c r="L68" s="34">
        <v>1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1</v>
      </c>
      <c r="S68" s="34">
        <v>0</v>
      </c>
      <c r="T68" s="34">
        <v>0</v>
      </c>
      <c r="U68" s="35">
        <v>258</v>
      </c>
      <c r="V68" s="35">
        <v>107</v>
      </c>
      <c r="W68" s="35">
        <v>291</v>
      </c>
      <c r="X68" s="35">
        <v>84</v>
      </c>
      <c r="Y68" s="35">
        <v>37</v>
      </c>
      <c r="Z68" s="35">
        <v>86</v>
      </c>
      <c r="AA68" s="34">
        <v>4</v>
      </c>
      <c r="AB68" s="34">
        <v>7</v>
      </c>
      <c r="AC68" s="34">
        <v>10</v>
      </c>
      <c r="AD68" s="34">
        <v>3</v>
      </c>
      <c r="AE68" s="34">
        <v>13</v>
      </c>
      <c r="AF68" s="58">
        <f>'Base tratada'!$AC68+'Base tratada'!$AD68+'Base tratada'!$AE68</f>
        <v>26</v>
      </c>
      <c r="AG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8" s="58" t="str">
        <f>IF('Base tratada'!$AC68&gt;=MAX('Base tratada'!$AD68,'Base tratada'!$AE68),"Web",
IF('Base tratada'!$AD68&gt;='Base tratada'!$AE68,"Catalog",
"Store"))</f>
        <v>Store</v>
      </c>
      <c r="AI68" s="59">
        <f>IF('Base tratada'!$AF68=0,"0",'Base tratada'!$AK68/'Base tratada'!$AF68)</f>
        <v>29.884615384615383</v>
      </c>
      <c r="AJ68" s="59" t="str">
        <f>IF('Base tratada'!$AI68=0,"R$ 0",
IF('Base tratada'!$AI68&lt;=25,"R$ 1–25",
IF('Base tratada'!$AI68&lt;=50,"R$ 26–50",
"+R$ 50")))</f>
        <v>R$ 26–50</v>
      </c>
      <c r="AK68" s="35">
        <v>777</v>
      </c>
      <c r="AL68" s="58" t="str">
        <f>IF('Base tratada'!$AK68&lt;=100,"R$ 0-100",
IF('Base tratada'!$AK68&lt;=500,"R$ 101-500",
IF('Base tratada'!$AK68&lt;=1000,"R$ 501-1000",
IF('Base tratada'!$AK68&lt;=1500,"R$ 1001-1500",
"+R$ 1500"))))</f>
        <v>R$ 501-1000</v>
      </c>
      <c r="AM68" s="34">
        <v>0</v>
      </c>
      <c r="AN68" s="34">
        <v>0</v>
      </c>
      <c r="AO68" s="34">
        <v>0</v>
      </c>
      <c r="AP68" s="34">
        <v>0</v>
      </c>
      <c r="AQ68" s="34">
        <v>0</v>
      </c>
      <c r="AR68" s="34">
        <v>0</v>
      </c>
      <c r="AS68" s="34">
        <v>0</v>
      </c>
      <c r="AT68" s="34">
        <v>3</v>
      </c>
      <c r="AU68" s="34">
        <v>11</v>
      </c>
      <c r="AV68" s="52">
        <v>691</v>
      </c>
      <c r="AW68" s="57">
        <v>0</v>
      </c>
      <c r="AX68" s="58" t="str">
        <f>IF(Tabela3[[#This Row],[Response]]=1, "Aceitou", "Não aceitou")</f>
        <v>Não aceitou</v>
      </c>
      <c r="AY68" s="55" t="str">
        <f>Tabela3[[#This Row],[Faixa Recência]] &amp; " | " &amp; Tabela3[[#This Row],[Faixa Gasto]] &amp; " | " &amp; Tabela3[[#This Row],[Faixa ticket médio]]</f>
        <v>16-30 dias | R$ 501-1000 | R$ 26–50</v>
      </c>
      <c r="AZ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" s="36"/>
    </row>
    <row r="69" spans="1:54" x14ac:dyDescent="0.25">
      <c r="A69" s="61">
        <v>68</v>
      </c>
      <c r="B69" s="37">
        <v>60631</v>
      </c>
      <c r="C69" s="34">
        <v>1</v>
      </c>
      <c r="D69" s="34">
        <v>1</v>
      </c>
      <c r="E69" s="34">
        <v>88</v>
      </c>
      <c r="F69" s="58" t="str">
        <f>IF('Base tratada'!$E69&lt;=15,"0-15 dias",
IF('Base tratada'!$E69&lt;=30, "16-30 dias",
IF('Base tratada'!$E69&lt;=45, "31-45 dias",
IF('Base tratada'!$E69&lt;=60, "46-60 dias",
IF('Base tratada'!$E69&lt;=75, "61-75 dias", "76-99 dias")))))</f>
        <v>76-99 dias</v>
      </c>
      <c r="G69" s="38">
        <v>45</v>
      </c>
      <c r="H69" s="60" t="str">
        <f>IF('Base tratada'!$G69&lt;=29,"24–29",
IF('Base tratada'!$G69&lt;=39,"30–39",
IF('Base tratada'!$G69&lt;=49,"40–49",
IF('Base tratada'!$G69&lt;=59,"50–59",
IF('Base tratada'!$G69&lt;=69,"60–69",
"70–80")))))</f>
        <v>40–49</v>
      </c>
      <c r="I69" s="34">
        <v>2609</v>
      </c>
      <c r="J69" s="58" t="str">
        <f>IF('Base tratada'!$K69=1,"Divorciado",
IF('Base tratada'!$L69=1,"Casado",
IF('Base tratada'!$M69=1, "Solteiro",
IF('Base tratada'!$N69=1,"Juntos",
"Viúvo"))))</f>
        <v>Casado</v>
      </c>
      <c r="K69" s="34">
        <v>0</v>
      </c>
      <c r="L69" s="34">
        <v>1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1</v>
      </c>
      <c r="U69" s="35">
        <v>565</v>
      </c>
      <c r="V69" s="35">
        <v>6</v>
      </c>
      <c r="W69" s="35">
        <v>65</v>
      </c>
      <c r="X69" s="35">
        <v>0</v>
      </c>
      <c r="Y69" s="35">
        <v>6</v>
      </c>
      <c r="Z69" s="35">
        <v>19</v>
      </c>
      <c r="AA69" s="34">
        <v>5</v>
      </c>
      <c r="AB69" s="34">
        <v>7</v>
      </c>
      <c r="AC69" s="34">
        <v>9</v>
      </c>
      <c r="AD69" s="34">
        <v>2</v>
      </c>
      <c r="AE69" s="34">
        <v>8</v>
      </c>
      <c r="AF69" s="58">
        <f>'Base tratada'!$AC69+'Base tratada'!$AD69+'Base tratada'!$AE69</f>
        <v>19</v>
      </c>
      <c r="AG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9" s="58" t="str">
        <f>IF('Base tratada'!$AC69&gt;=MAX('Base tratada'!$AD69,'Base tratada'!$AE69),"Web",
IF('Base tratada'!$AD69&gt;='Base tratada'!$AE69,"Catalog",
"Store"))</f>
        <v>Web</v>
      </c>
      <c r="AI69" s="59">
        <f>IF('Base tratada'!$AF69=0,"0",'Base tratada'!$AK69/'Base tratada'!$AF69)</f>
        <v>33.789473684210527</v>
      </c>
      <c r="AJ69" s="59" t="str">
        <f>IF('Base tratada'!$AI69=0,"R$ 0",
IF('Base tratada'!$AI69&lt;=25,"R$ 1–25",
IF('Base tratada'!$AI69&lt;=50,"R$ 26–50",
"+R$ 50")))</f>
        <v>R$ 26–50</v>
      </c>
      <c r="AK69" s="35">
        <v>642</v>
      </c>
      <c r="AL69" s="58" t="str">
        <f>IF('Base tratada'!$AK69&lt;=100,"R$ 0-100",
IF('Base tratada'!$AK69&lt;=500,"R$ 101-500",
IF('Base tratada'!$AK69&lt;=1000,"R$ 501-1000",
IF('Base tratada'!$AK69&lt;=1500,"R$ 1001-1500",
"+R$ 1500"))))</f>
        <v>R$ 501-1000</v>
      </c>
      <c r="AM69" s="34">
        <v>0</v>
      </c>
      <c r="AN69" s="34">
        <v>0</v>
      </c>
      <c r="AO69" s="34">
        <v>0</v>
      </c>
      <c r="AP69" s="34">
        <v>1</v>
      </c>
      <c r="AQ69" s="34">
        <v>0</v>
      </c>
      <c r="AR69" s="34">
        <v>1</v>
      </c>
      <c r="AS69" s="34">
        <v>0</v>
      </c>
      <c r="AT69" s="34">
        <v>3</v>
      </c>
      <c r="AU69" s="34">
        <v>11</v>
      </c>
      <c r="AV69" s="52">
        <v>623</v>
      </c>
      <c r="AW69" s="57">
        <v>0</v>
      </c>
      <c r="AX69" s="58" t="str">
        <f>IF(Tabela3[[#This Row],[Response]]=1, "Aceitou", "Não aceitou")</f>
        <v>Não aceitou</v>
      </c>
      <c r="AY69" s="55" t="str">
        <f>Tabela3[[#This Row],[Faixa Recência]] &amp; " | " &amp; Tabela3[[#This Row],[Faixa Gasto]] &amp; " | " &amp; Tabela3[[#This Row],[Faixa ticket médio]]</f>
        <v>76-99 dias | R$ 501-1000 | R$ 26–50</v>
      </c>
      <c r="AZ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" s="36"/>
    </row>
    <row r="70" spans="1:54" x14ac:dyDescent="0.25">
      <c r="A70" s="61">
        <v>69</v>
      </c>
      <c r="B70" s="37">
        <v>28332</v>
      </c>
      <c r="C70" s="34">
        <v>0</v>
      </c>
      <c r="D70" s="34">
        <v>0</v>
      </c>
      <c r="E70" s="34">
        <v>58</v>
      </c>
      <c r="F70" s="58" t="str">
        <f>IF('Base tratada'!$E70&lt;=15,"0-15 dias",
IF('Base tratada'!$E70&lt;=30, "16-30 dias",
IF('Base tratada'!$E70&lt;=45, "31-45 dias",
IF('Base tratada'!$E70&lt;=60, "46-60 dias",
IF('Base tratada'!$E70&lt;=75, "61-75 dias", "76-99 dias")))))</f>
        <v>46-60 dias</v>
      </c>
      <c r="G70" s="38">
        <v>68</v>
      </c>
      <c r="H70" s="60" t="str">
        <f>IF('Base tratada'!$G70&lt;=29,"24–29",
IF('Base tratada'!$G70&lt;=39,"30–39",
IF('Base tratada'!$G70&lt;=49,"40–49",
IF('Base tratada'!$G70&lt;=59,"50–59",
IF('Base tratada'!$G70&lt;=69,"60–69",
"70–80")))))</f>
        <v>60–69</v>
      </c>
      <c r="I70" s="34">
        <v>2219</v>
      </c>
      <c r="J70" s="58" t="str">
        <f>IF('Base tratada'!$K70=1,"Divorciado",
IF('Base tratada'!$L70=1,"Casado",
IF('Base tratada'!$M70=1, "Solteiro",
IF('Base tratada'!$N70=1,"Juntos",
"Viúvo"))))</f>
        <v>Casado</v>
      </c>
      <c r="K70" s="34">
        <v>0</v>
      </c>
      <c r="L70" s="34">
        <v>1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1</v>
      </c>
      <c r="S70" s="34">
        <v>0</v>
      </c>
      <c r="T70" s="34">
        <v>0</v>
      </c>
      <c r="U70" s="35">
        <v>14</v>
      </c>
      <c r="V70" s="35">
        <v>10</v>
      </c>
      <c r="W70" s="35">
        <v>13</v>
      </c>
      <c r="X70" s="35">
        <v>4</v>
      </c>
      <c r="Y70" s="35">
        <v>15</v>
      </c>
      <c r="Z70" s="35">
        <v>9</v>
      </c>
      <c r="AA70" s="34">
        <v>1</v>
      </c>
      <c r="AB70" s="34">
        <v>2</v>
      </c>
      <c r="AC70" s="34">
        <v>2</v>
      </c>
      <c r="AD70" s="34">
        <v>1</v>
      </c>
      <c r="AE70" s="34">
        <v>4</v>
      </c>
      <c r="AF70" s="58">
        <f>'Base tratada'!$AC70+'Base tratada'!$AD70+'Base tratada'!$AE70</f>
        <v>7</v>
      </c>
      <c r="AG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0" s="58" t="str">
        <f>IF('Base tratada'!$AC70&gt;=MAX('Base tratada'!$AD70,'Base tratada'!$AE70),"Web",
IF('Base tratada'!$AD70&gt;='Base tratada'!$AE70,"Catalog",
"Store"))</f>
        <v>Store</v>
      </c>
      <c r="AI70" s="59">
        <f>IF('Base tratada'!$AF70=0,"0",'Base tratada'!$AK70/'Base tratada'!$AF70)</f>
        <v>8</v>
      </c>
      <c r="AJ70" s="59" t="str">
        <f>IF('Base tratada'!$AI70=0,"R$ 0",
IF('Base tratada'!$AI70&lt;=25,"R$ 1–25",
IF('Base tratada'!$AI70&lt;=50,"R$ 26–50",
"+R$ 50")))</f>
        <v>R$ 1–25</v>
      </c>
      <c r="AK70" s="35">
        <v>56</v>
      </c>
      <c r="AL70" s="58" t="str">
        <f>IF('Base tratada'!$AK70&lt;=100,"R$ 0-100",
IF('Base tratada'!$AK70&lt;=500,"R$ 101-500",
IF('Base tratada'!$AK70&lt;=1000,"R$ 501-1000",
IF('Base tratada'!$AK70&lt;=1500,"R$ 1001-1500",
"+R$ 1500"))))</f>
        <v>R$ 0-100</v>
      </c>
      <c r="AM70" s="34">
        <v>0</v>
      </c>
      <c r="AN70" s="34">
        <v>0</v>
      </c>
      <c r="AO70" s="34">
        <v>0</v>
      </c>
      <c r="AP70" s="34">
        <v>0</v>
      </c>
      <c r="AQ70" s="34">
        <v>0</v>
      </c>
      <c r="AR70" s="34">
        <v>0</v>
      </c>
      <c r="AS70" s="34">
        <v>0</v>
      </c>
      <c r="AT70" s="34">
        <v>3</v>
      </c>
      <c r="AU70" s="34">
        <v>11</v>
      </c>
      <c r="AV70" s="52">
        <v>47</v>
      </c>
      <c r="AW70" s="57">
        <v>0</v>
      </c>
      <c r="AX70" s="58" t="str">
        <f>IF(Tabela3[[#This Row],[Response]]=1, "Aceitou", "Não aceitou")</f>
        <v>Não aceitou</v>
      </c>
      <c r="AY70" s="55" t="str">
        <f>Tabela3[[#This Row],[Faixa Recência]] &amp; " | " &amp; Tabela3[[#This Row],[Faixa Gasto]] &amp; " | " &amp; Tabela3[[#This Row],[Faixa ticket médio]]</f>
        <v>46-60 dias | R$ 0-100 | R$ 1–25</v>
      </c>
      <c r="AZ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" s="36"/>
    </row>
    <row r="71" spans="1:54" x14ac:dyDescent="0.25">
      <c r="A71" s="61">
        <v>70</v>
      </c>
      <c r="B71" s="37">
        <v>40246</v>
      </c>
      <c r="C71" s="34">
        <v>1</v>
      </c>
      <c r="D71" s="34">
        <v>0</v>
      </c>
      <c r="E71" s="34">
        <v>68</v>
      </c>
      <c r="F71" s="58" t="str">
        <f>IF('Base tratada'!$E71&lt;=15,"0-15 dias",
IF('Base tratada'!$E71&lt;=30, "16-30 dias",
IF('Base tratada'!$E71&lt;=45, "31-45 dias",
IF('Base tratada'!$E71&lt;=60, "46-60 dias",
IF('Base tratada'!$E71&lt;=75, "61-75 dias", "76-99 dias")))))</f>
        <v>61-75 dias</v>
      </c>
      <c r="G71" s="38">
        <v>43</v>
      </c>
      <c r="H71" s="60" t="str">
        <f>IF('Base tratada'!$G71&lt;=29,"24–29",
IF('Base tratada'!$G71&lt;=39,"30–39",
IF('Base tratada'!$G71&lt;=49,"40–49",
IF('Base tratada'!$G71&lt;=59,"50–59",
IF('Base tratada'!$G71&lt;=69,"60–69",
"70–80")))))</f>
        <v>40–49</v>
      </c>
      <c r="I71" s="34">
        <v>2716</v>
      </c>
      <c r="J71" s="58" t="str">
        <f>IF('Base tratada'!$K71=1,"Divorciado",
IF('Base tratada'!$L71=1,"Casado",
IF('Base tratada'!$M71=1, "Solteiro",
IF('Base tratada'!$N71=1,"Juntos",
"Viúvo"))))</f>
        <v>Divorciado</v>
      </c>
      <c r="K71" s="34">
        <v>1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1</v>
      </c>
      <c r="S71" s="34">
        <v>0</v>
      </c>
      <c r="T71" s="34">
        <v>0</v>
      </c>
      <c r="U71" s="35">
        <v>2</v>
      </c>
      <c r="V71" s="35">
        <v>1</v>
      </c>
      <c r="W71" s="35">
        <v>6</v>
      </c>
      <c r="X71" s="35">
        <v>2</v>
      </c>
      <c r="Y71" s="35">
        <v>1</v>
      </c>
      <c r="Z71" s="35">
        <v>1</v>
      </c>
      <c r="AA71" s="34">
        <v>1</v>
      </c>
      <c r="AB71" s="34">
        <v>6</v>
      </c>
      <c r="AC71" s="34">
        <v>1</v>
      </c>
      <c r="AD71" s="34">
        <v>0</v>
      </c>
      <c r="AE71" s="34">
        <v>2</v>
      </c>
      <c r="AF71" s="58">
        <f>'Base tratada'!$AC71+'Base tratada'!$AD71+'Base tratada'!$AE71</f>
        <v>3</v>
      </c>
      <c r="AG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1" s="58" t="str">
        <f>IF('Base tratada'!$AC71&gt;=MAX('Base tratada'!$AD71,'Base tratada'!$AE71),"Web",
IF('Base tratada'!$AD71&gt;='Base tratada'!$AE71,"Catalog",
"Store"))</f>
        <v>Store</v>
      </c>
      <c r="AI71" s="59">
        <f>IF('Base tratada'!$AF71=0,"0",'Base tratada'!$AK71/'Base tratada'!$AF71)</f>
        <v>4</v>
      </c>
      <c r="AJ71" s="59" t="str">
        <f>IF('Base tratada'!$AI71=0,"R$ 0",
IF('Base tratada'!$AI71&lt;=25,"R$ 1–25",
IF('Base tratada'!$AI71&lt;=50,"R$ 26–50",
"+R$ 50")))</f>
        <v>R$ 1–25</v>
      </c>
      <c r="AK71" s="35">
        <v>12</v>
      </c>
      <c r="AL71" s="58" t="str">
        <f>IF('Base tratada'!$AK71&lt;=100,"R$ 0-100",
IF('Base tratada'!$AK71&lt;=500,"R$ 101-500",
IF('Base tratada'!$AK71&lt;=1000,"R$ 501-1000",
IF('Base tratada'!$AK71&lt;=1500,"R$ 1001-1500",
"+R$ 1500"))))</f>
        <v>R$ 0-100</v>
      </c>
      <c r="AM71" s="34">
        <v>0</v>
      </c>
      <c r="AN71" s="34">
        <v>0</v>
      </c>
      <c r="AO71" s="34">
        <v>0</v>
      </c>
      <c r="AP71" s="34">
        <v>0</v>
      </c>
      <c r="AQ71" s="34">
        <v>0</v>
      </c>
      <c r="AR71" s="34">
        <v>0</v>
      </c>
      <c r="AS71" s="34">
        <v>0</v>
      </c>
      <c r="AT71" s="34">
        <v>3</v>
      </c>
      <c r="AU71" s="34">
        <v>11</v>
      </c>
      <c r="AV71" s="52">
        <v>11</v>
      </c>
      <c r="AW71" s="57">
        <v>0</v>
      </c>
      <c r="AX71" s="58" t="str">
        <f>IF(Tabela3[[#This Row],[Response]]=1, "Aceitou", "Não aceitou")</f>
        <v>Não aceitou</v>
      </c>
      <c r="AY71" s="55" t="str">
        <f>Tabela3[[#This Row],[Faixa Recência]] &amp; " | " &amp; Tabela3[[#This Row],[Faixa Gasto]] &amp; " | " &amp; Tabela3[[#This Row],[Faixa ticket médio]]</f>
        <v>61-75 dias | R$ 0-100 | R$ 1–25</v>
      </c>
      <c r="AZ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" s="36"/>
    </row>
    <row r="72" spans="1:54" x14ac:dyDescent="0.25">
      <c r="A72" s="61">
        <v>71</v>
      </c>
      <c r="B72" s="37">
        <v>75251</v>
      </c>
      <c r="C72" s="34">
        <v>0</v>
      </c>
      <c r="D72" s="34">
        <v>0</v>
      </c>
      <c r="E72" s="34">
        <v>34</v>
      </c>
      <c r="F72" s="58" t="str">
        <f>IF('Base tratada'!$E72&lt;=15,"0-15 dias",
IF('Base tratada'!$E72&lt;=30, "16-30 dias",
IF('Base tratada'!$E72&lt;=45, "31-45 dias",
IF('Base tratada'!$E72&lt;=60, "46-60 dias",
IF('Base tratada'!$E72&lt;=75, "61-75 dias", "76-99 dias")))))</f>
        <v>31-45 dias</v>
      </c>
      <c r="G72" s="38">
        <v>48</v>
      </c>
      <c r="H72" s="60" t="str">
        <f>IF('Base tratada'!$G72&lt;=29,"24–29",
IF('Base tratada'!$G72&lt;=39,"30–39",
IF('Base tratada'!$G72&lt;=49,"40–49",
IF('Base tratada'!$G72&lt;=59,"50–59",
IF('Base tratada'!$G72&lt;=69,"60–69",
"70–80")))))</f>
        <v>40–49</v>
      </c>
      <c r="I72" s="34">
        <v>2830</v>
      </c>
      <c r="J72" s="58" t="str">
        <f>IF('Base tratada'!$K72=1,"Divorciado",
IF('Base tratada'!$L72=1,"Casado",
IF('Base tratada'!$M72=1, "Solteiro",
IF('Base tratada'!$N72=1,"Juntos",
"Viúvo"))))</f>
        <v>Casado</v>
      </c>
      <c r="K72" s="34">
        <v>0</v>
      </c>
      <c r="L72" s="34">
        <v>1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1</v>
      </c>
      <c r="T72" s="34">
        <v>0</v>
      </c>
      <c r="U72" s="35">
        <v>721</v>
      </c>
      <c r="V72" s="35">
        <v>111</v>
      </c>
      <c r="W72" s="35">
        <v>925</v>
      </c>
      <c r="X72" s="35">
        <v>97</v>
      </c>
      <c r="Y72" s="35">
        <v>18</v>
      </c>
      <c r="Z72" s="35">
        <v>18</v>
      </c>
      <c r="AA72" s="34">
        <v>1</v>
      </c>
      <c r="AB72" s="34">
        <v>5</v>
      </c>
      <c r="AC72" s="34">
        <v>7</v>
      </c>
      <c r="AD72" s="34">
        <v>6</v>
      </c>
      <c r="AE72" s="34">
        <v>5</v>
      </c>
      <c r="AF72" s="58">
        <f>'Base tratada'!$AC72+'Base tratada'!$AD72+'Base tratada'!$AE72</f>
        <v>18</v>
      </c>
      <c r="AG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2" s="58" t="str">
        <f>IF('Base tratada'!$AC72&gt;=MAX('Base tratada'!$AD72,'Base tratada'!$AE72),"Web",
IF('Base tratada'!$AD72&gt;='Base tratada'!$AE72,"Catalog",
"Store"))</f>
        <v>Web</v>
      </c>
      <c r="AI72" s="59">
        <f>IF('Base tratada'!$AF72=0,"0",'Base tratada'!$AK72/'Base tratada'!$AF72)</f>
        <v>104</v>
      </c>
      <c r="AJ72" s="59" t="str">
        <f>IF('Base tratada'!$AI72=0,"R$ 0",
IF('Base tratada'!$AI72&lt;=25,"R$ 1–25",
IF('Base tratada'!$AI72&lt;=50,"R$ 26–50",
"+R$ 50")))</f>
        <v>+R$ 50</v>
      </c>
      <c r="AK72" s="35">
        <v>1872</v>
      </c>
      <c r="AL72" s="58" t="str">
        <f>IF('Base tratada'!$AK72&lt;=100,"R$ 0-100",
IF('Base tratada'!$AK72&lt;=500,"R$ 101-500",
IF('Base tratada'!$AK72&lt;=1000,"R$ 501-1000",
IF('Base tratada'!$AK72&lt;=1500,"R$ 1001-1500",
"+R$ 1500"))))</f>
        <v>+R$ 1500</v>
      </c>
      <c r="AM72" s="34">
        <v>0</v>
      </c>
      <c r="AN72" s="34">
        <v>0</v>
      </c>
      <c r="AO72" s="34">
        <v>0</v>
      </c>
      <c r="AP72" s="34">
        <v>0</v>
      </c>
      <c r="AQ72" s="34">
        <v>0</v>
      </c>
      <c r="AR72" s="34">
        <v>0</v>
      </c>
      <c r="AS72" s="34">
        <v>0</v>
      </c>
      <c r="AT72" s="34">
        <v>3</v>
      </c>
      <c r="AU72" s="34">
        <v>11</v>
      </c>
      <c r="AV72" s="52">
        <v>1854</v>
      </c>
      <c r="AW72" s="57">
        <v>1</v>
      </c>
      <c r="AX72" s="58" t="str">
        <f>IF(Tabela3[[#This Row],[Response]]=1, "Aceitou", "Não aceitou")</f>
        <v>Aceitou</v>
      </c>
      <c r="AY72" s="55" t="str">
        <f>Tabela3[[#This Row],[Faixa Recência]] &amp; " | " &amp; Tabela3[[#This Row],[Faixa Gasto]] &amp; " | " &amp; Tabela3[[#This Row],[Faixa ticket médio]]</f>
        <v>31-45 dias | +R$ 1500 | +R$ 50</v>
      </c>
      <c r="AZ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2" s="36"/>
    </row>
    <row r="73" spans="1:54" x14ac:dyDescent="0.25">
      <c r="A73" s="61">
        <v>72</v>
      </c>
      <c r="B73" s="37">
        <v>75825</v>
      </c>
      <c r="C73" s="34">
        <v>0</v>
      </c>
      <c r="D73" s="34">
        <v>0</v>
      </c>
      <c r="E73" s="34">
        <v>40</v>
      </c>
      <c r="F73" s="58" t="str">
        <f>IF('Base tratada'!$E73&lt;=15,"0-15 dias",
IF('Base tratada'!$E73&lt;=30, "16-30 dias",
IF('Base tratada'!$E73&lt;=45, "31-45 dias",
IF('Base tratada'!$E73&lt;=60, "46-60 dias",
IF('Base tratada'!$E73&lt;=75, "61-75 dias", "76-99 dias")))))</f>
        <v>31-45 dias</v>
      </c>
      <c r="G73" s="38">
        <v>44</v>
      </c>
      <c r="H73" s="60" t="str">
        <f>IF('Base tratada'!$G73&lt;=29,"24–29",
IF('Base tratada'!$G73&lt;=39,"30–39",
IF('Base tratada'!$G73&lt;=49,"40–49",
IF('Base tratada'!$G73&lt;=59,"50–59",
IF('Base tratada'!$G73&lt;=69,"60–69",
"70–80")))))</f>
        <v>40–49</v>
      </c>
      <c r="I73" s="34">
        <v>2784</v>
      </c>
      <c r="J73" s="58" t="str">
        <f>IF('Base tratada'!$K73=1,"Divorciado",
IF('Base tratada'!$L73=1,"Casado",
IF('Base tratada'!$M73=1, "Solteiro",
IF('Base tratada'!$N73=1,"Juntos",
"Viúvo"))))</f>
        <v>Solteiro</v>
      </c>
      <c r="K73" s="34">
        <v>0</v>
      </c>
      <c r="L73" s="34">
        <v>0</v>
      </c>
      <c r="M73" s="34">
        <v>1</v>
      </c>
      <c r="N73" s="34">
        <v>0</v>
      </c>
      <c r="O73" s="34">
        <v>0</v>
      </c>
      <c r="P73" s="34">
        <v>0</v>
      </c>
      <c r="Q73" s="34">
        <v>0</v>
      </c>
      <c r="R73" s="34">
        <v>1</v>
      </c>
      <c r="S73" s="34">
        <v>0</v>
      </c>
      <c r="T73" s="34">
        <v>0</v>
      </c>
      <c r="U73" s="35">
        <v>1032</v>
      </c>
      <c r="V73" s="35">
        <v>105</v>
      </c>
      <c r="W73" s="35">
        <v>779</v>
      </c>
      <c r="X73" s="35">
        <v>137</v>
      </c>
      <c r="Y73" s="35">
        <v>105</v>
      </c>
      <c r="Z73" s="35">
        <v>51</v>
      </c>
      <c r="AA73" s="34">
        <v>0</v>
      </c>
      <c r="AB73" s="34">
        <v>4</v>
      </c>
      <c r="AC73" s="34">
        <v>5</v>
      </c>
      <c r="AD73" s="34">
        <v>8</v>
      </c>
      <c r="AE73" s="34">
        <v>9</v>
      </c>
      <c r="AF73" s="58">
        <f>'Base tratada'!$AC73+'Base tratada'!$AD73+'Base tratada'!$AE73</f>
        <v>22</v>
      </c>
      <c r="AG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3" s="58" t="str">
        <f>IF('Base tratada'!$AC73&gt;=MAX('Base tratada'!$AD73,'Base tratada'!$AE73),"Web",
IF('Base tratada'!$AD73&gt;='Base tratada'!$AE73,"Catalog",
"Store"))</f>
        <v>Store</v>
      </c>
      <c r="AI73" s="59">
        <f>IF('Base tratada'!$AF73=0,"0",'Base tratada'!$AK73/'Base tratada'!$AF73)</f>
        <v>98.090909090909093</v>
      </c>
      <c r="AJ73" s="59" t="str">
        <f>IF('Base tratada'!$AI73=0,"R$ 0",
IF('Base tratada'!$AI73&lt;=25,"R$ 1–25",
IF('Base tratada'!$AI73&lt;=50,"R$ 26–50",
"+R$ 50")))</f>
        <v>+R$ 50</v>
      </c>
      <c r="AK73" s="35">
        <v>2158</v>
      </c>
      <c r="AL73" s="58" t="str">
        <f>IF('Base tratada'!$AK73&lt;=100,"R$ 0-100",
IF('Base tratada'!$AK73&lt;=500,"R$ 101-500",
IF('Base tratada'!$AK73&lt;=1000,"R$ 501-1000",
IF('Base tratada'!$AK73&lt;=1500,"R$ 1001-1500",
"+R$ 1500"))))</f>
        <v>+R$ 1500</v>
      </c>
      <c r="AM73" s="34">
        <v>0</v>
      </c>
      <c r="AN73" s="34">
        <v>0</v>
      </c>
      <c r="AO73" s="34">
        <v>1</v>
      </c>
      <c r="AP73" s="34">
        <v>0</v>
      </c>
      <c r="AQ73" s="34">
        <v>0</v>
      </c>
      <c r="AR73" s="34">
        <v>1</v>
      </c>
      <c r="AS73" s="34">
        <v>0</v>
      </c>
      <c r="AT73" s="34">
        <v>3</v>
      </c>
      <c r="AU73" s="34">
        <v>11</v>
      </c>
      <c r="AV73" s="52">
        <v>2107</v>
      </c>
      <c r="AW73" s="57">
        <v>1</v>
      </c>
      <c r="AX73" s="58" t="str">
        <f>IF(Tabela3[[#This Row],[Response]]=1, "Aceitou", "Não aceitou")</f>
        <v>Aceitou</v>
      </c>
      <c r="AY73" s="55" t="str">
        <f>Tabela3[[#This Row],[Faixa Recência]] &amp; " | " &amp; Tabela3[[#This Row],[Faixa Gasto]] &amp; " | " &amp; Tabela3[[#This Row],[Faixa ticket médio]]</f>
        <v>31-45 dias | +R$ 1500 | +R$ 50</v>
      </c>
      <c r="AZ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3" s="36"/>
    </row>
    <row r="74" spans="1:54" x14ac:dyDescent="0.25">
      <c r="A74" s="61">
        <v>73</v>
      </c>
      <c r="B74" s="37">
        <v>26326</v>
      </c>
      <c r="C74" s="34">
        <v>0</v>
      </c>
      <c r="D74" s="34">
        <v>0</v>
      </c>
      <c r="E74" s="34">
        <v>12</v>
      </c>
      <c r="F74" s="58" t="str">
        <f>IF('Base tratada'!$E74&lt;=15,"0-15 dias",
IF('Base tratada'!$E74&lt;=30, "16-30 dias",
IF('Base tratada'!$E74&lt;=45, "31-45 dias",
IF('Base tratada'!$E74&lt;=60, "46-60 dias",
IF('Base tratada'!$E74&lt;=75, "61-75 dias", "76-99 dias")))))</f>
        <v>0-15 dias</v>
      </c>
      <c r="G74" s="38">
        <v>44</v>
      </c>
      <c r="H74" s="60" t="str">
        <f>IF('Base tratada'!$G74&lt;=29,"24–29",
IF('Base tratada'!$G74&lt;=39,"30–39",
IF('Base tratada'!$G74&lt;=49,"40–49",
IF('Base tratada'!$G74&lt;=59,"50–59",
IF('Base tratada'!$G74&lt;=69,"60–69",
"70–80")))))</f>
        <v>40–49</v>
      </c>
      <c r="I74" s="34">
        <v>2457</v>
      </c>
      <c r="J74" s="58" t="str">
        <f>IF('Base tratada'!$K74=1,"Divorciado",
IF('Base tratada'!$L74=1,"Casado",
IF('Base tratada'!$M74=1, "Solteiro",
IF('Base tratada'!$N74=1,"Juntos",
"Viúvo"))))</f>
        <v>Juntos</v>
      </c>
      <c r="K74" s="34">
        <v>0</v>
      </c>
      <c r="L74" s="34">
        <v>0</v>
      </c>
      <c r="M74" s="34">
        <v>0</v>
      </c>
      <c r="N74" s="34">
        <v>1</v>
      </c>
      <c r="O74" s="34">
        <v>0</v>
      </c>
      <c r="P74" s="34">
        <v>1</v>
      </c>
      <c r="Q74" s="34">
        <v>0</v>
      </c>
      <c r="R74" s="34">
        <v>0</v>
      </c>
      <c r="S74" s="34">
        <v>0</v>
      </c>
      <c r="T74" s="34">
        <v>0</v>
      </c>
      <c r="U74" s="35">
        <v>1</v>
      </c>
      <c r="V74" s="35">
        <v>0</v>
      </c>
      <c r="W74" s="35">
        <v>5</v>
      </c>
      <c r="X74" s="35">
        <v>0</v>
      </c>
      <c r="Y74" s="35">
        <v>3</v>
      </c>
      <c r="Z74" s="35">
        <v>9</v>
      </c>
      <c r="AA74" s="34">
        <v>1</v>
      </c>
      <c r="AB74" s="34">
        <v>3</v>
      </c>
      <c r="AC74" s="34">
        <v>0</v>
      </c>
      <c r="AD74" s="34">
        <v>0</v>
      </c>
      <c r="AE74" s="34">
        <v>3</v>
      </c>
      <c r="AF74" s="58">
        <f>'Base tratada'!$AC74+'Base tratada'!$AD74+'Base tratada'!$AE74</f>
        <v>3</v>
      </c>
      <c r="AG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4" s="58" t="str">
        <f>IF('Base tratada'!$AC74&gt;=MAX('Base tratada'!$AD74,'Base tratada'!$AE74),"Web",
IF('Base tratada'!$AD74&gt;='Base tratada'!$AE74,"Catalog",
"Store"))</f>
        <v>Store</v>
      </c>
      <c r="AI74" s="59">
        <f>IF('Base tratada'!$AF74=0,"0",'Base tratada'!$AK74/'Base tratada'!$AF74)</f>
        <v>3</v>
      </c>
      <c r="AJ74" s="59" t="str">
        <f>IF('Base tratada'!$AI74=0,"R$ 0",
IF('Base tratada'!$AI74&lt;=25,"R$ 1–25",
IF('Base tratada'!$AI74&lt;=50,"R$ 26–50",
"+R$ 50")))</f>
        <v>R$ 1–25</v>
      </c>
      <c r="AK74" s="35">
        <v>9</v>
      </c>
      <c r="AL74" s="58" t="str">
        <f>IF('Base tratada'!$AK74&lt;=100,"R$ 0-100",
IF('Base tratada'!$AK74&lt;=500,"R$ 101-500",
IF('Base tratada'!$AK74&lt;=1000,"R$ 501-1000",
IF('Base tratada'!$AK74&lt;=1500,"R$ 1001-1500",
"+R$ 1500"))))</f>
        <v>R$ 0-100</v>
      </c>
      <c r="AM74" s="34">
        <v>0</v>
      </c>
      <c r="AN74" s="34">
        <v>0</v>
      </c>
      <c r="AO74" s="34">
        <v>0</v>
      </c>
      <c r="AP74" s="34">
        <v>0</v>
      </c>
      <c r="AQ74" s="34">
        <v>0</v>
      </c>
      <c r="AR74" s="34">
        <v>0</v>
      </c>
      <c r="AS74" s="34">
        <v>1</v>
      </c>
      <c r="AT74" s="34">
        <v>3</v>
      </c>
      <c r="AU74" s="34">
        <v>11</v>
      </c>
      <c r="AV74" s="52">
        <v>0</v>
      </c>
      <c r="AW74" s="57">
        <v>0</v>
      </c>
      <c r="AX74" s="58" t="str">
        <f>IF(Tabela3[[#This Row],[Response]]=1, "Aceitou", "Não aceitou")</f>
        <v>Não aceitou</v>
      </c>
      <c r="AY74" s="55" t="str">
        <f>Tabela3[[#This Row],[Faixa Recência]] &amp; " | " &amp; Tabela3[[#This Row],[Faixa Gasto]] &amp; " | " &amp; Tabela3[[#This Row],[Faixa ticket médio]]</f>
        <v>0-15 dias | R$ 0-100 | R$ 1–25</v>
      </c>
      <c r="AZ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" s="36"/>
    </row>
    <row r="75" spans="1:54" x14ac:dyDescent="0.25">
      <c r="A75" s="61">
        <v>74</v>
      </c>
      <c r="B75" s="37">
        <v>56046</v>
      </c>
      <c r="C75" s="34">
        <v>0</v>
      </c>
      <c r="D75" s="34">
        <v>0</v>
      </c>
      <c r="E75" s="34">
        <v>9</v>
      </c>
      <c r="F75" s="58" t="str">
        <f>IF('Base tratada'!$E75&lt;=15,"0-15 dias",
IF('Base tratada'!$E75&lt;=30, "16-30 dias",
IF('Base tratada'!$E75&lt;=45, "31-45 dias",
IF('Base tratada'!$E75&lt;=60, "46-60 dias",
IF('Base tratada'!$E75&lt;=75, "61-75 dias", "76-99 dias")))))</f>
        <v>0-15 dias</v>
      </c>
      <c r="G75" s="38">
        <v>55</v>
      </c>
      <c r="H75" s="60" t="str">
        <f>IF('Base tratada'!$G75&lt;=29,"24–29",
IF('Base tratada'!$G75&lt;=39,"30–39",
IF('Base tratada'!$G75&lt;=49,"40–49",
IF('Base tratada'!$G75&lt;=59,"50–59",
IF('Base tratada'!$G75&lt;=69,"60–69",
"70–80")))))</f>
        <v>50–59</v>
      </c>
      <c r="I75" s="34">
        <v>2702</v>
      </c>
      <c r="J75" s="58" t="str">
        <f>IF('Base tratada'!$K75=1,"Divorciado",
IF('Base tratada'!$L75=1,"Casado",
IF('Base tratada'!$M75=1, "Solteiro",
IF('Base tratada'!$N75=1,"Juntos",
"Viúvo"))))</f>
        <v>Juntos</v>
      </c>
      <c r="K75" s="34">
        <v>0</v>
      </c>
      <c r="L75" s="34">
        <v>0</v>
      </c>
      <c r="M75" s="34">
        <v>0</v>
      </c>
      <c r="N75" s="34">
        <v>1</v>
      </c>
      <c r="O75" s="34">
        <v>0</v>
      </c>
      <c r="P75" s="34">
        <v>0</v>
      </c>
      <c r="Q75" s="34">
        <v>0</v>
      </c>
      <c r="R75" s="34">
        <v>1</v>
      </c>
      <c r="S75" s="34">
        <v>0</v>
      </c>
      <c r="T75" s="34">
        <v>0</v>
      </c>
      <c r="U75" s="35">
        <v>577</v>
      </c>
      <c r="V75" s="35">
        <v>0</v>
      </c>
      <c r="W75" s="35">
        <v>64</v>
      </c>
      <c r="X75" s="35">
        <v>0</v>
      </c>
      <c r="Y75" s="35">
        <v>0</v>
      </c>
      <c r="Z75" s="35">
        <v>51</v>
      </c>
      <c r="AA75" s="34">
        <v>2</v>
      </c>
      <c r="AB75" s="34">
        <v>8</v>
      </c>
      <c r="AC75" s="34">
        <v>10</v>
      </c>
      <c r="AD75" s="34">
        <v>1</v>
      </c>
      <c r="AE75" s="34">
        <v>8</v>
      </c>
      <c r="AF75" s="58">
        <f>'Base tratada'!$AC75+'Base tratada'!$AD75+'Base tratada'!$AE75</f>
        <v>19</v>
      </c>
      <c r="AG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5" s="58" t="str">
        <f>IF('Base tratada'!$AC75&gt;=MAX('Base tratada'!$AD75,'Base tratada'!$AE75),"Web",
IF('Base tratada'!$AD75&gt;='Base tratada'!$AE75,"Catalog",
"Store"))</f>
        <v>Web</v>
      </c>
      <c r="AI75" s="59">
        <f>IF('Base tratada'!$AF75=0,"0",'Base tratada'!$AK75/'Base tratada'!$AF75)</f>
        <v>33.736842105263158</v>
      </c>
      <c r="AJ75" s="59" t="str">
        <f>IF('Base tratada'!$AI75=0,"R$ 0",
IF('Base tratada'!$AI75&lt;=25,"R$ 1–25",
IF('Base tratada'!$AI75&lt;=50,"R$ 26–50",
"+R$ 50")))</f>
        <v>R$ 26–50</v>
      </c>
      <c r="AK75" s="35">
        <v>641</v>
      </c>
      <c r="AL75" s="58" t="str">
        <f>IF('Base tratada'!$AK75&lt;=100,"R$ 0-100",
IF('Base tratada'!$AK75&lt;=500,"R$ 101-500",
IF('Base tratada'!$AK75&lt;=1000,"R$ 501-1000",
IF('Base tratada'!$AK75&lt;=1500,"R$ 1001-1500",
"+R$ 1500"))))</f>
        <v>R$ 501-1000</v>
      </c>
      <c r="AM75" s="34">
        <v>0</v>
      </c>
      <c r="AN75" s="34">
        <v>0</v>
      </c>
      <c r="AO75" s="34">
        <v>1</v>
      </c>
      <c r="AP75" s="34">
        <v>0</v>
      </c>
      <c r="AQ75" s="34">
        <v>0</v>
      </c>
      <c r="AR75" s="34">
        <v>1</v>
      </c>
      <c r="AS75" s="34">
        <v>0</v>
      </c>
      <c r="AT75" s="34">
        <v>3</v>
      </c>
      <c r="AU75" s="34">
        <v>11</v>
      </c>
      <c r="AV75" s="52">
        <v>590</v>
      </c>
      <c r="AW75" s="57">
        <v>1</v>
      </c>
      <c r="AX75" s="58" t="str">
        <f>IF(Tabela3[[#This Row],[Response]]=1, "Aceitou", "Não aceitou")</f>
        <v>Aceitou</v>
      </c>
      <c r="AY75" s="55" t="str">
        <f>Tabela3[[#This Row],[Faixa Recência]] &amp; " | " &amp; Tabela3[[#This Row],[Faixa Gasto]] &amp; " | " &amp; Tabela3[[#This Row],[Faixa ticket médio]]</f>
        <v>0-15 dias | R$ 501-1000 | R$ 26–50</v>
      </c>
      <c r="AZ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" s="36"/>
    </row>
    <row r="76" spans="1:54" x14ac:dyDescent="0.25">
      <c r="A76" s="61">
        <v>75</v>
      </c>
      <c r="B76" s="37">
        <v>29760</v>
      </c>
      <c r="C76" s="34">
        <v>1</v>
      </c>
      <c r="D76" s="34">
        <v>0</v>
      </c>
      <c r="E76" s="34">
        <v>87</v>
      </c>
      <c r="F76" s="58" t="str">
        <f>IF('Base tratada'!$E76&lt;=15,"0-15 dias",
IF('Base tratada'!$E76&lt;=30, "16-30 dias",
IF('Base tratada'!$E76&lt;=45, "31-45 dias",
IF('Base tratada'!$E76&lt;=60, "46-60 dias",
IF('Base tratada'!$E76&lt;=75, "61-75 dias", "76-99 dias")))))</f>
        <v>76-99 dias</v>
      </c>
      <c r="G76" s="38">
        <v>35</v>
      </c>
      <c r="H76" s="60" t="str">
        <f>IF('Base tratada'!$G76&lt;=29,"24–29",
IF('Base tratada'!$G76&lt;=39,"30–39",
IF('Base tratada'!$G76&lt;=49,"40–49",
IF('Base tratada'!$G76&lt;=59,"50–59",
IF('Base tratada'!$G76&lt;=69,"60–69",
"70–80")))))</f>
        <v>30–39</v>
      </c>
      <c r="I76" s="34">
        <v>2828</v>
      </c>
      <c r="J76" s="58" t="str">
        <f>IF('Base tratada'!$K76=1,"Divorciado",
IF('Base tratada'!$L76=1,"Casado",
IF('Base tratada'!$M76=1, "Solteiro",
IF('Base tratada'!$N76=1,"Juntos",
"Viúvo"))))</f>
        <v>Solteiro</v>
      </c>
      <c r="K76" s="34">
        <v>0</v>
      </c>
      <c r="L76" s="34">
        <v>0</v>
      </c>
      <c r="M76" s="34">
        <v>1</v>
      </c>
      <c r="N76" s="34">
        <v>0</v>
      </c>
      <c r="O76" s="34">
        <v>0</v>
      </c>
      <c r="P76" s="34">
        <v>0</v>
      </c>
      <c r="Q76" s="34">
        <v>0</v>
      </c>
      <c r="R76" s="34">
        <v>1</v>
      </c>
      <c r="S76" s="34">
        <v>0</v>
      </c>
      <c r="T76" s="34">
        <v>0</v>
      </c>
      <c r="U76" s="35">
        <v>64</v>
      </c>
      <c r="V76" s="35">
        <v>4</v>
      </c>
      <c r="W76" s="35">
        <v>68</v>
      </c>
      <c r="X76" s="35">
        <v>7</v>
      </c>
      <c r="Y76" s="35">
        <v>5</v>
      </c>
      <c r="Z76" s="35">
        <v>17</v>
      </c>
      <c r="AA76" s="34">
        <v>4</v>
      </c>
      <c r="AB76" s="34">
        <v>8</v>
      </c>
      <c r="AC76" s="34">
        <v>3</v>
      </c>
      <c r="AD76" s="34">
        <v>1</v>
      </c>
      <c r="AE76" s="34">
        <v>4</v>
      </c>
      <c r="AF76" s="58">
        <f>'Base tratada'!$AC76+'Base tratada'!$AD76+'Base tratada'!$AE76</f>
        <v>8</v>
      </c>
      <c r="AG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6" s="58" t="str">
        <f>IF('Base tratada'!$AC76&gt;=MAX('Base tratada'!$AD76,'Base tratada'!$AE76),"Web",
IF('Base tratada'!$AD76&gt;='Base tratada'!$AE76,"Catalog",
"Store"))</f>
        <v>Store</v>
      </c>
      <c r="AI76" s="59">
        <f>IF('Base tratada'!$AF76=0,"0",'Base tratada'!$AK76/'Base tratada'!$AF76)</f>
        <v>18.5</v>
      </c>
      <c r="AJ76" s="59" t="str">
        <f>IF('Base tratada'!$AI76=0,"R$ 0",
IF('Base tratada'!$AI76&lt;=25,"R$ 1–25",
IF('Base tratada'!$AI76&lt;=50,"R$ 26–50",
"+R$ 50")))</f>
        <v>R$ 1–25</v>
      </c>
      <c r="AK76" s="35">
        <v>148</v>
      </c>
      <c r="AL76" s="58" t="str">
        <f>IF('Base tratada'!$AK76&lt;=100,"R$ 0-100",
IF('Base tratada'!$AK76&lt;=500,"R$ 101-500",
IF('Base tratada'!$AK76&lt;=1000,"R$ 501-1000",
IF('Base tratada'!$AK76&lt;=1500,"R$ 1001-1500",
"+R$ 1500"))))</f>
        <v>R$ 101-500</v>
      </c>
      <c r="AM76" s="34">
        <v>0</v>
      </c>
      <c r="AN76" s="34">
        <v>0</v>
      </c>
      <c r="AO76" s="34">
        <v>0</v>
      </c>
      <c r="AP76" s="34">
        <v>0</v>
      </c>
      <c r="AQ76" s="34">
        <v>0</v>
      </c>
      <c r="AR76" s="34">
        <v>0</v>
      </c>
      <c r="AS76" s="34">
        <v>0</v>
      </c>
      <c r="AT76" s="34">
        <v>3</v>
      </c>
      <c r="AU76" s="34">
        <v>11</v>
      </c>
      <c r="AV76" s="52">
        <v>131</v>
      </c>
      <c r="AW76" s="57">
        <v>0</v>
      </c>
      <c r="AX76" s="58" t="str">
        <f>IF(Tabela3[[#This Row],[Response]]=1, "Aceitou", "Não aceitou")</f>
        <v>Não aceitou</v>
      </c>
      <c r="AY76" s="55" t="str">
        <f>Tabela3[[#This Row],[Faixa Recência]] &amp; " | " &amp; Tabela3[[#This Row],[Faixa Gasto]] &amp; " | " &amp; Tabela3[[#This Row],[Faixa ticket médio]]</f>
        <v>76-99 dias | R$ 101-500 | R$ 1–25</v>
      </c>
      <c r="AZ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" s="36"/>
    </row>
    <row r="77" spans="1:54" x14ac:dyDescent="0.25">
      <c r="A77" s="61">
        <v>76</v>
      </c>
      <c r="B77" s="37">
        <v>26304</v>
      </c>
      <c r="C77" s="34">
        <v>1</v>
      </c>
      <c r="D77" s="34">
        <v>0</v>
      </c>
      <c r="E77" s="34">
        <v>5</v>
      </c>
      <c r="F77" s="58" t="str">
        <f>IF('Base tratada'!$E77&lt;=15,"0-15 dias",
IF('Base tratada'!$E77&lt;=30, "16-30 dias",
IF('Base tratada'!$E77&lt;=45, "31-45 dias",
IF('Base tratada'!$E77&lt;=60, "46-60 dias",
IF('Base tratada'!$E77&lt;=75, "61-75 dias", "76-99 dias")))))</f>
        <v>0-15 dias</v>
      </c>
      <c r="G77" s="38">
        <v>51</v>
      </c>
      <c r="H77" s="60" t="str">
        <f>IF('Base tratada'!$G77&lt;=29,"24–29",
IF('Base tratada'!$G77&lt;=39,"30–39",
IF('Base tratada'!$G77&lt;=49,"40–49",
IF('Base tratada'!$G77&lt;=59,"50–59",
IF('Base tratada'!$G77&lt;=69,"60–69",
"70–80")))))</f>
        <v>50–59</v>
      </c>
      <c r="I77" s="34">
        <v>2530</v>
      </c>
      <c r="J77" s="58" t="str">
        <f>IF('Base tratada'!$K77=1,"Divorciado",
IF('Base tratada'!$L77=1,"Casado",
IF('Base tratada'!$M77=1, "Solteiro",
IF('Base tratada'!$N77=1,"Juntos",
"Viúvo"))))</f>
        <v>Casado</v>
      </c>
      <c r="K77" s="34">
        <v>0</v>
      </c>
      <c r="L77" s="34">
        <v>1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1</v>
      </c>
      <c r="S77" s="34">
        <v>0</v>
      </c>
      <c r="T77" s="34">
        <v>0</v>
      </c>
      <c r="U77" s="35">
        <v>4</v>
      </c>
      <c r="V77" s="35">
        <v>1</v>
      </c>
      <c r="W77" s="35">
        <v>5</v>
      </c>
      <c r="X77" s="35">
        <v>2</v>
      </c>
      <c r="Y77" s="35">
        <v>0</v>
      </c>
      <c r="Z77" s="35">
        <v>4</v>
      </c>
      <c r="AA77" s="34">
        <v>1</v>
      </c>
      <c r="AB77" s="34">
        <v>7</v>
      </c>
      <c r="AC77" s="34">
        <v>1</v>
      </c>
      <c r="AD77" s="34">
        <v>0</v>
      </c>
      <c r="AE77" s="34">
        <v>2</v>
      </c>
      <c r="AF77" s="58">
        <f>'Base tratada'!$AC77+'Base tratada'!$AD77+'Base tratada'!$AE77</f>
        <v>3</v>
      </c>
      <c r="AG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7" s="58" t="str">
        <f>IF('Base tratada'!$AC77&gt;=MAX('Base tratada'!$AD77,'Base tratada'!$AE77),"Web",
IF('Base tratada'!$AD77&gt;='Base tratada'!$AE77,"Catalog",
"Store"))</f>
        <v>Store</v>
      </c>
      <c r="AI77" s="59">
        <f>IF('Base tratada'!$AF77=0,"0",'Base tratada'!$AK77/'Base tratada'!$AF77)</f>
        <v>4</v>
      </c>
      <c r="AJ77" s="59" t="str">
        <f>IF('Base tratada'!$AI77=0,"R$ 0",
IF('Base tratada'!$AI77&lt;=25,"R$ 1–25",
IF('Base tratada'!$AI77&lt;=50,"R$ 26–50",
"+R$ 50")))</f>
        <v>R$ 1–25</v>
      </c>
      <c r="AK77" s="35">
        <v>12</v>
      </c>
      <c r="AL77" s="58" t="str">
        <f>IF('Base tratada'!$AK77&lt;=100,"R$ 0-100",
IF('Base tratada'!$AK77&lt;=500,"R$ 101-500",
IF('Base tratada'!$AK77&lt;=1000,"R$ 501-1000",
IF('Base tratada'!$AK77&lt;=1500,"R$ 1001-1500",
"+R$ 1500"))))</f>
        <v>R$ 0-100</v>
      </c>
      <c r="AM77" s="34">
        <v>0</v>
      </c>
      <c r="AN77" s="34">
        <v>0</v>
      </c>
      <c r="AO77" s="34">
        <v>0</v>
      </c>
      <c r="AP77" s="34">
        <v>0</v>
      </c>
      <c r="AQ77" s="34">
        <v>0</v>
      </c>
      <c r="AR77" s="34">
        <v>0</v>
      </c>
      <c r="AS77" s="34">
        <v>0</v>
      </c>
      <c r="AT77" s="34">
        <v>3</v>
      </c>
      <c r="AU77" s="34">
        <v>11</v>
      </c>
      <c r="AV77" s="52">
        <v>8</v>
      </c>
      <c r="AW77" s="57">
        <v>0</v>
      </c>
      <c r="AX77" s="58" t="str">
        <f>IF(Tabela3[[#This Row],[Response]]=1, "Aceitou", "Não aceitou")</f>
        <v>Não aceitou</v>
      </c>
      <c r="AY77" s="55" t="str">
        <f>Tabela3[[#This Row],[Faixa Recência]] &amp; " | " &amp; Tabela3[[#This Row],[Faixa Gasto]] &amp; " | " &amp; Tabela3[[#This Row],[Faixa ticket médio]]</f>
        <v>0-15 dias | R$ 0-100 | R$ 1–25</v>
      </c>
      <c r="AZ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" s="36"/>
    </row>
    <row r="78" spans="1:54" x14ac:dyDescent="0.25">
      <c r="A78" s="61">
        <v>77</v>
      </c>
      <c r="B78" s="37">
        <v>23559</v>
      </c>
      <c r="C78" s="34">
        <v>1</v>
      </c>
      <c r="D78" s="34">
        <v>0</v>
      </c>
      <c r="E78" s="34">
        <v>87</v>
      </c>
      <c r="F78" s="58" t="str">
        <f>IF('Base tratada'!$E78&lt;=15,"0-15 dias",
IF('Base tratada'!$E78&lt;=30, "16-30 dias",
IF('Base tratada'!$E78&lt;=45, "31-45 dias",
IF('Base tratada'!$E78&lt;=60, "46-60 dias",
IF('Base tratada'!$E78&lt;=75, "61-75 dias", "76-99 dias")))))</f>
        <v>76-99 dias</v>
      </c>
      <c r="G78" s="38">
        <v>47</v>
      </c>
      <c r="H78" s="60" t="str">
        <f>IF('Base tratada'!$G78&lt;=29,"24–29",
IF('Base tratada'!$G78&lt;=39,"30–39",
IF('Base tratada'!$G78&lt;=49,"40–49",
IF('Base tratada'!$G78&lt;=59,"50–59",
IF('Base tratada'!$G78&lt;=69,"60–69",
"70–80")))))</f>
        <v>40–49</v>
      </c>
      <c r="I78" s="34">
        <v>2520</v>
      </c>
      <c r="J78" s="58" t="str">
        <f>IF('Base tratada'!$K78=1,"Divorciado",
IF('Base tratada'!$L78=1,"Casado",
IF('Base tratada'!$M78=1, "Solteiro",
IF('Base tratada'!$N78=1,"Juntos",
"Viúvo"))))</f>
        <v>Casado</v>
      </c>
      <c r="K78" s="34">
        <v>0</v>
      </c>
      <c r="L78" s="34">
        <v>1</v>
      </c>
      <c r="M78" s="34">
        <v>0</v>
      </c>
      <c r="N78" s="34">
        <v>0</v>
      </c>
      <c r="O78" s="34">
        <v>0</v>
      </c>
      <c r="P78" s="34">
        <v>1</v>
      </c>
      <c r="Q78" s="34">
        <v>0</v>
      </c>
      <c r="R78" s="34">
        <v>0</v>
      </c>
      <c r="S78" s="34">
        <v>0</v>
      </c>
      <c r="T78" s="34">
        <v>0</v>
      </c>
      <c r="U78" s="35">
        <v>25</v>
      </c>
      <c r="V78" s="35">
        <v>5</v>
      </c>
      <c r="W78" s="35">
        <v>19</v>
      </c>
      <c r="X78" s="35">
        <v>7</v>
      </c>
      <c r="Y78" s="35">
        <v>0</v>
      </c>
      <c r="Z78" s="35">
        <v>23</v>
      </c>
      <c r="AA78" s="34">
        <v>3</v>
      </c>
      <c r="AB78" s="34">
        <v>7</v>
      </c>
      <c r="AC78" s="34">
        <v>3</v>
      </c>
      <c r="AD78" s="34">
        <v>0</v>
      </c>
      <c r="AE78" s="34">
        <v>3</v>
      </c>
      <c r="AF78" s="58">
        <f>'Base tratada'!$AC78+'Base tratada'!$AD78+'Base tratada'!$AE78</f>
        <v>6</v>
      </c>
      <c r="AG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8" s="58" t="str">
        <f>IF('Base tratada'!$AC78&gt;=MAX('Base tratada'!$AD78,'Base tratada'!$AE78),"Web",
IF('Base tratada'!$AD78&gt;='Base tratada'!$AE78,"Catalog",
"Store"))</f>
        <v>Web</v>
      </c>
      <c r="AI78" s="59">
        <f>IF('Base tratada'!$AF78=0,"0",'Base tratada'!$AK78/'Base tratada'!$AF78)</f>
        <v>9.3333333333333339</v>
      </c>
      <c r="AJ78" s="59" t="str">
        <f>IF('Base tratada'!$AI78=0,"R$ 0",
IF('Base tratada'!$AI78&lt;=25,"R$ 1–25",
IF('Base tratada'!$AI78&lt;=50,"R$ 26–50",
"+R$ 50")))</f>
        <v>R$ 1–25</v>
      </c>
      <c r="AK78" s="35">
        <v>56</v>
      </c>
      <c r="AL78" s="58" t="str">
        <f>IF('Base tratada'!$AK78&lt;=100,"R$ 0-100",
IF('Base tratada'!$AK78&lt;=500,"R$ 101-500",
IF('Base tratada'!$AK78&lt;=1000,"R$ 501-1000",
IF('Base tratada'!$AK78&lt;=1500,"R$ 1001-1500",
"+R$ 1500"))))</f>
        <v>R$ 0-100</v>
      </c>
      <c r="AM78" s="34">
        <v>0</v>
      </c>
      <c r="AN78" s="34">
        <v>0</v>
      </c>
      <c r="AO78" s="34">
        <v>0</v>
      </c>
      <c r="AP78" s="34">
        <v>0</v>
      </c>
      <c r="AQ78" s="34">
        <v>0</v>
      </c>
      <c r="AR78" s="34">
        <v>0</v>
      </c>
      <c r="AS78" s="34">
        <v>0</v>
      </c>
      <c r="AT78" s="34">
        <v>3</v>
      </c>
      <c r="AU78" s="34">
        <v>11</v>
      </c>
      <c r="AV78" s="52">
        <v>33</v>
      </c>
      <c r="AW78" s="57">
        <v>0</v>
      </c>
      <c r="AX78" s="58" t="str">
        <f>IF(Tabela3[[#This Row],[Response]]=1, "Aceitou", "Não aceitou")</f>
        <v>Não aceitou</v>
      </c>
      <c r="AY78" s="55" t="str">
        <f>Tabela3[[#This Row],[Faixa Recência]] &amp; " | " &amp; Tabela3[[#This Row],[Faixa Gasto]] &amp; " | " &amp; Tabela3[[#This Row],[Faixa ticket médio]]</f>
        <v>76-99 dias | R$ 0-100 | R$ 1–25</v>
      </c>
      <c r="AZ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" s="36"/>
    </row>
    <row r="79" spans="1:54" x14ac:dyDescent="0.25">
      <c r="A79" s="61">
        <v>78</v>
      </c>
      <c r="B79" s="37">
        <v>38620</v>
      </c>
      <c r="C79" s="34">
        <v>0</v>
      </c>
      <c r="D79" s="34">
        <v>0</v>
      </c>
      <c r="E79" s="34">
        <v>56</v>
      </c>
      <c r="F79" s="58" t="str">
        <f>IF('Base tratada'!$E79&lt;=15,"0-15 dias",
IF('Base tratada'!$E79&lt;=30, "16-30 dias",
IF('Base tratada'!$E79&lt;=45, "31-45 dias",
IF('Base tratada'!$E79&lt;=60, "46-60 dias",
IF('Base tratada'!$E79&lt;=75, "61-75 dias", "76-99 dias")))))</f>
        <v>46-60 dias</v>
      </c>
      <c r="G79" s="38">
        <v>57</v>
      </c>
      <c r="H79" s="60" t="str">
        <f>IF('Base tratada'!$G79&lt;=29,"24–29",
IF('Base tratada'!$G79&lt;=39,"30–39",
IF('Base tratada'!$G79&lt;=49,"40–49",
IF('Base tratada'!$G79&lt;=59,"50–59",
IF('Base tratada'!$G79&lt;=69,"60–69",
"70–80")))))</f>
        <v>50–59</v>
      </c>
      <c r="I79" s="34">
        <v>2573</v>
      </c>
      <c r="J79" s="58" t="str">
        <f>IF('Base tratada'!$K79=1,"Divorciado",
IF('Base tratada'!$L79=1,"Casado",
IF('Base tratada'!$M79=1, "Solteiro",
IF('Base tratada'!$N79=1,"Juntos",
"Viúvo"))))</f>
        <v>Juntos</v>
      </c>
      <c r="K79" s="34">
        <v>0</v>
      </c>
      <c r="L79" s="34">
        <v>0</v>
      </c>
      <c r="M79" s="34">
        <v>0</v>
      </c>
      <c r="N79" s="34">
        <v>1</v>
      </c>
      <c r="O79" s="34">
        <v>0</v>
      </c>
      <c r="P79" s="34">
        <v>0</v>
      </c>
      <c r="Q79" s="34">
        <v>0</v>
      </c>
      <c r="R79" s="34">
        <v>0</v>
      </c>
      <c r="S79" s="34">
        <v>1</v>
      </c>
      <c r="T79" s="34">
        <v>0</v>
      </c>
      <c r="U79" s="35">
        <v>112</v>
      </c>
      <c r="V79" s="35">
        <v>17</v>
      </c>
      <c r="W79" s="35">
        <v>44</v>
      </c>
      <c r="X79" s="35">
        <v>34</v>
      </c>
      <c r="Y79" s="35">
        <v>22</v>
      </c>
      <c r="Z79" s="35">
        <v>89</v>
      </c>
      <c r="AA79" s="34">
        <v>1</v>
      </c>
      <c r="AB79" s="34">
        <v>3</v>
      </c>
      <c r="AC79" s="34">
        <v>2</v>
      </c>
      <c r="AD79" s="34">
        <v>5</v>
      </c>
      <c r="AE79" s="34">
        <v>3</v>
      </c>
      <c r="AF79" s="58">
        <f>'Base tratada'!$AC79+'Base tratada'!$AD79+'Base tratada'!$AE79</f>
        <v>10</v>
      </c>
      <c r="AG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9" s="58" t="str">
        <f>IF('Base tratada'!$AC79&gt;=MAX('Base tratada'!$AD79,'Base tratada'!$AE79),"Web",
IF('Base tratada'!$AD79&gt;='Base tratada'!$AE79,"Catalog",
"Store"))</f>
        <v>Catalog</v>
      </c>
      <c r="AI79" s="59">
        <f>IF('Base tratada'!$AF79=0,"0",'Base tratada'!$AK79/'Base tratada'!$AF79)</f>
        <v>22.9</v>
      </c>
      <c r="AJ79" s="59" t="str">
        <f>IF('Base tratada'!$AI79=0,"R$ 0",
IF('Base tratada'!$AI79&lt;=25,"R$ 1–25",
IF('Base tratada'!$AI79&lt;=50,"R$ 26–50",
"+R$ 50")))</f>
        <v>R$ 1–25</v>
      </c>
      <c r="AK79" s="35">
        <v>229</v>
      </c>
      <c r="AL79" s="58" t="str">
        <f>IF('Base tratada'!$AK79&lt;=100,"R$ 0-100",
IF('Base tratada'!$AK79&lt;=500,"R$ 101-500",
IF('Base tratada'!$AK79&lt;=1000,"R$ 501-1000",
IF('Base tratada'!$AK79&lt;=1500,"R$ 1001-1500",
"+R$ 1500"))))</f>
        <v>R$ 101-500</v>
      </c>
      <c r="AM79" s="34">
        <v>0</v>
      </c>
      <c r="AN79" s="34">
        <v>0</v>
      </c>
      <c r="AO79" s="34">
        <v>0</v>
      </c>
      <c r="AP79" s="34">
        <v>0</v>
      </c>
      <c r="AQ79" s="34">
        <v>0</v>
      </c>
      <c r="AR79" s="34">
        <v>0</v>
      </c>
      <c r="AS79" s="34">
        <v>0</v>
      </c>
      <c r="AT79" s="34">
        <v>3</v>
      </c>
      <c r="AU79" s="34">
        <v>11</v>
      </c>
      <c r="AV79" s="52">
        <v>140</v>
      </c>
      <c r="AW79" s="57">
        <v>0</v>
      </c>
      <c r="AX79" s="58" t="str">
        <f>IF(Tabela3[[#This Row],[Response]]=1, "Aceitou", "Não aceitou")</f>
        <v>Não aceitou</v>
      </c>
      <c r="AY79" s="55" t="str">
        <f>Tabela3[[#This Row],[Faixa Recência]] &amp; " | " &amp; Tabela3[[#This Row],[Faixa Gasto]] &amp; " | " &amp; Tabela3[[#This Row],[Faixa ticket médio]]</f>
        <v>46-60 dias | R$ 101-500 | R$ 1–25</v>
      </c>
      <c r="AZ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" s="36"/>
    </row>
    <row r="80" spans="1:54" x14ac:dyDescent="0.25">
      <c r="A80" s="61">
        <v>79</v>
      </c>
      <c r="B80" s="37">
        <v>81361</v>
      </c>
      <c r="C80" s="34">
        <v>0</v>
      </c>
      <c r="D80" s="34">
        <v>0</v>
      </c>
      <c r="E80" s="34">
        <v>18</v>
      </c>
      <c r="F80" s="58" t="str">
        <f>IF('Base tratada'!$E80&lt;=15,"0-15 dias",
IF('Base tratada'!$E80&lt;=30, "16-30 dias",
IF('Base tratada'!$E80&lt;=45, "31-45 dias",
IF('Base tratada'!$E80&lt;=60, "46-60 dias",
IF('Base tratada'!$E80&lt;=75, "61-75 dias", "76-99 dias")))))</f>
        <v>16-30 dias</v>
      </c>
      <c r="G80" s="38">
        <v>33</v>
      </c>
      <c r="H80" s="60" t="str">
        <f>IF('Base tratada'!$G80&lt;=29,"24–29",
IF('Base tratada'!$G80&lt;=39,"30–39",
IF('Base tratada'!$G80&lt;=49,"40–49",
IF('Base tratada'!$G80&lt;=59,"50–59",
IF('Base tratada'!$G80&lt;=69,"60–69",
"70–80")))))</f>
        <v>30–39</v>
      </c>
      <c r="I80" s="34">
        <v>2283</v>
      </c>
      <c r="J80" s="58" t="str">
        <f>IF('Base tratada'!$K80=1,"Divorciado",
IF('Base tratada'!$L80=1,"Casado",
IF('Base tratada'!$M80=1, "Solteiro",
IF('Base tratada'!$N80=1,"Juntos",
"Viúvo"))))</f>
        <v>Divorciado</v>
      </c>
      <c r="K80" s="34">
        <v>1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1</v>
      </c>
      <c r="S80" s="34">
        <v>0</v>
      </c>
      <c r="T80" s="34">
        <v>0</v>
      </c>
      <c r="U80" s="35">
        <v>163</v>
      </c>
      <c r="V80" s="35">
        <v>23</v>
      </c>
      <c r="W80" s="35">
        <v>424</v>
      </c>
      <c r="X80" s="35">
        <v>27</v>
      </c>
      <c r="Y80" s="35">
        <v>65</v>
      </c>
      <c r="Z80" s="35">
        <v>76</v>
      </c>
      <c r="AA80" s="34">
        <v>1</v>
      </c>
      <c r="AB80" s="34">
        <v>1</v>
      </c>
      <c r="AC80" s="34">
        <v>3</v>
      </c>
      <c r="AD80" s="34">
        <v>10</v>
      </c>
      <c r="AE80" s="34">
        <v>13</v>
      </c>
      <c r="AF80" s="58">
        <f>'Base tratada'!$AC80+'Base tratada'!$AD80+'Base tratada'!$AE80</f>
        <v>26</v>
      </c>
      <c r="AG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0" s="58" t="str">
        <f>IF('Base tratada'!$AC80&gt;=MAX('Base tratada'!$AD80,'Base tratada'!$AE80),"Web",
IF('Base tratada'!$AD80&gt;='Base tratada'!$AE80,"Catalog",
"Store"))</f>
        <v>Store</v>
      </c>
      <c r="AI80" s="59">
        <f>IF('Base tratada'!$AF80=0,"0",'Base tratada'!$AK80/'Base tratada'!$AF80)</f>
        <v>27</v>
      </c>
      <c r="AJ80" s="59" t="str">
        <f>IF('Base tratada'!$AI80=0,"R$ 0",
IF('Base tratada'!$AI80&lt;=25,"R$ 1–25",
IF('Base tratada'!$AI80&lt;=50,"R$ 26–50",
"+R$ 50")))</f>
        <v>R$ 26–50</v>
      </c>
      <c r="AK80" s="35">
        <v>702</v>
      </c>
      <c r="AL80" s="58" t="str">
        <f>IF('Base tratada'!$AK80&lt;=100,"R$ 0-100",
IF('Base tratada'!$AK80&lt;=500,"R$ 101-500",
IF('Base tratada'!$AK80&lt;=1000,"R$ 501-1000",
IF('Base tratada'!$AK80&lt;=1500,"R$ 1001-1500",
"+R$ 1500"))))</f>
        <v>R$ 501-1000</v>
      </c>
      <c r="AM80" s="34">
        <v>0</v>
      </c>
      <c r="AN80" s="34">
        <v>0</v>
      </c>
      <c r="AO80" s="34">
        <v>0</v>
      </c>
      <c r="AP80" s="34">
        <v>0</v>
      </c>
      <c r="AQ80" s="34">
        <v>0</v>
      </c>
      <c r="AR80" s="34">
        <v>0</v>
      </c>
      <c r="AS80" s="34">
        <v>0</v>
      </c>
      <c r="AT80" s="34">
        <v>3</v>
      </c>
      <c r="AU80" s="34">
        <v>11</v>
      </c>
      <c r="AV80" s="52">
        <v>626</v>
      </c>
      <c r="AW80" s="57">
        <v>0</v>
      </c>
      <c r="AX80" s="58" t="str">
        <f>IF(Tabela3[[#This Row],[Response]]=1, "Aceitou", "Não aceitou")</f>
        <v>Não aceitou</v>
      </c>
      <c r="AY80" s="55" t="str">
        <f>Tabela3[[#This Row],[Faixa Recência]] &amp; " | " &amp; Tabela3[[#This Row],[Faixa Gasto]] &amp; " | " &amp; Tabela3[[#This Row],[Faixa ticket médio]]</f>
        <v>16-30 dias | R$ 501-1000 | R$ 26–50</v>
      </c>
      <c r="AZ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" s="36"/>
    </row>
    <row r="81" spans="1:54" x14ac:dyDescent="0.25">
      <c r="A81" s="61">
        <v>80</v>
      </c>
      <c r="B81" s="37">
        <v>29440</v>
      </c>
      <c r="C81" s="34">
        <v>1</v>
      </c>
      <c r="D81" s="34">
        <v>1</v>
      </c>
      <c r="E81" s="34">
        <v>95</v>
      </c>
      <c r="F81" s="58" t="str">
        <f>IF('Base tratada'!$E81&lt;=15,"0-15 dias",
IF('Base tratada'!$E81&lt;=30, "16-30 dias",
IF('Base tratada'!$E81&lt;=45, "31-45 dias",
IF('Base tratada'!$E81&lt;=60, "46-60 dias",
IF('Base tratada'!$E81&lt;=75, "61-75 dias", "76-99 dias")))))</f>
        <v>76-99 dias</v>
      </c>
      <c r="G81" s="38">
        <v>60</v>
      </c>
      <c r="H81" s="60" t="str">
        <f>IF('Base tratada'!$G81&lt;=29,"24–29",
IF('Base tratada'!$G81&lt;=39,"30–39",
IF('Base tratada'!$G81&lt;=49,"40–49",
IF('Base tratada'!$G81&lt;=59,"50–59",
IF('Base tratada'!$G81&lt;=69,"60–69",
"70–80")))))</f>
        <v>60–69</v>
      </c>
      <c r="I81" s="34">
        <v>2481</v>
      </c>
      <c r="J81" s="58" t="str">
        <f>IF('Base tratada'!$K81=1,"Divorciado",
IF('Base tratada'!$L81=1,"Casado",
IF('Base tratada'!$M81=1, "Solteiro",
IF('Base tratada'!$N81=1,"Juntos",
"Viúvo"))))</f>
        <v>Casado</v>
      </c>
      <c r="K81" s="34">
        <v>0</v>
      </c>
      <c r="L81" s="34">
        <v>1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1</v>
      </c>
      <c r="S81" s="34">
        <v>0</v>
      </c>
      <c r="T81" s="34">
        <v>0</v>
      </c>
      <c r="U81" s="35">
        <v>17</v>
      </c>
      <c r="V81" s="35">
        <v>8</v>
      </c>
      <c r="W81" s="35">
        <v>14</v>
      </c>
      <c r="X81" s="35">
        <v>10</v>
      </c>
      <c r="Y81" s="35">
        <v>4</v>
      </c>
      <c r="Z81" s="35">
        <v>3</v>
      </c>
      <c r="AA81" s="34">
        <v>2</v>
      </c>
      <c r="AB81" s="34">
        <v>7</v>
      </c>
      <c r="AC81" s="34">
        <v>1</v>
      </c>
      <c r="AD81" s="34">
        <v>0</v>
      </c>
      <c r="AE81" s="34">
        <v>4</v>
      </c>
      <c r="AF81" s="58">
        <f>'Base tratada'!$AC81+'Base tratada'!$AD81+'Base tratada'!$AE81</f>
        <v>5</v>
      </c>
      <c r="AG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1" s="58" t="str">
        <f>IF('Base tratada'!$AC81&gt;=MAX('Base tratada'!$AD81,'Base tratada'!$AE81),"Web",
IF('Base tratada'!$AD81&gt;='Base tratada'!$AE81,"Catalog",
"Store"))</f>
        <v>Store</v>
      </c>
      <c r="AI81" s="59">
        <f>IF('Base tratada'!$AF81=0,"0",'Base tratada'!$AK81/'Base tratada'!$AF81)</f>
        <v>10.6</v>
      </c>
      <c r="AJ81" s="59" t="str">
        <f>IF('Base tratada'!$AI81=0,"R$ 0",
IF('Base tratada'!$AI81&lt;=25,"R$ 1–25",
IF('Base tratada'!$AI81&lt;=50,"R$ 26–50",
"+R$ 50")))</f>
        <v>R$ 1–25</v>
      </c>
      <c r="AK81" s="35">
        <v>53</v>
      </c>
      <c r="AL81" s="58" t="str">
        <f>IF('Base tratada'!$AK81&lt;=100,"R$ 0-100",
IF('Base tratada'!$AK81&lt;=500,"R$ 101-500",
IF('Base tratada'!$AK81&lt;=1000,"R$ 501-1000",
IF('Base tratada'!$AK81&lt;=1500,"R$ 1001-1500",
"+R$ 1500"))))</f>
        <v>R$ 0-100</v>
      </c>
      <c r="AM81" s="34">
        <v>0</v>
      </c>
      <c r="AN81" s="34">
        <v>0</v>
      </c>
      <c r="AO81" s="34">
        <v>0</v>
      </c>
      <c r="AP81" s="34">
        <v>0</v>
      </c>
      <c r="AQ81" s="34">
        <v>0</v>
      </c>
      <c r="AR81" s="34">
        <v>0</v>
      </c>
      <c r="AS81" s="34">
        <v>0</v>
      </c>
      <c r="AT81" s="34">
        <v>3</v>
      </c>
      <c r="AU81" s="34">
        <v>11</v>
      </c>
      <c r="AV81" s="52">
        <v>50</v>
      </c>
      <c r="AW81" s="57">
        <v>0</v>
      </c>
      <c r="AX81" s="58" t="str">
        <f>IF(Tabela3[[#This Row],[Response]]=1, "Aceitou", "Não aceitou")</f>
        <v>Não aceitou</v>
      </c>
      <c r="AY81" s="55" t="str">
        <f>Tabela3[[#This Row],[Faixa Recência]] &amp; " | " &amp; Tabela3[[#This Row],[Faixa Gasto]] &amp; " | " &amp; Tabela3[[#This Row],[Faixa ticket médio]]</f>
        <v>76-99 dias | R$ 0-100 | R$ 1–25</v>
      </c>
      <c r="AZ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" s="36"/>
    </row>
    <row r="82" spans="1:54" x14ac:dyDescent="0.25">
      <c r="A82" s="61">
        <v>81</v>
      </c>
      <c r="B82" s="37">
        <v>36138</v>
      </c>
      <c r="C82" s="34">
        <v>1</v>
      </c>
      <c r="D82" s="34">
        <v>1</v>
      </c>
      <c r="E82" s="34">
        <v>48</v>
      </c>
      <c r="F82" s="58" t="str">
        <f>IF('Base tratada'!$E82&lt;=15,"0-15 dias",
IF('Base tratada'!$E82&lt;=30, "16-30 dias",
IF('Base tratada'!$E82&lt;=45, "31-45 dias",
IF('Base tratada'!$E82&lt;=60, "46-60 dias",
IF('Base tratada'!$E82&lt;=75, "61-75 dias", "76-99 dias")))))</f>
        <v>46-60 dias</v>
      </c>
      <c r="G82" s="38">
        <v>50</v>
      </c>
      <c r="H82" s="60" t="str">
        <f>IF('Base tratada'!$G82&lt;=29,"24–29",
IF('Base tratada'!$G82&lt;=39,"30–39",
IF('Base tratada'!$G82&lt;=49,"40–49",
IF('Base tratada'!$G82&lt;=59,"50–59",
IF('Base tratada'!$G82&lt;=69,"60–69",
"70–80")))))</f>
        <v>50–59</v>
      </c>
      <c r="I82" s="34">
        <v>2507</v>
      </c>
      <c r="J82" s="58" t="str">
        <f>IF('Base tratada'!$K82=1,"Divorciado",
IF('Base tratada'!$L82=1,"Casado",
IF('Base tratada'!$M82=1, "Solteiro",
IF('Base tratada'!$N82=1,"Juntos",
"Viúvo"))))</f>
        <v>Casado</v>
      </c>
      <c r="K82" s="34">
        <v>0</v>
      </c>
      <c r="L82" s="34">
        <v>1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1</v>
      </c>
      <c r="T82" s="34">
        <v>0</v>
      </c>
      <c r="U82" s="35">
        <v>130</v>
      </c>
      <c r="V82" s="35">
        <v>0</v>
      </c>
      <c r="W82" s="35">
        <v>16</v>
      </c>
      <c r="X82" s="35">
        <v>0</v>
      </c>
      <c r="Y82" s="35">
        <v>0</v>
      </c>
      <c r="Z82" s="35">
        <v>5</v>
      </c>
      <c r="AA82" s="34">
        <v>5</v>
      </c>
      <c r="AB82" s="34">
        <v>7</v>
      </c>
      <c r="AC82" s="34">
        <v>3</v>
      </c>
      <c r="AD82" s="34">
        <v>1</v>
      </c>
      <c r="AE82" s="34">
        <v>4</v>
      </c>
      <c r="AF82" s="58">
        <f>'Base tratada'!$AC82+'Base tratada'!$AD82+'Base tratada'!$AE82</f>
        <v>8</v>
      </c>
      <c r="AG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2" s="58" t="str">
        <f>IF('Base tratada'!$AC82&gt;=MAX('Base tratada'!$AD82,'Base tratada'!$AE82),"Web",
IF('Base tratada'!$AD82&gt;='Base tratada'!$AE82,"Catalog",
"Store"))</f>
        <v>Store</v>
      </c>
      <c r="AI82" s="59">
        <f>IF('Base tratada'!$AF82=0,"0",'Base tratada'!$AK82/'Base tratada'!$AF82)</f>
        <v>18.25</v>
      </c>
      <c r="AJ82" s="59" t="str">
        <f>IF('Base tratada'!$AI82=0,"R$ 0",
IF('Base tratada'!$AI82&lt;=25,"R$ 1–25",
IF('Base tratada'!$AI82&lt;=50,"R$ 26–50",
"+R$ 50")))</f>
        <v>R$ 1–25</v>
      </c>
      <c r="AK82" s="35">
        <v>146</v>
      </c>
      <c r="AL82" s="58" t="str">
        <f>IF('Base tratada'!$AK82&lt;=100,"R$ 0-100",
IF('Base tratada'!$AK82&lt;=500,"R$ 101-500",
IF('Base tratada'!$AK82&lt;=1000,"R$ 501-1000",
IF('Base tratada'!$AK82&lt;=1500,"R$ 1001-1500",
"+R$ 1500"))))</f>
        <v>R$ 101-500</v>
      </c>
      <c r="AM82" s="34">
        <v>0</v>
      </c>
      <c r="AN82" s="34">
        <v>0</v>
      </c>
      <c r="AO82" s="34">
        <v>0</v>
      </c>
      <c r="AP82" s="34">
        <v>1</v>
      </c>
      <c r="AQ82" s="34">
        <v>0</v>
      </c>
      <c r="AR82" s="34">
        <v>1</v>
      </c>
      <c r="AS82" s="34">
        <v>0</v>
      </c>
      <c r="AT82" s="34">
        <v>3</v>
      </c>
      <c r="AU82" s="34">
        <v>11</v>
      </c>
      <c r="AV82" s="52">
        <v>141</v>
      </c>
      <c r="AW82" s="57">
        <v>0</v>
      </c>
      <c r="AX82" s="58" t="str">
        <f>IF(Tabela3[[#This Row],[Response]]=1, "Aceitou", "Não aceitou")</f>
        <v>Não aceitou</v>
      </c>
      <c r="AY82" s="55" t="str">
        <f>Tabela3[[#This Row],[Faixa Recência]] &amp; " | " &amp; Tabela3[[#This Row],[Faixa Gasto]] &amp; " | " &amp; Tabela3[[#This Row],[Faixa ticket médio]]</f>
        <v>46-60 dias | R$ 101-500 | R$ 1–25</v>
      </c>
      <c r="AZ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" s="36"/>
    </row>
    <row r="83" spans="1:54" x14ac:dyDescent="0.25">
      <c r="A83" s="61">
        <v>82</v>
      </c>
      <c r="B83" s="37">
        <v>50388</v>
      </c>
      <c r="C83" s="34">
        <v>0</v>
      </c>
      <c r="D83" s="34">
        <v>1</v>
      </c>
      <c r="E83" s="34">
        <v>3</v>
      </c>
      <c r="F83" s="58" t="str">
        <f>IF('Base tratada'!$E83&lt;=15,"0-15 dias",
IF('Base tratada'!$E83&lt;=30, "16-30 dias",
IF('Base tratada'!$E83&lt;=45, "31-45 dias",
IF('Base tratada'!$E83&lt;=60, "46-60 dias",
IF('Base tratada'!$E83&lt;=75, "61-75 dias", "76-99 dias")))))</f>
        <v>0-15 dias</v>
      </c>
      <c r="G83" s="38">
        <v>63</v>
      </c>
      <c r="H83" s="60" t="str">
        <f>IF('Base tratada'!$G83&lt;=29,"24–29",
IF('Base tratada'!$G83&lt;=39,"30–39",
IF('Base tratada'!$G83&lt;=49,"40–49",
IF('Base tratada'!$G83&lt;=59,"50–59",
IF('Base tratada'!$G83&lt;=69,"60–69",
"70–80")))))</f>
        <v>60–69</v>
      </c>
      <c r="I83" s="34">
        <v>2191</v>
      </c>
      <c r="J83" s="58" t="str">
        <f>IF('Base tratada'!$K83=1,"Divorciado",
IF('Base tratada'!$L83=1,"Casado",
IF('Base tratada'!$M83=1, "Solteiro",
IF('Base tratada'!$N83=1,"Juntos",
"Viúvo"))))</f>
        <v>Solteiro</v>
      </c>
      <c r="K83" s="34">
        <v>0</v>
      </c>
      <c r="L83" s="34">
        <v>0</v>
      </c>
      <c r="M83" s="34">
        <v>1</v>
      </c>
      <c r="N83" s="34">
        <v>0</v>
      </c>
      <c r="O83" s="34">
        <v>0</v>
      </c>
      <c r="P83" s="34">
        <v>0</v>
      </c>
      <c r="Q83" s="34">
        <v>0</v>
      </c>
      <c r="R83" s="34">
        <v>1</v>
      </c>
      <c r="S83" s="34">
        <v>0</v>
      </c>
      <c r="T83" s="34">
        <v>0</v>
      </c>
      <c r="U83" s="35">
        <v>292</v>
      </c>
      <c r="V83" s="35">
        <v>6</v>
      </c>
      <c r="W83" s="35">
        <v>37</v>
      </c>
      <c r="X83" s="35">
        <v>0</v>
      </c>
      <c r="Y83" s="35">
        <v>3</v>
      </c>
      <c r="Z83" s="35">
        <v>34</v>
      </c>
      <c r="AA83" s="34">
        <v>4</v>
      </c>
      <c r="AB83" s="34">
        <v>7</v>
      </c>
      <c r="AC83" s="34">
        <v>6</v>
      </c>
      <c r="AD83" s="34">
        <v>1</v>
      </c>
      <c r="AE83" s="34">
        <v>6</v>
      </c>
      <c r="AF83" s="58">
        <f>'Base tratada'!$AC83+'Base tratada'!$AD83+'Base tratada'!$AE83</f>
        <v>13</v>
      </c>
      <c r="AG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3" s="58" t="str">
        <f>IF('Base tratada'!$AC83&gt;=MAX('Base tratada'!$AD83,'Base tratada'!$AE83),"Web",
IF('Base tratada'!$AD83&gt;='Base tratada'!$AE83,"Catalog",
"Store"))</f>
        <v>Web</v>
      </c>
      <c r="AI83" s="59">
        <f>IF('Base tratada'!$AF83=0,"0",'Base tratada'!$AK83/'Base tratada'!$AF83)</f>
        <v>26</v>
      </c>
      <c r="AJ83" s="59" t="str">
        <f>IF('Base tratada'!$AI83=0,"R$ 0",
IF('Base tratada'!$AI83&lt;=25,"R$ 1–25",
IF('Base tratada'!$AI83&lt;=50,"R$ 26–50",
"+R$ 50")))</f>
        <v>R$ 26–50</v>
      </c>
      <c r="AK83" s="35">
        <v>338</v>
      </c>
      <c r="AL83" s="58" t="str">
        <f>IF('Base tratada'!$AK83&lt;=100,"R$ 0-100",
IF('Base tratada'!$AK83&lt;=500,"R$ 101-500",
IF('Base tratada'!$AK83&lt;=1000,"R$ 501-1000",
IF('Base tratada'!$AK83&lt;=1500,"R$ 1001-1500",
"+R$ 1500"))))</f>
        <v>R$ 101-500</v>
      </c>
      <c r="AM83" s="34">
        <v>1</v>
      </c>
      <c r="AN83" s="34">
        <v>0</v>
      </c>
      <c r="AO83" s="34">
        <v>0</v>
      </c>
      <c r="AP83" s="34">
        <v>1</v>
      </c>
      <c r="AQ83" s="34">
        <v>0</v>
      </c>
      <c r="AR83" s="34">
        <v>2</v>
      </c>
      <c r="AS83" s="34">
        <v>0</v>
      </c>
      <c r="AT83" s="34">
        <v>3</v>
      </c>
      <c r="AU83" s="34">
        <v>11</v>
      </c>
      <c r="AV83" s="52">
        <v>304</v>
      </c>
      <c r="AW83" s="57">
        <v>1</v>
      </c>
      <c r="AX83" s="58" t="str">
        <f>IF(Tabela3[[#This Row],[Response]]=1, "Aceitou", "Não aceitou")</f>
        <v>Aceitou</v>
      </c>
      <c r="AY83" s="55" t="str">
        <f>Tabela3[[#This Row],[Faixa Recência]] &amp; " | " &amp; Tabela3[[#This Row],[Faixa Gasto]] &amp; " | " &amp; Tabela3[[#This Row],[Faixa ticket médio]]</f>
        <v>0-15 dias | R$ 101-500 | R$ 26–50</v>
      </c>
      <c r="AZ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" s="36"/>
    </row>
    <row r="84" spans="1:54" x14ac:dyDescent="0.25">
      <c r="A84" s="61">
        <v>83</v>
      </c>
      <c r="B84" s="37">
        <v>79593</v>
      </c>
      <c r="C84" s="34">
        <v>0</v>
      </c>
      <c r="D84" s="34">
        <v>0</v>
      </c>
      <c r="E84" s="34">
        <v>70</v>
      </c>
      <c r="F84" s="58" t="str">
        <f>IF('Base tratada'!$E84&lt;=15,"0-15 dias",
IF('Base tratada'!$E84&lt;=30, "16-30 dias",
IF('Base tratada'!$E84&lt;=45, "31-45 dias",
IF('Base tratada'!$E84&lt;=60, "46-60 dias",
IF('Base tratada'!$E84&lt;=75, "61-75 dias", "76-99 dias")))))</f>
        <v>61-75 dias</v>
      </c>
      <c r="G84" s="38">
        <v>47</v>
      </c>
      <c r="H84" s="60" t="str">
        <f>IF('Base tratada'!$G84&lt;=29,"24–29",
IF('Base tratada'!$G84&lt;=39,"30–39",
IF('Base tratada'!$G84&lt;=49,"40–49",
IF('Base tratada'!$G84&lt;=59,"50–59",
IF('Base tratada'!$G84&lt;=69,"60–69",
"70–80")))))</f>
        <v>40–49</v>
      </c>
      <c r="I84" s="34">
        <v>2207</v>
      </c>
      <c r="J84" s="58" t="str">
        <f>IF('Base tratada'!$K84=1,"Divorciado",
IF('Base tratada'!$L84=1,"Casado",
IF('Base tratada'!$M84=1, "Solteiro",
IF('Base tratada'!$N84=1,"Juntos",
"Viúvo"))))</f>
        <v>Casado</v>
      </c>
      <c r="K84" s="34">
        <v>0</v>
      </c>
      <c r="L84" s="34">
        <v>1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1</v>
      </c>
      <c r="S84" s="34">
        <v>0</v>
      </c>
      <c r="T84" s="34">
        <v>0</v>
      </c>
      <c r="U84" s="35">
        <v>350</v>
      </c>
      <c r="V84" s="35">
        <v>60</v>
      </c>
      <c r="W84" s="35">
        <v>568</v>
      </c>
      <c r="X84" s="35">
        <v>110</v>
      </c>
      <c r="Y84" s="35">
        <v>133</v>
      </c>
      <c r="Z84" s="35">
        <v>145</v>
      </c>
      <c r="AA84" s="34">
        <v>1</v>
      </c>
      <c r="AB84" s="34">
        <v>2</v>
      </c>
      <c r="AC84" s="34">
        <v>5</v>
      </c>
      <c r="AD84" s="34">
        <v>6</v>
      </c>
      <c r="AE84" s="34">
        <v>7</v>
      </c>
      <c r="AF84" s="58">
        <f>'Base tratada'!$AC84+'Base tratada'!$AD84+'Base tratada'!$AE84</f>
        <v>18</v>
      </c>
      <c r="AG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4" s="58" t="str">
        <f>IF('Base tratada'!$AC84&gt;=MAX('Base tratada'!$AD84,'Base tratada'!$AE84),"Web",
IF('Base tratada'!$AD84&gt;='Base tratada'!$AE84,"Catalog",
"Store"))</f>
        <v>Store</v>
      </c>
      <c r="AI84" s="59">
        <f>IF('Base tratada'!$AF84=0,"0",'Base tratada'!$AK84/'Base tratada'!$AF84)</f>
        <v>67.833333333333329</v>
      </c>
      <c r="AJ84" s="59" t="str">
        <f>IF('Base tratada'!$AI84=0,"R$ 0",
IF('Base tratada'!$AI84&lt;=25,"R$ 1–25",
IF('Base tratada'!$AI84&lt;=50,"R$ 26–50",
"+R$ 50")))</f>
        <v>+R$ 50</v>
      </c>
      <c r="AK84" s="35">
        <v>1221</v>
      </c>
      <c r="AL84" s="58" t="str">
        <f>IF('Base tratada'!$AK84&lt;=100,"R$ 0-100",
IF('Base tratada'!$AK84&lt;=500,"R$ 101-500",
IF('Base tratada'!$AK84&lt;=1000,"R$ 501-1000",
IF('Base tratada'!$AK84&lt;=1500,"R$ 1001-1500",
"+R$ 1500"))))</f>
        <v>R$ 1001-1500</v>
      </c>
      <c r="AM84" s="34">
        <v>0</v>
      </c>
      <c r="AN84" s="34">
        <v>0</v>
      </c>
      <c r="AO84" s="34">
        <v>0</v>
      </c>
      <c r="AP84" s="34">
        <v>0</v>
      </c>
      <c r="AQ84" s="34">
        <v>1</v>
      </c>
      <c r="AR84" s="34">
        <v>1</v>
      </c>
      <c r="AS84" s="34">
        <v>0</v>
      </c>
      <c r="AT84" s="34">
        <v>3</v>
      </c>
      <c r="AU84" s="34">
        <v>11</v>
      </c>
      <c r="AV84" s="52">
        <v>1076</v>
      </c>
      <c r="AW84" s="57">
        <v>0</v>
      </c>
      <c r="AX84" s="58" t="str">
        <f>IF(Tabela3[[#This Row],[Response]]=1, "Aceitou", "Não aceitou")</f>
        <v>Não aceitou</v>
      </c>
      <c r="AY84" s="55" t="str">
        <f>Tabela3[[#This Row],[Faixa Recência]] &amp; " | " &amp; Tabela3[[#This Row],[Faixa Gasto]] &amp; " | " &amp; Tabela3[[#This Row],[Faixa ticket médio]]</f>
        <v>61-75 dias | R$ 1001-1500 | +R$ 50</v>
      </c>
      <c r="AZ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" s="36"/>
    </row>
    <row r="85" spans="1:54" x14ac:dyDescent="0.25">
      <c r="A85" s="61">
        <v>84</v>
      </c>
      <c r="B85" s="37">
        <v>54178</v>
      </c>
      <c r="C85" s="34">
        <v>0</v>
      </c>
      <c r="D85" s="34">
        <v>1</v>
      </c>
      <c r="E85" s="34">
        <v>79</v>
      </c>
      <c r="F85" s="58" t="str">
        <f>IF('Base tratada'!$E85&lt;=15,"0-15 dias",
IF('Base tratada'!$E85&lt;=30, "16-30 dias",
IF('Base tratada'!$E85&lt;=45, "31-45 dias",
IF('Base tratada'!$E85&lt;=60, "46-60 dias",
IF('Base tratada'!$E85&lt;=75, "61-75 dias", "76-99 dias")))))</f>
        <v>76-99 dias</v>
      </c>
      <c r="G85" s="38">
        <v>53</v>
      </c>
      <c r="H85" s="60" t="str">
        <f>IF('Base tratada'!$G85&lt;=29,"24–29",
IF('Base tratada'!$G85&lt;=39,"30–39",
IF('Base tratada'!$G85&lt;=49,"40–49",
IF('Base tratada'!$G85&lt;=59,"50–59",
IF('Base tratada'!$G85&lt;=69,"60–69",
"70–80")))))</f>
        <v>50–59</v>
      </c>
      <c r="I85" s="34">
        <v>2318</v>
      </c>
      <c r="J85" s="58" t="str">
        <f>IF('Base tratada'!$K85=1,"Divorciado",
IF('Base tratada'!$L85=1,"Casado",
IF('Base tratada'!$M85=1, "Solteiro",
IF('Base tratada'!$N85=1,"Juntos",
"Viúvo"))))</f>
        <v>Juntos</v>
      </c>
      <c r="K85" s="34">
        <v>0</v>
      </c>
      <c r="L85" s="34">
        <v>0</v>
      </c>
      <c r="M85" s="34">
        <v>0</v>
      </c>
      <c r="N85" s="34">
        <v>1</v>
      </c>
      <c r="O85" s="34">
        <v>0</v>
      </c>
      <c r="P85" s="34">
        <v>0</v>
      </c>
      <c r="Q85" s="34">
        <v>0</v>
      </c>
      <c r="R85" s="34">
        <v>1</v>
      </c>
      <c r="S85" s="34">
        <v>0</v>
      </c>
      <c r="T85" s="34">
        <v>0</v>
      </c>
      <c r="U85" s="35">
        <v>135</v>
      </c>
      <c r="V85" s="35">
        <v>9</v>
      </c>
      <c r="W85" s="35">
        <v>39</v>
      </c>
      <c r="X85" s="35">
        <v>4</v>
      </c>
      <c r="Y85" s="35">
        <v>0</v>
      </c>
      <c r="Z85" s="35">
        <v>7</v>
      </c>
      <c r="AA85" s="34">
        <v>1</v>
      </c>
      <c r="AB85" s="34">
        <v>2</v>
      </c>
      <c r="AC85" s="34">
        <v>2</v>
      </c>
      <c r="AD85" s="34">
        <v>2</v>
      </c>
      <c r="AE85" s="34">
        <v>5</v>
      </c>
      <c r="AF85" s="58">
        <f>'Base tratada'!$AC85+'Base tratada'!$AD85+'Base tratada'!$AE85</f>
        <v>9</v>
      </c>
      <c r="AG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5" s="58" t="str">
        <f>IF('Base tratada'!$AC85&gt;=MAX('Base tratada'!$AD85,'Base tratada'!$AE85),"Web",
IF('Base tratada'!$AD85&gt;='Base tratada'!$AE85,"Catalog",
"Store"))</f>
        <v>Store</v>
      </c>
      <c r="AI85" s="59">
        <f>IF('Base tratada'!$AF85=0,"0",'Base tratada'!$AK85/'Base tratada'!$AF85)</f>
        <v>20.777777777777779</v>
      </c>
      <c r="AJ85" s="59" t="str">
        <f>IF('Base tratada'!$AI85=0,"R$ 0",
IF('Base tratada'!$AI85&lt;=25,"R$ 1–25",
IF('Base tratada'!$AI85&lt;=50,"R$ 26–50",
"+R$ 50")))</f>
        <v>R$ 1–25</v>
      </c>
      <c r="AK85" s="35">
        <v>187</v>
      </c>
      <c r="AL85" s="58" t="str">
        <f>IF('Base tratada'!$AK85&lt;=100,"R$ 0-100",
IF('Base tratada'!$AK85&lt;=500,"R$ 101-500",
IF('Base tratada'!$AK85&lt;=1000,"R$ 501-1000",
IF('Base tratada'!$AK85&lt;=1500,"R$ 1001-1500",
"+R$ 1500"))))</f>
        <v>R$ 101-500</v>
      </c>
      <c r="AM85" s="34">
        <v>0</v>
      </c>
      <c r="AN85" s="34">
        <v>0</v>
      </c>
      <c r="AO85" s="34">
        <v>0</v>
      </c>
      <c r="AP85" s="34">
        <v>0</v>
      </c>
      <c r="AQ85" s="34">
        <v>0</v>
      </c>
      <c r="AR85" s="34">
        <v>0</v>
      </c>
      <c r="AS85" s="34">
        <v>0</v>
      </c>
      <c r="AT85" s="34">
        <v>3</v>
      </c>
      <c r="AU85" s="34">
        <v>11</v>
      </c>
      <c r="AV85" s="52">
        <v>180</v>
      </c>
      <c r="AW85" s="57">
        <v>0</v>
      </c>
      <c r="AX85" s="58" t="str">
        <f>IF(Tabela3[[#This Row],[Response]]=1, "Aceitou", "Não aceitou")</f>
        <v>Não aceitou</v>
      </c>
      <c r="AY85" s="55" t="str">
        <f>Tabela3[[#This Row],[Faixa Recência]] &amp; " | " &amp; Tabela3[[#This Row],[Faixa Gasto]] &amp; " | " &amp; Tabela3[[#This Row],[Faixa ticket médio]]</f>
        <v>76-99 dias | R$ 101-500 | R$ 1–25</v>
      </c>
      <c r="AZ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" s="36"/>
    </row>
    <row r="86" spans="1:54" x14ac:dyDescent="0.25">
      <c r="A86" s="61">
        <v>85</v>
      </c>
      <c r="B86" s="37">
        <v>42394</v>
      </c>
      <c r="C86" s="34">
        <v>1</v>
      </c>
      <c r="D86" s="34">
        <v>0</v>
      </c>
      <c r="E86" s="34">
        <v>69</v>
      </c>
      <c r="F86" s="58" t="str">
        <f>IF('Base tratada'!$E86&lt;=15,"0-15 dias",
IF('Base tratada'!$E86&lt;=30, "16-30 dias",
IF('Base tratada'!$E86&lt;=45, "31-45 dias",
IF('Base tratada'!$E86&lt;=60, "46-60 dias",
IF('Base tratada'!$E86&lt;=75, "61-75 dias", "76-99 dias")))))</f>
        <v>61-75 dias</v>
      </c>
      <c r="G86" s="38">
        <v>48</v>
      </c>
      <c r="H86" s="60" t="str">
        <f>IF('Base tratada'!$G86&lt;=29,"24–29",
IF('Base tratada'!$G86&lt;=39,"30–39",
IF('Base tratada'!$G86&lt;=49,"40–49",
IF('Base tratada'!$G86&lt;=59,"50–59",
IF('Base tratada'!$G86&lt;=69,"60–69",
"70–80")))))</f>
        <v>40–49</v>
      </c>
      <c r="I86" s="34">
        <v>2257</v>
      </c>
      <c r="J86" s="58" t="str">
        <f>IF('Base tratada'!$K86=1,"Divorciado",
IF('Base tratada'!$L86=1,"Casado",
IF('Base tratada'!$M86=1, "Solteiro",
IF('Base tratada'!$N86=1,"Juntos",
"Viúvo"))))</f>
        <v>Solteiro</v>
      </c>
      <c r="K86" s="34">
        <v>0</v>
      </c>
      <c r="L86" s="34">
        <v>0</v>
      </c>
      <c r="M86" s="34">
        <v>1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1</v>
      </c>
      <c r="T86" s="34">
        <v>0</v>
      </c>
      <c r="U86" s="35">
        <v>15</v>
      </c>
      <c r="V86" s="35">
        <v>2</v>
      </c>
      <c r="W86" s="35">
        <v>10</v>
      </c>
      <c r="X86" s="35">
        <v>0</v>
      </c>
      <c r="Y86" s="35">
        <v>1</v>
      </c>
      <c r="Z86" s="35">
        <v>4</v>
      </c>
      <c r="AA86" s="34">
        <v>1</v>
      </c>
      <c r="AB86" s="34">
        <v>7</v>
      </c>
      <c r="AC86" s="34">
        <v>1</v>
      </c>
      <c r="AD86" s="34">
        <v>0</v>
      </c>
      <c r="AE86" s="34">
        <v>3</v>
      </c>
      <c r="AF86" s="58">
        <f>'Base tratada'!$AC86+'Base tratada'!$AD86+'Base tratada'!$AE86</f>
        <v>4</v>
      </c>
      <c r="AG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6" s="58" t="str">
        <f>IF('Base tratada'!$AC86&gt;=MAX('Base tratada'!$AD86,'Base tratada'!$AE86),"Web",
IF('Base tratada'!$AD86&gt;='Base tratada'!$AE86,"Catalog",
"Store"))</f>
        <v>Store</v>
      </c>
      <c r="AI86" s="59">
        <f>IF('Base tratada'!$AF86=0,"0",'Base tratada'!$AK86/'Base tratada'!$AF86)</f>
        <v>7</v>
      </c>
      <c r="AJ86" s="59" t="str">
        <f>IF('Base tratada'!$AI86=0,"R$ 0",
IF('Base tratada'!$AI86&lt;=25,"R$ 1–25",
IF('Base tratada'!$AI86&lt;=50,"R$ 26–50",
"+R$ 50")))</f>
        <v>R$ 1–25</v>
      </c>
      <c r="AK86" s="35">
        <v>28</v>
      </c>
      <c r="AL86" s="58" t="str">
        <f>IF('Base tratada'!$AK86&lt;=100,"R$ 0-100",
IF('Base tratada'!$AK86&lt;=500,"R$ 101-500",
IF('Base tratada'!$AK86&lt;=1000,"R$ 501-1000",
IF('Base tratada'!$AK86&lt;=1500,"R$ 1001-1500",
"+R$ 1500"))))</f>
        <v>R$ 0-100</v>
      </c>
      <c r="AM86" s="34">
        <v>0</v>
      </c>
      <c r="AN86" s="34">
        <v>0</v>
      </c>
      <c r="AO86" s="34">
        <v>0</v>
      </c>
      <c r="AP86" s="34">
        <v>0</v>
      </c>
      <c r="AQ86" s="34">
        <v>0</v>
      </c>
      <c r="AR86" s="34">
        <v>0</v>
      </c>
      <c r="AS86" s="34">
        <v>0</v>
      </c>
      <c r="AT86" s="34">
        <v>3</v>
      </c>
      <c r="AU86" s="34">
        <v>11</v>
      </c>
      <c r="AV86" s="52">
        <v>24</v>
      </c>
      <c r="AW86" s="57">
        <v>0</v>
      </c>
      <c r="AX86" s="58" t="str">
        <f>IF(Tabela3[[#This Row],[Response]]=1, "Aceitou", "Não aceitou")</f>
        <v>Não aceitou</v>
      </c>
      <c r="AY86" s="55" t="str">
        <f>Tabela3[[#This Row],[Faixa Recência]] &amp; " | " &amp; Tabela3[[#This Row],[Faixa Gasto]] &amp; " | " &amp; Tabela3[[#This Row],[Faixa ticket médio]]</f>
        <v>61-75 dias | R$ 0-100 | R$ 1–25</v>
      </c>
      <c r="AZ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" s="36"/>
    </row>
    <row r="87" spans="1:54" x14ac:dyDescent="0.25">
      <c r="A87" s="61">
        <v>86</v>
      </c>
      <c r="B87" s="37">
        <v>23626</v>
      </c>
      <c r="C87" s="34">
        <v>1</v>
      </c>
      <c r="D87" s="34">
        <v>0</v>
      </c>
      <c r="E87" s="34">
        <v>84</v>
      </c>
      <c r="F87" s="58" t="str">
        <f>IF('Base tratada'!$E87&lt;=15,"0-15 dias",
IF('Base tratada'!$E87&lt;=30, "16-30 dias",
IF('Base tratada'!$E87&lt;=45, "31-45 dias",
IF('Base tratada'!$E87&lt;=60, "46-60 dias",
IF('Base tratada'!$E87&lt;=75, "61-75 dias", "76-99 dias")))))</f>
        <v>76-99 dias</v>
      </c>
      <c r="G87" s="38">
        <v>50</v>
      </c>
      <c r="H87" s="60" t="str">
        <f>IF('Base tratada'!$G87&lt;=29,"24–29",
IF('Base tratada'!$G87&lt;=39,"30–39",
IF('Base tratada'!$G87&lt;=49,"40–49",
IF('Base tratada'!$G87&lt;=59,"50–59",
IF('Base tratada'!$G87&lt;=69,"60–69",
"70–80")))))</f>
        <v>50–59</v>
      </c>
      <c r="I87" s="34">
        <v>2195</v>
      </c>
      <c r="J87" s="58" t="str">
        <f>IF('Base tratada'!$K87=1,"Divorciado",
IF('Base tratada'!$L87=1,"Casado",
IF('Base tratada'!$M87=1, "Solteiro",
IF('Base tratada'!$N87=1,"Juntos",
"Viúvo"))))</f>
        <v>Casado</v>
      </c>
      <c r="K87" s="34">
        <v>0</v>
      </c>
      <c r="L87" s="34">
        <v>1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1</v>
      </c>
      <c r="U87" s="35">
        <v>27</v>
      </c>
      <c r="V87" s="35">
        <v>2</v>
      </c>
      <c r="W87" s="35">
        <v>14</v>
      </c>
      <c r="X87" s="35">
        <v>0</v>
      </c>
      <c r="Y87" s="35">
        <v>0</v>
      </c>
      <c r="Z87" s="35">
        <v>0</v>
      </c>
      <c r="AA87" s="34">
        <v>3</v>
      </c>
      <c r="AB87" s="34">
        <v>5</v>
      </c>
      <c r="AC87" s="34">
        <v>3</v>
      </c>
      <c r="AD87" s="34">
        <v>1</v>
      </c>
      <c r="AE87" s="34">
        <v>3</v>
      </c>
      <c r="AF87" s="58">
        <f>'Base tratada'!$AC87+'Base tratada'!$AD87+'Base tratada'!$AE87</f>
        <v>7</v>
      </c>
      <c r="AG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7" s="58" t="str">
        <f>IF('Base tratada'!$AC87&gt;=MAX('Base tratada'!$AD87,'Base tratada'!$AE87),"Web",
IF('Base tratada'!$AD87&gt;='Base tratada'!$AE87,"Catalog",
"Store"))</f>
        <v>Web</v>
      </c>
      <c r="AI87" s="59">
        <f>IF('Base tratada'!$AF87=0,"0",'Base tratada'!$AK87/'Base tratada'!$AF87)</f>
        <v>6.1428571428571432</v>
      </c>
      <c r="AJ87" s="59" t="str">
        <f>IF('Base tratada'!$AI87=0,"R$ 0",
IF('Base tratada'!$AI87&lt;=25,"R$ 1–25",
IF('Base tratada'!$AI87&lt;=50,"R$ 26–50",
"+R$ 50")))</f>
        <v>R$ 1–25</v>
      </c>
      <c r="AK87" s="35">
        <v>43</v>
      </c>
      <c r="AL87" s="58" t="str">
        <f>IF('Base tratada'!$AK87&lt;=100,"R$ 0-100",
IF('Base tratada'!$AK87&lt;=500,"R$ 101-500",
IF('Base tratada'!$AK87&lt;=1000,"R$ 501-1000",
IF('Base tratada'!$AK87&lt;=1500,"R$ 1001-1500",
"+R$ 1500"))))</f>
        <v>R$ 0-100</v>
      </c>
      <c r="AM87" s="34">
        <v>0</v>
      </c>
      <c r="AN87" s="34">
        <v>0</v>
      </c>
      <c r="AO87" s="34">
        <v>0</v>
      </c>
      <c r="AP87" s="34">
        <v>0</v>
      </c>
      <c r="AQ87" s="34">
        <v>0</v>
      </c>
      <c r="AR87" s="34">
        <v>0</v>
      </c>
      <c r="AS87" s="34">
        <v>0</v>
      </c>
      <c r="AT87" s="34">
        <v>3</v>
      </c>
      <c r="AU87" s="34">
        <v>11</v>
      </c>
      <c r="AV87" s="52">
        <v>43</v>
      </c>
      <c r="AW87" s="57">
        <v>0</v>
      </c>
      <c r="AX87" s="58" t="str">
        <f>IF(Tabela3[[#This Row],[Response]]=1, "Aceitou", "Não aceitou")</f>
        <v>Não aceitou</v>
      </c>
      <c r="AY87" s="55" t="str">
        <f>Tabela3[[#This Row],[Faixa Recência]] &amp; " | " &amp; Tabela3[[#This Row],[Faixa Gasto]] &amp; " | " &amp; Tabela3[[#This Row],[Faixa ticket médio]]</f>
        <v>76-99 dias | R$ 0-100 | R$ 1–25</v>
      </c>
      <c r="AZ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" s="36"/>
    </row>
    <row r="88" spans="1:54" x14ac:dyDescent="0.25">
      <c r="A88" s="61">
        <v>87</v>
      </c>
      <c r="B88" s="37">
        <v>30096</v>
      </c>
      <c r="C88" s="34">
        <v>1</v>
      </c>
      <c r="D88" s="34">
        <v>0</v>
      </c>
      <c r="E88" s="34">
        <v>30</v>
      </c>
      <c r="F88" s="58" t="str">
        <f>IF('Base tratada'!$E88&lt;=15,"0-15 dias",
IF('Base tratada'!$E88&lt;=30, "16-30 dias",
IF('Base tratada'!$E88&lt;=45, "31-45 dias",
IF('Base tratada'!$E88&lt;=60, "46-60 dias",
IF('Base tratada'!$E88&lt;=75, "61-75 dias", "76-99 dias")))))</f>
        <v>16-30 dias</v>
      </c>
      <c r="G88" s="38">
        <v>37</v>
      </c>
      <c r="H88" s="60" t="str">
        <f>IF('Base tratada'!$G88&lt;=29,"24–29",
IF('Base tratada'!$G88&lt;=39,"30–39",
IF('Base tratada'!$G88&lt;=49,"40–49",
IF('Base tratada'!$G88&lt;=59,"50–59",
IF('Base tratada'!$G88&lt;=69,"60–69",
"70–80")))))</f>
        <v>30–39</v>
      </c>
      <c r="I88" s="34">
        <v>2197</v>
      </c>
      <c r="J88" s="58" t="str">
        <f>IF('Base tratada'!$K88=1,"Divorciado",
IF('Base tratada'!$L88=1,"Casado",
IF('Base tratada'!$M88=1, "Solteiro",
IF('Base tratada'!$N88=1,"Juntos",
"Viúvo"))))</f>
        <v>Casado</v>
      </c>
      <c r="K88" s="34">
        <v>0</v>
      </c>
      <c r="L88" s="34">
        <v>1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1</v>
      </c>
      <c r="S88" s="34">
        <v>0</v>
      </c>
      <c r="T88" s="34">
        <v>0</v>
      </c>
      <c r="U88" s="35">
        <v>5</v>
      </c>
      <c r="V88" s="35">
        <v>3</v>
      </c>
      <c r="W88" s="35">
        <v>11</v>
      </c>
      <c r="X88" s="35">
        <v>12</v>
      </c>
      <c r="Y88" s="35">
        <v>5</v>
      </c>
      <c r="Z88" s="35">
        <v>9</v>
      </c>
      <c r="AA88" s="34">
        <v>1</v>
      </c>
      <c r="AB88" s="34">
        <v>6</v>
      </c>
      <c r="AC88" s="34">
        <v>2</v>
      </c>
      <c r="AD88" s="34">
        <v>0</v>
      </c>
      <c r="AE88" s="34">
        <v>3</v>
      </c>
      <c r="AF88" s="58">
        <f>'Base tratada'!$AC88+'Base tratada'!$AD88+'Base tratada'!$AE88</f>
        <v>5</v>
      </c>
      <c r="AG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8" s="58" t="str">
        <f>IF('Base tratada'!$AC88&gt;=MAX('Base tratada'!$AD88,'Base tratada'!$AE88),"Web",
IF('Base tratada'!$AD88&gt;='Base tratada'!$AE88,"Catalog",
"Store"))</f>
        <v>Store</v>
      </c>
      <c r="AI88" s="59">
        <f>IF('Base tratada'!$AF88=0,"0",'Base tratada'!$AK88/'Base tratada'!$AF88)</f>
        <v>7.2</v>
      </c>
      <c r="AJ88" s="59" t="str">
        <f>IF('Base tratada'!$AI88=0,"R$ 0",
IF('Base tratada'!$AI88&lt;=25,"R$ 1–25",
IF('Base tratada'!$AI88&lt;=50,"R$ 26–50",
"+R$ 50")))</f>
        <v>R$ 1–25</v>
      </c>
      <c r="AK88" s="35">
        <v>36</v>
      </c>
      <c r="AL88" s="58" t="str">
        <f>IF('Base tratada'!$AK88&lt;=100,"R$ 0-100",
IF('Base tratada'!$AK88&lt;=500,"R$ 101-500",
IF('Base tratada'!$AK88&lt;=1000,"R$ 501-1000",
IF('Base tratada'!$AK88&lt;=1500,"R$ 1001-1500",
"+R$ 1500"))))</f>
        <v>R$ 0-100</v>
      </c>
      <c r="AM88" s="34">
        <v>0</v>
      </c>
      <c r="AN88" s="34">
        <v>0</v>
      </c>
      <c r="AO88" s="34">
        <v>0</v>
      </c>
      <c r="AP88" s="34">
        <v>0</v>
      </c>
      <c r="AQ88" s="34">
        <v>0</v>
      </c>
      <c r="AR88" s="34">
        <v>0</v>
      </c>
      <c r="AS88" s="34">
        <v>0</v>
      </c>
      <c r="AT88" s="34">
        <v>3</v>
      </c>
      <c r="AU88" s="34">
        <v>11</v>
      </c>
      <c r="AV88" s="52">
        <v>27</v>
      </c>
      <c r="AW88" s="57">
        <v>0</v>
      </c>
      <c r="AX88" s="58" t="str">
        <f>IF(Tabela3[[#This Row],[Response]]=1, "Aceitou", "Não aceitou")</f>
        <v>Não aceitou</v>
      </c>
      <c r="AY88" s="55" t="str">
        <f>Tabela3[[#This Row],[Faixa Recência]] &amp; " | " &amp; Tabela3[[#This Row],[Faixa Gasto]] &amp; " | " &amp; Tabela3[[#This Row],[Faixa ticket médio]]</f>
        <v>16-30 dias | R$ 0-100 | R$ 1–25</v>
      </c>
      <c r="AZ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" s="36"/>
    </row>
    <row r="89" spans="1:54" x14ac:dyDescent="0.25">
      <c r="A89" s="61">
        <v>88</v>
      </c>
      <c r="B89" s="37">
        <v>47916</v>
      </c>
      <c r="C89" s="34">
        <v>0</v>
      </c>
      <c r="D89" s="34">
        <v>1</v>
      </c>
      <c r="E89" s="34">
        <v>72</v>
      </c>
      <c r="F89" s="58" t="str">
        <f>IF('Base tratada'!$E89&lt;=15,"0-15 dias",
IF('Base tratada'!$E89&lt;=30, "16-30 dias",
IF('Base tratada'!$E89&lt;=45, "31-45 dias",
IF('Base tratada'!$E89&lt;=60, "46-60 dias",
IF('Base tratada'!$E89&lt;=75, "61-75 dias", "76-99 dias")))))</f>
        <v>61-75 dias</v>
      </c>
      <c r="G89" s="38">
        <v>60</v>
      </c>
      <c r="H89" s="60" t="str">
        <f>IF('Base tratada'!$G89&lt;=29,"24–29",
IF('Base tratada'!$G89&lt;=39,"30–39",
IF('Base tratada'!$G89&lt;=49,"40–49",
IF('Base tratada'!$G89&lt;=59,"50–59",
IF('Base tratada'!$G89&lt;=69,"60–69",
"70–80")))))</f>
        <v>60–69</v>
      </c>
      <c r="I89" s="34">
        <v>2743</v>
      </c>
      <c r="J89" s="58" t="str">
        <f>IF('Base tratada'!$K89=1,"Divorciado",
IF('Base tratada'!$L89=1,"Casado",
IF('Base tratada'!$M89=1, "Solteiro",
IF('Base tratada'!$N89=1,"Juntos",
"Viúvo"))))</f>
        <v>Viúvo</v>
      </c>
      <c r="K89" s="34">
        <v>0</v>
      </c>
      <c r="L89" s="34">
        <v>0</v>
      </c>
      <c r="M89" s="34">
        <v>0</v>
      </c>
      <c r="N89" s="34">
        <v>0</v>
      </c>
      <c r="O89" s="34">
        <v>1</v>
      </c>
      <c r="P89" s="34">
        <v>0</v>
      </c>
      <c r="Q89" s="34">
        <v>0</v>
      </c>
      <c r="R89" s="34">
        <v>1</v>
      </c>
      <c r="S89" s="34">
        <v>0</v>
      </c>
      <c r="T89" s="34">
        <v>0</v>
      </c>
      <c r="U89" s="35">
        <v>505</v>
      </c>
      <c r="V89" s="35">
        <v>0</v>
      </c>
      <c r="W89" s="35">
        <v>26</v>
      </c>
      <c r="X89" s="35">
        <v>0</v>
      </c>
      <c r="Y89" s="35">
        <v>0</v>
      </c>
      <c r="Z89" s="35">
        <v>75</v>
      </c>
      <c r="AA89" s="34">
        <v>5</v>
      </c>
      <c r="AB89" s="34">
        <v>6</v>
      </c>
      <c r="AC89" s="34">
        <v>7</v>
      </c>
      <c r="AD89" s="34">
        <v>4</v>
      </c>
      <c r="AE89" s="34">
        <v>6</v>
      </c>
      <c r="AF89" s="58">
        <f>'Base tratada'!$AC89+'Base tratada'!$AD89+'Base tratada'!$AE89</f>
        <v>17</v>
      </c>
      <c r="AG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9" s="58" t="str">
        <f>IF('Base tratada'!$AC89&gt;=MAX('Base tratada'!$AD89,'Base tratada'!$AE89),"Web",
IF('Base tratada'!$AD89&gt;='Base tratada'!$AE89,"Catalog",
"Store"))</f>
        <v>Web</v>
      </c>
      <c r="AI89" s="59">
        <f>IF('Base tratada'!$AF89=0,"0",'Base tratada'!$AK89/'Base tratada'!$AF89)</f>
        <v>31.235294117647058</v>
      </c>
      <c r="AJ89" s="59" t="str">
        <f>IF('Base tratada'!$AI89=0,"R$ 0",
IF('Base tratada'!$AI89&lt;=25,"R$ 1–25",
IF('Base tratada'!$AI89&lt;=50,"R$ 26–50",
"+R$ 50")))</f>
        <v>R$ 26–50</v>
      </c>
      <c r="AK89" s="35">
        <v>531</v>
      </c>
      <c r="AL89" s="58" t="str">
        <f>IF('Base tratada'!$AK89&lt;=100,"R$ 0-100",
IF('Base tratada'!$AK89&lt;=500,"R$ 101-500",
IF('Base tratada'!$AK89&lt;=1000,"R$ 501-1000",
IF('Base tratada'!$AK89&lt;=1500,"R$ 1001-1500",
"+R$ 1500"))))</f>
        <v>R$ 501-1000</v>
      </c>
      <c r="AM89" s="34">
        <v>0</v>
      </c>
      <c r="AN89" s="34">
        <v>0</v>
      </c>
      <c r="AO89" s="34">
        <v>0</v>
      </c>
      <c r="AP89" s="34">
        <v>1</v>
      </c>
      <c r="AQ89" s="34">
        <v>0</v>
      </c>
      <c r="AR89" s="34">
        <v>1</v>
      </c>
      <c r="AS89" s="34">
        <v>0</v>
      </c>
      <c r="AT89" s="34">
        <v>3</v>
      </c>
      <c r="AU89" s="34">
        <v>11</v>
      </c>
      <c r="AV89" s="52">
        <v>456</v>
      </c>
      <c r="AW89" s="57">
        <v>0</v>
      </c>
      <c r="AX89" s="58" t="str">
        <f>IF(Tabela3[[#This Row],[Response]]=1, "Aceitou", "Não aceitou")</f>
        <v>Não aceitou</v>
      </c>
      <c r="AY89" s="55" t="str">
        <f>Tabela3[[#This Row],[Faixa Recência]] &amp; " | " &amp; Tabela3[[#This Row],[Faixa Gasto]] &amp; " | " &amp; Tabela3[[#This Row],[Faixa ticket médio]]</f>
        <v>61-75 dias | R$ 501-1000 | R$ 26–50</v>
      </c>
      <c r="AZ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9" s="36"/>
    </row>
    <row r="90" spans="1:54" x14ac:dyDescent="0.25">
      <c r="A90" s="61">
        <v>89</v>
      </c>
      <c r="B90" s="37">
        <v>51813</v>
      </c>
      <c r="C90" s="34">
        <v>1</v>
      </c>
      <c r="D90" s="34">
        <v>1</v>
      </c>
      <c r="E90" s="34">
        <v>37</v>
      </c>
      <c r="F90" s="58" t="str">
        <f>IF('Base tratada'!$E90&lt;=15,"0-15 dias",
IF('Base tratada'!$E90&lt;=30, "16-30 dias",
IF('Base tratada'!$E90&lt;=45, "31-45 dias",
IF('Base tratada'!$E90&lt;=60, "46-60 dias",
IF('Base tratada'!$E90&lt;=75, "61-75 dias", "76-99 dias")))))</f>
        <v>31-45 dias</v>
      </c>
      <c r="G90" s="38">
        <v>48</v>
      </c>
      <c r="H90" s="60" t="str">
        <f>IF('Base tratada'!$G90&lt;=29,"24–29",
IF('Base tratada'!$G90&lt;=39,"30–39",
IF('Base tratada'!$G90&lt;=49,"40–49",
IF('Base tratada'!$G90&lt;=59,"50–59",
IF('Base tratada'!$G90&lt;=69,"60–69",
"70–80")))))</f>
        <v>40–49</v>
      </c>
      <c r="I90" s="34">
        <v>2603</v>
      </c>
      <c r="J90" s="58" t="str">
        <f>IF('Base tratada'!$K90=1,"Divorciado",
IF('Base tratada'!$L90=1,"Casado",
IF('Base tratada'!$M90=1, "Solteiro",
IF('Base tratada'!$N90=1,"Juntos",
"Viúvo"))))</f>
        <v>Divorciado</v>
      </c>
      <c r="K90" s="34">
        <v>1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1</v>
      </c>
      <c r="S90" s="34">
        <v>0</v>
      </c>
      <c r="T90" s="34">
        <v>0</v>
      </c>
      <c r="U90" s="35">
        <v>51</v>
      </c>
      <c r="V90" s="35">
        <v>2</v>
      </c>
      <c r="W90" s="35">
        <v>7</v>
      </c>
      <c r="X90" s="35">
        <v>0</v>
      </c>
      <c r="Y90" s="35">
        <v>1</v>
      </c>
      <c r="Z90" s="35">
        <v>2</v>
      </c>
      <c r="AA90" s="34">
        <v>2</v>
      </c>
      <c r="AB90" s="34">
        <v>7</v>
      </c>
      <c r="AC90" s="34">
        <v>2</v>
      </c>
      <c r="AD90" s="34">
        <v>0</v>
      </c>
      <c r="AE90" s="34">
        <v>3</v>
      </c>
      <c r="AF90" s="58">
        <f>'Base tratada'!$AC90+'Base tratada'!$AD90+'Base tratada'!$AE90</f>
        <v>5</v>
      </c>
      <c r="AG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0" s="58" t="str">
        <f>IF('Base tratada'!$AC90&gt;=MAX('Base tratada'!$AD90,'Base tratada'!$AE90),"Web",
IF('Base tratada'!$AD90&gt;='Base tratada'!$AE90,"Catalog",
"Store"))</f>
        <v>Store</v>
      </c>
      <c r="AI90" s="59">
        <f>IF('Base tratada'!$AF90=0,"0",'Base tratada'!$AK90/'Base tratada'!$AF90)</f>
        <v>12.2</v>
      </c>
      <c r="AJ90" s="59" t="str">
        <f>IF('Base tratada'!$AI90=0,"R$ 0",
IF('Base tratada'!$AI90&lt;=25,"R$ 1–25",
IF('Base tratada'!$AI90&lt;=50,"R$ 26–50",
"+R$ 50")))</f>
        <v>R$ 1–25</v>
      </c>
      <c r="AK90" s="35">
        <v>61</v>
      </c>
      <c r="AL90" s="58" t="str">
        <f>IF('Base tratada'!$AK90&lt;=100,"R$ 0-100",
IF('Base tratada'!$AK90&lt;=500,"R$ 101-500",
IF('Base tratada'!$AK90&lt;=1000,"R$ 501-1000",
IF('Base tratada'!$AK90&lt;=1500,"R$ 1001-1500",
"+R$ 1500"))))</f>
        <v>R$ 0-100</v>
      </c>
      <c r="AM90" s="34">
        <v>0</v>
      </c>
      <c r="AN90" s="34">
        <v>0</v>
      </c>
      <c r="AO90" s="34">
        <v>0</v>
      </c>
      <c r="AP90" s="34">
        <v>0</v>
      </c>
      <c r="AQ90" s="34">
        <v>0</v>
      </c>
      <c r="AR90" s="34">
        <v>0</v>
      </c>
      <c r="AS90" s="34">
        <v>0</v>
      </c>
      <c r="AT90" s="34">
        <v>3</v>
      </c>
      <c r="AU90" s="34">
        <v>11</v>
      </c>
      <c r="AV90" s="52">
        <v>59</v>
      </c>
      <c r="AW90" s="57">
        <v>0</v>
      </c>
      <c r="AX90" s="58" t="str">
        <f>IF(Tabela3[[#This Row],[Response]]=1, "Aceitou", "Não aceitou")</f>
        <v>Não aceitou</v>
      </c>
      <c r="AY90" s="55" t="str">
        <f>Tabela3[[#This Row],[Faixa Recência]] &amp; " | " &amp; Tabela3[[#This Row],[Faixa Gasto]] &amp; " | " &amp; Tabela3[[#This Row],[Faixa ticket médio]]</f>
        <v>31-45 dias | R$ 0-100 | R$ 1–25</v>
      </c>
      <c r="AZ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" s="36"/>
    </row>
    <row r="91" spans="1:54" x14ac:dyDescent="0.25">
      <c r="A91" s="61">
        <v>90</v>
      </c>
      <c r="B91" s="37">
        <v>78497</v>
      </c>
      <c r="C91" s="34">
        <v>0</v>
      </c>
      <c r="D91" s="34">
        <v>0</v>
      </c>
      <c r="E91" s="34">
        <v>44</v>
      </c>
      <c r="F91" s="58" t="str">
        <f>IF('Base tratada'!$E91&lt;=15,"0-15 dias",
IF('Base tratada'!$E91&lt;=30, "16-30 dias",
IF('Base tratada'!$E91&lt;=45, "31-45 dias",
IF('Base tratada'!$E91&lt;=60, "46-60 dias",
IF('Base tratada'!$E91&lt;=75, "61-75 dias", "76-99 dias")))))</f>
        <v>31-45 dias</v>
      </c>
      <c r="G91" s="38">
        <v>69</v>
      </c>
      <c r="H91" s="60" t="str">
        <f>IF('Base tratada'!$G91&lt;=29,"24–29",
IF('Base tratada'!$G91&lt;=39,"30–39",
IF('Base tratada'!$G91&lt;=49,"40–49",
IF('Base tratada'!$G91&lt;=59,"50–59",
IF('Base tratada'!$G91&lt;=69,"60–69",
"70–80")))))</f>
        <v>60–69</v>
      </c>
      <c r="I91" s="34">
        <v>2369</v>
      </c>
      <c r="J91" s="58" t="str">
        <f>IF('Base tratada'!$K91=1,"Divorciado",
IF('Base tratada'!$L91=1,"Casado",
IF('Base tratada'!$M91=1, "Solteiro",
IF('Base tratada'!$N91=1,"Juntos",
"Viúvo"))))</f>
        <v>Casado</v>
      </c>
      <c r="K91" s="34">
        <v>0</v>
      </c>
      <c r="L91" s="34">
        <v>1</v>
      </c>
      <c r="M91" s="34">
        <v>0</v>
      </c>
      <c r="N91" s="34">
        <v>0</v>
      </c>
      <c r="O91" s="34">
        <v>0</v>
      </c>
      <c r="P91" s="34">
        <v>1</v>
      </c>
      <c r="Q91" s="34">
        <v>0</v>
      </c>
      <c r="R91" s="34">
        <v>0</v>
      </c>
      <c r="S91" s="34">
        <v>0</v>
      </c>
      <c r="T91" s="34">
        <v>0</v>
      </c>
      <c r="U91" s="35">
        <v>207</v>
      </c>
      <c r="V91" s="35">
        <v>26</v>
      </c>
      <c r="W91" s="35">
        <v>447</v>
      </c>
      <c r="X91" s="35">
        <v>75</v>
      </c>
      <c r="Y91" s="35">
        <v>0</v>
      </c>
      <c r="Z91" s="35">
        <v>223</v>
      </c>
      <c r="AA91" s="34">
        <v>1</v>
      </c>
      <c r="AB91" s="34">
        <v>2</v>
      </c>
      <c r="AC91" s="34">
        <v>5</v>
      </c>
      <c r="AD91" s="34">
        <v>7</v>
      </c>
      <c r="AE91" s="34">
        <v>12</v>
      </c>
      <c r="AF91" s="58">
        <f>'Base tratada'!$AC91+'Base tratada'!$AD91+'Base tratada'!$AE91</f>
        <v>24</v>
      </c>
      <c r="AG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1" s="58" t="str">
        <f>IF('Base tratada'!$AC91&gt;=MAX('Base tratada'!$AD91,'Base tratada'!$AE91),"Web",
IF('Base tratada'!$AD91&gt;='Base tratada'!$AE91,"Catalog",
"Store"))</f>
        <v>Store</v>
      </c>
      <c r="AI91" s="59">
        <f>IF('Base tratada'!$AF91=0,"0",'Base tratada'!$AK91/'Base tratada'!$AF91)</f>
        <v>31.458333333333332</v>
      </c>
      <c r="AJ91" s="59" t="str">
        <f>IF('Base tratada'!$AI91=0,"R$ 0",
IF('Base tratada'!$AI91&lt;=25,"R$ 1–25",
IF('Base tratada'!$AI91&lt;=50,"R$ 26–50",
"+R$ 50")))</f>
        <v>R$ 26–50</v>
      </c>
      <c r="AK91" s="35">
        <v>755</v>
      </c>
      <c r="AL91" s="58" t="str">
        <f>IF('Base tratada'!$AK91&lt;=100,"R$ 0-100",
IF('Base tratada'!$AK91&lt;=500,"R$ 101-500",
IF('Base tratada'!$AK91&lt;=1000,"R$ 501-1000",
IF('Base tratada'!$AK91&lt;=1500,"R$ 1001-1500",
"+R$ 1500"))))</f>
        <v>R$ 501-1000</v>
      </c>
      <c r="AM91" s="34">
        <v>1</v>
      </c>
      <c r="AN91" s="34">
        <v>0</v>
      </c>
      <c r="AO91" s="34">
        <v>0</v>
      </c>
      <c r="AP91" s="34">
        <v>0</v>
      </c>
      <c r="AQ91" s="34">
        <v>0</v>
      </c>
      <c r="AR91" s="34">
        <v>1</v>
      </c>
      <c r="AS91" s="34">
        <v>0</v>
      </c>
      <c r="AT91" s="34">
        <v>3</v>
      </c>
      <c r="AU91" s="34">
        <v>11</v>
      </c>
      <c r="AV91" s="52">
        <v>532</v>
      </c>
      <c r="AW91" s="57">
        <v>0</v>
      </c>
      <c r="AX91" s="58" t="str">
        <f>IF(Tabela3[[#This Row],[Response]]=1, "Aceitou", "Não aceitou")</f>
        <v>Não aceitou</v>
      </c>
      <c r="AY91" s="55" t="str">
        <f>Tabela3[[#This Row],[Faixa Recência]] &amp; " | " &amp; Tabela3[[#This Row],[Faixa Gasto]] &amp; " | " &amp; Tabela3[[#This Row],[Faixa ticket médio]]</f>
        <v>31-45 dias | R$ 501-1000 | R$ 26–50</v>
      </c>
      <c r="AZ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" s="36"/>
    </row>
    <row r="92" spans="1:54" x14ac:dyDescent="0.25">
      <c r="A92" s="61">
        <v>91</v>
      </c>
      <c r="B92" s="37">
        <v>50150</v>
      </c>
      <c r="C92" s="34">
        <v>0</v>
      </c>
      <c r="D92" s="34">
        <v>0</v>
      </c>
      <c r="E92" s="34">
        <v>32</v>
      </c>
      <c r="F92" s="58" t="str">
        <f>IF('Base tratada'!$E92&lt;=15,"0-15 dias",
IF('Base tratada'!$E92&lt;=30, "16-30 dias",
IF('Base tratada'!$E92&lt;=45, "31-45 dias",
IF('Base tratada'!$E92&lt;=60, "46-60 dias",
IF('Base tratada'!$E92&lt;=75, "61-75 dias", "76-99 dias")))))</f>
        <v>31-45 dias</v>
      </c>
      <c r="G92" s="38">
        <v>37</v>
      </c>
      <c r="H92" s="60" t="str">
        <f>IF('Base tratada'!$G92&lt;=29,"24–29",
IF('Base tratada'!$G92&lt;=39,"30–39",
IF('Base tratada'!$G92&lt;=49,"40–49",
IF('Base tratada'!$G92&lt;=59,"50–59",
IF('Base tratada'!$G92&lt;=69,"60–69",
"70–80")))))</f>
        <v>30–39</v>
      </c>
      <c r="I92" s="34">
        <v>2533</v>
      </c>
      <c r="J92" s="58" t="str">
        <f>IF('Base tratada'!$K92=1,"Divorciado",
IF('Base tratada'!$L92=1,"Casado",
IF('Base tratada'!$M92=1, "Solteiro",
IF('Base tratada'!$N92=1,"Juntos",
"Viúvo"))))</f>
        <v>Casado</v>
      </c>
      <c r="K92" s="34">
        <v>0</v>
      </c>
      <c r="L92" s="34">
        <v>1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1</v>
      </c>
      <c r="U92" s="35">
        <v>135</v>
      </c>
      <c r="V92" s="35">
        <v>46</v>
      </c>
      <c r="W92" s="35">
        <v>92</v>
      </c>
      <c r="X92" s="35">
        <v>65</v>
      </c>
      <c r="Y92" s="35">
        <v>61</v>
      </c>
      <c r="Z92" s="35">
        <v>11</v>
      </c>
      <c r="AA92" s="34">
        <v>2</v>
      </c>
      <c r="AB92" s="34">
        <v>5</v>
      </c>
      <c r="AC92" s="34">
        <v>5</v>
      </c>
      <c r="AD92" s="34">
        <v>2</v>
      </c>
      <c r="AE92" s="34">
        <v>7</v>
      </c>
      <c r="AF92" s="58">
        <f>'Base tratada'!$AC92+'Base tratada'!$AD92+'Base tratada'!$AE92</f>
        <v>14</v>
      </c>
      <c r="AG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2" s="58" t="str">
        <f>IF('Base tratada'!$AC92&gt;=MAX('Base tratada'!$AD92,'Base tratada'!$AE92),"Web",
IF('Base tratada'!$AD92&gt;='Base tratada'!$AE92,"Catalog",
"Store"))</f>
        <v>Store</v>
      </c>
      <c r="AI92" s="59">
        <f>IF('Base tratada'!$AF92=0,"0",'Base tratada'!$AK92/'Base tratada'!$AF92)</f>
        <v>28.5</v>
      </c>
      <c r="AJ92" s="59" t="str">
        <f>IF('Base tratada'!$AI92=0,"R$ 0",
IF('Base tratada'!$AI92&lt;=25,"R$ 1–25",
IF('Base tratada'!$AI92&lt;=50,"R$ 26–50",
"+R$ 50")))</f>
        <v>R$ 26–50</v>
      </c>
      <c r="AK92" s="35">
        <v>399</v>
      </c>
      <c r="AL92" s="58" t="str">
        <f>IF('Base tratada'!$AK92&lt;=100,"R$ 0-100",
IF('Base tratada'!$AK92&lt;=500,"R$ 101-500",
IF('Base tratada'!$AK92&lt;=1000,"R$ 501-1000",
IF('Base tratada'!$AK92&lt;=1500,"R$ 1001-1500",
"+R$ 1500"))))</f>
        <v>R$ 101-500</v>
      </c>
      <c r="AM92" s="34">
        <v>0</v>
      </c>
      <c r="AN92" s="34">
        <v>0</v>
      </c>
      <c r="AO92" s="34">
        <v>0</v>
      </c>
      <c r="AP92" s="34">
        <v>0</v>
      </c>
      <c r="AQ92" s="34">
        <v>0</v>
      </c>
      <c r="AR92" s="34">
        <v>0</v>
      </c>
      <c r="AS92" s="34">
        <v>0</v>
      </c>
      <c r="AT92" s="34">
        <v>3</v>
      </c>
      <c r="AU92" s="34">
        <v>11</v>
      </c>
      <c r="AV92" s="52">
        <v>388</v>
      </c>
      <c r="AW92" s="57">
        <v>0</v>
      </c>
      <c r="AX92" s="58" t="str">
        <f>IF(Tabela3[[#This Row],[Response]]=1, "Aceitou", "Não aceitou")</f>
        <v>Não aceitou</v>
      </c>
      <c r="AY92" s="55" t="str">
        <f>Tabela3[[#This Row],[Faixa Recência]] &amp; " | " &amp; Tabela3[[#This Row],[Faixa Gasto]] &amp; " | " &amp; Tabela3[[#This Row],[Faixa ticket médio]]</f>
        <v>31-45 dias | R$ 101-500 | R$ 26–50</v>
      </c>
      <c r="AZ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" s="36"/>
    </row>
    <row r="93" spans="1:54" x14ac:dyDescent="0.25">
      <c r="A93" s="61">
        <v>92</v>
      </c>
      <c r="B93" s="37">
        <v>47823</v>
      </c>
      <c r="C93" s="34">
        <v>0</v>
      </c>
      <c r="D93" s="34">
        <v>1</v>
      </c>
      <c r="E93" s="34">
        <v>0</v>
      </c>
      <c r="F93" s="58" t="str">
        <f>IF('Base tratada'!$E93&lt;=15,"0-15 dias",
IF('Base tratada'!$E93&lt;=30, "16-30 dias",
IF('Base tratada'!$E93&lt;=45, "31-45 dias",
IF('Base tratada'!$E93&lt;=60, "46-60 dias",
IF('Base tratada'!$E93&lt;=75, "61-75 dias", "76-99 dias")))))</f>
        <v>0-15 dias</v>
      </c>
      <c r="G93" s="38">
        <v>60</v>
      </c>
      <c r="H93" s="60" t="str">
        <f>IF('Base tratada'!$G93&lt;=29,"24–29",
IF('Base tratada'!$G93&lt;=39,"30–39",
IF('Base tratada'!$G93&lt;=49,"40–49",
IF('Base tratada'!$G93&lt;=59,"50–59",
IF('Base tratada'!$G93&lt;=69,"60–69",
"70–80")))))</f>
        <v>60–69</v>
      </c>
      <c r="I93" s="34">
        <v>2500</v>
      </c>
      <c r="J93" s="58" t="str">
        <f>IF('Base tratada'!$K93=1,"Divorciado",
IF('Base tratada'!$L93=1,"Casado",
IF('Base tratada'!$M93=1, "Solteiro",
IF('Base tratada'!$N93=1,"Juntos",
"Viúvo"))))</f>
        <v>Solteiro</v>
      </c>
      <c r="K93" s="34">
        <v>0</v>
      </c>
      <c r="L93" s="34">
        <v>0</v>
      </c>
      <c r="M93" s="34">
        <v>1</v>
      </c>
      <c r="N93" s="34">
        <v>0</v>
      </c>
      <c r="O93" s="34">
        <v>0</v>
      </c>
      <c r="P93" s="34">
        <v>1</v>
      </c>
      <c r="Q93" s="34">
        <v>0</v>
      </c>
      <c r="R93" s="34">
        <v>0</v>
      </c>
      <c r="S93" s="34">
        <v>0</v>
      </c>
      <c r="T93" s="34">
        <v>0</v>
      </c>
      <c r="U93" s="35">
        <v>53</v>
      </c>
      <c r="V93" s="35">
        <v>1</v>
      </c>
      <c r="W93" s="35">
        <v>5</v>
      </c>
      <c r="X93" s="35">
        <v>2</v>
      </c>
      <c r="Y93" s="35">
        <v>1</v>
      </c>
      <c r="Z93" s="35">
        <v>10</v>
      </c>
      <c r="AA93" s="34">
        <v>2</v>
      </c>
      <c r="AB93" s="34">
        <v>8</v>
      </c>
      <c r="AC93" s="34">
        <v>2</v>
      </c>
      <c r="AD93" s="34">
        <v>0</v>
      </c>
      <c r="AE93" s="34">
        <v>3</v>
      </c>
      <c r="AF93" s="58">
        <f>'Base tratada'!$AC93+'Base tratada'!$AD93+'Base tratada'!$AE93</f>
        <v>5</v>
      </c>
      <c r="AG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3" s="58" t="str">
        <f>IF('Base tratada'!$AC93&gt;=MAX('Base tratada'!$AD93,'Base tratada'!$AE93),"Web",
IF('Base tratada'!$AD93&gt;='Base tratada'!$AE93,"Catalog",
"Store"))</f>
        <v>Store</v>
      </c>
      <c r="AI93" s="59">
        <f>IF('Base tratada'!$AF93=0,"0",'Base tratada'!$AK93/'Base tratada'!$AF93)</f>
        <v>12.4</v>
      </c>
      <c r="AJ93" s="59" t="str">
        <f>IF('Base tratada'!$AI93=0,"R$ 0",
IF('Base tratada'!$AI93&lt;=25,"R$ 1–25",
IF('Base tratada'!$AI93&lt;=50,"R$ 26–50",
"+R$ 50")))</f>
        <v>R$ 1–25</v>
      </c>
      <c r="AK93" s="35">
        <v>62</v>
      </c>
      <c r="AL93" s="58" t="str">
        <f>IF('Base tratada'!$AK93&lt;=100,"R$ 0-100",
IF('Base tratada'!$AK93&lt;=500,"R$ 101-500",
IF('Base tratada'!$AK93&lt;=1000,"R$ 501-1000",
IF('Base tratada'!$AK93&lt;=1500,"R$ 1001-1500",
"+R$ 1500"))))</f>
        <v>R$ 0-100</v>
      </c>
      <c r="AM93" s="34">
        <v>0</v>
      </c>
      <c r="AN93" s="34">
        <v>0</v>
      </c>
      <c r="AO93" s="34">
        <v>0</v>
      </c>
      <c r="AP93" s="34">
        <v>0</v>
      </c>
      <c r="AQ93" s="34">
        <v>0</v>
      </c>
      <c r="AR93" s="34">
        <v>0</v>
      </c>
      <c r="AS93" s="34">
        <v>0</v>
      </c>
      <c r="AT93" s="34">
        <v>3</v>
      </c>
      <c r="AU93" s="34">
        <v>11</v>
      </c>
      <c r="AV93" s="52">
        <v>52</v>
      </c>
      <c r="AW93" s="57">
        <v>0</v>
      </c>
      <c r="AX93" s="58" t="str">
        <f>IF(Tabela3[[#This Row],[Response]]=1, "Aceitou", "Não aceitou")</f>
        <v>Não aceitou</v>
      </c>
      <c r="AY93" s="55" t="str">
        <f>Tabela3[[#This Row],[Faixa Recência]] &amp; " | " &amp; Tabela3[[#This Row],[Faixa Gasto]] &amp; " | " &amp; Tabela3[[#This Row],[Faixa ticket médio]]</f>
        <v>0-15 dias | R$ 0-100 | R$ 1–25</v>
      </c>
      <c r="AZ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" s="36"/>
    </row>
    <row r="94" spans="1:54" x14ac:dyDescent="0.25">
      <c r="A94" s="61">
        <v>93</v>
      </c>
      <c r="B94" s="37">
        <v>34554</v>
      </c>
      <c r="C94" s="34">
        <v>0</v>
      </c>
      <c r="D94" s="34">
        <v>1</v>
      </c>
      <c r="E94" s="34">
        <v>43</v>
      </c>
      <c r="F94" s="58" t="str">
        <f>IF('Base tratada'!$E94&lt;=15,"0-15 dias",
IF('Base tratada'!$E94&lt;=30, "16-30 dias",
IF('Base tratada'!$E94&lt;=45, "31-45 dias",
IF('Base tratada'!$E94&lt;=60, "46-60 dias",
IF('Base tratada'!$E94&lt;=75, "61-75 dias", "76-99 dias")))))</f>
        <v>31-45 dias</v>
      </c>
      <c r="G94" s="38">
        <v>61</v>
      </c>
      <c r="H94" s="60" t="str">
        <f>IF('Base tratada'!$G94&lt;=29,"24–29",
IF('Base tratada'!$G94&lt;=39,"30–39",
IF('Base tratada'!$G94&lt;=49,"40–49",
IF('Base tratada'!$G94&lt;=59,"50–59",
IF('Base tratada'!$G94&lt;=69,"60–69",
"70–80")))))</f>
        <v>60–69</v>
      </c>
      <c r="I94" s="34">
        <v>2250</v>
      </c>
      <c r="J94" s="58" t="str">
        <f>IF('Base tratada'!$K94=1,"Divorciado",
IF('Base tratada'!$L94=1,"Casado",
IF('Base tratada'!$M94=1, "Solteiro",
IF('Base tratada'!$N94=1,"Juntos",
"Viúvo"))))</f>
        <v>Solteiro</v>
      </c>
      <c r="K94" s="34">
        <v>0</v>
      </c>
      <c r="L94" s="34">
        <v>0</v>
      </c>
      <c r="M94" s="34">
        <v>1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1</v>
      </c>
      <c r="U94" s="35">
        <v>41</v>
      </c>
      <c r="V94" s="35">
        <v>1</v>
      </c>
      <c r="W94" s="35">
        <v>6</v>
      </c>
      <c r="X94" s="35">
        <v>2</v>
      </c>
      <c r="Y94" s="35">
        <v>0</v>
      </c>
      <c r="Z94" s="35">
        <v>5</v>
      </c>
      <c r="AA94" s="34">
        <v>2</v>
      </c>
      <c r="AB94" s="34">
        <v>6</v>
      </c>
      <c r="AC94" s="34">
        <v>2</v>
      </c>
      <c r="AD94" s="34">
        <v>0</v>
      </c>
      <c r="AE94" s="34">
        <v>3</v>
      </c>
      <c r="AF94" s="58">
        <f>'Base tratada'!$AC94+'Base tratada'!$AD94+'Base tratada'!$AE94</f>
        <v>5</v>
      </c>
      <c r="AG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4" s="58" t="str">
        <f>IF('Base tratada'!$AC94&gt;=MAX('Base tratada'!$AD94,'Base tratada'!$AE94),"Web",
IF('Base tratada'!$AD94&gt;='Base tratada'!$AE94,"Catalog",
"Store"))</f>
        <v>Store</v>
      </c>
      <c r="AI94" s="59">
        <f>IF('Base tratada'!$AF94=0,"0",'Base tratada'!$AK94/'Base tratada'!$AF94)</f>
        <v>10</v>
      </c>
      <c r="AJ94" s="59" t="str">
        <f>IF('Base tratada'!$AI94=0,"R$ 0",
IF('Base tratada'!$AI94&lt;=25,"R$ 1–25",
IF('Base tratada'!$AI94&lt;=50,"R$ 26–50",
"+R$ 50")))</f>
        <v>R$ 1–25</v>
      </c>
      <c r="AK94" s="35">
        <v>50</v>
      </c>
      <c r="AL94" s="58" t="str">
        <f>IF('Base tratada'!$AK94&lt;=100,"R$ 0-100",
IF('Base tratada'!$AK94&lt;=500,"R$ 101-500",
IF('Base tratada'!$AK94&lt;=1000,"R$ 501-1000",
IF('Base tratada'!$AK94&lt;=1500,"R$ 1001-1500",
"+R$ 1500"))))</f>
        <v>R$ 0-100</v>
      </c>
      <c r="AM94" s="34">
        <v>0</v>
      </c>
      <c r="AN94" s="34">
        <v>0</v>
      </c>
      <c r="AO94" s="34">
        <v>0</v>
      </c>
      <c r="AP94" s="34">
        <v>0</v>
      </c>
      <c r="AQ94" s="34">
        <v>0</v>
      </c>
      <c r="AR94" s="34">
        <v>0</v>
      </c>
      <c r="AS94" s="34">
        <v>0</v>
      </c>
      <c r="AT94" s="34">
        <v>3</v>
      </c>
      <c r="AU94" s="34">
        <v>11</v>
      </c>
      <c r="AV94" s="52">
        <v>45</v>
      </c>
      <c r="AW94" s="57">
        <v>0</v>
      </c>
      <c r="AX94" s="58" t="str">
        <f>IF(Tabela3[[#This Row],[Response]]=1, "Aceitou", "Não aceitou")</f>
        <v>Não aceitou</v>
      </c>
      <c r="AY94" s="55" t="str">
        <f>Tabela3[[#This Row],[Faixa Recência]] &amp; " | " &amp; Tabela3[[#This Row],[Faixa Gasto]] &amp; " | " &amp; Tabela3[[#This Row],[Faixa ticket médio]]</f>
        <v>31-45 dias | R$ 0-100 | R$ 1–25</v>
      </c>
      <c r="AZ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" s="36"/>
    </row>
    <row r="95" spans="1:54" x14ac:dyDescent="0.25">
      <c r="A95" s="61">
        <v>94</v>
      </c>
      <c r="B95" s="37">
        <v>85693</v>
      </c>
      <c r="C95" s="34">
        <v>0</v>
      </c>
      <c r="D95" s="34">
        <v>1</v>
      </c>
      <c r="E95" s="34">
        <v>59</v>
      </c>
      <c r="F95" s="58" t="str">
        <f>IF('Base tratada'!$E95&lt;=15,"0-15 dias",
IF('Base tratada'!$E95&lt;=30, "16-30 dias",
IF('Base tratada'!$E95&lt;=45, "31-45 dias",
IF('Base tratada'!$E95&lt;=60, "46-60 dias",
IF('Base tratada'!$E95&lt;=75, "61-75 dias", "76-99 dias")))))</f>
        <v>46-60 dias</v>
      </c>
      <c r="G95" s="38">
        <v>41</v>
      </c>
      <c r="H95" s="60" t="str">
        <f>IF('Base tratada'!$G95&lt;=29,"24–29",
IF('Base tratada'!$G95&lt;=39,"30–39",
IF('Base tratada'!$G95&lt;=49,"40–49",
IF('Base tratada'!$G95&lt;=59,"50–59",
IF('Base tratada'!$G95&lt;=69,"60–69",
"70–80")))))</f>
        <v>40–49</v>
      </c>
      <c r="I95" s="34">
        <v>2594</v>
      </c>
      <c r="J95" s="58" t="str">
        <f>IF('Base tratada'!$K95=1,"Divorciado",
IF('Base tratada'!$L95=1,"Casado",
IF('Base tratada'!$M95=1, "Solteiro",
IF('Base tratada'!$N95=1,"Juntos",
"Viúvo"))))</f>
        <v>Juntos</v>
      </c>
      <c r="K95" s="34">
        <v>0</v>
      </c>
      <c r="L95" s="34">
        <v>0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1</v>
      </c>
      <c r="S95" s="34">
        <v>0</v>
      </c>
      <c r="T95" s="34">
        <v>0</v>
      </c>
      <c r="U95" s="35">
        <v>386</v>
      </c>
      <c r="V95" s="35">
        <v>172</v>
      </c>
      <c r="W95" s="35">
        <v>183</v>
      </c>
      <c r="X95" s="35">
        <v>185</v>
      </c>
      <c r="Y95" s="35">
        <v>132</v>
      </c>
      <c r="Z95" s="35">
        <v>111</v>
      </c>
      <c r="AA95" s="34">
        <v>2</v>
      </c>
      <c r="AB95" s="34">
        <v>5</v>
      </c>
      <c r="AC95" s="34">
        <v>9</v>
      </c>
      <c r="AD95" s="34">
        <v>5</v>
      </c>
      <c r="AE95" s="34">
        <v>11</v>
      </c>
      <c r="AF95" s="58">
        <f>'Base tratada'!$AC95+'Base tratada'!$AD95+'Base tratada'!$AE95</f>
        <v>25</v>
      </c>
      <c r="AG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5" s="58" t="str">
        <f>IF('Base tratada'!$AC95&gt;=MAX('Base tratada'!$AD95,'Base tratada'!$AE95),"Web",
IF('Base tratada'!$AD95&gt;='Base tratada'!$AE95,"Catalog",
"Store"))</f>
        <v>Store</v>
      </c>
      <c r="AI95" s="59">
        <f>IF('Base tratada'!$AF95=0,"0",'Base tratada'!$AK95/'Base tratada'!$AF95)</f>
        <v>42.32</v>
      </c>
      <c r="AJ95" s="59" t="str">
        <f>IF('Base tratada'!$AI95=0,"R$ 0",
IF('Base tratada'!$AI95&lt;=25,"R$ 1–25",
IF('Base tratada'!$AI95&lt;=50,"R$ 26–50",
"+R$ 50")))</f>
        <v>R$ 26–50</v>
      </c>
      <c r="AK95" s="35">
        <v>1058</v>
      </c>
      <c r="AL95" s="58" t="str">
        <f>IF('Base tratada'!$AK95&lt;=100,"R$ 0-100",
IF('Base tratada'!$AK95&lt;=500,"R$ 101-500",
IF('Base tratada'!$AK95&lt;=1000,"R$ 501-1000",
IF('Base tratada'!$AK95&lt;=1500,"R$ 1001-1500",
"+R$ 1500"))))</f>
        <v>R$ 1001-1500</v>
      </c>
      <c r="AM95" s="34">
        <v>0</v>
      </c>
      <c r="AN95" s="34">
        <v>0</v>
      </c>
      <c r="AO95" s="34">
        <v>0</v>
      </c>
      <c r="AP95" s="34">
        <v>0</v>
      </c>
      <c r="AQ95" s="34">
        <v>0</v>
      </c>
      <c r="AR95" s="34">
        <v>0</v>
      </c>
      <c r="AS95" s="34">
        <v>0</v>
      </c>
      <c r="AT95" s="34">
        <v>3</v>
      </c>
      <c r="AU95" s="34">
        <v>11</v>
      </c>
      <c r="AV95" s="52">
        <v>947</v>
      </c>
      <c r="AW95" s="57">
        <v>0</v>
      </c>
      <c r="AX95" s="58" t="str">
        <f>IF(Tabela3[[#This Row],[Response]]=1, "Aceitou", "Não aceitou")</f>
        <v>Não aceitou</v>
      </c>
      <c r="AY95" s="55" t="str">
        <f>Tabela3[[#This Row],[Faixa Recência]] &amp; " | " &amp; Tabela3[[#This Row],[Faixa Gasto]] &amp; " | " &amp; Tabela3[[#This Row],[Faixa ticket médio]]</f>
        <v>46-60 dias | R$ 1001-1500 | R$ 26–50</v>
      </c>
      <c r="AZ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" s="36"/>
    </row>
    <row r="96" spans="1:54" x14ac:dyDescent="0.25">
      <c r="A96" s="61">
        <v>95</v>
      </c>
      <c r="B96" s="37">
        <v>65846</v>
      </c>
      <c r="C96" s="34">
        <v>0</v>
      </c>
      <c r="D96" s="34">
        <v>0</v>
      </c>
      <c r="E96" s="34">
        <v>68</v>
      </c>
      <c r="F96" s="58" t="str">
        <f>IF('Base tratada'!$E96&lt;=15,"0-15 dias",
IF('Base tratada'!$E96&lt;=30, "16-30 dias",
IF('Base tratada'!$E96&lt;=45, "31-45 dias",
IF('Base tratada'!$E96&lt;=60, "46-60 dias",
IF('Base tratada'!$E96&lt;=75, "61-75 dias", "76-99 dias")))))</f>
        <v>61-75 dias</v>
      </c>
      <c r="G96" s="38">
        <v>75</v>
      </c>
      <c r="H96" s="60" t="str">
        <f>IF('Base tratada'!$G96&lt;=29,"24–29",
IF('Base tratada'!$G96&lt;=39,"30–39",
IF('Base tratada'!$G96&lt;=49,"40–49",
IF('Base tratada'!$G96&lt;=59,"50–59",
IF('Base tratada'!$G96&lt;=69,"60–69",
"70–80")))))</f>
        <v>70–80</v>
      </c>
      <c r="I96" s="34">
        <v>2567</v>
      </c>
      <c r="J96" s="58" t="str">
        <f>IF('Base tratada'!$K96=1,"Divorciado",
IF('Base tratada'!$L96=1,"Casado",
IF('Base tratada'!$M96=1, "Solteiro",
IF('Base tratada'!$N96=1,"Juntos",
"Viúvo"))))</f>
        <v>Casado</v>
      </c>
      <c r="K96" s="34">
        <v>0</v>
      </c>
      <c r="L96" s="34">
        <v>1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1</v>
      </c>
      <c r="U96" s="35">
        <v>562</v>
      </c>
      <c r="V96" s="35">
        <v>81</v>
      </c>
      <c r="W96" s="35">
        <v>276</v>
      </c>
      <c r="X96" s="35">
        <v>80</v>
      </c>
      <c r="Y96" s="35">
        <v>40</v>
      </c>
      <c r="Z96" s="35">
        <v>81</v>
      </c>
      <c r="AA96" s="34">
        <v>1</v>
      </c>
      <c r="AB96" s="34">
        <v>4</v>
      </c>
      <c r="AC96" s="34">
        <v>6</v>
      </c>
      <c r="AD96" s="34">
        <v>3</v>
      </c>
      <c r="AE96" s="34">
        <v>6</v>
      </c>
      <c r="AF96" s="58">
        <f>'Base tratada'!$AC96+'Base tratada'!$AD96+'Base tratada'!$AE96</f>
        <v>15</v>
      </c>
      <c r="AG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6" s="58" t="str">
        <f>IF('Base tratada'!$AC96&gt;=MAX('Base tratada'!$AD96,'Base tratada'!$AE96),"Web",
IF('Base tratada'!$AD96&gt;='Base tratada'!$AE96,"Catalog",
"Store"))</f>
        <v>Web</v>
      </c>
      <c r="AI96" s="59">
        <f>IF('Base tratada'!$AF96=0,"0",'Base tratada'!$AK96/'Base tratada'!$AF96)</f>
        <v>69.266666666666666</v>
      </c>
      <c r="AJ96" s="59" t="str">
        <f>IF('Base tratada'!$AI96=0,"R$ 0",
IF('Base tratada'!$AI96&lt;=25,"R$ 1–25",
IF('Base tratada'!$AI96&lt;=50,"R$ 26–50",
"+R$ 50")))</f>
        <v>+R$ 50</v>
      </c>
      <c r="AK96" s="35">
        <v>1039</v>
      </c>
      <c r="AL96" s="58" t="str">
        <f>IF('Base tratada'!$AK96&lt;=100,"R$ 0-100",
IF('Base tratada'!$AK96&lt;=500,"R$ 101-500",
IF('Base tratada'!$AK96&lt;=1000,"R$ 501-1000",
IF('Base tratada'!$AK96&lt;=1500,"R$ 1001-1500",
"+R$ 1500"))))</f>
        <v>R$ 1001-1500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34">
        <v>3</v>
      </c>
      <c r="AU96" s="34">
        <v>11</v>
      </c>
      <c r="AV96" s="52">
        <v>958</v>
      </c>
      <c r="AW96" s="57">
        <v>0</v>
      </c>
      <c r="AX96" s="58" t="str">
        <f>IF(Tabela3[[#This Row],[Response]]=1, "Aceitou", "Não aceitou")</f>
        <v>Não aceitou</v>
      </c>
      <c r="AY96" s="55" t="str">
        <f>Tabela3[[#This Row],[Faixa Recência]] &amp; " | " &amp; Tabela3[[#This Row],[Faixa Gasto]] &amp; " | " &amp; Tabela3[[#This Row],[Faixa ticket médio]]</f>
        <v>61-75 dias | R$ 1001-1500 | +R$ 50</v>
      </c>
      <c r="AZ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" s="36"/>
    </row>
    <row r="97" spans="1:54" x14ac:dyDescent="0.25">
      <c r="A97" s="61">
        <v>96</v>
      </c>
      <c r="B97" s="37">
        <v>87195</v>
      </c>
      <c r="C97" s="34">
        <v>0</v>
      </c>
      <c r="D97" s="34">
        <v>0</v>
      </c>
      <c r="E97" s="34">
        <v>35</v>
      </c>
      <c r="F97" s="58" t="str">
        <f>IF('Base tratada'!$E97&lt;=15,"0-15 dias",
IF('Base tratada'!$E97&lt;=30, "16-30 dias",
IF('Base tratada'!$E97&lt;=45, "31-45 dias",
IF('Base tratada'!$E97&lt;=60, "46-60 dias",
IF('Base tratada'!$E97&lt;=75, "61-75 dias", "76-99 dias")))))</f>
        <v>31-45 dias</v>
      </c>
      <c r="G97" s="38">
        <v>61</v>
      </c>
      <c r="H97" s="60" t="str">
        <f>IF('Base tratada'!$G97&lt;=29,"24–29",
IF('Base tratada'!$G97&lt;=39,"30–39",
IF('Base tratada'!$G97&lt;=49,"40–49",
IF('Base tratada'!$G97&lt;=59,"50–59",
IF('Base tratada'!$G97&lt;=69,"60–69",
"70–80")))))</f>
        <v>60–69</v>
      </c>
      <c r="I97" s="34">
        <v>2211</v>
      </c>
      <c r="J97" s="58" t="str">
        <f>IF('Base tratada'!$K97=1,"Divorciado",
IF('Base tratada'!$L97=1,"Casado",
IF('Base tratada'!$M97=1, "Solteiro",
IF('Base tratada'!$N97=1,"Juntos",
"Viúvo"))))</f>
        <v>Casado</v>
      </c>
      <c r="K97" s="34">
        <v>0</v>
      </c>
      <c r="L97" s="34">
        <v>1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1</v>
      </c>
      <c r="S97" s="34">
        <v>0</v>
      </c>
      <c r="T97" s="34">
        <v>0</v>
      </c>
      <c r="U97" s="35">
        <v>217</v>
      </c>
      <c r="V97" s="35">
        <v>76</v>
      </c>
      <c r="W97" s="35">
        <v>690</v>
      </c>
      <c r="X97" s="35">
        <v>50</v>
      </c>
      <c r="Y97" s="35">
        <v>26</v>
      </c>
      <c r="Z97" s="35">
        <v>38</v>
      </c>
      <c r="AA97" s="34">
        <v>1</v>
      </c>
      <c r="AB97" s="34">
        <v>1</v>
      </c>
      <c r="AC97" s="34">
        <v>3</v>
      </c>
      <c r="AD97" s="34">
        <v>11</v>
      </c>
      <c r="AE97" s="34">
        <v>5</v>
      </c>
      <c r="AF97" s="58">
        <f>'Base tratada'!$AC97+'Base tratada'!$AD97+'Base tratada'!$AE97</f>
        <v>19</v>
      </c>
      <c r="AG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7" s="58" t="str">
        <f>IF('Base tratada'!$AC97&gt;=MAX('Base tratada'!$AD97,'Base tratada'!$AE97),"Web",
IF('Base tratada'!$AD97&gt;='Base tratada'!$AE97,"Catalog",
"Store"))</f>
        <v>Catalog</v>
      </c>
      <c r="AI97" s="59">
        <f>IF('Base tratada'!$AF97=0,"0",'Base tratada'!$AK97/'Base tratada'!$AF97)</f>
        <v>55.736842105263158</v>
      </c>
      <c r="AJ97" s="59" t="str">
        <f>IF('Base tratada'!$AI97=0,"R$ 0",
IF('Base tratada'!$AI97&lt;=25,"R$ 1–25",
IF('Base tratada'!$AI97&lt;=50,"R$ 26–50",
"+R$ 50")))</f>
        <v>+R$ 50</v>
      </c>
      <c r="AK97" s="35">
        <v>1059</v>
      </c>
      <c r="AL97" s="58" t="str">
        <f>IF('Base tratada'!$AK97&lt;=100,"R$ 0-100",
IF('Base tratada'!$AK97&lt;=500,"R$ 101-500",
IF('Base tratada'!$AK97&lt;=1000,"R$ 501-1000",
IF('Base tratada'!$AK97&lt;=1500,"R$ 1001-1500",
"+R$ 1500"))))</f>
        <v>R$ 1001-1500</v>
      </c>
      <c r="AM97" s="34">
        <v>0</v>
      </c>
      <c r="AN97" s="34">
        <v>0</v>
      </c>
      <c r="AO97" s="34">
        <v>0</v>
      </c>
      <c r="AP97" s="34">
        <v>0</v>
      </c>
      <c r="AQ97" s="34">
        <v>0</v>
      </c>
      <c r="AR97" s="34">
        <v>0</v>
      </c>
      <c r="AS97" s="34">
        <v>0</v>
      </c>
      <c r="AT97" s="34">
        <v>3</v>
      </c>
      <c r="AU97" s="34">
        <v>11</v>
      </c>
      <c r="AV97" s="52">
        <v>1021</v>
      </c>
      <c r="AW97" s="57">
        <v>1</v>
      </c>
      <c r="AX97" s="58" t="str">
        <f>IF(Tabela3[[#This Row],[Response]]=1, "Aceitou", "Não aceitou")</f>
        <v>Aceitou</v>
      </c>
      <c r="AY97" s="55" t="str">
        <f>Tabela3[[#This Row],[Faixa Recência]] &amp; " | " &amp; Tabela3[[#This Row],[Faixa Gasto]] &amp; " | " &amp; Tabela3[[#This Row],[Faixa ticket médio]]</f>
        <v>31-45 dias | R$ 1001-1500 | +R$ 50</v>
      </c>
      <c r="AZ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7" s="36"/>
    </row>
    <row r="98" spans="1:54" x14ac:dyDescent="0.25">
      <c r="A98" s="61">
        <v>97</v>
      </c>
      <c r="B98" s="37">
        <v>24594</v>
      </c>
      <c r="C98" s="34">
        <v>1</v>
      </c>
      <c r="D98" s="34">
        <v>0</v>
      </c>
      <c r="E98" s="34">
        <v>94</v>
      </c>
      <c r="F98" s="58" t="str">
        <f>IF('Base tratada'!$E98&lt;=15,"0-15 dias",
IF('Base tratada'!$E98&lt;=30, "16-30 dias",
IF('Base tratada'!$E98&lt;=45, "31-45 dias",
IF('Base tratada'!$E98&lt;=60, "46-60 dias",
IF('Base tratada'!$E98&lt;=75, "61-75 dias", "76-99 dias")))))</f>
        <v>76-99 dias</v>
      </c>
      <c r="G98" s="38">
        <v>41</v>
      </c>
      <c r="H98" s="60" t="str">
        <f>IF('Base tratada'!$G98&lt;=29,"24–29",
IF('Base tratada'!$G98&lt;=39,"30–39",
IF('Base tratada'!$G98&lt;=49,"40–49",
IF('Base tratada'!$G98&lt;=59,"50–59",
IF('Base tratada'!$G98&lt;=69,"60–69",
"70–80")))))</f>
        <v>40–49</v>
      </c>
      <c r="I98" s="34">
        <v>2360</v>
      </c>
      <c r="J98" s="58" t="str">
        <f>IF('Base tratada'!$K98=1,"Divorciado",
IF('Base tratada'!$L98=1,"Casado",
IF('Base tratada'!$M98=1, "Solteiro",
IF('Base tratada'!$N98=1,"Juntos",
"Viúvo"))))</f>
        <v>Juntos</v>
      </c>
      <c r="K98" s="34">
        <v>0</v>
      </c>
      <c r="L98" s="34">
        <v>0</v>
      </c>
      <c r="M98" s="34">
        <v>0</v>
      </c>
      <c r="N98" s="34">
        <v>1</v>
      </c>
      <c r="O98" s="34">
        <v>0</v>
      </c>
      <c r="P98" s="34">
        <v>0</v>
      </c>
      <c r="Q98" s="34">
        <v>1</v>
      </c>
      <c r="R98" s="34">
        <v>0</v>
      </c>
      <c r="S98" s="34">
        <v>0</v>
      </c>
      <c r="T98" s="34">
        <v>0</v>
      </c>
      <c r="U98" s="35">
        <v>1</v>
      </c>
      <c r="V98" s="35">
        <v>3</v>
      </c>
      <c r="W98" s="35">
        <v>6</v>
      </c>
      <c r="X98" s="35">
        <v>10</v>
      </c>
      <c r="Y98" s="35">
        <v>0</v>
      </c>
      <c r="Z98" s="35">
        <v>9</v>
      </c>
      <c r="AA98" s="34">
        <v>1</v>
      </c>
      <c r="AB98" s="34">
        <v>5</v>
      </c>
      <c r="AC98" s="34">
        <v>1</v>
      </c>
      <c r="AD98" s="34">
        <v>0</v>
      </c>
      <c r="AE98" s="34">
        <v>3</v>
      </c>
      <c r="AF98" s="58">
        <f>'Base tratada'!$AC98+'Base tratada'!$AD98+'Base tratada'!$AE98</f>
        <v>4</v>
      </c>
      <c r="AG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8" s="58" t="str">
        <f>IF('Base tratada'!$AC98&gt;=MAX('Base tratada'!$AD98,'Base tratada'!$AE98),"Web",
IF('Base tratada'!$AD98&gt;='Base tratada'!$AE98,"Catalog",
"Store"))</f>
        <v>Store</v>
      </c>
      <c r="AI98" s="59">
        <f>IF('Base tratada'!$AF98=0,"0",'Base tratada'!$AK98/'Base tratada'!$AF98)</f>
        <v>5</v>
      </c>
      <c r="AJ98" s="59" t="str">
        <f>IF('Base tratada'!$AI98=0,"R$ 0",
IF('Base tratada'!$AI98&lt;=25,"R$ 1–25",
IF('Base tratada'!$AI98&lt;=50,"R$ 26–50",
"+R$ 50")))</f>
        <v>R$ 1–25</v>
      </c>
      <c r="AK98" s="35">
        <v>20</v>
      </c>
      <c r="AL98" s="58" t="str">
        <f>IF('Base tratada'!$AK98&lt;=100,"R$ 0-100",
IF('Base tratada'!$AK98&lt;=500,"R$ 101-500",
IF('Base tratada'!$AK98&lt;=1000,"R$ 501-1000",
IF('Base tratada'!$AK98&lt;=1500,"R$ 1001-1500",
"+R$ 1500"))))</f>
        <v>R$ 0-100</v>
      </c>
      <c r="AM98" s="34">
        <v>0</v>
      </c>
      <c r="AN98" s="34">
        <v>0</v>
      </c>
      <c r="AO98" s="34">
        <v>0</v>
      </c>
      <c r="AP98" s="34">
        <v>0</v>
      </c>
      <c r="AQ98" s="34">
        <v>0</v>
      </c>
      <c r="AR98" s="34">
        <v>0</v>
      </c>
      <c r="AS98" s="34">
        <v>0</v>
      </c>
      <c r="AT98" s="34">
        <v>3</v>
      </c>
      <c r="AU98" s="34">
        <v>11</v>
      </c>
      <c r="AV98" s="52">
        <v>11</v>
      </c>
      <c r="AW98" s="57">
        <v>0</v>
      </c>
      <c r="AX98" s="58" t="str">
        <f>IF(Tabela3[[#This Row],[Response]]=1, "Aceitou", "Não aceitou")</f>
        <v>Não aceitou</v>
      </c>
      <c r="AY98" s="55" t="str">
        <f>Tabela3[[#This Row],[Faixa Recência]] &amp; " | " &amp; Tabela3[[#This Row],[Faixa Gasto]] &amp; " | " &amp; Tabela3[[#This Row],[Faixa ticket médio]]</f>
        <v>76-99 dias | R$ 0-100 | R$ 1–25</v>
      </c>
      <c r="AZ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" s="36"/>
    </row>
    <row r="99" spans="1:54" x14ac:dyDescent="0.25">
      <c r="A99" s="61">
        <v>98</v>
      </c>
      <c r="B99" s="37">
        <v>49096</v>
      </c>
      <c r="C99" s="34">
        <v>1</v>
      </c>
      <c r="D99" s="34">
        <v>1</v>
      </c>
      <c r="E99" s="34">
        <v>15</v>
      </c>
      <c r="F99" s="58" t="str">
        <f>IF('Base tratada'!$E99&lt;=15,"0-15 dias",
IF('Base tratada'!$E99&lt;=30, "16-30 dias",
IF('Base tratada'!$E99&lt;=45, "31-45 dias",
IF('Base tratada'!$E99&lt;=60, "46-60 dias",
IF('Base tratada'!$E99&lt;=75, "61-75 dias", "76-99 dias")))))</f>
        <v>0-15 dias</v>
      </c>
      <c r="G99" s="38">
        <v>56</v>
      </c>
      <c r="H99" s="60" t="str">
        <f>IF('Base tratada'!$G99&lt;=29,"24–29",
IF('Base tratada'!$G99&lt;=39,"30–39",
IF('Base tratada'!$G99&lt;=49,"40–49",
IF('Base tratada'!$G99&lt;=59,"50–59",
IF('Base tratada'!$G99&lt;=69,"60–69",
"70–80")))))</f>
        <v>50–59</v>
      </c>
      <c r="I99" s="34">
        <v>2437</v>
      </c>
      <c r="J99" s="58" t="str">
        <f>IF('Base tratada'!$K99=1,"Divorciado",
IF('Base tratada'!$L99=1,"Casado",
IF('Base tratada'!$M99=1, "Solteiro",
IF('Base tratada'!$N99=1,"Juntos",
"Viúvo"))))</f>
        <v>Casado</v>
      </c>
      <c r="K99" s="34">
        <v>0</v>
      </c>
      <c r="L99" s="34">
        <v>1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1</v>
      </c>
      <c r="S99" s="34">
        <v>0</v>
      </c>
      <c r="T99" s="34">
        <v>0</v>
      </c>
      <c r="U99" s="35">
        <v>144</v>
      </c>
      <c r="V99" s="35">
        <v>1</v>
      </c>
      <c r="W99" s="35">
        <v>32</v>
      </c>
      <c r="X99" s="35">
        <v>2</v>
      </c>
      <c r="Y99" s="35">
        <v>1</v>
      </c>
      <c r="Z99" s="35">
        <v>7</v>
      </c>
      <c r="AA99" s="34">
        <v>4</v>
      </c>
      <c r="AB99" s="34">
        <v>7</v>
      </c>
      <c r="AC99" s="34">
        <v>4</v>
      </c>
      <c r="AD99" s="34">
        <v>1</v>
      </c>
      <c r="AE99" s="34">
        <v>4</v>
      </c>
      <c r="AF99" s="58">
        <f>'Base tratada'!$AC99+'Base tratada'!$AD99+'Base tratada'!$AE99</f>
        <v>9</v>
      </c>
      <c r="AG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9" s="58" t="str">
        <f>IF('Base tratada'!$AC99&gt;=MAX('Base tratada'!$AD99,'Base tratada'!$AE99),"Web",
IF('Base tratada'!$AD99&gt;='Base tratada'!$AE99,"Catalog",
"Store"))</f>
        <v>Web</v>
      </c>
      <c r="AI99" s="59">
        <f>IF('Base tratada'!$AF99=0,"0",'Base tratada'!$AK99/'Base tratada'!$AF99)</f>
        <v>20</v>
      </c>
      <c r="AJ99" s="59" t="str">
        <f>IF('Base tratada'!$AI99=0,"R$ 0",
IF('Base tratada'!$AI99&lt;=25,"R$ 1–25",
IF('Base tratada'!$AI99&lt;=50,"R$ 26–50",
"+R$ 50")))</f>
        <v>R$ 1–25</v>
      </c>
      <c r="AK99" s="35">
        <v>180</v>
      </c>
      <c r="AL99" s="58" t="str">
        <f>IF('Base tratada'!$AK99&lt;=100,"R$ 0-100",
IF('Base tratada'!$AK99&lt;=500,"R$ 101-500",
IF('Base tratada'!$AK99&lt;=1000,"R$ 501-1000",
IF('Base tratada'!$AK99&lt;=1500,"R$ 1001-1500",
"+R$ 1500"))))</f>
        <v>R$ 101-500</v>
      </c>
      <c r="AM99" s="34">
        <v>0</v>
      </c>
      <c r="AN99" s="34">
        <v>0</v>
      </c>
      <c r="AO99" s="34">
        <v>0</v>
      </c>
      <c r="AP99" s="34">
        <v>0</v>
      </c>
      <c r="AQ99" s="34">
        <v>0</v>
      </c>
      <c r="AR99" s="34">
        <v>0</v>
      </c>
      <c r="AS99" s="34">
        <v>0</v>
      </c>
      <c r="AT99" s="34">
        <v>3</v>
      </c>
      <c r="AU99" s="34">
        <v>11</v>
      </c>
      <c r="AV99" s="52">
        <v>173</v>
      </c>
      <c r="AW99" s="57">
        <v>0</v>
      </c>
      <c r="AX99" s="58" t="str">
        <f>IF(Tabela3[[#This Row],[Response]]=1, "Aceitou", "Não aceitou")</f>
        <v>Não aceitou</v>
      </c>
      <c r="AY99" s="55" t="str">
        <f>Tabela3[[#This Row],[Faixa Recência]] &amp; " | " &amp; Tabela3[[#This Row],[Faixa Gasto]] &amp; " | " &amp; Tabela3[[#This Row],[Faixa ticket médio]]</f>
        <v>0-15 dias | R$ 101-500 | R$ 1–25</v>
      </c>
      <c r="AZ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" s="36"/>
    </row>
    <row r="100" spans="1:54" x14ac:dyDescent="0.25">
      <c r="A100" s="61">
        <v>99</v>
      </c>
      <c r="B100" s="37">
        <v>52413</v>
      </c>
      <c r="C100" s="34">
        <v>0</v>
      </c>
      <c r="D100" s="34">
        <v>2</v>
      </c>
      <c r="E100" s="34">
        <v>56</v>
      </c>
      <c r="F100" s="58" t="str">
        <f>IF('Base tratada'!$E100&lt;=15,"0-15 dias",
IF('Base tratada'!$E100&lt;=30, "16-30 dias",
IF('Base tratada'!$E100&lt;=45, "31-45 dias",
IF('Base tratada'!$E100&lt;=60, "46-60 dias",
IF('Base tratada'!$E100&lt;=75, "61-75 dias", "76-99 dias")))))</f>
        <v>46-60 dias</v>
      </c>
      <c r="G100" s="38">
        <v>51</v>
      </c>
      <c r="H100" s="60" t="str">
        <f>IF('Base tratada'!$G100&lt;=29,"24–29",
IF('Base tratada'!$G100&lt;=39,"30–39",
IF('Base tratada'!$G100&lt;=49,"40–49",
IF('Base tratada'!$G100&lt;=59,"50–59",
IF('Base tratada'!$G100&lt;=69,"60–69",
"70–80")))))</f>
        <v>50–59</v>
      </c>
      <c r="I100" s="34">
        <v>2671</v>
      </c>
      <c r="J100" s="58" t="str">
        <f>IF('Base tratada'!$K100=1,"Divorciado",
IF('Base tratada'!$L100=1,"Casado",
IF('Base tratada'!$M100=1, "Solteiro",
IF('Base tratada'!$N100=1,"Juntos",
"Viúvo"))))</f>
        <v>Casado</v>
      </c>
      <c r="K100" s="34">
        <v>0</v>
      </c>
      <c r="L100" s="34">
        <v>1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1</v>
      </c>
      <c r="S100" s="34">
        <v>0</v>
      </c>
      <c r="T100" s="34">
        <v>0</v>
      </c>
      <c r="U100" s="35">
        <v>295</v>
      </c>
      <c r="V100" s="35">
        <v>106</v>
      </c>
      <c r="W100" s="35">
        <v>271</v>
      </c>
      <c r="X100" s="35">
        <v>75</v>
      </c>
      <c r="Y100" s="35">
        <v>98</v>
      </c>
      <c r="Z100" s="35">
        <v>65</v>
      </c>
      <c r="AA100" s="34">
        <v>4</v>
      </c>
      <c r="AB100" s="34">
        <v>6</v>
      </c>
      <c r="AC100" s="34">
        <v>6</v>
      </c>
      <c r="AD100" s="34">
        <v>4</v>
      </c>
      <c r="AE100" s="34">
        <v>12</v>
      </c>
      <c r="AF100" s="58">
        <f>'Base tratada'!$AC100+'Base tratada'!$AD100+'Base tratada'!$AE100</f>
        <v>22</v>
      </c>
      <c r="AG1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0" s="58" t="str">
        <f>IF('Base tratada'!$AC100&gt;=MAX('Base tratada'!$AD100,'Base tratada'!$AE100),"Web",
IF('Base tratada'!$AD100&gt;='Base tratada'!$AE100,"Catalog",
"Store"))</f>
        <v>Store</v>
      </c>
      <c r="AI100" s="59">
        <f>IF('Base tratada'!$AF100=0,"0",'Base tratada'!$AK100/'Base tratada'!$AF100)</f>
        <v>38.409090909090907</v>
      </c>
      <c r="AJ100" s="59" t="str">
        <f>IF('Base tratada'!$AI100=0,"R$ 0",
IF('Base tratada'!$AI100&lt;=25,"R$ 1–25",
IF('Base tratada'!$AI100&lt;=50,"R$ 26–50",
"+R$ 50")))</f>
        <v>R$ 26–50</v>
      </c>
      <c r="AK100" s="35">
        <v>845</v>
      </c>
      <c r="AL100" s="58" t="str">
        <f>IF('Base tratada'!$AK100&lt;=100,"R$ 0-100",
IF('Base tratada'!$AK100&lt;=500,"R$ 101-500",
IF('Base tratada'!$AK100&lt;=1000,"R$ 501-1000",
IF('Base tratada'!$AK100&lt;=1500,"R$ 1001-1500",
"+R$ 1500"))))</f>
        <v>R$ 501-1000</v>
      </c>
      <c r="AM100" s="34">
        <v>0</v>
      </c>
      <c r="AN100" s="34">
        <v>0</v>
      </c>
      <c r="AO100" s="34">
        <v>0</v>
      </c>
      <c r="AP100" s="34">
        <v>0</v>
      </c>
      <c r="AQ100" s="34">
        <v>0</v>
      </c>
      <c r="AR100" s="34">
        <v>0</v>
      </c>
      <c r="AS100" s="34">
        <v>0</v>
      </c>
      <c r="AT100" s="34">
        <v>3</v>
      </c>
      <c r="AU100" s="34">
        <v>11</v>
      </c>
      <c r="AV100" s="52">
        <v>780</v>
      </c>
      <c r="AW100" s="57">
        <v>0</v>
      </c>
      <c r="AX100" s="58" t="str">
        <f>IF(Tabela3[[#This Row],[Response]]=1, "Aceitou", "Não aceitou")</f>
        <v>Não aceitou</v>
      </c>
      <c r="AY100" s="55" t="str">
        <f>Tabela3[[#This Row],[Faixa Recência]] &amp; " | " &amp; Tabela3[[#This Row],[Faixa Gasto]] &amp; " | " &amp; Tabela3[[#This Row],[Faixa ticket médio]]</f>
        <v>46-60 dias | R$ 501-1000 | R$ 26–50</v>
      </c>
      <c r="AZ1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" s="36"/>
    </row>
    <row r="101" spans="1:54" x14ac:dyDescent="0.25">
      <c r="A101" s="61">
        <v>100</v>
      </c>
      <c r="B101" s="37">
        <v>38557</v>
      </c>
      <c r="C101" s="34">
        <v>1</v>
      </c>
      <c r="D101" s="34">
        <v>0</v>
      </c>
      <c r="E101" s="34">
        <v>17</v>
      </c>
      <c r="F101" s="58" t="str">
        <f>IF('Base tratada'!$E101&lt;=15,"0-15 dias",
IF('Base tratada'!$E101&lt;=30, "16-30 dias",
IF('Base tratada'!$E101&lt;=45, "31-45 dias",
IF('Base tratada'!$E101&lt;=60, "46-60 dias",
IF('Base tratada'!$E101&lt;=75, "61-75 dias", "76-99 dias")))))</f>
        <v>16-30 dias</v>
      </c>
      <c r="G101" s="38">
        <v>42</v>
      </c>
      <c r="H101" s="60" t="str">
        <f>IF('Base tratada'!$G101&lt;=29,"24–29",
IF('Base tratada'!$G101&lt;=39,"30–39",
IF('Base tratada'!$G101&lt;=49,"40–49",
IF('Base tratada'!$G101&lt;=59,"50–59",
IF('Base tratada'!$G101&lt;=69,"60–69",
"70–80")))))</f>
        <v>40–49</v>
      </c>
      <c r="I101" s="34">
        <v>2716</v>
      </c>
      <c r="J101" s="58" t="str">
        <f>IF('Base tratada'!$K101=1,"Divorciado",
IF('Base tratada'!$L101=1,"Casado",
IF('Base tratada'!$M101=1, "Solteiro",
IF('Base tratada'!$N101=1,"Juntos",
"Viúvo"))))</f>
        <v>Solteiro</v>
      </c>
      <c r="K101" s="34">
        <v>0</v>
      </c>
      <c r="L101" s="34">
        <v>0</v>
      </c>
      <c r="M101" s="34">
        <v>1</v>
      </c>
      <c r="N101" s="34">
        <v>0</v>
      </c>
      <c r="O101" s="34">
        <v>0</v>
      </c>
      <c r="P101" s="34">
        <v>0</v>
      </c>
      <c r="Q101" s="34">
        <v>0</v>
      </c>
      <c r="R101" s="34">
        <v>1</v>
      </c>
      <c r="S101" s="34">
        <v>0</v>
      </c>
      <c r="T101" s="34">
        <v>0</v>
      </c>
      <c r="U101" s="35">
        <v>76</v>
      </c>
      <c r="V101" s="35">
        <v>3</v>
      </c>
      <c r="W101" s="35">
        <v>31</v>
      </c>
      <c r="X101" s="35">
        <v>4</v>
      </c>
      <c r="Y101" s="35">
        <v>4</v>
      </c>
      <c r="Z101" s="35">
        <v>27</v>
      </c>
      <c r="AA101" s="34">
        <v>2</v>
      </c>
      <c r="AB101" s="34">
        <v>7</v>
      </c>
      <c r="AC101" s="34">
        <v>3</v>
      </c>
      <c r="AD101" s="34">
        <v>1</v>
      </c>
      <c r="AE101" s="34">
        <v>3</v>
      </c>
      <c r="AF101" s="58">
        <f>'Base tratada'!$AC101+'Base tratada'!$AD101+'Base tratada'!$AE101</f>
        <v>7</v>
      </c>
      <c r="AG1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1" s="58" t="str">
        <f>IF('Base tratada'!$AC101&gt;=MAX('Base tratada'!$AD101,'Base tratada'!$AE101),"Web",
IF('Base tratada'!$AD101&gt;='Base tratada'!$AE101,"Catalog",
"Store"))</f>
        <v>Web</v>
      </c>
      <c r="AI101" s="59">
        <f>IF('Base tratada'!$AF101=0,"0",'Base tratada'!$AK101/'Base tratada'!$AF101)</f>
        <v>16.857142857142858</v>
      </c>
      <c r="AJ101" s="59" t="str">
        <f>IF('Base tratada'!$AI101=0,"R$ 0",
IF('Base tratada'!$AI101&lt;=25,"R$ 1–25",
IF('Base tratada'!$AI101&lt;=50,"R$ 26–50",
"+R$ 50")))</f>
        <v>R$ 1–25</v>
      </c>
      <c r="AK101" s="35">
        <v>118</v>
      </c>
      <c r="AL101" s="58" t="str">
        <f>IF('Base tratada'!$AK101&lt;=100,"R$ 0-100",
IF('Base tratada'!$AK101&lt;=500,"R$ 101-500",
IF('Base tratada'!$AK101&lt;=1000,"R$ 501-1000",
IF('Base tratada'!$AK101&lt;=1500,"R$ 1001-1500",
"+R$ 1500"))))</f>
        <v>R$ 101-500</v>
      </c>
      <c r="AM101" s="34">
        <v>0</v>
      </c>
      <c r="AN101" s="34">
        <v>0</v>
      </c>
      <c r="AO101" s="34">
        <v>0</v>
      </c>
      <c r="AP101" s="34">
        <v>0</v>
      </c>
      <c r="AQ101" s="34">
        <v>0</v>
      </c>
      <c r="AR101" s="34">
        <v>0</v>
      </c>
      <c r="AS101" s="34">
        <v>0</v>
      </c>
      <c r="AT101" s="34">
        <v>3</v>
      </c>
      <c r="AU101" s="34">
        <v>11</v>
      </c>
      <c r="AV101" s="52">
        <v>91</v>
      </c>
      <c r="AW101" s="57">
        <v>0</v>
      </c>
      <c r="AX101" s="58" t="str">
        <f>IF(Tabela3[[#This Row],[Response]]=1, "Aceitou", "Não aceitou")</f>
        <v>Não aceitou</v>
      </c>
      <c r="AY101" s="55" t="str">
        <f>Tabela3[[#This Row],[Faixa Recência]] &amp; " | " &amp; Tabela3[[#This Row],[Faixa Gasto]] &amp; " | " &amp; Tabela3[[#This Row],[Faixa ticket médio]]</f>
        <v>16-30 dias | R$ 101-500 | R$ 1–25</v>
      </c>
      <c r="AZ1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" s="36"/>
    </row>
    <row r="102" spans="1:54" x14ac:dyDescent="0.25">
      <c r="A102" s="61">
        <v>101</v>
      </c>
      <c r="B102" s="37">
        <v>89058</v>
      </c>
      <c r="C102" s="34">
        <v>0</v>
      </c>
      <c r="D102" s="34">
        <v>0</v>
      </c>
      <c r="E102" s="34">
        <v>18</v>
      </c>
      <c r="F102" s="58" t="str">
        <f>IF('Base tratada'!$E102&lt;=15,"0-15 dias",
IF('Base tratada'!$E102&lt;=30, "16-30 dias",
IF('Base tratada'!$E102&lt;=45, "31-45 dias",
IF('Base tratada'!$E102&lt;=60, "46-60 dias",
IF('Base tratada'!$E102&lt;=75, "61-75 dias", "76-99 dias")))))</f>
        <v>16-30 dias</v>
      </c>
      <c r="G102" s="38">
        <v>60</v>
      </c>
      <c r="H102" s="60" t="str">
        <f>IF('Base tratada'!$G102&lt;=29,"24–29",
IF('Base tratada'!$G102&lt;=39,"30–39",
IF('Base tratada'!$G102&lt;=49,"40–49",
IF('Base tratada'!$G102&lt;=59,"50–59",
IF('Base tratada'!$G102&lt;=69,"60–69",
"70–80")))))</f>
        <v>60–69</v>
      </c>
      <c r="I102" s="34">
        <v>2728</v>
      </c>
      <c r="J102" s="58" t="str">
        <f>IF('Base tratada'!$K102=1,"Divorciado",
IF('Base tratada'!$L102=1,"Casado",
IF('Base tratada'!$M102=1, "Solteiro",
IF('Base tratada'!$N102=1,"Juntos",
"Viúvo"))))</f>
        <v>Casado</v>
      </c>
      <c r="K102" s="34">
        <v>0</v>
      </c>
      <c r="L102" s="34">
        <v>1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1</v>
      </c>
      <c r="T102" s="34">
        <v>0</v>
      </c>
      <c r="U102" s="35">
        <v>454</v>
      </c>
      <c r="V102" s="35">
        <v>194</v>
      </c>
      <c r="W102" s="35">
        <v>106</v>
      </c>
      <c r="X102" s="35">
        <v>31</v>
      </c>
      <c r="Y102" s="35">
        <v>22</v>
      </c>
      <c r="Z102" s="35">
        <v>43</v>
      </c>
      <c r="AA102" s="34">
        <v>1</v>
      </c>
      <c r="AB102" s="34">
        <v>2</v>
      </c>
      <c r="AC102" s="34">
        <v>5</v>
      </c>
      <c r="AD102" s="34">
        <v>4</v>
      </c>
      <c r="AE102" s="34">
        <v>4</v>
      </c>
      <c r="AF102" s="58">
        <f>'Base tratada'!$AC102+'Base tratada'!$AD102+'Base tratada'!$AE102</f>
        <v>13</v>
      </c>
      <c r="AG1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2" s="58" t="str">
        <f>IF('Base tratada'!$AC102&gt;=MAX('Base tratada'!$AD102,'Base tratada'!$AE102),"Web",
IF('Base tratada'!$AD102&gt;='Base tratada'!$AE102,"Catalog",
"Store"))</f>
        <v>Web</v>
      </c>
      <c r="AI102" s="59">
        <f>IF('Base tratada'!$AF102=0,"0",'Base tratada'!$AK102/'Base tratada'!$AF102)</f>
        <v>62.07692307692308</v>
      </c>
      <c r="AJ102" s="59" t="str">
        <f>IF('Base tratada'!$AI102=0,"R$ 0",
IF('Base tratada'!$AI102&lt;=25,"R$ 1–25",
IF('Base tratada'!$AI102&lt;=50,"R$ 26–50",
"+R$ 50")))</f>
        <v>+R$ 50</v>
      </c>
      <c r="AK102" s="35">
        <v>807</v>
      </c>
      <c r="AL102" s="58" t="str">
        <f>IF('Base tratada'!$AK102&lt;=100,"R$ 0-100",
IF('Base tratada'!$AK102&lt;=500,"R$ 101-500",
IF('Base tratada'!$AK102&lt;=1000,"R$ 501-1000",
IF('Base tratada'!$AK102&lt;=1500,"R$ 1001-1500",
"+R$ 1500"))))</f>
        <v>R$ 501-1000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0</v>
      </c>
      <c r="AS102" s="34">
        <v>0</v>
      </c>
      <c r="AT102" s="34">
        <v>3</v>
      </c>
      <c r="AU102" s="34">
        <v>11</v>
      </c>
      <c r="AV102" s="52">
        <v>764</v>
      </c>
      <c r="AW102" s="57">
        <v>0</v>
      </c>
      <c r="AX102" s="58" t="str">
        <f>IF(Tabela3[[#This Row],[Response]]=1, "Aceitou", "Não aceitou")</f>
        <v>Não aceitou</v>
      </c>
      <c r="AY102" s="55" t="str">
        <f>Tabela3[[#This Row],[Faixa Recência]] &amp; " | " &amp; Tabela3[[#This Row],[Faixa Gasto]] &amp; " | " &amp; Tabela3[[#This Row],[Faixa ticket médio]]</f>
        <v>16-30 dias | R$ 501-1000 | +R$ 50</v>
      </c>
      <c r="AZ1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" s="36"/>
    </row>
    <row r="103" spans="1:54" x14ac:dyDescent="0.25">
      <c r="A103" s="61">
        <v>102</v>
      </c>
      <c r="B103" s="37">
        <v>77298</v>
      </c>
      <c r="C103" s="34">
        <v>0</v>
      </c>
      <c r="D103" s="34">
        <v>1</v>
      </c>
      <c r="E103" s="34">
        <v>46</v>
      </c>
      <c r="F103" s="58" t="str">
        <f>IF('Base tratada'!$E103&lt;=15,"0-15 dias",
IF('Base tratada'!$E103&lt;=30, "16-30 dias",
IF('Base tratada'!$E103&lt;=45, "31-45 dias",
IF('Base tratada'!$E103&lt;=60, "46-60 dias",
IF('Base tratada'!$E103&lt;=75, "61-75 dias", "76-99 dias")))))</f>
        <v>46-60 dias</v>
      </c>
      <c r="G103" s="38">
        <v>41</v>
      </c>
      <c r="H103" s="60" t="str">
        <f>IF('Base tratada'!$G103&lt;=29,"24–29",
IF('Base tratada'!$G103&lt;=39,"30–39",
IF('Base tratada'!$G103&lt;=49,"40–49",
IF('Base tratada'!$G103&lt;=59,"50–59",
IF('Base tratada'!$G103&lt;=69,"60–69",
"70–80")))))</f>
        <v>40–49</v>
      </c>
      <c r="I103" s="34">
        <v>2398</v>
      </c>
      <c r="J103" s="58" t="str">
        <f>IF('Base tratada'!$K103=1,"Divorciado",
IF('Base tratada'!$L103=1,"Casado",
IF('Base tratada'!$M103=1, "Solteiro",
IF('Base tratada'!$N103=1,"Juntos",
"Viúvo"))))</f>
        <v>Juntos</v>
      </c>
      <c r="K103" s="34">
        <v>0</v>
      </c>
      <c r="L103" s="34">
        <v>0</v>
      </c>
      <c r="M103" s="34">
        <v>0</v>
      </c>
      <c r="N103" s="34">
        <v>1</v>
      </c>
      <c r="O103" s="34">
        <v>0</v>
      </c>
      <c r="P103" s="34">
        <v>0</v>
      </c>
      <c r="Q103" s="34">
        <v>0</v>
      </c>
      <c r="R103" s="34">
        <v>1</v>
      </c>
      <c r="S103" s="34">
        <v>0</v>
      </c>
      <c r="T103" s="34">
        <v>0</v>
      </c>
      <c r="U103" s="35">
        <v>425</v>
      </c>
      <c r="V103" s="35">
        <v>115</v>
      </c>
      <c r="W103" s="35">
        <v>292</v>
      </c>
      <c r="X103" s="35">
        <v>23</v>
      </c>
      <c r="Y103" s="35">
        <v>35</v>
      </c>
      <c r="Z103" s="35">
        <v>79</v>
      </c>
      <c r="AA103" s="34">
        <v>1</v>
      </c>
      <c r="AB103" s="34">
        <v>3</v>
      </c>
      <c r="AC103" s="34">
        <v>6</v>
      </c>
      <c r="AD103" s="34">
        <v>6</v>
      </c>
      <c r="AE103" s="34">
        <v>11</v>
      </c>
      <c r="AF103" s="58">
        <f>'Base tratada'!$AC103+'Base tratada'!$AD103+'Base tratada'!$AE103</f>
        <v>23</v>
      </c>
      <c r="AG1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3" s="58" t="str">
        <f>IF('Base tratada'!$AC103&gt;=MAX('Base tratada'!$AD103,'Base tratada'!$AE103),"Web",
IF('Base tratada'!$AD103&gt;='Base tratada'!$AE103,"Catalog",
"Store"))</f>
        <v>Store</v>
      </c>
      <c r="AI103" s="59">
        <f>IF('Base tratada'!$AF103=0,"0",'Base tratada'!$AK103/'Base tratada'!$AF103)</f>
        <v>38.695652173913047</v>
      </c>
      <c r="AJ103" s="59" t="str">
        <f>IF('Base tratada'!$AI103=0,"R$ 0",
IF('Base tratada'!$AI103&lt;=25,"R$ 1–25",
IF('Base tratada'!$AI103&lt;=50,"R$ 26–50",
"+R$ 50")))</f>
        <v>R$ 26–50</v>
      </c>
      <c r="AK103" s="35">
        <v>890</v>
      </c>
      <c r="AL103" s="58" t="str">
        <f>IF('Base tratada'!$AK103&lt;=100,"R$ 0-100",
IF('Base tratada'!$AK103&lt;=500,"R$ 101-500",
IF('Base tratada'!$AK103&lt;=1000,"R$ 501-1000",
IF('Base tratada'!$AK103&lt;=1500,"R$ 1001-1500",
"+R$ 1500"))))</f>
        <v>R$ 501-1000</v>
      </c>
      <c r="AM103" s="34">
        <v>0</v>
      </c>
      <c r="AN103" s="34">
        <v>0</v>
      </c>
      <c r="AO103" s="34">
        <v>0</v>
      </c>
      <c r="AP103" s="34">
        <v>0</v>
      </c>
      <c r="AQ103" s="34">
        <v>0</v>
      </c>
      <c r="AR103" s="34">
        <v>0</v>
      </c>
      <c r="AS103" s="34">
        <v>0</v>
      </c>
      <c r="AT103" s="34">
        <v>3</v>
      </c>
      <c r="AU103" s="34">
        <v>11</v>
      </c>
      <c r="AV103" s="52">
        <v>811</v>
      </c>
      <c r="AW103" s="57">
        <v>0</v>
      </c>
      <c r="AX103" s="58" t="str">
        <f>IF(Tabela3[[#This Row],[Response]]=1, "Aceitou", "Não aceitou")</f>
        <v>Não aceitou</v>
      </c>
      <c r="AY103" s="55" t="str">
        <f>Tabela3[[#This Row],[Faixa Recência]] &amp; " | " &amp; Tabela3[[#This Row],[Faixa Gasto]] &amp; " | " &amp; Tabela3[[#This Row],[Faixa ticket médio]]</f>
        <v>46-60 dias | R$ 501-1000 | R$ 26–50</v>
      </c>
      <c r="AZ1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" s="36"/>
    </row>
    <row r="104" spans="1:54" x14ac:dyDescent="0.25">
      <c r="A104" s="61">
        <v>103</v>
      </c>
      <c r="B104" s="37">
        <v>68126</v>
      </c>
      <c r="C104" s="34">
        <v>0</v>
      </c>
      <c r="D104" s="34">
        <v>0</v>
      </c>
      <c r="E104" s="34">
        <v>40</v>
      </c>
      <c r="F104" s="58" t="str">
        <f>IF('Base tratada'!$E104&lt;=15,"0-15 dias",
IF('Base tratada'!$E104&lt;=30, "16-30 dias",
IF('Base tratada'!$E104&lt;=45, "31-45 dias",
IF('Base tratada'!$E104&lt;=60, "46-60 dias",
IF('Base tratada'!$E104&lt;=75, "61-75 dias", "76-99 dias")))))</f>
        <v>31-45 dias</v>
      </c>
      <c r="G104" s="38">
        <v>29</v>
      </c>
      <c r="H104" s="60" t="str">
        <f>IF('Base tratada'!$G104&lt;=29,"24–29",
IF('Base tratada'!$G104&lt;=39,"30–39",
IF('Base tratada'!$G104&lt;=49,"40–49",
IF('Base tratada'!$G104&lt;=59,"50–59",
IF('Base tratada'!$G104&lt;=69,"60–69",
"70–80")))))</f>
        <v>24–29</v>
      </c>
      <c r="I104" s="34">
        <v>2755</v>
      </c>
      <c r="J104" s="58" t="str">
        <f>IF('Base tratada'!$K104=1,"Divorciado",
IF('Base tratada'!$L104=1,"Casado",
IF('Base tratada'!$M104=1, "Solteiro",
IF('Base tratada'!$N104=1,"Juntos",
"Viúvo"))))</f>
        <v>Solteiro</v>
      </c>
      <c r="K104" s="34">
        <v>0</v>
      </c>
      <c r="L104" s="34">
        <v>0</v>
      </c>
      <c r="M104" s="34">
        <v>1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1</v>
      </c>
      <c r="U104" s="35">
        <v>1332</v>
      </c>
      <c r="V104" s="35">
        <v>17</v>
      </c>
      <c r="W104" s="35">
        <v>311</v>
      </c>
      <c r="X104" s="35">
        <v>23</v>
      </c>
      <c r="Y104" s="35">
        <v>51</v>
      </c>
      <c r="Z104" s="35">
        <v>86</v>
      </c>
      <c r="AA104" s="34">
        <v>1</v>
      </c>
      <c r="AB104" s="34">
        <v>9</v>
      </c>
      <c r="AC104" s="34">
        <v>7</v>
      </c>
      <c r="AD104" s="34">
        <v>4</v>
      </c>
      <c r="AE104" s="34">
        <v>5</v>
      </c>
      <c r="AF104" s="58">
        <f>'Base tratada'!$AC104+'Base tratada'!$AD104+'Base tratada'!$AE104</f>
        <v>16</v>
      </c>
      <c r="AG1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4" s="58" t="str">
        <f>IF('Base tratada'!$AC104&gt;=MAX('Base tratada'!$AD104,'Base tratada'!$AE104),"Web",
IF('Base tratada'!$AD104&gt;='Base tratada'!$AE104,"Catalog",
"Store"))</f>
        <v>Web</v>
      </c>
      <c r="AI104" s="59">
        <f>IF('Base tratada'!$AF104=0,"0",'Base tratada'!$AK104/'Base tratada'!$AF104)</f>
        <v>108.375</v>
      </c>
      <c r="AJ104" s="59" t="str">
        <f>IF('Base tratada'!$AI104=0,"R$ 0",
IF('Base tratada'!$AI104&lt;=25,"R$ 1–25",
IF('Base tratada'!$AI104&lt;=50,"R$ 26–50",
"+R$ 50")))</f>
        <v>+R$ 50</v>
      </c>
      <c r="AK104" s="35">
        <v>1734</v>
      </c>
      <c r="AL104" s="58" t="str">
        <f>IF('Base tratada'!$AK104&lt;=100,"R$ 0-100",
IF('Base tratada'!$AK104&lt;=500,"R$ 101-500",
IF('Base tratada'!$AK104&lt;=1000,"R$ 501-1000",
IF('Base tratada'!$AK104&lt;=1500,"R$ 1001-1500",
"+R$ 1500"))))</f>
        <v>+R$ 1500</v>
      </c>
      <c r="AM104" s="34">
        <v>0</v>
      </c>
      <c r="AN104" s="34">
        <v>0</v>
      </c>
      <c r="AO104" s="34">
        <v>0</v>
      </c>
      <c r="AP104" s="34">
        <v>1</v>
      </c>
      <c r="AQ104" s="34">
        <v>0</v>
      </c>
      <c r="AR104" s="34">
        <v>1</v>
      </c>
      <c r="AS104" s="34">
        <v>0</v>
      </c>
      <c r="AT104" s="34">
        <v>3</v>
      </c>
      <c r="AU104" s="34">
        <v>11</v>
      </c>
      <c r="AV104" s="52">
        <v>1648</v>
      </c>
      <c r="AW104" s="57">
        <v>1</v>
      </c>
      <c r="AX104" s="58" t="str">
        <f>IF(Tabela3[[#This Row],[Response]]=1, "Aceitou", "Não aceitou")</f>
        <v>Aceitou</v>
      </c>
      <c r="AY104" s="55" t="str">
        <f>Tabela3[[#This Row],[Faixa Recência]] &amp; " | " &amp; Tabela3[[#This Row],[Faixa Gasto]] &amp; " | " &amp; Tabela3[[#This Row],[Faixa ticket médio]]</f>
        <v>31-45 dias | +R$ 1500 | +R$ 50</v>
      </c>
      <c r="AZ1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4" s="36"/>
    </row>
    <row r="105" spans="1:54" x14ac:dyDescent="0.25">
      <c r="A105" s="61">
        <v>104</v>
      </c>
      <c r="B105" s="37">
        <v>57288</v>
      </c>
      <c r="C105" s="34">
        <v>0</v>
      </c>
      <c r="D105" s="34">
        <v>1</v>
      </c>
      <c r="E105" s="34">
        <v>27</v>
      </c>
      <c r="F105" s="58" t="str">
        <f>IF('Base tratada'!$E105&lt;=15,"0-15 dias",
IF('Base tratada'!$E105&lt;=30, "16-30 dias",
IF('Base tratada'!$E105&lt;=45, "31-45 dias",
IF('Base tratada'!$E105&lt;=60, "46-60 dias",
IF('Base tratada'!$E105&lt;=75, "61-75 dias", "76-99 dias")))))</f>
        <v>16-30 dias</v>
      </c>
      <c r="G105" s="38">
        <v>57</v>
      </c>
      <c r="H105" s="60" t="str">
        <f>IF('Base tratada'!$G105&lt;=29,"24–29",
IF('Base tratada'!$G105&lt;=39,"30–39",
IF('Base tratada'!$G105&lt;=49,"40–49",
IF('Base tratada'!$G105&lt;=59,"50–59",
IF('Base tratada'!$G105&lt;=69,"60–69",
"70–80")))))</f>
        <v>50–59</v>
      </c>
      <c r="I105" s="34">
        <v>2163</v>
      </c>
      <c r="J105" s="58" t="str">
        <f>IF('Base tratada'!$K105=1,"Divorciado",
IF('Base tratada'!$L105=1,"Casado",
IF('Base tratada'!$M105=1, "Solteiro",
IF('Base tratada'!$N105=1,"Juntos",
"Viúvo"))))</f>
        <v>Juntos</v>
      </c>
      <c r="K105" s="34">
        <v>0</v>
      </c>
      <c r="L105" s="34">
        <v>0</v>
      </c>
      <c r="M105" s="34">
        <v>0</v>
      </c>
      <c r="N105" s="34">
        <v>1</v>
      </c>
      <c r="O105" s="34">
        <v>0</v>
      </c>
      <c r="P105" s="34">
        <v>0</v>
      </c>
      <c r="Q105" s="34">
        <v>0</v>
      </c>
      <c r="R105" s="34">
        <v>0</v>
      </c>
      <c r="S105" s="34">
        <v>1</v>
      </c>
      <c r="T105" s="34">
        <v>0</v>
      </c>
      <c r="U105" s="35">
        <v>527</v>
      </c>
      <c r="V105" s="35">
        <v>0</v>
      </c>
      <c r="W105" s="35">
        <v>21</v>
      </c>
      <c r="X105" s="35">
        <v>0</v>
      </c>
      <c r="Y105" s="35">
        <v>0</v>
      </c>
      <c r="Z105" s="35">
        <v>60</v>
      </c>
      <c r="AA105" s="34">
        <v>3</v>
      </c>
      <c r="AB105" s="34">
        <v>6</v>
      </c>
      <c r="AC105" s="34">
        <v>8</v>
      </c>
      <c r="AD105" s="34">
        <v>1</v>
      </c>
      <c r="AE105" s="34">
        <v>8</v>
      </c>
      <c r="AF105" s="58">
        <f>'Base tratada'!$AC105+'Base tratada'!$AD105+'Base tratada'!$AE105</f>
        <v>17</v>
      </c>
      <c r="AG1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5" s="58" t="str">
        <f>IF('Base tratada'!$AC105&gt;=MAX('Base tratada'!$AD105,'Base tratada'!$AE105),"Web",
IF('Base tratada'!$AD105&gt;='Base tratada'!$AE105,"Catalog",
"Store"))</f>
        <v>Web</v>
      </c>
      <c r="AI105" s="59">
        <f>IF('Base tratada'!$AF105=0,"0",'Base tratada'!$AK105/'Base tratada'!$AF105)</f>
        <v>32.235294117647058</v>
      </c>
      <c r="AJ105" s="59" t="str">
        <f>IF('Base tratada'!$AI105=0,"R$ 0",
IF('Base tratada'!$AI105&lt;=25,"R$ 1–25",
IF('Base tratada'!$AI105&lt;=50,"R$ 26–50",
"+R$ 50")))</f>
        <v>R$ 26–50</v>
      </c>
      <c r="AK105" s="35">
        <v>548</v>
      </c>
      <c r="AL105" s="58" t="str">
        <f>IF('Base tratada'!$AK105&lt;=100,"R$ 0-100",
IF('Base tratada'!$AK105&lt;=500,"R$ 101-500",
IF('Base tratada'!$AK105&lt;=1000,"R$ 501-1000",
IF('Base tratada'!$AK105&lt;=1500,"R$ 1001-1500",
"+R$ 1500"))))</f>
        <v>R$ 501-1000</v>
      </c>
      <c r="AM105" s="34">
        <v>0</v>
      </c>
      <c r="AN105" s="34">
        <v>0</v>
      </c>
      <c r="AO105" s="34">
        <v>0</v>
      </c>
      <c r="AP105" s="34">
        <v>1</v>
      </c>
      <c r="AQ105" s="34">
        <v>0</v>
      </c>
      <c r="AR105" s="34">
        <v>1</v>
      </c>
      <c r="AS105" s="34">
        <v>0</v>
      </c>
      <c r="AT105" s="34">
        <v>3</v>
      </c>
      <c r="AU105" s="34">
        <v>11</v>
      </c>
      <c r="AV105" s="52">
        <v>488</v>
      </c>
      <c r="AW105" s="57">
        <v>0</v>
      </c>
      <c r="AX105" s="58" t="str">
        <f>IF(Tabela3[[#This Row],[Response]]=1, "Aceitou", "Não aceitou")</f>
        <v>Não aceitou</v>
      </c>
      <c r="AY105" s="55" t="str">
        <f>Tabela3[[#This Row],[Faixa Recência]] &amp; " | " &amp; Tabela3[[#This Row],[Faixa Gasto]] &amp; " | " &amp; Tabela3[[#This Row],[Faixa ticket médio]]</f>
        <v>16-30 dias | R$ 501-1000 | R$ 26–50</v>
      </c>
      <c r="AZ1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" s="36"/>
    </row>
    <row r="106" spans="1:54" x14ac:dyDescent="0.25">
      <c r="A106" s="61">
        <v>105</v>
      </c>
      <c r="B106" s="37">
        <v>86037</v>
      </c>
      <c r="C106" s="34">
        <v>0</v>
      </c>
      <c r="D106" s="34">
        <v>0</v>
      </c>
      <c r="E106" s="34">
        <v>95</v>
      </c>
      <c r="F106" s="58" t="str">
        <f>IF('Base tratada'!$E106&lt;=15,"0-15 dias",
IF('Base tratada'!$E106&lt;=30, "16-30 dias",
IF('Base tratada'!$E106&lt;=45, "31-45 dias",
IF('Base tratada'!$E106&lt;=60, "46-60 dias",
IF('Base tratada'!$E106&lt;=75, "61-75 dias", "76-99 dias")))))</f>
        <v>76-99 dias</v>
      </c>
      <c r="G106" s="38">
        <v>29</v>
      </c>
      <c r="H106" s="60" t="str">
        <f>IF('Base tratada'!$G106&lt;=29,"24–29",
IF('Base tratada'!$G106&lt;=39,"30–39",
IF('Base tratada'!$G106&lt;=49,"40–49",
IF('Base tratada'!$G106&lt;=59,"50–59",
IF('Base tratada'!$G106&lt;=69,"60–69",
"70–80")))))</f>
        <v>24–29</v>
      </c>
      <c r="I106" s="34">
        <v>2702</v>
      </c>
      <c r="J106" s="58" t="str">
        <f>IF('Base tratada'!$K106=1,"Divorciado",
IF('Base tratada'!$L106=1,"Casado",
IF('Base tratada'!$M106=1, "Solteiro",
IF('Base tratada'!$N106=1,"Juntos",
"Viúvo"))))</f>
        <v>Solteiro</v>
      </c>
      <c r="K106" s="34">
        <v>0</v>
      </c>
      <c r="L106" s="34">
        <v>0</v>
      </c>
      <c r="M106" s="34">
        <v>1</v>
      </c>
      <c r="N106" s="34">
        <v>0</v>
      </c>
      <c r="O106" s="34">
        <v>0</v>
      </c>
      <c r="P106" s="34">
        <v>0</v>
      </c>
      <c r="Q106" s="34">
        <v>0</v>
      </c>
      <c r="R106" s="34">
        <v>1</v>
      </c>
      <c r="S106" s="34">
        <v>0</v>
      </c>
      <c r="T106" s="34">
        <v>0</v>
      </c>
      <c r="U106" s="35">
        <v>490</v>
      </c>
      <c r="V106" s="35">
        <v>44</v>
      </c>
      <c r="W106" s="35">
        <v>125</v>
      </c>
      <c r="X106" s="35">
        <v>29</v>
      </c>
      <c r="Y106" s="35">
        <v>20</v>
      </c>
      <c r="Z106" s="35">
        <v>22</v>
      </c>
      <c r="AA106" s="34">
        <v>1</v>
      </c>
      <c r="AB106" s="34">
        <v>3</v>
      </c>
      <c r="AC106" s="34">
        <v>6</v>
      </c>
      <c r="AD106" s="34">
        <v>7</v>
      </c>
      <c r="AE106" s="34">
        <v>11</v>
      </c>
      <c r="AF106" s="58">
        <f>'Base tratada'!$AC106+'Base tratada'!$AD106+'Base tratada'!$AE106</f>
        <v>24</v>
      </c>
      <c r="AG1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6" s="58" t="str">
        <f>IF('Base tratada'!$AC106&gt;=MAX('Base tratada'!$AD106,'Base tratada'!$AE106),"Web",
IF('Base tratada'!$AD106&gt;='Base tratada'!$AE106,"Catalog",
"Store"))</f>
        <v>Store</v>
      </c>
      <c r="AI106" s="59">
        <f>IF('Base tratada'!$AF106=0,"0",'Base tratada'!$AK106/'Base tratada'!$AF106)</f>
        <v>29.5</v>
      </c>
      <c r="AJ106" s="59" t="str">
        <f>IF('Base tratada'!$AI106=0,"R$ 0",
IF('Base tratada'!$AI106&lt;=25,"R$ 1–25",
IF('Base tratada'!$AI106&lt;=50,"R$ 26–50",
"+R$ 50")))</f>
        <v>R$ 26–50</v>
      </c>
      <c r="AK106" s="35">
        <v>708</v>
      </c>
      <c r="AL106" s="58" t="str">
        <f>IF('Base tratada'!$AK106&lt;=100,"R$ 0-100",
IF('Base tratada'!$AK106&lt;=500,"R$ 101-500",
IF('Base tratada'!$AK106&lt;=1000,"R$ 501-1000",
IF('Base tratada'!$AK106&lt;=1500,"R$ 1001-1500",
"+R$ 1500"))))</f>
        <v>R$ 501-1000</v>
      </c>
      <c r="AM106" s="34">
        <v>0</v>
      </c>
      <c r="AN106" s="34">
        <v>0</v>
      </c>
      <c r="AO106" s="34">
        <v>0</v>
      </c>
      <c r="AP106" s="34">
        <v>1</v>
      </c>
      <c r="AQ106" s="34">
        <v>1</v>
      </c>
      <c r="AR106" s="34">
        <v>2</v>
      </c>
      <c r="AS106" s="34">
        <v>0</v>
      </c>
      <c r="AT106" s="34">
        <v>3</v>
      </c>
      <c r="AU106" s="34">
        <v>11</v>
      </c>
      <c r="AV106" s="52">
        <v>686</v>
      </c>
      <c r="AW106" s="57">
        <v>1</v>
      </c>
      <c r="AX106" s="58" t="str">
        <f>IF(Tabela3[[#This Row],[Response]]=1, "Aceitou", "Não aceitou")</f>
        <v>Aceitou</v>
      </c>
      <c r="AY106" s="55" t="str">
        <f>Tabela3[[#This Row],[Faixa Recência]] &amp; " | " &amp; Tabela3[[#This Row],[Faixa Gasto]] &amp; " | " &amp; Tabela3[[#This Row],[Faixa ticket médio]]</f>
        <v>76-99 dias | R$ 501-1000 | R$ 26–50</v>
      </c>
      <c r="AZ1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" s="36"/>
    </row>
    <row r="107" spans="1:54" x14ac:dyDescent="0.25">
      <c r="A107" s="61">
        <v>106</v>
      </c>
      <c r="B107" s="37">
        <v>43974</v>
      </c>
      <c r="C107" s="34">
        <v>1</v>
      </c>
      <c r="D107" s="34">
        <v>0</v>
      </c>
      <c r="E107" s="34">
        <v>19</v>
      </c>
      <c r="F107" s="58" t="str">
        <f>IF('Base tratada'!$E107&lt;=15,"0-15 dias",
IF('Base tratada'!$E107&lt;=30, "16-30 dias",
IF('Base tratada'!$E107&lt;=45, "31-45 dias",
IF('Base tratada'!$E107&lt;=60, "46-60 dias",
IF('Base tratada'!$E107&lt;=75, "61-75 dias", "76-99 dias")))))</f>
        <v>16-30 dias</v>
      </c>
      <c r="G107" s="38">
        <v>40</v>
      </c>
      <c r="H107" s="60" t="str">
        <f>IF('Base tratada'!$G107&lt;=29,"24–29",
IF('Base tratada'!$G107&lt;=39,"30–39",
IF('Base tratada'!$G107&lt;=49,"40–49",
IF('Base tratada'!$G107&lt;=59,"50–59",
IF('Base tratada'!$G107&lt;=69,"60–69",
"70–80")))))</f>
        <v>40–49</v>
      </c>
      <c r="I107" s="34">
        <v>2723</v>
      </c>
      <c r="J107" s="58" t="str">
        <f>IF('Base tratada'!$K107=1,"Divorciado",
IF('Base tratada'!$L107=1,"Casado",
IF('Base tratada'!$M107=1, "Solteiro",
IF('Base tratada'!$N107=1,"Juntos",
"Viúvo"))))</f>
        <v>Casado</v>
      </c>
      <c r="K107" s="34">
        <v>0</v>
      </c>
      <c r="L107" s="34">
        <v>1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1</v>
      </c>
      <c r="U107" s="35">
        <v>378</v>
      </c>
      <c r="V107" s="35">
        <v>0</v>
      </c>
      <c r="W107" s="35">
        <v>101</v>
      </c>
      <c r="X107" s="35">
        <v>0</v>
      </c>
      <c r="Y107" s="35">
        <v>0</v>
      </c>
      <c r="Z107" s="35">
        <v>72</v>
      </c>
      <c r="AA107" s="34">
        <v>5</v>
      </c>
      <c r="AB107" s="34">
        <v>7</v>
      </c>
      <c r="AC107" s="34">
        <v>6</v>
      </c>
      <c r="AD107" s="34">
        <v>4</v>
      </c>
      <c r="AE107" s="34">
        <v>6</v>
      </c>
      <c r="AF107" s="58">
        <f>'Base tratada'!$AC107+'Base tratada'!$AD107+'Base tratada'!$AE107</f>
        <v>16</v>
      </c>
      <c r="AG1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7" s="58" t="str">
        <f>IF('Base tratada'!$AC107&gt;=MAX('Base tratada'!$AD107,'Base tratada'!$AE107),"Web",
IF('Base tratada'!$AD107&gt;='Base tratada'!$AE107,"Catalog",
"Store"))</f>
        <v>Web</v>
      </c>
      <c r="AI107" s="59">
        <f>IF('Base tratada'!$AF107=0,"0",'Base tratada'!$AK107/'Base tratada'!$AF107)</f>
        <v>29.9375</v>
      </c>
      <c r="AJ107" s="59" t="str">
        <f>IF('Base tratada'!$AI107=0,"R$ 0",
IF('Base tratada'!$AI107&lt;=25,"R$ 1–25",
IF('Base tratada'!$AI107&lt;=50,"R$ 26–50",
"+R$ 50")))</f>
        <v>R$ 26–50</v>
      </c>
      <c r="AK107" s="35">
        <v>479</v>
      </c>
      <c r="AL107" s="58" t="str">
        <f>IF('Base tratada'!$AK107&lt;=100,"R$ 0-100",
IF('Base tratada'!$AK107&lt;=500,"R$ 101-500",
IF('Base tratada'!$AK107&lt;=1000,"R$ 501-1000",
IF('Base tratada'!$AK107&lt;=1500,"R$ 1001-1500",
"+R$ 1500"))))</f>
        <v>R$ 101-500</v>
      </c>
      <c r="AM107" s="34">
        <v>0</v>
      </c>
      <c r="AN107" s="34">
        <v>0</v>
      </c>
      <c r="AO107" s="34">
        <v>0</v>
      </c>
      <c r="AP107" s="34">
        <v>0</v>
      </c>
      <c r="AQ107" s="34">
        <v>0</v>
      </c>
      <c r="AR107" s="34">
        <v>0</v>
      </c>
      <c r="AS107" s="34">
        <v>0</v>
      </c>
      <c r="AT107" s="34">
        <v>3</v>
      </c>
      <c r="AU107" s="34">
        <v>11</v>
      </c>
      <c r="AV107" s="52">
        <v>407</v>
      </c>
      <c r="AW107" s="57">
        <v>0</v>
      </c>
      <c r="AX107" s="58" t="str">
        <f>IF(Tabela3[[#This Row],[Response]]=1, "Aceitou", "Não aceitou")</f>
        <v>Não aceitou</v>
      </c>
      <c r="AY107" s="55" t="str">
        <f>Tabela3[[#This Row],[Faixa Recência]] &amp; " | " &amp; Tabela3[[#This Row],[Faixa Gasto]] &amp; " | " &amp; Tabela3[[#This Row],[Faixa ticket médio]]</f>
        <v>16-30 dias | R$ 101-500 | R$ 26–50</v>
      </c>
      <c r="AZ1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" s="36"/>
    </row>
    <row r="108" spans="1:54" x14ac:dyDescent="0.25">
      <c r="A108" s="61">
        <v>107</v>
      </c>
      <c r="B108" s="37">
        <v>50785</v>
      </c>
      <c r="C108" s="34">
        <v>1</v>
      </c>
      <c r="D108" s="34">
        <v>1</v>
      </c>
      <c r="E108" s="34">
        <v>27</v>
      </c>
      <c r="F108" s="58" t="str">
        <f>IF('Base tratada'!$E108&lt;=15,"0-15 dias",
IF('Base tratada'!$E108&lt;=30, "16-30 dias",
IF('Base tratada'!$E108&lt;=45, "31-45 dias",
IF('Base tratada'!$E108&lt;=60, "46-60 dias",
IF('Base tratada'!$E108&lt;=75, "61-75 dias", "76-99 dias")))))</f>
        <v>16-30 dias</v>
      </c>
      <c r="G108" s="38">
        <v>58</v>
      </c>
      <c r="H108" s="60" t="str">
        <f>IF('Base tratada'!$G108&lt;=29,"24–29",
IF('Base tratada'!$G108&lt;=39,"30–39",
IF('Base tratada'!$G108&lt;=49,"40–49",
IF('Base tratada'!$G108&lt;=59,"50–59",
IF('Base tratada'!$G108&lt;=69,"60–69",
"70–80")))))</f>
        <v>50–59</v>
      </c>
      <c r="I108" s="34">
        <v>2451</v>
      </c>
      <c r="J108" s="58" t="str">
        <f>IF('Base tratada'!$K108=1,"Divorciado",
IF('Base tratada'!$L108=1,"Casado",
IF('Base tratada'!$M108=1, "Solteiro",
IF('Base tratada'!$N108=1,"Juntos",
"Viúvo"))))</f>
        <v>Solteiro</v>
      </c>
      <c r="K108" s="34">
        <v>0</v>
      </c>
      <c r="L108" s="34">
        <v>0</v>
      </c>
      <c r="M108" s="34">
        <v>1</v>
      </c>
      <c r="N108" s="34">
        <v>0</v>
      </c>
      <c r="O108" s="34">
        <v>0</v>
      </c>
      <c r="P108" s="34">
        <v>0</v>
      </c>
      <c r="Q108" s="34">
        <v>0</v>
      </c>
      <c r="R108" s="34">
        <v>1</v>
      </c>
      <c r="S108" s="34">
        <v>0</v>
      </c>
      <c r="T108" s="34">
        <v>0</v>
      </c>
      <c r="U108" s="35">
        <v>64</v>
      </c>
      <c r="V108" s="35">
        <v>1</v>
      </c>
      <c r="W108" s="35">
        <v>21</v>
      </c>
      <c r="X108" s="35">
        <v>0</v>
      </c>
      <c r="Y108" s="35">
        <v>1</v>
      </c>
      <c r="Z108" s="35">
        <v>27</v>
      </c>
      <c r="AA108" s="34">
        <v>2</v>
      </c>
      <c r="AB108" s="34">
        <v>6</v>
      </c>
      <c r="AC108" s="34">
        <v>2</v>
      </c>
      <c r="AD108" s="34">
        <v>1</v>
      </c>
      <c r="AE108" s="34">
        <v>3</v>
      </c>
      <c r="AF108" s="58">
        <f>'Base tratada'!$AC108+'Base tratada'!$AD108+'Base tratada'!$AE108</f>
        <v>6</v>
      </c>
      <c r="AG1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8" s="58" t="str">
        <f>IF('Base tratada'!$AC108&gt;=MAX('Base tratada'!$AD108,'Base tratada'!$AE108),"Web",
IF('Base tratada'!$AD108&gt;='Base tratada'!$AE108,"Catalog",
"Store"))</f>
        <v>Store</v>
      </c>
      <c r="AI108" s="59">
        <f>IF('Base tratada'!$AF108=0,"0",'Base tratada'!$AK108/'Base tratada'!$AF108)</f>
        <v>14.5</v>
      </c>
      <c r="AJ108" s="59" t="str">
        <f>IF('Base tratada'!$AI108=0,"R$ 0",
IF('Base tratada'!$AI108&lt;=25,"R$ 1–25",
IF('Base tratada'!$AI108&lt;=50,"R$ 26–50",
"+R$ 50")))</f>
        <v>R$ 1–25</v>
      </c>
      <c r="AK108" s="35">
        <v>87</v>
      </c>
      <c r="AL108" s="58" t="str">
        <f>IF('Base tratada'!$AK108&lt;=100,"R$ 0-100",
IF('Base tratada'!$AK108&lt;=500,"R$ 101-500",
IF('Base tratada'!$AK108&lt;=1000,"R$ 501-1000",
IF('Base tratada'!$AK108&lt;=1500,"R$ 1001-1500",
"+R$ 1500"))))</f>
        <v>R$ 0-100</v>
      </c>
      <c r="AM108" s="34">
        <v>0</v>
      </c>
      <c r="AN108" s="34">
        <v>0</v>
      </c>
      <c r="AO108" s="34">
        <v>0</v>
      </c>
      <c r="AP108" s="34">
        <v>0</v>
      </c>
      <c r="AQ108" s="34">
        <v>0</v>
      </c>
      <c r="AR108" s="34">
        <v>0</v>
      </c>
      <c r="AS108" s="34">
        <v>0</v>
      </c>
      <c r="AT108" s="34">
        <v>3</v>
      </c>
      <c r="AU108" s="34">
        <v>11</v>
      </c>
      <c r="AV108" s="52">
        <v>60</v>
      </c>
      <c r="AW108" s="57">
        <v>0</v>
      </c>
      <c r="AX108" s="58" t="str">
        <f>IF(Tabela3[[#This Row],[Response]]=1, "Aceitou", "Não aceitou")</f>
        <v>Não aceitou</v>
      </c>
      <c r="AY108" s="55" t="str">
        <f>Tabela3[[#This Row],[Faixa Recência]] &amp; " | " &amp; Tabela3[[#This Row],[Faixa Gasto]] &amp; " | " &amp; Tabela3[[#This Row],[Faixa ticket médio]]</f>
        <v>16-30 dias | R$ 0-100 | R$ 1–25</v>
      </c>
      <c r="AZ1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" s="36"/>
    </row>
    <row r="109" spans="1:54" x14ac:dyDescent="0.25">
      <c r="A109" s="61">
        <v>108</v>
      </c>
      <c r="B109" s="37">
        <v>90765</v>
      </c>
      <c r="C109" s="34">
        <v>0</v>
      </c>
      <c r="D109" s="34">
        <v>0</v>
      </c>
      <c r="E109" s="34">
        <v>25</v>
      </c>
      <c r="F109" s="58" t="str">
        <f>IF('Base tratada'!$E109&lt;=15,"0-15 dias",
IF('Base tratada'!$E109&lt;=30, "16-30 dias",
IF('Base tratada'!$E109&lt;=45, "31-45 dias",
IF('Base tratada'!$E109&lt;=60, "46-60 dias",
IF('Base tratada'!$E109&lt;=75, "61-75 dias", "76-99 dias")))))</f>
        <v>16-30 dias</v>
      </c>
      <c r="G109" s="38">
        <v>50</v>
      </c>
      <c r="H109" s="60" t="str">
        <f>IF('Base tratada'!$G109&lt;=29,"24–29",
IF('Base tratada'!$G109&lt;=39,"30–39",
IF('Base tratada'!$G109&lt;=49,"40–49",
IF('Base tratada'!$G109&lt;=59,"50–59",
IF('Base tratada'!$G109&lt;=69,"60–69",
"70–80")))))</f>
        <v>50–59</v>
      </c>
      <c r="I109" s="34">
        <v>2315</v>
      </c>
      <c r="J109" s="58" t="str">
        <f>IF('Base tratada'!$K109=1,"Divorciado",
IF('Base tratada'!$L109=1,"Casado",
IF('Base tratada'!$M109=1, "Solteiro",
IF('Base tratada'!$N109=1,"Juntos",
"Viúvo"))))</f>
        <v>Casado</v>
      </c>
      <c r="K109" s="34">
        <v>0</v>
      </c>
      <c r="L109" s="34">
        <v>1</v>
      </c>
      <c r="M109" s="34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1</v>
      </c>
      <c r="S109" s="34">
        <v>0</v>
      </c>
      <c r="T109" s="34">
        <v>0</v>
      </c>
      <c r="U109" s="35">
        <v>547</v>
      </c>
      <c r="V109" s="35">
        <v>99</v>
      </c>
      <c r="W109" s="35">
        <v>812</v>
      </c>
      <c r="X109" s="35">
        <v>151</v>
      </c>
      <c r="Y109" s="35">
        <v>82</v>
      </c>
      <c r="Z109" s="35">
        <v>33</v>
      </c>
      <c r="AA109" s="34">
        <v>0</v>
      </c>
      <c r="AB109" s="34">
        <v>1</v>
      </c>
      <c r="AC109" s="34">
        <v>4</v>
      </c>
      <c r="AD109" s="34">
        <v>6</v>
      </c>
      <c r="AE109" s="34">
        <v>5</v>
      </c>
      <c r="AF109" s="58">
        <f>'Base tratada'!$AC109+'Base tratada'!$AD109+'Base tratada'!$AE109</f>
        <v>15</v>
      </c>
      <c r="AG1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9" s="58" t="str">
        <f>IF('Base tratada'!$AC109&gt;=MAX('Base tratada'!$AD109,'Base tratada'!$AE109),"Web",
IF('Base tratada'!$AD109&gt;='Base tratada'!$AE109,"Catalog",
"Store"))</f>
        <v>Catalog</v>
      </c>
      <c r="AI109" s="59">
        <f>IF('Base tratada'!$AF109=0,"0",'Base tratada'!$AK109/'Base tratada'!$AF109)</f>
        <v>112.73333333333333</v>
      </c>
      <c r="AJ109" s="59" t="str">
        <f>IF('Base tratada'!$AI109=0,"R$ 0",
IF('Base tratada'!$AI109&lt;=25,"R$ 1–25",
IF('Base tratada'!$AI109&lt;=50,"R$ 26–50",
"+R$ 50")))</f>
        <v>+R$ 50</v>
      </c>
      <c r="AK109" s="35">
        <v>1691</v>
      </c>
      <c r="AL109" s="58" t="str">
        <f>IF('Base tratada'!$AK109&lt;=100,"R$ 0-100",
IF('Base tratada'!$AK109&lt;=500,"R$ 101-500",
IF('Base tratada'!$AK109&lt;=1000,"R$ 501-1000",
IF('Base tratada'!$AK109&lt;=1500,"R$ 1001-1500",
"+R$ 1500"))))</f>
        <v>+R$ 1500</v>
      </c>
      <c r="AM109" s="34">
        <v>1</v>
      </c>
      <c r="AN109" s="34">
        <v>0</v>
      </c>
      <c r="AO109" s="34">
        <v>0</v>
      </c>
      <c r="AP109" s="34">
        <v>0</v>
      </c>
      <c r="AQ109" s="34">
        <v>1</v>
      </c>
      <c r="AR109" s="34">
        <v>2</v>
      </c>
      <c r="AS109" s="34">
        <v>0</v>
      </c>
      <c r="AT109" s="34">
        <v>3</v>
      </c>
      <c r="AU109" s="34">
        <v>11</v>
      </c>
      <c r="AV109" s="52">
        <v>1658</v>
      </c>
      <c r="AW109" s="57">
        <v>0</v>
      </c>
      <c r="AX109" s="58" t="str">
        <f>IF(Tabela3[[#This Row],[Response]]=1, "Aceitou", "Não aceitou")</f>
        <v>Não aceitou</v>
      </c>
      <c r="AY109" s="55" t="str">
        <f>Tabela3[[#This Row],[Faixa Recência]] &amp; " | " &amp; Tabela3[[#This Row],[Faixa Gasto]] &amp; " | " &amp; Tabela3[[#This Row],[Faixa ticket médio]]</f>
        <v>16-30 dias | +R$ 1500 | +R$ 50</v>
      </c>
      <c r="AZ1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9" s="36"/>
    </row>
    <row r="110" spans="1:54" x14ac:dyDescent="0.25">
      <c r="A110" s="61">
        <v>109</v>
      </c>
      <c r="B110" s="37">
        <v>36550</v>
      </c>
      <c r="C110" s="34">
        <v>1</v>
      </c>
      <c r="D110" s="34">
        <v>0</v>
      </c>
      <c r="E110" s="34">
        <v>74</v>
      </c>
      <c r="F110" s="58" t="str">
        <f>IF('Base tratada'!$E110&lt;=15,"0-15 dias",
IF('Base tratada'!$E110&lt;=30, "16-30 dias",
IF('Base tratada'!$E110&lt;=45, "31-45 dias",
IF('Base tratada'!$E110&lt;=60, "46-60 dias",
IF('Base tratada'!$E110&lt;=75, "61-75 dias", "76-99 dias")))))</f>
        <v>61-75 dias</v>
      </c>
      <c r="G110" s="38">
        <v>42</v>
      </c>
      <c r="H110" s="60" t="str">
        <f>IF('Base tratada'!$G110&lt;=29,"24–29",
IF('Base tratada'!$G110&lt;=39,"30–39",
IF('Base tratada'!$G110&lt;=49,"40–49",
IF('Base tratada'!$G110&lt;=59,"50–59",
IF('Base tratada'!$G110&lt;=69,"60–69",
"70–80")))))</f>
        <v>40–49</v>
      </c>
      <c r="I110" s="34">
        <v>2654</v>
      </c>
      <c r="J110" s="58" t="str">
        <f>IF('Base tratada'!$K110=1,"Divorciado",
IF('Base tratada'!$L110=1,"Casado",
IF('Base tratada'!$M110=1, "Solteiro",
IF('Base tratada'!$N110=1,"Juntos",
"Viúvo"))))</f>
        <v>Casado</v>
      </c>
      <c r="K110" s="34">
        <v>0</v>
      </c>
      <c r="L110" s="34">
        <v>1</v>
      </c>
      <c r="M110" s="34">
        <v>0</v>
      </c>
      <c r="N110" s="34">
        <v>0</v>
      </c>
      <c r="O110" s="34">
        <v>0</v>
      </c>
      <c r="P110" s="34">
        <v>1</v>
      </c>
      <c r="Q110" s="34">
        <v>0</v>
      </c>
      <c r="R110" s="34">
        <v>0</v>
      </c>
      <c r="S110" s="34">
        <v>0</v>
      </c>
      <c r="T110" s="34">
        <v>0</v>
      </c>
      <c r="U110" s="35">
        <v>47</v>
      </c>
      <c r="V110" s="35">
        <v>90</v>
      </c>
      <c r="W110" s="35">
        <v>94</v>
      </c>
      <c r="X110" s="35">
        <v>123</v>
      </c>
      <c r="Y110" s="35">
        <v>103</v>
      </c>
      <c r="Z110" s="35">
        <v>120</v>
      </c>
      <c r="AA110" s="34">
        <v>5</v>
      </c>
      <c r="AB110" s="34">
        <v>9</v>
      </c>
      <c r="AC110" s="34">
        <v>9</v>
      </c>
      <c r="AD110" s="34">
        <v>1</v>
      </c>
      <c r="AE110" s="34">
        <v>5</v>
      </c>
      <c r="AF110" s="58">
        <f>'Base tratada'!$AC110+'Base tratada'!$AD110+'Base tratada'!$AE110</f>
        <v>15</v>
      </c>
      <c r="AG1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0" s="58" t="str">
        <f>IF('Base tratada'!$AC110&gt;=MAX('Base tratada'!$AD110,'Base tratada'!$AE110),"Web",
IF('Base tratada'!$AD110&gt;='Base tratada'!$AE110,"Catalog",
"Store"))</f>
        <v>Web</v>
      </c>
      <c r="AI110" s="59">
        <f>IF('Base tratada'!$AF110=0,"0",'Base tratada'!$AK110/'Base tratada'!$AF110)</f>
        <v>30.466666666666665</v>
      </c>
      <c r="AJ110" s="59" t="str">
        <f>IF('Base tratada'!$AI110=0,"R$ 0",
IF('Base tratada'!$AI110&lt;=25,"R$ 1–25",
IF('Base tratada'!$AI110&lt;=50,"R$ 26–50",
"+R$ 50")))</f>
        <v>R$ 26–50</v>
      </c>
      <c r="AK110" s="35">
        <v>457</v>
      </c>
      <c r="AL110" s="58" t="str">
        <f>IF('Base tratada'!$AK110&lt;=100,"R$ 0-100",
IF('Base tratada'!$AK110&lt;=500,"R$ 101-500",
IF('Base tratada'!$AK110&lt;=1000,"R$ 501-1000",
IF('Base tratada'!$AK110&lt;=1500,"R$ 1001-1500",
"+R$ 1500"))))</f>
        <v>R$ 101-500</v>
      </c>
      <c r="AM110" s="34">
        <v>0</v>
      </c>
      <c r="AN110" s="34">
        <v>0</v>
      </c>
      <c r="AO110" s="34">
        <v>0</v>
      </c>
      <c r="AP110" s="34">
        <v>0</v>
      </c>
      <c r="AQ110" s="34">
        <v>0</v>
      </c>
      <c r="AR110" s="34">
        <v>0</v>
      </c>
      <c r="AS110" s="34">
        <v>0</v>
      </c>
      <c r="AT110" s="34">
        <v>3</v>
      </c>
      <c r="AU110" s="34">
        <v>11</v>
      </c>
      <c r="AV110" s="52">
        <v>337</v>
      </c>
      <c r="AW110" s="57">
        <v>0</v>
      </c>
      <c r="AX110" s="58" t="str">
        <f>IF(Tabela3[[#This Row],[Response]]=1, "Aceitou", "Não aceitou")</f>
        <v>Não aceitou</v>
      </c>
      <c r="AY110" s="55" t="str">
        <f>Tabela3[[#This Row],[Faixa Recência]] &amp; " | " &amp; Tabela3[[#This Row],[Faixa Gasto]] &amp; " | " &amp; Tabela3[[#This Row],[Faixa ticket médio]]</f>
        <v>61-75 dias | R$ 101-500 | R$ 26–50</v>
      </c>
      <c r="AZ1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" s="36"/>
    </row>
    <row r="111" spans="1:54" x14ac:dyDescent="0.25">
      <c r="A111" s="61">
        <v>110</v>
      </c>
      <c r="B111" s="37">
        <v>30753</v>
      </c>
      <c r="C111" s="34">
        <v>1</v>
      </c>
      <c r="D111" s="34">
        <v>1</v>
      </c>
      <c r="E111" s="34">
        <v>85</v>
      </c>
      <c r="F111" s="58" t="str">
        <f>IF('Base tratada'!$E111&lt;=15,"0-15 dias",
IF('Base tratada'!$E111&lt;=30, "16-30 dias",
IF('Base tratada'!$E111&lt;=45, "31-45 dias",
IF('Base tratada'!$E111&lt;=60, "46-60 dias",
IF('Base tratada'!$E111&lt;=75, "61-75 dias", "76-99 dias")))))</f>
        <v>76-99 dias</v>
      </c>
      <c r="G111" s="38">
        <v>53</v>
      </c>
      <c r="H111" s="60" t="str">
        <f>IF('Base tratada'!$G111&lt;=29,"24–29",
IF('Base tratada'!$G111&lt;=39,"30–39",
IF('Base tratada'!$G111&lt;=49,"40–49",
IF('Base tratada'!$G111&lt;=59,"50–59",
IF('Base tratada'!$G111&lt;=69,"60–69",
"70–80")))))</f>
        <v>50–59</v>
      </c>
      <c r="I111" s="34">
        <v>2512</v>
      </c>
      <c r="J111" s="58" t="str">
        <f>IF('Base tratada'!$K111=1,"Divorciado",
IF('Base tratada'!$L111=1,"Casado",
IF('Base tratada'!$M111=1, "Solteiro",
IF('Base tratada'!$N111=1,"Juntos",
"Viúvo"))))</f>
        <v>Juntos</v>
      </c>
      <c r="K111" s="34">
        <v>0</v>
      </c>
      <c r="L111" s="34">
        <v>0</v>
      </c>
      <c r="M111" s="34">
        <v>0</v>
      </c>
      <c r="N111" s="34">
        <v>1</v>
      </c>
      <c r="O111" s="34">
        <v>0</v>
      </c>
      <c r="P111" s="34">
        <v>1</v>
      </c>
      <c r="Q111" s="34">
        <v>0</v>
      </c>
      <c r="R111" s="34">
        <v>0</v>
      </c>
      <c r="S111" s="34">
        <v>0</v>
      </c>
      <c r="T111" s="34">
        <v>0</v>
      </c>
      <c r="U111" s="35">
        <v>12</v>
      </c>
      <c r="V111" s="35">
        <v>5</v>
      </c>
      <c r="W111" s="35">
        <v>25</v>
      </c>
      <c r="X111" s="35">
        <v>0</v>
      </c>
      <c r="Y111" s="35">
        <v>9</v>
      </c>
      <c r="Z111" s="35">
        <v>30</v>
      </c>
      <c r="AA111" s="34">
        <v>2</v>
      </c>
      <c r="AB111" s="34">
        <v>5</v>
      </c>
      <c r="AC111" s="34">
        <v>1</v>
      </c>
      <c r="AD111" s="34">
        <v>1</v>
      </c>
      <c r="AE111" s="34">
        <v>3</v>
      </c>
      <c r="AF111" s="58">
        <f>'Base tratada'!$AC111+'Base tratada'!$AD111+'Base tratada'!$AE111</f>
        <v>5</v>
      </c>
      <c r="AG1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1" s="58" t="str">
        <f>IF('Base tratada'!$AC111&gt;=MAX('Base tratada'!$AD111,'Base tratada'!$AE111),"Web",
IF('Base tratada'!$AD111&gt;='Base tratada'!$AE111,"Catalog",
"Store"))</f>
        <v>Store</v>
      </c>
      <c r="AI111" s="59">
        <f>IF('Base tratada'!$AF111=0,"0",'Base tratada'!$AK111/'Base tratada'!$AF111)</f>
        <v>10.199999999999999</v>
      </c>
      <c r="AJ111" s="59" t="str">
        <f>IF('Base tratada'!$AI111=0,"R$ 0",
IF('Base tratada'!$AI111&lt;=25,"R$ 1–25",
IF('Base tratada'!$AI111&lt;=50,"R$ 26–50",
"+R$ 50")))</f>
        <v>R$ 1–25</v>
      </c>
      <c r="AK111" s="35">
        <v>51</v>
      </c>
      <c r="AL111" s="58" t="str">
        <f>IF('Base tratada'!$AK111&lt;=100,"R$ 0-100",
IF('Base tratada'!$AK111&lt;=500,"R$ 101-500",
IF('Base tratada'!$AK111&lt;=1000,"R$ 501-1000",
IF('Base tratada'!$AK111&lt;=1500,"R$ 1001-1500",
"+R$ 1500"))))</f>
        <v>R$ 0-100</v>
      </c>
      <c r="AM111" s="34">
        <v>0</v>
      </c>
      <c r="AN111" s="34">
        <v>0</v>
      </c>
      <c r="AO111" s="34">
        <v>0</v>
      </c>
      <c r="AP111" s="34">
        <v>0</v>
      </c>
      <c r="AQ111" s="34">
        <v>0</v>
      </c>
      <c r="AR111" s="34">
        <v>0</v>
      </c>
      <c r="AS111" s="34">
        <v>0</v>
      </c>
      <c r="AT111" s="34">
        <v>3</v>
      </c>
      <c r="AU111" s="34">
        <v>11</v>
      </c>
      <c r="AV111" s="52">
        <v>21</v>
      </c>
      <c r="AW111" s="57">
        <v>0</v>
      </c>
      <c r="AX111" s="58" t="str">
        <f>IF(Tabela3[[#This Row],[Response]]=1, "Aceitou", "Não aceitou")</f>
        <v>Não aceitou</v>
      </c>
      <c r="AY111" s="55" t="str">
        <f>Tabela3[[#This Row],[Faixa Recência]] &amp; " | " &amp; Tabela3[[#This Row],[Faixa Gasto]] &amp; " | " &amp; Tabela3[[#This Row],[Faixa ticket médio]]</f>
        <v>76-99 dias | R$ 0-100 | R$ 1–25</v>
      </c>
      <c r="AZ1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" s="36"/>
    </row>
    <row r="112" spans="1:54" x14ac:dyDescent="0.25">
      <c r="A112" s="61">
        <v>111</v>
      </c>
      <c r="B112" s="37">
        <v>21918</v>
      </c>
      <c r="C112" s="34">
        <v>1</v>
      </c>
      <c r="D112" s="34">
        <v>0</v>
      </c>
      <c r="E112" s="34">
        <v>37</v>
      </c>
      <c r="F112" s="58" t="str">
        <f>IF('Base tratada'!$E112&lt;=15,"0-15 dias",
IF('Base tratada'!$E112&lt;=30, "16-30 dias",
IF('Base tratada'!$E112&lt;=45, "31-45 dias",
IF('Base tratada'!$E112&lt;=60, "46-60 dias",
IF('Base tratada'!$E112&lt;=75, "61-75 dias", "76-99 dias")))))</f>
        <v>31-45 dias</v>
      </c>
      <c r="G112" s="38">
        <v>51</v>
      </c>
      <c r="H112" s="60" t="str">
        <f>IF('Base tratada'!$G112&lt;=29,"24–29",
IF('Base tratada'!$G112&lt;=39,"30–39",
IF('Base tratada'!$G112&lt;=49,"40–49",
IF('Base tratada'!$G112&lt;=59,"50–59",
IF('Base tratada'!$G112&lt;=69,"60–69",
"70–80")))))</f>
        <v>50–59</v>
      </c>
      <c r="I112" s="34">
        <v>2386</v>
      </c>
      <c r="J112" s="58" t="str">
        <f>IF('Base tratada'!$K112=1,"Divorciado",
IF('Base tratada'!$L112=1,"Casado",
IF('Base tratada'!$M112=1, "Solteiro",
IF('Base tratada'!$N112=1,"Juntos",
"Viúvo"))))</f>
        <v>Juntos</v>
      </c>
      <c r="K112" s="34">
        <v>0</v>
      </c>
      <c r="L112" s="34">
        <v>0</v>
      </c>
      <c r="M112" s="34">
        <v>0</v>
      </c>
      <c r="N112" s="34">
        <v>1</v>
      </c>
      <c r="O112" s="34">
        <v>0</v>
      </c>
      <c r="P112" s="34">
        <v>0</v>
      </c>
      <c r="Q112" s="34">
        <v>0</v>
      </c>
      <c r="R112" s="34">
        <v>1</v>
      </c>
      <c r="S112" s="34">
        <v>0</v>
      </c>
      <c r="T112" s="34">
        <v>0</v>
      </c>
      <c r="U112" s="35">
        <v>1</v>
      </c>
      <c r="V112" s="35">
        <v>6</v>
      </c>
      <c r="W112" s="35">
        <v>7</v>
      </c>
      <c r="X112" s="35">
        <v>11</v>
      </c>
      <c r="Y112" s="35">
        <v>5</v>
      </c>
      <c r="Z112" s="35">
        <v>3</v>
      </c>
      <c r="AA112" s="34">
        <v>2</v>
      </c>
      <c r="AB112" s="34">
        <v>6</v>
      </c>
      <c r="AC112" s="34">
        <v>2</v>
      </c>
      <c r="AD112" s="34">
        <v>0</v>
      </c>
      <c r="AE112" s="34">
        <v>3</v>
      </c>
      <c r="AF112" s="58">
        <f>'Base tratada'!$AC112+'Base tratada'!$AD112+'Base tratada'!$AE112</f>
        <v>5</v>
      </c>
      <c r="AG1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2" s="58" t="str">
        <f>IF('Base tratada'!$AC112&gt;=MAX('Base tratada'!$AD112,'Base tratada'!$AE112),"Web",
IF('Base tratada'!$AD112&gt;='Base tratada'!$AE112,"Catalog",
"Store"))</f>
        <v>Store</v>
      </c>
      <c r="AI112" s="59">
        <f>IF('Base tratada'!$AF112=0,"0",'Base tratada'!$AK112/'Base tratada'!$AF112)</f>
        <v>6</v>
      </c>
      <c r="AJ112" s="59" t="str">
        <f>IF('Base tratada'!$AI112=0,"R$ 0",
IF('Base tratada'!$AI112&lt;=25,"R$ 1–25",
IF('Base tratada'!$AI112&lt;=50,"R$ 26–50",
"+R$ 50")))</f>
        <v>R$ 1–25</v>
      </c>
      <c r="AK112" s="35">
        <v>30</v>
      </c>
      <c r="AL112" s="58" t="str">
        <f>IF('Base tratada'!$AK112&lt;=100,"R$ 0-100",
IF('Base tratada'!$AK112&lt;=500,"R$ 101-500",
IF('Base tratada'!$AK112&lt;=1000,"R$ 501-1000",
IF('Base tratada'!$AK112&lt;=1500,"R$ 1001-1500",
"+R$ 1500"))))</f>
        <v>R$ 0-100</v>
      </c>
      <c r="AM112" s="34">
        <v>0</v>
      </c>
      <c r="AN112" s="34">
        <v>0</v>
      </c>
      <c r="AO112" s="34">
        <v>0</v>
      </c>
      <c r="AP112" s="34">
        <v>0</v>
      </c>
      <c r="AQ112" s="34">
        <v>0</v>
      </c>
      <c r="AR112" s="34">
        <v>0</v>
      </c>
      <c r="AS112" s="34">
        <v>0</v>
      </c>
      <c r="AT112" s="34">
        <v>3</v>
      </c>
      <c r="AU112" s="34">
        <v>11</v>
      </c>
      <c r="AV112" s="52">
        <v>27</v>
      </c>
      <c r="AW112" s="57">
        <v>0</v>
      </c>
      <c r="AX112" s="58" t="str">
        <f>IF(Tabela3[[#This Row],[Response]]=1, "Aceitou", "Não aceitou")</f>
        <v>Não aceitou</v>
      </c>
      <c r="AY112" s="55" t="str">
        <f>Tabela3[[#This Row],[Faixa Recência]] &amp; " | " &amp; Tabela3[[#This Row],[Faixa Gasto]] &amp; " | " &amp; Tabela3[[#This Row],[Faixa ticket médio]]</f>
        <v>31-45 dias | R$ 0-100 | R$ 1–25</v>
      </c>
      <c r="AZ1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" s="36"/>
    </row>
    <row r="113" spans="1:54" x14ac:dyDescent="0.25">
      <c r="A113" s="61">
        <v>112</v>
      </c>
      <c r="B113" s="37">
        <v>56129</v>
      </c>
      <c r="C113" s="34">
        <v>0</v>
      </c>
      <c r="D113" s="34">
        <v>1</v>
      </c>
      <c r="E113" s="34">
        <v>65</v>
      </c>
      <c r="F113" s="58" t="str">
        <f>IF('Base tratada'!$E113&lt;=15,"0-15 dias",
IF('Base tratada'!$E113&lt;=30, "16-30 dias",
IF('Base tratada'!$E113&lt;=45, "31-45 dias",
IF('Base tratada'!$E113&lt;=60, "46-60 dias",
IF('Base tratada'!$E113&lt;=75, "61-75 dias", "76-99 dias")))))</f>
        <v>61-75 dias</v>
      </c>
      <c r="G113" s="38">
        <v>67</v>
      </c>
      <c r="H113" s="60" t="str">
        <f>IF('Base tratada'!$G113&lt;=29,"24–29",
IF('Base tratada'!$G113&lt;=39,"30–39",
IF('Base tratada'!$G113&lt;=49,"40–49",
IF('Base tratada'!$G113&lt;=59,"50–59",
IF('Base tratada'!$G113&lt;=69,"60–69",
"70–80")))))</f>
        <v>60–69</v>
      </c>
      <c r="I113" s="34">
        <v>2533</v>
      </c>
      <c r="J113" s="58" t="str">
        <f>IF('Base tratada'!$K113=1,"Divorciado",
IF('Base tratada'!$L113=1,"Casado",
IF('Base tratada'!$M113=1, "Solteiro",
IF('Base tratada'!$N113=1,"Juntos",
"Viúvo"))))</f>
        <v>Juntos</v>
      </c>
      <c r="K113" s="34">
        <v>0</v>
      </c>
      <c r="L113" s="34">
        <v>0</v>
      </c>
      <c r="M113" s="34">
        <v>0</v>
      </c>
      <c r="N113" s="34">
        <v>1</v>
      </c>
      <c r="O113" s="34">
        <v>0</v>
      </c>
      <c r="P113" s="34">
        <v>0</v>
      </c>
      <c r="Q113" s="34">
        <v>0</v>
      </c>
      <c r="R113" s="34">
        <v>0</v>
      </c>
      <c r="S113" s="34">
        <v>1</v>
      </c>
      <c r="T113" s="34">
        <v>0</v>
      </c>
      <c r="U113" s="35">
        <v>320</v>
      </c>
      <c r="V113" s="35">
        <v>48</v>
      </c>
      <c r="W113" s="35">
        <v>133</v>
      </c>
      <c r="X113" s="35">
        <v>39</v>
      </c>
      <c r="Y113" s="35">
        <v>72</v>
      </c>
      <c r="Z113" s="35">
        <v>48</v>
      </c>
      <c r="AA113" s="34">
        <v>4</v>
      </c>
      <c r="AB113" s="34">
        <v>4</v>
      </c>
      <c r="AC113" s="34">
        <v>6</v>
      </c>
      <c r="AD113" s="34">
        <v>2</v>
      </c>
      <c r="AE113" s="34">
        <v>10</v>
      </c>
      <c r="AF113" s="58">
        <f>'Base tratada'!$AC113+'Base tratada'!$AD113+'Base tratada'!$AE113</f>
        <v>18</v>
      </c>
      <c r="AG1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3" s="58" t="str">
        <f>IF('Base tratada'!$AC113&gt;=MAX('Base tratada'!$AD113,'Base tratada'!$AE113),"Web",
IF('Base tratada'!$AD113&gt;='Base tratada'!$AE113,"Catalog",
"Store"))</f>
        <v>Store</v>
      </c>
      <c r="AI113" s="59">
        <f>IF('Base tratada'!$AF113=0,"0",'Base tratada'!$AK113/'Base tratada'!$AF113)</f>
        <v>34</v>
      </c>
      <c r="AJ113" s="59" t="str">
        <f>IF('Base tratada'!$AI113=0,"R$ 0",
IF('Base tratada'!$AI113&lt;=25,"R$ 1–25",
IF('Base tratada'!$AI113&lt;=50,"R$ 26–50",
"+R$ 50")))</f>
        <v>R$ 26–50</v>
      </c>
      <c r="AK113" s="35">
        <v>612</v>
      </c>
      <c r="AL113" s="58" t="str">
        <f>IF('Base tratada'!$AK113&lt;=100,"R$ 0-100",
IF('Base tratada'!$AK113&lt;=500,"R$ 101-500",
IF('Base tratada'!$AK113&lt;=1000,"R$ 501-1000",
IF('Base tratada'!$AK113&lt;=1500,"R$ 1001-1500",
"+R$ 1500"))))</f>
        <v>R$ 501-1000</v>
      </c>
      <c r="AM113" s="34">
        <v>0</v>
      </c>
      <c r="AN113" s="34">
        <v>0</v>
      </c>
      <c r="AO113" s="34">
        <v>0</v>
      </c>
      <c r="AP113" s="34">
        <v>0</v>
      </c>
      <c r="AQ113" s="34">
        <v>0</v>
      </c>
      <c r="AR113" s="34">
        <v>0</v>
      </c>
      <c r="AS113" s="34">
        <v>0</v>
      </c>
      <c r="AT113" s="34">
        <v>3</v>
      </c>
      <c r="AU113" s="34">
        <v>11</v>
      </c>
      <c r="AV113" s="52">
        <v>564</v>
      </c>
      <c r="AW113" s="57">
        <v>0</v>
      </c>
      <c r="AX113" s="58" t="str">
        <f>IF(Tabela3[[#This Row],[Response]]=1, "Aceitou", "Não aceitou")</f>
        <v>Não aceitou</v>
      </c>
      <c r="AY113" s="55" t="str">
        <f>Tabela3[[#This Row],[Faixa Recência]] &amp; " | " &amp; Tabela3[[#This Row],[Faixa Gasto]] &amp; " | " &amp; Tabela3[[#This Row],[Faixa ticket médio]]</f>
        <v>61-75 dias | R$ 501-1000 | R$ 26–50</v>
      </c>
      <c r="AZ1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" s="36"/>
    </row>
    <row r="114" spans="1:54" x14ac:dyDescent="0.25">
      <c r="A114" s="61">
        <v>113</v>
      </c>
      <c r="B114" s="37">
        <v>32557</v>
      </c>
      <c r="C114" s="34">
        <v>1</v>
      </c>
      <c r="D114" s="34">
        <v>0</v>
      </c>
      <c r="E114" s="34">
        <v>13</v>
      </c>
      <c r="F114" s="58" t="str">
        <f>IF('Base tratada'!$E114&lt;=15,"0-15 dias",
IF('Base tratada'!$E114&lt;=30, "16-30 dias",
IF('Base tratada'!$E114&lt;=45, "31-45 dias",
IF('Base tratada'!$E114&lt;=60, "46-60 dias",
IF('Base tratada'!$E114&lt;=75, "61-75 dias", "76-99 dias")))))</f>
        <v>0-15 dias</v>
      </c>
      <c r="G114" s="38">
        <v>53</v>
      </c>
      <c r="H114" s="60" t="str">
        <f>IF('Base tratada'!$G114&lt;=29,"24–29",
IF('Base tratada'!$G114&lt;=39,"30–39",
IF('Base tratada'!$G114&lt;=49,"40–49",
IF('Base tratada'!$G114&lt;=59,"50–59",
IF('Base tratada'!$G114&lt;=69,"60–69",
"70–80")))))</f>
        <v>50–59</v>
      </c>
      <c r="I114" s="34">
        <v>2284</v>
      </c>
      <c r="J114" s="58" t="str">
        <f>IF('Base tratada'!$K114=1,"Divorciado",
IF('Base tratada'!$L114=1,"Casado",
IF('Base tratada'!$M114=1, "Solteiro",
IF('Base tratada'!$N114=1,"Juntos",
"Viúvo"))))</f>
        <v>Solteiro</v>
      </c>
      <c r="K114" s="34">
        <v>0</v>
      </c>
      <c r="L114" s="34">
        <v>0</v>
      </c>
      <c r="M114" s="34">
        <v>1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1</v>
      </c>
      <c r="T114" s="34">
        <v>0</v>
      </c>
      <c r="U114" s="35">
        <v>34</v>
      </c>
      <c r="V114" s="35">
        <v>3</v>
      </c>
      <c r="W114" s="35">
        <v>29</v>
      </c>
      <c r="X114" s="35">
        <v>0</v>
      </c>
      <c r="Y114" s="35">
        <v>4</v>
      </c>
      <c r="Z114" s="35">
        <v>10</v>
      </c>
      <c r="AA114" s="34">
        <v>3</v>
      </c>
      <c r="AB114" s="34">
        <v>5</v>
      </c>
      <c r="AC114" s="34">
        <v>2</v>
      </c>
      <c r="AD114" s="34">
        <v>1</v>
      </c>
      <c r="AE114" s="34">
        <v>3</v>
      </c>
      <c r="AF114" s="58">
        <f>'Base tratada'!$AC114+'Base tratada'!$AD114+'Base tratada'!$AE114</f>
        <v>6</v>
      </c>
      <c r="AG1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4" s="58" t="str">
        <f>IF('Base tratada'!$AC114&gt;=MAX('Base tratada'!$AD114,'Base tratada'!$AE114),"Web",
IF('Base tratada'!$AD114&gt;='Base tratada'!$AE114,"Catalog",
"Store"))</f>
        <v>Store</v>
      </c>
      <c r="AI114" s="59">
        <f>IF('Base tratada'!$AF114=0,"0",'Base tratada'!$AK114/'Base tratada'!$AF114)</f>
        <v>11.666666666666666</v>
      </c>
      <c r="AJ114" s="59" t="str">
        <f>IF('Base tratada'!$AI114=0,"R$ 0",
IF('Base tratada'!$AI114&lt;=25,"R$ 1–25",
IF('Base tratada'!$AI114&lt;=50,"R$ 26–50",
"+R$ 50")))</f>
        <v>R$ 1–25</v>
      </c>
      <c r="AK114" s="35">
        <v>70</v>
      </c>
      <c r="AL114" s="58" t="str">
        <f>IF('Base tratada'!$AK114&lt;=100,"R$ 0-100",
IF('Base tratada'!$AK114&lt;=500,"R$ 101-500",
IF('Base tratada'!$AK114&lt;=1000,"R$ 501-1000",
IF('Base tratada'!$AK114&lt;=1500,"R$ 1001-1500",
"+R$ 1500"))))</f>
        <v>R$ 0-100</v>
      </c>
      <c r="AM114" s="34">
        <v>0</v>
      </c>
      <c r="AN114" s="34">
        <v>0</v>
      </c>
      <c r="AO114" s="34">
        <v>0</v>
      </c>
      <c r="AP114" s="34">
        <v>0</v>
      </c>
      <c r="AQ114" s="34">
        <v>0</v>
      </c>
      <c r="AR114" s="34">
        <v>0</v>
      </c>
      <c r="AS114" s="34">
        <v>0</v>
      </c>
      <c r="AT114" s="34">
        <v>3</v>
      </c>
      <c r="AU114" s="34">
        <v>11</v>
      </c>
      <c r="AV114" s="52">
        <v>60</v>
      </c>
      <c r="AW114" s="57">
        <v>1</v>
      </c>
      <c r="AX114" s="58" t="str">
        <f>IF(Tabela3[[#This Row],[Response]]=1, "Aceitou", "Não aceitou")</f>
        <v>Aceitou</v>
      </c>
      <c r="AY114" s="55" t="str">
        <f>Tabela3[[#This Row],[Faixa Recência]] &amp; " | " &amp; Tabela3[[#This Row],[Faixa Gasto]] &amp; " | " &amp; Tabela3[[#This Row],[Faixa ticket médio]]</f>
        <v>0-15 dias | R$ 0-100 | R$ 1–25</v>
      </c>
      <c r="AZ1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" s="36"/>
    </row>
    <row r="115" spans="1:54" x14ac:dyDescent="0.25">
      <c r="A115" s="61">
        <v>114</v>
      </c>
      <c r="B115" s="37">
        <v>19510</v>
      </c>
      <c r="C115" s="34">
        <v>2</v>
      </c>
      <c r="D115" s="34">
        <v>0</v>
      </c>
      <c r="E115" s="34">
        <v>63</v>
      </c>
      <c r="F115" s="58" t="str">
        <f>IF('Base tratada'!$E115&lt;=15,"0-15 dias",
IF('Base tratada'!$E115&lt;=30, "16-30 dias",
IF('Base tratada'!$E115&lt;=45, "31-45 dias",
IF('Base tratada'!$E115&lt;=60, "46-60 dias",
IF('Base tratada'!$E115&lt;=75, "61-75 dias", "76-99 dias")))))</f>
        <v>61-75 dias</v>
      </c>
      <c r="G115" s="38">
        <v>35</v>
      </c>
      <c r="H115" s="60" t="str">
        <f>IF('Base tratada'!$G115&lt;=29,"24–29",
IF('Base tratada'!$G115&lt;=39,"30–39",
IF('Base tratada'!$G115&lt;=49,"40–49",
IF('Base tratada'!$G115&lt;=59,"50–59",
IF('Base tratada'!$G115&lt;=69,"60–69",
"70–80")))))</f>
        <v>30–39</v>
      </c>
      <c r="I115" s="34">
        <v>2457</v>
      </c>
      <c r="J115" s="58" t="str">
        <f>IF('Base tratada'!$K115=1,"Divorciado",
IF('Base tratada'!$L115=1,"Casado",
IF('Base tratada'!$M115=1, "Solteiro",
IF('Base tratada'!$N115=1,"Juntos",
"Viúvo"))))</f>
        <v>Casado</v>
      </c>
      <c r="K115" s="34">
        <v>0</v>
      </c>
      <c r="L115" s="34">
        <v>1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1</v>
      </c>
      <c r="T115" s="34">
        <v>0</v>
      </c>
      <c r="U115" s="35">
        <v>9</v>
      </c>
      <c r="V115" s="35">
        <v>0</v>
      </c>
      <c r="W115" s="35">
        <v>7</v>
      </c>
      <c r="X115" s="35">
        <v>3</v>
      </c>
      <c r="Y115" s="35">
        <v>4</v>
      </c>
      <c r="Z115" s="35">
        <v>7</v>
      </c>
      <c r="AA115" s="34">
        <v>2</v>
      </c>
      <c r="AB115" s="34">
        <v>7</v>
      </c>
      <c r="AC115" s="34">
        <v>1</v>
      </c>
      <c r="AD115" s="34">
        <v>0</v>
      </c>
      <c r="AE115" s="34">
        <v>3</v>
      </c>
      <c r="AF115" s="58">
        <f>'Base tratada'!$AC115+'Base tratada'!$AD115+'Base tratada'!$AE115</f>
        <v>4</v>
      </c>
      <c r="AG1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5" s="58" t="str">
        <f>IF('Base tratada'!$AC115&gt;=MAX('Base tratada'!$AD115,'Base tratada'!$AE115),"Web",
IF('Base tratada'!$AD115&gt;='Base tratada'!$AE115,"Catalog",
"Store"))</f>
        <v>Store</v>
      </c>
      <c r="AI115" s="59">
        <f>IF('Base tratada'!$AF115=0,"0",'Base tratada'!$AK115/'Base tratada'!$AF115)</f>
        <v>5.75</v>
      </c>
      <c r="AJ115" s="59" t="str">
        <f>IF('Base tratada'!$AI115=0,"R$ 0",
IF('Base tratada'!$AI115&lt;=25,"R$ 1–25",
IF('Base tratada'!$AI115&lt;=50,"R$ 26–50",
"+R$ 50")))</f>
        <v>R$ 1–25</v>
      </c>
      <c r="AK115" s="35">
        <v>23</v>
      </c>
      <c r="AL115" s="58" t="str">
        <f>IF('Base tratada'!$AK115&lt;=100,"R$ 0-100",
IF('Base tratada'!$AK115&lt;=500,"R$ 101-500",
IF('Base tratada'!$AK115&lt;=1000,"R$ 501-1000",
IF('Base tratada'!$AK115&lt;=1500,"R$ 1001-1500",
"+R$ 1500"))))</f>
        <v>R$ 0-100</v>
      </c>
      <c r="AM115" s="34">
        <v>0</v>
      </c>
      <c r="AN115" s="34">
        <v>0</v>
      </c>
      <c r="AO115" s="34">
        <v>0</v>
      </c>
      <c r="AP115" s="34">
        <v>0</v>
      </c>
      <c r="AQ115" s="34">
        <v>0</v>
      </c>
      <c r="AR115" s="34">
        <v>0</v>
      </c>
      <c r="AS115" s="34">
        <v>0</v>
      </c>
      <c r="AT115" s="34">
        <v>3</v>
      </c>
      <c r="AU115" s="34">
        <v>11</v>
      </c>
      <c r="AV115" s="52">
        <v>16</v>
      </c>
      <c r="AW115" s="57">
        <v>0</v>
      </c>
      <c r="AX115" s="58" t="str">
        <f>IF(Tabela3[[#This Row],[Response]]=1, "Aceitou", "Não aceitou")</f>
        <v>Não aceitou</v>
      </c>
      <c r="AY115" s="55" t="str">
        <f>Tabela3[[#This Row],[Faixa Recência]] &amp; " | " &amp; Tabela3[[#This Row],[Faixa Gasto]] &amp; " | " &amp; Tabela3[[#This Row],[Faixa ticket médio]]</f>
        <v>61-75 dias | R$ 0-100 | R$ 1–25</v>
      </c>
      <c r="AZ1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" s="36"/>
    </row>
    <row r="116" spans="1:54" x14ac:dyDescent="0.25">
      <c r="A116" s="61">
        <v>115</v>
      </c>
      <c r="B116" s="37">
        <v>30992</v>
      </c>
      <c r="C116" s="34">
        <v>1</v>
      </c>
      <c r="D116" s="34">
        <v>0</v>
      </c>
      <c r="E116" s="34">
        <v>83</v>
      </c>
      <c r="F116" s="58" t="str">
        <f>IF('Base tratada'!$E116&lt;=15,"0-15 dias",
IF('Base tratada'!$E116&lt;=30, "16-30 dias",
IF('Base tratada'!$E116&lt;=45, "31-45 dias",
IF('Base tratada'!$E116&lt;=60, "46-60 dias",
IF('Base tratada'!$E116&lt;=75, "61-75 dias", "76-99 dias")))))</f>
        <v>76-99 dias</v>
      </c>
      <c r="G116" s="38">
        <v>44</v>
      </c>
      <c r="H116" s="60" t="str">
        <f>IF('Base tratada'!$G116&lt;=29,"24–29",
IF('Base tratada'!$G116&lt;=39,"30–39",
IF('Base tratada'!$G116&lt;=49,"40–49",
IF('Base tratada'!$G116&lt;=59,"50–59",
IF('Base tratada'!$G116&lt;=69,"60–69",
"70–80")))))</f>
        <v>40–49</v>
      </c>
      <c r="I116" s="34">
        <v>2592</v>
      </c>
      <c r="J116" s="58" t="str">
        <f>IF('Base tratada'!$K116=1,"Divorciado",
IF('Base tratada'!$L116=1,"Casado",
IF('Base tratada'!$M116=1, "Solteiro",
IF('Base tratada'!$N116=1,"Juntos",
"Viúvo"))))</f>
        <v>Divorciado</v>
      </c>
      <c r="K116" s="34">
        <v>1</v>
      </c>
      <c r="L116" s="34">
        <v>0</v>
      </c>
      <c r="M116" s="34">
        <v>0</v>
      </c>
      <c r="N116" s="34">
        <v>0</v>
      </c>
      <c r="O116" s="34">
        <v>0</v>
      </c>
      <c r="P116" s="34">
        <v>0</v>
      </c>
      <c r="Q116" s="34">
        <v>0</v>
      </c>
      <c r="R116" s="34">
        <v>1</v>
      </c>
      <c r="S116" s="34">
        <v>0</v>
      </c>
      <c r="T116" s="34">
        <v>0</v>
      </c>
      <c r="U116" s="35">
        <v>17</v>
      </c>
      <c r="V116" s="35">
        <v>0</v>
      </c>
      <c r="W116" s="35">
        <v>14</v>
      </c>
      <c r="X116" s="35">
        <v>7</v>
      </c>
      <c r="Y116" s="35">
        <v>3</v>
      </c>
      <c r="Z116" s="35">
        <v>2</v>
      </c>
      <c r="AA116" s="34">
        <v>1</v>
      </c>
      <c r="AB116" s="34">
        <v>7</v>
      </c>
      <c r="AC116" s="34">
        <v>1</v>
      </c>
      <c r="AD116" s="34">
        <v>0</v>
      </c>
      <c r="AE116" s="34">
        <v>3</v>
      </c>
      <c r="AF116" s="58">
        <f>'Base tratada'!$AC116+'Base tratada'!$AD116+'Base tratada'!$AE116</f>
        <v>4</v>
      </c>
      <c r="AG1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6" s="58" t="str">
        <f>IF('Base tratada'!$AC116&gt;=MAX('Base tratada'!$AD116,'Base tratada'!$AE116),"Web",
IF('Base tratada'!$AD116&gt;='Base tratada'!$AE116,"Catalog",
"Store"))</f>
        <v>Store</v>
      </c>
      <c r="AI116" s="59">
        <f>IF('Base tratada'!$AF116=0,"0",'Base tratada'!$AK116/'Base tratada'!$AF116)</f>
        <v>10.25</v>
      </c>
      <c r="AJ116" s="59" t="str">
        <f>IF('Base tratada'!$AI116=0,"R$ 0",
IF('Base tratada'!$AI116&lt;=25,"R$ 1–25",
IF('Base tratada'!$AI116&lt;=50,"R$ 26–50",
"+R$ 50")))</f>
        <v>R$ 1–25</v>
      </c>
      <c r="AK116" s="35">
        <v>41</v>
      </c>
      <c r="AL116" s="58" t="str">
        <f>IF('Base tratada'!$AK116&lt;=100,"R$ 0-100",
IF('Base tratada'!$AK116&lt;=500,"R$ 101-500",
IF('Base tratada'!$AK116&lt;=1000,"R$ 501-1000",
IF('Base tratada'!$AK116&lt;=1500,"R$ 1001-1500",
"+R$ 1500"))))</f>
        <v>R$ 0-100</v>
      </c>
      <c r="AM116" s="34">
        <v>0</v>
      </c>
      <c r="AN116" s="34">
        <v>0</v>
      </c>
      <c r="AO116" s="34">
        <v>0</v>
      </c>
      <c r="AP116" s="34">
        <v>0</v>
      </c>
      <c r="AQ116" s="34">
        <v>0</v>
      </c>
      <c r="AR116" s="34">
        <v>0</v>
      </c>
      <c r="AS116" s="34">
        <v>0</v>
      </c>
      <c r="AT116" s="34">
        <v>3</v>
      </c>
      <c r="AU116" s="34">
        <v>11</v>
      </c>
      <c r="AV116" s="52">
        <v>39</v>
      </c>
      <c r="AW116" s="57">
        <v>0</v>
      </c>
      <c r="AX116" s="58" t="str">
        <f>IF(Tabela3[[#This Row],[Response]]=1, "Aceitou", "Não aceitou")</f>
        <v>Não aceitou</v>
      </c>
      <c r="AY116" s="55" t="str">
        <f>Tabela3[[#This Row],[Faixa Recência]] &amp; " | " &amp; Tabela3[[#This Row],[Faixa Gasto]] &amp; " | " &amp; Tabela3[[#This Row],[Faixa ticket médio]]</f>
        <v>76-99 dias | R$ 0-100 | R$ 1–25</v>
      </c>
      <c r="AZ1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" s="36"/>
    </row>
    <row r="117" spans="1:54" x14ac:dyDescent="0.25">
      <c r="A117" s="61">
        <v>116</v>
      </c>
      <c r="B117" s="37">
        <v>101970</v>
      </c>
      <c r="C117" s="34">
        <v>0</v>
      </c>
      <c r="D117" s="34">
        <v>0</v>
      </c>
      <c r="E117" s="34">
        <v>69</v>
      </c>
      <c r="F117" s="58" t="str">
        <f>IF('Base tratada'!$E117&lt;=15,"0-15 dias",
IF('Base tratada'!$E117&lt;=30, "16-30 dias",
IF('Base tratada'!$E117&lt;=45, "31-45 dias",
IF('Base tratada'!$E117&lt;=60, "46-60 dias",
IF('Base tratada'!$E117&lt;=75, "61-75 dias", "76-99 dias")))))</f>
        <v>61-75 dias</v>
      </c>
      <c r="G117" s="38">
        <v>37</v>
      </c>
      <c r="H117" s="60" t="str">
        <f>IF('Base tratada'!$G117&lt;=29,"24–29",
IF('Base tratada'!$G117&lt;=39,"30–39",
IF('Base tratada'!$G117&lt;=49,"40–49",
IF('Base tratada'!$G117&lt;=59,"50–59",
IF('Base tratada'!$G117&lt;=69,"60–69",
"70–80")))))</f>
        <v>30–39</v>
      </c>
      <c r="I117" s="34">
        <v>2633</v>
      </c>
      <c r="J117" s="58" t="str">
        <f>IF('Base tratada'!$K117=1,"Divorciado",
IF('Base tratada'!$L117=1,"Casado",
IF('Base tratada'!$M117=1, "Solteiro",
IF('Base tratada'!$N117=1,"Juntos",
"Viúvo"))))</f>
        <v>Solteiro</v>
      </c>
      <c r="K117" s="34">
        <v>0</v>
      </c>
      <c r="L117" s="34">
        <v>0</v>
      </c>
      <c r="M117" s="34">
        <v>1</v>
      </c>
      <c r="N117" s="34">
        <v>0</v>
      </c>
      <c r="O117" s="34">
        <v>0</v>
      </c>
      <c r="P117" s="34">
        <v>0</v>
      </c>
      <c r="Q117" s="34">
        <v>0</v>
      </c>
      <c r="R117" s="34">
        <v>1</v>
      </c>
      <c r="S117" s="34">
        <v>0</v>
      </c>
      <c r="T117" s="34">
        <v>0</v>
      </c>
      <c r="U117" s="35">
        <v>722</v>
      </c>
      <c r="V117" s="35">
        <v>27</v>
      </c>
      <c r="W117" s="35">
        <v>102</v>
      </c>
      <c r="X117" s="35">
        <v>44</v>
      </c>
      <c r="Y117" s="35">
        <v>72</v>
      </c>
      <c r="Z117" s="35">
        <v>168</v>
      </c>
      <c r="AA117" s="34">
        <v>0</v>
      </c>
      <c r="AB117" s="34">
        <v>2</v>
      </c>
      <c r="AC117" s="34">
        <v>6</v>
      </c>
      <c r="AD117" s="34">
        <v>8</v>
      </c>
      <c r="AE117" s="34">
        <v>13</v>
      </c>
      <c r="AF117" s="58">
        <f>'Base tratada'!$AC117+'Base tratada'!$AD117+'Base tratada'!$AE117</f>
        <v>27</v>
      </c>
      <c r="AG1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7" s="58" t="str">
        <f>IF('Base tratada'!$AC117&gt;=MAX('Base tratada'!$AD117,'Base tratada'!$AE117),"Web",
IF('Base tratada'!$AD117&gt;='Base tratada'!$AE117,"Catalog",
"Store"))</f>
        <v>Store</v>
      </c>
      <c r="AI117" s="59">
        <f>IF('Base tratada'!$AF117=0,"0",'Base tratada'!$AK117/'Base tratada'!$AF117)</f>
        <v>35.814814814814817</v>
      </c>
      <c r="AJ117" s="59" t="str">
        <f>IF('Base tratada'!$AI117=0,"R$ 0",
IF('Base tratada'!$AI117&lt;=25,"R$ 1–25",
IF('Base tratada'!$AI117&lt;=50,"R$ 26–50",
"+R$ 50")))</f>
        <v>R$ 26–50</v>
      </c>
      <c r="AK117" s="35">
        <v>967</v>
      </c>
      <c r="AL117" s="58" t="str">
        <f>IF('Base tratada'!$AK117&lt;=100,"R$ 0-100",
IF('Base tratada'!$AK117&lt;=500,"R$ 101-500",
IF('Base tratada'!$AK117&lt;=1000,"R$ 501-1000",
IF('Base tratada'!$AK117&lt;=1500,"R$ 1001-1500",
"+R$ 1500"))))</f>
        <v>R$ 501-1000</v>
      </c>
      <c r="AM117" s="34">
        <v>1</v>
      </c>
      <c r="AN117" s="34">
        <v>0</v>
      </c>
      <c r="AO117" s="34">
        <v>0</v>
      </c>
      <c r="AP117" s="34">
        <v>1</v>
      </c>
      <c r="AQ117" s="34">
        <v>1</v>
      </c>
      <c r="AR117" s="34">
        <v>3</v>
      </c>
      <c r="AS117" s="34">
        <v>0</v>
      </c>
      <c r="AT117" s="34">
        <v>3</v>
      </c>
      <c r="AU117" s="34">
        <v>11</v>
      </c>
      <c r="AV117" s="52">
        <v>799</v>
      </c>
      <c r="AW117" s="57">
        <v>1</v>
      </c>
      <c r="AX117" s="58" t="str">
        <f>IF(Tabela3[[#This Row],[Response]]=1, "Aceitou", "Não aceitou")</f>
        <v>Aceitou</v>
      </c>
      <c r="AY117" s="55" t="str">
        <f>Tabela3[[#This Row],[Faixa Recência]] &amp; " | " &amp; Tabela3[[#This Row],[Faixa Gasto]] &amp; " | " &amp; Tabela3[[#This Row],[Faixa ticket médio]]</f>
        <v>61-75 dias | R$ 501-1000 | R$ 26–50</v>
      </c>
      <c r="AZ1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" s="36"/>
    </row>
    <row r="118" spans="1:54" x14ac:dyDescent="0.25">
      <c r="A118" s="61">
        <v>117</v>
      </c>
      <c r="B118" s="37">
        <v>71488</v>
      </c>
      <c r="C118" s="34">
        <v>0</v>
      </c>
      <c r="D118" s="34">
        <v>0</v>
      </c>
      <c r="E118" s="34">
        <v>87</v>
      </c>
      <c r="F118" s="58" t="str">
        <f>IF('Base tratada'!$E118&lt;=15,"0-15 dias",
IF('Base tratada'!$E118&lt;=30, "16-30 dias",
IF('Base tratada'!$E118&lt;=45, "31-45 dias",
IF('Base tratada'!$E118&lt;=60, "46-60 dias",
IF('Base tratada'!$E118&lt;=75, "61-75 dias", "76-99 dias")))))</f>
        <v>76-99 dias</v>
      </c>
      <c r="G118" s="38">
        <v>55</v>
      </c>
      <c r="H118" s="60" t="str">
        <f>IF('Base tratada'!$G118&lt;=29,"24–29",
IF('Base tratada'!$G118&lt;=39,"30–39",
IF('Base tratada'!$G118&lt;=49,"40–49",
IF('Base tratada'!$G118&lt;=59,"50–59",
IF('Base tratada'!$G118&lt;=69,"60–69",
"70–80")))))</f>
        <v>50–59</v>
      </c>
      <c r="I118" s="34">
        <v>2655</v>
      </c>
      <c r="J118" s="58" t="str">
        <f>IF('Base tratada'!$K118=1,"Divorciado",
IF('Base tratada'!$L118=1,"Casado",
IF('Base tratada'!$M118=1, "Solteiro",
IF('Base tratada'!$N118=1,"Juntos",
"Viúvo"))))</f>
        <v>Juntos</v>
      </c>
      <c r="K118" s="34">
        <v>0</v>
      </c>
      <c r="L118" s="34">
        <v>0</v>
      </c>
      <c r="M118" s="34">
        <v>0</v>
      </c>
      <c r="N118" s="34">
        <v>1</v>
      </c>
      <c r="O118" s="34">
        <v>0</v>
      </c>
      <c r="P118" s="34">
        <v>1</v>
      </c>
      <c r="Q118" s="34">
        <v>0</v>
      </c>
      <c r="R118" s="34">
        <v>0</v>
      </c>
      <c r="S118" s="34">
        <v>0</v>
      </c>
      <c r="T118" s="34">
        <v>0</v>
      </c>
      <c r="U118" s="35">
        <v>162</v>
      </c>
      <c r="V118" s="35">
        <v>33</v>
      </c>
      <c r="W118" s="35">
        <v>124</v>
      </c>
      <c r="X118" s="35">
        <v>40</v>
      </c>
      <c r="Y118" s="35">
        <v>28</v>
      </c>
      <c r="Z118" s="35">
        <v>172</v>
      </c>
      <c r="AA118" s="34">
        <v>2</v>
      </c>
      <c r="AB118" s="34">
        <v>1</v>
      </c>
      <c r="AC118" s="34">
        <v>3</v>
      </c>
      <c r="AD118" s="34">
        <v>4</v>
      </c>
      <c r="AE118" s="34">
        <v>7</v>
      </c>
      <c r="AF118" s="58">
        <f>'Base tratada'!$AC118+'Base tratada'!$AD118+'Base tratada'!$AE118</f>
        <v>14</v>
      </c>
      <c r="AG1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8" s="58" t="str">
        <f>IF('Base tratada'!$AC118&gt;=MAX('Base tratada'!$AD118,'Base tratada'!$AE118),"Web",
IF('Base tratada'!$AD118&gt;='Base tratada'!$AE118,"Catalog",
"Store"))</f>
        <v>Store</v>
      </c>
      <c r="AI118" s="59">
        <f>IF('Base tratada'!$AF118=0,"0",'Base tratada'!$AK118/'Base tratada'!$AF118)</f>
        <v>27.642857142857142</v>
      </c>
      <c r="AJ118" s="59" t="str">
        <f>IF('Base tratada'!$AI118=0,"R$ 0",
IF('Base tratada'!$AI118&lt;=25,"R$ 1–25",
IF('Base tratada'!$AI118&lt;=50,"R$ 26–50",
"+R$ 50")))</f>
        <v>R$ 26–50</v>
      </c>
      <c r="AK118" s="35">
        <v>387</v>
      </c>
      <c r="AL118" s="58" t="str">
        <f>IF('Base tratada'!$AK118&lt;=100,"R$ 0-100",
IF('Base tratada'!$AK118&lt;=500,"R$ 101-500",
IF('Base tratada'!$AK118&lt;=1000,"R$ 501-1000",
IF('Base tratada'!$AK118&lt;=1500,"R$ 1001-1500",
"+R$ 1500"))))</f>
        <v>R$ 101-500</v>
      </c>
      <c r="AM118" s="34">
        <v>0</v>
      </c>
      <c r="AN118" s="34">
        <v>0</v>
      </c>
      <c r="AO118" s="34">
        <v>0</v>
      </c>
      <c r="AP118" s="34">
        <v>0</v>
      </c>
      <c r="AQ118" s="34">
        <v>0</v>
      </c>
      <c r="AR118" s="34">
        <v>0</v>
      </c>
      <c r="AS118" s="34">
        <v>0</v>
      </c>
      <c r="AT118" s="34">
        <v>3</v>
      </c>
      <c r="AU118" s="34">
        <v>11</v>
      </c>
      <c r="AV118" s="52">
        <v>215</v>
      </c>
      <c r="AW118" s="57">
        <v>0</v>
      </c>
      <c r="AX118" s="58" t="str">
        <f>IF(Tabela3[[#This Row],[Response]]=1, "Aceitou", "Não aceitou")</f>
        <v>Não aceitou</v>
      </c>
      <c r="AY118" s="55" t="str">
        <f>Tabela3[[#This Row],[Faixa Recência]] &amp; " | " &amp; Tabela3[[#This Row],[Faixa Gasto]] &amp; " | " &amp; Tabela3[[#This Row],[Faixa ticket médio]]</f>
        <v>76-99 dias | R$ 101-500 | R$ 26–50</v>
      </c>
      <c r="AZ1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" s="36"/>
    </row>
    <row r="119" spans="1:54" x14ac:dyDescent="0.25">
      <c r="A119" s="61">
        <v>118</v>
      </c>
      <c r="B119" s="37">
        <v>79607</v>
      </c>
      <c r="C119" s="34">
        <v>0</v>
      </c>
      <c r="D119" s="34">
        <v>0</v>
      </c>
      <c r="E119" s="34">
        <v>37</v>
      </c>
      <c r="F119" s="58" t="str">
        <f>IF('Base tratada'!$E119&lt;=15,"0-15 dias",
IF('Base tratada'!$E119&lt;=30, "16-30 dias",
IF('Base tratada'!$E119&lt;=45, "31-45 dias",
IF('Base tratada'!$E119&lt;=60, "46-60 dias",
IF('Base tratada'!$E119&lt;=75, "61-75 dias", "76-99 dias")))))</f>
        <v>31-45 dias</v>
      </c>
      <c r="G119" s="38">
        <v>36</v>
      </c>
      <c r="H119" s="60" t="str">
        <f>IF('Base tratada'!$G119&lt;=29,"24–29",
IF('Base tratada'!$G119&lt;=39,"30–39",
IF('Base tratada'!$G119&lt;=49,"40–49",
IF('Base tratada'!$G119&lt;=59,"50–59",
IF('Base tratada'!$G119&lt;=69,"60–69",
"70–80")))))</f>
        <v>30–39</v>
      </c>
      <c r="I119" s="34">
        <v>2593</v>
      </c>
      <c r="J119" s="58" t="str">
        <f>IF('Base tratada'!$K119=1,"Divorciado",
IF('Base tratada'!$L119=1,"Casado",
IF('Base tratada'!$M119=1, "Solteiro",
IF('Base tratada'!$N119=1,"Juntos",
"Viúvo"))))</f>
        <v>Solteiro</v>
      </c>
      <c r="K119" s="34">
        <v>0</v>
      </c>
      <c r="L119" s="34">
        <v>0</v>
      </c>
      <c r="M119" s="34">
        <v>1</v>
      </c>
      <c r="N119" s="34">
        <v>0</v>
      </c>
      <c r="O119" s="34">
        <v>0</v>
      </c>
      <c r="P119" s="34">
        <v>0</v>
      </c>
      <c r="Q119" s="34">
        <v>0</v>
      </c>
      <c r="R119" s="34">
        <v>1</v>
      </c>
      <c r="S119" s="34">
        <v>0</v>
      </c>
      <c r="T119" s="34">
        <v>0</v>
      </c>
      <c r="U119" s="35">
        <v>450</v>
      </c>
      <c r="V119" s="35">
        <v>133</v>
      </c>
      <c r="W119" s="35">
        <v>951</v>
      </c>
      <c r="X119" s="35">
        <v>173</v>
      </c>
      <c r="Y119" s="35">
        <v>0</v>
      </c>
      <c r="Z119" s="35">
        <v>216</v>
      </c>
      <c r="AA119" s="34">
        <v>1</v>
      </c>
      <c r="AB119" s="34">
        <v>1</v>
      </c>
      <c r="AC119" s="34">
        <v>3</v>
      </c>
      <c r="AD119" s="34">
        <v>6</v>
      </c>
      <c r="AE119" s="34">
        <v>6</v>
      </c>
      <c r="AF119" s="58">
        <f>'Base tratada'!$AC119+'Base tratada'!$AD119+'Base tratada'!$AE119</f>
        <v>15</v>
      </c>
      <c r="AG1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9" s="58" t="str">
        <f>IF('Base tratada'!$AC119&gt;=MAX('Base tratada'!$AD119,'Base tratada'!$AE119),"Web",
IF('Base tratada'!$AD119&gt;='Base tratada'!$AE119,"Catalog",
"Store"))</f>
        <v>Catalog</v>
      </c>
      <c r="AI119" s="59">
        <f>IF('Base tratada'!$AF119=0,"0",'Base tratada'!$AK119/'Base tratada'!$AF119)</f>
        <v>113.8</v>
      </c>
      <c r="AJ119" s="59" t="str">
        <f>IF('Base tratada'!$AI119=0,"R$ 0",
IF('Base tratada'!$AI119&lt;=25,"R$ 1–25",
IF('Base tratada'!$AI119&lt;=50,"R$ 26–50",
"+R$ 50")))</f>
        <v>+R$ 50</v>
      </c>
      <c r="AK119" s="35">
        <v>1707</v>
      </c>
      <c r="AL119" s="58" t="str">
        <f>IF('Base tratada'!$AK119&lt;=100,"R$ 0-100",
IF('Base tratada'!$AK119&lt;=500,"R$ 101-500",
IF('Base tratada'!$AK119&lt;=1000,"R$ 501-1000",
IF('Base tratada'!$AK119&lt;=1500,"R$ 1001-1500",
"+R$ 1500"))))</f>
        <v>+R$ 1500</v>
      </c>
      <c r="AM119" s="34">
        <v>0</v>
      </c>
      <c r="AN119" s="34">
        <v>0</v>
      </c>
      <c r="AO119" s="34">
        <v>0</v>
      </c>
      <c r="AP119" s="34">
        <v>0</v>
      </c>
      <c r="AQ119" s="34">
        <v>0</v>
      </c>
      <c r="AR119" s="34">
        <v>0</v>
      </c>
      <c r="AS119" s="34">
        <v>0</v>
      </c>
      <c r="AT119" s="34">
        <v>3</v>
      </c>
      <c r="AU119" s="34">
        <v>11</v>
      </c>
      <c r="AV119" s="52">
        <v>1491</v>
      </c>
      <c r="AW119" s="57">
        <v>1</v>
      </c>
      <c r="AX119" s="58" t="str">
        <f>IF(Tabela3[[#This Row],[Response]]=1, "Aceitou", "Não aceitou")</f>
        <v>Aceitou</v>
      </c>
      <c r="AY119" s="55" t="str">
        <f>Tabela3[[#This Row],[Faixa Recência]] &amp; " | " &amp; Tabela3[[#This Row],[Faixa Gasto]] &amp; " | " &amp; Tabela3[[#This Row],[Faixa ticket médio]]</f>
        <v>31-45 dias | +R$ 1500 | +R$ 50</v>
      </c>
      <c r="AZ1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9" s="36"/>
    </row>
    <row r="120" spans="1:54" x14ac:dyDescent="0.25">
      <c r="A120" s="61">
        <v>119</v>
      </c>
      <c r="B120" s="37">
        <v>54348</v>
      </c>
      <c r="C120" s="34">
        <v>1</v>
      </c>
      <c r="D120" s="34">
        <v>1</v>
      </c>
      <c r="E120" s="34">
        <v>51</v>
      </c>
      <c r="F120" s="58" t="str">
        <f>IF('Base tratada'!$E120&lt;=15,"0-15 dias",
IF('Base tratada'!$E120&lt;=30, "16-30 dias",
IF('Base tratada'!$E120&lt;=45, "31-45 dias",
IF('Base tratada'!$E120&lt;=60, "46-60 dias",
IF('Base tratada'!$E120&lt;=75, "61-75 dias", "76-99 dias")))))</f>
        <v>46-60 dias</v>
      </c>
      <c r="G120" s="38">
        <v>67</v>
      </c>
      <c r="H120" s="60" t="str">
        <f>IF('Base tratada'!$G120&lt;=29,"24–29",
IF('Base tratada'!$G120&lt;=39,"30–39",
IF('Base tratada'!$G120&lt;=49,"40–49",
IF('Base tratada'!$G120&lt;=59,"50–59",
IF('Base tratada'!$G120&lt;=69,"60–69",
"70–80")))))</f>
        <v>60–69</v>
      </c>
      <c r="I120" s="34">
        <v>2180</v>
      </c>
      <c r="J120" s="58" t="str">
        <f>IF('Base tratada'!$K120=1,"Divorciado",
IF('Base tratada'!$L120=1,"Casado",
IF('Base tratada'!$M120=1, "Solteiro",
IF('Base tratada'!$N120=1,"Juntos",
"Viúvo"))))</f>
        <v>Casado</v>
      </c>
      <c r="K120" s="34">
        <v>0</v>
      </c>
      <c r="L120" s="34">
        <v>1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1</v>
      </c>
      <c r="T120" s="34">
        <v>0</v>
      </c>
      <c r="U120" s="35">
        <v>70</v>
      </c>
      <c r="V120" s="35">
        <v>0</v>
      </c>
      <c r="W120" s="35">
        <v>16</v>
      </c>
      <c r="X120" s="35">
        <v>0</v>
      </c>
      <c r="Y120" s="35">
        <v>0</v>
      </c>
      <c r="Z120" s="35">
        <v>4</v>
      </c>
      <c r="AA120" s="34">
        <v>2</v>
      </c>
      <c r="AB120" s="34">
        <v>6</v>
      </c>
      <c r="AC120" s="34">
        <v>2</v>
      </c>
      <c r="AD120" s="34">
        <v>0</v>
      </c>
      <c r="AE120" s="34">
        <v>4</v>
      </c>
      <c r="AF120" s="58">
        <f>'Base tratada'!$AC120+'Base tratada'!$AD120+'Base tratada'!$AE120</f>
        <v>6</v>
      </c>
      <c r="AG1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0" s="58" t="str">
        <f>IF('Base tratada'!$AC120&gt;=MAX('Base tratada'!$AD120,'Base tratada'!$AE120),"Web",
IF('Base tratada'!$AD120&gt;='Base tratada'!$AE120,"Catalog",
"Store"))</f>
        <v>Store</v>
      </c>
      <c r="AI120" s="59">
        <f>IF('Base tratada'!$AF120=0,"0",'Base tratada'!$AK120/'Base tratada'!$AF120)</f>
        <v>14.333333333333334</v>
      </c>
      <c r="AJ120" s="59" t="str">
        <f>IF('Base tratada'!$AI120=0,"R$ 0",
IF('Base tratada'!$AI120&lt;=25,"R$ 1–25",
IF('Base tratada'!$AI120&lt;=50,"R$ 26–50",
"+R$ 50")))</f>
        <v>R$ 1–25</v>
      </c>
      <c r="AK120" s="35">
        <v>86</v>
      </c>
      <c r="AL120" s="58" t="str">
        <f>IF('Base tratada'!$AK120&lt;=100,"R$ 0-100",
IF('Base tratada'!$AK120&lt;=500,"R$ 101-500",
IF('Base tratada'!$AK120&lt;=1000,"R$ 501-1000",
IF('Base tratada'!$AK120&lt;=1500,"R$ 1001-1500",
"+R$ 1500"))))</f>
        <v>R$ 0-100</v>
      </c>
      <c r="AM120" s="34">
        <v>0</v>
      </c>
      <c r="AN120" s="34">
        <v>0</v>
      </c>
      <c r="AO120" s="34">
        <v>0</v>
      </c>
      <c r="AP120" s="34">
        <v>0</v>
      </c>
      <c r="AQ120" s="34">
        <v>0</v>
      </c>
      <c r="AR120" s="34">
        <v>0</v>
      </c>
      <c r="AS120" s="34">
        <v>0</v>
      </c>
      <c r="AT120" s="34">
        <v>3</v>
      </c>
      <c r="AU120" s="34">
        <v>11</v>
      </c>
      <c r="AV120" s="52">
        <v>82</v>
      </c>
      <c r="AW120" s="57">
        <v>0</v>
      </c>
      <c r="AX120" s="58" t="str">
        <f>IF(Tabela3[[#This Row],[Response]]=1, "Aceitou", "Não aceitou")</f>
        <v>Não aceitou</v>
      </c>
      <c r="AY120" s="55" t="str">
        <f>Tabela3[[#This Row],[Faixa Recência]] &amp; " | " &amp; Tabela3[[#This Row],[Faixa Gasto]] &amp; " | " &amp; Tabela3[[#This Row],[Faixa ticket médio]]</f>
        <v>46-60 dias | R$ 0-100 | R$ 1–25</v>
      </c>
      <c r="AZ1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" s="36"/>
    </row>
    <row r="121" spans="1:54" x14ac:dyDescent="0.25">
      <c r="A121" s="61">
        <v>120</v>
      </c>
      <c r="B121" s="37">
        <v>77376</v>
      </c>
      <c r="C121" s="34">
        <v>1</v>
      </c>
      <c r="D121" s="34">
        <v>1</v>
      </c>
      <c r="E121" s="34">
        <v>72</v>
      </c>
      <c r="F121" s="58" t="str">
        <f>IF('Base tratada'!$E121&lt;=15,"0-15 dias",
IF('Base tratada'!$E121&lt;=30, "16-30 dias",
IF('Base tratada'!$E121&lt;=45, "31-45 dias",
IF('Base tratada'!$E121&lt;=60, "46-60 dias",
IF('Base tratada'!$E121&lt;=75, "61-75 dias", "76-99 dias")))))</f>
        <v>61-75 dias</v>
      </c>
      <c r="G121" s="38">
        <v>64</v>
      </c>
      <c r="H121" s="60" t="str">
        <f>IF('Base tratada'!$G121&lt;=29,"24–29",
IF('Base tratada'!$G121&lt;=39,"30–39",
IF('Base tratada'!$G121&lt;=49,"40–49",
IF('Base tratada'!$G121&lt;=59,"50–59",
IF('Base tratada'!$G121&lt;=69,"60–69",
"70–80")))))</f>
        <v>60–69</v>
      </c>
      <c r="I121" s="34">
        <v>2209</v>
      </c>
      <c r="J121" s="58" t="str">
        <f>IF('Base tratada'!$K121=1,"Divorciado",
IF('Base tratada'!$L121=1,"Casado",
IF('Base tratada'!$M121=1, "Solteiro",
IF('Base tratada'!$N121=1,"Juntos",
"Viúvo"))))</f>
        <v>Juntos</v>
      </c>
      <c r="K121" s="34">
        <v>0</v>
      </c>
      <c r="L121" s="34">
        <v>0</v>
      </c>
      <c r="M121" s="34">
        <v>0</v>
      </c>
      <c r="N121" s="34">
        <v>1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4">
        <v>1</v>
      </c>
      <c r="U121" s="35">
        <v>492</v>
      </c>
      <c r="V121" s="35">
        <v>19</v>
      </c>
      <c r="W121" s="35">
        <v>110</v>
      </c>
      <c r="X121" s="35">
        <v>16</v>
      </c>
      <c r="Y121" s="35">
        <v>12</v>
      </c>
      <c r="Z121" s="35">
        <v>12</v>
      </c>
      <c r="AA121" s="34">
        <v>4</v>
      </c>
      <c r="AB121" s="34">
        <v>4</v>
      </c>
      <c r="AC121" s="34">
        <v>6</v>
      </c>
      <c r="AD121" s="34">
        <v>3</v>
      </c>
      <c r="AE121" s="34">
        <v>10</v>
      </c>
      <c r="AF121" s="58">
        <f>'Base tratada'!$AC121+'Base tratada'!$AD121+'Base tratada'!$AE121</f>
        <v>19</v>
      </c>
      <c r="AG1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1" s="58" t="str">
        <f>IF('Base tratada'!$AC121&gt;=MAX('Base tratada'!$AD121,'Base tratada'!$AE121),"Web",
IF('Base tratada'!$AD121&gt;='Base tratada'!$AE121,"Catalog",
"Store"))</f>
        <v>Store</v>
      </c>
      <c r="AI121" s="59">
        <f>IF('Base tratada'!$AF121=0,"0",'Base tratada'!$AK121/'Base tratada'!$AF121)</f>
        <v>34.157894736842103</v>
      </c>
      <c r="AJ121" s="59" t="str">
        <f>IF('Base tratada'!$AI121=0,"R$ 0",
IF('Base tratada'!$AI121&lt;=25,"R$ 1–25",
IF('Base tratada'!$AI121&lt;=50,"R$ 26–50",
"+R$ 50")))</f>
        <v>R$ 26–50</v>
      </c>
      <c r="AK121" s="35">
        <v>649</v>
      </c>
      <c r="AL121" s="58" t="str">
        <f>IF('Base tratada'!$AK121&lt;=100,"R$ 0-100",
IF('Base tratada'!$AK121&lt;=500,"R$ 101-500",
IF('Base tratada'!$AK121&lt;=1000,"R$ 501-1000",
IF('Base tratada'!$AK121&lt;=1500,"R$ 1001-1500",
"+R$ 1500"))))</f>
        <v>R$ 501-1000</v>
      </c>
      <c r="AM121" s="34">
        <v>0</v>
      </c>
      <c r="AN121" s="34">
        <v>0</v>
      </c>
      <c r="AO121" s="34">
        <v>0</v>
      </c>
      <c r="AP121" s="34">
        <v>0</v>
      </c>
      <c r="AQ121" s="34">
        <v>0</v>
      </c>
      <c r="AR121" s="34">
        <v>0</v>
      </c>
      <c r="AS121" s="34">
        <v>0</v>
      </c>
      <c r="AT121" s="34">
        <v>3</v>
      </c>
      <c r="AU121" s="34">
        <v>11</v>
      </c>
      <c r="AV121" s="52">
        <v>637</v>
      </c>
      <c r="AW121" s="57">
        <v>0</v>
      </c>
      <c r="AX121" s="58" t="str">
        <f>IF(Tabela3[[#This Row],[Response]]=1, "Aceitou", "Não aceitou")</f>
        <v>Não aceitou</v>
      </c>
      <c r="AY121" s="55" t="str">
        <f>Tabela3[[#This Row],[Faixa Recência]] &amp; " | " &amp; Tabela3[[#This Row],[Faixa Gasto]] &amp; " | " &amp; Tabela3[[#This Row],[Faixa ticket médio]]</f>
        <v>61-75 dias | R$ 501-1000 | R$ 26–50</v>
      </c>
      <c r="AZ1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" s="36"/>
    </row>
    <row r="122" spans="1:54" x14ac:dyDescent="0.25">
      <c r="A122" s="61">
        <v>121</v>
      </c>
      <c r="B122" s="37">
        <v>62998</v>
      </c>
      <c r="C122" s="34">
        <v>0</v>
      </c>
      <c r="D122" s="34">
        <v>1</v>
      </c>
      <c r="E122" s="34">
        <v>10</v>
      </c>
      <c r="F122" s="58" t="str">
        <f>IF('Base tratada'!$E122&lt;=15,"0-15 dias",
IF('Base tratada'!$E122&lt;=30, "16-30 dias",
IF('Base tratada'!$E122&lt;=45, "31-45 dias",
IF('Base tratada'!$E122&lt;=60, "46-60 dias",
IF('Base tratada'!$E122&lt;=75, "61-75 dias", "76-99 dias")))))</f>
        <v>0-15 dias</v>
      </c>
      <c r="G122" s="38">
        <v>68</v>
      </c>
      <c r="H122" s="60" t="str">
        <f>IF('Base tratada'!$G122&lt;=29,"24–29",
IF('Base tratada'!$G122&lt;=39,"30–39",
IF('Base tratada'!$G122&lt;=49,"40–49",
IF('Base tratada'!$G122&lt;=59,"50–59",
IF('Base tratada'!$G122&lt;=69,"60–69",
"70–80")))))</f>
        <v>60–69</v>
      </c>
      <c r="I122" s="34">
        <v>2431</v>
      </c>
      <c r="J122" s="58" t="str">
        <f>IF('Base tratada'!$K122=1,"Divorciado",
IF('Base tratada'!$L122=1,"Casado",
IF('Base tratada'!$M122=1, "Solteiro",
IF('Base tratada'!$N122=1,"Juntos",
"Viúvo"))))</f>
        <v>Casado</v>
      </c>
      <c r="K122" s="34">
        <v>0</v>
      </c>
      <c r="L122" s="34">
        <v>1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1</v>
      </c>
      <c r="S122" s="34">
        <v>0</v>
      </c>
      <c r="T122" s="34">
        <v>0</v>
      </c>
      <c r="U122" s="35">
        <v>120</v>
      </c>
      <c r="V122" s="35">
        <v>58</v>
      </c>
      <c r="W122" s="35">
        <v>73</v>
      </c>
      <c r="X122" s="35">
        <v>65</v>
      </c>
      <c r="Y122" s="35">
        <v>89</v>
      </c>
      <c r="Z122" s="35">
        <v>58</v>
      </c>
      <c r="AA122" s="34">
        <v>5</v>
      </c>
      <c r="AB122" s="34">
        <v>5</v>
      </c>
      <c r="AC122" s="34">
        <v>5</v>
      </c>
      <c r="AD122" s="34">
        <v>4</v>
      </c>
      <c r="AE122" s="34">
        <v>5</v>
      </c>
      <c r="AF122" s="58">
        <f>'Base tratada'!$AC122+'Base tratada'!$AD122+'Base tratada'!$AE122</f>
        <v>14</v>
      </c>
      <c r="AG1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2" s="58" t="str">
        <f>IF('Base tratada'!$AC122&gt;=MAX('Base tratada'!$AD122,'Base tratada'!$AE122),"Web",
IF('Base tratada'!$AD122&gt;='Base tratada'!$AE122,"Catalog",
"Store"))</f>
        <v>Web</v>
      </c>
      <c r="AI122" s="59">
        <f>IF('Base tratada'!$AF122=0,"0",'Base tratada'!$AK122/'Base tratada'!$AF122)</f>
        <v>28.928571428571427</v>
      </c>
      <c r="AJ122" s="59" t="str">
        <f>IF('Base tratada'!$AI122=0,"R$ 0",
IF('Base tratada'!$AI122&lt;=25,"R$ 1–25",
IF('Base tratada'!$AI122&lt;=50,"R$ 26–50",
"+R$ 50")))</f>
        <v>R$ 26–50</v>
      </c>
      <c r="AK122" s="35">
        <v>405</v>
      </c>
      <c r="AL122" s="58" t="str">
        <f>IF('Base tratada'!$AK122&lt;=100,"R$ 0-100",
IF('Base tratada'!$AK122&lt;=500,"R$ 101-500",
IF('Base tratada'!$AK122&lt;=1000,"R$ 501-1000",
IF('Base tratada'!$AK122&lt;=1500,"R$ 1001-1500",
"+R$ 1500"))))</f>
        <v>R$ 101-500</v>
      </c>
      <c r="AM122" s="34">
        <v>0</v>
      </c>
      <c r="AN122" s="34">
        <v>0</v>
      </c>
      <c r="AO122" s="34">
        <v>0</v>
      </c>
      <c r="AP122" s="34">
        <v>0</v>
      </c>
      <c r="AQ122" s="34">
        <v>0</v>
      </c>
      <c r="AR122" s="34">
        <v>0</v>
      </c>
      <c r="AS122" s="34">
        <v>0</v>
      </c>
      <c r="AT122" s="34">
        <v>3</v>
      </c>
      <c r="AU122" s="34">
        <v>11</v>
      </c>
      <c r="AV122" s="52">
        <v>347</v>
      </c>
      <c r="AW122" s="57">
        <v>0</v>
      </c>
      <c r="AX122" s="58" t="str">
        <f>IF(Tabela3[[#This Row],[Response]]=1, "Aceitou", "Não aceitou")</f>
        <v>Não aceitou</v>
      </c>
      <c r="AY122" s="55" t="str">
        <f>Tabela3[[#This Row],[Faixa Recência]] &amp; " | " &amp; Tabela3[[#This Row],[Faixa Gasto]] &amp; " | " &amp; Tabela3[[#This Row],[Faixa ticket médio]]</f>
        <v>0-15 dias | R$ 101-500 | R$ 26–50</v>
      </c>
      <c r="AZ1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" s="36"/>
    </row>
    <row r="123" spans="1:54" x14ac:dyDescent="0.25">
      <c r="A123" s="61">
        <v>122</v>
      </c>
      <c r="B123" s="37">
        <v>61331</v>
      </c>
      <c r="C123" s="34">
        <v>1</v>
      </c>
      <c r="D123" s="34">
        <v>1</v>
      </c>
      <c r="E123" s="34">
        <v>42</v>
      </c>
      <c r="F123" s="58" t="str">
        <f>IF('Base tratada'!$E123&lt;=15,"0-15 dias",
IF('Base tratada'!$E123&lt;=30, "16-30 dias",
IF('Base tratada'!$E123&lt;=45, "31-45 dias",
IF('Base tratada'!$E123&lt;=60, "46-60 dias",
IF('Base tratada'!$E123&lt;=75, "61-75 dias", "76-99 dias")))))</f>
        <v>31-45 dias</v>
      </c>
      <c r="G123" s="38">
        <v>62</v>
      </c>
      <c r="H123" s="60" t="str">
        <f>IF('Base tratada'!$G123&lt;=29,"24–29",
IF('Base tratada'!$G123&lt;=39,"30–39",
IF('Base tratada'!$G123&lt;=49,"40–49",
IF('Base tratada'!$G123&lt;=59,"50–59",
IF('Base tratada'!$G123&lt;=69,"60–69",
"70–80")))))</f>
        <v>60–69</v>
      </c>
      <c r="I123" s="34">
        <v>2635</v>
      </c>
      <c r="J123" s="58" t="str">
        <f>IF('Base tratada'!$K123=1,"Divorciado",
IF('Base tratada'!$L123=1,"Casado",
IF('Base tratada'!$M123=1, "Solteiro",
IF('Base tratada'!$N123=1,"Juntos",
"Viúvo"))))</f>
        <v>Solteiro</v>
      </c>
      <c r="K123" s="34">
        <v>0</v>
      </c>
      <c r="L123" s="34">
        <v>0</v>
      </c>
      <c r="M123" s="34">
        <v>1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1</v>
      </c>
      <c r="T123" s="34">
        <v>0</v>
      </c>
      <c r="U123" s="35">
        <v>534</v>
      </c>
      <c r="V123" s="35">
        <v>5</v>
      </c>
      <c r="W123" s="35">
        <v>47</v>
      </c>
      <c r="X123" s="35">
        <v>0</v>
      </c>
      <c r="Y123" s="35">
        <v>5</v>
      </c>
      <c r="Z123" s="35">
        <v>41</v>
      </c>
      <c r="AA123" s="34">
        <v>5</v>
      </c>
      <c r="AB123" s="34">
        <v>8</v>
      </c>
      <c r="AC123" s="34">
        <v>11</v>
      </c>
      <c r="AD123" s="34">
        <v>1</v>
      </c>
      <c r="AE123" s="34">
        <v>6</v>
      </c>
      <c r="AF123" s="58">
        <f>'Base tratada'!$AC123+'Base tratada'!$AD123+'Base tratada'!$AE123</f>
        <v>18</v>
      </c>
      <c r="AG1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3" s="58" t="str">
        <f>IF('Base tratada'!$AC123&gt;=MAX('Base tratada'!$AD123,'Base tratada'!$AE123),"Web",
IF('Base tratada'!$AD123&gt;='Base tratada'!$AE123,"Catalog",
"Store"))</f>
        <v>Web</v>
      </c>
      <c r="AI123" s="59">
        <f>IF('Base tratada'!$AF123=0,"0",'Base tratada'!$AK123/'Base tratada'!$AF123)</f>
        <v>32.833333333333336</v>
      </c>
      <c r="AJ123" s="59" t="str">
        <f>IF('Base tratada'!$AI123=0,"R$ 0",
IF('Base tratada'!$AI123&lt;=25,"R$ 1–25",
IF('Base tratada'!$AI123&lt;=50,"R$ 26–50",
"+R$ 50")))</f>
        <v>R$ 26–50</v>
      </c>
      <c r="AK123" s="35">
        <v>591</v>
      </c>
      <c r="AL123" s="58" t="str">
        <f>IF('Base tratada'!$AK123&lt;=100,"R$ 0-100",
IF('Base tratada'!$AK123&lt;=500,"R$ 101-500",
IF('Base tratada'!$AK123&lt;=1000,"R$ 501-1000",
IF('Base tratada'!$AK123&lt;=1500,"R$ 1001-1500",
"+R$ 1500"))))</f>
        <v>R$ 501-1000</v>
      </c>
      <c r="AM123" s="34">
        <v>0</v>
      </c>
      <c r="AN123" s="34">
        <v>0</v>
      </c>
      <c r="AO123" s="34">
        <v>0</v>
      </c>
      <c r="AP123" s="34">
        <v>0</v>
      </c>
      <c r="AQ123" s="34">
        <v>0</v>
      </c>
      <c r="AR123" s="34">
        <v>0</v>
      </c>
      <c r="AS123" s="34">
        <v>0</v>
      </c>
      <c r="AT123" s="34">
        <v>3</v>
      </c>
      <c r="AU123" s="34">
        <v>11</v>
      </c>
      <c r="AV123" s="52">
        <v>550</v>
      </c>
      <c r="AW123" s="57">
        <v>0</v>
      </c>
      <c r="AX123" s="58" t="str">
        <f>IF(Tabela3[[#This Row],[Response]]=1, "Aceitou", "Não aceitou")</f>
        <v>Não aceitou</v>
      </c>
      <c r="AY123" s="55" t="str">
        <f>Tabela3[[#This Row],[Faixa Recência]] &amp; " | " &amp; Tabela3[[#This Row],[Faixa Gasto]] &amp; " | " &amp; Tabela3[[#This Row],[Faixa ticket médio]]</f>
        <v>31-45 dias | R$ 501-1000 | R$ 26–50</v>
      </c>
      <c r="AZ1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" s="36"/>
    </row>
    <row r="124" spans="1:54" x14ac:dyDescent="0.25">
      <c r="A124" s="61">
        <v>123</v>
      </c>
      <c r="B124" s="37">
        <v>73448</v>
      </c>
      <c r="C124" s="34">
        <v>0</v>
      </c>
      <c r="D124" s="34">
        <v>0</v>
      </c>
      <c r="E124" s="34">
        <v>10</v>
      </c>
      <c r="F124" s="58" t="str">
        <f>IF('Base tratada'!$E124&lt;=15,"0-15 dias",
IF('Base tratada'!$E124&lt;=30, "16-30 dias",
IF('Base tratada'!$E124&lt;=45, "31-45 dias",
IF('Base tratada'!$E124&lt;=60, "46-60 dias",
IF('Base tratada'!$E124&lt;=75, "61-75 dias", "76-99 dias")))))</f>
        <v>0-15 dias</v>
      </c>
      <c r="G124" s="38">
        <v>51</v>
      </c>
      <c r="H124" s="60" t="str">
        <f>IF('Base tratada'!$G124&lt;=29,"24–29",
IF('Base tratada'!$G124&lt;=39,"30–39",
IF('Base tratada'!$G124&lt;=49,"40–49",
IF('Base tratada'!$G124&lt;=59,"50–59",
IF('Base tratada'!$G124&lt;=69,"60–69",
"70–80")))))</f>
        <v>50–59</v>
      </c>
      <c r="I124" s="34">
        <v>2298</v>
      </c>
      <c r="J124" s="58" t="str">
        <f>IF('Base tratada'!$K124=1,"Divorciado",
IF('Base tratada'!$L124=1,"Casado",
IF('Base tratada'!$M124=1, "Solteiro",
IF('Base tratada'!$N124=1,"Juntos",
"Viúvo"))))</f>
        <v>Casado</v>
      </c>
      <c r="K124" s="34">
        <v>0</v>
      </c>
      <c r="L124" s="34">
        <v>1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1</v>
      </c>
      <c r="S124" s="34">
        <v>0</v>
      </c>
      <c r="T124" s="34">
        <v>0</v>
      </c>
      <c r="U124" s="35">
        <v>236</v>
      </c>
      <c r="V124" s="35">
        <v>106</v>
      </c>
      <c r="W124" s="35">
        <v>189</v>
      </c>
      <c r="X124" s="35">
        <v>23</v>
      </c>
      <c r="Y124" s="35">
        <v>41</v>
      </c>
      <c r="Z124" s="35">
        <v>130</v>
      </c>
      <c r="AA124" s="34">
        <v>1</v>
      </c>
      <c r="AB124" s="34">
        <v>4</v>
      </c>
      <c r="AC124" s="34">
        <v>7</v>
      </c>
      <c r="AD124" s="34">
        <v>2</v>
      </c>
      <c r="AE124" s="34">
        <v>9</v>
      </c>
      <c r="AF124" s="58">
        <f>'Base tratada'!$AC124+'Base tratada'!$AD124+'Base tratada'!$AE124</f>
        <v>18</v>
      </c>
      <c r="AG1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4" s="58" t="str">
        <f>IF('Base tratada'!$AC124&gt;=MAX('Base tratada'!$AD124,'Base tratada'!$AE124),"Web",
IF('Base tratada'!$AD124&gt;='Base tratada'!$AE124,"Catalog",
"Store"))</f>
        <v>Store</v>
      </c>
      <c r="AI124" s="59">
        <f>IF('Base tratada'!$AF124=0,"0",'Base tratada'!$AK124/'Base tratada'!$AF124)</f>
        <v>33.055555555555557</v>
      </c>
      <c r="AJ124" s="59" t="str">
        <f>IF('Base tratada'!$AI124=0,"R$ 0",
IF('Base tratada'!$AI124&lt;=25,"R$ 1–25",
IF('Base tratada'!$AI124&lt;=50,"R$ 26–50",
"+R$ 50")))</f>
        <v>R$ 26–50</v>
      </c>
      <c r="AK124" s="35">
        <v>595</v>
      </c>
      <c r="AL124" s="58" t="str">
        <f>IF('Base tratada'!$AK124&lt;=100,"R$ 0-100",
IF('Base tratada'!$AK124&lt;=500,"R$ 101-500",
IF('Base tratada'!$AK124&lt;=1000,"R$ 501-1000",
IF('Base tratada'!$AK124&lt;=1500,"R$ 1001-1500",
"+R$ 1500"))))</f>
        <v>R$ 501-1000</v>
      </c>
      <c r="AM124" s="34">
        <v>0</v>
      </c>
      <c r="AN124" s="34">
        <v>0</v>
      </c>
      <c r="AO124" s="34">
        <v>0</v>
      </c>
      <c r="AP124" s="34">
        <v>0</v>
      </c>
      <c r="AQ124" s="34">
        <v>0</v>
      </c>
      <c r="AR124" s="34">
        <v>0</v>
      </c>
      <c r="AS124" s="34">
        <v>0</v>
      </c>
      <c r="AT124" s="34">
        <v>3</v>
      </c>
      <c r="AU124" s="34">
        <v>11</v>
      </c>
      <c r="AV124" s="52">
        <v>465</v>
      </c>
      <c r="AW124" s="57">
        <v>0</v>
      </c>
      <c r="AX124" s="58" t="str">
        <f>IF(Tabela3[[#This Row],[Response]]=1, "Aceitou", "Não aceitou")</f>
        <v>Não aceitou</v>
      </c>
      <c r="AY124" s="55" t="str">
        <f>Tabela3[[#This Row],[Faixa Recência]] &amp; " | " &amp; Tabela3[[#This Row],[Faixa Gasto]] &amp; " | " &amp; Tabela3[[#This Row],[Faixa ticket médio]]</f>
        <v>0-15 dias | R$ 501-1000 | R$ 26–50</v>
      </c>
      <c r="AZ1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" s="36"/>
    </row>
    <row r="125" spans="1:54" x14ac:dyDescent="0.25">
      <c r="A125" s="61">
        <v>124</v>
      </c>
      <c r="B125" s="37">
        <v>41551</v>
      </c>
      <c r="C125" s="34">
        <v>1</v>
      </c>
      <c r="D125" s="34">
        <v>1</v>
      </c>
      <c r="E125" s="34">
        <v>51</v>
      </c>
      <c r="F125" s="58" t="str">
        <f>IF('Base tratada'!$E125&lt;=15,"0-15 dias",
IF('Base tratada'!$E125&lt;=30, "16-30 dias",
IF('Base tratada'!$E125&lt;=45, "31-45 dias",
IF('Base tratada'!$E125&lt;=60, "46-60 dias",
IF('Base tratada'!$E125&lt;=75, "61-75 dias", "76-99 dias")))))</f>
        <v>46-60 dias</v>
      </c>
      <c r="G125" s="38">
        <v>56</v>
      </c>
      <c r="H125" s="60" t="str">
        <f>IF('Base tratada'!$G125&lt;=29,"24–29",
IF('Base tratada'!$G125&lt;=39,"30–39",
IF('Base tratada'!$G125&lt;=49,"40–49",
IF('Base tratada'!$G125&lt;=59,"50–59",
IF('Base tratada'!$G125&lt;=69,"60–69",
"70–80")))))</f>
        <v>50–59</v>
      </c>
      <c r="I125" s="34">
        <v>2478</v>
      </c>
      <c r="J125" s="58" t="str">
        <f>IF('Base tratada'!$K125=1,"Divorciado",
IF('Base tratada'!$L125=1,"Casado",
IF('Base tratada'!$M125=1, "Solteiro",
IF('Base tratada'!$N125=1,"Juntos",
"Viúvo"))))</f>
        <v>Casado</v>
      </c>
      <c r="K125" s="34">
        <v>0</v>
      </c>
      <c r="L125" s="34">
        <v>1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1</v>
      </c>
      <c r="U125" s="35">
        <v>220</v>
      </c>
      <c r="V125" s="35">
        <v>0</v>
      </c>
      <c r="W125" s="35">
        <v>33</v>
      </c>
      <c r="X125" s="35">
        <v>3</v>
      </c>
      <c r="Y125" s="35">
        <v>0</v>
      </c>
      <c r="Z125" s="35">
        <v>23</v>
      </c>
      <c r="AA125" s="34">
        <v>5</v>
      </c>
      <c r="AB125" s="34">
        <v>8</v>
      </c>
      <c r="AC125" s="34">
        <v>5</v>
      </c>
      <c r="AD125" s="34">
        <v>1</v>
      </c>
      <c r="AE125" s="34">
        <v>5</v>
      </c>
      <c r="AF125" s="58">
        <f>'Base tratada'!$AC125+'Base tratada'!$AD125+'Base tratada'!$AE125</f>
        <v>11</v>
      </c>
      <c r="AG1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5" s="58" t="str">
        <f>IF('Base tratada'!$AC125&gt;=MAX('Base tratada'!$AD125,'Base tratada'!$AE125),"Web",
IF('Base tratada'!$AD125&gt;='Base tratada'!$AE125,"Catalog",
"Store"))</f>
        <v>Web</v>
      </c>
      <c r="AI125" s="59">
        <f>IF('Base tratada'!$AF125=0,"0",'Base tratada'!$AK125/'Base tratada'!$AF125)</f>
        <v>23.272727272727273</v>
      </c>
      <c r="AJ125" s="59" t="str">
        <f>IF('Base tratada'!$AI125=0,"R$ 0",
IF('Base tratada'!$AI125&lt;=25,"R$ 1–25",
IF('Base tratada'!$AI125&lt;=50,"R$ 26–50",
"+R$ 50")))</f>
        <v>R$ 1–25</v>
      </c>
      <c r="AK125" s="35">
        <v>256</v>
      </c>
      <c r="AL125" s="58" t="str">
        <f>IF('Base tratada'!$AK125&lt;=100,"R$ 0-100",
IF('Base tratada'!$AK125&lt;=500,"R$ 101-500",
IF('Base tratada'!$AK125&lt;=1000,"R$ 501-1000",
IF('Base tratada'!$AK125&lt;=1500,"R$ 1001-1500",
"+R$ 1500"))))</f>
        <v>R$ 101-500</v>
      </c>
      <c r="AM125" s="34">
        <v>0</v>
      </c>
      <c r="AN125" s="34">
        <v>0</v>
      </c>
      <c r="AO125" s="34">
        <v>0</v>
      </c>
      <c r="AP125" s="34">
        <v>0</v>
      </c>
      <c r="AQ125" s="34">
        <v>0</v>
      </c>
      <c r="AR125" s="34">
        <v>0</v>
      </c>
      <c r="AS125" s="34">
        <v>0</v>
      </c>
      <c r="AT125" s="34">
        <v>3</v>
      </c>
      <c r="AU125" s="34">
        <v>11</v>
      </c>
      <c r="AV125" s="52">
        <v>233</v>
      </c>
      <c r="AW125" s="57">
        <v>0</v>
      </c>
      <c r="AX125" s="58" t="str">
        <f>IF(Tabela3[[#This Row],[Response]]=1, "Aceitou", "Não aceitou")</f>
        <v>Não aceitou</v>
      </c>
      <c r="AY125" s="55" t="str">
        <f>Tabela3[[#This Row],[Faixa Recência]] &amp; " | " &amp; Tabela3[[#This Row],[Faixa Gasto]] &amp; " | " &amp; Tabela3[[#This Row],[Faixa ticket médio]]</f>
        <v>46-60 dias | R$ 101-500 | R$ 1–25</v>
      </c>
      <c r="AZ1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" s="36"/>
    </row>
    <row r="126" spans="1:54" x14ac:dyDescent="0.25">
      <c r="A126" s="61">
        <v>125</v>
      </c>
      <c r="B126" s="37">
        <v>62981</v>
      </c>
      <c r="C126" s="34">
        <v>0</v>
      </c>
      <c r="D126" s="34">
        <v>0</v>
      </c>
      <c r="E126" s="34">
        <v>21</v>
      </c>
      <c r="F126" s="58" t="str">
        <f>IF('Base tratada'!$E126&lt;=15,"0-15 dias",
IF('Base tratada'!$E126&lt;=30, "16-30 dias",
IF('Base tratada'!$E126&lt;=45, "31-45 dias",
IF('Base tratada'!$E126&lt;=60, "46-60 dias",
IF('Base tratada'!$E126&lt;=75, "61-75 dias", "76-99 dias")))))</f>
        <v>16-30 dias</v>
      </c>
      <c r="G126" s="38">
        <v>53</v>
      </c>
      <c r="H126" s="60" t="str">
        <f>IF('Base tratada'!$G126&lt;=29,"24–29",
IF('Base tratada'!$G126&lt;=39,"30–39",
IF('Base tratada'!$G126&lt;=49,"40–49",
IF('Base tratada'!$G126&lt;=59,"50–59",
IF('Base tratada'!$G126&lt;=69,"60–69",
"70–80")))))</f>
        <v>50–59</v>
      </c>
      <c r="I126" s="34">
        <v>2628</v>
      </c>
      <c r="J126" s="58" t="str">
        <f>IF('Base tratada'!$K126=1,"Divorciado",
IF('Base tratada'!$L126=1,"Casado",
IF('Base tratada'!$M126=1, "Solteiro",
IF('Base tratada'!$N126=1,"Juntos",
"Viúvo"))))</f>
        <v>Juntos</v>
      </c>
      <c r="K126" s="34">
        <v>0</v>
      </c>
      <c r="L126" s="34">
        <v>0</v>
      </c>
      <c r="M126" s="34">
        <v>0</v>
      </c>
      <c r="N126" s="34">
        <v>1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4">
        <v>1</v>
      </c>
      <c r="U126" s="35">
        <v>796</v>
      </c>
      <c r="V126" s="35">
        <v>14</v>
      </c>
      <c r="W126" s="35">
        <v>590</v>
      </c>
      <c r="X126" s="35">
        <v>38</v>
      </c>
      <c r="Y126" s="35">
        <v>44</v>
      </c>
      <c r="Z126" s="35">
        <v>0</v>
      </c>
      <c r="AA126" s="34">
        <v>1</v>
      </c>
      <c r="AB126" s="34">
        <v>3</v>
      </c>
      <c r="AC126" s="34">
        <v>4</v>
      </c>
      <c r="AD126" s="34">
        <v>5</v>
      </c>
      <c r="AE126" s="34">
        <v>13</v>
      </c>
      <c r="AF126" s="58">
        <f>'Base tratada'!$AC126+'Base tratada'!$AD126+'Base tratada'!$AE126</f>
        <v>22</v>
      </c>
      <c r="AG1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6" s="58" t="str">
        <f>IF('Base tratada'!$AC126&gt;=MAX('Base tratada'!$AD126,'Base tratada'!$AE126),"Web",
IF('Base tratada'!$AD126&gt;='Base tratada'!$AE126,"Catalog",
"Store"))</f>
        <v>Store</v>
      </c>
      <c r="AI126" s="59">
        <f>IF('Base tratada'!$AF126=0,"0",'Base tratada'!$AK126/'Base tratada'!$AF126)</f>
        <v>67.36363636363636</v>
      </c>
      <c r="AJ126" s="59" t="str">
        <f>IF('Base tratada'!$AI126=0,"R$ 0",
IF('Base tratada'!$AI126&lt;=25,"R$ 1–25",
IF('Base tratada'!$AI126&lt;=50,"R$ 26–50",
"+R$ 50")))</f>
        <v>+R$ 50</v>
      </c>
      <c r="AK126" s="35">
        <v>1482</v>
      </c>
      <c r="AL126" s="58" t="str">
        <f>IF('Base tratada'!$AK126&lt;=100,"R$ 0-100",
IF('Base tratada'!$AK126&lt;=500,"R$ 101-500",
IF('Base tratada'!$AK126&lt;=1000,"R$ 501-1000",
IF('Base tratada'!$AK126&lt;=1500,"R$ 1001-1500",
"+R$ 1500"))))</f>
        <v>R$ 1001-1500</v>
      </c>
      <c r="AM126" s="34">
        <v>0</v>
      </c>
      <c r="AN126" s="34">
        <v>0</v>
      </c>
      <c r="AO126" s="34">
        <v>0</v>
      </c>
      <c r="AP126" s="34">
        <v>1</v>
      </c>
      <c r="AQ126" s="34">
        <v>0</v>
      </c>
      <c r="AR126" s="34">
        <v>1</v>
      </c>
      <c r="AS126" s="34">
        <v>0</v>
      </c>
      <c r="AT126" s="34">
        <v>3</v>
      </c>
      <c r="AU126" s="34">
        <v>11</v>
      </c>
      <c r="AV126" s="52">
        <v>1482</v>
      </c>
      <c r="AW126" s="57">
        <v>0</v>
      </c>
      <c r="AX126" s="58" t="str">
        <f>IF(Tabela3[[#This Row],[Response]]=1, "Aceitou", "Não aceitou")</f>
        <v>Não aceitou</v>
      </c>
      <c r="AY126" s="55" t="str">
        <f>Tabela3[[#This Row],[Faixa Recência]] &amp; " | " &amp; Tabela3[[#This Row],[Faixa Gasto]] &amp; " | " &amp; Tabela3[[#This Row],[Faixa ticket médio]]</f>
        <v>16-30 dias | R$ 1001-1500 | +R$ 50</v>
      </c>
      <c r="AZ1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26" s="36"/>
    </row>
    <row r="127" spans="1:54" x14ac:dyDescent="0.25">
      <c r="A127" s="61">
        <v>126</v>
      </c>
      <c r="B127" s="37">
        <v>9548</v>
      </c>
      <c r="C127" s="34">
        <v>1</v>
      </c>
      <c r="D127" s="34">
        <v>0</v>
      </c>
      <c r="E127" s="34">
        <v>31</v>
      </c>
      <c r="F127" s="58" t="str">
        <f>IF('Base tratada'!$E127&lt;=15,"0-15 dias",
IF('Base tratada'!$E127&lt;=30, "16-30 dias",
IF('Base tratada'!$E127&lt;=45, "31-45 dias",
IF('Base tratada'!$E127&lt;=60, "46-60 dias",
IF('Base tratada'!$E127&lt;=75, "61-75 dias", "76-99 dias")))))</f>
        <v>31-45 dias</v>
      </c>
      <c r="G127" s="38">
        <v>44</v>
      </c>
      <c r="H127" s="60" t="str">
        <f>IF('Base tratada'!$G127&lt;=29,"24–29",
IF('Base tratada'!$G127&lt;=39,"30–39",
IF('Base tratada'!$G127&lt;=49,"40–49",
IF('Base tratada'!$G127&lt;=59,"50–59",
IF('Base tratada'!$G127&lt;=69,"60–69",
"70–80")))))</f>
        <v>40–49</v>
      </c>
      <c r="I127" s="34">
        <v>2849</v>
      </c>
      <c r="J127" s="58" t="str">
        <f>IF('Base tratada'!$K127=1,"Divorciado",
IF('Base tratada'!$L127=1,"Casado",
IF('Base tratada'!$M127=1, "Solteiro",
IF('Base tratada'!$N127=1,"Juntos",
"Viúvo"))))</f>
        <v>Divorciado</v>
      </c>
      <c r="K127" s="34">
        <v>1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1</v>
      </c>
      <c r="R127" s="34">
        <v>0</v>
      </c>
      <c r="S127" s="34">
        <v>0</v>
      </c>
      <c r="T127" s="34">
        <v>0</v>
      </c>
      <c r="U127" s="35">
        <v>0</v>
      </c>
      <c r="V127" s="35">
        <v>1</v>
      </c>
      <c r="W127" s="35">
        <v>3</v>
      </c>
      <c r="X127" s="35">
        <v>10</v>
      </c>
      <c r="Y127" s="35">
        <v>6</v>
      </c>
      <c r="Z127" s="35">
        <v>9</v>
      </c>
      <c r="AA127" s="34">
        <v>2</v>
      </c>
      <c r="AB127" s="34">
        <v>8</v>
      </c>
      <c r="AC127" s="34">
        <v>1</v>
      </c>
      <c r="AD127" s="34">
        <v>0</v>
      </c>
      <c r="AE127" s="34">
        <v>3</v>
      </c>
      <c r="AF127" s="58">
        <f>'Base tratada'!$AC127+'Base tratada'!$AD127+'Base tratada'!$AE127</f>
        <v>4</v>
      </c>
      <c r="AG1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7" s="58" t="str">
        <f>IF('Base tratada'!$AC127&gt;=MAX('Base tratada'!$AD127,'Base tratada'!$AE127),"Web",
IF('Base tratada'!$AD127&gt;='Base tratada'!$AE127,"Catalog",
"Store"))</f>
        <v>Store</v>
      </c>
      <c r="AI127" s="59">
        <f>IF('Base tratada'!$AF127=0,"0",'Base tratada'!$AK127/'Base tratada'!$AF127)</f>
        <v>5</v>
      </c>
      <c r="AJ127" s="59" t="str">
        <f>IF('Base tratada'!$AI127=0,"R$ 0",
IF('Base tratada'!$AI127&lt;=25,"R$ 1–25",
IF('Base tratada'!$AI127&lt;=50,"R$ 26–50",
"+R$ 50")))</f>
        <v>R$ 1–25</v>
      </c>
      <c r="AK127" s="35">
        <v>20</v>
      </c>
      <c r="AL127" s="58" t="str">
        <f>IF('Base tratada'!$AK127&lt;=100,"R$ 0-100",
IF('Base tratada'!$AK127&lt;=500,"R$ 101-500",
IF('Base tratada'!$AK127&lt;=1000,"R$ 501-1000",
IF('Base tratada'!$AK127&lt;=1500,"R$ 1001-1500",
"+R$ 1500"))))</f>
        <v>R$ 0-100</v>
      </c>
      <c r="AM127" s="34">
        <v>0</v>
      </c>
      <c r="AN127" s="34">
        <v>0</v>
      </c>
      <c r="AO127" s="34">
        <v>0</v>
      </c>
      <c r="AP127" s="34">
        <v>0</v>
      </c>
      <c r="AQ127" s="34">
        <v>0</v>
      </c>
      <c r="AR127" s="34">
        <v>0</v>
      </c>
      <c r="AS127" s="34">
        <v>0</v>
      </c>
      <c r="AT127" s="34">
        <v>3</v>
      </c>
      <c r="AU127" s="34">
        <v>11</v>
      </c>
      <c r="AV127" s="52">
        <v>11</v>
      </c>
      <c r="AW127" s="57">
        <v>0</v>
      </c>
      <c r="AX127" s="58" t="str">
        <f>IF(Tabela3[[#This Row],[Response]]=1, "Aceitou", "Não aceitou")</f>
        <v>Não aceitou</v>
      </c>
      <c r="AY127" s="55" t="str">
        <f>Tabela3[[#This Row],[Faixa Recência]] &amp; " | " &amp; Tabela3[[#This Row],[Faixa Gasto]] &amp; " | " &amp; Tabela3[[#This Row],[Faixa ticket médio]]</f>
        <v>31-45 dias | R$ 0-100 | R$ 1–25</v>
      </c>
      <c r="AZ1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" s="36"/>
    </row>
    <row r="128" spans="1:54" x14ac:dyDescent="0.25">
      <c r="A128" s="61">
        <v>127</v>
      </c>
      <c r="B128" s="37">
        <v>33762</v>
      </c>
      <c r="C128" s="34">
        <v>2</v>
      </c>
      <c r="D128" s="34">
        <v>1</v>
      </c>
      <c r="E128" s="34">
        <v>61</v>
      </c>
      <c r="F128" s="58" t="str">
        <f>IF('Base tratada'!$E128&lt;=15,"0-15 dias",
IF('Base tratada'!$E128&lt;=30, "16-30 dias",
IF('Base tratada'!$E128&lt;=45, "31-45 dias",
IF('Base tratada'!$E128&lt;=60, "46-60 dias",
IF('Base tratada'!$E128&lt;=75, "61-75 dias", "76-99 dias")))))</f>
        <v>61-75 dias</v>
      </c>
      <c r="G128" s="38">
        <v>61</v>
      </c>
      <c r="H128" s="60" t="str">
        <f>IF('Base tratada'!$G128&lt;=29,"24–29",
IF('Base tratada'!$G128&lt;=39,"30–39",
IF('Base tratada'!$G128&lt;=49,"40–49",
IF('Base tratada'!$G128&lt;=59,"50–59",
IF('Base tratada'!$G128&lt;=69,"60–69",
"70–80")))))</f>
        <v>60–69</v>
      </c>
      <c r="I128" s="34">
        <v>2516</v>
      </c>
      <c r="J128" s="58" t="str">
        <f>IF('Base tratada'!$K128=1,"Divorciado",
IF('Base tratada'!$L128=1,"Casado",
IF('Base tratada'!$M128=1, "Solteiro",
IF('Base tratada'!$N128=1,"Juntos",
"Viúvo"))))</f>
        <v>Casado</v>
      </c>
      <c r="K128" s="34">
        <v>0</v>
      </c>
      <c r="L128" s="34">
        <v>1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4">
        <v>1</v>
      </c>
      <c r="U128" s="35">
        <v>53</v>
      </c>
      <c r="V128" s="35">
        <v>1</v>
      </c>
      <c r="W128" s="35">
        <v>34</v>
      </c>
      <c r="X128" s="35">
        <v>2</v>
      </c>
      <c r="Y128" s="35">
        <v>0</v>
      </c>
      <c r="Z128" s="35">
        <v>16</v>
      </c>
      <c r="AA128" s="34">
        <v>3</v>
      </c>
      <c r="AB128" s="34">
        <v>8</v>
      </c>
      <c r="AC128" s="34">
        <v>2</v>
      </c>
      <c r="AD128" s="34">
        <v>2</v>
      </c>
      <c r="AE128" s="34">
        <v>2</v>
      </c>
      <c r="AF128" s="58">
        <f>'Base tratada'!$AC128+'Base tratada'!$AD128+'Base tratada'!$AE128</f>
        <v>6</v>
      </c>
      <c r="AG1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8" s="58" t="str">
        <f>IF('Base tratada'!$AC128&gt;=MAX('Base tratada'!$AD128,'Base tratada'!$AE128),"Web",
IF('Base tratada'!$AD128&gt;='Base tratada'!$AE128,"Catalog",
"Store"))</f>
        <v>Web</v>
      </c>
      <c r="AI128" s="59">
        <f>IF('Base tratada'!$AF128=0,"0",'Base tratada'!$AK128/'Base tratada'!$AF128)</f>
        <v>15</v>
      </c>
      <c r="AJ128" s="59" t="str">
        <f>IF('Base tratada'!$AI128=0,"R$ 0",
IF('Base tratada'!$AI128&lt;=25,"R$ 1–25",
IF('Base tratada'!$AI128&lt;=50,"R$ 26–50",
"+R$ 50")))</f>
        <v>R$ 1–25</v>
      </c>
      <c r="AK128" s="35">
        <v>90</v>
      </c>
      <c r="AL128" s="58" t="str">
        <f>IF('Base tratada'!$AK128&lt;=100,"R$ 0-100",
IF('Base tratada'!$AK128&lt;=500,"R$ 101-500",
IF('Base tratada'!$AK128&lt;=1000,"R$ 501-1000",
IF('Base tratada'!$AK128&lt;=1500,"R$ 1001-1500",
"+R$ 1500"))))</f>
        <v>R$ 0-100</v>
      </c>
      <c r="AM128" s="34">
        <v>0</v>
      </c>
      <c r="AN128" s="34">
        <v>0</v>
      </c>
      <c r="AO128" s="34">
        <v>0</v>
      </c>
      <c r="AP128" s="34">
        <v>0</v>
      </c>
      <c r="AQ128" s="34">
        <v>0</v>
      </c>
      <c r="AR128" s="34">
        <v>0</v>
      </c>
      <c r="AS128" s="34">
        <v>0</v>
      </c>
      <c r="AT128" s="34">
        <v>3</v>
      </c>
      <c r="AU128" s="34">
        <v>11</v>
      </c>
      <c r="AV128" s="52">
        <v>74</v>
      </c>
      <c r="AW128" s="57">
        <v>0</v>
      </c>
      <c r="AX128" s="58" t="str">
        <f>IF(Tabela3[[#This Row],[Response]]=1, "Aceitou", "Não aceitou")</f>
        <v>Não aceitou</v>
      </c>
      <c r="AY128" s="55" t="str">
        <f>Tabela3[[#This Row],[Faixa Recência]] &amp; " | " &amp; Tabela3[[#This Row],[Faixa Gasto]] &amp; " | " &amp; Tabela3[[#This Row],[Faixa ticket médio]]</f>
        <v>61-75 dias | R$ 0-100 | R$ 1–25</v>
      </c>
      <c r="AZ1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" s="36"/>
    </row>
    <row r="129" spans="1:54" x14ac:dyDescent="0.25">
      <c r="A129" s="61">
        <v>128</v>
      </c>
      <c r="B129" s="37">
        <v>35860</v>
      </c>
      <c r="C129" s="34">
        <v>1</v>
      </c>
      <c r="D129" s="34">
        <v>1</v>
      </c>
      <c r="E129" s="34">
        <v>37</v>
      </c>
      <c r="F129" s="58" t="str">
        <f>IF('Base tratada'!$E129&lt;=15,"0-15 dias",
IF('Base tratada'!$E129&lt;=30, "16-30 dias",
IF('Base tratada'!$E129&lt;=45, "31-45 dias",
IF('Base tratada'!$E129&lt;=60, "46-60 dias",
IF('Base tratada'!$E129&lt;=75, "61-75 dias", "76-99 dias")))))</f>
        <v>31-45 dias</v>
      </c>
      <c r="G129" s="38">
        <v>47</v>
      </c>
      <c r="H129" s="60" t="str">
        <f>IF('Base tratada'!$G129&lt;=29,"24–29",
IF('Base tratada'!$G129&lt;=39,"30–39",
IF('Base tratada'!$G129&lt;=49,"40–49",
IF('Base tratada'!$G129&lt;=59,"50–59",
IF('Base tratada'!$G129&lt;=69,"60–69",
"70–80")))))</f>
        <v>40–49</v>
      </c>
      <c r="I129" s="34">
        <v>2200</v>
      </c>
      <c r="J129" s="58" t="str">
        <f>IF('Base tratada'!$K129=1,"Divorciado",
IF('Base tratada'!$L129=1,"Casado",
IF('Base tratada'!$M129=1, "Solteiro",
IF('Base tratada'!$N129=1,"Juntos",
"Viúvo"))))</f>
        <v>Solteiro</v>
      </c>
      <c r="K129" s="34">
        <v>0</v>
      </c>
      <c r="L129" s="34">
        <v>0</v>
      </c>
      <c r="M129" s="34">
        <v>1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4">
        <v>1</v>
      </c>
      <c r="U129" s="35">
        <v>15</v>
      </c>
      <c r="V129" s="35">
        <v>0</v>
      </c>
      <c r="W129" s="35">
        <v>8</v>
      </c>
      <c r="X129" s="35">
        <v>4</v>
      </c>
      <c r="Y129" s="35">
        <v>2</v>
      </c>
      <c r="Z129" s="35">
        <v>20</v>
      </c>
      <c r="AA129" s="34">
        <v>2</v>
      </c>
      <c r="AB129" s="34">
        <v>5</v>
      </c>
      <c r="AC129" s="34">
        <v>1</v>
      </c>
      <c r="AD129" s="34">
        <v>1</v>
      </c>
      <c r="AE129" s="34">
        <v>2</v>
      </c>
      <c r="AF129" s="58">
        <f>'Base tratada'!$AC129+'Base tratada'!$AD129+'Base tratada'!$AE129</f>
        <v>4</v>
      </c>
      <c r="AG1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9" s="58" t="str">
        <f>IF('Base tratada'!$AC129&gt;=MAX('Base tratada'!$AD129,'Base tratada'!$AE129),"Web",
IF('Base tratada'!$AD129&gt;='Base tratada'!$AE129,"Catalog",
"Store"))</f>
        <v>Store</v>
      </c>
      <c r="AI129" s="59">
        <f>IF('Base tratada'!$AF129=0,"0",'Base tratada'!$AK129/'Base tratada'!$AF129)</f>
        <v>7.25</v>
      </c>
      <c r="AJ129" s="59" t="str">
        <f>IF('Base tratada'!$AI129=0,"R$ 0",
IF('Base tratada'!$AI129&lt;=25,"R$ 1–25",
IF('Base tratada'!$AI129&lt;=50,"R$ 26–50",
"+R$ 50")))</f>
        <v>R$ 1–25</v>
      </c>
      <c r="AK129" s="35">
        <v>29</v>
      </c>
      <c r="AL129" s="58" t="str">
        <f>IF('Base tratada'!$AK129&lt;=100,"R$ 0-100",
IF('Base tratada'!$AK129&lt;=500,"R$ 101-500",
IF('Base tratada'!$AK129&lt;=1000,"R$ 501-1000",
IF('Base tratada'!$AK129&lt;=1500,"R$ 1001-1500",
"+R$ 1500"))))</f>
        <v>R$ 0-100</v>
      </c>
      <c r="AM129" s="34">
        <v>0</v>
      </c>
      <c r="AN129" s="34">
        <v>0</v>
      </c>
      <c r="AO129" s="34">
        <v>1</v>
      </c>
      <c r="AP129" s="34">
        <v>0</v>
      </c>
      <c r="AQ129" s="34">
        <v>0</v>
      </c>
      <c r="AR129" s="34">
        <v>1</v>
      </c>
      <c r="AS129" s="34">
        <v>0</v>
      </c>
      <c r="AT129" s="34">
        <v>3</v>
      </c>
      <c r="AU129" s="34">
        <v>11</v>
      </c>
      <c r="AV129" s="52">
        <v>9</v>
      </c>
      <c r="AW129" s="57">
        <v>1</v>
      </c>
      <c r="AX129" s="58" t="str">
        <f>IF(Tabela3[[#This Row],[Response]]=1, "Aceitou", "Não aceitou")</f>
        <v>Aceitou</v>
      </c>
      <c r="AY129" s="55" t="str">
        <f>Tabela3[[#This Row],[Faixa Recência]] &amp; " | " &amp; Tabela3[[#This Row],[Faixa Gasto]] &amp; " | " &amp; Tabela3[[#This Row],[Faixa ticket médio]]</f>
        <v>31-45 dias | R$ 0-100 | R$ 1–25</v>
      </c>
      <c r="AZ1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" s="36"/>
    </row>
    <row r="130" spans="1:54" x14ac:dyDescent="0.25">
      <c r="A130" s="61">
        <v>129</v>
      </c>
      <c r="B130" s="37">
        <v>36921</v>
      </c>
      <c r="C130" s="34">
        <v>1</v>
      </c>
      <c r="D130" s="34">
        <v>1</v>
      </c>
      <c r="E130" s="34">
        <v>74</v>
      </c>
      <c r="F130" s="58" t="str">
        <f>IF('Base tratada'!$E130&lt;=15,"0-15 dias",
IF('Base tratada'!$E130&lt;=30, "16-30 dias",
IF('Base tratada'!$E130&lt;=45, "31-45 dias",
IF('Base tratada'!$E130&lt;=60, "46-60 dias",
IF('Base tratada'!$E130&lt;=75, "61-75 dias", "76-99 dias")))))</f>
        <v>61-75 dias</v>
      </c>
      <c r="G130" s="38">
        <v>55</v>
      </c>
      <c r="H130" s="60" t="str">
        <f>IF('Base tratada'!$G130&lt;=29,"24–29",
IF('Base tratada'!$G130&lt;=39,"30–39",
IF('Base tratada'!$G130&lt;=49,"40–49",
IF('Base tratada'!$G130&lt;=59,"50–59",
IF('Base tratada'!$G130&lt;=69,"60–69",
"70–80")))))</f>
        <v>50–59</v>
      </c>
      <c r="I130" s="34">
        <v>2495</v>
      </c>
      <c r="J130" s="58" t="str">
        <f>IF('Base tratada'!$K130=1,"Divorciado",
IF('Base tratada'!$L130=1,"Casado",
IF('Base tratada'!$M130=1, "Solteiro",
IF('Base tratada'!$N130=1,"Juntos",
"Viúvo"))))</f>
        <v>Divorciado</v>
      </c>
      <c r="K130" s="34">
        <v>1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v>1</v>
      </c>
      <c r="U130" s="35">
        <v>17</v>
      </c>
      <c r="V130" s="35">
        <v>1</v>
      </c>
      <c r="W130" s="35">
        <v>12</v>
      </c>
      <c r="X130" s="35">
        <v>3</v>
      </c>
      <c r="Y130" s="35">
        <v>1</v>
      </c>
      <c r="Z130" s="35">
        <v>4</v>
      </c>
      <c r="AA130" s="34">
        <v>2</v>
      </c>
      <c r="AB130" s="34">
        <v>7</v>
      </c>
      <c r="AC130" s="34">
        <v>2</v>
      </c>
      <c r="AD130" s="34">
        <v>0</v>
      </c>
      <c r="AE130" s="34">
        <v>3</v>
      </c>
      <c r="AF130" s="58">
        <f>'Base tratada'!$AC130+'Base tratada'!$AD130+'Base tratada'!$AE130</f>
        <v>5</v>
      </c>
      <c r="AG1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0" s="58" t="str">
        <f>IF('Base tratada'!$AC130&gt;=MAX('Base tratada'!$AD130,'Base tratada'!$AE130),"Web",
IF('Base tratada'!$AD130&gt;='Base tratada'!$AE130,"Catalog",
"Store"))</f>
        <v>Store</v>
      </c>
      <c r="AI130" s="59">
        <f>IF('Base tratada'!$AF130=0,"0",'Base tratada'!$AK130/'Base tratada'!$AF130)</f>
        <v>6.8</v>
      </c>
      <c r="AJ130" s="59" t="str">
        <f>IF('Base tratada'!$AI130=0,"R$ 0",
IF('Base tratada'!$AI130&lt;=25,"R$ 1–25",
IF('Base tratada'!$AI130&lt;=50,"R$ 26–50",
"+R$ 50")))</f>
        <v>R$ 1–25</v>
      </c>
      <c r="AK130" s="35">
        <v>34</v>
      </c>
      <c r="AL130" s="58" t="str">
        <f>IF('Base tratada'!$AK130&lt;=100,"R$ 0-100",
IF('Base tratada'!$AK130&lt;=500,"R$ 101-500",
IF('Base tratada'!$AK130&lt;=1000,"R$ 501-1000",
IF('Base tratada'!$AK130&lt;=1500,"R$ 1001-1500",
"+R$ 1500"))))</f>
        <v>R$ 0-100</v>
      </c>
      <c r="AM130" s="34">
        <v>0</v>
      </c>
      <c r="AN130" s="34">
        <v>0</v>
      </c>
      <c r="AO130" s="34">
        <v>0</v>
      </c>
      <c r="AP130" s="34">
        <v>0</v>
      </c>
      <c r="AQ130" s="34">
        <v>0</v>
      </c>
      <c r="AR130" s="34">
        <v>0</v>
      </c>
      <c r="AS130" s="34">
        <v>0</v>
      </c>
      <c r="AT130" s="34">
        <v>3</v>
      </c>
      <c r="AU130" s="34">
        <v>11</v>
      </c>
      <c r="AV130" s="52">
        <v>30</v>
      </c>
      <c r="AW130" s="57">
        <v>0</v>
      </c>
      <c r="AX130" s="58" t="str">
        <f>IF(Tabela3[[#This Row],[Response]]=1, "Aceitou", "Não aceitou")</f>
        <v>Não aceitou</v>
      </c>
      <c r="AY130" s="55" t="str">
        <f>Tabela3[[#This Row],[Faixa Recência]] &amp; " | " &amp; Tabela3[[#This Row],[Faixa Gasto]] &amp; " | " &amp; Tabela3[[#This Row],[Faixa ticket médio]]</f>
        <v>61-75 dias | R$ 0-100 | R$ 1–25</v>
      </c>
      <c r="AZ1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" s="36"/>
    </row>
    <row r="131" spans="1:54" x14ac:dyDescent="0.25">
      <c r="A131" s="61">
        <v>130</v>
      </c>
      <c r="B131" s="37">
        <v>92859</v>
      </c>
      <c r="C131" s="34">
        <v>0</v>
      </c>
      <c r="D131" s="34">
        <v>0</v>
      </c>
      <c r="E131" s="34">
        <v>46</v>
      </c>
      <c r="F131" s="58" t="str">
        <f>IF('Base tratada'!$E131&lt;=15,"0-15 dias",
IF('Base tratada'!$E131&lt;=30, "16-30 dias",
IF('Base tratada'!$E131&lt;=45, "31-45 dias",
IF('Base tratada'!$E131&lt;=60, "46-60 dias",
IF('Base tratada'!$E131&lt;=75, "61-75 dias", "76-99 dias")))))</f>
        <v>46-60 dias</v>
      </c>
      <c r="G131" s="38">
        <v>28</v>
      </c>
      <c r="H131" s="60" t="str">
        <f>IF('Base tratada'!$G131&lt;=29,"24–29",
IF('Base tratada'!$G131&lt;=39,"30–39",
IF('Base tratada'!$G131&lt;=49,"40–49",
IF('Base tratada'!$G131&lt;=59,"50–59",
IF('Base tratada'!$G131&lt;=69,"60–69",
"70–80")))))</f>
        <v>24–29</v>
      </c>
      <c r="I131" s="34">
        <v>2777</v>
      </c>
      <c r="J131" s="58" t="str">
        <f>IF('Base tratada'!$K131=1,"Divorciado",
IF('Base tratada'!$L131=1,"Casado",
IF('Base tratada'!$M131=1, "Solteiro",
IF('Base tratada'!$N131=1,"Juntos",
"Viúvo"))))</f>
        <v>Solteiro</v>
      </c>
      <c r="K131" s="34">
        <v>0</v>
      </c>
      <c r="L131" s="34">
        <v>0</v>
      </c>
      <c r="M131" s="34">
        <v>1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1</v>
      </c>
      <c r="T131" s="34">
        <v>0</v>
      </c>
      <c r="U131" s="35">
        <v>962</v>
      </c>
      <c r="V131" s="35">
        <v>61</v>
      </c>
      <c r="W131" s="35">
        <v>921</v>
      </c>
      <c r="X131" s="35">
        <v>52</v>
      </c>
      <c r="Y131" s="35">
        <v>61</v>
      </c>
      <c r="Z131" s="35">
        <v>20</v>
      </c>
      <c r="AA131" s="34">
        <v>1</v>
      </c>
      <c r="AB131" s="34">
        <v>2</v>
      </c>
      <c r="AC131" s="34">
        <v>5</v>
      </c>
      <c r="AD131" s="34">
        <v>4</v>
      </c>
      <c r="AE131" s="34">
        <v>12</v>
      </c>
      <c r="AF131" s="58">
        <f>'Base tratada'!$AC131+'Base tratada'!$AD131+'Base tratada'!$AE131</f>
        <v>21</v>
      </c>
      <c r="AG1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1" s="58" t="str">
        <f>IF('Base tratada'!$AC131&gt;=MAX('Base tratada'!$AD131,'Base tratada'!$AE131),"Web",
IF('Base tratada'!$AD131&gt;='Base tratada'!$AE131,"Catalog",
"Store"))</f>
        <v>Store</v>
      </c>
      <c r="AI131" s="59">
        <f>IF('Base tratada'!$AF131=0,"0",'Base tratada'!$AK131/'Base tratada'!$AF131)</f>
        <v>97.952380952380949</v>
      </c>
      <c r="AJ131" s="59" t="str">
        <f>IF('Base tratada'!$AI131=0,"R$ 0",
IF('Base tratada'!$AI131&lt;=25,"R$ 1–25",
IF('Base tratada'!$AI131&lt;=50,"R$ 26–50",
"+R$ 50")))</f>
        <v>+R$ 50</v>
      </c>
      <c r="AK131" s="35">
        <v>2057</v>
      </c>
      <c r="AL131" s="58" t="str">
        <f>IF('Base tratada'!$AK131&lt;=100,"R$ 0-100",
IF('Base tratada'!$AK131&lt;=500,"R$ 101-500",
IF('Base tratada'!$AK131&lt;=1000,"R$ 501-1000",
IF('Base tratada'!$AK131&lt;=1500,"R$ 1001-1500",
"+R$ 1500"))))</f>
        <v>+R$ 1500</v>
      </c>
      <c r="AM131" s="34">
        <v>0</v>
      </c>
      <c r="AN131" s="34">
        <v>0</v>
      </c>
      <c r="AO131" s="34">
        <v>0</v>
      </c>
      <c r="AP131" s="34">
        <v>0</v>
      </c>
      <c r="AQ131" s="34">
        <v>0</v>
      </c>
      <c r="AR131" s="34">
        <v>0</v>
      </c>
      <c r="AS131" s="34">
        <v>0</v>
      </c>
      <c r="AT131" s="34">
        <v>3</v>
      </c>
      <c r="AU131" s="34">
        <v>11</v>
      </c>
      <c r="AV131" s="52">
        <v>2037</v>
      </c>
      <c r="AW131" s="57">
        <v>0</v>
      </c>
      <c r="AX131" s="58" t="str">
        <f>IF(Tabela3[[#This Row],[Response]]=1, "Aceitou", "Não aceitou")</f>
        <v>Não aceitou</v>
      </c>
      <c r="AY131" s="55" t="str">
        <f>Tabela3[[#This Row],[Faixa Recência]] &amp; " | " &amp; Tabela3[[#This Row],[Faixa Gasto]] &amp; " | " &amp; Tabela3[[#This Row],[Faixa ticket médio]]</f>
        <v>46-60 dias | +R$ 1500 | +R$ 50</v>
      </c>
      <c r="AZ1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" s="36"/>
    </row>
    <row r="132" spans="1:54" x14ac:dyDescent="0.25">
      <c r="A132" s="61">
        <v>131</v>
      </c>
      <c r="B132" s="37">
        <v>65104</v>
      </c>
      <c r="C132" s="34">
        <v>0</v>
      </c>
      <c r="D132" s="34">
        <v>1</v>
      </c>
      <c r="E132" s="34">
        <v>4</v>
      </c>
      <c r="F132" s="58" t="str">
        <f>IF('Base tratada'!$E132&lt;=15,"0-15 dias",
IF('Base tratada'!$E132&lt;=30, "16-30 dias",
IF('Base tratada'!$E132&lt;=45, "31-45 dias",
IF('Base tratada'!$E132&lt;=60, "46-60 dias",
IF('Base tratada'!$E132&lt;=75, "61-75 dias", "76-99 dias")))))</f>
        <v>0-15 dias</v>
      </c>
      <c r="G132" s="38">
        <v>44</v>
      </c>
      <c r="H132" s="60" t="str">
        <f>IF('Base tratada'!$G132&lt;=29,"24–29",
IF('Base tratada'!$G132&lt;=39,"30–39",
IF('Base tratada'!$G132&lt;=49,"40–49",
IF('Base tratada'!$G132&lt;=59,"50–59",
IF('Base tratada'!$G132&lt;=69,"60–69",
"70–80")))))</f>
        <v>40–49</v>
      </c>
      <c r="I132" s="34">
        <v>2386</v>
      </c>
      <c r="J132" s="58" t="str">
        <f>IF('Base tratada'!$K132=1,"Divorciado",
IF('Base tratada'!$L132=1,"Casado",
IF('Base tratada'!$M132=1, "Solteiro",
IF('Base tratada'!$N132=1,"Juntos",
"Viúvo"))))</f>
        <v>Juntos</v>
      </c>
      <c r="K132" s="34">
        <v>0</v>
      </c>
      <c r="L132" s="34">
        <v>0</v>
      </c>
      <c r="M132" s="34">
        <v>0</v>
      </c>
      <c r="N132" s="34">
        <v>1</v>
      </c>
      <c r="O132" s="34">
        <v>0</v>
      </c>
      <c r="P132" s="34">
        <v>0</v>
      </c>
      <c r="Q132" s="34">
        <v>0</v>
      </c>
      <c r="R132" s="34">
        <v>0</v>
      </c>
      <c r="S132" s="34">
        <v>1</v>
      </c>
      <c r="T132" s="34">
        <v>0</v>
      </c>
      <c r="U132" s="35">
        <v>738</v>
      </c>
      <c r="V132" s="35">
        <v>0</v>
      </c>
      <c r="W132" s="35">
        <v>232</v>
      </c>
      <c r="X132" s="35">
        <v>13</v>
      </c>
      <c r="Y132" s="35">
        <v>20</v>
      </c>
      <c r="Z132" s="35">
        <v>50</v>
      </c>
      <c r="AA132" s="34">
        <v>2</v>
      </c>
      <c r="AB132" s="34">
        <v>7</v>
      </c>
      <c r="AC132" s="34">
        <v>3</v>
      </c>
      <c r="AD132" s="34">
        <v>5</v>
      </c>
      <c r="AE132" s="34">
        <v>7</v>
      </c>
      <c r="AF132" s="58">
        <f>'Base tratada'!$AC132+'Base tratada'!$AD132+'Base tratada'!$AE132</f>
        <v>15</v>
      </c>
      <c r="AG1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2" s="58" t="str">
        <f>IF('Base tratada'!$AC132&gt;=MAX('Base tratada'!$AD132,'Base tratada'!$AE132),"Web",
IF('Base tratada'!$AD132&gt;='Base tratada'!$AE132,"Catalog",
"Store"))</f>
        <v>Store</v>
      </c>
      <c r="AI132" s="59">
        <f>IF('Base tratada'!$AF132=0,"0",'Base tratada'!$AK132/'Base tratada'!$AF132)</f>
        <v>66.86666666666666</v>
      </c>
      <c r="AJ132" s="59" t="str">
        <f>IF('Base tratada'!$AI132=0,"R$ 0",
IF('Base tratada'!$AI132&lt;=25,"R$ 1–25",
IF('Base tratada'!$AI132&lt;=50,"R$ 26–50",
"+R$ 50")))</f>
        <v>+R$ 50</v>
      </c>
      <c r="AK132" s="35">
        <v>1003</v>
      </c>
      <c r="AL132" s="58" t="str">
        <f>IF('Base tratada'!$AK132&lt;=100,"R$ 0-100",
IF('Base tratada'!$AK132&lt;=500,"R$ 101-500",
IF('Base tratada'!$AK132&lt;=1000,"R$ 501-1000",
IF('Base tratada'!$AK132&lt;=1500,"R$ 1001-1500",
"+R$ 1500"))))</f>
        <v>R$ 1001-1500</v>
      </c>
      <c r="AM132" s="34">
        <v>0</v>
      </c>
      <c r="AN132" s="34">
        <v>0</v>
      </c>
      <c r="AO132" s="34">
        <v>0</v>
      </c>
      <c r="AP132" s="34">
        <v>0</v>
      </c>
      <c r="AQ132" s="34">
        <v>0</v>
      </c>
      <c r="AR132" s="34">
        <v>0</v>
      </c>
      <c r="AS132" s="34">
        <v>0</v>
      </c>
      <c r="AT132" s="34">
        <v>3</v>
      </c>
      <c r="AU132" s="34">
        <v>11</v>
      </c>
      <c r="AV132" s="52">
        <v>953</v>
      </c>
      <c r="AW132" s="57">
        <v>1</v>
      </c>
      <c r="AX132" s="58" t="str">
        <f>IF(Tabela3[[#This Row],[Response]]=1, "Aceitou", "Não aceitou")</f>
        <v>Aceitou</v>
      </c>
      <c r="AY132" s="55" t="str">
        <f>Tabela3[[#This Row],[Faixa Recência]] &amp; " | " &amp; Tabela3[[#This Row],[Faixa Gasto]] &amp; " | " &amp; Tabela3[[#This Row],[Faixa ticket médio]]</f>
        <v>0-15 dias | R$ 1001-1500 | +R$ 50</v>
      </c>
      <c r="AZ1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2" s="36"/>
    </row>
    <row r="133" spans="1:54" x14ac:dyDescent="0.25">
      <c r="A133" s="61">
        <v>132</v>
      </c>
      <c r="B133" s="37">
        <v>86111</v>
      </c>
      <c r="C133" s="34">
        <v>0</v>
      </c>
      <c r="D133" s="34">
        <v>0</v>
      </c>
      <c r="E133" s="34">
        <v>73</v>
      </c>
      <c r="F133" s="58" t="str">
        <f>IF('Base tratada'!$E133&lt;=15,"0-15 dias",
IF('Base tratada'!$E133&lt;=30, "16-30 dias",
IF('Base tratada'!$E133&lt;=45, "31-45 dias",
IF('Base tratada'!$E133&lt;=60, "46-60 dias",
IF('Base tratada'!$E133&lt;=75, "61-75 dias", "76-99 dias")))))</f>
        <v>61-75 dias</v>
      </c>
      <c r="G133" s="38">
        <v>58</v>
      </c>
      <c r="H133" s="60" t="str">
        <f>IF('Base tratada'!$G133&lt;=29,"24–29",
IF('Base tratada'!$G133&lt;=39,"30–39",
IF('Base tratada'!$G133&lt;=49,"40–49",
IF('Base tratada'!$G133&lt;=59,"50–59",
IF('Base tratada'!$G133&lt;=69,"60–69",
"70–80")))))</f>
        <v>50–59</v>
      </c>
      <c r="I133" s="34">
        <v>2595</v>
      </c>
      <c r="J133" s="58" t="str">
        <f>IF('Base tratada'!$K133=1,"Divorciado",
IF('Base tratada'!$L133=1,"Casado",
IF('Base tratada'!$M133=1, "Solteiro",
IF('Base tratada'!$N133=1,"Juntos",
"Viúvo"))))</f>
        <v>Casado</v>
      </c>
      <c r="K133" s="34">
        <v>0</v>
      </c>
      <c r="L133" s="34">
        <v>1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1</v>
      </c>
      <c r="S133" s="34">
        <v>0</v>
      </c>
      <c r="T133" s="34">
        <v>0</v>
      </c>
      <c r="U133" s="35">
        <v>399</v>
      </c>
      <c r="V133" s="35">
        <v>28</v>
      </c>
      <c r="W133" s="35">
        <v>756</v>
      </c>
      <c r="X133" s="35">
        <v>36</v>
      </c>
      <c r="Y133" s="35">
        <v>40</v>
      </c>
      <c r="Z133" s="35">
        <v>126</v>
      </c>
      <c r="AA133" s="34">
        <v>1</v>
      </c>
      <c r="AB133" s="34">
        <v>2</v>
      </c>
      <c r="AC133" s="34">
        <v>5</v>
      </c>
      <c r="AD133" s="34">
        <v>7</v>
      </c>
      <c r="AE133" s="34">
        <v>10</v>
      </c>
      <c r="AF133" s="58">
        <f>'Base tratada'!$AC133+'Base tratada'!$AD133+'Base tratada'!$AE133</f>
        <v>22</v>
      </c>
      <c r="AG1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3" s="58" t="str">
        <f>IF('Base tratada'!$AC133&gt;=MAX('Base tratada'!$AD133,'Base tratada'!$AE133),"Web",
IF('Base tratada'!$AD133&gt;='Base tratada'!$AE133,"Catalog",
"Store"))</f>
        <v>Store</v>
      </c>
      <c r="AI133" s="59">
        <f>IF('Base tratada'!$AF133=0,"0",'Base tratada'!$AK133/'Base tratada'!$AF133)</f>
        <v>57.227272727272727</v>
      </c>
      <c r="AJ133" s="59" t="str">
        <f>IF('Base tratada'!$AI133=0,"R$ 0",
IF('Base tratada'!$AI133&lt;=25,"R$ 1–25",
IF('Base tratada'!$AI133&lt;=50,"R$ 26–50",
"+R$ 50")))</f>
        <v>+R$ 50</v>
      </c>
      <c r="AK133" s="35">
        <v>1259</v>
      </c>
      <c r="AL133" s="58" t="str">
        <f>IF('Base tratada'!$AK133&lt;=100,"R$ 0-100",
IF('Base tratada'!$AK133&lt;=500,"R$ 101-500",
IF('Base tratada'!$AK133&lt;=1000,"R$ 501-1000",
IF('Base tratada'!$AK133&lt;=1500,"R$ 1001-1500",
"+R$ 1500"))))</f>
        <v>R$ 1001-1500</v>
      </c>
      <c r="AM133" s="34">
        <v>0</v>
      </c>
      <c r="AN133" s="34">
        <v>0</v>
      </c>
      <c r="AO133" s="34">
        <v>0</v>
      </c>
      <c r="AP133" s="34">
        <v>0</v>
      </c>
      <c r="AQ133" s="34">
        <v>0</v>
      </c>
      <c r="AR133" s="34">
        <v>0</v>
      </c>
      <c r="AS133" s="34">
        <v>0</v>
      </c>
      <c r="AT133" s="34">
        <v>3</v>
      </c>
      <c r="AU133" s="34">
        <v>11</v>
      </c>
      <c r="AV133" s="52">
        <v>1133</v>
      </c>
      <c r="AW133" s="57">
        <v>0</v>
      </c>
      <c r="AX133" s="58" t="str">
        <f>IF(Tabela3[[#This Row],[Response]]=1, "Aceitou", "Não aceitou")</f>
        <v>Não aceitou</v>
      </c>
      <c r="AY133" s="55" t="str">
        <f>Tabela3[[#This Row],[Faixa Recência]] &amp; " | " &amp; Tabela3[[#This Row],[Faixa Gasto]] &amp; " | " &amp; Tabela3[[#This Row],[Faixa ticket médio]]</f>
        <v>61-75 dias | R$ 1001-1500 | +R$ 50</v>
      </c>
      <c r="AZ1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" s="36"/>
    </row>
    <row r="134" spans="1:54" x14ac:dyDescent="0.25">
      <c r="A134" s="61">
        <v>133</v>
      </c>
      <c r="B134" s="37">
        <v>68352</v>
      </c>
      <c r="C134" s="34">
        <v>0</v>
      </c>
      <c r="D134" s="34">
        <v>1</v>
      </c>
      <c r="E134" s="34">
        <v>47</v>
      </c>
      <c r="F134" s="58" t="str">
        <f>IF('Base tratada'!$E134&lt;=15,"0-15 dias",
IF('Base tratada'!$E134&lt;=30, "16-30 dias",
IF('Base tratada'!$E134&lt;=45, "31-45 dias",
IF('Base tratada'!$E134&lt;=60, "46-60 dias",
IF('Base tratada'!$E134&lt;=75, "61-75 dias", "76-99 dias")))))</f>
        <v>46-60 dias</v>
      </c>
      <c r="G134" s="38">
        <v>46</v>
      </c>
      <c r="H134" s="60" t="str">
        <f>IF('Base tratada'!$G134&lt;=29,"24–29",
IF('Base tratada'!$G134&lt;=39,"30–39",
IF('Base tratada'!$G134&lt;=49,"40–49",
IF('Base tratada'!$G134&lt;=59,"50–59",
IF('Base tratada'!$G134&lt;=69,"60–69",
"70–80")))))</f>
        <v>40–49</v>
      </c>
      <c r="I134" s="34">
        <v>2464</v>
      </c>
      <c r="J134" s="58" t="str">
        <f>IF('Base tratada'!$K134=1,"Divorciado",
IF('Base tratada'!$L134=1,"Casado",
IF('Base tratada'!$M134=1, "Solteiro",
IF('Base tratada'!$N134=1,"Juntos",
"Viúvo"))))</f>
        <v>Solteiro</v>
      </c>
      <c r="K134" s="34">
        <v>0</v>
      </c>
      <c r="L134" s="34">
        <v>0</v>
      </c>
      <c r="M134" s="34">
        <v>1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1</v>
      </c>
      <c r="U134" s="35">
        <v>614</v>
      </c>
      <c r="V134" s="35">
        <v>16</v>
      </c>
      <c r="W134" s="35">
        <v>132</v>
      </c>
      <c r="X134" s="35">
        <v>43</v>
      </c>
      <c r="Y134" s="35">
        <v>33</v>
      </c>
      <c r="Z134" s="35">
        <v>33</v>
      </c>
      <c r="AA134" s="34">
        <v>3</v>
      </c>
      <c r="AB134" s="34">
        <v>6</v>
      </c>
      <c r="AC134" s="34">
        <v>8</v>
      </c>
      <c r="AD134" s="34">
        <v>5</v>
      </c>
      <c r="AE134" s="34">
        <v>9</v>
      </c>
      <c r="AF134" s="58">
        <f>'Base tratada'!$AC134+'Base tratada'!$AD134+'Base tratada'!$AE134</f>
        <v>22</v>
      </c>
      <c r="AG1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4" s="58" t="str">
        <f>IF('Base tratada'!$AC134&gt;=MAX('Base tratada'!$AD134,'Base tratada'!$AE134),"Web",
IF('Base tratada'!$AD134&gt;='Base tratada'!$AE134,"Catalog",
"Store"))</f>
        <v>Store</v>
      </c>
      <c r="AI134" s="59">
        <f>IF('Base tratada'!$AF134=0,"0",'Base tratada'!$AK134/'Base tratada'!$AF134)</f>
        <v>38.090909090909093</v>
      </c>
      <c r="AJ134" s="59" t="str">
        <f>IF('Base tratada'!$AI134=0,"R$ 0",
IF('Base tratada'!$AI134&lt;=25,"R$ 1–25",
IF('Base tratada'!$AI134&lt;=50,"R$ 26–50",
"+R$ 50")))</f>
        <v>R$ 26–50</v>
      </c>
      <c r="AK134" s="35">
        <v>838</v>
      </c>
      <c r="AL134" s="58" t="str">
        <f>IF('Base tratada'!$AK134&lt;=100,"R$ 0-100",
IF('Base tratada'!$AK134&lt;=500,"R$ 101-500",
IF('Base tratada'!$AK134&lt;=1000,"R$ 501-1000",
IF('Base tratada'!$AK134&lt;=1500,"R$ 1001-1500",
"+R$ 1500"))))</f>
        <v>R$ 501-1000</v>
      </c>
      <c r="AM134" s="34">
        <v>0</v>
      </c>
      <c r="AN134" s="34">
        <v>0</v>
      </c>
      <c r="AO134" s="34">
        <v>0</v>
      </c>
      <c r="AP134" s="34">
        <v>0</v>
      </c>
      <c r="AQ134" s="34">
        <v>0</v>
      </c>
      <c r="AR134" s="34">
        <v>0</v>
      </c>
      <c r="AS134" s="34">
        <v>0</v>
      </c>
      <c r="AT134" s="34">
        <v>3</v>
      </c>
      <c r="AU134" s="34">
        <v>11</v>
      </c>
      <c r="AV134" s="52">
        <v>805</v>
      </c>
      <c r="AW134" s="57">
        <v>0</v>
      </c>
      <c r="AX134" s="58" t="str">
        <f>IF(Tabela3[[#This Row],[Response]]=1, "Aceitou", "Não aceitou")</f>
        <v>Não aceitou</v>
      </c>
      <c r="AY134" s="55" t="str">
        <f>Tabela3[[#This Row],[Faixa Recência]] &amp; " | " &amp; Tabela3[[#This Row],[Faixa Gasto]] &amp; " | " &amp; Tabela3[[#This Row],[Faixa ticket médio]]</f>
        <v>46-60 dias | R$ 501-1000 | R$ 26–50</v>
      </c>
      <c r="AZ1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" s="36"/>
    </row>
    <row r="135" spans="1:54" x14ac:dyDescent="0.25">
      <c r="A135" s="61">
        <v>134</v>
      </c>
      <c r="B135" s="37">
        <v>41883</v>
      </c>
      <c r="C135" s="34">
        <v>1</v>
      </c>
      <c r="D135" s="34">
        <v>0</v>
      </c>
      <c r="E135" s="34">
        <v>13</v>
      </c>
      <c r="F135" s="58" t="str">
        <f>IF('Base tratada'!$E135&lt;=15,"0-15 dias",
IF('Base tratada'!$E135&lt;=30, "16-30 dias",
IF('Base tratada'!$E135&lt;=45, "31-45 dias",
IF('Base tratada'!$E135&lt;=60, "46-60 dias",
IF('Base tratada'!$E135&lt;=75, "61-75 dias", "76-99 dias")))))</f>
        <v>0-15 dias</v>
      </c>
      <c r="G135" s="38">
        <v>32</v>
      </c>
      <c r="H135" s="60" t="str">
        <f>IF('Base tratada'!$G135&lt;=29,"24–29",
IF('Base tratada'!$G135&lt;=39,"30–39",
IF('Base tratada'!$G135&lt;=49,"40–49",
IF('Base tratada'!$G135&lt;=59,"50–59",
IF('Base tratada'!$G135&lt;=69,"60–69",
"70–80")))))</f>
        <v>30–39</v>
      </c>
      <c r="I135" s="34">
        <v>2626</v>
      </c>
      <c r="J135" s="58" t="str">
        <f>IF('Base tratada'!$K135=1,"Divorciado",
IF('Base tratada'!$L135=1,"Casado",
IF('Base tratada'!$M135=1, "Solteiro",
IF('Base tratada'!$N135=1,"Juntos",
"Viúvo"))))</f>
        <v>Juntos</v>
      </c>
      <c r="K135" s="34">
        <v>0</v>
      </c>
      <c r="L135" s="34">
        <v>0</v>
      </c>
      <c r="M135" s="34">
        <v>0</v>
      </c>
      <c r="N135" s="34">
        <v>1</v>
      </c>
      <c r="O135" s="34">
        <v>0</v>
      </c>
      <c r="P135" s="34">
        <v>0</v>
      </c>
      <c r="Q135" s="34">
        <v>0</v>
      </c>
      <c r="R135" s="34">
        <v>1</v>
      </c>
      <c r="S135" s="34">
        <v>0</v>
      </c>
      <c r="T135" s="34">
        <v>0</v>
      </c>
      <c r="U135" s="35">
        <v>32</v>
      </c>
      <c r="V135" s="35">
        <v>34</v>
      </c>
      <c r="W135" s="35">
        <v>41</v>
      </c>
      <c r="X135" s="35">
        <v>73</v>
      </c>
      <c r="Y135" s="35">
        <v>16</v>
      </c>
      <c r="Z135" s="35">
        <v>116</v>
      </c>
      <c r="AA135" s="34">
        <v>3</v>
      </c>
      <c r="AB135" s="34">
        <v>7</v>
      </c>
      <c r="AC135" s="34">
        <v>4</v>
      </c>
      <c r="AD135" s="34">
        <v>2</v>
      </c>
      <c r="AE135" s="34">
        <v>3</v>
      </c>
      <c r="AF135" s="58">
        <f>'Base tratada'!$AC135+'Base tratada'!$AD135+'Base tratada'!$AE135</f>
        <v>9</v>
      </c>
      <c r="AG1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5" s="58" t="str">
        <f>IF('Base tratada'!$AC135&gt;=MAX('Base tratada'!$AD135,'Base tratada'!$AE135),"Web",
IF('Base tratada'!$AD135&gt;='Base tratada'!$AE135,"Catalog",
"Store"))</f>
        <v>Web</v>
      </c>
      <c r="AI135" s="59">
        <f>IF('Base tratada'!$AF135=0,"0",'Base tratada'!$AK135/'Base tratada'!$AF135)</f>
        <v>21.777777777777779</v>
      </c>
      <c r="AJ135" s="59" t="str">
        <f>IF('Base tratada'!$AI135=0,"R$ 0",
IF('Base tratada'!$AI135&lt;=25,"R$ 1–25",
IF('Base tratada'!$AI135&lt;=50,"R$ 26–50",
"+R$ 50")))</f>
        <v>R$ 1–25</v>
      </c>
      <c r="AK135" s="35">
        <v>196</v>
      </c>
      <c r="AL135" s="58" t="str">
        <f>IF('Base tratada'!$AK135&lt;=100,"R$ 0-100",
IF('Base tratada'!$AK135&lt;=500,"R$ 101-500",
IF('Base tratada'!$AK135&lt;=1000,"R$ 501-1000",
IF('Base tratada'!$AK135&lt;=1500,"R$ 1001-1500",
"+R$ 1500"))))</f>
        <v>R$ 101-500</v>
      </c>
      <c r="AM135" s="34">
        <v>0</v>
      </c>
      <c r="AN135" s="34">
        <v>0</v>
      </c>
      <c r="AO135" s="34">
        <v>0</v>
      </c>
      <c r="AP135" s="34">
        <v>0</v>
      </c>
      <c r="AQ135" s="34">
        <v>0</v>
      </c>
      <c r="AR135" s="34">
        <v>0</v>
      </c>
      <c r="AS135" s="34">
        <v>0</v>
      </c>
      <c r="AT135" s="34">
        <v>3</v>
      </c>
      <c r="AU135" s="34">
        <v>11</v>
      </c>
      <c r="AV135" s="52">
        <v>80</v>
      </c>
      <c r="AW135" s="57">
        <v>0</v>
      </c>
      <c r="AX135" s="58" t="str">
        <f>IF(Tabela3[[#This Row],[Response]]=1, "Aceitou", "Não aceitou")</f>
        <v>Não aceitou</v>
      </c>
      <c r="AY135" s="55" t="str">
        <f>Tabela3[[#This Row],[Faixa Recência]] &amp; " | " &amp; Tabela3[[#This Row],[Faixa Gasto]] &amp; " | " &amp; Tabela3[[#This Row],[Faixa ticket médio]]</f>
        <v>0-15 dias | R$ 101-500 | R$ 1–25</v>
      </c>
      <c r="AZ1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" s="36"/>
    </row>
    <row r="136" spans="1:54" x14ac:dyDescent="0.25">
      <c r="A136" s="61">
        <v>135</v>
      </c>
      <c r="B136" s="37">
        <v>59809</v>
      </c>
      <c r="C136" s="34">
        <v>0</v>
      </c>
      <c r="D136" s="34">
        <v>2</v>
      </c>
      <c r="E136" s="34">
        <v>36</v>
      </c>
      <c r="F136" s="58" t="str">
        <f>IF('Base tratada'!$E136&lt;=15,"0-15 dias",
IF('Base tratada'!$E136&lt;=30, "16-30 dias",
IF('Base tratada'!$E136&lt;=45, "31-45 dias",
IF('Base tratada'!$E136&lt;=60, "46-60 dias",
IF('Base tratada'!$E136&lt;=75, "61-75 dias", "76-99 dias")))))</f>
        <v>31-45 dias</v>
      </c>
      <c r="G136" s="38">
        <v>44</v>
      </c>
      <c r="H136" s="60" t="str">
        <f>IF('Base tratada'!$G136&lt;=29,"24–29",
IF('Base tratada'!$G136&lt;=39,"30–39",
IF('Base tratada'!$G136&lt;=49,"40–49",
IF('Base tratada'!$G136&lt;=59,"50–59",
IF('Base tratada'!$G136&lt;=69,"60–69",
"70–80")))))</f>
        <v>40–49</v>
      </c>
      <c r="I136" s="34">
        <v>2778</v>
      </c>
      <c r="J136" s="58" t="str">
        <f>IF('Base tratada'!$K136=1,"Divorciado",
IF('Base tratada'!$L136=1,"Casado",
IF('Base tratada'!$M136=1, "Solteiro",
IF('Base tratada'!$N136=1,"Juntos",
"Viúvo"))))</f>
        <v>Casado</v>
      </c>
      <c r="K136" s="34">
        <v>0</v>
      </c>
      <c r="L136" s="34">
        <v>1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1</v>
      </c>
      <c r="S136" s="34">
        <v>0</v>
      </c>
      <c r="T136" s="34">
        <v>0</v>
      </c>
      <c r="U136" s="35">
        <v>598</v>
      </c>
      <c r="V136" s="35">
        <v>16</v>
      </c>
      <c r="W136" s="35">
        <v>141</v>
      </c>
      <c r="X136" s="35">
        <v>32</v>
      </c>
      <c r="Y136" s="35">
        <v>41</v>
      </c>
      <c r="Z136" s="35">
        <v>49</v>
      </c>
      <c r="AA136" s="34">
        <v>3</v>
      </c>
      <c r="AB136" s="34">
        <v>8</v>
      </c>
      <c r="AC136" s="34">
        <v>3</v>
      </c>
      <c r="AD136" s="34">
        <v>3</v>
      </c>
      <c r="AE136" s="34">
        <v>6</v>
      </c>
      <c r="AF136" s="58">
        <f>'Base tratada'!$AC136+'Base tratada'!$AD136+'Base tratada'!$AE136</f>
        <v>12</v>
      </c>
      <c r="AG1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6" s="58" t="str">
        <f>IF('Base tratada'!$AC136&gt;=MAX('Base tratada'!$AD136,'Base tratada'!$AE136),"Web",
IF('Base tratada'!$AD136&gt;='Base tratada'!$AE136,"Catalog",
"Store"))</f>
        <v>Store</v>
      </c>
      <c r="AI136" s="59">
        <f>IF('Base tratada'!$AF136=0,"0",'Base tratada'!$AK136/'Base tratada'!$AF136)</f>
        <v>69</v>
      </c>
      <c r="AJ136" s="59" t="str">
        <f>IF('Base tratada'!$AI136=0,"R$ 0",
IF('Base tratada'!$AI136&lt;=25,"R$ 1–25",
IF('Base tratada'!$AI136&lt;=50,"R$ 26–50",
"+R$ 50")))</f>
        <v>+R$ 50</v>
      </c>
      <c r="AK136" s="35">
        <v>828</v>
      </c>
      <c r="AL136" s="58" t="str">
        <f>IF('Base tratada'!$AK136&lt;=100,"R$ 0-100",
IF('Base tratada'!$AK136&lt;=500,"R$ 101-500",
IF('Base tratada'!$AK136&lt;=1000,"R$ 501-1000",
IF('Base tratada'!$AK136&lt;=1500,"R$ 1001-1500",
"+R$ 1500"))))</f>
        <v>R$ 501-1000</v>
      </c>
      <c r="AM136" s="34">
        <v>0</v>
      </c>
      <c r="AN136" s="34">
        <v>0</v>
      </c>
      <c r="AO136" s="34">
        <v>0</v>
      </c>
      <c r="AP136" s="34">
        <v>0</v>
      </c>
      <c r="AQ136" s="34">
        <v>0</v>
      </c>
      <c r="AR136" s="34">
        <v>0</v>
      </c>
      <c r="AS136" s="34">
        <v>0</v>
      </c>
      <c r="AT136" s="34">
        <v>3</v>
      </c>
      <c r="AU136" s="34">
        <v>11</v>
      </c>
      <c r="AV136" s="52">
        <v>779</v>
      </c>
      <c r="AW136" s="57">
        <v>0</v>
      </c>
      <c r="AX136" s="58" t="str">
        <f>IF(Tabela3[[#This Row],[Response]]=1, "Aceitou", "Não aceitou")</f>
        <v>Não aceitou</v>
      </c>
      <c r="AY136" s="55" t="str">
        <f>Tabela3[[#This Row],[Faixa Recência]] &amp; " | " &amp; Tabela3[[#This Row],[Faixa Gasto]] &amp; " | " &amp; Tabela3[[#This Row],[Faixa ticket médio]]</f>
        <v>31-45 dias | R$ 501-1000 | +R$ 50</v>
      </c>
      <c r="AZ1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6" s="36"/>
    </row>
    <row r="137" spans="1:54" x14ac:dyDescent="0.25">
      <c r="A137" s="61">
        <v>136</v>
      </c>
      <c r="B137" s="37">
        <v>23957</v>
      </c>
      <c r="C137" s="34">
        <v>1</v>
      </c>
      <c r="D137" s="34">
        <v>0</v>
      </c>
      <c r="E137" s="34">
        <v>47</v>
      </c>
      <c r="F137" s="58" t="str">
        <f>IF('Base tratada'!$E137&lt;=15,"0-15 dias",
IF('Base tratada'!$E137&lt;=30, "16-30 dias",
IF('Base tratada'!$E137&lt;=45, "31-45 dias",
IF('Base tratada'!$E137&lt;=60, "46-60 dias",
IF('Base tratada'!$E137&lt;=75, "61-75 dias", "76-99 dias")))))</f>
        <v>46-60 dias</v>
      </c>
      <c r="G137" s="38">
        <v>45</v>
      </c>
      <c r="H137" s="60" t="str">
        <f>IF('Base tratada'!$G137&lt;=29,"24–29",
IF('Base tratada'!$G137&lt;=39,"30–39",
IF('Base tratada'!$G137&lt;=49,"40–49",
IF('Base tratada'!$G137&lt;=59,"50–59",
IF('Base tratada'!$G137&lt;=69,"60–69",
"70–80")))))</f>
        <v>40–49</v>
      </c>
      <c r="I137" s="34">
        <v>2768</v>
      </c>
      <c r="J137" s="58" t="str">
        <f>IF('Base tratada'!$K137=1,"Divorciado",
IF('Base tratada'!$L137=1,"Casado",
IF('Base tratada'!$M137=1, "Solteiro",
IF('Base tratada'!$N137=1,"Juntos",
"Viúvo"))))</f>
        <v>Casado</v>
      </c>
      <c r="K137" s="34">
        <v>0</v>
      </c>
      <c r="L137" s="34">
        <v>1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1</v>
      </c>
      <c r="S137" s="34">
        <v>0</v>
      </c>
      <c r="T137" s="34">
        <v>0</v>
      </c>
      <c r="U137" s="35">
        <v>2</v>
      </c>
      <c r="V137" s="35">
        <v>1</v>
      </c>
      <c r="W137" s="35">
        <v>18</v>
      </c>
      <c r="X137" s="35">
        <v>20</v>
      </c>
      <c r="Y137" s="35">
        <v>11</v>
      </c>
      <c r="Z137" s="35">
        <v>16</v>
      </c>
      <c r="AA137" s="34">
        <v>1</v>
      </c>
      <c r="AB137" s="34">
        <v>6</v>
      </c>
      <c r="AC137" s="34">
        <v>2</v>
      </c>
      <c r="AD137" s="34">
        <v>0</v>
      </c>
      <c r="AE137" s="34">
        <v>3</v>
      </c>
      <c r="AF137" s="58">
        <f>'Base tratada'!$AC137+'Base tratada'!$AD137+'Base tratada'!$AE137</f>
        <v>5</v>
      </c>
      <c r="AG1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7" s="58" t="str">
        <f>IF('Base tratada'!$AC137&gt;=MAX('Base tratada'!$AD137,'Base tratada'!$AE137),"Web",
IF('Base tratada'!$AD137&gt;='Base tratada'!$AE137,"Catalog",
"Store"))</f>
        <v>Store</v>
      </c>
      <c r="AI137" s="59">
        <f>IF('Base tratada'!$AF137=0,"0",'Base tratada'!$AK137/'Base tratada'!$AF137)</f>
        <v>10.4</v>
      </c>
      <c r="AJ137" s="59" t="str">
        <f>IF('Base tratada'!$AI137=0,"R$ 0",
IF('Base tratada'!$AI137&lt;=25,"R$ 1–25",
IF('Base tratada'!$AI137&lt;=50,"R$ 26–50",
"+R$ 50")))</f>
        <v>R$ 1–25</v>
      </c>
      <c r="AK137" s="35">
        <v>52</v>
      </c>
      <c r="AL137" s="58" t="str">
        <f>IF('Base tratada'!$AK137&lt;=100,"R$ 0-100",
IF('Base tratada'!$AK137&lt;=500,"R$ 101-500",
IF('Base tratada'!$AK137&lt;=1000,"R$ 501-1000",
IF('Base tratada'!$AK137&lt;=1500,"R$ 1001-1500",
"+R$ 1500"))))</f>
        <v>R$ 0-100</v>
      </c>
      <c r="AM137" s="34">
        <v>0</v>
      </c>
      <c r="AN137" s="34">
        <v>0</v>
      </c>
      <c r="AO137" s="34">
        <v>0</v>
      </c>
      <c r="AP137" s="34">
        <v>0</v>
      </c>
      <c r="AQ137" s="34">
        <v>0</v>
      </c>
      <c r="AR137" s="34">
        <v>0</v>
      </c>
      <c r="AS137" s="34">
        <v>0</v>
      </c>
      <c r="AT137" s="34">
        <v>3</v>
      </c>
      <c r="AU137" s="34">
        <v>11</v>
      </c>
      <c r="AV137" s="52">
        <v>36</v>
      </c>
      <c r="AW137" s="57">
        <v>1</v>
      </c>
      <c r="AX137" s="58" t="str">
        <f>IF(Tabela3[[#This Row],[Response]]=1, "Aceitou", "Não aceitou")</f>
        <v>Aceitou</v>
      </c>
      <c r="AY137" s="55" t="str">
        <f>Tabela3[[#This Row],[Faixa Recência]] &amp; " | " &amp; Tabela3[[#This Row],[Faixa Gasto]] &amp; " | " &amp; Tabela3[[#This Row],[Faixa ticket médio]]</f>
        <v>46-60 dias | R$ 0-100 | R$ 1–25</v>
      </c>
      <c r="AZ1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" s="36"/>
    </row>
    <row r="138" spans="1:54" x14ac:dyDescent="0.25">
      <c r="A138" s="61">
        <v>137</v>
      </c>
      <c r="B138" s="37">
        <v>38547</v>
      </c>
      <c r="C138" s="34">
        <v>1</v>
      </c>
      <c r="D138" s="34">
        <v>0</v>
      </c>
      <c r="E138" s="34">
        <v>49</v>
      </c>
      <c r="F138" s="58" t="str">
        <f>IF('Base tratada'!$E138&lt;=15,"0-15 dias",
IF('Base tratada'!$E138&lt;=30, "16-30 dias",
IF('Base tratada'!$E138&lt;=45, "31-45 dias",
IF('Base tratada'!$E138&lt;=60, "46-60 dias",
IF('Base tratada'!$E138&lt;=75, "61-75 dias", "76-99 dias")))))</f>
        <v>46-60 dias</v>
      </c>
      <c r="G138" s="38">
        <v>39</v>
      </c>
      <c r="H138" s="60" t="str">
        <f>IF('Base tratada'!$G138&lt;=29,"24–29",
IF('Base tratada'!$G138&lt;=39,"30–39",
IF('Base tratada'!$G138&lt;=49,"40–49",
IF('Base tratada'!$G138&lt;=59,"50–59",
IF('Base tratada'!$G138&lt;=69,"60–69",
"70–80")))))</f>
        <v>30–39</v>
      </c>
      <c r="I138" s="34">
        <v>2464</v>
      </c>
      <c r="J138" s="58" t="str">
        <f>IF('Base tratada'!$K138=1,"Divorciado",
IF('Base tratada'!$L138=1,"Casado",
IF('Base tratada'!$M138=1, "Solteiro",
IF('Base tratada'!$N138=1,"Juntos",
"Viúvo"))))</f>
        <v>Juntos</v>
      </c>
      <c r="K138" s="34">
        <v>0</v>
      </c>
      <c r="L138" s="34">
        <v>0</v>
      </c>
      <c r="M138" s="34">
        <v>0</v>
      </c>
      <c r="N138" s="34">
        <v>1</v>
      </c>
      <c r="O138" s="34">
        <v>0</v>
      </c>
      <c r="P138" s="34">
        <v>0</v>
      </c>
      <c r="Q138" s="34">
        <v>0</v>
      </c>
      <c r="R138" s="34">
        <v>1</v>
      </c>
      <c r="S138" s="34">
        <v>0</v>
      </c>
      <c r="T138" s="34">
        <v>0</v>
      </c>
      <c r="U138" s="35">
        <v>6</v>
      </c>
      <c r="V138" s="35">
        <v>1</v>
      </c>
      <c r="W138" s="35">
        <v>10</v>
      </c>
      <c r="X138" s="35">
        <v>0</v>
      </c>
      <c r="Y138" s="35">
        <v>1</v>
      </c>
      <c r="Z138" s="35">
        <v>4</v>
      </c>
      <c r="AA138" s="34">
        <v>1</v>
      </c>
      <c r="AB138" s="34">
        <v>8</v>
      </c>
      <c r="AC138" s="34">
        <v>1</v>
      </c>
      <c r="AD138" s="34">
        <v>0</v>
      </c>
      <c r="AE138" s="34">
        <v>2</v>
      </c>
      <c r="AF138" s="58">
        <f>'Base tratada'!$AC138+'Base tratada'!$AD138+'Base tratada'!$AE138</f>
        <v>3</v>
      </c>
      <c r="AG1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8" s="58" t="str">
        <f>IF('Base tratada'!$AC138&gt;=MAX('Base tratada'!$AD138,'Base tratada'!$AE138),"Web",
IF('Base tratada'!$AD138&gt;='Base tratada'!$AE138,"Catalog",
"Store"))</f>
        <v>Store</v>
      </c>
      <c r="AI138" s="59">
        <f>IF('Base tratada'!$AF138=0,"0",'Base tratada'!$AK138/'Base tratada'!$AF138)</f>
        <v>6</v>
      </c>
      <c r="AJ138" s="59" t="str">
        <f>IF('Base tratada'!$AI138=0,"R$ 0",
IF('Base tratada'!$AI138&lt;=25,"R$ 1–25",
IF('Base tratada'!$AI138&lt;=50,"R$ 26–50",
"+R$ 50")))</f>
        <v>R$ 1–25</v>
      </c>
      <c r="AK138" s="35">
        <v>18</v>
      </c>
      <c r="AL138" s="58" t="str">
        <f>IF('Base tratada'!$AK138&lt;=100,"R$ 0-100",
IF('Base tratada'!$AK138&lt;=500,"R$ 101-500",
IF('Base tratada'!$AK138&lt;=1000,"R$ 501-1000",
IF('Base tratada'!$AK138&lt;=1500,"R$ 1001-1500",
"+R$ 1500"))))</f>
        <v>R$ 0-100</v>
      </c>
      <c r="AM138" s="34">
        <v>0</v>
      </c>
      <c r="AN138" s="34">
        <v>0</v>
      </c>
      <c r="AO138" s="34">
        <v>0</v>
      </c>
      <c r="AP138" s="34">
        <v>0</v>
      </c>
      <c r="AQ138" s="34">
        <v>0</v>
      </c>
      <c r="AR138" s="34">
        <v>0</v>
      </c>
      <c r="AS138" s="34">
        <v>1</v>
      </c>
      <c r="AT138" s="34">
        <v>3</v>
      </c>
      <c r="AU138" s="34">
        <v>11</v>
      </c>
      <c r="AV138" s="52">
        <v>14</v>
      </c>
      <c r="AW138" s="57">
        <v>0</v>
      </c>
      <c r="AX138" s="58" t="str">
        <f>IF(Tabela3[[#This Row],[Response]]=1, "Aceitou", "Não aceitou")</f>
        <v>Não aceitou</v>
      </c>
      <c r="AY138" s="55" t="str">
        <f>Tabela3[[#This Row],[Faixa Recência]] &amp; " | " &amp; Tabela3[[#This Row],[Faixa Gasto]] &amp; " | " &amp; Tabela3[[#This Row],[Faixa ticket médio]]</f>
        <v>46-60 dias | R$ 0-100 | R$ 1–25</v>
      </c>
      <c r="AZ1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" s="36"/>
    </row>
    <row r="139" spans="1:54" x14ac:dyDescent="0.25">
      <c r="A139" s="61">
        <v>138</v>
      </c>
      <c r="B139" s="37">
        <v>35688</v>
      </c>
      <c r="C139" s="34">
        <v>2</v>
      </c>
      <c r="D139" s="34">
        <v>1</v>
      </c>
      <c r="E139" s="34">
        <v>94</v>
      </c>
      <c r="F139" s="58" t="str">
        <f>IF('Base tratada'!$E139&lt;=15,"0-15 dias",
IF('Base tratada'!$E139&lt;=30, "16-30 dias",
IF('Base tratada'!$E139&lt;=45, "31-45 dias",
IF('Base tratada'!$E139&lt;=60, "46-60 dias",
IF('Base tratada'!$E139&lt;=75, "61-75 dias", "76-99 dias")))))</f>
        <v>76-99 dias</v>
      </c>
      <c r="G139" s="38">
        <v>47</v>
      </c>
      <c r="H139" s="60" t="str">
        <f>IF('Base tratada'!$G139&lt;=29,"24–29",
IF('Base tratada'!$G139&lt;=39,"30–39",
IF('Base tratada'!$G139&lt;=49,"40–49",
IF('Base tratada'!$G139&lt;=59,"50–59",
IF('Base tratada'!$G139&lt;=69,"60–69",
"70–80")))))</f>
        <v>40–49</v>
      </c>
      <c r="I139" s="34">
        <v>2835</v>
      </c>
      <c r="J139" s="58" t="str">
        <f>IF('Base tratada'!$K139=1,"Divorciado",
IF('Base tratada'!$L139=1,"Casado",
IF('Base tratada'!$M139=1, "Solteiro",
IF('Base tratada'!$N139=1,"Juntos",
"Viúvo"))))</f>
        <v>Casado</v>
      </c>
      <c r="K139" s="34">
        <v>0</v>
      </c>
      <c r="L139" s="34">
        <v>1</v>
      </c>
      <c r="M139" s="34">
        <v>0</v>
      </c>
      <c r="N139" s="34">
        <v>0</v>
      </c>
      <c r="O139" s="34">
        <v>0</v>
      </c>
      <c r="P139" s="34">
        <v>1</v>
      </c>
      <c r="Q139" s="34">
        <v>0</v>
      </c>
      <c r="R139" s="34">
        <v>0</v>
      </c>
      <c r="S139" s="34">
        <v>0</v>
      </c>
      <c r="T139" s="34">
        <v>0</v>
      </c>
      <c r="U139" s="35">
        <v>73</v>
      </c>
      <c r="V139" s="35">
        <v>3</v>
      </c>
      <c r="W139" s="35">
        <v>90</v>
      </c>
      <c r="X139" s="35">
        <v>12</v>
      </c>
      <c r="Y139" s="35">
        <v>1</v>
      </c>
      <c r="Z139" s="35">
        <v>32</v>
      </c>
      <c r="AA139" s="34">
        <v>7</v>
      </c>
      <c r="AB139" s="34">
        <v>8</v>
      </c>
      <c r="AC139" s="34">
        <v>4</v>
      </c>
      <c r="AD139" s="34">
        <v>1</v>
      </c>
      <c r="AE139" s="34">
        <v>4</v>
      </c>
      <c r="AF139" s="58">
        <f>'Base tratada'!$AC139+'Base tratada'!$AD139+'Base tratada'!$AE139</f>
        <v>9</v>
      </c>
      <c r="AG1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9" s="58" t="str">
        <f>IF('Base tratada'!$AC139&gt;=MAX('Base tratada'!$AD139,'Base tratada'!$AE139),"Web",
IF('Base tratada'!$AD139&gt;='Base tratada'!$AE139,"Catalog",
"Store"))</f>
        <v>Web</v>
      </c>
      <c r="AI139" s="59">
        <f>IF('Base tratada'!$AF139=0,"0",'Base tratada'!$AK139/'Base tratada'!$AF139)</f>
        <v>19.888888888888889</v>
      </c>
      <c r="AJ139" s="59" t="str">
        <f>IF('Base tratada'!$AI139=0,"R$ 0",
IF('Base tratada'!$AI139&lt;=25,"R$ 1–25",
IF('Base tratada'!$AI139&lt;=50,"R$ 26–50",
"+R$ 50")))</f>
        <v>R$ 1–25</v>
      </c>
      <c r="AK139" s="35">
        <v>179</v>
      </c>
      <c r="AL139" s="58" t="str">
        <f>IF('Base tratada'!$AK139&lt;=100,"R$ 0-100",
IF('Base tratada'!$AK139&lt;=500,"R$ 101-500",
IF('Base tratada'!$AK139&lt;=1000,"R$ 501-1000",
IF('Base tratada'!$AK139&lt;=1500,"R$ 1001-1500",
"+R$ 1500"))))</f>
        <v>R$ 101-500</v>
      </c>
      <c r="AM139" s="34">
        <v>0</v>
      </c>
      <c r="AN139" s="34">
        <v>0</v>
      </c>
      <c r="AO139" s="34">
        <v>0</v>
      </c>
      <c r="AP139" s="34">
        <v>0</v>
      </c>
      <c r="AQ139" s="34">
        <v>0</v>
      </c>
      <c r="AR139" s="34">
        <v>0</v>
      </c>
      <c r="AS139" s="34">
        <v>0</v>
      </c>
      <c r="AT139" s="34">
        <v>3</v>
      </c>
      <c r="AU139" s="34">
        <v>11</v>
      </c>
      <c r="AV139" s="52">
        <v>147</v>
      </c>
      <c r="AW139" s="57">
        <v>0</v>
      </c>
      <c r="AX139" s="58" t="str">
        <f>IF(Tabela3[[#This Row],[Response]]=1, "Aceitou", "Não aceitou")</f>
        <v>Não aceitou</v>
      </c>
      <c r="AY139" s="55" t="str">
        <f>Tabela3[[#This Row],[Faixa Recência]] &amp; " | " &amp; Tabela3[[#This Row],[Faixa Gasto]] &amp; " | " &amp; Tabela3[[#This Row],[Faixa ticket médio]]</f>
        <v>76-99 dias | R$ 101-500 | R$ 1–25</v>
      </c>
      <c r="AZ1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" s="36"/>
    </row>
    <row r="140" spans="1:54" x14ac:dyDescent="0.25">
      <c r="A140" s="61">
        <v>139</v>
      </c>
      <c r="B140" s="37">
        <v>49605</v>
      </c>
      <c r="C140" s="34">
        <v>0</v>
      </c>
      <c r="D140" s="34">
        <v>0</v>
      </c>
      <c r="E140" s="34">
        <v>65</v>
      </c>
      <c r="F140" s="58" t="str">
        <f>IF('Base tratada'!$E140&lt;=15,"0-15 dias",
IF('Base tratada'!$E140&lt;=30, "16-30 dias",
IF('Base tratada'!$E140&lt;=45, "31-45 dias",
IF('Base tratada'!$E140&lt;=60, "46-60 dias",
IF('Base tratada'!$E140&lt;=75, "61-75 dias", "76-99 dias")))))</f>
        <v>61-75 dias</v>
      </c>
      <c r="G140" s="38">
        <v>54</v>
      </c>
      <c r="H140" s="60" t="str">
        <f>IF('Base tratada'!$G140&lt;=29,"24–29",
IF('Base tratada'!$G140&lt;=39,"30–39",
IF('Base tratada'!$G140&lt;=49,"40–49",
IF('Base tratada'!$G140&lt;=59,"50–59",
IF('Base tratada'!$G140&lt;=69,"60–69",
"70–80")))))</f>
        <v>50–59</v>
      </c>
      <c r="I140" s="34">
        <v>2167</v>
      </c>
      <c r="J140" s="58" t="str">
        <f>IF('Base tratada'!$K140=1,"Divorciado",
IF('Base tratada'!$L140=1,"Casado",
IF('Base tratada'!$M140=1, "Solteiro",
IF('Base tratada'!$N140=1,"Juntos",
"Viúvo"))))</f>
        <v>Casado</v>
      </c>
      <c r="K140" s="34">
        <v>0</v>
      </c>
      <c r="L140" s="34">
        <v>1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1</v>
      </c>
      <c r="T140" s="34">
        <v>0</v>
      </c>
      <c r="U140" s="35">
        <v>42</v>
      </c>
      <c r="V140" s="35">
        <v>16</v>
      </c>
      <c r="W140" s="35">
        <v>29</v>
      </c>
      <c r="X140" s="35">
        <v>12</v>
      </c>
      <c r="Y140" s="35">
        <v>20</v>
      </c>
      <c r="Z140" s="35">
        <v>8</v>
      </c>
      <c r="AA140" s="34">
        <v>1</v>
      </c>
      <c r="AB140" s="34">
        <v>3</v>
      </c>
      <c r="AC140" s="34">
        <v>2</v>
      </c>
      <c r="AD140" s="34">
        <v>1</v>
      </c>
      <c r="AE140" s="34">
        <v>4</v>
      </c>
      <c r="AF140" s="58">
        <f>'Base tratada'!$AC140+'Base tratada'!$AD140+'Base tratada'!$AE140</f>
        <v>7</v>
      </c>
      <c r="AG1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0" s="58" t="str">
        <f>IF('Base tratada'!$AC140&gt;=MAX('Base tratada'!$AD140,'Base tratada'!$AE140),"Web",
IF('Base tratada'!$AD140&gt;='Base tratada'!$AE140,"Catalog",
"Store"))</f>
        <v>Store</v>
      </c>
      <c r="AI140" s="59">
        <f>IF('Base tratada'!$AF140=0,"0",'Base tratada'!$AK140/'Base tratada'!$AF140)</f>
        <v>17</v>
      </c>
      <c r="AJ140" s="59" t="str">
        <f>IF('Base tratada'!$AI140=0,"R$ 0",
IF('Base tratada'!$AI140&lt;=25,"R$ 1–25",
IF('Base tratada'!$AI140&lt;=50,"R$ 26–50",
"+R$ 50")))</f>
        <v>R$ 1–25</v>
      </c>
      <c r="AK140" s="35">
        <v>119</v>
      </c>
      <c r="AL140" s="58" t="str">
        <f>IF('Base tratada'!$AK140&lt;=100,"R$ 0-100",
IF('Base tratada'!$AK140&lt;=500,"R$ 101-500",
IF('Base tratada'!$AK140&lt;=1000,"R$ 501-1000",
IF('Base tratada'!$AK140&lt;=1500,"R$ 1001-1500",
"+R$ 1500"))))</f>
        <v>R$ 101-500</v>
      </c>
      <c r="AM140" s="34">
        <v>0</v>
      </c>
      <c r="AN140" s="34">
        <v>0</v>
      </c>
      <c r="AO140" s="34">
        <v>0</v>
      </c>
      <c r="AP140" s="34">
        <v>0</v>
      </c>
      <c r="AQ140" s="34">
        <v>0</v>
      </c>
      <c r="AR140" s="34">
        <v>0</v>
      </c>
      <c r="AS140" s="34">
        <v>0</v>
      </c>
      <c r="AT140" s="34">
        <v>3</v>
      </c>
      <c r="AU140" s="34">
        <v>11</v>
      </c>
      <c r="AV140" s="52">
        <v>111</v>
      </c>
      <c r="AW140" s="57">
        <v>0</v>
      </c>
      <c r="AX140" s="58" t="str">
        <f>IF(Tabela3[[#This Row],[Response]]=1, "Aceitou", "Não aceitou")</f>
        <v>Não aceitou</v>
      </c>
      <c r="AY140" s="55" t="str">
        <f>Tabela3[[#This Row],[Faixa Recência]] &amp; " | " &amp; Tabela3[[#This Row],[Faixa Gasto]] &amp; " | " &amp; Tabela3[[#This Row],[Faixa ticket médio]]</f>
        <v>61-75 dias | R$ 101-500 | R$ 1–25</v>
      </c>
      <c r="AZ1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" s="36"/>
    </row>
    <row r="141" spans="1:54" x14ac:dyDescent="0.25">
      <c r="A141" s="61">
        <v>140</v>
      </c>
      <c r="B141" s="37">
        <v>59354</v>
      </c>
      <c r="C141" s="34">
        <v>0</v>
      </c>
      <c r="D141" s="34">
        <v>2</v>
      </c>
      <c r="E141" s="34">
        <v>59</v>
      </c>
      <c r="F141" s="58" t="str">
        <f>IF('Base tratada'!$E141&lt;=15,"0-15 dias",
IF('Base tratada'!$E141&lt;=30, "16-30 dias",
IF('Base tratada'!$E141&lt;=45, "31-45 dias",
IF('Base tratada'!$E141&lt;=60, "46-60 dias",
IF('Base tratada'!$E141&lt;=75, "61-75 dias", "76-99 dias")))))</f>
        <v>46-60 dias</v>
      </c>
      <c r="G141" s="38">
        <v>67</v>
      </c>
      <c r="H141" s="60" t="str">
        <f>IF('Base tratada'!$G141&lt;=29,"24–29",
IF('Base tratada'!$G141&lt;=39,"30–39",
IF('Base tratada'!$G141&lt;=49,"40–49",
IF('Base tratada'!$G141&lt;=59,"50–59",
IF('Base tratada'!$G141&lt;=69,"60–69",
"70–80")))))</f>
        <v>60–69</v>
      </c>
      <c r="I141" s="34">
        <v>2225</v>
      </c>
      <c r="J141" s="58" t="str">
        <f>IF('Base tratada'!$K141=1,"Divorciado",
IF('Base tratada'!$L141=1,"Casado",
IF('Base tratada'!$M141=1, "Solteiro",
IF('Base tratada'!$N141=1,"Juntos",
"Viúvo"))))</f>
        <v>Casado</v>
      </c>
      <c r="K141" s="34">
        <v>0</v>
      </c>
      <c r="L141" s="34">
        <v>1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1</v>
      </c>
      <c r="T141" s="34">
        <v>0</v>
      </c>
      <c r="U141" s="35">
        <v>295</v>
      </c>
      <c r="V141" s="35">
        <v>21</v>
      </c>
      <c r="W141" s="35">
        <v>78</v>
      </c>
      <c r="X141" s="35">
        <v>39</v>
      </c>
      <c r="Y141" s="35">
        <v>13</v>
      </c>
      <c r="Z141" s="35">
        <v>13</v>
      </c>
      <c r="AA141" s="34">
        <v>1</v>
      </c>
      <c r="AB141" s="34">
        <v>3</v>
      </c>
      <c r="AC141" s="34">
        <v>4</v>
      </c>
      <c r="AD141" s="34">
        <v>4</v>
      </c>
      <c r="AE141" s="34">
        <v>7</v>
      </c>
      <c r="AF141" s="58">
        <f>'Base tratada'!$AC141+'Base tratada'!$AD141+'Base tratada'!$AE141</f>
        <v>15</v>
      </c>
      <c r="AG1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1" s="58" t="str">
        <f>IF('Base tratada'!$AC141&gt;=MAX('Base tratada'!$AD141,'Base tratada'!$AE141),"Web",
IF('Base tratada'!$AD141&gt;='Base tratada'!$AE141,"Catalog",
"Store"))</f>
        <v>Store</v>
      </c>
      <c r="AI141" s="59">
        <f>IF('Base tratada'!$AF141=0,"0",'Base tratada'!$AK141/'Base tratada'!$AF141)</f>
        <v>29.733333333333334</v>
      </c>
      <c r="AJ141" s="59" t="str">
        <f>IF('Base tratada'!$AI141=0,"R$ 0",
IF('Base tratada'!$AI141&lt;=25,"R$ 1–25",
IF('Base tratada'!$AI141&lt;=50,"R$ 26–50",
"+R$ 50")))</f>
        <v>R$ 26–50</v>
      </c>
      <c r="AK141" s="35">
        <v>446</v>
      </c>
      <c r="AL141" s="58" t="str">
        <f>IF('Base tratada'!$AK141&lt;=100,"R$ 0-100",
IF('Base tratada'!$AK141&lt;=500,"R$ 101-500",
IF('Base tratada'!$AK141&lt;=1000,"R$ 501-1000",
IF('Base tratada'!$AK141&lt;=1500,"R$ 1001-1500",
"+R$ 1500"))))</f>
        <v>R$ 101-500</v>
      </c>
      <c r="AM141" s="34">
        <v>0</v>
      </c>
      <c r="AN141" s="34">
        <v>0</v>
      </c>
      <c r="AO141" s="34">
        <v>0</v>
      </c>
      <c r="AP141" s="34">
        <v>0</v>
      </c>
      <c r="AQ141" s="34">
        <v>0</v>
      </c>
      <c r="AR141" s="34">
        <v>0</v>
      </c>
      <c r="AS141" s="34">
        <v>0</v>
      </c>
      <c r="AT141" s="34">
        <v>3</v>
      </c>
      <c r="AU141" s="34">
        <v>11</v>
      </c>
      <c r="AV141" s="52">
        <v>433</v>
      </c>
      <c r="AW141" s="57">
        <v>0</v>
      </c>
      <c r="AX141" s="58" t="str">
        <f>IF(Tabela3[[#This Row],[Response]]=1, "Aceitou", "Não aceitou")</f>
        <v>Não aceitou</v>
      </c>
      <c r="AY141" s="55" t="str">
        <f>Tabela3[[#This Row],[Faixa Recência]] &amp; " | " &amp; Tabela3[[#This Row],[Faixa Gasto]] &amp; " | " &amp; Tabela3[[#This Row],[Faixa ticket médio]]</f>
        <v>46-60 dias | R$ 101-500 | R$ 26–50</v>
      </c>
      <c r="AZ1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" s="36"/>
    </row>
    <row r="142" spans="1:54" x14ac:dyDescent="0.25">
      <c r="A142" s="61">
        <v>141</v>
      </c>
      <c r="B142" s="37">
        <v>65747</v>
      </c>
      <c r="C142" s="34">
        <v>0</v>
      </c>
      <c r="D142" s="34">
        <v>1</v>
      </c>
      <c r="E142" s="34">
        <v>96</v>
      </c>
      <c r="F142" s="58" t="str">
        <f>IF('Base tratada'!$E142&lt;=15,"0-15 dias",
IF('Base tratada'!$E142&lt;=30, "16-30 dias",
IF('Base tratada'!$E142&lt;=45, "31-45 dias",
IF('Base tratada'!$E142&lt;=60, "46-60 dias",
IF('Base tratada'!$E142&lt;=75, "61-75 dias", "76-99 dias")))))</f>
        <v>76-99 dias</v>
      </c>
      <c r="G142" s="38">
        <v>51</v>
      </c>
      <c r="H142" s="60" t="str">
        <f>IF('Base tratada'!$G142&lt;=29,"24–29",
IF('Base tratada'!$G142&lt;=39,"30–39",
IF('Base tratada'!$G142&lt;=49,"40–49",
IF('Base tratada'!$G142&lt;=59,"50–59",
IF('Base tratada'!$G142&lt;=69,"60–69",
"70–80")))))</f>
        <v>50–59</v>
      </c>
      <c r="I142" s="34">
        <v>2273</v>
      </c>
      <c r="J142" s="58" t="str">
        <f>IF('Base tratada'!$K142=1,"Divorciado",
IF('Base tratada'!$L142=1,"Casado",
IF('Base tratada'!$M142=1, "Solteiro",
IF('Base tratada'!$N142=1,"Juntos",
"Viúvo"))))</f>
        <v>Casado</v>
      </c>
      <c r="K142" s="34">
        <v>0</v>
      </c>
      <c r="L142" s="34">
        <v>1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1</v>
      </c>
      <c r="S142" s="34">
        <v>0</v>
      </c>
      <c r="T142" s="34">
        <v>0</v>
      </c>
      <c r="U142" s="35">
        <v>346</v>
      </c>
      <c r="V142" s="35">
        <v>17</v>
      </c>
      <c r="W142" s="35">
        <v>48</v>
      </c>
      <c r="X142" s="35">
        <v>23</v>
      </c>
      <c r="Y142" s="35">
        <v>13</v>
      </c>
      <c r="Z142" s="35">
        <v>13</v>
      </c>
      <c r="AA142" s="34">
        <v>4</v>
      </c>
      <c r="AB142" s="34">
        <v>6</v>
      </c>
      <c r="AC142" s="34">
        <v>8</v>
      </c>
      <c r="AD142" s="34">
        <v>1</v>
      </c>
      <c r="AE142" s="34">
        <v>6</v>
      </c>
      <c r="AF142" s="58">
        <f>'Base tratada'!$AC142+'Base tratada'!$AD142+'Base tratada'!$AE142</f>
        <v>15</v>
      </c>
      <c r="AG1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2" s="58" t="str">
        <f>IF('Base tratada'!$AC142&gt;=MAX('Base tratada'!$AD142,'Base tratada'!$AE142),"Web",
IF('Base tratada'!$AD142&gt;='Base tratada'!$AE142,"Catalog",
"Store"))</f>
        <v>Web</v>
      </c>
      <c r="AI142" s="59">
        <f>IF('Base tratada'!$AF142=0,"0",'Base tratada'!$AK142/'Base tratada'!$AF142)</f>
        <v>29.8</v>
      </c>
      <c r="AJ142" s="59" t="str">
        <f>IF('Base tratada'!$AI142=0,"R$ 0",
IF('Base tratada'!$AI142&lt;=25,"R$ 1–25",
IF('Base tratada'!$AI142&lt;=50,"R$ 26–50",
"+R$ 50")))</f>
        <v>R$ 26–50</v>
      </c>
      <c r="AK142" s="35">
        <v>447</v>
      </c>
      <c r="AL142" s="58" t="str">
        <f>IF('Base tratada'!$AK142&lt;=100,"R$ 0-100",
IF('Base tratada'!$AK142&lt;=500,"R$ 101-500",
IF('Base tratada'!$AK142&lt;=1000,"R$ 501-1000",
IF('Base tratada'!$AK142&lt;=1500,"R$ 1001-1500",
"+R$ 1500"))))</f>
        <v>R$ 101-500</v>
      </c>
      <c r="AM142" s="34">
        <v>0</v>
      </c>
      <c r="AN142" s="34">
        <v>0</v>
      </c>
      <c r="AO142" s="34">
        <v>0</v>
      </c>
      <c r="AP142" s="34">
        <v>1</v>
      </c>
      <c r="AQ142" s="34">
        <v>0</v>
      </c>
      <c r="AR142" s="34">
        <v>1</v>
      </c>
      <c r="AS142" s="34">
        <v>0</v>
      </c>
      <c r="AT142" s="34">
        <v>3</v>
      </c>
      <c r="AU142" s="34">
        <v>11</v>
      </c>
      <c r="AV142" s="52">
        <v>434</v>
      </c>
      <c r="AW142" s="57">
        <v>0</v>
      </c>
      <c r="AX142" s="58" t="str">
        <f>IF(Tabela3[[#This Row],[Response]]=1, "Aceitou", "Não aceitou")</f>
        <v>Não aceitou</v>
      </c>
      <c r="AY142" s="55" t="str">
        <f>Tabela3[[#This Row],[Faixa Recência]] &amp; " | " &amp; Tabela3[[#This Row],[Faixa Gasto]] &amp; " | " &amp; Tabela3[[#This Row],[Faixa ticket médio]]</f>
        <v>76-99 dias | R$ 101-500 | R$ 26–50</v>
      </c>
      <c r="AZ1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2" s="36"/>
    </row>
    <row r="143" spans="1:54" x14ac:dyDescent="0.25">
      <c r="A143" s="61">
        <v>142</v>
      </c>
      <c r="B143" s="37">
        <v>46344</v>
      </c>
      <c r="C143" s="34">
        <v>0</v>
      </c>
      <c r="D143" s="34">
        <v>1</v>
      </c>
      <c r="E143" s="34">
        <v>28</v>
      </c>
      <c r="F143" s="58" t="str">
        <f>IF('Base tratada'!$E143&lt;=15,"0-15 dias",
IF('Base tratada'!$E143&lt;=30, "16-30 dias",
IF('Base tratada'!$E143&lt;=45, "31-45 dias",
IF('Base tratada'!$E143&lt;=60, "46-60 dias",
IF('Base tratada'!$E143&lt;=75, "61-75 dias", "76-99 dias")))))</f>
        <v>16-30 dias</v>
      </c>
      <c r="G143" s="38">
        <v>48</v>
      </c>
      <c r="H143" s="60" t="str">
        <f>IF('Base tratada'!$G143&lt;=29,"24–29",
IF('Base tratada'!$G143&lt;=39,"30–39",
IF('Base tratada'!$G143&lt;=49,"40–49",
IF('Base tratada'!$G143&lt;=59,"50–59",
IF('Base tratada'!$G143&lt;=69,"60–69",
"70–80")))))</f>
        <v>40–49</v>
      </c>
      <c r="I143" s="34">
        <v>2721</v>
      </c>
      <c r="J143" s="58" t="str">
        <f>IF('Base tratada'!$K143=1,"Divorciado",
IF('Base tratada'!$L143=1,"Casado",
IF('Base tratada'!$M143=1, "Solteiro",
IF('Base tratada'!$N143=1,"Juntos",
"Viúvo"))))</f>
        <v>Juntos</v>
      </c>
      <c r="K143" s="34">
        <v>0</v>
      </c>
      <c r="L143" s="34">
        <v>0</v>
      </c>
      <c r="M143" s="34">
        <v>0</v>
      </c>
      <c r="N143" s="34">
        <v>1</v>
      </c>
      <c r="O143" s="34">
        <v>0</v>
      </c>
      <c r="P143" s="34">
        <v>1</v>
      </c>
      <c r="Q143" s="34">
        <v>0</v>
      </c>
      <c r="R143" s="34">
        <v>0</v>
      </c>
      <c r="S143" s="34">
        <v>0</v>
      </c>
      <c r="T143" s="34">
        <v>0</v>
      </c>
      <c r="U143" s="35">
        <v>233</v>
      </c>
      <c r="V143" s="35">
        <v>20</v>
      </c>
      <c r="W143" s="35">
        <v>57</v>
      </c>
      <c r="X143" s="35">
        <v>8</v>
      </c>
      <c r="Y143" s="35">
        <v>20</v>
      </c>
      <c r="Z143" s="35">
        <v>91</v>
      </c>
      <c r="AA143" s="34">
        <v>4</v>
      </c>
      <c r="AB143" s="34">
        <v>7</v>
      </c>
      <c r="AC143" s="34">
        <v>7</v>
      </c>
      <c r="AD143" s="34">
        <v>1</v>
      </c>
      <c r="AE143" s="34">
        <v>5</v>
      </c>
      <c r="AF143" s="58">
        <f>'Base tratada'!$AC143+'Base tratada'!$AD143+'Base tratada'!$AE143</f>
        <v>13</v>
      </c>
      <c r="AG1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3" s="58" t="str">
        <f>IF('Base tratada'!$AC143&gt;=MAX('Base tratada'!$AD143,'Base tratada'!$AE143),"Web",
IF('Base tratada'!$AD143&gt;='Base tratada'!$AE143,"Catalog",
"Store"))</f>
        <v>Web</v>
      </c>
      <c r="AI143" s="59">
        <f>IF('Base tratada'!$AF143=0,"0",'Base tratada'!$AK143/'Base tratada'!$AF143)</f>
        <v>26</v>
      </c>
      <c r="AJ143" s="59" t="str">
        <f>IF('Base tratada'!$AI143=0,"R$ 0",
IF('Base tratada'!$AI143&lt;=25,"R$ 1–25",
IF('Base tratada'!$AI143&lt;=50,"R$ 26–50",
"+R$ 50")))</f>
        <v>R$ 26–50</v>
      </c>
      <c r="AK143" s="35">
        <v>338</v>
      </c>
      <c r="AL143" s="58" t="str">
        <f>IF('Base tratada'!$AK143&lt;=100,"R$ 0-100",
IF('Base tratada'!$AK143&lt;=500,"R$ 101-500",
IF('Base tratada'!$AK143&lt;=1000,"R$ 501-1000",
IF('Base tratada'!$AK143&lt;=1500,"R$ 1001-1500",
"+R$ 1500"))))</f>
        <v>R$ 101-500</v>
      </c>
      <c r="AM143" s="34">
        <v>0</v>
      </c>
      <c r="AN143" s="34">
        <v>0</v>
      </c>
      <c r="AO143" s="34">
        <v>0</v>
      </c>
      <c r="AP143" s="34">
        <v>0</v>
      </c>
      <c r="AQ143" s="34">
        <v>0</v>
      </c>
      <c r="AR143" s="34">
        <v>0</v>
      </c>
      <c r="AS143" s="34">
        <v>0</v>
      </c>
      <c r="AT143" s="34">
        <v>3</v>
      </c>
      <c r="AU143" s="34">
        <v>11</v>
      </c>
      <c r="AV143" s="52">
        <v>247</v>
      </c>
      <c r="AW143" s="57">
        <v>0</v>
      </c>
      <c r="AX143" s="58" t="str">
        <f>IF(Tabela3[[#This Row],[Response]]=1, "Aceitou", "Não aceitou")</f>
        <v>Não aceitou</v>
      </c>
      <c r="AY143" s="55" t="str">
        <f>Tabela3[[#This Row],[Faixa Recência]] &amp; " | " &amp; Tabela3[[#This Row],[Faixa Gasto]] &amp; " | " &amp; Tabela3[[#This Row],[Faixa ticket médio]]</f>
        <v>16-30 dias | R$ 101-500 | R$ 26–50</v>
      </c>
      <c r="AZ1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" s="36"/>
    </row>
    <row r="144" spans="1:54" x14ac:dyDescent="0.25">
      <c r="A144" s="61">
        <v>143</v>
      </c>
      <c r="B144" s="37">
        <v>34176</v>
      </c>
      <c r="C144" s="34">
        <v>1</v>
      </c>
      <c r="D144" s="34">
        <v>0</v>
      </c>
      <c r="E144" s="34">
        <v>12</v>
      </c>
      <c r="F144" s="58" t="str">
        <f>IF('Base tratada'!$E144&lt;=15,"0-15 dias",
IF('Base tratada'!$E144&lt;=30, "16-30 dias",
IF('Base tratada'!$E144&lt;=45, "31-45 dias",
IF('Base tratada'!$E144&lt;=60, "46-60 dias",
IF('Base tratada'!$E144&lt;=75, "61-75 dias", "76-99 dias")))))</f>
        <v>0-15 dias</v>
      </c>
      <c r="G144" s="38">
        <v>32</v>
      </c>
      <c r="H144" s="60" t="str">
        <f>IF('Base tratada'!$G144&lt;=29,"24–29",
IF('Base tratada'!$G144&lt;=39,"30–39",
IF('Base tratada'!$G144&lt;=49,"40–49",
IF('Base tratada'!$G144&lt;=59,"50–59",
IF('Base tratada'!$G144&lt;=69,"60–69",
"70–80")))))</f>
        <v>30–39</v>
      </c>
      <c r="I144" s="34">
        <v>2207</v>
      </c>
      <c r="J144" s="58" t="str">
        <f>IF('Base tratada'!$K144=1,"Divorciado",
IF('Base tratada'!$L144=1,"Casado",
IF('Base tratada'!$M144=1, "Solteiro",
IF('Base tratada'!$N144=1,"Juntos",
"Viúvo"))))</f>
        <v>Solteiro</v>
      </c>
      <c r="K144" s="34">
        <v>0</v>
      </c>
      <c r="L144" s="34">
        <v>0</v>
      </c>
      <c r="M144" s="34">
        <v>1</v>
      </c>
      <c r="N144" s="34">
        <v>0</v>
      </c>
      <c r="O144" s="34">
        <v>0</v>
      </c>
      <c r="P144" s="34">
        <v>0</v>
      </c>
      <c r="Q144" s="34">
        <v>0</v>
      </c>
      <c r="R144" s="34">
        <v>1</v>
      </c>
      <c r="S144" s="34">
        <v>0</v>
      </c>
      <c r="T144" s="34">
        <v>0</v>
      </c>
      <c r="U144" s="35">
        <v>5</v>
      </c>
      <c r="V144" s="35">
        <v>7</v>
      </c>
      <c r="W144" s="35">
        <v>24</v>
      </c>
      <c r="X144" s="35">
        <v>19</v>
      </c>
      <c r="Y144" s="35">
        <v>14</v>
      </c>
      <c r="Z144" s="35">
        <v>20</v>
      </c>
      <c r="AA144" s="34">
        <v>4</v>
      </c>
      <c r="AB144" s="34">
        <v>6</v>
      </c>
      <c r="AC144" s="34">
        <v>3</v>
      </c>
      <c r="AD144" s="34">
        <v>0</v>
      </c>
      <c r="AE144" s="34">
        <v>4</v>
      </c>
      <c r="AF144" s="58">
        <f>'Base tratada'!$AC144+'Base tratada'!$AD144+'Base tratada'!$AE144</f>
        <v>7</v>
      </c>
      <c r="AG1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4" s="58" t="str">
        <f>IF('Base tratada'!$AC144&gt;=MAX('Base tratada'!$AD144,'Base tratada'!$AE144),"Web",
IF('Base tratada'!$AD144&gt;='Base tratada'!$AE144,"Catalog",
"Store"))</f>
        <v>Store</v>
      </c>
      <c r="AI144" s="59">
        <f>IF('Base tratada'!$AF144=0,"0",'Base tratada'!$AK144/'Base tratada'!$AF144)</f>
        <v>9.8571428571428577</v>
      </c>
      <c r="AJ144" s="59" t="str">
        <f>IF('Base tratada'!$AI144=0,"R$ 0",
IF('Base tratada'!$AI144&lt;=25,"R$ 1–25",
IF('Base tratada'!$AI144&lt;=50,"R$ 26–50",
"+R$ 50")))</f>
        <v>R$ 1–25</v>
      </c>
      <c r="AK144" s="35">
        <v>69</v>
      </c>
      <c r="AL144" s="58" t="str">
        <f>IF('Base tratada'!$AK144&lt;=100,"R$ 0-100",
IF('Base tratada'!$AK144&lt;=500,"R$ 101-500",
IF('Base tratada'!$AK144&lt;=1000,"R$ 501-1000",
IF('Base tratada'!$AK144&lt;=1500,"R$ 1001-1500",
"+R$ 1500"))))</f>
        <v>R$ 0-100</v>
      </c>
      <c r="AM144" s="34">
        <v>0</v>
      </c>
      <c r="AN144" s="34">
        <v>0</v>
      </c>
      <c r="AO144" s="34">
        <v>0</v>
      </c>
      <c r="AP144" s="34">
        <v>0</v>
      </c>
      <c r="AQ144" s="34">
        <v>0</v>
      </c>
      <c r="AR144" s="34">
        <v>0</v>
      </c>
      <c r="AS144" s="34">
        <v>0</v>
      </c>
      <c r="AT144" s="34">
        <v>3</v>
      </c>
      <c r="AU144" s="34">
        <v>11</v>
      </c>
      <c r="AV144" s="52">
        <v>49</v>
      </c>
      <c r="AW144" s="57">
        <v>0</v>
      </c>
      <c r="AX144" s="58" t="str">
        <f>IF(Tabela3[[#This Row],[Response]]=1, "Aceitou", "Não aceitou")</f>
        <v>Não aceitou</v>
      </c>
      <c r="AY144" s="55" t="str">
        <f>Tabela3[[#This Row],[Faixa Recência]] &amp; " | " &amp; Tabela3[[#This Row],[Faixa Gasto]] &amp; " | " &amp; Tabela3[[#This Row],[Faixa ticket médio]]</f>
        <v>0-15 dias | R$ 0-100 | R$ 1–25</v>
      </c>
      <c r="AZ1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" s="36"/>
    </row>
    <row r="145" spans="1:54" x14ac:dyDescent="0.25">
      <c r="A145" s="61">
        <v>144</v>
      </c>
      <c r="B145" s="37">
        <v>61010</v>
      </c>
      <c r="C145" s="34">
        <v>0</v>
      </c>
      <c r="D145" s="34">
        <v>1</v>
      </c>
      <c r="E145" s="34">
        <v>57</v>
      </c>
      <c r="F145" s="58" t="str">
        <f>IF('Base tratada'!$E145&lt;=15,"0-15 dias",
IF('Base tratada'!$E145&lt;=30, "16-30 dias",
IF('Base tratada'!$E145&lt;=45, "31-45 dias",
IF('Base tratada'!$E145&lt;=60, "46-60 dias",
IF('Base tratada'!$E145&lt;=75, "61-75 dias", "76-99 dias")))))</f>
        <v>46-60 dias</v>
      </c>
      <c r="G145" s="38">
        <v>68</v>
      </c>
      <c r="H145" s="60" t="str">
        <f>IF('Base tratada'!$G145&lt;=29,"24–29",
IF('Base tratada'!$G145&lt;=39,"30–39",
IF('Base tratada'!$G145&lt;=49,"40–49",
IF('Base tratada'!$G145&lt;=59,"50–59",
IF('Base tratada'!$G145&lt;=69,"60–69",
"70–80")))))</f>
        <v>60–69</v>
      </c>
      <c r="I145" s="34">
        <v>2787</v>
      </c>
      <c r="J145" s="58" t="str">
        <f>IF('Base tratada'!$K145=1,"Divorciado",
IF('Base tratada'!$L145=1,"Casado",
IF('Base tratada'!$M145=1, "Solteiro",
IF('Base tratada'!$N145=1,"Juntos",
"Viúvo"))))</f>
        <v>Juntos</v>
      </c>
      <c r="K145" s="34">
        <v>0</v>
      </c>
      <c r="L145" s="34">
        <v>0</v>
      </c>
      <c r="M145" s="34">
        <v>0</v>
      </c>
      <c r="N145" s="34">
        <v>1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4">
        <v>1</v>
      </c>
      <c r="U145" s="35">
        <v>888</v>
      </c>
      <c r="V145" s="35">
        <v>0</v>
      </c>
      <c r="W145" s="35">
        <v>57</v>
      </c>
      <c r="X145" s="35">
        <v>0</v>
      </c>
      <c r="Y145" s="35">
        <v>0</v>
      </c>
      <c r="Z145" s="35">
        <v>76</v>
      </c>
      <c r="AA145" s="34">
        <v>2</v>
      </c>
      <c r="AB145" s="34">
        <v>5</v>
      </c>
      <c r="AC145" s="34">
        <v>8</v>
      </c>
      <c r="AD145" s="34">
        <v>5</v>
      </c>
      <c r="AE145" s="34">
        <v>11</v>
      </c>
      <c r="AF145" s="58">
        <f>'Base tratada'!$AC145+'Base tratada'!$AD145+'Base tratada'!$AE145</f>
        <v>24</v>
      </c>
      <c r="AG1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5" s="58" t="str">
        <f>IF('Base tratada'!$AC145&gt;=MAX('Base tratada'!$AD145,'Base tratada'!$AE145),"Web",
IF('Base tratada'!$AD145&gt;='Base tratada'!$AE145,"Catalog",
"Store"))</f>
        <v>Store</v>
      </c>
      <c r="AI145" s="59">
        <f>IF('Base tratada'!$AF145=0,"0",'Base tratada'!$AK145/'Base tratada'!$AF145)</f>
        <v>39.375</v>
      </c>
      <c r="AJ145" s="59" t="str">
        <f>IF('Base tratada'!$AI145=0,"R$ 0",
IF('Base tratada'!$AI145&lt;=25,"R$ 1–25",
IF('Base tratada'!$AI145&lt;=50,"R$ 26–50",
"+R$ 50")))</f>
        <v>R$ 26–50</v>
      </c>
      <c r="AK145" s="35">
        <v>945</v>
      </c>
      <c r="AL145" s="58" t="str">
        <f>IF('Base tratada'!$AK145&lt;=100,"R$ 0-100",
IF('Base tratada'!$AK145&lt;=500,"R$ 101-500",
IF('Base tratada'!$AK145&lt;=1000,"R$ 501-1000",
IF('Base tratada'!$AK145&lt;=1500,"R$ 1001-1500",
"+R$ 1500"))))</f>
        <v>R$ 501-1000</v>
      </c>
      <c r="AM145" s="34">
        <v>0</v>
      </c>
      <c r="AN145" s="34">
        <v>0</v>
      </c>
      <c r="AO145" s="34">
        <v>0</v>
      </c>
      <c r="AP145" s="34">
        <v>0</v>
      </c>
      <c r="AQ145" s="34">
        <v>0</v>
      </c>
      <c r="AR145" s="34">
        <v>0</v>
      </c>
      <c r="AS145" s="34">
        <v>0</v>
      </c>
      <c r="AT145" s="34">
        <v>3</v>
      </c>
      <c r="AU145" s="34">
        <v>11</v>
      </c>
      <c r="AV145" s="52">
        <v>869</v>
      </c>
      <c r="AW145" s="57">
        <v>0</v>
      </c>
      <c r="AX145" s="58" t="str">
        <f>IF(Tabela3[[#This Row],[Response]]=1, "Aceitou", "Não aceitou")</f>
        <v>Não aceitou</v>
      </c>
      <c r="AY145" s="55" t="str">
        <f>Tabela3[[#This Row],[Faixa Recência]] &amp; " | " &amp; Tabela3[[#This Row],[Faixa Gasto]] &amp; " | " &amp; Tabela3[[#This Row],[Faixa ticket médio]]</f>
        <v>46-60 dias | R$ 501-1000 | R$ 26–50</v>
      </c>
      <c r="AZ1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" s="36"/>
    </row>
    <row r="146" spans="1:54" x14ac:dyDescent="0.25">
      <c r="A146" s="61">
        <v>145</v>
      </c>
      <c r="B146" s="37">
        <v>69372</v>
      </c>
      <c r="C146" s="34">
        <v>0</v>
      </c>
      <c r="D146" s="34">
        <v>0</v>
      </c>
      <c r="E146" s="34">
        <v>10</v>
      </c>
      <c r="F146" s="58" t="str">
        <f>IF('Base tratada'!$E146&lt;=15,"0-15 dias",
IF('Base tratada'!$E146&lt;=30, "16-30 dias",
IF('Base tratada'!$E146&lt;=45, "31-45 dias",
IF('Base tratada'!$E146&lt;=60, "46-60 dias",
IF('Base tratada'!$E146&lt;=75, "61-75 dias", "76-99 dias")))))</f>
        <v>0-15 dias</v>
      </c>
      <c r="G146" s="38">
        <v>71</v>
      </c>
      <c r="H146" s="60" t="str">
        <f>IF('Base tratada'!$G146&lt;=29,"24–29",
IF('Base tratada'!$G146&lt;=39,"30–39",
IF('Base tratada'!$G146&lt;=49,"40–49",
IF('Base tratada'!$G146&lt;=59,"50–59",
IF('Base tratada'!$G146&lt;=69,"60–69",
"70–80")))))</f>
        <v>70–80</v>
      </c>
      <c r="I146" s="34">
        <v>2654</v>
      </c>
      <c r="J146" s="58" t="str">
        <f>IF('Base tratada'!$K146=1,"Divorciado",
IF('Base tratada'!$L146=1,"Casado",
IF('Base tratada'!$M146=1, "Solteiro",
IF('Base tratada'!$N146=1,"Juntos",
"Viúvo"))))</f>
        <v>Juntos</v>
      </c>
      <c r="K146" s="34">
        <v>0</v>
      </c>
      <c r="L146" s="34">
        <v>0</v>
      </c>
      <c r="M146" s="34">
        <v>0</v>
      </c>
      <c r="N146" s="34">
        <v>1</v>
      </c>
      <c r="O146" s="34">
        <v>0</v>
      </c>
      <c r="P146" s="34">
        <v>0</v>
      </c>
      <c r="Q146" s="34">
        <v>0</v>
      </c>
      <c r="R146" s="34">
        <v>1</v>
      </c>
      <c r="S146" s="34">
        <v>0</v>
      </c>
      <c r="T146" s="34">
        <v>0</v>
      </c>
      <c r="U146" s="35">
        <v>997</v>
      </c>
      <c r="V146" s="35">
        <v>26</v>
      </c>
      <c r="W146" s="35">
        <v>269</v>
      </c>
      <c r="X146" s="35">
        <v>34</v>
      </c>
      <c r="Y146" s="35">
        <v>13</v>
      </c>
      <c r="Z146" s="35">
        <v>42</v>
      </c>
      <c r="AA146" s="34">
        <v>1</v>
      </c>
      <c r="AB146" s="34">
        <v>4</v>
      </c>
      <c r="AC146" s="34">
        <v>10</v>
      </c>
      <c r="AD146" s="34">
        <v>4</v>
      </c>
      <c r="AE146" s="34">
        <v>6</v>
      </c>
      <c r="AF146" s="58">
        <f>'Base tratada'!$AC146+'Base tratada'!$AD146+'Base tratada'!$AE146</f>
        <v>20</v>
      </c>
      <c r="AG1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6" s="58" t="str">
        <f>IF('Base tratada'!$AC146&gt;=MAX('Base tratada'!$AD146,'Base tratada'!$AE146),"Web",
IF('Base tratada'!$AD146&gt;='Base tratada'!$AE146,"Catalog",
"Store"))</f>
        <v>Web</v>
      </c>
      <c r="AI146" s="59">
        <f>IF('Base tratada'!$AF146=0,"0",'Base tratada'!$AK146/'Base tratada'!$AF146)</f>
        <v>66.95</v>
      </c>
      <c r="AJ146" s="59" t="str">
        <f>IF('Base tratada'!$AI146=0,"R$ 0",
IF('Base tratada'!$AI146&lt;=25,"R$ 1–25",
IF('Base tratada'!$AI146&lt;=50,"R$ 26–50",
"+R$ 50")))</f>
        <v>+R$ 50</v>
      </c>
      <c r="AK146" s="35">
        <v>1339</v>
      </c>
      <c r="AL146" s="58" t="str">
        <f>IF('Base tratada'!$AK146&lt;=100,"R$ 0-100",
IF('Base tratada'!$AK146&lt;=500,"R$ 101-500",
IF('Base tratada'!$AK146&lt;=1000,"R$ 501-1000",
IF('Base tratada'!$AK146&lt;=1500,"R$ 1001-1500",
"+R$ 1500"))))</f>
        <v>R$ 1001-1500</v>
      </c>
      <c r="AM146" s="34">
        <v>0</v>
      </c>
      <c r="AN146" s="34">
        <v>0</v>
      </c>
      <c r="AO146" s="34">
        <v>0</v>
      </c>
      <c r="AP146" s="34">
        <v>1</v>
      </c>
      <c r="AQ146" s="34">
        <v>1</v>
      </c>
      <c r="AR146" s="34">
        <v>2</v>
      </c>
      <c r="AS146" s="34">
        <v>0</v>
      </c>
      <c r="AT146" s="34">
        <v>3</v>
      </c>
      <c r="AU146" s="34">
        <v>11</v>
      </c>
      <c r="AV146" s="52">
        <v>1297</v>
      </c>
      <c r="AW146" s="57">
        <v>1</v>
      </c>
      <c r="AX146" s="58" t="str">
        <f>IF(Tabela3[[#This Row],[Response]]=1, "Aceitou", "Não aceitou")</f>
        <v>Aceitou</v>
      </c>
      <c r="AY146" s="55" t="str">
        <f>Tabela3[[#This Row],[Faixa Recência]] &amp; " | " &amp; Tabela3[[#This Row],[Faixa Gasto]] &amp; " | " &amp; Tabela3[[#This Row],[Faixa ticket médio]]</f>
        <v>0-15 dias | R$ 1001-1500 | +R$ 50</v>
      </c>
      <c r="AZ1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6" s="36"/>
    </row>
    <row r="147" spans="1:54" x14ac:dyDescent="0.25">
      <c r="A147" s="61">
        <v>146</v>
      </c>
      <c r="B147" s="37">
        <v>49967</v>
      </c>
      <c r="C147" s="34">
        <v>0</v>
      </c>
      <c r="D147" s="34">
        <v>1</v>
      </c>
      <c r="E147" s="34">
        <v>4</v>
      </c>
      <c r="F147" s="58" t="str">
        <f>IF('Base tratada'!$E147&lt;=15,"0-15 dias",
IF('Base tratada'!$E147&lt;=30, "16-30 dias",
IF('Base tratada'!$E147&lt;=45, "31-45 dias",
IF('Base tratada'!$E147&lt;=60, "46-60 dias",
IF('Base tratada'!$E147&lt;=75, "61-75 dias", "76-99 dias")))))</f>
        <v>0-15 dias</v>
      </c>
      <c r="G147" s="38">
        <v>62</v>
      </c>
      <c r="H147" s="60" t="str">
        <f>IF('Base tratada'!$G147&lt;=29,"24–29",
IF('Base tratada'!$G147&lt;=39,"30–39",
IF('Base tratada'!$G147&lt;=49,"40–49",
IF('Base tratada'!$G147&lt;=59,"50–59",
IF('Base tratada'!$G147&lt;=69,"60–69",
"70–80")))))</f>
        <v>60–69</v>
      </c>
      <c r="I147" s="34">
        <v>2515</v>
      </c>
      <c r="J147" s="58" t="str">
        <f>IF('Base tratada'!$K147=1,"Divorciado",
IF('Base tratada'!$L147=1,"Casado",
IF('Base tratada'!$M147=1, "Solteiro",
IF('Base tratada'!$N147=1,"Juntos",
"Viúvo"))))</f>
        <v>Solteiro</v>
      </c>
      <c r="K147" s="34">
        <v>0</v>
      </c>
      <c r="L147" s="34">
        <v>0</v>
      </c>
      <c r="M147" s="34">
        <v>1</v>
      </c>
      <c r="N147" s="34">
        <v>0</v>
      </c>
      <c r="O147" s="34">
        <v>0</v>
      </c>
      <c r="P147" s="34">
        <v>0</v>
      </c>
      <c r="Q147" s="34">
        <v>0</v>
      </c>
      <c r="R147" s="34">
        <v>1</v>
      </c>
      <c r="S147" s="34">
        <v>0</v>
      </c>
      <c r="T147" s="34">
        <v>0</v>
      </c>
      <c r="U147" s="35">
        <v>212</v>
      </c>
      <c r="V147" s="35">
        <v>6</v>
      </c>
      <c r="W147" s="35">
        <v>69</v>
      </c>
      <c r="X147" s="35">
        <v>4</v>
      </c>
      <c r="Y147" s="35">
        <v>12</v>
      </c>
      <c r="Z147" s="35">
        <v>3</v>
      </c>
      <c r="AA147" s="34">
        <v>3</v>
      </c>
      <c r="AB147" s="34">
        <v>7</v>
      </c>
      <c r="AC147" s="34">
        <v>6</v>
      </c>
      <c r="AD147" s="34">
        <v>1</v>
      </c>
      <c r="AE147" s="34">
        <v>5</v>
      </c>
      <c r="AF147" s="58">
        <f>'Base tratada'!$AC147+'Base tratada'!$AD147+'Base tratada'!$AE147</f>
        <v>12</v>
      </c>
      <c r="AG1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7" s="58" t="str">
        <f>IF('Base tratada'!$AC147&gt;=MAX('Base tratada'!$AD147,'Base tratada'!$AE147),"Web",
IF('Base tratada'!$AD147&gt;='Base tratada'!$AE147,"Catalog",
"Store"))</f>
        <v>Web</v>
      </c>
      <c r="AI147" s="59">
        <f>IF('Base tratada'!$AF147=0,"0",'Base tratada'!$AK147/'Base tratada'!$AF147)</f>
        <v>25.25</v>
      </c>
      <c r="AJ147" s="59" t="str">
        <f>IF('Base tratada'!$AI147=0,"R$ 0",
IF('Base tratada'!$AI147&lt;=25,"R$ 1–25",
IF('Base tratada'!$AI147&lt;=50,"R$ 26–50",
"+R$ 50")))</f>
        <v>R$ 26–50</v>
      </c>
      <c r="AK147" s="35">
        <v>303</v>
      </c>
      <c r="AL147" s="58" t="str">
        <f>IF('Base tratada'!$AK147&lt;=100,"R$ 0-100",
IF('Base tratada'!$AK147&lt;=500,"R$ 101-500",
IF('Base tratada'!$AK147&lt;=1000,"R$ 501-1000",
IF('Base tratada'!$AK147&lt;=1500,"R$ 1001-1500",
"+R$ 1500"))))</f>
        <v>R$ 101-500</v>
      </c>
      <c r="AM147" s="34">
        <v>0</v>
      </c>
      <c r="AN147" s="34">
        <v>0</v>
      </c>
      <c r="AO147" s="34">
        <v>0</v>
      </c>
      <c r="AP147" s="34">
        <v>0</v>
      </c>
      <c r="AQ147" s="34">
        <v>0</v>
      </c>
      <c r="AR147" s="34">
        <v>0</v>
      </c>
      <c r="AS147" s="34">
        <v>0</v>
      </c>
      <c r="AT147" s="34">
        <v>3</v>
      </c>
      <c r="AU147" s="34">
        <v>11</v>
      </c>
      <c r="AV147" s="52">
        <v>300</v>
      </c>
      <c r="AW147" s="57">
        <v>0</v>
      </c>
      <c r="AX147" s="58" t="str">
        <f>IF(Tabela3[[#This Row],[Response]]=1, "Aceitou", "Não aceitou")</f>
        <v>Não aceitou</v>
      </c>
      <c r="AY147" s="55" t="str">
        <f>Tabela3[[#This Row],[Faixa Recência]] &amp; " | " &amp; Tabela3[[#This Row],[Faixa Gasto]] &amp; " | " &amp; Tabela3[[#This Row],[Faixa ticket médio]]</f>
        <v>0-15 dias | R$ 101-500 | R$ 26–50</v>
      </c>
      <c r="AZ1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" s="36"/>
    </row>
    <row r="148" spans="1:54" x14ac:dyDescent="0.25">
      <c r="A148" s="61">
        <v>147</v>
      </c>
      <c r="B148" s="37">
        <v>60199</v>
      </c>
      <c r="C148" s="34">
        <v>1</v>
      </c>
      <c r="D148" s="34">
        <v>2</v>
      </c>
      <c r="E148" s="34">
        <v>49</v>
      </c>
      <c r="F148" s="58" t="str">
        <f>IF('Base tratada'!$E148&lt;=15,"0-15 dias",
IF('Base tratada'!$E148&lt;=30, "16-30 dias",
IF('Base tratada'!$E148&lt;=45, "31-45 dias",
IF('Base tratada'!$E148&lt;=60, "46-60 dias",
IF('Base tratada'!$E148&lt;=75, "61-75 dias", "76-99 dias")))))</f>
        <v>46-60 dias</v>
      </c>
      <c r="G148" s="38">
        <v>42</v>
      </c>
      <c r="H148" s="60" t="str">
        <f>IF('Base tratada'!$G148&lt;=29,"24–29",
IF('Base tratada'!$G148&lt;=39,"30–39",
IF('Base tratada'!$G148&lt;=49,"40–49",
IF('Base tratada'!$G148&lt;=59,"50–59",
IF('Base tratada'!$G148&lt;=69,"60–69",
"70–80")))))</f>
        <v>40–49</v>
      </c>
      <c r="I148" s="34">
        <v>2449</v>
      </c>
      <c r="J148" s="58" t="str">
        <f>IF('Base tratada'!$K148=1,"Divorciado",
IF('Base tratada'!$L148=1,"Casado",
IF('Base tratada'!$M148=1, "Solteiro",
IF('Base tratada'!$N148=1,"Juntos",
"Viúvo"))))</f>
        <v>Solteiro</v>
      </c>
      <c r="K148" s="34">
        <v>0</v>
      </c>
      <c r="L148" s="34">
        <v>0</v>
      </c>
      <c r="M148" s="34">
        <v>1</v>
      </c>
      <c r="N148" s="34">
        <v>0</v>
      </c>
      <c r="O148" s="34">
        <v>0</v>
      </c>
      <c r="P148" s="34">
        <v>0</v>
      </c>
      <c r="Q148" s="34">
        <v>0</v>
      </c>
      <c r="R148" s="34">
        <v>1</v>
      </c>
      <c r="S148" s="34">
        <v>0</v>
      </c>
      <c r="T148" s="34">
        <v>0</v>
      </c>
      <c r="U148" s="35">
        <v>8</v>
      </c>
      <c r="V148" s="35">
        <v>1</v>
      </c>
      <c r="W148" s="35">
        <v>7</v>
      </c>
      <c r="X148" s="35">
        <v>2</v>
      </c>
      <c r="Y148" s="35">
        <v>0</v>
      </c>
      <c r="Z148" s="35">
        <v>0</v>
      </c>
      <c r="AA148" s="34">
        <v>1</v>
      </c>
      <c r="AB148" s="34">
        <v>4</v>
      </c>
      <c r="AC148" s="34">
        <v>0</v>
      </c>
      <c r="AD148" s="34">
        <v>0</v>
      </c>
      <c r="AE148" s="34">
        <v>3</v>
      </c>
      <c r="AF148" s="58">
        <f>'Base tratada'!$AC148+'Base tratada'!$AD148+'Base tratada'!$AE148</f>
        <v>3</v>
      </c>
      <c r="AG1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8" s="58" t="str">
        <f>IF('Base tratada'!$AC148&gt;=MAX('Base tratada'!$AD148,'Base tratada'!$AE148),"Web",
IF('Base tratada'!$AD148&gt;='Base tratada'!$AE148,"Catalog",
"Store"))</f>
        <v>Store</v>
      </c>
      <c r="AI148" s="59">
        <f>IF('Base tratada'!$AF148=0,"0",'Base tratada'!$AK148/'Base tratada'!$AF148)</f>
        <v>6</v>
      </c>
      <c r="AJ148" s="59" t="str">
        <f>IF('Base tratada'!$AI148=0,"R$ 0",
IF('Base tratada'!$AI148&lt;=25,"R$ 1–25",
IF('Base tratada'!$AI148&lt;=50,"R$ 26–50",
"+R$ 50")))</f>
        <v>R$ 1–25</v>
      </c>
      <c r="AK148" s="35">
        <v>18</v>
      </c>
      <c r="AL148" s="58" t="str">
        <f>IF('Base tratada'!$AK148&lt;=100,"R$ 0-100",
IF('Base tratada'!$AK148&lt;=500,"R$ 101-500",
IF('Base tratada'!$AK148&lt;=1000,"R$ 501-1000",
IF('Base tratada'!$AK148&lt;=1500,"R$ 1001-1500",
"+R$ 1500"))))</f>
        <v>R$ 0-100</v>
      </c>
      <c r="AM148" s="34">
        <v>0</v>
      </c>
      <c r="AN148" s="34">
        <v>0</v>
      </c>
      <c r="AO148" s="34">
        <v>0</v>
      </c>
      <c r="AP148" s="34">
        <v>0</v>
      </c>
      <c r="AQ148" s="34">
        <v>0</v>
      </c>
      <c r="AR148" s="34">
        <v>0</v>
      </c>
      <c r="AS148" s="34">
        <v>0</v>
      </c>
      <c r="AT148" s="34">
        <v>3</v>
      </c>
      <c r="AU148" s="34">
        <v>11</v>
      </c>
      <c r="AV148" s="52">
        <v>18</v>
      </c>
      <c r="AW148" s="57">
        <v>0</v>
      </c>
      <c r="AX148" s="58" t="str">
        <f>IF(Tabela3[[#This Row],[Response]]=1, "Aceitou", "Não aceitou")</f>
        <v>Não aceitou</v>
      </c>
      <c r="AY148" s="55" t="str">
        <f>Tabela3[[#This Row],[Faixa Recência]] &amp; " | " &amp; Tabela3[[#This Row],[Faixa Gasto]] &amp; " | " &amp; Tabela3[[#This Row],[Faixa ticket médio]]</f>
        <v>46-60 dias | R$ 0-100 | R$ 1–25</v>
      </c>
      <c r="AZ1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" s="36"/>
    </row>
    <row r="149" spans="1:54" x14ac:dyDescent="0.25">
      <c r="A149" s="61">
        <v>148</v>
      </c>
      <c r="B149" s="37">
        <v>55375</v>
      </c>
      <c r="C149" s="34">
        <v>0</v>
      </c>
      <c r="D149" s="34">
        <v>1</v>
      </c>
      <c r="E149" s="34">
        <v>3</v>
      </c>
      <c r="F149" s="58" t="str">
        <f>IF('Base tratada'!$E149&lt;=15,"0-15 dias",
IF('Base tratada'!$E149&lt;=30, "16-30 dias",
IF('Base tratada'!$E149&lt;=45, "31-45 dias",
IF('Base tratada'!$E149&lt;=60, "46-60 dias",
IF('Base tratada'!$E149&lt;=75, "61-75 dias", "76-99 dias")))))</f>
        <v>0-15 dias</v>
      </c>
      <c r="G149" s="38">
        <v>43</v>
      </c>
      <c r="H149" s="60" t="str">
        <f>IF('Base tratada'!$G149&lt;=29,"24–29",
IF('Base tratada'!$G149&lt;=39,"30–39",
IF('Base tratada'!$G149&lt;=49,"40–49",
IF('Base tratada'!$G149&lt;=59,"50–59",
IF('Base tratada'!$G149&lt;=69,"60–69",
"70–80")))))</f>
        <v>40–49</v>
      </c>
      <c r="I149" s="34">
        <v>2414</v>
      </c>
      <c r="J149" s="58" t="str">
        <f>IF('Base tratada'!$K149=1,"Divorciado",
IF('Base tratada'!$L149=1,"Casado",
IF('Base tratada'!$M149=1, "Solteiro",
IF('Base tratada'!$N149=1,"Juntos",
"Viúvo"))))</f>
        <v>Juntos</v>
      </c>
      <c r="K149" s="34">
        <v>0</v>
      </c>
      <c r="L149" s="34">
        <v>0</v>
      </c>
      <c r="M149" s="34">
        <v>0</v>
      </c>
      <c r="N149" s="34">
        <v>1</v>
      </c>
      <c r="O149" s="34">
        <v>0</v>
      </c>
      <c r="P149" s="34">
        <v>0</v>
      </c>
      <c r="Q149" s="34">
        <v>0</v>
      </c>
      <c r="R149" s="34">
        <v>1</v>
      </c>
      <c r="S149" s="34">
        <v>0</v>
      </c>
      <c r="T149" s="34">
        <v>0</v>
      </c>
      <c r="U149" s="35">
        <v>42</v>
      </c>
      <c r="V149" s="35">
        <v>11</v>
      </c>
      <c r="W149" s="35">
        <v>57</v>
      </c>
      <c r="X149" s="35">
        <v>10</v>
      </c>
      <c r="Y149" s="35">
        <v>28</v>
      </c>
      <c r="Z149" s="35">
        <v>14</v>
      </c>
      <c r="AA149" s="34">
        <v>1</v>
      </c>
      <c r="AB149" s="34">
        <v>2</v>
      </c>
      <c r="AC149" s="34">
        <v>1</v>
      </c>
      <c r="AD149" s="34">
        <v>1</v>
      </c>
      <c r="AE149" s="34">
        <v>6</v>
      </c>
      <c r="AF149" s="58">
        <f>'Base tratada'!$AC149+'Base tratada'!$AD149+'Base tratada'!$AE149</f>
        <v>8</v>
      </c>
      <c r="AG1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9" s="58" t="str">
        <f>IF('Base tratada'!$AC149&gt;=MAX('Base tratada'!$AD149,'Base tratada'!$AE149),"Web",
IF('Base tratada'!$AD149&gt;='Base tratada'!$AE149,"Catalog",
"Store"))</f>
        <v>Store</v>
      </c>
      <c r="AI149" s="59">
        <f>IF('Base tratada'!$AF149=0,"0",'Base tratada'!$AK149/'Base tratada'!$AF149)</f>
        <v>18.5</v>
      </c>
      <c r="AJ149" s="59" t="str">
        <f>IF('Base tratada'!$AI149=0,"R$ 0",
IF('Base tratada'!$AI149&lt;=25,"R$ 1–25",
IF('Base tratada'!$AI149&lt;=50,"R$ 26–50",
"+R$ 50")))</f>
        <v>R$ 1–25</v>
      </c>
      <c r="AK149" s="35">
        <v>148</v>
      </c>
      <c r="AL149" s="58" t="str">
        <f>IF('Base tratada'!$AK149&lt;=100,"R$ 0-100",
IF('Base tratada'!$AK149&lt;=500,"R$ 101-500",
IF('Base tratada'!$AK149&lt;=1000,"R$ 501-1000",
IF('Base tratada'!$AK149&lt;=1500,"R$ 1001-1500",
"+R$ 1500"))))</f>
        <v>R$ 101-500</v>
      </c>
      <c r="AM149" s="34">
        <v>0</v>
      </c>
      <c r="AN149" s="34">
        <v>0</v>
      </c>
      <c r="AO149" s="34">
        <v>0</v>
      </c>
      <c r="AP149" s="34">
        <v>0</v>
      </c>
      <c r="AQ149" s="34">
        <v>0</v>
      </c>
      <c r="AR149" s="34">
        <v>0</v>
      </c>
      <c r="AS149" s="34">
        <v>0</v>
      </c>
      <c r="AT149" s="34">
        <v>3</v>
      </c>
      <c r="AU149" s="34">
        <v>11</v>
      </c>
      <c r="AV149" s="52">
        <v>134</v>
      </c>
      <c r="AW149" s="57">
        <v>0</v>
      </c>
      <c r="AX149" s="58" t="str">
        <f>IF(Tabela3[[#This Row],[Response]]=1, "Aceitou", "Não aceitou")</f>
        <v>Não aceitou</v>
      </c>
      <c r="AY149" s="55" t="str">
        <f>Tabela3[[#This Row],[Faixa Recência]] &amp; " | " &amp; Tabela3[[#This Row],[Faixa Gasto]] &amp; " | " &amp; Tabela3[[#This Row],[Faixa ticket médio]]</f>
        <v>0-15 dias | R$ 101-500 | R$ 1–25</v>
      </c>
      <c r="AZ1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" s="36"/>
    </row>
    <row r="150" spans="1:54" x14ac:dyDescent="0.25">
      <c r="A150" s="61">
        <v>149</v>
      </c>
      <c r="B150" s="37">
        <v>80317</v>
      </c>
      <c r="C150" s="34">
        <v>0</v>
      </c>
      <c r="D150" s="34">
        <v>0</v>
      </c>
      <c r="E150" s="34">
        <v>64</v>
      </c>
      <c r="F150" s="58" t="str">
        <f>IF('Base tratada'!$E150&lt;=15,"0-15 dias",
IF('Base tratada'!$E150&lt;=30, "16-30 dias",
IF('Base tratada'!$E150&lt;=45, "31-45 dias",
IF('Base tratada'!$E150&lt;=60, "46-60 dias",
IF('Base tratada'!$E150&lt;=75, "61-75 dias", "76-99 dias")))))</f>
        <v>61-75 dias</v>
      </c>
      <c r="G150" s="38">
        <v>65</v>
      </c>
      <c r="H150" s="60" t="str">
        <f>IF('Base tratada'!$G150&lt;=29,"24–29",
IF('Base tratada'!$G150&lt;=39,"30–39",
IF('Base tratada'!$G150&lt;=49,"40–49",
IF('Base tratada'!$G150&lt;=59,"50–59",
IF('Base tratada'!$G150&lt;=69,"60–69",
"70–80")))))</f>
        <v>60–69</v>
      </c>
      <c r="I150" s="34">
        <v>2472</v>
      </c>
      <c r="J150" s="58" t="str">
        <f>IF('Base tratada'!$K150=1,"Divorciado",
IF('Base tratada'!$L150=1,"Casado",
IF('Base tratada'!$M150=1, "Solteiro",
IF('Base tratada'!$N150=1,"Juntos",
"Viúvo"))))</f>
        <v>Solteiro</v>
      </c>
      <c r="K150" s="34">
        <v>0</v>
      </c>
      <c r="L150" s="34">
        <v>0</v>
      </c>
      <c r="M150" s="34">
        <v>1</v>
      </c>
      <c r="N150" s="34">
        <v>0</v>
      </c>
      <c r="O150" s="34">
        <v>0</v>
      </c>
      <c r="P150" s="34">
        <v>0</v>
      </c>
      <c r="Q150" s="34">
        <v>0</v>
      </c>
      <c r="R150" s="34">
        <v>1</v>
      </c>
      <c r="S150" s="34">
        <v>0</v>
      </c>
      <c r="T150" s="34">
        <v>0</v>
      </c>
      <c r="U150" s="35">
        <v>536</v>
      </c>
      <c r="V150" s="35">
        <v>11</v>
      </c>
      <c r="W150" s="35">
        <v>387</v>
      </c>
      <c r="X150" s="35">
        <v>149</v>
      </c>
      <c r="Y150" s="35">
        <v>91</v>
      </c>
      <c r="Z150" s="35">
        <v>57</v>
      </c>
      <c r="AA150" s="34">
        <v>1</v>
      </c>
      <c r="AB150" s="34">
        <v>1</v>
      </c>
      <c r="AC150" s="34">
        <v>3</v>
      </c>
      <c r="AD150" s="34">
        <v>4</v>
      </c>
      <c r="AE150" s="34">
        <v>10</v>
      </c>
      <c r="AF150" s="58">
        <f>'Base tratada'!$AC150+'Base tratada'!$AD150+'Base tratada'!$AE150</f>
        <v>17</v>
      </c>
      <c r="AG1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0" s="58" t="str">
        <f>IF('Base tratada'!$AC150&gt;=MAX('Base tratada'!$AD150,'Base tratada'!$AE150),"Web",
IF('Base tratada'!$AD150&gt;='Base tratada'!$AE150,"Catalog",
"Store"))</f>
        <v>Store</v>
      </c>
      <c r="AI150" s="59">
        <f>IF('Base tratada'!$AF150=0,"0",'Base tratada'!$AK150/'Base tratada'!$AF150)</f>
        <v>69.058823529411768</v>
      </c>
      <c r="AJ150" s="59" t="str">
        <f>IF('Base tratada'!$AI150=0,"R$ 0",
IF('Base tratada'!$AI150&lt;=25,"R$ 1–25",
IF('Base tratada'!$AI150&lt;=50,"R$ 26–50",
"+R$ 50")))</f>
        <v>+R$ 50</v>
      </c>
      <c r="AK150" s="35">
        <v>1174</v>
      </c>
      <c r="AL150" s="58" t="str">
        <f>IF('Base tratada'!$AK150&lt;=100,"R$ 0-100",
IF('Base tratada'!$AK150&lt;=500,"R$ 101-500",
IF('Base tratada'!$AK150&lt;=1000,"R$ 501-1000",
IF('Base tratada'!$AK150&lt;=1500,"R$ 1001-1500",
"+R$ 1500"))))</f>
        <v>R$ 1001-1500</v>
      </c>
      <c r="AM150" s="34">
        <v>0</v>
      </c>
      <c r="AN150" s="34">
        <v>0</v>
      </c>
      <c r="AO150" s="34">
        <v>0</v>
      </c>
      <c r="AP150" s="34">
        <v>0</v>
      </c>
      <c r="AQ150" s="34">
        <v>0</v>
      </c>
      <c r="AR150" s="34">
        <v>0</v>
      </c>
      <c r="AS150" s="34">
        <v>0</v>
      </c>
      <c r="AT150" s="34">
        <v>3</v>
      </c>
      <c r="AU150" s="34">
        <v>11</v>
      </c>
      <c r="AV150" s="52">
        <v>1117</v>
      </c>
      <c r="AW150" s="57">
        <v>0</v>
      </c>
      <c r="AX150" s="58" t="str">
        <f>IF(Tabela3[[#This Row],[Response]]=1, "Aceitou", "Não aceitou")</f>
        <v>Não aceitou</v>
      </c>
      <c r="AY150" s="55" t="str">
        <f>Tabela3[[#This Row],[Faixa Recência]] &amp; " | " &amp; Tabela3[[#This Row],[Faixa Gasto]] &amp; " | " &amp; Tabela3[[#This Row],[Faixa ticket médio]]</f>
        <v>61-75 dias | R$ 1001-1500 | +R$ 50</v>
      </c>
      <c r="AZ1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" s="36"/>
    </row>
    <row r="151" spans="1:54" x14ac:dyDescent="0.25">
      <c r="A151" s="61">
        <v>150</v>
      </c>
      <c r="B151" s="37">
        <v>30523</v>
      </c>
      <c r="C151" s="34">
        <v>2</v>
      </c>
      <c r="D151" s="34">
        <v>1</v>
      </c>
      <c r="E151" s="34">
        <v>0</v>
      </c>
      <c r="F151" s="58" t="str">
        <f>IF('Base tratada'!$E151&lt;=15,"0-15 dias",
IF('Base tratada'!$E151&lt;=30, "16-30 dias",
IF('Base tratada'!$E151&lt;=45, "31-45 dias",
IF('Base tratada'!$E151&lt;=60, "46-60 dias",
IF('Base tratada'!$E151&lt;=75, "61-75 dias", "76-99 dias")))))</f>
        <v>0-15 dias</v>
      </c>
      <c r="G151" s="38">
        <v>62</v>
      </c>
      <c r="H151" s="60" t="str">
        <f>IF('Base tratada'!$G151&lt;=29,"24–29",
IF('Base tratada'!$G151&lt;=39,"30–39",
IF('Base tratada'!$G151&lt;=49,"40–49",
IF('Base tratada'!$G151&lt;=59,"50–59",
IF('Base tratada'!$G151&lt;=69,"60–69",
"70–80")))))</f>
        <v>60–69</v>
      </c>
      <c r="I151" s="34">
        <v>2522</v>
      </c>
      <c r="J151" s="58" t="str">
        <f>IF('Base tratada'!$K151=1,"Divorciado",
IF('Base tratada'!$L151=1,"Casado",
IF('Base tratada'!$M151=1, "Solteiro",
IF('Base tratada'!$N151=1,"Juntos",
"Viúvo"))))</f>
        <v>Solteiro</v>
      </c>
      <c r="K151" s="34">
        <v>0</v>
      </c>
      <c r="L151" s="34">
        <v>0</v>
      </c>
      <c r="M151" s="34">
        <v>1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1</v>
      </c>
      <c r="T151" s="34">
        <v>0</v>
      </c>
      <c r="U151" s="35">
        <v>5</v>
      </c>
      <c r="V151" s="35">
        <v>0</v>
      </c>
      <c r="W151" s="35">
        <v>3</v>
      </c>
      <c r="X151" s="35">
        <v>0</v>
      </c>
      <c r="Y151" s="35">
        <v>0</v>
      </c>
      <c r="Z151" s="35">
        <v>5</v>
      </c>
      <c r="AA151" s="34">
        <v>1</v>
      </c>
      <c r="AB151" s="34">
        <v>7</v>
      </c>
      <c r="AC151" s="34">
        <v>1</v>
      </c>
      <c r="AD151" s="34">
        <v>0</v>
      </c>
      <c r="AE151" s="34">
        <v>2</v>
      </c>
      <c r="AF151" s="58">
        <f>'Base tratada'!$AC151+'Base tratada'!$AD151+'Base tratada'!$AE151</f>
        <v>3</v>
      </c>
      <c r="AG1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1" s="58" t="str">
        <f>IF('Base tratada'!$AC151&gt;=MAX('Base tratada'!$AD151,'Base tratada'!$AE151),"Web",
IF('Base tratada'!$AD151&gt;='Base tratada'!$AE151,"Catalog",
"Store"))</f>
        <v>Store</v>
      </c>
      <c r="AI151" s="59">
        <f>IF('Base tratada'!$AF151=0,"0",'Base tratada'!$AK151/'Base tratada'!$AF151)</f>
        <v>2.6666666666666665</v>
      </c>
      <c r="AJ151" s="59" t="str">
        <f>IF('Base tratada'!$AI151=0,"R$ 0",
IF('Base tratada'!$AI151&lt;=25,"R$ 1–25",
IF('Base tratada'!$AI151&lt;=50,"R$ 26–50",
"+R$ 50")))</f>
        <v>R$ 1–25</v>
      </c>
      <c r="AK151" s="35">
        <v>8</v>
      </c>
      <c r="AL151" s="58" t="str">
        <f>IF('Base tratada'!$AK151&lt;=100,"R$ 0-100",
IF('Base tratada'!$AK151&lt;=500,"R$ 101-500",
IF('Base tratada'!$AK151&lt;=1000,"R$ 501-1000",
IF('Base tratada'!$AK151&lt;=1500,"R$ 1001-1500",
"+R$ 1500"))))</f>
        <v>R$ 0-100</v>
      </c>
      <c r="AM151" s="34">
        <v>0</v>
      </c>
      <c r="AN151" s="34">
        <v>0</v>
      </c>
      <c r="AO151" s="34">
        <v>0</v>
      </c>
      <c r="AP151" s="34">
        <v>0</v>
      </c>
      <c r="AQ151" s="34">
        <v>0</v>
      </c>
      <c r="AR151" s="34">
        <v>0</v>
      </c>
      <c r="AS151" s="34">
        <v>0</v>
      </c>
      <c r="AT151" s="34">
        <v>3</v>
      </c>
      <c r="AU151" s="34">
        <v>11</v>
      </c>
      <c r="AV151" s="52">
        <v>3</v>
      </c>
      <c r="AW151" s="57">
        <v>0</v>
      </c>
      <c r="AX151" s="58" t="str">
        <f>IF(Tabela3[[#This Row],[Response]]=1, "Aceitou", "Não aceitou")</f>
        <v>Não aceitou</v>
      </c>
      <c r="AY151" s="55" t="str">
        <f>Tabela3[[#This Row],[Faixa Recência]] &amp; " | " &amp; Tabela3[[#This Row],[Faixa Gasto]] &amp; " | " &amp; Tabela3[[#This Row],[Faixa ticket médio]]</f>
        <v>0-15 dias | R$ 0-100 | R$ 1–25</v>
      </c>
      <c r="AZ1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" s="36"/>
    </row>
    <row r="152" spans="1:54" x14ac:dyDescent="0.25">
      <c r="A152" s="61">
        <v>151</v>
      </c>
      <c r="B152" s="37">
        <v>70356</v>
      </c>
      <c r="C152" s="34">
        <v>0</v>
      </c>
      <c r="D152" s="34">
        <v>0</v>
      </c>
      <c r="E152" s="34">
        <v>20</v>
      </c>
      <c r="F152" s="58" t="str">
        <f>IF('Base tratada'!$E152&lt;=15,"0-15 dias",
IF('Base tratada'!$E152&lt;=30, "16-30 dias",
IF('Base tratada'!$E152&lt;=45, "31-45 dias",
IF('Base tratada'!$E152&lt;=60, "46-60 dias",
IF('Base tratada'!$E152&lt;=75, "61-75 dias", "76-99 dias")))))</f>
        <v>16-30 dias</v>
      </c>
      <c r="G152" s="38">
        <v>75</v>
      </c>
      <c r="H152" s="60" t="str">
        <f>IF('Base tratada'!$G152&lt;=29,"24–29",
IF('Base tratada'!$G152&lt;=39,"30–39",
IF('Base tratada'!$G152&lt;=49,"40–49",
IF('Base tratada'!$G152&lt;=59,"50–59",
IF('Base tratada'!$G152&lt;=69,"60–69",
"70–80")))))</f>
        <v>70–80</v>
      </c>
      <c r="I152" s="34">
        <v>2760</v>
      </c>
      <c r="J152" s="58" t="str">
        <f>IF('Base tratada'!$K152=1,"Divorciado",
IF('Base tratada'!$L152=1,"Casado",
IF('Base tratada'!$M152=1, "Solteiro",
IF('Base tratada'!$N152=1,"Juntos",
"Viúvo"))))</f>
        <v>Casado</v>
      </c>
      <c r="K152" s="34">
        <v>0</v>
      </c>
      <c r="L152" s="34">
        <v>1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4">
        <v>1</v>
      </c>
      <c r="U152" s="35">
        <v>1349</v>
      </c>
      <c r="V152" s="35">
        <v>16</v>
      </c>
      <c r="W152" s="35">
        <v>249</v>
      </c>
      <c r="X152" s="35">
        <v>43</v>
      </c>
      <c r="Y152" s="35">
        <v>16</v>
      </c>
      <c r="Z152" s="35">
        <v>33</v>
      </c>
      <c r="AA152" s="34">
        <v>2</v>
      </c>
      <c r="AB152" s="34">
        <v>6</v>
      </c>
      <c r="AC152" s="34">
        <v>10</v>
      </c>
      <c r="AD152" s="34">
        <v>6</v>
      </c>
      <c r="AE152" s="34">
        <v>9</v>
      </c>
      <c r="AF152" s="58">
        <f>'Base tratada'!$AC152+'Base tratada'!$AD152+'Base tratada'!$AE152</f>
        <v>25</v>
      </c>
      <c r="AG1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2" s="58" t="str">
        <f>IF('Base tratada'!$AC152&gt;=MAX('Base tratada'!$AD152,'Base tratada'!$AE152),"Web",
IF('Base tratada'!$AD152&gt;='Base tratada'!$AE152,"Catalog",
"Store"))</f>
        <v>Web</v>
      </c>
      <c r="AI152" s="59">
        <f>IF('Base tratada'!$AF152=0,"0",'Base tratada'!$AK152/'Base tratada'!$AF152)</f>
        <v>66.92</v>
      </c>
      <c r="AJ152" s="59" t="str">
        <f>IF('Base tratada'!$AI152=0,"R$ 0",
IF('Base tratada'!$AI152&lt;=25,"R$ 1–25",
IF('Base tratada'!$AI152&lt;=50,"R$ 26–50",
"+R$ 50")))</f>
        <v>+R$ 50</v>
      </c>
      <c r="AK152" s="35">
        <v>1673</v>
      </c>
      <c r="AL152" s="58" t="str">
        <f>IF('Base tratada'!$AK152&lt;=100,"R$ 0-100",
IF('Base tratada'!$AK152&lt;=500,"R$ 101-500",
IF('Base tratada'!$AK152&lt;=1000,"R$ 501-1000",
IF('Base tratada'!$AK152&lt;=1500,"R$ 1001-1500",
"+R$ 1500"))))</f>
        <v>+R$ 1500</v>
      </c>
      <c r="AM152" s="34">
        <v>0</v>
      </c>
      <c r="AN152" s="34">
        <v>0</v>
      </c>
      <c r="AO152" s="34">
        <v>0</v>
      </c>
      <c r="AP152" s="34">
        <v>0</v>
      </c>
      <c r="AQ152" s="34">
        <v>0</v>
      </c>
      <c r="AR152" s="34">
        <v>0</v>
      </c>
      <c r="AS152" s="34">
        <v>0</v>
      </c>
      <c r="AT152" s="34">
        <v>3</v>
      </c>
      <c r="AU152" s="34">
        <v>11</v>
      </c>
      <c r="AV152" s="52">
        <v>1640</v>
      </c>
      <c r="AW152" s="57">
        <v>0</v>
      </c>
      <c r="AX152" s="58" t="str">
        <f>IF(Tabela3[[#This Row],[Response]]=1, "Aceitou", "Não aceitou")</f>
        <v>Não aceitou</v>
      </c>
      <c r="AY152" s="55" t="str">
        <f>Tabela3[[#This Row],[Faixa Recência]] &amp; " | " &amp; Tabela3[[#This Row],[Faixa Gasto]] &amp; " | " &amp; Tabela3[[#This Row],[Faixa ticket médio]]</f>
        <v>16-30 dias | +R$ 1500 | +R$ 50</v>
      </c>
      <c r="AZ1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2" s="36"/>
    </row>
    <row r="153" spans="1:54" x14ac:dyDescent="0.25">
      <c r="A153" s="61">
        <v>152</v>
      </c>
      <c r="B153" s="37">
        <v>23228</v>
      </c>
      <c r="C153" s="34">
        <v>1</v>
      </c>
      <c r="D153" s="34">
        <v>0</v>
      </c>
      <c r="E153" s="34">
        <v>91</v>
      </c>
      <c r="F153" s="58" t="str">
        <f>IF('Base tratada'!$E153&lt;=15,"0-15 dias",
IF('Base tratada'!$E153&lt;=30, "16-30 dias",
IF('Base tratada'!$E153&lt;=45, "31-45 dias",
IF('Base tratada'!$E153&lt;=60, "46-60 dias",
IF('Base tratada'!$E153&lt;=75, "61-75 dias", "76-99 dias")))))</f>
        <v>76-99 dias</v>
      </c>
      <c r="G153" s="38">
        <v>36</v>
      </c>
      <c r="H153" s="60" t="str">
        <f>IF('Base tratada'!$G153&lt;=29,"24–29",
IF('Base tratada'!$G153&lt;=39,"30–39",
IF('Base tratada'!$G153&lt;=49,"40–49",
IF('Base tratada'!$G153&lt;=59,"50–59",
IF('Base tratada'!$G153&lt;=69,"60–69",
"70–80")))))</f>
        <v>30–39</v>
      </c>
      <c r="I153" s="34">
        <v>2334</v>
      </c>
      <c r="J153" s="58" t="str">
        <f>IF('Base tratada'!$K153=1,"Divorciado",
IF('Base tratada'!$L153=1,"Casado",
IF('Base tratada'!$M153=1, "Solteiro",
IF('Base tratada'!$N153=1,"Juntos",
"Viúvo"))))</f>
        <v>Casado</v>
      </c>
      <c r="K153" s="34">
        <v>0</v>
      </c>
      <c r="L153" s="34">
        <v>1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1</v>
      </c>
      <c r="S153" s="34">
        <v>0</v>
      </c>
      <c r="T153" s="34">
        <v>0</v>
      </c>
      <c r="U153" s="35">
        <v>53</v>
      </c>
      <c r="V153" s="35">
        <v>3</v>
      </c>
      <c r="W153" s="35">
        <v>49</v>
      </c>
      <c r="X153" s="35">
        <v>7</v>
      </c>
      <c r="Y153" s="35">
        <v>4</v>
      </c>
      <c r="Z153" s="35">
        <v>5</v>
      </c>
      <c r="AA153" s="34">
        <v>4</v>
      </c>
      <c r="AB153" s="34">
        <v>8</v>
      </c>
      <c r="AC153" s="34">
        <v>3</v>
      </c>
      <c r="AD153" s="34">
        <v>0</v>
      </c>
      <c r="AE153" s="34">
        <v>4</v>
      </c>
      <c r="AF153" s="58">
        <f>'Base tratada'!$AC153+'Base tratada'!$AD153+'Base tratada'!$AE153</f>
        <v>7</v>
      </c>
      <c r="AG1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3" s="58" t="str">
        <f>IF('Base tratada'!$AC153&gt;=MAX('Base tratada'!$AD153,'Base tratada'!$AE153),"Web",
IF('Base tratada'!$AD153&gt;='Base tratada'!$AE153,"Catalog",
"Store"))</f>
        <v>Store</v>
      </c>
      <c r="AI153" s="59">
        <f>IF('Base tratada'!$AF153=0,"0",'Base tratada'!$AK153/'Base tratada'!$AF153)</f>
        <v>16.571428571428573</v>
      </c>
      <c r="AJ153" s="59" t="str">
        <f>IF('Base tratada'!$AI153=0,"R$ 0",
IF('Base tratada'!$AI153&lt;=25,"R$ 1–25",
IF('Base tratada'!$AI153&lt;=50,"R$ 26–50",
"+R$ 50")))</f>
        <v>R$ 1–25</v>
      </c>
      <c r="AK153" s="35">
        <v>116</v>
      </c>
      <c r="AL153" s="58" t="str">
        <f>IF('Base tratada'!$AK153&lt;=100,"R$ 0-100",
IF('Base tratada'!$AK153&lt;=500,"R$ 101-500",
IF('Base tratada'!$AK153&lt;=1000,"R$ 501-1000",
IF('Base tratada'!$AK153&lt;=1500,"R$ 1001-1500",
"+R$ 1500"))))</f>
        <v>R$ 101-500</v>
      </c>
      <c r="AM153" s="34">
        <v>0</v>
      </c>
      <c r="AN153" s="34">
        <v>0</v>
      </c>
      <c r="AO153" s="34">
        <v>0</v>
      </c>
      <c r="AP153" s="34">
        <v>0</v>
      </c>
      <c r="AQ153" s="34">
        <v>0</v>
      </c>
      <c r="AR153" s="34">
        <v>0</v>
      </c>
      <c r="AS153" s="34">
        <v>0</v>
      </c>
      <c r="AT153" s="34">
        <v>3</v>
      </c>
      <c r="AU153" s="34">
        <v>11</v>
      </c>
      <c r="AV153" s="52">
        <v>111</v>
      </c>
      <c r="AW153" s="57">
        <v>0</v>
      </c>
      <c r="AX153" s="58" t="str">
        <f>IF(Tabela3[[#This Row],[Response]]=1, "Aceitou", "Não aceitou")</f>
        <v>Não aceitou</v>
      </c>
      <c r="AY153" s="55" t="str">
        <f>Tabela3[[#This Row],[Faixa Recência]] &amp; " | " &amp; Tabela3[[#This Row],[Faixa Gasto]] &amp; " | " &amp; Tabela3[[#This Row],[Faixa ticket médio]]</f>
        <v>76-99 dias | R$ 101-500 | R$ 1–25</v>
      </c>
      <c r="AZ1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" s="36"/>
    </row>
    <row r="154" spans="1:54" x14ac:dyDescent="0.25">
      <c r="A154" s="61">
        <v>153</v>
      </c>
      <c r="B154" s="37">
        <v>74165</v>
      </c>
      <c r="C154" s="34">
        <v>0</v>
      </c>
      <c r="D154" s="34">
        <v>0</v>
      </c>
      <c r="E154" s="34">
        <v>9</v>
      </c>
      <c r="F154" s="58" t="str">
        <f>IF('Base tratada'!$E154&lt;=15,"0-15 dias",
IF('Base tratada'!$E154&lt;=30, "16-30 dias",
IF('Base tratada'!$E154&lt;=45, "31-45 dias",
IF('Base tratada'!$E154&lt;=60, "46-60 dias",
IF('Base tratada'!$E154&lt;=75, "61-75 dias", "76-99 dias")))))</f>
        <v>0-15 dias</v>
      </c>
      <c r="G154" s="38">
        <v>45</v>
      </c>
      <c r="H154" s="60" t="str">
        <f>IF('Base tratada'!$G154&lt;=29,"24–29",
IF('Base tratada'!$G154&lt;=39,"30–39",
IF('Base tratada'!$G154&lt;=49,"40–49",
IF('Base tratada'!$G154&lt;=59,"50–59",
IF('Base tratada'!$G154&lt;=69,"60–69",
"70–80")))))</f>
        <v>40–49</v>
      </c>
      <c r="I154" s="34">
        <v>2583</v>
      </c>
      <c r="J154" s="58" t="str">
        <f>IF('Base tratada'!$K154=1,"Divorciado",
IF('Base tratada'!$L154=1,"Casado",
IF('Base tratada'!$M154=1, "Solteiro",
IF('Base tratada'!$N154=1,"Juntos",
"Viúvo"))))</f>
        <v>Divorciado</v>
      </c>
      <c r="K154" s="34">
        <v>1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1</v>
      </c>
      <c r="U154" s="35">
        <v>1001</v>
      </c>
      <c r="V154" s="35">
        <v>12</v>
      </c>
      <c r="W154" s="35">
        <v>240</v>
      </c>
      <c r="X154" s="35">
        <v>16</v>
      </c>
      <c r="Y154" s="35">
        <v>12</v>
      </c>
      <c r="Z154" s="35">
        <v>12</v>
      </c>
      <c r="AA154" s="34">
        <v>1</v>
      </c>
      <c r="AB154" s="34">
        <v>2</v>
      </c>
      <c r="AC154" s="34">
        <v>5</v>
      </c>
      <c r="AD154" s="34">
        <v>4</v>
      </c>
      <c r="AE154" s="34">
        <v>10</v>
      </c>
      <c r="AF154" s="58">
        <f>'Base tratada'!$AC154+'Base tratada'!$AD154+'Base tratada'!$AE154</f>
        <v>19</v>
      </c>
      <c r="AG1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4" s="58" t="str">
        <f>IF('Base tratada'!$AC154&gt;=MAX('Base tratada'!$AD154,'Base tratada'!$AE154),"Web",
IF('Base tratada'!$AD154&gt;='Base tratada'!$AE154,"Catalog",
"Store"))</f>
        <v>Store</v>
      </c>
      <c r="AI154" s="59">
        <f>IF('Base tratada'!$AF154=0,"0",'Base tratada'!$AK154/'Base tratada'!$AF154)</f>
        <v>67.421052631578945</v>
      </c>
      <c r="AJ154" s="59" t="str">
        <f>IF('Base tratada'!$AI154=0,"R$ 0",
IF('Base tratada'!$AI154&lt;=25,"R$ 1–25",
IF('Base tratada'!$AI154&lt;=50,"R$ 26–50",
"+R$ 50")))</f>
        <v>+R$ 50</v>
      </c>
      <c r="AK154" s="35">
        <v>1281</v>
      </c>
      <c r="AL154" s="58" t="str">
        <f>IF('Base tratada'!$AK154&lt;=100,"R$ 0-100",
IF('Base tratada'!$AK154&lt;=500,"R$ 101-500",
IF('Base tratada'!$AK154&lt;=1000,"R$ 501-1000",
IF('Base tratada'!$AK154&lt;=1500,"R$ 1001-1500",
"+R$ 1500"))))</f>
        <v>R$ 1001-1500</v>
      </c>
      <c r="AM154" s="34">
        <v>0</v>
      </c>
      <c r="AN154" s="34">
        <v>0</v>
      </c>
      <c r="AO154" s="34">
        <v>0</v>
      </c>
      <c r="AP154" s="34">
        <v>0</v>
      </c>
      <c r="AQ154" s="34">
        <v>0</v>
      </c>
      <c r="AR154" s="34">
        <v>0</v>
      </c>
      <c r="AS154" s="34">
        <v>0</v>
      </c>
      <c r="AT154" s="34">
        <v>3</v>
      </c>
      <c r="AU154" s="34">
        <v>11</v>
      </c>
      <c r="AV154" s="52">
        <v>1269</v>
      </c>
      <c r="AW154" s="57">
        <v>0</v>
      </c>
      <c r="AX154" s="58" t="str">
        <f>IF(Tabela3[[#This Row],[Response]]=1, "Aceitou", "Não aceitou")</f>
        <v>Não aceitou</v>
      </c>
      <c r="AY154" s="55" t="str">
        <f>Tabela3[[#This Row],[Faixa Recência]] &amp; " | " &amp; Tabela3[[#This Row],[Faixa Gasto]] &amp; " | " &amp; Tabela3[[#This Row],[Faixa ticket médio]]</f>
        <v>0-15 dias | R$ 1001-1500 | +R$ 50</v>
      </c>
      <c r="AZ1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4" s="36"/>
    </row>
    <row r="155" spans="1:54" x14ac:dyDescent="0.25">
      <c r="A155" s="61">
        <v>154</v>
      </c>
      <c r="B155" s="37">
        <v>43482</v>
      </c>
      <c r="C155" s="34">
        <v>2</v>
      </c>
      <c r="D155" s="34">
        <v>1</v>
      </c>
      <c r="E155" s="34">
        <v>83</v>
      </c>
      <c r="F155" s="58" t="str">
        <f>IF('Base tratada'!$E155&lt;=15,"0-15 dias",
IF('Base tratada'!$E155&lt;=30, "16-30 dias",
IF('Base tratada'!$E155&lt;=45, "31-45 dias",
IF('Base tratada'!$E155&lt;=60, "46-60 dias",
IF('Base tratada'!$E155&lt;=75, "61-75 dias", "76-99 dias")))))</f>
        <v>76-99 dias</v>
      </c>
      <c r="G155" s="38">
        <v>54</v>
      </c>
      <c r="H155" s="60" t="str">
        <f>IF('Base tratada'!$G155&lt;=29,"24–29",
IF('Base tratada'!$G155&lt;=39,"30–39",
IF('Base tratada'!$G155&lt;=49,"40–49",
IF('Base tratada'!$G155&lt;=59,"50–59",
IF('Base tratada'!$G155&lt;=69,"60–69",
"70–80")))))</f>
        <v>50–59</v>
      </c>
      <c r="I155" s="34">
        <v>2387</v>
      </c>
      <c r="J155" s="58" t="str">
        <f>IF('Base tratada'!$K155=1,"Divorciado",
IF('Base tratada'!$L155=1,"Casado",
IF('Base tratada'!$M155=1, "Solteiro",
IF('Base tratada'!$N155=1,"Juntos",
"Viúvo"))))</f>
        <v>Juntos</v>
      </c>
      <c r="K155" s="34">
        <v>0</v>
      </c>
      <c r="L155" s="34">
        <v>0</v>
      </c>
      <c r="M155" s="34">
        <v>0</v>
      </c>
      <c r="N155" s="34">
        <v>1</v>
      </c>
      <c r="O155" s="34">
        <v>0</v>
      </c>
      <c r="P155" s="34">
        <v>0</v>
      </c>
      <c r="Q155" s="34">
        <v>0</v>
      </c>
      <c r="R155" s="34">
        <v>1</v>
      </c>
      <c r="S155" s="34">
        <v>0</v>
      </c>
      <c r="T155" s="34">
        <v>0</v>
      </c>
      <c r="U155" s="35">
        <v>18</v>
      </c>
      <c r="V155" s="35">
        <v>1</v>
      </c>
      <c r="W155" s="35">
        <v>32</v>
      </c>
      <c r="X155" s="35">
        <v>6</v>
      </c>
      <c r="Y155" s="35">
        <v>3</v>
      </c>
      <c r="Z155" s="35">
        <v>28</v>
      </c>
      <c r="AA155" s="34">
        <v>3</v>
      </c>
      <c r="AB155" s="34">
        <v>6</v>
      </c>
      <c r="AC155" s="34">
        <v>2</v>
      </c>
      <c r="AD155" s="34">
        <v>0</v>
      </c>
      <c r="AE155" s="34">
        <v>4</v>
      </c>
      <c r="AF155" s="58">
        <f>'Base tratada'!$AC155+'Base tratada'!$AD155+'Base tratada'!$AE155</f>
        <v>6</v>
      </c>
      <c r="AG1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5" s="58" t="str">
        <f>IF('Base tratada'!$AC155&gt;=MAX('Base tratada'!$AD155,'Base tratada'!$AE155),"Web",
IF('Base tratada'!$AD155&gt;='Base tratada'!$AE155,"Catalog",
"Store"))</f>
        <v>Store</v>
      </c>
      <c r="AI155" s="59">
        <f>IF('Base tratada'!$AF155=0,"0",'Base tratada'!$AK155/'Base tratada'!$AF155)</f>
        <v>10</v>
      </c>
      <c r="AJ155" s="59" t="str">
        <f>IF('Base tratada'!$AI155=0,"R$ 0",
IF('Base tratada'!$AI155&lt;=25,"R$ 1–25",
IF('Base tratada'!$AI155&lt;=50,"R$ 26–50",
"+R$ 50")))</f>
        <v>R$ 1–25</v>
      </c>
      <c r="AK155" s="35">
        <v>60</v>
      </c>
      <c r="AL155" s="58" t="str">
        <f>IF('Base tratada'!$AK155&lt;=100,"R$ 0-100",
IF('Base tratada'!$AK155&lt;=500,"R$ 101-500",
IF('Base tratada'!$AK155&lt;=1000,"R$ 501-1000",
IF('Base tratada'!$AK155&lt;=1500,"R$ 1001-1500",
"+R$ 1500"))))</f>
        <v>R$ 0-100</v>
      </c>
      <c r="AM155" s="34">
        <v>0</v>
      </c>
      <c r="AN155" s="34">
        <v>0</v>
      </c>
      <c r="AO155" s="34">
        <v>0</v>
      </c>
      <c r="AP155" s="34">
        <v>0</v>
      </c>
      <c r="AQ155" s="34">
        <v>0</v>
      </c>
      <c r="AR155" s="34">
        <v>0</v>
      </c>
      <c r="AS155" s="34">
        <v>0</v>
      </c>
      <c r="AT155" s="34">
        <v>3</v>
      </c>
      <c r="AU155" s="34">
        <v>11</v>
      </c>
      <c r="AV155" s="52">
        <v>32</v>
      </c>
      <c r="AW155" s="57">
        <v>0</v>
      </c>
      <c r="AX155" s="58" t="str">
        <f>IF(Tabela3[[#This Row],[Response]]=1, "Aceitou", "Não aceitou")</f>
        <v>Não aceitou</v>
      </c>
      <c r="AY155" s="55" t="str">
        <f>Tabela3[[#This Row],[Faixa Recência]] &amp; " | " &amp; Tabela3[[#This Row],[Faixa Gasto]] &amp; " | " &amp; Tabela3[[#This Row],[Faixa ticket médio]]</f>
        <v>76-99 dias | R$ 0-100 | R$ 1–25</v>
      </c>
      <c r="AZ1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" s="36"/>
    </row>
    <row r="156" spans="1:54" x14ac:dyDescent="0.25">
      <c r="A156" s="61">
        <v>155</v>
      </c>
      <c r="B156" s="37">
        <v>62551</v>
      </c>
      <c r="C156" s="34">
        <v>0</v>
      </c>
      <c r="D156" s="34">
        <v>0</v>
      </c>
      <c r="E156" s="34">
        <v>27</v>
      </c>
      <c r="F156" s="58" t="str">
        <f>IF('Base tratada'!$E156&lt;=15,"0-15 dias",
IF('Base tratada'!$E156&lt;=30, "16-30 dias",
IF('Base tratada'!$E156&lt;=45, "31-45 dias",
IF('Base tratada'!$E156&lt;=60, "46-60 dias",
IF('Base tratada'!$E156&lt;=75, "61-75 dias", "76-99 dias")))))</f>
        <v>16-30 dias</v>
      </c>
      <c r="G156" s="38">
        <v>67</v>
      </c>
      <c r="H156" s="60" t="str">
        <f>IF('Base tratada'!$G156&lt;=29,"24–29",
IF('Base tratada'!$G156&lt;=39,"30–39",
IF('Base tratada'!$G156&lt;=49,"40–49",
IF('Base tratada'!$G156&lt;=59,"50–59",
IF('Base tratada'!$G156&lt;=69,"60–69",
"70–80")))))</f>
        <v>60–69</v>
      </c>
      <c r="I156" s="34">
        <v>2382</v>
      </c>
      <c r="J156" s="58" t="str">
        <f>IF('Base tratada'!$K156=1,"Divorciado",
IF('Base tratada'!$L156=1,"Casado",
IF('Base tratada'!$M156=1, "Solteiro",
IF('Base tratada'!$N156=1,"Juntos",
"Viúvo"))))</f>
        <v>Divorciado</v>
      </c>
      <c r="K156" s="34">
        <v>1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1</v>
      </c>
      <c r="S156" s="34">
        <v>0</v>
      </c>
      <c r="T156" s="34">
        <v>0</v>
      </c>
      <c r="U156" s="35">
        <v>125</v>
      </c>
      <c r="V156" s="35">
        <v>16</v>
      </c>
      <c r="W156" s="35">
        <v>98</v>
      </c>
      <c r="X156" s="35">
        <v>134</v>
      </c>
      <c r="Y156" s="35">
        <v>21</v>
      </c>
      <c r="Z156" s="35">
        <v>27</v>
      </c>
      <c r="AA156" s="34">
        <v>1</v>
      </c>
      <c r="AB156" s="34">
        <v>3</v>
      </c>
      <c r="AC156" s="34">
        <v>6</v>
      </c>
      <c r="AD156" s="34">
        <v>7</v>
      </c>
      <c r="AE156" s="34">
        <v>4</v>
      </c>
      <c r="AF156" s="58">
        <f>'Base tratada'!$AC156+'Base tratada'!$AD156+'Base tratada'!$AE156</f>
        <v>17</v>
      </c>
      <c r="AG1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6" s="58" t="str">
        <f>IF('Base tratada'!$AC156&gt;=MAX('Base tratada'!$AD156,'Base tratada'!$AE156),"Web",
IF('Base tratada'!$AD156&gt;='Base tratada'!$AE156,"Catalog",
"Store"))</f>
        <v>Catalog</v>
      </c>
      <c r="AI156" s="59">
        <f>IF('Base tratada'!$AF156=0,"0",'Base tratada'!$AK156/'Base tratada'!$AF156)</f>
        <v>23.176470588235293</v>
      </c>
      <c r="AJ156" s="59" t="str">
        <f>IF('Base tratada'!$AI156=0,"R$ 0",
IF('Base tratada'!$AI156&lt;=25,"R$ 1–25",
IF('Base tratada'!$AI156&lt;=50,"R$ 26–50",
"+R$ 50")))</f>
        <v>R$ 1–25</v>
      </c>
      <c r="AK156" s="35">
        <v>394</v>
      </c>
      <c r="AL156" s="58" t="str">
        <f>IF('Base tratada'!$AK156&lt;=100,"R$ 0-100",
IF('Base tratada'!$AK156&lt;=500,"R$ 101-500",
IF('Base tratada'!$AK156&lt;=1000,"R$ 501-1000",
IF('Base tratada'!$AK156&lt;=1500,"R$ 1001-1500",
"+R$ 1500"))))</f>
        <v>R$ 101-500</v>
      </c>
      <c r="AM156" s="34">
        <v>0</v>
      </c>
      <c r="AN156" s="34">
        <v>0</v>
      </c>
      <c r="AO156" s="34">
        <v>1</v>
      </c>
      <c r="AP156" s="34">
        <v>0</v>
      </c>
      <c r="AQ156" s="34">
        <v>0</v>
      </c>
      <c r="AR156" s="34">
        <v>1</v>
      </c>
      <c r="AS156" s="34">
        <v>0</v>
      </c>
      <c r="AT156" s="34">
        <v>3</v>
      </c>
      <c r="AU156" s="34">
        <v>11</v>
      </c>
      <c r="AV156" s="52">
        <v>367</v>
      </c>
      <c r="AW156" s="57">
        <v>0</v>
      </c>
      <c r="AX156" s="58" t="str">
        <f>IF(Tabela3[[#This Row],[Response]]=1, "Aceitou", "Não aceitou")</f>
        <v>Não aceitou</v>
      </c>
      <c r="AY156" s="55" t="str">
        <f>Tabela3[[#This Row],[Faixa Recência]] &amp; " | " &amp; Tabela3[[#This Row],[Faixa Gasto]] &amp; " | " &amp; Tabela3[[#This Row],[Faixa ticket médio]]</f>
        <v>16-30 dias | R$ 101-500 | R$ 1–25</v>
      </c>
      <c r="AZ1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" s="36"/>
    </row>
    <row r="157" spans="1:54" x14ac:dyDescent="0.25">
      <c r="A157" s="61">
        <v>156</v>
      </c>
      <c r="B157" s="37">
        <v>52332</v>
      </c>
      <c r="C157" s="34">
        <v>0</v>
      </c>
      <c r="D157" s="34">
        <v>0</v>
      </c>
      <c r="E157" s="34">
        <v>63</v>
      </c>
      <c r="F157" s="58" t="str">
        <f>IF('Base tratada'!$E157&lt;=15,"0-15 dias",
IF('Base tratada'!$E157&lt;=30, "16-30 dias",
IF('Base tratada'!$E157&lt;=45, "31-45 dias",
IF('Base tratada'!$E157&lt;=60, "46-60 dias",
IF('Base tratada'!$E157&lt;=75, "61-75 dias", "76-99 dias")))))</f>
        <v>61-75 dias</v>
      </c>
      <c r="G157" s="38">
        <v>61</v>
      </c>
      <c r="H157" s="60" t="str">
        <f>IF('Base tratada'!$G157&lt;=29,"24–29",
IF('Base tratada'!$G157&lt;=39,"30–39",
IF('Base tratada'!$G157&lt;=49,"40–49",
IF('Base tratada'!$G157&lt;=59,"50–59",
IF('Base tratada'!$G157&lt;=69,"60–69",
"70–80")))))</f>
        <v>60–69</v>
      </c>
      <c r="I157" s="34">
        <v>2464</v>
      </c>
      <c r="J157" s="58" t="str">
        <f>IF('Base tratada'!$K157=1,"Divorciado",
IF('Base tratada'!$L157=1,"Casado",
IF('Base tratada'!$M157=1, "Solteiro",
IF('Base tratada'!$N157=1,"Juntos",
"Viúvo"))))</f>
        <v>Divorciado</v>
      </c>
      <c r="K157" s="34">
        <v>1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1</v>
      </c>
      <c r="S157" s="34">
        <v>0</v>
      </c>
      <c r="T157" s="34">
        <v>0</v>
      </c>
      <c r="U157" s="35">
        <v>212</v>
      </c>
      <c r="V157" s="35">
        <v>5</v>
      </c>
      <c r="W157" s="35">
        <v>33</v>
      </c>
      <c r="X157" s="35">
        <v>7</v>
      </c>
      <c r="Y157" s="35">
        <v>0</v>
      </c>
      <c r="Z157" s="35">
        <v>2</v>
      </c>
      <c r="AA157" s="34">
        <v>1</v>
      </c>
      <c r="AB157" s="34">
        <v>4</v>
      </c>
      <c r="AC157" s="34">
        <v>3</v>
      </c>
      <c r="AD157" s="34">
        <v>2</v>
      </c>
      <c r="AE157" s="34">
        <v>6</v>
      </c>
      <c r="AF157" s="58">
        <f>'Base tratada'!$AC157+'Base tratada'!$AD157+'Base tratada'!$AE157</f>
        <v>11</v>
      </c>
      <c r="AG1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7" s="58" t="str">
        <f>IF('Base tratada'!$AC157&gt;=MAX('Base tratada'!$AD157,'Base tratada'!$AE157),"Web",
IF('Base tratada'!$AD157&gt;='Base tratada'!$AE157,"Catalog",
"Store"))</f>
        <v>Store</v>
      </c>
      <c r="AI157" s="59">
        <f>IF('Base tratada'!$AF157=0,"0",'Base tratada'!$AK157/'Base tratada'!$AF157)</f>
        <v>23.363636363636363</v>
      </c>
      <c r="AJ157" s="59" t="str">
        <f>IF('Base tratada'!$AI157=0,"R$ 0",
IF('Base tratada'!$AI157&lt;=25,"R$ 1–25",
IF('Base tratada'!$AI157&lt;=50,"R$ 26–50",
"+R$ 50")))</f>
        <v>R$ 1–25</v>
      </c>
      <c r="AK157" s="35">
        <v>257</v>
      </c>
      <c r="AL157" s="58" t="str">
        <f>IF('Base tratada'!$AK157&lt;=100,"R$ 0-100",
IF('Base tratada'!$AK157&lt;=500,"R$ 101-500",
IF('Base tratada'!$AK157&lt;=1000,"R$ 501-1000",
IF('Base tratada'!$AK157&lt;=1500,"R$ 1001-1500",
"+R$ 1500"))))</f>
        <v>R$ 101-500</v>
      </c>
      <c r="AM157" s="34">
        <v>0</v>
      </c>
      <c r="AN157" s="34">
        <v>0</v>
      </c>
      <c r="AO157" s="34">
        <v>0</v>
      </c>
      <c r="AP157" s="34">
        <v>1</v>
      </c>
      <c r="AQ157" s="34">
        <v>0</v>
      </c>
      <c r="AR157" s="34">
        <v>1</v>
      </c>
      <c r="AS157" s="34">
        <v>0</v>
      </c>
      <c r="AT157" s="34">
        <v>3</v>
      </c>
      <c r="AU157" s="34">
        <v>11</v>
      </c>
      <c r="AV157" s="52">
        <v>255</v>
      </c>
      <c r="AW157" s="57">
        <v>0</v>
      </c>
      <c r="AX157" s="58" t="str">
        <f>IF(Tabela3[[#This Row],[Response]]=1, "Aceitou", "Não aceitou")</f>
        <v>Não aceitou</v>
      </c>
      <c r="AY157" s="55" t="str">
        <f>Tabela3[[#This Row],[Faixa Recência]] &amp; " | " &amp; Tabela3[[#This Row],[Faixa Gasto]] &amp; " | " &amp; Tabela3[[#This Row],[Faixa ticket médio]]</f>
        <v>61-75 dias | R$ 101-500 | R$ 1–25</v>
      </c>
      <c r="AZ1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" s="36"/>
    </row>
    <row r="158" spans="1:54" x14ac:dyDescent="0.25">
      <c r="A158" s="61">
        <v>157</v>
      </c>
      <c r="B158" s="37">
        <v>66951</v>
      </c>
      <c r="C158" s="34">
        <v>0</v>
      </c>
      <c r="D158" s="34">
        <v>0</v>
      </c>
      <c r="E158" s="34">
        <v>46</v>
      </c>
      <c r="F158" s="58" t="str">
        <f>IF('Base tratada'!$E158&lt;=15,"0-15 dias",
IF('Base tratada'!$E158&lt;=30, "16-30 dias",
IF('Base tratada'!$E158&lt;=45, "31-45 dias",
IF('Base tratada'!$E158&lt;=60, "46-60 dias",
IF('Base tratada'!$E158&lt;=75, "61-75 dias", "76-99 dias")))))</f>
        <v>46-60 dias</v>
      </c>
      <c r="G158" s="38">
        <v>32</v>
      </c>
      <c r="H158" s="60" t="str">
        <f>IF('Base tratada'!$G158&lt;=29,"24–29",
IF('Base tratada'!$G158&lt;=39,"30–39",
IF('Base tratada'!$G158&lt;=49,"40–49",
IF('Base tratada'!$G158&lt;=59,"50–59",
IF('Base tratada'!$G158&lt;=69,"60–69",
"70–80")))))</f>
        <v>30–39</v>
      </c>
      <c r="I158" s="34">
        <v>2398</v>
      </c>
      <c r="J158" s="58" t="str">
        <f>IF('Base tratada'!$K158=1,"Divorciado",
IF('Base tratada'!$L158=1,"Casado",
IF('Base tratada'!$M158=1, "Solteiro",
IF('Base tratada'!$N158=1,"Juntos",
"Viúvo"))))</f>
        <v>Solteiro</v>
      </c>
      <c r="K158" s="34">
        <v>0</v>
      </c>
      <c r="L158" s="34">
        <v>0</v>
      </c>
      <c r="M158" s="34">
        <v>1</v>
      </c>
      <c r="N158" s="34">
        <v>0</v>
      </c>
      <c r="O158" s="34">
        <v>0</v>
      </c>
      <c r="P158" s="34">
        <v>0</v>
      </c>
      <c r="Q158" s="34">
        <v>0</v>
      </c>
      <c r="R158" s="34">
        <v>1</v>
      </c>
      <c r="S158" s="34">
        <v>0</v>
      </c>
      <c r="T158" s="34">
        <v>0</v>
      </c>
      <c r="U158" s="35">
        <v>277</v>
      </c>
      <c r="V158" s="35">
        <v>162</v>
      </c>
      <c r="W158" s="35">
        <v>305</v>
      </c>
      <c r="X158" s="35">
        <v>173</v>
      </c>
      <c r="Y158" s="35">
        <v>76</v>
      </c>
      <c r="Z158" s="35">
        <v>124</v>
      </c>
      <c r="AA158" s="34">
        <v>1</v>
      </c>
      <c r="AB158" s="34">
        <v>1</v>
      </c>
      <c r="AC158" s="34">
        <v>3</v>
      </c>
      <c r="AD158" s="34">
        <v>4</v>
      </c>
      <c r="AE158" s="34">
        <v>7</v>
      </c>
      <c r="AF158" s="58">
        <f>'Base tratada'!$AC158+'Base tratada'!$AD158+'Base tratada'!$AE158</f>
        <v>14</v>
      </c>
      <c r="AG1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8" s="58" t="str">
        <f>IF('Base tratada'!$AC158&gt;=MAX('Base tratada'!$AD158,'Base tratada'!$AE158),"Web",
IF('Base tratada'!$AD158&gt;='Base tratada'!$AE158,"Catalog",
"Store"))</f>
        <v>Store</v>
      </c>
      <c r="AI158" s="59">
        <f>IF('Base tratada'!$AF158=0,"0",'Base tratada'!$AK158/'Base tratada'!$AF158)</f>
        <v>70.928571428571431</v>
      </c>
      <c r="AJ158" s="59" t="str">
        <f>IF('Base tratada'!$AI158=0,"R$ 0",
IF('Base tratada'!$AI158&lt;=25,"R$ 1–25",
IF('Base tratada'!$AI158&lt;=50,"R$ 26–50",
"+R$ 50")))</f>
        <v>+R$ 50</v>
      </c>
      <c r="AK158" s="35">
        <v>993</v>
      </c>
      <c r="AL158" s="58" t="str">
        <f>IF('Base tratada'!$AK158&lt;=100,"R$ 0-100",
IF('Base tratada'!$AK158&lt;=500,"R$ 101-500",
IF('Base tratada'!$AK158&lt;=1000,"R$ 501-1000",
IF('Base tratada'!$AK158&lt;=1500,"R$ 1001-1500",
"+R$ 1500"))))</f>
        <v>R$ 501-1000</v>
      </c>
      <c r="AM158" s="34">
        <v>0</v>
      </c>
      <c r="AN158" s="34">
        <v>0</v>
      </c>
      <c r="AO158" s="34">
        <v>0</v>
      </c>
      <c r="AP158" s="34">
        <v>0</v>
      </c>
      <c r="AQ158" s="34">
        <v>0</v>
      </c>
      <c r="AR158" s="34">
        <v>0</v>
      </c>
      <c r="AS158" s="34">
        <v>0</v>
      </c>
      <c r="AT158" s="34">
        <v>3</v>
      </c>
      <c r="AU158" s="34">
        <v>11</v>
      </c>
      <c r="AV158" s="52">
        <v>869</v>
      </c>
      <c r="AW158" s="57">
        <v>0</v>
      </c>
      <c r="AX158" s="58" t="str">
        <f>IF(Tabela3[[#This Row],[Response]]=1, "Aceitou", "Não aceitou")</f>
        <v>Não aceitou</v>
      </c>
      <c r="AY158" s="55" t="str">
        <f>Tabela3[[#This Row],[Faixa Recência]] &amp; " | " &amp; Tabela3[[#This Row],[Faixa Gasto]] &amp; " | " &amp; Tabela3[[#This Row],[Faixa ticket médio]]</f>
        <v>46-60 dias | R$ 501-1000 | +R$ 50</v>
      </c>
      <c r="AZ1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" s="36"/>
    </row>
    <row r="159" spans="1:54" x14ac:dyDescent="0.25">
      <c r="A159" s="61">
        <v>158</v>
      </c>
      <c r="B159" s="37">
        <v>26091</v>
      </c>
      <c r="C159" s="34">
        <v>1</v>
      </c>
      <c r="D159" s="34">
        <v>1</v>
      </c>
      <c r="E159" s="34">
        <v>84</v>
      </c>
      <c r="F159" s="58" t="str">
        <f>IF('Base tratada'!$E159&lt;=15,"0-15 dias",
IF('Base tratada'!$E159&lt;=30, "16-30 dias",
IF('Base tratada'!$E159&lt;=45, "31-45 dias",
IF('Base tratada'!$E159&lt;=60, "46-60 dias",
IF('Base tratada'!$E159&lt;=75, "61-75 dias", "76-99 dias")))))</f>
        <v>76-99 dias</v>
      </c>
      <c r="G159" s="38">
        <v>63</v>
      </c>
      <c r="H159" s="60" t="str">
        <f>IF('Base tratada'!$G159&lt;=29,"24–29",
IF('Base tratada'!$G159&lt;=39,"30–39",
IF('Base tratada'!$G159&lt;=49,"40–49",
IF('Base tratada'!$G159&lt;=59,"50–59",
IF('Base tratada'!$G159&lt;=69,"60–69",
"70–80")))))</f>
        <v>60–69</v>
      </c>
      <c r="I159" s="34">
        <v>2283</v>
      </c>
      <c r="J159" s="58" t="str">
        <f>IF('Base tratada'!$K159=1,"Divorciado",
IF('Base tratada'!$L159=1,"Casado",
IF('Base tratada'!$M159=1, "Solteiro",
IF('Base tratada'!$N159=1,"Juntos",
"Viúvo"))))</f>
        <v>Juntos</v>
      </c>
      <c r="K159" s="34">
        <v>0</v>
      </c>
      <c r="L159" s="34">
        <v>0</v>
      </c>
      <c r="M159" s="34">
        <v>0</v>
      </c>
      <c r="N159" s="34">
        <v>1</v>
      </c>
      <c r="O159" s="34">
        <v>0</v>
      </c>
      <c r="P159" s="34">
        <v>0</v>
      </c>
      <c r="Q159" s="34">
        <v>0</v>
      </c>
      <c r="R159" s="34">
        <v>1</v>
      </c>
      <c r="S159" s="34">
        <v>0</v>
      </c>
      <c r="T159" s="34">
        <v>0</v>
      </c>
      <c r="U159" s="35">
        <v>15</v>
      </c>
      <c r="V159" s="35">
        <v>10</v>
      </c>
      <c r="W159" s="35">
        <v>19</v>
      </c>
      <c r="X159" s="35">
        <v>8</v>
      </c>
      <c r="Y159" s="35">
        <v>17</v>
      </c>
      <c r="Z159" s="35">
        <v>20</v>
      </c>
      <c r="AA159" s="34">
        <v>3</v>
      </c>
      <c r="AB159" s="34">
        <v>5</v>
      </c>
      <c r="AC159" s="34">
        <v>2</v>
      </c>
      <c r="AD159" s="34">
        <v>1</v>
      </c>
      <c r="AE159" s="34">
        <v>3</v>
      </c>
      <c r="AF159" s="58">
        <f>'Base tratada'!$AC159+'Base tratada'!$AD159+'Base tratada'!$AE159</f>
        <v>6</v>
      </c>
      <c r="AG1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9" s="58" t="str">
        <f>IF('Base tratada'!$AC159&gt;=MAX('Base tratada'!$AD159,'Base tratada'!$AE159),"Web",
IF('Base tratada'!$AD159&gt;='Base tratada'!$AE159,"Catalog",
"Store"))</f>
        <v>Store</v>
      </c>
      <c r="AI159" s="59">
        <f>IF('Base tratada'!$AF159=0,"0",'Base tratada'!$AK159/'Base tratada'!$AF159)</f>
        <v>11.5</v>
      </c>
      <c r="AJ159" s="59" t="str">
        <f>IF('Base tratada'!$AI159=0,"R$ 0",
IF('Base tratada'!$AI159&lt;=25,"R$ 1–25",
IF('Base tratada'!$AI159&lt;=50,"R$ 26–50",
"+R$ 50")))</f>
        <v>R$ 1–25</v>
      </c>
      <c r="AK159" s="35">
        <v>69</v>
      </c>
      <c r="AL159" s="58" t="str">
        <f>IF('Base tratada'!$AK159&lt;=100,"R$ 0-100",
IF('Base tratada'!$AK159&lt;=500,"R$ 101-500",
IF('Base tratada'!$AK159&lt;=1000,"R$ 501-1000",
IF('Base tratada'!$AK159&lt;=1500,"R$ 1001-1500",
"+R$ 1500"))))</f>
        <v>R$ 0-100</v>
      </c>
      <c r="AM159" s="34">
        <v>0</v>
      </c>
      <c r="AN159" s="34">
        <v>0</v>
      </c>
      <c r="AO159" s="34">
        <v>0</v>
      </c>
      <c r="AP159" s="34">
        <v>0</v>
      </c>
      <c r="AQ159" s="34">
        <v>0</v>
      </c>
      <c r="AR159" s="34">
        <v>0</v>
      </c>
      <c r="AS159" s="34">
        <v>0</v>
      </c>
      <c r="AT159" s="34">
        <v>3</v>
      </c>
      <c r="AU159" s="34">
        <v>11</v>
      </c>
      <c r="AV159" s="52">
        <v>49</v>
      </c>
      <c r="AW159" s="57">
        <v>0</v>
      </c>
      <c r="AX159" s="58" t="str">
        <f>IF(Tabela3[[#This Row],[Response]]=1, "Aceitou", "Não aceitou")</f>
        <v>Não aceitou</v>
      </c>
      <c r="AY159" s="55" t="str">
        <f>Tabela3[[#This Row],[Faixa Recência]] &amp; " | " &amp; Tabela3[[#This Row],[Faixa Gasto]] &amp; " | " &amp; Tabela3[[#This Row],[Faixa ticket médio]]</f>
        <v>76-99 dias | R$ 0-100 | R$ 1–25</v>
      </c>
      <c r="AZ1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" s="36"/>
    </row>
    <row r="160" spans="1:54" x14ac:dyDescent="0.25">
      <c r="A160" s="61">
        <v>159</v>
      </c>
      <c r="B160" s="37">
        <v>33456</v>
      </c>
      <c r="C160" s="34">
        <v>1</v>
      </c>
      <c r="D160" s="34">
        <v>1</v>
      </c>
      <c r="E160" s="34">
        <v>58</v>
      </c>
      <c r="F160" s="58" t="str">
        <f>IF('Base tratada'!$E160&lt;=15,"0-15 dias",
IF('Base tratada'!$E160&lt;=30, "16-30 dias",
IF('Base tratada'!$E160&lt;=45, "31-45 dias",
IF('Base tratada'!$E160&lt;=60, "46-60 dias",
IF('Base tratada'!$E160&lt;=75, "61-75 dias", "76-99 dias")))))</f>
        <v>46-60 dias</v>
      </c>
      <c r="G160" s="38">
        <v>55</v>
      </c>
      <c r="H160" s="60" t="str">
        <f>IF('Base tratada'!$G160&lt;=29,"24–29",
IF('Base tratada'!$G160&lt;=39,"30–39",
IF('Base tratada'!$G160&lt;=49,"40–49",
IF('Base tratada'!$G160&lt;=59,"50–59",
IF('Base tratada'!$G160&lt;=69,"60–69",
"70–80")))))</f>
        <v>50–59</v>
      </c>
      <c r="I160" s="34">
        <v>2228</v>
      </c>
      <c r="J160" s="58" t="str">
        <f>IF('Base tratada'!$K160=1,"Divorciado",
IF('Base tratada'!$L160=1,"Casado",
IF('Base tratada'!$M160=1, "Solteiro",
IF('Base tratada'!$N160=1,"Juntos",
"Viúvo"))))</f>
        <v>Juntos</v>
      </c>
      <c r="K160" s="34">
        <v>0</v>
      </c>
      <c r="L160" s="34">
        <v>0</v>
      </c>
      <c r="M160" s="34">
        <v>0</v>
      </c>
      <c r="N160" s="34">
        <v>1</v>
      </c>
      <c r="O160" s="34">
        <v>0</v>
      </c>
      <c r="P160" s="34">
        <v>0</v>
      </c>
      <c r="Q160" s="34">
        <v>0</v>
      </c>
      <c r="R160" s="34">
        <v>1</v>
      </c>
      <c r="S160" s="34">
        <v>0</v>
      </c>
      <c r="T160" s="34">
        <v>0</v>
      </c>
      <c r="U160" s="35">
        <v>7</v>
      </c>
      <c r="V160" s="35">
        <v>3</v>
      </c>
      <c r="W160" s="35">
        <v>10</v>
      </c>
      <c r="X160" s="35">
        <v>8</v>
      </c>
      <c r="Y160" s="35">
        <v>1</v>
      </c>
      <c r="Z160" s="35">
        <v>7</v>
      </c>
      <c r="AA160" s="34">
        <v>2</v>
      </c>
      <c r="AB160" s="34">
        <v>7</v>
      </c>
      <c r="AC160" s="34">
        <v>1</v>
      </c>
      <c r="AD160" s="34">
        <v>0</v>
      </c>
      <c r="AE160" s="34">
        <v>3</v>
      </c>
      <c r="AF160" s="58">
        <f>'Base tratada'!$AC160+'Base tratada'!$AD160+'Base tratada'!$AE160</f>
        <v>4</v>
      </c>
      <c r="AG1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0" s="58" t="str">
        <f>IF('Base tratada'!$AC160&gt;=MAX('Base tratada'!$AD160,'Base tratada'!$AE160),"Web",
IF('Base tratada'!$AD160&gt;='Base tratada'!$AE160,"Catalog",
"Store"))</f>
        <v>Store</v>
      </c>
      <c r="AI160" s="59">
        <f>IF('Base tratada'!$AF160=0,"0",'Base tratada'!$AK160/'Base tratada'!$AF160)</f>
        <v>7.25</v>
      </c>
      <c r="AJ160" s="59" t="str">
        <f>IF('Base tratada'!$AI160=0,"R$ 0",
IF('Base tratada'!$AI160&lt;=25,"R$ 1–25",
IF('Base tratada'!$AI160&lt;=50,"R$ 26–50",
"+R$ 50")))</f>
        <v>R$ 1–25</v>
      </c>
      <c r="AK160" s="35">
        <v>29</v>
      </c>
      <c r="AL160" s="58" t="str">
        <f>IF('Base tratada'!$AK160&lt;=100,"R$ 0-100",
IF('Base tratada'!$AK160&lt;=500,"R$ 101-500",
IF('Base tratada'!$AK160&lt;=1000,"R$ 501-1000",
IF('Base tratada'!$AK160&lt;=1500,"R$ 1001-1500",
"+R$ 1500"))))</f>
        <v>R$ 0-100</v>
      </c>
      <c r="AM160" s="34">
        <v>0</v>
      </c>
      <c r="AN160" s="34">
        <v>0</v>
      </c>
      <c r="AO160" s="34">
        <v>0</v>
      </c>
      <c r="AP160" s="34">
        <v>0</v>
      </c>
      <c r="AQ160" s="34">
        <v>0</v>
      </c>
      <c r="AR160" s="34">
        <v>0</v>
      </c>
      <c r="AS160" s="34">
        <v>0</v>
      </c>
      <c r="AT160" s="34">
        <v>3</v>
      </c>
      <c r="AU160" s="34">
        <v>11</v>
      </c>
      <c r="AV160" s="52">
        <v>22</v>
      </c>
      <c r="AW160" s="57">
        <v>0</v>
      </c>
      <c r="AX160" s="58" t="str">
        <f>IF(Tabela3[[#This Row],[Response]]=1, "Aceitou", "Não aceitou")</f>
        <v>Não aceitou</v>
      </c>
      <c r="AY160" s="55" t="str">
        <f>Tabela3[[#This Row],[Faixa Recência]] &amp; " | " &amp; Tabela3[[#This Row],[Faixa Gasto]] &amp; " | " &amp; Tabela3[[#This Row],[Faixa ticket médio]]</f>
        <v>46-60 dias | R$ 0-100 | R$ 1–25</v>
      </c>
      <c r="AZ1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" s="36"/>
    </row>
    <row r="161" spans="1:54" x14ac:dyDescent="0.25">
      <c r="A161" s="61">
        <v>160</v>
      </c>
      <c r="B161" s="37">
        <v>28718</v>
      </c>
      <c r="C161" s="34">
        <v>1</v>
      </c>
      <c r="D161" s="34">
        <v>0</v>
      </c>
      <c r="E161" s="34">
        <v>78</v>
      </c>
      <c r="F161" s="58" t="str">
        <f>IF('Base tratada'!$E161&lt;=15,"0-15 dias",
IF('Base tratada'!$E161&lt;=30, "16-30 dias",
IF('Base tratada'!$E161&lt;=45, "31-45 dias",
IF('Base tratada'!$E161&lt;=60, "46-60 dias",
IF('Base tratada'!$E161&lt;=75, "61-75 dias", "76-99 dias")))))</f>
        <v>76-99 dias</v>
      </c>
      <c r="G161" s="38">
        <v>38</v>
      </c>
      <c r="H161" s="60" t="str">
        <f>IF('Base tratada'!$G161&lt;=29,"24–29",
IF('Base tratada'!$G161&lt;=39,"30–39",
IF('Base tratada'!$G161&lt;=49,"40–49",
IF('Base tratada'!$G161&lt;=59,"50–59",
IF('Base tratada'!$G161&lt;=69,"60–69",
"70–80")))))</f>
        <v>30–39</v>
      </c>
      <c r="I161" s="34">
        <v>2510</v>
      </c>
      <c r="J161" s="58" t="str">
        <f>IF('Base tratada'!$K161=1,"Divorciado",
IF('Base tratada'!$L161=1,"Casado",
IF('Base tratada'!$M161=1, "Solteiro",
IF('Base tratada'!$N161=1,"Juntos",
"Viúvo"))))</f>
        <v>Casado</v>
      </c>
      <c r="K161" s="34">
        <v>0</v>
      </c>
      <c r="L161" s="34">
        <v>1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1</v>
      </c>
      <c r="S161" s="34">
        <v>0</v>
      </c>
      <c r="T161" s="34">
        <v>0</v>
      </c>
      <c r="U161" s="35">
        <v>12</v>
      </c>
      <c r="V161" s="35">
        <v>4</v>
      </c>
      <c r="W161" s="35">
        <v>6</v>
      </c>
      <c r="X161" s="35">
        <v>11</v>
      </c>
      <c r="Y161" s="35">
        <v>8</v>
      </c>
      <c r="Z161" s="35">
        <v>16</v>
      </c>
      <c r="AA161" s="34">
        <v>2</v>
      </c>
      <c r="AB161" s="34">
        <v>8</v>
      </c>
      <c r="AC161" s="34">
        <v>2</v>
      </c>
      <c r="AD161" s="34">
        <v>0</v>
      </c>
      <c r="AE161" s="34">
        <v>3</v>
      </c>
      <c r="AF161" s="58">
        <f>'Base tratada'!$AC161+'Base tratada'!$AD161+'Base tratada'!$AE161</f>
        <v>5</v>
      </c>
      <c r="AG1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1" s="58" t="str">
        <f>IF('Base tratada'!$AC161&gt;=MAX('Base tratada'!$AD161,'Base tratada'!$AE161),"Web",
IF('Base tratada'!$AD161&gt;='Base tratada'!$AE161,"Catalog",
"Store"))</f>
        <v>Store</v>
      </c>
      <c r="AI161" s="59">
        <f>IF('Base tratada'!$AF161=0,"0",'Base tratada'!$AK161/'Base tratada'!$AF161)</f>
        <v>8.1999999999999993</v>
      </c>
      <c r="AJ161" s="59" t="str">
        <f>IF('Base tratada'!$AI161=0,"R$ 0",
IF('Base tratada'!$AI161&lt;=25,"R$ 1–25",
IF('Base tratada'!$AI161&lt;=50,"R$ 26–50",
"+R$ 50")))</f>
        <v>R$ 1–25</v>
      </c>
      <c r="AK161" s="35">
        <v>41</v>
      </c>
      <c r="AL161" s="58" t="str">
        <f>IF('Base tratada'!$AK161&lt;=100,"R$ 0-100",
IF('Base tratada'!$AK161&lt;=500,"R$ 101-500",
IF('Base tratada'!$AK161&lt;=1000,"R$ 501-1000",
IF('Base tratada'!$AK161&lt;=1500,"R$ 1001-1500",
"+R$ 1500"))))</f>
        <v>R$ 0-100</v>
      </c>
      <c r="AM161" s="34">
        <v>0</v>
      </c>
      <c r="AN161" s="34">
        <v>0</v>
      </c>
      <c r="AO161" s="34">
        <v>0</v>
      </c>
      <c r="AP161" s="34">
        <v>0</v>
      </c>
      <c r="AQ161" s="34">
        <v>0</v>
      </c>
      <c r="AR161" s="34">
        <v>0</v>
      </c>
      <c r="AS161" s="34">
        <v>0</v>
      </c>
      <c r="AT161" s="34">
        <v>3</v>
      </c>
      <c r="AU161" s="34">
        <v>11</v>
      </c>
      <c r="AV161" s="52">
        <v>25</v>
      </c>
      <c r="AW161" s="57">
        <v>0</v>
      </c>
      <c r="AX161" s="58" t="str">
        <f>IF(Tabela3[[#This Row],[Response]]=1, "Aceitou", "Não aceitou")</f>
        <v>Não aceitou</v>
      </c>
      <c r="AY161" s="55" t="str">
        <f>Tabela3[[#This Row],[Faixa Recência]] &amp; " | " &amp; Tabela3[[#This Row],[Faixa Gasto]] &amp; " | " &amp; Tabela3[[#This Row],[Faixa ticket médio]]</f>
        <v>76-99 dias | R$ 0-100 | R$ 1–25</v>
      </c>
      <c r="AZ1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" s="36"/>
    </row>
    <row r="162" spans="1:54" x14ac:dyDescent="0.25">
      <c r="A162" s="61">
        <v>161</v>
      </c>
      <c r="B162" s="37">
        <v>50447</v>
      </c>
      <c r="C162" s="34">
        <v>2</v>
      </c>
      <c r="D162" s="34">
        <v>0</v>
      </c>
      <c r="E162" s="34">
        <v>4</v>
      </c>
      <c r="F162" s="58" t="str">
        <f>IF('Base tratada'!$E162&lt;=15,"0-15 dias",
IF('Base tratada'!$E162&lt;=30, "16-30 dias",
IF('Base tratada'!$E162&lt;=45, "31-45 dias",
IF('Base tratada'!$E162&lt;=60, "46-60 dias",
IF('Base tratada'!$E162&lt;=75, "61-75 dias", "76-99 dias")))))</f>
        <v>0-15 dias</v>
      </c>
      <c r="G162" s="38">
        <v>50</v>
      </c>
      <c r="H162" s="60" t="str">
        <f>IF('Base tratada'!$G162&lt;=29,"24–29",
IF('Base tratada'!$G162&lt;=39,"30–39",
IF('Base tratada'!$G162&lt;=49,"40–49",
IF('Base tratada'!$G162&lt;=59,"50–59",
IF('Base tratada'!$G162&lt;=69,"60–69",
"70–80")))))</f>
        <v>50–59</v>
      </c>
      <c r="I162" s="34">
        <v>2228</v>
      </c>
      <c r="J162" s="58" t="str">
        <f>IF('Base tratada'!$K162=1,"Divorciado",
IF('Base tratada'!$L162=1,"Casado",
IF('Base tratada'!$M162=1, "Solteiro",
IF('Base tratada'!$N162=1,"Juntos",
"Viúvo"))))</f>
        <v>Casado</v>
      </c>
      <c r="K162" s="34">
        <v>0</v>
      </c>
      <c r="L162" s="34">
        <v>1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1</v>
      </c>
      <c r="S162" s="34">
        <v>0</v>
      </c>
      <c r="T162" s="34">
        <v>0</v>
      </c>
      <c r="U162" s="35">
        <v>85</v>
      </c>
      <c r="V162" s="35">
        <v>7</v>
      </c>
      <c r="W162" s="35">
        <v>24</v>
      </c>
      <c r="X162" s="35">
        <v>2</v>
      </c>
      <c r="Y162" s="35">
        <v>3</v>
      </c>
      <c r="Z162" s="35">
        <v>27</v>
      </c>
      <c r="AA162" s="34">
        <v>1</v>
      </c>
      <c r="AB162" s="34">
        <v>6</v>
      </c>
      <c r="AC162" s="34">
        <v>3</v>
      </c>
      <c r="AD162" s="34">
        <v>1</v>
      </c>
      <c r="AE162" s="34">
        <v>3</v>
      </c>
      <c r="AF162" s="58">
        <f>'Base tratada'!$AC162+'Base tratada'!$AD162+'Base tratada'!$AE162</f>
        <v>7</v>
      </c>
      <c r="AG1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2" s="58" t="str">
        <f>IF('Base tratada'!$AC162&gt;=MAX('Base tratada'!$AD162,'Base tratada'!$AE162),"Web",
IF('Base tratada'!$AD162&gt;='Base tratada'!$AE162,"Catalog",
"Store"))</f>
        <v>Web</v>
      </c>
      <c r="AI162" s="59">
        <f>IF('Base tratada'!$AF162=0,"0",'Base tratada'!$AK162/'Base tratada'!$AF162)</f>
        <v>17.285714285714285</v>
      </c>
      <c r="AJ162" s="59" t="str">
        <f>IF('Base tratada'!$AI162=0,"R$ 0",
IF('Base tratada'!$AI162&lt;=25,"R$ 1–25",
IF('Base tratada'!$AI162&lt;=50,"R$ 26–50",
"+R$ 50")))</f>
        <v>R$ 1–25</v>
      </c>
      <c r="AK162" s="35">
        <v>121</v>
      </c>
      <c r="AL162" s="58" t="str">
        <f>IF('Base tratada'!$AK162&lt;=100,"R$ 0-100",
IF('Base tratada'!$AK162&lt;=500,"R$ 101-500",
IF('Base tratada'!$AK162&lt;=1000,"R$ 501-1000",
IF('Base tratada'!$AK162&lt;=1500,"R$ 1001-1500",
"+R$ 1500"))))</f>
        <v>R$ 101-500</v>
      </c>
      <c r="AM162" s="34">
        <v>0</v>
      </c>
      <c r="AN162" s="34">
        <v>0</v>
      </c>
      <c r="AO162" s="34">
        <v>0</v>
      </c>
      <c r="AP162" s="34">
        <v>0</v>
      </c>
      <c r="AQ162" s="34">
        <v>0</v>
      </c>
      <c r="AR162" s="34">
        <v>0</v>
      </c>
      <c r="AS162" s="34">
        <v>0</v>
      </c>
      <c r="AT162" s="34">
        <v>3</v>
      </c>
      <c r="AU162" s="34">
        <v>11</v>
      </c>
      <c r="AV162" s="52">
        <v>94</v>
      </c>
      <c r="AW162" s="57">
        <v>0</v>
      </c>
      <c r="AX162" s="58" t="str">
        <f>IF(Tabela3[[#This Row],[Response]]=1, "Aceitou", "Não aceitou")</f>
        <v>Não aceitou</v>
      </c>
      <c r="AY162" s="55" t="str">
        <f>Tabela3[[#This Row],[Faixa Recência]] &amp; " | " &amp; Tabela3[[#This Row],[Faixa Gasto]] &amp; " | " &amp; Tabela3[[#This Row],[Faixa ticket médio]]</f>
        <v>0-15 dias | R$ 101-500 | R$ 1–25</v>
      </c>
      <c r="AZ1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" s="36"/>
    </row>
    <row r="163" spans="1:54" x14ac:dyDescent="0.25">
      <c r="A163" s="61">
        <v>162</v>
      </c>
      <c r="B163" s="37">
        <v>53537</v>
      </c>
      <c r="C163" s="34">
        <v>1</v>
      </c>
      <c r="D163" s="34">
        <v>1</v>
      </c>
      <c r="E163" s="34">
        <v>17</v>
      </c>
      <c r="F163" s="58" t="str">
        <f>IF('Base tratada'!$E163&lt;=15,"0-15 dias",
IF('Base tratada'!$E163&lt;=30, "16-30 dias",
IF('Base tratada'!$E163&lt;=45, "31-45 dias",
IF('Base tratada'!$E163&lt;=60, "46-60 dias",
IF('Base tratada'!$E163&lt;=75, "61-75 dias", "76-99 dias")))))</f>
        <v>16-30 dias</v>
      </c>
      <c r="G163" s="38">
        <v>61</v>
      </c>
      <c r="H163" s="60" t="str">
        <f>IF('Base tratada'!$G163&lt;=29,"24–29",
IF('Base tratada'!$G163&lt;=39,"30–39",
IF('Base tratada'!$G163&lt;=49,"40–49",
IF('Base tratada'!$G163&lt;=59,"50–59",
IF('Base tratada'!$G163&lt;=69,"60–69",
"70–80")))))</f>
        <v>60–69</v>
      </c>
      <c r="I163" s="34">
        <v>2309</v>
      </c>
      <c r="J163" s="58" t="str">
        <f>IF('Base tratada'!$K163=1,"Divorciado",
IF('Base tratada'!$L163=1,"Casado",
IF('Base tratada'!$M163=1, "Solteiro",
IF('Base tratada'!$N163=1,"Juntos",
"Viúvo"))))</f>
        <v>Juntos</v>
      </c>
      <c r="K163" s="34">
        <v>0</v>
      </c>
      <c r="L163" s="34">
        <v>0</v>
      </c>
      <c r="M163" s="34">
        <v>0</v>
      </c>
      <c r="N163" s="34">
        <v>1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1</v>
      </c>
      <c r="U163" s="35">
        <v>81</v>
      </c>
      <c r="V163" s="35">
        <v>0</v>
      </c>
      <c r="W163" s="35">
        <v>6</v>
      </c>
      <c r="X163" s="35">
        <v>0</v>
      </c>
      <c r="Y163" s="35">
        <v>0</v>
      </c>
      <c r="Z163" s="35">
        <v>6</v>
      </c>
      <c r="AA163" s="34">
        <v>2</v>
      </c>
      <c r="AB163" s="34">
        <v>5</v>
      </c>
      <c r="AC163" s="34">
        <v>2</v>
      </c>
      <c r="AD163" s="34">
        <v>1</v>
      </c>
      <c r="AE163" s="34">
        <v>3</v>
      </c>
      <c r="AF163" s="58">
        <f>'Base tratada'!$AC163+'Base tratada'!$AD163+'Base tratada'!$AE163</f>
        <v>6</v>
      </c>
      <c r="AG1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3" s="58" t="str">
        <f>IF('Base tratada'!$AC163&gt;=MAX('Base tratada'!$AD163,'Base tratada'!$AE163),"Web",
IF('Base tratada'!$AD163&gt;='Base tratada'!$AE163,"Catalog",
"Store"))</f>
        <v>Store</v>
      </c>
      <c r="AI163" s="59">
        <f>IF('Base tratada'!$AF163=0,"0",'Base tratada'!$AK163/'Base tratada'!$AF163)</f>
        <v>14.5</v>
      </c>
      <c r="AJ163" s="59" t="str">
        <f>IF('Base tratada'!$AI163=0,"R$ 0",
IF('Base tratada'!$AI163&lt;=25,"R$ 1–25",
IF('Base tratada'!$AI163&lt;=50,"R$ 26–50",
"+R$ 50")))</f>
        <v>R$ 1–25</v>
      </c>
      <c r="AK163" s="35">
        <v>87</v>
      </c>
      <c r="AL163" s="58" t="str">
        <f>IF('Base tratada'!$AK163&lt;=100,"R$ 0-100",
IF('Base tratada'!$AK163&lt;=500,"R$ 101-500",
IF('Base tratada'!$AK163&lt;=1000,"R$ 501-1000",
IF('Base tratada'!$AK163&lt;=1500,"R$ 1001-1500",
"+R$ 1500"))))</f>
        <v>R$ 0-100</v>
      </c>
      <c r="AM163" s="34">
        <v>0</v>
      </c>
      <c r="AN163" s="34">
        <v>0</v>
      </c>
      <c r="AO163" s="34">
        <v>0</v>
      </c>
      <c r="AP163" s="34">
        <v>0</v>
      </c>
      <c r="AQ163" s="34">
        <v>0</v>
      </c>
      <c r="AR163" s="34">
        <v>0</v>
      </c>
      <c r="AS163" s="34">
        <v>0</v>
      </c>
      <c r="AT163" s="34">
        <v>3</v>
      </c>
      <c r="AU163" s="34">
        <v>11</v>
      </c>
      <c r="AV163" s="52">
        <v>81</v>
      </c>
      <c r="AW163" s="57">
        <v>0</v>
      </c>
      <c r="AX163" s="58" t="str">
        <f>IF(Tabela3[[#This Row],[Response]]=1, "Aceitou", "Não aceitou")</f>
        <v>Não aceitou</v>
      </c>
      <c r="AY163" s="55" t="str">
        <f>Tabela3[[#This Row],[Faixa Recência]] &amp; " | " &amp; Tabela3[[#This Row],[Faixa Gasto]] &amp; " | " &amp; Tabela3[[#This Row],[Faixa ticket médio]]</f>
        <v>16-30 dias | R$ 0-100 | R$ 1–25</v>
      </c>
      <c r="AZ1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" s="36"/>
    </row>
    <row r="164" spans="1:54" x14ac:dyDescent="0.25">
      <c r="A164" s="61">
        <v>163</v>
      </c>
      <c r="B164" s="37">
        <v>52074</v>
      </c>
      <c r="C164" s="34">
        <v>0</v>
      </c>
      <c r="D164" s="34">
        <v>1</v>
      </c>
      <c r="E164" s="34">
        <v>77</v>
      </c>
      <c r="F164" s="58" t="str">
        <f>IF('Base tratada'!$E164&lt;=15,"0-15 dias",
IF('Base tratada'!$E164&lt;=30, "16-30 dias",
IF('Base tratada'!$E164&lt;=45, "31-45 dias",
IF('Base tratada'!$E164&lt;=60, "46-60 dias",
IF('Base tratada'!$E164&lt;=75, "61-75 dias", "76-99 dias")))))</f>
        <v>76-99 dias</v>
      </c>
      <c r="G164" s="38">
        <v>53</v>
      </c>
      <c r="H164" s="60" t="str">
        <f>IF('Base tratada'!$G164&lt;=29,"24–29",
IF('Base tratada'!$G164&lt;=39,"30–39",
IF('Base tratada'!$G164&lt;=49,"40–49",
IF('Base tratada'!$G164&lt;=59,"50–59",
IF('Base tratada'!$G164&lt;=69,"60–69",
"70–80")))))</f>
        <v>50–59</v>
      </c>
      <c r="I164" s="34">
        <v>2245</v>
      </c>
      <c r="J164" s="58" t="str">
        <f>IF('Base tratada'!$K164=1,"Divorciado",
IF('Base tratada'!$L164=1,"Casado",
IF('Base tratada'!$M164=1, "Solteiro",
IF('Base tratada'!$N164=1,"Juntos",
"Viúvo"))))</f>
        <v>Solteiro</v>
      </c>
      <c r="K164" s="34">
        <v>0</v>
      </c>
      <c r="L164" s="34">
        <v>0</v>
      </c>
      <c r="M164" s="34">
        <v>1</v>
      </c>
      <c r="N164" s="34">
        <v>0</v>
      </c>
      <c r="O164" s="34">
        <v>0</v>
      </c>
      <c r="P164" s="34">
        <v>0</v>
      </c>
      <c r="Q164" s="34">
        <v>0</v>
      </c>
      <c r="R164" s="34">
        <v>1</v>
      </c>
      <c r="S164" s="34">
        <v>0</v>
      </c>
      <c r="T164" s="34">
        <v>0</v>
      </c>
      <c r="U164" s="35">
        <v>59</v>
      </c>
      <c r="V164" s="35">
        <v>0</v>
      </c>
      <c r="W164" s="35">
        <v>12</v>
      </c>
      <c r="X164" s="35">
        <v>0</v>
      </c>
      <c r="Y164" s="35">
        <v>0</v>
      </c>
      <c r="Z164" s="35">
        <v>48</v>
      </c>
      <c r="AA164" s="34">
        <v>1</v>
      </c>
      <c r="AB164" s="34">
        <v>4</v>
      </c>
      <c r="AC164" s="34">
        <v>2</v>
      </c>
      <c r="AD164" s="34">
        <v>2</v>
      </c>
      <c r="AE164" s="34">
        <v>2</v>
      </c>
      <c r="AF164" s="58">
        <f>'Base tratada'!$AC164+'Base tratada'!$AD164+'Base tratada'!$AE164</f>
        <v>6</v>
      </c>
      <c r="AG1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4" s="58" t="str">
        <f>IF('Base tratada'!$AC164&gt;=MAX('Base tratada'!$AD164,'Base tratada'!$AE164),"Web",
IF('Base tratada'!$AD164&gt;='Base tratada'!$AE164,"Catalog",
"Store"))</f>
        <v>Web</v>
      </c>
      <c r="AI164" s="59">
        <f>IF('Base tratada'!$AF164=0,"0",'Base tratada'!$AK164/'Base tratada'!$AF164)</f>
        <v>11.833333333333334</v>
      </c>
      <c r="AJ164" s="59" t="str">
        <f>IF('Base tratada'!$AI164=0,"R$ 0",
IF('Base tratada'!$AI164&lt;=25,"R$ 1–25",
IF('Base tratada'!$AI164&lt;=50,"R$ 26–50",
"+R$ 50")))</f>
        <v>R$ 1–25</v>
      </c>
      <c r="AK164" s="35">
        <v>71</v>
      </c>
      <c r="AL164" s="58" t="str">
        <f>IF('Base tratada'!$AK164&lt;=100,"R$ 0-100",
IF('Base tratada'!$AK164&lt;=500,"R$ 101-500",
IF('Base tratada'!$AK164&lt;=1000,"R$ 501-1000",
IF('Base tratada'!$AK164&lt;=1500,"R$ 1001-1500",
"+R$ 1500"))))</f>
        <v>R$ 0-100</v>
      </c>
      <c r="AM164" s="34">
        <v>0</v>
      </c>
      <c r="AN164" s="34">
        <v>0</v>
      </c>
      <c r="AO164" s="34">
        <v>1</v>
      </c>
      <c r="AP164" s="34">
        <v>0</v>
      </c>
      <c r="AQ164" s="34">
        <v>0</v>
      </c>
      <c r="AR164" s="34">
        <v>1</v>
      </c>
      <c r="AS164" s="34">
        <v>0</v>
      </c>
      <c r="AT164" s="34">
        <v>3</v>
      </c>
      <c r="AU164" s="34">
        <v>11</v>
      </c>
      <c r="AV164" s="52">
        <v>23</v>
      </c>
      <c r="AW164" s="57">
        <v>0</v>
      </c>
      <c r="AX164" s="58" t="str">
        <f>IF(Tabela3[[#This Row],[Response]]=1, "Aceitou", "Não aceitou")</f>
        <v>Não aceitou</v>
      </c>
      <c r="AY164" s="55" t="str">
        <f>Tabela3[[#This Row],[Faixa Recência]] &amp; " | " &amp; Tabela3[[#This Row],[Faixa Gasto]] &amp; " | " &amp; Tabela3[[#This Row],[Faixa ticket médio]]</f>
        <v>76-99 dias | R$ 0-100 | R$ 1–25</v>
      </c>
      <c r="AZ1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" s="36"/>
    </row>
    <row r="165" spans="1:54" x14ac:dyDescent="0.25">
      <c r="A165" s="61">
        <v>164</v>
      </c>
      <c r="B165" s="37">
        <v>80427</v>
      </c>
      <c r="C165" s="34">
        <v>0</v>
      </c>
      <c r="D165" s="34">
        <v>1</v>
      </c>
      <c r="E165" s="34">
        <v>56</v>
      </c>
      <c r="F165" s="58" t="str">
        <f>IF('Base tratada'!$E165&lt;=15,"0-15 dias",
IF('Base tratada'!$E165&lt;=30, "16-30 dias",
IF('Base tratada'!$E165&lt;=45, "31-45 dias",
IF('Base tratada'!$E165&lt;=60, "46-60 dias",
IF('Base tratada'!$E165&lt;=75, "61-75 dias", "76-99 dias")))))</f>
        <v>46-60 dias</v>
      </c>
      <c r="G165" s="38">
        <v>45</v>
      </c>
      <c r="H165" s="60" t="str">
        <f>IF('Base tratada'!$G165&lt;=29,"24–29",
IF('Base tratada'!$G165&lt;=39,"30–39",
IF('Base tratada'!$G165&lt;=49,"40–49",
IF('Base tratada'!$G165&lt;=59,"50–59",
IF('Base tratada'!$G165&lt;=69,"60–69",
"70–80")))))</f>
        <v>40–49</v>
      </c>
      <c r="I165" s="34">
        <v>2814</v>
      </c>
      <c r="J165" s="58" t="str">
        <f>IF('Base tratada'!$K165=1,"Divorciado",
IF('Base tratada'!$L165=1,"Casado",
IF('Base tratada'!$M165=1, "Solteiro",
IF('Base tratada'!$N165=1,"Juntos",
"Viúvo"))))</f>
        <v>Casado</v>
      </c>
      <c r="K165" s="34">
        <v>0</v>
      </c>
      <c r="L165" s="34">
        <v>1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v>1</v>
      </c>
      <c r="U165" s="35">
        <v>1149</v>
      </c>
      <c r="V165" s="35">
        <v>71</v>
      </c>
      <c r="W165" s="35">
        <v>449</v>
      </c>
      <c r="X165" s="35">
        <v>69</v>
      </c>
      <c r="Y165" s="35">
        <v>71</v>
      </c>
      <c r="Z165" s="35">
        <v>26</v>
      </c>
      <c r="AA165" s="34">
        <v>1</v>
      </c>
      <c r="AB165" s="34">
        <v>5</v>
      </c>
      <c r="AC165" s="34">
        <v>11</v>
      </c>
      <c r="AD165" s="34">
        <v>8</v>
      </c>
      <c r="AE165" s="34">
        <v>8</v>
      </c>
      <c r="AF165" s="58">
        <f>'Base tratada'!$AC165+'Base tratada'!$AD165+'Base tratada'!$AE165</f>
        <v>27</v>
      </c>
      <c r="AG1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5" s="58" t="str">
        <f>IF('Base tratada'!$AC165&gt;=MAX('Base tratada'!$AD165,'Base tratada'!$AE165),"Web",
IF('Base tratada'!$AD165&gt;='Base tratada'!$AE165,"Catalog",
"Store"))</f>
        <v>Web</v>
      </c>
      <c r="AI165" s="59">
        <f>IF('Base tratada'!$AF165=0,"0",'Base tratada'!$AK165/'Base tratada'!$AF165)</f>
        <v>67</v>
      </c>
      <c r="AJ165" s="59" t="str">
        <f>IF('Base tratada'!$AI165=0,"R$ 0",
IF('Base tratada'!$AI165&lt;=25,"R$ 1–25",
IF('Base tratada'!$AI165&lt;=50,"R$ 26–50",
"+R$ 50")))</f>
        <v>+R$ 50</v>
      </c>
      <c r="AK165" s="35">
        <v>1809</v>
      </c>
      <c r="AL165" s="58" t="str">
        <f>IF('Base tratada'!$AK165&lt;=100,"R$ 0-100",
IF('Base tratada'!$AK165&lt;=500,"R$ 101-500",
IF('Base tratada'!$AK165&lt;=1000,"R$ 501-1000",
IF('Base tratada'!$AK165&lt;=1500,"R$ 1001-1500",
"+R$ 1500"))))</f>
        <v>+R$ 1500</v>
      </c>
      <c r="AM165" s="34">
        <v>0</v>
      </c>
      <c r="AN165" s="34">
        <v>0</v>
      </c>
      <c r="AO165" s="34">
        <v>0</v>
      </c>
      <c r="AP165" s="34">
        <v>0</v>
      </c>
      <c r="AQ165" s="34">
        <v>0</v>
      </c>
      <c r="AR165" s="34">
        <v>0</v>
      </c>
      <c r="AS165" s="34">
        <v>0</v>
      </c>
      <c r="AT165" s="34">
        <v>3</v>
      </c>
      <c r="AU165" s="34">
        <v>11</v>
      </c>
      <c r="AV165" s="52">
        <v>1783</v>
      </c>
      <c r="AW165" s="57">
        <v>0</v>
      </c>
      <c r="AX165" s="58" t="str">
        <f>IF(Tabela3[[#This Row],[Response]]=1, "Aceitou", "Não aceitou")</f>
        <v>Não aceitou</v>
      </c>
      <c r="AY165" s="55" t="str">
        <f>Tabela3[[#This Row],[Faixa Recência]] &amp; " | " &amp; Tabela3[[#This Row],[Faixa Gasto]] &amp; " | " &amp; Tabela3[[#This Row],[Faixa ticket médio]]</f>
        <v>46-60 dias | +R$ 1500 | +R$ 50</v>
      </c>
      <c r="AZ1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" s="36"/>
    </row>
    <row r="166" spans="1:54" x14ac:dyDescent="0.25">
      <c r="A166" s="61">
        <v>165</v>
      </c>
      <c r="B166" s="37">
        <v>83837</v>
      </c>
      <c r="C166" s="34">
        <v>0</v>
      </c>
      <c r="D166" s="34">
        <v>0</v>
      </c>
      <c r="E166" s="34">
        <v>79</v>
      </c>
      <c r="F166" s="58" t="str">
        <f>IF('Base tratada'!$E166&lt;=15,"0-15 dias",
IF('Base tratada'!$E166&lt;=30, "16-30 dias",
IF('Base tratada'!$E166&lt;=45, "31-45 dias",
IF('Base tratada'!$E166&lt;=60, "46-60 dias",
IF('Base tratada'!$E166&lt;=75, "61-75 dias", "76-99 dias")))))</f>
        <v>76-99 dias</v>
      </c>
      <c r="G166" s="38">
        <v>72</v>
      </c>
      <c r="H166" s="60" t="str">
        <f>IF('Base tratada'!$G166&lt;=29,"24–29",
IF('Base tratada'!$G166&lt;=39,"30–39",
IF('Base tratada'!$G166&lt;=49,"40–49",
IF('Base tratada'!$G166&lt;=59,"50–59",
IF('Base tratada'!$G166&lt;=69,"60–69",
"70–80")))))</f>
        <v>70–80</v>
      </c>
      <c r="I166" s="34">
        <v>2719</v>
      </c>
      <c r="J166" s="58" t="str">
        <f>IF('Base tratada'!$K166=1,"Divorciado",
IF('Base tratada'!$L166=1,"Casado",
IF('Base tratada'!$M166=1, "Solteiro",
IF('Base tratada'!$N166=1,"Juntos",
"Viúvo"))))</f>
        <v>Casado</v>
      </c>
      <c r="K166" s="34">
        <v>0</v>
      </c>
      <c r="L166" s="34">
        <v>1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v>1</v>
      </c>
      <c r="U166" s="35">
        <v>847</v>
      </c>
      <c r="V166" s="35">
        <v>66</v>
      </c>
      <c r="W166" s="35">
        <v>119</v>
      </c>
      <c r="X166" s="35">
        <v>86</v>
      </c>
      <c r="Y166" s="35">
        <v>89</v>
      </c>
      <c r="Z166" s="35">
        <v>111</v>
      </c>
      <c r="AA166" s="34">
        <v>1</v>
      </c>
      <c r="AB166" s="34">
        <v>4</v>
      </c>
      <c r="AC166" s="34">
        <v>9</v>
      </c>
      <c r="AD166" s="34">
        <v>10</v>
      </c>
      <c r="AE166" s="34">
        <v>5</v>
      </c>
      <c r="AF166" s="58">
        <f>'Base tratada'!$AC166+'Base tratada'!$AD166+'Base tratada'!$AE166</f>
        <v>24</v>
      </c>
      <c r="AG1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6" s="58" t="str">
        <f>IF('Base tratada'!$AC166&gt;=MAX('Base tratada'!$AD166,'Base tratada'!$AE166),"Web",
IF('Base tratada'!$AD166&gt;='Base tratada'!$AE166,"Catalog",
"Store"))</f>
        <v>Catalog</v>
      </c>
      <c r="AI166" s="59">
        <f>IF('Base tratada'!$AF166=0,"0",'Base tratada'!$AK166/'Base tratada'!$AF166)</f>
        <v>50.291666666666664</v>
      </c>
      <c r="AJ166" s="59" t="str">
        <f>IF('Base tratada'!$AI166=0,"R$ 0",
IF('Base tratada'!$AI166&lt;=25,"R$ 1–25",
IF('Base tratada'!$AI166&lt;=50,"R$ 26–50",
"+R$ 50")))</f>
        <v>+R$ 50</v>
      </c>
      <c r="AK166" s="35">
        <v>1207</v>
      </c>
      <c r="AL166" s="58" t="str">
        <f>IF('Base tratada'!$AK166&lt;=100,"R$ 0-100",
IF('Base tratada'!$AK166&lt;=500,"R$ 101-500",
IF('Base tratada'!$AK166&lt;=1000,"R$ 501-1000",
IF('Base tratada'!$AK166&lt;=1500,"R$ 1001-1500",
"+R$ 1500"))))</f>
        <v>R$ 1001-1500</v>
      </c>
      <c r="AM166" s="34">
        <v>1</v>
      </c>
      <c r="AN166" s="34">
        <v>0</v>
      </c>
      <c r="AO166" s="34">
        <v>0</v>
      </c>
      <c r="AP166" s="34">
        <v>1</v>
      </c>
      <c r="AQ166" s="34">
        <v>0</v>
      </c>
      <c r="AR166" s="34">
        <v>2</v>
      </c>
      <c r="AS166" s="34">
        <v>0</v>
      </c>
      <c r="AT166" s="34">
        <v>3</v>
      </c>
      <c r="AU166" s="34">
        <v>11</v>
      </c>
      <c r="AV166" s="52">
        <v>1096</v>
      </c>
      <c r="AW166" s="57">
        <v>1</v>
      </c>
      <c r="AX166" s="58" t="str">
        <f>IF(Tabela3[[#This Row],[Response]]=1, "Aceitou", "Não aceitou")</f>
        <v>Aceitou</v>
      </c>
      <c r="AY166" s="55" t="str">
        <f>Tabela3[[#This Row],[Faixa Recência]] &amp; " | " &amp; Tabela3[[#This Row],[Faixa Gasto]] &amp; " | " &amp; Tabela3[[#This Row],[Faixa ticket médio]]</f>
        <v>76-99 dias | R$ 1001-1500 | +R$ 50</v>
      </c>
      <c r="AZ1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" s="36"/>
    </row>
    <row r="167" spans="1:54" x14ac:dyDescent="0.25">
      <c r="A167" s="61">
        <v>166</v>
      </c>
      <c r="B167" s="37">
        <v>38853</v>
      </c>
      <c r="C167" s="34">
        <v>1</v>
      </c>
      <c r="D167" s="34">
        <v>1</v>
      </c>
      <c r="E167" s="34">
        <v>90</v>
      </c>
      <c r="F167" s="58" t="str">
        <f>IF('Base tratada'!$E167&lt;=15,"0-15 dias",
IF('Base tratada'!$E167&lt;=30, "16-30 dias",
IF('Base tratada'!$E167&lt;=45, "31-45 dias",
IF('Base tratada'!$E167&lt;=60, "46-60 dias",
IF('Base tratada'!$E167&lt;=75, "61-75 dias", "76-99 dias")))))</f>
        <v>76-99 dias</v>
      </c>
      <c r="G167" s="38">
        <v>50</v>
      </c>
      <c r="H167" s="60" t="str">
        <f>IF('Base tratada'!$G167&lt;=29,"24–29",
IF('Base tratada'!$G167&lt;=39,"30–39",
IF('Base tratada'!$G167&lt;=49,"40–49",
IF('Base tratada'!$G167&lt;=59,"50–59",
IF('Base tratada'!$G167&lt;=69,"60–69",
"70–80")))))</f>
        <v>50–59</v>
      </c>
      <c r="I167" s="34">
        <v>2196</v>
      </c>
      <c r="J167" s="58" t="str">
        <f>IF('Base tratada'!$K167=1,"Divorciado",
IF('Base tratada'!$L167=1,"Casado",
IF('Base tratada'!$M167=1, "Solteiro",
IF('Base tratada'!$N167=1,"Juntos",
"Viúvo"))))</f>
        <v>Casado</v>
      </c>
      <c r="K167" s="34">
        <v>0</v>
      </c>
      <c r="L167" s="34">
        <v>1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1</v>
      </c>
      <c r="U167" s="35">
        <v>29</v>
      </c>
      <c r="V167" s="35">
        <v>0</v>
      </c>
      <c r="W167" s="35">
        <v>14</v>
      </c>
      <c r="X167" s="35">
        <v>0</v>
      </c>
      <c r="Y167" s="35">
        <v>0</v>
      </c>
      <c r="Z167" s="35">
        <v>2</v>
      </c>
      <c r="AA167" s="34">
        <v>2</v>
      </c>
      <c r="AB167" s="34">
        <v>7</v>
      </c>
      <c r="AC167" s="34">
        <v>2</v>
      </c>
      <c r="AD167" s="34">
        <v>0</v>
      </c>
      <c r="AE167" s="34">
        <v>3</v>
      </c>
      <c r="AF167" s="58">
        <f>'Base tratada'!$AC167+'Base tratada'!$AD167+'Base tratada'!$AE167</f>
        <v>5</v>
      </c>
      <c r="AG1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7" s="58" t="str">
        <f>IF('Base tratada'!$AC167&gt;=MAX('Base tratada'!$AD167,'Base tratada'!$AE167),"Web",
IF('Base tratada'!$AD167&gt;='Base tratada'!$AE167,"Catalog",
"Store"))</f>
        <v>Store</v>
      </c>
      <c r="AI167" s="59">
        <f>IF('Base tratada'!$AF167=0,"0",'Base tratada'!$AK167/'Base tratada'!$AF167)</f>
        <v>8.6</v>
      </c>
      <c r="AJ167" s="59" t="str">
        <f>IF('Base tratada'!$AI167=0,"R$ 0",
IF('Base tratada'!$AI167&lt;=25,"R$ 1–25",
IF('Base tratada'!$AI167&lt;=50,"R$ 26–50",
"+R$ 50")))</f>
        <v>R$ 1–25</v>
      </c>
      <c r="AK167" s="35">
        <v>43</v>
      </c>
      <c r="AL167" s="58" t="str">
        <f>IF('Base tratada'!$AK167&lt;=100,"R$ 0-100",
IF('Base tratada'!$AK167&lt;=500,"R$ 101-500",
IF('Base tratada'!$AK167&lt;=1000,"R$ 501-1000",
IF('Base tratada'!$AK167&lt;=1500,"R$ 1001-1500",
"+R$ 1500"))))</f>
        <v>R$ 0-100</v>
      </c>
      <c r="AM167" s="34">
        <v>0</v>
      </c>
      <c r="AN167" s="34">
        <v>0</v>
      </c>
      <c r="AO167" s="34">
        <v>0</v>
      </c>
      <c r="AP167" s="34">
        <v>0</v>
      </c>
      <c r="AQ167" s="34">
        <v>0</v>
      </c>
      <c r="AR167" s="34">
        <v>0</v>
      </c>
      <c r="AS167" s="34">
        <v>0</v>
      </c>
      <c r="AT167" s="34">
        <v>3</v>
      </c>
      <c r="AU167" s="34">
        <v>11</v>
      </c>
      <c r="AV167" s="52">
        <v>41</v>
      </c>
      <c r="AW167" s="57">
        <v>0</v>
      </c>
      <c r="AX167" s="58" t="str">
        <f>IF(Tabela3[[#This Row],[Response]]=1, "Aceitou", "Não aceitou")</f>
        <v>Não aceitou</v>
      </c>
      <c r="AY167" s="55" t="str">
        <f>Tabela3[[#This Row],[Faixa Recência]] &amp; " | " &amp; Tabela3[[#This Row],[Faixa Gasto]] &amp; " | " &amp; Tabela3[[#This Row],[Faixa ticket médio]]</f>
        <v>76-99 dias | R$ 0-100 | R$ 1–25</v>
      </c>
      <c r="AZ1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" s="36"/>
    </row>
    <row r="168" spans="1:54" x14ac:dyDescent="0.25">
      <c r="A168" s="61">
        <v>167</v>
      </c>
      <c r="B168" s="37">
        <v>38285</v>
      </c>
      <c r="C168" s="34">
        <v>2</v>
      </c>
      <c r="D168" s="34">
        <v>1</v>
      </c>
      <c r="E168" s="34">
        <v>96</v>
      </c>
      <c r="F168" s="58" t="str">
        <f>IF('Base tratada'!$E168&lt;=15,"0-15 dias",
IF('Base tratada'!$E168&lt;=30, "16-30 dias",
IF('Base tratada'!$E168&lt;=45, "31-45 dias",
IF('Base tratada'!$E168&lt;=60, "46-60 dias",
IF('Base tratada'!$E168&lt;=75, "61-75 dias", "76-99 dias")))))</f>
        <v>76-99 dias</v>
      </c>
      <c r="G168" s="38">
        <v>61</v>
      </c>
      <c r="H168" s="60" t="str">
        <f>IF('Base tratada'!$G168&lt;=29,"24–29",
IF('Base tratada'!$G168&lt;=39,"30–39",
IF('Base tratada'!$G168&lt;=49,"40–49",
IF('Base tratada'!$G168&lt;=59,"50–59",
IF('Base tratada'!$G168&lt;=69,"60–69",
"70–80")))))</f>
        <v>60–69</v>
      </c>
      <c r="I168" s="34">
        <v>2164</v>
      </c>
      <c r="J168" s="58" t="str">
        <f>IF('Base tratada'!$K168=1,"Divorciado",
IF('Base tratada'!$L168=1,"Casado",
IF('Base tratada'!$M168=1, "Solteiro",
IF('Base tratada'!$N168=1,"Juntos",
"Viúvo"))))</f>
        <v>Juntos</v>
      </c>
      <c r="K168" s="34">
        <v>0</v>
      </c>
      <c r="L168" s="34">
        <v>0</v>
      </c>
      <c r="M168" s="34">
        <v>0</v>
      </c>
      <c r="N168" s="34">
        <v>1</v>
      </c>
      <c r="O168" s="34">
        <v>0</v>
      </c>
      <c r="P168" s="34">
        <v>0</v>
      </c>
      <c r="Q168" s="34">
        <v>0</v>
      </c>
      <c r="R168" s="34">
        <v>1</v>
      </c>
      <c r="S168" s="34">
        <v>0</v>
      </c>
      <c r="T168" s="34">
        <v>0</v>
      </c>
      <c r="U168" s="35">
        <v>2</v>
      </c>
      <c r="V168" s="35">
        <v>0</v>
      </c>
      <c r="W168" s="35">
        <v>5</v>
      </c>
      <c r="X168" s="35">
        <v>2</v>
      </c>
      <c r="Y168" s="35">
        <v>0</v>
      </c>
      <c r="Z168" s="35">
        <v>1</v>
      </c>
      <c r="AA168" s="34">
        <v>1</v>
      </c>
      <c r="AB168" s="34">
        <v>2</v>
      </c>
      <c r="AC168" s="34">
        <v>0</v>
      </c>
      <c r="AD168" s="34">
        <v>0</v>
      </c>
      <c r="AE168" s="34">
        <v>3</v>
      </c>
      <c r="AF168" s="58">
        <f>'Base tratada'!$AC168+'Base tratada'!$AD168+'Base tratada'!$AE168</f>
        <v>3</v>
      </c>
      <c r="AG1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8" s="58" t="str">
        <f>IF('Base tratada'!$AC168&gt;=MAX('Base tratada'!$AD168,'Base tratada'!$AE168),"Web",
IF('Base tratada'!$AD168&gt;='Base tratada'!$AE168,"Catalog",
"Store"))</f>
        <v>Store</v>
      </c>
      <c r="AI168" s="59">
        <f>IF('Base tratada'!$AF168=0,"0",'Base tratada'!$AK168/'Base tratada'!$AF168)</f>
        <v>3</v>
      </c>
      <c r="AJ168" s="59" t="str">
        <f>IF('Base tratada'!$AI168=0,"R$ 0",
IF('Base tratada'!$AI168&lt;=25,"R$ 1–25",
IF('Base tratada'!$AI168&lt;=50,"R$ 26–50",
"+R$ 50")))</f>
        <v>R$ 1–25</v>
      </c>
      <c r="AK168" s="35">
        <v>9</v>
      </c>
      <c r="AL168" s="58" t="str">
        <f>IF('Base tratada'!$AK168&lt;=100,"R$ 0-100",
IF('Base tratada'!$AK168&lt;=500,"R$ 101-500",
IF('Base tratada'!$AK168&lt;=1000,"R$ 501-1000",
IF('Base tratada'!$AK168&lt;=1500,"R$ 1001-1500",
"+R$ 1500"))))</f>
        <v>R$ 0-100</v>
      </c>
      <c r="AM168" s="34">
        <v>0</v>
      </c>
      <c r="AN168" s="34">
        <v>0</v>
      </c>
      <c r="AO168" s="34">
        <v>0</v>
      </c>
      <c r="AP168" s="34">
        <v>0</v>
      </c>
      <c r="AQ168" s="34">
        <v>0</v>
      </c>
      <c r="AR168" s="34">
        <v>0</v>
      </c>
      <c r="AS168" s="34">
        <v>0</v>
      </c>
      <c r="AT168" s="34">
        <v>3</v>
      </c>
      <c r="AU168" s="34">
        <v>11</v>
      </c>
      <c r="AV168" s="52">
        <v>8</v>
      </c>
      <c r="AW168" s="57">
        <v>0</v>
      </c>
      <c r="AX168" s="58" t="str">
        <f>IF(Tabela3[[#This Row],[Response]]=1, "Aceitou", "Não aceitou")</f>
        <v>Não aceitou</v>
      </c>
      <c r="AY168" s="55" t="str">
        <f>Tabela3[[#This Row],[Faixa Recência]] &amp; " | " &amp; Tabela3[[#This Row],[Faixa Gasto]] &amp; " | " &amp; Tabela3[[#This Row],[Faixa ticket médio]]</f>
        <v>76-99 dias | R$ 0-100 | R$ 1–25</v>
      </c>
      <c r="AZ1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" s="36"/>
    </row>
    <row r="169" spans="1:54" x14ac:dyDescent="0.25">
      <c r="A169" s="61">
        <v>168</v>
      </c>
      <c r="B169" s="37">
        <v>78497</v>
      </c>
      <c r="C169" s="34">
        <v>0</v>
      </c>
      <c r="D169" s="34">
        <v>0</v>
      </c>
      <c r="E169" s="34">
        <v>44</v>
      </c>
      <c r="F169" s="58" t="str">
        <f>IF('Base tratada'!$E169&lt;=15,"0-15 dias",
IF('Base tratada'!$E169&lt;=30, "16-30 dias",
IF('Base tratada'!$E169&lt;=45, "31-45 dias",
IF('Base tratada'!$E169&lt;=60, "46-60 dias",
IF('Base tratada'!$E169&lt;=75, "61-75 dias", "76-99 dias")))))</f>
        <v>31-45 dias</v>
      </c>
      <c r="G169" s="38">
        <v>69</v>
      </c>
      <c r="H169" s="60" t="str">
        <f>IF('Base tratada'!$G169&lt;=29,"24–29",
IF('Base tratada'!$G169&lt;=39,"30–39",
IF('Base tratada'!$G169&lt;=49,"40–49",
IF('Base tratada'!$G169&lt;=59,"50–59",
IF('Base tratada'!$G169&lt;=69,"60–69",
"70–80")))))</f>
        <v>60–69</v>
      </c>
      <c r="I169" s="34">
        <v>2369</v>
      </c>
      <c r="J169" s="58" t="str">
        <f>IF('Base tratada'!$K169=1,"Divorciado",
IF('Base tratada'!$L169=1,"Casado",
IF('Base tratada'!$M169=1, "Solteiro",
IF('Base tratada'!$N169=1,"Juntos",
"Viúvo"))))</f>
        <v>Casado</v>
      </c>
      <c r="K169" s="34">
        <v>0</v>
      </c>
      <c r="L169" s="34">
        <v>1</v>
      </c>
      <c r="M169" s="34">
        <v>0</v>
      </c>
      <c r="N169" s="34">
        <v>0</v>
      </c>
      <c r="O169" s="34">
        <v>0</v>
      </c>
      <c r="P169" s="34">
        <v>1</v>
      </c>
      <c r="Q169" s="34">
        <v>0</v>
      </c>
      <c r="R169" s="34">
        <v>0</v>
      </c>
      <c r="S169" s="34">
        <v>0</v>
      </c>
      <c r="T169" s="34">
        <v>0</v>
      </c>
      <c r="U169" s="35">
        <v>207</v>
      </c>
      <c r="V169" s="35">
        <v>26</v>
      </c>
      <c r="W169" s="35">
        <v>447</v>
      </c>
      <c r="X169" s="35">
        <v>75</v>
      </c>
      <c r="Y169" s="35">
        <v>0</v>
      </c>
      <c r="Z169" s="35">
        <v>223</v>
      </c>
      <c r="AA169" s="34">
        <v>1</v>
      </c>
      <c r="AB169" s="34">
        <v>2</v>
      </c>
      <c r="AC169" s="34">
        <v>5</v>
      </c>
      <c r="AD169" s="34">
        <v>7</v>
      </c>
      <c r="AE169" s="34">
        <v>12</v>
      </c>
      <c r="AF169" s="58">
        <f>'Base tratada'!$AC169+'Base tratada'!$AD169+'Base tratada'!$AE169</f>
        <v>24</v>
      </c>
      <c r="AG1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9" s="58" t="str">
        <f>IF('Base tratada'!$AC169&gt;=MAX('Base tratada'!$AD169,'Base tratada'!$AE169),"Web",
IF('Base tratada'!$AD169&gt;='Base tratada'!$AE169,"Catalog",
"Store"))</f>
        <v>Store</v>
      </c>
      <c r="AI169" s="59">
        <f>IF('Base tratada'!$AF169=0,"0",'Base tratada'!$AK169/'Base tratada'!$AF169)</f>
        <v>31.458333333333332</v>
      </c>
      <c r="AJ169" s="59" t="str">
        <f>IF('Base tratada'!$AI169=0,"R$ 0",
IF('Base tratada'!$AI169&lt;=25,"R$ 1–25",
IF('Base tratada'!$AI169&lt;=50,"R$ 26–50",
"+R$ 50")))</f>
        <v>R$ 26–50</v>
      </c>
      <c r="AK169" s="35">
        <v>755</v>
      </c>
      <c r="AL169" s="58" t="str">
        <f>IF('Base tratada'!$AK169&lt;=100,"R$ 0-100",
IF('Base tratada'!$AK169&lt;=500,"R$ 101-500",
IF('Base tratada'!$AK169&lt;=1000,"R$ 501-1000",
IF('Base tratada'!$AK169&lt;=1500,"R$ 1001-1500",
"+R$ 1500"))))</f>
        <v>R$ 501-1000</v>
      </c>
      <c r="AM169" s="34">
        <v>1</v>
      </c>
      <c r="AN169" s="34">
        <v>0</v>
      </c>
      <c r="AO169" s="34">
        <v>0</v>
      </c>
      <c r="AP169" s="34">
        <v>0</v>
      </c>
      <c r="AQ169" s="34">
        <v>0</v>
      </c>
      <c r="AR169" s="34">
        <v>1</v>
      </c>
      <c r="AS169" s="34">
        <v>0</v>
      </c>
      <c r="AT169" s="34">
        <v>3</v>
      </c>
      <c r="AU169" s="34">
        <v>11</v>
      </c>
      <c r="AV169" s="52">
        <v>532</v>
      </c>
      <c r="AW169" s="57">
        <v>0</v>
      </c>
      <c r="AX169" s="58" t="str">
        <f>IF(Tabela3[[#This Row],[Response]]=1, "Aceitou", "Não aceitou")</f>
        <v>Não aceitou</v>
      </c>
      <c r="AY169" s="55" t="str">
        <f>Tabela3[[#This Row],[Faixa Recência]] &amp; " | " &amp; Tabela3[[#This Row],[Faixa Gasto]] &amp; " | " &amp; Tabela3[[#This Row],[Faixa ticket médio]]</f>
        <v>31-45 dias | R$ 501-1000 | R$ 26–50</v>
      </c>
      <c r="AZ1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" s="36"/>
    </row>
    <row r="170" spans="1:54" x14ac:dyDescent="0.25">
      <c r="A170" s="61">
        <v>169</v>
      </c>
      <c r="B170" s="37">
        <v>51650</v>
      </c>
      <c r="C170" s="34">
        <v>0</v>
      </c>
      <c r="D170" s="34">
        <v>1</v>
      </c>
      <c r="E170" s="34">
        <v>81</v>
      </c>
      <c r="F170" s="58" t="str">
        <f>IF('Base tratada'!$E170&lt;=15,"0-15 dias",
IF('Base tratada'!$E170&lt;=30, "16-30 dias",
IF('Base tratada'!$E170&lt;=45, "31-45 dias",
IF('Base tratada'!$E170&lt;=60, "46-60 dias",
IF('Base tratada'!$E170&lt;=75, "61-75 dias", "76-99 dias")))))</f>
        <v>76-99 dias</v>
      </c>
      <c r="G170" s="38">
        <v>44</v>
      </c>
      <c r="H170" s="60" t="str">
        <f>IF('Base tratada'!$G170&lt;=29,"24–29",
IF('Base tratada'!$G170&lt;=39,"30–39",
IF('Base tratada'!$G170&lt;=49,"40–49",
IF('Base tratada'!$G170&lt;=59,"50–59",
IF('Base tratada'!$G170&lt;=69,"60–69",
"70–80")))))</f>
        <v>40–49</v>
      </c>
      <c r="I170" s="34">
        <v>2208</v>
      </c>
      <c r="J170" s="58" t="str">
        <f>IF('Base tratada'!$K170=1,"Divorciado",
IF('Base tratada'!$L170=1,"Casado",
IF('Base tratada'!$M170=1, "Solteiro",
IF('Base tratada'!$N170=1,"Juntos",
"Viúvo"))))</f>
        <v>Casado</v>
      </c>
      <c r="K170" s="34">
        <v>0</v>
      </c>
      <c r="L170" s="34">
        <v>1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1</v>
      </c>
      <c r="U170" s="35">
        <v>152</v>
      </c>
      <c r="V170" s="35">
        <v>3</v>
      </c>
      <c r="W170" s="35">
        <v>22</v>
      </c>
      <c r="X170" s="35">
        <v>2</v>
      </c>
      <c r="Y170" s="35">
        <v>5</v>
      </c>
      <c r="Z170" s="35">
        <v>7</v>
      </c>
      <c r="AA170" s="34">
        <v>1</v>
      </c>
      <c r="AB170" s="34">
        <v>5</v>
      </c>
      <c r="AC170" s="34">
        <v>4</v>
      </c>
      <c r="AD170" s="34">
        <v>1</v>
      </c>
      <c r="AE170" s="34">
        <v>4</v>
      </c>
      <c r="AF170" s="58">
        <f>'Base tratada'!$AC170+'Base tratada'!$AD170+'Base tratada'!$AE170</f>
        <v>9</v>
      </c>
      <c r="AG1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0" s="58" t="str">
        <f>IF('Base tratada'!$AC170&gt;=MAX('Base tratada'!$AD170,'Base tratada'!$AE170),"Web",
IF('Base tratada'!$AD170&gt;='Base tratada'!$AE170,"Catalog",
"Store"))</f>
        <v>Web</v>
      </c>
      <c r="AI170" s="59">
        <f>IF('Base tratada'!$AF170=0,"0",'Base tratada'!$AK170/'Base tratada'!$AF170)</f>
        <v>20.444444444444443</v>
      </c>
      <c r="AJ170" s="59" t="str">
        <f>IF('Base tratada'!$AI170=0,"R$ 0",
IF('Base tratada'!$AI170&lt;=25,"R$ 1–25",
IF('Base tratada'!$AI170&lt;=50,"R$ 26–50",
"+R$ 50")))</f>
        <v>R$ 1–25</v>
      </c>
      <c r="AK170" s="35">
        <v>184</v>
      </c>
      <c r="AL170" s="58" t="str">
        <f>IF('Base tratada'!$AK170&lt;=100,"R$ 0-100",
IF('Base tratada'!$AK170&lt;=500,"R$ 101-500",
IF('Base tratada'!$AK170&lt;=1000,"R$ 501-1000",
IF('Base tratada'!$AK170&lt;=1500,"R$ 1001-1500",
"+R$ 1500"))))</f>
        <v>R$ 101-500</v>
      </c>
      <c r="AM170" s="34">
        <v>0</v>
      </c>
      <c r="AN170" s="34">
        <v>0</v>
      </c>
      <c r="AO170" s="34">
        <v>0</v>
      </c>
      <c r="AP170" s="34">
        <v>0</v>
      </c>
      <c r="AQ170" s="34">
        <v>0</v>
      </c>
      <c r="AR170" s="34">
        <v>0</v>
      </c>
      <c r="AS170" s="34">
        <v>0</v>
      </c>
      <c r="AT170" s="34">
        <v>3</v>
      </c>
      <c r="AU170" s="34">
        <v>11</v>
      </c>
      <c r="AV170" s="52">
        <v>177</v>
      </c>
      <c r="AW170" s="57">
        <v>0</v>
      </c>
      <c r="AX170" s="58" t="str">
        <f>IF(Tabela3[[#This Row],[Response]]=1, "Aceitou", "Não aceitou")</f>
        <v>Não aceitou</v>
      </c>
      <c r="AY170" s="55" t="str">
        <f>Tabela3[[#This Row],[Faixa Recência]] &amp; " | " &amp; Tabela3[[#This Row],[Faixa Gasto]] &amp; " | " &amp; Tabela3[[#This Row],[Faixa ticket médio]]</f>
        <v>76-99 dias | R$ 101-500 | R$ 1–25</v>
      </c>
      <c r="AZ1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" s="36"/>
    </row>
    <row r="171" spans="1:54" x14ac:dyDescent="0.25">
      <c r="A171" s="61">
        <v>170</v>
      </c>
      <c r="B171" s="37">
        <v>16248</v>
      </c>
      <c r="C171" s="34">
        <v>1</v>
      </c>
      <c r="D171" s="34">
        <v>0</v>
      </c>
      <c r="E171" s="34">
        <v>77</v>
      </c>
      <c r="F171" s="58" t="str">
        <f>IF('Base tratada'!$E171&lt;=15,"0-15 dias",
IF('Base tratada'!$E171&lt;=30, "16-30 dias",
IF('Base tratada'!$E171&lt;=45, "31-45 dias",
IF('Base tratada'!$E171&lt;=60, "46-60 dias",
IF('Base tratada'!$E171&lt;=75, "61-75 dias", "76-99 dias")))))</f>
        <v>76-99 dias</v>
      </c>
      <c r="G171" s="38">
        <v>32</v>
      </c>
      <c r="H171" s="60" t="str">
        <f>IF('Base tratada'!$G171&lt;=29,"24–29",
IF('Base tratada'!$G171&lt;=39,"30–39",
IF('Base tratada'!$G171&lt;=49,"40–49",
IF('Base tratada'!$G171&lt;=59,"50–59",
IF('Base tratada'!$G171&lt;=69,"60–69",
"70–80")))))</f>
        <v>30–39</v>
      </c>
      <c r="I171" s="34">
        <v>2209</v>
      </c>
      <c r="J171" s="58" t="str">
        <f>IF('Base tratada'!$K171=1,"Divorciado",
IF('Base tratada'!$L171=1,"Casado",
IF('Base tratada'!$M171=1, "Solteiro",
IF('Base tratada'!$N171=1,"Juntos",
"Viúvo"))))</f>
        <v>Casado</v>
      </c>
      <c r="K171" s="34">
        <v>0</v>
      </c>
      <c r="L171" s="34">
        <v>1</v>
      </c>
      <c r="M171" s="34">
        <v>0</v>
      </c>
      <c r="N171" s="34">
        <v>0</v>
      </c>
      <c r="O171" s="34">
        <v>0</v>
      </c>
      <c r="P171" s="34">
        <v>1</v>
      </c>
      <c r="Q171" s="34">
        <v>0</v>
      </c>
      <c r="R171" s="34">
        <v>0</v>
      </c>
      <c r="S171" s="34">
        <v>0</v>
      </c>
      <c r="T171" s="34">
        <v>0</v>
      </c>
      <c r="U171" s="35">
        <v>12</v>
      </c>
      <c r="V171" s="35">
        <v>11</v>
      </c>
      <c r="W171" s="35">
        <v>10</v>
      </c>
      <c r="X171" s="35">
        <v>3</v>
      </c>
      <c r="Y171" s="35">
        <v>12</v>
      </c>
      <c r="Z171" s="35">
        <v>9</v>
      </c>
      <c r="AA171" s="34">
        <v>3</v>
      </c>
      <c r="AB171" s="34">
        <v>6</v>
      </c>
      <c r="AC171" s="34">
        <v>2</v>
      </c>
      <c r="AD171" s="34">
        <v>1</v>
      </c>
      <c r="AE171" s="34">
        <v>3</v>
      </c>
      <c r="AF171" s="58">
        <f>'Base tratada'!$AC171+'Base tratada'!$AD171+'Base tratada'!$AE171</f>
        <v>6</v>
      </c>
      <c r="AG1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1" s="58" t="str">
        <f>IF('Base tratada'!$AC171&gt;=MAX('Base tratada'!$AD171,'Base tratada'!$AE171),"Web",
IF('Base tratada'!$AD171&gt;='Base tratada'!$AE171,"Catalog",
"Store"))</f>
        <v>Store</v>
      </c>
      <c r="AI171" s="59">
        <f>IF('Base tratada'!$AF171=0,"0",'Base tratada'!$AK171/'Base tratada'!$AF171)</f>
        <v>8</v>
      </c>
      <c r="AJ171" s="59" t="str">
        <f>IF('Base tratada'!$AI171=0,"R$ 0",
IF('Base tratada'!$AI171&lt;=25,"R$ 1–25",
IF('Base tratada'!$AI171&lt;=50,"R$ 26–50",
"+R$ 50")))</f>
        <v>R$ 1–25</v>
      </c>
      <c r="AK171" s="35">
        <v>48</v>
      </c>
      <c r="AL171" s="58" t="str">
        <f>IF('Base tratada'!$AK171&lt;=100,"R$ 0-100",
IF('Base tratada'!$AK171&lt;=500,"R$ 101-500",
IF('Base tratada'!$AK171&lt;=1000,"R$ 501-1000",
IF('Base tratada'!$AK171&lt;=1500,"R$ 1001-1500",
"+R$ 1500"))))</f>
        <v>R$ 0-100</v>
      </c>
      <c r="AM171" s="34">
        <v>0</v>
      </c>
      <c r="AN171" s="34">
        <v>0</v>
      </c>
      <c r="AO171" s="34">
        <v>0</v>
      </c>
      <c r="AP171" s="34">
        <v>0</v>
      </c>
      <c r="AQ171" s="34">
        <v>0</v>
      </c>
      <c r="AR171" s="34">
        <v>0</v>
      </c>
      <c r="AS171" s="34">
        <v>0</v>
      </c>
      <c r="AT171" s="34">
        <v>3</v>
      </c>
      <c r="AU171" s="34">
        <v>11</v>
      </c>
      <c r="AV171" s="52">
        <v>39</v>
      </c>
      <c r="AW171" s="57">
        <v>0</v>
      </c>
      <c r="AX171" s="58" t="str">
        <f>IF(Tabela3[[#This Row],[Response]]=1, "Aceitou", "Não aceitou")</f>
        <v>Não aceitou</v>
      </c>
      <c r="AY171" s="55" t="str">
        <f>Tabela3[[#This Row],[Faixa Recência]] &amp; " | " &amp; Tabela3[[#This Row],[Faixa Gasto]] &amp; " | " &amp; Tabela3[[#This Row],[Faixa ticket médio]]</f>
        <v>76-99 dias | R$ 0-100 | R$ 1–25</v>
      </c>
      <c r="AZ1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" s="36"/>
    </row>
    <row r="172" spans="1:54" x14ac:dyDescent="0.25">
      <c r="A172" s="61">
        <v>171</v>
      </c>
      <c r="B172" s="37">
        <v>66835</v>
      </c>
      <c r="C172" s="34">
        <v>0</v>
      </c>
      <c r="D172" s="34">
        <v>0</v>
      </c>
      <c r="E172" s="34">
        <v>21</v>
      </c>
      <c r="F172" s="58" t="str">
        <f>IF('Base tratada'!$E172&lt;=15,"0-15 dias",
IF('Base tratada'!$E172&lt;=30, "16-30 dias",
IF('Base tratada'!$E172&lt;=45, "31-45 dias",
IF('Base tratada'!$E172&lt;=60, "46-60 dias",
IF('Base tratada'!$E172&lt;=75, "61-75 dias", "76-99 dias")))))</f>
        <v>16-30 dias</v>
      </c>
      <c r="G172" s="38">
        <v>74</v>
      </c>
      <c r="H172" s="60" t="str">
        <f>IF('Base tratada'!$G172&lt;=29,"24–29",
IF('Base tratada'!$G172&lt;=39,"30–39",
IF('Base tratada'!$G172&lt;=49,"40–49",
IF('Base tratada'!$G172&lt;=59,"50–59",
IF('Base tratada'!$G172&lt;=69,"60–69",
"70–80")))))</f>
        <v>70–80</v>
      </c>
      <c r="I172" s="34">
        <v>2433</v>
      </c>
      <c r="J172" s="58" t="str">
        <f>IF('Base tratada'!$K172=1,"Divorciado",
IF('Base tratada'!$L172=1,"Casado",
IF('Base tratada'!$M172=1, "Solteiro",
IF('Base tratada'!$N172=1,"Juntos",
"Viúvo"))))</f>
        <v>Casado</v>
      </c>
      <c r="K172" s="34">
        <v>0</v>
      </c>
      <c r="L172" s="34">
        <v>1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1</v>
      </c>
      <c r="T172" s="34">
        <v>0</v>
      </c>
      <c r="U172" s="35">
        <v>620</v>
      </c>
      <c r="V172" s="35">
        <v>26</v>
      </c>
      <c r="W172" s="35">
        <v>195</v>
      </c>
      <c r="X172" s="35">
        <v>34</v>
      </c>
      <c r="Y172" s="35">
        <v>17</v>
      </c>
      <c r="Z172" s="35">
        <v>141</v>
      </c>
      <c r="AA172" s="34">
        <v>1</v>
      </c>
      <c r="AB172" s="34">
        <v>2</v>
      </c>
      <c r="AC172" s="34">
        <v>6</v>
      </c>
      <c r="AD172" s="34">
        <v>4</v>
      </c>
      <c r="AE172" s="34">
        <v>13</v>
      </c>
      <c r="AF172" s="58">
        <f>'Base tratada'!$AC172+'Base tratada'!$AD172+'Base tratada'!$AE172</f>
        <v>23</v>
      </c>
      <c r="AG1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2" s="58" t="str">
        <f>IF('Base tratada'!$AC172&gt;=MAX('Base tratada'!$AD172,'Base tratada'!$AE172),"Web",
IF('Base tratada'!$AD172&gt;='Base tratada'!$AE172,"Catalog",
"Store"))</f>
        <v>Store</v>
      </c>
      <c r="AI172" s="59">
        <f>IF('Base tratada'!$AF172=0,"0",'Base tratada'!$AK172/'Base tratada'!$AF172)</f>
        <v>38.782608695652172</v>
      </c>
      <c r="AJ172" s="59" t="str">
        <f>IF('Base tratada'!$AI172=0,"R$ 0",
IF('Base tratada'!$AI172&lt;=25,"R$ 1–25",
IF('Base tratada'!$AI172&lt;=50,"R$ 26–50",
"+R$ 50")))</f>
        <v>R$ 26–50</v>
      </c>
      <c r="AK172" s="35">
        <v>892</v>
      </c>
      <c r="AL172" s="58" t="str">
        <f>IF('Base tratada'!$AK172&lt;=100,"R$ 0-100",
IF('Base tratada'!$AK172&lt;=500,"R$ 101-500",
IF('Base tratada'!$AK172&lt;=1000,"R$ 501-1000",
IF('Base tratada'!$AK172&lt;=1500,"R$ 1001-1500",
"+R$ 1500"))))</f>
        <v>R$ 501-1000</v>
      </c>
      <c r="AM172" s="34">
        <v>0</v>
      </c>
      <c r="AN172" s="34">
        <v>0</v>
      </c>
      <c r="AO172" s="34">
        <v>0</v>
      </c>
      <c r="AP172" s="34">
        <v>0</v>
      </c>
      <c r="AQ172" s="34">
        <v>0</v>
      </c>
      <c r="AR172" s="34">
        <v>0</v>
      </c>
      <c r="AS172" s="34">
        <v>0</v>
      </c>
      <c r="AT172" s="34">
        <v>3</v>
      </c>
      <c r="AU172" s="34">
        <v>11</v>
      </c>
      <c r="AV172" s="52">
        <v>751</v>
      </c>
      <c r="AW172" s="57">
        <v>0</v>
      </c>
      <c r="AX172" s="58" t="str">
        <f>IF(Tabela3[[#This Row],[Response]]=1, "Aceitou", "Não aceitou")</f>
        <v>Não aceitou</v>
      </c>
      <c r="AY172" s="55" t="str">
        <f>Tabela3[[#This Row],[Faixa Recência]] &amp; " | " &amp; Tabela3[[#This Row],[Faixa Gasto]] &amp; " | " &amp; Tabela3[[#This Row],[Faixa ticket médio]]</f>
        <v>16-30 dias | R$ 501-1000 | R$ 26–50</v>
      </c>
      <c r="AZ1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" s="36"/>
    </row>
    <row r="173" spans="1:54" x14ac:dyDescent="0.25">
      <c r="A173" s="61">
        <v>172</v>
      </c>
      <c r="B173" s="37">
        <v>30477</v>
      </c>
      <c r="C173" s="34">
        <v>1</v>
      </c>
      <c r="D173" s="34">
        <v>0</v>
      </c>
      <c r="E173" s="34">
        <v>16</v>
      </c>
      <c r="F173" s="58" t="str">
        <f>IF('Base tratada'!$E173&lt;=15,"0-15 dias",
IF('Base tratada'!$E173&lt;=30, "16-30 dias",
IF('Base tratada'!$E173&lt;=45, "31-45 dias",
IF('Base tratada'!$E173&lt;=60, "46-60 dias",
IF('Base tratada'!$E173&lt;=75, "61-75 dias", "76-99 dias")))))</f>
        <v>16-30 dias</v>
      </c>
      <c r="G173" s="38">
        <v>36</v>
      </c>
      <c r="H173" s="60" t="str">
        <f>IF('Base tratada'!$G173&lt;=29,"24–29",
IF('Base tratada'!$G173&lt;=39,"30–39",
IF('Base tratada'!$G173&lt;=49,"40–49",
IF('Base tratada'!$G173&lt;=59,"50–59",
IF('Base tratada'!$G173&lt;=69,"60–69",
"70–80")))))</f>
        <v>30–39</v>
      </c>
      <c r="I173" s="34">
        <v>2317</v>
      </c>
      <c r="J173" s="58" t="str">
        <f>IF('Base tratada'!$K173=1,"Divorciado",
IF('Base tratada'!$L173=1,"Casado",
IF('Base tratada'!$M173=1, "Solteiro",
IF('Base tratada'!$N173=1,"Juntos",
"Viúvo"))))</f>
        <v>Casado</v>
      </c>
      <c r="K173" s="34">
        <v>0</v>
      </c>
      <c r="L173" s="34">
        <v>1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1</v>
      </c>
      <c r="T173" s="34">
        <v>0</v>
      </c>
      <c r="U173" s="35">
        <v>47</v>
      </c>
      <c r="V173" s="35">
        <v>1</v>
      </c>
      <c r="W173" s="35">
        <v>6</v>
      </c>
      <c r="X173" s="35">
        <v>0</v>
      </c>
      <c r="Y173" s="35">
        <v>0</v>
      </c>
      <c r="Z173" s="35">
        <v>12</v>
      </c>
      <c r="AA173" s="34">
        <v>1</v>
      </c>
      <c r="AB173" s="34">
        <v>6</v>
      </c>
      <c r="AC173" s="34">
        <v>1</v>
      </c>
      <c r="AD173" s="34">
        <v>1</v>
      </c>
      <c r="AE173" s="34">
        <v>3</v>
      </c>
      <c r="AF173" s="58">
        <f>'Base tratada'!$AC173+'Base tratada'!$AD173+'Base tratada'!$AE173</f>
        <v>5</v>
      </c>
      <c r="AG1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3" s="58" t="str">
        <f>IF('Base tratada'!$AC173&gt;=MAX('Base tratada'!$AD173,'Base tratada'!$AE173),"Web",
IF('Base tratada'!$AD173&gt;='Base tratada'!$AE173,"Catalog",
"Store"))</f>
        <v>Store</v>
      </c>
      <c r="AI173" s="59">
        <f>IF('Base tratada'!$AF173=0,"0",'Base tratada'!$AK173/'Base tratada'!$AF173)</f>
        <v>10.8</v>
      </c>
      <c r="AJ173" s="59" t="str">
        <f>IF('Base tratada'!$AI173=0,"R$ 0",
IF('Base tratada'!$AI173&lt;=25,"R$ 1–25",
IF('Base tratada'!$AI173&lt;=50,"R$ 26–50",
"+R$ 50")))</f>
        <v>R$ 1–25</v>
      </c>
      <c r="AK173" s="35">
        <v>54</v>
      </c>
      <c r="AL173" s="58" t="str">
        <f>IF('Base tratada'!$AK173&lt;=100,"R$ 0-100",
IF('Base tratada'!$AK173&lt;=500,"R$ 101-500",
IF('Base tratada'!$AK173&lt;=1000,"R$ 501-1000",
IF('Base tratada'!$AK173&lt;=1500,"R$ 1001-1500",
"+R$ 1500"))))</f>
        <v>R$ 0-100</v>
      </c>
      <c r="AM173" s="34">
        <v>0</v>
      </c>
      <c r="AN173" s="34">
        <v>0</v>
      </c>
      <c r="AO173" s="34">
        <v>0</v>
      </c>
      <c r="AP173" s="34">
        <v>0</v>
      </c>
      <c r="AQ173" s="34">
        <v>0</v>
      </c>
      <c r="AR173" s="34">
        <v>0</v>
      </c>
      <c r="AS173" s="34">
        <v>0</v>
      </c>
      <c r="AT173" s="34">
        <v>3</v>
      </c>
      <c r="AU173" s="34">
        <v>11</v>
      </c>
      <c r="AV173" s="52">
        <v>42</v>
      </c>
      <c r="AW173" s="57">
        <v>0</v>
      </c>
      <c r="AX173" s="58" t="str">
        <f>IF(Tabela3[[#This Row],[Response]]=1, "Aceitou", "Não aceitou")</f>
        <v>Não aceitou</v>
      </c>
      <c r="AY173" s="55" t="str">
        <f>Tabela3[[#This Row],[Faixa Recência]] &amp; " | " &amp; Tabela3[[#This Row],[Faixa Gasto]] &amp; " | " &amp; Tabela3[[#This Row],[Faixa ticket médio]]</f>
        <v>16-30 dias | R$ 0-100 | R$ 1–25</v>
      </c>
      <c r="AZ1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" s="36"/>
    </row>
    <row r="174" spans="1:54" x14ac:dyDescent="0.25">
      <c r="A174" s="61">
        <v>173</v>
      </c>
      <c r="B174" s="37">
        <v>28249</v>
      </c>
      <c r="C174" s="34">
        <v>0</v>
      </c>
      <c r="D174" s="34">
        <v>0</v>
      </c>
      <c r="E174" s="34">
        <v>80</v>
      </c>
      <c r="F174" s="58" t="str">
        <f>IF('Base tratada'!$E174&lt;=15,"0-15 dias",
IF('Base tratada'!$E174&lt;=30, "16-30 dias",
IF('Base tratada'!$E174&lt;=45, "31-45 dias",
IF('Base tratada'!$E174&lt;=60, "46-60 dias",
IF('Base tratada'!$E174&lt;=75, "61-75 dias", "76-99 dias")))))</f>
        <v>76-99 dias</v>
      </c>
      <c r="G174" s="38">
        <v>59</v>
      </c>
      <c r="H174" s="60" t="str">
        <f>IF('Base tratada'!$G174&lt;=29,"24–29",
IF('Base tratada'!$G174&lt;=39,"30–39",
IF('Base tratada'!$G174&lt;=49,"40–49",
IF('Base tratada'!$G174&lt;=59,"50–59",
IF('Base tratada'!$G174&lt;=69,"60–69",
"70–80")))))</f>
        <v>50–59</v>
      </c>
      <c r="I174" s="34">
        <v>2173</v>
      </c>
      <c r="J174" s="58" t="str">
        <f>IF('Base tratada'!$K174=1,"Divorciado",
IF('Base tratada'!$L174=1,"Casado",
IF('Base tratada'!$M174=1, "Solteiro",
IF('Base tratada'!$N174=1,"Juntos",
"Viúvo"))))</f>
        <v>Casado</v>
      </c>
      <c r="K174" s="34">
        <v>0</v>
      </c>
      <c r="L174" s="34">
        <v>1</v>
      </c>
      <c r="M174" s="34">
        <v>0</v>
      </c>
      <c r="N174" s="34">
        <v>0</v>
      </c>
      <c r="O174" s="34">
        <v>0</v>
      </c>
      <c r="P174" s="34">
        <v>0</v>
      </c>
      <c r="Q174" s="34">
        <v>1</v>
      </c>
      <c r="R174" s="34">
        <v>0</v>
      </c>
      <c r="S174" s="34">
        <v>0</v>
      </c>
      <c r="T174" s="34">
        <v>0</v>
      </c>
      <c r="U174" s="35">
        <v>1</v>
      </c>
      <c r="V174" s="35">
        <v>9</v>
      </c>
      <c r="W174" s="35">
        <v>7</v>
      </c>
      <c r="X174" s="35">
        <v>2</v>
      </c>
      <c r="Y174" s="35">
        <v>14</v>
      </c>
      <c r="Z174" s="35">
        <v>10</v>
      </c>
      <c r="AA174" s="34">
        <v>1</v>
      </c>
      <c r="AB174" s="34">
        <v>6</v>
      </c>
      <c r="AC174" s="34">
        <v>2</v>
      </c>
      <c r="AD174" s="34">
        <v>0</v>
      </c>
      <c r="AE174" s="34">
        <v>3</v>
      </c>
      <c r="AF174" s="58">
        <f>'Base tratada'!$AC174+'Base tratada'!$AD174+'Base tratada'!$AE174</f>
        <v>5</v>
      </c>
      <c r="AG1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4" s="58" t="str">
        <f>IF('Base tratada'!$AC174&gt;=MAX('Base tratada'!$AD174,'Base tratada'!$AE174),"Web",
IF('Base tratada'!$AD174&gt;='Base tratada'!$AE174,"Catalog",
"Store"))</f>
        <v>Store</v>
      </c>
      <c r="AI174" s="59">
        <f>IF('Base tratada'!$AF174=0,"0",'Base tratada'!$AK174/'Base tratada'!$AF174)</f>
        <v>6.6</v>
      </c>
      <c r="AJ174" s="59" t="str">
        <f>IF('Base tratada'!$AI174=0,"R$ 0",
IF('Base tratada'!$AI174&lt;=25,"R$ 1–25",
IF('Base tratada'!$AI174&lt;=50,"R$ 26–50",
"+R$ 50")))</f>
        <v>R$ 1–25</v>
      </c>
      <c r="AK174" s="35">
        <v>33</v>
      </c>
      <c r="AL174" s="58" t="str">
        <f>IF('Base tratada'!$AK174&lt;=100,"R$ 0-100",
IF('Base tratada'!$AK174&lt;=500,"R$ 101-500",
IF('Base tratada'!$AK174&lt;=1000,"R$ 501-1000",
IF('Base tratada'!$AK174&lt;=1500,"R$ 1001-1500",
"+R$ 1500"))))</f>
        <v>R$ 0-100</v>
      </c>
      <c r="AM174" s="34">
        <v>0</v>
      </c>
      <c r="AN174" s="34">
        <v>0</v>
      </c>
      <c r="AO174" s="34">
        <v>0</v>
      </c>
      <c r="AP174" s="34">
        <v>0</v>
      </c>
      <c r="AQ174" s="34">
        <v>0</v>
      </c>
      <c r="AR174" s="34">
        <v>0</v>
      </c>
      <c r="AS174" s="34">
        <v>0</v>
      </c>
      <c r="AT174" s="34">
        <v>3</v>
      </c>
      <c r="AU174" s="34">
        <v>11</v>
      </c>
      <c r="AV174" s="52">
        <v>23</v>
      </c>
      <c r="AW174" s="57">
        <v>0</v>
      </c>
      <c r="AX174" s="58" t="str">
        <f>IF(Tabela3[[#This Row],[Response]]=1, "Aceitou", "Não aceitou")</f>
        <v>Não aceitou</v>
      </c>
      <c r="AY174" s="55" t="str">
        <f>Tabela3[[#This Row],[Faixa Recência]] &amp; " | " &amp; Tabela3[[#This Row],[Faixa Gasto]] &amp; " | " &amp; Tabela3[[#This Row],[Faixa ticket médio]]</f>
        <v>76-99 dias | R$ 0-100 | R$ 1–25</v>
      </c>
      <c r="AZ1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" s="36"/>
    </row>
    <row r="175" spans="1:54" x14ac:dyDescent="0.25">
      <c r="A175" s="61">
        <v>174</v>
      </c>
      <c r="B175" s="37">
        <v>25271</v>
      </c>
      <c r="C175" s="34">
        <v>1</v>
      </c>
      <c r="D175" s="34">
        <v>0</v>
      </c>
      <c r="E175" s="34">
        <v>45</v>
      </c>
      <c r="F175" s="58" t="str">
        <f>IF('Base tratada'!$E175&lt;=15,"0-15 dias",
IF('Base tratada'!$E175&lt;=30, "16-30 dias",
IF('Base tratada'!$E175&lt;=45, "31-45 dias",
IF('Base tratada'!$E175&lt;=60, "46-60 dias",
IF('Base tratada'!$E175&lt;=75, "61-75 dias", "76-99 dias")))))</f>
        <v>31-45 dias</v>
      </c>
      <c r="G175" s="38">
        <v>37</v>
      </c>
      <c r="H175" s="60" t="str">
        <f>IF('Base tratada'!$G175&lt;=29,"24–29",
IF('Base tratada'!$G175&lt;=39,"30–39",
IF('Base tratada'!$G175&lt;=49,"40–49",
IF('Base tratada'!$G175&lt;=59,"50–59",
IF('Base tratada'!$G175&lt;=69,"60–69",
"70–80")))))</f>
        <v>30–39</v>
      </c>
      <c r="I175" s="34">
        <v>2730</v>
      </c>
      <c r="J175" s="58" t="str">
        <f>IF('Base tratada'!$K175=1,"Divorciado",
IF('Base tratada'!$L175=1,"Casado",
IF('Base tratada'!$M175=1, "Solteiro",
IF('Base tratada'!$N175=1,"Juntos",
"Viúvo"))))</f>
        <v>Casado</v>
      </c>
      <c r="K175" s="34">
        <v>0</v>
      </c>
      <c r="L175" s="34">
        <v>1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1</v>
      </c>
      <c r="S175" s="34">
        <v>0</v>
      </c>
      <c r="T175" s="34">
        <v>0</v>
      </c>
      <c r="U175" s="35">
        <v>10</v>
      </c>
      <c r="V175" s="35">
        <v>1</v>
      </c>
      <c r="W175" s="35">
        <v>18</v>
      </c>
      <c r="X175" s="35">
        <v>10</v>
      </c>
      <c r="Y175" s="35">
        <v>4</v>
      </c>
      <c r="Z175" s="35">
        <v>7</v>
      </c>
      <c r="AA175" s="34">
        <v>1</v>
      </c>
      <c r="AB175" s="34">
        <v>9</v>
      </c>
      <c r="AC175" s="34">
        <v>1</v>
      </c>
      <c r="AD175" s="34">
        <v>1</v>
      </c>
      <c r="AE175" s="34">
        <v>2</v>
      </c>
      <c r="AF175" s="58">
        <f>'Base tratada'!$AC175+'Base tratada'!$AD175+'Base tratada'!$AE175</f>
        <v>4</v>
      </c>
      <c r="AG1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5" s="58" t="str">
        <f>IF('Base tratada'!$AC175&gt;=MAX('Base tratada'!$AD175,'Base tratada'!$AE175),"Web",
IF('Base tratada'!$AD175&gt;='Base tratada'!$AE175,"Catalog",
"Store"))</f>
        <v>Store</v>
      </c>
      <c r="AI175" s="59">
        <f>IF('Base tratada'!$AF175=0,"0",'Base tratada'!$AK175/'Base tratada'!$AF175)</f>
        <v>10.75</v>
      </c>
      <c r="AJ175" s="59" t="str">
        <f>IF('Base tratada'!$AI175=0,"R$ 0",
IF('Base tratada'!$AI175&lt;=25,"R$ 1–25",
IF('Base tratada'!$AI175&lt;=50,"R$ 26–50",
"+R$ 50")))</f>
        <v>R$ 1–25</v>
      </c>
      <c r="AK175" s="35">
        <v>43</v>
      </c>
      <c r="AL175" s="58" t="str">
        <f>IF('Base tratada'!$AK175&lt;=100,"R$ 0-100",
IF('Base tratada'!$AK175&lt;=500,"R$ 101-500",
IF('Base tratada'!$AK175&lt;=1000,"R$ 501-1000",
IF('Base tratada'!$AK175&lt;=1500,"R$ 1001-1500",
"+R$ 1500"))))</f>
        <v>R$ 0-100</v>
      </c>
      <c r="AM175" s="34">
        <v>0</v>
      </c>
      <c r="AN175" s="34">
        <v>0</v>
      </c>
      <c r="AO175" s="34">
        <v>0</v>
      </c>
      <c r="AP175" s="34">
        <v>0</v>
      </c>
      <c r="AQ175" s="34">
        <v>0</v>
      </c>
      <c r="AR175" s="34">
        <v>0</v>
      </c>
      <c r="AS175" s="34">
        <v>0</v>
      </c>
      <c r="AT175" s="34">
        <v>3</v>
      </c>
      <c r="AU175" s="34">
        <v>11</v>
      </c>
      <c r="AV175" s="52">
        <v>36</v>
      </c>
      <c r="AW175" s="57">
        <v>0</v>
      </c>
      <c r="AX175" s="58" t="str">
        <f>IF(Tabela3[[#This Row],[Response]]=1, "Aceitou", "Não aceitou")</f>
        <v>Não aceitou</v>
      </c>
      <c r="AY175" s="55" t="str">
        <f>Tabela3[[#This Row],[Faixa Recência]] &amp; " | " &amp; Tabela3[[#This Row],[Faixa Gasto]] &amp; " | " &amp; Tabela3[[#This Row],[Faixa ticket médio]]</f>
        <v>31-45 dias | R$ 0-100 | R$ 1–25</v>
      </c>
      <c r="AZ1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" s="36"/>
    </row>
    <row r="176" spans="1:54" x14ac:dyDescent="0.25">
      <c r="A176" s="61">
        <v>175</v>
      </c>
      <c r="B176" s="37">
        <v>32303</v>
      </c>
      <c r="C176" s="34">
        <v>0</v>
      </c>
      <c r="D176" s="34">
        <v>1</v>
      </c>
      <c r="E176" s="34">
        <v>63</v>
      </c>
      <c r="F176" s="58" t="str">
        <f>IF('Base tratada'!$E176&lt;=15,"0-15 dias",
IF('Base tratada'!$E176&lt;=30, "16-30 dias",
IF('Base tratada'!$E176&lt;=45, "31-45 dias",
IF('Base tratada'!$E176&lt;=60, "46-60 dias",
IF('Base tratada'!$E176&lt;=75, "61-75 dias", "76-99 dias")))))</f>
        <v>61-75 dias</v>
      </c>
      <c r="G176" s="38">
        <v>50</v>
      </c>
      <c r="H176" s="60" t="str">
        <f>IF('Base tratada'!$G176&lt;=29,"24–29",
IF('Base tratada'!$G176&lt;=39,"30–39",
IF('Base tratada'!$G176&lt;=49,"40–49",
IF('Base tratada'!$G176&lt;=59,"50–59",
IF('Base tratada'!$G176&lt;=69,"60–69",
"70–80")))))</f>
        <v>50–59</v>
      </c>
      <c r="I176" s="34">
        <v>2272</v>
      </c>
      <c r="J176" s="58" t="str">
        <f>IF('Base tratada'!$K176=1,"Divorciado",
IF('Base tratada'!$L176=1,"Casado",
IF('Base tratada'!$M176=1, "Solteiro",
IF('Base tratada'!$N176=1,"Juntos",
"Viúvo"))))</f>
        <v>Solteiro</v>
      </c>
      <c r="K176" s="34">
        <v>0</v>
      </c>
      <c r="L176" s="34">
        <v>0</v>
      </c>
      <c r="M176" s="34">
        <v>1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4">
        <v>1</v>
      </c>
      <c r="U176" s="35">
        <v>35</v>
      </c>
      <c r="V176" s="35">
        <v>0</v>
      </c>
      <c r="W176" s="35">
        <v>2</v>
      </c>
      <c r="X176" s="35">
        <v>0</v>
      </c>
      <c r="Y176" s="35">
        <v>0</v>
      </c>
      <c r="Z176" s="35">
        <v>2</v>
      </c>
      <c r="AA176" s="34">
        <v>2</v>
      </c>
      <c r="AB176" s="34">
        <v>5</v>
      </c>
      <c r="AC176" s="34">
        <v>1</v>
      </c>
      <c r="AD176" s="34">
        <v>0</v>
      </c>
      <c r="AE176" s="34">
        <v>4</v>
      </c>
      <c r="AF176" s="58">
        <f>'Base tratada'!$AC176+'Base tratada'!$AD176+'Base tratada'!$AE176</f>
        <v>5</v>
      </c>
      <c r="AG1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6" s="58" t="str">
        <f>IF('Base tratada'!$AC176&gt;=MAX('Base tratada'!$AD176,'Base tratada'!$AE176),"Web",
IF('Base tratada'!$AD176&gt;='Base tratada'!$AE176,"Catalog",
"Store"))</f>
        <v>Store</v>
      </c>
      <c r="AI176" s="59">
        <f>IF('Base tratada'!$AF176=0,"0",'Base tratada'!$AK176/'Base tratada'!$AF176)</f>
        <v>7.4</v>
      </c>
      <c r="AJ176" s="59" t="str">
        <f>IF('Base tratada'!$AI176=0,"R$ 0",
IF('Base tratada'!$AI176&lt;=25,"R$ 1–25",
IF('Base tratada'!$AI176&lt;=50,"R$ 26–50",
"+R$ 50")))</f>
        <v>R$ 1–25</v>
      </c>
      <c r="AK176" s="35">
        <v>37</v>
      </c>
      <c r="AL176" s="58" t="str">
        <f>IF('Base tratada'!$AK176&lt;=100,"R$ 0-100",
IF('Base tratada'!$AK176&lt;=500,"R$ 101-500",
IF('Base tratada'!$AK176&lt;=1000,"R$ 501-1000",
IF('Base tratada'!$AK176&lt;=1500,"R$ 1001-1500",
"+R$ 1500"))))</f>
        <v>R$ 0-100</v>
      </c>
      <c r="AM176" s="34">
        <v>0</v>
      </c>
      <c r="AN176" s="34">
        <v>0</v>
      </c>
      <c r="AO176" s="34">
        <v>0</v>
      </c>
      <c r="AP176" s="34">
        <v>0</v>
      </c>
      <c r="AQ176" s="34">
        <v>0</v>
      </c>
      <c r="AR176" s="34">
        <v>0</v>
      </c>
      <c r="AS176" s="34">
        <v>0</v>
      </c>
      <c r="AT176" s="34">
        <v>3</v>
      </c>
      <c r="AU176" s="34">
        <v>11</v>
      </c>
      <c r="AV176" s="52">
        <v>35</v>
      </c>
      <c r="AW176" s="57">
        <v>0</v>
      </c>
      <c r="AX176" s="58" t="str">
        <f>IF(Tabela3[[#This Row],[Response]]=1, "Aceitou", "Não aceitou")</f>
        <v>Não aceitou</v>
      </c>
      <c r="AY176" s="55" t="str">
        <f>Tabela3[[#This Row],[Faixa Recência]] &amp; " | " &amp; Tabela3[[#This Row],[Faixa Gasto]] &amp; " | " &amp; Tabela3[[#This Row],[Faixa ticket médio]]</f>
        <v>61-75 dias | R$ 0-100 | R$ 1–25</v>
      </c>
      <c r="AZ1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" s="36"/>
    </row>
    <row r="177" spans="1:54" x14ac:dyDescent="0.25">
      <c r="A177" s="61">
        <v>176</v>
      </c>
      <c r="B177" s="37">
        <v>61286</v>
      </c>
      <c r="C177" s="34">
        <v>0</v>
      </c>
      <c r="D177" s="34">
        <v>1</v>
      </c>
      <c r="E177" s="34">
        <v>34</v>
      </c>
      <c r="F177" s="58" t="str">
        <f>IF('Base tratada'!$E177&lt;=15,"0-15 dias",
IF('Base tratada'!$E177&lt;=30, "16-30 dias",
IF('Base tratada'!$E177&lt;=45, "31-45 dias",
IF('Base tratada'!$E177&lt;=60, "46-60 dias",
IF('Base tratada'!$E177&lt;=75, "61-75 dias", "76-99 dias")))))</f>
        <v>31-45 dias</v>
      </c>
      <c r="G177" s="38">
        <v>54</v>
      </c>
      <c r="H177" s="60" t="str">
        <f>IF('Base tratada'!$G177&lt;=29,"24–29",
IF('Base tratada'!$G177&lt;=39,"30–39",
IF('Base tratada'!$G177&lt;=49,"40–49",
IF('Base tratada'!$G177&lt;=59,"50–59",
IF('Base tratada'!$G177&lt;=69,"60–69",
"70–80")))))</f>
        <v>50–59</v>
      </c>
      <c r="I177" s="34">
        <v>2490</v>
      </c>
      <c r="J177" s="58" t="str">
        <f>IF('Base tratada'!$K177=1,"Divorciado",
IF('Base tratada'!$L177=1,"Casado",
IF('Base tratada'!$M177=1, "Solteiro",
IF('Base tratada'!$N177=1,"Juntos",
"Viúvo"))))</f>
        <v>Casado</v>
      </c>
      <c r="K177" s="34">
        <v>0</v>
      </c>
      <c r="L177" s="34">
        <v>1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1</v>
      </c>
      <c r="S177" s="34">
        <v>0</v>
      </c>
      <c r="T177" s="34">
        <v>0</v>
      </c>
      <c r="U177" s="35">
        <v>356</v>
      </c>
      <c r="V177" s="35">
        <v>0</v>
      </c>
      <c r="W177" s="35">
        <v>107</v>
      </c>
      <c r="X177" s="35">
        <v>19</v>
      </c>
      <c r="Y177" s="35">
        <v>9</v>
      </c>
      <c r="Z177" s="35">
        <v>117</v>
      </c>
      <c r="AA177" s="34">
        <v>2</v>
      </c>
      <c r="AB177" s="34">
        <v>5</v>
      </c>
      <c r="AC177" s="34">
        <v>7</v>
      </c>
      <c r="AD177" s="34">
        <v>1</v>
      </c>
      <c r="AE177" s="34">
        <v>8</v>
      </c>
      <c r="AF177" s="58">
        <f>'Base tratada'!$AC177+'Base tratada'!$AD177+'Base tratada'!$AE177</f>
        <v>16</v>
      </c>
      <c r="AG1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7" s="58" t="str">
        <f>IF('Base tratada'!$AC177&gt;=MAX('Base tratada'!$AD177,'Base tratada'!$AE177),"Web",
IF('Base tratada'!$AD177&gt;='Base tratada'!$AE177,"Catalog",
"Store"))</f>
        <v>Store</v>
      </c>
      <c r="AI177" s="59">
        <f>IF('Base tratada'!$AF177=0,"0",'Base tratada'!$AK177/'Base tratada'!$AF177)</f>
        <v>30.6875</v>
      </c>
      <c r="AJ177" s="59" t="str">
        <f>IF('Base tratada'!$AI177=0,"R$ 0",
IF('Base tratada'!$AI177&lt;=25,"R$ 1–25",
IF('Base tratada'!$AI177&lt;=50,"R$ 26–50",
"+R$ 50")))</f>
        <v>R$ 26–50</v>
      </c>
      <c r="AK177" s="35">
        <v>491</v>
      </c>
      <c r="AL177" s="58" t="str">
        <f>IF('Base tratada'!$AK177&lt;=100,"R$ 0-100",
IF('Base tratada'!$AK177&lt;=500,"R$ 101-500",
IF('Base tratada'!$AK177&lt;=1000,"R$ 501-1000",
IF('Base tratada'!$AK177&lt;=1500,"R$ 1001-1500",
"+R$ 1500"))))</f>
        <v>R$ 101-500</v>
      </c>
      <c r="AM177" s="34">
        <v>0</v>
      </c>
      <c r="AN177" s="34">
        <v>0</v>
      </c>
      <c r="AO177" s="34">
        <v>0</v>
      </c>
      <c r="AP177" s="34">
        <v>0</v>
      </c>
      <c r="AQ177" s="34">
        <v>0</v>
      </c>
      <c r="AR177" s="34">
        <v>0</v>
      </c>
      <c r="AS177" s="34">
        <v>0</v>
      </c>
      <c r="AT177" s="34">
        <v>3</v>
      </c>
      <c r="AU177" s="34">
        <v>11</v>
      </c>
      <c r="AV177" s="52">
        <v>374</v>
      </c>
      <c r="AW177" s="57">
        <v>0</v>
      </c>
      <c r="AX177" s="58" t="str">
        <f>IF(Tabela3[[#This Row],[Response]]=1, "Aceitou", "Não aceitou")</f>
        <v>Não aceitou</v>
      </c>
      <c r="AY177" s="55" t="str">
        <f>Tabela3[[#This Row],[Faixa Recência]] &amp; " | " &amp; Tabela3[[#This Row],[Faixa Gasto]] &amp; " | " &amp; Tabela3[[#This Row],[Faixa ticket médio]]</f>
        <v>31-45 dias | R$ 101-500 | R$ 26–50</v>
      </c>
      <c r="AZ1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" s="36"/>
    </row>
    <row r="178" spans="1:54" x14ac:dyDescent="0.25">
      <c r="A178" s="61">
        <v>177</v>
      </c>
      <c r="B178" s="37">
        <v>74068</v>
      </c>
      <c r="C178" s="34">
        <v>0</v>
      </c>
      <c r="D178" s="34">
        <v>0</v>
      </c>
      <c r="E178" s="34">
        <v>14</v>
      </c>
      <c r="F178" s="58" t="str">
        <f>IF('Base tratada'!$E178&lt;=15,"0-15 dias",
IF('Base tratada'!$E178&lt;=30, "16-30 dias",
IF('Base tratada'!$E178&lt;=45, "31-45 dias",
IF('Base tratada'!$E178&lt;=60, "46-60 dias",
IF('Base tratada'!$E178&lt;=75, "61-75 dias", "76-99 dias")))))</f>
        <v>0-15 dias</v>
      </c>
      <c r="G178" s="38">
        <v>44</v>
      </c>
      <c r="H178" s="60" t="str">
        <f>IF('Base tratada'!$G178&lt;=29,"24–29",
IF('Base tratada'!$G178&lt;=39,"30–39",
IF('Base tratada'!$G178&lt;=49,"40–49",
IF('Base tratada'!$G178&lt;=59,"50–59",
IF('Base tratada'!$G178&lt;=69,"60–69",
"70–80")))))</f>
        <v>40–49</v>
      </c>
      <c r="I178" s="34">
        <v>2626</v>
      </c>
      <c r="J178" s="58" t="str">
        <f>IF('Base tratada'!$K178=1,"Divorciado",
IF('Base tratada'!$L178=1,"Casado",
IF('Base tratada'!$M178=1, "Solteiro",
IF('Base tratada'!$N178=1,"Juntos",
"Viúvo"))))</f>
        <v>Casado</v>
      </c>
      <c r="K178" s="34">
        <v>0</v>
      </c>
      <c r="L178" s="34">
        <v>1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1</v>
      </c>
      <c r="S178" s="34">
        <v>0</v>
      </c>
      <c r="T178" s="34">
        <v>0</v>
      </c>
      <c r="U178" s="35">
        <v>783</v>
      </c>
      <c r="V178" s="35">
        <v>30</v>
      </c>
      <c r="W178" s="35">
        <v>537</v>
      </c>
      <c r="X178" s="35">
        <v>140</v>
      </c>
      <c r="Y178" s="35">
        <v>76</v>
      </c>
      <c r="Z178" s="35">
        <v>15</v>
      </c>
      <c r="AA178" s="34">
        <v>1</v>
      </c>
      <c r="AB178" s="34">
        <v>2</v>
      </c>
      <c r="AC178" s="34">
        <v>4</v>
      </c>
      <c r="AD178" s="34">
        <v>10</v>
      </c>
      <c r="AE178" s="34">
        <v>9</v>
      </c>
      <c r="AF178" s="58">
        <f>'Base tratada'!$AC178+'Base tratada'!$AD178+'Base tratada'!$AE178</f>
        <v>23</v>
      </c>
      <c r="AG1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8" s="58" t="str">
        <f>IF('Base tratada'!$AC178&gt;=MAX('Base tratada'!$AD178,'Base tratada'!$AE178),"Web",
IF('Base tratada'!$AD178&gt;='Base tratada'!$AE178,"Catalog",
"Store"))</f>
        <v>Catalog</v>
      </c>
      <c r="AI178" s="59">
        <f>IF('Base tratada'!$AF178=0,"0",'Base tratada'!$AK178/'Base tratada'!$AF178)</f>
        <v>68.086956521739125</v>
      </c>
      <c r="AJ178" s="59" t="str">
        <f>IF('Base tratada'!$AI178=0,"R$ 0",
IF('Base tratada'!$AI178&lt;=25,"R$ 1–25",
IF('Base tratada'!$AI178&lt;=50,"R$ 26–50",
"+R$ 50")))</f>
        <v>+R$ 50</v>
      </c>
      <c r="AK178" s="35">
        <v>1566</v>
      </c>
      <c r="AL178" s="58" t="str">
        <f>IF('Base tratada'!$AK178&lt;=100,"R$ 0-100",
IF('Base tratada'!$AK178&lt;=500,"R$ 101-500",
IF('Base tratada'!$AK178&lt;=1000,"R$ 501-1000",
IF('Base tratada'!$AK178&lt;=1500,"R$ 1001-1500",
"+R$ 1500"))))</f>
        <v>+R$ 1500</v>
      </c>
      <c r="AM178" s="34">
        <v>0</v>
      </c>
      <c r="AN178" s="34">
        <v>0</v>
      </c>
      <c r="AO178" s="34">
        <v>0</v>
      </c>
      <c r="AP178" s="34">
        <v>0</v>
      </c>
      <c r="AQ178" s="34">
        <v>0</v>
      </c>
      <c r="AR178" s="34">
        <v>0</v>
      </c>
      <c r="AS178" s="34">
        <v>0</v>
      </c>
      <c r="AT178" s="34">
        <v>3</v>
      </c>
      <c r="AU178" s="34">
        <v>11</v>
      </c>
      <c r="AV178" s="52">
        <v>1551</v>
      </c>
      <c r="AW178" s="57">
        <v>0</v>
      </c>
      <c r="AX178" s="58" t="str">
        <f>IF(Tabela3[[#This Row],[Response]]=1, "Aceitou", "Não aceitou")</f>
        <v>Não aceitou</v>
      </c>
      <c r="AY178" s="55" t="str">
        <f>Tabela3[[#This Row],[Faixa Recência]] &amp; " | " &amp; Tabela3[[#This Row],[Faixa Gasto]] &amp; " | " &amp; Tabela3[[#This Row],[Faixa ticket médio]]</f>
        <v>0-15 dias | +R$ 1500 | +R$ 50</v>
      </c>
      <c r="AZ1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78" s="36"/>
    </row>
    <row r="179" spans="1:54" x14ac:dyDescent="0.25">
      <c r="A179" s="61">
        <v>178</v>
      </c>
      <c r="B179" s="37">
        <v>45759</v>
      </c>
      <c r="C179" s="34">
        <v>1</v>
      </c>
      <c r="D179" s="34">
        <v>1</v>
      </c>
      <c r="E179" s="34">
        <v>13</v>
      </c>
      <c r="F179" s="58" t="str">
        <f>IF('Base tratada'!$E179&lt;=15,"0-15 dias",
IF('Base tratada'!$E179&lt;=30, "16-30 dias",
IF('Base tratada'!$E179&lt;=45, "31-45 dias",
IF('Base tratada'!$E179&lt;=60, "46-60 dias",
IF('Base tratada'!$E179&lt;=75, "61-75 dias", "76-99 dias")))))</f>
        <v>0-15 dias</v>
      </c>
      <c r="G179" s="38">
        <v>56</v>
      </c>
      <c r="H179" s="60" t="str">
        <f>IF('Base tratada'!$G179&lt;=29,"24–29",
IF('Base tratada'!$G179&lt;=39,"30–39",
IF('Base tratada'!$G179&lt;=49,"40–49",
IF('Base tratada'!$G179&lt;=59,"50–59",
IF('Base tratada'!$G179&lt;=69,"60–69",
"70–80")))))</f>
        <v>50–59</v>
      </c>
      <c r="I179" s="34">
        <v>2650</v>
      </c>
      <c r="J179" s="58" t="str">
        <f>IF('Base tratada'!$K179=1,"Divorciado",
IF('Base tratada'!$L179=1,"Casado",
IF('Base tratada'!$M179=1, "Solteiro",
IF('Base tratada'!$N179=1,"Juntos",
"Viúvo"))))</f>
        <v>Casado</v>
      </c>
      <c r="K179" s="34">
        <v>0</v>
      </c>
      <c r="L179" s="34">
        <v>1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v>1</v>
      </c>
      <c r="U179" s="35">
        <v>42</v>
      </c>
      <c r="V179" s="35">
        <v>1</v>
      </c>
      <c r="W179" s="35">
        <v>18</v>
      </c>
      <c r="X179" s="35">
        <v>3</v>
      </c>
      <c r="Y179" s="35">
        <v>0</v>
      </c>
      <c r="Z179" s="35">
        <v>4</v>
      </c>
      <c r="AA179" s="34">
        <v>2</v>
      </c>
      <c r="AB179" s="34">
        <v>7</v>
      </c>
      <c r="AC179" s="34">
        <v>2</v>
      </c>
      <c r="AD179" s="34">
        <v>0</v>
      </c>
      <c r="AE179" s="34">
        <v>3</v>
      </c>
      <c r="AF179" s="58">
        <f>'Base tratada'!$AC179+'Base tratada'!$AD179+'Base tratada'!$AE179</f>
        <v>5</v>
      </c>
      <c r="AG1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9" s="58" t="str">
        <f>IF('Base tratada'!$AC179&gt;=MAX('Base tratada'!$AD179,'Base tratada'!$AE179),"Web",
IF('Base tratada'!$AD179&gt;='Base tratada'!$AE179,"Catalog",
"Store"))</f>
        <v>Store</v>
      </c>
      <c r="AI179" s="59">
        <f>IF('Base tratada'!$AF179=0,"0",'Base tratada'!$AK179/'Base tratada'!$AF179)</f>
        <v>12.8</v>
      </c>
      <c r="AJ179" s="59" t="str">
        <f>IF('Base tratada'!$AI179=0,"R$ 0",
IF('Base tratada'!$AI179&lt;=25,"R$ 1–25",
IF('Base tratada'!$AI179&lt;=50,"R$ 26–50",
"+R$ 50")))</f>
        <v>R$ 1–25</v>
      </c>
      <c r="AK179" s="35">
        <v>64</v>
      </c>
      <c r="AL179" s="58" t="str">
        <f>IF('Base tratada'!$AK179&lt;=100,"R$ 0-100",
IF('Base tratada'!$AK179&lt;=500,"R$ 101-500",
IF('Base tratada'!$AK179&lt;=1000,"R$ 501-1000",
IF('Base tratada'!$AK179&lt;=1500,"R$ 1001-1500",
"+R$ 1500"))))</f>
        <v>R$ 0-100</v>
      </c>
      <c r="AM179" s="34">
        <v>0</v>
      </c>
      <c r="AN179" s="34">
        <v>0</v>
      </c>
      <c r="AO179" s="34">
        <v>0</v>
      </c>
      <c r="AP179" s="34">
        <v>0</v>
      </c>
      <c r="AQ179" s="34">
        <v>0</v>
      </c>
      <c r="AR179" s="34">
        <v>0</v>
      </c>
      <c r="AS179" s="34">
        <v>0</v>
      </c>
      <c r="AT179" s="34">
        <v>3</v>
      </c>
      <c r="AU179" s="34">
        <v>11</v>
      </c>
      <c r="AV179" s="52">
        <v>60</v>
      </c>
      <c r="AW179" s="57">
        <v>0</v>
      </c>
      <c r="AX179" s="58" t="str">
        <f>IF(Tabela3[[#This Row],[Response]]=1, "Aceitou", "Não aceitou")</f>
        <v>Não aceitou</v>
      </c>
      <c r="AY179" s="55" t="str">
        <f>Tabela3[[#This Row],[Faixa Recência]] &amp; " | " &amp; Tabela3[[#This Row],[Faixa Gasto]] &amp; " | " &amp; Tabela3[[#This Row],[Faixa ticket médio]]</f>
        <v>0-15 dias | R$ 0-100 | R$ 1–25</v>
      </c>
      <c r="AZ1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" s="36"/>
    </row>
    <row r="180" spans="1:54" x14ac:dyDescent="0.25">
      <c r="A180" s="61">
        <v>179</v>
      </c>
      <c r="B180" s="37">
        <v>24882</v>
      </c>
      <c r="C180" s="34">
        <v>1</v>
      </c>
      <c r="D180" s="34">
        <v>0</v>
      </c>
      <c r="E180" s="34">
        <v>52</v>
      </c>
      <c r="F180" s="58" t="str">
        <f>IF('Base tratada'!$E180&lt;=15,"0-15 dias",
IF('Base tratada'!$E180&lt;=30, "16-30 dias",
IF('Base tratada'!$E180&lt;=45, "31-45 dias",
IF('Base tratada'!$E180&lt;=60, "46-60 dias",
IF('Base tratada'!$E180&lt;=75, "61-75 dias", "76-99 dias")))))</f>
        <v>46-60 dias</v>
      </c>
      <c r="G180" s="38">
        <v>42</v>
      </c>
      <c r="H180" s="60" t="str">
        <f>IF('Base tratada'!$G180&lt;=29,"24–29",
IF('Base tratada'!$G180&lt;=39,"30–39",
IF('Base tratada'!$G180&lt;=49,"40–49",
IF('Base tratada'!$G180&lt;=59,"50–59",
IF('Base tratada'!$G180&lt;=69,"60–69",
"70–80")))))</f>
        <v>40–49</v>
      </c>
      <c r="I180" s="34">
        <v>2817</v>
      </c>
      <c r="J180" s="58" t="str">
        <f>IF('Base tratada'!$K180=1,"Divorciado",
IF('Base tratada'!$L180=1,"Casado",
IF('Base tratada'!$M180=1, "Solteiro",
IF('Base tratada'!$N180=1,"Juntos",
"Viúvo"))))</f>
        <v>Juntos</v>
      </c>
      <c r="K180" s="34">
        <v>0</v>
      </c>
      <c r="L180" s="34">
        <v>0</v>
      </c>
      <c r="M180" s="34">
        <v>0</v>
      </c>
      <c r="N180" s="34">
        <v>1</v>
      </c>
      <c r="O180" s="34">
        <v>0</v>
      </c>
      <c r="P180" s="34">
        <v>0</v>
      </c>
      <c r="Q180" s="34">
        <v>1</v>
      </c>
      <c r="R180" s="34">
        <v>0</v>
      </c>
      <c r="S180" s="34">
        <v>0</v>
      </c>
      <c r="T180" s="34">
        <v>0</v>
      </c>
      <c r="U180" s="35">
        <v>1</v>
      </c>
      <c r="V180" s="35">
        <v>4</v>
      </c>
      <c r="W180" s="35">
        <v>10</v>
      </c>
      <c r="X180" s="35">
        <v>29</v>
      </c>
      <c r="Y180" s="35">
        <v>0</v>
      </c>
      <c r="Z180" s="35">
        <v>36</v>
      </c>
      <c r="AA180" s="34">
        <v>1</v>
      </c>
      <c r="AB180" s="34">
        <v>6</v>
      </c>
      <c r="AC180" s="34">
        <v>1</v>
      </c>
      <c r="AD180" s="34">
        <v>1</v>
      </c>
      <c r="AE180" s="34">
        <v>2</v>
      </c>
      <c r="AF180" s="58">
        <f>'Base tratada'!$AC180+'Base tratada'!$AD180+'Base tratada'!$AE180</f>
        <v>4</v>
      </c>
      <c r="AG1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0" s="58" t="str">
        <f>IF('Base tratada'!$AC180&gt;=MAX('Base tratada'!$AD180,'Base tratada'!$AE180),"Web",
IF('Base tratada'!$AD180&gt;='Base tratada'!$AE180,"Catalog",
"Store"))</f>
        <v>Store</v>
      </c>
      <c r="AI180" s="59">
        <f>IF('Base tratada'!$AF180=0,"0",'Base tratada'!$AK180/'Base tratada'!$AF180)</f>
        <v>11</v>
      </c>
      <c r="AJ180" s="59" t="str">
        <f>IF('Base tratada'!$AI180=0,"R$ 0",
IF('Base tratada'!$AI180&lt;=25,"R$ 1–25",
IF('Base tratada'!$AI180&lt;=50,"R$ 26–50",
"+R$ 50")))</f>
        <v>R$ 1–25</v>
      </c>
      <c r="AK180" s="35">
        <v>44</v>
      </c>
      <c r="AL180" s="58" t="str">
        <f>IF('Base tratada'!$AK180&lt;=100,"R$ 0-100",
IF('Base tratada'!$AK180&lt;=500,"R$ 101-500",
IF('Base tratada'!$AK180&lt;=1000,"R$ 501-1000",
IF('Base tratada'!$AK180&lt;=1500,"R$ 1001-1500",
"+R$ 1500"))))</f>
        <v>R$ 0-100</v>
      </c>
      <c r="AM180" s="34">
        <v>0</v>
      </c>
      <c r="AN180" s="34">
        <v>0</v>
      </c>
      <c r="AO180" s="34">
        <v>1</v>
      </c>
      <c r="AP180" s="34">
        <v>0</v>
      </c>
      <c r="AQ180" s="34">
        <v>0</v>
      </c>
      <c r="AR180" s="34">
        <v>1</v>
      </c>
      <c r="AS180" s="34">
        <v>0</v>
      </c>
      <c r="AT180" s="34">
        <v>3</v>
      </c>
      <c r="AU180" s="34">
        <v>11</v>
      </c>
      <c r="AV180" s="52">
        <v>8</v>
      </c>
      <c r="AW180" s="57">
        <v>0</v>
      </c>
      <c r="AX180" s="58" t="str">
        <f>IF(Tabela3[[#This Row],[Response]]=1, "Aceitou", "Não aceitou")</f>
        <v>Não aceitou</v>
      </c>
      <c r="AY180" s="55" t="str">
        <f>Tabela3[[#This Row],[Faixa Recência]] &amp; " | " &amp; Tabela3[[#This Row],[Faixa Gasto]] &amp; " | " &amp; Tabela3[[#This Row],[Faixa ticket médio]]</f>
        <v>46-60 dias | R$ 0-100 | R$ 1–25</v>
      </c>
      <c r="AZ1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" s="36"/>
    </row>
    <row r="181" spans="1:54" x14ac:dyDescent="0.25">
      <c r="A181" s="61">
        <v>180</v>
      </c>
      <c r="B181" s="37">
        <v>66973</v>
      </c>
      <c r="C181" s="34">
        <v>0</v>
      </c>
      <c r="D181" s="34">
        <v>0</v>
      </c>
      <c r="E181" s="34">
        <v>98</v>
      </c>
      <c r="F181" s="58" t="str">
        <f>IF('Base tratada'!$E181&lt;=15,"0-15 dias",
IF('Base tratada'!$E181&lt;=30, "16-30 dias",
IF('Base tratada'!$E181&lt;=45, "31-45 dias",
IF('Base tratada'!$E181&lt;=60, "46-60 dias",
IF('Base tratada'!$E181&lt;=75, "61-75 dias", "76-99 dias")))))</f>
        <v>76-99 dias</v>
      </c>
      <c r="G181" s="38">
        <v>31</v>
      </c>
      <c r="H181" s="60" t="str">
        <f>IF('Base tratada'!$G181&lt;=29,"24–29",
IF('Base tratada'!$G181&lt;=39,"30–39",
IF('Base tratada'!$G181&lt;=49,"40–49",
IF('Base tratada'!$G181&lt;=59,"50–59",
IF('Base tratada'!$G181&lt;=69,"60–69",
"70–80")))))</f>
        <v>30–39</v>
      </c>
      <c r="I181" s="34">
        <v>2567</v>
      </c>
      <c r="J181" s="58" t="str">
        <f>IF('Base tratada'!$K181=1,"Divorciado",
IF('Base tratada'!$L181=1,"Casado",
IF('Base tratada'!$M181=1, "Solteiro",
IF('Base tratada'!$N181=1,"Juntos",
"Viúvo"))))</f>
        <v>Juntos</v>
      </c>
      <c r="K181" s="34">
        <v>0</v>
      </c>
      <c r="L181" s="34">
        <v>0</v>
      </c>
      <c r="M181" s="34">
        <v>0</v>
      </c>
      <c r="N181" s="34">
        <v>1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4">
        <v>1</v>
      </c>
      <c r="U181" s="35">
        <v>466</v>
      </c>
      <c r="V181" s="35">
        <v>22</v>
      </c>
      <c r="W181" s="35">
        <v>432</v>
      </c>
      <c r="X181" s="35">
        <v>147</v>
      </c>
      <c r="Y181" s="35">
        <v>113</v>
      </c>
      <c r="Z181" s="35">
        <v>102</v>
      </c>
      <c r="AA181" s="34">
        <v>1</v>
      </c>
      <c r="AB181" s="34">
        <v>3</v>
      </c>
      <c r="AC181" s="34">
        <v>8</v>
      </c>
      <c r="AD181" s="34">
        <v>7</v>
      </c>
      <c r="AE181" s="34">
        <v>12</v>
      </c>
      <c r="AF181" s="58">
        <f>'Base tratada'!$AC181+'Base tratada'!$AD181+'Base tratada'!$AE181</f>
        <v>27</v>
      </c>
      <c r="AG1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1" s="58" t="str">
        <f>IF('Base tratada'!$AC181&gt;=MAX('Base tratada'!$AD181,'Base tratada'!$AE181),"Web",
IF('Base tratada'!$AD181&gt;='Base tratada'!$AE181,"Catalog",
"Store"))</f>
        <v>Store</v>
      </c>
      <c r="AI181" s="59">
        <f>IF('Base tratada'!$AF181=0,"0",'Base tratada'!$AK181/'Base tratada'!$AF181)</f>
        <v>43.703703703703702</v>
      </c>
      <c r="AJ181" s="59" t="str">
        <f>IF('Base tratada'!$AI181=0,"R$ 0",
IF('Base tratada'!$AI181&lt;=25,"R$ 1–25",
IF('Base tratada'!$AI181&lt;=50,"R$ 26–50",
"+R$ 50")))</f>
        <v>R$ 26–50</v>
      </c>
      <c r="AK181" s="35">
        <v>1180</v>
      </c>
      <c r="AL181" s="58" t="str">
        <f>IF('Base tratada'!$AK181&lt;=100,"R$ 0-100",
IF('Base tratada'!$AK181&lt;=500,"R$ 101-500",
IF('Base tratada'!$AK181&lt;=1000,"R$ 501-1000",
IF('Base tratada'!$AK181&lt;=1500,"R$ 1001-1500",
"+R$ 1500"))))</f>
        <v>R$ 1001-1500</v>
      </c>
      <c r="AM181" s="34">
        <v>0</v>
      </c>
      <c r="AN181" s="34">
        <v>0</v>
      </c>
      <c r="AO181" s="34">
        <v>0</v>
      </c>
      <c r="AP181" s="34">
        <v>0</v>
      </c>
      <c r="AQ181" s="34">
        <v>0</v>
      </c>
      <c r="AR181" s="34">
        <v>0</v>
      </c>
      <c r="AS181" s="34">
        <v>0</v>
      </c>
      <c r="AT181" s="34">
        <v>3</v>
      </c>
      <c r="AU181" s="34">
        <v>11</v>
      </c>
      <c r="AV181" s="52">
        <v>1078</v>
      </c>
      <c r="AW181" s="57">
        <v>0</v>
      </c>
      <c r="AX181" s="58" t="str">
        <f>IF(Tabela3[[#This Row],[Response]]=1, "Aceitou", "Não aceitou")</f>
        <v>Não aceitou</v>
      </c>
      <c r="AY181" s="55" t="str">
        <f>Tabela3[[#This Row],[Faixa Recência]] &amp; " | " &amp; Tabela3[[#This Row],[Faixa Gasto]] &amp; " | " &amp; Tabela3[[#This Row],[Faixa ticket médio]]</f>
        <v>76-99 dias | R$ 1001-1500 | R$ 26–50</v>
      </c>
      <c r="AZ1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" s="36"/>
    </row>
    <row r="182" spans="1:54" x14ac:dyDescent="0.25">
      <c r="A182" s="61">
        <v>181</v>
      </c>
      <c r="B182" s="37">
        <v>38872</v>
      </c>
      <c r="C182" s="34">
        <v>1</v>
      </c>
      <c r="D182" s="34">
        <v>0</v>
      </c>
      <c r="E182" s="34">
        <v>93</v>
      </c>
      <c r="F182" s="58" t="str">
        <f>IF('Base tratada'!$E182&lt;=15,"0-15 dias",
IF('Base tratada'!$E182&lt;=30, "16-30 dias",
IF('Base tratada'!$E182&lt;=45, "31-45 dias",
IF('Base tratada'!$E182&lt;=60, "46-60 dias",
IF('Base tratada'!$E182&lt;=75, "61-75 dias", "76-99 dias")))))</f>
        <v>76-99 dias</v>
      </c>
      <c r="G182" s="38">
        <v>32</v>
      </c>
      <c r="H182" s="60" t="str">
        <f>IF('Base tratada'!$G182&lt;=29,"24–29",
IF('Base tratada'!$G182&lt;=39,"30–39",
IF('Base tratada'!$G182&lt;=49,"40–49",
IF('Base tratada'!$G182&lt;=59,"50–59",
IF('Base tratada'!$G182&lt;=69,"60–69",
"70–80")))))</f>
        <v>30–39</v>
      </c>
      <c r="I182" s="34">
        <v>2554</v>
      </c>
      <c r="J182" s="58" t="str">
        <f>IF('Base tratada'!$K182=1,"Divorciado",
IF('Base tratada'!$L182=1,"Casado",
IF('Base tratada'!$M182=1, "Solteiro",
IF('Base tratada'!$N182=1,"Juntos",
"Viúvo"))))</f>
        <v>Casado</v>
      </c>
      <c r="K182" s="34">
        <v>0</v>
      </c>
      <c r="L182" s="34">
        <v>1</v>
      </c>
      <c r="M182" s="34">
        <v>0</v>
      </c>
      <c r="N182" s="34">
        <v>0</v>
      </c>
      <c r="O182" s="34">
        <v>0</v>
      </c>
      <c r="P182" s="34">
        <v>0</v>
      </c>
      <c r="Q182" s="34">
        <v>0</v>
      </c>
      <c r="R182" s="34">
        <v>1</v>
      </c>
      <c r="S182" s="34">
        <v>0</v>
      </c>
      <c r="T182" s="34">
        <v>0</v>
      </c>
      <c r="U182" s="35">
        <v>23</v>
      </c>
      <c r="V182" s="35">
        <v>3</v>
      </c>
      <c r="W182" s="35">
        <v>21</v>
      </c>
      <c r="X182" s="35">
        <v>3</v>
      </c>
      <c r="Y182" s="35">
        <v>19</v>
      </c>
      <c r="Z182" s="35">
        <v>22</v>
      </c>
      <c r="AA182" s="34">
        <v>2</v>
      </c>
      <c r="AB182" s="34">
        <v>8</v>
      </c>
      <c r="AC182" s="34">
        <v>3</v>
      </c>
      <c r="AD182" s="34">
        <v>0</v>
      </c>
      <c r="AE182" s="34">
        <v>3</v>
      </c>
      <c r="AF182" s="58">
        <f>'Base tratada'!$AC182+'Base tratada'!$AD182+'Base tratada'!$AE182</f>
        <v>6</v>
      </c>
      <c r="AG1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2" s="58" t="str">
        <f>IF('Base tratada'!$AC182&gt;=MAX('Base tratada'!$AD182,'Base tratada'!$AE182),"Web",
IF('Base tratada'!$AD182&gt;='Base tratada'!$AE182,"Catalog",
"Store"))</f>
        <v>Web</v>
      </c>
      <c r="AI182" s="59">
        <f>IF('Base tratada'!$AF182=0,"0",'Base tratada'!$AK182/'Base tratada'!$AF182)</f>
        <v>11.5</v>
      </c>
      <c r="AJ182" s="59" t="str">
        <f>IF('Base tratada'!$AI182=0,"R$ 0",
IF('Base tratada'!$AI182&lt;=25,"R$ 1–25",
IF('Base tratada'!$AI182&lt;=50,"R$ 26–50",
"+R$ 50")))</f>
        <v>R$ 1–25</v>
      </c>
      <c r="AK182" s="35">
        <v>69</v>
      </c>
      <c r="AL182" s="58" t="str">
        <f>IF('Base tratada'!$AK182&lt;=100,"R$ 0-100",
IF('Base tratada'!$AK182&lt;=500,"R$ 101-500",
IF('Base tratada'!$AK182&lt;=1000,"R$ 501-1000",
IF('Base tratada'!$AK182&lt;=1500,"R$ 1001-1500",
"+R$ 1500"))))</f>
        <v>R$ 0-100</v>
      </c>
      <c r="AM182" s="34">
        <v>0</v>
      </c>
      <c r="AN182" s="34">
        <v>0</v>
      </c>
      <c r="AO182" s="34">
        <v>0</v>
      </c>
      <c r="AP182" s="34">
        <v>0</v>
      </c>
      <c r="AQ182" s="34">
        <v>0</v>
      </c>
      <c r="AR182" s="34">
        <v>0</v>
      </c>
      <c r="AS182" s="34">
        <v>0</v>
      </c>
      <c r="AT182" s="34">
        <v>3</v>
      </c>
      <c r="AU182" s="34">
        <v>11</v>
      </c>
      <c r="AV182" s="52">
        <v>47</v>
      </c>
      <c r="AW182" s="57">
        <v>0</v>
      </c>
      <c r="AX182" s="58" t="str">
        <f>IF(Tabela3[[#This Row],[Response]]=1, "Aceitou", "Não aceitou")</f>
        <v>Não aceitou</v>
      </c>
      <c r="AY182" s="55" t="str">
        <f>Tabela3[[#This Row],[Faixa Recência]] &amp; " | " &amp; Tabela3[[#This Row],[Faixa Gasto]] &amp; " | " &amp; Tabela3[[#This Row],[Faixa ticket médio]]</f>
        <v>76-99 dias | R$ 0-100 | R$ 1–25</v>
      </c>
      <c r="AZ1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" s="36"/>
    </row>
    <row r="183" spans="1:54" x14ac:dyDescent="0.25">
      <c r="A183" s="61">
        <v>182</v>
      </c>
      <c r="B183" s="37">
        <v>51148</v>
      </c>
      <c r="C183" s="34">
        <v>1</v>
      </c>
      <c r="D183" s="34">
        <v>1</v>
      </c>
      <c r="E183" s="34">
        <v>38</v>
      </c>
      <c r="F183" s="58" t="str">
        <f>IF('Base tratada'!$E183&lt;=15,"0-15 dias",
IF('Base tratada'!$E183&lt;=30, "16-30 dias",
IF('Base tratada'!$E183&lt;=45, "31-45 dias",
IF('Base tratada'!$E183&lt;=60, "46-60 dias",
IF('Base tratada'!$E183&lt;=75, "61-75 dias", "76-99 dias")))))</f>
        <v>31-45 dias</v>
      </c>
      <c r="G183" s="38">
        <v>47</v>
      </c>
      <c r="H183" s="60" t="str">
        <f>IF('Base tratada'!$G183&lt;=29,"24–29",
IF('Base tratada'!$G183&lt;=39,"30–39",
IF('Base tratada'!$G183&lt;=49,"40–49",
IF('Base tratada'!$G183&lt;=59,"50–59",
IF('Base tratada'!$G183&lt;=69,"60–69",
"70–80")))))</f>
        <v>40–49</v>
      </c>
      <c r="I183" s="34">
        <v>2655</v>
      </c>
      <c r="J183" s="58" t="str">
        <f>IF('Base tratada'!$K183=1,"Divorciado",
IF('Base tratada'!$L183=1,"Casado",
IF('Base tratada'!$M183=1, "Solteiro",
IF('Base tratada'!$N183=1,"Juntos",
"Viúvo"))))</f>
        <v>Casado</v>
      </c>
      <c r="K183" s="34">
        <v>0</v>
      </c>
      <c r="L183" s="34">
        <v>1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1</v>
      </c>
      <c r="S183" s="34">
        <v>0</v>
      </c>
      <c r="T183" s="34">
        <v>0</v>
      </c>
      <c r="U183" s="35">
        <v>235</v>
      </c>
      <c r="V183" s="35">
        <v>6</v>
      </c>
      <c r="W183" s="35">
        <v>45</v>
      </c>
      <c r="X183" s="35">
        <v>8</v>
      </c>
      <c r="Y183" s="35">
        <v>9</v>
      </c>
      <c r="Z183" s="35">
        <v>12</v>
      </c>
      <c r="AA183" s="34">
        <v>4</v>
      </c>
      <c r="AB183" s="34">
        <v>6</v>
      </c>
      <c r="AC183" s="34">
        <v>5</v>
      </c>
      <c r="AD183" s="34">
        <v>1</v>
      </c>
      <c r="AE183" s="34">
        <v>6</v>
      </c>
      <c r="AF183" s="58">
        <f>'Base tratada'!$AC183+'Base tratada'!$AD183+'Base tratada'!$AE183</f>
        <v>12</v>
      </c>
      <c r="AG1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3" s="58" t="str">
        <f>IF('Base tratada'!$AC183&gt;=MAX('Base tratada'!$AD183,'Base tratada'!$AE183),"Web",
IF('Base tratada'!$AD183&gt;='Base tratada'!$AE183,"Catalog",
"Store"))</f>
        <v>Store</v>
      </c>
      <c r="AI183" s="59">
        <f>IF('Base tratada'!$AF183=0,"0",'Base tratada'!$AK183/'Base tratada'!$AF183)</f>
        <v>25.25</v>
      </c>
      <c r="AJ183" s="59" t="str">
        <f>IF('Base tratada'!$AI183=0,"R$ 0",
IF('Base tratada'!$AI183&lt;=25,"R$ 1–25",
IF('Base tratada'!$AI183&lt;=50,"R$ 26–50",
"+R$ 50")))</f>
        <v>R$ 26–50</v>
      </c>
      <c r="AK183" s="35">
        <v>303</v>
      </c>
      <c r="AL183" s="58" t="str">
        <f>IF('Base tratada'!$AK183&lt;=100,"R$ 0-100",
IF('Base tratada'!$AK183&lt;=500,"R$ 101-500",
IF('Base tratada'!$AK183&lt;=1000,"R$ 501-1000",
IF('Base tratada'!$AK183&lt;=1500,"R$ 1001-1500",
"+R$ 1500"))))</f>
        <v>R$ 101-500</v>
      </c>
      <c r="AM183" s="34">
        <v>0</v>
      </c>
      <c r="AN183" s="34">
        <v>0</v>
      </c>
      <c r="AO183" s="34">
        <v>0</v>
      </c>
      <c r="AP183" s="34">
        <v>0</v>
      </c>
      <c r="AQ183" s="34">
        <v>0</v>
      </c>
      <c r="AR183" s="34">
        <v>0</v>
      </c>
      <c r="AS183" s="34">
        <v>0</v>
      </c>
      <c r="AT183" s="34">
        <v>3</v>
      </c>
      <c r="AU183" s="34">
        <v>11</v>
      </c>
      <c r="AV183" s="52">
        <v>291</v>
      </c>
      <c r="AW183" s="57">
        <v>0</v>
      </c>
      <c r="AX183" s="58" t="str">
        <f>IF(Tabela3[[#This Row],[Response]]=1, "Aceitou", "Não aceitou")</f>
        <v>Não aceitou</v>
      </c>
      <c r="AY183" s="55" t="str">
        <f>Tabela3[[#This Row],[Faixa Recência]] &amp; " | " &amp; Tabela3[[#This Row],[Faixa Gasto]] &amp; " | " &amp; Tabela3[[#This Row],[Faixa ticket médio]]</f>
        <v>31-45 dias | R$ 101-500 | R$ 26–50</v>
      </c>
      <c r="AZ1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" s="36"/>
    </row>
    <row r="184" spans="1:54" x14ac:dyDescent="0.25">
      <c r="A184" s="61">
        <v>183</v>
      </c>
      <c r="B184" s="37">
        <v>31353</v>
      </c>
      <c r="C184" s="34">
        <v>1</v>
      </c>
      <c r="D184" s="34">
        <v>1</v>
      </c>
      <c r="E184" s="34">
        <v>24</v>
      </c>
      <c r="F184" s="58" t="str">
        <f>IF('Base tratada'!$E184&lt;=15,"0-15 dias",
IF('Base tratada'!$E184&lt;=30, "16-30 dias",
IF('Base tratada'!$E184&lt;=45, "31-45 dias",
IF('Base tratada'!$E184&lt;=60, "46-60 dias",
IF('Base tratada'!$E184&lt;=75, "61-75 dias", "76-99 dias")))))</f>
        <v>16-30 dias</v>
      </c>
      <c r="G184" s="38">
        <v>43</v>
      </c>
      <c r="H184" s="60" t="str">
        <f>IF('Base tratada'!$G184&lt;=29,"24–29",
IF('Base tratada'!$G184&lt;=39,"30–39",
IF('Base tratada'!$G184&lt;=49,"40–49",
IF('Base tratada'!$G184&lt;=59,"50–59",
IF('Base tratada'!$G184&lt;=69,"60–69",
"70–80")))))</f>
        <v>40–49</v>
      </c>
      <c r="I184" s="34">
        <v>2341</v>
      </c>
      <c r="J184" s="58" t="str">
        <f>IF('Base tratada'!$K184=1,"Divorciado",
IF('Base tratada'!$L184=1,"Casado",
IF('Base tratada'!$M184=1, "Solteiro",
IF('Base tratada'!$N184=1,"Juntos",
"Viúvo"))))</f>
        <v>Casado</v>
      </c>
      <c r="K184" s="34">
        <v>0</v>
      </c>
      <c r="L184" s="34">
        <v>1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1</v>
      </c>
      <c r="S184" s="34">
        <v>0</v>
      </c>
      <c r="T184" s="34">
        <v>0</v>
      </c>
      <c r="U184" s="35">
        <v>10</v>
      </c>
      <c r="V184" s="35">
        <v>0</v>
      </c>
      <c r="W184" s="35">
        <v>10</v>
      </c>
      <c r="X184" s="35">
        <v>3</v>
      </c>
      <c r="Y184" s="35">
        <v>1</v>
      </c>
      <c r="Z184" s="35">
        <v>7</v>
      </c>
      <c r="AA184" s="34">
        <v>2</v>
      </c>
      <c r="AB184" s="34">
        <v>8</v>
      </c>
      <c r="AC184" s="34">
        <v>1</v>
      </c>
      <c r="AD184" s="34">
        <v>1</v>
      </c>
      <c r="AE184" s="34">
        <v>2</v>
      </c>
      <c r="AF184" s="58">
        <f>'Base tratada'!$AC184+'Base tratada'!$AD184+'Base tratada'!$AE184</f>
        <v>4</v>
      </c>
      <c r="AG1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4" s="58" t="str">
        <f>IF('Base tratada'!$AC184&gt;=MAX('Base tratada'!$AD184,'Base tratada'!$AE184),"Web",
IF('Base tratada'!$AD184&gt;='Base tratada'!$AE184,"Catalog",
"Store"))</f>
        <v>Store</v>
      </c>
      <c r="AI184" s="59">
        <f>IF('Base tratada'!$AF184=0,"0",'Base tratada'!$AK184/'Base tratada'!$AF184)</f>
        <v>6</v>
      </c>
      <c r="AJ184" s="59" t="str">
        <f>IF('Base tratada'!$AI184=0,"R$ 0",
IF('Base tratada'!$AI184&lt;=25,"R$ 1–25",
IF('Base tratada'!$AI184&lt;=50,"R$ 26–50",
"+R$ 50")))</f>
        <v>R$ 1–25</v>
      </c>
      <c r="AK184" s="35">
        <v>24</v>
      </c>
      <c r="AL184" s="58" t="str">
        <f>IF('Base tratada'!$AK184&lt;=100,"R$ 0-100",
IF('Base tratada'!$AK184&lt;=500,"R$ 101-500",
IF('Base tratada'!$AK184&lt;=1000,"R$ 501-1000",
IF('Base tratada'!$AK184&lt;=1500,"R$ 1001-1500",
"+R$ 1500"))))</f>
        <v>R$ 0-100</v>
      </c>
      <c r="AM184" s="34">
        <v>0</v>
      </c>
      <c r="AN184" s="34">
        <v>0</v>
      </c>
      <c r="AO184" s="34">
        <v>0</v>
      </c>
      <c r="AP184" s="34">
        <v>0</v>
      </c>
      <c r="AQ184" s="34">
        <v>0</v>
      </c>
      <c r="AR184" s="34">
        <v>0</v>
      </c>
      <c r="AS184" s="34">
        <v>0</v>
      </c>
      <c r="AT184" s="34">
        <v>3</v>
      </c>
      <c r="AU184" s="34">
        <v>11</v>
      </c>
      <c r="AV184" s="52">
        <v>17</v>
      </c>
      <c r="AW184" s="57">
        <v>0</v>
      </c>
      <c r="AX184" s="58" t="str">
        <f>IF(Tabela3[[#This Row],[Response]]=1, "Aceitou", "Não aceitou")</f>
        <v>Não aceitou</v>
      </c>
      <c r="AY184" s="55" t="str">
        <f>Tabela3[[#This Row],[Faixa Recência]] &amp; " | " &amp; Tabela3[[#This Row],[Faixa Gasto]] &amp; " | " &amp; Tabela3[[#This Row],[Faixa ticket médio]]</f>
        <v>16-30 dias | R$ 0-100 | R$ 1–25</v>
      </c>
      <c r="AZ1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" s="36"/>
    </row>
    <row r="185" spans="1:54" x14ac:dyDescent="0.25">
      <c r="A185" s="61">
        <v>184</v>
      </c>
      <c r="B185" s="37">
        <v>69661</v>
      </c>
      <c r="C185" s="34">
        <v>0</v>
      </c>
      <c r="D185" s="34">
        <v>0</v>
      </c>
      <c r="E185" s="34">
        <v>80</v>
      </c>
      <c r="F185" s="58" t="str">
        <f>IF('Base tratada'!$E185&lt;=15,"0-15 dias",
IF('Base tratada'!$E185&lt;=30, "16-30 dias",
IF('Base tratada'!$E185&lt;=45, "31-45 dias",
IF('Base tratada'!$E185&lt;=60, "46-60 dias",
IF('Base tratada'!$E185&lt;=75, "61-75 dias", "76-99 dias")))))</f>
        <v>76-99 dias</v>
      </c>
      <c r="G185" s="38">
        <v>40</v>
      </c>
      <c r="H185" s="60" t="str">
        <f>IF('Base tratada'!$G185&lt;=29,"24–29",
IF('Base tratada'!$G185&lt;=39,"30–39",
IF('Base tratada'!$G185&lt;=49,"40–49",
IF('Base tratada'!$G185&lt;=59,"50–59",
IF('Base tratada'!$G185&lt;=69,"60–69",
"70–80")))))</f>
        <v>40–49</v>
      </c>
      <c r="I185" s="34">
        <v>2206</v>
      </c>
      <c r="J185" s="58" t="str">
        <f>IF('Base tratada'!$K185=1,"Divorciado",
IF('Base tratada'!$L185=1,"Casado",
IF('Base tratada'!$M185=1, "Solteiro",
IF('Base tratada'!$N185=1,"Juntos",
"Viúvo"))))</f>
        <v>Casado</v>
      </c>
      <c r="K185" s="34">
        <v>0</v>
      </c>
      <c r="L185" s="34">
        <v>1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1</v>
      </c>
      <c r="T185" s="34">
        <v>0</v>
      </c>
      <c r="U185" s="35">
        <v>656</v>
      </c>
      <c r="V185" s="35">
        <v>16</v>
      </c>
      <c r="W185" s="35">
        <v>106</v>
      </c>
      <c r="X185" s="35">
        <v>32</v>
      </c>
      <c r="Y185" s="35">
        <v>16</v>
      </c>
      <c r="Z185" s="35">
        <v>8</v>
      </c>
      <c r="AA185" s="34">
        <v>1</v>
      </c>
      <c r="AB185" s="34">
        <v>3</v>
      </c>
      <c r="AC185" s="34">
        <v>7</v>
      </c>
      <c r="AD185" s="34">
        <v>3</v>
      </c>
      <c r="AE185" s="34">
        <v>12</v>
      </c>
      <c r="AF185" s="58">
        <f>'Base tratada'!$AC185+'Base tratada'!$AD185+'Base tratada'!$AE185</f>
        <v>22</v>
      </c>
      <c r="AG1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5" s="58" t="str">
        <f>IF('Base tratada'!$AC185&gt;=MAX('Base tratada'!$AD185,'Base tratada'!$AE185),"Web",
IF('Base tratada'!$AD185&gt;='Base tratada'!$AE185,"Catalog",
"Store"))</f>
        <v>Store</v>
      </c>
      <c r="AI185" s="59">
        <f>IF('Base tratada'!$AF185=0,"0",'Base tratada'!$AK185/'Base tratada'!$AF185)</f>
        <v>37.545454545454547</v>
      </c>
      <c r="AJ185" s="59" t="str">
        <f>IF('Base tratada'!$AI185=0,"R$ 0",
IF('Base tratada'!$AI185&lt;=25,"R$ 1–25",
IF('Base tratada'!$AI185&lt;=50,"R$ 26–50",
"+R$ 50")))</f>
        <v>R$ 26–50</v>
      </c>
      <c r="AK185" s="35">
        <v>826</v>
      </c>
      <c r="AL185" s="58" t="str">
        <f>IF('Base tratada'!$AK185&lt;=100,"R$ 0-100",
IF('Base tratada'!$AK185&lt;=500,"R$ 101-500",
IF('Base tratada'!$AK185&lt;=1000,"R$ 501-1000",
IF('Base tratada'!$AK185&lt;=1500,"R$ 1001-1500",
"+R$ 1500"))))</f>
        <v>R$ 501-1000</v>
      </c>
      <c r="AM185" s="34">
        <v>0</v>
      </c>
      <c r="AN185" s="34">
        <v>0</v>
      </c>
      <c r="AO185" s="34">
        <v>0</v>
      </c>
      <c r="AP185" s="34">
        <v>0</v>
      </c>
      <c r="AQ185" s="34">
        <v>0</v>
      </c>
      <c r="AR185" s="34">
        <v>0</v>
      </c>
      <c r="AS185" s="34">
        <v>0</v>
      </c>
      <c r="AT185" s="34">
        <v>3</v>
      </c>
      <c r="AU185" s="34">
        <v>11</v>
      </c>
      <c r="AV185" s="52">
        <v>818</v>
      </c>
      <c r="AW185" s="57">
        <v>0</v>
      </c>
      <c r="AX185" s="58" t="str">
        <f>IF(Tabela3[[#This Row],[Response]]=1, "Aceitou", "Não aceitou")</f>
        <v>Não aceitou</v>
      </c>
      <c r="AY185" s="55" t="str">
        <f>Tabela3[[#This Row],[Faixa Recência]] &amp; " | " &amp; Tabela3[[#This Row],[Faixa Gasto]] &amp; " | " &amp; Tabela3[[#This Row],[Faixa ticket médio]]</f>
        <v>76-99 dias | R$ 501-1000 | R$ 26–50</v>
      </c>
      <c r="AZ1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" s="36"/>
    </row>
    <row r="186" spans="1:54" x14ac:dyDescent="0.25">
      <c r="A186" s="61">
        <v>185</v>
      </c>
      <c r="B186" s="37">
        <v>80067</v>
      </c>
      <c r="C186" s="34">
        <v>0</v>
      </c>
      <c r="D186" s="34">
        <v>0</v>
      </c>
      <c r="E186" s="34">
        <v>82</v>
      </c>
      <c r="F186" s="58" t="str">
        <f>IF('Base tratada'!$E186&lt;=15,"0-15 dias",
IF('Base tratada'!$E186&lt;=30, "16-30 dias",
IF('Base tratada'!$E186&lt;=45, "31-45 dias",
IF('Base tratada'!$E186&lt;=60, "46-60 dias",
IF('Base tratada'!$E186&lt;=75, "61-75 dias", "76-99 dias")))))</f>
        <v>76-99 dias</v>
      </c>
      <c r="G186" s="38">
        <v>66</v>
      </c>
      <c r="H186" s="60" t="str">
        <f>IF('Base tratada'!$G186&lt;=29,"24–29",
IF('Base tratada'!$G186&lt;=39,"30–39",
IF('Base tratada'!$G186&lt;=49,"40–49",
IF('Base tratada'!$G186&lt;=59,"50–59",
IF('Base tratada'!$G186&lt;=69,"60–69",
"70–80")))))</f>
        <v>60–69</v>
      </c>
      <c r="I186" s="34">
        <v>2442</v>
      </c>
      <c r="J186" s="58" t="str">
        <f>IF('Base tratada'!$K186=1,"Divorciado",
IF('Base tratada'!$L186=1,"Casado",
IF('Base tratada'!$M186=1, "Solteiro",
IF('Base tratada'!$N186=1,"Juntos",
"Viúvo"))))</f>
        <v>Casado</v>
      </c>
      <c r="K186" s="34">
        <v>0</v>
      </c>
      <c r="L186" s="34">
        <v>1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1</v>
      </c>
      <c r="S186" s="34">
        <v>0</v>
      </c>
      <c r="T186" s="34">
        <v>0</v>
      </c>
      <c r="U186" s="35">
        <v>519</v>
      </c>
      <c r="V186" s="35">
        <v>17</v>
      </c>
      <c r="W186" s="35">
        <v>813</v>
      </c>
      <c r="X186" s="35">
        <v>27</v>
      </c>
      <c r="Y186" s="35">
        <v>173</v>
      </c>
      <c r="Z186" s="35">
        <v>51</v>
      </c>
      <c r="AA186" s="34">
        <v>1</v>
      </c>
      <c r="AB186" s="34">
        <v>2</v>
      </c>
      <c r="AC186" s="34">
        <v>4</v>
      </c>
      <c r="AD186" s="34">
        <v>6</v>
      </c>
      <c r="AE186" s="34">
        <v>6</v>
      </c>
      <c r="AF186" s="58">
        <f>'Base tratada'!$AC186+'Base tratada'!$AD186+'Base tratada'!$AE186</f>
        <v>16</v>
      </c>
      <c r="AG1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6" s="58" t="str">
        <f>IF('Base tratada'!$AC186&gt;=MAX('Base tratada'!$AD186,'Base tratada'!$AE186),"Web",
IF('Base tratada'!$AD186&gt;='Base tratada'!$AE186,"Catalog",
"Store"))</f>
        <v>Catalog</v>
      </c>
      <c r="AI186" s="59">
        <f>IF('Base tratada'!$AF186=0,"0",'Base tratada'!$AK186/'Base tratada'!$AF186)</f>
        <v>96.8125</v>
      </c>
      <c r="AJ186" s="59" t="str">
        <f>IF('Base tratada'!$AI186=0,"R$ 0",
IF('Base tratada'!$AI186&lt;=25,"R$ 1–25",
IF('Base tratada'!$AI186&lt;=50,"R$ 26–50",
"+R$ 50")))</f>
        <v>+R$ 50</v>
      </c>
      <c r="AK186" s="35">
        <v>1549</v>
      </c>
      <c r="AL186" s="58" t="str">
        <f>IF('Base tratada'!$AK186&lt;=100,"R$ 0-100",
IF('Base tratada'!$AK186&lt;=500,"R$ 101-500",
IF('Base tratada'!$AK186&lt;=1000,"R$ 501-1000",
IF('Base tratada'!$AK186&lt;=1500,"R$ 1001-1500",
"+R$ 1500"))))</f>
        <v>+R$ 1500</v>
      </c>
      <c r="AM186" s="34">
        <v>0</v>
      </c>
      <c r="AN186" s="34">
        <v>0</v>
      </c>
      <c r="AO186" s="34">
        <v>0</v>
      </c>
      <c r="AP186" s="34">
        <v>0</v>
      </c>
      <c r="AQ186" s="34">
        <v>1</v>
      </c>
      <c r="AR186" s="34">
        <v>1</v>
      </c>
      <c r="AS186" s="34">
        <v>0</v>
      </c>
      <c r="AT186" s="34">
        <v>3</v>
      </c>
      <c r="AU186" s="34">
        <v>11</v>
      </c>
      <c r="AV186" s="52">
        <v>1498</v>
      </c>
      <c r="AW186" s="57">
        <v>0</v>
      </c>
      <c r="AX186" s="58" t="str">
        <f>IF(Tabela3[[#This Row],[Response]]=1, "Aceitou", "Não aceitou")</f>
        <v>Não aceitou</v>
      </c>
      <c r="AY186" s="55" t="str">
        <f>Tabela3[[#This Row],[Faixa Recência]] &amp; " | " &amp; Tabela3[[#This Row],[Faixa Gasto]] &amp; " | " &amp; Tabela3[[#This Row],[Faixa ticket médio]]</f>
        <v>76-99 dias | +R$ 1500 | +R$ 50</v>
      </c>
      <c r="AZ1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" s="36"/>
    </row>
    <row r="187" spans="1:54" x14ac:dyDescent="0.25">
      <c r="A187" s="61">
        <v>186</v>
      </c>
      <c r="B187" s="37">
        <v>86718</v>
      </c>
      <c r="C187" s="34">
        <v>0</v>
      </c>
      <c r="D187" s="34">
        <v>0</v>
      </c>
      <c r="E187" s="34">
        <v>20</v>
      </c>
      <c r="F187" s="58" t="str">
        <f>IF('Base tratada'!$E187&lt;=15,"0-15 dias",
IF('Base tratada'!$E187&lt;=30, "16-30 dias",
IF('Base tratada'!$E187&lt;=45, "31-45 dias",
IF('Base tratada'!$E187&lt;=60, "46-60 dias",
IF('Base tratada'!$E187&lt;=75, "61-75 dias", "76-99 dias")))))</f>
        <v>16-30 dias</v>
      </c>
      <c r="G187" s="38">
        <v>66</v>
      </c>
      <c r="H187" s="60" t="str">
        <f>IF('Base tratada'!$G187&lt;=29,"24–29",
IF('Base tratada'!$G187&lt;=39,"30–39",
IF('Base tratada'!$G187&lt;=49,"40–49",
IF('Base tratada'!$G187&lt;=59,"50–59",
IF('Base tratada'!$G187&lt;=69,"60–69",
"70–80")))))</f>
        <v>60–69</v>
      </c>
      <c r="I187" s="34">
        <v>2687</v>
      </c>
      <c r="J187" s="58" t="str">
        <f>IF('Base tratada'!$K187=1,"Divorciado",
IF('Base tratada'!$L187=1,"Casado",
IF('Base tratada'!$M187=1, "Solteiro",
IF('Base tratada'!$N187=1,"Juntos",
"Viúvo"))))</f>
        <v>Casado</v>
      </c>
      <c r="K187" s="34">
        <v>0</v>
      </c>
      <c r="L187" s="34">
        <v>1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1</v>
      </c>
      <c r="S187" s="34">
        <v>0</v>
      </c>
      <c r="T187" s="34">
        <v>0</v>
      </c>
      <c r="U187" s="35">
        <v>344</v>
      </c>
      <c r="V187" s="35">
        <v>189</v>
      </c>
      <c r="W187" s="35">
        <v>482</v>
      </c>
      <c r="X187" s="35">
        <v>50</v>
      </c>
      <c r="Y187" s="35">
        <v>33</v>
      </c>
      <c r="Z187" s="35">
        <v>172</v>
      </c>
      <c r="AA187" s="34">
        <v>1</v>
      </c>
      <c r="AB187" s="34">
        <v>2</v>
      </c>
      <c r="AC187" s="34">
        <v>5</v>
      </c>
      <c r="AD187" s="34">
        <v>6</v>
      </c>
      <c r="AE187" s="34">
        <v>5</v>
      </c>
      <c r="AF187" s="58">
        <f>'Base tratada'!$AC187+'Base tratada'!$AD187+'Base tratada'!$AE187</f>
        <v>16</v>
      </c>
      <c r="AG1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7" s="58" t="str">
        <f>IF('Base tratada'!$AC187&gt;=MAX('Base tratada'!$AD187,'Base tratada'!$AE187),"Web",
IF('Base tratada'!$AD187&gt;='Base tratada'!$AE187,"Catalog",
"Store"))</f>
        <v>Catalog</v>
      </c>
      <c r="AI187" s="59">
        <f>IF('Base tratada'!$AF187=0,"0",'Base tratada'!$AK187/'Base tratada'!$AF187)</f>
        <v>68.625</v>
      </c>
      <c r="AJ187" s="59" t="str">
        <f>IF('Base tratada'!$AI187=0,"R$ 0",
IF('Base tratada'!$AI187&lt;=25,"R$ 1–25",
IF('Base tratada'!$AI187&lt;=50,"R$ 26–50",
"+R$ 50")))</f>
        <v>+R$ 50</v>
      </c>
      <c r="AK187" s="35">
        <v>1098</v>
      </c>
      <c r="AL187" s="58" t="str">
        <f>IF('Base tratada'!$AK187&lt;=100,"R$ 0-100",
IF('Base tratada'!$AK187&lt;=500,"R$ 101-500",
IF('Base tratada'!$AK187&lt;=1000,"R$ 501-1000",
IF('Base tratada'!$AK187&lt;=1500,"R$ 1001-1500",
"+R$ 1500"))))</f>
        <v>R$ 1001-1500</v>
      </c>
      <c r="AM187" s="34">
        <v>0</v>
      </c>
      <c r="AN187" s="34">
        <v>0</v>
      </c>
      <c r="AO187" s="34">
        <v>0</v>
      </c>
      <c r="AP187" s="34">
        <v>0</v>
      </c>
      <c r="AQ187" s="34">
        <v>0</v>
      </c>
      <c r="AR187" s="34">
        <v>0</v>
      </c>
      <c r="AS187" s="34">
        <v>0</v>
      </c>
      <c r="AT187" s="34">
        <v>3</v>
      </c>
      <c r="AU187" s="34">
        <v>11</v>
      </c>
      <c r="AV187" s="52">
        <v>926</v>
      </c>
      <c r="AW187" s="57">
        <v>0</v>
      </c>
      <c r="AX187" s="58" t="str">
        <f>IF(Tabela3[[#This Row],[Response]]=1, "Aceitou", "Não aceitou")</f>
        <v>Não aceitou</v>
      </c>
      <c r="AY187" s="55" t="str">
        <f>Tabela3[[#This Row],[Faixa Recência]] &amp; " | " &amp; Tabela3[[#This Row],[Faixa Gasto]] &amp; " | " &amp; Tabela3[[#This Row],[Faixa ticket médio]]</f>
        <v>16-30 dias | R$ 1001-1500 | +R$ 50</v>
      </c>
      <c r="AZ1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7" s="36"/>
    </row>
    <row r="188" spans="1:54" x14ac:dyDescent="0.25">
      <c r="A188" s="61">
        <v>187</v>
      </c>
      <c r="B188" s="37">
        <v>46854</v>
      </c>
      <c r="C188" s="34">
        <v>1</v>
      </c>
      <c r="D188" s="34">
        <v>1</v>
      </c>
      <c r="E188" s="34">
        <v>81</v>
      </c>
      <c r="F188" s="58" t="str">
        <f>IF('Base tratada'!$E188&lt;=15,"0-15 dias",
IF('Base tratada'!$E188&lt;=30, "16-30 dias",
IF('Base tratada'!$E188&lt;=45, "31-45 dias",
IF('Base tratada'!$E188&lt;=60, "46-60 dias",
IF('Base tratada'!$E188&lt;=75, "61-75 dias", "76-99 dias")))))</f>
        <v>76-99 dias</v>
      </c>
      <c r="G188" s="38">
        <v>47</v>
      </c>
      <c r="H188" s="60" t="str">
        <f>IF('Base tratada'!$G188&lt;=29,"24–29",
IF('Base tratada'!$G188&lt;=39,"30–39",
IF('Base tratada'!$G188&lt;=49,"40–49",
IF('Base tratada'!$G188&lt;=59,"50–59",
IF('Base tratada'!$G188&lt;=69,"60–69",
"70–80")))))</f>
        <v>40–49</v>
      </c>
      <c r="I188" s="34">
        <v>2249</v>
      </c>
      <c r="J188" s="58" t="str">
        <f>IF('Base tratada'!$K188=1,"Divorciado",
IF('Base tratada'!$L188=1,"Casado",
IF('Base tratada'!$M188=1, "Solteiro",
IF('Base tratada'!$N188=1,"Juntos",
"Viúvo"))))</f>
        <v>Solteiro</v>
      </c>
      <c r="K188" s="34">
        <v>0</v>
      </c>
      <c r="L188" s="34">
        <v>0</v>
      </c>
      <c r="M188" s="34">
        <v>1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4">
        <v>1</v>
      </c>
      <c r="U188" s="35">
        <v>96</v>
      </c>
      <c r="V188" s="35">
        <v>1</v>
      </c>
      <c r="W188" s="35">
        <v>79</v>
      </c>
      <c r="X188" s="35">
        <v>7</v>
      </c>
      <c r="Y188" s="35">
        <v>1</v>
      </c>
      <c r="Z188" s="35">
        <v>79</v>
      </c>
      <c r="AA188" s="34">
        <v>6</v>
      </c>
      <c r="AB188" s="34">
        <v>8</v>
      </c>
      <c r="AC188" s="34">
        <v>5</v>
      </c>
      <c r="AD188" s="34">
        <v>1</v>
      </c>
      <c r="AE188" s="34">
        <v>3</v>
      </c>
      <c r="AF188" s="58">
        <f>'Base tratada'!$AC188+'Base tratada'!$AD188+'Base tratada'!$AE188</f>
        <v>9</v>
      </c>
      <c r="AG1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8" s="58" t="str">
        <f>IF('Base tratada'!$AC188&gt;=MAX('Base tratada'!$AD188,'Base tratada'!$AE188),"Web",
IF('Base tratada'!$AD188&gt;='Base tratada'!$AE188,"Catalog",
"Store"))</f>
        <v>Web</v>
      </c>
      <c r="AI188" s="59">
        <f>IF('Base tratada'!$AF188=0,"0",'Base tratada'!$AK188/'Base tratada'!$AF188)</f>
        <v>20.444444444444443</v>
      </c>
      <c r="AJ188" s="59" t="str">
        <f>IF('Base tratada'!$AI188=0,"R$ 0",
IF('Base tratada'!$AI188&lt;=25,"R$ 1–25",
IF('Base tratada'!$AI188&lt;=50,"R$ 26–50",
"+R$ 50")))</f>
        <v>R$ 1–25</v>
      </c>
      <c r="AK188" s="35">
        <v>184</v>
      </c>
      <c r="AL188" s="58" t="str">
        <f>IF('Base tratada'!$AK188&lt;=100,"R$ 0-100",
IF('Base tratada'!$AK188&lt;=500,"R$ 101-500",
IF('Base tratada'!$AK188&lt;=1000,"R$ 501-1000",
IF('Base tratada'!$AK188&lt;=1500,"R$ 1001-1500",
"+R$ 1500"))))</f>
        <v>R$ 101-500</v>
      </c>
      <c r="AM188" s="34">
        <v>0</v>
      </c>
      <c r="AN188" s="34">
        <v>0</v>
      </c>
      <c r="AO188" s="34">
        <v>1</v>
      </c>
      <c r="AP188" s="34">
        <v>0</v>
      </c>
      <c r="AQ188" s="34">
        <v>0</v>
      </c>
      <c r="AR188" s="34">
        <v>1</v>
      </c>
      <c r="AS188" s="34">
        <v>0</v>
      </c>
      <c r="AT188" s="34">
        <v>3</v>
      </c>
      <c r="AU188" s="34">
        <v>11</v>
      </c>
      <c r="AV188" s="52">
        <v>105</v>
      </c>
      <c r="AW188" s="57">
        <v>1</v>
      </c>
      <c r="AX188" s="58" t="str">
        <f>IF(Tabela3[[#This Row],[Response]]=1, "Aceitou", "Não aceitou")</f>
        <v>Aceitou</v>
      </c>
      <c r="AY188" s="55" t="str">
        <f>Tabela3[[#This Row],[Faixa Recência]] &amp; " | " &amp; Tabela3[[#This Row],[Faixa Gasto]] &amp; " | " &amp; Tabela3[[#This Row],[Faixa ticket médio]]</f>
        <v>76-99 dias | R$ 101-500 | R$ 1–25</v>
      </c>
      <c r="AZ1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" s="36"/>
    </row>
    <row r="189" spans="1:54" x14ac:dyDescent="0.25">
      <c r="A189" s="61">
        <v>188</v>
      </c>
      <c r="B189" s="37">
        <v>69142</v>
      </c>
      <c r="C189" s="34">
        <v>0</v>
      </c>
      <c r="D189" s="34">
        <v>1</v>
      </c>
      <c r="E189" s="34">
        <v>50</v>
      </c>
      <c r="F189" s="58" t="str">
        <f>IF('Base tratada'!$E189&lt;=15,"0-15 dias",
IF('Base tratada'!$E189&lt;=30, "16-30 dias",
IF('Base tratada'!$E189&lt;=45, "31-45 dias",
IF('Base tratada'!$E189&lt;=60, "46-60 dias",
IF('Base tratada'!$E189&lt;=75, "61-75 dias", "76-99 dias")))))</f>
        <v>46-60 dias</v>
      </c>
      <c r="G189" s="38">
        <v>68</v>
      </c>
      <c r="H189" s="60" t="str">
        <f>IF('Base tratada'!$G189&lt;=29,"24–29",
IF('Base tratada'!$G189&lt;=39,"30–39",
IF('Base tratada'!$G189&lt;=49,"40–49",
IF('Base tratada'!$G189&lt;=59,"50–59",
IF('Base tratada'!$G189&lt;=69,"60–69",
"70–80")))))</f>
        <v>60–69</v>
      </c>
      <c r="I189" s="34">
        <v>2159</v>
      </c>
      <c r="J189" s="58" t="str">
        <f>IF('Base tratada'!$K189=1,"Divorciado",
IF('Base tratada'!$L189=1,"Casado",
IF('Base tratada'!$M189=1, "Solteiro",
IF('Base tratada'!$N189=1,"Juntos",
"Viúvo"))))</f>
        <v>Divorciado</v>
      </c>
      <c r="K189" s="34">
        <v>1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1</v>
      </c>
      <c r="S189" s="34">
        <v>0</v>
      </c>
      <c r="T189" s="34">
        <v>0</v>
      </c>
      <c r="U189" s="35">
        <v>448</v>
      </c>
      <c r="V189" s="35">
        <v>4</v>
      </c>
      <c r="W189" s="35">
        <v>34</v>
      </c>
      <c r="X189" s="35">
        <v>6</v>
      </c>
      <c r="Y189" s="35">
        <v>4</v>
      </c>
      <c r="Z189" s="35">
        <v>39</v>
      </c>
      <c r="AA189" s="34">
        <v>3</v>
      </c>
      <c r="AB189" s="34">
        <v>5</v>
      </c>
      <c r="AC189" s="34">
        <v>8</v>
      </c>
      <c r="AD189" s="34">
        <v>1</v>
      </c>
      <c r="AE189" s="34">
        <v>7</v>
      </c>
      <c r="AF189" s="58">
        <f>'Base tratada'!$AC189+'Base tratada'!$AD189+'Base tratada'!$AE189</f>
        <v>16</v>
      </c>
      <c r="AG1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9" s="58" t="str">
        <f>IF('Base tratada'!$AC189&gt;=MAX('Base tratada'!$AD189,'Base tratada'!$AE189),"Web",
IF('Base tratada'!$AD189&gt;='Base tratada'!$AE189,"Catalog",
"Store"))</f>
        <v>Web</v>
      </c>
      <c r="AI189" s="59">
        <f>IF('Base tratada'!$AF189=0,"0",'Base tratada'!$AK189/'Base tratada'!$AF189)</f>
        <v>31</v>
      </c>
      <c r="AJ189" s="59" t="str">
        <f>IF('Base tratada'!$AI189=0,"R$ 0",
IF('Base tratada'!$AI189&lt;=25,"R$ 1–25",
IF('Base tratada'!$AI189&lt;=50,"R$ 26–50",
"+R$ 50")))</f>
        <v>R$ 26–50</v>
      </c>
      <c r="AK189" s="35">
        <v>496</v>
      </c>
      <c r="AL189" s="58" t="str">
        <f>IF('Base tratada'!$AK189&lt;=100,"R$ 0-100",
IF('Base tratada'!$AK189&lt;=500,"R$ 101-500",
IF('Base tratada'!$AK189&lt;=1000,"R$ 501-1000",
IF('Base tratada'!$AK189&lt;=1500,"R$ 1001-1500",
"+R$ 1500"))))</f>
        <v>R$ 101-500</v>
      </c>
      <c r="AM189" s="34">
        <v>0</v>
      </c>
      <c r="AN189" s="34">
        <v>0</v>
      </c>
      <c r="AO189" s="34">
        <v>0</v>
      </c>
      <c r="AP189" s="34">
        <v>1</v>
      </c>
      <c r="AQ189" s="34">
        <v>0</v>
      </c>
      <c r="AR189" s="34">
        <v>1</v>
      </c>
      <c r="AS189" s="34">
        <v>0</v>
      </c>
      <c r="AT189" s="34">
        <v>3</v>
      </c>
      <c r="AU189" s="34">
        <v>11</v>
      </c>
      <c r="AV189" s="52">
        <v>457</v>
      </c>
      <c r="AW189" s="57">
        <v>0</v>
      </c>
      <c r="AX189" s="58" t="str">
        <f>IF(Tabela3[[#This Row],[Response]]=1, "Aceitou", "Não aceitou")</f>
        <v>Não aceitou</v>
      </c>
      <c r="AY189" s="55" t="str">
        <f>Tabela3[[#This Row],[Faixa Recência]] &amp; " | " &amp; Tabela3[[#This Row],[Faixa Gasto]] &amp; " | " &amp; Tabela3[[#This Row],[Faixa ticket médio]]</f>
        <v>46-60 dias | R$ 101-500 | R$ 26–50</v>
      </c>
      <c r="AZ1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" s="36"/>
    </row>
    <row r="190" spans="1:54" x14ac:dyDescent="0.25">
      <c r="A190" s="61">
        <v>189</v>
      </c>
      <c r="B190" s="37">
        <v>75922</v>
      </c>
      <c r="C190" s="34">
        <v>0</v>
      </c>
      <c r="D190" s="34">
        <v>0</v>
      </c>
      <c r="E190" s="34">
        <v>60</v>
      </c>
      <c r="F190" s="58" t="str">
        <f>IF('Base tratada'!$E190&lt;=15,"0-15 dias",
IF('Base tratada'!$E190&lt;=30, "16-30 dias",
IF('Base tratada'!$E190&lt;=45, "31-45 dias",
IF('Base tratada'!$E190&lt;=60, "46-60 dias",
IF('Base tratada'!$E190&lt;=75, "61-75 dias", "76-99 dias")))))</f>
        <v>46-60 dias</v>
      </c>
      <c r="G190" s="38">
        <v>52</v>
      </c>
      <c r="H190" s="60" t="str">
        <f>IF('Base tratada'!$G190&lt;=29,"24–29",
IF('Base tratada'!$G190&lt;=39,"30–39",
IF('Base tratada'!$G190&lt;=49,"40–49",
IF('Base tratada'!$G190&lt;=59,"50–59",
IF('Base tratada'!$G190&lt;=69,"60–69",
"70–80")))))</f>
        <v>50–59</v>
      </c>
      <c r="I190" s="34">
        <v>2361</v>
      </c>
      <c r="J190" s="58" t="str">
        <f>IF('Base tratada'!$K190=1,"Divorciado",
IF('Base tratada'!$L190=1,"Casado",
IF('Base tratada'!$M190=1, "Solteiro",
IF('Base tratada'!$N190=1,"Juntos",
"Viúvo"))))</f>
        <v>Solteiro</v>
      </c>
      <c r="K190" s="34">
        <v>0</v>
      </c>
      <c r="L190" s="34">
        <v>0</v>
      </c>
      <c r="M190" s="34">
        <v>1</v>
      </c>
      <c r="N190" s="34">
        <v>0</v>
      </c>
      <c r="O190" s="34">
        <v>0</v>
      </c>
      <c r="P190" s="34">
        <v>0</v>
      </c>
      <c r="Q190" s="34">
        <v>0</v>
      </c>
      <c r="R190" s="34">
        <v>1</v>
      </c>
      <c r="S190" s="34">
        <v>0</v>
      </c>
      <c r="T190" s="34">
        <v>0</v>
      </c>
      <c r="U190" s="35">
        <v>265</v>
      </c>
      <c r="V190" s="35">
        <v>138</v>
      </c>
      <c r="W190" s="35">
        <v>553</v>
      </c>
      <c r="X190" s="35">
        <v>224</v>
      </c>
      <c r="Y190" s="35">
        <v>23</v>
      </c>
      <c r="Z190" s="35">
        <v>92</v>
      </c>
      <c r="AA190" s="34">
        <v>1</v>
      </c>
      <c r="AB190" s="34">
        <v>1</v>
      </c>
      <c r="AC190" s="34">
        <v>4</v>
      </c>
      <c r="AD190" s="34">
        <v>4</v>
      </c>
      <c r="AE190" s="34">
        <v>9</v>
      </c>
      <c r="AF190" s="58">
        <f>'Base tratada'!$AC190+'Base tratada'!$AD190+'Base tratada'!$AE190</f>
        <v>17</v>
      </c>
      <c r="AG1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0" s="58" t="str">
        <f>IF('Base tratada'!$AC190&gt;=MAX('Base tratada'!$AD190,'Base tratada'!$AE190),"Web",
IF('Base tratada'!$AD190&gt;='Base tratada'!$AE190,"Catalog",
"Store"))</f>
        <v>Store</v>
      </c>
      <c r="AI190" s="59">
        <f>IF('Base tratada'!$AF190=0,"0",'Base tratada'!$AK190/'Base tratada'!$AF190)</f>
        <v>70.764705882352942</v>
      </c>
      <c r="AJ190" s="59" t="str">
        <f>IF('Base tratada'!$AI190=0,"R$ 0",
IF('Base tratada'!$AI190&lt;=25,"R$ 1–25",
IF('Base tratada'!$AI190&lt;=50,"R$ 26–50",
"+R$ 50")))</f>
        <v>+R$ 50</v>
      </c>
      <c r="AK190" s="35">
        <v>1203</v>
      </c>
      <c r="AL190" s="58" t="str">
        <f>IF('Base tratada'!$AK190&lt;=100,"R$ 0-100",
IF('Base tratada'!$AK190&lt;=500,"R$ 101-500",
IF('Base tratada'!$AK190&lt;=1000,"R$ 501-1000",
IF('Base tratada'!$AK190&lt;=1500,"R$ 1001-1500",
"+R$ 1500"))))</f>
        <v>R$ 1001-1500</v>
      </c>
      <c r="AM190" s="34">
        <v>0</v>
      </c>
      <c r="AN190" s="34">
        <v>0</v>
      </c>
      <c r="AO190" s="34">
        <v>0</v>
      </c>
      <c r="AP190" s="34">
        <v>0</v>
      </c>
      <c r="AQ190" s="34">
        <v>0</v>
      </c>
      <c r="AR190" s="34">
        <v>0</v>
      </c>
      <c r="AS190" s="34">
        <v>0</v>
      </c>
      <c r="AT190" s="34">
        <v>3</v>
      </c>
      <c r="AU190" s="34">
        <v>11</v>
      </c>
      <c r="AV190" s="52">
        <v>1111</v>
      </c>
      <c r="AW190" s="57">
        <v>0</v>
      </c>
      <c r="AX190" s="58" t="str">
        <f>IF(Tabela3[[#This Row],[Response]]=1, "Aceitou", "Não aceitou")</f>
        <v>Não aceitou</v>
      </c>
      <c r="AY190" s="55" t="str">
        <f>Tabela3[[#This Row],[Faixa Recência]] &amp; " | " &amp; Tabela3[[#This Row],[Faixa Gasto]] &amp; " | " &amp; Tabela3[[#This Row],[Faixa ticket médio]]</f>
        <v>46-60 dias | R$ 1001-1500 | +R$ 50</v>
      </c>
      <c r="AZ1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" s="36"/>
    </row>
    <row r="191" spans="1:54" x14ac:dyDescent="0.25">
      <c r="A191" s="61">
        <v>190</v>
      </c>
      <c r="B191" s="37">
        <v>63693</v>
      </c>
      <c r="C191" s="34">
        <v>0</v>
      </c>
      <c r="D191" s="34">
        <v>1</v>
      </c>
      <c r="E191" s="34">
        <v>63</v>
      </c>
      <c r="F191" s="58" t="str">
        <f>IF('Base tratada'!$E191&lt;=15,"0-15 dias",
IF('Base tratada'!$E191&lt;=30, "16-30 dias",
IF('Base tratada'!$E191&lt;=45, "31-45 dias",
IF('Base tratada'!$E191&lt;=60, "46-60 dias",
IF('Base tratada'!$E191&lt;=75, "61-75 dias", "76-99 dias")))))</f>
        <v>61-75 dias</v>
      </c>
      <c r="G191" s="38">
        <v>42</v>
      </c>
      <c r="H191" s="60" t="str">
        <f>IF('Base tratada'!$G191&lt;=29,"24–29",
IF('Base tratada'!$G191&lt;=39,"30–39",
IF('Base tratada'!$G191&lt;=49,"40–49",
IF('Base tratada'!$G191&lt;=59,"50–59",
IF('Base tratada'!$G191&lt;=69,"60–69",
"70–80")))))</f>
        <v>40–49</v>
      </c>
      <c r="I191" s="34">
        <v>2417</v>
      </c>
      <c r="J191" s="58" t="str">
        <f>IF('Base tratada'!$K191=1,"Divorciado",
IF('Base tratada'!$L191=1,"Casado",
IF('Base tratada'!$M191=1, "Solteiro",
IF('Base tratada'!$N191=1,"Juntos",
"Viúvo"))))</f>
        <v>Divorciado</v>
      </c>
      <c r="K191" s="34">
        <v>1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1</v>
      </c>
      <c r="S191" s="34">
        <v>0</v>
      </c>
      <c r="T191" s="34">
        <v>0</v>
      </c>
      <c r="U191" s="35">
        <v>587</v>
      </c>
      <c r="V191" s="35">
        <v>43</v>
      </c>
      <c r="W191" s="35">
        <v>337</v>
      </c>
      <c r="X191" s="35">
        <v>42</v>
      </c>
      <c r="Y191" s="35">
        <v>87</v>
      </c>
      <c r="Z191" s="35">
        <v>54</v>
      </c>
      <c r="AA191" s="34">
        <v>3</v>
      </c>
      <c r="AB191" s="34">
        <v>6</v>
      </c>
      <c r="AC191" s="34">
        <v>11</v>
      </c>
      <c r="AD191" s="34">
        <v>6</v>
      </c>
      <c r="AE191" s="34">
        <v>9</v>
      </c>
      <c r="AF191" s="58">
        <f>'Base tratada'!$AC191+'Base tratada'!$AD191+'Base tratada'!$AE191</f>
        <v>26</v>
      </c>
      <c r="AG1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1" s="58" t="str">
        <f>IF('Base tratada'!$AC191&gt;=MAX('Base tratada'!$AD191,'Base tratada'!$AE191),"Web",
IF('Base tratada'!$AD191&gt;='Base tratada'!$AE191,"Catalog",
"Store"))</f>
        <v>Web</v>
      </c>
      <c r="AI191" s="59">
        <f>IF('Base tratada'!$AF191=0,"0",'Base tratada'!$AK191/'Base tratada'!$AF191)</f>
        <v>42.153846153846153</v>
      </c>
      <c r="AJ191" s="59" t="str">
        <f>IF('Base tratada'!$AI191=0,"R$ 0",
IF('Base tratada'!$AI191&lt;=25,"R$ 1–25",
IF('Base tratada'!$AI191&lt;=50,"R$ 26–50",
"+R$ 50")))</f>
        <v>R$ 26–50</v>
      </c>
      <c r="AK191" s="35">
        <v>1096</v>
      </c>
      <c r="AL191" s="58" t="str">
        <f>IF('Base tratada'!$AK191&lt;=100,"R$ 0-100",
IF('Base tratada'!$AK191&lt;=500,"R$ 101-500",
IF('Base tratada'!$AK191&lt;=1000,"R$ 501-1000",
IF('Base tratada'!$AK191&lt;=1500,"R$ 1001-1500",
"+R$ 1500"))))</f>
        <v>R$ 1001-1500</v>
      </c>
      <c r="AM191" s="34">
        <v>0</v>
      </c>
      <c r="AN191" s="34">
        <v>0</v>
      </c>
      <c r="AO191" s="34">
        <v>0</v>
      </c>
      <c r="AP191" s="34">
        <v>0</v>
      </c>
      <c r="AQ191" s="34">
        <v>0</v>
      </c>
      <c r="AR191" s="34">
        <v>0</v>
      </c>
      <c r="AS191" s="34">
        <v>0</v>
      </c>
      <c r="AT191" s="34">
        <v>3</v>
      </c>
      <c r="AU191" s="34">
        <v>11</v>
      </c>
      <c r="AV191" s="52">
        <v>1042</v>
      </c>
      <c r="AW191" s="57">
        <v>0</v>
      </c>
      <c r="AX191" s="58" t="str">
        <f>IF(Tabela3[[#This Row],[Response]]=1, "Aceitou", "Não aceitou")</f>
        <v>Não aceitou</v>
      </c>
      <c r="AY191" s="55" t="str">
        <f>Tabela3[[#This Row],[Faixa Recência]] &amp; " | " &amp; Tabela3[[#This Row],[Faixa Gasto]] &amp; " | " &amp; Tabela3[[#This Row],[Faixa ticket médio]]</f>
        <v>61-75 dias | R$ 1001-1500 | R$ 26–50</v>
      </c>
      <c r="AZ1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" s="36"/>
    </row>
    <row r="192" spans="1:54" x14ac:dyDescent="0.25">
      <c r="A192" s="61">
        <v>191</v>
      </c>
      <c r="B192" s="37">
        <v>102160</v>
      </c>
      <c r="C192" s="34">
        <v>0</v>
      </c>
      <c r="D192" s="34">
        <v>0</v>
      </c>
      <c r="E192" s="34">
        <v>54</v>
      </c>
      <c r="F192" s="58" t="str">
        <f>IF('Base tratada'!$E192&lt;=15,"0-15 dias",
IF('Base tratada'!$E192&lt;=30, "16-30 dias",
IF('Base tratada'!$E192&lt;=45, "31-45 dias",
IF('Base tratada'!$E192&lt;=60, "46-60 dias",
IF('Base tratada'!$E192&lt;=75, "61-75 dias", "76-99 dias")))))</f>
        <v>46-60 dias</v>
      </c>
      <c r="G192" s="38">
        <v>43</v>
      </c>
      <c r="H192" s="60" t="str">
        <f>IF('Base tratada'!$G192&lt;=29,"24–29",
IF('Base tratada'!$G192&lt;=39,"30–39",
IF('Base tratada'!$G192&lt;=49,"40–49",
IF('Base tratada'!$G192&lt;=59,"50–59",
IF('Base tratada'!$G192&lt;=69,"60–69",
"70–80")))))</f>
        <v>40–49</v>
      </c>
      <c r="I192" s="34">
        <v>2763</v>
      </c>
      <c r="J192" s="58" t="str">
        <f>IF('Base tratada'!$K192=1,"Divorciado",
IF('Base tratada'!$L192=1,"Casado",
IF('Base tratada'!$M192=1, "Solteiro",
IF('Base tratada'!$N192=1,"Juntos",
"Viúvo"))))</f>
        <v>Juntos</v>
      </c>
      <c r="K192" s="34">
        <v>0</v>
      </c>
      <c r="L192" s="34">
        <v>0</v>
      </c>
      <c r="M192" s="34">
        <v>0</v>
      </c>
      <c r="N192" s="34">
        <v>1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v>1</v>
      </c>
      <c r="U192" s="35">
        <v>763</v>
      </c>
      <c r="V192" s="35">
        <v>29</v>
      </c>
      <c r="W192" s="35">
        <v>138</v>
      </c>
      <c r="X192" s="35">
        <v>76</v>
      </c>
      <c r="Y192" s="35">
        <v>176</v>
      </c>
      <c r="Z192" s="35">
        <v>58</v>
      </c>
      <c r="AA192" s="34">
        <v>0</v>
      </c>
      <c r="AB192" s="34">
        <v>4</v>
      </c>
      <c r="AC192" s="34">
        <v>7</v>
      </c>
      <c r="AD192" s="34">
        <v>9</v>
      </c>
      <c r="AE192" s="34">
        <v>10</v>
      </c>
      <c r="AF192" s="58">
        <f>'Base tratada'!$AC192+'Base tratada'!$AD192+'Base tratada'!$AE192</f>
        <v>26</v>
      </c>
      <c r="AG1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2" s="58" t="str">
        <f>IF('Base tratada'!$AC192&gt;=MAX('Base tratada'!$AD192,'Base tratada'!$AE192),"Web",
IF('Base tratada'!$AD192&gt;='Base tratada'!$AE192,"Catalog",
"Store"))</f>
        <v>Store</v>
      </c>
      <c r="AI192" s="59">
        <f>IF('Base tratada'!$AF192=0,"0",'Base tratada'!$AK192/'Base tratada'!$AF192)</f>
        <v>45.46153846153846</v>
      </c>
      <c r="AJ192" s="59" t="str">
        <f>IF('Base tratada'!$AI192=0,"R$ 0",
IF('Base tratada'!$AI192&lt;=25,"R$ 1–25",
IF('Base tratada'!$AI192&lt;=50,"R$ 26–50",
"+R$ 50")))</f>
        <v>R$ 26–50</v>
      </c>
      <c r="AK192" s="35">
        <v>1182</v>
      </c>
      <c r="AL192" s="58" t="str">
        <f>IF('Base tratada'!$AK192&lt;=100,"R$ 0-100",
IF('Base tratada'!$AK192&lt;=500,"R$ 101-500",
IF('Base tratada'!$AK192&lt;=1000,"R$ 501-1000",
IF('Base tratada'!$AK192&lt;=1500,"R$ 1001-1500",
"+R$ 1500"))))</f>
        <v>R$ 1001-1500</v>
      </c>
      <c r="AM192" s="34">
        <v>1</v>
      </c>
      <c r="AN192" s="34">
        <v>0</v>
      </c>
      <c r="AO192" s="34">
        <v>0</v>
      </c>
      <c r="AP192" s="34">
        <v>1</v>
      </c>
      <c r="AQ192" s="34">
        <v>1</v>
      </c>
      <c r="AR192" s="34">
        <v>3</v>
      </c>
      <c r="AS192" s="34">
        <v>0</v>
      </c>
      <c r="AT192" s="34">
        <v>3</v>
      </c>
      <c r="AU192" s="34">
        <v>11</v>
      </c>
      <c r="AV192" s="52">
        <v>1124</v>
      </c>
      <c r="AW192" s="57">
        <v>1</v>
      </c>
      <c r="AX192" s="58" t="str">
        <f>IF(Tabela3[[#This Row],[Response]]=1, "Aceitou", "Não aceitou")</f>
        <v>Aceitou</v>
      </c>
      <c r="AY192" s="55" t="str">
        <f>Tabela3[[#This Row],[Faixa Recência]] &amp; " | " &amp; Tabela3[[#This Row],[Faixa Gasto]] &amp; " | " &amp; Tabela3[[#This Row],[Faixa ticket médio]]</f>
        <v>46-60 dias | R$ 1001-1500 | R$ 26–50</v>
      </c>
      <c r="AZ1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" s="36"/>
    </row>
    <row r="193" spans="1:54" x14ac:dyDescent="0.25">
      <c r="A193" s="61">
        <v>192</v>
      </c>
      <c r="B193" s="37">
        <v>40637</v>
      </c>
      <c r="C193" s="34">
        <v>1</v>
      </c>
      <c r="D193" s="34">
        <v>1</v>
      </c>
      <c r="E193" s="34">
        <v>72</v>
      </c>
      <c r="F193" s="58" t="str">
        <f>IF('Base tratada'!$E193&lt;=15,"0-15 dias",
IF('Base tratada'!$E193&lt;=30, "16-30 dias",
IF('Base tratada'!$E193&lt;=45, "31-45 dias",
IF('Base tratada'!$E193&lt;=60, "46-60 dias",
IF('Base tratada'!$E193&lt;=75, "61-75 dias", "76-99 dias")))))</f>
        <v>61-75 dias</v>
      </c>
      <c r="G193" s="38">
        <v>55</v>
      </c>
      <c r="H193" s="60" t="str">
        <f>IF('Base tratada'!$G193&lt;=29,"24–29",
IF('Base tratada'!$G193&lt;=39,"30–39",
IF('Base tratada'!$G193&lt;=49,"40–49",
IF('Base tratada'!$G193&lt;=59,"50–59",
IF('Base tratada'!$G193&lt;=69,"60–69",
"70–80")))))</f>
        <v>50–59</v>
      </c>
      <c r="I193" s="34">
        <v>2506</v>
      </c>
      <c r="J193" s="58" t="str">
        <f>IF('Base tratada'!$K193=1,"Divorciado",
IF('Base tratada'!$L193=1,"Casado",
IF('Base tratada'!$M193=1, "Solteiro",
IF('Base tratada'!$N193=1,"Juntos",
"Viúvo"))))</f>
        <v>Solteiro</v>
      </c>
      <c r="K193" s="34">
        <v>0</v>
      </c>
      <c r="L193" s="34">
        <v>0</v>
      </c>
      <c r="M193" s="34">
        <v>1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4">
        <v>1</v>
      </c>
      <c r="U193" s="35">
        <v>22</v>
      </c>
      <c r="V193" s="35">
        <v>0</v>
      </c>
      <c r="W193" s="35">
        <v>13</v>
      </c>
      <c r="X193" s="35">
        <v>0</v>
      </c>
      <c r="Y193" s="35">
        <v>0</v>
      </c>
      <c r="Z193" s="35">
        <v>3</v>
      </c>
      <c r="AA193" s="34">
        <v>2</v>
      </c>
      <c r="AB193" s="34">
        <v>7</v>
      </c>
      <c r="AC193" s="34">
        <v>1</v>
      </c>
      <c r="AD193" s="34">
        <v>0</v>
      </c>
      <c r="AE193" s="34">
        <v>3</v>
      </c>
      <c r="AF193" s="58">
        <f>'Base tratada'!$AC193+'Base tratada'!$AD193+'Base tratada'!$AE193</f>
        <v>4</v>
      </c>
      <c r="AG1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3" s="58" t="str">
        <f>IF('Base tratada'!$AC193&gt;=MAX('Base tratada'!$AD193,'Base tratada'!$AE193),"Web",
IF('Base tratada'!$AD193&gt;='Base tratada'!$AE193,"Catalog",
"Store"))</f>
        <v>Store</v>
      </c>
      <c r="AI193" s="59">
        <f>IF('Base tratada'!$AF193=0,"0",'Base tratada'!$AK193/'Base tratada'!$AF193)</f>
        <v>8.75</v>
      </c>
      <c r="AJ193" s="59" t="str">
        <f>IF('Base tratada'!$AI193=0,"R$ 0",
IF('Base tratada'!$AI193&lt;=25,"R$ 1–25",
IF('Base tratada'!$AI193&lt;=50,"R$ 26–50",
"+R$ 50")))</f>
        <v>R$ 1–25</v>
      </c>
      <c r="AK193" s="35">
        <v>35</v>
      </c>
      <c r="AL193" s="58" t="str">
        <f>IF('Base tratada'!$AK193&lt;=100,"R$ 0-100",
IF('Base tratada'!$AK193&lt;=500,"R$ 101-500",
IF('Base tratada'!$AK193&lt;=1000,"R$ 501-1000",
IF('Base tratada'!$AK193&lt;=1500,"R$ 1001-1500",
"+R$ 1500"))))</f>
        <v>R$ 0-100</v>
      </c>
      <c r="AM193" s="34">
        <v>0</v>
      </c>
      <c r="AN193" s="34">
        <v>0</v>
      </c>
      <c r="AO193" s="34">
        <v>0</v>
      </c>
      <c r="AP193" s="34">
        <v>0</v>
      </c>
      <c r="AQ193" s="34">
        <v>0</v>
      </c>
      <c r="AR193" s="34">
        <v>0</v>
      </c>
      <c r="AS193" s="34">
        <v>0</v>
      </c>
      <c r="AT193" s="34">
        <v>3</v>
      </c>
      <c r="AU193" s="34">
        <v>11</v>
      </c>
      <c r="AV193" s="52">
        <v>32</v>
      </c>
      <c r="AW193" s="57">
        <v>0</v>
      </c>
      <c r="AX193" s="58" t="str">
        <f>IF(Tabela3[[#This Row],[Response]]=1, "Aceitou", "Não aceitou")</f>
        <v>Não aceitou</v>
      </c>
      <c r="AY193" s="55" t="str">
        <f>Tabela3[[#This Row],[Faixa Recência]] &amp; " | " &amp; Tabela3[[#This Row],[Faixa Gasto]] &amp; " | " &amp; Tabela3[[#This Row],[Faixa ticket médio]]</f>
        <v>61-75 dias | R$ 0-100 | R$ 1–25</v>
      </c>
      <c r="AZ1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" s="36"/>
    </row>
    <row r="194" spans="1:54" x14ac:dyDescent="0.25">
      <c r="A194" s="61">
        <v>193</v>
      </c>
      <c r="B194" s="37">
        <v>18890</v>
      </c>
      <c r="C194" s="34">
        <v>0</v>
      </c>
      <c r="D194" s="34">
        <v>0</v>
      </c>
      <c r="E194" s="34">
        <v>5</v>
      </c>
      <c r="F194" s="58" t="str">
        <f>IF('Base tratada'!$E194&lt;=15,"0-15 dias",
IF('Base tratada'!$E194&lt;=30, "16-30 dias",
IF('Base tratada'!$E194&lt;=45, "31-45 dias",
IF('Base tratada'!$E194&lt;=60, "46-60 dias",
IF('Base tratada'!$E194&lt;=75, "61-75 dias", "76-99 dias")))))</f>
        <v>0-15 dias</v>
      </c>
      <c r="G194" s="38">
        <v>36</v>
      </c>
      <c r="H194" s="60" t="str">
        <f>IF('Base tratada'!$G194&lt;=29,"24–29",
IF('Base tratada'!$G194&lt;=39,"30–39",
IF('Base tratada'!$G194&lt;=49,"40–49",
IF('Base tratada'!$G194&lt;=59,"50–59",
IF('Base tratada'!$G194&lt;=69,"60–69",
"70–80")))))</f>
        <v>30–39</v>
      </c>
      <c r="I194" s="34">
        <v>2755</v>
      </c>
      <c r="J194" s="58" t="str">
        <f>IF('Base tratada'!$K194=1,"Divorciado",
IF('Base tratada'!$L194=1,"Casado",
IF('Base tratada'!$M194=1, "Solteiro",
IF('Base tratada'!$N194=1,"Juntos",
"Viúvo"))))</f>
        <v>Solteiro</v>
      </c>
      <c r="K194" s="34">
        <v>0</v>
      </c>
      <c r="L194" s="34">
        <v>0</v>
      </c>
      <c r="M194" s="34">
        <v>1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1</v>
      </c>
      <c r="T194" s="34">
        <v>0</v>
      </c>
      <c r="U194" s="35">
        <v>6</v>
      </c>
      <c r="V194" s="35">
        <v>4</v>
      </c>
      <c r="W194" s="35">
        <v>1</v>
      </c>
      <c r="X194" s="35">
        <v>7</v>
      </c>
      <c r="Y194" s="35">
        <v>2</v>
      </c>
      <c r="Z194" s="35">
        <v>15</v>
      </c>
      <c r="AA194" s="34">
        <v>1</v>
      </c>
      <c r="AB194" s="34">
        <v>6</v>
      </c>
      <c r="AC194" s="34">
        <v>0</v>
      </c>
      <c r="AD194" s="34">
        <v>1</v>
      </c>
      <c r="AE194" s="34">
        <v>2</v>
      </c>
      <c r="AF194" s="58">
        <f>'Base tratada'!$AC194+'Base tratada'!$AD194+'Base tratada'!$AE194</f>
        <v>3</v>
      </c>
      <c r="AG1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4" s="58" t="str">
        <f>IF('Base tratada'!$AC194&gt;=MAX('Base tratada'!$AD194,'Base tratada'!$AE194),"Web",
IF('Base tratada'!$AD194&gt;='Base tratada'!$AE194,"Catalog",
"Store"))</f>
        <v>Store</v>
      </c>
      <c r="AI194" s="59">
        <f>IF('Base tratada'!$AF194=0,"0",'Base tratada'!$AK194/'Base tratada'!$AF194)</f>
        <v>6.666666666666667</v>
      </c>
      <c r="AJ194" s="59" t="str">
        <f>IF('Base tratada'!$AI194=0,"R$ 0",
IF('Base tratada'!$AI194&lt;=25,"R$ 1–25",
IF('Base tratada'!$AI194&lt;=50,"R$ 26–50",
"+R$ 50")))</f>
        <v>R$ 1–25</v>
      </c>
      <c r="AK194" s="35">
        <v>20</v>
      </c>
      <c r="AL194" s="58" t="str">
        <f>IF('Base tratada'!$AK194&lt;=100,"R$ 0-100",
IF('Base tratada'!$AK194&lt;=500,"R$ 101-500",
IF('Base tratada'!$AK194&lt;=1000,"R$ 501-1000",
IF('Base tratada'!$AK194&lt;=1500,"R$ 1001-1500",
"+R$ 1500"))))</f>
        <v>R$ 0-100</v>
      </c>
      <c r="AM194" s="34">
        <v>0</v>
      </c>
      <c r="AN194" s="34">
        <v>0</v>
      </c>
      <c r="AO194" s="34">
        <v>1</v>
      </c>
      <c r="AP194" s="34">
        <v>0</v>
      </c>
      <c r="AQ194" s="34">
        <v>0</v>
      </c>
      <c r="AR194" s="34">
        <v>1</v>
      </c>
      <c r="AS194" s="34">
        <v>0</v>
      </c>
      <c r="AT194" s="34">
        <v>3</v>
      </c>
      <c r="AU194" s="34">
        <v>11</v>
      </c>
      <c r="AV194" s="52">
        <v>5</v>
      </c>
      <c r="AW194" s="57">
        <v>1</v>
      </c>
      <c r="AX194" s="58" t="str">
        <f>IF(Tabela3[[#This Row],[Response]]=1, "Aceitou", "Não aceitou")</f>
        <v>Aceitou</v>
      </c>
      <c r="AY194" s="55" t="str">
        <f>Tabela3[[#This Row],[Faixa Recência]] &amp; " | " &amp; Tabela3[[#This Row],[Faixa Gasto]] &amp; " | " &amp; Tabela3[[#This Row],[Faixa ticket médio]]</f>
        <v>0-15 dias | R$ 0-100 | R$ 1–25</v>
      </c>
      <c r="AZ1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" s="36"/>
    </row>
    <row r="195" spans="1:54" x14ac:dyDescent="0.25">
      <c r="A195" s="61">
        <v>194</v>
      </c>
      <c r="B195" s="37">
        <v>29604</v>
      </c>
      <c r="C195" s="34">
        <v>1</v>
      </c>
      <c r="D195" s="34">
        <v>0</v>
      </c>
      <c r="E195" s="34">
        <v>88</v>
      </c>
      <c r="F195" s="58" t="str">
        <f>IF('Base tratada'!$E195&lt;=15,"0-15 dias",
IF('Base tratada'!$E195&lt;=30, "16-30 dias",
IF('Base tratada'!$E195&lt;=45, "31-45 dias",
IF('Base tratada'!$E195&lt;=60, "46-60 dias",
IF('Base tratada'!$E195&lt;=75, "61-75 dias", "76-99 dias")))))</f>
        <v>76-99 dias</v>
      </c>
      <c r="G195" s="38">
        <v>32</v>
      </c>
      <c r="H195" s="60" t="str">
        <f>IF('Base tratada'!$G195&lt;=29,"24–29",
IF('Base tratada'!$G195&lt;=39,"30–39",
IF('Base tratada'!$G195&lt;=49,"40–49",
IF('Base tratada'!$G195&lt;=59,"50–59",
IF('Base tratada'!$G195&lt;=69,"60–69",
"70–80")))))</f>
        <v>30–39</v>
      </c>
      <c r="I195" s="34">
        <v>2362</v>
      </c>
      <c r="J195" s="58" t="str">
        <f>IF('Base tratada'!$K195=1,"Divorciado",
IF('Base tratada'!$L195=1,"Casado",
IF('Base tratada'!$M195=1, "Solteiro",
IF('Base tratada'!$N195=1,"Juntos",
"Viúvo"))))</f>
        <v>Juntos</v>
      </c>
      <c r="K195" s="34">
        <v>0</v>
      </c>
      <c r="L195" s="34">
        <v>0</v>
      </c>
      <c r="M195" s="34">
        <v>0</v>
      </c>
      <c r="N195" s="34">
        <v>1</v>
      </c>
      <c r="O195" s="34">
        <v>0</v>
      </c>
      <c r="P195" s="34">
        <v>0</v>
      </c>
      <c r="Q195" s="34">
        <v>0</v>
      </c>
      <c r="R195" s="34">
        <v>1</v>
      </c>
      <c r="S195" s="34">
        <v>0</v>
      </c>
      <c r="T195" s="34">
        <v>0</v>
      </c>
      <c r="U195" s="35">
        <v>7</v>
      </c>
      <c r="V195" s="35">
        <v>6</v>
      </c>
      <c r="W195" s="35">
        <v>13</v>
      </c>
      <c r="X195" s="35">
        <v>7</v>
      </c>
      <c r="Y195" s="35">
        <v>6</v>
      </c>
      <c r="Z195" s="35">
        <v>14</v>
      </c>
      <c r="AA195" s="34">
        <v>1</v>
      </c>
      <c r="AB195" s="34">
        <v>9</v>
      </c>
      <c r="AC195" s="34">
        <v>1</v>
      </c>
      <c r="AD195" s="34">
        <v>0</v>
      </c>
      <c r="AE195" s="34">
        <v>3</v>
      </c>
      <c r="AF195" s="58">
        <f>'Base tratada'!$AC195+'Base tratada'!$AD195+'Base tratada'!$AE195</f>
        <v>4</v>
      </c>
      <c r="AG1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5" s="58" t="str">
        <f>IF('Base tratada'!$AC195&gt;=MAX('Base tratada'!$AD195,'Base tratada'!$AE195),"Web",
IF('Base tratada'!$AD195&gt;='Base tratada'!$AE195,"Catalog",
"Store"))</f>
        <v>Store</v>
      </c>
      <c r="AI195" s="59">
        <f>IF('Base tratada'!$AF195=0,"0",'Base tratada'!$AK195/'Base tratada'!$AF195)</f>
        <v>9.75</v>
      </c>
      <c r="AJ195" s="59" t="str">
        <f>IF('Base tratada'!$AI195=0,"R$ 0",
IF('Base tratada'!$AI195&lt;=25,"R$ 1–25",
IF('Base tratada'!$AI195&lt;=50,"R$ 26–50",
"+R$ 50")))</f>
        <v>R$ 1–25</v>
      </c>
      <c r="AK195" s="35">
        <v>39</v>
      </c>
      <c r="AL195" s="58" t="str">
        <f>IF('Base tratada'!$AK195&lt;=100,"R$ 0-100",
IF('Base tratada'!$AK195&lt;=500,"R$ 101-500",
IF('Base tratada'!$AK195&lt;=1000,"R$ 501-1000",
IF('Base tratada'!$AK195&lt;=1500,"R$ 1001-1500",
"+R$ 1500"))))</f>
        <v>R$ 0-100</v>
      </c>
      <c r="AM195" s="34">
        <v>0</v>
      </c>
      <c r="AN195" s="34">
        <v>0</v>
      </c>
      <c r="AO195" s="34">
        <v>1</v>
      </c>
      <c r="AP195" s="34">
        <v>0</v>
      </c>
      <c r="AQ195" s="34">
        <v>0</v>
      </c>
      <c r="AR195" s="34">
        <v>1</v>
      </c>
      <c r="AS195" s="34">
        <v>0</v>
      </c>
      <c r="AT195" s="34">
        <v>3</v>
      </c>
      <c r="AU195" s="34">
        <v>11</v>
      </c>
      <c r="AV195" s="52">
        <v>25</v>
      </c>
      <c r="AW195" s="57">
        <v>0</v>
      </c>
      <c r="AX195" s="58" t="str">
        <f>IF(Tabela3[[#This Row],[Response]]=1, "Aceitou", "Não aceitou")</f>
        <v>Não aceitou</v>
      </c>
      <c r="AY195" s="55" t="str">
        <f>Tabela3[[#This Row],[Faixa Recência]] &amp; " | " &amp; Tabela3[[#This Row],[Faixa Gasto]] &amp; " | " &amp; Tabela3[[#This Row],[Faixa ticket médio]]</f>
        <v>76-99 dias | R$ 0-100 | R$ 1–25</v>
      </c>
      <c r="AZ1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" s="36"/>
    </row>
    <row r="196" spans="1:54" x14ac:dyDescent="0.25">
      <c r="A196" s="61">
        <v>195</v>
      </c>
      <c r="B196" s="37">
        <v>48721</v>
      </c>
      <c r="C196" s="34">
        <v>1</v>
      </c>
      <c r="D196" s="34">
        <v>1</v>
      </c>
      <c r="E196" s="34">
        <v>50</v>
      </c>
      <c r="F196" s="58" t="str">
        <f>IF('Base tratada'!$E196&lt;=15,"0-15 dias",
IF('Base tratada'!$E196&lt;=30, "16-30 dias",
IF('Base tratada'!$E196&lt;=45, "31-45 dias",
IF('Base tratada'!$E196&lt;=60, "46-60 dias",
IF('Base tratada'!$E196&lt;=75, "61-75 dias", "76-99 dias")))))</f>
        <v>46-60 dias</v>
      </c>
      <c r="G196" s="38">
        <v>57</v>
      </c>
      <c r="H196" s="60" t="str">
        <f>IF('Base tratada'!$G196&lt;=29,"24–29",
IF('Base tratada'!$G196&lt;=39,"30–39",
IF('Base tratada'!$G196&lt;=49,"40–49",
IF('Base tratada'!$G196&lt;=59,"50–59",
IF('Base tratada'!$G196&lt;=69,"60–69",
"70–80")))))</f>
        <v>50–59</v>
      </c>
      <c r="I196" s="34">
        <v>2571</v>
      </c>
      <c r="J196" s="58" t="str">
        <f>IF('Base tratada'!$K196=1,"Divorciado",
IF('Base tratada'!$L196=1,"Casado",
IF('Base tratada'!$M196=1, "Solteiro",
IF('Base tratada'!$N196=1,"Juntos",
"Viúvo"))))</f>
        <v>Divorciado</v>
      </c>
      <c r="K196" s="34">
        <v>1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1</v>
      </c>
      <c r="T196" s="34">
        <v>0</v>
      </c>
      <c r="U196" s="35">
        <v>81</v>
      </c>
      <c r="V196" s="35">
        <v>18</v>
      </c>
      <c r="W196" s="35">
        <v>113</v>
      </c>
      <c r="X196" s="35">
        <v>47</v>
      </c>
      <c r="Y196" s="35">
        <v>13</v>
      </c>
      <c r="Z196" s="35">
        <v>21</v>
      </c>
      <c r="AA196" s="34">
        <v>6</v>
      </c>
      <c r="AB196" s="34">
        <v>6</v>
      </c>
      <c r="AC196" s="34">
        <v>4</v>
      </c>
      <c r="AD196" s="34">
        <v>2</v>
      </c>
      <c r="AE196" s="34">
        <v>5</v>
      </c>
      <c r="AF196" s="58">
        <f>'Base tratada'!$AC196+'Base tratada'!$AD196+'Base tratada'!$AE196</f>
        <v>11</v>
      </c>
      <c r="AG1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6" s="58" t="str">
        <f>IF('Base tratada'!$AC196&gt;=MAX('Base tratada'!$AD196,'Base tratada'!$AE196),"Web",
IF('Base tratada'!$AD196&gt;='Base tratada'!$AE196,"Catalog",
"Store"))</f>
        <v>Store</v>
      </c>
      <c r="AI196" s="59">
        <f>IF('Base tratada'!$AF196=0,"0",'Base tratada'!$AK196/'Base tratada'!$AF196)</f>
        <v>24.727272727272727</v>
      </c>
      <c r="AJ196" s="59" t="str">
        <f>IF('Base tratada'!$AI196=0,"R$ 0",
IF('Base tratada'!$AI196&lt;=25,"R$ 1–25",
IF('Base tratada'!$AI196&lt;=50,"R$ 26–50",
"+R$ 50")))</f>
        <v>R$ 1–25</v>
      </c>
      <c r="AK196" s="35">
        <v>272</v>
      </c>
      <c r="AL196" s="58" t="str">
        <f>IF('Base tratada'!$AK196&lt;=100,"R$ 0-100",
IF('Base tratada'!$AK196&lt;=500,"R$ 101-500",
IF('Base tratada'!$AK196&lt;=1000,"R$ 501-1000",
IF('Base tratada'!$AK196&lt;=1500,"R$ 1001-1500",
"+R$ 1500"))))</f>
        <v>R$ 101-500</v>
      </c>
      <c r="AM196" s="34">
        <v>0</v>
      </c>
      <c r="AN196" s="34">
        <v>0</v>
      </c>
      <c r="AO196" s="34">
        <v>0</v>
      </c>
      <c r="AP196" s="34">
        <v>0</v>
      </c>
      <c r="AQ196" s="34">
        <v>0</v>
      </c>
      <c r="AR196" s="34">
        <v>0</v>
      </c>
      <c r="AS196" s="34">
        <v>0</v>
      </c>
      <c r="AT196" s="34">
        <v>3</v>
      </c>
      <c r="AU196" s="34">
        <v>11</v>
      </c>
      <c r="AV196" s="52">
        <v>251</v>
      </c>
      <c r="AW196" s="57">
        <v>0</v>
      </c>
      <c r="AX196" s="58" t="str">
        <f>IF(Tabela3[[#This Row],[Response]]=1, "Aceitou", "Não aceitou")</f>
        <v>Não aceitou</v>
      </c>
      <c r="AY196" s="55" t="str">
        <f>Tabela3[[#This Row],[Faixa Recência]] &amp; " | " &amp; Tabela3[[#This Row],[Faixa Gasto]] &amp; " | " &amp; Tabela3[[#This Row],[Faixa ticket médio]]</f>
        <v>46-60 dias | R$ 101-500 | R$ 1–25</v>
      </c>
      <c r="AZ1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" s="36"/>
    </row>
    <row r="197" spans="1:54" x14ac:dyDescent="0.25">
      <c r="A197" s="61">
        <v>196</v>
      </c>
      <c r="B197" s="37">
        <v>44794</v>
      </c>
      <c r="C197" s="34">
        <v>0</v>
      </c>
      <c r="D197" s="34">
        <v>1</v>
      </c>
      <c r="E197" s="34">
        <v>99</v>
      </c>
      <c r="F197" s="58" t="str">
        <f>IF('Base tratada'!$E197&lt;=15,"0-15 dias",
IF('Base tratada'!$E197&lt;=30, "16-30 dias",
IF('Base tratada'!$E197&lt;=45, "31-45 dias",
IF('Base tratada'!$E197&lt;=60, "46-60 dias",
IF('Base tratada'!$E197&lt;=75, "61-75 dias", "76-99 dias")))))</f>
        <v>76-99 dias</v>
      </c>
      <c r="G197" s="38">
        <v>54</v>
      </c>
      <c r="H197" s="60" t="str">
        <f>IF('Base tratada'!$G197&lt;=29,"24–29",
IF('Base tratada'!$G197&lt;=39,"30–39",
IF('Base tratada'!$G197&lt;=49,"40–49",
IF('Base tratada'!$G197&lt;=59,"50–59",
IF('Base tratada'!$G197&lt;=69,"60–69",
"70–80")))))</f>
        <v>50–59</v>
      </c>
      <c r="I197" s="34">
        <v>2180</v>
      </c>
      <c r="J197" s="58" t="str">
        <f>IF('Base tratada'!$K197=1,"Divorciado",
IF('Base tratada'!$L197=1,"Casado",
IF('Base tratada'!$M197=1, "Solteiro",
IF('Base tratada'!$N197=1,"Juntos",
"Viúvo"))))</f>
        <v>Casado</v>
      </c>
      <c r="K197" s="34">
        <v>0</v>
      </c>
      <c r="L197" s="34">
        <v>1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1</v>
      </c>
      <c r="S197" s="34">
        <v>0</v>
      </c>
      <c r="T197" s="34">
        <v>0</v>
      </c>
      <c r="U197" s="35">
        <v>54</v>
      </c>
      <c r="V197" s="35">
        <v>0</v>
      </c>
      <c r="W197" s="35">
        <v>7</v>
      </c>
      <c r="X197" s="35">
        <v>0</v>
      </c>
      <c r="Y197" s="35">
        <v>0</v>
      </c>
      <c r="Z197" s="35">
        <v>4</v>
      </c>
      <c r="AA197" s="34">
        <v>1</v>
      </c>
      <c r="AB197" s="34">
        <v>6</v>
      </c>
      <c r="AC197" s="34">
        <v>2</v>
      </c>
      <c r="AD197" s="34">
        <v>0</v>
      </c>
      <c r="AE197" s="34">
        <v>3</v>
      </c>
      <c r="AF197" s="58">
        <f>'Base tratada'!$AC197+'Base tratada'!$AD197+'Base tratada'!$AE197</f>
        <v>5</v>
      </c>
      <c r="AG1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7" s="58" t="str">
        <f>IF('Base tratada'!$AC197&gt;=MAX('Base tratada'!$AD197,'Base tratada'!$AE197),"Web",
IF('Base tratada'!$AD197&gt;='Base tratada'!$AE197,"Catalog",
"Store"))</f>
        <v>Store</v>
      </c>
      <c r="AI197" s="59">
        <f>IF('Base tratada'!$AF197=0,"0",'Base tratada'!$AK197/'Base tratada'!$AF197)</f>
        <v>12.2</v>
      </c>
      <c r="AJ197" s="59" t="str">
        <f>IF('Base tratada'!$AI197=0,"R$ 0",
IF('Base tratada'!$AI197&lt;=25,"R$ 1–25",
IF('Base tratada'!$AI197&lt;=50,"R$ 26–50",
"+R$ 50")))</f>
        <v>R$ 1–25</v>
      </c>
      <c r="AK197" s="35">
        <v>61</v>
      </c>
      <c r="AL197" s="58" t="str">
        <f>IF('Base tratada'!$AK197&lt;=100,"R$ 0-100",
IF('Base tratada'!$AK197&lt;=500,"R$ 101-500",
IF('Base tratada'!$AK197&lt;=1000,"R$ 501-1000",
IF('Base tratada'!$AK197&lt;=1500,"R$ 1001-1500",
"+R$ 1500"))))</f>
        <v>R$ 0-100</v>
      </c>
      <c r="AM197" s="34">
        <v>0</v>
      </c>
      <c r="AN197" s="34">
        <v>0</v>
      </c>
      <c r="AO197" s="34">
        <v>0</v>
      </c>
      <c r="AP197" s="34">
        <v>0</v>
      </c>
      <c r="AQ197" s="34">
        <v>0</v>
      </c>
      <c r="AR197" s="34">
        <v>0</v>
      </c>
      <c r="AS197" s="34">
        <v>0</v>
      </c>
      <c r="AT197" s="34">
        <v>3</v>
      </c>
      <c r="AU197" s="34">
        <v>11</v>
      </c>
      <c r="AV197" s="52">
        <v>57</v>
      </c>
      <c r="AW197" s="57">
        <v>0</v>
      </c>
      <c r="AX197" s="58" t="str">
        <f>IF(Tabela3[[#This Row],[Response]]=1, "Aceitou", "Não aceitou")</f>
        <v>Não aceitou</v>
      </c>
      <c r="AY197" s="55" t="str">
        <f>Tabela3[[#This Row],[Faixa Recência]] &amp; " | " &amp; Tabela3[[#This Row],[Faixa Gasto]] &amp; " | " &amp; Tabela3[[#This Row],[Faixa ticket médio]]</f>
        <v>76-99 dias | R$ 0-100 | R$ 1–25</v>
      </c>
      <c r="AZ1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" s="36"/>
    </row>
    <row r="198" spans="1:54" x14ac:dyDescent="0.25">
      <c r="A198" s="61">
        <v>197</v>
      </c>
      <c r="B198" s="37">
        <v>64497</v>
      </c>
      <c r="C198" s="34">
        <v>0</v>
      </c>
      <c r="D198" s="34">
        <v>1</v>
      </c>
      <c r="E198" s="34">
        <v>17</v>
      </c>
      <c r="F198" s="58" t="str">
        <f>IF('Base tratada'!$E198&lt;=15,"0-15 dias",
IF('Base tratada'!$E198&lt;=30, "16-30 dias",
IF('Base tratada'!$E198&lt;=45, "31-45 dias",
IF('Base tratada'!$E198&lt;=60, "46-60 dias",
IF('Base tratada'!$E198&lt;=75, "61-75 dias", "76-99 dias")))))</f>
        <v>16-30 dias</v>
      </c>
      <c r="G198" s="38">
        <v>66</v>
      </c>
      <c r="H198" s="60" t="str">
        <f>IF('Base tratada'!$G198&lt;=29,"24–29",
IF('Base tratada'!$G198&lt;=39,"30–39",
IF('Base tratada'!$G198&lt;=49,"40–49",
IF('Base tratada'!$G198&lt;=59,"50–59",
IF('Base tratada'!$G198&lt;=69,"60–69",
"70–80")))))</f>
        <v>60–69</v>
      </c>
      <c r="I198" s="34">
        <v>2816</v>
      </c>
      <c r="J198" s="58" t="str">
        <f>IF('Base tratada'!$K198=1,"Divorciado",
IF('Base tratada'!$L198=1,"Casado",
IF('Base tratada'!$M198=1, "Solteiro",
IF('Base tratada'!$N198=1,"Juntos",
"Viúvo"))))</f>
        <v>Divorciado</v>
      </c>
      <c r="K198" s="34">
        <v>1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1</v>
      </c>
      <c r="S198" s="34">
        <v>0</v>
      </c>
      <c r="T198" s="34">
        <v>0</v>
      </c>
      <c r="U198" s="35">
        <v>1170</v>
      </c>
      <c r="V198" s="35">
        <v>48</v>
      </c>
      <c r="W198" s="35">
        <v>320</v>
      </c>
      <c r="X198" s="35">
        <v>42</v>
      </c>
      <c r="Y198" s="35">
        <v>32</v>
      </c>
      <c r="Z198" s="35">
        <v>192</v>
      </c>
      <c r="AA198" s="34">
        <v>5</v>
      </c>
      <c r="AB198" s="34">
        <v>8</v>
      </c>
      <c r="AC198" s="34">
        <v>11</v>
      </c>
      <c r="AD198" s="34">
        <v>4</v>
      </c>
      <c r="AE198" s="34">
        <v>9</v>
      </c>
      <c r="AF198" s="58">
        <f>'Base tratada'!$AC198+'Base tratada'!$AD198+'Base tratada'!$AE198</f>
        <v>24</v>
      </c>
      <c r="AG1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8" s="58" t="str">
        <f>IF('Base tratada'!$AC198&gt;=MAX('Base tratada'!$AD198,'Base tratada'!$AE198),"Web",
IF('Base tratada'!$AD198&gt;='Base tratada'!$AE198,"Catalog",
"Store"))</f>
        <v>Web</v>
      </c>
      <c r="AI198" s="59">
        <f>IF('Base tratada'!$AF198=0,"0",'Base tratada'!$AK198/'Base tratada'!$AF198)</f>
        <v>67.166666666666671</v>
      </c>
      <c r="AJ198" s="59" t="str">
        <f>IF('Base tratada'!$AI198=0,"R$ 0",
IF('Base tratada'!$AI198&lt;=25,"R$ 1–25",
IF('Base tratada'!$AI198&lt;=50,"R$ 26–50",
"+R$ 50")))</f>
        <v>+R$ 50</v>
      </c>
      <c r="AK198" s="35">
        <v>1612</v>
      </c>
      <c r="AL198" s="58" t="str">
        <f>IF('Base tratada'!$AK198&lt;=100,"R$ 0-100",
IF('Base tratada'!$AK198&lt;=500,"R$ 101-500",
IF('Base tratada'!$AK198&lt;=1000,"R$ 501-1000",
IF('Base tratada'!$AK198&lt;=1500,"R$ 1001-1500",
"+R$ 1500"))))</f>
        <v>+R$ 1500</v>
      </c>
      <c r="AM198" s="34">
        <v>0</v>
      </c>
      <c r="AN198" s="34">
        <v>0</v>
      </c>
      <c r="AO198" s="34">
        <v>1</v>
      </c>
      <c r="AP198" s="34">
        <v>0</v>
      </c>
      <c r="AQ198" s="34">
        <v>0</v>
      </c>
      <c r="AR198" s="34">
        <v>1</v>
      </c>
      <c r="AS198" s="34">
        <v>0</v>
      </c>
      <c r="AT198" s="34">
        <v>3</v>
      </c>
      <c r="AU198" s="34">
        <v>11</v>
      </c>
      <c r="AV198" s="52">
        <v>1420</v>
      </c>
      <c r="AW198" s="57">
        <v>1</v>
      </c>
      <c r="AX198" s="58" t="str">
        <f>IF(Tabela3[[#This Row],[Response]]=1, "Aceitou", "Não aceitou")</f>
        <v>Aceitou</v>
      </c>
      <c r="AY198" s="55" t="str">
        <f>Tabela3[[#This Row],[Faixa Recência]] &amp; " | " &amp; Tabela3[[#This Row],[Faixa Gasto]] &amp; " | " &amp; Tabela3[[#This Row],[Faixa ticket médio]]</f>
        <v>16-30 dias | +R$ 1500 | +R$ 50</v>
      </c>
      <c r="AZ1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8" s="36"/>
    </row>
    <row r="199" spans="1:54" x14ac:dyDescent="0.25">
      <c r="A199" s="61">
        <v>198</v>
      </c>
      <c r="B199" s="37">
        <v>46097</v>
      </c>
      <c r="C199" s="34">
        <v>0</v>
      </c>
      <c r="D199" s="34">
        <v>1</v>
      </c>
      <c r="E199" s="34">
        <v>11</v>
      </c>
      <c r="F199" s="58" t="str">
        <f>IF('Base tratada'!$E199&lt;=15,"0-15 dias",
IF('Base tratada'!$E199&lt;=30, "16-30 dias",
IF('Base tratada'!$E199&lt;=45, "31-45 dias",
IF('Base tratada'!$E199&lt;=60, "46-60 dias",
IF('Base tratada'!$E199&lt;=75, "61-75 dias", "76-99 dias")))))</f>
        <v>0-15 dias</v>
      </c>
      <c r="G199" s="38">
        <v>64</v>
      </c>
      <c r="H199" s="60" t="str">
        <f>IF('Base tratada'!$G199&lt;=29,"24–29",
IF('Base tratada'!$G199&lt;=39,"30–39",
IF('Base tratada'!$G199&lt;=49,"40–49",
IF('Base tratada'!$G199&lt;=59,"50–59",
IF('Base tratada'!$G199&lt;=69,"60–69",
"70–80")))))</f>
        <v>60–69</v>
      </c>
      <c r="I199" s="34">
        <v>2614</v>
      </c>
      <c r="J199" s="58" t="str">
        <f>IF('Base tratada'!$K199=1,"Divorciado",
IF('Base tratada'!$L199=1,"Casado",
IF('Base tratada'!$M199=1, "Solteiro",
IF('Base tratada'!$N199=1,"Juntos",
"Viúvo"))))</f>
        <v>Juntos</v>
      </c>
      <c r="K199" s="34">
        <v>0</v>
      </c>
      <c r="L199" s="34">
        <v>0</v>
      </c>
      <c r="M199" s="34">
        <v>0</v>
      </c>
      <c r="N199" s="34">
        <v>1</v>
      </c>
      <c r="O199" s="34">
        <v>0</v>
      </c>
      <c r="P199" s="34">
        <v>0</v>
      </c>
      <c r="Q199" s="34">
        <v>0</v>
      </c>
      <c r="R199" s="34">
        <v>1</v>
      </c>
      <c r="S199" s="34">
        <v>0</v>
      </c>
      <c r="T199" s="34">
        <v>0</v>
      </c>
      <c r="U199" s="35">
        <v>72</v>
      </c>
      <c r="V199" s="35">
        <v>24</v>
      </c>
      <c r="W199" s="35">
        <v>68</v>
      </c>
      <c r="X199" s="35">
        <v>65</v>
      </c>
      <c r="Y199" s="35">
        <v>4</v>
      </c>
      <c r="Z199" s="35">
        <v>8</v>
      </c>
      <c r="AA199" s="34">
        <v>5</v>
      </c>
      <c r="AB199" s="34">
        <v>4</v>
      </c>
      <c r="AC199" s="34">
        <v>3</v>
      </c>
      <c r="AD199" s="34">
        <v>1</v>
      </c>
      <c r="AE199" s="34">
        <v>6</v>
      </c>
      <c r="AF199" s="58">
        <f>'Base tratada'!$AC199+'Base tratada'!$AD199+'Base tratada'!$AE199</f>
        <v>10</v>
      </c>
      <c r="AG1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9" s="58" t="str">
        <f>IF('Base tratada'!$AC199&gt;=MAX('Base tratada'!$AD199,'Base tratada'!$AE199),"Web",
IF('Base tratada'!$AD199&gt;='Base tratada'!$AE199,"Catalog",
"Store"))</f>
        <v>Store</v>
      </c>
      <c r="AI199" s="59">
        <f>IF('Base tratada'!$AF199=0,"0",'Base tratada'!$AK199/'Base tratada'!$AF199)</f>
        <v>23.3</v>
      </c>
      <c r="AJ199" s="59" t="str">
        <f>IF('Base tratada'!$AI199=0,"R$ 0",
IF('Base tratada'!$AI199&lt;=25,"R$ 1–25",
IF('Base tratada'!$AI199&lt;=50,"R$ 26–50",
"+R$ 50")))</f>
        <v>R$ 1–25</v>
      </c>
      <c r="AK199" s="35">
        <v>233</v>
      </c>
      <c r="AL199" s="58" t="str">
        <f>IF('Base tratada'!$AK199&lt;=100,"R$ 0-100",
IF('Base tratada'!$AK199&lt;=500,"R$ 101-500",
IF('Base tratada'!$AK199&lt;=1000,"R$ 501-1000",
IF('Base tratada'!$AK199&lt;=1500,"R$ 1001-1500",
"+R$ 1500"))))</f>
        <v>R$ 101-500</v>
      </c>
      <c r="AM199" s="34">
        <v>0</v>
      </c>
      <c r="AN199" s="34">
        <v>0</v>
      </c>
      <c r="AO199" s="34">
        <v>0</v>
      </c>
      <c r="AP199" s="34">
        <v>0</v>
      </c>
      <c r="AQ199" s="34">
        <v>0</v>
      </c>
      <c r="AR199" s="34">
        <v>0</v>
      </c>
      <c r="AS199" s="34">
        <v>0</v>
      </c>
      <c r="AT199" s="34">
        <v>3</v>
      </c>
      <c r="AU199" s="34">
        <v>11</v>
      </c>
      <c r="AV199" s="52">
        <v>225</v>
      </c>
      <c r="AW199" s="57">
        <v>0</v>
      </c>
      <c r="AX199" s="58" t="str">
        <f>IF(Tabela3[[#This Row],[Response]]=1, "Aceitou", "Não aceitou")</f>
        <v>Não aceitou</v>
      </c>
      <c r="AY199" s="55" t="str">
        <f>Tabela3[[#This Row],[Faixa Recência]] &amp; " | " &amp; Tabela3[[#This Row],[Faixa Gasto]] &amp; " | " &amp; Tabela3[[#This Row],[Faixa ticket médio]]</f>
        <v>0-15 dias | R$ 101-500 | R$ 1–25</v>
      </c>
      <c r="AZ1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" s="36"/>
    </row>
    <row r="200" spans="1:54" x14ac:dyDescent="0.25">
      <c r="A200" s="61">
        <v>199</v>
      </c>
      <c r="B200" s="37">
        <v>77972</v>
      </c>
      <c r="C200" s="34">
        <v>0</v>
      </c>
      <c r="D200" s="34">
        <v>0</v>
      </c>
      <c r="E200" s="34">
        <v>18</v>
      </c>
      <c r="F200" s="58" t="str">
        <f>IF('Base tratada'!$E200&lt;=15,"0-15 dias",
IF('Base tratada'!$E200&lt;=30, "16-30 dias",
IF('Base tratada'!$E200&lt;=45, "31-45 dias",
IF('Base tratada'!$E200&lt;=60, "46-60 dias",
IF('Base tratada'!$E200&lt;=75, "61-75 dias", "76-99 dias")))))</f>
        <v>16-30 dias</v>
      </c>
      <c r="G200" s="38">
        <v>66</v>
      </c>
      <c r="H200" s="60" t="str">
        <f>IF('Base tratada'!$G200&lt;=29,"24–29",
IF('Base tratada'!$G200&lt;=39,"30–39",
IF('Base tratada'!$G200&lt;=49,"40–49",
IF('Base tratada'!$G200&lt;=59,"50–59",
IF('Base tratada'!$G200&lt;=69,"60–69",
"70–80")))))</f>
        <v>60–69</v>
      </c>
      <c r="I200" s="34">
        <v>2262</v>
      </c>
      <c r="J200" s="58" t="str">
        <f>IF('Base tratada'!$K200=1,"Divorciado",
IF('Base tratada'!$L200=1,"Casado",
IF('Base tratada'!$M200=1, "Solteiro",
IF('Base tratada'!$N200=1,"Juntos",
"Viúvo"))))</f>
        <v>Juntos</v>
      </c>
      <c r="K200" s="34">
        <v>0</v>
      </c>
      <c r="L200" s="34">
        <v>0</v>
      </c>
      <c r="M200" s="34">
        <v>0</v>
      </c>
      <c r="N200" s="34">
        <v>1</v>
      </c>
      <c r="O200" s="34">
        <v>0</v>
      </c>
      <c r="P200" s="34">
        <v>0</v>
      </c>
      <c r="Q200" s="34">
        <v>0</v>
      </c>
      <c r="R200" s="34">
        <v>1</v>
      </c>
      <c r="S200" s="34">
        <v>0</v>
      </c>
      <c r="T200" s="34">
        <v>0</v>
      </c>
      <c r="U200" s="35">
        <v>613</v>
      </c>
      <c r="V200" s="35">
        <v>22</v>
      </c>
      <c r="W200" s="35">
        <v>319</v>
      </c>
      <c r="X200" s="35">
        <v>33</v>
      </c>
      <c r="Y200" s="35">
        <v>102</v>
      </c>
      <c r="Z200" s="35">
        <v>12</v>
      </c>
      <c r="AA200" s="34">
        <v>1</v>
      </c>
      <c r="AB200" s="34">
        <v>1</v>
      </c>
      <c r="AC200" s="34">
        <v>4</v>
      </c>
      <c r="AD200" s="34">
        <v>6</v>
      </c>
      <c r="AE200" s="34">
        <v>9</v>
      </c>
      <c r="AF200" s="58">
        <f>'Base tratada'!$AC200+'Base tratada'!$AD200+'Base tratada'!$AE200</f>
        <v>19</v>
      </c>
      <c r="AG2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0" s="58" t="str">
        <f>IF('Base tratada'!$AC200&gt;=MAX('Base tratada'!$AD200,'Base tratada'!$AE200),"Web",
IF('Base tratada'!$AD200&gt;='Base tratada'!$AE200,"Catalog",
"Store"))</f>
        <v>Store</v>
      </c>
      <c r="AI200" s="59">
        <f>IF('Base tratada'!$AF200=0,"0",'Base tratada'!$AK200/'Base tratada'!$AF200)</f>
        <v>57.315789473684212</v>
      </c>
      <c r="AJ200" s="59" t="str">
        <f>IF('Base tratada'!$AI200=0,"R$ 0",
IF('Base tratada'!$AI200&lt;=25,"R$ 1–25",
IF('Base tratada'!$AI200&lt;=50,"R$ 26–50",
"+R$ 50")))</f>
        <v>+R$ 50</v>
      </c>
      <c r="AK200" s="35">
        <v>1089</v>
      </c>
      <c r="AL200" s="58" t="str">
        <f>IF('Base tratada'!$AK200&lt;=100,"R$ 0-100",
IF('Base tratada'!$AK200&lt;=500,"R$ 101-500",
IF('Base tratada'!$AK200&lt;=1000,"R$ 501-1000",
IF('Base tratada'!$AK200&lt;=1500,"R$ 1001-1500",
"+R$ 1500"))))</f>
        <v>R$ 1001-1500</v>
      </c>
      <c r="AM200" s="34">
        <v>0</v>
      </c>
      <c r="AN200" s="34">
        <v>0</v>
      </c>
      <c r="AO200" s="34">
        <v>0</v>
      </c>
      <c r="AP200" s="34">
        <v>0</v>
      </c>
      <c r="AQ200" s="34">
        <v>0</v>
      </c>
      <c r="AR200" s="34">
        <v>0</v>
      </c>
      <c r="AS200" s="34">
        <v>0</v>
      </c>
      <c r="AT200" s="34">
        <v>3</v>
      </c>
      <c r="AU200" s="34">
        <v>11</v>
      </c>
      <c r="AV200" s="52">
        <v>1077</v>
      </c>
      <c r="AW200" s="57">
        <v>0</v>
      </c>
      <c r="AX200" s="58" t="str">
        <f>IF(Tabela3[[#This Row],[Response]]=1, "Aceitou", "Não aceitou")</f>
        <v>Não aceitou</v>
      </c>
      <c r="AY200" s="55" t="str">
        <f>Tabela3[[#This Row],[Faixa Recência]] &amp; " | " &amp; Tabela3[[#This Row],[Faixa Gasto]] &amp; " | " &amp; Tabela3[[#This Row],[Faixa ticket médio]]</f>
        <v>16-30 dias | R$ 1001-1500 | +R$ 50</v>
      </c>
      <c r="AZ2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00" s="36"/>
    </row>
    <row r="201" spans="1:54" x14ac:dyDescent="0.25">
      <c r="A201" s="61">
        <v>200</v>
      </c>
      <c r="B201" s="37">
        <v>44377</v>
      </c>
      <c r="C201" s="34">
        <v>1</v>
      </c>
      <c r="D201" s="34">
        <v>1</v>
      </c>
      <c r="E201" s="34">
        <v>70</v>
      </c>
      <c r="F201" s="58" t="str">
        <f>IF('Base tratada'!$E201&lt;=15,"0-15 dias",
IF('Base tratada'!$E201&lt;=30, "16-30 dias",
IF('Base tratada'!$E201&lt;=45, "31-45 dias",
IF('Base tratada'!$E201&lt;=60, "46-60 dias",
IF('Base tratada'!$E201&lt;=75, "61-75 dias", "76-99 dias")))))</f>
        <v>61-75 dias</v>
      </c>
      <c r="G201" s="38">
        <v>52</v>
      </c>
      <c r="H201" s="60" t="str">
        <f>IF('Base tratada'!$G201&lt;=29,"24–29",
IF('Base tratada'!$G201&lt;=39,"30–39",
IF('Base tratada'!$G201&lt;=49,"40–49",
IF('Base tratada'!$G201&lt;=59,"50–59",
IF('Base tratada'!$G201&lt;=69,"60–69",
"70–80")))))</f>
        <v>50–59</v>
      </c>
      <c r="I201" s="34">
        <v>2791</v>
      </c>
      <c r="J201" s="58" t="str">
        <f>IF('Base tratada'!$K201=1,"Divorciado",
IF('Base tratada'!$L201=1,"Casado",
IF('Base tratada'!$M201=1, "Solteiro",
IF('Base tratada'!$N201=1,"Juntos",
"Viúvo"))))</f>
        <v>Casado</v>
      </c>
      <c r="K201" s="34">
        <v>0</v>
      </c>
      <c r="L201" s="34">
        <v>1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v>1</v>
      </c>
      <c r="U201" s="35">
        <v>224</v>
      </c>
      <c r="V201" s="35">
        <v>0</v>
      </c>
      <c r="W201" s="35">
        <v>30</v>
      </c>
      <c r="X201" s="35">
        <v>0</v>
      </c>
      <c r="Y201" s="35">
        <v>0</v>
      </c>
      <c r="Z201" s="35">
        <v>10</v>
      </c>
      <c r="AA201" s="34">
        <v>8</v>
      </c>
      <c r="AB201" s="34">
        <v>8</v>
      </c>
      <c r="AC201" s="34">
        <v>5</v>
      </c>
      <c r="AD201" s="34">
        <v>1</v>
      </c>
      <c r="AE201" s="34">
        <v>5</v>
      </c>
      <c r="AF201" s="58">
        <f>'Base tratada'!$AC201+'Base tratada'!$AD201+'Base tratada'!$AE201</f>
        <v>11</v>
      </c>
      <c r="AG2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1" s="58" t="str">
        <f>IF('Base tratada'!$AC201&gt;=MAX('Base tratada'!$AD201,'Base tratada'!$AE201),"Web",
IF('Base tratada'!$AD201&gt;='Base tratada'!$AE201,"Catalog",
"Store"))</f>
        <v>Web</v>
      </c>
      <c r="AI201" s="59">
        <f>IF('Base tratada'!$AF201=0,"0",'Base tratada'!$AK201/'Base tratada'!$AF201)</f>
        <v>23.09090909090909</v>
      </c>
      <c r="AJ201" s="59" t="str">
        <f>IF('Base tratada'!$AI201=0,"R$ 0",
IF('Base tratada'!$AI201&lt;=25,"R$ 1–25",
IF('Base tratada'!$AI201&lt;=50,"R$ 26–50",
"+R$ 50")))</f>
        <v>R$ 1–25</v>
      </c>
      <c r="AK201" s="35">
        <v>254</v>
      </c>
      <c r="AL201" s="58" t="str">
        <f>IF('Base tratada'!$AK201&lt;=100,"R$ 0-100",
IF('Base tratada'!$AK201&lt;=500,"R$ 101-500",
IF('Base tratada'!$AK201&lt;=1000,"R$ 501-1000",
IF('Base tratada'!$AK201&lt;=1500,"R$ 1001-1500",
"+R$ 1500"))))</f>
        <v>R$ 101-500</v>
      </c>
      <c r="AM201" s="34">
        <v>0</v>
      </c>
      <c r="AN201" s="34">
        <v>0</v>
      </c>
      <c r="AO201" s="34">
        <v>0</v>
      </c>
      <c r="AP201" s="34">
        <v>0</v>
      </c>
      <c r="AQ201" s="34">
        <v>0</v>
      </c>
      <c r="AR201" s="34">
        <v>0</v>
      </c>
      <c r="AS201" s="34">
        <v>0</v>
      </c>
      <c r="AT201" s="34">
        <v>3</v>
      </c>
      <c r="AU201" s="34">
        <v>11</v>
      </c>
      <c r="AV201" s="52">
        <v>244</v>
      </c>
      <c r="AW201" s="57">
        <v>0</v>
      </c>
      <c r="AX201" s="58" t="str">
        <f>IF(Tabela3[[#This Row],[Response]]=1, "Aceitou", "Não aceitou")</f>
        <v>Não aceitou</v>
      </c>
      <c r="AY201" s="55" t="str">
        <f>Tabela3[[#This Row],[Faixa Recência]] &amp; " | " &amp; Tabela3[[#This Row],[Faixa Gasto]] &amp; " | " &amp; Tabela3[[#This Row],[Faixa ticket médio]]</f>
        <v>61-75 dias | R$ 101-500 | R$ 1–25</v>
      </c>
      <c r="AZ2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" s="36"/>
    </row>
    <row r="202" spans="1:54" x14ac:dyDescent="0.25">
      <c r="A202" s="61">
        <v>201</v>
      </c>
      <c r="B202" s="37">
        <v>46014</v>
      </c>
      <c r="C202" s="34">
        <v>1</v>
      </c>
      <c r="D202" s="34">
        <v>1</v>
      </c>
      <c r="E202" s="34">
        <v>21</v>
      </c>
      <c r="F202" s="58" t="str">
        <f>IF('Base tratada'!$E202&lt;=15,"0-15 dias",
IF('Base tratada'!$E202&lt;=30, "16-30 dias",
IF('Base tratada'!$E202&lt;=45, "31-45 dias",
IF('Base tratada'!$E202&lt;=60, "46-60 dias",
IF('Base tratada'!$E202&lt;=75, "61-75 dias", "76-99 dias")))))</f>
        <v>16-30 dias</v>
      </c>
      <c r="G202" s="38">
        <v>46</v>
      </c>
      <c r="H202" s="60" t="str">
        <f>IF('Base tratada'!$G202&lt;=29,"24–29",
IF('Base tratada'!$G202&lt;=39,"30–39",
IF('Base tratada'!$G202&lt;=49,"40–49",
IF('Base tratada'!$G202&lt;=59,"50–59",
IF('Base tratada'!$G202&lt;=69,"60–69",
"70–80")))))</f>
        <v>40–49</v>
      </c>
      <c r="I202" s="34">
        <v>2683</v>
      </c>
      <c r="J202" s="58" t="str">
        <f>IF('Base tratada'!$K202=1,"Divorciado",
IF('Base tratada'!$L202=1,"Casado",
IF('Base tratada'!$M202=1, "Solteiro",
IF('Base tratada'!$N202=1,"Juntos",
"Viúvo"))))</f>
        <v>Juntos</v>
      </c>
      <c r="K202" s="34">
        <v>0</v>
      </c>
      <c r="L202" s="34">
        <v>0</v>
      </c>
      <c r="M202" s="34">
        <v>0</v>
      </c>
      <c r="N202" s="34">
        <v>1</v>
      </c>
      <c r="O202" s="34">
        <v>0</v>
      </c>
      <c r="P202" s="34">
        <v>0</v>
      </c>
      <c r="Q202" s="34">
        <v>0</v>
      </c>
      <c r="R202" s="34">
        <v>0</v>
      </c>
      <c r="S202" s="34">
        <v>1</v>
      </c>
      <c r="T202" s="34">
        <v>0</v>
      </c>
      <c r="U202" s="35">
        <v>410</v>
      </c>
      <c r="V202" s="35">
        <v>0</v>
      </c>
      <c r="W202" s="35">
        <v>59</v>
      </c>
      <c r="X202" s="35">
        <v>19</v>
      </c>
      <c r="Y202" s="35">
        <v>9</v>
      </c>
      <c r="Z202" s="35">
        <v>44</v>
      </c>
      <c r="AA202" s="34">
        <v>10</v>
      </c>
      <c r="AB202" s="34">
        <v>7</v>
      </c>
      <c r="AC202" s="34">
        <v>7</v>
      </c>
      <c r="AD202" s="34">
        <v>1</v>
      </c>
      <c r="AE202" s="34">
        <v>8</v>
      </c>
      <c r="AF202" s="58">
        <f>'Base tratada'!$AC202+'Base tratada'!$AD202+'Base tratada'!$AE202</f>
        <v>16</v>
      </c>
      <c r="AG2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2" s="58" t="str">
        <f>IF('Base tratada'!$AC202&gt;=MAX('Base tratada'!$AD202,'Base tratada'!$AE202),"Web",
IF('Base tratada'!$AD202&gt;='Base tratada'!$AE202,"Catalog",
"Store"))</f>
        <v>Store</v>
      </c>
      <c r="AI202" s="59">
        <f>IF('Base tratada'!$AF202=0,"0",'Base tratada'!$AK202/'Base tratada'!$AF202)</f>
        <v>31.0625</v>
      </c>
      <c r="AJ202" s="59" t="str">
        <f>IF('Base tratada'!$AI202=0,"R$ 0",
IF('Base tratada'!$AI202&lt;=25,"R$ 1–25",
IF('Base tratada'!$AI202&lt;=50,"R$ 26–50",
"+R$ 50")))</f>
        <v>R$ 26–50</v>
      </c>
      <c r="AK202" s="35">
        <v>497</v>
      </c>
      <c r="AL202" s="58" t="str">
        <f>IF('Base tratada'!$AK202&lt;=100,"R$ 0-100",
IF('Base tratada'!$AK202&lt;=500,"R$ 101-500",
IF('Base tratada'!$AK202&lt;=1000,"R$ 501-1000",
IF('Base tratada'!$AK202&lt;=1500,"R$ 1001-1500",
"+R$ 1500"))))</f>
        <v>R$ 101-500</v>
      </c>
      <c r="AM202" s="34">
        <v>0</v>
      </c>
      <c r="AN202" s="34">
        <v>0</v>
      </c>
      <c r="AO202" s="34">
        <v>0</v>
      </c>
      <c r="AP202" s="34">
        <v>0</v>
      </c>
      <c r="AQ202" s="34">
        <v>0</v>
      </c>
      <c r="AR202" s="34">
        <v>0</v>
      </c>
      <c r="AS202" s="34">
        <v>0</v>
      </c>
      <c r="AT202" s="34">
        <v>3</v>
      </c>
      <c r="AU202" s="34">
        <v>11</v>
      </c>
      <c r="AV202" s="52">
        <v>453</v>
      </c>
      <c r="AW202" s="57">
        <v>0</v>
      </c>
      <c r="AX202" s="58" t="str">
        <f>IF(Tabela3[[#This Row],[Response]]=1, "Aceitou", "Não aceitou")</f>
        <v>Não aceitou</v>
      </c>
      <c r="AY202" s="55" t="str">
        <f>Tabela3[[#This Row],[Faixa Recência]] &amp; " | " &amp; Tabela3[[#This Row],[Faixa Gasto]] &amp; " | " &amp; Tabela3[[#This Row],[Faixa ticket médio]]</f>
        <v>16-30 dias | R$ 101-500 | R$ 26–50</v>
      </c>
      <c r="AZ2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" s="36"/>
    </row>
    <row r="203" spans="1:54" x14ac:dyDescent="0.25">
      <c r="A203" s="61">
        <v>202</v>
      </c>
      <c r="B203" s="37">
        <v>70951</v>
      </c>
      <c r="C203" s="34">
        <v>0</v>
      </c>
      <c r="D203" s="34">
        <v>0</v>
      </c>
      <c r="E203" s="34">
        <v>66</v>
      </c>
      <c r="F203" s="58" t="str">
        <f>IF('Base tratada'!$E203&lt;=15,"0-15 dias",
IF('Base tratada'!$E203&lt;=30, "16-30 dias",
IF('Base tratada'!$E203&lt;=45, "31-45 dias",
IF('Base tratada'!$E203&lt;=60, "46-60 dias",
IF('Base tratada'!$E203&lt;=75, "61-75 dias", "76-99 dias")))))</f>
        <v>61-75 dias</v>
      </c>
      <c r="G203" s="38">
        <v>35</v>
      </c>
      <c r="H203" s="60" t="str">
        <f>IF('Base tratada'!$G203&lt;=29,"24–29",
IF('Base tratada'!$G203&lt;=39,"30–39",
IF('Base tratada'!$G203&lt;=49,"40–49",
IF('Base tratada'!$G203&lt;=59,"50–59",
IF('Base tratada'!$G203&lt;=69,"60–69",
"70–80")))))</f>
        <v>30–39</v>
      </c>
      <c r="I203" s="34">
        <v>2580</v>
      </c>
      <c r="J203" s="58" t="str">
        <f>IF('Base tratada'!$K203=1,"Divorciado",
IF('Base tratada'!$L203=1,"Casado",
IF('Base tratada'!$M203=1, "Solteiro",
IF('Base tratada'!$N203=1,"Juntos",
"Viúvo"))))</f>
        <v>Casado</v>
      </c>
      <c r="K203" s="34">
        <v>0</v>
      </c>
      <c r="L203" s="34">
        <v>1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1</v>
      </c>
      <c r="S203" s="34">
        <v>0</v>
      </c>
      <c r="T203" s="34">
        <v>0</v>
      </c>
      <c r="U203" s="35">
        <v>239</v>
      </c>
      <c r="V203" s="35">
        <v>10</v>
      </c>
      <c r="W203" s="35">
        <v>554</v>
      </c>
      <c r="X203" s="35">
        <v>254</v>
      </c>
      <c r="Y203" s="35">
        <v>87</v>
      </c>
      <c r="Z203" s="35">
        <v>54</v>
      </c>
      <c r="AA203" s="34">
        <v>1</v>
      </c>
      <c r="AB203" s="34">
        <v>1</v>
      </c>
      <c r="AC203" s="34">
        <v>3</v>
      </c>
      <c r="AD203" s="34">
        <v>4</v>
      </c>
      <c r="AE203" s="34">
        <v>9</v>
      </c>
      <c r="AF203" s="58">
        <f>'Base tratada'!$AC203+'Base tratada'!$AD203+'Base tratada'!$AE203</f>
        <v>16</v>
      </c>
      <c r="AG2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3" s="58" t="str">
        <f>IF('Base tratada'!$AC203&gt;=MAX('Base tratada'!$AD203,'Base tratada'!$AE203),"Web",
IF('Base tratada'!$AD203&gt;='Base tratada'!$AE203,"Catalog",
"Store"))</f>
        <v>Store</v>
      </c>
      <c r="AI203" s="59">
        <f>IF('Base tratada'!$AF203=0,"0",'Base tratada'!$AK203/'Base tratada'!$AF203)</f>
        <v>71.5</v>
      </c>
      <c r="AJ203" s="59" t="str">
        <f>IF('Base tratada'!$AI203=0,"R$ 0",
IF('Base tratada'!$AI203&lt;=25,"R$ 1–25",
IF('Base tratada'!$AI203&lt;=50,"R$ 26–50",
"+R$ 50")))</f>
        <v>+R$ 50</v>
      </c>
      <c r="AK203" s="35">
        <v>1144</v>
      </c>
      <c r="AL203" s="58" t="str">
        <f>IF('Base tratada'!$AK203&lt;=100,"R$ 0-100",
IF('Base tratada'!$AK203&lt;=500,"R$ 101-500",
IF('Base tratada'!$AK203&lt;=1000,"R$ 501-1000",
IF('Base tratada'!$AK203&lt;=1500,"R$ 1001-1500",
"+R$ 1500"))))</f>
        <v>R$ 1001-1500</v>
      </c>
      <c r="AM203" s="34">
        <v>0</v>
      </c>
      <c r="AN203" s="34">
        <v>0</v>
      </c>
      <c r="AO203" s="34">
        <v>0</v>
      </c>
      <c r="AP203" s="34">
        <v>0</v>
      </c>
      <c r="AQ203" s="34">
        <v>0</v>
      </c>
      <c r="AR203" s="34">
        <v>0</v>
      </c>
      <c r="AS203" s="34">
        <v>0</v>
      </c>
      <c r="AT203" s="34">
        <v>3</v>
      </c>
      <c r="AU203" s="34">
        <v>11</v>
      </c>
      <c r="AV203" s="52">
        <v>1090</v>
      </c>
      <c r="AW203" s="57">
        <v>0</v>
      </c>
      <c r="AX203" s="58" t="str">
        <f>IF(Tabela3[[#This Row],[Response]]=1, "Aceitou", "Não aceitou")</f>
        <v>Não aceitou</v>
      </c>
      <c r="AY203" s="55" t="str">
        <f>Tabela3[[#This Row],[Faixa Recência]] &amp; " | " &amp; Tabela3[[#This Row],[Faixa Gasto]] &amp; " | " &amp; Tabela3[[#This Row],[Faixa ticket médio]]</f>
        <v>61-75 dias | R$ 1001-1500 | +R$ 50</v>
      </c>
      <c r="AZ2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" s="36"/>
    </row>
    <row r="204" spans="1:54" x14ac:dyDescent="0.25">
      <c r="A204" s="61">
        <v>203</v>
      </c>
      <c r="B204" s="37">
        <v>41443</v>
      </c>
      <c r="C204" s="34">
        <v>1</v>
      </c>
      <c r="D204" s="34">
        <v>0</v>
      </c>
      <c r="E204" s="34">
        <v>79</v>
      </c>
      <c r="F204" s="58" t="str">
        <f>IF('Base tratada'!$E204&lt;=15,"0-15 dias",
IF('Base tratada'!$E204&lt;=30, "16-30 dias",
IF('Base tratada'!$E204&lt;=45, "31-45 dias",
IF('Base tratada'!$E204&lt;=60, "46-60 dias",
IF('Base tratada'!$E204&lt;=75, "61-75 dias", "76-99 dias")))))</f>
        <v>76-99 dias</v>
      </c>
      <c r="G204" s="38">
        <v>43</v>
      </c>
      <c r="H204" s="60" t="str">
        <f>IF('Base tratada'!$G204&lt;=29,"24–29",
IF('Base tratada'!$G204&lt;=39,"30–39",
IF('Base tratada'!$G204&lt;=49,"40–49",
IF('Base tratada'!$G204&lt;=59,"50–59",
IF('Base tratada'!$G204&lt;=69,"60–69",
"70–80")))))</f>
        <v>40–49</v>
      </c>
      <c r="I204" s="34">
        <v>2248</v>
      </c>
      <c r="J204" s="58" t="str">
        <f>IF('Base tratada'!$K204=1,"Divorciado",
IF('Base tratada'!$L204=1,"Casado",
IF('Base tratada'!$M204=1, "Solteiro",
IF('Base tratada'!$N204=1,"Juntos",
"Viúvo"))))</f>
        <v>Casado</v>
      </c>
      <c r="K204" s="34">
        <v>0</v>
      </c>
      <c r="L204" s="34">
        <v>1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1</v>
      </c>
      <c r="S204" s="34">
        <v>0</v>
      </c>
      <c r="T204" s="34">
        <v>0</v>
      </c>
      <c r="U204" s="35">
        <v>171</v>
      </c>
      <c r="V204" s="35">
        <v>7</v>
      </c>
      <c r="W204" s="35">
        <v>171</v>
      </c>
      <c r="X204" s="35">
        <v>25</v>
      </c>
      <c r="Y204" s="35">
        <v>19</v>
      </c>
      <c r="Z204" s="35">
        <v>89</v>
      </c>
      <c r="AA204" s="34">
        <v>6</v>
      </c>
      <c r="AB204" s="34">
        <v>8</v>
      </c>
      <c r="AC204" s="34">
        <v>8</v>
      </c>
      <c r="AD204" s="34">
        <v>1</v>
      </c>
      <c r="AE204" s="34">
        <v>5</v>
      </c>
      <c r="AF204" s="58">
        <f>'Base tratada'!$AC204+'Base tratada'!$AD204+'Base tratada'!$AE204</f>
        <v>14</v>
      </c>
      <c r="AG2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4" s="58" t="str">
        <f>IF('Base tratada'!$AC204&gt;=MAX('Base tratada'!$AD204,'Base tratada'!$AE204),"Web",
IF('Base tratada'!$AD204&gt;='Base tratada'!$AE204,"Catalog",
"Store"))</f>
        <v>Web</v>
      </c>
      <c r="AI204" s="59">
        <f>IF('Base tratada'!$AF204=0,"0",'Base tratada'!$AK204/'Base tratada'!$AF204)</f>
        <v>28.071428571428573</v>
      </c>
      <c r="AJ204" s="59" t="str">
        <f>IF('Base tratada'!$AI204=0,"R$ 0",
IF('Base tratada'!$AI204&lt;=25,"R$ 1–25",
IF('Base tratada'!$AI204&lt;=50,"R$ 26–50",
"+R$ 50")))</f>
        <v>R$ 26–50</v>
      </c>
      <c r="AK204" s="35">
        <v>393</v>
      </c>
      <c r="AL204" s="58" t="str">
        <f>IF('Base tratada'!$AK204&lt;=100,"R$ 0-100",
IF('Base tratada'!$AK204&lt;=500,"R$ 101-500",
IF('Base tratada'!$AK204&lt;=1000,"R$ 501-1000",
IF('Base tratada'!$AK204&lt;=1500,"R$ 1001-1500",
"+R$ 1500"))))</f>
        <v>R$ 101-500</v>
      </c>
      <c r="AM204" s="34">
        <v>0</v>
      </c>
      <c r="AN204" s="34">
        <v>0</v>
      </c>
      <c r="AO204" s="34">
        <v>0</v>
      </c>
      <c r="AP204" s="34">
        <v>0</v>
      </c>
      <c r="AQ204" s="34">
        <v>0</v>
      </c>
      <c r="AR204" s="34">
        <v>0</v>
      </c>
      <c r="AS204" s="34">
        <v>0</v>
      </c>
      <c r="AT204" s="34">
        <v>3</v>
      </c>
      <c r="AU204" s="34">
        <v>11</v>
      </c>
      <c r="AV204" s="52">
        <v>304</v>
      </c>
      <c r="AW204" s="57">
        <v>0</v>
      </c>
      <c r="AX204" s="58" t="str">
        <f>IF(Tabela3[[#This Row],[Response]]=1, "Aceitou", "Não aceitou")</f>
        <v>Não aceitou</v>
      </c>
      <c r="AY204" s="55" t="str">
        <f>Tabela3[[#This Row],[Faixa Recência]] &amp; " | " &amp; Tabela3[[#This Row],[Faixa Gasto]] &amp; " | " &amp; Tabela3[[#This Row],[Faixa ticket médio]]</f>
        <v>76-99 dias | R$ 101-500 | R$ 26–50</v>
      </c>
      <c r="AZ2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" s="36"/>
    </row>
    <row r="205" spans="1:54" x14ac:dyDescent="0.25">
      <c r="A205" s="61">
        <v>204</v>
      </c>
      <c r="B205" s="37">
        <v>52195</v>
      </c>
      <c r="C205" s="34">
        <v>2</v>
      </c>
      <c r="D205" s="34">
        <v>1</v>
      </c>
      <c r="E205" s="34">
        <v>2</v>
      </c>
      <c r="F205" s="58" t="str">
        <f>IF('Base tratada'!$E205&lt;=15,"0-15 dias",
IF('Base tratada'!$E205&lt;=30, "16-30 dias",
IF('Base tratada'!$E205&lt;=45, "31-45 dias",
IF('Base tratada'!$E205&lt;=60, "46-60 dias",
IF('Base tratada'!$E205&lt;=75, "61-75 dias", "76-99 dias")))))</f>
        <v>0-15 dias</v>
      </c>
      <c r="G205" s="38">
        <v>42</v>
      </c>
      <c r="H205" s="60" t="str">
        <f>IF('Base tratada'!$G205&lt;=29,"24–29",
IF('Base tratada'!$G205&lt;=39,"30–39",
IF('Base tratada'!$G205&lt;=49,"40–49",
IF('Base tratada'!$G205&lt;=59,"50–59",
IF('Base tratada'!$G205&lt;=69,"60–69",
"70–80")))))</f>
        <v>40–49</v>
      </c>
      <c r="I205" s="34">
        <v>2207</v>
      </c>
      <c r="J205" s="58" t="str">
        <f>IF('Base tratada'!$K205=1,"Divorciado",
IF('Base tratada'!$L205=1,"Casado",
IF('Base tratada'!$M205=1, "Solteiro",
IF('Base tratada'!$N205=1,"Juntos",
"Viúvo"))))</f>
        <v>Solteiro</v>
      </c>
      <c r="K205" s="34">
        <v>0</v>
      </c>
      <c r="L205" s="34">
        <v>0</v>
      </c>
      <c r="M205" s="34">
        <v>1</v>
      </c>
      <c r="N205" s="34">
        <v>0</v>
      </c>
      <c r="O205" s="34">
        <v>0</v>
      </c>
      <c r="P205" s="34">
        <v>1</v>
      </c>
      <c r="Q205" s="34">
        <v>0</v>
      </c>
      <c r="R205" s="34">
        <v>0</v>
      </c>
      <c r="S205" s="34">
        <v>0</v>
      </c>
      <c r="T205" s="34">
        <v>0</v>
      </c>
      <c r="U205" s="35">
        <v>12</v>
      </c>
      <c r="V205" s="35">
        <v>0</v>
      </c>
      <c r="W205" s="35">
        <v>4</v>
      </c>
      <c r="X205" s="35">
        <v>0</v>
      </c>
      <c r="Y205" s="35">
        <v>0</v>
      </c>
      <c r="Z205" s="35">
        <v>1</v>
      </c>
      <c r="AA205" s="34">
        <v>1</v>
      </c>
      <c r="AB205" s="34">
        <v>8</v>
      </c>
      <c r="AC205" s="34">
        <v>1</v>
      </c>
      <c r="AD205" s="34">
        <v>0</v>
      </c>
      <c r="AE205" s="34">
        <v>2</v>
      </c>
      <c r="AF205" s="58">
        <f>'Base tratada'!$AC205+'Base tratada'!$AD205+'Base tratada'!$AE205</f>
        <v>3</v>
      </c>
      <c r="AG2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5" s="58" t="str">
        <f>IF('Base tratada'!$AC205&gt;=MAX('Base tratada'!$AD205,'Base tratada'!$AE205),"Web",
IF('Base tratada'!$AD205&gt;='Base tratada'!$AE205,"Catalog",
"Store"))</f>
        <v>Store</v>
      </c>
      <c r="AI205" s="59">
        <f>IF('Base tratada'!$AF205=0,"0",'Base tratada'!$AK205/'Base tratada'!$AF205)</f>
        <v>5.333333333333333</v>
      </c>
      <c r="AJ205" s="59" t="str">
        <f>IF('Base tratada'!$AI205=0,"R$ 0",
IF('Base tratada'!$AI205&lt;=25,"R$ 1–25",
IF('Base tratada'!$AI205&lt;=50,"R$ 26–50",
"+R$ 50")))</f>
        <v>R$ 1–25</v>
      </c>
      <c r="AK205" s="35">
        <v>16</v>
      </c>
      <c r="AL205" s="58" t="str">
        <f>IF('Base tratada'!$AK205&lt;=100,"R$ 0-100",
IF('Base tratada'!$AK205&lt;=500,"R$ 101-500",
IF('Base tratada'!$AK205&lt;=1000,"R$ 501-1000",
IF('Base tratada'!$AK205&lt;=1500,"R$ 1001-1500",
"+R$ 1500"))))</f>
        <v>R$ 0-100</v>
      </c>
      <c r="AM205" s="34">
        <v>0</v>
      </c>
      <c r="AN205" s="34">
        <v>0</v>
      </c>
      <c r="AO205" s="34">
        <v>0</v>
      </c>
      <c r="AP205" s="34">
        <v>0</v>
      </c>
      <c r="AQ205" s="34">
        <v>0</v>
      </c>
      <c r="AR205" s="34">
        <v>0</v>
      </c>
      <c r="AS205" s="34">
        <v>0</v>
      </c>
      <c r="AT205" s="34">
        <v>3</v>
      </c>
      <c r="AU205" s="34">
        <v>11</v>
      </c>
      <c r="AV205" s="52">
        <v>15</v>
      </c>
      <c r="AW205" s="57">
        <v>0</v>
      </c>
      <c r="AX205" s="58" t="str">
        <f>IF(Tabela3[[#This Row],[Response]]=1, "Aceitou", "Não aceitou")</f>
        <v>Não aceitou</v>
      </c>
      <c r="AY205" s="55" t="str">
        <f>Tabela3[[#This Row],[Faixa Recência]] &amp; " | " &amp; Tabela3[[#This Row],[Faixa Gasto]] &amp; " | " &amp; Tabela3[[#This Row],[Faixa ticket médio]]</f>
        <v>0-15 dias | R$ 0-100 | R$ 1–25</v>
      </c>
      <c r="AZ2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" s="36"/>
    </row>
    <row r="206" spans="1:54" x14ac:dyDescent="0.25">
      <c r="A206" s="61">
        <v>205</v>
      </c>
      <c r="B206" s="37">
        <v>83790</v>
      </c>
      <c r="C206" s="34">
        <v>0</v>
      </c>
      <c r="D206" s="34">
        <v>0</v>
      </c>
      <c r="E206" s="34">
        <v>81</v>
      </c>
      <c r="F206" s="58" t="str">
        <f>IF('Base tratada'!$E206&lt;=15,"0-15 dias",
IF('Base tratada'!$E206&lt;=30, "16-30 dias",
IF('Base tratada'!$E206&lt;=45, "31-45 dias",
IF('Base tratada'!$E206&lt;=60, "46-60 dias",
IF('Base tratada'!$E206&lt;=75, "61-75 dias", "76-99 dias")))))</f>
        <v>76-99 dias</v>
      </c>
      <c r="G206" s="38">
        <v>72</v>
      </c>
      <c r="H206" s="60" t="str">
        <f>IF('Base tratada'!$G206&lt;=29,"24–29",
IF('Base tratada'!$G206&lt;=39,"30–39",
IF('Base tratada'!$G206&lt;=49,"40–49",
IF('Base tratada'!$G206&lt;=59,"50–59",
IF('Base tratada'!$G206&lt;=69,"60–69",
"70–80")))))</f>
        <v>70–80</v>
      </c>
      <c r="I206" s="34">
        <v>2385</v>
      </c>
      <c r="J206" s="58" t="str">
        <f>IF('Base tratada'!$K206=1,"Divorciado",
IF('Base tratada'!$L206=1,"Casado",
IF('Base tratada'!$M206=1, "Solteiro",
IF('Base tratada'!$N206=1,"Juntos",
"Viúvo"))))</f>
        <v>Casado</v>
      </c>
      <c r="K206" s="34">
        <v>0</v>
      </c>
      <c r="L206" s="34">
        <v>1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1</v>
      </c>
      <c r="T206" s="34">
        <v>0</v>
      </c>
      <c r="U206" s="35">
        <v>1076</v>
      </c>
      <c r="V206" s="35">
        <v>16</v>
      </c>
      <c r="W206" s="35">
        <v>417</v>
      </c>
      <c r="X206" s="35">
        <v>42</v>
      </c>
      <c r="Y206" s="35">
        <v>48</v>
      </c>
      <c r="Z206" s="35">
        <v>16</v>
      </c>
      <c r="AA206" s="34">
        <v>1</v>
      </c>
      <c r="AB206" s="34">
        <v>3</v>
      </c>
      <c r="AC206" s="34">
        <v>8</v>
      </c>
      <c r="AD206" s="34">
        <v>10</v>
      </c>
      <c r="AE206" s="34">
        <v>6</v>
      </c>
      <c r="AF206" s="58">
        <f>'Base tratada'!$AC206+'Base tratada'!$AD206+'Base tratada'!$AE206</f>
        <v>24</v>
      </c>
      <c r="AG2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6" s="58" t="str">
        <f>IF('Base tratada'!$AC206&gt;=MAX('Base tratada'!$AD206,'Base tratada'!$AE206),"Web",
IF('Base tratada'!$AD206&gt;='Base tratada'!$AE206,"Catalog",
"Store"))</f>
        <v>Catalog</v>
      </c>
      <c r="AI206" s="59">
        <f>IF('Base tratada'!$AF206=0,"0",'Base tratada'!$AK206/'Base tratada'!$AF206)</f>
        <v>66.625</v>
      </c>
      <c r="AJ206" s="59" t="str">
        <f>IF('Base tratada'!$AI206=0,"R$ 0",
IF('Base tratada'!$AI206&lt;=25,"R$ 1–25",
IF('Base tratada'!$AI206&lt;=50,"R$ 26–50",
"+R$ 50")))</f>
        <v>+R$ 50</v>
      </c>
      <c r="AK206" s="35">
        <v>1599</v>
      </c>
      <c r="AL206" s="58" t="str">
        <f>IF('Base tratada'!$AK206&lt;=100,"R$ 0-100",
IF('Base tratada'!$AK206&lt;=500,"R$ 101-500",
IF('Base tratada'!$AK206&lt;=1000,"R$ 501-1000",
IF('Base tratada'!$AK206&lt;=1500,"R$ 1001-1500",
"+R$ 1500"))))</f>
        <v>+R$ 1500</v>
      </c>
      <c r="AM206" s="34">
        <v>0</v>
      </c>
      <c r="AN206" s="34">
        <v>0</v>
      </c>
      <c r="AO206" s="34">
        <v>0</v>
      </c>
      <c r="AP206" s="34">
        <v>1</v>
      </c>
      <c r="AQ206" s="34">
        <v>1</v>
      </c>
      <c r="AR206" s="34">
        <v>2</v>
      </c>
      <c r="AS206" s="34">
        <v>0</v>
      </c>
      <c r="AT206" s="34">
        <v>3</v>
      </c>
      <c r="AU206" s="34">
        <v>11</v>
      </c>
      <c r="AV206" s="52">
        <v>1583</v>
      </c>
      <c r="AW206" s="57">
        <v>0</v>
      </c>
      <c r="AX206" s="58" t="str">
        <f>IF(Tabela3[[#This Row],[Response]]=1, "Aceitou", "Não aceitou")</f>
        <v>Não aceitou</v>
      </c>
      <c r="AY206" s="55" t="str">
        <f>Tabela3[[#This Row],[Faixa Recência]] &amp; " | " &amp; Tabela3[[#This Row],[Faixa Gasto]] &amp; " | " &amp; Tabela3[[#This Row],[Faixa ticket médio]]</f>
        <v>76-99 dias | +R$ 1500 | +R$ 50</v>
      </c>
      <c r="AZ2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" s="36"/>
    </row>
    <row r="207" spans="1:54" x14ac:dyDescent="0.25">
      <c r="A207" s="61">
        <v>206</v>
      </c>
      <c r="B207" s="37">
        <v>44551</v>
      </c>
      <c r="C207" s="34">
        <v>0</v>
      </c>
      <c r="D207" s="34">
        <v>1</v>
      </c>
      <c r="E207" s="34">
        <v>24</v>
      </c>
      <c r="F207" s="58" t="str">
        <f>IF('Base tratada'!$E207&lt;=15,"0-15 dias",
IF('Base tratada'!$E207&lt;=30, "16-30 dias",
IF('Base tratada'!$E207&lt;=45, "31-45 dias",
IF('Base tratada'!$E207&lt;=60, "46-60 dias",
IF('Base tratada'!$E207&lt;=75, "61-75 dias", "76-99 dias")))))</f>
        <v>16-30 dias</v>
      </c>
      <c r="G207" s="38">
        <v>66</v>
      </c>
      <c r="H207" s="60" t="str">
        <f>IF('Base tratada'!$G207&lt;=29,"24–29",
IF('Base tratada'!$G207&lt;=39,"30–39",
IF('Base tratada'!$G207&lt;=49,"40–49",
IF('Base tratada'!$G207&lt;=59,"50–59",
IF('Base tratada'!$G207&lt;=69,"60–69",
"70–80")))))</f>
        <v>60–69</v>
      </c>
      <c r="I207" s="34">
        <v>2461</v>
      </c>
      <c r="J207" s="58" t="str">
        <f>IF('Base tratada'!$K207=1,"Divorciado",
IF('Base tratada'!$L207=1,"Casado",
IF('Base tratada'!$M207=1, "Solteiro",
IF('Base tratada'!$N207=1,"Juntos",
"Viúvo"))))</f>
        <v>Viúvo</v>
      </c>
      <c r="K207" s="34">
        <v>0</v>
      </c>
      <c r="L207" s="34">
        <v>0</v>
      </c>
      <c r="M207" s="34">
        <v>0</v>
      </c>
      <c r="N207" s="34">
        <v>0</v>
      </c>
      <c r="O207" s="34">
        <v>1</v>
      </c>
      <c r="P207" s="34">
        <v>0</v>
      </c>
      <c r="Q207" s="34">
        <v>0</v>
      </c>
      <c r="R207" s="34">
        <v>0</v>
      </c>
      <c r="S207" s="34">
        <v>1</v>
      </c>
      <c r="T207" s="34">
        <v>0</v>
      </c>
      <c r="U207" s="35">
        <v>182</v>
      </c>
      <c r="V207" s="35">
        <v>4</v>
      </c>
      <c r="W207" s="35">
        <v>33</v>
      </c>
      <c r="X207" s="35">
        <v>0</v>
      </c>
      <c r="Y207" s="35">
        <v>0</v>
      </c>
      <c r="Z207" s="35">
        <v>66</v>
      </c>
      <c r="AA207" s="34">
        <v>2</v>
      </c>
      <c r="AB207" s="34">
        <v>7</v>
      </c>
      <c r="AC207" s="34">
        <v>4</v>
      </c>
      <c r="AD207" s="34">
        <v>1</v>
      </c>
      <c r="AE207" s="34">
        <v>5</v>
      </c>
      <c r="AF207" s="58">
        <f>'Base tratada'!$AC207+'Base tratada'!$AD207+'Base tratada'!$AE207</f>
        <v>10</v>
      </c>
      <c r="AG2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7" s="58" t="str">
        <f>IF('Base tratada'!$AC207&gt;=MAX('Base tratada'!$AD207,'Base tratada'!$AE207),"Web",
IF('Base tratada'!$AD207&gt;='Base tratada'!$AE207,"Catalog",
"Store"))</f>
        <v>Store</v>
      </c>
      <c r="AI207" s="59">
        <f>IF('Base tratada'!$AF207=0,"0",'Base tratada'!$AK207/'Base tratada'!$AF207)</f>
        <v>21.9</v>
      </c>
      <c r="AJ207" s="59" t="str">
        <f>IF('Base tratada'!$AI207=0,"R$ 0",
IF('Base tratada'!$AI207&lt;=25,"R$ 1–25",
IF('Base tratada'!$AI207&lt;=50,"R$ 26–50",
"+R$ 50")))</f>
        <v>R$ 1–25</v>
      </c>
      <c r="AK207" s="35">
        <v>219</v>
      </c>
      <c r="AL207" s="58" t="str">
        <f>IF('Base tratada'!$AK207&lt;=100,"R$ 0-100",
IF('Base tratada'!$AK207&lt;=500,"R$ 101-500",
IF('Base tratada'!$AK207&lt;=1000,"R$ 501-1000",
IF('Base tratada'!$AK207&lt;=1500,"R$ 1001-1500",
"+R$ 1500"))))</f>
        <v>R$ 101-500</v>
      </c>
      <c r="AM207" s="34">
        <v>0</v>
      </c>
      <c r="AN207" s="34">
        <v>0</v>
      </c>
      <c r="AO207" s="34">
        <v>0</v>
      </c>
      <c r="AP207" s="34">
        <v>0</v>
      </c>
      <c r="AQ207" s="34">
        <v>0</v>
      </c>
      <c r="AR207" s="34">
        <v>0</v>
      </c>
      <c r="AS207" s="34">
        <v>0</v>
      </c>
      <c r="AT207" s="34">
        <v>3</v>
      </c>
      <c r="AU207" s="34">
        <v>11</v>
      </c>
      <c r="AV207" s="52">
        <v>153</v>
      </c>
      <c r="AW207" s="57">
        <v>0</v>
      </c>
      <c r="AX207" s="58" t="str">
        <f>IF(Tabela3[[#This Row],[Response]]=1, "Aceitou", "Não aceitou")</f>
        <v>Não aceitou</v>
      </c>
      <c r="AY207" s="55" t="str">
        <f>Tabela3[[#This Row],[Faixa Recência]] &amp; " | " &amp; Tabela3[[#This Row],[Faixa Gasto]] &amp; " | " &amp; Tabela3[[#This Row],[Faixa ticket médio]]</f>
        <v>16-30 dias | R$ 101-500 | R$ 1–25</v>
      </c>
      <c r="AZ2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" s="36"/>
    </row>
    <row r="208" spans="1:54" x14ac:dyDescent="0.25">
      <c r="A208" s="61">
        <v>207</v>
      </c>
      <c r="B208" s="37">
        <v>69508</v>
      </c>
      <c r="C208" s="34">
        <v>1</v>
      </c>
      <c r="D208" s="34">
        <v>0</v>
      </c>
      <c r="E208" s="34">
        <v>48</v>
      </c>
      <c r="F208" s="58" t="str">
        <f>IF('Base tratada'!$E208&lt;=15,"0-15 dias",
IF('Base tratada'!$E208&lt;=30, "16-30 dias",
IF('Base tratada'!$E208&lt;=45, "31-45 dias",
IF('Base tratada'!$E208&lt;=60, "46-60 dias",
IF('Base tratada'!$E208&lt;=75, "61-75 dias", "76-99 dias")))))</f>
        <v>46-60 dias</v>
      </c>
      <c r="G208" s="38">
        <v>40</v>
      </c>
      <c r="H208" s="60" t="str">
        <f>IF('Base tratada'!$G208&lt;=29,"24–29",
IF('Base tratada'!$G208&lt;=39,"30–39",
IF('Base tratada'!$G208&lt;=49,"40–49",
IF('Base tratada'!$G208&lt;=59,"50–59",
IF('Base tratada'!$G208&lt;=69,"60–69",
"70–80")))))</f>
        <v>40–49</v>
      </c>
      <c r="I208" s="34">
        <v>2751</v>
      </c>
      <c r="J208" s="58" t="str">
        <f>IF('Base tratada'!$K208=1,"Divorciado",
IF('Base tratada'!$L208=1,"Casado",
IF('Base tratada'!$M208=1, "Solteiro",
IF('Base tratada'!$N208=1,"Juntos",
"Viúvo"))))</f>
        <v>Juntos</v>
      </c>
      <c r="K208" s="34">
        <v>0</v>
      </c>
      <c r="L208" s="34">
        <v>0</v>
      </c>
      <c r="M208" s="34">
        <v>0</v>
      </c>
      <c r="N208" s="34">
        <v>1</v>
      </c>
      <c r="O208" s="34">
        <v>0</v>
      </c>
      <c r="P208" s="34">
        <v>0</v>
      </c>
      <c r="Q208" s="34">
        <v>0</v>
      </c>
      <c r="R208" s="34">
        <v>1</v>
      </c>
      <c r="S208" s="34">
        <v>0</v>
      </c>
      <c r="T208" s="34">
        <v>0</v>
      </c>
      <c r="U208" s="35">
        <v>824</v>
      </c>
      <c r="V208" s="35">
        <v>32</v>
      </c>
      <c r="W208" s="35">
        <v>162</v>
      </c>
      <c r="X208" s="35">
        <v>42</v>
      </c>
      <c r="Y208" s="35">
        <v>32</v>
      </c>
      <c r="Z208" s="35">
        <v>43</v>
      </c>
      <c r="AA208" s="34">
        <v>2</v>
      </c>
      <c r="AB208" s="34">
        <v>6</v>
      </c>
      <c r="AC208" s="34">
        <v>11</v>
      </c>
      <c r="AD208" s="34">
        <v>4</v>
      </c>
      <c r="AE208" s="34">
        <v>11</v>
      </c>
      <c r="AF208" s="58">
        <f>'Base tratada'!$AC208+'Base tratada'!$AD208+'Base tratada'!$AE208</f>
        <v>26</v>
      </c>
      <c r="AG2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8" s="58" t="str">
        <f>IF('Base tratada'!$AC208&gt;=MAX('Base tratada'!$AD208,'Base tratada'!$AE208),"Web",
IF('Base tratada'!$AD208&gt;='Base tratada'!$AE208,"Catalog",
"Store"))</f>
        <v>Web</v>
      </c>
      <c r="AI208" s="59">
        <f>IF('Base tratada'!$AF208=0,"0",'Base tratada'!$AK208/'Base tratada'!$AF208)</f>
        <v>42</v>
      </c>
      <c r="AJ208" s="59" t="str">
        <f>IF('Base tratada'!$AI208=0,"R$ 0",
IF('Base tratada'!$AI208&lt;=25,"R$ 1–25",
IF('Base tratada'!$AI208&lt;=50,"R$ 26–50",
"+R$ 50")))</f>
        <v>R$ 26–50</v>
      </c>
      <c r="AK208" s="35">
        <v>1092</v>
      </c>
      <c r="AL208" s="58" t="str">
        <f>IF('Base tratada'!$AK208&lt;=100,"R$ 0-100",
IF('Base tratada'!$AK208&lt;=500,"R$ 101-500",
IF('Base tratada'!$AK208&lt;=1000,"R$ 501-1000",
IF('Base tratada'!$AK208&lt;=1500,"R$ 1001-1500",
"+R$ 1500"))))</f>
        <v>R$ 1001-1500</v>
      </c>
      <c r="AM208" s="34">
        <v>0</v>
      </c>
      <c r="AN208" s="34">
        <v>0</v>
      </c>
      <c r="AO208" s="34">
        <v>0</v>
      </c>
      <c r="AP208" s="34">
        <v>0</v>
      </c>
      <c r="AQ208" s="34">
        <v>0</v>
      </c>
      <c r="AR208" s="34">
        <v>0</v>
      </c>
      <c r="AS208" s="34">
        <v>0</v>
      </c>
      <c r="AT208" s="34">
        <v>3</v>
      </c>
      <c r="AU208" s="34">
        <v>11</v>
      </c>
      <c r="AV208" s="52">
        <v>1049</v>
      </c>
      <c r="AW208" s="57">
        <v>0</v>
      </c>
      <c r="AX208" s="58" t="str">
        <f>IF(Tabela3[[#This Row],[Response]]=1, "Aceitou", "Não aceitou")</f>
        <v>Não aceitou</v>
      </c>
      <c r="AY208" s="55" t="str">
        <f>Tabela3[[#This Row],[Faixa Recência]] &amp; " | " &amp; Tabela3[[#This Row],[Faixa Gasto]] &amp; " | " &amp; Tabela3[[#This Row],[Faixa ticket médio]]</f>
        <v>46-60 dias | R$ 1001-1500 | R$ 26–50</v>
      </c>
      <c r="AZ2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" s="36"/>
    </row>
    <row r="209" spans="1:54" x14ac:dyDescent="0.25">
      <c r="A209" s="61">
        <v>208</v>
      </c>
      <c r="B209" s="37">
        <v>45204</v>
      </c>
      <c r="C209" s="34">
        <v>1</v>
      </c>
      <c r="D209" s="34">
        <v>0</v>
      </c>
      <c r="E209" s="34">
        <v>93</v>
      </c>
      <c r="F209" s="58" t="str">
        <f>IF('Base tratada'!$E209&lt;=15,"0-15 dias",
IF('Base tratada'!$E209&lt;=30, "16-30 dias",
IF('Base tratada'!$E209&lt;=45, "31-45 dias",
IF('Base tratada'!$E209&lt;=60, "46-60 dias",
IF('Base tratada'!$E209&lt;=75, "61-75 dias", "76-99 dias")))))</f>
        <v>76-99 dias</v>
      </c>
      <c r="G209" s="38">
        <v>32</v>
      </c>
      <c r="H209" s="60" t="str">
        <f>IF('Base tratada'!$G209&lt;=29,"24–29",
IF('Base tratada'!$G209&lt;=39,"30–39",
IF('Base tratada'!$G209&lt;=49,"40–49",
IF('Base tratada'!$G209&lt;=59,"50–59",
IF('Base tratada'!$G209&lt;=69,"60–69",
"70–80")))))</f>
        <v>30–39</v>
      </c>
      <c r="I209" s="34">
        <v>2238</v>
      </c>
      <c r="J209" s="58" t="str">
        <f>IF('Base tratada'!$K209=1,"Divorciado",
IF('Base tratada'!$L209=1,"Casado",
IF('Base tratada'!$M209=1, "Solteiro",
IF('Base tratada'!$N209=1,"Juntos",
"Viúvo"))))</f>
        <v>Juntos</v>
      </c>
      <c r="K209" s="34">
        <v>0</v>
      </c>
      <c r="L209" s="34">
        <v>0</v>
      </c>
      <c r="M209" s="34">
        <v>0</v>
      </c>
      <c r="N209" s="34">
        <v>1</v>
      </c>
      <c r="O209" s="34">
        <v>0</v>
      </c>
      <c r="P209" s="34">
        <v>1</v>
      </c>
      <c r="Q209" s="34">
        <v>0</v>
      </c>
      <c r="R209" s="34">
        <v>0</v>
      </c>
      <c r="S209" s="34">
        <v>0</v>
      </c>
      <c r="T209" s="34">
        <v>0</v>
      </c>
      <c r="U209" s="35">
        <v>30</v>
      </c>
      <c r="V209" s="35">
        <v>11</v>
      </c>
      <c r="W209" s="35">
        <v>25</v>
      </c>
      <c r="X209" s="35">
        <v>29</v>
      </c>
      <c r="Y209" s="35">
        <v>1</v>
      </c>
      <c r="Z209" s="35">
        <v>18</v>
      </c>
      <c r="AA209" s="34">
        <v>1</v>
      </c>
      <c r="AB209" s="34">
        <v>3</v>
      </c>
      <c r="AC209" s="34">
        <v>1</v>
      </c>
      <c r="AD209" s="34">
        <v>1</v>
      </c>
      <c r="AE209" s="34">
        <v>4</v>
      </c>
      <c r="AF209" s="58">
        <f>'Base tratada'!$AC209+'Base tratada'!$AD209+'Base tratada'!$AE209</f>
        <v>6</v>
      </c>
      <c r="AG2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9" s="58" t="str">
        <f>IF('Base tratada'!$AC209&gt;=MAX('Base tratada'!$AD209,'Base tratada'!$AE209),"Web",
IF('Base tratada'!$AD209&gt;='Base tratada'!$AE209,"Catalog",
"Store"))</f>
        <v>Store</v>
      </c>
      <c r="AI209" s="59">
        <f>IF('Base tratada'!$AF209=0,"0",'Base tratada'!$AK209/'Base tratada'!$AF209)</f>
        <v>16</v>
      </c>
      <c r="AJ209" s="59" t="str">
        <f>IF('Base tratada'!$AI209=0,"R$ 0",
IF('Base tratada'!$AI209&lt;=25,"R$ 1–25",
IF('Base tratada'!$AI209&lt;=50,"R$ 26–50",
"+R$ 50")))</f>
        <v>R$ 1–25</v>
      </c>
      <c r="AK209" s="35">
        <v>96</v>
      </c>
      <c r="AL209" s="58" t="str">
        <f>IF('Base tratada'!$AK209&lt;=100,"R$ 0-100",
IF('Base tratada'!$AK209&lt;=500,"R$ 101-500",
IF('Base tratada'!$AK209&lt;=1000,"R$ 501-1000",
IF('Base tratada'!$AK209&lt;=1500,"R$ 1001-1500",
"+R$ 1500"))))</f>
        <v>R$ 0-100</v>
      </c>
      <c r="AM209" s="34">
        <v>0</v>
      </c>
      <c r="AN209" s="34">
        <v>0</v>
      </c>
      <c r="AO209" s="34">
        <v>0</v>
      </c>
      <c r="AP209" s="34">
        <v>0</v>
      </c>
      <c r="AQ209" s="34">
        <v>0</v>
      </c>
      <c r="AR209" s="34">
        <v>0</v>
      </c>
      <c r="AS209" s="34">
        <v>0</v>
      </c>
      <c r="AT209" s="34">
        <v>3</v>
      </c>
      <c r="AU209" s="34">
        <v>11</v>
      </c>
      <c r="AV209" s="52">
        <v>78</v>
      </c>
      <c r="AW209" s="57">
        <v>0</v>
      </c>
      <c r="AX209" s="58" t="str">
        <f>IF(Tabela3[[#This Row],[Response]]=1, "Aceitou", "Não aceitou")</f>
        <v>Não aceitou</v>
      </c>
      <c r="AY209" s="55" t="str">
        <f>Tabela3[[#This Row],[Faixa Recência]] &amp; " | " &amp; Tabela3[[#This Row],[Faixa Gasto]] &amp; " | " &amp; Tabela3[[#This Row],[Faixa ticket médio]]</f>
        <v>76-99 dias | R$ 0-100 | R$ 1–25</v>
      </c>
      <c r="AZ2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" s="36"/>
    </row>
    <row r="210" spans="1:54" x14ac:dyDescent="0.25">
      <c r="A210" s="61">
        <v>209</v>
      </c>
      <c r="B210" s="37">
        <v>72460</v>
      </c>
      <c r="C210" s="34">
        <v>0</v>
      </c>
      <c r="D210" s="34">
        <v>0</v>
      </c>
      <c r="E210" s="34">
        <v>56</v>
      </c>
      <c r="F210" s="58" t="str">
        <f>IF('Base tratada'!$E210&lt;=15,"0-15 dias",
IF('Base tratada'!$E210&lt;=30, "16-30 dias",
IF('Base tratada'!$E210&lt;=45, "31-45 dias",
IF('Base tratada'!$E210&lt;=60, "46-60 dias",
IF('Base tratada'!$E210&lt;=75, "61-75 dias", "76-99 dias")))))</f>
        <v>46-60 dias</v>
      </c>
      <c r="G210" s="38">
        <v>51</v>
      </c>
      <c r="H210" s="60" t="str">
        <f>IF('Base tratada'!$G210&lt;=29,"24–29",
IF('Base tratada'!$G210&lt;=39,"30–39",
IF('Base tratada'!$G210&lt;=49,"40–49",
IF('Base tratada'!$G210&lt;=59,"50–59",
IF('Base tratada'!$G210&lt;=69,"60–69",
"70–80")))))</f>
        <v>50–59</v>
      </c>
      <c r="I210" s="34">
        <v>2386</v>
      </c>
      <c r="J210" s="58" t="str">
        <f>IF('Base tratada'!$K210=1,"Divorciado",
IF('Base tratada'!$L210=1,"Casado",
IF('Base tratada'!$M210=1, "Solteiro",
IF('Base tratada'!$N210=1,"Juntos",
"Viúvo"))))</f>
        <v>Casado</v>
      </c>
      <c r="K210" s="34">
        <v>0</v>
      </c>
      <c r="L210" s="34">
        <v>1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1</v>
      </c>
      <c r="S210" s="34">
        <v>0</v>
      </c>
      <c r="T210" s="34">
        <v>0</v>
      </c>
      <c r="U210" s="35">
        <v>377</v>
      </c>
      <c r="V210" s="35">
        <v>10</v>
      </c>
      <c r="W210" s="35">
        <v>540</v>
      </c>
      <c r="X210" s="35">
        <v>80</v>
      </c>
      <c r="Y210" s="35">
        <v>30</v>
      </c>
      <c r="Z210" s="35">
        <v>10</v>
      </c>
      <c r="AA210" s="34">
        <v>1</v>
      </c>
      <c r="AB210" s="34">
        <v>1</v>
      </c>
      <c r="AC210" s="34">
        <v>3</v>
      </c>
      <c r="AD210" s="34">
        <v>5</v>
      </c>
      <c r="AE210" s="34">
        <v>7</v>
      </c>
      <c r="AF210" s="58">
        <f>'Base tratada'!$AC210+'Base tratada'!$AD210+'Base tratada'!$AE210</f>
        <v>15</v>
      </c>
      <c r="AG2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0" s="58" t="str">
        <f>IF('Base tratada'!$AC210&gt;=MAX('Base tratada'!$AD210,'Base tratada'!$AE210),"Web",
IF('Base tratada'!$AD210&gt;='Base tratada'!$AE210,"Catalog",
"Store"))</f>
        <v>Store</v>
      </c>
      <c r="AI210" s="59">
        <f>IF('Base tratada'!$AF210=0,"0",'Base tratada'!$AK210/'Base tratada'!$AF210)</f>
        <v>69.13333333333334</v>
      </c>
      <c r="AJ210" s="59" t="str">
        <f>IF('Base tratada'!$AI210=0,"R$ 0",
IF('Base tratada'!$AI210&lt;=25,"R$ 1–25",
IF('Base tratada'!$AI210&lt;=50,"R$ 26–50",
"+R$ 50")))</f>
        <v>+R$ 50</v>
      </c>
      <c r="AK210" s="35">
        <v>1037</v>
      </c>
      <c r="AL210" s="58" t="str">
        <f>IF('Base tratada'!$AK210&lt;=100,"R$ 0-100",
IF('Base tratada'!$AK210&lt;=500,"R$ 101-500",
IF('Base tratada'!$AK210&lt;=1000,"R$ 501-1000",
IF('Base tratada'!$AK210&lt;=1500,"R$ 1001-1500",
"+R$ 1500"))))</f>
        <v>R$ 1001-1500</v>
      </c>
      <c r="AM210" s="34">
        <v>0</v>
      </c>
      <c r="AN210" s="34">
        <v>0</v>
      </c>
      <c r="AO210" s="34">
        <v>0</v>
      </c>
      <c r="AP210" s="34">
        <v>0</v>
      </c>
      <c r="AQ210" s="34">
        <v>0</v>
      </c>
      <c r="AR210" s="34">
        <v>0</v>
      </c>
      <c r="AS210" s="34">
        <v>0</v>
      </c>
      <c r="AT210" s="34">
        <v>3</v>
      </c>
      <c r="AU210" s="34">
        <v>11</v>
      </c>
      <c r="AV210" s="52">
        <v>1027</v>
      </c>
      <c r="AW210" s="57">
        <v>0</v>
      </c>
      <c r="AX210" s="58" t="str">
        <f>IF(Tabela3[[#This Row],[Response]]=1, "Aceitou", "Não aceitou")</f>
        <v>Não aceitou</v>
      </c>
      <c r="AY210" s="55" t="str">
        <f>Tabela3[[#This Row],[Faixa Recência]] &amp; " | " &amp; Tabela3[[#This Row],[Faixa Gasto]] &amp; " | " &amp; Tabela3[[#This Row],[Faixa ticket médio]]</f>
        <v>46-60 dias | R$ 1001-1500 | +R$ 50</v>
      </c>
      <c r="AZ2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" s="36"/>
    </row>
    <row r="211" spans="1:54" x14ac:dyDescent="0.25">
      <c r="A211" s="61">
        <v>210</v>
      </c>
      <c r="B211" s="37">
        <v>77622</v>
      </c>
      <c r="C211" s="34">
        <v>0</v>
      </c>
      <c r="D211" s="34">
        <v>2</v>
      </c>
      <c r="E211" s="34">
        <v>3</v>
      </c>
      <c r="F211" s="58" t="str">
        <f>IF('Base tratada'!$E211&lt;=15,"0-15 dias",
IF('Base tratada'!$E211&lt;=30, "16-30 dias",
IF('Base tratada'!$E211&lt;=45, "31-45 dias",
IF('Base tratada'!$E211&lt;=60, "46-60 dias",
IF('Base tratada'!$E211&lt;=75, "61-75 dias", "76-99 dias")))))</f>
        <v>0-15 dias</v>
      </c>
      <c r="G211" s="38">
        <v>50</v>
      </c>
      <c r="H211" s="60" t="str">
        <f>IF('Base tratada'!$G211&lt;=29,"24–29",
IF('Base tratada'!$G211&lt;=39,"30–39",
IF('Base tratada'!$G211&lt;=49,"40–49",
IF('Base tratada'!$G211&lt;=59,"50–59",
IF('Base tratada'!$G211&lt;=69,"60–69",
"70–80")))))</f>
        <v>50–59</v>
      </c>
      <c r="I211" s="34">
        <v>2235</v>
      </c>
      <c r="J211" s="58" t="str">
        <f>IF('Base tratada'!$K211=1,"Divorciado",
IF('Base tratada'!$L211=1,"Casado",
IF('Base tratada'!$M211=1, "Solteiro",
IF('Base tratada'!$N211=1,"Juntos",
"Viúvo"))))</f>
        <v>Juntos</v>
      </c>
      <c r="K211" s="34">
        <v>0</v>
      </c>
      <c r="L211" s="34">
        <v>0</v>
      </c>
      <c r="M211" s="34">
        <v>0</v>
      </c>
      <c r="N211" s="34">
        <v>1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4">
        <v>1</v>
      </c>
      <c r="U211" s="35">
        <v>520</v>
      </c>
      <c r="V211" s="35">
        <v>7</v>
      </c>
      <c r="W211" s="35">
        <v>154</v>
      </c>
      <c r="X211" s="35">
        <v>19</v>
      </c>
      <c r="Y211" s="35">
        <v>0</v>
      </c>
      <c r="Z211" s="35">
        <v>14</v>
      </c>
      <c r="AA211" s="34">
        <v>2</v>
      </c>
      <c r="AB211" s="34">
        <v>3</v>
      </c>
      <c r="AC211" s="34">
        <v>6</v>
      </c>
      <c r="AD211" s="34">
        <v>3</v>
      </c>
      <c r="AE211" s="34">
        <v>11</v>
      </c>
      <c r="AF211" s="58">
        <f>'Base tratada'!$AC211+'Base tratada'!$AD211+'Base tratada'!$AE211</f>
        <v>20</v>
      </c>
      <c r="AG2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1" s="58" t="str">
        <f>IF('Base tratada'!$AC211&gt;=MAX('Base tratada'!$AD211,'Base tratada'!$AE211),"Web",
IF('Base tratada'!$AD211&gt;='Base tratada'!$AE211,"Catalog",
"Store"))</f>
        <v>Store</v>
      </c>
      <c r="AI211" s="59">
        <f>IF('Base tratada'!$AF211=0,"0",'Base tratada'!$AK211/'Base tratada'!$AF211)</f>
        <v>35</v>
      </c>
      <c r="AJ211" s="59" t="str">
        <f>IF('Base tratada'!$AI211=0,"R$ 0",
IF('Base tratada'!$AI211&lt;=25,"R$ 1–25",
IF('Base tratada'!$AI211&lt;=50,"R$ 26–50",
"+R$ 50")))</f>
        <v>R$ 26–50</v>
      </c>
      <c r="AK211" s="35">
        <v>700</v>
      </c>
      <c r="AL211" s="58" t="str">
        <f>IF('Base tratada'!$AK211&lt;=100,"R$ 0-100",
IF('Base tratada'!$AK211&lt;=500,"R$ 101-500",
IF('Base tratada'!$AK211&lt;=1000,"R$ 501-1000",
IF('Base tratada'!$AK211&lt;=1500,"R$ 1001-1500",
"+R$ 1500"))))</f>
        <v>R$ 501-1000</v>
      </c>
      <c r="AM211" s="34">
        <v>0</v>
      </c>
      <c r="AN211" s="34">
        <v>0</v>
      </c>
      <c r="AO211" s="34">
        <v>0</v>
      </c>
      <c r="AP211" s="34">
        <v>0</v>
      </c>
      <c r="AQ211" s="34">
        <v>0</v>
      </c>
      <c r="AR211" s="34">
        <v>0</v>
      </c>
      <c r="AS211" s="34">
        <v>0</v>
      </c>
      <c r="AT211" s="34">
        <v>3</v>
      </c>
      <c r="AU211" s="34">
        <v>11</v>
      </c>
      <c r="AV211" s="52">
        <v>686</v>
      </c>
      <c r="AW211" s="57">
        <v>0</v>
      </c>
      <c r="AX211" s="58" t="str">
        <f>IF(Tabela3[[#This Row],[Response]]=1, "Aceitou", "Não aceitou")</f>
        <v>Não aceitou</v>
      </c>
      <c r="AY211" s="55" t="str">
        <f>Tabela3[[#This Row],[Faixa Recência]] &amp; " | " &amp; Tabela3[[#This Row],[Faixa Gasto]] &amp; " | " &amp; Tabela3[[#This Row],[Faixa ticket médio]]</f>
        <v>0-15 dias | R$ 501-1000 | R$ 26–50</v>
      </c>
      <c r="AZ2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" s="36"/>
    </row>
    <row r="212" spans="1:54" x14ac:dyDescent="0.25">
      <c r="A212" s="61">
        <v>211</v>
      </c>
      <c r="B212" s="37">
        <v>30732</v>
      </c>
      <c r="C212" s="34">
        <v>1</v>
      </c>
      <c r="D212" s="34">
        <v>0</v>
      </c>
      <c r="E212" s="34">
        <v>44</v>
      </c>
      <c r="F212" s="58" t="str">
        <f>IF('Base tratada'!$E212&lt;=15,"0-15 dias",
IF('Base tratada'!$E212&lt;=30, "16-30 dias",
IF('Base tratada'!$E212&lt;=45, "31-45 dias",
IF('Base tratada'!$E212&lt;=60, "46-60 dias",
IF('Base tratada'!$E212&lt;=75, "61-75 dias", "76-99 dias")))))</f>
        <v>31-45 dias</v>
      </c>
      <c r="G212" s="38">
        <v>40</v>
      </c>
      <c r="H212" s="60" t="str">
        <f>IF('Base tratada'!$G212&lt;=29,"24–29",
IF('Base tratada'!$G212&lt;=39,"30–39",
IF('Base tratada'!$G212&lt;=49,"40–49",
IF('Base tratada'!$G212&lt;=59,"50–59",
IF('Base tratada'!$G212&lt;=69,"60–69",
"70–80")))))</f>
        <v>40–49</v>
      </c>
      <c r="I212" s="34">
        <v>2699</v>
      </c>
      <c r="J212" s="58" t="str">
        <f>IF('Base tratada'!$K212=1,"Divorciado",
IF('Base tratada'!$L212=1,"Casado",
IF('Base tratada'!$M212=1, "Solteiro",
IF('Base tratada'!$N212=1,"Juntos",
"Viúvo"))))</f>
        <v>Casado</v>
      </c>
      <c r="K212" s="34">
        <v>0</v>
      </c>
      <c r="L212" s="34">
        <v>1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4">
        <v>1</v>
      </c>
      <c r="U212" s="35">
        <v>155</v>
      </c>
      <c r="V212" s="35">
        <v>1</v>
      </c>
      <c r="W212" s="35">
        <v>25</v>
      </c>
      <c r="X212" s="35">
        <v>0</v>
      </c>
      <c r="Y212" s="35">
        <v>1</v>
      </c>
      <c r="Z212" s="35">
        <v>3</v>
      </c>
      <c r="AA212" s="34">
        <v>4</v>
      </c>
      <c r="AB212" s="34">
        <v>8</v>
      </c>
      <c r="AC212" s="34">
        <v>4</v>
      </c>
      <c r="AD212" s="34">
        <v>1</v>
      </c>
      <c r="AE212" s="34">
        <v>4</v>
      </c>
      <c r="AF212" s="58">
        <f>'Base tratada'!$AC212+'Base tratada'!$AD212+'Base tratada'!$AE212</f>
        <v>9</v>
      </c>
      <c r="AG2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2" s="58" t="str">
        <f>IF('Base tratada'!$AC212&gt;=MAX('Base tratada'!$AD212,'Base tratada'!$AE212),"Web",
IF('Base tratada'!$AD212&gt;='Base tratada'!$AE212,"Catalog",
"Store"))</f>
        <v>Web</v>
      </c>
      <c r="AI212" s="59">
        <f>IF('Base tratada'!$AF212=0,"0",'Base tratada'!$AK212/'Base tratada'!$AF212)</f>
        <v>20.222222222222221</v>
      </c>
      <c r="AJ212" s="59" t="str">
        <f>IF('Base tratada'!$AI212=0,"R$ 0",
IF('Base tratada'!$AI212&lt;=25,"R$ 1–25",
IF('Base tratada'!$AI212&lt;=50,"R$ 26–50",
"+R$ 50")))</f>
        <v>R$ 1–25</v>
      </c>
      <c r="AK212" s="35">
        <v>182</v>
      </c>
      <c r="AL212" s="58" t="str">
        <f>IF('Base tratada'!$AK212&lt;=100,"R$ 0-100",
IF('Base tratada'!$AK212&lt;=500,"R$ 101-500",
IF('Base tratada'!$AK212&lt;=1000,"R$ 501-1000",
IF('Base tratada'!$AK212&lt;=1500,"R$ 1001-1500",
"+R$ 1500"))))</f>
        <v>R$ 101-500</v>
      </c>
      <c r="AM212" s="34">
        <v>0</v>
      </c>
      <c r="AN212" s="34">
        <v>0</v>
      </c>
      <c r="AO212" s="34">
        <v>0</v>
      </c>
      <c r="AP212" s="34">
        <v>0</v>
      </c>
      <c r="AQ212" s="34">
        <v>0</v>
      </c>
      <c r="AR212" s="34">
        <v>0</v>
      </c>
      <c r="AS212" s="34">
        <v>0</v>
      </c>
      <c r="AT212" s="34">
        <v>3</v>
      </c>
      <c r="AU212" s="34">
        <v>11</v>
      </c>
      <c r="AV212" s="52">
        <v>179</v>
      </c>
      <c r="AW212" s="57">
        <v>0</v>
      </c>
      <c r="AX212" s="58" t="str">
        <f>IF(Tabela3[[#This Row],[Response]]=1, "Aceitou", "Não aceitou")</f>
        <v>Não aceitou</v>
      </c>
      <c r="AY212" s="55" t="str">
        <f>Tabela3[[#This Row],[Faixa Recência]] &amp; " | " &amp; Tabela3[[#This Row],[Faixa Gasto]] &amp; " | " &amp; Tabela3[[#This Row],[Faixa ticket médio]]</f>
        <v>31-45 dias | R$ 101-500 | R$ 1–25</v>
      </c>
      <c r="AZ2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" s="36"/>
    </row>
    <row r="213" spans="1:54" x14ac:dyDescent="0.25">
      <c r="A213" s="61">
        <v>212</v>
      </c>
      <c r="B213" s="37">
        <v>63887</v>
      </c>
      <c r="C213" s="34">
        <v>0</v>
      </c>
      <c r="D213" s="34">
        <v>1</v>
      </c>
      <c r="E213" s="34">
        <v>38</v>
      </c>
      <c r="F213" s="58" t="str">
        <f>IF('Base tratada'!$E213&lt;=15,"0-15 dias",
IF('Base tratada'!$E213&lt;=30, "16-30 dias",
IF('Base tratada'!$E213&lt;=45, "31-45 dias",
IF('Base tratada'!$E213&lt;=60, "46-60 dias",
IF('Base tratada'!$E213&lt;=75, "61-75 dias", "76-99 dias")))))</f>
        <v>31-45 dias</v>
      </c>
      <c r="G213" s="38">
        <v>58</v>
      </c>
      <c r="H213" s="60" t="str">
        <f>IF('Base tratada'!$G213&lt;=29,"24–29",
IF('Base tratada'!$G213&lt;=39,"30–39",
IF('Base tratada'!$G213&lt;=49,"40–49",
IF('Base tratada'!$G213&lt;=59,"50–59",
IF('Base tratada'!$G213&lt;=69,"60–69",
"70–80")))))</f>
        <v>50–59</v>
      </c>
      <c r="I213" s="34">
        <v>2818</v>
      </c>
      <c r="J213" s="58" t="str">
        <f>IF('Base tratada'!$K213=1,"Divorciado",
IF('Base tratada'!$L213=1,"Casado",
IF('Base tratada'!$M213=1, "Solteiro",
IF('Base tratada'!$N213=1,"Juntos",
"Viúvo"))))</f>
        <v>Divorciado</v>
      </c>
      <c r="K213" s="34">
        <v>1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1</v>
      </c>
      <c r="S213" s="34">
        <v>0</v>
      </c>
      <c r="T213" s="34">
        <v>0</v>
      </c>
      <c r="U213" s="35">
        <v>897</v>
      </c>
      <c r="V213" s="35">
        <v>23</v>
      </c>
      <c r="W213" s="35">
        <v>207</v>
      </c>
      <c r="X213" s="35">
        <v>15</v>
      </c>
      <c r="Y213" s="35">
        <v>11</v>
      </c>
      <c r="Z213" s="35">
        <v>92</v>
      </c>
      <c r="AA213" s="34">
        <v>5</v>
      </c>
      <c r="AB213" s="34">
        <v>6</v>
      </c>
      <c r="AC213" s="34">
        <v>9</v>
      </c>
      <c r="AD213" s="34">
        <v>6</v>
      </c>
      <c r="AE213" s="34">
        <v>12</v>
      </c>
      <c r="AF213" s="58">
        <f>'Base tratada'!$AC213+'Base tratada'!$AD213+'Base tratada'!$AE213</f>
        <v>27</v>
      </c>
      <c r="AG2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3" s="58" t="str">
        <f>IF('Base tratada'!$AC213&gt;=MAX('Base tratada'!$AD213,'Base tratada'!$AE213),"Web",
IF('Base tratada'!$AD213&gt;='Base tratada'!$AE213,"Catalog",
"Store"))</f>
        <v>Store</v>
      </c>
      <c r="AI213" s="59">
        <f>IF('Base tratada'!$AF213=0,"0",'Base tratada'!$AK213/'Base tratada'!$AF213)</f>
        <v>42.703703703703702</v>
      </c>
      <c r="AJ213" s="59" t="str">
        <f>IF('Base tratada'!$AI213=0,"R$ 0",
IF('Base tratada'!$AI213&lt;=25,"R$ 1–25",
IF('Base tratada'!$AI213&lt;=50,"R$ 26–50",
"+R$ 50")))</f>
        <v>R$ 26–50</v>
      </c>
      <c r="AK213" s="35">
        <v>1153</v>
      </c>
      <c r="AL213" s="58" t="str">
        <f>IF('Base tratada'!$AK213&lt;=100,"R$ 0-100",
IF('Base tratada'!$AK213&lt;=500,"R$ 101-500",
IF('Base tratada'!$AK213&lt;=1000,"R$ 501-1000",
IF('Base tratada'!$AK213&lt;=1500,"R$ 1001-1500",
"+R$ 1500"))))</f>
        <v>R$ 1001-1500</v>
      </c>
      <c r="AM213" s="34">
        <v>0</v>
      </c>
      <c r="AN213" s="34">
        <v>0</v>
      </c>
      <c r="AO213" s="34">
        <v>0</v>
      </c>
      <c r="AP213" s="34">
        <v>0</v>
      </c>
      <c r="AQ213" s="34">
        <v>0</v>
      </c>
      <c r="AR213" s="34">
        <v>0</v>
      </c>
      <c r="AS213" s="34">
        <v>0</v>
      </c>
      <c r="AT213" s="34">
        <v>3</v>
      </c>
      <c r="AU213" s="34">
        <v>11</v>
      </c>
      <c r="AV213" s="52">
        <v>1061</v>
      </c>
      <c r="AW213" s="57">
        <v>0</v>
      </c>
      <c r="AX213" s="58" t="str">
        <f>IF(Tabela3[[#This Row],[Response]]=1, "Aceitou", "Não aceitou")</f>
        <v>Não aceitou</v>
      </c>
      <c r="AY213" s="55" t="str">
        <f>Tabela3[[#This Row],[Faixa Recência]] &amp; " | " &amp; Tabela3[[#This Row],[Faixa Gasto]] &amp; " | " &amp; Tabela3[[#This Row],[Faixa ticket médio]]</f>
        <v>31-45 dias | R$ 1001-1500 | R$ 26–50</v>
      </c>
      <c r="AZ2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" s="36"/>
    </row>
    <row r="214" spans="1:54" x14ac:dyDescent="0.25">
      <c r="A214" s="61">
        <v>213</v>
      </c>
      <c r="B214" s="37">
        <v>42011</v>
      </c>
      <c r="C214" s="34">
        <v>1</v>
      </c>
      <c r="D214" s="34">
        <v>0</v>
      </c>
      <c r="E214" s="34">
        <v>46</v>
      </c>
      <c r="F214" s="58" t="str">
        <f>IF('Base tratada'!$E214&lt;=15,"0-15 dias",
IF('Base tratada'!$E214&lt;=30, "16-30 dias",
IF('Base tratada'!$E214&lt;=45, "31-45 dias",
IF('Base tratada'!$E214&lt;=60, "46-60 dias",
IF('Base tratada'!$E214&lt;=75, "61-75 dias", "76-99 dias")))))</f>
        <v>46-60 dias</v>
      </c>
      <c r="G214" s="38">
        <v>42</v>
      </c>
      <c r="H214" s="60" t="str">
        <f>IF('Base tratada'!$G214&lt;=29,"24–29",
IF('Base tratada'!$G214&lt;=39,"30–39",
IF('Base tratada'!$G214&lt;=49,"40–49",
IF('Base tratada'!$G214&lt;=59,"50–59",
IF('Base tratada'!$G214&lt;=69,"60–69",
"70–80")))))</f>
        <v>40–49</v>
      </c>
      <c r="I214" s="34">
        <v>2619</v>
      </c>
      <c r="J214" s="58" t="str">
        <f>IF('Base tratada'!$K214=1,"Divorciado",
IF('Base tratada'!$L214=1,"Casado",
IF('Base tratada'!$M214=1, "Solteiro",
IF('Base tratada'!$N214=1,"Juntos",
"Viúvo"))))</f>
        <v>Juntos</v>
      </c>
      <c r="K214" s="34">
        <v>0</v>
      </c>
      <c r="L214" s="34">
        <v>0</v>
      </c>
      <c r="M214" s="34">
        <v>0</v>
      </c>
      <c r="N214" s="34">
        <v>1</v>
      </c>
      <c r="O214" s="34">
        <v>0</v>
      </c>
      <c r="P214" s="34">
        <v>0</v>
      </c>
      <c r="Q214" s="34">
        <v>0</v>
      </c>
      <c r="R214" s="34">
        <v>1</v>
      </c>
      <c r="S214" s="34">
        <v>0</v>
      </c>
      <c r="T214" s="34">
        <v>0</v>
      </c>
      <c r="U214" s="35">
        <v>131</v>
      </c>
      <c r="V214" s="35">
        <v>0</v>
      </c>
      <c r="W214" s="35">
        <v>16</v>
      </c>
      <c r="X214" s="35">
        <v>2</v>
      </c>
      <c r="Y214" s="35">
        <v>1</v>
      </c>
      <c r="Z214" s="35">
        <v>39</v>
      </c>
      <c r="AA214" s="34">
        <v>4</v>
      </c>
      <c r="AB214" s="34">
        <v>8</v>
      </c>
      <c r="AC214" s="34">
        <v>3</v>
      </c>
      <c r="AD214" s="34">
        <v>1</v>
      </c>
      <c r="AE214" s="34">
        <v>4</v>
      </c>
      <c r="AF214" s="58">
        <f>'Base tratada'!$AC214+'Base tratada'!$AD214+'Base tratada'!$AE214</f>
        <v>8</v>
      </c>
      <c r="AG2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4" s="58" t="str">
        <f>IF('Base tratada'!$AC214&gt;=MAX('Base tratada'!$AD214,'Base tratada'!$AE214),"Web",
IF('Base tratada'!$AD214&gt;='Base tratada'!$AE214,"Catalog",
"Store"))</f>
        <v>Store</v>
      </c>
      <c r="AI214" s="59">
        <f>IF('Base tratada'!$AF214=0,"0",'Base tratada'!$AK214/'Base tratada'!$AF214)</f>
        <v>18.75</v>
      </c>
      <c r="AJ214" s="59" t="str">
        <f>IF('Base tratada'!$AI214=0,"R$ 0",
IF('Base tratada'!$AI214&lt;=25,"R$ 1–25",
IF('Base tratada'!$AI214&lt;=50,"R$ 26–50",
"+R$ 50")))</f>
        <v>R$ 1–25</v>
      </c>
      <c r="AK214" s="35">
        <v>150</v>
      </c>
      <c r="AL214" s="58" t="str">
        <f>IF('Base tratada'!$AK214&lt;=100,"R$ 0-100",
IF('Base tratada'!$AK214&lt;=500,"R$ 101-500",
IF('Base tratada'!$AK214&lt;=1000,"R$ 501-1000",
IF('Base tratada'!$AK214&lt;=1500,"R$ 1001-1500",
"+R$ 1500"))))</f>
        <v>R$ 101-500</v>
      </c>
      <c r="AM214" s="34">
        <v>0</v>
      </c>
      <c r="AN214" s="34">
        <v>0</v>
      </c>
      <c r="AO214" s="34">
        <v>0</v>
      </c>
      <c r="AP214" s="34">
        <v>0</v>
      </c>
      <c r="AQ214" s="34">
        <v>0</v>
      </c>
      <c r="AR214" s="34">
        <v>0</v>
      </c>
      <c r="AS214" s="34">
        <v>0</v>
      </c>
      <c r="AT214" s="34">
        <v>3</v>
      </c>
      <c r="AU214" s="34">
        <v>11</v>
      </c>
      <c r="AV214" s="52">
        <v>111</v>
      </c>
      <c r="AW214" s="57">
        <v>0</v>
      </c>
      <c r="AX214" s="58" t="str">
        <f>IF(Tabela3[[#This Row],[Response]]=1, "Aceitou", "Não aceitou")</f>
        <v>Não aceitou</v>
      </c>
      <c r="AY214" s="55" t="str">
        <f>Tabela3[[#This Row],[Faixa Recência]] &amp; " | " &amp; Tabela3[[#This Row],[Faixa Gasto]] &amp; " | " &amp; Tabela3[[#This Row],[Faixa ticket médio]]</f>
        <v>46-60 dias | R$ 101-500 | R$ 1–25</v>
      </c>
      <c r="AZ2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" s="36"/>
    </row>
    <row r="215" spans="1:54" x14ac:dyDescent="0.25">
      <c r="A215" s="61">
        <v>214</v>
      </c>
      <c r="B215" s="37">
        <v>51369</v>
      </c>
      <c r="C215" s="34">
        <v>0</v>
      </c>
      <c r="D215" s="34">
        <v>1</v>
      </c>
      <c r="E215" s="34">
        <v>84</v>
      </c>
      <c r="F215" s="58" t="str">
        <f>IF('Base tratada'!$E215&lt;=15,"0-15 dias",
IF('Base tratada'!$E215&lt;=30, "16-30 dias",
IF('Base tratada'!$E215&lt;=45, "31-45 dias",
IF('Base tratada'!$E215&lt;=60, "46-60 dias",
IF('Base tratada'!$E215&lt;=75, "61-75 dias", "76-99 dias")))))</f>
        <v>76-99 dias</v>
      </c>
      <c r="G215" s="38">
        <v>44</v>
      </c>
      <c r="H215" s="60" t="str">
        <f>IF('Base tratada'!$G215&lt;=29,"24–29",
IF('Base tratada'!$G215&lt;=39,"30–39",
IF('Base tratada'!$G215&lt;=49,"40–49",
IF('Base tratada'!$G215&lt;=59,"50–59",
IF('Base tratada'!$G215&lt;=69,"60–69",
"70–80")))))</f>
        <v>40–49</v>
      </c>
      <c r="I215" s="34">
        <v>2771</v>
      </c>
      <c r="J215" s="58" t="str">
        <f>IF('Base tratada'!$K215=1,"Divorciado",
IF('Base tratada'!$L215=1,"Casado",
IF('Base tratada'!$M215=1, "Solteiro",
IF('Base tratada'!$N215=1,"Juntos",
"Viúvo"))))</f>
        <v>Juntos</v>
      </c>
      <c r="K215" s="34">
        <v>0</v>
      </c>
      <c r="L215" s="34">
        <v>0</v>
      </c>
      <c r="M215" s="34">
        <v>0</v>
      </c>
      <c r="N215" s="34">
        <v>1</v>
      </c>
      <c r="O215" s="34">
        <v>0</v>
      </c>
      <c r="P215" s="34">
        <v>0</v>
      </c>
      <c r="Q215" s="34">
        <v>0</v>
      </c>
      <c r="R215" s="34">
        <v>1</v>
      </c>
      <c r="S215" s="34">
        <v>0</v>
      </c>
      <c r="T215" s="34">
        <v>0</v>
      </c>
      <c r="U215" s="35">
        <v>297</v>
      </c>
      <c r="V215" s="35">
        <v>7</v>
      </c>
      <c r="W215" s="35">
        <v>79</v>
      </c>
      <c r="X215" s="35">
        <v>0</v>
      </c>
      <c r="Y215" s="35">
        <v>11</v>
      </c>
      <c r="Z215" s="35">
        <v>182</v>
      </c>
      <c r="AA215" s="34">
        <v>2</v>
      </c>
      <c r="AB215" s="34">
        <v>8</v>
      </c>
      <c r="AC215" s="34">
        <v>8</v>
      </c>
      <c r="AD215" s="34">
        <v>2</v>
      </c>
      <c r="AE215" s="34">
        <v>4</v>
      </c>
      <c r="AF215" s="58">
        <f>'Base tratada'!$AC215+'Base tratada'!$AD215+'Base tratada'!$AE215</f>
        <v>14</v>
      </c>
      <c r="AG2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5" s="58" t="str">
        <f>IF('Base tratada'!$AC215&gt;=MAX('Base tratada'!$AD215,'Base tratada'!$AE215),"Web",
IF('Base tratada'!$AD215&gt;='Base tratada'!$AE215,"Catalog",
"Store"))</f>
        <v>Web</v>
      </c>
      <c r="AI215" s="59">
        <f>IF('Base tratada'!$AF215=0,"0",'Base tratada'!$AK215/'Base tratada'!$AF215)</f>
        <v>28.142857142857142</v>
      </c>
      <c r="AJ215" s="59" t="str">
        <f>IF('Base tratada'!$AI215=0,"R$ 0",
IF('Base tratada'!$AI215&lt;=25,"R$ 1–25",
IF('Base tratada'!$AI215&lt;=50,"R$ 26–50",
"+R$ 50")))</f>
        <v>R$ 26–50</v>
      </c>
      <c r="AK215" s="35">
        <v>394</v>
      </c>
      <c r="AL215" s="58" t="str">
        <f>IF('Base tratada'!$AK215&lt;=100,"R$ 0-100",
IF('Base tratada'!$AK215&lt;=500,"R$ 101-500",
IF('Base tratada'!$AK215&lt;=1000,"R$ 501-1000",
IF('Base tratada'!$AK215&lt;=1500,"R$ 1001-1500",
"+R$ 1500"))))</f>
        <v>R$ 101-500</v>
      </c>
      <c r="AM215" s="34">
        <v>0</v>
      </c>
      <c r="AN215" s="34">
        <v>0</v>
      </c>
      <c r="AO215" s="34">
        <v>0</v>
      </c>
      <c r="AP215" s="34">
        <v>0</v>
      </c>
      <c r="AQ215" s="34">
        <v>0</v>
      </c>
      <c r="AR215" s="34">
        <v>0</v>
      </c>
      <c r="AS215" s="34">
        <v>0</v>
      </c>
      <c r="AT215" s="34">
        <v>3</v>
      </c>
      <c r="AU215" s="34">
        <v>11</v>
      </c>
      <c r="AV215" s="52">
        <v>212</v>
      </c>
      <c r="AW215" s="57">
        <v>0</v>
      </c>
      <c r="AX215" s="58" t="str">
        <f>IF(Tabela3[[#This Row],[Response]]=1, "Aceitou", "Não aceitou")</f>
        <v>Não aceitou</v>
      </c>
      <c r="AY215" s="55" t="str">
        <f>Tabela3[[#This Row],[Faixa Recência]] &amp; " | " &amp; Tabela3[[#This Row],[Faixa Gasto]] &amp; " | " &amp; Tabela3[[#This Row],[Faixa ticket médio]]</f>
        <v>76-99 dias | R$ 101-500 | R$ 26–50</v>
      </c>
      <c r="AZ2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" s="36"/>
    </row>
    <row r="216" spans="1:54" x14ac:dyDescent="0.25">
      <c r="A216" s="61">
        <v>215</v>
      </c>
      <c r="B216" s="37">
        <v>51537</v>
      </c>
      <c r="C216" s="34">
        <v>0</v>
      </c>
      <c r="D216" s="34">
        <v>1</v>
      </c>
      <c r="E216" s="34">
        <v>27</v>
      </c>
      <c r="F216" s="58" t="str">
        <f>IF('Base tratada'!$E216&lt;=15,"0-15 dias",
IF('Base tratada'!$E216&lt;=30, "16-30 dias",
IF('Base tratada'!$E216&lt;=45, "31-45 dias",
IF('Base tratada'!$E216&lt;=60, "46-60 dias",
IF('Base tratada'!$E216&lt;=75, "61-75 dias", "76-99 dias")))))</f>
        <v>16-30 dias</v>
      </c>
      <c r="G216" s="38">
        <v>68</v>
      </c>
      <c r="H216" s="60" t="str">
        <f>IF('Base tratada'!$G216&lt;=29,"24–29",
IF('Base tratada'!$G216&lt;=39,"30–39",
IF('Base tratada'!$G216&lt;=49,"40–49",
IF('Base tratada'!$G216&lt;=59,"50–59",
IF('Base tratada'!$G216&lt;=69,"60–69",
"70–80")))))</f>
        <v>60–69</v>
      </c>
      <c r="I216" s="34">
        <v>2726</v>
      </c>
      <c r="J216" s="58" t="str">
        <f>IF('Base tratada'!$K216=1,"Divorciado",
IF('Base tratada'!$L216=1,"Casado",
IF('Base tratada'!$M216=1, "Solteiro",
IF('Base tratada'!$N216=1,"Juntos",
"Viúvo"))))</f>
        <v>Divorciado</v>
      </c>
      <c r="K216" s="34">
        <v>1</v>
      </c>
      <c r="L216" s="34">
        <v>0</v>
      </c>
      <c r="M216" s="34">
        <v>0</v>
      </c>
      <c r="N216" s="34">
        <v>0</v>
      </c>
      <c r="O216" s="34">
        <v>0</v>
      </c>
      <c r="P216" s="34">
        <v>0</v>
      </c>
      <c r="Q216" s="34">
        <v>0</v>
      </c>
      <c r="R216" s="34">
        <v>1</v>
      </c>
      <c r="S216" s="34">
        <v>0</v>
      </c>
      <c r="T216" s="34">
        <v>0</v>
      </c>
      <c r="U216" s="35">
        <v>787</v>
      </c>
      <c r="V216" s="35">
        <v>20</v>
      </c>
      <c r="W216" s="35">
        <v>204</v>
      </c>
      <c r="X216" s="35">
        <v>0</v>
      </c>
      <c r="Y216" s="35">
        <v>0</v>
      </c>
      <c r="Z216" s="35">
        <v>92</v>
      </c>
      <c r="AA216" s="34">
        <v>3</v>
      </c>
      <c r="AB216" s="34">
        <v>8</v>
      </c>
      <c r="AC216" s="34">
        <v>2</v>
      </c>
      <c r="AD216" s="34">
        <v>2</v>
      </c>
      <c r="AE216" s="34">
        <v>11</v>
      </c>
      <c r="AF216" s="58">
        <f>'Base tratada'!$AC216+'Base tratada'!$AD216+'Base tratada'!$AE216</f>
        <v>15</v>
      </c>
      <c r="AG2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6" s="58" t="str">
        <f>IF('Base tratada'!$AC216&gt;=MAX('Base tratada'!$AD216,'Base tratada'!$AE216),"Web",
IF('Base tratada'!$AD216&gt;='Base tratada'!$AE216,"Catalog",
"Store"))</f>
        <v>Store</v>
      </c>
      <c r="AI216" s="59">
        <f>IF('Base tratada'!$AF216=0,"0",'Base tratada'!$AK216/'Base tratada'!$AF216)</f>
        <v>67.400000000000006</v>
      </c>
      <c r="AJ216" s="59" t="str">
        <f>IF('Base tratada'!$AI216=0,"R$ 0",
IF('Base tratada'!$AI216&lt;=25,"R$ 1–25",
IF('Base tratada'!$AI216&lt;=50,"R$ 26–50",
"+R$ 50")))</f>
        <v>+R$ 50</v>
      </c>
      <c r="AK216" s="35">
        <v>1011</v>
      </c>
      <c r="AL216" s="58" t="str">
        <f>IF('Base tratada'!$AK216&lt;=100,"R$ 0-100",
IF('Base tratada'!$AK216&lt;=500,"R$ 101-500",
IF('Base tratada'!$AK216&lt;=1000,"R$ 501-1000",
IF('Base tratada'!$AK216&lt;=1500,"R$ 1001-1500",
"+R$ 1500"))))</f>
        <v>R$ 1001-1500</v>
      </c>
      <c r="AM216" s="34">
        <v>0</v>
      </c>
      <c r="AN216" s="34">
        <v>0</v>
      </c>
      <c r="AO216" s="34">
        <v>0</v>
      </c>
      <c r="AP216" s="34">
        <v>0</v>
      </c>
      <c r="AQ216" s="34">
        <v>0</v>
      </c>
      <c r="AR216" s="34">
        <v>0</v>
      </c>
      <c r="AS216" s="34">
        <v>0</v>
      </c>
      <c r="AT216" s="34">
        <v>3</v>
      </c>
      <c r="AU216" s="34">
        <v>11</v>
      </c>
      <c r="AV216" s="52">
        <v>919</v>
      </c>
      <c r="AW216" s="57">
        <v>0</v>
      </c>
      <c r="AX216" s="58" t="str">
        <f>IF(Tabela3[[#This Row],[Response]]=1, "Aceitou", "Não aceitou")</f>
        <v>Não aceitou</v>
      </c>
      <c r="AY216" s="55" t="str">
        <f>Tabela3[[#This Row],[Faixa Recência]] &amp; " | " &amp; Tabela3[[#This Row],[Faixa Gasto]] &amp; " | " &amp; Tabela3[[#This Row],[Faixa ticket médio]]</f>
        <v>16-30 dias | R$ 1001-1500 | +R$ 50</v>
      </c>
      <c r="AZ2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6" s="36"/>
    </row>
    <row r="217" spans="1:54" x14ac:dyDescent="0.25">
      <c r="A217" s="61">
        <v>216</v>
      </c>
      <c r="B217" s="37">
        <v>79930</v>
      </c>
      <c r="C217" s="34">
        <v>0</v>
      </c>
      <c r="D217" s="34">
        <v>0</v>
      </c>
      <c r="E217" s="34">
        <v>72</v>
      </c>
      <c r="F217" s="58" t="str">
        <f>IF('Base tratada'!$E217&lt;=15,"0-15 dias",
IF('Base tratada'!$E217&lt;=30, "16-30 dias",
IF('Base tratada'!$E217&lt;=45, "31-45 dias",
IF('Base tratada'!$E217&lt;=60, "46-60 dias",
IF('Base tratada'!$E217&lt;=75, "61-75 dias", "76-99 dias")))))</f>
        <v>61-75 dias</v>
      </c>
      <c r="G217" s="38">
        <v>48</v>
      </c>
      <c r="H217" s="60" t="str">
        <f>IF('Base tratada'!$G217&lt;=29,"24–29",
IF('Base tratada'!$G217&lt;=39,"30–39",
IF('Base tratada'!$G217&lt;=49,"40–49",
IF('Base tratada'!$G217&lt;=59,"50–59",
IF('Base tratada'!$G217&lt;=69,"60–69",
"70–80")))))</f>
        <v>40–49</v>
      </c>
      <c r="I217" s="34">
        <v>2849</v>
      </c>
      <c r="J217" s="58" t="str">
        <f>IF('Base tratada'!$K217=1,"Divorciado",
IF('Base tratada'!$L217=1,"Casado",
IF('Base tratada'!$M217=1, "Solteiro",
IF('Base tratada'!$N217=1,"Juntos",
"Viúvo"))))</f>
        <v>Casado</v>
      </c>
      <c r="K217" s="34">
        <v>0</v>
      </c>
      <c r="L217" s="34">
        <v>1</v>
      </c>
      <c r="M217" s="34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4">
        <v>1</v>
      </c>
      <c r="U217" s="35">
        <v>792</v>
      </c>
      <c r="V217" s="35">
        <v>86</v>
      </c>
      <c r="W217" s="35">
        <v>740</v>
      </c>
      <c r="X217" s="35">
        <v>67</v>
      </c>
      <c r="Y217" s="35">
        <v>51</v>
      </c>
      <c r="Z217" s="35">
        <v>17</v>
      </c>
      <c r="AA217" s="34">
        <v>1</v>
      </c>
      <c r="AB217" s="34">
        <v>2</v>
      </c>
      <c r="AC217" s="34">
        <v>3</v>
      </c>
      <c r="AD217" s="34">
        <v>5</v>
      </c>
      <c r="AE217" s="34">
        <v>8</v>
      </c>
      <c r="AF217" s="58">
        <f>'Base tratada'!$AC217+'Base tratada'!$AD217+'Base tratada'!$AE217</f>
        <v>16</v>
      </c>
      <c r="AG2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7" s="58" t="str">
        <f>IF('Base tratada'!$AC217&gt;=MAX('Base tratada'!$AD217,'Base tratada'!$AE217),"Web",
IF('Base tratada'!$AD217&gt;='Base tratada'!$AE217,"Catalog",
"Store"))</f>
        <v>Store</v>
      </c>
      <c r="AI217" s="59">
        <f>IF('Base tratada'!$AF217=0,"0",'Base tratada'!$AK217/'Base tratada'!$AF217)</f>
        <v>108.5</v>
      </c>
      <c r="AJ217" s="59" t="str">
        <f>IF('Base tratada'!$AI217=0,"R$ 0",
IF('Base tratada'!$AI217&lt;=25,"R$ 1–25",
IF('Base tratada'!$AI217&lt;=50,"R$ 26–50",
"+R$ 50")))</f>
        <v>+R$ 50</v>
      </c>
      <c r="AK217" s="35">
        <v>1736</v>
      </c>
      <c r="AL217" s="58" t="str">
        <f>IF('Base tratada'!$AK217&lt;=100,"R$ 0-100",
IF('Base tratada'!$AK217&lt;=500,"R$ 101-500",
IF('Base tratada'!$AK217&lt;=1000,"R$ 501-1000",
IF('Base tratada'!$AK217&lt;=1500,"R$ 1001-1500",
"+R$ 1500"))))</f>
        <v>+R$ 1500</v>
      </c>
      <c r="AM217" s="34">
        <v>0</v>
      </c>
      <c r="AN217" s="34">
        <v>0</v>
      </c>
      <c r="AO217" s="34">
        <v>0</v>
      </c>
      <c r="AP217" s="34">
        <v>0</v>
      </c>
      <c r="AQ217" s="34">
        <v>0</v>
      </c>
      <c r="AR217" s="34">
        <v>0</v>
      </c>
      <c r="AS217" s="34">
        <v>0</v>
      </c>
      <c r="AT217" s="34">
        <v>3</v>
      </c>
      <c r="AU217" s="34">
        <v>11</v>
      </c>
      <c r="AV217" s="52">
        <v>1719</v>
      </c>
      <c r="AW217" s="57">
        <v>0</v>
      </c>
      <c r="AX217" s="58" t="str">
        <f>IF(Tabela3[[#This Row],[Response]]=1, "Aceitou", "Não aceitou")</f>
        <v>Não aceitou</v>
      </c>
      <c r="AY217" s="55" t="str">
        <f>Tabela3[[#This Row],[Faixa Recência]] &amp; " | " &amp; Tabela3[[#This Row],[Faixa Gasto]] &amp; " | " &amp; Tabela3[[#This Row],[Faixa ticket médio]]</f>
        <v>61-75 dias | +R$ 1500 | +R$ 50</v>
      </c>
      <c r="AZ2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" s="36"/>
    </row>
    <row r="218" spans="1:54" x14ac:dyDescent="0.25">
      <c r="A218" s="61">
        <v>217</v>
      </c>
      <c r="B218" s="37">
        <v>34320</v>
      </c>
      <c r="C218" s="34">
        <v>1</v>
      </c>
      <c r="D218" s="34">
        <v>0</v>
      </c>
      <c r="E218" s="34">
        <v>66</v>
      </c>
      <c r="F218" s="58" t="str">
        <f>IF('Base tratada'!$E218&lt;=15,"0-15 dias",
IF('Base tratada'!$E218&lt;=30, "16-30 dias",
IF('Base tratada'!$E218&lt;=45, "31-45 dias",
IF('Base tratada'!$E218&lt;=60, "46-60 dias",
IF('Base tratada'!$E218&lt;=75, "61-75 dias", "76-99 dias")))))</f>
        <v>61-75 dias</v>
      </c>
      <c r="G218" s="38">
        <v>34</v>
      </c>
      <c r="H218" s="60" t="str">
        <f>IF('Base tratada'!$G218&lt;=29,"24–29",
IF('Base tratada'!$G218&lt;=39,"30–39",
IF('Base tratada'!$G218&lt;=49,"40–49",
IF('Base tratada'!$G218&lt;=59,"50–59",
IF('Base tratada'!$G218&lt;=69,"60–69",
"70–80")))))</f>
        <v>30–39</v>
      </c>
      <c r="I218" s="34">
        <v>2292</v>
      </c>
      <c r="J218" s="58" t="str">
        <f>IF('Base tratada'!$K218=1,"Divorciado",
IF('Base tratada'!$L218=1,"Casado",
IF('Base tratada'!$M218=1, "Solteiro",
IF('Base tratada'!$N218=1,"Juntos",
"Viúvo"))))</f>
        <v>Juntos</v>
      </c>
      <c r="K218" s="34">
        <v>0</v>
      </c>
      <c r="L218" s="34">
        <v>0</v>
      </c>
      <c r="M218" s="34">
        <v>0</v>
      </c>
      <c r="N218" s="34">
        <v>1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4">
        <v>1</v>
      </c>
      <c r="U218" s="35">
        <v>4</v>
      </c>
      <c r="V218" s="35">
        <v>1</v>
      </c>
      <c r="W218" s="35">
        <v>9</v>
      </c>
      <c r="X218" s="35">
        <v>3</v>
      </c>
      <c r="Y218" s="35">
        <v>0</v>
      </c>
      <c r="Z218" s="35">
        <v>0</v>
      </c>
      <c r="AA218" s="34">
        <v>1</v>
      </c>
      <c r="AB218" s="34">
        <v>8</v>
      </c>
      <c r="AC218" s="34">
        <v>1</v>
      </c>
      <c r="AD218" s="34">
        <v>0</v>
      </c>
      <c r="AE218" s="34">
        <v>2</v>
      </c>
      <c r="AF218" s="58">
        <f>'Base tratada'!$AC218+'Base tratada'!$AD218+'Base tratada'!$AE218</f>
        <v>3</v>
      </c>
      <c r="AG2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8" s="58" t="str">
        <f>IF('Base tratada'!$AC218&gt;=MAX('Base tratada'!$AD218,'Base tratada'!$AE218),"Web",
IF('Base tratada'!$AD218&gt;='Base tratada'!$AE218,"Catalog",
"Store"))</f>
        <v>Store</v>
      </c>
      <c r="AI218" s="59">
        <f>IF('Base tratada'!$AF218=0,"0",'Base tratada'!$AK218/'Base tratada'!$AF218)</f>
        <v>5.666666666666667</v>
      </c>
      <c r="AJ218" s="59" t="str">
        <f>IF('Base tratada'!$AI218=0,"R$ 0",
IF('Base tratada'!$AI218&lt;=25,"R$ 1–25",
IF('Base tratada'!$AI218&lt;=50,"R$ 26–50",
"+R$ 50")))</f>
        <v>R$ 1–25</v>
      </c>
      <c r="AK218" s="35">
        <v>17</v>
      </c>
      <c r="AL218" s="58" t="str">
        <f>IF('Base tratada'!$AK218&lt;=100,"R$ 0-100",
IF('Base tratada'!$AK218&lt;=500,"R$ 101-500",
IF('Base tratada'!$AK218&lt;=1000,"R$ 501-1000",
IF('Base tratada'!$AK218&lt;=1500,"R$ 1001-1500",
"+R$ 1500"))))</f>
        <v>R$ 0-100</v>
      </c>
      <c r="AM218" s="34">
        <v>0</v>
      </c>
      <c r="AN218" s="34">
        <v>0</v>
      </c>
      <c r="AO218" s="34">
        <v>0</v>
      </c>
      <c r="AP218" s="34">
        <v>0</v>
      </c>
      <c r="AQ218" s="34">
        <v>0</v>
      </c>
      <c r="AR218" s="34">
        <v>0</v>
      </c>
      <c r="AS218" s="34">
        <v>0</v>
      </c>
      <c r="AT218" s="34">
        <v>3</v>
      </c>
      <c r="AU218" s="34">
        <v>11</v>
      </c>
      <c r="AV218" s="52">
        <v>17</v>
      </c>
      <c r="AW218" s="57">
        <v>0</v>
      </c>
      <c r="AX218" s="58" t="str">
        <f>IF(Tabela3[[#This Row],[Response]]=1, "Aceitou", "Não aceitou")</f>
        <v>Não aceitou</v>
      </c>
      <c r="AY218" s="55" t="str">
        <f>Tabela3[[#This Row],[Faixa Recência]] &amp; " | " &amp; Tabela3[[#This Row],[Faixa Gasto]] &amp; " | " &amp; Tabela3[[#This Row],[Faixa ticket médio]]</f>
        <v>61-75 dias | R$ 0-100 | R$ 1–25</v>
      </c>
      <c r="AZ2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" s="36"/>
    </row>
    <row r="219" spans="1:54" x14ac:dyDescent="0.25">
      <c r="A219" s="61">
        <v>218</v>
      </c>
      <c r="B219" s="37">
        <v>37070</v>
      </c>
      <c r="C219" s="34">
        <v>1</v>
      </c>
      <c r="D219" s="34">
        <v>1</v>
      </c>
      <c r="E219" s="34">
        <v>30</v>
      </c>
      <c r="F219" s="58" t="str">
        <f>IF('Base tratada'!$E219&lt;=15,"0-15 dias",
IF('Base tratada'!$E219&lt;=30, "16-30 dias",
IF('Base tratada'!$E219&lt;=45, "31-45 dias",
IF('Base tratada'!$E219&lt;=60, "46-60 dias",
IF('Base tratada'!$E219&lt;=75, "61-75 dias", "76-99 dias")))))</f>
        <v>16-30 dias</v>
      </c>
      <c r="G219" s="38">
        <v>54</v>
      </c>
      <c r="H219" s="60" t="str">
        <f>IF('Base tratada'!$G219&lt;=29,"24–29",
IF('Base tratada'!$G219&lt;=39,"30–39",
IF('Base tratada'!$G219&lt;=49,"40–49",
IF('Base tratada'!$G219&lt;=59,"50–59",
IF('Base tratada'!$G219&lt;=69,"60–69",
"70–80")))))</f>
        <v>50–59</v>
      </c>
      <c r="I219" s="34">
        <v>2625</v>
      </c>
      <c r="J219" s="58" t="str">
        <f>IF('Base tratada'!$K219=1,"Divorciado",
IF('Base tratada'!$L219=1,"Casado",
IF('Base tratada'!$M219=1, "Solteiro",
IF('Base tratada'!$N219=1,"Juntos",
"Viúvo"))))</f>
        <v>Solteiro</v>
      </c>
      <c r="K219" s="34">
        <v>0</v>
      </c>
      <c r="L219" s="34">
        <v>0</v>
      </c>
      <c r="M219" s="34">
        <v>1</v>
      </c>
      <c r="N219" s="34">
        <v>0</v>
      </c>
      <c r="O219" s="34">
        <v>0</v>
      </c>
      <c r="P219" s="34">
        <v>0</v>
      </c>
      <c r="Q219" s="34">
        <v>0</v>
      </c>
      <c r="R219" s="34">
        <v>1</v>
      </c>
      <c r="S219" s="34">
        <v>0</v>
      </c>
      <c r="T219" s="34">
        <v>0</v>
      </c>
      <c r="U219" s="35">
        <v>231</v>
      </c>
      <c r="V219" s="35">
        <v>7</v>
      </c>
      <c r="W219" s="35">
        <v>137</v>
      </c>
      <c r="X219" s="35">
        <v>4</v>
      </c>
      <c r="Y219" s="35">
        <v>15</v>
      </c>
      <c r="Z219" s="35">
        <v>39</v>
      </c>
      <c r="AA219" s="34">
        <v>9</v>
      </c>
      <c r="AB219" s="34">
        <v>7</v>
      </c>
      <c r="AC219" s="34">
        <v>5</v>
      </c>
      <c r="AD219" s="34">
        <v>1</v>
      </c>
      <c r="AE219" s="34">
        <v>8</v>
      </c>
      <c r="AF219" s="58">
        <f>'Base tratada'!$AC219+'Base tratada'!$AD219+'Base tratada'!$AE219</f>
        <v>14</v>
      </c>
      <c r="AG2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9" s="58" t="str">
        <f>IF('Base tratada'!$AC219&gt;=MAX('Base tratada'!$AD219,'Base tratada'!$AE219),"Web",
IF('Base tratada'!$AD219&gt;='Base tratada'!$AE219,"Catalog",
"Store"))</f>
        <v>Store</v>
      </c>
      <c r="AI219" s="59">
        <f>IF('Base tratada'!$AF219=0,"0",'Base tratada'!$AK219/'Base tratada'!$AF219)</f>
        <v>28.142857142857142</v>
      </c>
      <c r="AJ219" s="59" t="str">
        <f>IF('Base tratada'!$AI219=0,"R$ 0",
IF('Base tratada'!$AI219&lt;=25,"R$ 1–25",
IF('Base tratada'!$AI219&lt;=50,"R$ 26–50",
"+R$ 50")))</f>
        <v>R$ 26–50</v>
      </c>
      <c r="AK219" s="35">
        <v>394</v>
      </c>
      <c r="AL219" s="58" t="str">
        <f>IF('Base tratada'!$AK219&lt;=100,"R$ 0-100",
IF('Base tratada'!$AK219&lt;=500,"R$ 101-500",
IF('Base tratada'!$AK219&lt;=1000,"R$ 501-1000",
IF('Base tratada'!$AK219&lt;=1500,"R$ 1001-1500",
"+R$ 1500"))))</f>
        <v>R$ 101-500</v>
      </c>
      <c r="AM219" s="34">
        <v>0</v>
      </c>
      <c r="AN219" s="34">
        <v>0</v>
      </c>
      <c r="AO219" s="34">
        <v>0</v>
      </c>
      <c r="AP219" s="34">
        <v>0</v>
      </c>
      <c r="AQ219" s="34">
        <v>0</v>
      </c>
      <c r="AR219" s="34">
        <v>0</v>
      </c>
      <c r="AS219" s="34">
        <v>0</v>
      </c>
      <c r="AT219" s="34">
        <v>3</v>
      </c>
      <c r="AU219" s="34">
        <v>11</v>
      </c>
      <c r="AV219" s="52">
        <v>355</v>
      </c>
      <c r="AW219" s="57">
        <v>1</v>
      </c>
      <c r="AX219" s="58" t="str">
        <f>IF(Tabela3[[#This Row],[Response]]=1, "Aceitou", "Não aceitou")</f>
        <v>Aceitou</v>
      </c>
      <c r="AY219" s="55" t="str">
        <f>Tabela3[[#This Row],[Faixa Recência]] &amp; " | " &amp; Tabela3[[#This Row],[Faixa Gasto]] &amp; " | " &amp; Tabela3[[#This Row],[Faixa ticket médio]]</f>
        <v>16-30 dias | R$ 101-500 | R$ 26–50</v>
      </c>
      <c r="AZ2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" s="36"/>
    </row>
    <row r="220" spans="1:54" x14ac:dyDescent="0.25">
      <c r="A220" s="61">
        <v>219</v>
      </c>
      <c r="B220" s="37">
        <v>81975</v>
      </c>
      <c r="C220" s="34">
        <v>0</v>
      </c>
      <c r="D220" s="34">
        <v>1</v>
      </c>
      <c r="E220" s="34">
        <v>2</v>
      </c>
      <c r="F220" s="58" t="str">
        <f>IF('Base tratada'!$E220&lt;=15,"0-15 dias",
IF('Base tratada'!$E220&lt;=30, "16-30 dias",
IF('Base tratada'!$E220&lt;=45, "31-45 dias",
IF('Base tratada'!$E220&lt;=60, "46-60 dias",
IF('Base tratada'!$E220&lt;=75, "61-75 dias", "76-99 dias")))))</f>
        <v>0-15 dias</v>
      </c>
      <c r="G220" s="38">
        <v>58</v>
      </c>
      <c r="H220" s="60" t="str">
        <f>IF('Base tratada'!$G220&lt;=29,"24–29",
IF('Base tratada'!$G220&lt;=39,"30–39",
IF('Base tratada'!$G220&lt;=49,"40–49",
IF('Base tratada'!$G220&lt;=59,"50–59",
IF('Base tratada'!$G220&lt;=69,"60–69",
"70–80")))))</f>
        <v>50–59</v>
      </c>
      <c r="I220" s="34">
        <v>2699</v>
      </c>
      <c r="J220" s="58" t="str">
        <f>IF('Base tratada'!$K220=1,"Divorciado",
IF('Base tratada'!$L220=1,"Casado",
IF('Base tratada'!$M220=1, "Solteiro",
IF('Base tratada'!$N220=1,"Juntos",
"Viúvo"))))</f>
        <v>Divorciado</v>
      </c>
      <c r="K220" s="34">
        <v>1</v>
      </c>
      <c r="L220" s="34">
        <v>0</v>
      </c>
      <c r="M220" s="34">
        <v>0</v>
      </c>
      <c r="N220" s="34">
        <v>0</v>
      </c>
      <c r="O220" s="34">
        <v>0</v>
      </c>
      <c r="P220" s="34">
        <v>1</v>
      </c>
      <c r="Q220" s="34">
        <v>0</v>
      </c>
      <c r="R220" s="34">
        <v>0</v>
      </c>
      <c r="S220" s="34">
        <v>0</v>
      </c>
      <c r="T220" s="34">
        <v>0</v>
      </c>
      <c r="U220" s="35">
        <v>983</v>
      </c>
      <c r="V220" s="35">
        <v>76</v>
      </c>
      <c r="W220" s="35">
        <v>184</v>
      </c>
      <c r="X220" s="35">
        <v>180</v>
      </c>
      <c r="Y220" s="35">
        <v>138</v>
      </c>
      <c r="Z220" s="35">
        <v>27</v>
      </c>
      <c r="AA220" s="34">
        <v>1</v>
      </c>
      <c r="AB220" s="34">
        <v>7</v>
      </c>
      <c r="AC220" s="34">
        <v>6</v>
      </c>
      <c r="AD220" s="34">
        <v>3</v>
      </c>
      <c r="AE220" s="34">
        <v>4</v>
      </c>
      <c r="AF220" s="58">
        <f>'Base tratada'!$AC220+'Base tratada'!$AD220+'Base tratada'!$AE220</f>
        <v>13</v>
      </c>
      <c r="AG2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20" s="58" t="str">
        <f>IF('Base tratada'!$AC220&gt;=MAX('Base tratada'!$AD220,'Base tratada'!$AE220),"Web",
IF('Base tratada'!$AD220&gt;='Base tratada'!$AE220,"Catalog",
"Store"))</f>
        <v>Web</v>
      </c>
      <c r="AI220" s="59">
        <f>IF('Base tratada'!$AF220=0,"0",'Base tratada'!$AK220/'Base tratada'!$AF220)</f>
        <v>120.07692307692308</v>
      </c>
      <c r="AJ220" s="59" t="str">
        <f>IF('Base tratada'!$AI220=0,"R$ 0",
IF('Base tratada'!$AI220&lt;=25,"R$ 1–25",
IF('Base tratada'!$AI220&lt;=50,"R$ 26–50",
"+R$ 50")))</f>
        <v>+R$ 50</v>
      </c>
      <c r="AK220" s="35">
        <v>1561</v>
      </c>
      <c r="AL220" s="58" t="str">
        <f>IF('Base tratada'!$AK220&lt;=100,"R$ 0-100",
IF('Base tratada'!$AK220&lt;=500,"R$ 101-500",
IF('Base tratada'!$AK220&lt;=1000,"R$ 501-1000",
IF('Base tratada'!$AK220&lt;=1500,"R$ 1001-1500",
"+R$ 1500"))))</f>
        <v>+R$ 1500</v>
      </c>
      <c r="AM220" s="34">
        <v>0</v>
      </c>
      <c r="AN220" s="34">
        <v>0</v>
      </c>
      <c r="AO220" s="34">
        <v>0</v>
      </c>
      <c r="AP220" s="34">
        <v>0</v>
      </c>
      <c r="AQ220" s="34">
        <v>1</v>
      </c>
      <c r="AR220" s="34">
        <v>1</v>
      </c>
      <c r="AS220" s="34">
        <v>0</v>
      </c>
      <c r="AT220" s="34">
        <v>3</v>
      </c>
      <c r="AU220" s="34">
        <v>11</v>
      </c>
      <c r="AV220" s="52">
        <v>1534</v>
      </c>
      <c r="AW220" s="57">
        <v>0</v>
      </c>
      <c r="AX220" s="58" t="str">
        <f>IF(Tabela3[[#This Row],[Response]]=1, "Aceitou", "Não aceitou")</f>
        <v>Não aceitou</v>
      </c>
      <c r="AY220" s="55" t="str">
        <f>Tabela3[[#This Row],[Faixa Recência]] &amp; " | " &amp; Tabela3[[#This Row],[Faixa Gasto]] &amp; " | " &amp; Tabela3[[#This Row],[Faixa ticket médio]]</f>
        <v>0-15 dias | +R$ 1500 | +R$ 50</v>
      </c>
      <c r="AZ2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20" s="36"/>
    </row>
    <row r="221" spans="1:54" x14ac:dyDescent="0.25">
      <c r="A221" s="61">
        <v>220</v>
      </c>
      <c r="B221" s="37">
        <v>38590</v>
      </c>
      <c r="C221" s="34">
        <v>1</v>
      </c>
      <c r="D221" s="34">
        <v>0</v>
      </c>
      <c r="E221" s="34">
        <v>65</v>
      </c>
      <c r="F221" s="58" t="str">
        <f>IF('Base tratada'!$E221&lt;=15,"0-15 dias",
IF('Base tratada'!$E221&lt;=30, "16-30 dias",
IF('Base tratada'!$E221&lt;=45, "31-45 dias",
IF('Base tratada'!$E221&lt;=60, "46-60 dias",
IF('Base tratada'!$E221&lt;=75, "61-75 dias", "76-99 dias")))))</f>
        <v>61-75 dias</v>
      </c>
      <c r="G221" s="38">
        <v>49</v>
      </c>
      <c r="H221" s="60" t="str">
        <f>IF('Base tratada'!$G221&lt;=29,"24–29",
IF('Base tratada'!$G221&lt;=39,"30–39",
IF('Base tratada'!$G221&lt;=49,"40–49",
IF('Base tratada'!$G221&lt;=59,"50–59",
IF('Base tratada'!$G221&lt;=69,"60–69",
"70–80")))))</f>
        <v>40–49</v>
      </c>
      <c r="I221" s="34">
        <v>2569</v>
      </c>
      <c r="J221" s="58" t="str">
        <f>IF('Base tratada'!$K221=1,"Divorciado",
IF('Base tratada'!$L221=1,"Casado",
IF('Base tratada'!$M221=1, "Solteiro",
IF('Base tratada'!$N221=1,"Juntos",
"Viúvo"))))</f>
        <v>Juntos</v>
      </c>
      <c r="K221" s="34">
        <v>0</v>
      </c>
      <c r="L221" s="34">
        <v>0</v>
      </c>
      <c r="M221" s="34">
        <v>0</v>
      </c>
      <c r="N221" s="34">
        <v>1</v>
      </c>
      <c r="O221" s="34">
        <v>0</v>
      </c>
      <c r="P221" s="34">
        <v>0</v>
      </c>
      <c r="Q221" s="34">
        <v>0</v>
      </c>
      <c r="R221" s="34">
        <v>1</v>
      </c>
      <c r="S221" s="34">
        <v>0</v>
      </c>
      <c r="T221" s="34">
        <v>0</v>
      </c>
      <c r="U221" s="35">
        <v>3</v>
      </c>
      <c r="V221" s="35">
        <v>1</v>
      </c>
      <c r="W221" s="35">
        <v>8</v>
      </c>
      <c r="X221" s="35">
        <v>4</v>
      </c>
      <c r="Y221" s="35">
        <v>3</v>
      </c>
      <c r="Z221" s="35">
        <v>3</v>
      </c>
      <c r="AA221" s="34">
        <v>1</v>
      </c>
      <c r="AB221" s="34">
        <v>8</v>
      </c>
      <c r="AC221" s="34">
        <v>1</v>
      </c>
      <c r="AD221" s="34">
        <v>0</v>
      </c>
      <c r="AE221" s="34">
        <v>2</v>
      </c>
      <c r="AF221" s="58">
        <f>'Base tratada'!$AC221+'Base tratada'!$AD221+'Base tratada'!$AE221</f>
        <v>3</v>
      </c>
      <c r="AG2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21" s="58" t="str">
        <f>IF('Base tratada'!$AC221&gt;=MAX('Base tratada'!$AD221,'Base tratada'!$AE221),"Web",
IF('Base tratada'!$AD221&gt;='Base tratada'!$AE221,"Catalog",
"Store"))</f>
        <v>Store</v>
      </c>
      <c r="AI221" s="59">
        <f>IF('Base tratada'!$AF221=0,"0",'Base tratada'!$AK221/'Base tratada'!$AF221)</f>
        <v>6.333333333333333</v>
      </c>
      <c r="AJ221" s="59" t="str">
        <f>IF('Base tratada'!$AI221=0,"R$ 0",
IF('Base tratada'!$AI221&lt;=25,"R$ 1–25",
IF('Base tratada'!$AI221&lt;=50,"R$ 26–50",
"+R$ 50")))</f>
        <v>R$ 1–25</v>
      </c>
      <c r="AK221" s="35">
        <v>19</v>
      </c>
      <c r="AL221" s="58" t="str">
        <f>IF('Base tratada'!$AK221&lt;=100,"R$ 0-100",
IF('Base tratada'!$AK221&lt;=500,"R$ 101-500",
IF('Base tratada'!$AK221&lt;=1000,"R$ 501-1000",
IF('Base tratada'!$AK221&lt;=1500,"R$ 1001-1500",
"+R$ 1500"))))</f>
        <v>R$ 0-100</v>
      </c>
      <c r="AM221" s="34">
        <v>0</v>
      </c>
      <c r="AN221" s="34">
        <v>0</v>
      </c>
      <c r="AO221" s="34">
        <v>0</v>
      </c>
      <c r="AP221" s="34">
        <v>0</v>
      </c>
      <c r="AQ221" s="34">
        <v>0</v>
      </c>
      <c r="AR221" s="34">
        <v>0</v>
      </c>
      <c r="AS221" s="34">
        <v>0</v>
      </c>
      <c r="AT221" s="34">
        <v>3</v>
      </c>
      <c r="AU221" s="34">
        <v>11</v>
      </c>
      <c r="AV221" s="52">
        <v>16</v>
      </c>
      <c r="AW221" s="57">
        <v>0</v>
      </c>
      <c r="AX221" s="58" t="str">
        <f>IF(Tabela3[[#This Row],[Response]]=1, "Aceitou", "Não aceitou")</f>
        <v>Não aceitou</v>
      </c>
      <c r="AY221" s="55" t="str">
        <f>Tabela3[[#This Row],[Faixa Recência]] &amp; " | " &amp; Tabela3[[#This Row],[Faixa Gasto]] &amp; " | " &amp; Tabela3[[#This Row],[Faixa ticket médio]]</f>
        <v>61-75 dias | R$ 0-100 | R$ 1–25</v>
      </c>
      <c r="AZ2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1" s="36"/>
    </row>
    <row r="222" spans="1:54" x14ac:dyDescent="0.25">
      <c r="A222" s="61">
        <v>221</v>
      </c>
      <c r="B222" s="37">
        <v>15033</v>
      </c>
      <c r="C222" s="34">
        <v>0</v>
      </c>
      <c r="D222" s="34">
        <v>0</v>
      </c>
      <c r="E222" s="34">
        <v>37</v>
      </c>
      <c r="F222" s="58" t="str">
        <f>IF('Base tratada'!$E222&lt;=15,"0-15 dias",
IF('Base tratada'!$E222&lt;=30, "16-30 dias",
IF('Base tratada'!$E222&lt;=45, "31-45 dias",
IF('Base tratada'!$E222&lt;=60, "46-60 dias",
IF('Base tratada'!$E222&lt;=75, "61-75 dias", "76-99 dias")))))</f>
        <v>31-45 dias</v>
      </c>
      <c r="G222" s="38">
        <v>69</v>
      </c>
      <c r="H222" s="60" t="str">
        <f>IF('Base tratada'!$G222&lt;=29,"24–29",
IF('Base tratada'!$G222&lt;=39,"30–39",
IF('Base tratada'!$G222&lt;=49,"40–49",
IF('Base tratada'!$G222&lt;=59,"50–59",
IF('Base tratada'!$G222&lt;=69,"60–69",
"70–80")))))</f>
        <v>60–69</v>
      </c>
      <c r="I222" s="34">
        <v>2233</v>
      </c>
      <c r="J222" s="58" t="str">
        <f>IF('Base tratada'!$K222=1,"Divorciado",
IF('Base tratada'!$L222=1,"Casado",
IF('Base tratada'!$M222=1, "Solteiro",
IF('Base tratada'!$N222=1,"Juntos",
"Viúvo"))))</f>
        <v>Solteiro</v>
      </c>
      <c r="K222" s="34">
        <v>0</v>
      </c>
      <c r="L222" s="34">
        <v>0</v>
      </c>
      <c r="M222" s="34">
        <v>1</v>
      </c>
      <c r="N222" s="34">
        <v>0</v>
      </c>
      <c r="O222" s="34">
        <v>0</v>
      </c>
      <c r="P222" s="34">
        <v>0</v>
      </c>
      <c r="Q222" s="34">
        <v>0</v>
      </c>
      <c r="R222" s="34">
        <v>1</v>
      </c>
      <c r="S222" s="34">
        <v>0</v>
      </c>
      <c r="T222" s="34">
        <v>0</v>
      </c>
      <c r="U222" s="35">
        <v>0</v>
      </c>
      <c r="V222" s="35">
        <v>4</v>
      </c>
      <c r="W222" s="35">
        <v>5</v>
      </c>
      <c r="X222" s="35">
        <v>6</v>
      </c>
      <c r="Y222" s="35">
        <v>0</v>
      </c>
      <c r="Z222" s="35">
        <v>4</v>
      </c>
      <c r="AA222" s="34">
        <v>1</v>
      </c>
      <c r="AB222" s="34">
        <v>3</v>
      </c>
      <c r="AC222" s="34">
        <v>1</v>
      </c>
      <c r="AD222" s="34">
        <v>0</v>
      </c>
      <c r="AE222" s="34">
        <v>3</v>
      </c>
      <c r="AF222" s="58">
        <f>'Base tratada'!$AC222+'Base tratada'!$AD222+'Base tratada'!$AE222</f>
        <v>4</v>
      </c>
      <c r="AG2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22" s="58" t="str">
        <f>IF('Base tratada'!$AC222&gt;=MAX('Base tratada'!$AD222,'Base tratada'!$AE222),"Web",
IF('Base tratada'!$AD222&gt;='Base tratada'!$AE222,"Catalog",
"Store"))</f>
        <v>Store</v>
      </c>
      <c r="AI222" s="59">
        <f>IF('Base tratada'!$AF222=0,"0",'Base tratada'!$AK222/'Base tratada'!$AF222)</f>
        <v>3.75</v>
      </c>
      <c r="AJ222" s="59" t="str">
        <f>IF('Base tratada'!$AI222=0,"R$ 0",
IF('Base tratada'!$AI222&lt;=25,"R$ 1–25",
IF('Base tratada'!$AI222&lt;=50,"R$ 26–50",
"+R$ 50")))</f>
        <v>R$ 1–25</v>
      </c>
      <c r="AK222" s="35">
        <v>15</v>
      </c>
      <c r="AL222" s="58" t="str">
        <f>IF('Base tratada'!$AK222&lt;=100,"R$ 0-100",
IF('Base tratada'!$AK222&lt;=500,"R$ 101-500",
IF('Base tratada'!$AK222&lt;=1000,"R$ 501-1000",
IF('Base tratada'!$AK222&lt;=1500,"R$ 1001-1500",
"+R$ 1500"))))</f>
        <v>R$ 0-100</v>
      </c>
      <c r="AM222" s="34">
        <v>0</v>
      </c>
      <c r="AN222" s="34">
        <v>0</v>
      </c>
      <c r="AO222" s="34">
        <v>0</v>
      </c>
      <c r="AP222" s="34">
        <v>0</v>
      </c>
      <c r="AQ222" s="34">
        <v>0</v>
      </c>
      <c r="AR222" s="34">
        <v>0</v>
      </c>
      <c r="AS222" s="34">
        <v>0</v>
      </c>
      <c r="AT222" s="34">
        <v>3</v>
      </c>
      <c r="AU222" s="34">
        <v>11</v>
      </c>
      <c r="AV222" s="52">
        <v>11</v>
      </c>
      <c r="AW222" s="57">
        <v>0</v>
      </c>
      <c r="AX222" s="58" t="str">
        <f>IF(Tabela3[[#This Row],[Response]]=1, "Aceitou", "Não aceitou")</f>
        <v>Não aceitou</v>
      </c>
      <c r="AY222" s="55" t="str">
        <f>Tabela3[[#This Row],[Faixa Recência]] &amp; " | " &amp; Tabela3[[#This Row],[Faixa Gasto]] &amp; " | " &amp; Tabela3[[#This Row],[Faixa ticket médio]]</f>
        <v>31-45 dias | R$ 0-100 | R$ 1–25</v>
      </c>
      <c r="AZ2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2" s="36"/>
    </row>
    <row r="223" spans="1:54" x14ac:dyDescent="0.25">
      <c r="A223" s="61">
        <v>222</v>
      </c>
      <c r="B223" s="37">
        <v>62745</v>
      </c>
      <c r="C223" s="34">
        <v>0</v>
      </c>
      <c r="D223" s="34">
        <v>1</v>
      </c>
      <c r="E223" s="34">
        <v>89</v>
      </c>
      <c r="F223" s="58" t="str">
        <f>IF('Base tratada'!$E223&lt;=15,"0-15 dias",
IF('Base tratada'!$E223&lt;=30, "16-30 dias",
IF('Base tratada'!$E223&lt;=45, "31-45 dias",
IF('Base tratada'!$E223&lt;=60, "46-60 dias",
IF('Base tratada'!$E223&lt;=75, "61-75 dias", "76-99 dias")))))</f>
        <v>76-99 dias</v>
      </c>
      <c r="G223" s="38">
        <v>55</v>
      </c>
      <c r="H223" s="60" t="str">
        <f>IF('Base tratada'!$G223&lt;=29,"24–29",
IF('Base tratada'!$G223&lt;=39,"30–39",
IF('Base tratada'!$G223&lt;=49,"40–49",
IF('Base tratada'!$G223&lt;=59,"50–59",
IF('Base tratada'!$G223&lt;=69,"60–69",
"70–80")))))</f>
        <v>50–59</v>
      </c>
      <c r="I223" s="34">
        <v>2622</v>
      </c>
      <c r="J223" s="58" t="str">
        <f>IF('Base tratada'!$K223=1,"Divorciado",
IF('Base tratada'!$L223=1,"Casado",
IF('Base tratada'!$M223=1, "Solteiro",
IF('Base tratada'!$N223=1,"Juntos",
"Viúvo"))))</f>
        <v>Casado</v>
      </c>
      <c r="K223" s="34">
        <v>0</v>
      </c>
      <c r="L223" s="34">
        <v>1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4">
        <v>1</v>
      </c>
      <c r="U223" s="35">
        <v>562</v>
      </c>
      <c r="V223" s="35">
        <v>21</v>
      </c>
      <c r="W223" s="35">
        <v>464</v>
      </c>
      <c r="X223" s="35">
        <v>28</v>
      </c>
      <c r="Y223" s="35">
        <v>10</v>
      </c>
      <c r="Z223" s="35">
        <v>32</v>
      </c>
      <c r="AA223" s="34">
        <v>3</v>
      </c>
      <c r="AB223" s="34">
        <v>5</v>
      </c>
      <c r="AC223" s="34">
        <v>7</v>
      </c>
      <c r="AD223" s="34">
        <v>8</v>
      </c>
      <c r="AE223" s="34">
        <v>11</v>
      </c>
      <c r="AF223" s="58">
        <f>'Base tratada'!$AC223+'Base tratada'!$AD223+'Base tratada'!$AE223</f>
        <v>26</v>
      </c>
      <c r="AG2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23" s="58" t="str">
        <f>IF('Base tratada'!$AC223&gt;=MAX('Base tratada'!$AD223,'Base tratada'!$AE223),"Web",
IF('Base tratada'!$AD223&gt;='Base tratada'!$AE223,"Catalog",
"Store"))</f>
        <v>Store</v>
      </c>
      <c r="AI223" s="59">
        <f>IF('Base tratada'!$AF223=0,"0",'Base tratada'!$AK223/'Base tratada'!$AF223)</f>
        <v>41.730769230769234</v>
      </c>
      <c r="AJ223" s="59" t="str">
        <f>IF('Base tratada'!$AI223=0,"R$ 0",
IF('Base tratada'!$AI223&lt;=25,"R$ 1–25",
IF('Base tratada'!$AI223&lt;=50,"R$ 26–50",
"+R$ 50")))</f>
        <v>R$ 26–50</v>
      </c>
      <c r="AK223" s="35">
        <v>1085</v>
      </c>
      <c r="AL223" s="58" t="str">
        <f>IF('Base tratada'!$AK223&lt;=100,"R$ 0-100",
IF('Base tratada'!$AK223&lt;=500,"R$ 101-500",
IF('Base tratada'!$AK223&lt;=1000,"R$ 501-1000",
IF('Base tratada'!$AK223&lt;=1500,"R$ 1001-1500",
"+R$ 1500"))))</f>
        <v>R$ 1001-1500</v>
      </c>
      <c r="AM223" s="34">
        <v>0</v>
      </c>
      <c r="AN223" s="34">
        <v>0</v>
      </c>
      <c r="AO223" s="34">
        <v>0</v>
      </c>
      <c r="AP223" s="34">
        <v>0</v>
      </c>
      <c r="AQ223" s="34">
        <v>0</v>
      </c>
      <c r="AR223" s="34">
        <v>0</v>
      </c>
      <c r="AS223" s="34">
        <v>0</v>
      </c>
      <c r="AT223" s="34">
        <v>3</v>
      </c>
      <c r="AU223" s="34">
        <v>11</v>
      </c>
      <c r="AV223" s="52">
        <v>1053</v>
      </c>
      <c r="AW223" s="57">
        <v>0</v>
      </c>
      <c r="AX223" s="58" t="str">
        <f>IF(Tabela3[[#This Row],[Response]]=1, "Aceitou", "Não aceitou")</f>
        <v>Não aceitou</v>
      </c>
      <c r="AY223" s="55" t="str">
        <f>Tabela3[[#This Row],[Faixa Recência]] &amp; " | " &amp; Tabela3[[#This Row],[Faixa Gasto]] &amp; " | " &amp; Tabela3[[#This Row],[Faixa ticket médio]]</f>
        <v>76-99 dias | R$ 1001-1500 | R$ 26–50</v>
      </c>
      <c r="AZ2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3" s="36"/>
    </row>
    <row r="224" spans="1:54" x14ac:dyDescent="0.25">
      <c r="A224" s="61">
        <v>223</v>
      </c>
      <c r="B224" s="37">
        <v>22212</v>
      </c>
      <c r="C224" s="34">
        <v>1</v>
      </c>
      <c r="D224" s="34">
        <v>0</v>
      </c>
      <c r="E224" s="34">
        <v>49</v>
      </c>
      <c r="F224" s="58" t="str">
        <f>IF('Base tratada'!$E224&lt;=15,"0-15 dias",
IF('Base tratada'!$E224&lt;=30, "16-30 dias",
IF('Base tratada'!$E224&lt;=45, "31-45 dias",
IF('Base tratada'!$E224&lt;=60, "46-60 dias",
IF('Base tratada'!$E224&lt;=75, "61-75 dias", "76-99 dias")))))</f>
        <v>46-60 dias</v>
      </c>
      <c r="G224" s="38">
        <v>45</v>
      </c>
      <c r="H224" s="60" t="str">
        <f>IF('Base tratada'!$G224&lt;=29,"24–29",
IF('Base tratada'!$G224&lt;=39,"30–39",
IF('Base tratada'!$G224&lt;=49,"40–49",
IF('Base tratada'!$G224&lt;=59,"50–59",
IF('Base tratada'!$G224&lt;=69,"60–69",
"70–80")))))</f>
        <v>40–49</v>
      </c>
      <c r="I224" s="34">
        <v>2361</v>
      </c>
      <c r="J224" s="58" t="str">
        <f>IF('Base tratada'!$K224=1,"Divorciado",
IF('Base tratada'!$L224=1,"Casado",
IF('Base tratada'!$M224=1, "Solteiro",
IF('Base tratada'!$N224=1,"Juntos",
"Viúvo"))))</f>
        <v>Casado</v>
      </c>
      <c r="K224" s="34">
        <v>0</v>
      </c>
      <c r="L224" s="34">
        <v>1</v>
      </c>
      <c r="M224" s="34">
        <v>0</v>
      </c>
      <c r="N224" s="34">
        <v>0</v>
      </c>
      <c r="O224" s="34">
        <v>0</v>
      </c>
      <c r="P224" s="34">
        <v>1</v>
      </c>
      <c r="Q224" s="34">
        <v>0</v>
      </c>
      <c r="R224" s="34">
        <v>0</v>
      </c>
      <c r="S224" s="34">
        <v>0</v>
      </c>
      <c r="T224" s="34">
        <v>0</v>
      </c>
      <c r="U224" s="35">
        <v>5</v>
      </c>
      <c r="V224" s="35">
        <v>9</v>
      </c>
      <c r="W224" s="35">
        <v>20</v>
      </c>
      <c r="X224" s="35">
        <v>6</v>
      </c>
      <c r="Y224" s="35">
        <v>8</v>
      </c>
      <c r="Z224" s="35">
        <v>21</v>
      </c>
      <c r="AA224" s="34">
        <v>2</v>
      </c>
      <c r="AB224" s="34">
        <v>6</v>
      </c>
      <c r="AC224" s="34">
        <v>2</v>
      </c>
      <c r="AD224" s="34">
        <v>0</v>
      </c>
      <c r="AE224" s="34">
        <v>4</v>
      </c>
      <c r="AF224" s="58">
        <f>'Base tratada'!$AC224+'Base tratada'!$AD224+'Base tratada'!$AE224</f>
        <v>6</v>
      </c>
      <c r="AG2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24" s="58" t="str">
        <f>IF('Base tratada'!$AC224&gt;=MAX('Base tratada'!$AD224,'Base tratada'!$AE224),"Web",
IF('Base tratada'!$AD224&gt;='Base tratada'!$AE224,"Catalog",
"Store"))</f>
        <v>Store</v>
      </c>
      <c r="AI224" s="59">
        <f>IF('Base tratada'!$AF224=0,"0",'Base tratada'!$AK224/'Base tratada'!$AF224)</f>
        <v>8</v>
      </c>
      <c r="AJ224" s="59" t="str">
        <f>IF('Base tratada'!$AI224=0,"R$ 0",
IF('Base tratada'!$AI224&lt;=25,"R$ 1–25",
IF('Base tratada'!$AI224&lt;=50,"R$ 26–50",
"+R$ 50")))</f>
        <v>R$ 1–25</v>
      </c>
      <c r="AK224" s="35">
        <v>48</v>
      </c>
      <c r="AL224" s="58" t="str">
        <f>IF('Base tratada'!$AK224&lt;=100,"R$ 0-100",
IF('Base tratada'!$AK224&lt;=500,"R$ 101-500",
IF('Base tratada'!$AK224&lt;=1000,"R$ 501-1000",
IF('Base tratada'!$AK224&lt;=1500,"R$ 1001-1500",
"+R$ 1500"))))</f>
        <v>R$ 0-100</v>
      </c>
      <c r="AM224" s="34">
        <v>0</v>
      </c>
      <c r="AN224" s="34">
        <v>0</v>
      </c>
      <c r="AO224" s="34">
        <v>0</v>
      </c>
      <c r="AP224" s="34">
        <v>0</v>
      </c>
      <c r="AQ224" s="34">
        <v>0</v>
      </c>
      <c r="AR224" s="34">
        <v>0</v>
      </c>
      <c r="AS224" s="34">
        <v>0</v>
      </c>
      <c r="AT224" s="34">
        <v>3</v>
      </c>
      <c r="AU224" s="34">
        <v>11</v>
      </c>
      <c r="AV224" s="52">
        <v>27</v>
      </c>
      <c r="AW224" s="57">
        <v>0</v>
      </c>
      <c r="AX224" s="58" t="str">
        <f>IF(Tabela3[[#This Row],[Response]]=1, "Aceitou", "Não aceitou")</f>
        <v>Não aceitou</v>
      </c>
      <c r="AY224" s="55" t="str">
        <f>Tabela3[[#This Row],[Faixa Recência]] &amp; " | " &amp; Tabela3[[#This Row],[Faixa Gasto]] &amp; " | " &amp; Tabela3[[#This Row],[Faixa ticket médio]]</f>
        <v>46-60 dias | R$ 0-100 | R$ 1–25</v>
      </c>
      <c r="AZ2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4" s="36"/>
    </row>
    <row r="225" spans="1:54" x14ac:dyDescent="0.25">
      <c r="A225" s="61">
        <v>224</v>
      </c>
      <c r="B225" s="37">
        <v>23661</v>
      </c>
      <c r="C225" s="34">
        <v>1</v>
      </c>
      <c r="D225" s="34">
        <v>0</v>
      </c>
      <c r="E225" s="34">
        <v>46</v>
      </c>
      <c r="F225" s="58" t="str">
        <f>IF('Base tratada'!$E225&lt;=15,"0-15 dias",
IF('Base tratada'!$E225&lt;=30, "16-30 dias",
IF('Base tratada'!$E225&lt;=45, "31-45 dias",
IF('Base tratada'!$E225&lt;=60, "46-60 dias",
IF('Base tratada'!$E225&lt;=75, "61-75 dias", "76-99 dias")))))</f>
        <v>46-60 dias</v>
      </c>
      <c r="G225" s="38">
        <v>38</v>
      </c>
      <c r="H225" s="60" t="str">
        <f>IF('Base tratada'!$G225&lt;=29,"24–29",
IF('Base tratada'!$G225&lt;=39,"30–39",
IF('Base tratada'!$G225&lt;=49,"40–49",
IF('Base tratada'!$G225&lt;=59,"50–59",
IF('Base tratada'!$G225&lt;=69,"60–69",
"70–80")))))</f>
        <v>30–39</v>
      </c>
      <c r="I225" s="34">
        <v>2366</v>
      </c>
      <c r="J225" s="58" t="str">
        <f>IF('Base tratada'!$K225=1,"Divorciado",
IF('Base tratada'!$L225=1,"Casado",
IF('Base tratada'!$M225=1, "Solteiro",
IF('Base tratada'!$N225=1,"Juntos",
"Viúvo"))))</f>
        <v>Juntos</v>
      </c>
      <c r="K225" s="34">
        <v>0</v>
      </c>
      <c r="L225" s="34">
        <v>0</v>
      </c>
      <c r="M225" s="34">
        <v>0</v>
      </c>
      <c r="N225" s="34">
        <v>1</v>
      </c>
      <c r="O225" s="34">
        <v>0</v>
      </c>
      <c r="P225" s="34">
        <v>0</v>
      </c>
      <c r="Q225" s="34">
        <v>0</v>
      </c>
      <c r="R225" s="34">
        <v>0</v>
      </c>
      <c r="S225" s="34">
        <v>1</v>
      </c>
      <c r="T225" s="34">
        <v>0</v>
      </c>
      <c r="U225" s="35">
        <v>18</v>
      </c>
      <c r="V225" s="35">
        <v>0</v>
      </c>
      <c r="W225" s="35">
        <v>4</v>
      </c>
      <c r="X225" s="35">
        <v>0</v>
      </c>
      <c r="Y225" s="35">
        <v>0</v>
      </c>
      <c r="Z225" s="35">
        <v>1</v>
      </c>
      <c r="AA225" s="34">
        <v>1</v>
      </c>
      <c r="AB225" s="34">
        <v>7</v>
      </c>
      <c r="AC225" s="34">
        <v>1</v>
      </c>
      <c r="AD225" s="34">
        <v>0</v>
      </c>
      <c r="AE225" s="34">
        <v>3</v>
      </c>
      <c r="AF225" s="58">
        <f>'Base tratada'!$AC225+'Base tratada'!$AD225+'Base tratada'!$AE225</f>
        <v>4</v>
      </c>
      <c r="AG2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25" s="58" t="str">
        <f>IF('Base tratada'!$AC225&gt;=MAX('Base tratada'!$AD225,'Base tratada'!$AE225),"Web",
IF('Base tratada'!$AD225&gt;='Base tratada'!$AE225,"Catalog",
"Store"))</f>
        <v>Store</v>
      </c>
      <c r="AI225" s="59">
        <f>IF('Base tratada'!$AF225=0,"0",'Base tratada'!$AK225/'Base tratada'!$AF225)</f>
        <v>5.5</v>
      </c>
      <c r="AJ225" s="59" t="str">
        <f>IF('Base tratada'!$AI225=0,"R$ 0",
IF('Base tratada'!$AI225&lt;=25,"R$ 1–25",
IF('Base tratada'!$AI225&lt;=50,"R$ 26–50",
"+R$ 50")))</f>
        <v>R$ 1–25</v>
      </c>
      <c r="AK225" s="35">
        <v>22</v>
      </c>
      <c r="AL225" s="58" t="str">
        <f>IF('Base tratada'!$AK225&lt;=100,"R$ 0-100",
IF('Base tratada'!$AK225&lt;=500,"R$ 101-500",
IF('Base tratada'!$AK225&lt;=1000,"R$ 501-1000",
IF('Base tratada'!$AK225&lt;=1500,"R$ 1001-1500",
"+R$ 1500"))))</f>
        <v>R$ 0-100</v>
      </c>
      <c r="AM225" s="34">
        <v>0</v>
      </c>
      <c r="AN225" s="34">
        <v>0</v>
      </c>
      <c r="AO225" s="34">
        <v>0</v>
      </c>
      <c r="AP225" s="34">
        <v>0</v>
      </c>
      <c r="AQ225" s="34">
        <v>0</v>
      </c>
      <c r="AR225" s="34">
        <v>0</v>
      </c>
      <c r="AS225" s="34">
        <v>0</v>
      </c>
      <c r="AT225" s="34">
        <v>3</v>
      </c>
      <c r="AU225" s="34">
        <v>11</v>
      </c>
      <c r="AV225" s="52">
        <v>21</v>
      </c>
      <c r="AW225" s="57">
        <v>0</v>
      </c>
      <c r="AX225" s="58" t="str">
        <f>IF(Tabela3[[#This Row],[Response]]=1, "Aceitou", "Não aceitou")</f>
        <v>Não aceitou</v>
      </c>
      <c r="AY225" s="55" t="str">
        <f>Tabela3[[#This Row],[Faixa Recência]] &amp; " | " &amp; Tabela3[[#This Row],[Faixa Gasto]] &amp; " | " &amp; Tabela3[[#This Row],[Faixa ticket médio]]</f>
        <v>46-60 dias | R$ 0-100 | R$ 1–25</v>
      </c>
      <c r="AZ2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5" s="36"/>
    </row>
    <row r="226" spans="1:54" x14ac:dyDescent="0.25">
      <c r="A226" s="61">
        <v>225</v>
      </c>
      <c r="B226" s="37">
        <v>79761</v>
      </c>
      <c r="C226" s="34">
        <v>0</v>
      </c>
      <c r="D226" s="34">
        <v>1</v>
      </c>
      <c r="E226" s="34">
        <v>32</v>
      </c>
      <c r="F226" s="58" t="str">
        <f>IF('Base tratada'!$E226&lt;=15,"0-15 dias",
IF('Base tratada'!$E226&lt;=30, "16-30 dias",
IF('Base tratada'!$E226&lt;=45, "31-45 dias",
IF('Base tratada'!$E226&lt;=60, "46-60 dias",
IF('Base tratada'!$E226&lt;=75, "61-75 dias", "76-99 dias")))))</f>
        <v>31-45 dias</v>
      </c>
      <c r="G226" s="38">
        <v>62</v>
      </c>
      <c r="H226" s="60" t="str">
        <f>IF('Base tratada'!$G226&lt;=29,"24–29",
IF('Base tratada'!$G226&lt;=39,"30–39",
IF('Base tratada'!$G226&lt;=49,"40–49",
IF('Base tratada'!$G226&lt;=59,"50–59",
IF('Base tratada'!$G226&lt;=69,"60–69",
"70–80")))))</f>
        <v>60–69</v>
      </c>
      <c r="I226" s="34">
        <v>2427</v>
      </c>
      <c r="J226" s="58" t="str">
        <f>IF('Base tratada'!$K226=1,"Divorciado",
IF('Base tratada'!$L226=1,"Casado",
IF('Base tratada'!$M226=1, "Solteiro",
IF('Base tratada'!$N226=1,"Juntos",
"Viúvo"))))</f>
        <v>Solteiro</v>
      </c>
      <c r="K226" s="34">
        <v>0</v>
      </c>
      <c r="L226" s="34">
        <v>0</v>
      </c>
      <c r="M226" s="34">
        <v>1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4">
        <v>1</v>
      </c>
      <c r="U226" s="35">
        <v>415</v>
      </c>
      <c r="V226" s="35">
        <v>5</v>
      </c>
      <c r="W226" s="35">
        <v>124</v>
      </c>
      <c r="X226" s="35">
        <v>15</v>
      </c>
      <c r="Y226" s="35">
        <v>35</v>
      </c>
      <c r="Z226" s="35">
        <v>11</v>
      </c>
      <c r="AA226" s="34">
        <v>1</v>
      </c>
      <c r="AB226" s="34">
        <v>3</v>
      </c>
      <c r="AC226" s="34">
        <v>5</v>
      </c>
      <c r="AD226" s="34">
        <v>2</v>
      </c>
      <c r="AE226" s="34">
        <v>11</v>
      </c>
      <c r="AF226" s="58">
        <f>'Base tratada'!$AC226+'Base tratada'!$AD226+'Base tratada'!$AE226</f>
        <v>18</v>
      </c>
      <c r="AG2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26" s="58" t="str">
        <f>IF('Base tratada'!$AC226&gt;=MAX('Base tratada'!$AD226,'Base tratada'!$AE226),"Web",
IF('Base tratada'!$AD226&gt;='Base tratada'!$AE226,"Catalog",
"Store"))</f>
        <v>Store</v>
      </c>
      <c r="AI226" s="59">
        <f>IF('Base tratada'!$AF226=0,"0",'Base tratada'!$AK226/'Base tratada'!$AF226)</f>
        <v>33</v>
      </c>
      <c r="AJ226" s="59" t="str">
        <f>IF('Base tratada'!$AI226=0,"R$ 0",
IF('Base tratada'!$AI226&lt;=25,"R$ 1–25",
IF('Base tratada'!$AI226&lt;=50,"R$ 26–50",
"+R$ 50")))</f>
        <v>R$ 26–50</v>
      </c>
      <c r="AK226" s="35">
        <v>594</v>
      </c>
      <c r="AL226" s="58" t="str">
        <f>IF('Base tratada'!$AK226&lt;=100,"R$ 0-100",
IF('Base tratada'!$AK226&lt;=500,"R$ 101-500",
IF('Base tratada'!$AK226&lt;=1000,"R$ 501-1000",
IF('Base tratada'!$AK226&lt;=1500,"R$ 1001-1500",
"+R$ 1500"))))</f>
        <v>R$ 501-1000</v>
      </c>
      <c r="AM226" s="34">
        <v>0</v>
      </c>
      <c r="AN226" s="34">
        <v>0</v>
      </c>
      <c r="AO226" s="34">
        <v>0</v>
      </c>
      <c r="AP226" s="34">
        <v>0</v>
      </c>
      <c r="AQ226" s="34">
        <v>0</v>
      </c>
      <c r="AR226" s="34">
        <v>0</v>
      </c>
      <c r="AS226" s="34">
        <v>0</v>
      </c>
      <c r="AT226" s="34">
        <v>3</v>
      </c>
      <c r="AU226" s="34">
        <v>11</v>
      </c>
      <c r="AV226" s="52">
        <v>583</v>
      </c>
      <c r="AW226" s="57">
        <v>0</v>
      </c>
      <c r="AX226" s="58" t="str">
        <f>IF(Tabela3[[#This Row],[Response]]=1, "Aceitou", "Não aceitou")</f>
        <v>Não aceitou</v>
      </c>
      <c r="AY226" s="55" t="str">
        <f>Tabela3[[#This Row],[Faixa Recência]] &amp; " | " &amp; Tabela3[[#This Row],[Faixa Gasto]] &amp; " | " &amp; Tabela3[[#This Row],[Faixa ticket médio]]</f>
        <v>31-45 dias | R$ 501-1000 | R$ 26–50</v>
      </c>
      <c r="AZ2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6" s="36"/>
    </row>
    <row r="227" spans="1:54" x14ac:dyDescent="0.25">
      <c r="A227" s="61">
        <v>226</v>
      </c>
      <c r="B227" s="37">
        <v>7500</v>
      </c>
      <c r="C227" s="34">
        <v>1</v>
      </c>
      <c r="D227" s="34">
        <v>0</v>
      </c>
      <c r="E227" s="34">
        <v>54</v>
      </c>
      <c r="F227" s="58" t="str">
        <f>IF('Base tratada'!$E227&lt;=15,"0-15 dias",
IF('Base tratada'!$E227&lt;=30, "16-30 dias",
IF('Base tratada'!$E227&lt;=45, "31-45 dias",
IF('Base tratada'!$E227&lt;=60, "46-60 dias",
IF('Base tratada'!$E227&lt;=75, "61-75 dias", "76-99 dias")))))</f>
        <v>46-60 dias</v>
      </c>
      <c r="G227" s="38">
        <v>47</v>
      </c>
      <c r="H227" s="60" t="str">
        <f>IF('Base tratada'!$G227&lt;=29,"24–29",
IF('Base tratada'!$G227&lt;=39,"30–39",
IF('Base tratada'!$G227&lt;=49,"40–49",
IF('Base tratada'!$G227&lt;=59,"50–59",
IF('Base tratada'!$G227&lt;=69,"60–69",
"70–80")))))</f>
        <v>40–49</v>
      </c>
      <c r="I227" s="34">
        <v>2344</v>
      </c>
      <c r="J227" s="58" t="str">
        <f>IF('Base tratada'!$K227=1,"Divorciado",
IF('Base tratada'!$L227=1,"Casado",
IF('Base tratada'!$M227=1, "Solteiro",
IF('Base tratada'!$N227=1,"Juntos",
"Viúvo"))))</f>
        <v>Solteiro</v>
      </c>
      <c r="K227" s="34">
        <v>0</v>
      </c>
      <c r="L227" s="34">
        <v>0</v>
      </c>
      <c r="M227" s="34">
        <v>1</v>
      </c>
      <c r="N227" s="34">
        <v>0</v>
      </c>
      <c r="O227" s="34">
        <v>0</v>
      </c>
      <c r="P227" s="34">
        <v>0</v>
      </c>
      <c r="Q227" s="34">
        <v>0</v>
      </c>
      <c r="R227" s="34">
        <v>1</v>
      </c>
      <c r="S227" s="34">
        <v>0</v>
      </c>
      <c r="T227" s="34">
        <v>0</v>
      </c>
      <c r="U227" s="35">
        <v>5</v>
      </c>
      <c r="V227" s="35">
        <v>3</v>
      </c>
      <c r="W227" s="35">
        <v>10</v>
      </c>
      <c r="X227" s="35">
        <v>12</v>
      </c>
      <c r="Y227" s="35">
        <v>7</v>
      </c>
      <c r="Z227" s="35">
        <v>20</v>
      </c>
      <c r="AA227" s="34">
        <v>4</v>
      </c>
      <c r="AB227" s="34">
        <v>7</v>
      </c>
      <c r="AC227" s="34">
        <v>3</v>
      </c>
      <c r="AD227" s="34">
        <v>1</v>
      </c>
      <c r="AE227" s="34">
        <v>3</v>
      </c>
      <c r="AF227" s="58">
        <f>'Base tratada'!$AC227+'Base tratada'!$AD227+'Base tratada'!$AE227</f>
        <v>7</v>
      </c>
      <c r="AG2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27" s="58" t="str">
        <f>IF('Base tratada'!$AC227&gt;=MAX('Base tratada'!$AD227,'Base tratada'!$AE227),"Web",
IF('Base tratada'!$AD227&gt;='Base tratada'!$AE227,"Catalog",
"Store"))</f>
        <v>Web</v>
      </c>
      <c r="AI227" s="59">
        <f>IF('Base tratada'!$AF227=0,"0",'Base tratada'!$AK227/'Base tratada'!$AF227)</f>
        <v>5.2857142857142856</v>
      </c>
      <c r="AJ227" s="59" t="str">
        <f>IF('Base tratada'!$AI227=0,"R$ 0",
IF('Base tratada'!$AI227&lt;=25,"R$ 1–25",
IF('Base tratada'!$AI227&lt;=50,"R$ 26–50",
"+R$ 50")))</f>
        <v>R$ 1–25</v>
      </c>
      <c r="AK227" s="35">
        <v>37</v>
      </c>
      <c r="AL227" s="58" t="str">
        <f>IF('Base tratada'!$AK227&lt;=100,"R$ 0-100",
IF('Base tratada'!$AK227&lt;=500,"R$ 101-500",
IF('Base tratada'!$AK227&lt;=1000,"R$ 501-1000",
IF('Base tratada'!$AK227&lt;=1500,"R$ 1001-1500",
"+R$ 1500"))))</f>
        <v>R$ 0-100</v>
      </c>
      <c r="AM227" s="34">
        <v>0</v>
      </c>
      <c r="AN227" s="34">
        <v>0</v>
      </c>
      <c r="AO227" s="34">
        <v>0</v>
      </c>
      <c r="AP227" s="34">
        <v>0</v>
      </c>
      <c r="AQ227" s="34">
        <v>0</v>
      </c>
      <c r="AR227" s="34">
        <v>0</v>
      </c>
      <c r="AS227" s="34">
        <v>0</v>
      </c>
      <c r="AT227" s="34">
        <v>3</v>
      </c>
      <c r="AU227" s="34">
        <v>11</v>
      </c>
      <c r="AV227" s="52">
        <v>17</v>
      </c>
      <c r="AW227" s="57">
        <v>0</v>
      </c>
      <c r="AX227" s="58" t="str">
        <f>IF(Tabela3[[#This Row],[Response]]=1, "Aceitou", "Não aceitou")</f>
        <v>Não aceitou</v>
      </c>
      <c r="AY227" s="55" t="str">
        <f>Tabela3[[#This Row],[Faixa Recência]] &amp; " | " &amp; Tabela3[[#This Row],[Faixa Gasto]] &amp; " | " &amp; Tabela3[[#This Row],[Faixa ticket médio]]</f>
        <v>46-60 dias | R$ 0-100 | R$ 1–25</v>
      </c>
      <c r="AZ2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7" s="36"/>
    </row>
    <row r="228" spans="1:54" x14ac:dyDescent="0.25">
      <c r="A228" s="61">
        <v>227</v>
      </c>
      <c r="B228" s="37">
        <v>73455</v>
      </c>
      <c r="C228" s="34">
        <v>0</v>
      </c>
      <c r="D228" s="34">
        <v>0</v>
      </c>
      <c r="E228" s="34">
        <v>98</v>
      </c>
      <c r="F228" s="58" t="str">
        <f>IF('Base tratada'!$E228&lt;=15,"0-15 dias",
IF('Base tratada'!$E228&lt;=30, "16-30 dias",
IF('Base tratada'!$E228&lt;=45, "31-45 dias",
IF('Base tratada'!$E228&lt;=60, "46-60 dias",
IF('Base tratada'!$E228&lt;=75, "61-75 dias", "76-99 dias")))))</f>
        <v>76-99 dias</v>
      </c>
      <c r="G228" s="38">
        <v>52</v>
      </c>
      <c r="H228" s="60" t="str">
        <f>IF('Base tratada'!$G228&lt;=29,"24–29",
IF('Base tratada'!$G228&lt;=39,"30–39",
IF('Base tratada'!$G228&lt;=49,"40–49",
IF('Base tratada'!$G228&lt;=59,"50–59",
IF('Base tratada'!$G228&lt;=69,"60–69",
"70–80")))))</f>
        <v>50–59</v>
      </c>
      <c r="I228" s="34">
        <v>2403</v>
      </c>
      <c r="J228" s="58" t="str">
        <f>IF('Base tratada'!$K228=1,"Divorciado",
IF('Base tratada'!$L228=1,"Casado",
IF('Base tratada'!$M228=1, "Solteiro",
IF('Base tratada'!$N228=1,"Juntos",
"Viúvo"))))</f>
        <v>Viúvo</v>
      </c>
      <c r="K228" s="34">
        <v>0</v>
      </c>
      <c r="L228" s="34">
        <v>0</v>
      </c>
      <c r="M228" s="34">
        <v>0</v>
      </c>
      <c r="N228" s="34">
        <v>0</v>
      </c>
      <c r="O228" s="34">
        <v>1</v>
      </c>
      <c r="P228" s="34">
        <v>0</v>
      </c>
      <c r="Q228" s="34">
        <v>0</v>
      </c>
      <c r="R228" s="34">
        <v>1</v>
      </c>
      <c r="S228" s="34">
        <v>0</v>
      </c>
      <c r="T228" s="34">
        <v>0</v>
      </c>
      <c r="U228" s="35">
        <v>901</v>
      </c>
      <c r="V228" s="35">
        <v>61</v>
      </c>
      <c r="W228" s="35">
        <v>757</v>
      </c>
      <c r="X228" s="35">
        <v>186</v>
      </c>
      <c r="Y228" s="35">
        <v>163</v>
      </c>
      <c r="Z228" s="35">
        <v>20</v>
      </c>
      <c r="AA228" s="34">
        <v>1</v>
      </c>
      <c r="AB228" s="34">
        <v>3</v>
      </c>
      <c r="AC228" s="34">
        <v>6</v>
      </c>
      <c r="AD228" s="34">
        <v>5</v>
      </c>
      <c r="AE228" s="34">
        <v>10</v>
      </c>
      <c r="AF228" s="58">
        <f>'Base tratada'!$AC228+'Base tratada'!$AD228+'Base tratada'!$AE228</f>
        <v>21</v>
      </c>
      <c r="AG2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28" s="58" t="str">
        <f>IF('Base tratada'!$AC228&gt;=MAX('Base tratada'!$AD228,'Base tratada'!$AE228),"Web",
IF('Base tratada'!$AD228&gt;='Base tratada'!$AE228,"Catalog",
"Store"))</f>
        <v>Store</v>
      </c>
      <c r="AI228" s="59">
        <f>IF('Base tratada'!$AF228=0,"0",'Base tratada'!$AK228/'Base tratada'!$AF228)</f>
        <v>98.476190476190482</v>
      </c>
      <c r="AJ228" s="59" t="str">
        <f>IF('Base tratada'!$AI228=0,"R$ 0",
IF('Base tratada'!$AI228&lt;=25,"R$ 1–25",
IF('Base tratada'!$AI228&lt;=50,"R$ 26–50",
"+R$ 50")))</f>
        <v>+R$ 50</v>
      </c>
      <c r="AK228" s="35">
        <v>2068</v>
      </c>
      <c r="AL228" s="58" t="str">
        <f>IF('Base tratada'!$AK228&lt;=100,"R$ 0-100",
IF('Base tratada'!$AK228&lt;=500,"R$ 101-500",
IF('Base tratada'!$AK228&lt;=1000,"R$ 501-1000",
IF('Base tratada'!$AK228&lt;=1500,"R$ 1001-1500",
"+R$ 1500"))))</f>
        <v>+R$ 1500</v>
      </c>
      <c r="AM228" s="34">
        <v>0</v>
      </c>
      <c r="AN228" s="34">
        <v>0</v>
      </c>
      <c r="AO228" s="34">
        <v>0</v>
      </c>
      <c r="AP228" s="34">
        <v>1</v>
      </c>
      <c r="AQ228" s="34">
        <v>0</v>
      </c>
      <c r="AR228" s="34">
        <v>1</v>
      </c>
      <c r="AS228" s="34">
        <v>0</v>
      </c>
      <c r="AT228" s="34">
        <v>3</v>
      </c>
      <c r="AU228" s="34">
        <v>11</v>
      </c>
      <c r="AV228" s="52">
        <v>2048</v>
      </c>
      <c r="AW228" s="57">
        <v>0</v>
      </c>
      <c r="AX228" s="58" t="str">
        <f>IF(Tabela3[[#This Row],[Response]]=1, "Aceitou", "Não aceitou")</f>
        <v>Não aceitou</v>
      </c>
      <c r="AY228" s="55" t="str">
        <f>Tabela3[[#This Row],[Faixa Recência]] &amp; " | " &amp; Tabela3[[#This Row],[Faixa Gasto]] &amp; " | " &amp; Tabela3[[#This Row],[Faixa ticket médio]]</f>
        <v>76-99 dias | +R$ 1500 | +R$ 50</v>
      </c>
      <c r="AZ2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8" s="36"/>
    </row>
    <row r="229" spans="1:54" x14ac:dyDescent="0.25">
      <c r="A229" s="61">
        <v>228</v>
      </c>
      <c r="B229" s="37">
        <v>64961</v>
      </c>
      <c r="C229" s="34">
        <v>0</v>
      </c>
      <c r="D229" s="34">
        <v>1</v>
      </c>
      <c r="E229" s="34">
        <v>97</v>
      </c>
      <c r="F229" s="58" t="str">
        <f>IF('Base tratada'!$E229&lt;=15,"0-15 dias",
IF('Base tratada'!$E229&lt;=30, "16-30 dias",
IF('Base tratada'!$E229&lt;=45, "31-45 dias",
IF('Base tratada'!$E229&lt;=60, "46-60 dias",
IF('Base tratada'!$E229&lt;=75, "61-75 dias", "76-99 dias")))))</f>
        <v>76-99 dias</v>
      </c>
      <c r="G229" s="38">
        <v>62</v>
      </c>
      <c r="H229" s="60" t="str">
        <f>IF('Base tratada'!$G229&lt;=29,"24–29",
IF('Base tratada'!$G229&lt;=39,"30–39",
IF('Base tratada'!$G229&lt;=49,"40–49",
IF('Base tratada'!$G229&lt;=59,"50–59",
IF('Base tratada'!$G229&lt;=69,"60–69",
"70–80")))))</f>
        <v>60–69</v>
      </c>
      <c r="I229" s="34">
        <v>2712</v>
      </c>
      <c r="J229" s="58" t="str">
        <f>IF('Base tratada'!$K229=1,"Divorciado",
IF('Base tratada'!$L229=1,"Casado",
IF('Base tratada'!$M229=1, "Solteiro",
IF('Base tratada'!$N229=1,"Juntos",
"Viúvo"))))</f>
        <v>Juntos</v>
      </c>
      <c r="K229" s="34">
        <v>0</v>
      </c>
      <c r="L229" s="34">
        <v>0</v>
      </c>
      <c r="M229" s="34">
        <v>0</v>
      </c>
      <c r="N229" s="34">
        <v>1</v>
      </c>
      <c r="O229" s="34">
        <v>0</v>
      </c>
      <c r="P229" s="34">
        <v>0</v>
      </c>
      <c r="Q229" s="34">
        <v>0</v>
      </c>
      <c r="R229" s="34">
        <v>1</v>
      </c>
      <c r="S229" s="34">
        <v>0</v>
      </c>
      <c r="T229" s="34">
        <v>0</v>
      </c>
      <c r="U229" s="35">
        <v>382</v>
      </c>
      <c r="V229" s="35">
        <v>114</v>
      </c>
      <c r="W229" s="35">
        <v>276</v>
      </c>
      <c r="X229" s="35">
        <v>75</v>
      </c>
      <c r="Y229" s="35">
        <v>124</v>
      </c>
      <c r="Z229" s="35">
        <v>38</v>
      </c>
      <c r="AA229" s="34">
        <v>2</v>
      </c>
      <c r="AB229" s="34">
        <v>3</v>
      </c>
      <c r="AC229" s="34">
        <v>6</v>
      </c>
      <c r="AD229" s="34">
        <v>4</v>
      </c>
      <c r="AE229" s="34">
        <v>4</v>
      </c>
      <c r="AF229" s="58">
        <f>'Base tratada'!$AC229+'Base tratada'!$AD229+'Base tratada'!$AE229</f>
        <v>14</v>
      </c>
      <c r="AG2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29" s="58" t="str">
        <f>IF('Base tratada'!$AC229&gt;=MAX('Base tratada'!$AD229,'Base tratada'!$AE229),"Web",
IF('Base tratada'!$AD229&gt;='Base tratada'!$AE229,"Catalog",
"Store"))</f>
        <v>Web</v>
      </c>
      <c r="AI229" s="59">
        <f>IF('Base tratada'!$AF229=0,"0",'Base tratada'!$AK229/'Base tratada'!$AF229)</f>
        <v>69.357142857142861</v>
      </c>
      <c r="AJ229" s="59" t="str">
        <f>IF('Base tratada'!$AI229=0,"R$ 0",
IF('Base tratada'!$AI229&lt;=25,"R$ 1–25",
IF('Base tratada'!$AI229&lt;=50,"R$ 26–50",
"+R$ 50")))</f>
        <v>+R$ 50</v>
      </c>
      <c r="AK229" s="35">
        <v>971</v>
      </c>
      <c r="AL229" s="58" t="str">
        <f>IF('Base tratada'!$AK229&lt;=100,"R$ 0-100",
IF('Base tratada'!$AK229&lt;=500,"R$ 101-500",
IF('Base tratada'!$AK229&lt;=1000,"R$ 501-1000",
IF('Base tratada'!$AK229&lt;=1500,"R$ 1001-1500",
"+R$ 1500"))))</f>
        <v>R$ 501-1000</v>
      </c>
      <c r="AM229" s="34">
        <v>0</v>
      </c>
      <c r="AN229" s="34">
        <v>0</v>
      </c>
      <c r="AO229" s="34">
        <v>0</v>
      </c>
      <c r="AP229" s="34">
        <v>0</v>
      </c>
      <c r="AQ229" s="34">
        <v>0</v>
      </c>
      <c r="AR229" s="34">
        <v>0</v>
      </c>
      <c r="AS229" s="34">
        <v>0</v>
      </c>
      <c r="AT229" s="34">
        <v>3</v>
      </c>
      <c r="AU229" s="34">
        <v>11</v>
      </c>
      <c r="AV229" s="52">
        <v>933</v>
      </c>
      <c r="AW229" s="57">
        <v>0</v>
      </c>
      <c r="AX229" s="58" t="str">
        <f>IF(Tabela3[[#This Row],[Response]]=1, "Aceitou", "Não aceitou")</f>
        <v>Não aceitou</v>
      </c>
      <c r="AY229" s="55" t="str">
        <f>Tabela3[[#This Row],[Faixa Recência]] &amp; " | " &amp; Tabela3[[#This Row],[Faixa Gasto]] &amp; " | " &amp; Tabela3[[#This Row],[Faixa ticket médio]]</f>
        <v>76-99 dias | R$ 501-1000 | +R$ 50</v>
      </c>
      <c r="AZ2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9" s="36"/>
    </row>
    <row r="230" spans="1:54" x14ac:dyDescent="0.25">
      <c r="A230" s="61">
        <v>229</v>
      </c>
      <c r="B230" s="37">
        <v>22804</v>
      </c>
      <c r="C230" s="34">
        <v>1</v>
      </c>
      <c r="D230" s="34">
        <v>0</v>
      </c>
      <c r="E230" s="34">
        <v>75</v>
      </c>
      <c r="F230" s="58" t="str">
        <f>IF('Base tratada'!$E230&lt;=15,"0-15 dias",
IF('Base tratada'!$E230&lt;=30, "16-30 dias",
IF('Base tratada'!$E230&lt;=45, "31-45 dias",
IF('Base tratada'!$E230&lt;=60, "46-60 dias",
IF('Base tratada'!$E230&lt;=75, "61-75 dias", "76-99 dias")))))</f>
        <v>61-75 dias</v>
      </c>
      <c r="G230" s="38">
        <v>49</v>
      </c>
      <c r="H230" s="60" t="str">
        <f>IF('Base tratada'!$G230&lt;=29,"24–29",
IF('Base tratada'!$G230&lt;=39,"30–39",
IF('Base tratada'!$G230&lt;=49,"40–49",
IF('Base tratada'!$G230&lt;=59,"50–59",
IF('Base tratada'!$G230&lt;=69,"60–69",
"70–80")))))</f>
        <v>40–49</v>
      </c>
      <c r="I230" s="34">
        <v>2492</v>
      </c>
      <c r="J230" s="58" t="str">
        <f>IF('Base tratada'!$K230=1,"Divorciado",
IF('Base tratada'!$L230=1,"Casado",
IF('Base tratada'!$M230=1, "Solteiro",
IF('Base tratada'!$N230=1,"Juntos",
"Viúvo"))))</f>
        <v>Solteiro</v>
      </c>
      <c r="K230" s="34">
        <v>0</v>
      </c>
      <c r="L230" s="34">
        <v>0</v>
      </c>
      <c r="M230" s="34">
        <v>1</v>
      </c>
      <c r="N230" s="34">
        <v>0</v>
      </c>
      <c r="O230" s="34">
        <v>0</v>
      </c>
      <c r="P230" s="34">
        <v>0</v>
      </c>
      <c r="Q230" s="34">
        <v>0</v>
      </c>
      <c r="R230" s="34">
        <v>1</v>
      </c>
      <c r="S230" s="34">
        <v>0</v>
      </c>
      <c r="T230" s="34">
        <v>0</v>
      </c>
      <c r="U230" s="35">
        <v>14</v>
      </c>
      <c r="V230" s="35">
        <v>1</v>
      </c>
      <c r="W230" s="35">
        <v>7</v>
      </c>
      <c r="X230" s="35">
        <v>2</v>
      </c>
      <c r="Y230" s="35">
        <v>1</v>
      </c>
      <c r="Z230" s="35">
        <v>1</v>
      </c>
      <c r="AA230" s="34">
        <v>1</v>
      </c>
      <c r="AB230" s="34">
        <v>9</v>
      </c>
      <c r="AC230" s="34">
        <v>2</v>
      </c>
      <c r="AD230" s="34">
        <v>0</v>
      </c>
      <c r="AE230" s="34">
        <v>2</v>
      </c>
      <c r="AF230" s="58">
        <f>'Base tratada'!$AC230+'Base tratada'!$AD230+'Base tratada'!$AE230</f>
        <v>4</v>
      </c>
      <c r="AG2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30" s="58" t="str">
        <f>IF('Base tratada'!$AC230&gt;=MAX('Base tratada'!$AD230,'Base tratada'!$AE230),"Web",
IF('Base tratada'!$AD230&gt;='Base tratada'!$AE230,"Catalog",
"Store"))</f>
        <v>Web</v>
      </c>
      <c r="AI230" s="59">
        <f>IF('Base tratada'!$AF230=0,"0",'Base tratada'!$AK230/'Base tratada'!$AF230)</f>
        <v>6.25</v>
      </c>
      <c r="AJ230" s="59" t="str">
        <f>IF('Base tratada'!$AI230=0,"R$ 0",
IF('Base tratada'!$AI230&lt;=25,"R$ 1–25",
IF('Base tratada'!$AI230&lt;=50,"R$ 26–50",
"+R$ 50")))</f>
        <v>R$ 1–25</v>
      </c>
      <c r="AK230" s="35">
        <v>25</v>
      </c>
      <c r="AL230" s="58" t="str">
        <f>IF('Base tratada'!$AK230&lt;=100,"R$ 0-100",
IF('Base tratada'!$AK230&lt;=500,"R$ 101-500",
IF('Base tratada'!$AK230&lt;=1000,"R$ 501-1000",
IF('Base tratada'!$AK230&lt;=1500,"R$ 1001-1500",
"+R$ 1500"))))</f>
        <v>R$ 0-100</v>
      </c>
      <c r="AM230" s="34">
        <v>0</v>
      </c>
      <c r="AN230" s="34">
        <v>0</v>
      </c>
      <c r="AO230" s="34">
        <v>0</v>
      </c>
      <c r="AP230" s="34">
        <v>0</v>
      </c>
      <c r="AQ230" s="34">
        <v>0</v>
      </c>
      <c r="AR230" s="34">
        <v>0</v>
      </c>
      <c r="AS230" s="34">
        <v>0</v>
      </c>
      <c r="AT230" s="34">
        <v>3</v>
      </c>
      <c r="AU230" s="34">
        <v>11</v>
      </c>
      <c r="AV230" s="52">
        <v>24</v>
      </c>
      <c r="AW230" s="57">
        <v>0</v>
      </c>
      <c r="AX230" s="58" t="str">
        <f>IF(Tabela3[[#This Row],[Response]]=1, "Aceitou", "Não aceitou")</f>
        <v>Não aceitou</v>
      </c>
      <c r="AY230" s="55" t="str">
        <f>Tabela3[[#This Row],[Faixa Recência]] &amp; " | " &amp; Tabela3[[#This Row],[Faixa Gasto]] &amp; " | " &amp; Tabela3[[#This Row],[Faixa ticket médio]]</f>
        <v>61-75 dias | R$ 0-100 | R$ 1–25</v>
      </c>
      <c r="AZ2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0" s="36"/>
    </row>
    <row r="231" spans="1:54" x14ac:dyDescent="0.25">
      <c r="A231" s="61">
        <v>230</v>
      </c>
      <c r="B231" s="37">
        <v>73687</v>
      </c>
      <c r="C231" s="34">
        <v>0</v>
      </c>
      <c r="D231" s="34">
        <v>0</v>
      </c>
      <c r="E231" s="34">
        <v>8</v>
      </c>
      <c r="F231" s="58" t="str">
        <f>IF('Base tratada'!$E231&lt;=15,"0-15 dias",
IF('Base tratada'!$E231&lt;=30, "16-30 dias",
IF('Base tratada'!$E231&lt;=45, "31-45 dias",
IF('Base tratada'!$E231&lt;=60, "46-60 dias",
IF('Base tratada'!$E231&lt;=75, "61-75 dias", "76-99 dias")))))</f>
        <v>0-15 dias</v>
      </c>
      <c r="G231" s="38">
        <v>30</v>
      </c>
      <c r="H231" s="60" t="str">
        <f>IF('Base tratada'!$G231&lt;=29,"24–29",
IF('Base tratada'!$G231&lt;=39,"30–39",
IF('Base tratada'!$G231&lt;=49,"40–49",
IF('Base tratada'!$G231&lt;=59,"50–59",
IF('Base tratada'!$G231&lt;=69,"60–69",
"70–80")))))</f>
        <v>30–39</v>
      </c>
      <c r="I231" s="34">
        <v>2372</v>
      </c>
      <c r="J231" s="58" t="str">
        <f>IF('Base tratada'!$K231=1,"Divorciado",
IF('Base tratada'!$L231=1,"Casado",
IF('Base tratada'!$M231=1, "Solteiro",
IF('Base tratada'!$N231=1,"Juntos",
"Viúvo"))))</f>
        <v>Casado</v>
      </c>
      <c r="K231" s="34">
        <v>0</v>
      </c>
      <c r="L231" s="34">
        <v>1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1</v>
      </c>
      <c r="S231" s="34">
        <v>0</v>
      </c>
      <c r="T231" s="34">
        <v>0</v>
      </c>
      <c r="U231" s="35">
        <v>559</v>
      </c>
      <c r="V231" s="35">
        <v>153</v>
      </c>
      <c r="W231" s="35">
        <v>503</v>
      </c>
      <c r="X231" s="35">
        <v>218</v>
      </c>
      <c r="Y231" s="35">
        <v>13</v>
      </c>
      <c r="Z231" s="35">
        <v>181</v>
      </c>
      <c r="AA231" s="34">
        <v>1</v>
      </c>
      <c r="AB231" s="34">
        <v>2</v>
      </c>
      <c r="AC231" s="34">
        <v>3</v>
      </c>
      <c r="AD231" s="34">
        <v>9</v>
      </c>
      <c r="AE231" s="34">
        <v>9</v>
      </c>
      <c r="AF231" s="58">
        <f>'Base tratada'!$AC231+'Base tratada'!$AD231+'Base tratada'!$AE231</f>
        <v>21</v>
      </c>
      <c r="AG2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31" s="58" t="str">
        <f>IF('Base tratada'!$AC231&gt;=MAX('Base tratada'!$AD231,'Base tratada'!$AE231),"Web",
IF('Base tratada'!$AD231&gt;='Base tratada'!$AE231,"Catalog",
"Store"))</f>
        <v>Catalog</v>
      </c>
      <c r="AI231" s="59">
        <f>IF('Base tratada'!$AF231=0,"0",'Base tratada'!$AK231/'Base tratada'!$AF231)</f>
        <v>68.857142857142861</v>
      </c>
      <c r="AJ231" s="59" t="str">
        <f>IF('Base tratada'!$AI231=0,"R$ 0",
IF('Base tratada'!$AI231&lt;=25,"R$ 1–25",
IF('Base tratada'!$AI231&lt;=50,"R$ 26–50",
"+R$ 50")))</f>
        <v>+R$ 50</v>
      </c>
      <c r="AK231" s="35">
        <v>1446</v>
      </c>
      <c r="AL231" s="58" t="str">
        <f>IF('Base tratada'!$AK231&lt;=100,"R$ 0-100",
IF('Base tratada'!$AK231&lt;=500,"R$ 101-500",
IF('Base tratada'!$AK231&lt;=1000,"R$ 501-1000",
IF('Base tratada'!$AK231&lt;=1500,"R$ 1001-1500",
"+R$ 1500"))))</f>
        <v>R$ 1001-1500</v>
      </c>
      <c r="AM231" s="34">
        <v>1</v>
      </c>
      <c r="AN231" s="34">
        <v>0</v>
      </c>
      <c r="AO231" s="34">
        <v>0</v>
      </c>
      <c r="AP231" s="34">
        <v>0</v>
      </c>
      <c r="AQ231" s="34">
        <v>0</v>
      </c>
      <c r="AR231" s="34">
        <v>1</v>
      </c>
      <c r="AS231" s="34">
        <v>0</v>
      </c>
      <c r="AT231" s="34">
        <v>3</v>
      </c>
      <c r="AU231" s="34">
        <v>11</v>
      </c>
      <c r="AV231" s="52">
        <v>1265</v>
      </c>
      <c r="AW231" s="57">
        <v>1</v>
      </c>
      <c r="AX231" s="58" t="str">
        <f>IF(Tabela3[[#This Row],[Response]]=1, "Aceitou", "Não aceitou")</f>
        <v>Aceitou</v>
      </c>
      <c r="AY231" s="55" t="str">
        <f>Tabela3[[#This Row],[Faixa Recência]] &amp; " | " &amp; Tabela3[[#This Row],[Faixa Gasto]] &amp; " | " &amp; Tabela3[[#This Row],[Faixa ticket médio]]</f>
        <v>0-15 dias | R$ 1001-1500 | +R$ 50</v>
      </c>
      <c r="AZ2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31" s="36"/>
    </row>
    <row r="232" spans="1:54" x14ac:dyDescent="0.25">
      <c r="A232" s="61">
        <v>231</v>
      </c>
      <c r="B232" s="37">
        <v>61074</v>
      </c>
      <c r="C232" s="34">
        <v>0</v>
      </c>
      <c r="D232" s="34">
        <v>1</v>
      </c>
      <c r="E232" s="34">
        <v>37</v>
      </c>
      <c r="F232" s="58" t="str">
        <f>IF('Base tratada'!$E232&lt;=15,"0-15 dias",
IF('Base tratada'!$E232&lt;=30, "16-30 dias",
IF('Base tratada'!$E232&lt;=45, "31-45 dias",
IF('Base tratada'!$E232&lt;=60, "46-60 dias",
IF('Base tratada'!$E232&lt;=75, "61-75 dias", "76-99 dias")))))</f>
        <v>31-45 dias</v>
      </c>
      <c r="G232" s="38">
        <v>62</v>
      </c>
      <c r="H232" s="60" t="str">
        <f>IF('Base tratada'!$G232&lt;=29,"24–29",
IF('Base tratada'!$G232&lt;=39,"30–39",
IF('Base tratada'!$G232&lt;=49,"40–49",
IF('Base tratada'!$G232&lt;=59,"50–59",
IF('Base tratada'!$G232&lt;=69,"60–69",
"70–80")))))</f>
        <v>60–69</v>
      </c>
      <c r="I232" s="34">
        <v>2840</v>
      </c>
      <c r="J232" s="58" t="str">
        <f>IF('Base tratada'!$K232=1,"Divorciado",
IF('Base tratada'!$L232=1,"Casado",
IF('Base tratada'!$M232=1, "Solteiro",
IF('Base tratada'!$N232=1,"Juntos",
"Viúvo"))))</f>
        <v>Casado</v>
      </c>
      <c r="K232" s="34">
        <v>0</v>
      </c>
      <c r="L232" s="34">
        <v>1</v>
      </c>
      <c r="M232" s="34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1</v>
      </c>
      <c r="S232" s="34">
        <v>0</v>
      </c>
      <c r="T232" s="34">
        <v>0</v>
      </c>
      <c r="U232" s="35">
        <v>789</v>
      </c>
      <c r="V232" s="35">
        <v>0</v>
      </c>
      <c r="W232" s="35">
        <v>133</v>
      </c>
      <c r="X232" s="35">
        <v>0</v>
      </c>
      <c r="Y232" s="35">
        <v>28</v>
      </c>
      <c r="Z232" s="35">
        <v>152</v>
      </c>
      <c r="AA232" s="34">
        <v>7</v>
      </c>
      <c r="AB232" s="34">
        <v>7</v>
      </c>
      <c r="AC232" s="34">
        <v>11</v>
      </c>
      <c r="AD232" s="34">
        <v>5</v>
      </c>
      <c r="AE232" s="34">
        <v>8</v>
      </c>
      <c r="AF232" s="58">
        <f>'Base tratada'!$AC232+'Base tratada'!$AD232+'Base tratada'!$AE232</f>
        <v>24</v>
      </c>
      <c r="AG2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32" s="58" t="str">
        <f>IF('Base tratada'!$AC232&gt;=MAX('Base tratada'!$AD232,'Base tratada'!$AE232),"Web",
IF('Base tratada'!$AD232&gt;='Base tratada'!$AE232,"Catalog",
"Store"))</f>
        <v>Web</v>
      </c>
      <c r="AI232" s="59">
        <f>IF('Base tratada'!$AF232=0,"0",'Base tratada'!$AK232/'Base tratada'!$AF232)</f>
        <v>39.583333333333336</v>
      </c>
      <c r="AJ232" s="59" t="str">
        <f>IF('Base tratada'!$AI232=0,"R$ 0",
IF('Base tratada'!$AI232&lt;=25,"R$ 1–25",
IF('Base tratada'!$AI232&lt;=50,"R$ 26–50",
"+R$ 50")))</f>
        <v>R$ 26–50</v>
      </c>
      <c r="AK232" s="35">
        <v>950</v>
      </c>
      <c r="AL232" s="58" t="str">
        <f>IF('Base tratada'!$AK232&lt;=100,"R$ 0-100",
IF('Base tratada'!$AK232&lt;=500,"R$ 101-500",
IF('Base tratada'!$AK232&lt;=1000,"R$ 501-1000",
IF('Base tratada'!$AK232&lt;=1500,"R$ 1001-1500",
"+R$ 1500"))))</f>
        <v>R$ 501-1000</v>
      </c>
      <c r="AM232" s="34">
        <v>0</v>
      </c>
      <c r="AN232" s="34">
        <v>0</v>
      </c>
      <c r="AO232" s="34">
        <v>0</v>
      </c>
      <c r="AP232" s="34">
        <v>0</v>
      </c>
      <c r="AQ232" s="34">
        <v>0</v>
      </c>
      <c r="AR232" s="34">
        <v>0</v>
      </c>
      <c r="AS232" s="34">
        <v>0</v>
      </c>
      <c r="AT232" s="34">
        <v>3</v>
      </c>
      <c r="AU232" s="34">
        <v>11</v>
      </c>
      <c r="AV232" s="52">
        <v>798</v>
      </c>
      <c r="AW232" s="57">
        <v>0</v>
      </c>
      <c r="AX232" s="58" t="str">
        <f>IF(Tabela3[[#This Row],[Response]]=1, "Aceitou", "Não aceitou")</f>
        <v>Não aceitou</v>
      </c>
      <c r="AY232" s="55" t="str">
        <f>Tabela3[[#This Row],[Faixa Recência]] &amp; " | " &amp; Tabela3[[#This Row],[Faixa Gasto]] &amp; " | " &amp; Tabela3[[#This Row],[Faixa ticket médio]]</f>
        <v>31-45 dias | R$ 501-1000 | R$ 26–50</v>
      </c>
      <c r="AZ2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2" s="36"/>
    </row>
    <row r="233" spans="1:54" x14ac:dyDescent="0.25">
      <c r="A233" s="61">
        <v>232</v>
      </c>
      <c r="B233" s="37">
        <v>31686</v>
      </c>
      <c r="C233" s="34">
        <v>1</v>
      </c>
      <c r="D233" s="34">
        <v>1</v>
      </c>
      <c r="E233" s="34">
        <v>31</v>
      </c>
      <c r="F233" s="58" t="str">
        <f>IF('Base tratada'!$E233&lt;=15,"0-15 dias",
IF('Base tratada'!$E233&lt;=30, "16-30 dias",
IF('Base tratada'!$E233&lt;=45, "31-45 dias",
IF('Base tratada'!$E233&lt;=60, "46-60 dias",
IF('Base tratada'!$E233&lt;=75, "61-75 dias", "76-99 dias")))))</f>
        <v>31-45 dias</v>
      </c>
      <c r="G233" s="38">
        <v>56</v>
      </c>
      <c r="H233" s="60" t="str">
        <f>IF('Base tratada'!$G233&lt;=29,"24–29",
IF('Base tratada'!$G233&lt;=39,"30–39",
IF('Base tratada'!$G233&lt;=49,"40–49",
IF('Base tratada'!$G233&lt;=59,"50–59",
IF('Base tratada'!$G233&lt;=69,"60–69",
"70–80")))))</f>
        <v>50–59</v>
      </c>
      <c r="I233" s="34">
        <v>2183</v>
      </c>
      <c r="J233" s="58" t="str">
        <f>IF('Base tratada'!$K233=1,"Divorciado",
IF('Base tratada'!$L233=1,"Casado",
IF('Base tratada'!$M233=1, "Solteiro",
IF('Base tratada'!$N233=1,"Juntos",
"Viúvo"))))</f>
        <v>Casado</v>
      </c>
      <c r="K233" s="34">
        <v>0</v>
      </c>
      <c r="L233" s="34">
        <v>1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4">
        <v>1</v>
      </c>
      <c r="U233" s="35">
        <v>11</v>
      </c>
      <c r="V233" s="35">
        <v>0</v>
      </c>
      <c r="W233" s="35">
        <v>5</v>
      </c>
      <c r="X233" s="35">
        <v>0</v>
      </c>
      <c r="Y233" s="35">
        <v>0</v>
      </c>
      <c r="Z233" s="35">
        <v>1</v>
      </c>
      <c r="AA233" s="34">
        <v>2</v>
      </c>
      <c r="AB233" s="34">
        <v>6</v>
      </c>
      <c r="AC233" s="34">
        <v>1</v>
      </c>
      <c r="AD233" s="34">
        <v>0</v>
      </c>
      <c r="AE233" s="34">
        <v>3</v>
      </c>
      <c r="AF233" s="58">
        <f>'Base tratada'!$AC233+'Base tratada'!$AD233+'Base tratada'!$AE233</f>
        <v>4</v>
      </c>
      <c r="AG2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33" s="58" t="str">
        <f>IF('Base tratada'!$AC233&gt;=MAX('Base tratada'!$AD233,'Base tratada'!$AE233),"Web",
IF('Base tratada'!$AD233&gt;='Base tratada'!$AE233,"Catalog",
"Store"))</f>
        <v>Store</v>
      </c>
      <c r="AI233" s="59">
        <f>IF('Base tratada'!$AF233=0,"0",'Base tratada'!$AK233/'Base tratada'!$AF233)</f>
        <v>4</v>
      </c>
      <c r="AJ233" s="59" t="str">
        <f>IF('Base tratada'!$AI233=0,"R$ 0",
IF('Base tratada'!$AI233&lt;=25,"R$ 1–25",
IF('Base tratada'!$AI233&lt;=50,"R$ 26–50",
"+R$ 50")))</f>
        <v>R$ 1–25</v>
      </c>
      <c r="AK233" s="35">
        <v>16</v>
      </c>
      <c r="AL233" s="58" t="str">
        <f>IF('Base tratada'!$AK233&lt;=100,"R$ 0-100",
IF('Base tratada'!$AK233&lt;=500,"R$ 101-500",
IF('Base tratada'!$AK233&lt;=1000,"R$ 501-1000",
IF('Base tratada'!$AK233&lt;=1500,"R$ 1001-1500",
"+R$ 1500"))))</f>
        <v>R$ 0-100</v>
      </c>
      <c r="AM233" s="34">
        <v>0</v>
      </c>
      <c r="AN233" s="34">
        <v>0</v>
      </c>
      <c r="AO233" s="34">
        <v>0</v>
      </c>
      <c r="AP233" s="34">
        <v>0</v>
      </c>
      <c r="AQ233" s="34">
        <v>0</v>
      </c>
      <c r="AR233" s="34">
        <v>0</v>
      </c>
      <c r="AS233" s="34">
        <v>0</v>
      </c>
      <c r="AT233" s="34">
        <v>3</v>
      </c>
      <c r="AU233" s="34">
        <v>11</v>
      </c>
      <c r="AV233" s="52">
        <v>15</v>
      </c>
      <c r="AW233" s="57">
        <v>0</v>
      </c>
      <c r="AX233" s="58" t="str">
        <f>IF(Tabela3[[#This Row],[Response]]=1, "Aceitou", "Não aceitou")</f>
        <v>Não aceitou</v>
      </c>
      <c r="AY233" s="55" t="str">
        <f>Tabela3[[#This Row],[Faixa Recência]] &amp; " | " &amp; Tabela3[[#This Row],[Faixa Gasto]] &amp; " | " &amp; Tabela3[[#This Row],[Faixa ticket médio]]</f>
        <v>31-45 dias | R$ 0-100 | R$ 1–25</v>
      </c>
      <c r="AZ2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3" s="36"/>
    </row>
    <row r="234" spans="1:54" x14ac:dyDescent="0.25">
      <c r="A234" s="61">
        <v>233</v>
      </c>
      <c r="B234" s="37">
        <v>80134</v>
      </c>
      <c r="C234" s="34">
        <v>1</v>
      </c>
      <c r="D234" s="34">
        <v>0</v>
      </c>
      <c r="E234" s="34">
        <v>40</v>
      </c>
      <c r="F234" s="58" t="str">
        <f>IF('Base tratada'!$E234&lt;=15,"0-15 dias",
IF('Base tratada'!$E234&lt;=30, "16-30 dias",
IF('Base tratada'!$E234&lt;=45, "31-45 dias",
IF('Base tratada'!$E234&lt;=60, "46-60 dias",
IF('Base tratada'!$E234&lt;=75, "61-75 dias", "76-99 dias")))))</f>
        <v>31-45 dias</v>
      </c>
      <c r="G234" s="38">
        <v>48</v>
      </c>
      <c r="H234" s="60" t="str">
        <f>IF('Base tratada'!$G234&lt;=29,"24–29",
IF('Base tratada'!$G234&lt;=39,"30–39",
IF('Base tratada'!$G234&lt;=49,"40–49",
IF('Base tratada'!$G234&lt;=59,"50–59",
IF('Base tratada'!$G234&lt;=69,"60–69",
"70–80")))))</f>
        <v>40–49</v>
      </c>
      <c r="I234" s="34">
        <v>2564</v>
      </c>
      <c r="J234" s="58" t="str">
        <f>IF('Base tratada'!$K234=1,"Divorciado",
IF('Base tratada'!$L234=1,"Casado",
IF('Base tratada'!$M234=1, "Solteiro",
IF('Base tratada'!$N234=1,"Juntos",
"Viúvo"))))</f>
        <v>Casado</v>
      </c>
      <c r="K234" s="34">
        <v>0</v>
      </c>
      <c r="L234" s="34">
        <v>1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1</v>
      </c>
      <c r="S234" s="34">
        <v>0</v>
      </c>
      <c r="T234" s="34">
        <v>0</v>
      </c>
      <c r="U234" s="35">
        <v>1218</v>
      </c>
      <c r="V234" s="35">
        <v>16</v>
      </c>
      <c r="W234" s="35">
        <v>272</v>
      </c>
      <c r="X234" s="35">
        <v>104</v>
      </c>
      <c r="Y234" s="35">
        <v>0</v>
      </c>
      <c r="Z234" s="35">
        <v>80</v>
      </c>
      <c r="AA234" s="34">
        <v>2</v>
      </c>
      <c r="AB234" s="34">
        <v>6</v>
      </c>
      <c r="AC234" s="34">
        <v>5</v>
      </c>
      <c r="AD234" s="34">
        <v>3</v>
      </c>
      <c r="AE234" s="34">
        <v>6</v>
      </c>
      <c r="AF234" s="58">
        <f>'Base tratada'!$AC234+'Base tratada'!$AD234+'Base tratada'!$AE234</f>
        <v>14</v>
      </c>
      <c r="AG2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34" s="58" t="str">
        <f>IF('Base tratada'!$AC234&gt;=MAX('Base tratada'!$AD234,'Base tratada'!$AE234),"Web",
IF('Base tratada'!$AD234&gt;='Base tratada'!$AE234,"Catalog",
"Store"))</f>
        <v>Store</v>
      </c>
      <c r="AI234" s="59">
        <f>IF('Base tratada'!$AF234=0,"0",'Base tratada'!$AK234/'Base tratada'!$AF234)</f>
        <v>115</v>
      </c>
      <c r="AJ234" s="59" t="str">
        <f>IF('Base tratada'!$AI234=0,"R$ 0",
IF('Base tratada'!$AI234&lt;=25,"R$ 1–25",
IF('Base tratada'!$AI234&lt;=50,"R$ 26–50",
"+R$ 50")))</f>
        <v>+R$ 50</v>
      </c>
      <c r="AK234" s="35">
        <v>1610</v>
      </c>
      <c r="AL234" s="58" t="str">
        <f>IF('Base tratada'!$AK234&lt;=100,"R$ 0-100",
IF('Base tratada'!$AK234&lt;=500,"R$ 101-500",
IF('Base tratada'!$AK234&lt;=1000,"R$ 501-1000",
IF('Base tratada'!$AK234&lt;=1500,"R$ 1001-1500",
"+R$ 1500"))))</f>
        <v>+R$ 1500</v>
      </c>
      <c r="AM234" s="34">
        <v>1</v>
      </c>
      <c r="AN234" s="34">
        <v>0</v>
      </c>
      <c r="AO234" s="34">
        <v>0</v>
      </c>
      <c r="AP234" s="34">
        <v>1</v>
      </c>
      <c r="AQ234" s="34">
        <v>1</v>
      </c>
      <c r="AR234" s="34">
        <v>3</v>
      </c>
      <c r="AS234" s="34">
        <v>0</v>
      </c>
      <c r="AT234" s="34">
        <v>3</v>
      </c>
      <c r="AU234" s="34">
        <v>11</v>
      </c>
      <c r="AV234" s="52">
        <v>1530</v>
      </c>
      <c r="AW234" s="57">
        <v>1</v>
      </c>
      <c r="AX234" s="58" t="str">
        <f>IF(Tabela3[[#This Row],[Response]]=1, "Aceitou", "Não aceitou")</f>
        <v>Aceitou</v>
      </c>
      <c r="AY234" s="55" t="str">
        <f>Tabela3[[#This Row],[Faixa Recência]] &amp; " | " &amp; Tabela3[[#This Row],[Faixa Gasto]] &amp; " | " &amp; Tabela3[[#This Row],[Faixa ticket médio]]</f>
        <v>31-45 dias | +R$ 1500 | +R$ 50</v>
      </c>
      <c r="AZ2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34" s="36"/>
    </row>
    <row r="235" spans="1:54" x14ac:dyDescent="0.25">
      <c r="A235" s="61">
        <v>234</v>
      </c>
      <c r="B235" s="37">
        <v>75027</v>
      </c>
      <c r="C235" s="34">
        <v>0</v>
      </c>
      <c r="D235" s="34">
        <v>1</v>
      </c>
      <c r="E235" s="34">
        <v>74</v>
      </c>
      <c r="F235" s="58" t="str">
        <f>IF('Base tratada'!$E235&lt;=15,"0-15 dias",
IF('Base tratada'!$E235&lt;=30, "16-30 dias",
IF('Base tratada'!$E235&lt;=45, "31-45 dias",
IF('Base tratada'!$E235&lt;=60, "46-60 dias",
IF('Base tratada'!$E235&lt;=75, "61-75 dias", "76-99 dias")))))</f>
        <v>61-75 dias</v>
      </c>
      <c r="G235" s="38">
        <v>67</v>
      </c>
      <c r="H235" s="60" t="str">
        <f>IF('Base tratada'!$G235&lt;=29,"24–29",
IF('Base tratada'!$G235&lt;=39,"30–39",
IF('Base tratada'!$G235&lt;=49,"40–49",
IF('Base tratada'!$G235&lt;=59,"50–59",
IF('Base tratada'!$G235&lt;=69,"60–69",
"70–80")))))</f>
        <v>60–69</v>
      </c>
      <c r="I235" s="34">
        <v>2695</v>
      </c>
      <c r="J235" s="58" t="str">
        <f>IF('Base tratada'!$K235=1,"Divorciado",
IF('Base tratada'!$L235=1,"Casado",
IF('Base tratada'!$M235=1, "Solteiro",
IF('Base tratada'!$N235=1,"Juntos",
"Viúvo"))))</f>
        <v>Casado</v>
      </c>
      <c r="K235" s="34">
        <v>0</v>
      </c>
      <c r="L235" s="34">
        <v>1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1</v>
      </c>
      <c r="S235" s="34">
        <v>0</v>
      </c>
      <c r="T235" s="34">
        <v>0</v>
      </c>
      <c r="U235" s="35">
        <v>925</v>
      </c>
      <c r="V235" s="35">
        <v>64</v>
      </c>
      <c r="W235" s="35">
        <v>179</v>
      </c>
      <c r="X235" s="35">
        <v>133</v>
      </c>
      <c r="Y235" s="35">
        <v>12</v>
      </c>
      <c r="Z235" s="35">
        <v>77</v>
      </c>
      <c r="AA235" s="34">
        <v>2</v>
      </c>
      <c r="AB235" s="34">
        <v>5</v>
      </c>
      <c r="AC235" s="34">
        <v>9</v>
      </c>
      <c r="AD235" s="34">
        <v>4</v>
      </c>
      <c r="AE235" s="34">
        <v>6</v>
      </c>
      <c r="AF235" s="58">
        <f>'Base tratada'!$AC235+'Base tratada'!$AD235+'Base tratada'!$AE235</f>
        <v>19</v>
      </c>
      <c r="AG2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35" s="58" t="str">
        <f>IF('Base tratada'!$AC235&gt;=MAX('Base tratada'!$AD235,'Base tratada'!$AE235),"Web",
IF('Base tratada'!$AD235&gt;='Base tratada'!$AE235,"Catalog",
"Store"))</f>
        <v>Web</v>
      </c>
      <c r="AI235" s="59">
        <f>IF('Base tratada'!$AF235=0,"0",'Base tratada'!$AK235/'Base tratada'!$AF235)</f>
        <v>69.10526315789474</v>
      </c>
      <c r="AJ235" s="59" t="str">
        <f>IF('Base tratada'!$AI235=0,"R$ 0",
IF('Base tratada'!$AI235&lt;=25,"R$ 1–25",
IF('Base tratada'!$AI235&lt;=50,"R$ 26–50",
"+R$ 50")))</f>
        <v>+R$ 50</v>
      </c>
      <c r="AK235" s="35">
        <v>1313</v>
      </c>
      <c r="AL235" s="58" t="str">
        <f>IF('Base tratada'!$AK235&lt;=100,"R$ 0-100",
IF('Base tratada'!$AK235&lt;=500,"R$ 101-500",
IF('Base tratada'!$AK235&lt;=1000,"R$ 501-1000",
IF('Base tratada'!$AK235&lt;=1500,"R$ 1001-1500",
"+R$ 1500"))))</f>
        <v>R$ 1001-1500</v>
      </c>
      <c r="AM235" s="34">
        <v>0</v>
      </c>
      <c r="AN235" s="34">
        <v>0</v>
      </c>
      <c r="AO235" s="34">
        <v>0</v>
      </c>
      <c r="AP235" s="34">
        <v>0</v>
      </c>
      <c r="AQ235" s="34">
        <v>0</v>
      </c>
      <c r="AR235" s="34">
        <v>0</v>
      </c>
      <c r="AS235" s="34">
        <v>0</v>
      </c>
      <c r="AT235" s="34">
        <v>3</v>
      </c>
      <c r="AU235" s="34">
        <v>11</v>
      </c>
      <c r="AV235" s="52">
        <v>1236</v>
      </c>
      <c r="AW235" s="57">
        <v>0</v>
      </c>
      <c r="AX235" s="58" t="str">
        <f>IF(Tabela3[[#This Row],[Response]]=1, "Aceitou", "Não aceitou")</f>
        <v>Não aceitou</v>
      </c>
      <c r="AY235" s="55" t="str">
        <f>Tabela3[[#This Row],[Faixa Recência]] &amp; " | " &amp; Tabela3[[#This Row],[Faixa Gasto]] &amp; " | " &amp; Tabela3[[#This Row],[Faixa ticket médio]]</f>
        <v>61-75 dias | R$ 1001-1500 | +R$ 50</v>
      </c>
      <c r="AZ2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5" s="36"/>
    </row>
    <row r="236" spans="1:54" x14ac:dyDescent="0.25">
      <c r="A236" s="61">
        <v>235</v>
      </c>
      <c r="B236" s="37">
        <v>67546</v>
      </c>
      <c r="C236" s="34">
        <v>0</v>
      </c>
      <c r="D236" s="34">
        <v>0</v>
      </c>
      <c r="E236" s="34">
        <v>90</v>
      </c>
      <c r="F236" s="58" t="str">
        <f>IF('Base tratada'!$E236&lt;=15,"0-15 dias",
IF('Base tratada'!$E236&lt;=30, "16-30 dias",
IF('Base tratada'!$E236&lt;=45, "31-45 dias",
IF('Base tratada'!$E236&lt;=60, "46-60 dias",
IF('Base tratada'!$E236&lt;=75, "61-75 dias", "76-99 dias")))))</f>
        <v>76-99 dias</v>
      </c>
      <c r="G236" s="38">
        <v>32</v>
      </c>
      <c r="H236" s="60" t="str">
        <f>IF('Base tratada'!$G236&lt;=29,"24–29",
IF('Base tratada'!$G236&lt;=39,"30–39",
IF('Base tratada'!$G236&lt;=49,"40–49",
IF('Base tratada'!$G236&lt;=59,"50–59",
IF('Base tratada'!$G236&lt;=69,"60–69",
"70–80")))))</f>
        <v>30–39</v>
      </c>
      <c r="I236" s="34">
        <v>2826</v>
      </c>
      <c r="J236" s="58" t="str">
        <f>IF('Base tratada'!$K236=1,"Divorciado",
IF('Base tratada'!$L236=1,"Casado",
IF('Base tratada'!$M236=1, "Solteiro",
IF('Base tratada'!$N236=1,"Juntos",
"Viúvo"))))</f>
        <v>Casado</v>
      </c>
      <c r="K236" s="34">
        <v>0</v>
      </c>
      <c r="L236" s="34">
        <v>1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4">
        <v>1</v>
      </c>
      <c r="U236" s="35">
        <v>864</v>
      </c>
      <c r="V236" s="35">
        <v>134</v>
      </c>
      <c r="W236" s="35">
        <v>768</v>
      </c>
      <c r="X236" s="35">
        <v>150</v>
      </c>
      <c r="Y236" s="35">
        <v>38</v>
      </c>
      <c r="Z236" s="35">
        <v>172</v>
      </c>
      <c r="AA236" s="34">
        <v>1</v>
      </c>
      <c r="AB236" s="34">
        <v>3</v>
      </c>
      <c r="AC236" s="34">
        <v>4</v>
      </c>
      <c r="AD236" s="34">
        <v>10</v>
      </c>
      <c r="AE236" s="34">
        <v>5</v>
      </c>
      <c r="AF236" s="58">
        <f>'Base tratada'!$AC236+'Base tratada'!$AD236+'Base tratada'!$AE236</f>
        <v>19</v>
      </c>
      <c r="AG2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36" s="58" t="str">
        <f>IF('Base tratada'!$AC236&gt;=MAX('Base tratada'!$AD236,'Base tratada'!$AE236),"Web",
IF('Base tratada'!$AD236&gt;='Base tratada'!$AE236,"Catalog",
"Store"))</f>
        <v>Catalog</v>
      </c>
      <c r="AI236" s="59">
        <f>IF('Base tratada'!$AF236=0,"0",'Base tratada'!$AK236/'Base tratada'!$AF236)</f>
        <v>102.84210526315789</v>
      </c>
      <c r="AJ236" s="59" t="str">
        <f>IF('Base tratada'!$AI236=0,"R$ 0",
IF('Base tratada'!$AI236&lt;=25,"R$ 1–25",
IF('Base tratada'!$AI236&lt;=50,"R$ 26–50",
"+R$ 50")))</f>
        <v>+R$ 50</v>
      </c>
      <c r="AK236" s="35">
        <v>1954</v>
      </c>
      <c r="AL236" s="58" t="str">
        <f>IF('Base tratada'!$AK236&lt;=100,"R$ 0-100",
IF('Base tratada'!$AK236&lt;=500,"R$ 101-500",
IF('Base tratada'!$AK236&lt;=1000,"R$ 501-1000",
IF('Base tratada'!$AK236&lt;=1500,"R$ 1001-1500",
"+R$ 1500"))))</f>
        <v>+R$ 1500</v>
      </c>
      <c r="AM236" s="34">
        <v>0</v>
      </c>
      <c r="AN236" s="34">
        <v>0</v>
      </c>
      <c r="AO236" s="34">
        <v>0</v>
      </c>
      <c r="AP236" s="34">
        <v>0</v>
      </c>
      <c r="AQ236" s="34">
        <v>0</v>
      </c>
      <c r="AR236" s="34">
        <v>0</v>
      </c>
      <c r="AS236" s="34">
        <v>0</v>
      </c>
      <c r="AT236" s="34">
        <v>3</v>
      </c>
      <c r="AU236" s="34">
        <v>11</v>
      </c>
      <c r="AV236" s="52">
        <v>1782</v>
      </c>
      <c r="AW236" s="57">
        <v>0</v>
      </c>
      <c r="AX236" s="58" t="str">
        <f>IF(Tabela3[[#This Row],[Response]]=1, "Aceitou", "Não aceitou")</f>
        <v>Não aceitou</v>
      </c>
      <c r="AY236" s="55" t="str">
        <f>Tabela3[[#This Row],[Faixa Recência]] &amp; " | " &amp; Tabela3[[#This Row],[Faixa Gasto]] &amp; " | " &amp; Tabela3[[#This Row],[Faixa ticket médio]]</f>
        <v>76-99 dias | +R$ 1500 | +R$ 50</v>
      </c>
      <c r="AZ2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6" s="36"/>
    </row>
    <row r="237" spans="1:54" x14ac:dyDescent="0.25">
      <c r="A237" s="61">
        <v>236</v>
      </c>
      <c r="B237" s="37">
        <v>65176</v>
      </c>
      <c r="C237" s="34">
        <v>0</v>
      </c>
      <c r="D237" s="34">
        <v>1</v>
      </c>
      <c r="E237" s="34">
        <v>57</v>
      </c>
      <c r="F237" s="58" t="str">
        <f>IF('Base tratada'!$E237&lt;=15,"0-15 dias",
IF('Base tratada'!$E237&lt;=30, "16-30 dias",
IF('Base tratada'!$E237&lt;=45, "31-45 dias",
IF('Base tratada'!$E237&lt;=60, "46-60 dias",
IF('Base tratada'!$E237&lt;=75, "61-75 dias", "76-99 dias")))))</f>
        <v>46-60 dias</v>
      </c>
      <c r="G237" s="38">
        <v>51</v>
      </c>
      <c r="H237" s="60" t="str">
        <f>IF('Base tratada'!$G237&lt;=29,"24–29",
IF('Base tratada'!$G237&lt;=39,"30–39",
IF('Base tratada'!$G237&lt;=49,"40–49",
IF('Base tratada'!$G237&lt;=59,"50–59",
IF('Base tratada'!$G237&lt;=69,"60–69",
"70–80")))))</f>
        <v>50–59</v>
      </c>
      <c r="I237" s="34">
        <v>2767</v>
      </c>
      <c r="J237" s="58" t="str">
        <f>IF('Base tratada'!$K237=1,"Divorciado",
IF('Base tratada'!$L237=1,"Casado",
IF('Base tratada'!$M237=1, "Solteiro",
IF('Base tratada'!$N237=1,"Juntos",
"Viúvo"))))</f>
        <v>Juntos</v>
      </c>
      <c r="K237" s="34">
        <v>0</v>
      </c>
      <c r="L237" s="34">
        <v>0</v>
      </c>
      <c r="M237" s="34">
        <v>0</v>
      </c>
      <c r="N237" s="34">
        <v>1</v>
      </c>
      <c r="O237" s="34">
        <v>0</v>
      </c>
      <c r="P237" s="34">
        <v>0</v>
      </c>
      <c r="Q237" s="34">
        <v>0</v>
      </c>
      <c r="R237" s="34">
        <v>0</v>
      </c>
      <c r="S237" s="34">
        <v>1</v>
      </c>
      <c r="T237" s="34">
        <v>0</v>
      </c>
      <c r="U237" s="35">
        <v>960</v>
      </c>
      <c r="V237" s="35">
        <v>28</v>
      </c>
      <c r="W237" s="35">
        <v>183</v>
      </c>
      <c r="X237" s="35">
        <v>220</v>
      </c>
      <c r="Y237" s="35">
        <v>70</v>
      </c>
      <c r="Z237" s="35">
        <v>70</v>
      </c>
      <c r="AA237" s="34">
        <v>4</v>
      </c>
      <c r="AB237" s="34">
        <v>6</v>
      </c>
      <c r="AC237" s="34">
        <v>9</v>
      </c>
      <c r="AD237" s="34">
        <v>6</v>
      </c>
      <c r="AE237" s="34">
        <v>6</v>
      </c>
      <c r="AF237" s="58">
        <f>'Base tratada'!$AC237+'Base tratada'!$AD237+'Base tratada'!$AE237</f>
        <v>21</v>
      </c>
      <c r="AG2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37" s="58" t="str">
        <f>IF('Base tratada'!$AC237&gt;=MAX('Base tratada'!$AD237,'Base tratada'!$AE237),"Web",
IF('Base tratada'!$AD237&gt;='Base tratada'!$AE237,"Catalog",
"Store"))</f>
        <v>Web</v>
      </c>
      <c r="AI237" s="59">
        <f>IF('Base tratada'!$AF237=0,"0",'Base tratada'!$AK237/'Base tratada'!$AF237)</f>
        <v>69.571428571428569</v>
      </c>
      <c r="AJ237" s="59" t="str">
        <f>IF('Base tratada'!$AI237=0,"R$ 0",
IF('Base tratada'!$AI237&lt;=25,"R$ 1–25",
IF('Base tratada'!$AI237&lt;=50,"R$ 26–50",
"+R$ 50")))</f>
        <v>+R$ 50</v>
      </c>
      <c r="AK237" s="35">
        <v>1461</v>
      </c>
      <c r="AL237" s="58" t="str">
        <f>IF('Base tratada'!$AK237&lt;=100,"R$ 0-100",
IF('Base tratada'!$AK237&lt;=500,"R$ 101-500",
IF('Base tratada'!$AK237&lt;=1000,"R$ 501-1000",
IF('Base tratada'!$AK237&lt;=1500,"R$ 1001-1500",
"+R$ 1500"))))</f>
        <v>R$ 1001-1500</v>
      </c>
      <c r="AM237" s="34">
        <v>0</v>
      </c>
      <c r="AN237" s="34">
        <v>0</v>
      </c>
      <c r="AO237" s="34">
        <v>0</v>
      </c>
      <c r="AP237" s="34">
        <v>0</v>
      </c>
      <c r="AQ237" s="34">
        <v>0</v>
      </c>
      <c r="AR237" s="34">
        <v>0</v>
      </c>
      <c r="AS237" s="34">
        <v>0</v>
      </c>
      <c r="AT237" s="34">
        <v>3</v>
      </c>
      <c r="AU237" s="34">
        <v>11</v>
      </c>
      <c r="AV237" s="52">
        <v>1391</v>
      </c>
      <c r="AW237" s="57">
        <v>0</v>
      </c>
      <c r="AX237" s="58" t="str">
        <f>IF(Tabela3[[#This Row],[Response]]=1, "Aceitou", "Não aceitou")</f>
        <v>Não aceitou</v>
      </c>
      <c r="AY237" s="55" t="str">
        <f>Tabela3[[#This Row],[Faixa Recência]] &amp; " | " &amp; Tabela3[[#This Row],[Faixa Gasto]] &amp; " | " &amp; Tabela3[[#This Row],[Faixa ticket médio]]</f>
        <v>46-60 dias | R$ 1001-1500 | +R$ 50</v>
      </c>
      <c r="AZ2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7" s="36"/>
    </row>
    <row r="238" spans="1:54" x14ac:dyDescent="0.25">
      <c r="A238" s="61">
        <v>237</v>
      </c>
      <c r="B238" s="37">
        <v>31160</v>
      </c>
      <c r="C238" s="34">
        <v>1</v>
      </c>
      <c r="D238" s="34">
        <v>0</v>
      </c>
      <c r="E238" s="34">
        <v>59</v>
      </c>
      <c r="F238" s="58" t="str">
        <f>IF('Base tratada'!$E238&lt;=15,"0-15 dias",
IF('Base tratada'!$E238&lt;=30, "16-30 dias",
IF('Base tratada'!$E238&lt;=45, "31-45 dias",
IF('Base tratada'!$E238&lt;=60, "46-60 dias",
IF('Base tratada'!$E238&lt;=75, "61-75 dias", "76-99 dias")))))</f>
        <v>46-60 dias</v>
      </c>
      <c r="G238" s="38">
        <v>45</v>
      </c>
      <c r="H238" s="60" t="str">
        <f>IF('Base tratada'!$G238&lt;=29,"24–29",
IF('Base tratada'!$G238&lt;=39,"30–39",
IF('Base tratada'!$G238&lt;=49,"40–49",
IF('Base tratada'!$G238&lt;=59,"50–59",
IF('Base tratada'!$G238&lt;=69,"60–69",
"70–80")))))</f>
        <v>40–49</v>
      </c>
      <c r="I238" s="34">
        <v>2445</v>
      </c>
      <c r="J238" s="58" t="str">
        <f>IF('Base tratada'!$K238=1,"Divorciado",
IF('Base tratada'!$L238=1,"Casado",
IF('Base tratada'!$M238=1, "Solteiro",
IF('Base tratada'!$N238=1,"Juntos",
"Viúvo"))))</f>
        <v>Solteiro</v>
      </c>
      <c r="K238" s="34">
        <v>0</v>
      </c>
      <c r="L238" s="34">
        <v>0</v>
      </c>
      <c r="M238" s="34">
        <v>1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1</v>
      </c>
      <c r="T238" s="34">
        <v>0</v>
      </c>
      <c r="U238" s="35">
        <v>16</v>
      </c>
      <c r="V238" s="35">
        <v>3</v>
      </c>
      <c r="W238" s="35">
        <v>25</v>
      </c>
      <c r="X238" s="35">
        <v>6</v>
      </c>
      <c r="Y238" s="35">
        <v>1</v>
      </c>
      <c r="Z238" s="35">
        <v>13</v>
      </c>
      <c r="AA238" s="34">
        <v>2</v>
      </c>
      <c r="AB238" s="34">
        <v>8</v>
      </c>
      <c r="AC238" s="34">
        <v>2</v>
      </c>
      <c r="AD238" s="34">
        <v>0</v>
      </c>
      <c r="AE238" s="34">
        <v>3</v>
      </c>
      <c r="AF238" s="58">
        <f>'Base tratada'!$AC238+'Base tratada'!$AD238+'Base tratada'!$AE238</f>
        <v>5</v>
      </c>
      <c r="AG2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38" s="58" t="str">
        <f>IF('Base tratada'!$AC238&gt;=MAX('Base tratada'!$AD238,'Base tratada'!$AE238),"Web",
IF('Base tratada'!$AD238&gt;='Base tratada'!$AE238,"Catalog",
"Store"))</f>
        <v>Store</v>
      </c>
      <c r="AI238" s="59">
        <f>IF('Base tratada'!$AF238=0,"0",'Base tratada'!$AK238/'Base tratada'!$AF238)</f>
        <v>10.199999999999999</v>
      </c>
      <c r="AJ238" s="59" t="str">
        <f>IF('Base tratada'!$AI238=0,"R$ 0",
IF('Base tratada'!$AI238&lt;=25,"R$ 1–25",
IF('Base tratada'!$AI238&lt;=50,"R$ 26–50",
"+R$ 50")))</f>
        <v>R$ 1–25</v>
      </c>
      <c r="AK238" s="35">
        <v>51</v>
      </c>
      <c r="AL238" s="58" t="str">
        <f>IF('Base tratada'!$AK238&lt;=100,"R$ 0-100",
IF('Base tratada'!$AK238&lt;=500,"R$ 101-500",
IF('Base tratada'!$AK238&lt;=1000,"R$ 501-1000",
IF('Base tratada'!$AK238&lt;=1500,"R$ 1001-1500",
"+R$ 1500"))))</f>
        <v>R$ 0-100</v>
      </c>
      <c r="AM238" s="34">
        <v>0</v>
      </c>
      <c r="AN238" s="34">
        <v>0</v>
      </c>
      <c r="AO238" s="34">
        <v>0</v>
      </c>
      <c r="AP238" s="34">
        <v>0</v>
      </c>
      <c r="AQ238" s="34">
        <v>0</v>
      </c>
      <c r="AR238" s="34">
        <v>0</v>
      </c>
      <c r="AS238" s="34">
        <v>0</v>
      </c>
      <c r="AT238" s="34">
        <v>3</v>
      </c>
      <c r="AU238" s="34">
        <v>11</v>
      </c>
      <c r="AV238" s="52">
        <v>38</v>
      </c>
      <c r="AW238" s="57">
        <v>0</v>
      </c>
      <c r="AX238" s="58" t="str">
        <f>IF(Tabela3[[#This Row],[Response]]=1, "Aceitou", "Não aceitou")</f>
        <v>Não aceitou</v>
      </c>
      <c r="AY238" s="55" t="str">
        <f>Tabela3[[#This Row],[Faixa Recência]] &amp; " | " &amp; Tabela3[[#This Row],[Faixa Gasto]] &amp; " | " &amp; Tabela3[[#This Row],[Faixa ticket médio]]</f>
        <v>46-60 dias | R$ 0-100 | R$ 1–25</v>
      </c>
      <c r="AZ2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8" s="36"/>
    </row>
    <row r="239" spans="1:54" x14ac:dyDescent="0.25">
      <c r="A239" s="61">
        <v>238</v>
      </c>
      <c r="B239" s="37">
        <v>29938</v>
      </c>
      <c r="C239" s="34">
        <v>1</v>
      </c>
      <c r="D239" s="34">
        <v>0</v>
      </c>
      <c r="E239" s="34">
        <v>52</v>
      </c>
      <c r="F239" s="58" t="str">
        <f>IF('Base tratada'!$E239&lt;=15,"0-15 dias",
IF('Base tratada'!$E239&lt;=30, "16-30 dias",
IF('Base tratada'!$E239&lt;=45, "31-45 dias",
IF('Base tratada'!$E239&lt;=60, "46-60 dias",
IF('Base tratada'!$E239&lt;=75, "61-75 dias", "76-99 dias")))))</f>
        <v>46-60 dias</v>
      </c>
      <c r="G239" s="38">
        <v>35</v>
      </c>
      <c r="H239" s="60" t="str">
        <f>IF('Base tratada'!$G239&lt;=29,"24–29",
IF('Base tratada'!$G239&lt;=39,"30–39",
IF('Base tratada'!$G239&lt;=49,"40–49",
IF('Base tratada'!$G239&lt;=59,"50–59",
IF('Base tratada'!$G239&lt;=69,"60–69",
"70–80")))))</f>
        <v>30–39</v>
      </c>
      <c r="I239" s="34">
        <v>2404</v>
      </c>
      <c r="J239" s="58" t="str">
        <f>IF('Base tratada'!$K239=1,"Divorciado",
IF('Base tratada'!$L239=1,"Casado",
IF('Base tratada'!$M239=1, "Solteiro",
IF('Base tratada'!$N239=1,"Juntos",
"Viúvo"))))</f>
        <v>Solteiro</v>
      </c>
      <c r="K239" s="34">
        <v>0</v>
      </c>
      <c r="L239" s="34">
        <v>0</v>
      </c>
      <c r="M239" s="34">
        <v>1</v>
      </c>
      <c r="N239" s="34">
        <v>0</v>
      </c>
      <c r="O239" s="34">
        <v>0</v>
      </c>
      <c r="P239" s="34">
        <v>0</v>
      </c>
      <c r="Q239" s="34">
        <v>0</v>
      </c>
      <c r="R239" s="34">
        <v>1</v>
      </c>
      <c r="S239" s="34">
        <v>0</v>
      </c>
      <c r="T239" s="34">
        <v>0</v>
      </c>
      <c r="U239" s="35">
        <v>3</v>
      </c>
      <c r="V239" s="35">
        <v>3</v>
      </c>
      <c r="W239" s="35">
        <v>7</v>
      </c>
      <c r="X239" s="35">
        <v>0</v>
      </c>
      <c r="Y239" s="35">
        <v>2</v>
      </c>
      <c r="Z239" s="35">
        <v>11</v>
      </c>
      <c r="AA239" s="34">
        <v>2</v>
      </c>
      <c r="AB239" s="34">
        <v>6</v>
      </c>
      <c r="AC239" s="34">
        <v>1</v>
      </c>
      <c r="AD239" s="34">
        <v>0</v>
      </c>
      <c r="AE239" s="34">
        <v>3</v>
      </c>
      <c r="AF239" s="58">
        <f>'Base tratada'!$AC239+'Base tratada'!$AD239+'Base tratada'!$AE239</f>
        <v>4</v>
      </c>
      <c r="AG2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39" s="58" t="str">
        <f>IF('Base tratada'!$AC239&gt;=MAX('Base tratada'!$AD239,'Base tratada'!$AE239),"Web",
IF('Base tratada'!$AD239&gt;='Base tratada'!$AE239,"Catalog",
"Store"))</f>
        <v>Store</v>
      </c>
      <c r="AI239" s="59">
        <f>IF('Base tratada'!$AF239=0,"0",'Base tratada'!$AK239/'Base tratada'!$AF239)</f>
        <v>3.75</v>
      </c>
      <c r="AJ239" s="59" t="str">
        <f>IF('Base tratada'!$AI239=0,"R$ 0",
IF('Base tratada'!$AI239&lt;=25,"R$ 1–25",
IF('Base tratada'!$AI239&lt;=50,"R$ 26–50",
"+R$ 50")))</f>
        <v>R$ 1–25</v>
      </c>
      <c r="AK239" s="35">
        <v>15</v>
      </c>
      <c r="AL239" s="58" t="str">
        <f>IF('Base tratada'!$AK239&lt;=100,"R$ 0-100",
IF('Base tratada'!$AK239&lt;=500,"R$ 101-500",
IF('Base tratada'!$AK239&lt;=1000,"R$ 501-1000",
IF('Base tratada'!$AK239&lt;=1500,"R$ 1001-1500",
"+R$ 1500"))))</f>
        <v>R$ 0-100</v>
      </c>
      <c r="AM239" s="34">
        <v>0</v>
      </c>
      <c r="AN239" s="34">
        <v>0</v>
      </c>
      <c r="AO239" s="34">
        <v>0</v>
      </c>
      <c r="AP239" s="34">
        <v>0</v>
      </c>
      <c r="AQ239" s="34">
        <v>0</v>
      </c>
      <c r="AR239" s="34">
        <v>0</v>
      </c>
      <c r="AS239" s="34">
        <v>0</v>
      </c>
      <c r="AT239" s="34">
        <v>3</v>
      </c>
      <c r="AU239" s="34">
        <v>11</v>
      </c>
      <c r="AV239" s="52">
        <v>4</v>
      </c>
      <c r="AW239" s="57">
        <v>0</v>
      </c>
      <c r="AX239" s="58" t="str">
        <f>IF(Tabela3[[#This Row],[Response]]=1, "Aceitou", "Não aceitou")</f>
        <v>Não aceitou</v>
      </c>
      <c r="AY239" s="55" t="str">
        <f>Tabela3[[#This Row],[Faixa Recência]] &amp; " | " &amp; Tabela3[[#This Row],[Faixa Gasto]] &amp; " | " &amp; Tabela3[[#This Row],[Faixa ticket médio]]</f>
        <v>46-60 dias | R$ 0-100 | R$ 1–25</v>
      </c>
      <c r="AZ2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39" s="36"/>
    </row>
    <row r="240" spans="1:54" x14ac:dyDescent="0.25">
      <c r="A240" s="61">
        <v>239</v>
      </c>
      <c r="B240" s="37">
        <v>102692</v>
      </c>
      <c r="C240" s="34">
        <v>0</v>
      </c>
      <c r="D240" s="34">
        <v>0</v>
      </c>
      <c r="E240" s="34">
        <v>5</v>
      </c>
      <c r="F240" s="58" t="str">
        <f>IF('Base tratada'!$E240&lt;=15,"0-15 dias",
IF('Base tratada'!$E240&lt;=30, "16-30 dias",
IF('Base tratada'!$E240&lt;=45, "31-45 dias",
IF('Base tratada'!$E240&lt;=60, "46-60 dias",
IF('Base tratada'!$E240&lt;=75, "61-75 dias", "76-99 dias")))))</f>
        <v>0-15 dias</v>
      </c>
      <c r="G240" s="38">
        <v>46</v>
      </c>
      <c r="H240" s="60" t="str">
        <f>IF('Base tratada'!$G240&lt;=29,"24–29",
IF('Base tratada'!$G240&lt;=39,"30–39",
IF('Base tratada'!$G240&lt;=49,"40–49",
IF('Base tratada'!$G240&lt;=59,"50–59",
IF('Base tratada'!$G240&lt;=69,"60–69",
"70–80")))))</f>
        <v>40–49</v>
      </c>
      <c r="I240" s="34">
        <v>2609</v>
      </c>
      <c r="J240" s="58" t="str">
        <f>IF('Base tratada'!$K240=1,"Divorciado",
IF('Base tratada'!$L240=1,"Casado",
IF('Base tratada'!$M240=1, "Solteiro",
IF('Base tratada'!$N240=1,"Juntos",
"Viúvo"))))</f>
        <v>Divorciado</v>
      </c>
      <c r="K240" s="34">
        <v>1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1</v>
      </c>
      <c r="S240" s="34">
        <v>0</v>
      </c>
      <c r="T240" s="34">
        <v>0</v>
      </c>
      <c r="U240" s="35">
        <v>168</v>
      </c>
      <c r="V240" s="35">
        <v>148</v>
      </c>
      <c r="W240" s="35">
        <v>444</v>
      </c>
      <c r="X240" s="35">
        <v>32</v>
      </c>
      <c r="Y240" s="35">
        <v>172</v>
      </c>
      <c r="Z240" s="35">
        <v>148</v>
      </c>
      <c r="AA240" s="34">
        <v>1</v>
      </c>
      <c r="AB240" s="34">
        <v>2</v>
      </c>
      <c r="AC240" s="34">
        <v>6</v>
      </c>
      <c r="AD240" s="34">
        <v>9</v>
      </c>
      <c r="AE240" s="34">
        <v>13</v>
      </c>
      <c r="AF240" s="58">
        <f>'Base tratada'!$AC240+'Base tratada'!$AD240+'Base tratada'!$AE240</f>
        <v>28</v>
      </c>
      <c r="AG2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40" s="58" t="str">
        <f>IF('Base tratada'!$AC240&gt;=MAX('Base tratada'!$AD240,'Base tratada'!$AE240),"Web",
IF('Base tratada'!$AD240&gt;='Base tratada'!$AE240,"Catalog",
"Store"))</f>
        <v>Store</v>
      </c>
      <c r="AI240" s="59">
        <f>IF('Base tratada'!$AF240=0,"0",'Base tratada'!$AK240/'Base tratada'!$AF240)</f>
        <v>34.428571428571431</v>
      </c>
      <c r="AJ240" s="59" t="str">
        <f>IF('Base tratada'!$AI240=0,"R$ 0",
IF('Base tratada'!$AI240&lt;=25,"R$ 1–25",
IF('Base tratada'!$AI240&lt;=50,"R$ 26–50",
"+R$ 50")))</f>
        <v>R$ 26–50</v>
      </c>
      <c r="AK240" s="35">
        <v>964</v>
      </c>
      <c r="AL240" s="58" t="str">
        <f>IF('Base tratada'!$AK240&lt;=100,"R$ 0-100",
IF('Base tratada'!$AK240&lt;=500,"R$ 101-500",
IF('Base tratada'!$AK240&lt;=1000,"R$ 501-1000",
IF('Base tratada'!$AK240&lt;=1500,"R$ 1001-1500",
"+R$ 1500"))))</f>
        <v>R$ 501-1000</v>
      </c>
      <c r="AM240" s="34">
        <v>1</v>
      </c>
      <c r="AN240" s="34">
        <v>1</v>
      </c>
      <c r="AO240" s="34">
        <v>0</v>
      </c>
      <c r="AP240" s="34">
        <v>1</v>
      </c>
      <c r="AQ240" s="34">
        <v>1</v>
      </c>
      <c r="AR240" s="34">
        <v>4</v>
      </c>
      <c r="AS240" s="34">
        <v>0</v>
      </c>
      <c r="AT240" s="34">
        <v>3</v>
      </c>
      <c r="AU240" s="34">
        <v>11</v>
      </c>
      <c r="AV240" s="52">
        <v>816</v>
      </c>
      <c r="AW240" s="57">
        <v>1</v>
      </c>
      <c r="AX240" s="58" t="str">
        <f>IF(Tabela3[[#This Row],[Response]]=1, "Aceitou", "Não aceitou")</f>
        <v>Aceitou</v>
      </c>
      <c r="AY240" s="55" t="str">
        <f>Tabela3[[#This Row],[Faixa Recência]] &amp; " | " &amp; Tabela3[[#This Row],[Faixa Gasto]] &amp; " | " &amp; Tabela3[[#This Row],[Faixa ticket médio]]</f>
        <v>0-15 dias | R$ 501-1000 | R$ 26–50</v>
      </c>
      <c r="AZ2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0" s="36"/>
    </row>
    <row r="241" spans="1:54" x14ac:dyDescent="0.25">
      <c r="A241" s="61">
        <v>240</v>
      </c>
      <c r="B241" s="37">
        <v>26490</v>
      </c>
      <c r="C241" s="34">
        <v>0</v>
      </c>
      <c r="D241" s="34">
        <v>0</v>
      </c>
      <c r="E241" s="34">
        <v>92</v>
      </c>
      <c r="F241" s="58" t="str">
        <f>IF('Base tratada'!$E241&lt;=15,"0-15 dias",
IF('Base tratada'!$E241&lt;=30, "16-30 dias",
IF('Base tratada'!$E241&lt;=45, "31-45 dias",
IF('Base tratada'!$E241&lt;=60, "46-60 dias",
IF('Base tratada'!$E241&lt;=75, "61-75 dias", "76-99 dias")))))</f>
        <v>76-99 dias</v>
      </c>
      <c r="G241" s="38">
        <v>62</v>
      </c>
      <c r="H241" s="60" t="str">
        <f>IF('Base tratada'!$G241&lt;=29,"24–29",
IF('Base tratada'!$G241&lt;=39,"30–39",
IF('Base tratada'!$G241&lt;=49,"40–49",
IF('Base tratada'!$G241&lt;=59,"50–59",
IF('Base tratada'!$G241&lt;=69,"60–69",
"70–80")))))</f>
        <v>60–69</v>
      </c>
      <c r="I241" s="34">
        <v>2804</v>
      </c>
      <c r="J241" s="58" t="str">
        <f>IF('Base tratada'!$K241=1,"Divorciado",
IF('Base tratada'!$L241=1,"Casado",
IF('Base tratada'!$M241=1, "Solteiro",
IF('Base tratada'!$N241=1,"Juntos",
"Viúvo"))))</f>
        <v>Juntos</v>
      </c>
      <c r="K241" s="34">
        <v>0</v>
      </c>
      <c r="L241" s="34">
        <v>0</v>
      </c>
      <c r="M241" s="34">
        <v>0</v>
      </c>
      <c r="N241" s="34">
        <v>1</v>
      </c>
      <c r="O241" s="34">
        <v>0</v>
      </c>
      <c r="P241" s="34">
        <v>1</v>
      </c>
      <c r="Q241" s="34">
        <v>0</v>
      </c>
      <c r="R241" s="34">
        <v>0</v>
      </c>
      <c r="S241" s="34">
        <v>0</v>
      </c>
      <c r="T241" s="34">
        <v>0</v>
      </c>
      <c r="U241" s="35">
        <v>45</v>
      </c>
      <c r="V241" s="35">
        <v>47</v>
      </c>
      <c r="W241" s="35">
        <v>52</v>
      </c>
      <c r="X241" s="35">
        <v>21</v>
      </c>
      <c r="Y241" s="35">
        <v>20</v>
      </c>
      <c r="Z241" s="35">
        <v>25</v>
      </c>
      <c r="AA241" s="34">
        <v>2</v>
      </c>
      <c r="AB241" s="34">
        <v>6</v>
      </c>
      <c r="AC241" s="34">
        <v>3</v>
      </c>
      <c r="AD241" s="34">
        <v>1</v>
      </c>
      <c r="AE241" s="34">
        <v>5</v>
      </c>
      <c r="AF241" s="58">
        <f>'Base tratada'!$AC241+'Base tratada'!$AD241+'Base tratada'!$AE241</f>
        <v>9</v>
      </c>
      <c r="AG2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41" s="58" t="str">
        <f>IF('Base tratada'!$AC241&gt;=MAX('Base tratada'!$AD241,'Base tratada'!$AE241),"Web",
IF('Base tratada'!$AD241&gt;='Base tratada'!$AE241,"Catalog",
"Store"))</f>
        <v>Store</v>
      </c>
      <c r="AI241" s="59">
        <f>IF('Base tratada'!$AF241=0,"0",'Base tratada'!$AK241/'Base tratada'!$AF241)</f>
        <v>20.555555555555557</v>
      </c>
      <c r="AJ241" s="59" t="str">
        <f>IF('Base tratada'!$AI241=0,"R$ 0",
IF('Base tratada'!$AI241&lt;=25,"R$ 1–25",
IF('Base tratada'!$AI241&lt;=50,"R$ 26–50",
"+R$ 50")))</f>
        <v>R$ 1–25</v>
      </c>
      <c r="AK241" s="35">
        <v>185</v>
      </c>
      <c r="AL241" s="58" t="str">
        <f>IF('Base tratada'!$AK241&lt;=100,"R$ 0-100",
IF('Base tratada'!$AK241&lt;=500,"R$ 101-500",
IF('Base tratada'!$AK241&lt;=1000,"R$ 501-1000",
IF('Base tratada'!$AK241&lt;=1500,"R$ 1001-1500",
"+R$ 1500"))))</f>
        <v>R$ 101-500</v>
      </c>
      <c r="AM241" s="34">
        <v>0</v>
      </c>
      <c r="AN241" s="34">
        <v>0</v>
      </c>
      <c r="AO241" s="34">
        <v>0</v>
      </c>
      <c r="AP241" s="34">
        <v>0</v>
      </c>
      <c r="AQ241" s="34">
        <v>0</v>
      </c>
      <c r="AR241" s="34">
        <v>0</v>
      </c>
      <c r="AS241" s="34">
        <v>0</v>
      </c>
      <c r="AT241" s="34">
        <v>3</v>
      </c>
      <c r="AU241" s="34">
        <v>11</v>
      </c>
      <c r="AV241" s="52">
        <v>160</v>
      </c>
      <c r="AW241" s="57">
        <v>0</v>
      </c>
      <c r="AX241" s="58" t="str">
        <f>IF(Tabela3[[#This Row],[Response]]=1, "Aceitou", "Não aceitou")</f>
        <v>Não aceitou</v>
      </c>
      <c r="AY241" s="55" t="str">
        <f>Tabela3[[#This Row],[Faixa Recência]] &amp; " | " &amp; Tabela3[[#This Row],[Faixa Gasto]] &amp; " | " &amp; Tabela3[[#This Row],[Faixa ticket médio]]</f>
        <v>76-99 dias | R$ 101-500 | R$ 1–25</v>
      </c>
      <c r="AZ2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1" s="36"/>
    </row>
    <row r="242" spans="1:54" x14ac:dyDescent="0.25">
      <c r="A242" s="61">
        <v>241</v>
      </c>
      <c r="B242" s="37">
        <v>75702</v>
      </c>
      <c r="C242" s="34">
        <v>1</v>
      </c>
      <c r="D242" s="34">
        <v>1</v>
      </c>
      <c r="E242" s="34">
        <v>77</v>
      </c>
      <c r="F242" s="58" t="str">
        <f>IF('Base tratada'!$E242&lt;=15,"0-15 dias",
IF('Base tratada'!$E242&lt;=30, "16-30 dias",
IF('Base tratada'!$E242&lt;=45, "31-45 dias",
IF('Base tratada'!$E242&lt;=60, "46-60 dias",
IF('Base tratada'!$E242&lt;=75, "61-75 dias", "76-99 dias")))))</f>
        <v>76-99 dias</v>
      </c>
      <c r="G242" s="38">
        <v>53</v>
      </c>
      <c r="H242" s="60" t="str">
        <f>IF('Base tratada'!$G242&lt;=29,"24–29",
IF('Base tratada'!$G242&lt;=39,"30–39",
IF('Base tratada'!$G242&lt;=49,"40–49",
IF('Base tratada'!$G242&lt;=59,"50–59",
IF('Base tratada'!$G242&lt;=69,"60–69",
"70–80")))))</f>
        <v>50–59</v>
      </c>
      <c r="I242" s="34">
        <v>2828</v>
      </c>
      <c r="J242" s="58" t="str">
        <f>IF('Base tratada'!$K242=1,"Divorciado",
IF('Base tratada'!$L242=1,"Casado",
IF('Base tratada'!$M242=1, "Solteiro",
IF('Base tratada'!$N242=1,"Juntos",
"Viúvo"))))</f>
        <v>Juntos</v>
      </c>
      <c r="K242" s="34">
        <v>0</v>
      </c>
      <c r="L242" s="34">
        <v>0</v>
      </c>
      <c r="M242" s="34">
        <v>0</v>
      </c>
      <c r="N242" s="34">
        <v>1</v>
      </c>
      <c r="O242" s="34">
        <v>0</v>
      </c>
      <c r="P242" s="34">
        <v>0</v>
      </c>
      <c r="Q242" s="34">
        <v>0</v>
      </c>
      <c r="R242" s="34">
        <v>1</v>
      </c>
      <c r="S242" s="34">
        <v>0</v>
      </c>
      <c r="T242" s="34">
        <v>0</v>
      </c>
      <c r="U242" s="35">
        <v>650</v>
      </c>
      <c r="V242" s="35">
        <v>28</v>
      </c>
      <c r="W242" s="35">
        <v>353</v>
      </c>
      <c r="X242" s="35">
        <v>45</v>
      </c>
      <c r="Y242" s="35">
        <v>42</v>
      </c>
      <c r="Z242" s="35">
        <v>30</v>
      </c>
      <c r="AA242" s="34">
        <v>5</v>
      </c>
      <c r="AB242" s="34">
        <v>8</v>
      </c>
      <c r="AC242" s="34">
        <v>4</v>
      </c>
      <c r="AD242" s="34">
        <v>6</v>
      </c>
      <c r="AE242" s="34">
        <v>11</v>
      </c>
      <c r="AF242" s="58">
        <f>'Base tratada'!$AC242+'Base tratada'!$AD242+'Base tratada'!$AE242</f>
        <v>21</v>
      </c>
      <c r="AG2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42" s="58" t="str">
        <f>IF('Base tratada'!$AC242&gt;=MAX('Base tratada'!$AD242,'Base tratada'!$AE242),"Web",
IF('Base tratada'!$AD242&gt;='Base tratada'!$AE242,"Catalog",
"Store"))</f>
        <v>Store</v>
      </c>
      <c r="AI242" s="59">
        <f>IF('Base tratada'!$AF242=0,"0",'Base tratada'!$AK242/'Base tratada'!$AF242)</f>
        <v>53.238095238095241</v>
      </c>
      <c r="AJ242" s="59" t="str">
        <f>IF('Base tratada'!$AI242=0,"R$ 0",
IF('Base tratada'!$AI242&lt;=25,"R$ 1–25",
IF('Base tratada'!$AI242&lt;=50,"R$ 26–50",
"+R$ 50")))</f>
        <v>+R$ 50</v>
      </c>
      <c r="AK242" s="35">
        <v>1118</v>
      </c>
      <c r="AL242" s="58" t="str">
        <f>IF('Base tratada'!$AK242&lt;=100,"R$ 0-100",
IF('Base tratada'!$AK242&lt;=500,"R$ 101-500",
IF('Base tratada'!$AK242&lt;=1000,"R$ 501-1000",
IF('Base tratada'!$AK242&lt;=1500,"R$ 1001-1500",
"+R$ 1500"))))</f>
        <v>R$ 1001-1500</v>
      </c>
      <c r="AM242" s="34">
        <v>0</v>
      </c>
      <c r="AN242" s="34">
        <v>0</v>
      </c>
      <c r="AO242" s="34">
        <v>0</v>
      </c>
      <c r="AP242" s="34">
        <v>0</v>
      </c>
      <c r="AQ242" s="34">
        <v>0</v>
      </c>
      <c r="AR242" s="34">
        <v>0</v>
      </c>
      <c r="AS242" s="34">
        <v>0</v>
      </c>
      <c r="AT242" s="34">
        <v>3</v>
      </c>
      <c r="AU242" s="34">
        <v>11</v>
      </c>
      <c r="AV242" s="52">
        <v>1088</v>
      </c>
      <c r="AW242" s="57">
        <v>0</v>
      </c>
      <c r="AX242" s="58" t="str">
        <f>IF(Tabela3[[#This Row],[Response]]=1, "Aceitou", "Não aceitou")</f>
        <v>Não aceitou</v>
      </c>
      <c r="AY242" s="55" t="str">
        <f>Tabela3[[#This Row],[Faixa Recência]] &amp; " | " &amp; Tabela3[[#This Row],[Faixa Gasto]] &amp; " | " &amp; Tabela3[[#This Row],[Faixa ticket médio]]</f>
        <v>76-99 dias | R$ 1001-1500 | +R$ 50</v>
      </c>
      <c r="AZ2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2" s="36"/>
    </row>
    <row r="243" spans="1:54" x14ac:dyDescent="0.25">
      <c r="A243" s="61">
        <v>242</v>
      </c>
      <c r="B243" s="37">
        <v>30899</v>
      </c>
      <c r="C243" s="34">
        <v>1</v>
      </c>
      <c r="D243" s="34">
        <v>0</v>
      </c>
      <c r="E243" s="34">
        <v>35</v>
      </c>
      <c r="F243" s="58" t="str">
        <f>IF('Base tratada'!$E243&lt;=15,"0-15 dias",
IF('Base tratada'!$E243&lt;=30, "16-30 dias",
IF('Base tratada'!$E243&lt;=45, "31-45 dias",
IF('Base tratada'!$E243&lt;=60, "46-60 dias",
IF('Base tratada'!$E243&lt;=75, "61-75 dias", "76-99 dias")))))</f>
        <v>31-45 dias</v>
      </c>
      <c r="G243" s="38">
        <v>46</v>
      </c>
      <c r="H243" s="60" t="str">
        <f>IF('Base tratada'!$G243&lt;=29,"24–29",
IF('Base tratada'!$G243&lt;=39,"30–39",
IF('Base tratada'!$G243&lt;=49,"40–49",
IF('Base tratada'!$G243&lt;=59,"50–59",
IF('Base tratada'!$G243&lt;=69,"60–69",
"70–80")))))</f>
        <v>40–49</v>
      </c>
      <c r="I243" s="34">
        <v>2783</v>
      </c>
      <c r="J243" s="58" t="str">
        <f>IF('Base tratada'!$K243=1,"Divorciado",
IF('Base tratada'!$L243=1,"Casado",
IF('Base tratada'!$M243=1, "Solteiro",
IF('Base tratada'!$N243=1,"Juntos",
"Viúvo"))))</f>
        <v>Solteiro</v>
      </c>
      <c r="K243" s="34">
        <v>0</v>
      </c>
      <c r="L243" s="34">
        <v>0</v>
      </c>
      <c r="M243" s="34">
        <v>1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4">
        <v>1</v>
      </c>
      <c r="U243" s="35">
        <v>24</v>
      </c>
      <c r="V243" s="35">
        <v>0</v>
      </c>
      <c r="W243" s="35">
        <v>8</v>
      </c>
      <c r="X243" s="35">
        <v>0</v>
      </c>
      <c r="Y243" s="35">
        <v>0</v>
      </c>
      <c r="Z243" s="35">
        <v>1</v>
      </c>
      <c r="AA243" s="34">
        <v>2</v>
      </c>
      <c r="AB243" s="34">
        <v>6</v>
      </c>
      <c r="AC243" s="34">
        <v>1</v>
      </c>
      <c r="AD243" s="34">
        <v>0</v>
      </c>
      <c r="AE243" s="34">
        <v>3</v>
      </c>
      <c r="AF243" s="58">
        <f>'Base tratada'!$AC243+'Base tratada'!$AD243+'Base tratada'!$AE243</f>
        <v>4</v>
      </c>
      <c r="AG2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43" s="58" t="str">
        <f>IF('Base tratada'!$AC243&gt;=MAX('Base tratada'!$AD243,'Base tratada'!$AE243),"Web",
IF('Base tratada'!$AD243&gt;='Base tratada'!$AE243,"Catalog",
"Store"))</f>
        <v>Store</v>
      </c>
      <c r="AI243" s="59">
        <f>IF('Base tratada'!$AF243=0,"0",'Base tratada'!$AK243/'Base tratada'!$AF243)</f>
        <v>8</v>
      </c>
      <c r="AJ243" s="59" t="str">
        <f>IF('Base tratada'!$AI243=0,"R$ 0",
IF('Base tratada'!$AI243&lt;=25,"R$ 1–25",
IF('Base tratada'!$AI243&lt;=50,"R$ 26–50",
"+R$ 50")))</f>
        <v>R$ 1–25</v>
      </c>
      <c r="AK243" s="35">
        <v>32</v>
      </c>
      <c r="AL243" s="58" t="str">
        <f>IF('Base tratada'!$AK243&lt;=100,"R$ 0-100",
IF('Base tratada'!$AK243&lt;=500,"R$ 101-500",
IF('Base tratada'!$AK243&lt;=1000,"R$ 501-1000",
IF('Base tratada'!$AK243&lt;=1500,"R$ 1001-1500",
"+R$ 1500"))))</f>
        <v>R$ 0-100</v>
      </c>
      <c r="AM243" s="34">
        <v>0</v>
      </c>
      <c r="AN243" s="34">
        <v>0</v>
      </c>
      <c r="AO243" s="34">
        <v>0</v>
      </c>
      <c r="AP243" s="34">
        <v>0</v>
      </c>
      <c r="AQ243" s="34">
        <v>0</v>
      </c>
      <c r="AR243" s="34">
        <v>0</v>
      </c>
      <c r="AS243" s="34">
        <v>0</v>
      </c>
      <c r="AT243" s="34">
        <v>3</v>
      </c>
      <c r="AU243" s="34">
        <v>11</v>
      </c>
      <c r="AV243" s="52">
        <v>31</v>
      </c>
      <c r="AW243" s="57">
        <v>0</v>
      </c>
      <c r="AX243" s="58" t="str">
        <f>IF(Tabela3[[#This Row],[Response]]=1, "Aceitou", "Não aceitou")</f>
        <v>Não aceitou</v>
      </c>
      <c r="AY243" s="55" t="str">
        <f>Tabela3[[#This Row],[Faixa Recência]] &amp; " | " &amp; Tabela3[[#This Row],[Faixa Gasto]] &amp; " | " &amp; Tabela3[[#This Row],[Faixa ticket médio]]</f>
        <v>31-45 dias | R$ 0-100 | R$ 1–25</v>
      </c>
      <c r="AZ2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3" s="36"/>
    </row>
    <row r="244" spans="1:54" x14ac:dyDescent="0.25">
      <c r="A244" s="61">
        <v>243</v>
      </c>
      <c r="B244" s="37">
        <v>63342</v>
      </c>
      <c r="C244" s="34">
        <v>0</v>
      </c>
      <c r="D244" s="34">
        <v>1</v>
      </c>
      <c r="E244" s="34">
        <v>48</v>
      </c>
      <c r="F244" s="58" t="str">
        <f>IF('Base tratada'!$E244&lt;=15,"0-15 dias",
IF('Base tratada'!$E244&lt;=30, "16-30 dias",
IF('Base tratada'!$E244&lt;=45, "31-45 dias",
IF('Base tratada'!$E244&lt;=60, "46-60 dias",
IF('Base tratada'!$E244&lt;=75, "61-75 dias", "76-99 dias")))))</f>
        <v>46-60 dias</v>
      </c>
      <c r="G244" s="38">
        <v>59</v>
      </c>
      <c r="H244" s="60" t="str">
        <f>IF('Base tratada'!$G244&lt;=29,"24–29",
IF('Base tratada'!$G244&lt;=39,"30–39",
IF('Base tratada'!$G244&lt;=49,"40–49",
IF('Base tratada'!$G244&lt;=59,"50–59",
IF('Base tratada'!$G244&lt;=69,"60–69",
"70–80")))))</f>
        <v>50–59</v>
      </c>
      <c r="I244" s="34">
        <v>2780</v>
      </c>
      <c r="J244" s="58" t="str">
        <f>IF('Base tratada'!$K244=1,"Divorciado",
IF('Base tratada'!$L244=1,"Casado",
IF('Base tratada'!$M244=1, "Solteiro",
IF('Base tratada'!$N244=1,"Juntos",
"Viúvo"))))</f>
        <v>Juntos</v>
      </c>
      <c r="K244" s="34">
        <v>0</v>
      </c>
      <c r="L244" s="34">
        <v>0</v>
      </c>
      <c r="M244" s="34">
        <v>0</v>
      </c>
      <c r="N244" s="34">
        <v>1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4">
        <v>1</v>
      </c>
      <c r="U244" s="35">
        <v>918</v>
      </c>
      <c r="V244" s="35">
        <v>21</v>
      </c>
      <c r="W244" s="35">
        <v>118</v>
      </c>
      <c r="X244" s="35">
        <v>13</v>
      </c>
      <c r="Y244" s="35">
        <v>10</v>
      </c>
      <c r="Z244" s="35">
        <v>21</v>
      </c>
      <c r="AA244" s="34">
        <v>3</v>
      </c>
      <c r="AB244" s="34">
        <v>6</v>
      </c>
      <c r="AC244" s="34">
        <v>8</v>
      </c>
      <c r="AD244" s="34">
        <v>3</v>
      </c>
      <c r="AE244" s="34">
        <v>5</v>
      </c>
      <c r="AF244" s="58">
        <f>'Base tratada'!$AC244+'Base tratada'!$AD244+'Base tratada'!$AE244</f>
        <v>16</v>
      </c>
      <c r="AG2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44" s="58" t="str">
        <f>IF('Base tratada'!$AC244&gt;=MAX('Base tratada'!$AD244,'Base tratada'!$AE244),"Web",
IF('Base tratada'!$AD244&gt;='Base tratada'!$AE244,"Catalog",
"Store"))</f>
        <v>Web</v>
      </c>
      <c r="AI244" s="59">
        <f>IF('Base tratada'!$AF244=0,"0",'Base tratada'!$AK244/'Base tratada'!$AF244)</f>
        <v>67.5</v>
      </c>
      <c r="AJ244" s="59" t="str">
        <f>IF('Base tratada'!$AI244=0,"R$ 0",
IF('Base tratada'!$AI244&lt;=25,"R$ 1–25",
IF('Base tratada'!$AI244&lt;=50,"R$ 26–50",
"+R$ 50")))</f>
        <v>+R$ 50</v>
      </c>
      <c r="AK244" s="35">
        <v>1080</v>
      </c>
      <c r="AL244" s="58" t="str">
        <f>IF('Base tratada'!$AK244&lt;=100,"R$ 0-100",
IF('Base tratada'!$AK244&lt;=500,"R$ 101-500",
IF('Base tratada'!$AK244&lt;=1000,"R$ 501-1000",
IF('Base tratada'!$AK244&lt;=1500,"R$ 1001-1500",
"+R$ 1500"))))</f>
        <v>R$ 1001-1500</v>
      </c>
      <c r="AM244" s="34">
        <v>0</v>
      </c>
      <c r="AN244" s="34">
        <v>0</v>
      </c>
      <c r="AO244" s="34">
        <v>0</v>
      </c>
      <c r="AP244" s="34">
        <v>1</v>
      </c>
      <c r="AQ244" s="34">
        <v>0</v>
      </c>
      <c r="AR244" s="34">
        <v>1</v>
      </c>
      <c r="AS244" s="34">
        <v>0</v>
      </c>
      <c r="AT244" s="34">
        <v>3</v>
      </c>
      <c r="AU244" s="34">
        <v>11</v>
      </c>
      <c r="AV244" s="52">
        <v>1059</v>
      </c>
      <c r="AW244" s="57">
        <v>0</v>
      </c>
      <c r="AX244" s="58" t="str">
        <f>IF(Tabela3[[#This Row],[Response]]=1, "Aceitou", "Não aceitou")</f>
        <v>Não aceitou</v>
      </c>
      <c r="AY244" s="55" t="str">
        <f>Tabela3[[#This Row],[Faixa Recência]] &amp; " | " &amp; Tabela3[[#This Row],[Faixa Gasto]] &amp; " | " &amp; Tabela3[[#This Row],[Faixa ticket médio]]</f>
        <v>46-60 dias | R$ 1001-1500 | +R$ 50</v>
      </c>
      <c r="AZ2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4" s="36"/>
    </row>
    <row r="245" spans="1:54" x14ac:dyDescent="0.25">
      <c r="A245" s="61">
        <v>244</v>
      </c>
      <c r="B245" s="37">
        <v>45989</v>
      </c>
      <c r="C245" s="34">
        <v>0</v>
      </c>
      <c r="D245" s="34">
        <v>1</v>
      </c>
      <c r="E245" s="34">
        <v>97</v>
      </c>
      <c r="F245" s="58" t="str">
        <f>IF('Base tratada'!$E245&lt;=15,"0-15 dias",
IF('Base tratada'!$E245&lt;=30, "16-30 dias",
IF('Base tratada'!$E245&lt;=45, "31-45 dias",
IF('Base tratada'!$E245&lt;=60, "46-60 dias",
IF('Base tratada'!$E245&lt;=75, "61-75 dias", "76-99 dias")))))</f>
        <v>76-99 dias</v>
      </c>
      <c r="G245" s="38">
        <v>56</v>
      </c>
      <c r="H245" s="60" t="str">
        <f>IF('Base tratada'!$G245&lt;=29,"24–29",
IF('Base tratada'!$G245&lt;=39,"30–39",
IF('Base tratada'!$G245&lt;=49,"40–49",
IF('Base tratada'!$G245&lt;=59,"50–59",
IF('Base tratada'!$G245&lt;=69,"60–69",
"70–80")))))</f>
        <v>50–59</v>
      </c>
      <c r="I245" s="34">
        <v>2774</v>
      </c>
      <c r="J245" s="58" t="str">
        <f>IF('Base tratada'!$K245=1,"Divorciado",
IF('Base tratada'!$L245=1,"Casado",
IF('Base tratada'!$M245=1, "Solteiro",
IF('Base tratada'!$N245=1,"Juntos",
"Viúvo"))))</f>
        <v>Solteiro</v>
      </c>
      <c r="K245" s="34">
        <v>0</v>
      </c>
      <c r="L245" s="34">
        <v>0</v>
      </c>
      <c r="M245" s="34">
        <v>1</v>
      </c>
      <c r="N245" s="34">
        <v>0</v>
      </c>
      <c r="O245" s="34">
        <v>0</v>
      </c>
      <c r="P245" s="34">
        <v>0</v>
      </c>
      <c r="Q245" s="34">
        <v>0</v>
      </c>
      <c r="R245" s="34">
        <v>1</v>
      </c>
      <c r="S245" s="34">
        <v>0</v>
      </c>
      <c r="T245" s="34">
        <v>0</v>
      </c>
      <c r="U245" s="35">
        <v>138</v>
      </c>
      <c r="V245" s="35">
        <v>33</v>
      </c>
      <c r="W245" s="35">
        <v>87</v>
      </c>
      <c r="X245" s="35">
        <v>28</v>
      </c>
      <c r="Y245" s="35">
        <v>24</v>
      </c>
      <c r="Z245" s="35">
        <v>12</v>
      </c>
      <c r="AA245" s="34">
        <v>4</v>
      </c>
      <c r="AB245" s="34">
        <v>3</v>
      </c>
      <c r="AC245" s="34">
        <v>3</v>
      </c>
      <c r="AD245" s="34">
        <v>2</v>
      </c>
      <c r="AE245" s="34">
        <v>7</v>
      </c>
      <c r="AF245" s="58">
        <f>'Base tratada'!$AC245+'Base tratada'!$AD245+'Base tratada'!$AE245</f>
        <v>12</v>
      </c>
      <c r="AG2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45" s="58" t="str">
        <f>IF('Base tratada'!$AC245&gt;=MAX('Base tratada'!$AD245,'Base tratada'!$AE245),"Web",
IF('Base tratada'!$AD245&gt;='Base tratada'!$AE245,"Catalog",
"Store"))</f>
        <v>Store</v>
      </c>
      <c r="AI245" s="59">
        <f>IF('Base tratada'!$AF245=0,"0",'Base tratada'!$AK245/'Base tratada'!$AF245)</f>
        <v>25.833333333333332</v>
      </c>
      <c r="AJ245" s="59" t="str">
        <f>IF('Base tratada'!$AI245=0,"R$ 0",
IF('Base tratada'!$AI245&lt;=25,"R$ 1–25",
IF('Base tratada'!$AI245&lt;=50,"R$ 26–50",
"+R$ 50")))</f>
        <v>R$ 26–50</v>
      </c>
      <c r="AK245" s="35">
        <v>310</v>
      </c>
      <c r="AL245" s="58" t="str">
        <f>IF('Base tratada'!$AK245&lt;=100,"R$ 0-100",
IF('Base tratada'!$AK245&lt;=500,"R$ 101-500",
IF('Base tratada'!$AK245&lt;=1000,"R$ 501-1000",
IF('Base tratada'!$AK245&lt;=1500,"R$ 1001-1500",
"+R$ 1500"))))</f>
        <v>R$ 101-500</v>
      </c>
      <c r="AM245" s="34">
        <v>0</v>
      </c>
      <c r="AN245" s="34">
        <v>0</v>
      </c>
      <c r="AO245" s="34">
        <v>0</v>
      </c>
      <c r="AP245" s="34">
        <v>0</v>
      </c>
      <c r="AQ245" s="34">
        <v>0</v>
      </c>
      <c r="AR245" s="34">
        <v>0</v>
      </c>
      <c r="AS245" s="34">
        <v>0</v>
      </c>
      <c r="AT245" s="34">
        <v>3</v>
      </c>
      <c r="AU245" s="34">
        <v>11</v>
      </c>
      <c r="AV245" s="52">
        <v>298</v>
      </c>
      <c r="AW245" s="57">
        <v>0</v>
      </c>
      <c r="AX245" s="58" t="str">
        <f>IF(Tabela3[[#This Row],[Response]]=1, "Aceitou", "Não aceitou")</f>
        <v>Não aceitou</v>
      </c>
      <c r="AY245" s="55" t="str">
        <f>Tabela3[[#This Row],[Faixa Recência]] &amp; " | " &amp; Tabela3[[#This Row],[Faixa Gasto]] &amp; " | " &amp; Tabela3[[#This Row],[Faixa ticket médio]]</f>
        <v>76-99 dias | R$ 101-500 | R$ 26–50</v>
      </c>
      <c r="AZ2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5" s="36"/>
    </row>
    <row r="246" spans="1:54" x14ac:dyDescent="0.25">
      <c r="A246" s="61">
        <v>245</v>
      </c>
      <c r="B246" s="37">
        <v>18701</v>
      </c>
      <c r="C246" s="34">
        <v>1</v>
      </c>
      <c r="D246" s="34">
        <v>1</v>
      </c>
      <c r="E246" s="34">
        <v>95</v>
      </c>
      <c r="F246" s="58" t="str">
        <f>IF('Base tratada'!$E246&lt;=15,"0-15 dias",
IF('Base tratada'!$E246&lt;=30, "16-30 dias",
IF('Base tratada'!$E246&lt;=45, "31-45 dias",
IF('Base tratada'!$E246&lt;=60, "46-60 dias",
IF('Base tratada'!$E246&lt;=75, "61-75 dias", "76-99 dias")))))</f>
        <v>76-99 dias</v>
      </c>
      <c r="G246" s="38">
        <v>56</v>
      </c>
      <c r="H246" s="60" t="str">
        <f>IF('Base tratada'!$G246&lt;=29,"24–29",
IF('Base tratada'!$G246&lt;=39,"30–39",
IF('Base tratada'!$G246&lt;=49,"40–49",
IF('Base tratada'!$G246&lt;=59,"50–59",
IF('Base tratada'!$G246&lt;=69,"60–69",
"70–80")))))</f>
        <v>50–59</v>
      </c>
      <c r="I246" s="34">
        <v>2549</v>
      </c>
      <c r="J246" s="58" t="str">
        <f>IF('Base tratada'!$K246=1,"Divorciado",
IF('Base tratada'!$L246=1,"Casado",
IF('Base tratada'!$M246=1, "Solteiro",
IF('Base tratada'!$N246=1,"Juntos",
"Viúvo"))))</f>
        <v>Solteiro</v>
      </c>
      <c r="K246" s="34">
        <v>0</v>
      </c>
      <c r="L246" s="34">
        <v>0</v>
      </c>
      <c r="M246" s="34">
        <v>1</v>
      </c>
      <c r="N246" s="34">
        <v>0</v>
      </c>
      <c r="O246" s="34">
        <v>0</v>
      </c>
      <c r="P246" s="34">
        <v>0</v>
      </c>
      <c r="Q246" s="34">
        <v>0</v>
      </c>
      <c r="R246" s="34">
        <v>1</v>
      </c>
      <c r="S246" s="34">
        <v>0</v>
      </c>
      <c r="T246" s="34">
        <v>0</v>
      </c>
      <c r="U246" s="35">
        <v>12</v>
      </c>
      <c r="V246" s="35">
        <v>4</v>
      </c>
      <c r="W246" s="35">
        <v>2</v>
      </c>
      <c r="X246" s="35">
        <v>10</v>
      </c>
      <c r="Y246" s="35">
        <v>6</v>
      </c>
      <c r="Z246" s="35">
        <v>10</v>
      </c>
      <c r="AA246" s="34">
        <v>4</v>
      </c>
      <c r="AB246" s="34">
        <v>5</v>
      </c>
      <c r="AC246" s="34">
        <v>2</v>
      </c>
      <c r="AD246" s="34">
        <v>0</v>
      </c>
      <c r="AE246" s="34">
        <v>4</v>
      </c>
      <c r="AF246" s="58">
        <f>'Base tratada'!$AC246+'Base tratada'!$AD246+'Base tratada'!$AE246</f>
        <v>6</v>
      </c>
      <c r="AG2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46" s="58" t="str">
        <f>IF('Base tratada'!$AC246&gt;=MAX('Base tratada'!$AD246,'Base tratada'!$AE246),"Web",
IF('Base tratada'!$AD246&gt;='Base tratada'!$AE246,"Catalog",
"Store"))</f>
        <v>Store</v>
      </c>
      <c r="AI246" s="59">
        <f>IF('Base tratada'!$AF246=0,"0",'Base tratada'!$AK246/'Base tratada'!$AF246)</f>
        <v>5.666666666666667</v>
      </c>
      <c r="AJ246" s="59" t="str">
        <f>IF('Base tratada'!$AI246=0,"R$ 0",
IF('Base tratada'!$AI246&lt;=25,"R$ 1–25",
IF('Base tratada'!$AI246&lt;=50,"R$ 26–50",
"+R$ 50")))</f>
        <v>R$ 1–25</v>
      </c>
      <c r="AK246" s="35">
        <v>34</v>
      </c>
      <c r="AL246" s="58" t="str">
        <f>IF('Base tratada'!$AK246&lt;=100,"R$ 0-100",
IF('Base tratada'!$AK246&lt;=500,"R$ 101-500",
IF('Base tratada'!$AK246&lt;=1000,"R$ 501-1000",
IF('Base tratada'!$AK246&lt;=1500,"R$ 1001-1500",
"+R$ 1500"))))</f>
        <v>R$ 0-100</v>
      </c>
      <c r="AM246" s="34">
        <v>0</v>
      </c>
      <c r="AN246" s="34">
        <v>0</v>
      </c>
      <c r="AO246" s="34">
        <v>0</v>
      </c>
      <c r="AP246" s="34">
        <v>0</v>
      </c>
      <c r="AQ246" s="34">
        <v>0</v>
      </c>
      <c r="AR246" s="34">
        <v>0</v>
      </c>
      <c r="AS246" s="34">
        <v>0</v>
      </c>
      <c r="AT246" s="34">
        <v>3</v>
      </c>
      <c r="AU246" s="34">
        <v>11</v>
      </c>
      <c r="AV246" s="52">
        <v>24</v>
      </c>
      <c r="AW246" s="57">
        <v>0</v>
      </c>
      <c r="AX246" s="58" t="str">
        <f>IF(Tabela3[[#This Row],[Response]]=1, "Aceitou", "Não aceitou")</f>
        <v>Não aceitou</v>
      </c>
      <c r="AY246" s="55" t="str">
        <f>Tabela3[[#This Row],[Faixa Recência]] &amp; " | " &amp; Tabela3[[#This Row],[Faixa Gasto]] &amp; " | " &amp; Tabela3[[#This Row],[Faixa ticket médio]]</f>
        <v>76-99 dias | R$ 0-100 | R$ 1–25</v>
      </c>
      <c r="AZ2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6" s="36"/>
    </row>
    <row r="247" spans="1:54" x14ac:dyDescent="0.25">
      <c r="A247" s="61">
        <v>246</v>
      </c>
      <c r="B247" s="37">
        <v>40737</v>
      </c>
      <c r="C247" s="34">
        <v>2</v>
      </c>
      <c r="D247" s="34">
        <v>1</v>
      </c>
      <c r="E247" s="34">
        <v>24</v>
      </c>
      <c r="F247" s="58" t="str">
        <f>IF('Base tratada'!$E247&lt;=15,"0-15 dias",
IF('Base tratada'!$E247&lt;=30, "16-30 dias",
IF('Base tratada'!$E247&lt;=45, "31-45 dias",
IF('Base tratada'!$E247&lt;=60, "46-60 dias",
IF('Base tratada'!$E247&lt;=75, "61-75 dias", "76-99 dias")))))</f>
        <v>16-30 dias</v>
      </c>
      <c r="G247" s="38">
        <v>63</v>
      </c>
      <c r="H247" s="60" t="str">
        <f>IF('Base tratada'!$G247&lt;=29,"24–29",
IF('Base tratada'!$G247&lt;=39,"30–39",
IF('Base tratada'!$G247&lt;=49,"40–49",
IF('Base tratada'!$G247&lt;=59,"50–59",
IF('Base tratada'!$G247&lt;=69,"60–69",
"70–80")))))</f>
        <v>60–69</v>
      </c>
      <c r="I247" s="34">
        <v>2362</v>
      </c>
      <c r="J247" s="58" t="str">
        <f>IF('Base tratada'!$K247=1,"Divorciado",
IF('Base tratada'!$L247=1,"Casado",
IF('Base tratada'!$M247=1, "Solteiro",
IF('Base tratada'!$N247=1,"Juntos",
"Viúvo"))))</f>
        <v>Solteiro</v>
      </c>
      <c r="K247" s="34">
        <v>0</v>
      </c>
      <c r="L247" s="34">
        <v>0</v>
      </c>
      <c r="M247" s="34">
        <v>1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4">
        <v>1</v>
      </c>
      <c r="U247" s="35">
        <v>11</v>
      </c>
      <c r="V247" s="35">
        <v>0</v>
      </c>
      <c r="W247" s="35">
        <v>4</v>
      </c>
      <c r="X247" s="35">
        <v>0</v>
      </c>
      <c r="Y247" s="35">
        <v>0</v>
      </c>
      <c r="Z247" s="35">
        <v>2</v>
      </c>
      <c r="AA247" s="34">
        <v>1</v>
      </c>
      <c r="AB247" s="34">
        <v>8</v>
      </c>
      <c r="AC247" s="34">
        <v>1</v>
      </c>
      <c r="AD247" s="34">
        <v>0</v>
      </c>
      <c r="AE247" s="34">
        <v>2</v>
      </c>
      <c r="AF247" s="58">
        <f>'Base tratada'!$AC247+'Base tratada'!$AD247+'Base tratada'!$AE247</f>
        <v>3</v>
      </c>
      <c r="AG2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47" s="58" t="str">
        <f>IF('Base tratada'!$AC247&gt;=MAX('Base tratada'!$AD247,'Base tratada'!$AE247),"Web",
IF('Base tratada'!$AD247&gt;='Base tratada'!$AE247,"Catalog",
"Store"))</f>
        <v>Store</v>
      </c>
      <c r="AI247" s="59">
        <f>IF('Base tratada'!$AF247=0,"0",'Base tratada'!$AK247/'Base tratada'!$AF247)</f>
        <v>5</v>
      </c>
      <c r="AJ247" s="59" t="str">
        <f>IF('Base tratada'!$AI247=0,"R$ 0",
IF('Base tratada'!$AI247&lt;=25,"R$ 1–25",
IF('Base tratada'!$AI247&lt;=50,"R$ 26–50",
"+R$ 50")))</f>
        <v>R$ 1–25</v>
      </c>
      <c r="AK247" s="35">
        <v>15</v>
      </c>
      <c r="AL247" s="58" t="str">
        <f>IF('Base tratada'!$AK247&lt;=100,"R$ 0-100",
IF('Base tratada'!$AK247&lt;=500,"R$ 101-500",
IF('Base tratada'!$AK247&lt;=1000,"R$ 501-1000",
IF('Base tratada'!$AK247&lt;=1500,"R$ 1001-1500",
"+R$ 1500"))))</f>
        <v>R$ 0-100</v>
      </c>
      <c r="AM247" s="34">
        <v>0</v>
      </c>
      <c r="AN247" s="34">
        <v>0</v>
      </c>
      <c r="AO247" s="34">
        <v>0</v>
      </c>
      <c r="AP247" s="34">
        <v>0</v>
      </c>
      <c r="AQ247" s="34">
        <v>0</v>
      </c>
      <c r="AR247" s="34">
        <v>0</v>
      </c>
      <c r="AS247" s="34">
        <v>0</v>
      </c>
      <c r="AT247" s="34">
        <v>3</v>
      </c>
      <c r="AU247" s="34">
        <v>11</v>
      </c>
      <c r="AV247" s="52">
        <v>13</v>
      </c>
      <c r="AW247" s="57">
        <v>0</v>
      </c>
      <c r="AX247" s="58" t="str">
        <f>IF(Tabela3[[#This Row],[Response]]=1, "Aceitou", "Não aceitou")</f>
        <v>Não aceitou</v>
      </c>
      <c r="AY247" s="55" t="str">
        <f>Tabela3[[#This Row],[Faixa Recência]] &amp; " | " &amp; Tabela3[[#This Row],[Faixa Gasto]] &amp; " | " &amp; Tabela3[[#This Row],[Faixa ticket médio]]</f>
        <v>16-30 dias | R$ 0-100 | R$ 1–25</v>
      </c>
      <c r="AZ2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7" s="36"/>
    </row>
    <row r="248" spans="1:54" x14ac:dyDescent="0.25">
      <c r="A248" s="61">
        <v>247</v>
      </c>
      <c r="B248" s="37">
        <v>15287</v>
      </c>
      <c r="C248" s="34">
        <v>1</v>
      </c>
      <c r="D248" s="34">
        <v>0</v>
      </c>
      <c r="E248" s="34">
        <v>60</v>
      </c>
      <c r="F248" s="58" t="str">
        <f>IF('Base tratada'!$E248&lt;=15,"0-15 dias",
IF('Base tratada'!$E248&lt;=30, "16-30 dias",
IF('Base tratada'!$E248&lt;=45, "31-45 dias",
IF('Base tratada'!$E248&lt;=60, "46-60 dias",
IF('Base tratada'!$E248&lt;=75, "61-75 dias", "76-99 dias")))))</f>
        <v>46-60 dias</v>
      </c>
      <c r="G248" s="38">
        <v>41</v>
      </c>
      <c r="H248" s="60" t="str">
        <f>IF('Base tratada'!$G248&lt;=29,"24–29",
IF('Base tratada'!$G248&lt;=39,"30–39",
IF('Base tratada'!$G248&lt;=49,"40–49",
IF('Base tratada'!$G248&lt;=59,"50–59",
IF('Base tratada'!$G248&lt;=69,"60–69",
"70–80")))))</f>
        <v>40–49</v>
      </c>
      <c r="I248" s="34">
        <v>2786</v>
      </c>
      <c r="J248" s="58" t="str">
        <f>IF('Base tratada'!$K248=1,"Divorciado",
IF('Base tratada'!$L248=1,"Casado",
IF('Base tratada'!$M248=1, "Solteiro",
IF('Base tratada'!$N248=1,"Juntos",
"Viúvo"))))</f>
        <v>Divorciado</v>
      </c>
      <c r="K248" s="34">
        <v>1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1</v>
      </c>
      <c r="S248" s="34">
        <v>0</v>
      </c>
      <c r="T248" s="34">
        <v>0</v>
      </c>
      <c r="U248" s="35">
        <v>1</v>
      </c>
      <c r="V248" s="35">
        <v>2</v>
      </c>
      <c r="W248" s="35">
        <v>8</v>
      </c>
      <c r="X248" s="35">
        <v>4</v>
      </c>
      <c r="Y248" s="35">
        <v>3</v>
      </c>
      <c r="Z248" s="35">
        <v>13</v>
      </c>
      <c r="AA248" s="34">
        <v>2</v>
      </c>
      <c r="AB248" s="34">
        <v>7</v>
      </c>
      <c r="AC248" s="34">
        <v>1</v>
      </c>
      <c r="AD248" s="34">
        <v>1</v>
      </c>
      <c r="AE248" s="34">
        <v>2</v>
      </c>
      <c r="AF248" s="58">
        <f>'Base tratada'!$AC248+'Base tratada'!$AD248+'Base tratada'!$AE248</f>
        <v>4</v>
      </c>
      <c r="AG2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48" s="58" t="str">
        <f>IF('Base tratada'!$AC248&gt;=MAX('Base tratada'!$AD248,'Base tratada'!$AE248),"Web",
IF('Base tratada'!$AD248&gt;='Base tratada'!$AE248,"Catalog",
"Store"))</f>
        <v>Store</v>
      </c>
      <c r="AI248" s="59">
        <f>IF('Base tratada'!$AF248=0,"0",'Base tratada'!$AK248/'Base tratada'!$AF248)</f>
        <v>4.5</v>
      </c>
      <c r="AJ248" s="59" t="str">
        <f>IF('Base tratada'!$AI248=0,"R$ 0",
IF('Base tratada'!$AI248&lt;=25,"R$ 1–25",
IF('Base tratada'!$AI248&lt;=50,"R$ 26–50",
"+R$ 50")))</f>
        <v>R$ 1–25</v>
      </c>
      <c r="AK248" s="35">
        <v>18</v>
      </c>
      <c r="AL248" s="58" t="str">
        <f>IF('Base tratada'!$AK248&lt;=100,"R$ 0-100",
IF('Base tratada'!$AK248&lt;=500,"R$ 101-500",
IF('Base tratada'!$AK248&lt;=1000,"R$ 501-1000",
IF('Base tratada'!$AK248&lt;=1500,"R$ 1001-1500",
"+R$ 1500"))))</f>
        <v>R$ 0-100</v>
      </c>
      <c r="AM248" s="34">
        <v>0</v>
      </c>
      <c r="AN248" s="34">
        <v>0</v>
      </c>
      <c r="AO248" s="34">
        <v>1</v>
      </c>
      <c r="AP248" s="34">
        <v>0</v>
      </c>
      <c r="AQ248" s="34">
        <v>0</v>
      </c>
      <c r="AR248" s="34">
        <v>1</v>
      </c>
      <c r="AS248" s="34">
        <v>0</v>
      </c>
      <c r="AT248" s="34">
        <v>3</v>
      </c>
      <c r="AU248" s="34">
        <v>11</v>
      </c>
      <c r="AV248" s="52">
        <v>5</v>
      </c>
      <c r="AW248" s="57">
        <v>1</v>
      </c>
      <c r="AX248" s="58" t="str">
        <f>IF(Tabela3[[#This Row],[Response]]=1, "Aceitou", "Não aceitou")</f>
        <v>Aceitou</v>
      </c>
      <c r="AY248" s="55" t="str">
        <f>Tabela3[[#This Row],[Faixa Recência]] &amp; " | " &amp; Tabela3[[#This Row],[Faixa Gasto]] &amp; " | " &amp; Tabela3[[#This Row],[Faixa ticket médio]]</f>
        <v>46-60 dias | R$ 0-100 | R$ 1–25</v>
      </c>
      <c r="AZ2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8" s="36"/>
    </row>
    <row r="249" spans="1:54" x14ac:dyDescent="0.25">
      <c r="A249" s="61">
        <v>248</v>
      </c>
      <c r="B249" s="37">
        <v>69674</v>
      </c>
      <c r="C249" s="34">
        <v>0</v>
      </c>
      <c r="D249" s="34">
        <v>2</v>
      </c>
      <c r="E249" s="34">
        <v>46</v>
      </c>
      <c r="F249" s="58" t="str">
        <f>IF('Base tratada'!$E249&lt;=15,"0-15 dias",
IF('Base tratada'!$E249&lt;=30, "16-30 dias",
IF('Base tratada'!$E249&lt;=45, "31-45 dias",
IF('Base tratada'!$E249&lt;=60, "46-60 dias",
IF('Base tratada'!$E249&lt;=75, "61-75 dias", "76-99 dias")))))</f>
        <v>46-60 dias</v>
      </c>
      <c r="G249" s="38">
        <v>52</v>
      </c>
      <c r="H249" s="60" t="str">
        <f>IF('Base tratada'!$G249&lt;=29,"24–29",
IF('Base tratada'!$G249&lt;=39,"30–39",
IF('Base tratada'!$G249&lt;=49,"40–49",
IF('Base tratada'!$G249&lt;=59,"50–59",
IF('Base tratada'!$G249&lt;=69,"60–69",
"70–80")))))</f>
        <v>50–59</v>
      </c>
      <c r="I249" s="34">
        <v>2562</v>
      </c>
      <c r="J249" s="58" t="str">
        <f>IF('Base tratada'!$K249=1,"Divorciado",
IF('Base tratada'!$L249=1,"Casado",
IF('Base tratada'!$M249=1, "Solteiro",
IF('Base tratada'!$N249=1,"Juntos",
"Viúvo"))))</f>
        <v>Divorciado</v>
      </c>
      <c r="K249" s="34">
        <v>1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4">
        <v>1</v>
      </c>
      <c r="U249" s="35">
        <v>554</v>
      </c>
      <c r="V249" s="35">
        <v>41</v>
      </c>
      <c r="W249" s="35">
        <v>215</v>
      </c>
      <c r="X249" s="35">
        <v>11</v>
      </c>
      <c r="Y249" s="35">
        <v>0</v>
      </c>
      <c r="Z249" s="35">
        <v>24</v>
      </c>
      <c r="AA249" s="34">
        <v>3</v>
      </c>
      <c r="AB249" s="34">
        <v>5</v>
      </c>
      <c r="AC249" s="34">
        <v>10</v>
      </c>
      <c r="AD249" s="34">
        <v>2</v>
      </c>
      <c r="AE249" s="34">
        <v>10</v>
      </c>
      <c r="AF249" s="58">
        <f>'Base tratada'!$AC249+'Base tratada'!$AD249+'Base tratada'!$AE249</f>
        <v>22</v>
      </c>
      <c r="AG2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49" s="58" t="str">
        <f>IF('Base tratada'!$AC249&gt;=MAX('Base tratada'!$AD249,'Base tratada'!$AE249),"Web",
IF('Base tratada'!$AD249&gt;='Base tratada'!$AE249,"Catalog",
"Store"))</f>
        <v>Web</v>
      </c>
      <c r="AI249" s="59">
        <f>IF('Base tratada'!$AF249=0,"0",'Base tratada'!$AK249/'Base tratada'!$AF249)</f>
        <v>37.31818181818182</v>
      </c>
      <c r="AJ249" s="59" t="str">
        <f>IF('Base tratada'!$AI249=0,"R$ 0",
IF('Base tratada'!$AI249&lt;=25,"R$ 1–25",
IF('Base tratada'!$AI249&lt;=50,"R$ 26–50",
"+R$ 50")))</f>
        <v>R$ 26–50</v>
      </c>
      <c r="AK249" s="35">
        <v>821</v>
      </c>
      <c r="AL249" s="58" t="str">
        <f>IF('Base tratada'!$AK249&lt;=100,"R$ 0-100",
IF('Base tratada'!$AK249&lt;=500,"R$ 101-500",
IF('Base tratada'!$AK249&lt;=1000,"R$ 501-1000",
IF('Base tratada'!$AK249&lt;=1500,"R$ 1001-1500",
"+R$ 1500"))))</f>
        <v>R$ 501-1000</v>
      </c>
      <c r="AM249" s="34">
        <v>0</v>
      </c>
      <c r="AN249" s="34">
        <v>0</v>
      </c>
      <c r="AO249" s="34">
        <v>0</v>
      </c>
      <c r="AP249" s="34">
        <v>0</v>
      </c>
      <c r="AQ249" s="34">
        <v>0</v>
      </c>
      <c r="AR249" s="34">
        <v>0</v>
      </c>
      <c r="AS249" s="34">
        <v>0</v>
      </c>
      <c r="AT249" s="34">
        <v>3</v>
      </c>
      <c r="AU249" s="34">
        <v>11</v>
      </c>
      <c r="AV249" s="52">
        <v>797</v>
      </c>
      <c r="AW249" s="57">
        <v>0</v>
      </c>
      <c r="AX249" s="58" t="str">
        <f>IF(Tabela3[[#This Row],[Response]]=1, "Aceitou", "Não aceitou")</f>
        <v>Não aceitou</v>
      </c>
      <c r="AY249" s="55" t="str">
        <f>Tabela3[[#This Row],[Faixa Recência]] &amp; " | " &amp; Tabela3[[#This Row],[Faixa Gasto]] &amp; " | " &amp; Tabela3[[#This Row],[Faixa ticket médio]]</f>
        <v>46-60 dias | R$ 501-1000 | R$ 26–50</v>
      </c>
      <c r="AZ2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49" s="36"/>
    </row>
    <row r="250" spans="1:54" x14ac:dyDescent="0.25">
      <c r="A250" s="61">
        <v>249</v>
      </c>
      <c r="B250" s="37">
        <v>44159</v>
      </c>
      <c r="C250" s="34">
        <v>1</v>
      </c>
      <c r="D250" s="34">
        <v>0</v>
      </c>
      <c r="E250" s="34">
        <v>85</v>
      </c>
      <c r="F250" s="58" t="str">
        <f>IF('Base tratada'!$E250&lt;=15,"0-15 dias",
IF('Base tratada'!$E250&lt;=30, "16-30 dias",
IF('Base tratada'!$E250&lt;=45, "31-45 dias",
IF('Base tratada'!$E250&lt;=60, "46-60 dias",
IF('Base tratada'!$E250&lt;=75, "61-75 dias", "76-99 dias")))))</f>
        <v>76-99 dias</v>
      </c>
      <c r="G250" s="38">
        <v>50</v>
      </c>
      <c r="H250" s="60" t="str">
        <f>IF('Base tratada'!$G250&lt;=29,"24–29",
IF('Base tratada'!$G250&lt;=39,"30–39",
IF('Base tratada'!$G250&lt;=49,"40–49",
IF('Base tratada'!$G250&lt;=59,"50–59",
IF('Base tratada'!$G250&lt;=69,"60–69",
"70–80")))))</f>
        <v>50–59</v>
      </c>
      <c r="I250" s="34">
        <v>2171</v>
      </c>
      <c r="J250" s="58" t="str">
        <f>IF('Base tratada'!$K250=1,"Divorciado",
IF('Base tratada'!$L250=1,"Casado",
IF('Base tratada'!$M250=1, "Solteiro",
IF('Base tratada'!$N250=1,"Juntos",
"Viúvo"))))</f>
        <v>Casado</v>
      </c>
      <c r="K250" s="34">
        <v>0</v>
      </c>
      <c r="L250" s="34">
        <v>1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1</v>
      </c>
      <c r="T250" s="34">
        <v>0</v>
      </c>
      <c r="U250" s="35">
        <v>167</v>
      </c>
      <c r="V250" s="35">
        <v>2</v>
      </c>
      <c r="W250" s="35">
        <v>62</v>
      </c>
      <c r="X250" s="35">
        <v>24</v>
      </c>
      <c r="Y250" s="35">
        <v>13</v>
      </c>
      <c r="Z250" s="35">
        <v>7</v>
      </c>
      <c r="AA250" s="34">
        <v>4</v>
      </c>
      <c r="AB250" s="34">
        <v>5</v>
      </c>
      <c r="AC250" s="34">
        <v>4</v>
      </c>
      <c r="AD250" s="34">
        <v>1</v>
      </c>
      <c r="AE250" s="34">
        <v>6</v>
      </c>
      <c r="AF250" s="58">
        <f>'Base tratada'!$AC250+'Base tratada'!$AD250+'Base tratada'!$AE250</f>
        <v>11</v>
      </c>
      <c r="AG2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50" s="58" t="str">
        <f>IF('Base tratada'!$AC250&gt;=MAX('Base tratada'!$AD250,'Base tratada'!$AE250),"Web",
IF('Base tratada'!$AD250&gt;='Base tratada'!$AE250,"Catalog",
"Store"))</f>
        <v>Store</v>
      </c>
      <c r="AI250" s="59">
        <f>IF('Base tratada'!$AF250=0,"0",'Base tratada'!$AK250/'Base tratada'!$AF250)</f>
        <v>24.363636363636363</v>
      </c>
      <c r="AJ250" s="59" t="str">
        <f>IF('Base tratada'!$AI250=0,"R$ 0",
IF('Base tratada'!$AI250&lt;=25,"R$ 1–25",
IF('Base tratada'!$AI250&lt;=50,"R$ 26–50",
"+R$ 50")))</f>
        <v>R$ 1–25</v>
      </c>
      <c r="AK250" s="35">
        <v>268</v>
      </c>
      <c r="AL250" s="58" t="str">
        <f>IF('Base tratada'!$AK250&lt;=100,"R$ 0-100",
IF('Base tratada'!$AK250&lt;=500,"R$ 101-500",
IF('Base tratada'!$AK250&lt;=1000,"R$ 501-1000",
IF('Base tratada'!$AK250&lt;=1500,"R$ 1001-1500",
"+R$ 1500"))))</f>
        <v>R$ 101-500</v>
      </c>
      <c r="AM250" s="34">
        <v>0</v>
      </c>
      <c r="AN250" s="34">
        <v>0</v>
      </c>
      <c r="AO250" s="34">
        <v>0</v>
      </c>
      <c r="AP250" s="34">
        <v>0</v>
      </c>
      <c r="AQ250" s="34">
        <v>0</v>
      </c>
      <c r="AR250" s="34">
        <v>0</v>
      </c>
      <c r="AS250" s="34">
        <v>0</v>
      </c>
      <c r="AT250" s="34">
        <v>3</v>
      </c>
      <c r="AU250" s="34">
        <v>11</v>
      </c>
      <c r="AV250" s="52">
        <v>261</v>
      </c>
      <c r="AW250" s="57">
        <v>0</v>
      </c>
      <c r="AX250" s="58" t="str">
        <f>IF(Tabela3[[#This Row],[Response]]=1, "Aceitou", "Não aceitou")</f>
        <v>Não aceitou</v>
      </c>
      <c r="AY250" s="55" t="str">
        <f>Tabela3[[#This Row],[Faixa Recência]] &amp; " | " &amp; Tabela3[[#This Row],[Faixa Gasto]] &amp; " | " &amp; Tabela3[[#This Row],[Faixa ticket médio]]</f>
        <v>76-99 dias | R$ 101-500 | R$ 1–25</v>
      </c>
      <c r="AZ2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0" s="36"/>
    </row>
    <row r="251" spans="1:54" x14ac:dyDescent="0.25">
      <c r="A251" s="61">
        <v>250</v>
      </c>
      <c r="B251" s="37">
        <v>37717</v>
      </c>
      <c r="C251" s="34">
        <v>1</v>
      </c>
      <c r="D251" s="34">
        <v>0</v>
      </c>
      <c r="E251" s="34">
        <v>31</v>
      </c>
      <c r="F251" s="58" t="str">
        <f>IF('Base tratada'!$E251&lt;=15,"0-15 dias",
IF('Base tratada'!$E251&lt;=30, "16-30 dias",
IF('Base tratada'!$E251&lt;=45, "31-45 dias",
IF('Base tratada'!$E251&lt;=60, "46-60 dias",
IF('Base tratada'!$E251&lt;=75, "61-75 dias", "76-99 dias")))))</f>
        <v>31-45 dias</v>
      </c>
      <c r="G251" s="38">
        <v>42</v>
      </c>
      <c r="H251" s="60" t="str">
        <f>IF('Base tratada'!$G251&lt;=29,"24–29",
IF('Base tratada'!$G251&lt;=39,"30–39",
IF('Base tratada'!$G251&lt;=49,"40–49",
IF('Base tratada'!$G251&lt;=59,"50–59",
IF('Base tratada'!$G251&lt;=69,"60–69",
"70–80")))))</f>
        <v>40–49</v>
      </c>
      <c r="I251" s="34">
        <v>2742</v>
      </c>
      <c r="J251" s="58" t="str">
        <f>IF('Base tratada'!$K251=1,"Divorciado",
IF('Base tratada'!$L251=1,"Casado",
IF('Base tratada'!$M251=1, "Solteiro",
IF('Base tratada'!$N251=1,"Juntos",
"Viúvo"))))</f>
        <v>Casado</v>
      </c>
      <c r="K251" s="34">
        <v>0</v>
      </c>
      <c r="L251" s="34">
        <v>1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4">
        <v>1</v>
      </c>
      <c r="U251" s="35">
        <v>9</v>
      </c>
      <c r="V251" s="35">
        <v>0</v>
      </c>
      <c r="W251" s="35">
        <v>6</v>
      </c>
      <c r="X251" s="35">
        <v>4</v>
      </c>
      <c r="Y251" s="35">
        <v>1</v>
      </c>
      <c r="Z251" s="35">
        <v>5</v>
      </c>
      <c r="AA251" s="34">
        <v>1</v>
      </c>
      <c r="AB251" s="34">
        <v>9</v>
      </c>
      <c r="AC251" s="34">
        <v>1</v>
      </c>
      <c r="AD251" s="34">
        <v>0</v>
      </c>
      <c r="AE251" s="34">
        <v>2</v>
      </c>
      <c r="AF251" s="58">
        <f>'Base tratada'!$AC251+'Base tratada'!$AD251+'Base tratada'!$AE251</f>
        <v>3</v>
      </c>
      <c r="AG2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51" s="58" t="str">
        <f>IF('Base tratada'!$AC251&gt;=MAX('Base tratada'!$AD251,'Base tratada'!$AE251),"Web",
IF('Base tratada'!$AD251&gt;='Base tratada'!$AE251,"Catalog",
"Store"))</f>
        <v>Store</v>
      </c>
      <c r="AI251" s="59">
        <f>IF('Base tratada'!$AF251=0,"0",'Base tratada'!$AK251/'Base tratada'!$AF251)</f>
        <v>6.666666666666667</v>
      </c>
      <c r="AJ251" s="59" t="str">
        <f>IF('Base tratada'!$AI251=0,"R$ 0",
IF('Base tratada'!$AI251&lt;=25,"R$ 1–25",
IF('Base tratada'!$AI251&lt;=50,"R$ 26–50",
"+R$ 50")))</f>
        <v>R$ 1–25</v>
      </c>
      <c r="AK251" s="35">
        <v>20</v>
      </c>
      <c r="AL251" s="58" t="str">
        <f>IF('Base tratada'!$AK251&lt;=100,"R$ 0-100",
IF('Base tratada'!$AK251&lt;=500,"R$ 101-500",
IF('Base tratada'!$AK251&lt;=1000,"R$ 501-1000",
IF('Base tratada'!$AK251&lt;=1500,"R$ 1001-1500",
"+R$ 1500"))))</f>
        <v>R$ 0-100</v>
      </c>
      <c r="AM251" s="34">
        <v>0</v>
      </c>
      <c r="AN251" s="34">
        <v>0</v>
      </c>
      <c r="AO251" s="34">
        <v>0</v>
      </c>
      <c r="AP251" s="34">
        <v>0</v>
      </c>
      <c r="AQ251" s="34">
        <v>0</v>
      </c>
      <c r="AR251" s="34">
        <v>0</v>
      </c>
      <c r="AS251" s="34">
        <v>0</v>
      </c>
      <c r="AT251" s="34">
        <v>3</v>
      </c>
      <c r="AU251" s="34">
        <v>11</v>
      </c>
      <c r="AV251" s="52">
        <v>15</v>
      </c>
      <c r="AW251" s="57">
        <v>0</v>
      </c>
      <c r="AX251" s="58" t="str">
        <f>IF(Tabela3[[#This Row],[Response]]=1, "Aceitou", "Não aceitou")</f>
        <v>Não aceitou</v>
      </c>
      <c r="AY251" s="55" t="str">
        <f>Tabela3[[#This Row],[Faixa Recência]] &amp; " | " &amp; Tabela3[[#This Row],[Faixa Gasto]] &amp; " | " &amp; Tabela3[[#This Row],[Faixa ticket médio]]</f>
        <v>31-45 dias | R$ 0-100 | R$ 1–25</v>
      </c>
      <c r="AZ2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1" s="36"/>
    </row>
    <row r="252" spans="1:54" x14ac:dyDescent="0.25">
      <c r="A252" s="61">
        <v>251</v>
      </c>
      <c r="B252" s="37">
        <v>43776</v>
      </c>
      <c r="C252" s="34">
        <v>1</v>
      </c>
      <c r="D252" s="34">
        <v>1</v>
      </c>
      <c r="E252" s="34">
        <v>9</v>
      </c>
      <c r="F252" s="58" t="str">
        <f>IF('Base tratada'!$E252&lt;=15,"0-15 dias",
IF('Base tratada'!$E252&lt;=30, "16-30 dias",
IF('Base tratada'!$E252&lt;=45, "31-45 dias",
IF('Base tratada'!$E252&lt;=60, "46-60 dias",
IF('Base tratada'!$E252&lt;=75, "61-75 dias", "76-99 dias")))))</f>
        <v>0-15 dias</v>
      </c>
      <c r="G252" s="38">
        <v>68</v>
      </c>
      <c r="H252" s="60" t="str">
        <f>IF('Base tratada'!$G252&lt;=29,"24–29",
IF('Base tratada'!$G252&lt;=39,"30–39",
IF('Base tratada'!$G252&lt;=49,"40–49",
IF('Base tratada'!$G252&lt;=59,"50–59",
IF('Base tratada'!$G252&lt;=69,"60–69",
"70–80")))))</f>
        <v>60–69</v>
      </c>
      <c r="I252" s="34">
        <v>2670</v>
      </c>
      <c r="J252" s="58" t="str">
        <f>IF('Base tratada'!$K252=1,"Divorciado",
IF('Base tratada'!$L252=1,"Casado",
IF('Base tratada'!$M252=1, "Solteiro",
IF('Base tratada'!$N252=1,"Juntos",
"Viúvo"))))</f>
        <v>Juntos</v>
      </c>
      <c r="K252" s="34">
        <v>0</v>
      </c>
      <c r="L252" s="34">
        <v>0</v>
      </c>
      <c r="M252" s="34">
        <v>0</v>
      </c>
      <c r="N252" s="34">
        <v>1</v>
      </c>
      <c r="O252" s="34">
        <v>0</v>
      </c>
      <c r="P252" s="34">
        <v>0</v>
      </c>
      <c r="Q252" s="34">
        <v>0</v>
      </c>
      <c r="R252" s="34">
        <v>0</v>
      </c>
      <c r="S252" s="34">
        <v>1</v>
      </c>
      <c r="T252" s="34">
        <v>0</v>
      </c>
      <c r="U252" s="35">
        <v>177</v>
      </c>
      <c r="V252" s="35">
        <v>2</v>
      </c>
      <c r="W252" s="35">
        <v>71</v>
      </c>
      <c r="X252" s="35">
        <v>3</v>
      </c>
      <c r="Y252" s="35">
        <v>2</v>
      </c>
      <c r="Z252" s="35">
        <v>20</v>
      </c>
      <c r="AA252" s="34">
        <v>6</v>
      </c>
      <c r="AB252" s="34">
        <v>8</v>
      </c>
      <c r="AC252" s="34">
        <v>5</v>
      </c>
      <c r="AD252" s="34">
        <v>2</v>
      </c>
      <c r="AE252" s="34">
        <v>4</v>
      </c>
      <c r="AF252" s="58">
        <f>'Base tratada'!$AC252+'Base tratada'!$AD252+'Base tratada'!$AE252</f>
        <v>11</v>
      </c>
      <c r="AG2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52" s="58" t="str">
        <f>IF('Base tratada'!$AC252&gt;=MAX('Base tratada'!$AD252,'Base tratada'!$AE252),"Web",
IF('Base tratada'!$AD252&gt;='Base tratada'!$AE252,"Catalog",
"Store"))</f>
        <v>Web</v>
      </c>
      <c r="AI252" s="59">
        <f>IF('Base tratada'!$AF252=0,"0",'Base tratada'!$AK252/'Base tratada'!$AF252)</f>
        <v>23.181818181818183</v>
      </c>
      <c r="AJ252" s="59" t="str">
        <f>IF('Base tratada'!$AI252=0,"R$ 0",
IF('Base tratada'!$AI252&lt;=25,"R$ 1–25",
IF('Base tratada'!$AI252&lt;=50,"R$ 26–50",
"+R$ 50")))</f>
        <v>R$ 1–25</v>
      </c>
      <c r="AK252" s="35">
        <v>255</v>
      </c>
      <c r="AL252" s="58" t="str">
        <f>IF('Base tratada'!$AK252&lt;=100,"R$ 0-100",
IF('Base tratada'!$AK252&lt;=500,"R$ 101-500",
IF('Base tratada'!$AK252&lt;=1000,"R$ 501-1000",
IF('Base tratada'!$AK252&lt;=1500,"R$ 1001-1500",
"+R$ 1500"))))</f>
        <v>R$ 101-500</v>
      </c>
      <c r="AM252" s="34">
        <v>0</v>
      </c>
      <c r="AN252" s="34">
        <v>0</v>
      </c>
      <c r="AO252" s="34">
        <v>0</v>
      </c>
      <c r="AP252" s="34">
        <v>0</v>
      </c>
      <c r="AQ252" s="34">
        <v>0</v>
      </c>
      <c r="AR252" s="34">
        <v>0</v>
      </c>
      <c r="AS252" s="34">
        <v>0</v>
      </c>
      <c r="AT252" s="34">
        <v>3</v>
      </c>
      <c r="AU252" s="34">
        <v>11</v>
      </c>
      <c r="AV252" s="52">
        <v>235</v>
      </c>
      <c r="AW252" s="57">
        <v>1</v>
      </c>
      <c r="AX252" s="58" t="str">
        <f>IF(Tabela3[[#This Row],[Response]]=1, "Aceitou", "Não aceitou")</f>
        <v>Aceitou</v>
      </c>
      <c r="AY252" s="55" t="str">
        <f>Tabela3[[#This Row],[Faixa Recência]] &amp; " | " &amp; Tabela3[[#This Row],[Faixa Gasto]] &amp; " | " &amp; Tabela3[[#This Row],[Faixa ticket médio]]</f>
        <v>0-15 dias | R$ 101-500 | R$ 1–25</v>
      </c>
      <c r="AZ2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2" s="36"/>
    </row>
    <row r="253" spans="1:54" x14ac:dyDescent="0.25">
      <c r="A253" s="61">
        <v>252</v>
      </c>
      <c r="B253" s="37">
        <v>38179</v>
      </c>
      <c r="C253" s="34">
        <v>1</v>
      </c>
      <c r="D253" s="34">
        <v>1</v>
      </c>
      <c r="E253" s="34">
        <v>30</v>
      </c>
      <c r="F253" s="58" t="str">
        <f>IF('Base tratada'!$E253&lt;=15,"0-15 dias",
IF('Base tratada'!$E253&lt;=30, "16-30 dias",
IF('Base tratada'!$E253&lt;=45, "31-45 dias",
IF('Base tratada'!$E253&lt;=60, "46-60 dias",
IF('Base tratada'!$E253&lt;=75, "61-75 dias", "76-99 dias")))))</f>
        <v>16-30 dias</v>
      </c>
      <c r="G253" s="38">
        <v>54</v>
      </c>
      <c r="H253" s="60" t="str">
        <f>IF('Base tratada'!$G253&lt;=29,"24–29",
IF('Base tratada'!$G253&lt;=39,"30–39",
IF('Base tratada'!$G253&lt;=49,"40–49",
IF('Base tratada'!$G253&lt;=59,"50–59",
IF('Base tratada'!$G253&lt;=69,"60–69",
"70–80")))))</f>
        <v>50–59</v>
      </c>
      <c r="I253" s="34">
        <v>2631</v>
      </c>
      <c r="J253" s="58" t="str">
        <f>IF('Base tratada'!$K253=1,"Divorciado",
IF('Base tratada'!$L253=1,"Casado",
IF('Base tratada'!$M253=1, "Solteiro",
IF('Base tratada'!$N253=1,"Juntos",
"Viúvo"))))</f>
        <v>Casado</v>
      </c>
      <c r="K253" s="34">
        <v>0</v>
      </c>
      <c r="L253" s="34">
        <v>1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1</v>
      </c>
      <c r="T253" s="34">
        <v>0</v>
      </c>
      <c r="U253" s="35">
        <v>38</v>
      </c>
      <c r="V253" s="35">
        <v>4</v>
      </c>
      <c r="W253" s="35">
        <v>22</v>
      </c>
      <c r="X253" s="35">
        <v>4</v>
      </c>
      <c r="Y253" s="35">
        <v>2</v>
      </c>
      <c r="Z253" s="35">
        <v>20</v>
      </c>
      <c r="AA253" s="34">
        <v>4</v>
      </c>
      <c r="AB253" s="34">
        <v>7</v>
      </c>
      <c r="AC253" s="34">
        <v>3</v>
      </c>
      <c r="AD253" s="34">
        <v>1</v>
      </c>
      <c r="AE253" s="34">
        <v>3</v>
      </c>
      <c r="AF253" s="58">
        <f>'Base tratada'!$AC253+'Base tratada'!$AD253+'Base tratada'!$AE253</f>
        <v>7</v>
      </c>
      <c r="AG2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53" s="58" t="str">
        <f>IF('Base tratada'!$AC253&gt;=MAX('Base tratada'!$AD253,'Base tratada'!$AE253),"Web",
IF('Base tratada'!$AD253&gt;='Base tratada'!$AE253,"Catalog",
"Store"))</f>
        <v>Web</v>
      </c>
      <c r="AI253" s="59">
        <f>IF('Base tratada'!$AF253=0,"0",'Base tratada'!$AK253/'Base tratada'!$AF253)</f>
        <v>10</v>
      </c>
      <c r="AJ253" s="59" t="str">
        <f>IF('Base tratada'!$AI253=0,"R$ 0",
IF('Base tratada'!$AI253&lt;=25,"R$ 1–25",
IF('Base tratada'!$AI253&lt;=50,"R$ 26–50",
"+R$ 50")))</f>
        <v>R$ 1–25</v>
      </c>
      <c r="AK253" s="35">
        <v>70</v>
      </c>
      <c r="AL253" s="58" t="str">
        <f>IF('Base tratada'!$AK253&lt;=100,"R$ 0-100",
IF('Base tratada'!$AK253&lt;=500,"R$ 101-500",
IF('Base tratada'!$AK253&lt;=1000,"R$ 501-1000",
IF('Base tratada'!$AK253&lt;=1500,"R$ 1001-1500",
"+R$ 1500"))))</f>
        <v>R$ 0-100</v>
      </c>
      <c r="AM253" s="34">
        <v>0</v>
      </c>
      <c r="AN253" s="34">
        <v>0</v>
      </c>
      <c r="AO253" s="34">
        <v>0</v>
      </c>
      <c r="AP253" s="34">
        <v>0</v>
      </c>
      <c r="AQ253" s="34">
        <v>0</v>
      </c>
      <c r="AR253" s="34">
        <v>0</v>
      </c>
      <c r="AS253" s="34">
        <v>0</v>
      </c>
      <c r="AT253" s="34">
        <v>3</v>
      </c>
      <c r="AU253" s="34">
        <v>11</v>
      </c>
      <c r="AV253" s="52">
        <v>50</v>
      </c>
      <c r="AW253" s="57">
        <v>0</v>
      </c>
      <c r="AX253" s="58" t="str">
        <f>IF(Tabela3[[#This Row],[Response]]=1, "Aceitou", "Não aceitou")</f>
        <v>Não aceitou</v>
      </c>
      <c r="AY253" s="55" t="str">
        <f>Tabela3[[#This Row],[Faixa Recência]] &amp; " | " &amp; Tabela3[[#This Row],[Faixa Gasto]] &amp; " | " &amp; Tabela3[[#This Row],[Faixa ticket médio]]</f>
        <v>16-30 dias | R$ 0-100 | R$ 1–25</v>
      </c>
      <c r="AZ2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3" s="36"/>
    </row>
    <row r="254" spans="1:54" x14ac:dyDescent="0.25">
      <c r="A254" s="61">
        <v>253</v>
      </c>
      <c r="B254" s="37">
        <v>80124</v>
      </c>
      <c r="C254" s="34">
        <v>0</v>
      </c>
      <c r="D254" s="34">
        <v>0</v>
      </c>
      <c r="E254" s="34">
        <v>47</v>
      </c>
      <c r="F254" s="58" t="str">
        <f>IF('Base tratada'!$E254&lt;=15,"0-15 dias",
IF('Base tratada'!$E254&lt;=30, "16-30 dias",
IF('Base tratada'!$E254&lt;=45, "31-45 dias",
IF('Base tratada'!$E254&lt;=60, "46-60 dias",
IF('Base tratada'!$E254&lt;=75, "61-75 dias", "76-99 dias")))))</f>
        <v>46-60 dias</v>
      </c>
      <c r="G254" s="38">
        <v>57</v>
      </c>
      <c r="H254" s="60" t="str">
        <f>IF('Base tratada'!$G254&lt;=29,"24–29",
IF('Base tratada'!$G254&lt;=39,"30–39",
IF('Base tratada'!$G254&lt;=49,"40–49",
IF('Base tratada'!$G254&lt;=59,"50–59",
IF('Base tratada'!$G254&lt;=69,"60–69",
"70–80")))))</f>
        <v>50–59</v>
      </c>
      <c r="I254" s="34">
        <v>2162</v>
      </c>
      <c r="J254" s="58" t="str">
        <f>IF('Base tratada'!$K254=1,"Divorciado",
IF('Base tratada'!$L254=1,"Casado",
IF('Base tratada'!$M254=1, "Solteiro",
IF('Base tratada'!$N254=1,"Juntos",
"Viúvo"))))</f>
        <v>Casado</v>
      </c>
      <c r="K254" s="34">
        <v>0</v>
      </c>
      <c r="L254" s="34">
        <v>1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1</v>
      </c>
      <c r="S254" s="34">
        <v>0</v>
      </c>
      <c r="T254" s="34">
        <v>0</v>
      </c>
      <c r="U254" s="35">
        <v>483</v>
      </c>
      <c r="V254" s="35">
        <v>84</v>
      </c>
      <c r="W254" s="35">
        <v>398</v>
      </c>
      <c r="X254" s="35">
        <v>205</v>
      </c>
      <c r="Y254" s="35">
        <v>84</v>
      </c>
      <c r="Z254" s="35">
        <v>241</v>
      </c>
      <c r="AA254" s="34">
        <v>1</v>
      </c>
      <c r="AB254" s="34">
        <v>1</v>
      </c>
      <c r="AC254" s="34">
        <v>3</v>
      </c>
      <c r="AD254" s="34">
        <v>7</v>
      </c>
      <c r="AE254" s="34">
        <v>8</v>
      </c>
      <c r="AF254" s="58">
        <f>'Base tratada'!$AC254+'Base tratada'!$AD254+'Base tratada'!$AE254</f>
        <v>18</v>
      </c>
      <c r="AG2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54" s="58" t="str">
        <f>IF('Base tratada'!$AC254&gt;=MAX('Base tratada'!$AD254,'Base tratada'!$AE254),"Web",
IF('Base tratada'!$AD254&gt;='Base tratada'!$AE254,"Catalog",
"Store"))</f>
        <v>Store</v>
      </c>
      <c r="AI254" s="59">
        <f>IF('Base tratada'!$AF254=0,"0",'Base tratada'!$AK254/'Base tratada'!$AF254)</f>
        <v>69.666666666666671</v>
      </c>
      <c r="AJ254" s="59" t="str">
        <f>IF('Base tratada'!$AI254=0,"R$ 0",
IF('Base tratada'!$AI254&lt;=25,"R$ 1–25",
IF('Base tratada'!$AI254&lt;=50,"R$ 26–50",
"+R$ 50")))</f>
        <v>+R$ 50</v>
      </c>
      <c r="AK254" s="35">
        <v>1254</v>
      </c>
      <c r="AL254" s="58" t="str">
        <f>IF('Base tratada'!$AK254&lt;=100,"R$ 0-100",
IF('Base tratada'!$AK254&lt;=500,"R$ 101-500",
IF('Base tratada'!$AK254&lt;=1000,"R$ 501-1000",
IF('Base tratada'!$AK254&lt;=1500,"R$ 1001-1500",
"+R$ 1500"))))</f>
        <v>R$ 1001-1500</v>
      </c>
      <c r="AM254" s="34">
        <v>0</v>
      </c>
      <c r="AN254" s="34">
        <v>0</v>
      </c>
      <c r="AO254" s="34">
        <v>1</v>
      </c>
      <c r="AP254" s="34">
        <v>0</v>
      </c>
      <c r="AQ254" s="34">
        <v>0</v>
      </c>
      <c r="AR254" s="34">
        <v>1</v>
      </c>
      <c r="AS254" s="34">
        <v>0</v>
      </c>
      <c r="AT254" s="34">
        <v>3</v>
      </c>
      <c r="AU254" s="34">
        <v>11</v>
      </c>
      <c r="AV254" s="52">
        <v>1013</v>
      </c>
      <c r="AW254" s="57">
        <v>0</v>
      </c>
      <c r="AX254" s="58" t="str">
        <f>IF(Tabela3[[#This Row],[Response]]=1, "Aceitou", "Não aceitou")</f>
        <v>Não aceitou</v>
      </c>
      <c r="AY254" s="55" t="str">
        <f>Tabela3[[#This Row],[Faixa Recência]] &amp; " | " &amp; Tabela3[[#This Row],[Faixa Gasto]] &amp; " | " &amp; Tabela3[[#This Row],[Faixa ticket médio]]</f>
        <v>46-60 dias | R$ 1001-1500 | +R$ 50</v>
      </c>
      <c r="AZ2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4" s="36"/>
    </row>
    <row r="255" spans="1:54" x14ac:dyDescent="0.25">
      <c r="A255" s="61">
        <v>254</v>
      </c>
      <c r="B255" s="37">
        <v>38097</v>
      </c>
      <c r="C255" s="34">
        <v>1</v>
      </c>
      <c r="D255" s="34">
        <v>1</v>
      </c>
      <c r="E255" s="34">
        <v>70</v>
      </c>
      <c r="F255" s="58" t="str">
        <f>IF('Base tratada'!$E255&lt;=15,"0-15 dias",
IF('Base tratada'!$E255&lt;=30, "16-30 dias",
IF('Base tratada'!$E255&lt;=45, "31-45 dias",
IF('Base tratada'!$E255&lt;=60, "46-60 dias",
IF('Base tratada'!$E255&lt;=75, "61-75 dias", "76-99 dias")))))</f>
        <v>61-75 dias</v>
      </c>
      <c r="G255" s="38">
        <v>50</v>
      </c>
      <c r="H255" s="60" t="str">
        <f>IF('Base tratada'!$G255&lt;=29,"24–29",
IF('Base tratada'!$G255&lt;=39,"30–39",
IF('Base tratada'!$G255&lt;=49,"40–49",
IF('Base tratada'!$G255&lt;=59,"50–59",
IF('Base tratada'!$G255&lt;=69,"60–69",
"70–80")))))</f>
        <v>50–59</v>
      </c>
      <c r="I255" s="34">
        <v>2781</v>
      </c>
      <c r="J255" s="58" t="str">
        <f>IF('Base tratada'!$K255=1,"Divorciado",
IF('Base tratada'!$L255=1,"Casado",
IF('Base tratada'!$M255=1, "Solteiro",
IF('Base tratada'!$N255=1,"Juntos",
"Viúvo"))))</f>
        <v>Casado</v>
      </c>
      <c r="K255" s="34">
        <v>0</v>
      </c>
      <c r="L255" s="34">
        <v>1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1</v>
      </c>
      <c r="U255" s="35">
        <v>77</v>
      </c>
      <c r="V255" s="35">
        <v>2</v>
      </c>
      <c r="W255" s="35">
        <v>35</v>
      </c>
      <c r="X255" s="35">
        <v>0</v>
      </c>
      <c r="Y255" s="35">
        <v>1</v>
      </c>
      <c r="Z255" s="35">
        <v>69</v>
      </c>
      <c r="AA255" s="34">
        <v>4</v>
      </c>
      <c r="AB255" s="34">
        <v>7</v>
      </c>
      <c r="AC255" s="34">
        <v>3</v>
      </c>
      <c r="AD255" s="34">
        <v>2</v>
      </c>
      <c r="AE255" s="34">
        <v>2</v>
      </c>
      <c r="AF255" s="58">
        <f>'Base tratada'!$AC255+'Base tratada'!$AD255+'Base tratada'!$AE255</f>
        <v>7</v>
      </c>
      <c r="AG2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55" s="58" t="str">
        <f>IF('Base tratada'!$AC255&gt;=MAX('Base tratada'!$AD255,'Base tratada'!$AE255),"Web",
IF('Base tratada'!$AD255&gt;='Base tratada'!$AE255,"Catalog",
"Store"))</f>
        <v>Web</v>
      </c>
      <c r="AI255" s="59">
        <f>IF('Base tratada'!$AF255=0,"0",'Base tratada'!$AK255/'Base tratada'!$AF255)</f>
        <v>16.428571428571427</v>
      </c>
      <c r="AJ255" s="59" t="str">
        <f>IF('Base tratada'!$AI255=0,"R$ 0",
IF('Base tratada'!$AI255&lt;=25,"R$ 1–25",
IF('Base tratada'!$AI255&lt;=50,"R$ 26–50",
"+R$ 50")))</f>
        <v>R$ 1–25</v>
      </c>
      <c r="AK255" s="35">
        <v>115</v>
      </c>
      <c r="AL255" s="58" t="str">
        <f>IF('Base tratada'!$AK255&lt;=100,"R$ 0-100",
IF('Base tratada'!$AK255&lt;=500,"R$ 101-500",
IF('Base tratada'!$AK255&lt;=1000,"R$ 501-1000",
IF('Base tratada'!$AK255&lt;=1500,"R$ 1001-1500",
"+R$ 1500"))))</f>
        <v>R$ 101-500</v>
      </c>
      <c r="AM255" s="34">
        <v>0</v>
      </c>
      <c r="AN255" s="34">
        <v>0</v>
      </c>
      <c r="AO255" s="34">
        <v>1</v>
      </c>
      <c r="AP255" s="34">
        <v>0</v>
      </c>
      <c r="AQ255" s="34">
        <v>0</v>
      </c>
      <c r="AR255" s="34">
        <v>1</v>
      </c>
      <c r="AS255" s="34">
        <v>0</v>
      </c>
      <c r="AT255" s="34">
        <v>3</v>
      </c>
      <c r="AU255" s="34">
        <v>11</v>
      </c>
      <c r="AV255" s="52">
        <v>46</v>
      </c>
      <c r="AW255" s="57">
        <v>1</v>
      </c>
      <c r="AX255" s="58" t="str">
        <f>IF(Tabela3[[#This Row],[Response]]=1, "Aceitou", "Não aceitou")</f>
        <v>Aceitou</v>
      </c>
      <c r="AY255" s="55" t="str">
        <f>Tabela3[[#This Row],[Faixa Recência]] &amp; " | " &amp; Tabela3[[#This Row],[Faixa Gasto]] &amp; " | " &amp; Tabela3[[#This Row],[Faixa ticket médio]]</f>
        <v>61-75 dias | R$ 101-500 | R$ 1–25</v>
      </c>
      <c r="AZ2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5" s="36"/>
    </row>
    <row r="256" spans="1:54" x14ac:dyDescent="0.25">
      <c r="A256" s="61">
        <v>255</v>
      </c>
      <c r="B256" s="37">
        <v>72940</v>
      </c>
      <c r="C256" s="34">
        <v>0</v>
      </c>
      <c r="D256" s="34">
        <v>0</v>
      </c>
      <c r="E256" s="34">
        <v>13</v>
      </c>
      <c r="F256" s="58" t="str">
        <f>IF('Base tratada'!$E256&lt;=15,"0-15 dias",
IF('Base tratada'!$E256&lt;=30, "16-30 dias",
IF('Base tratada'!$E256&lt;=45, "31-45 dias",
IF('Base tratada'!$E256&lt;=60, "46-60 dias",
IF('Base tratada'!$E256&lt;=75, "61-75 dias", "76-99 dias")))))</f>
        <v>0-15 dias</v>
      </c>
      <c r="G256" s="38">
        <v>50</v>
      </c>
      <c r="H256" s="60" t="str">
        <f>IF('Base tratada'!$G256&lt;=29,"24–29",
IF('Base tratada'!$G256&lt;=39,"30–39",
IF('Base tratada'!$G256&lt;=49,"40–49",
IF('Base tratada'!$G256&lt;=59,"50–59",
IF('Base tratada'!$G256&lt;=69,"60–69",
"70–80")))))</f>
        <v>50–59</v>
      </c>
      <c r="I256" s="34">
        <v>2534</v>
      </c>
      <c r="J256" s="58" t="str">
        <f>IF('Base tratada'!$K256=1,"Divorciado",
IF('Base tratada'!$L256=1,"Casado",
IF('Base tratada'!$M256=1, "Solteiro",
IF('Base tratada'!$N256=1,"Juntos",
"Viúvo"))))</f>
        <v>Casado</v>
      </c>
      <c r="K256" s="34">
        <v>0</v>
      </c>
      <c r="L256" s="34">
        <v>1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1</v>
      </c>
      <c r="S256" s="34">
        <v>0</v>
      </c>
      <c r="T256" s="34">
        <v>0</v>
      </c>
      <c r="U256" s="35">
        <v>182</v>
      </c>
      <c r="V256" s="35">
        <v>74</v>
      </c>
      <c r="W256" s="35">
        <v>298</v>
      </c>
      <c r="X256" s="35">
        <v>162</v>
      </c>
      <c r="Y256" s="35">
        <v>149</v>
      </c>
      <c r="Z256" s="35">
        <v>116</v>
      </c>
      <c r="AA256" s="34">
        <v>1</v>
      </c>
      <c r="AB256" s="34">
        <v>1</v>
      </c>
      <c r="AC256" s="34">
        <v>3</v>
      </c>
      <c r="AD256" s="34">
        <v>3</v>
      </c>
      <c r="AE256" s="34">
        <v>6</v>
      </c>
      <c r="AF256" s="58">
        <f>'Base tratada'!$AC256+'Base tratada'!$AD256+'Base tratada'!$AE256</f>
        <v>12</v>
      </c>
      <c r="AG2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56" s="58" t="str">
        <f>IF('Base tratada'!$AC256&gt;=MAX('Base tratada'!$AD256,'Base tratada'!$AE256),"Web",
IF('Base tratada'!$AD256&gt;='Base tratada'!$AE256,"Catalog",
"Store"))</f>
        <v>Store</v>
      </c>
      <c r="AI256" s="59">
        <f>IF('Base tratada'!$AF256=0,"0",'Base tratada'!$AK256/'Base tratada'!$AF256)</f>
        <v>72.083333333333329</v>
      </c>
      <c r="AJ256" s="59" t="str">
        <f>IF('Base tratada'!$AI256=0,"R$ 0",
IF('Base tratada'!$AI256&lt;=25,"R$ 1–25",
IF('Base tratada'!$AI256&lt;=50,"R$ 26–50",
"+R$ 50")))</f>
        <v>+R$ 50</v>
      </c>
      <c r="AK256" s="35">
        <v>865</v>
      </c>
      <c r="AL256" s="58" t="str">
        <f>IF('Base tratada'!$AK256&lt;=100,"R$ 0-100",
IF('Base tratada'!$AK256&lt;=500,"R$ 101-500",
IF('Base tratada'!$AK256&lt;=1000,"R$ 501-1000",
IF('Base tratada'!$AK256&lt;=1500,"R$ 1001-1500",
"+R$ 1500"))))</f>
        <v>R$ 501-1000</v>
      </c>
      <c r="AM256" s="34">
        <v>0</v>
      </c>
      <c r="AN256" s="34">
        <v>0</v>
      </c>
      <c r="AO256" s="34">
        <v>0</v>
      </c>
      <c r="AP256" s="34">
        <v>0</v>
      </c>
      <c r="AQ256" s="34">
        <v>0</v>
      </c>
      <c r="AR256" s="34">
        <v>0</v>
      </c>
      <c r="AS256" s="34">
        <v>0</v>
      </c>
      <c r="AT256" s="34">
        <v>3</v>
      </c>
      <c r="AU256" s="34">
        <v>11</v>
      </c>
      <c r="AV256" s="52">
        <v>749</v>
      </c>
      <c r="AW256" s="57">
        <v>0</v>
      </c>
      <c r="AX256" s="58" t="str">
        <f>IF(Tabela3[[#This Row],[Response]]=1, "Aceitou", "Não aceitou")</f>
        <v>Não aceitou</v>
      </c>
      <c r="AY256" s="55" t="str">
        <f>Tabela3[[#This Row],[Faixa Recência]] &amp; " | " &amp; Tabela3[[#This Row],[Faixa Gasto]] &amp; " | " &amp; Tabela3[[#This Row],[Faixa ticket médio]]</f>
        <v>0-15 dias | R$ 501-1000 | +R$ 50</v>
      </c>
      <c r="AZ2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6" s="36"/>
    </row>
    <row r="257" spans="1:54" x14ac:dyDescent="0.25">
      <c r="A257" s="61">
        <v>256</v>
      </c>
      <c r="B257" s="37">
        <v>22070</v>
      </c>
      <c r="C257" s="34">
        <v>1</v>
      </c>
      <c r="D257" s="34">
        <v>0</v>
      </c>
      <c r="E257" s="34">
        <v>11</v>
      </c>
      <c r="F257" s="58" t="str">
        <f>IF('Base tratada'!$E257&lt;=15,"0-15 dias",
IF('Base tratada'!$E257&lt;=30, "16-30 dias",
IF('Base tratada'!$E257&lt;=45, "31-45 dias",
IF('Base tratada'!$E257&lt;=60, "46-60 dias",
IF('Base tratada'!$E257&lt;=75, "61-75 dias", "76-99 dias")))))</f>
        <v>0-15 dias</v>
      </c>
      <c r="G257" s="38">
        <v>50</v>
      </c>
      <c r="H257" s="60" t="str">
        <f>IF('Base tratada'!$G257&lt;=29,"24–29",
IF('Base tratada'!$G257&lt;=39,"30–39",
IF('Base tratada'!$G257&lt;=49,"40–49",
IF('Base tratada'!$G257&lt;=59,"50–59",
IF('Base tratada'!$G257&lt;=69,"60–69",
"70–80")))))</f>
        <v>50–59</v>
      </c>
      <c r="I257" s="34">
        <v>2427</v>
      </c>
      <c r="J257" s="58" t="str">
        <f>IF('Base tratada'!$K257=1,"Divorciado",
IF('Base tratada'!$L257=1,"Casado",
IF('Base tratada'!$M257=1, "Solteiro",
IF('Base tratada'!$N257=1,"Juntos",
"Viúvo"))))</f>
        <v>Juntos</v>
      </c>
      <c r="K257" s="34">
        <v>0</v>
      </c>
      <c r="L257" s="34">
        <v>0</v>
      </c>
      <c r="M257" s="34">
        <v>0</v>
      </c>
      <c r="N257" s="34">
        <v>1</v>
      </c>
      <c r="O257" s="34">
        <v>0</v>
      </c>
      <c r="P257" s="34">
        <v>0</v>
      </c>
      <c r="Q257" s="34">
        <v>0</v>
      </c>
      <c r="R257" s="34">
        <v>1</v>
      </c>
      <c r="S257" s="34">
        <v>0</v>
      </c>
      <c r="T257" s="34">
        <v>0</v>
      </c>
      <c r="U257" s="35">
        <v>10</v>
      </c>
      <c r="V257" s="35">
        <v>7</v>
      </c>
      <c r="W257" s="35">
        <v>19</v>
      </c>
      <c r="X257" s="35">
        <v>8</v>
      </c>
      <c r="Y257" s="35">
        <v>2</v>
      </c>
      <c r="Z257" s="35">
        <v>21</v>
      </c>
      <c r="AA257" s="34">
        <v>2</v>
      </c>
      <c r="AB257" s="34">
        <v>6</v>
      </c>
      <c r="AC257" s="34">
        <v>2</v>
      </c>
      <c r="AD257" s="34">
        <v>2</v>
      </c>
      <c r="AE257" s="34">
        <v>2</v>
      </c>
      <c r="AF257" s="58">
        <f>'Base tratada'!$AC257+'Base tratada'!$AD257+'Base tratada'!$AE257</f>
        <v>6</v>
      </c>
      <c r="AG2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57" s="58" t="str">
        <f>IF('Base tratada'!$AC257&gt;=MAX('Base tratada'!$AD257,'Base tratada'!$AE257),"Web",
IF('Base tratada'!$AD257&gt;='Base tratada'!$AE257,"Catalog",
"Store"))</f>
        <v>Web</v>
      </c>
      <c r="AI257" s="59">
        <f>IF('Base tratada'!$AF257=0,"0",'Base tratada'!$AK257/'Base tratada'!$AF257)</f>
        <v>7.666666666666667</v>
      </c>
      <c r="AJ257" s="59" t="str">
        <f>IF('Base tratada'!$AI257=0,"R$ 0",
IF('Base tratada'!$AI257&lt;=25,"R$ 1–25",
IF('Base tratada'!$AI257&lt;=50,"R$ 26–50",
"+R$ 50")))</f>
        <v>R$ 1–25</v>
      </c>
      <c r="AK257" s="35">
        <v>46</v>
      </c>
      <c r="AL257" s="58" t="str">
        <f>IF('Base tratada'!$AK257&lt;=100,"R$ 0-100",
IF('Base tratada'!$AK257&lt;=500,"R$ 101-500",
IF('Base tratada'!$AK257&lt;=1000,"R$ 501-1000",
IF('Base tratada'!$AK257&lt;=1500,"R$ 1001-1500",
"+R$ 1500"))))</f>
        <v>R$ 0-100</v>
      </c>
      <c r="AM257" s="34">
        <v>0</v>
      </c>
      <c r="AN257" s="34">
        <v>0</v>
      </c>
      <c r="AO257" s="34">
        <v>0</v>
      </c>
      <c r="AP257" s="34">
        <v>0</v>
      </c>
      <c r="AQ257" s="34">
        <v>0</v>
      </c>
      <c r="AR257" s="34">
        <v>0</v>
      </c>
      <c r="AS257" s="34">
        <v>0</v>
      </c>
      <c r="AT257" s="34">
        <v>3</v>
      </c>
      <c r="AU257" s="34">
        <v>11</v>
      </c>
      <c r="AV257" s="52">
        <v>25</v>
      </c>
      <c r="AW257" s="57">
        <v>0</v>
      </c>
      <c r="AX257" s="58" t="str">
        <f>IF(Tabela3[[#This Row],[Response]]=1, "Aceitou", "Não aceitou")</f>
        <v>Não aceitou</v>
      </c>
      <c r="AY257" s="55" t="str">
        <f>Tabela3[[#This Row],[Faixa Recência]] &amp; " | " &amp; Tabela3[[#This Row],[Faixa Gasto]] &amp; " | " &amp; Tabela3[[#This Row],[Faixa ticket médio]]</f>
        <v>0-15 dias | R$ 0-100 | R$ 1–25</v>
      </c>
      <c r="AZ2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7" s="36"/>
    </row>
    <row r="258" spans="1:54" x14ac:dyDescent="0.25">
      <c r="A258" s="61">
        <v>257</v>
      </c>
      <c r="B258" s="37">
        <v>69267</v>
      </c>
      <c r="C258" s="34">
        <v>0</v>
      </c>
      <c r="D258" s="34">
        <v>0</v>
      </c>
      <c r="E258" s="34">
        <v>31</v>
      </c>
      <c r="F258" s="58" t="str">
        <f>IF('Base tratada'!$E258&lt;=15,"0-15 dias",
IF('Base tratada'!$E258&lt;=30, "16-30 dias",
IF('Base tratada'!$E258&lt;=45, "31-45 dias",
IF('Base tratada'!$E258&lt;=60, "46-60 dias",
IF('Base tratada'!$E258&lt;=75, "61-75 dias", "76-99 dias")))))</f>
        <v>31-45 dias</v>
      </c>
      <c r="G258" s="38">
        <v>67</v>
      </c>
      <c r="H258" s="60" t="str">
        <f>IF('Base tratada'!$G258&lt;=29,"24–29",
IF('Base tratada'!$G258&lt;=39,"30–39",
IF('Base tratada'!$G258&lt;=49,"40–49",
IF('Base tratada'!$G258&lt;=59,"50–59",
IF('Base tratada'!$G258&lt;=69,"60–69",
"70–80")))))</f>
        <v>60–69</v>
      </c>
      <c r="I258" s="34">
        <v>2804</v>
      </c>
      <c r="J258" s="58" t="str">
        <f>IF('Base tratada'!$K258=1,"Divorciado",
IF('Base tratada'!$L258=1,"Casado",
IF('Base tratada'!$M258=1, "Solteiro",
IF('Base tratada'!$N258=1,"Juntos",
"Viúvo"))))</f>
        <v>Solteiro</v>
      </c>
      <c r="K258" s="34">
        <v>0</v>
      </c>
      <c r="L258" s="34">
        <v>0</v>
      </c>
      <c r="M258" s="34">
        <v>1</v>
      </c>
      <c r="N258" s="34">
        <v>0</v>
      </c>
      <c r="O258" s="34">
        <v>0</v>
      </c>
      <c r="P258" s="34">
        <v>0</v>
      </c>
      <c r="Q258" s="34">
        <v>0</v>
      </c>
      <c r="R258" s="34">
        <v>1</v>
      </c>
      <c r="S258" s="34">
        <v>0</v>
      </c>
      <c r="T258" s="34">
        <v>0</v>
      </c>
      <c r="U258" s="35">
        <v>778</v>
      </c>
      <c r="V258" s="35">
        <v>44</v>
      </c>
      <c r="W258" s="35">
        <v>499</v>
      </c>
      <c r="X258" s="35">
        <v>95</v>
      </c>
      <c r="Y258" s="35">
        <v>73</v>
      </c>
      <c r="Z258" s="35">
        <v>146</v>
      </c>
      <c r="AA258" s="34">
        <v>2</v>
      </c>
      <c r="AB258" s="34">
        <v>7</v>
      </c>
      <c r="AC258" s="34">
        <v>3</v>
      </c>
      <c r="AD258" s="34">
        <v>4</v>
      </c>
      <c r="AE258" s="34">
        <v>5</v>
      </c>
      <c r="AF258" s="58">
        <f>'Base tratada'!$AC258+'Base tratada'!$AD258+'Base tratada'!$AE258</f>
        <v>12</v>
      </c>
      <c r="AG2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58" s="58" t="str">
        <f>IF('Base tratada'!$AC258&gt;=MAX('Base tratada'!$AD258,'Base tratada'!$AE258),"Web",
IF('Base tratada'!$AD258&gt;='Base tratada'!$AE258,"Catalog",
"Store"))</f>
        <v>Store</v>
      </c>
      <c r="AI258" s="59">
        <f>IF('Base tratada'!$AF258=0,"0",'Base tratada'!$AK258/'Base tratada'!$AF258)</f>
        <v>124.08333333333333</v>
      </c>
      <c r="AJ258" s="59" t="str">
        <f>IF('Base tratada'!$AI258=0,"R$ 0",
IF('Base tratada'!$AI258&lt;=25,"R$ 1–25",
IF('Base tratada'!$AI258&lt;=50,"R$ 26–50",
"+R$ 50")))</f>
        <v>+R$ 50</v>
      </c>
      <c r="AK258" s="35">
        <v>1489</v>
      </c>
      <c r="AL258" s="58" t="str">
        <f>IF('Base tratada'!$AK258&lt;=100,"R$ 0-100",
IF('Base tratada'!$AK258&lt;=500,"R$ 101-500",
IF('Base tratada'!$AK258&lt;=1000,"R$ 501-1000",
IF('Base tratada'!$AK258&lt;=1500,"R$ 1001-1500",
"+R$ 1500"))))</f>
        <v>R$ 1001-1500</v>
      </c>
      <c r="AM258" s="34">
        <v>0</v>
      </c>
      <c r="AN258" s="34">
        <v>0</v>
      </c>
      <c r="AO258" s="34">
        <v>0</v>
      </c>
      <c r="AP258" s="34">
        <v>0</v>
      </c>
      <c r="AQ258" s="34">
        <v>0</v>
      </c>
      <c r="AR258" s="34">
        <v>0</v>
      </c>
      <c r="AS258" s="34">
        <v>0</v>
      </c>
      <c r="AT258" s="34">
        <v>3</v>
      </c>
      <c r="AU258" s="34">
        <v>11</v>
      </c>
      <c r="AV258" s="52">
        <v>1343</v>
      </c>
      <c r="AW258" s="57">
        <v>1</v>
      </c>
      <c r="AX258" s="58" t="str">
        <f>IF(Tabela3[[#This Row],[Response]]=1, "Aceitou", "Não aceitou")</f>
        <v>Aceitou</v>
      </c>
      <c r="AY258" s="55" t="str">
        <f>Tabela3[[#This Row],[Faixa Recência]] &amp; " | " &amp; Tabela3[[#This Row],[Faixa Gasto]] &amp; " | " &amp; Tabela3[[#This Row],[Faixa ticket médio]]</f>
        <v>31-45 dias | R$ 1001-1500 | +R$ 50</v>
      </c>
      <c r="AZ2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58" s="36"/>
    </row>
    <row r="259" spans="1:54" x14ac:dyDescent="0.25">
      <c r="A259" s="61">
        <v>258</v>
      </c>
      <c r="B259" s="37">
        <v>31788</v>
      </c>
      <c r="C259" s="34">
        <v>1</v>
      </c>
      <c r="D259" s="34">
        <v>0</v>
      </c>
      <c r="E259" s="34">
        <v>15</v>
      </c>
      <c r="F259" s="58" t="str">
        <f>IF('Base tratada'!$E259&lt;=15,"0-15 dias",
IF('Base tratada'!$E259&lt;=30, "16-30 dias",
IF('Base tratada'!$E259&lt;=45, "31-45 dias",
IF('Base tratada'!$E259&lt;=60, "46-60 dias",
IF('Base tratada'!$E259&lt;=75, "61-75 dias", "76-99 dias")))))</f>
        <v>0-15 dias</v>
      </c>
      <c r="G259" s="38">
        <v>37</v>
      </c>
      <c r="H259" s="60" t="str">
        <f>IF('Base tratada'!$G259&lt;=29,"24–29",
IF('Base tratada'!$G259&lt;=39,"30–39",
IF('Base tratada'!$G259&lt;=49,"40–49",
IF('Base tratada'!$G259&lt;=59,"50–59",
IF('Base tratada'!$G259&lt;=69,"60–69",
"70–80")))))</f>
        <v>30–39</v>
      </c>
      <c r="I259" s="34">
        <v>2260</v>
      </c>
      <c r="J259" s="58" t="str">
        <f>IF('Base tratada'!$K259=1,"Divorciado",
IF('Base tratada'!$L259=1,"Casado",
IF('Base tratada'!$M259=1, "Solteiro",
IF('Base tratada'!$N259=1,"Juntos",
"Viúvo"))))</f>
        <v>Solteiro</v>
      </c>
      <c r="K259" s="34">
        <v>0</v>
      </c>
      <c r="L259" s="34">
        <v>0</v>
      </c>
      <c r="M259" s="34">
        <v>1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1</v>
      </c>
      <c r="T259" s="34">
        <v>0</v>
      </c>
      <c r="U259" s="35">
        <v>16</v>
      </c>
      <c r="V259" s="35">
        <v>7</v>
      </c>
      <c r="W259" s="35">
        <v>23</v>
      </c>
      <c r="X259" s="35">
        <v>0</v>
      </c>
      <c r="Y259" s="35">
        <v>8</v>
      </c>
      <c r="Z259" s="35">
        <v>6</v>
      </c>
      <c r="AA259" s="34">
        <v>3</v>
      </c>
      <c r="AB259" s="34">
        <v>5</v>
      </c>
      <c r="AC259" s="34">
        <v>3</v>
      </c>
      <c r="AD259" s="34">
        <v>0</v>
      </c>
      <c r="AE259" s="34">
        <v>4</v>
      </c>
      <c r="AF259" s="58">
        <f>'Base tratada'!$AC259+'Base tratada'!$AD259+'Base tratada'!$AE259</f>
        <v>7</v>
      </c>
      <c r="AG2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59" s="58" t="str">
        <f>IF('Base tratada'!$AC259&gt;=MAX('Base tratada'!$AD259,'Base tratada'!$AE259),"Web",
IF('Base tratada'!$AD259&gt;='Base tratada'!$AE259,"Catalog",
"Store"))</f>
        <v>Store</v>
      </c>
      <c r="AI259" s="59">
        <f>IF('Base tratada'!$AF259=0,"0",'Base tratada'!$AK259/'Base tratada'!$AF259)</f>
        <v>7.7142857142857144</v>
      </c>
      <c r="AJ259" s="59" t="str">
        <f>IF('Base tratada'!$AI259=0,"R$ 0",
IF('Base tratada'!$AI259&lt;=25,"R$ 1–25",
IF('Base tratada'!$AI259&lt;=50,"R$ 26–50",
"+R$ 50")))</f>
        <v>R$ 1–25</v>
      </c>
      <c r="AK259" s="35">
        <v>54</v>
      </c>
      <c r="AL259" s="58" t="str">
        <f>IF('Base tratada'!$AK259&lt;=100,"R$ 0-100",
IF('Base tratada'!$AK259&lt;=500,"R$ 101-500",
IF('Base tratada'!$AK259&lt;=1000,"R$ 501-1000",
IF('Base tratada'!$AK259&lt;=1500,"R$ 1001-1500",
"+R$ 1500"))))</f>
        <v>R$ 0-100</v>
      </c>
      <c r="AM259" s="34">
        <v>0</v>
      </c>
      <c r="AN259" s="34">
        <v>0</v>
      </c>
      <c r="AO259" s="34">
        <v>0</v>
      </c>
      <c r="AP259" s="34">
        <v>0</v>
      </c>
      <c r="AQ259" s="34">
        <v>0</v>
      </c>
      <c r="AR259" s="34">
        <v>0</v>
      </c>
      <c r="AS259" s="34">
        <v>1</v>
      </c>
      <c r="AT259" s="34">
        <v>3</v>
      </c>
      <c r="AU259" s="34">
        <v>11</v>
      </c>
      <c r="AV259" s="52">
        <v>48</v>
      </c>
      <c r="AW259" s="57">
        <v>0</v>
      </c>
      <c r="AX259" s="58" t="str">
        <f>IF(Tabela3[[#This Row],[Response]]=1, "Aceitou", "Não aceitou")</f>
        <v>Não aceitou</v>
      </c>
      <c r="AY259" s="55" t="str">
        <f>Tabela3[[#This Row],[Faixa Recência]] &amp; " | " &amp; Tabela3[[#This Row],[Faixa Gasto]] &amp; " | " &amp; Tabela3[[#This Row],[Faixa ticket médio]]</f>
        <v>0-15 dias | R$ 0-100 | R$ 1–25</v>
      </c>
      <c r="AZ2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59" s="36"/>
    </row>
    <row r="260" spans="1:54" x14ac:dyDescent="0.25">
      <c r="A260" s="61">
        <v>259</v>
      </c>
      <c r="B260" s="37">
        <v>61905</v>
      </c>
      <c r="C260" s="34">
        <v>0</v>
      </c>
      <c r="D260" s="34">
        <v>1</v>
      </c>
      <c r="E260" s="34">
        <v>2</v>
      </c>
      <c r="F260" s="58" t="str">
        <f>IF('Base tratada'!$E260&lt;=15,"0-15 dias",
IF('Base tratada'!$E260&lt;=30, "16-30 dias",
IF('Base tratada'!$E260&lt;=45, "31-45 dias",
IF('Base tratada'!$E260&lt;=60, "46-60 dias",
IF('Base tratada'!$E260&lt;=75, "61-75 dias", "76-99 dias")))))</f>
        <v>0-15 dias</v>
      </c>
      <c r="G260" s="38">
        <v>45</v>
      </c>
      <c r="H260" s="60" t="str">
        <f>IF('Base tratada'!$G260&lt;=29,"24–29",
IF('Base tratada'!$G260&lt;=39,"30–39",
IF('Base tratada'!$G260&lt;=49,"40–49",
IF('Base tratada'!$G260&lt;=59,"50–59",
IF('Base tratada'!$G260&lt;=69,"60–69",
"70–80")))))</f>
        <v>40–49</v>
      </c>
      <c r="I260" s="34">
        <v>2304</v>
      </c>
      <c r="J260" s="58" t="str">
        <f>IF('Base tratada'!$K260=1,"Divorciado",
IF('Base tratada'!$L260=1,"Casado",
IF('Base tratada'!$M260=1, "Solteiro",
IF('Base tratada'!$N260=1,"Juntos",
"Viúvo"))))</f>
        <v>Juntos</v>
      </c>
      <c r="K260" s="34">
        <v>0</v>
      </c>
      <c r="L260" s="34">
        <v>0</v>
      </c>
      <c r="M260" s="34">
        <v>0</v>
      </c>
      <c r="N260" s="34">
        <v>1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4">
        <v>1</v>
      </c>
      <c r="U260" s="35">
        <v>167</v>
      </c>
      <c r="V260" s="35">
        <v>0</v>
      </c>
      <c r="W260" s="35">
        <v>43</v>
      </c>
      <c r="X260" s="35">
        <v>6</v>
      </c>
      <c r="Y260" s="35">
        <v>2</v>
      </c>
      <c r="Z260" s="35">
        <v>13</v>
      </c>
      <c r="AA260" s="34">
        <v>2</v>
      </c>
      <c r="AB260" s="34">
        <v>5</v>
      </c>
      <c r="AC260" s="34">
        <v>4</v>
      </c>
      <c r="AD260" s="34">
        <v>2</v>
      </c>
      <c r="AE260" s="34">
        <v>4</v>
      </c>
      <c r="AF260" s="58">
        <f>'Base tratada'!$AC260+'Base tratada'!$AD260+'Base tratada'!$AE260</f>
        <v>10</v>
      </c>
      <c r="AG2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60" s="58" t="str">
        <f>IF('Base tratada'!$AC260&gt;=MAX('Base tratada'!$AD260,'Base tratada'!$AE260),"Web",
IF('Base tratada'!$AD260&gt;='Base tratada'!$AE260,"Catalog",
"Store"))</f>
        <v>Web</v>
      </c>
      <c r="AI260" s="59">
        <f>IF('Base tratada'!$AF260=0,"0",'Base tratada'!$AK260/'Base tratada'!$AF260)</f>
        <v>21.8</v>
      </c>
      <c r="AJ260" s="59" t="str">
        <f>IF('Base tratada'!$AI260=0,"R$ 0",
IF('Base tratada'!$AI260&lt;=25,"R$ 1–25",
IF('Base tratada'!$AI260&lt;=50,"R$ 26–50",
"+R$ 50")))</f>
        <v>R$ 1–25</v>
      </c>
      <c r="AK260" s="35">
        <v>218</v>
      </c>
      <c r="AL260" s="58" t="str">
        <f>IF('Base tratada'!$AK260&lt;=100,"R$ 0-100",
IF('Base tratada'!$AK260&lt;=500,"R$ 101-500",
IF('Base tratada'!$AK260&lt;=1000,"R$ 501-1000",
IF('Base tratada'!$AK260&lt;=1500,"R$ 1001-1500",
"+R$ 1500"))))</f>
        <v>R$ 101-500</v>
      </c>
      <c r="AM260" s="34">
        <v>0</v>
      </c>
      <c r="AN260" s="34">
        <v>0</v>
      </c>
      <c r="AO260" s="34">
        <v>0</v>
      </c>
      <c r="AP260" s="34">
        <v>0</v>
      </c>
      <c r="AQ260" s="34">
        <v>0</v>
      </c>
      <c r="AR260" s="34">
        <v>0</v>
      </c>
      <c r="AS260" s="34">
        <v>0</v>
      </c>
      <c r="AT260" s="34">
        <v>3</v>
      </c>
      <c r="AU260" s="34">
        <v>11</v>
      </c>
      <c r="AV260" s="52">
        <v>205</v>
      </c>
      <c r="AW260" s="57">
        <v>0</v>
      </c>
      <c r="AX260" s="58" t="str">
        <f>IF(Tabela3[[#This Row],[Response]]=1, "Aceitou", "Não aceitou")</f>
        <v>Não aceitou</v>
      </c>
      <c r="AY260" s="55" t="str">
        <f>Tabela3[[#This Row],[Faixa Recência]] &amp; " | " &amp; Tabela3[[#This Row],[Faixa Gasto]] &amp; " | " &amp; Tabela3[[#This Row],[Faixa ticket médio]]</f>
        <v>0-15 dias | R$ 101-500 | R$ 1–25</v>
      </c>
      <c r="AZ2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0" s="36"/>
    </row>
    <row r="261" spans="1:54" x14ac:dyDescent="0.25">
      <c r="A261" s="61">
        <v>260</v>
      </c>
      <c r="B261" s="37">
        <v>29315</v>
      </c>
      <c r="C261" s="34">
        <v>1</v>
      </c>
      <c r="D261" s="34">
        <v>1</v>
      </c>
      <c r="E261" s="34">
        <v>55</v>
      </c>
      <c r="F261" s="58" t="str">
        <f>IF('Base tratada'!$E261&lt;=15,"0-15 dias",
IF('Base tratada'!$E261&lt;=30, "16-30 dias",
IF('Base tratada'!$E261&lt;=45, "31-45 dias",
IF('Base tratada'!$E261&lt;=60, "46-60 dias",
IF('Base tratada'!$E261&lt;=75, "61-75 dias", "76-99 dias")))))</f>
        <v>46-60 dias</v>
      </c>
      <c r="G261" s="38">
        <v>60</v>
      </c>
      <c r="H261" s="60" t="str">
        <f>IF('Base tratada'!$G261&lt;=29,"24–29",
IF('Base tratada'!$G261&lt;=39,"30–39",
IF('Base tratada'!$G261&lt;=49,"40–49",
IF('Base tratada'!$G261&lt;=59,"50–59",
IF('Base tratada'!$G261&lt;=69,"60–69",
"70–80")))))</f>
        <v>60–69</v>
      </c>
      <c r="I261" s="34">
        <v>2243</v>
      </c>
      <c r="J261" s="58" t="str">
        <f>IF('Base tratada'!$K261=1,"Divorciado",
IF('Base tratada'!$L261=1,"Casado",
IF('Base tratada'!$M261=1, "Solteiro",
IF('Base tratada'!$N261=1,"Juntos",
"Viúvo"))))</f>
        <v>Casado</v>
      </c>
      <c r="K261" s="34">
        <v>0</v>
      </c>
      <c r="L261" s="34">
        <v>1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1</v>
      </c>
      <c r="S261" s="34">
        <v>0</v>
      </c>
      <c r="T261" s="34">
        <v>0</v>
      </c>
      <c r="U261" s="35">
        <v>13</v>
      </c>
      <c r="V261" s="35">
        <v>2</v>
      </c>
      <c r="W261" s="35">
        <v>14</v>
      </c>
      <c r="X261" s="35">
        <v>8</v>
      </c>
      <c r="Y261" s="35">
        <v>7</v>
      </c>
      <c r="Z261" s="35">
        <v>4</v>
      </c>
      <c r="AA261" s="34">
        <v>4</v>
      </c>
      <c r="AB261" s="34">
        <v>6</v>
      </c>
      <c r="AC261" s="34">
        <v>2</v>
      </c>
      <c r="AD261" s="34">
        <v>0</v>
      </c>
      <c r="AE261" s="34">
        <v>4</v>
      </c>
      <c r="AF261" s="58">
        <f>'Base tratada'!$AC261+'Base tratada'!$AD261+'Base tratada'!$AE261</f>
        <v>6</v>
      </c>
      <c r="AG2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61" s="58" t="str">
        <f>IF('Base tratada'!$AC261&gt;=MAX('Base tratada'!$AD261,'Base tratada'!$AE261),"Web",
IF('Base tratada'!$AD261&gt;='Base tratada'!$AE261,"Catalog",
"Store"))</f>
        <v>Store</v>
      </c>
      <c r="AI261" s="59">
        <f>IF('Base tratada'!$AF261=0,"0",'Base tratada'!$AK261/'Base tratada'!$AF261)</f>
        <v>7.333333333333333</v>
      </c>
      <c r="AJ261" s="59" t="str">
        <f>IF('Base tratada'!$AI261=0,"R$ 0",
IF('Base tratada'!$AI261&lt;=25,"R$ 1–25",
IF('Base tratada'!$AI261&lt;=50,"R$ 26–50",
"+R$ 50")))</f>
        <v>R$ 1–25</v>
      </c>
      <c r="AK261" s="35">
        <v>44</v>
      </c>
      <c r="AL261" s="58" t="str">
        <f>IF('Base tratada'!$AK261&lt;=100,"R$ 0-100",
IF('Base tratada'!$AK261&lt;=500,"R$ 101-500",
IF('Base tratada'!$AK261&lt;=1000,"R$ 501-1000",
IF('Base tratada'!$AK261&lt;=1500,"R$ 1001-1500",
"+R$ 1500"))))</f>
        <v>R$ 0-100</v>
      </c>
      <c r="AM261" s="34">
        <v>0</v>
      </c>
      <c r="AN261" s="34">
        <v>0</v>
      </c>
      <c r="AO261" s="34">
        <v>0</v>
      </c>
      <c r="AP261" s="34">
        <v>0</v>
      </c>
      <c r="AQ261" s="34">
        <v>0</v>
      </c>
      <c r="AR261" s="34">
        <v>0</v>
      </c>
      <c r="AS261" s="34">
        <v>0</v>
      </c>
      <c r="AT261" s="34">
        <v>3</v>
      </c>
      <c r="AU261" s="34">
        <v>11</v>
      </c>
      <c r="AV261" s="52">
        <v>40</v>
      </c>
      <c r="AW261" s="57">
        <v>0</v>
      </c>
      <c r="AX261" s="58" t="str">
        <f>IF(Tabela3[[#This Row],[Response]]=1, "Aceitou", "Não aceitou")</f>
        <v>Não aceitou</v>
      </c>
      <c r="AY261" s="55" t="str">
        <f>Tabela3[[#This Row],[Faixa Recência]] &amp; " | " &amp; Tabela3[[#This Row],[Faixa Gasto]] &amp; " | " &amp; Tabela3[[#This Row],[Faixa ticket médio]]</f>
        <v>46-60 dias | R$ 0-100 | R$ 1–25</v>
      </c>
      <c r="AZ2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1" s="36"/>
    </row>
    <row r="262" spans="1:54" x14ac:dyDescent="0.25">
      <c r="A262" s="61">
        <v>261</v>
      </c>
      <c r="B262" s="37">
        <v>33378</v>
      </c>
      <c r="C262" s="34">
        <v>1</v>
      </c>
      <c r="D262" s="34">
        <v>1</v>
      </c>
      <c r="E262" s="34">
        <v>38</v>
      </c>
      <c r="F262" s="58" t="str">
        <f>IF('Base tratada'!$E262&lt;=15,"0-15 dias",
IF('Base tratada'!$E262&lt;=30, "16-30 dias",
IF('Base tratada'!$E262&lt;=45, "31-45 dias",
IF('Base tratada'!$E262&lt;=60, "46-60 dias",
IF('Base tratada'!$E262&lt;=75, "61-75 dias", "76-99 dias")))))</f>
        <v>31-45 dias</v>
      </c>
      <c r="G262" s="38">
        <v>57</v>
      </c>
      <c r="H262" s="60" t="str">
        <f>IF('Base tratada'!$G262&lt;=29,"24–29",
IF('Base tratada'!$G262&lt;=39,"30–39",
IF('Base tratada'!$G262&lt;=49,"40–49",
IF('Base tratada'!$G262&lt;=59,"50–59",
IF('Base tratada'!$G262&lt;=69,"60–69",
"70–80")))))</f>
        <v>50–59</v>
      </c>
      <c r="I262" s="34">
        <v>2667</v>
      </c>
      <c r="J262" s="58" t="str">
        <f>IF('Base tratada'!$K262=1,"Divorciado",
IF('Base tratada'!$L262=1,"Casado",
IF('Base tratada'!$M262=1, "Solteiro",
IF('Base tratada'!$N262=1,"Juntos",
"Viúvo"))))</f>
        <v>Divorciado</v>
      </c>
      <c r="K262" s="34">
        <v>1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1</v>
      </c>
      <c r="S262" s="34">
        <v>0</v>
      </c>
      <c r="T262" s="34">
        <v>0</v>
      </c>
      <c r="U262" s="35">
        <v>33</v>
      </c>
      <c r="V262" s="35">
        <v>6</v>
      </c>
      <c r="W262" s="35">
        <v>40</v>
      </c>
      <c r="X262" s="35">
        <v>3</v>
      </c>
      <c r="Y262" s="35">
        <v>7</v>
      </c>
      <c r="Z262" s="35">
        <v>10</v>
      </c>
      <c r="AA262" s="34">
        <v>3</v>
      </c>
      <c r="AB262" s="34">
        <v>7</v>
      </c>
      <c r="AC262" s="34">
        <v>2</v>
      </c>
      <c r="AD262" s="34">
        <v>0</v>
      </c>
      <c r="AE262" s="34">
        <v>4</v>
      </c>
      <c r="AF262" s="58">
        <f>'Base tratada'!$AC262+'Base tratada'!$AD262+'Base tratada'!$AE262</f>
        <v>6</v>
      </c>
      <c r="AG2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62" s="58" t="str">
        <f>IF('Base tratada'!$AC262&gt;=MAX('Base tratada'!$AD262,'Base tratada'!$AE262),"Web",
IF('Base tratada'!$AD262&gt;='Base tratada'!$AE262,"Catalog",
"Store"))</f>
        <v>Store</v>
      </c>
      <c r="AI262" s="59">
        <f>IF('Base tratada'!$AF262=0,"0",'Base tratada'!$AK262/'Base tratada'!$AF262)</f>
        <v>14.833333333333334</v>
      </c>
      <c r="AJ262" s="59" t="str">
        <f>IF('Base tratada'!$AI262=0,"R$ 0",
IF('Base tratada'!$AI262&lt;=25,"R$ 1–25",
IF('Base tratada'!$AI262&lt;=50,"R$ 26–50",
"+R$ 50")))</f>
        <v>R$ 1–25</v>
      </c>
      <c r="AK262" s="35">
        <v>89</v>
      </c>
      <c r="AL262" s="58" t="str">
        <f>IF('Base tratada'!$AK262&lt;=100,"R$ 0-100",
IF('Base tratada'!$AK262&lt;=500,"R$ 101-500",
IF('Base tratada'!$AK262&lt;=1000,"R$ 501-1000",
IF('Base tratada'!$AK262&lt;=1500,"R$ 1001-1500",
"+R$ 1500"))))</f>
        <v>R$ 0-100</v>
      </c>
      <c r="AM262" s="34">
        <v>0</v>
      </c>
      <c r="AN262" s="34">
        <v>0</v>
      </c>
      <c r="AO262" s="34">
        <v>0</v>
      </c>
      <c r="AP262" s="34">
        <v>0</v>
      </c>
      <c r="AQ262" s="34">
        <v>0</v>
      </c>
      <c r="AR262" s="34">
        <v>0</v>
      </c>
      <c r="AS262" s="34">
        <v>0</v>
      </c>
      <c r="AT262" s="34">
        <v>3</v>
      </c>
      <c r="AU262" s="34">
        <v>11</v>
      </c>
      <c r="AV262" s="52">
        <v>79</v>
      </c>
      <c r="AW262" s="57">
        <v>0</v>
      </c>
      <c r="AX262" s="58" t="str">
        <f>IF(Tabela3[[#This Row],[Response]]=1, "Aceitou", "Não aceitou")</f>
        <v>Não aceitou</v>
      </c>
      <c r="AY262" s="55" t="str">
        <f>Tabela3[[#This Row],[Faixa Recência]] &amp; " | " &amp; Tabela3[[#This Row],[Faixa Gasto]] &amp; " | " &amp; Tabela3[[#This Row],[Faixa ticket médio]]</f>
        <v>31-45 dias | R$ 0-100 | R$ 1–25</v>
      </c>
      <c r="AZ2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2" s="36"/>
    </row>
    <row r="263" spans="1:54" x14ac:dyDescent="0.25">
      <c r="A263" s="61">
        <v>262</v>
      </c>
      <c r="B263" s="37">
        <v>66313</v>
      </c>
      <c r="C263" s="34">
        <v>0</v>
      </c>
      <c r="D263" s="34">
        <v>1</v>
      </c>
      <c r="E263" s="34">
        <v>86</v>
      </c>
      <c r="F263" s="58" t="str">
        <f>IF('Base tratada'!$E263&lt;=15,"0-15 dias",
IF('Base tratada'!$E263&lt;=30, "16-30 dias",
IF('Base tratada'!$E263&lt;=45, "31-45 dias",
IF('Base tratada'!$E263&lt;=60, "46-60 dias",
IF('Base tratada'!$E263&lt;=75, "61-75 dias", "76-99 dias")))))</f>
        <v>76-99 dias</v>
      </c>
      <c r="G263" s="38">
        <v>57</v>
      </c>
      <c r="H263" s="60" t="str">
        <f>IF('Base tratada'!$G263&lt;=29,"24–29",
IF('Base tratada'!$G263&lt;=39,"30–39",
IF('Base tratada'!$G263&lt;=49,"40–49",
IF('Base tratada'!$G263&lt;=59,"50–59",
IF('Base tratada'!$G263&lt;=69,"60–69",
"70–80")))))</f>
        <v>50–59</v>
      </c>
      <c r="I263" s="34">
        <v>2445</v>
      </c>
      <c r="J263" s="58" t="str">
        <f>IF('Base tratada'!$K263=1,"Divorciado",
IF('Base tratada'!$L263=1,"Casado",
IF('Base tratada'!$M263=1, "Solteiro",
IF('Base tratada'!$N263=1,"Juntos",
"Viúvo"))))</f>
        <v>Juntos</v>
      </c>
      <c r="K263" s="34">
        <v>0</v>
      </c>
      <c r="L263" s="34">
        <v>0</v>
      </c>
      <c r="M263" s="34">
        <v>0</v>
      </c>
      <c r="N263" s="34">
        <v>1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4">
        <v>1</v>
      </c>
      <c r="U263" s="35">
        <v>625</v>
      </c>
      <c r="V263" s="35">
        <v>7</v>
      </c>
      <c r="W263" s="35">
        <v>99</v>
      </c>
      <c r="X263" s="35">
        <v>10</v>
      </c>
      <c r="Y263" s="35">
        <v>22</v>
      </c>
      <c r="Z263" s="35">
        <v>7</v>
      </c>
      <c r="AA263" s="34">
        <v>2</v>
      </c>
      <c r="AB263" s="34">
        <v>4</v>
      </c>
      <c r="AC263" s="34">
        <v>6</v>
      </c>
      <c r="AD263" s="34">
        <v>3</v>
      </c>
      <c r="AE263" s="34">
        <v>12</v>
      </c>
      <c r="AF263" s="58">
        <f>'Base tratada'!$AC263+'Base tratada'!$AD263+'Base tratada'!$AE263</f>
        <v>21</v>
      </c>
      <c r="AG2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63" s="58" t="str">
        <f>IF('Base tratada'!$AC263&gt;=MAX('Base tratada'!$AD263,'Base tratada'!$AE263),"Web",
IF('Base tratada'!$AD263&gt;='Base tratada'!$AE263,"Catalog",
"Store"))</f>
        <v>Store</v>
      </c>
      <c r="AI263" s="59">
        <f>IF('Base tratada'!$AF263=0,"0",'Base tratada'!$AK263/'Base tratada'!$AF263)</f>
        <v>36.333333333333336</v>
      </c>
      <c r="AJ263" s="59" t="str">
        <f>IF('Base tratada'!$AI263=0,"R$ 0",
IF('Base tratada'!$AI263&lt;=25,"R$ 1–25",
IF('Base tratada'!$AI263&lt;=50,"R$ 26–50",
"+R$ 50")))</f>
        <v>R$ 26–50</v>
      </c>
      <c r="AK263" s="35">
        <v>763</v>
      </c>
      <c r="AL263" s="58" t="str">
        <f>IF('Base tratada'!$AK263&lt;=100,"R$ 0-100",
IF('Base tratada'!$AK263&lt;=500,"R$ 101-500",
IF('Base tratada'!$AK263&lt;=1000,"R$ 501-1000",
IF('Base tratada'!$AK263&lt;=1500,"R$ 1001-1500",
"+R$ 1500"))))</f>
        <v>R$ 501-1000</v>
      </c>
      <c r="AM263" s="34">
        <v>0</v>
      </c>
      <c r="AN263" s="34">
        <v>0</v>
      </c>
      <c r="AO263" s="34">
        <v>0</v>
      </c>
      <c r="AP263" s="34">
        <v>0</v>
      </c>
      <c r="AQ263" s="34">
        <v>0</v>
      </c>
      <c r="AR263" s="34">
        <v>0</v>
      </c>
      <c r="AS263" s="34">
        <v>0</v>
      </c>
      <c r="AT263" s="34">
        <v>3</v>
      </c>
      <c r="AU263" s="34">
        <v>11</v>
      </c>
      <c r="AV263" s="52">
        <v>756</v>
      </c>
      <c r="AW263" s="57">
        <v>0</v>
      </c>
      <c r="AX263" s="58" t="str">
        <f>IF(Tabela3[[#This Row],[Response]]=1, "Aceitou", "Não aceitou")</f>
        <v>Não aceitou</v>
      </c>
      <c r="AY263" s="55" t="str">
        <f>Tabela3[[#This Row],[Faixa Recência]] &amp; " | " &amp; Tabela3[[#This Row],[Faixa Gasto]] &amp; " | " &amp; Tabela3[[#This Row],[Faixa ticket médio]]</f>
        <v>76-99 dias | R$ 501-1000 | R$ 26–50</v>
      </c>
      <c r="AZ2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3" s="36"/>
    </row>
    <row r="264" spans="1:54" x14ac:dyDescent="0.25">
      <c r="A264" s="61">
        <v>263</v>
      </c>
      <c r="B264" s="37">
        <v>60714</v>
      </c>
      <c r="C264" s="34">
        <v>0</v>
      </c>
      <c r="D264" s="34">
        <v>0</v>
      </c>
      <c r="E264" s="34">
        <v>56</v>
      </c>
      <c r="F264" s="58" t="str">
        <f>IF('Base tratada'!$E264&lt;=15,"0-15 dias",
IF('Base tratada'!$E264&lt;=30, "16-30 dias",
IF('Base tratada'!$E264&lt;=45, "31-45 dias",
IF('Base tratada'!$E264&lt;=60, "46-60 dias",
IF('Base tratada'!$E264&lt;=75, "61-75 dias", "76-99 dias")))))</f>
        <v>46-60 dias</v>
      </c>
      <c r="G264" s="38">
        <v>64</v>
      </c>
      <c r="H264" s="60" t="str">
        <f>IF('Base tratada'!$G264&lt;=29,"24–29",
IF('Base tratada'!$G264&lt;=39,"30–39",
IF('Base tratada'!$G264&lt;=49,"40–49",
IF('Base tratada'!$G264&lt;=59,"50–59",
IF('Base tratada'!$G264&lt;=69,"60–69",
"70–80")))))</f>
        <v>60–69</v>
      </c>
      <c r="I264" s="34">
        <v>2687</v>
      </c>
      <c r="J264" s="58" t="str">
        <f>IF('Base tratada'!$K264=1,"Divorciado",
IF('Base tratada'!$L264=1,"Casado",
IF('Base tratada'!$M264=1, "Solteiro",
IF('Base tratada'!$N264=1,"Juntos",
"Viúvo"))))</f>
        <v>Solteiro</v>
      </c>
      <c r="K264" s="34">
        <v>0</v>
      </c>
      <c r="L264" s="34">
        <v>0</v>
      </c>
      <c r="M264" s="34">
        <v>1</v>
      </c>
      <c r="N264" s="34">
        <v>0</v>
      </c>
      <c r="O264" s="34">
        <v>0</v>
      </c>
      <c r="P264" s="34">
        <v>0</v>
      </c>
      <c r="Q264" s="34">
        <v>0</v>
      </c>
      <c r="R264" s="34">
        <v>1</v>
      </c>
      <c r="S264" s="34">
        <v>0</v>
      </c>
      <c r="T264" s="34">
        <v>0</v>
      </c>
      <c r="U264" s="35">
        <v>216</v>
      </c>
      <c r="V264" s="35">
        <v>162</v>
      </c>
      <c r="W264" s="35">
        <v>224</v>
      </c>
      <c r="X264" s="35">
        <v>101</v>
      </c>
      <c r="Y264" s="35">
        <v>92</v>
      </c>
      <c r="Z264" s="35">
        <v>162</v>
      </c>
      <c r="AA264" s="34">
        <v>2</v>
      </c>
      <c r="AB264" s="34">
        <v>5</v>
      </c>
      <c r="AC264" s="34">
        <v>7</v>
      </c>
      <c r="AD264" s="34">
        <v>4</v>
      </c>
      <c r="AE264" s="34">
        <v>10</v>
      </c>
      <c r="AF264" s="58">
        <f>'Base tratada'!$AC264+'Base tratada'!$AD264+'Base tratada'!$AE264</f>
        <v>21</v>
      </c>
      <c r="AG2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64" s="58" t="str">
        <f>IF('Base tratada'!$AC264&gt;=MAX('Base tratada'!$AD264,'Base tratada'!$AE264),"Web",
IF('Base tratada'!$AD264&gt;='Base tratada'!$AE264,"Catalog",
"Store"))</f>
        <v>Store</v>
      </c>
      <c r="AI264" s="59">
        <f>IF('Base tratada'!$AF264=0,"0",'Base tratada'!$AK264/'Base tratada'!$AF264)</f>
        <v>37.857142857142854</v>
      </c>
      <c r="AJ264" s="59" t="str">
        <f>IF('Base tratada'!$AI264=0,"R$ 0",
IF('Base tratada'!$AI264&lt;=25,"R$ 1–25",
IF('Base tratada'!$AI264&lt;=50,"R$ 26–50",
"+R$ 50")))</f>
        <v>R$ 26–50</v>
      </c>
      <c r="AK264" s="35">
        <v>795</v>
      </c>
      <c r="AL264" s="58" t="str">
        <f>IF('Base tratada'!$AK264&lt;=100,"R$ 0-100",
IF('Base tratada'!$AK264&lt;=500,"R$ 101-500",
IF('Base tratada'!$AK264&lt;=1000,"R$ 501-1000",
IF('Base tratada'!$AK264&lt;=1500,"R$ 1001-1500",
"+R$ 1500"))))</f>
        <v>R$ 501-1000</v>
      </c>
      <c r="AM264" s="34">
        <v>0</v>
      </c>
      <c r="AN264" s="34">
        <v>0</v>
      </c>
      <c r="AO264" s="34">
        <v>0</v>
      </c>
      <c r="AP264" s="34">
        <v>0</v>
      </c>
      <c r="AQ264" s="34">
        <v>0</v>
      </c>
      <c r="AR264" s="34">
        <v>0</v>
      </c>
      <c r="AS264" s="34">
        <v>0</v>
      </c>
      <c r="AT264" s="34">
        <v>3</v>
      </c>
      <c r="AU264" s="34">
        <v>11</v>
      </c>
      <c r="AV264" s="52">
        <v>633</v>
      </c>
      <c r="AW264" s="57">
        <v>1</v>
      </c>
      <c r="AX264" s="58" t="str">
        <f>IF(Tabela3[[#This Row],[Response]]=1, "Aceitou", "Não aceitou")</f>
        <v>Aceitou</v>
      </c>
      <c r="AY264" s="55" t="str">
        <f>Tabela3[[#This Row],[Faixa Recência]] &amp; " | " &amp; Tabela3[[#This Row],[Faixa Gasto]] &amp; " | " &amp; Tabela3[[#This Row],[Faixa ticket médio]]</f>
        <v>46-60 dias | R$ 501-1000 | R$ 26–50</v>
      </c>
      <c r="AZ2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4" s="36"/>
    </row>
    <row r="265" spans="1:54" x14ac:dyDescent="0.25">
      <c r="A265" s="61">
        <v>264</v>
      </c>
      <c r="B265" s="37">
        <v>77882</v>
      </c>
      <c r="C265" s="34">
        <v>0</v>
      </c>
      <c r="D265" s="34">
        <v>0</v>
      </c>
      <c r="E265" s="34">
        <v>29</v>
      </c>
      <c r="F265" s="58" t="str">
        <f>IF('Base tratada'!$E265&lt;=15,"0-15 dias",
IF('Base tratada'!$E265&lt;=30, "16-30 dias",
IF('Base tratada'!$E265&lt;=45, "31-45 dias",
IF('Base tratada'!$E265&lt;=60, "46-60 dias",
IF('Base tratada'!$E265&lt;=75, "61-75 dias", "76-99 dias")))))</f>
        <v>16-30 dias</v>
      </c>
      <c r="G265" s="38">
        <v>39</v>
      </c>
      <c r="H265" s="60" t="str">
        <f>IF('Base tratada'!$G265&lt;=29,"24–29",
IF('Base tratada'!$G265&lt;=39,"30–39",
IF('Base tratada'!$G265&lt;=49,"40–49",
IF('Base tratada'!$G265&lt;=59,"50–59",
IF('Base tratada'!$G265&lt;=69,"60–69",
"70–80")))))</f>
        <v>30–39</v>
      </c>
      <c r="I265" s="34">
        <v>2219</v>
      </c>
      <c r="J265" s="58" t="str">
        <f>IF('Base tratada'!$K265=1,"Divorciado",
IF('Base tratada'!$L265=1,"Casado",
IF('Base tratada'!$M265=1, "Solteiro",
IF('Base tratada'!$N265=1,"Juntos",
"Viúvo"))))</f>
        <v>Juntos</v>
      </c>
      <c r="K265" s="34">
        <v>0</v>
      </c>
      <c r="L265" s="34">
        <v>0</v>
      </c>
      <c r="M265" s="34">
        <v>0</v>
      </c>
      <c r="N265" s="34">
        <v>1</v>
      </c>
      <c r="O265" s="34">
        <v>0</v>
      </c>
      <c r="P265" s="34">
        <v>0</v>
      </c>
      <c r="Q265" s="34">
        <v>0</v>
      </c>
      <c r="R265" s="34">
        <v>0</v>
      </c>
      <c r="S265" s="34">
        <v>1</v>
      </c>
      <c r="T265" s="34">
        <v>0</v>
      </c>
      <c r="U265" s="35">
        <v>68</v>
      </c>
      <c r="V265" s="35">
        <v>129</v>
      </c>
      <c r="W265" s="35">
        <v>396</v>
      </c>
      <c r="X265" s="35">
        <v>188</v>
      </c>
      <c r="Y265" s="35">
        <v>22</v>
      </c>
      <c r="Z265" s="35">
        <v>15</v>
      </c>
      <c r="AA265" s="34">
        <v>1</v>
      </c>
      <c r="AB265" s="34">
        <v>1</v>
      </c>
      <c r="AC265" s="34">
        <v>3</v>
      </c>
      <c r="AD265" s="34">
        <v>3</v>
      </c>
      <c r="AE265" s="34">
        <v>5</v>
      </c>
      <c r="AF265" s="58">
        <f>'Base tratada'!$AC265+'Base tratada'!$AD265+'Base tratada'!$AE265</f>
        <v>11</v>
      </c>
      <c r="AG2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65" s="58" t="str">
        <f>IF('Base tratada'!$AC265&gt;=MAX('Base tratada'!$AD265,'Base tratada'!$AE265),"Web",
IF('Base tratada'!$AD265&gt;='Base tratada'!$AE265,"Catalog",
"Store"))</f>
        <v>Store</v>
      </c>
      <c r="AI265" s="59">
        <f>IF('Base tratada'!$AF265=0,"0",'Base tratada'!$AK265/'Base tratada'!$AF265)</f>
        <v>73</v>
      </c>
      <c r="AJ265" s="59" t="str">
        <f>IF('Base tratada'!$AI265=0,"R$ 0",
IF('Base tratada'!$AI265&lt;=25,"R$ 1–25",
IF('Base tratada'!$AI265&lt;=50,"R$ 26–50",
"+R$ 50")))</f>
        <v>+R$ 50</v>
      </c>
      <c r="AK265" s="35">
        <v>803</v>
      </c>
      <c r="AL265" s="58" t="str">
        <f>IF('Base tratada'!$AK265&lt;=100,"R$ 0-100",
IF('Base tratada'!$AK265&lt;=500,"R$ 101-500",
IF('Base tratada'!$AK265&lt;=1000,"R$ 501-1000",
IF('Base tratada'!$AK265&lt;=1500,"R$ 1001-1500",
"+R$ 1500"))))</f>
        <v>R$ 501-1000</v>
      </c>
      <c r="AM265" s="34">
        <v>0</v>
      </c>
      <c r="AN265" s="34">
        <v>0</v>
      </c>
      <c r="AO265" s="34">
        <v>0</v>
      </c>
      <c r="AP265" s="34">
        <v>0</v>
      </c>
      <c r="AQ265" s="34">
        <v>0</v>
      </c>
      <c r="AR265" s="34">
        <v>0</v>
      </c>
      <c r="AS265" s="34">
        <v>0</v>
      </c>
      <c r="AT265" s="34">
        <v>3</v>
      </c>
      <c r="AU265" s="34">
        <v>11</v>
      </c>
      <c r="AV265" s="52">
        <v>788</v>
      </c>
      <c r="AW265" s="57">
        <v>0</v>
      </c>
      <c r="AX265" s="58" t="str">
        <f>IF(Tabela3[[#This Row],[Response]]=1, "Aceitou", "Não aceitou")</f>
        <v>Não aceitou</v>
      </c>
      <c r="AY265" s="55" t="str">
        <f>Tabela3[[#This Row],[Faixa Recência]] &amp; " | " &amp; Tabela3[[#This Row],[Faixa Gasto]] &amp; " | " &amp; Tabela3[[#This Row],[Faixa ticket médio]]</f>
        <v>16-30 dias | R$ 501-1000 | +R$ 50</v>
      </c>
      <c r="AZ2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5" s="36"/>
    </row>
    <row r="266" spans="1:54" x14ac:dyDescent="0.25">
      <c r="A266" s="61">
        <v>265</v>
      </c>
      <c r="B266" s="37">
        <v>69867</v>
      </c>
      <c r="C266" s="34">
        <v>0</v>
      </c>
      <c r="D266" s="34">
        <v>0</v>
      </c>
      <c r="E266" s="34">
        <v>30</v>
      </c>
      <c r="F266" s="58" t="str">
        <f>IF('Base tratada'!$E266&lt;=15,"0-15 dias",
IF('Base tratada'!$E266&lt;=30, "16-30 dias",
IF('Base tratada'!$E266&lt;=45, "31-45 dias",
IF('Base tratada'!$E266&lt;=60, "46-60 dias",
IF('Base tratada'!$E266&lt;=75, "61-75 dias", "76-99 dias")))))</f>
        <v>16-30 dias</v>
      </c>
      <c r="G266" s="38">
        <v>34</v>
      </c>
      <c r="H266" s="60" t="str">
        <f>IF('Base tratada'!$G266&lt;=29,"24–29",
IF('Base tratada'!$G266&lt;=39,"30–39",
IF('Base tratada'!$G266&lt;=49,"40–49",
IF('Base tratada'!$G266&lt;=59,"50–59",
IF('Base tratada'!$G266&lt;=69,"60–69",
"70–80")))))</f>
        <v>30–39</v>
      </c>
      <c r="I266" s="34">
        <v>2612</v>
      </c>
      <c r="J266" s="58" t="str">
        <f>IF('Base tratada'!$K266=1,"Divorciado",
IF('Base tratada'!$L266=1,"Casado",
IF('Base tratada'!$M266=1, "Solteiro",
IF('Base tratada'!$N266=1,"Juntos",
"Viúvo"))))</f>
        <v>Solteiro</v>
      </c>
      <c r="K266" s="34">
        <v>0</v>
      </c>
      <c r="L266" s="34">
        <v>0</v>
      </c>
      <c r="M266" s="34">
        <v>1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4">
        <v>1</v>
      </c>
      <c r="U266" s="35">
        <v>196</v>
      </c>
      <c r="V266" s="35">
        <v>0</v>
      </c>
      <c r="W266" s="35">
        <v>512</v>
      </c>
      <c r="X266" s="35">
        <v>33</v>
      </c>
      <c r="Y266" s="35">
        <v>130</v>
      </c>
      <c r="Z266" s="35">
        <v>54</v>
      </c>
      <c r="AA266" s="34">
        <v>1</v>
      </c>
      <c r="AB266" s="34">
        <v>1</v>
      </c>
      <c r="AC266" s="34">
        <v>3</v>
      </c>
      <c r="AD266" s="34">
        <v>5</v>
      </c>
      <c r="AE266" s="34">
        <v>8</v>
      </c>
      <c r="AF266" s="58">
        <f>'Base tratada'!$AC266+'Base tratada'!$AD266+'Base tratada'!$AE266</f>
        <v>16</v>
      </c>
      <c r="AG2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66" s="58" t="str">
        <f>IF('Base tratada'!$AC266&gt;=MAX('Base tratada'!$AD266,'Base tratada'!$AE266),"Web",
IF('Base tratada'!$AD266&gt;='Base tratada'!$AE266,"Catalog",
"Store"))</f>
        <v>Store</v>
      </c>
      <c r="AI266" s="59">
        <f>IF('Base tratada'!$AF266=0,"0",'Base tratada'!$AK266/'Base tratada'!$AF266)</f>
        <v>54.4375</v>
      </c>
      <c r="AJ266" s="59" t="str">
        <f>IF('Base tratada'!$AI266=0,"R$ 0",
IF('Base tratada'!$AI266&lt;=25,"R$ 1–25",
IF('Base tratada'!$AI266&lt;=50,"R$ 26–50",
"+R$ 50")))</f>
        <v>+R$ 50</v>
      </c>
      <c r="AK266" s="35">
        <v>871</v>
      </c>
      <c r="AL266" s="58" t="str">
        <f>IF('Base tratada'!$AK266&lt;=100,"R$ 0-100",
IF('Base tratada'!$AK266&lt;=500,"R$ 101-500",
IF('Base tratada'!$AK266&lt;=1000,"R$ 501-1000",
IF('Base tratada'!$AK266&lt;=1500,"R$ 1001-1500",
"+R$ 1500"))))</f>
        <v>R$ 501-1000</v>
      </c>
      <c r="AM266" s="34">
        <v>1</v>
      </c>
      <c r="AN266" s="34">
        <v>0</v>
      </c>
      <c r="AO266" s="34">
        <v>0</v>
      </c>
      <c r="AP266" s="34">
        <v>0</v>
      </c>
      <c r="AQ266" s="34">
        <v>0</v>
      </c>
      <c r="AR266" s="34">
        <v>1</v>
      </c>
      <c r="AS266" s="34">
        <v>0</v>
      </c>
      <c r="AT266" s="34">
        <v>3</v>
      </c>
      <c r="AU266" s="34">
        <v>11</v>
      </c>
      <c r="AV266" s="52">
        <v>817</v>
      </c>
      <c r="AW266" s="57">
        <v>1</v>
      </c>
      <c r="AX266" s="58" t="str">
        <f>IF(Tabela3[[#This Row],[Response]]=1, "Aceitou", "Não aceitou")</f>
        <v>Aceitou</v>
      </c>
      <c r="AY266" s="55" t="str">
        <f>Tabela3[[#This Row],[Faixa Recência]] &amp; " | " &amp; Tabela3[[#This Row],[Faixa Gasto]] &amp; " | " &amp; Tabela3[[#This Row],[Faixa ticket médio]]</f>
        <v>16-30 dias | R$ 501-1000 | +R$ 50</v>
      </c>
      <c r="AZ2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6" s="36"/>
    </row>
    <row r="267" spans="1:54" x14ac:dyDescent="0.25">
      <c r="A267" s="61">
        <v>266</v>
      </c>
      <c r="B267" s="37">
        <v>63841</v>
      </c>
      <c r="C267" s="34">
        <v>0</v>
      </c>
      <c r="D267" s="34">
        <v>1</v>
      </c>
      <c r="E267" s="34">
        <v>64</v>
      </c>
      <c r="F267" s="58" t="str">
        <f>IF('Base tratada'!$E267&lt;=15,"0-15 dias",
IF('Base tratada'!$E267&lt;=30, "16-30 dias",
IF('Base tratada'!$E267&lt;=45, "31-45 dias",
IF('Base tratada'!$E267&lt;=60, "46-60 dias",
IF('Base tratada'!$E267&lt;=75, "61-75 dias", "76-99 dias")))))</f>
        <v>61-75 dias</v>
      </c>
      <c r="G267" s="38">
        <v>52</v>
      </c>
      <c r="H267" s="60" t="str">
        <f>IF('Base tratada'!$G267&lt;=29,"24–29",
IF('Base tratada'!$G267&lt;=39,"30–39",
IF('Base tratada'!$G267&lt;=49,"40–49",
IF('Base tratada'!$G267&lt;=59,"50–59",
IF('Base tratada'!$G267&lt;=69,"60–69",
"70–80")))))</f>
        <v>50–59</v>
      </c>
      <c r="I267" s="34">
        <v>2593</v>
      </c>
      <c r="J267" s="58" t="str">
        <f>IF('Base tratada'!$K267=1,"Divorciado",
IF('Base tratada'!$L267=1,"Casado",
IF('Base tratada'!$M267=1, "Solteiro",
IF('Base tratada'!$N267=1,"Juntos",
"Viúvo"))))</f>
        <v>Divorciado</v>
      </c>
      <c r="K267" s="34">
        <v>1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1</v>
      </c>
      <c r="T267" s="34">
        <v>0</v>
      </c>
      <c r="U267" s="35">
        <v>635</v>
      </c>
      <c r="V267" s="35">
        <v>15</v>
      </c>
      <c r="W267" s="35">
        <v>100</v>
      </c>
      <c r="X267" s="35">
        <v>20</v>
      </c>
      <c r="Y267" s="35">
        <v>7</v>
      </c>
      <c r="Z267" s="35">
        <v>131</v>
      </c>
      <c r="AA267" s="34">
        <v>1</v>
      </c>
      <c r="AB267" s="34">
        <v>6</v>
      </c>
      <c r="AC267" s="34">
        <v>9</v>
      </c>
      <c r="AD267" s="34">
        <v>3</v>
      </c>
      <c r="AE267" s="34">
        <v>9</v>
      </c>
      <c r="AF267" s="58">
        <f>'Base tratada'!$AC267+'Base tratada'!$AD267+'Base tratada'!$AE267</f>
        <v>21</v>
      </c>
      <c r="AG2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67" s="58" t="str">
        <f>IF('Base tratada'!$AC267&gt;=MAX('Base tratada'!$AD267,'Base tratada'!$AE267),"Web",
IF('Base tratada'!$AD267&gt;='Base tratada'!$AE267,"Catalog",
"Store"))</f>
        <v>Web</v>
      </c>
      <c r="AI267" s="59">
        <f>IF('Base tratada'!$AF267=0,"0",'Base tratada'!$AK267/'Base tratada'!$AF267)</f>
        <v>37</v>
      </c>
      <c r="AJ267" s="59" t="str">
        <f>IF('Base tratada'!$AI267=0,"R$ 0",
IF('Base tratada'!$AI267&lt;=25,"R$ 1–25",
IF('Base tratada'!$AI267&lt;=50,"R$ 26–50",
"+R$ 50")))</f>
        <v>R$ 26–50</v>
      </c>
      <c r="AK267" s="35">
        <v>777</v>
      </c>
      <c r="AL267" s="58" t="str">
        <f>IF('Base tratada'!$AK267&lt;=100,"R$ 0-100",
IF('Base tratada'!$AK267&lt;=500,"R$ 101-500",
IF('Base tratada'!$AK267&lt;=1000,"R$ 501-1000",
IF('Base tratada'!$AK267&lt;=1500,"R$ 1001-1500",
"+R$ 1500"))))</f>
        <v>R$ 501-1000</v>
      </c>
      <c r="AM267" s="34">
        <v>0</v>
      </c>
      <c r="AN267" s="34">
        <v>0</v>
      </c>
      <c r="AO267" s="34">
        <v>0</v>
      </c>
      <c r="AP267" s="34">
        <v>0</v>
      </c>
      <c r="AQ267" s="34">
        <v>0</v>
      </c>
      <c r="AR267" s="34">
        <v>0</v>
      </c>
      <c r="AS267" s="34">
        <v>0</v>
      </c>
      <c r="AT267" s="34">
        <v>3</v>
      </c>
      <c r="AU267" s="34">
        <v>11</v>
      </c>
      <c r="AV267" s="52">
        <v>646</v>
      </c>
      <c r="AW267" s="57">
        <v>0</v>
      </c>
      <c r="AX267" s="58" t="str">
        <f>IF(Tabela3[[#This Row],[Response]]=1, "Aceitou", "Não aceitou")</f>
        <v>Não aceitou</v>
      </c>
      <c r="AY267" s="55" t="str">
        <f>Tabela3[[#This Row],[Faixa Recência]] &amp; " | " &amp; Tabela3[[#This Row],[Faixa Gasto]] &amp; " | " &amp; Tabela3[[#This Row],[Faixa ticket médio]]</f>
        <v>61-75 dias | R$ 501-1000 | R$ 26–50</v>
      </c>
      <c r="AZ2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7" s="36"/>
    </row>
    <row r="268" spans="1:54" x14ac:dyDescent="0.25">
      <c r="A268" s="61">
        <v>267</v>
      </c>
      <c r="B268" s="37">
        <v>24480</v>
      </c>
      <c r="C268" s="34">
        <v>1</v>
      </c>
      <c r="D268" s="34">
        <v>0</v>
      </c>
      <c r="E268" s="34">
        <v>46</v>
      </c>
      <c r="F268" s="58" t="str">
        <f>IF('Base tratada'!$E268&lt;=15,"0-15 dias",
IF('Base tratada'!$E268&lt;=30, "16-30 dias",
IF('Base tratada'!$E268&lt;=45, "31-45 dias",
IF('Base tratada'!$E268&lt;=60, "46-60 dias",
IF('Base tratada'!$E268&lt;=75, "61-75 dias", "76-99 dias")))))</f>
        <v>46-60 dias</v>
      </c>
      <c r="G268" s="38">
        <v>39</v>
      </c>
      <c r="H268" s="60" t="str">
        <f>IF('Base tratada'!$G268&lt;=29,"24–29",
IF('Base tratada'!$G268&lt;=39,"30–39",
IF('Base tratada'!$G268&lt;=49,"40–49",
IF('Base tratada'!$G268&lt;=59,"50–59",
IF('Base tratada'!$G268&lt;=69,"60–69",
"70–80")))))</f>
        <v>30–39</v>
      </c>
      <c r="I268" s="34">
        <v>2662</v>
      </c>
      <c r="J268" s="58" t="str">
        <f>IF('Base tratada'!$K268=1,"Divorciado",
IF('Base tratada'!$L268=1,"Casado",
IF('Base tratada'!$M268=1, "Solteiro",
IF('Base tratada'!$N268=1,"Juntos",
"Viúvo"))))</f>
        <v>Casado</v>
      </c>
      <c r="K268" s="34">
        <v>0</v>
      </c>
      <c r="L268" s="34">
        <v>1</v>
      </c>
      <c r="M268" s="34">
        <v>0</v>
      </c>
      <c r="N268" s="34">
        <v>0</v>
      </c>
      <c r="O268" s="34">
        <v>0</v>
      </c>
      <c r="P268" s="34">
        <v>0</v>
      </c>
      <c r="Q268" s="34">
        <v>1</v>
      </c>
      <c r="R268" s="34">
        <v>0</v>
      </c>
      <c r="S268" s="34">
        <v>0</v>
      </c>
      <c r="T268" s="34">
        <v>0</v>
      </c>
      <c r="U268" s="35">
        <v>4</v>
      </c>
      <c r="V268" s="35">
        <v>19</v>
      </c>
      <c r="W268" s="35">
        <v>9</v>
      </c>
      <c r="X268" s="35">
        <v>28</v>
      </c>
      <c r="Y268" s="35">
        <v>25</v>
      </c>
      <c r="Z268" s="35">
        <v>17</v>
      </c>
      <c r="AA268" s="34">
        <v>3</v>
      </c>
      <c r="AB268" s="34">
        <v>7</v>
      </c>
      <c r="AC268" s="34">
        <v>3</v>
      </c>
      <c r="AD268" s="34">
        <v>0</v>
      </c>
      <c r="AE268" s="34">
        <v>4</v>
      </c>
      <c r="AF268" s="58">
        <f>'Base tratada'!$AC268+'Base tratada'!$AD268+'Base tratada'!$AE268</f>
        <v>7</v>
      </c>
      <c r="AG2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68" s="58" t="str">
        <f>IF('Base tratada'!$AC268&gt;=MAX('Base tratada'!$AD268,'Base tratada'!$AE268),"Web",
IF('Base tratada'!$AD268&gt;='Base tratada'!$AE268,"Catalog",
"Store"))</f>
        <v>Store</v>
      </c>
      <c r="AI268" s="59">
        <f>IF('Base tratada'!$AF268=0,"0",'Base tratada'!$AK268/'Base tratada'!$AF268)</f>
        <v>12.142857142857142</v>
      </c>
      <c r="AJ268" s="59" t="str">
        <f>IF('Base tratada'!$AI268=0,"R$ 0",
IF('Base tratada'!$AI268&lt;=25,"R$ 1–25",
IF('Base tratada'!$AI268&lt;=50,"R$ 26–50",
"+R$ 50")))</f>
        <v>R$ 1–25</v>
      </c>
      <c r="AK268" s="35">
        <v>85</v>
      </c>
      <c r="AL268" s="58" t="str">
        <f>IF('Base tratada'!$AK268&lt;=100,"R$ 0-100",
IF('Base tratada'!$AK268&lt;=500,"R$ 101-500",
IF('Base tratada'!$AK268&lt;=1000,"R$ 501-1000",
IF('Base tratada'!$AK268&lt;=1500,"R$ 1001-1500",
"+R$ 1500"))))</f>
        <v>R$ 0-100</v>
      </c>
      <c r="AM268" s="34">
        <v>0</v>
      </c>
      <c r="AN268" s="34">
        <v>0</v>
      </c>
      <c r="AO268" s="34">
        <v>0</v>
      </c>
      <c r="AP268" s="34">
        <v>0</v>
      </c>
      <c r="AQ268" s="34">
        <v>0</v>
      </c>
      <c r="AR268" s="34">
        <v>0</v>
      </c>
      <c r="AS268" s="34">
        <v>0</v>
      </c>
      <c r="AT268" s="34">
        <v>3</v>
      </c>
      <c r="AU268" s="34">
        <v>11</v>
      </c>
      <c r="AV268" s="52">
        <v>68</v>
      </c>
      <c r="AW268" s="57">
        <v>0</v>
      </c>
      <c r="AX268" s="58" t="str">
        <f>IF(Tabela3[[#This Row],[Response]]=1, "Aceitou", "Não aceitou")</f>
        <v>Não aceitou</v>
      </c>
      <c r="AY268" s="55" t="str">
        <f>Tabela3[[#This Row],[Faixa Recência]] &amp; " | " &amp; Tabela3[[#This Row],[Faixa Gasto]] &amp; " | " &amp; Tabela3[[#This Row],[Faixa ticket médio]]</f>
        <v>46-60 dias | R$ 0-100 | R$ 1–25</v>
      </c>
      <c r="AZ2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8" s="36"/>
    </row>
    <row r="269" spans="1:54" x14ac:dyDescent="0.25">
      <c r="A269" s="61">
        <v>268</v>
      </c>
      <c r="B269" s="37">
        <v>51369</v>
      </c>
      <c r="C269" s="34">
        <v>0</v>
      </c>
      <c r="D269" s="34">
        <v>1</v>
      </c>
      <c r="E269" s="34">
        <v>84</v>
      </c>
      <c r="F269" s="58" t="str">
        <f>IF('Base tratada'!$E269&lt;=15,"0-15 dias",
IF('Base tratada'!$E269&lt;=30, "16-30 dias",
IF('Base tratada'!$E269&lt;=45, "31-45 dias",
IF('Base tratada'!$E269&lt;=60, "46-60 dias",
IF('Base tratada'!$E269&lt;=75, "61-75 dias", "76-99 dias")))))</f>
        <v>76-99 dias</v>
      </c>
      <c r="G269" s="38">
        <v>44</v>
      </c>
      <c r="H269" s="60" t="str">
        <f>IF('Base tratada'!$G269&lt;=29,"24–29",
IF('Base tratada'!$G269&lt;=39,"30–39",
IF('Base tratada'!$G269&lt;=49,"40–49",
IF('Base tratada'!$G269&lt;=59,"50–59",
IF('Base tratada'!$G269&lt;=69,"60–69",
"70–80")))))</f>
        <v>40–49</v>
      </c>
      <c r="I269" s="34">
        <v>2771</v>
      </c>
      <c r="J269" s="58" t="str">
        <f>IF('Base tratada'!$K269=1,"Divorciado",
IF('Base tratada'!$L269=1,"Casado",
IF('Base tratada'!$M269=1, "Solteiro",
IF('Base tratada'!$N269=1,"Juntos",
"Viúvo"))))</f>
        <v>Juntos</v>
      </c>
      <c r="K269" s="34">
        <v>0</v>
      </c>
      <c r="L269" s="34">
        <v>0</v>
      </c>
      <c r="M269" s="34">
        <v>0</v>
      </c>
      <c r="N269" s="34">
        <v>1</v>
      </c>
      <c r="O269" s="34">
        <v>0</v>
      </c>
      <c r="P269" s="34">
        <v>0</v>
      </c>
      <c r="Q269" s="34">
        <v>0</v>
      </c>
      <c r="R269" s="34">
        <v>1</v>
      </c>
      <c r="S269" s="34">
        <v>0</v>
      </c>
      <c r="T269" s="34">
        <v>0</v>
      </c>
      <c r="U269" s="35">
        <v>297</v>
      </c>
      <c r="V269" s="35">
        <v>7</v>
      </c>
      <c r="W269" s="35">
        <v>79</v>
      </c>
      <c r="X269" s="35">
        <v>0</v>
      </c>
      <c r="Y269" s="35">
        <v>11</v>
      </c>
      <c r="Z269" s="35">
        <v>182</v>
      </c>
      <c r="AA269" s="34">
        <v>2</v>
      </c>
      <c r="AB269" s="34">
        <v>8</v>
      </c>
      <c r="AC269" s="34">
        <v>8</v>
      </c>
      <c r="AD269" s="34">
        <v>2</v>
      </c>
      <c r="AE269" s="34">
        <v>4</v>
      </c>
      <c r="AF269" s="58">
        <f>'Base tratada'!$AC269+'Base tratada'!$AD269+'Base tratada'!$AE269</f>
        <v>14</v>
      </c>
      <c r="AG2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69" s="58" t="str">
        <f>IF('Base tratada'!$AC269&gt;=MAX('Base tratada'!$AD269,'Base tratada'!$AE269),"Web",
IF('Base tratada'!$AD269&gt;='Base tratada'!$AE269,"Catalog",
"Store"))</f>
        <v>Web</v>
      </c>
      <c r="AI269" s="59">
        <f>IF('Base tratada'!$AF269=0,"0",'Base tratada'!$AK269/'Base tratada'!$AF269)</f>
        <v>28.142857142857142</v>
      </c>
      <c r="AJ269" s="59" t="str">
        <f>IF('Base tratada'!$AI269=0,"R$ 0",
IF('Base tratada'!$AI269&lt;=25,"R$ 1–25",
IF('Base tratada'!$AI269&lt;=50,"R$ 26–50",
"+R$ 50")))</f>
        <v>R$ 26–50</v>
      </c>
      <c r="AK269" s="35">
        <v>394</v>
      </c>
      <c r="AL269" s="58" t="str">
        <f>IF('Base tratada'!$AK269&lt;=100,"R$ 0-100",
IF('Base tratada'!$AK269&lt;=500,"R$ 101-500",
IF('Base tratada'!$AK269&lt;=1000,"R$ 501-1000",
IF('Base tratada'!$AK269&lt;=1500,"R$ 1001-1500",
"+R$ 1500"))))</f>
        <v>R$ 101-500</v>
      </c>
      <c r="AM269" s="34">
        <v>0</v>
      </c>
      <c r="AN269" s="34">
        <v>0</v>
      </c>
      <c r="AO269" s="34">
        <v>0</v>
      </c>
      <c r="AP269" s="34">
        <v>0</v>
      </c>
      <c r="AQ269" s="34">
        <v>0</v>
      </c>
      <c r="AR269" s="34">
        <v>0</v>
      </c>
      <c r="AS269" s="34">
        <v>0</v>
      </c>
      <c r="AT269" s="34">
        <v>3</v>
      </c>
      <c r="AU269" s="34">
        <v>11</v>
      </c>
      <c r="AV269" s="52">
        <v>212</v>
      </c>
      <c r="AW269" s="57">
        <v>0</v>
      </c>
      <c r="AX269" s="58" t="str">
        <f>IF(Tabela3[[#This Row],[Response]]=1, "Aceitou", "Não aceitou")</f>
        <v>Não aceitou</v>
      </c>
      <c r="AY269" s="55" t="str">
        <f>Tabela3[[#This Row],[Faixa Recência]] &amp; " | " &amp; Tabela3[[#This Row],[Faixa Gasto]] &amp; " | " &amp; Tabela3[[#This Row],[Faixa ticket médio]]</f>
        <v>76-99 dias | R$ 101-500 | R$ 26–50</v>
      </c>
      <c r="AZ2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69" s="36"/>
    </row>
    <row r="270" spans="1:54" x14ac:dyDescent="0.25">
      <c r="A270" s="61">
        <v>269</v>
      </c>
      <c r="B270" s="37">
        <v>37760</v>
      </c>
      <c r="C270" s="34">
        <v>0</v>
      </c>
      <c r="D270" s="34">
        <v>0</v>
      </c>
      <c r="E270" s="34">
        <v>20</v>
      </c>
      <c r="F270" s="58" t="str">
        <f>IF('Base tratada'!$E270&lt;=15,"0-15 dias",
IF('Base tratada'!$E270&lt;=30, "16-30 dias",
IF('Base tratada'!$E270&lt;=45, "31-45 dias",
IF('Base tratada'!$E270&lt;=60, "46-60 dias",
IF('Base tratada'!$E270&lt;=75, "61-75 dias", "76-99 dias")))))</f>
        <v>16-30 dias</v>
      </c>
      <c r="G270" s="38">
        <v>74</v>
      </c>
      <c r="H270" s="60" t="str">
        <f>IF('Base tratada'!$G270&lt;=29,"24–29",
IF('Base tratada'!$G270&lt;=39,"30–39",
IF('Base tratada'!$G270&lt;=49,"40–49",
IF('Base tratada'!$G270&lt;=59,"50–59",
IF('Base tratada'!$G270&lt;=69,"60–69",
"70–80")))))</f>
        <v>70–80</v>
      </c>
      <c r="I270" s="34">
        <v>2826</v>
      </c>
      <c r="J270" s="58" t="str">
        <f>IF('Base tratada'!$K270=1,"Divorciado",
IF('Base tratada'!$L270=1,"Casado",
IF('Base tratada'!$M270=1, "Solteiro",
IF('Base tratada'!$N270=1,"Juntos",
"Viúvo"))))</f>
        <v>Juntos</v>
      </c>
      <c r="K270" s="34">
        <v>0</v>
      </c>
      <c r="L270" s="34">
        <v>0</v>
      </c>
      <c r="M270" s="34">
        <v>0</v>
      </c>
      <c r="N270" s="34">
        <v>1</v>
      </c>
      <c r="O270" s="34">
        <v>0</v>
      </c>
      <c r="P270" s="34">
        <v>0</v>
      </c>
      <c r="Q270" s="34">
        <v>0</v>
      </c>
      <c r="R270" s="34">
        <v>1</v>
      </c>
      <c r="S270" s="34">
        <v>0</v>
      </c>
      <c r="T270" s="34">
        <v>0</v>
      </c>
      <c r="U270" s="35">
        <v>84</v>
      </c>
      <c r="V270" s="35">
        <v>5</v>
      </c>
      <c r="W270" s="35">
        <v>38</v>
      </c>
      <c r="X270" s="35">
        <v>150</v>
      </c>
      <c r="Y270" s="35">
        <v>12</v>
      </c>
      <c r="Z270" s="35">
        <v>28</v>
      </c>
      <c r="AA270" s="34">
        <v>2</v>
      </c>
      <c r="AB270" s="34">
        <v>7</v>
      </c>
      <c r="AC270" s="34">
        <v>4</v>
      </c>
      <c r="AD270" s="34">
        <v>1</v>
      </c>
      <c r="AE270" s="34">
        <v>6</v>
      </c>
      <c r="AF270" s="58">
        <f>'Base tratada'!$AC270+'Base tratada'!$AD270+'Base tratada'!$AE270</f>
        <v>11</v>
      </c>
      <c r="AG2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70" s="58" t="str">
        <f>IF('Base tratada'!$AC270&gt;=MAX('Base tratada'!$AD270,'Base tratada'!$AE270),"Web",
IF('Base tratada'!$AD270&gt;='Base tratada'!$AE270,"Catalog",
"Store"))</f>
        <v>Store</v>
      </c>
      <c r="AI270" s="59">
        <f>IF('Base tratada'!$AF270=0,"0",'Base tratada'!$AK270/'Base tratada'!$AF270)</f>
        <v>26.272727272727273</v>
      </c>
      <c r="AJ270" s="59" t="str">
        <f>IF('Base tratada'!$AI270=0,"R$ 0",
IF('Base tratada'!$AI270&lt;=25,"R$ 1–25",
IF('Base tratada'!$AI270&lt;=50,"R$ 26–50",
"+R$ 50")))</f>
        <v>R$ 26–50</v>
      </c>
      <c r="AK270" s="35">
        <v>289</v>
      </c>
      <c r="AL270" s="58" t="str">
        <f>IF('Base tratada'!$AK270&lt;=100,"R$ 0-100",
IF('Base tratada'!$AK270&lt;=500,"R$ 101-500",
IF('Base tratada'!$AK270&lt;=1000,"R$ 501-1000",
IF('Base tratada'!$AK270&lt;=1500,"R$ 1001-1500",
"+R$ 1500"))))</f>
        <v>R$ 101-500</v>
      </c>
      <c r="AM270" s="34">
        <v>0</v>
      </c>
      <c r="AN270" s="34">
        <v>0</v>
      </c>
      <c r="AO270" s="34">
        <v>0</v>
      </c>
      <c r="AP270" s="34">
        <v>0</v>
      </c>
      <c r="AQ270" s="34">
        <v>0</v>
      </c>
      <c r="AR270" s="34">
        <v>0</v>
      </c>
      <c r="AS270" s="34">
        <v>0</v>
      </c>
      <c r="AT270" s="34">
        <v>3</v>
      </c>
      <c r="AU270" s="34">
        <v>11</v>
      </c>
      <c r="AV270" s="52">
        <v>261</v>
      </c>
      <c r="AW270" s="57">
        <v>0</v>
      </c>
      <c r="AX270" s="58" t="str">
        <f>IF(Tabela3[[#This Row],[Response]]=1, "Aceitou", "Não aceitou")</f>
        <v>Não aceitou</v>
      </c>
      <c r="AY270" s="55" t="str">
        <f>Tabela3[[#This Row],[Faixa Recência]] &amp; " | " &amp; Tabela3[[#This Row],[Faixa Gasto]] &amp; " | " &amp; Tabela3[[#This Row],[Faixa ticket médio]]</f>
        <v>16-30 dias | R$ 101-500 | R$ 26–50</v>
      </c>
      <c r="AZ2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0" s="36"/>
    </row>
    <row r="271" spans="1:54" x14ac:dyDescent="0.25">
      <c r="A271" s="61">
        <v>270</v>
      </c>
      <c r="B271" s="37">
        <v>65640</v>
      </c>
      <c r="C271" s="34">
        <v>0</v>
      </c>
      <c r="D271" s="34">
        <v>1</v>
      </c>
      <c r="E271" s="34">
        <v>74</v>
      </c>
      <c r="F271" s="58" t="str">
        <f>IF('Base tratada'!$E271&lt;=15,"0-15 dias",
IF('Base tratada'!$E271&lt;=30, "16-30 dias",
IF('Base tratada'!$E271&lt;=45, "31-45 dias",
IF('Base tratada'!$E271&lt;=60, "46-60 dias",
IF('Base tratada'!$E271&lt;=75, "61-75 dias", "76-99 dias")))))</f>
        <v>61-75 dias</v>
      </c>
      <c r="G271" s="38">
        <v>46</v>
      </c>
      <c r="H271" s="60" t="str">
        <f>IF('Base tratada'!$G271&lt;=29,"24–29",
IF('Base tratada'!$G271&lt;=39,"30–39",
IF('Base tratada'!$G271&lt;=49,"40–49",
IF('Base tratada'!$G271&lt;=59,"50–59",
IF('Base tratada'!$G271&lt;=69,"60–69",
"70–80")))))</f>
        <v>40–49</v>
      </c>
      <c r="I271" s="34">
        <v>2279</v>
      </c>
      <c r="J271" s="58" t="str">
        <f>IF('Base tratada'!$K271=1,"Divorciado",
IF('Base tratada'!$L271=1,"Casado",
IF('Base tratada'!$M271=1, "Solteiro",
IF('Base tratada'!$N271=1,"Juntos",
"Viúvo"))))</f>
        <v>Juntos</v>
      </c>
      <c r="K271" s="34">
        <v>0</v>
      </c>
      <c r="L271" s="34">
        <v>0</v>
      </c>
      <c r="M271" s="34">
        <v>0</v>
      </c>
      <c r="N271" s="34">
        <v>1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4">
        <v>1</v>
      </c>
      <c r="U271" s="35">
        <v>204</v>
      </c>
      <c r="V271" s="35">
        <v>7</v>
      </c>
      <c r="W271" s="35">
        <v>149</v>
      </c>
      <c r="X271" s="35">
        <v>20</v>
      </c>
      <c r="Y271" s="35">
        <v>15</v>
      </c>
      <c r="Z271" s="35">
        <v>66</v>
      </c>
      <c r="AA271" s="34">
        <v>1</v>
      </c>
      <c r="AB271" s="34">
        <v>2</v>
      </c>
      <c r="AC271" s="34">
        <v>5</v>
      </c>
      <c r="AD271" s="34">
        <v>1</v>
      </c>
      <c r="AE271" s="34">
        <v>8</v>
      </c>
      <c r="AF271" s="58">
        <f>'Base tratada'!$AC271+'Base tratada'!$AD271+'Base tratada'!$AE271</f>
        <v>14</v>
      </c>
      <c r="AG2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71" s="58" t="str">
        <f>IF('Base tratada'!$AC271&gt;=MAX('Base tratada'!$AD271,'Base tratada'!$AE271),"Web",
IF('Base tratada'!$AD271&gt;='Base tratada'!$AE271,"Catalog",
"Store"))</f>
        <v>Store</v>
      </c>
      <c r="AI271" s="59">
        <f>IF('Base tratada'!$AF271=0,"0",'Base tratada'!$AK271/'Base tratada'!$AF271)</f>
        <v>28.214285714285715</v>
      </c>
      <c r="AJ271" s="59" t="str">
        <f>IF('Base tratada'!$AI271=0,"R$ 0",
IF('Base tratada'!$AI271&lt;=25,"R$ 1–25",
IF('Base tratada'!$AI271&lt;=50,"R$ 26–50",
"+R$ 50")))</f>
        <v>R$ 26–50</v>
      </c>
      <c r="AK271" s="35">
        <v>395</v>
      </c>
      <c r="AL271" s="58" t="str">
        <f>IF('Base tratada'!$AK271&lt;=100,"R$ 0-100",
IF('Base tratada'!$AK271&lt;=500,"R$ 101-500",
IF('Base tratada'!$AK271&lt;=1000,"R$ 501-1000",
IF('Base tratada'!$AK271&lt;=1500,"R$ 1001-1500",
"+R$ 1500"))))</f>
        <v>R$ 101-500</v>
      </c>
      <c r="AM271" s="34">
        <v>0</v>
      </c>
      <c r="AN271" s="34">
        <v>0</v>
      </c>
      <c r="AO271" s="34">
        <v>0</v>
      </c>
      <c r="AP271" s="34">
        <v>0</v>
      </c>
      <c r="AQ271" s="34">
        <v>0</v>
      </c>
      <c r="AR271" s="34">
        <v>0</v>
      </c>
      <c r="AS271" s="34">
        <v>0</v>
      </c>
      <c r="AT271" s="34">
        <v>3</v>
      </c>
      <c r="AU271" s="34">
        <v>11</v>
      </c>
      <c r="AV271" s="52">
        <v>329</v>
      </c>
      <c r="AW271" s="57">
        <v>0</v>
      </c>
      <c r="AX271" s="58" t="str">
        <f>IF(Tabela3[[#This Row],[Response]]=1, "Aceitou", "Não aceitou")</f>
        <v>Não aceitou</v>
      </c>
      <c r="AY271" s="55" t="str">
        <f>Tabela3[[#This Row],[Faixa Recência]] &amp; " | " &amp; Tabela3[[#This Row],[Faixa Gasto]] &amp; " | " &amp; Tabela3[[#This Row],[Faixa ticket médio]]</f>
        <v>61-75 dias | R$ 101-500 | R$ 26–50</v>
      </c>
      <c r="AZ2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1" s="36"/>
    </row>
    <row r="272" spans="1:54" x14ac:dyDescent="0.25">
      <c r="A272" s="61">
        <v>271</v>
      </c>
      <c r="B272" s="37">
        <v>44319</v>
      </c>
      <c r="C272" s="34">
        <v>1</v>
      </c>
      <c r="D272" s="34">
        <v>1</v>
      </c>
      <c r="E272" s="34">
        <v>18</v>
      </c>
      <c r="F272" s="58" t="str">
        <f>IF('Base tratada'!$E272&lt;=15,"0-15 dias",
IF('Base tratada'!$E272&lt;=30, "16-30 dias",
IF('Base tratada'!$E272&lt;=45, "31-45 dias",
IF('Base tratada'!$E272&lt;=60, "46-60 dias",
IF('Base tratada'!$E272&lt;=75, "61-75 dias", "76-99 dias")))))</f>
        <v>16-30 dias</v>
      </c>
      <c r="G272" s="38">
        <v>45</v>
      </c>
      <c r="H272" s="60" t="str">
        <f>IF('Base tratada'!$G272&lt;=29,"24–29",
IF('Base tratada'!$G272&lt;=39,"30–39",
IF('Base tratada'!$G272&lt;=49,"40–49",
IF('Base tratada'!$G272&lt;=59,"50–59",
IF('Base tratada'!$G272&lt;=69,"60–69",
"70–80")))))</f>
        <v>40–49</v>
      </c>
      <c r="I272" s="34">
        <v>2232</v>
      </c>
      <c r="J272" s="58" t="str">
        <f>IF('Base tratada'!$K272=1,"Divorciado",
IF('Base tratada'!$L272=1,"Casado",
IF('Base tratada'!$M272=1, "Solteiro",
IF('Base tratada'!$N272=1,"Juntos",
"Viúvo"))))</f>
        <v>Casado</v>
      </c>
      <c r="K272" s="34">
        <v>0</v>
      </c>
      <c r="L272" s="34">
        <v>1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1</v>
      </c>
      <c r="T272" s="34">
        <v>0</v>
      </c>
      <c r="U272" s="35">
        <v>26</v>
      </c>
      <c r="V272" s="35">
        <v>0</v>
      </c>
      <c r="W272" s="35">
        <v>8</v>
      </c>
      <c r="X272" s="35">
        <v>0</v>
      </c>
      <c r="Y272" s="35">
        <v>0</v>
      </c>
      <c r="Z272" s="35">
        <v>3</v>
      </c>
      <c r="AA272" s="34">
        <v>2</v>
      </c>
      <c r="AB272" s="34">
        <v>5</v>
      </c>
      <c r="AC272" s="34">
        <v>2</v>
      </c>
      <c r="AD272" s="34">
        <v>0</v>
      </c>
      <c r="AE272" s="34">
        <v>3</v>
      </c>
      <c r="AF272" s="58">
        <f>'Base tratada'!$AC272+'Base tratada'!$AD272+'Base tratada'!$AE272</f>
        <v>5</v>
      </c>
      <c r="AG2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72" s="58" t="str">
        <f>IF('Base tratada'!$AC272&gt;=MAX('Base tratada'!$AD272,'Base tratada'!$AE272),"Web",
IF('Base tratada'!$AD272&gt;='Base tratada'!$AE272,"Catalog",
"Store"))</f>
        <v>Store</v>
      </c>
      <c r="AI272" s="59">
        <f>IF('Base tratada'!$AF272=0,"0",'Base tratada'!$AK272/'Base tratada'!$AF272)</f>
        <v>6.8</v>
      </c>
      <c r="AJ272" s="59" t="str">
        <f>IF('Base tratada'!$AI272=0,"R$ 0",
IF('Base tratada'!$AI272&lt;=25,"R$ 1–25",
IF('Base tratada'!$AI272&lt;=50,"R$ 26–50",
"+R$ 50")))</f>
        <v>R$ 1–25</v>
      </c>
      <c r="AK272" s="35">
        <v>34</v>
      </c>
      <c r="AL272" s="58" t="str">
        <f>IF('Base tratada'!$AK272&lt;=100,"R$ 0-100",
IF('Base tratada'!$AK272&lt;=500,"R$ 101-500",
IF('Base tratada'!$AK272&lt;=1000,"R$ 501-1000",
IF('Base tratada'!$AK272&lt;=1500,"R$ 1001-1500",
"+R$ 1500"))))</f>
        <v>R$ 0-100</v>
      </c>
      <c r="AM272" s="34">
        <v>0</v>
      </c>
      <c r="AN272" s="34">
        <v>0</v>
      </c>
      <c r="AO272" s="34">
        <v>0</v>
      </c>
      <c r="AP272" s="34">
        <v>0</v>
      </c>
      <c r="AQ272" s="34">
        <v>0</v>
      </c>
      <c r="AR272" s="34">
        <v>0</v>
      </c>
      <c r="AS272" s="34">
        <v>0</v>
      </c>
      <c r="AT272" s="34">
        <v>3</v>
      </c>
      <c r="AU272" s="34">
        <v>11</v>
      </c>
      <c r="AV272" s="52">
        <v>31</v>
      </c>
      <c r="AW272" s="57">
        <v>0</v>
      </c>
      <c r="AX272" s="58" t="str">
        <f>IF(Tabela3[[#This Row],[Response]]=1, "Aceitou", "Não aceitou")</f>
        <v>Não aceitou</v>
      </c>
      <c r="AY272" s="55" t="str">
        <f>Tabela3[[#This Row],[Faixa Recência]] &amp; " | " &amp; Tabela3[[#This Row],[Faixa Gasto]] &amp; " | " &amp; Tabela3[[#This Row],[Faixa ticket médio]]</f>
        <v>16-30 dias | R$ 0-100 | R$ 1–25</v>
      </c>
      <c r="AZ2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2" s="36"/>
    </row>
    <row r="273" spans="1:54" x14ac:dyDescent="0.25">
      <c r="A273" s="61">
        <v>272</v>
      </c>
      <c r="B273" s="37">
        <v>30631</v>
      </c>
      <c r="C273" s="34">
        <v>1</v>
      </c>
      <c r="D273" s="34">
        <v>0</v>
      </c>
      <c r="E273" s="34">
        <v>75</v>
      </c>
      <c r="F273" s="58" t="str">
        <f>IF('Base tratada'!$E273&lt;=15,"0-15 dias",
IF('Base tratada'!$E273&lt;=30, "16-30 dias",
IF('Base tratada'!$E273&lt;=45, "31-45 dias",
IF('Base tratada'!$E273&lt;=60, "46-60 dias",
IF('Base tratada'!$E273&lt;=75, "61-75 dias", "76-99 dias")))))</f>
        <v>61-75 dias</v>
      </c>
      <c r="G273" s="38">
        <v>46</v>
      </c>
      <c r="H273" s="60" t="str">
        <f>IF('Base tratada'!$G273&lt;=29,"24–29",
IF('Base tratada'!$G273&lt;=39,"30–39",
IF('Base tratada'!$G273&lt;=49,"40–49",
IF('Base tratada'!$G273&lt;=59,"50–59",
IF('Base tratada'!$G273&lt;=69,"60–69",
"70–80")))))</f>
        <v>40–49</v>
      </c>
      <c r="I273" s="34">
        <v>2511</v>
      </c>
      <c r="J273" s="58" t="str">
        <f>IF('Base tratada'!$K273=1,"Divorciado",
IF('Base tratada'!$L273=1,"Casado",
IF('Base tratada'!$M273=1, "Solteiro",
IF('Base tratada'!$N273=1,"Juntos",
"Viúvo"))))</f>
        <v>Casado</v>
      </c>
      <c r="K273" s="34">
        <v>0</v>
      </c>
      <c r="L273" s="34">
        <v>1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1</v>
      </c>
      <c r="S273" s="34">
        <v>0</v>
      </c>
      <c r="T273" s="34">
        <v>0</v>
      </c>
      <c r="U273" s="35">
        <v>15</v>
      </c>
      <c r="V273" s="35">
        <v>6</v>
      </c>
      <c r="W273" s="35">
        <v>20</v>
      </c>
      <c r="X273" s="35">
        <v>4</v>
      </c>
      <c r="Y273" s="35">
        <v>5</v>
      </c>
      <c r="Z273" s="35">
        <v>20</v>
      </c>
      <c r="AA273" s="34">
        <v>1</v>
      </c>
      <c r="AB273" s="34">
        <v>7</v>
      </c>
      <c r="AC273" s="34">
        <v>3</v>
      </c>
      <c r="AD273" s="34">
        <v>1</v>
      </c>
      <c r="AE273" s="34">
        <v>2</v>
      </c>
      <c r="AF273" s="58">
        <f>'Base tratada'!$AC273+'Base tratada'!$AD273+'Base tratada'!$AE273</f>
        <v>6</v>
      </c>
      <c r="AG2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73" s="58" t="str">
        <f>IF('Base tratada'!$AC273&gt;=MAX('Base tratada'!$AD273,'Base tratada'!$AE273),"Web",
IF('Base tratada'!$AD273&gt;='Base tratada'!$AE273,"Catalog",
"Store"))</f>
        <v>Web</v>
      </c>
      <c r="AI273" s="59">
        <f>IF('Base tratada'!$AF273=0,"0",'Base tratada'!$AK273/'Base tratada'!$AF273)</f>
        <v>8.3333333333333339</v>
      </c>
      <c r="AJ273" s="59" t="str">
        <f>IF('Base tratada'!$AI273=0,"R$ 0",
IF('Base tratada'!$AI273&lt;=25,"R$ 1–25",
IF('Base tratada'!$AI273&lt;=50,"R$ 26–50",
"+R$ 50")))</f>
        <v>R$ 1–25</v>
      </c>
      <c r="AK273" s="35">
        <v>50</v>
      </c>
      <c r="AL273" s="58" t="str">
        <f>IF('Base tratada'!$AK273&lt;=100,"R$ 0-100",
IF('Base tratada'!$AK273&lt;=500,"R$ 101-500",
IF('Base tratada'!$AK273&lt;=1000,"R$ 501-1000",
IF('Base tratada'!$AK273&lt;=1500,"R$ 1001-1500",
"+R$ 1500"))))</f>
        <v>R$ 0-100</v>
      </c>
      <c r="AM273" s="34">
        <v>0</v>
      </c>
      <c r="AN273" s="34">
        <v>0</v>
      </c>
      <c r="AO273" s="34">
        <v>0</v>
      </c>
      <c r="AP273" s="34">
        <v>0</v>
      </c>
      <c r="AQ273" s="34">
        <v>0</v>
      </c>
      <c r="AR273" s="34">
        <v>0</v>
      </c>
      <c r="AS273" s="34">
        <v>0</v>
      </c>
      <c r="AT273" s="34">
        <v>3</v>
      </c>
      <c r="AU273" s="34">
        <v>11</v>
      </c>
      <c r="AV273" s="52">
        <v>30</v>
      </c>
      <c r="AW273" s="57">
        <v>0</v>
      </c>
      <c r="AX273" s="58" t="str">
        <f>IF(Tabela3[[#This Row],[Response]]=1, "Aceitou", "Não aceitou")</f>
        <v>Não aceitou</v>
      </c>
      <c r="AY273" s="55" t="str">
        <f>Tabela3[[#This Row],[Faixa Recência]] &amp; " | " &amp; Tabela3[[#This Row],[Faixa Gasto]] &amp; " | " &amp; Tabela3[[#This Row],[Faixa ticket médio]]</f>
        <v>61-75 dias | R$ 0-100 | R$ 1–25</v>
      </c>
      <c r="AZ2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3" s="36"/>
    </row>
    <row r="274" spans="1:54" x14ac:dyDescent="0.25">
      <c r="A274" s="61">
        <v>273</v>
      </c>
      <c r="B274" s="37">
        <v>75278</v>
      </c>
      <c r="C274" s="34">
        <v>0</v>
      </c>
      <c r="D274" s="34">
        <v>0</v>
      </c>
      <c r="E274" s="34">
        <v>17</v>
      </c>
      <c r="F274" s="58" t="str">
        <f>IF('Base tratada'!$E274&lt;=15,"0-15 dias",
IF('Base tratada'!$E274&lt;=30, "16-30 dias",
IF('Base tratada'!$E274&lt;=45, "31-45 dias",
IF('Base tratada'!$E274&lt;=60, "46-60 dias",
IF('Base tratada'!$E274&lt;=75, "61-75 dias", "76-99 dias")))))</f>
        <v>16-30 dias</v>
      </c>
      <c r="G274" s="38">
        <v>68</v>
      </c>
      <c r="H274" s="60" t="str">
        <f>IF('Base tratada'!$G274&lt;=29,"24–29",
IF('Base tratada'!$G274&lt;=39,"30–39",
IF('Base tratada'!$G274&lt;=49,"40–49",
IF('Base tratada'!$G274&lt;=59,"50–59",
IF('Base tratada'!$G274&lt;=69,"60–69",
"70–80")))))</f>
        <v>60–69</v>
      </c>
      <c r="I274" s="34">
        <v>2675</v>
      </c>
      <c r="J274" s="58" t="str">
        <f>IF('Base tratada'!$K274=1,"Divorciado",
IF('Base tratada'!$L274=1,"Casado",
IF('Base tratada'!$M274=1, "Solteiro",
IF('Base tratada'!$N274=1,"Juntos",
"Viúvo"))))</f>
        <v>Juntos</v>
      </c>
      <c r="K274" s="34">
        <v>0</v>
      </c>
      <c r="L274" s="34">
        <v>0</v>
      </c>
      <c r="M274" s="34">
        <v>0</v>
      </c>
      <c r="N274" s="34">
        <v>1</v>
      </c>
      <c r="O274" s="34">
        <v>0</v>
      </c>
      <c r="P274" s="34">
        <v>0</v>
      </c>
      <c r="Q274" s="34">
        <v>0</v>
      </c>
      <c r="R274" s="34">
        <v>1</v>
      </c>
      <c r="S274" s="34">
        <v>0</v>
      </c>
      <c r="T274" s="34">
        <v>0</v>
      </c>
      <c r="U274" s="35">
        <v>304</v>
      </c>
      <c r="V274" s="35">
        <v>98</v>
      </c>
      <c r="W274" s="35">
        <v>230</v>
      </c>
      <c r="X274" s="35">
        <v>150</v>
      </c>
      <c r="Y274" s="35">
        <v>74</v>
      </c>
      <c r="Z274" s="35">
        <v>74</v>
      </c>
      <c r="AA274" s="34">
        <v>1</v>
      </c>
      <c r="AB274" s="34">
        <v>3</v>
      </c>
      <c r="AC274" s="34">
        <v>6</v>
      </c>
      <c r="AD274" s="34">
        <v>3</v>
      </c>
      <c r="AE274" s="34">
        <v>13</v>
      </c>
      <c r="AF274" s="58">
        <f>'Base tratada'!$AC274+'Base tratada'!$AD274+'Base tratada'!$AE274</f>
        <v>22</v>
      </c>
      <c r="AG2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74" s="58" t="str">
        <f>IF('Base tratada'!$AC274&gt;=MAX('Base tratada'!$AD274,'Base tratada'!$AE274),"Web",
IF('Base tratada'!$AD274&gt;='Base tratada'!$AE274,"Catalog",
"Store"))</f>
        <v>Store</v>
      </c>
      <c r="AI274" s="59">
        <f>IF('Base tratada'!$AF274=0,"0",'Base tratada'!$AK274/'Base tratada'!$AF274)</f>
        <v>38.909090909090907</v>
      </c>
      <c r="AJ274" s="59" t="str">
        <f>IF('Base tratada'!$AI274=0,"R$ 0",
IF('Base tratada'!$AI274&lt;=25,"R$ 1–25",
IF('Base tratada'!$AI274&lt;=50,"R$ 26–50",
"+R$ 50")))</f>
        <v>R$ 26–50</v>
      </c>
      <c r="AK274" s="35">
        <v>856</v>
      </c>
      <c r="AL274" s="58" t="str">
        <f>IF('Base tratada'!$AK274&lt;=100,"R$ 0-100",
IF('Base tratada'!$AK274&lt;=500,"R$ 101-500",
IF('Base tratada'!$AK274&lt;=1000,"R$ 501-1000",
IF('Base tratada'!$AK274&lt;=1500,"R$ 1001-1500",
"+R$ 1500"))))</f>
        <v>R$ 501-1000</v>
      </c>
      <c r="AM274" s="34">
        <v>0</v>
      </c>
      <c r="AN274" s="34">
        <v>0</v>
      </c>
      <c r="AO274" s="34">
        <v>0</v>
      </c>
      <c r="AP274" s="34">
        <v>0</v>
      </c>
      <c r="AQ274" s="34">
        <v>0</v>
      </c>
      <c r="AR274" s="34">
        <v>0</v>
      </c>
      <c r="AS274" s="34">
        <v>0</v>
      </c>
      <c r="AT274" s="34">
        <v>3</v>
      </c>
      <c r="AU274" s="34">
        <v>11</v>
      </c>
      <c r="AV274" s="52">
        <v>782</v>
      </c>
      <c r="AW274" s="57">
        <v>0</v>
      </c>
      <c r="AX274" s="58" t="str">
        <f>IF(Tabela3[[#This Row],[Response]]=1, "Aceitou", "Não aceitou")</f>
        <v>Não aceitou</v>
      </c>
      <c r="AY274" s="55" t="str">
        <f>Tabela3[[#This Row],[Faixa Recência]] &amp; " | " &amp; Tabela3[[#This Row],[Faixa Gasto]] &amp; " | " &amp; Tabela3[[#This Row],[Faixa ticket médio]]</f>
        <v>16-30 dias | R$ 501-1000 | R$ 26–50</v>
      </c>
      <c r="AZ2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4" s="36"/>
    </row>
    <row r="275" spans="1:54" x14ac:dyDescent="0.25">
      <c r="A275" s="61">
        <v>274</v>
      </c>
      <c r="B275" s="37">
        <v>50898</v>
      </c>
      <c r="C275" s="34">
        <v>1</v>
      </c>
      <c r="D275" s="34">
        <v>1</v>
      </c>
      <c r="E275" s="34">
        <v>88</v>
      </c>
      <c r="F275" s="58" t="str">
        <f>IF('Base tratada'!$E275&lt;=15,"0-15 dias",
IF('Base tratada'!$E275&lt;=30, "16-30 dias",
IF('Base tratada'!$E275&lt;=45, "31-45 dias",
IF('Base tratada'!$E275&lt;=60, "46-60 dias",
IF('Base tratada'!$E275&lt;=75, "61-75 dias", "76-99 dias")))))</f>
        <v>76-99 dias</v>
      </c>
      <c r="G275" s="38">
        <v>64</v>
      </c>
      <c r="H275" s="60" t="str">
        <f>IF('Base tratada'!$G275&lt;=29,"24–29",
IF('Base tratada'!$G275&lt;=39,"30–39",
IF('Base tratada'!$G275&lt;=49,"40–49",
IF('Base tratada'!$G275&lt;=59,"50–59",
IF('Base tratada'!$G275&lt;=69,"60–69",
"70–80")))))</f>
        <v>60–69</v>
      </c>
      <c r="I275" s="34">
        <v>2696</v>
      </c>
      <c r="J275" s="58" t="str">
        <f>IF('Base tratada'!$K275=1,"Divorciado",
IF('Base tratada'!$L275=1,"Casado",
IF('Base tratada'!$M275=1, "Solteiro",
IF('Base tratada'!$N275=1,"Juntos",
"Viúvo"))))</f>
        <v>Juntos</v>
      </c>
      <c r="K275" s="34">
        <v>0</v>
      </c>
      <c r="L275" s="34">
        <v>0</v>
      </c>
      <c r="M275" s="34">
        <v>0</v>
      </c>
      <c r="N275" s="34">
        <v>1</v>
      </c>
      <c r="O275" s="34">
        <v>0</v>
      </c>
      <c r="P275" s="34">
        <v>0</v>
      </c>
      <c r="Q275" s="34">
        <v>0</v>
      </c>
      <c r="R275" s="34">
        <v>0</v>
      </c>
      <c r="S275" s="34">
        <v>1</v>
      </c>
      <c r="T275" s="34">
        <v>0</v>
      </c>
      <c r="U275" s="35">
        <v>285</v>
      </c>
      <c r="V275" s="35">
        <v>28</v>
      </c>
      <c r="W275" s="35">
        <v>242</v>
      </c>
      <c r="X275" s="35">
        <v>55</v>
      </c>
      <c r="Y275" s="35">
        <v>114</v>
      </c>
      <c r="Z275" s="35">
        <v>135</v>
      </c>
      <c r="AA275" s="34">
        <v>13</v>
      </c>
      <c r="AB275" s="34">
        <v>5</v>
      </c>
      <c r="AC275" s="34">
        <v>6</v>
      </c>
      <c r="AD275" s="34">
        <v>2</v>
      </c>
      <c r="AE275" s="34">
        <v>12</v>
      </c>
      <c r="AF275" s="58">
        <f>'Base tratada'!$AC275+'Base tratada'!$AD275+'Base tratada'!$AE275</f>
        <v>20</v>
      </c>
      <c r="AG2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75" s="58" t="str">
        <f>IF('Base tratada'!$AC275&gt;=MAX('Base tratada'!$AD275,'Base tratada'!$AE275),"Web",
IF('Base tratada'!$AD275&gt;='Base tratada'!$AE275,"Catalog",
"Store"))</f>
        <v>Store</v>
      </c>
      <c r="AI275" s="59">
        <f>IF('Base tratada'!$AF275=0,"0",'Base tratada'!$AK275/'Base tratada'!$AF275)</f>
        <v>36.200000000000003</v>
      </c>
      <c r="AJ275" s="59" t="str">
        <f>IF('Base tratada'!$AI275=0,"R$ 0",
IF('Base tratada'!$AI275&lt;=25,"R$ 1–25",
IF('Base tratada'!$AI275&lt;=50,"R$ 26–50",
"+R$ 50")))</f>
        <v>R$ 26–50</v>
      </c>
      <c r="AK275" s="35">
        <v>724</v>
      </c>
      <c r="AL275" s="58" t="str">
        <f>IF('Base tratada'!$AK275&lt;=100,"R$ 0-100",
IF('Base tratada'!$AK275&lt;=500,"R$ 101-500",
IF('Base tratada'!$AK275&lt;=1000,"R$ 501-1000",
IF('Base tratada'!$AK275&lt;=1500,"R$ 1001-1500",
"+R$ 1500"))))</f>
        <v>R$ 501-1000</v>
      </c>
      <c r="AM275" s="34">
        <v>0</v>
      </c>
      <c r="AN275" s="34">
        <v>0</v>
      </c>
      <c r="AO275" s="34">
        <v>0</v>
      </c>
      <c r="AP275" s="34">
        <v>0</v>
      </c>
      <c r="AQ275" s="34">
        <v>0</v>
      </c>
      <c r="AR275" s="34">
        <v>0</v>
      </c>
      <c r="AS275" s="34">
        <v>0</v>
      </c>
      <c r="AT275" s="34">
        <v>3</v>
      </c>
      <c r="AU275" s="34">
        <v>11</v>
      </c>
      <c r="AV275" s="52">
        <v>589</v>
      </c>
      <c r="AW275" s="57">
        <v>0</v>
      </c>
      <c r="AX275" s="58" t="str">
        <f>IF(Tabela3[[#This Row],[Response]]=1, "Aceitou", "Não aceitou")</f>
        <v>Não aceitou</v>
      </c>
      <c r="AY275" s="55" t="str">
        <f>Tabela3[[#This Row],[Faixa Recência]] &amp; " | " &amp; Tabela3[[#This Row],[Faixa Gasto]] &amp; " | " &amp; Tabela3[[#This Row],[Faixa ticket médio]]</f>
        <v>76-99 dias | R$ 501-1000 | R$ 26–50</v>
      </c>
      <c r="AZ2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5" s="36"/>
    </row>
    <row r="276" spans="1:54" x14ac:dyDescent="0.25">
      <c r="A276" s="61">
        <v>275</v>
      </c>
      <c r="B276" s="37">
        <v>79946</v>
      </c>
      <c r="C276" s="34">
        <v>0</v>
      </c>
      <c r="D276" s="34">
        <v>0</v>
      </c>
      <c r="E276" s="34">
        <v>19</v>
      </c>
      <c r="F276" s="58" t="str">
        <f>IF('Base tratada'!$E276&lt;=15,"0-15 dias",
IF('Base tratada'!$E276&lt;=30, "16-30 dias",
IF('Base tratada'!$E276&lt;=45, "31-45 dias",
IF('Base tratada'!$E276&lt;=60, "46-60 dias",
IF('Base tratada'!$E276&lt;=75, "61-75 dias", "76-99 dias")))))</f>
        <v>16-30 dias</v>
      </c>
      <c r="G276" s="38">
        <v>54</v>
      </c>
      <c r="H276" s="60" t="str">
        <f>IF('Base tratada'!$G276&lt;=29,"24–29",
IF('Base tratada'!$G276&lt;=39,"30–39",
IF('Base tratada'!$G276&lt;=49,"40–49",
IF('Base tratada'!$G276&lt;=59,"50–59",
IF('Base tratada'!$G276&lt;=69,"60–69",
"70–80")))))</f>
        <v>50–59</v>
      </c>
      <c r="I276" s="34">
        <v>2207</v>
      </c>
      <c r="J276" s="58" t="str">
        <f>IF('Base tratada'!$K276=1,"Divorciado",
IF('Base tratada'!$L276=1,"Casado",
IF('Base tratada'!$M276=1, "Solteiro",
IF('Base tratada'!$N276=1,"Juntos",
"Viúvo"))))</f>
        <v>Viúvo</v>
      </c>
      <c r="K276" s="34">
        <v>0</v>
      </c>
      <c r="L276" s="34">
        <v>0</v>
      </c>
      <c r="M276" s="34">
        <v>0</v>
      </c>
      <c r="N276" s="34">
        <v>0</v>
      </c>
      <c r="O276" s="34">
        <v>1</v>
      </c>
      <c r="P276" s="34">
        <v>0</v>
      </c>
      <c r="Q276" s="34">
        <v>0</v>
      </c>
      <c r="R276" s="34">
        <v>1</v>
      </c>
      <c r="S276" s="34">
        <v>0</v>
      </c>
      <c r="T276" s="34">
        <v>0</v>
      </c>
      <c r="U276" s="35">
        <v>395</v>
      </c>
      <c r="V276" s="35">
        <v>183</v>
      </c>
      <c r="W276" s="35">
        <v>565</v>
      </c>
      <c r="X276" s="35">
        <v>166</v>
      </c>
      <c r="Y276" s="35">
        <v>141</v>
      </c>
      <c r="Z276" s="35">
        <v>28</v>
      </c>
      <c r="AA276" s="34">
        <v>1</v>
      </c>
      <c r="AB276" s="34">
        <v>3</v>
      </c>
      <c r="AC276" s="34">
        <v>5</v>
      </c>
      <c r="AD276" s="34">
        <v>11</v>
      </c>
      <c r="AE276" s="34">
        <v>5</v>
      </c>
      <c r="AF276" s="58">
        <f>'Base tratada'!$AC276+'Base tratada'!$AD276+'Base tratada'!$AE276</f>
        <v>21</v>
      </c>
      <c r="AG2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76" s="58" t="str">
        <f>IF('Base tratada'!$AC276&gt;=MAX('Base tratada'!$AD276,'Base tratada'!$AE276),"Web",
IF('Base tratada'!$AD276&gt;='Base tratada'!$AE276,"Catalog",
"Store"))</f>
        <v>Catalog</v>
      </c>
      <c r="AI276" s="59">
        <f>IF('Base tratada'!$AF276=0,"0",'Base tratada'!$AK276/'Base tratada'!$AF276)</f>
        <v>69.047619047619051</v>
      </c>
      <c r="AJ276" s="59" t="str">
        <f>IF('Base tratada'!$AI276=0,"R$ 0",
IF('Base tratada'!$AI276&lt;=25,"R$ 1–25",
IF('Base tratada'!$AI276&lt;=50,"R$ 26–50",
"+R$ 50")))</f>
        <v>+R$ 50</v>
      </c>
      <c r="AK276" s="35">
        <v>1450</v>
      </c>
      <c r="AL276" s="58" t="str">
        <f>IF('Base tratada'!$AK276&lt;=100,"R$ 0-100",
IF('Base tratada'!$AK276&lt;=500,"R$ 101-500",
IF('Base tratada'!$AK276&lt;=1000,"R$ 501-1000",
IF('Base tratada'!$AK276&lt;=1500,"R$ 1001-1500",
"+R$ 1500"))))</f>
        <v>R$ 1001-1500</v>
      </c>
      <c r="AM276" s="34">
        <v>0</v>
      </c>
      <c r="AN276" s="34">
        <v>0</v>
      </c>
      <c r="AO276" s="34">
        <v>0</v>
      </c>
      <c r="AP276" s="34">
        <v>0</v>
      </c>
      <c r="AQ276" s="34">
        <v>0</v>
      </c>
      <c r="AR276" s="34">
        <v>0</v>
      </c>
      <c r="AS276" s="34">
        <v>0</v>
      </c>
      <c r="AT276" s="34">
        <v>3</v>
      </c>
      <c r="AU276" s="34">
        <v>11</v>
      </c>
      <c r="AV276" s="52">
        <v>1422</v>
      </c>
      <c r="AW276" s="57">
        <v>0</v>
      </c>
      <c r="AX276" s="58" t="str">
        <f>IF(Tabela3[[#This Row],[Response]]=1, "Aceitou", "Não aceitou")</f>
        <v>Não aceitou</v>
      </c>
      <c r="AY276" s="55" t="str">
        <f>Tabela3[[#This Row],[Faixa Recência]] &amp; " | " &amp; Tabela3[[#This Row],[Faixa Gasto]] &amp; " | " &amp; Tabela3[[#This Row],[Faixa ticket médio]]</f>
        <v>16-30 dias | R$ 1001-1500 | +R$ 50</v>
      </c>
      <c r="AZ2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76" s="36"/>
    </row>
    <row r="277" spans="1:54" x14ac:dyDescent="0.25">
      <c r="A277" s="61">
        <v>276</v>
      </c>
      <c r="B277" s="37">
        <v>35416</v>
      </c>
      <c r="C277" s="34">
        <v>0</v>
      </c>
      <c r="D277" s="34">
        <v>0</v>
      </c>
      <c r="E277" s="34">
        <v>62</v>
      </c>
      <c r="F277" s="58" t="str">
        <f>IF('Base tratada'!$E277&lt;=15,"0-15 dias",
IF('Base tratada'!$E277&lt;=30, "16-30 dias",
IF('Base tratada'!$E277&lt;=45, "31-45 dias",
IF('Base tratada'!$E277&lt;=60, "46-60 dias",
IF('Base tratada'!$E277&lt;=75, "61-75 dias", "76-99 dias")))))</f>
        <v>61-75 dias</v>
      </c>
      <c r="G277" s="38">
        <v>71</v>
      </c>
      <c r="H277" s="60" t="str">
        <f>IF('Base tratada'!$G277&lt;=29,"24–29",
IF('Base tratada'!$G277&lt;=39,"30–39",
IF('Base tratada'!$G277&lt;=49,"40–49",
IF('Base tratada'!$G277&lt;=59,"50–59",
IF('Base tratada'!$G277&lt;=69,"60–69",
"70–80")))))</f>
        <v>70–80</v>
      </c>
      <c r="I277" s="34">
        <v>2540</v>
      </c>
      <c r="J277" s="58" t="str">
        <f>IF('Base tratada'!$K277=1,"Divorciado",
IF('Base tratada'!$L277=1,"Casado",
IF('Base tratada'!$M277=1, "Solteiro",
IF('Base tratada'!$N277=1,"Juntos",
"Viúvo"))))</f>
        <v>Divorciado</v>
      </c>
      <c r="K277" s="34">
        <v>1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1</v>
      </c>
      <c r="T277" s="34">
        <v>0</v>
      </c>
      <c r="U277" s="35">
        <v>248</v>
      </c>
      <c r="V277" s="35">
        <v>3</v>
      </c>
      <c r="W277" s="35">
        <v>81</v>
      </c>
      <c r="X277" s="35">
        <v>4</v>
      </c>
      <c r="Y277" s="35">
        <v>3</v>
      </c>
      <c r="Z277" s="35">
        <v>51</v>
      </c>
      <c r="AA277" s="34">
        <v>3</v>
      </c>
      <c r="AB277" s="34">
        <v>8</v>
      </c>
      <c r="AC277" s="34">
        <v>7</v>
      </c>
      <c r="AD277" s="34">
        <v>1</v>
      </c>
      <c r="AE277" s="34">
        <v>5</v>
      </c>
      <c r="AF277" s="58">
        <f>'Base tratada'!$AC277+'Base tratada'!$AD277+'Base tratada'!$AE277</f>
        <v>13</v>
      </c>
      <c r="AG2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77" s="58" t="str">
        <f>IF('Base tratada'!$AC277&gt;=MAX('Base tratada'!$AD277,'Base tratada'!$AE277),"Web",
IF('Base tratada'!$AD277&gt;='Base tratada'!$AE277,"Catalog",
"Store"))</f>
        <v>Web</v>
      </c>
      <c r="AI277" s="59">
        <f>IF('Base tratada'!$AF277=0,"0",'Base tratada'!$AK277/'Base tratada'!$AF277)</f>
        <v>26.076923076923077</v>
      </c>
      <c r="AJ277" s="59" t="str">
        <f>IF('Base tratada'!$AI277=0,"R$ 0",
IF('Base tratada'!$AI277&lt;=25,"R$ 1–25",
IF('Base tratada'!$AI277&lt;=50,"R$ 26–50",
"+R$ 50")))</f>
        <v>R$ 26–50</v>
      </c>
      <c r="AK277" s="35">
        <v>339</v>
      </c>
      <c r="AL277" s="58" t="str">
        <f>IF('Base tratada'!$AK277&lt;=100,"R$ 0-100",
IF('Base tratada'!$AK277&lt;=500,"R$ 101-500",
IF('Base tratada'!$AK277&lt;=1000,"R$ 501-1000",
IF('Base tratada'!$AK277&lt;=1500,"R$ 1001-1500",
"+R$ 1500"))))</f>
        <v>R$ 101-500</v>
      </c>
      <c r="AM277" s="34">
        <v>0</v>
      </c>
      <c r="AN277" s="34">
        <v>0</v>
      </c>
      <c r="AO277" s="34">
        <v>0</v>
      </c>
      <c r="AP277" s="34">
        <v>0</v>
      </c>
      <c r="AQ277" s="34">
        <v>0</v>
      </c>
      <c r="AR277" s="34">
        <v>0</v>
      </c>
      <c r="AS277" s="34">
        <v>0</v>
      </c>
      <c r="AT277" s="34">
        <v>3</v>
      </c>
      <c r="AU277" s="34">
        <v>11</v>
      </c>
      <c r="AV277" s="52">
        <v>288</v>
      </c>
      <c r="AW277" s="57">
        <v>0</v>
      </c>
      <c r="AX277" s="58" t="str">
        <f>IF(Tabela3[[#This Row],[Response]]=1, "Aceitou", "Não aceitou")</f>
        <v>Não aceitou</v>
      </c>
      <c r="AY277" s="55" t="str">
        <f>Tabela3[[#This Row],[Faixa Recência]] &amp; " | " &amp; Tabela3[[#This Row],[Faixa Gasto]] &amp; " | " &amp; Tabela3[[#This Row],[Faixa ticket médio]]</f>
        <v>61-75 dias | R$ 101-500 | R$ 26–50</v>
      </c>
      <c r="AZ2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7" s="36"/>
    </row>
    <row r="278" spans="1:54" x14ac:dyDescent="0.25">
      <c r="A278" s="61">
        <v>277</v>
      </c>
      <c r="B278" s="37">
        <v>32414</v>
      </c>
      <c r="C278" s="34">
        <v>0</v>
      </c>
      <c r="D278" s="34">
        <v>0</v>
      </c>
      <c r="E278" s="34">
        <v>11</v>
      </c>
      <c r="F278" s="58" t="str">
        <f>IF('Base tratada'!$E278&lt;=15,"0-15 dias",
IF('Base tratada'!$E278&lt;=30, "16-30 dias",
IF('Base tratada'!$E278&lt;=45, "31-45 dias",
IF('Base tratada'!$E278&lt;=60, "46-60 dias",
IF('Base tratada'!$E278&lt;=75, "61-75 dias", "76-99 dias")))))</f>
        <v>0-15 dias</v>
      </c>
      <c r="G278" s="38">
        <v>36</v>
      </c>
      <c r="H278" s="60" t="str">
        <f>IF('Base tratada'!$G278&lt;=29,"24–29",
IF('Base tratada'!$G278&lt;=39,"30–39",
IF('Base tratada'!$G278&lt;=49,"40–49",
IF('Base tratada'!$G278&lt;=59,"50–59",
IF('Base tratada'!$G278&lt;=69,"60–69",
"70–80")))))</f>
        <v>30–39</v>
      </c>
      <c r="I278" s="34">
        <v>2519</v>
      </c>
      <c r="J278" s="58" t="str">
        <f>IF('Base tratada'!$K278=1,"Divorciado",
IF('Base tratada'!$L278=1,"Casado",
IF('Base tratada'!$M278=1, "Solteiro",
IF('Base tratada'!$N278=1,"Juntos",
"Viúvo"))))</f>
        <v>Juntos</v>
      </c>
      <c r="K278" s="34">
        <v>0</v>
      </c>
      <c r="L278" s="34">
        <v>0</v>
      </c>
      <c r="M278" s="34">
        <v>0</v>
      </c>
      <c r="N278" s="34">
        <v>1</v>
      </c>
      <c r="O278" s="34">
        <v>0</v>
      </c>
      <c r="P278" s="34">
        <v>1</v>
      </c>
      <c r="Q278" s="34">
        <v>0</v>
      </c>
      <c r="R278" s="34">
        <v>0</v>
      </c>
      <c r="S278" s="34">
        <v>0</v>
      </c>
      <c r="T278" s="34">
        <v>0</v>
      </c>
      <c r="U278" s="35">
        <v>20</v>
      </c>
      <c r="V278" s="35">
        <v>6</v>
      </c>
      <c r="W278" s="35">
        <v>5</v>
      </c>
      <c r="X278" s="35">
        <v>0</v>
      </c>
      <c r="Y278" s="35">
        <v>9</v>
      </c>
      <c r="Z278" s="35">
        <v>12</v>
      </c>
      <c r="AA278" s="34">
        <v>1</v>
      </c>
      <c r="AB278" s="34">
        <v>7</v>
      </c>
      <c r="AC278" s="34">
        <v>1</v>
      </c>
      <c r="AD278" s="34">
        <v>0</v>
      </c>
      <c r="AE278" s="34">
        <v>3</v>
      </c>
      <c r="AF278" s="58">
        <f>'Base tratada'!$AC278+'Base tratada'!$AD278+'Base tratada'!$AE278</f>
        <v>4</v>
      </c>
      <c r="AG2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78" s="58" t="str">
        <f>IF('Base tratada'!$AC278&gt;=MAX('Base tratada'!$AD278,'Base tratada'!$AE278),"Web",
IF('Base tratada'!$AD278&gt;='Base tratada'!$AE278,"Catalog",
"Store"))</f>
        <v>Store</v>
      </c>
      <c r="AI278" s="59">
        <f>IF('Base tratada'!$AF278=0,"0",'Base tratada'!$AK278/'Base tratada'!$AF278)</f>
        <v>10</v>
      </c>
      <c r="AJ278" s="59" t="str">
        <f>IF('Base tratada'!$AI278=0,"R$ 0",
IF('Base tratada'!$AI278&lt;=25,"R$ 1–25",
IF('Base tratada'!$AI278&lt;=50,"R$ 26–50",
"+R$ 50")))</f>
        <v>R$ 1–25</v>
      </c>
      <c r="AK278" s="35">
        <v>40</v>
      </c>
      <c r="AL278" s="58" t="str">
        <f>IF('Base tratada'!$AK278&lt;=100,"R$ 0-100",
IF('Base tratada'!$AK278&lt;=500,"R$ 101-500",
IF('Base tratada'!$AK278&lt;=1000,"R$ 501-1000",
IF('Base tratada'!$AK278&lt;=1500,"R$ 1001-1500",
"+R$ 1500"))))</f>
        <v>R$ 0-100</v>
      </c>
      <c r="AM278" s="34">
        <v>0</v>
      </c>
      <c r="AN278" s="34">
        <v>0</v>
      </c>
      <c r="AO278" s="34">
        <v>1</v>
      </c>
      <c r="AP278" s="34">
        <v>0</v>
      </c>
      <c r="AQ278" s="34">
        <v>0</v>
      </c>
      <c r="AR278" s="34">
        <v>1</v>
      </c>
      <c r="AS278" s="34">
        <v>0</v>
      </c>
      <c r="AT278" s="34">
        <v>3</v>
      </c>
      <c r="AU278" s="34">
        <v>11</v>
      </c>
      <c r="AV278" s="52">
        <v>28</v>
      </c>
      <c r="AW278" s="57">
        <v>0</v>
      </c>
      <c r="AX278" s="58" t="str">
        <f>IF(Tabela3[[#This Row],[Response]]=1, "Aceitou", "Não aceitou")</f>
        <v>Não aceitou</v>
      </c>
      <c r="AY278" s="55" t="str">
        <f>Tabela3[[#This Row],[Faixa Recência]] &amp; " | " &amp; Tabela3[[#This Row],[Faixa Gasto]] &amp; " | " &amp; Tabela3[[#This Row],[Faixa ticket médio]]</f>
        <v>0-15 dias | R$ 0-100 | R$ 1–25</v>
      </c>
      <c r="AZ2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8" s="36"/>
    </row>
    <row r="279" spans="1:54" x14ac:dyDescent="0.25">
      <c r="A279" s="61">
        <v>278</v>
      </c>
      <c r="B279" s="37">
        <v>38361</v>
      </c>
      <c r="C279" s="34">
        <v>1</v>
      </c>
      <c r="D279" s="34">
        <v>0</v>
      </c>
      <c r="E279" s="34">
        <v>74</v>
      </c>
      <c r="F279" s="58" t="str">
        <f>IF('Base tratada'!$E279&lt;=15,"0-15 dias",
IF('Base tratada'!$E279&lt;=30, "16-30 dias",
IF('Base tratada'!$E279&lt;=45, "31-45 dias",
IF('Base tratada'!$E279&lt;=60, "46-60 dias",
IF('Base tratada'!$E279&lt;=75, "61-75 dias", "76-99 dias")))))</f>
        <v>61-75 dias</v>
      </c>
      <c r="G279" s="38">
        <v>51</v>
      </c>
      <c r="H279" s="60" t="str">
        <f>IF('Base tratada'!$G279&lt;=29,"24–29",
IF('Base tratada'!$G279&lt;=39,"30–39",
IF('Base tratada'!$G279&lt;=49,"40–49",
IF('Base tratada'!$G279&lt;=59,"50–59",
IF('Base tratada'!$G279&lt;=69,"60–69",
"70–80")))))</f>
        <v>50–59</v>
      </c>
      <c r="I279" s="34">
        <v>2343</v>
      </c>
      <c r="J279" s="58" t="str">
        <f>IF('Base tratada'!$K279=1,"Divorciado",
IF('Base tratada'!$L279=1,"Casado",
IF('Base tratada'!$M279=1, "Solteiro",
IF('Base tratada'!$N279=1,"Juntos",
"Viúvo"))))</f>
        <v>Juntos</v>
      </c>
      <c r="K279" s="34">
        <v>0</v>
      </c>
      <c r="L279" s="34">
        <v>0</v>
      </c>
      <c r="M279" s="34">
        <v>0</v>
      </c>
      <c r="N279" s="34">
        <v>1</v>
      </c>
      <c r="O279" s="34">
        <v>0</v>
      </c>
      <c r="P279" s="34">
        <v>0</v>
      </c>
      <c r="Q279" s="34">
        <v>0</v>
      </c>
      <c r="R279" s="34">
        <v>1</v>
      </c>
      <c r="S279" s="34">
        <v>0</v>
      </c>
      <c r="T279" s="34">
        <v>0</v>
      </c>
      <c r="U279" s="35">
        <v>39</v>
      </c>
      <c r="V279" s="35">
        <v>0</v>
      </c>
      <c r="W279" s="35">
        <v>56</v>
      </c>
      <c r="X279" s="35">
        <v>20</v>
      </c>
      <c r="Y279" s="35">
        <v>8</v>
      </c>
      <c r="Z279" s="35">
        <v>14</v>
      </c>
      <c r="AA279" s="34">
        <v>3</v>
      </c>
      <c r="AB279" s="34">
        <v>7</v>
      </c>
      <c r="AC279" s="34">
        <v>3</v>
      </c>
      <c r="AD279" s="34">
        <v>1</v>
      </c>
      <c r="AE279" s="34">
        <v>3</v>
      </c>
      <c r="AF279" s="58">
        <f>'Base tratada'!$AC279+'Base tratada'!$AD279+'Base tratada'!$AE279</f>
        <v>7</v>
      </c>
      <c r="AG2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79" s="58" t="str">
        <f>IF('Base tratada'!$AC279&gt;=MAX('Base tratada'!$AD279,'Base tratada'!$AE279),"Web",
IF('Base tratada'!$AD279&gt;='Base tratada'!$AE279,"Catalog",
"Store"))</f>
        <v>Web</v>
      </c>
      <c r="AI279" s="59">
        <f>IF('Base tratada'!$AF279=0,"0",'Base tratada'!$AK279/'Base tratada'!$AF279)</f>
        <v>17.571428571428573</v>
      </c>
      <c r="AJ279" s="59" t="str">
        <f>IF('Base tratada'!$AI279=0,"R$ 0",
IF('Base tratada'!$AI279&lt;=25,"R$ 1–25",
IF('Base tratada'!$AI279&lt;=50,"R$ 26–50",
"+R$ 50")))</f>
        <v>R$ 1–25</v>
      </c>
      <c r="AK279" s="35">
        <v>123</v>
      </c>
      <c r="AL279" s="58" t="str">
        <f>IF('Base tratada'!$AK279&lt;=100,"R$ 0-100",
IF('Base tratada'!$AK279&lt;=500,"R$ 101-500",
IF('Base tratada'!$AK279&lt;=1000,"R$ 501-1000",
IF('Base tratada'!$AK279&lt;=1500,"R$ 1001-1500",
"+R$ 1500"))))</f>
        <v>R$ 101-500</v>
      </c>
      <c r="AM279" s="34">
        <v>0</v>
      </c>
      <c r="AN279" s="34">
        <v>0</v>
      </c>
      <c r="AO279" s="34">
        <v>0</v>
      </c>
      <c r="AP279" s="34">
        <v>0</v>
      </c>
      <c r="AQ279" s="34">
        <v>0</v>
      </c>
      <c r="AR279" s="34">
        <v>0</v>
      </c>
      <c r="AS279" s="34">
        <v>0</v>
      </c>
      <c r="AT279" s="34">
        <v>3</v>
      </c>
      <c r="AU279" s="34">
        <v>11</v>
      </c>
      <c r="AV279" s="52">
        <v>109</v>
      </c>
      <c r="AW279" s="57">
        <v>0</v>
      </c>
      <c r="AX279" s="58" t="str">
        <f>IF(Tabela3[[#This Row],[Response]]=1, "Aceitou", "Não aceitou")</f>
        <v>Não aceitou</v>
      </c>
      <c r="AY279" s="55" t="str">
        <f>Tabela3[[#This Row],[Faixa Recência]] &amp; " | " &amp; Tabela3[[#This Row],[Faixa Gasto]] &amp; " | " &amp; Tabela3[[#This Row],[Faixa ticket médio]]</f>
        <v>61-75 dias | R$ 101-500 | R$ 1–25</v>
      </c>
      <c r="AZ2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79" s="36"/>
    </row>
    <row r="280" spans="1:54" x14ac:dyDescent="0.25">
      <c r="A280" s="61">
        <v>279</v>
      </c>
      <c r="B280" s="37">
        <v>82497</v>
      </c>
      <c r="C280" s="34">
        <v>0</v>
      </c>
      <c r="D280" s="34">
        <v>0</v>
      </c>
      <c r="E280" s="34">
        <v>32</v>
      </c>
      <c r="F280" s="58" t="str">
        <f>IF('Base tratada'!$E280&lt;=15,"0-15 dias",
IF('Base tratada'!$E280&lt;=30, "16-30 dias",
IF('Base tratada'!$E280&lt;=45, "31-45 dias",
IF('Base tratada'!$E280&lt;=60, "46-60 dias",
IF('Base tratada'!$E280&lt;=75, "61-75 dias", "76-99 dias")))))</f>
        <v>31-45 dias</v>
      </c>
      <c r="G280" s="38">
        <v>40</v>
      </c>
      <c r="H280" s="60" t="str">
        <f>IF('Base tratada'!$G280&lt;=29,"24–29",
IF('Base tratada'!$G280&lt;=39,"30–39",
IF('Base tratada'!$G280&lt;=49,"40–49",
IF('Base tratada'!$G280&lt;=59,"50–59",
IF('Base tratada'!$G280&lt;=69,"60–69",
"70–80")))))</f>
        <v>40–49</v>
      </c>
      <c r="I280" s="34">
        <v>2765</v>
      </c>
      <c r="J280" s="58" t="str">
        <f>IF('Base tratada'!$K280=1,"Divorciado",
IF('Base tratada'!$L280=1,"Casado",
IF('Base tratada'!$M280=1, "Solteiro",
IF('Base tratada'!$N280=1,"Juntos",
"Viúvo"))))</f>
        <v>Casado</v>
      </c>
      <c r="K280" s="34">
        <v>0</v>
      </c>
      <c r="L280" s="34">
        <v>1</v>
      </c>
      <c r="M280" s="34">
        <v>0</v>
      </c>
      <c r="N280" s="34">
        <v>0</v>
      </c>
      <c r="O280" s="34">
        <v>0</v>
      </c>
      <c r="P280" s="34">
        <v>0</v>
      </c>
      <c r="Q280" s="34">
        <v>0</v>
      </c>
      <c r="R280" s="34">
        <v>1</v>
      </c>
      <c r="S280" s="34">
        <v>0</v>
      </c>
      <c r="T280" s="34">
        <v>0</v>
      </c>
      <c r="U280" s="35">
        <v>777</v>
      </c>
      <c r="V280" s="35">
        <v>129</v>
      </c>
      <c r="W280" s="35">
        <v>573</v>
      </c>
      <c r="X280" s="35">
        <v>216</v>
      </c>
      <c r="Y280" s="35">
        <v>21</v>
      </c>
      <c r="Z280" s="35">
        <v>203</v>
      </c>
      <c r="AA280" s="34">
        <v>1</v>
      </c>
      <c r="AB280" s="34">
        <v>4</v>
      </c>
      <c r="AC280" s="34">
        <v>2</v>
      </c>
      <c r="AD280" s="34">
        <v>7</v>
      </c>
      <c r="AE280" s="34">
        <v>9</v>
      </c>
      <c r="AF280" s="58">
        <f>'Base tratada'!$AC280+'Base tratada'!$AD280+'Base tratada'!$AE280</f>
        <v>18</v>
      </c>
      <c r="AG2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80" s="58" t="str">
        <f>IF('Base tratada'!$AC280&gt;=MAX('Base tratada'!$AD280,'Base tratada'!$AE280),"Web",
IF('Base tratada'!$AD280&gt;='Base tratada'!$AE280,"Catalog",
"Store"))</f>
        <v>Store</v>
      </c>
      <c r="AI280" s="59">
        <f>IF('Base tratada'!$AF280=0,"0",'Base tratada'!$AK280/'Base tratada'!$AF280)</f>
        <v>95.333333333333329</v>
      </c>
      <c r="AJ280" s="59" t="str">
        <f>IF('Base tratada'!$AI280=0,"R$ 0",
IF('Base tratada'!$AI280&lt;=25,"R$ 1–25",
IF('Base tratada'!$AI280&lt;=50,"R$ 26–50",
"+R$ 50")))</f>
        <v>+R$ 50</v>
      </c>
      <c r="AK280" s="35">
        <v>1716</v>
      </c>
      <c r="AL280" s="58" t="str">
        <f>IF('Base tratada'!$AK280&lt;=100,"R$ 0-100",
IF('Base tratada'!$AK280&lt;=500,"R$ 101-500",
IF('Base tratada'!$AK280&lt;=1000,"R$ 501-1000",
IF('Base tratada'!$AK280&lt;=1500,"R$ 1001-1500",
"+R$ 1500"))))</f>
        <v>+R$ 1500</v>
      </c>
      <c r="AM280" s="34">
        <v>0</v>
      </c>
      <c r="AN280" s="34">
        <v>0</v>
      </c>
      <c r="AO280" s="34">
        <v>0</v>
      </c>
      <c r="AP280" s="34">
        <v>0</v>
      </c>
      <c r="AQ280" s="34">
        <v>1</v>
      </c>
      <c r="AR280" s="34">
        <v>1</v>
      </c>
      <c r="AS280" s="34">
        <v>0</v>
      </c>
      <c r="AT280" s="34">
        <v>3</v>
      </c>
      <c r="AU280" s="34">
        <v>11</v>
      </c>
      <c r="AV280" s="52">
        <v>1513</v>
      </c>
      <c r="AW280" s="57">
        <v>0</v>
      </c>
      <c r="AX280" s="58" t="str">
        <f>IF(Tabela3[[#This Row],[Response]]=1, "Aceitou", "Não aceitou")</f>
        <v>Não aceitou</v>
      </c>
      <c r="AY280" s="55" t="str">
        <f>Tabela3[[#This Row],[Faixa Recência]] &amp; " | " &amp; Tabela3[[#This Row],[Faixa Gasto]] &amp; " | " &amp; Tabela3[[#This Row],[Faixa ticket médio]]</f>
        <v>31-45 dias | +R$ 1500 | +R$ 50</v>
      </c>
      <c r="AZ2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80" s="36"/>
    </row>
    <row r="281" spans="1:54" x14ac:dyDescent="0.25">
      <c r="A281" s="61">
        <v>280</v>
      </c>
      <c r="B281" s="37">
        <v>16626</v>
      </c>
      <c r="C281" s="34">
        <v>2</v>
      </c>
      <c r="D281" s="34">
        <v>0</v>
      </c>
      <c r="E281" s="34">
        <v>76</v>
      </c>
      <c r="F281" s="58" t="str">
        <f>IF('Base tratada'!$E281&lt;=15,"0-15 dias",
IF('Base tratada'!$E281&lt;=30, "16-30 dias",
IF('Base tratada'!$E281&lt;=45, "31-45 dias",
IF('Base tratada'!$E281&lt;=60, "46-60 dias",
IF('Base tratada'!$E281&lt;=75, "61-75 dias", "76-99 dias")))))</f>
        <v>76-99 dias</v>
      </c>
      <c r="G281" s="38">
        <v>49</v>
      </c>
      <c r="H281" s="60" t="str">
        <f>IF('Base tratada'!$G281&lt;=29,"24–29",
IF('Base tratada'!$G281&lt;=39,"30–39",
IF('Base tratada'!$G281&lt;=49,"40–49",
IF('Base tratada'!$G281&lt;=59,"50–59",
IF('Base tratada'!$G281&lt;=69,"60–69",
"70–80")))))</f>
        <v>40–49</v>
      </c>
      <c r="I281" s="34">
        <v>2324</v>
      </c>
      <c r="J281" s="58" t="str">
        <f>IF('Base tratada'!$K281=1,"Divorciado",
IF('Base tratada'!$L281=1,"Casado",
IF('Base tratada'!$M281=1, "Solteiro",
IF('Base tratada'!$N281=1,"Juntos",
"Viúvo"))))</f>
        <v>Juntos</v>
      </c>
      <c r="K281" s="34">
        <v>0</v>
      </c>
      <c r="L281" s="34">
        <v>0</v>
      </c>
      <c r="M281" s="34">
        <v>0</v>
      </c>
      <c r="N281" s="34">
        <v>1</v>
      </c>
      <c r="O281" s="34">
        <v>0</v>
      </c>
      <c r="P281" s="34">
        <v>0</v>
      </c>
      <c r="Q281" s="34">
        <v>0</v>
      </c>
      <c r="R281" s="34">
        <v>1</v>
      </c>
      <c r="S281" s="34">
        <v>0</v>
      </c>
      <c r="T281" s="34">
        <v>0</v>
      </c>
      <c r="U281" s="35">
        <v>8</v>
      </c>
      <c r="V281" s="35">
        <v>3</v>
      </c>
      <c r="W281" s="35">
        <v>22</v>
      </c>
      <c r="X281" s="35">
        <v>21</v>
      </c>
      <c r="Y281" s="35">
        <v>1</v>
      </c>
      <c r="Z281" s="35">
        <v>13</v>
      </c>
      <c r="AA281" s="34">
        <v>3</v>
      </c>
      <c r="AB281" s="34">
        <v>9</v>
      </c>
      <c r="AC281" s="34">
        <v>3</v>
      </c>
      <c r="AD281" s="34">
        <v>0</v>
      </c>
      <c r="AE281" s="34">
        <v>3</v>
      </c>
      <c r="AF281" s="58">
        <f>'Base tratada'!$AC281+'Base tratada'!$AD281+'Base tratada'!$AE281</f>
        <v>6</v>
      </c>
      <c r="AG2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81" s="58" t="str">
        <f>IF('Base tratada'!$AC281&gt;=MAX('Base tratada'!$AD281,'Base tratada'!$AE281),"Web",
IF('Base tratada'!$AD281&gt;='Base tratada'!$AE281,"Catalog",
"Store"))</f>
        <v>Web</v>
      </c>
      <c r="AI281" s="59">
        <f>IF('Base tratada'!$AF281=0,"0",'Base tratada'!$AK281/'Base tratada'!$AF281)</f>
        <v>9.1666666666666661</v>
      </c>
      <c r="AJ281" s="59" t="str">
        <f>IF('Base tratada'!$AI281=0,"R$ 0",
IF('Base tratada'!$AI281&lt;=25,"R$ 1–25",
IF('Base tratada'!$AI281&lt;=50,"R$ 26–50",
"+R$ 50")))</f>
        <v>R$ 1–25</v>
      </c>
      <c r="AK281" s="35">
        <v>55</v>
      </c>
      <c r="AL281" s="58" t="str">
        <f>IF('Base tratada'!$AK281&lt;=100,"R$ 0-100",
IF('Base tratada'!$AK281&lt;=500,"R$ 101-500",
IF('Base tratada'!$AK281&lt;=1000,"R$ 501-1000",
IF('Base tratada'!$AK281&lt;=1500,"R$ 1001-1500",
"+R$ 1500"))))</f>
        <v>R$ 0-100</v>
      </c>
      <c r="AM281" s="34">
        <v>0</v>
      </c>
      <c r="AN281" s="34">
        <v>0</v>
      </c>
      <c r="AO281" s="34">
        <v>0</v>
      </c>
      <c r="AP281" s="34">
        <v>0</v>
      </c>
      <c r="AQ281" s="34">
        <v>0</v>
      </c>
      <c r="AR281" s="34">
        <v>0</v>
      </c>
      <c r="AS281" s="34">
        <v>0</v>
      </c>
      <c r="AT281" s="34">
        <v>3</v>
      </c>
      <c r="AU281" s="34">
        <v>11</v>
      </c>
      <c r="AV281" s="52">
        <v>42</v>
      </c>
      <c r="AW281" s="57">
        <v>0</v>
      </c>
      <c r="AX281" s="58" t="str">
        <f>IF(Tabela3[[#This Row],[Response]]=1, "Aceitou", "Não aceitou")</f>
        <v>Não aceitou</v>
      </c>
      <c r="AY281" s="55" t="str">
        <f>Tabela3[[#This Row],[Faixa Recência]] &amp; " | " &amp; Tabela3[[#This Row],[Faixa Gasto]] &amp; " | " &amp; Tabela3[[#This Row],[Faixa ticket médio]]</f>
        <v>76-99 dias | R$ 0-100 | R$ 1–25</v>
      </c>
      <c r="AZ2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1" s="36"/>
    </row>
    <row r="282" spans="1:54" x14ac:dyDescent="0.25">
      <c r="A282" s="61">
        <v>281</v>
      </c>
      <c r="B282" s="37">
        <v>29672</v>
      </c>
      <c r="C282" s="34">
        <v>1</v>
      </c>
      <c r="D282" s="34">
        <v>1</v>
      </c>
      <c r="E282" s="34">
        <v>6</v>
      </c>
      <c r="F282" s="58" t="str">
        <f>IF('Base tratada'!$E282&lt;=15,"0-15 dias",
IF('Base tratada'!$E282&lt;=30, "16-30 dias",
IF('Base tratada'!$E282&lt;=45, "31-45 dias",
IF('Base tratada'!$E282&lt;=60, "46-60 dias",
IF('Base tratada'!$E282&lt;=75, "61-75 dias", "76-99 dias")))))</f>
        <v>0-15 dias</v>
      </c>
      <c r="G282" s="38">
        <v>55</v>
      </c>
      <c r="H282" s="60" t="str">
        <f>IF('Base tratada'!$G282&lt;=29,"24–29",
IF('Base tratada'!$G282&lt;=39,"30–39",
IF('Base tratada'!$G282&lt;=49,"40–49",
IF('Base tratada'!$G282&lt;=59,"50–59",
IF('Base tratada'!$G282&lt;=69,"60–69",
"70–80")))))</f>
        <v>50–59</v>
      </c>
      <c r="I282" s="34">
        <v>2633</v>
      </c>
      <c r="J282" s="58" t="str">
        <f>IF('Base tratada'!$K282=1,"Divorciado",
IF('Base tratada'!$L282=1,"Casado",
IF('Base tratada'!$M282=1, "Solteiro",
IF('Base tratada'!$N282=1,"Juntos",
"Viúvo"))))</f>
        <v>Juntos</v>
      </c>
      <c r="K282" s="34">
        <v>0</v>
      </c>
      <c r="L282" s="34">
        <v>0</v>
      </c>
      <c r="M282" s="34">
        <v>0</v>
      </c>
      <c r="N282" s="34">
        <v>1</v>
      </c>
      <c r="O282" s="34">
        <v>0</v>
      </c>
      <c r="P282" s="34">
        <v>0</v>
      </c>
      <c r="Q282" s="34">
        <v>0</v>
      </c>
      <c r="R282" s="34">
        <v>1</v>
      </c>
      <c r="S282" s="34">
        <v>0</v>
      </c>
      <c r="T282" s="34">
        <v>0</v>
      </c>
      <c r="U282" s="35">
        <v>9</v>
      </c>
      <c r="V282" s="35">
        <v>1</v>
      </c>
      <c r="W282" s="35">
        <v>3</v>
      </c>
      <c r="X282" s="35">
        <v>0</v>
      </c>
      <c r="Y282" s="35">
        <v>4</v>
      </c>
      <c r="Z282" s="35">
        <v>8</v>
      </c>
      <c r="AA282" s="34">
        <v>1</v>
      </c>
      <c r="AB282" s="34">
        <v>6</v>
      </c>
      <c r="AC282" s="34">
        <v>0</v>
      </c>
      <c r="AD282" s="34">
        <v>0</v>
      </c>
      <c r="AE282" s="34">
        <v>3</v>
      </c>
      <c r="AF282" s="58">
        <f>'Base tratada'!$AC282+'Base tratada'!$AD282+'Base tratada'!$AE282</f>
        <v>3</v>
      </c>
      <c r="AG2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82" s="58" t="str">
        <f>IF('Base tratada'!$AC282&gt;=MAX('Base tratada'!$AD282,'Base tratada'!$AE282),"Web",
IF('Base tratada'!$AD282&gt;='Base tratada'!$AE282,"Catalog",
"Store"))</f>
        <v>Store</v>
      </c>
      <c r="AI282" s="59">
        <f>IF('Base tratada'!$AF282=0,"0",'Base tratada'!$AK282/'Base tratada'!$AF282)</f>
        <v>5.666666666666667</v>
      </c>
      <c r="AJ282" s="59" t="str">
        <f>IF('Base tratada'!$AI282=0,"R$ 0",
IF('Base tratada'!$AI282&lt;=25,"R$ 1–25",
IF('Base tratada'!$AI282&lt;=50,"R$ 26–50",
"+R$ 50")))</f>
        <v>R$ 1–25</v>
      </c>
      <c r="AK282" s="35">
        <v>17</v>
      </c>
      <c r="AL282" s="58" t="str">
        <f>IF('Base tratada'!$AK282&lt;=100,"R$ 0-100",
IF('Base tratada'!$AK282&lt;=500,"R$ 101-500",
IF('Base tratada'!$AK282&lt;=1000,"R$ 501-1000",
IF('Base tratada'!$AK282&lt;=1500,"R$ 1001-1500",
"+R$ 1500"))))</f>
        <v>R$ 0-100</v>
      </c>
      <c r="AM282" s="34">
        <v>0</v>
      </c>
      <c r="AN282" s="34">
        <v>0</v>
      </c>
      <c r="AO282" s="34">
        <v>0</v>
      </c>
      <c r="AP282" s="34">
        <v>0</v>
      </c>
      <c r="AQ282" s="34">
        <v>0</v>
      </c>
      <c r="AR282" s="34">
        <v>0</v>
      </c>
      <c r="AS282" s="34">
        <v>0</v>
      </c>
      <c r="AT282" s="34">
        <v>3</v>
      </c>
      <c r="AU282" s="34">
        <v>11</v>
      </c>
      <c r="AV282" s="52">
        <v>9</v>
      </c>
      <c r="AW282" s="57">
        <v>0</v>
      </c>
      <c r="AX282" s="58" t="str">
        <f>IF(Tabela3[[#This Row],[Response]]=1, "Aceitou", "Não aceitou")</f>
        <v>Não aceitou</v>
      </c>
      <c r="AY282" s="55" t="str">
        <f>Tabela3[[#This Row],[Faixa Recência]] &amp; " | " &amp; Tabela3[[#This Row],[Faixa Gasto]] &amp; " | " &amp; Tabela3[[#This Row],[Faixa ticket médio]]</f>
        <v>0-15 dias | R$ 0-100 | R$ 1–25</v>
      </c>
      <c r="AZ2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2" s="36"/>
    </row>
    <row r="283" spans="1:54" x14ac:dyDescent="0.25">
      <c r="A283" s="61">
        <v>282</v>
      </c>
      <c r="B283" s="37">
        <v>55951</v>
      </c>
      <c r="C283" s="34">
        <v>0</v>
      </c>
      <c r="D283" s="34">
        <v>1</v>
      </c>
      <c r="E283" s="34">
        <v>62</v>
      </c>
      <c r="F283" s="58" t="str">
        <f>IF('Base tratada'!$E283&lt;=15,"0-15 dias",
IF('Base tratada'!$E283&lt;=30, "16-30 dias",
IF('Base tratada'!$E283&lt;=45, "31-45 dias",
IF('Base tratada'!$E283&lt;=60, "46-60 dias",
IF('Base tratada'!$E283&lt;=75, "61-75 dias", "76-99 dias")))))</f>
        <v>61-75 dias</v>
      </c>
      <c r="G283" s="38">
        <v>68</v>
      </c>
      <c r="H283" s="60" t="str">
        <f>IF('Base tratada'!$G283&lt;=29,"24–29",
IF('Base tratada'!$G283&lt;=39,"30–39",
IF('Base tratada'!$G283&lt;=49,"40–49",
IF('Base tratada'!$G283&lt;=59,"50–59",
IF('Base tratada'!$G283&lt;=69,"60–69",
"70–80")))))</f>
        <v>60–69</v>
      </c>
      <c r="I283" s="34">
        <v>2834</v>
      </c>
      <c r="J283" s="58" t="str">
        <f>IF('Base tratada'!$K283=1,"Divorciado",
IF('Base tratada'!$L283=1,"Casado",
IF('Base tratada'!$M283=1, "Solteiro",
IF('Base tratada'!$N283=1,"Juntos",
"Viúvo"))))</f>
        <v>Juntos</v>
      </c>
      <c r="K283" s="34">
        <v>0</v>
      </c>
      <c r="L283" s="34">
        <v>0</v>
      </c>
      <c r="M283" s="34">
        <v>0</v>
      </c>
      <c r="N283" s="34">
        <v>1</v>
      </c>
      <c r="O283" s="34">
        <v>0</v>
      </c>
      <c r="P283" s="34">
        <v>0</v>
      </c>
      <c r="Q283" s="34">
        <v>0</v>
      </c>
      <c r="R283" s="34">
        <v>0</v>
      </c>
      <c r="S283" s="34">
        <v>1</v>
      </c>
      <c r="T283" s="34">
        <v>0</v>
      </c>
      <c r="U283" s="35">
        <v>1241</v>
      </c>
      <c r="V283" s="35">
        <v>0</v>
      </c>
      <c r="W283" s="35">
        <v>80</v>
      </c>
      <c r="X283" s="35">
        <v>0</v>
      </c>
      <c r="Y283" s="35">
        <v>13</v>
      </c>
      <c r="Z283" s="35">
        <v>40</v>
      </c>
      <c r="AA283" s="34">
        <v>3</v>
      </c>
      <c r="AB283" s="34">
        <v>8</v>
      </c>
      <c r="AC283" s="34">
        <v>3</v>
      </c>
      <c r="AD283" s="34">
        <v>6</v>
      </c>
      <c r="AE283" s="34">
        <v>11</v>
      </c>
      <c r="AF283" s="58">
        <f>'Base tratada'!$AC283+'Base tratada'!$AD283+'Base tratada'!$AE283</f>
        <v>20</v>
      </c>
      <c r="AG2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83" s="58" t="str">
        <f>IF('Base tratada'!$AC283&gt;=MAX('Base tratada'!$AD283,'Base tratada'!$AE283),"Web",
IF('Base tratada'!$AD283&gt;='Base tratada'!$AE283,"Catalog",
"Store"))</f>
        <v>Store</v>
      </c>
      <c r="AI283" s="59">
        <f>IF('Base tratada'!$AF283=0,"0",'Base tratada'!$AK283/'Base tratada'!$AF283)</f>
        <v>66.7</v>
      </c>
      <c r="AJ283" s="59" t="str">
        <f>IF('Base tratada'!$AI283=0,"R$ 0",
IF('Base tratada'!$AI283&lt;=25,"R$ 1–25",
IF('Base tratada'!$AI283&lt;=50,"R$ 26–50",
"+R$ 50")))</f>
        <v>+R$ 50</v>
      </c>
      <c r="AK283" s="35">
        <v>1334</v>
      </c>
      <c r="AL283" s="58" t="str">
        <f>IF('Base tratada'!$AK283&lt;=100,"R$ 0-100",
IF('Base tratada'!$AK283&lt;=500,"R$ 101-500",
IF('Base tratada'!$AK283&lt;=1000,"R$ 501-1000",
IF('Base tratada'!$AK283&lt;=1500,"R$ 1001-1500",
"+R$ 1500"))))</f>
        <v>R$ 1001-1500</v>
      </c>
      <c r="AM283" s="34">
        <v>0</v>
      </c>
      <c r="AN283" s="34">
        <v>1</v>
      </c>
      <c r="AO283" s="34">
        <v>0</v>
      </c>
      <c r="AP283" s="34">
        <v>1</v>
      </c>
      <c r="AQ283" s="34">
        <v>0</v>
      </c>
      <c r="AR283" s="34">
        <v>2</v>
      </c>
      <c r="AS283" s="34">
        <v>0</v>
      </c>
      <c r="AT283" s="34">
        <v>3</v>
      </c>
      <c r="AU283" s="34">
        <v>11</v>
      </c>
      <c r="AV283" s="52">
        <v>1294</v>
      </c>
      <c r="AW283" s="57">
        <v>0</v>
      </c>
      <c r="AX283" s="58" t="str">
        <f>IF(Tabela3[[#This Row],[Response]]=1, "Aceitou", "Não aceitou")</f>
        <v>Não aceitou</v>
      </c>
      <c r="AY283" s="55" t="str">
        <f>Tabela3[[#This Row],[Faixa Recência]] &amp; " | " &amp; Tabela3[[#This Row],[Faixa Gasto]] &amp; " | " &amp; Tabela3[[#This Row],[Faixa ticket médio]]</f>
        <v>61-75 dias | R$ 1001-1500 | +R$ 50</v>
      </c>
      <c r="AZ2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3" s="36"/>
    </row>
    <row r="284" spans="1:54" x14ac:dyDescent="0.25">
      <c r="A284" s="61">
        <v>283</v>
      </c>
      <c r="B284" s="37">
        <v>35388</v>
      </c>
      <c r="C284" s="34">
        <v>1</v>
      </c>
      <c r="D284" s="34">
        <v>0</v>
      </c>
      <c r="E284" s="34">
        <v>20</v>
      </c>
      <c r="F284" s="58" t="str">
        <f>IF('Base tratada'!$E284&lt;=15,"0-15 dias",
IF('Base tratada'!$E284&lt;=30, "16-30 dias",
IF('Base tratada'!$E284&lt;=45, "31-45 dias",
IF('Base tratada'!$E284&lt;=60, "46-60 dias",
IF('Base tratada'!$E284&lt;=75, "61-75 dias", "76-99 dias")))))</f>
        <v>16-30 dias</v>
      </c>
      <c r="G284" s="38">
        <v>32</v>
      </c>
      <c r="H284" s="60" t="str">
        <f>IF('Base tratada'!$G284&lt;=29,"24–29",
IF('Base tratada'!$G284&lt;=39,"30–39",
IF('Base tratada'!$G284&lt;=49,"40–49",
IF('Base tratada'!$G284&lt;=59,"50–59",
IF('Base tratada'!$G284&lt;=69,"60–69",
"70–80")))))</f>
        <v>30–39</v>
      </c>
      <c r="I284" s="34">
        <v>2638</v>
      </c>
      <c r="J284" s="58" t="str">
        <f>IF('Base tratada'!$K284=1,"Divorciado",
IF('Base tratada'!$L284=1,"Casado",
IF('Base tratada'!$M284=1, "Solteiro",
IF('Base tratada'!$N284=1,"Juntos",
"Viúvo"))))</f>
        <v>Divorciado</v>
      </c>
      <c r="K284" s="34">
        <v>1</v>
      </c>
      <c r="L284" s="34">
        <v>0</v>
      </c>
      <c r="M284" s="34">
        <v>0</v>
      </c>
      <c r="N284" s="34">
        <v>0</v>
      </c>
      <c r="O284" s="34">
        <v>0</v>
      </c>
      <c r="P284" s="34">
        <v>1</v>
      </c>
      <c r="Q284" s="34">
        <v>0</v>
      </c>
      <c r="R284" s="34">
        <v>0</v>
      </c>
      <c r="S284" s="34">
        <v>0</v>
      </c>
      <c r="T284" s="34">
        <v>0</v>
      </c>
      <c r="U284" s="35">
        <v>6</v>
      </c>
      <c r="V284" s="35">
        <v>4</v>
      </c>
      <c r="W284" s="35">
        <v>7</v>
      </c>
      <c r="X284" s="35">
        <v>4</v>
      </c>
      <c r="Y284" s="35">
        <v>3</v>
      </c>
      <c r="Z284" s="35">
        <v>8</v>
      </c>
      <c r="AA284" s="34">
        <v>1</v>
      </c>
      <c r="AB284" s="34">
        <v>7</v>
      </c>
      <c r="AC284" s="34">
        <v>1</v>
      </c>
      <c r="AD284" s="34">
        <v>0</v>
      </c>
      <c r="AE284" s="34">
        <v>3</v>
      </c>
      <c r="AF284" s="58">
        <f>'Base tratada'!$AC284+'Base tratada'!$AD284+'Base tratada'!$AE284</f>
        <v>4</v>
      </c>
      <c r="AG2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84" s="58" t="str">
        <f>IF('Base tratada'!$AC284&gt;=MAX('Base tratada'!$AD284,'Base tratada'!$AE284),"Web",
IF('Base tratada'!$AD284&gt;='Base tratada'!$AE284,"Catalog",
"Store"))</f>
        <v>Store</v>
      </c>
      <c r="AI284" s="59">
        <f>IF('Base tratada'!$AF284=0,"0",'Base tratada'!$AK284/'Base tratada'!$AF284)</f>
        <v>6</v>
      </c>
      <c r="AJ284" s="59" t="str">
        <f>IF('Base tratada'!$AI284=0,"R$ 0",
IF('Base tratada'!$AI284&lt;=25,"R$ 1–25",
IF('Base tratada'!$AI284&lt;=50,"R$ 26–50",
"+R$ 50")))</f>
        <v>R$ 1–25</v>
      </c>
      <c r="AK284" s="35">
        <v>24</v>
      </c>
      <c r="AL284" s="58" t="str">
        <f>IF('Base tratada'!$AK284&lt;=100,"R$ 0-100",
IF('Base tratada'!$AK284&lt;=500,"R$ 101-500",
IF('Base tratada'!$AK284&lt;=1000,"R$ 501-1000",
IF('Base tratada'!$AK284&lt;=1500,"R$ 1001-1500",
"+R$ 1500"))))</f>
        <v>R$ 0-100</v>
      </c>
      <c r="AM284" s="34">
        <v>0</v>
      </c>
      <c r="AN284" s="34">
        <v>0</v>
      </c>
      <c r="AO284" s="34">
        <v>0</v>
      </c>
      <c r="AP284" s="34">
        <v>0</v>
      </c>
      <c r="AQ284" s="34">
        <v>0</v>
      </c>
      <c r="AR284" s="34">
        <v>0</v>
      </c>
      <c r="AS284" s="34">
        <v>0</v>
      </c>
      <c r="AT284" s="34">
        <v>3</v>
      </c>
      <c r="AU284" s="34">
        <v>11</v>
      </c>
      <c r="AV284" s="52">
        <v>16</v>
      </c>
      <c r="AW284" s="57">
        <v>0</v>
      </c>
      <c r="AX284" s="58" t="str">
        <f>IF(Tabela3[[#This Row],[Response]]=1, "Aceitou", "Não aceitou")</f>
        <v>Não aceitou</v>
      </c>
      <c r="AY284" s="55" t="str">
        <f>Tabela3[[#This Row],[Faixa Recência]] &amp; " | " &amp; Tabela3[[#This Row],[Faixa Gasto]] &amp; " | " &amp; Tabela3[[#This Row],[Faixa ticket médio]]</f>
        <v>16-30 dias | R$ 0-100 | R$ 1–25</v>
      </c>
      <c r="AZ2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4" s="36"/>
    </row>
    <row r="285" spans="1:54" x14ac:dyDescent="0.25">
      <c r="A285" s="61">
        <v>284</v>
      </c>
      <c r="B285" s="37">
        <v>42386</v>
      </c>
      <c r="C285" s="34">
        <v>1</v>
      </c>
      <c r="D285" s="34">
        <v>0</v>
      </c>
      <c r="E285" s="34">
        <v>43</v>
      </c>
      <c r="F285" s="58" t="str">
        <f>IF('Base tratada'!$E285&lt;=15,"0-15 dias",
IF('Base tratada'!$E285&lt;=30, "16-30 dias",
IF('Base tratada'!$E285&lt;=45, "31-45 dias",
IF('Base tratada'!$E285&lt;=60, "46-60 dias",
IF('Base tratada'!$E285&lt;=75, "61-75 dias", "76-99 dias")))))</f>
        <v>31-45 dias</v>
      </c>
      <c r="G285" s="38">
        <v>34</v>
      </c>
      <c r="H285" s="60" t="str">
        <f>IF('Base tratada'!$G285&lt;=29,"24–29",
IF('Base tratada'!$G285&lt;=39,"30–39",
IF('Base tratada'!$G285&lt;=49,"40–49",
IF('Base tratada'!$G285&lt;=59,"50–59",
IF('Base tratada'!$G285&lt;=69,"60–69",
"70–80")))))</f>
        <v>30–39</v>
      </c>
      <c r="I285" s="34">
        <v>2691</v>
      </c>
      <c r="J285" s="58" t="str">
        <f>IF('Base tratada'!$K285=1,"Divorciado",
IF('Base tratada'!$L285=1,"Casado",
IF('Base tratada'!$M285=1, "Solteiro",
IF('Base tratada'!$N285=1,"Juntos",
"Viúvo"))))</f>
        <v>Juntos</v>
      </c>
      <c r="K285" s="34">
        <v>0</v>
      </c>
      <c r="L285" s="34">
        <v>0</v>
      </c>
      <c r="M285" s="34">
        <v>0</v>
      </c>
      <c r="N285" s="34">
        <v>1</v>
      </c>
      <c r="O285" s="34">
        <v>0</v>
      </c>
      <c r="P285" s="34">
        <v>0</v>
      </c>
      <c r="Q285" s="34">
        <v>0</v>
      </c>
      <c r="R285" s="34">
        <v>0</v>
      </c>
      <c r="S285" s="34">
        <v>1</v>
      </c>
      <c r="T285" s="34">
        <v>0</v>
      </c>
      <c r="U285" s="35">
        <v>65</v>
      </c>
      <c r="V285" s="35">
        <v>4</v>
      </c>
      <c r="W285" s="35">
        <v>16</v>
      </c>
      <c r="X285" s="35">
        <v>0</v>
      </c>
      <c r="Y285" s="35">
        <v>4</v>
      </c>
      <c r="Z285" s="35">
        <v>11</v>
      </c>
      <c r="AA285" s="34">
        <v>1</v>
      </c>
      <c r="AB285" s="34">
        <v>8</v>
      </c>
      <c r="AC285" s="34">
        <v>3</v>
      </c>
      <c r="AD285" s="34">
        <v>0</v>
      </c>
      <c r="AE285" s="34">
        <v>3</v>
      </c>
      <c r="AF285" s="58">
        <f>'Base tratada'!$AC285+'Base tratada'!$AD285+'Base tratada'!$AE285</f>
        <v>6</v>
      </c>
      <c r="AG2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85" s="58" t="str">
        <f>IF('Base tratada'!$AC285&gt;=MAX('Base tratada'!$AD285,'Base tratada'!$AE285),"Web",
IF('Base tratada'!$AD285&gt;='Base tratada'!$AE285,"Catalog",
"Store"))</f>
        <v>Web</v>
      </c>
      <c r="AI285" s="59">
        <f>IF('Base tratada'!$AF285=0,"0",'Base tratada'!$AK285/'Base tratada'!$AF285)</f>
        <v>14.833333333333334</v>
      </c>
      <c r="AJ285" s="59" t="str">
        <f>IF('Base tratada'!$AI285=0,"R$ 0",
IF('Base tratada'!$AI285&lt;=25,"R$ 1–25",
IF('Base tratada'!$AI285&lt;=50,"R$ 26–50",
"+R$ 50")))</f>
        <v>R$ 1–25</v>
      </c>
      <c r="AK285" s="35">
        <v>89</v>
      </c>
      <c r="AL285" s="58" t="str">
        <f>IF('Base tratada'!$AK285&lt;=100,"R$ 0-100",
IF('Base tratada'!$AK285&lt;=500,"R$ 101-500",
IF('Base tratada'!$AK285&lt;=1000,"R$ 501-1000",
IF('Base tratada'!$AK285&lt;=1500,"R$ 1001-1500",
"+R$ 1500"))))</f>
        <v>R$ 0-100</v>
      </c>
      <c r="AM285" s="34">
        <v>0</v>
      </c>
      <c r="AN285" s="34">
        <v>0</v>
      </c>
      <c r="AO285" s="34">
        <v>0</v>
      </c>
      <c r="AP285" s="34">
        <v>0</v>
      </c>
      <c r="AQ285" s="34">
        <v>0</v>
      </c>
      <c r="AR285" s="34">
        <v>0</v>
      </c>
      <c r="AS285" s="34">
        <v>0</v>
      </c>
      <c r="AT285" s="34">
        <v>3</v>
      </c>
      <c r="AU285" s="34">
        <v>11</v>
      </c>
      <c r="AV285" s="52">
        <v>78</v>
      </c>
      <c r="AW285" s="57">
        <v>0</v>
      </c>
      <c r="AX285" s="58" t="str">
        <f>IF(Tabela3[[#This Row],[Response]]=1, "Aceitou", "Não aceitou")</f>
        <v>Não aceitou</v>
      </c>
      <c r="AY285" s="55" t="str">
        <f>Tabela3[[#This Row],[Faixa Recência]] &amp; " | " &amp; Tabela3[[#This Row],[Faixa Gasto]] &amp; " | " &amp; Tabela3[[#This Row],[Faixa ticket médio]]</f>
        <v>31-45 dias | R$ 0-100 | R$ 1–25</v>
      </c>
      <c r="AZ2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5" s="36"/>
    </row>
    <row r="286" spans="1:54" x14ac:dyDescent="0.25">
      <c r="A286" s="61">
        <v>285</v>
      </c>
      <c r="B286" s="37">
        <v>68627</v>
      </c>
      <c r="C286" s="34">
        <v>0</v>
      </c>
      <c r="D286" s="34">
        <v>0</v>
      </c>
      <c r="E286" s="34">
        <v>45</v>
      </c>
      <c r="F286" s="58" t="str">
        <f>IF('Base tratada'!$E286&lt;=15,"0-15 dias",
IF('Base tratada'!$E286&lt;=30, "16-30 dias",
IF('Base tratada'!$E286&lt;=45, "31-45 dias",
IF('Base tratada'!$E286&lt;=60, "46-60 dias",
IF('Base tratada'!$E286&lt;=75, "61-75 dias", "76-99 dias")))))</f>
        <v>31-45 dias</v>
      </c>
      <c r="G286" s="38">
        <v>38</v>
      </c>
      <c r="H286" s="60" t="str">
        <f>IF('Base tratada'!$G286&lt;=29,"24–29",
IF('Base tratada'!$G286&lt;=39,"30–39",
IF('Base tratada'!$G286&lt;=49,"40–49",
IF('Base tratada'!$G286&lt;=59,"50–59",
IF('Base tratada'!$G286&lt;=69,"60–69",
"70–80")))))</f>
        <v>30–39</v>
      </c>
      <c r="I286" s="34">
        <v>2692</v>
      </c>
      <c r="J286" s="58" t="str">
        <f>IF('Base tratada'!$K286=1,"Divorciado",
IF('Base tratada'!$L286=1,"Casado",
IF('Base tratada'!$M286=1, "Solteiro",
IF('Base tratada'!$N286=1,"Juntos",
"Viúvo"))))</f>
        <v>Solteiro</v>
      </c>
      <c r="K286" s="34">
        <v>0</v>
      </c>
      <c r="L286" s="34">
        <v>0</v>
      </c>
      <c r="M286" s="34">
        <v>1</v>
      </c>
      <c r="N286" s="34">
        <v>0</v>
      </c>
      <c r="O286" s="34">
        <v>0</v>
      </c>
      <c r="P286" s="34">
        <v>0</v>
      </c>
      <c r="Q286" s="34">
        <v>0</v>
      </c>
      <c r="R286" s="34">
        <v>1</v>
      </c>
      <c r="S286" s="34">
        <v>0</v>
      </c>
      <c r="T286" s="34">
        <v>0</v>
      </c>
      <c r="U286" s="35">
        <v>395</v>
      </c>
      <c r="V286" s="35">
        <v>15</v>
      </c>
      <c r="W286" s="35">
        <v>263</v>
      </c>
      <c r="X286" s="35">
        <v>60</v>
      </c>
      <c r="Y286" s="35">
        <v>54</v>
      </c>
      <c r="Z286" s="35">
        <v>38</v>
      </c>
      <c r="AA286" s="34">
        <v>1</v>
      </c>
      <c r="AB286" s="34">
        <v>1</v>
      </c>
      <c r="AC286" s="34">
        <v>2</v>
      </c>
      <c r="AD286" s="34">
        <v>3</v>
      </c>
      <c r="AE286" s="34">
        <v>6</v>
      </c>
      <c r="AF286" s="58">
        <f>'Base tratada'!$AC286+'Base tratada'!$AD286+'Base tratada'!$AE286</f>
        <v>11</v>
      </c>
      <c r="AG2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86" s="58" t="str">
        <f>IF('Base tratada'!$AC286&gt;=MAX('Base tratada'!$AD286,'Base tratada'!$AE286),"Web",
IF('Base tratada'!$AD286&gt;='Base tratada'!$AE286,"Catalog",
"Store"))</f>
        <v>Store</v>
      </c>
      <c r="AI286" s="59">
        <f>IF('Base tratada'!$AF286=0,"0",'Base tratada'!$AK286/'Base tratada'!$AF286)</f>
        <v>71.545454545454547</v>
      </c>
      <c r="AJ286" s="59" t="str">
        <f>IF('Base tratada'!$AI286=0,"R$ 0",
IF('Base tratada'!$AI286&lt;=25,"R$ 1–25",
IF('Base tratada'!$AI286&lt;=50,"R$ 26–50",
"+R$ 50")))</f>
        <v>+R$ 50</v>
      </c>
      <c r="AK286" s="35">
        <v>787</v>
      </c>
      <c r="AL286" s="58" t="str">
        <f>IF('Base tratada'!$AK286&lt;=100,"R$ 0-100",
IF('Base tratada'!$AK286&lt;=500,"R$ 101-500",
IF('Base tratada'!$AK286&lt;=1000,"R$ 501-1000",
IF('Base tratada'!$AK286&lt;=1500,"R$ 1001-1500",
"+R$ 1500"))))</f>
        <v>R$ 501-1000</v>
      </c>
      <c r="AM286" s="34">
        <v>0</v>
      </c>
      <c r="AN286" s="34">
        <v>0</v>
      </c>
      <c r="AO286" s="34">
        <v>0</v>
      </c>
      <c r="AP286" s="34">
        <v>0</v>
      </c>
      <c r="AQ286" s="34">
        <v>0</v>
      </c>
      <c r="AR286" s="34">
        <v>0</v>
      </c>
      <c r="AS286" s="34">
        <v>0</v>
      </c>
      <c r="AT286" s="34">
        <v>3</v>
      </c>
      <c r="AU286" s="34">
        <v>11</v>
      </c>
      <c r="AV286" s="52">
        <v>749</v>
      </c>
      <c r="AW286" s="57">
        <v>0</v>
      </c>
      <c r="AX286" s="58" t="str">
        <f>IF(Tabela3[[#This Row],[Response]]=1, "Aceitou", "Não aceitou")</f>
        <v>Não aceitou</v>
      </c>
      <c r="AY286" s="55" t="str">
        <f>Tabela3[[#This Row],[Faixa Recência]] &amp; " | " &amp; Tabela3[[#This Row],[Faixa Gasto]] &amp; " | " &amp; Tabela3[[#This Row],[Faixa ticket médio]]</f>
        <v>31-45 dias | R$ 501-1000 | +R$ 50</v>
      </c>
      <c r="AZ2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86" s="36"/>
    </row>
    <row r="287" spans="1:54" x14ac:dyDescent="0.25">
      <c r="A287" s="61">
        <v>286</v>
      </c>
      <c r="B287" s="37">
        <v>57912</v>
      </c>
      <c r="C287" s="34">
        <v>0</v>
      </c>
      <c r="D287" s="34">
        <v>1</v>
      </c>
      <c r="E287" s="34">
        <v>34</v>
      </c>
      <c r="F287" s="58" t="str">
        <f>IF('Base tratada'!$E287&lt;=15,"0-15 dias",
IF('Base tratada'!$E287&lt;=30, "16-30 dias",
IF('Base tratada'!$E287&lt;=45, "31-45 dias",
IF('Base tratada'!$E287&lt;=60, "46-60 dias",
IF('Base tratada'!$E287&lt;=75, "61-75 dias", "76-99 dias")))))</f>
        <v>31-45 dias</v>
      </c>
      <c r="G287" s="38">
        <v>55</v>
      </c>
      <c r="H287" s="60" t="str">
        <f>IF('Base tratada'!$G287&lt;=29,"24–29",
IF('Base tratada'!$G287&lt;=39,"30–39",
IF('Base tratada'!$G287&lt;=49,"40–49",
IF('Base tratada'!$G287&lt;=59,"50–59",
IF('Base tratada'!$G287&lt;=69,"60–69",
"70–80")))))</f>
        <v>50–59</v>
      </c>
      <c r="I287" s="34">
        <v>2263</v>
      </c>
      <c r="J287" s="58" t="str">
        <f>IF('Base tratada'!$K287=1,"Divorciado",
IF('Base tratada'!$L287=1,"Casado",
IF('Base tratada'!$M287=1, "Solteiro",
IF('Base tratada'!$N287=1,"Juntos",
"Viúvo"))))</f>
        <v>Divorciado</v>
      </c>
      <c r="K287" s="34">
        <v>1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4">
        <v>1</v>
      </c>
      <c r="U287" s="35">
        <v>801</v>
      </c>
      <c r="V287" s="35">
        <v>0</v>
      </c>
      <c r="W287" s="35">
        <v>80</v>
      </c>
      <c r="X287" s="35">
        <v>0</v>
      </c>
      <c r="Y287" s="35">
        <v>0</v>
      </c>
      <c r="Z287" s="35">
        <v>35</v>
      </c>
      <c r="AA287" s="34">
        <v>5</v>
      </c>
      <c r="AB287" s="34">
        <v>5</v>
      </c>
      <c r="AC287" s="34">
        <v>8</v>
      </c>
      <c r="AD287" s="34">
        <v>3</v>
      </c>
      <c r="AE287" s="34">
        <v>12</v>
      </c>
      <c r="AF287" s="58">
        <f>'Base tratada'!$AC287+'Base tratada'!$AD287+'Base tratada'!$AE287</f>
        <v>23</v>
      </c>
      <c r="AG2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87" s="58" t="str">
        <f>IF('Base tratada'!$AC287&gt;=MAX('Base tratada'!$AD287,'Base tratada'!$AE287),"Web",
IF('Base tratada'!$AD287&gt;='Base tratada'!$AE287,"Catalog",
"Store"))</f>
        <v>Store</v>
      </c>
      <c r="AI287" s="59">
        <f>IF('Base tratada'!$AF287=0,"0",'Base tratada'!$AK287/'Base tratada'!$AF287)</f>
        <v>38.304347826086953</v>
      </c>
      <c r="AJ287" s="59" t="str">
        <f>IF('Base tratada'!$AI287=0,"R$ 0",
IF('Base tratada'!$AI287&lt;=25,"R$ 1–25",
IF('Base tratada'!$AI287&lt;=50,"R$ 26–50",
"+R$ 50")))</f>
        <v>R$ 26–50</v>
      </c>
      <c r="AK287" s="35">
        <v>881</v>
      </c>
      <c r="AL287" s="58" t="str">
        <f>IF('Base tratada'!$AK287&lt;=100,"R$ 0-100",
IF('Base tratada'!$AK287&lt;=500,"R$ 101-500",
IF('Base tratada'!$AK287&lt;=1000,"R$ 501-1000",
IF('Base tratada'!$AK287&lt;=1500,"R$ 1001-1500",
"+R$ 1500"))))</f>
        <v>R$ 501-1000</v>
      </c>
      <c r="AM287" s="34">
        <v>0</v>
      </c>
      <c r="AN287" s="34">
        <v>0</v>
      </c>
      <c r="AO287" s="34">
        <v>0</v>
      </c>
      <c r="AP287" s="34">
        <v>1</v>
      </c>
      <c r="AQ287" s="34">
        <v>0</v>
      </c>
      <c r="AR287" s="34">
        <v>1</v>
      </c>
      <c r="AS287" s="34">
        <v>0</v>
      </c>
      <c r="AT287" s="34">
        <v>3</v>
      </c>
      <c r="AU287" s="34">
        <v>11</v>
      </c>
      <c r="AV287" s="52">
        <v>846</v>
      </c>
      <c r="AW287" s="57">
        <v>0</v>
      </c>
      <c r="AX287" s="58" t="str">
        <f>IF(Tabela3[[#This Row],[Response]]=1, "Aceitou", "Não aceitou")</f>
        <v>Não aceitou</v>
      </c>
      <c r="AY287" s="55" t="str">
        <f>Tabela3[[#This Row],[Faixa Recência]] &amp; " | " &amp; Tabela3[[#This Row],[Faixa Gasto]] &amp; " | " &amp; Tabela3[[#This Row],[Faixa ticket médio]]</f>
        <v>31-45 dias | R$ 501-1000 | R$ 26–50</v>
      </c>
      <c r="AZ2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7" s="36"/>
    </row>
    <row r="288" spans="1:54" x14ac:dyDescent="0.25">
      <c r="A288" s="61">
        <v>287</v>
      </c>
      <c r="B288" s="37">
        <v>35246</v>
      </c>
      <c r="C288" s="34">
        <v>1</v>
      </c>
      <c r="D288" s="34">
        <v>1</v>
      </c>
      <c r="E288" s="34">
        <v>53</v>
      </c>
      <c r="F288" s="58" t="str">
        <f>IF('Base tratada'!$E288&lt;=15,"0-15 dias",
IF('Base tratada'!$E288&lt;=30, "16-30 dias",
IF('Base tratada'!$E288&lt;=45, "31-45 dias",
IF('Base tratada'!$E288&lt;=60, "46-60 dias",
IF('Base tratada'!$E288&lt;=75, "61-75 dias", "76-99 dias")))))</f>
        <v>46-60 dias</v>
      </c>
      <c r="G288" s="38">
        <v>62</v>
      </c>
      <c r="H288" s="60" t="str">
        <f>IF('Base tratada'!$G288&lt;=29,"24–29",
IF('Base tratada'!$G288&lt;=39,"30–39",
IF('Base tratada'!$G288&lt;=49,"40–49",
IF('Base tratada'!$G288&lt;=59,"50–59",
IF('Base tratada'!$G288&lt;=69,"60–69",
"70–80")))))</f>
        <v>60–69</v>
      </c>
      <c r="I288" s="34">
        <v>2233</v>
      </c>
      <c r="J288" s="58" t="str">
        <f>IF('Base tratada'!$K288=1,"Divorciado",
IF('Base tratada'!$L288=1,"Casado",
IF('Base tratada'!$M288=1, "Solteiro",
IF('Base tratada'!$N288=1,"Juntos",
"Viúvo"))))</f>
        <v>Divorciado</v>
      </c>
      <c r="K288" s="34">
        <v>1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1</v>
      </c>
      <c r="S288" s="34">
        <v>0</v>
      </c>
      <c r="T288" s="34">
        <v>0</v>
      </c>
      <c r="U288" s="35">
        <v>36</v>
      </c>
      <c r="V288" s="35">
        <v>0</v>
      </c>
      <c r="W288" s="35">
        <v>12</v>
      </c>
      <c r="X288" s="35">
        <v>2</v>
      </c>
      <c r="Y288" s="35">
        <v>2</v>
      </c>
      <c r="Z288" s="35">
        <v>10</v>
      </c>
      <c r="AA288" s="34">
        <v>4</v>
      </c>
      <c r="AB288" s="34">
        <v>5</v>
      </c>
      <c r="AC288" s="34">
        <v>3</v>
      </c>
      <c r="AD288" s="34">
        <v>1</v>
      </c>
      <c r="AE288" s="34">
        <v>3</v>
      </c>
      <c r="AF288" s="58">
        <f>'Base tratada'!$AC288+'Base tratada'!$AD288+'Base tratada'!$AE288</f>
        <v>7</v>
      </c>
      <c r="AG2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88" s="58" t="str">
        <f>IF('Base tratada'!$AC288&gt;=MAX('Base tratada'!$AD288,'Base tratada'!$AE288),"Web",
IF('Base tratada'!$AD288&gt;='Base tratada'!$AE288,"Catalog",
"Store"))</f>
        <v>Web</v>
      </c>
      <c r="AI288" s="59">
        <f>IF('Base tratada'!$AF288=0,"0",'Base tratada'!$AK288/'Base tratada'!$AF288)</f>
        <v>7.4285714285714288</v>
      </c>
      <c r="AJ288" s="59" t="str">
        <f>IF('Base tratada'!$AI288=0,"R$ 0",
IF('Base tratada'!$AI288&lt;=25,"R$ 1–25",
IF('Base tratada'!$AI288&lt;=50,"R$ 26–50",
"+R$ 50")))</f>
        <v>R$ 1–25</v>
      </c>
      <c r="AK288" s="35">
        <v>52</v>
      </c>
      <c r="AL288" s="58" t="str">
        <f>IF('Base tratada'!$AK288&lt;=100,"R$ 0-100",
IF('Base tratada'!$AK288&lt;=500,"R$ 101-500",
IF('Base tratada'!$AK288&lt;=1000,"R$ 501-1000",
IF('Base tratada'!$AK288&lt;=1500,"R$ 1001-1500",
"+R$ 1500"))))</f>
        <v>R$ 0-100</v>
      </c>
      <c r="AM288" s="34">
        <v>0</v>
      </c>
      <c r="AN288" s="34">
        <v>0</v>
      </c>
      <c r="AO288" s="34">
        <v>0</v>
      </c>
      <c r="AP288" s="34">
        <v>0</v>
      </c>
      <c r="AQ288" s="34">
        <v>0</v>
      </c>
      <c r="AR288" s="34">
        <v>0</v>
      </c>
      <c r="AS288" s="34">
        <v>0</v>
      </c>
      <c r="AT288" s="34">
        <v>3</v>
      </c>
      <c r="AU288" s="34">
        <v>11</v>
      </c>
      <c r="AV288" s="52">
        <v>42</v>
      </c>
      <c r="AW288" s="57">
        <v>0</v>
      </c>
      <c r="AX288" s="58" t="str">
        <f>IF(Tabela3[[#This Row],[Response]]=1, "Aceitou", "Não aceitou")</f>
        <v>Não aceitou</v>
      </c>
      <c r="AY288" s="55" t="str">
        <f>Tabela3[[#This Row],[Faixa Recência]] &amp; " | " &amp; Tabela3[[#This Row],[Faixa Gasto]] &amp; " | " &amp; Tabela3[[#This Row],[Faixa ticket médio]]</f>
        <v>46-60 dias | R$ 0-100 | R$ 1–25</v>
      </c>
      <c r="AZ2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8" s="36"/>
    </row>
    <row r="289" spans="1:54" x14ac:dyDescent="0.25">
      <c r="A289" s="61">
        <v>288</v>
      </c>
      <c r="B289" s="37">
        <v>58821</v>
      </c>
      <c r="C289" s="34">
        <v>0</v>
      </c>
      <c r="D289" s="34">
        <v>1</v>
      </c>
      <c r="E289" s="34">
        <v>44</v>
      </c>
      <c r="F289" s="58" t="str">
        <f>IF('Base tratada'!$E289&lt;=15,"0-15 dias",
IF('Base tratada'!$E289&lt;=30, "16-30 dias",
IF('Base tratada'!$E289&lt;=45, "31-45 dias",
IF('Base tratada'!$E289&lt;=60, "46-60 dias",
IF('Base tratada'!$E289&lt;=75, "61-75 dias", "76-99 dias")))))</f>
        <v>31-45 dias</v>
      </c>
      <c r="G289" s="38">
        <v>64</v>
      </c>
      <c r="H289" s="60" t="str">
        <f>IF('Base tratada'!$G289&lt;=29,"24–29",
IF('Base tratada'!$G289&lt;=39,"30–39",
IF('Base tratada'!$G289&lt;=49,"40–49",
IF('Base tratada'!$G289&lt;=59,"50–59",
IF('Base tratada'!$G289&lt;=69,"60–69",
"70–80")))))</f>
        <v>60–69</v>
      </c>
      <c r="I289" s="34">
        <v>2419</v>
      </c>
      <c r="J289" s="58" t="str">
        <f>IF('Base tratada'!$K289=1,"Divorciado",
IF('Base tratada'!$L289=1,"Casado",
IF('Base tratada'!$M289=1, "Solteiro",
IF('Base tratada'!$N289=1,"Juntos",
"Viúvo"))))</f>
        <v>Juntos</v>
      </c>
      <c r="K289" s="34">
        <v>0</v>
      </c>
      <c r="L289" s="34">
        <v>0</v>
      </c>
      <c r="M289" s="34">
        <v>0</v>
      </c>
      <c r="N289" s="34">
        <v>1</v>
      </c>
      <c r="O289" s="34">
        <v>0</v>
      </c>
      <c r="P289" s="34">
        <v>1</v>
      </c>
      <c r="Q289" s="34">
        <v>0</v>
      </c>
      <c r="R289" s="34">
        <v>0</v>
      </c>
      <c r="S289" s="34">
        <v>0</v>
      </c>
      <c r="T289" s="34">
        <v>0</v>
      </c>
      <c r="U289" s="35">
        <v>513</v>
      </c>
      <c r="V289" s="35">
        <v>14</v>
      </c>
      <c r="W289" s="35">
        <v>154</v>
      </c>
      <c r="X289" s="35">
        <v>19</v>
      </c>
      <c r="Y289" s="35">
        <v>0</v>
      </c>
      <c r="Z289" s="35">
        <v>28</v>
      </c>
      <c r="AA289" s="34">
        <v>1</v>
      </c>
      <c r="AB289" s="34">
        <v>6</v>
      </c>
      <c r="AC289" s="34">
        <v>9</v>
      </c>
      <c r="AD289" s="34">
        <v>2</v>
      </c>
      <c r="AE289" s="34">
        <v>9</v>
      </c>
      <c r="AF289" s="58">
        <f>'Base tratada'!$AC289+'Base tratada'!$AD289+'Base tratada'!$AE289</f>
        <v>20</v>
      </c>
      <c r="AG2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89" s="58" t="str">
        <f>IF('Base tratada'!$AC289&gt;=MAX('Base tratada'!$AD289,'Base tratada'!$AE289),"Web",
IF('Base tratada'!$AD289&gt;='Base tratada'!$AE289,"Catalog",
"Store"))</f>
        <v>Web</v>
      </c>
      <c r="AI289" s="59">
        <f>IF('Base tratada'!$AF289=0,"0",'Base tratada'!$AK289/'Base tratada'!$AF289)</f>
        <v>35</v>
      </c>
      <c r="AJ289" s="59" t="str">
        <f>IF('Base tratada'!$AI289=0,"R$ 0",
IF('Base tratada'!$AI289&lt;=25,"R$ 1–25",
IF('Base tratada'!$AI289&lt;=50,"R$ 26–50",
"+R$ 50")))</f>
        <v>R$ 26–50</v>
      </c>
      <c r="AK289" s="35">
        <v>700</v>
      </c>
      <c r="AL289" s="58" t="str">
        <f>IF('Base tratada'!$AK289&lt;=100,"R$ 0-100",
IF('Base tratada'!$AK289&lt;=500,"R$ 101-500",
IF('Base tratada'!$AK289&lt;=1000,"R$ 501-1000",
IF('Base tratada'!$AK289&lt;=1500,"R$ 1001-1500",
"+R$ 1500"))))</f>
        <v>R$ 501-1000</v>
      </c>
      <c r="AM289" s="34">
        <v>0</v>
      </c>
      <c r="AN289" s="34">
        <v>0</v>
      </c>
      <c r="AO289" s="34">
        <v>0</v>
      </c>
      <c r="AP289" s="34">
        <v>0</v>
      </c>
      <c r="AQ289" s="34">
        <v>0</v>
      </c>
      <c r="AR289" s="34">
        <v>0</v>
      </c>
      <c r="AS289" s="34">
        <v>0</v>
      </c>
      <c r="AT289" s="34">
        <v>3</v>
      </c>
      <c r="AU289" s="34">
        <v>11</v>
      </c>
      <c r="AV289" s="52">
        <v>672</v>
      </c>
      <c r="AW289" s="57">
        <v>0</v>
      </c>
      <c r="AX289" s="58" t="str">
        <f>IF(Tabela3[[#This Row],[Response]]=1, "Aceitou", "Não aceitou")</f>
        <v>Não aceitou</v>
      </c>
      <c r="AY289" s="55" t="str">
        <f>Tabela3[[#This Row],[Faixa Recência]] &amp; " | " &amp; Tabela3[[#This Row],[Faixa Gasto]] &amp; " | " &amp; Tabela3[[#This Row],[Faixa ticket médio]]</f>
        <v>31-45 dias | R$ 501-1000 | R$ 26–50</v>
      </c>
      <c r="AZ2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89" s="36"/>
    </row>
    <row r="290" spans="1:54" x14ac:dyDescent="0.25">
      <c r="A290" s="61">
        <v>289</v>
      </c>
      <c r="B290" s="37">
        <v>46377</v>
      </c>
      <c r="C290" s="34">
        <v>1</v>
      </c>
      <c r="D290" s="34">
        <v>0</v>
      </c>
      <c r="E290" s="34">
        <v>89</v>
      </c>
      <c r="F290" s="58" t="str">
        <f>IF('Base tratada'!$E290&lt;=15,"0-15 dias",
IF('Base tratada'!$E290&lt;=30, "16-30 dias",
IF('Base tratada'!$E290&lt;=45, "31-45 dias",
IF('Base tratada'!$E290&lt;=60, "46-60 dias",
IF('Base tratada'!$E290&lt;=75, "61-75 dias", "76-99 dias")))))</f>
        <v>76-99 dias</v>
      </c>
      <c r="G290" s="38">
        <v>42</v>
      </c>
      <c r="H290" s="60" t="str">
        <f>IF('Base tratada'!$G290&lt;=29,"24–29",
IF('Base tratada'!$G290&lt;=39,"30–39",
IF('Base tratada'!$G290&lt;=49,"40–49",
IF('Base tratada'!$G290&lt;=59,"50–59",
IF('Base tratada'!$G290&lt;=69,"60–69",
"70–80")))))</f>
        <v>40–49</v>
      </c>
      <c r="I290" s="34">
        <v>2279</v>
      </c>
      <c r="J290" s="58" t="str">
        <f>IF('Base tratada'!$K290=1,"Divorciado",
IF('Base tratada'!$L290=1,"Casado",
IF('Base tratada'!$M290=1, "Solteiro",
IF('Base tratada'!$N290=1,"Juntos",
"Viúvo"))))</f>
        <v>Casado</v>
      </c>
      <c r="K290" s="34">
        <v>0</v>
      </c>
      <c r="L290" s="34">
        <v>1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4">
        <v>1</v>
      </c>
      <c r="U290" s="35">
        <v>37</v>
      </c>
      <c r="V290" s="35">
        <v>0</v>
      </c>
      <c r="W290" s="35">
        <v>46</v>
      </c>
      <c r="X290" s="35">
        <v>4</v>
      </c>
      <c r="Y290" s="35">
        <v>3</v>
      </c>
      <c r="Z290" s="35">
        <v>0</v>
      </c>
      <c r="AA290" s="34">
        <v>1</v>
      </c>
      <c r="AB290" s="34">
        <v>4</v>
      </c>
      <c r="AC290" s="34">
        <v>2</v>
      </c>
      <c r="AD290" s="34">
        <v>1</v>
      </c>
      <c r="AE290" s="34">
        <v>3</v>
      </c>
      <c r="AF290" s="58">
        <f>'Base tratada'!$AC290+'Base tratada'!$AD290+'Base tratada'!$AE290</f>
        <v>6</v>
      </c>
      <c r="AG2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90" s="58" t="str">
        <f>IF('Base tratada'!$AC290&gt;=MAX('Base tratada'!$AD290,'Base tratada'!$AE290),"Web",
IF('Base tratada'!$AD290&gt;='Base tratada'!$AE290,"Catalog",
"Store"))</f>
        <v>Store</v>
      </c>
      <c r="AI290" s="59">
        <f>IF('Base tratada'!$AF290=0,"0",'Base tratada'!$AK290/'Base tratada'!$AF290)</f>
        <v>15</v>
      </c>
      <c r="AJ290" s="59" t="str">
        <f>IF('Base tratada'!$AI290=0,"R$ 0",
IF('Base tratada'!$AI290&lt;=25,"R$ 1–25",
IF('Base tratada'!$AI290&lt;=50,"R$ 26–50",
"+R$ 50")))</f>
        <v>R$ 1–25</v>
      </c>
      <c r="AK290" s="35">
        <v>90</v>
      </c>
      <c r="AL290" s="58" t="str">
        <f>IF('Base tratada'!$AK290&lt;=100,"R$ 0-100",
IF('Base tratada'!$AK290&lt;=500,"R$ 101-500",
IF('Base tratada'!$AK290&lt;=1000,"R$ 501-1000",
IF('Base tratada'!$AK290&lt;=1500,"R$ 1001-1500",
"+R$ 1500"))))</f>
        <v>R$ 0-100</v>
      </c>
      <c r="AM290" s="34">
        <v>0</v>
      </c>
      <c r="AN290" s="34">
        <v>0</v>
      </c>
      <c r="AO290" s="34">
        <v>0</v>
      </c>
      <c r="AP290" s="34">
        <v>0</v>
      </c>
      <c r="AQ290" s="34">
        <v>0</v>
      </c>
      <c r="AR290" s="34">
        <v>0</v>
      </c>
      <c r="AS290" s="34">
        <v>0</v>
      </c>
      <c r="AT290" s="34">
        <v>3</v>
      </c>
      <c r="AU290" s="34">
        <v>11</v>
      </c>
      <c r="AV290" s="52">
        <v>90</v>
      </c>
      <c r="AW290" s="57">
        <v>0</v>
      </c>
      <c r="AX290" s="58" t="str">
        <f>IF(Tabela3[[#This Row],[Response]]=1, "Aceitou", "Não aceitou")</f>
        <v>Não aceitou</v>
      </c>
      <c r="AY290" s="55" t="str">
        <f>Tabela3[[#This Row],[Faixa Recência]] &amp; " | " &amp; Tabela3[[#This Row],[Faixa Gasto]] &amp; " | " &amp; Tabela3[[#This Row],[Faixa ticket médio]]</f>
        <v>76-99 dias | R$ 0-100 | R$ 1–25</v>
      </c>
      <c r="AZ2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0" s="36"/>
    </row>
    <row r="291" spans="1:54" x14ac:dyDescent="0.25">
      <c r="A291" s="61">
        <v>290</v>
      </c>
      <c r="B291" s="37">
        <v>39747</v>
      </c>
      <c r="C291" s="34">
        <v>1</v>
      </c>
      <c r="D291" s="34">
        <v>0</v>
      </c>
      <c r="E291" s="34">
        <v>43</v>
      </c>
      <c r="F291" s="58" t="str">
        <f>IF('Base tratada'!$E291&lt;=15,"0-15 dias",
IF('Base tratada'!$E291&lt;=30, "16-30 dias",
IF('Base tratada'!$E291&lt;=45, "31-45 dias",
IF('Base tratada'!$E291&lt;=60, "46-60 dias",
IF('Base tratada'!$E291&lt;=75, "61-75 dias", "76-99 dias")))))</f>
        <v>31-45 dias</v>
      </c>
      <c r="G291" s="38">
        <v>32</v>
      </c>
      <c r="H291" s="60" t="str">
        <f>IF('Base tratada'!$G291&lt;=29,"24–29",
IF('Base tratada'!$G291&lt;=39,"30–39",
IF('Base tratada'!$G291&lt;=49,"40–49",
IF('Base tratada'!$G291&lt;=59,"50–59",
IF('Base tratada'!$G291&lt;=69,"60–69",
"70–80")))))</f>
        <v>30–39</v>
      </c>
      <c r="I291" s="34">
        <v>2236</v>
      </c>
      <c r="J291" s="58" t="str">
        <f>IF('Base tratada'!$K291=1,"Divorciado",
IF('Base tratada'!$L291=1,"Casado",
IF('Base tratada'!$M291=1, "Solteiro",
IF('Base tratada'!$N291=1,"Juntos",
"Viúvo"))))</f>
        <v>Solteiro</v>
      </c>
      <c r="K291" s="34">
        <v>0</v>
      </c>
      <c r="L291" s="34">
        <v>0</v>
      </c>
      <c r="M291" s="34">
        <v>1</v>
      </c>
      <c r="N291" s="34">
        <v>0</v>
      </c>
      <c r="O291" s="34">
        <v>0</v>
      </c>
      <c r="P291" s="34">
        <v>0</v>
      </c>
      <c r="Q291" s="34">
        <v>0</v>
      </c>
      <c r="R291" s="34">
        <v>1</v>
      </c>
      <c r="S291" s="34">
        <v>0</v>
      </c>
      <c r="T291" s="34">
        <v>0</v>
      </c>
      <c r="U291" s="35">
        <v>80</v>
      </c>
      <c r="V291" s="35">
        <v>15</v>
      </c>
      <c r="W291" s="35">
        <v>93</v>
      </c>
      <c r="X291" s="35">
        <v>20</v>
      </c>
      <c r="Y291" s="35">
        <v>13</v>
      </c>
      <c r="Z291" s="35">
        <v>52</v>
      </c>
      <c r="AA291" s="34">
        <v>3</v>
      </c>
      <c r="AB291" s="34">
        <v>8</v>
      </c>
      <c r="AC291" s="34">
        <v>5</v>
      </c>
      <c r="AD291" s="34">
        <v>1</v>
      </c>
      <c r="AE291" s="34">
        <v>4</v>
      </c>
      <c r="AF291" s="58">
        <f>'Base tratada'!$AC291+'Base tratada'!$AD291+'Base tratada'!$AE291</f>
        <v>10</v>
      </c>
      <c r="AG2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91" s="58" t="str">
        <f>IF('Base tratada'!$AC291&gt;=MAX('Base tratada'!$AD291,'Base tratada'!$AE291),"Web",
IF('Base tratada'!$AD291&gt;='Base tratada'!$AE291,"Catalog",
"Store"))</f>
        <v>Web</v>
      </c>
      <c r="AI291" s="59">
        <f>IF('Base tratada'!$AF291=0,"0",'Base tratada'!$AK291/'Base tratada'!$AF291)</f>
        <v>22.1</v>
      </c>
      <c r="AJ291" s="59" t="str">
        <f>IF('Base tratada'!$AI291=0,"R$ 0",
IF('Base tratada'!$AI291&lt;=25,"R$ 1–25",
IF('Base tratada'!$AI291&lt;=50,"R$ 26–50",
"+R$ 50")))</f>
        <v>R$ 1–25</v>
      </c>
      <c r="AK291" s="35">
        <v>221</v>
      </c>
      <c r="AL291" s="58" t="str">
        <f>IF('Base tratada'!$AK291&lt;=100,"R$ 0-100",
IF('Base tratada'!$AK291&lt;=500,"R$ 101-500",
IF('Base tratada'!$AK291&lt;=1000,"R$ 501-1000",
IF('Base tratada'!$AK291&lt;=1500,"R$ 1001-1500",
"+R$ 1500"))))</f>
        <v>R$ 101-500</v>
      </c>
      <c r="AM291" s="34">
        <v>0</v>
      </c>
      <c r="AN291" s="34">
        <v>0</v>
      </c>
      <c r="AO291" s="34">
        <v>0</v>
      </c>
      <c r="AP291" s="34">
        <v>0</v>
      </c>
      <c r="AQ291" s="34">
        <v>0</v>
      </c>
      <c r="AR291" s="34">
        <v>0</v>
      </c>
      <c r="AS291" s="34">
        <v>0</v>
      </c>
      <c r="AT291" s="34">
        <v>3</v>
      </c>
      <c r="AU291" s="34">
        <v>11</v>
      </c>
      <c r="AV291" s="52">
        <v>169</v>
      </c>
      <c r="AW291" s="57">
        <v>0</v>
      </c>
      <c r="AX291" s="58" t="str">
        <f>IF(Tabela3[[#This Row],[Response]]=1, "Aceitou", "Não aceitou")</f>
        <v>Não aceitou</v>
      </c>
      <c r="AY291" s="55" t="str">
        <f>Tabela3[[#This Row],[Faixa Recência]] &amp; " | " &amp; Tabela3[[#This Row],[Faixa Gasto]] &amp; " | " &amp; Tabela3[[#This Row],[Faixa ticket médio]]</f>
        <v>31-45 dias | R$ 101-500 | R$ 1–25</v>
      </c>
      <c r="AZ2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1" s="36"/>
    </row>
    <row r="292" spans="1:54" x14ac:dyDescent="0.25">
      <c r="A292" s="61">
        <v>291</v>
      </c>
      <c r="B292" s="37">
        <v>23976</v>
      </c>
      <c r="C292" s="34">
        <v>1</v>
      </c>
      <c r="D292" s="34">
        <v>0</v>
      </c>
      <c r="E292" s="34">
        <v>68</v>
      </c>
      <c r="F292" s="58" t="str">
        <f>IF('Base tratada'!$E292&lt;=15,"0-15 dias",
IF('Base tratada'!$E292&lt;=30, "16-30 dias",
IF('Base tratada'!$E292&lt;=45, "31-45 dias",
IF('Base tratada'!$E292&lt;=60, "46-60 dias",
IF('Base tratada'!$E292&lt;=75, "61-75 dias", "76-99 dias")))))</f>
        <v>61-75 dias</v>
      </c>
      <c r="G292" s="38">
        <v>36</v>
      </c>
      <c r="H292" s="60" t="str">
        <f>IF('Base tratada'!$G292&lt;=29,"24–29",
IF('Base tratada'!$G292&lt;=39,"30–39",
IF('Base tratada'!$G292&lt;=49,"40–49",
IF('Base tratada'!$G292&lt;=59,"50–59",
IF('Base tratada'!$G292&lt;=69,"60–69",
"70–80")))))</f>
        <v>30–39</v>
      </c>
      <c r="I292" s="34">
        <v>2343</v>
      </c>
      <c r="J292" s="58" t="str">
        <f>IF('Base tratada'!$K292=1,"Divorciado",
IF('Base tratada'!$L292=1,"Casado",
IF('Base tratada'!$M292=1, "Solteiro",
IF('Base tratada'!$N292=1,"Juntos",
"Viúvo"))))</f>
        <v>Juntos</v>
      </c>
      <c r="K292" s="34">
        <v>0</v>
      </c>
      <c r="L292" s="34">
        <v>0</v>
      </c>
      <c r="M292" s="34">
        <v>0</v>
      </c>
      <c r="N292" s="34">
        <v>1</v>
      </c>
      <c r="O292" s="34">
        <v>0</v>
      </c>
      <c r="P292" s="34">
        <v>0</v>
      </c>
      <c r="Q292" s="34">
        <v>0</v>
      </c>
      <c r="R292" s="34">
        <v>1</v>
      </c>
      <c r="S292" s="34">
        <v>0</v>
      </c>
      <c r="T292" s="34">
        <v>0</v>
      </c>
      <c r="U292" s="35">
        <v>14</v>
      </c>
      <c r="V292" s="35">
        <v>1</v>
      </c>
      <c r="W292" s="35">
        <v>21</v>
      </c>
      <c r="X292" s="35">
        <v>2</v>
      </c>
      <c r="Y292" s="35">
        <v>3</v>
      </c>
      <c r="Z292" s="35">
        <v>25</v>
      </c>
      <c r="AA292" s="34">
        <v>3</v>
      </c>
      <c r="AB292" s="34">
        <v>7</v>
      </c>
      <c r="AC292" s="34">
        <v>3</v>
      </c>
      <c r="AD292" s="34">
        <v>1</v>
      </c>
      <c r="AE292" s="34">
        <v>3</v>
      </c>
      <c r="AF292" s="58">
        <f>'Base tratada'!$AC292+'Base tratada'!$AD292+'Base tratada'!$AE292</f>
        <v>7</v>
      </c>
      <c r="AG2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92" s="58" t="str">
        <f>IF('Base tratada'!$AC292&gt;=MAX('Base tratada'!$AD292,'Base tratada'!$AE292),"Web",
IF('Base tratada'!$AD292&gt;='Base tratada'!$AE292,"Catalog",
"Store"))</f>
        <v>Web</v>
      </c>
      <c r="AI292" s="59">
        <f>IF('Base tratada'!$AF292=0,"0",'Base tratada'!$AK292/'Base tratada'!$AF292)</f>
        <v>5.8571428571428568</v>
      </c>
      <c r="AJ292" s="59" t="str">
        <f>IF('Base tratada'!$AI292=0,"R$ 0",
IF('Base tratada'!$AI292&lt;=25,"R$ 1–25",
IF('Base tratada'!$AI292&lt;=50,"R$ 26–50",
"+R$ 50")))</f>
        <v>R$ 1–25</v>
      </c>
      <c r="AK292" s="35">
        <v>41</v>
      </c>
      <c r="AL292" s="58" t="str">
        <f>IF('Base tratada'!$AK292&lt;=100,"R$ 0-100",
IF('Base tratada'!$AK292&lt;=500,"R$ 101-500",
IF('Base tratada'!$AK292&lt;=1000,"R$ 501-1000",
IF('Base tratada'!$AK292&lt;=1500,"R$ 1001-1500",
"+R$ 1500"))))</f>
        <v>R$ 0-100</v>
      </c>
      <c r="AM292" s="34">
        <v>0</v>
      </c>
      <c r="AN292" s="34">
        <v>0</v>
      </c>
      <c r="AO292" s="34">
        <v>0</v>
      </c>
      <c r="AP292" s="34">
        <v>0</v>
      </c>
      <c r="AQ292" s="34">
        <v>0</v>
      </c>
      <c r="AR292" s="34">
        <v>0</v>
      </c>
      <c r="AS292" s="34">
        <v>0</v>
      </c>
      <c r="AT292" s="34">
        <v>3</v>
      </c>
      <c r="AU292" s="34">
        <v>11</v>
      </c>
      <c r="AV292" s="52">
        <v>16</v>
      </c>
      <c r="AW292" s="57">
        <v>0</v>
      </c>
      <c r="AX292" s="58" t="str">
        <f>IF(Tabela3[[#This Row],[Response]]=1, "Aceitou", "Não aceitou")</f>
        <v>Não aceitou</v>
      </c>
      <c r="AY292" s="55" t="str">
        <f>Tabela3[[#This Row],[Faixa Recência]] &amp; " | " &amp; Tabela3[[#This Row],[Faixa Gasto]] &amp; " | " &amp; Tabela3[[#This Row],[Faixa ticket médio]]</f>
        <v>61-75 dias | R$ 0-100 | R$ 1–25</v>
      </c>
      <c r="AZ2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2" s="36"/>
    </row>
    <row r="293" spans="1:54" x14ac:dyDescent="0.25">
      <c r="A293" s="61">
        <v>292</v>
      </c>
      <c r="B293" s="37">
        <v>80950</v>
      </c>
      <c r="C293" s="34">
        <v>0</v>
      </c>
      <c r="D293" s="34">
        <v>0</v>
      </c>
      <c r="E293" s="34">
        <v>44</v>
      </c>
      <c r="F293" s="58" t="str">
        <f>IF('Base tratada'!$E293&lt;=15,"0-15 dias",
IF('Base tratada'!$E293&lt;=30, "16-30 dias",
IF('Base tratada'!$E293&lt;=45, "31-45 dias",
IF('Base tratada'!$E293&lt;=60, "46-60 dias",
IF('Base tratada'!$E293&lt;=75, "61-75 dias", "76-99 dias")))))</f>
        <v>31-45 dias</v>
      </c>
      <c r="G293" s="38">
        <v>59</v>
      </c>
      <c r="H293" s="60" t="str">
        <f>IF('Base tratada'!$G293&lt;=29,"24–29",
IF('Base tratada'!$G293&lt;=39,"30–39",
IF('Base tratada'!$G293&lt;=49,"40–49",
IF('Base tratada'!$G293&lt;=59,"50–59",
IF('Base tratada'!$G293&lt;=69,"60–69",
"70–80")))))</f>
        <v>50–59</v>
      </c>
      <c r="I293" s="34">
        <v>2617</v>
      </c>
      <c r="J293" s="58" t="str">
        <f>IF('Base tratada'!$K293=1,"Divorciado",
IF('Base tratada'!$L293=1,"Casado",
IF('Base tratada'!$M293=1, "Solteiro",
IF('Base tratada'!$N293=1,"Juntos",
"Viúvo"))))</f>
        <v>Casado</v>
      </c>
      <c r="K293" s="34">
        <v>0</v>
      </c>
      <c r="L293" s="34">
        <v>1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1</v>
      </c>
      <c r="T293" s="34">
        <v>0</v>
      </c>
      <c r="U293" s="35">
        <v>525</v>
      </c>
      <c r="V293" s="35">
        <v>147</v>
      </c>
      <c r="W293" s="35">
        <v>112</v>
      </c>
      <c r="X293" s="35">
        <v>219</v>
      </c>
      <c r="Y293" s="35">
        <v>147</v>
      </c>
      <c r="Z293" s="35">
        <v>63</v>
      </c>
      <c r="AA293" s="34">
        <v>1</v>
      </c>
      <c r="AB293" s="34">
        <v>2</v>
      </c>
      <c r="AC293" s="34">
        <v>6</v>
      </c>
      <c r="AD293" s="34">
        <v>7</v>
      </c>
      <c r="AE293" s="34">
        <v>9</v>
      </c>
      <c r="AF293" s="58">
        <f>'Base tratada'!$AC293+'Base tratada'!$AD293+'Base tratada'!$AE293</f>
        <v>22</v>
      </c>
      <c r="AG2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93" s="58" t="str">
        <f>IF('Base tratada'!$AC293&gt;=MAX('Base tratada'!$AD293,'Base tratada'!$AE293),"Web",
IF('Base tratada'!$AD293&gt;='Base tratada'!$AE293,"Catalog",
"Store"))</f>
        <v>Store</v>
      </c>
      <c r="AI293" s="59">
        <f>IF('Base tratada'!$AF293=0,"0",'Base tratada'!$AK293/'Base tratada'!$AF293)</f>
        <v>52.272727272727273</v>
      </c>
      <c r="AJ293" s="59" t="str">
        <f>IF('Base tratada'!$AI293=0,"R$ 0",
IF('Base tratada'!$AI293&lt;=25,"R$ 1–25",
IF('Base tratada'!$AI293&lt;=50,"R$ 26–50",
"+R$ 50")))</f>
        <v>+R$ 50</v>
      </c>
      <c r="AK293" s="35">
        <v>1150</v>
      </c>
      <c r="AL293" s="58" t="str">
        <f>IF('Base tratada'!$AK293&lt;=100,"R$ 0-100",
IF('Base tratada'!$AK293&lt;=500,"R$ 101-500",
IF('Base tratada'!$AK293&lt;=1000,"R$ 501-1000",
IF('Base tratada'!$AK293&lt;=1500,"R$ 1001-1500",
"+R$ 1500"))))</f>
        <v>R$ 1001-1500</v>
      </c>
      <c r="AM293" s="34">
        <v>1</v>
      </c>
      <c r="AN293" s="34">
        <v>0</v>
      </c>
      <c r="AO293" s="34">
        <v>0</v>
      </c>
      <c r="AP293" s="34">
        <v>0</v>
      </c>
      <c r="AQ293" s="34">
        <v>0</v>
      </c>
      <c r="AR293" s="34">
        <v>1</v>
      </c>
      <c r="AS293" s="34">
        <v>0</v>
      </c>
      <c r="AT293" s="34">
        <v>3</v>
      </c>
      <c r="AU293" s="34">
        <v>11</v>
      </c>
      <c r="AV293" s="52">
        <v>1087</v>
      </c>
      <c r="AW293" s="57">
        <v>0</v>
      </c>
      <c r="AX293" s="58" t="str">
        <f>IF(Tabela3[[#This Row],[Response]]=1, "Aceitou", "Não aceitou")</f>
        <v>Não aceitou</v>
      </c>
      <c r="AY293" s="55" t="str">
        <f>Tabela3[[#This Row],[Faixa Recência]] &amp; " | " &amp; Tabela3[[#This Row],[Faixa Gasto]] &amp; " | " &amp; Tabela3[[#This Row],[Faixa ticket médio]]</f>
        <v>31-45 dias | R$ 1001-1500 | +R$ 50</v>
      </c>
      <c r="AZ2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93" s="36"/>
    </row>
    <row r="294" spans="1:54" x14ac:dyDescent="0.25">
      <c r="A294" s="61">
        <v>293</v>
      </c>
      <c r="B294" s="37">
        <v>27038</v>
      </c>
      <c r="C294" s="34">
        <v>0</v>
      </c>
      <c r="D294" s="34">
        <v>0</v>
      </c>
      <c r="E294" s="34">
        <v>64</v>
      </c>
      <c r="F294" s="58" t="str">
        <f>IF('Base tratada'!$E294&lt;=15,"0-15 dias",
IF('Base tratada'!$E294&lt;=30, "16-30 dias",
IF('Base tratada'!$E294&lt;=45, "31-45 dias",
IF('Base tratada'!$E294&lt;=60, "46-60 dias",
IF('Base tratada'!$E294&lt;=75, "61-75 dias", "76-99 dias")))))</f>
        <v>61-75 dias</v>
      </c>
      <c r="G294" s="38">
        <v>54</v>
      </c>
      <c r="H294" s="60" t="str">
        <f>IF('Base tratada'!$G294&lt;=29,"24–29",
IF('Base tratada'!$G294&lt;=39,"30–39",
IF('Base tratada'!$G294&lt;=49,"40–49",
IF('Base tratada'!$G294&lt;=59,"50–59",
IF('Base tratada'!$G294&lt;=69,"60–69",
"70–80")))))</f>
        <v>50–59</v>
      </c>
      <c r="I294" s="34">
        <v>2808</v>
      </c>
      <c r="J294" s="58" t="str">
        <f>IF('Base tratada'!$K294=1,"Divorciado",
IF('Base tratada'!$L294=1,"Casado",
IF('Base tratada'!$M294=1, "Solteiro",
IF('Base tratada'!$N294=1,"Juntos",
"Viúvo"))))</f>
        <v>Viúvo</v>
      </c>
      <c r="K294" s="34">
        <v>0</v>
      </c>
      <c r="L294" s="34">
        <v>0</v>
      </c>
      <c r="M294" s="34">
        <v>0</v>
      </c>
      <c r="N294" s="34">
        <v>0</v>
      </c>
      <c r="O294" s="34">
        <v>1</v>
      </c>
      <c r="P294" s="34">
        <v>0</v>
      </c>
      <c r="Q294" s="34">
        <v>0</v>
      </c>
      <c r="R294" s="34">
        <v>1</v>
      </c>
      <c r="S294" s="34">
        <v>0</v>
      </c>
      <c r="T294" s="34">
        <v>0</v>
      </c>
      <c r="U294" s="35">
        <v>1</v>
      </c>
      <c r="V294" s="35">
        <v>26</v>
      </c>
      <c r="W294" s="35">
        <v>25</v>
      </c>
      <c r="X294" s="35">
        <v>17</v>
      </c>
      <c r="Y294" s="35">
        <v>23</v>
      </c>
      <c r="Z294" s="35">
        <v>15</v>
      </c>
      <c r="AA294" s="34">
        <v>1</v>
      </c>
      <c r="AB294" s="34">
        <v>9</v>
      </c>
      <c r="AC294" s="34">
        <v>3</v>
      </c>
      <c r="AD294" s="34">
        <v>0</v>
      </c>
      <c r="AE294" s="34">
        <v>3</v>
      </c>
      <c r="AF294" s="58">
        <f>'Base tratada'!$AC294+'Base tratada'!$AD294+'Base tratada'!$AE294</f>
        <v>6</v>
      </c>
      <c r="AG2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94" s="58" t="str">
        <f>IF('Base tratada'!$AC294&gt;=MAX('Base tratada'!$AD294,'Base tratada'!$AE294),"Web",
IF('Base tratada'!$AD294&gt;='Base tratada'!$AE294,"Catalog",
"Store"))</f>
        <v>Web</v>
      </c>
      <c r="AI294" s="59">
        <f>IF('Base tratada'!$AF294=0,"0",'Base tratada'!$AK294/'Base tratada'!$AF294)</f>
        <v>15.333333333333334</v>
      </c>
      <c r="AJ294" s="59" t="str">
        <f>IF('Base tratada'!$AI294=0,"R$ 0",
IF('Base tratada'!$AI294&lt;=25,"R$ 1–25",
IF('Base tratada'!$AI294&lt;=50,"R$ 26–50",
"+R$ 50")))</f>
        <v>R$ 1–25</v>
      </c>
      <c r="AK294" s="35">
        <v>92</v>
      </c>
      <c r="AL294" s="58" t="str">
        <f>IF('Base tratada'!$AK294&lt;=100,"R$ 0-100",
IF('Base tratada'!$AK294&lt;=500,"R$ 101-500",
IF('Base tratada'!$AK294&lt;=1000,"R$ 501-1000",
IF('Base tratada'!$AK294&lt;=1500,"R$ 1001-1500",
"+R$ 1500"))))</f>
        <v>R$ 0-100</v>
      </c>
      <c r="AM294" s="34">
        <v>0</v>
      </c>
      <c r="AN294" s="34">
        <v>0</v>
      </c>
      <c r="AO294" s="34">
        <v>0</v>
      </c>
      <c r="AP294" s="34">
        <v>0</v>
      </c>
      <c r="AQ294" s="34">
        <v>0</v>
      </c>
      <c r="AR294" s="34">
        <v>0</v>
      </c>
      <c r="AS294" s="34">
        <v>0</v>
      </c>
      <c r="AT294" s="34">
        <v>3</v>
      </c>
      <c r="AU294" s="34">
        <v>11</v>
      </c>
      <c r="AV294" s="52">
        <v>77</v>
      </c>
      <c r="AW294" s="57">
        <v>1</v>
      </c>
      <c r="AX294" s="58" t="str">
        <f>IF(Tabela3[[#This Row],[Response]]=1, "Aceitou", "Não aceitou")</f>
        <v>Aceitou</v>
      </c>
      <c r="AY294" s="55" t="str">
        <f>Tabela3[[#This Row],[Faixa Recência]] &amp; " | " &amp; Tabela3[[#This Row],[Faixa Gasto]] &amp; " | " &amp; Tabela3[[#This Row],[Faixa ticket médio]]</f>
        <v>61-75 dias | R$ 0-100 | R$ 1–25</v>
      </c>
      <c r="AZ2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4" s="36"/>
    </row>
    <row r="295" spans="1:54" x14ac:dyDescent="0.25">
      <c r="A295" s="61">
        <v>294</v>
      </c>
      <c r="B295" s="37">
        <v>77457</v>
      </c>
      <c r="C295" s="34">
        <v>0</v>
      </c>
      <c r="D295" s="34">
        <v>0</v>
      </c>
      <c r="E295" s="34">
        <v>85</v>
      </c>
      <c r="F295" s="58" t="str">
        <f>IF('Base tratada'!$E295&lt;=15,"0-15 dias",
IF('Base tratada'!$E295&lt;=30, "16-30 dias",
IF('Base tratada'!$E295&lt;=45, "31-45 dias",
IF('Base tratada'!$E295&lt;=60, "46-60 dias",
IF('Base tratada'!$E295&lt;=75, "61-75 dias", "76-99 dias")))))</f>
        <v>76-99 dias</v>
      </c>
      <c r="G295" s="38">
        <v>73</v>
      </c>
      <c r="H295" s="60" t="str">
        <f>IF('Base tratada'!$G295&lt;=29,"24–29",
IF('Base tratada'!$G295&lt;=39,"30–39",
IF('Base tratada'!$G295&lt;=49,"40–49",
IF('Base tratada'!$G295&lt;=59,"50–59",
IF('Base tratada'!$G295&lt;=69,"60–69",
"70–80")))))</f>
        <v>70–80</v>
      </c>
      <c r="I295" s="34">
        <v>2275</v>
      </c>
      <c r="J295" s="58" t="str">
        <f>IF('Base tratada'!$K295=1,"Divorciado",
IF('Base tratada'!$L295=1,"Casado",
IF('Base tratada'!$M295=1, "Solteiro",
IF('Base tratada'!$N295=1,"Juntos",
"Viúvo"))))</f>
        <v>Solteiro</v>
      </c>
      <c r="K295" s="34">
        <v>0</v>
      </c>
      <c r="L295" s="34">
        <v>0</v>
      </c>
      <c r="M295" s="34">
        <v>1</v>
      </c>
      <c r="N295" s="34">
        <v>0</v>
      </c>
      <c r="O295" s="34">
        <v>0</v>
      </c>
      <c r="P295" s="34">
        <v>0</v>
      </c>
      <c r="Q295" s="34">
        <v>0</v>
      </c>
      <c r="R295" s="34">
        <v>1</v>
      </c>
      <c r="S295" s="34">
        <v>0</v>
      </c>
      <c r="T295" s="34">
        <v>0</v>
      </c>
      <c r="U295" s="35">
        <v>675</v>
      </c>
      <c r="V295" s="35">
        <v>11</v>
      </c>
      <c r="W295" s="35">
        <v>400</v>
      </c>
      <c r="X295" s="35">
        <v>15</v>
      </c>
      <c r="Y295" s="35">
        <v>45</v>
      </c>
      <c r="Z295" s="35">
        <v>11</v>
      </c>
      <c r="AA295" s="34">
        <v>1</v>
      </c>
      <c r="AB295" s="34">
        <v>1</v>
      </c>
      <c r="AC295" s="34">
        <v>2</v>
      </c>
      <c r="AD295" s="34">
        <v>5</v>
      </c>
      <c r="AE295" s="34">
        <v>10</v>
      </c>
      <c r="AF295" s="58">
        <f>'Base tratada'!$AC295+'Base tratada'!$AD295+'Base tratada'!$AE295</f>
        <v>17</v>
      </c>
      <c r="AG2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95" s="58" t="str">
        <f>IF('Base tratada'!$AC295&gt;=MAX('Base tratada'!$AD295,'Base tratada'!$AE295),"Web",
IF('Base tratada'!$AD295&gt;='Base tratada'!$AE295,"Catalog",
"Store"))</f>
        <v>Store</v>
      </c>
      <c r="AI295" s="59">
        <f>IF('Base tratada'!$AF295=0,"0",'Base tratada'!$AK295/'Base tratada'!$AF295)</f>
        <v>67.411764705882348</v>
      </c>
      <c r="AJ295" s="59" t="str">
        <f>IF('Base tratada'!$AI295=0,"R$ 0",
IF('Base tratada'!$AI295&lt;=25,"R$ 1–25",
IF('Base tratada'!$AI295&lt;=50,"R$ 26–50",
"+R$ 50")))</f>
        <v>+R$ 50</v>
      </c>
      <c r="AK295" s="35">
        <v>1146</v>
      </c>
      <c r="AL295" s="58" t="str">
        <f>IF('Base tratada'!$AK295&lt;=100,"R$ 0-100",
IF('Base tratada'!$AK295&lt;=500,"R$ 101-500",
IF('Base tratada'!$AK295&lt;=1000,"R$ 501-1000",
IF('Base tratada'!$AK295&lt;=1500,"R$ 1001-1500",
"+R$ 1500"))))</f>
        <v>R$ 1001-1500</v>
      </c>
      <c r="AM295" s="34">
        <v>0</v>
      </c>
      <c r="AN295" s="34">
        <v>0</v>
      </c>
      <c r="AO295" s="34">
        <v>0</v>
      </c>
      <c r="AP295" s="34">
        <v>0</v>
      </c>
      <c r="AQ295" s="34">
        <v>1</v>
      </c>
      <c r="AR295" s="34">
        <v>1</v>
      </c>
      <c r="AS295" s="34">
        <v>0</v>
      </c>
      <c r="AT295" s="34">
        <v>3</v>
      </c>
      <c r="AU295" s="34">
        <v>11</v>
      </c>
      <c r="AV295" s="52">
        <v>1135</v>
      </c>
      <c r="AW295" s="57">
        <v>0</v>
      </c>
      <c r="AX295" s="58" t="str">
        <f>IF(Tabela3[[#This Row],[Response]]=1, "Aceitou", "Não aceitou")</f>
        <v>Não aceitou</v>
      </c>
      <c r="AY295" s="55" t="str">
        <f>Tabela3[[#This Row],[Faixa Recência]] &amp; " | " &amp; Tabela3[[#This Row],[Faixa Gasto]] &amp; " | " &amp; Tabela3[[#This Row],[Faixa ticket médio]]</f>
        <v>76-99 dias | R$ 1001-1500 | +R$ 50</v>
      </c>
      <c r="AZ2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5" s="36"/>
    </row>
    <row r="296" spans="1:54" x14ac:dyDescent="0.25">
      <c r="A296" s="61">
        <v>295</v>
      </c>
      <c r="B296" s="37">
        <v>64100</v>
      </c>
      <c r="C296" s="34">
        <v>0</v>
      </c>
      <c r="D296" s="34">
        <v>1</v>
      </c>
      <c r="E296" s="34">
        <v>93</v>
      </c>
      <c r="F296" s="58" t="str">
        <f>IF('Base tratada'!$E296&lt;=15,"0-15 dias",
IF('Base tratada'!$E296&lt;=30, "16-30 dias",
IF('Base tratada'!$E296&lt;=45, "31-45 dias",
IF('Base tratada'!$E296&lt;=60, "46-60 dias",
IF('Base tratada'!$E296&lt;=75, "61-75 dias", "76-99 dias")))))</f>
        <v>76-99 dias</v>
      </c>
      <c r="G296" s="38">
        <v>56</v>
      </c>
      <c r="H296" s="60" t="str">
        <f>IF('Base tratada'!$G296&lt;=29,"24–29",
IF('Base tratada'!$G296&lt;=39,"30–39",
IF('Base tratada'!$G296&lt;=49,"40–49",
IF('Base tratada'!$G296&lt;=59,"50–59",
IF('Base tratada'!$G296&lt;=69,"60–69",
"70–80")))))</f>
        <v>50–59</v>
      </c>
      <c r="I296" s="34">
        <v>2451</v>
      </c>
      <c r="J296" s="58" t="str">
        <f>IF('Base tratada'!$K296=1,"Divorciado",
IF('Base tratada'!$L296=1,"Casado",
IF('Base tratada'!$M296=1, "Solteiro",
IF('Base tratada'!$N296=1,"Juntos",
"Viúvo"))))</f>
        <v>Casado</v>
      </c>
      <c r="K296" s="34">
        <v>0</v>
      </c>
      <c r="L296" s="34">
        <v>1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1</v>
      </c>
      <c r="T296" s="34">
        <v>0</v>
      </c>
      <c r="U296" s="35">
        <v>509</v>
      </c>
      <c r="V296" s="35">
        <v>0</v>
      </c>
      <c r="W296" s="35">
        <v>27</v>
      </c>
      <c r="X296" s="35">
        <v>0</v>
      </c>
      <c r="Y296" s="35">
        <v>0</v>
      </c>
      <c r="Z296" s="35">
        <v>10</v>
      </c>
      <c r="AA296" s="34">
        <v>1</v>
      </c>
      <c r="AB296" s="34">
        <v>7</v>
      </c>
      <c r="AC296" s="34">
        <v>8</v>
      </c>
      <c r="AD296" s="34">
        <v>3</v>
      </c>
      <c r="AE296" s="34">
        <v>6</v>
      </c>
      <c r="AF296" s="58">
        <f>'Base tratada'!$AC296+'Base tratada'!$AD296+'Base tratada'!$AE296</f>
        <v>17</v>
      </c>
      <c r="AG2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96" s="58" t="str">
        <f>IF('Base tratada'!$AC296&gt;=MAX('Base tratada'!$AD296,'Base tratada'!$AE296),"Web",
IF('Base tratada'!$AD296&gt;='Base tratada'!$AE296,"Catalog",
"Store"))</f>
        <v>Web</v>
      </c>
      <c r="AI296" s="59">
        <f>IF('Base tratada'!$AF296=0,"0",'Base tratada'!$AK296/'Base tratada'!$AF296)</f>
        <v>31.529411764705884</v>
      </c>
      <c r="AJ296" s="59" t="str">
        <f>IF('Base tratada'!$AI296=0,"R$ 0",
IF('Base tratada'!$AI296&lt;=25,"R$ 1–25",
IF('Base tratada'!$AI296&lt;=50,"R$ 26–50",
"+R$ 50")))</f>
        <v>R$ 26–50</v>
      </c>
      <c r="AK296" s="35">
        <v>536</v>
      </c>
      <c r="AL296" s="58" t="str">
        <f>IF('Base tratada'!$AK296&lt;=100,"R$ 0-100",
IF('Base tratada'!$AK296&lt;=500,"R$ 101-500",
IF('Base tratada'!$AK296&lt;=1000,"R$ 501-1000",
IF('Base tratada'!$AK296&lt;=1500,"R$ 1001-1500",
"+R$ 1500"))))</f>
        <v>R$ 501-1000</v>
      </c>
      <c r="AM296" s="34">
        <v>0</v>
      </c>
      <c r="AN296" s="34">
        <v>0</v>
      </c>
      <c r="AO296" s="34">
        <v>0</v>
      </c>
      <c r="AP296" s="34">
        <v>1</v>
      </c>
      <c r="AQ296" s="34">
        <v>0</v>
      </c>
      <c r="AR296" s="34">
        <v>1</v>
      </c>
      <c r="AS296" s="34">
        <v>0</v>
      </c>
      <c r="AT296" s="34">
        <v>3</v>
      </c>
      <c r="AU296" s="34">
        <v>11</v>
      </c>
      <c r="AV296" s="52">
        <v>526</v>
      </c>
      <c r="AW296" s="57">
        <v>0</v>
      </c>
      <c r="AX296" s="58" t="str">
        <f>IF(Tabela3[[#This Row],[Response]]=1, "Aceitou", "Não aceitou")</f>
        <v>Não aceitou</v>
      </c>
      <c r="AY296" s="55" t="str">
        <f>Tabela3[[#This Row],[Faixa Recência]] &amp; " | " &amp; Tabela3[[#This Row],[Faixa Gasto]] &amp; " | " &amp; Tabela3[[#This Row],[Faixa ticket médio]]</f>
        <v>76-99 dias | R$ 501-1000 | R$ 26–50</v>
      </c>
      <c r="AZ2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6" s="36"/>
    </row>
    <row r="297" spans="1:54" x14ac:dyDescent="0.25">
      <c r="A297" s="61">
        <v>296</v>
      </c>
      <c r="B297" s="37">
        <v>42670</v>
      </c>
      <c r="C297" s="34">
        <v>0</v>
      </c>
      <c r="D297" s="34">
        <v>0</v>
      </c>
      <c r="E297" s="34">
        <v>12</v>
      </c>
      <c r="F297" s="58" t="str">
        <f>IF('Base tratada'!$E297&lt;=15,"0-15 dias",
IF('Base tratada'!$E297&lt;=30, "16-30 dias",
IF('Base tratada'!$E297&lt;=45, "31-45 dias",
IF('Base tratada'!$E297&lt;=60, "46-60 dias",
IF('Base tratada'!$E297&lt;=75, "61-75 dias", "76-99 dias")))))</f>
        <v>0-15 dias</v>
      </c>
      <c r="G297" s="38">
        <v>28</v>
      </c>
      <c r="H297" s="60" t="str">
        <f>IF('Base tratada'!$G297&lt;=29,"24–29",
IF('Base tratada'!$G297&lt;=39,"30–39",
IF('Base tratada'!$G297&lt;=49,"40–49",
IF('Base tratada'!$G297&lt;=59,"50–59",
IF('Base tratada'!$G297&lt;=69,"60–69",
"70–80")))))</f>
        <v>24–29</v>
      </c>
      <c r="I297" s="34">
        <v>2587</v>
      </c>
      <c r="J297" s="58" t="str">
        <f>IF('Base tratada'!$K297=1,"Divorciado",
IF('Base tratada'!$L297=1,"Casado",
IF('Base tratada'!$M297=1, "Solteiro",
IF('Base tratada'!$N297=1,"Juntos",
"Viúvo"))))</f>
        <v>Juntos</v>
      </c>
      <c r="K297" s="34">
        <v>0</v>
      </c>
      <c r="L297" s="34">
        <v>0</v>
      </c>
      <c r="M297" s="34">
        <v>0</v>
      </c>
      <c r="N297" s="34">
        <v>1</v>
      </c>
      <c r="O297" s="34">
        <v>0</v>
      </c>
      <c r="P297" s="34">
        <v>0</v>
      </c>
      <c r="Q297" s="34">
        <v>0</v>
      </c>
      <c r="R297" s="34">
        <v>0</v>
      </c>
      <c r="S297" s="34">
        <v>1</v>
      </c>
      <c r="T297" s="34">
        <v>0</v>
      </c>
      <c r="U297" s="35">
        <v>154</v>
      </c>
      <c r="V297" s="35">
        <v>2</v>
      </c>
      <c r="W297" s="35">
        <v>46</v>
      </c>
      <c r="X297" s="35">
        <v>20</v>
      </c>
      <c r="Y297" s="35">
        <v>4</v>
      </c>
      <c r="Z297" s="35">
        <v>15</v>
      </c>
      <c r="AA297" s="34">
        <v>1</v>
      </c>
      <c r="AB297" s="34">
        <v>4</v>
      </c>
      <c r="AC297" s="34">
        <v>4</v>
      </c>
      <c r="AD297" s="34">
        <v>2</v>
      </c>
      <c r="AE297" s="34">
        <v>4</v>
      </c>
      <c r="AF297" s="58">
        <f>'Base tratada'!$AC297+'Base tratada'!$AD297+'Base tratada'!$AE297</f>
        <v>10</v>
      </c>
      <c r="AG2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97" s="58" t="str">
        <f>IF('Base tratada'!$AC297&gt;=MAX('Base tratada'!$AD297,'Base tratada'!$AE297),"Web",
IF('Base tratada'!$AD297&gt;='Base tratada'!$AE297,"Catalog",
"Store"))</f>
        <v>Web</v>
      </c>
      <c r="AI297" s="59">
        <f>IF('Base tratada'!$AF297=0,"0",'Base tratada'!$AK297/'Base tratada'!$AF297)</f>
        <v>22.6</v>
      </c>
      <c r="AJ297" s="59" t="str">
        <f>IF('Base tratada'!$AI297=0,"R$ 0",
IF('Base tratada'!$AI297&lt;=25,"R$ 1–25",
IF('Base tratada'!$AI297&lt;=50,"R$ 26–50",
"+R$ 50")))</f>
        <v>R$ 1–25</v>
      </c>
      <c r="AK297" s="35">
        <v>226</v>
      </c>
      <c r="AL297" s="58" t="str">
        <f>IF('Base tratada'!$AK297&lt;=100,"R$ 0-100",
IF('Base tratada'!$AK297&lt;=500,"R$ 101-500",
IF('Base tratada'!$AK297&lt;=1000,"R$ 501-1000",
IF('Base tratada'!$AK297&lt;=1500,"R$ 1001-1500",
"+R$ 1500"))))</f>
        <v>R$ 101-500</v>
      </c>
      <c r="AM297" s="34">
        <v>0</v>
      </c>
      <c r="AN297" s="34">
        <v>0</v>
      </c>
      <c r="AO297" s="34">
        <v>0</v>
      </c>
      <c r="AP297" s="34">
        <v>0</v>
      </c>
      <c r="AQ297" s="34">
        <v>0</v>
      </c>
      <c r="AR297" s="34">
        <v>0</v>
      </c>
      <c r="AS297" s="34">
        <v>0</v>
      </c>
      <c r="AT297" s="34">
        <v>3</v>
      </c>
      <c r="AU297" s="34">
        <v>11</v>
      </c>
      <c r="AV297" s="52">
        <v>211</v>
      </c>
      <c r="AW297" s="57">
        <v>0</v>
      </c>
      <c r="AX297" s="58" t="str">
        <f>IF(Tabela3[[#This Row],[Response]]=1, "Aceitou", "Não aceitou")</f>
        <v>Não aceitou</v>
      </c>
      <c r="AY297" s="55" t="str">
        <f>Tabela3[[#This Row],[Faixa Recência]] &amp; " | " &amp; Tabela3[[#This Row],[Faixa Gasto]] &amp; " | " &amp; Tabela3[[#This Row],[Faixa ticket médio]]</f>
        <v>0-15 dias | R$ 101-500 | R$ 1–25</v>
      </c>
      <c r="AZ2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7" s="36"/>
    </row>
    <row r="298" spans="1:54" x14ac:dyDescent="0.25">
      <c r="A298" s="61">
        <v>297</v>
      </c>
      <c r="B298" s="37">
        <v>12571</v>
      </c>
      <c r="C298" s="34">
        <v>1</v>
      </c>
      <c r="D298" s="34">
        <v>0</v>
      </c>
      <c r="E298" s="34">
        <v>86</v>
      </c>
      <c r="F298" s="58" t="str">
        <f>IF('Base tratada'!$E298&lt;=15,"0-15 dias",
IF('Base tratada'!$E298&lt;=30, "16-30 dias",
IF('Base tratada'!$E298&lt;=45, "31-45 dias",
IF('Base tratada'!$E298&lt;=60, "46-60 dias",
IF('Base tratada'!$E298&lt;=75, "61-75 dias", "76-99 dias")))))</f>
        <v>76-99 dias</v>
      </c>
      <c r="G298" s="38">
        <v>44</v>
      </c>
      <c r="H298" s="60" t="str">
        <f>IF('Base tratada'!$G298&lt;=29,"24–29",
IF('Base tratada'!$G298&lt;=39,"30–39",
IF('Base tratada'!$G298&lt;=49,"40–49",
IF('Base tratada'!$G298&lt;=59,"50–59",
IF('Base tratada'!$G298&lt;=69,"60–69",
"70–80")))))</f>
        <v>40–49</v>
      </c>
      <c r="I298" s="34">
        <v>2321</v>
      </c>
      <c r="J298" s="58" t="str">
        <f>IF('Base tratada'!$K298=1,"Divorciado",
IF('Base tratada'!$L298=1,"Casado",
IF('Base tratada'!$M298=1, "Solteiro",
IF('Base tratada'!$N298=1,"Juntos",
"Viúvo"))))</f>
        <v>Divorciado</v>
      </c>
      <c r="K298" s="34">
        <v>1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1</v>
      </c>
      <c r="S298" s="34">
        <v>0</v>
      </c>
      <c r="T298" s="34">
        <v>0</v>
      </c>
      <c r="U298" s="35">
        <v>3</v>
      </c>
      <c r="V298" s="35">
        <v>5</v>
      </c>
      <c r="W298" s="35">
        <v>14</v>
      </c>
      <c r="X298" s="35">
        <v>2</v>
      </c>
      <c r="Y298" s="35">
        <v>12</v>
      </c>
      <c r="Z298" s="35">
        <v>17</v>
      </c>
      <c r="AA298" s="34">
        <v>4</v>
      </c>
      <c r="AB298" s="34">
        <v>6</v>
      </c>
      <c r="AC298" s="34">
        <v>3</v>
      </c>
      <c r="AD298" s="34">
        <v>1</v>
      </c>
      <c r="AE298" s="34">
        <v>3</v>
      </c>
      <c r="AF298" s="58">
        <f>'Base tratada'!$AC298+'Base tratada'!$AD298+'Base tratada'!$AE298</f>
        <v>7</v>
      </c>
      <c r="AG2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98" s="58" t="str">
        <f>IF('Base tratada'!$AC298&gt;=MAX('Base tratada'!$AD298,'Base tratada'!$AE298),"Web",
IF('Base tratada'!$AD298&gt;='Base tratada'!$AE298,"Catalog",
"Store"))</f>
        <v>Web</v>
      </c>
      <c r="AI298" s="59">
        <f>IF('Base tratada'!$AF298=0,"0",'Base tratada'!$AK298/'Base tratada'!$AF298)</f>
        <v>5.1428571428571432</v>
      </c>
      <c r="AJ298" s="59" t="str">
        <f>IF('Base tratada'!$AI298=0,"R$ 0",
IF('Base tratada'!$AI298&lt;=25,"R$ 1–25",
IF('Base tratada'!$AI298&lt;=50,"R$ 26–50",
"+R$ 50")))</f>
        <v>R$ 1–25</v>
      </c>
      <c r="AK298" s="35">
        <v>36</v>
      </c>
      <c r="AL298" s="58" t="str">
        <f>IF('Base tratada'!$AK298&lt;=100,"R$ 0-100",
IF('Base tratada'!$AK298&lt;=500,"R$ 101-500",
IF('Base tratada'!$AK298&lt;=1000,"R$ 501-1000",
IF('Base tratada'!$AK298&lt;=1500,"R$ 1001-1500",
"+R$ 1500"))))</f>
        <v>R$ 0-100</v>
      </c>
      <c r="AM298" s="34">
        <v>0</v>
      </c>
      <c r="AN298" s="34">
        <v>0</v>
      </c>
      <c r="AO298" s="34">
        <v>0</v>
      </c>
      <c r="AP298" s="34">
        <v>0</v>
      </c>
      <c r="AQ298" s="34">
        <v>0</v>
      </c>
      <c r="AR298" s="34">
        <v>0</v>
      </c>
      <c r="AS298" s="34">
        <v>0</v>
      </c>
      <c r="AT298" s="34">
        <v>3</v>
      </c>
      <c r="AU298" s="34">
        <v>11</v>
      </c>
      <c r="AV298" s="52">
        <v>19</v>
      </c>
      <c r="AW298" s="57">
        <v>0</v>
      </c>
      <c r="AX298" s="58" t="str">
        <f>IF(Tabela3[[#This Row],[Response]]=1, "Aceitou", "Não aceitou")</f>
        <v>Não aceitou</v>
      </c>
      <c r="AY298" s="55" t="str">
        <f>Tabela3[[#This Row],[Faixa Recência]] &amp; " | " &amp; Tabela3[[#This Row],[Faixa Gasto]] &amp; " | " &amp; Tabela3[[#This Row],[Faixa ticket médio]]</f>
        <v>76-99 dias | R$ 0-100 | R$ 1–25</v>
      </c>
      <c r="AZ2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8" s="36"/>
    </row>
    <row r="299" spans="1:54" x14ac:dyDescent="0.25">
      <c r="A299" s="61">
        <v>298</v>
      </c>
      <c r="B299" s="37">
        <v>22574</v>
      </c>
      <c r="C299" s="34">
        <v>2</v>
      </c>
      <c r="D299" s="34">
        <v>1</v>
      </c>
      <c r="E299" s="34">
        <v>28</v>
      </c>
      <c r="F299" s="58" t="str">
        <f>IF('Base tratada'!$E299&lt;=15,"0-15 dias",
IF('Base tratada'!$E299&lt;=30, "16-30 dias",
IF('Base tratada'!$E299&lt;=45, "31-45 dias",
IF('Base tratada'!$E299&lt;=60, "46-60 dias",
IF('Base tratada'!$E299&lt;=75, "61-75 dias", "76-99 dias")))))</f>
        <v>16-30 dias</v>
      </c>
      <c r="G299" s="38">
        <v>53</v>
      </c>
      <c r="H299" s="60" t="str">
        <f>IF('Base tratada'!$G299&lt;=29,"24–29",
IF('Base tratada'!$G299&lt;=39,"30–39",
IF('Base tratada'!$G299&lt;=49,"40–49",
IF('Base tratada'!$G299&lt;=59,"50–59",
IF('Base tratada'!$G299&lt;=69,"60–69",
"70–80")))))</f>
        <v>50–59</v>
      </c>
      <c r="I299" s="34">
        <v>2403</v>
      </c>
      <c r="J299" s="58" t="str">
        <f>IF('Base tratada'!$K299=1,"Divorciado",
IF('Base tratada'!$L299=1,"Casado",
IF('Base tratada'!$M299=1, "Solteiro",
IF('Base tratada'!$N299=1,"Juntos",
"Viúvo"))))</f>
        <v>Casado</v>
      </c>
      <c r="K299" s="34">
        <v>0</v>
      </c>
      <c r="L299" s="34">
        <v>1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1</v>
      </c>
      <c r="S299" s="34">
        <v>0</v>
      </c>
      <c r="T299" s="34">
        <v>0</v>
      </c>
      <c r="U299" s="35">
        <v>25</v>
      </c>
      <c r="V299" s="35">
        <v>0</v>
      </c>
      <c r="W299" s="35">
        <v>8</v>
      </c>
      <c r="X299" s="35">
        <v>2</v>
      </c>
      <c r="Y299" s="35">
        <v>0</v>
      </c>
      <c r="Z299" s="35">
        <v>2</v>
      </c>
      <c r="AA299" s="34">
        <v>2</v>
      </c>
      <c r="AB299" s="34">
        <v>7</v>
      </c>
      <c r="AC299" s="34">
        <v>2</v>
      </c>
      <c r="AD299" s="34">
        <v>0</v>
      </c>
      <c r="AE299" s="34">
        <v>3</v>
      </c>
      <c r="AF299" s="58">
        <f>'Base tratada'!$AC299+'Base tratada'!$AD299+'Base tratada'!$AE299</f>
        <v>5</v>
      </c>
      <c r="AG2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99" s="58" t="str">
        <f>IF('Base tratada'!$AC299&gt;=MAX('Base tratada'!$AD299,'Base tratada'!$AE299),"Web",
IF('Base tratada'!$AD299&gt;='Base tratada'!$AE299,"Catalog",
"Store"))</f>
        <v>Store</v>
      </c>
      <c r="AI299" s="59">
        <f>IF('Base tratada'!$AF299=0,"0",'Base tratada'!$AK299/'Base tratada'!$AF299)</f>
        <v>7</v>
      </c>
      <c r="AJ299" s="59" t="str">
        <f>IF('Base tratada'!$AI299=0,"R$ 0",
IF('Base tratada'!$AI299&lt;=25,"R$ 1–25",
IF('Base tratada'!$AI299&lt;=50,"R$ 26–50",
"+R$ 50")))</f>
        <v>R$ 1–25</v>
      </c>
      <c r="AK299" s="35">
        <v>35</v>
      </c>
      <c r="AL299" s="58" t="str">
        <f>IF('Base tratada'!$AK299&lt;=100,"R$ 0-100",
IF('Base tratada'!$AK299&lt;=500,"R$ 101-500",
IF('Base tratada'!$AK299&lt;=1000,"R$ 501-1000",
IF('Base tratada'!$AK299&lt;=1500,"R$ 1001-1500",
"+R$ 1500"))))</f>
        <v>R$ 0-100</v>
      </c>
      <c r="AM299" s="34">
        <v>0</v>
      </c>
      <c r="AN299" s="34">
        <v>0</v>
      </c>
      <c r="AO299" s="34">
        <v>0</v>
      </c>
      <c r="AP299" s="34">
        <v>0</v>
      </c>
      <c r="AQ299" s="34">
        <v>0</v>
      </c>
      <c r="AR299" s="34">
        <v>0</v>
      </c>
      <c r="AS299" s="34">
        <v>0</v>
      </c>
      <c r="AT299" s="34">
        <v>3</v>
      </c>
      <c r="AU299" s="34">
        <v>11</v>
      </c>
      <c r="AV299" s="52">
        <v>33</v>
      </c>
      <c r="AW299" s="57">
        <v>0</v>
      </c>
      <c r="AX299" s="58" t="str">
        <f>IF(Tabela3[[#This Row],[Response]]=1, "Aceitou", "Não aceitou")</f>
        <v>Não aceitou</v>
      </c>
      <c r="AY299" s="55" t="str">
        <f>Tabela3[[#This Row],[Faixa Recência]] &amp; " | " &amp; Tabela3[[#This Row],[Faixa Gasto]] &amp; " | " &amp; Tabela3[[#This Row],[Faixa ticket médio]]</f>
        <v>16-30 dias | R$ 0-100 | R$ 1–25</v>
      </c>
      <c r="AZ2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99" s="36"/>
    </row>
    <row r="300" spans="1:54" x14ac:dyDescent="0.25">
      <c r="A300" s="61">
        <v>299</v>
      </c>
      <c r="B300" s="37">
        <v>70893</v>
      </c>
      <c r="C300" s="34">
        <v>0</v>
      </c>
      <c r="D300" s="34">
        <v>0</v>
      </c>
      <c r="E300" s="34">
        <v>42</v>
      </c>
      <c r="F300" s="58" t="str">
        <f>IF('Base tratada'!$E300&lt;=15,"0-15 dias",
IF('Base tratada'!$E300&lt;=30, "16-30 dias",
IF('Base tratada'!$E300&lt;=45, "31-45 dias",
IF('Base tratada'!$E300&lt;=60, "46-60 dias",
IF('Base tratada'!$E300&lt;=75, "61-75 dias", "76-99 dias")))))</f>
        <v>31-45 dias</v>
      </c>
      <c r="G300" s="38">
        <v>44</v>
      </c>
      <c r="H300" s="60" t="str">
        <f>IF('Base tratada'!$G300&lt;=29,"24–29",
IF('Base tratada'!$G300&lt;=39,"30–39",
IF('Base tratada'!$G300&lt;=49,"40–49",
IF('Base tratada'!$G300&lt;=59,"50–59",
IF('Base tratada'!$G300&lt;=69,"60–69",
"70–80")))))</f>
        <v>40–49</v>
      </c>
      <c r="I300" s="34">
        <v>2667</v>
      </c>
      <c r="J300" s="58" t="str">
        <f>IF('Base tratada'!$K300=1,"Divorciado",
IF('Base tratada'!$L300=1,"Casado",
IF('Base tratada'!$M300=1, "Solteiro",
IF('Base tratada'!$N300=1,"Juntos",
"Viúvo"))))</f>
        <v>Solteiro</v>
      </c>
      <c r="K300" s="34">
        <v>0</v>
      </c>
      <c r="L300" s="34">
        <v>0</v>
      </c>
      <c r="M300" s="34">
        <v>1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1</v>
      </c>
      <c r="T300" s="34">
        <v>0</v>
      </c>
      <c r="U300" s="35">
        <v>768</v>
      </c>
      <c r="V300" s="35">
        <v>44</v>
      </c>
      <c r="W300" s="35">
        <v>561</v>
      </c>
      <c r="X300" s="35">
        <v>77</v>
      </c>
      <c r="Y300" s="35">
        <v>44</v>
      </c>
      <c r="Z300" s="35">
        <v>14</v>
      </c>
      <c r="AA300" s="34">
        <v>1</v>
      </c>
      <c r="AB300" s="34">
        <v>3</v>
      </c>
      <c r="AC300" s="34">
        <v>6</v>
      </c>
      <c r="AD300" s="34">
        <v>6</v>
      </c>
      <c r="AE300" s="34">
        <v>10</v>
      </c>
      <c r="AF300" s="58">
        <f>'Base tratada'!$AC300+'Base tratada'!$AD300+'Base tratada'!$AE300</f>
        <v>22</v>
      </c>
      <c r="AG3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00" s="58" t="str">
        <f>IF('Base tratada'!$AC300&gt;=MAX('Base tratada'!$AD300,'Base tratada'!$AE300),"Web",
IF('Base tratada'!$AD300&gt;='Base tratada'!$AE300,"Catalog",
"Store"))</f>
        <v>Store</v>
      </c>
      <c r="AI300" s="59">
        <f>IF('Base tratada'!$AF300=0,"0",'Base tratada'!$AK300/'Base tratada'!$AF300)</f>
        <v>67.909090909090907</v>
      </c>
      <c r="AJ300" s="59" t="str">
        <f>IF('Base tratada'!$AI300=0,"R$ 0",
IF('Base tratada'!$AI300&lt;=25,"R$ 1–25",
IF('Base tratada'!$AI300&lt;=50,"R$ 26–50",
"+R$ 50")))</f>
        <v>+R$ 50</v>
      </c>
      <c r="AK300" s="35">
        <v>1494</v>
      </c>
      <c r="AL300" s="58" t="str">
        <f>IF('Base tratada'!$AK300&lt;=100,"R$ 0-100",
IF('Base tratada'!$AK300&lt;=500,"R$ 101-500",
IF('Base tratada'!$AK300&lt;=1000,"R$ 501-1000",
IF('Base tratada'!$AK300&lt;=1500,"R$ 1001-1500",
"+R$ 1500"))))</f>
        <v>R$ 1001-1500</v>
      </c>
      <c r="AM300" s="34">
        <v>0</v>
      </c>
      <c r="AN300" s="34">
        <v>0</v>
      </c>
      <c r="AO300" s="34">
        <v>0</v>
      </c>
      <c r="AP300" s="34">
        <v>0</v>
      </c>
      <c r="AQ300" s="34">
        <v>0</v>
      </c>
      <c r="AR300" s="34">
        <v>0</v>
      </c>
      <c r="AS300" s="34">
        <v>0</v>
      </c>
      <c r="AT300" s="34">
        <v>3</v>
      </c>
      <c r="AU300" s="34">
        <v>11</v>
      </c>
      <c r="AV300" s="52">
        <v>1480</v>
      </c>
      <c r="AW300" s="57">
        <v>0</v>
      </c>
      <c r="AX300" s="58" t="str">
        <f>IF(Tabela3[[#This Row],[Response]]=1, "Aceitou", "Não aceitou")</f>
        <v>Não aceitou</v>
      </c>
      <c r="AY300" s="55" t="str">
        <f>Tabela3[[#This Row],[Faixa Recência]] &amp; " | " &amp; Tabela3[[#This Row],[Faixa Gasto]] &amp; " | " &amp; Tabela3[[#This Row],[Faixa ticket médio]]</f>
        <v>31-45 dias | R$ 1001-1500 | +R$ 50</v>
      </c>
      <c r="AZ3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00" s="36"/>
    </row>
    <row r="301" spans="1:54" x14ac:dyDescent="0.25">
      <c r="A301" s="61">
        <v>300</v>
      </c>
      <c r="B301" s="37">
        <v>54198</v>
      </c>
      <c r="C301" s="34">
        <v>1</v>
      </c>
      <c r="D301" s="34">
        <v>1</v>
      </c>
      <c r="E301" s="34">
        <v>13</v>
      </c>
      <c r="F301" s="58" t="str">
        <f>IF('Base tratada'!$E301&lt;=15,"0-15 dias",
IF('Base tratada'!$E301&lt;=30, "16-30 dias",
IF('Base tratada'!$E301&lt;=45, "31-45 dias",
IF('Base tratada'!$E301&lt;=60, "46-60 dias",
IF('Base tratada'!$E301&lt;=75, "61-75 dias", "76-99 dias")))))</f>
        <v>0-15 dias</v>
      </c>
      <c r="G301" s="38">
        <v>54</v>
      </c>
      <c r="H301" s="60" t="str">
        <f>IF('Base tratada'!$G301&lt;=29,"24–29",
IF('Base tratada'!$G301&lt;=39,"30–39",
IF('Base tratada'!$G301&lt;=49,"40–49",
IF('Base tratada'!$G301&lt;=59,"50–59",
IF('Base tratada'!$G301&lt;=69,"60–69",
"70–80")))))</f>
        <v>50–59</v>
      </c>
      <c r="I301" s="34">
        <v>2353</v>
      </c>
      <c r="J301" s="58" t="str">
        <f>IF('Base tratada'!$K301=1,"Divorciado",
IF('Base tratada'!$L301=1,"Casado",
IF('Base tratada'!$M301=1, "Solteiro",
IF('Base tratada'!$N301=1,"Juntos",
"Viúvo"))))</f>
        <v>Casado</v>
      </c>
      <c r="K301" s="34">
        <v>0</v>
      </c>
      <c r="L301" s="34">
        <v>1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1</v>
      </c>
      <c r="S301" s="34">
        <v>0</v>
      </c>
      <c r="T301" s="34">
        <v>0</v>
      </c>
      <c r="U301" s="35">
        <v>185</v>
      </c>
      <c r="V301" s="35">
        <v>0</v>
      </c>
      <c r="W301" s="35">
        <v>28</v>
      </c>
      <c r="X301" s="35">
        <v>3</v>
      </c>
      <c r="Y301" s="35">
        <v>2</v>
      </c>
      <c r="Z301" s="35">
        <v>17</v>
      </c>
      <c r="AA301" s="34">
        <v>6</v>
      </c>
      <c r="AB301" s="34">
        <v>4</v>
      </c>
      <c r="AC301" s="34">
        <v>3</v>
      </c>
      <c r="AD301" s="34">
        <v>1</v>
      </c>
      <c r="AE301" s="34">
        <v>6</v>
      </c>
      <c r="AF301" s="58">
        <f>'Base tratada'!$AC301+'Base tratada'!$AD301+'Base tratada'!$AE301</f>
        <v>10</v>
      </c>
      <c r="AG3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01" s="58" t="str">
        <f>IF('Base tratada'!$AC301&gt;=MAX('Base tratada'!$AD301,'Base tratada'!$AE301),"Web",
IF('Base tratada'!$AD301&gt;='Base tratada'!$AE301,"Catalog",
"Store"))</f>
        <v>Store</v>
      </c>
      <c r="AI301" s="59">
        <f>IF('Base tratada'!$AF301=0,"0",'Base tratada'!$AK301/'Base tratada'!$AF301)</f>
        <v>21.8</v>
      </c>
      <c r="AJ301" s="59" t="str">
        <f>IF('Base tratada'!$AI301=0,"R$ 0",
IF('Base tratada'!$AI301&lt;=25,"R$ 1–25",
IF('Base tratada'!$AI301&lt;=50,"R$ 26–50",
"+R$ 50")))</f>
        <v>R$ 1–25</v>
      </c>
      <c r="AK301" s="35">
        <v>218</v>
      </c>
      <c r="AL301" s="58" t="str">
        <f>IF('Base tratada'!$AK301&lt;=100,"R$ 0-100",
IF('Base tratada'!$AK301&lt;=500,"R$ 101-500",
IF('Base tratada'!$AK301&lt;=1000,"R$ 501-1000",
IF('Base tratada'!$AK301&lt;=1500,"R$ 1001-1500",
"+R$ 1500"))))</f>
        <v>R$ 101-500</v>
      </c>
      <c r="AM301" s="34">
        <v>0</v>
      </c>
      <c r="AN301" s="34">
        <v>0</v>
      </c>
      <c r="AO301" s="34">
        <v>0</v>
      </c>
      <c r="AP301" s="34">
        <v>0</v>
      </c>
      <c r="AQ301" s="34">
        <v>0</v>
      </c>
      <c r="AR301" s="34">
        <v>0</v>
      </c>
      <c r="AS301" s="34">
        <v>0</v>
      </c>
      <c r="AT301" s="34">
        <v>3</v>
      </c>
      <c r="AU301" s="34">
        <v>11</v>
      </c>
      <c r="AV301" s="52">
        <v>201</v>
      </c>
      <c r="AW301" s="57">
        <v>0</v>
      </c>
      <c r="AX301" s="58" t="str">
        <f>IF(Tabela3[[#This Row],[Response]]=1, "Aceitou", "Não aceitou")</f>
        <v>Não aceitou</v>
      </c>
      <c r="AY301" s="55" t="str">
        <f>Tabela3[[#This Row],[Faixa Recência]] &amp; " | " &amp; Tabela3[[#This Row],[Faixa Gasto]] &amp; " | " &amp; Tabela3[[#This Row],[Faixa ticket médio]]</f>
        <v>0-15 dias | R$ 101-500 | R$ 1–25</v>
      </c>
      <c r="AZ3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1" s="36"/>
    </row>
    <row r="302" spans="1:54" x14ac:dyDescent="0.25">
      <c r="A302" s="61">
        <v>301</v>
      </c>
      <c r="B302" s="37">
        <v>28839</v>
      </c>
      <c r="C302" s="34">
        <v>1</v>
      </c>
      <c r="D302" s="34">
        <v>1</v>
      </c>
      <c r="E302" s="34">
        <v>86</v>
      </c>
      <c r="F302" s="58" t="str">
        <f>IF('Base tratada'!$E302&lt;=15,"0-15 dias",
IF('Base tratada'!$E302&lt;=30, "16-30 dias",
IF('Base tratada'!$E302&lt;=45, "31-45 dias",
IF('Base tratada'!$E302&lt;=60, "46-60 dias",
IF('Base tratada'!$E302&lt;=75, "61-75 dias", "76-99 dias")))))</f>
        <v>76-99 dias</v>
      </c>
      <c r="G302" s="38">
        <v>64</v>
      </c>
      <c r="H302" s="60" t="str">
        <f>IF('Base tratada'!$G302&lt;=29,"24–29",
IF('Base tratada'!$G302&lt;=39,"30–39",
IF('Base tratada'!$G302&lt;=49,"40–49",
IF('Base tratada'!$G302&lt;=59,"50–59",
IF('Base tratada'!$G302&lt;=69,"60–69",
"70–80")))))</f>
        <v>60–69</v>
      </c>
      <c r="I302" s="34">
        <v>2269</v>
      </c>
      <c r="J302" s="58" t="str">
        <f>IF('Base tratada'!$K302=1,"Divorciado",
IF('Base tratada'!$L302=1,"Casado",
IF('Base tratada'!$M302=1, "Solteiro",
IF('Base tratada'!$N302=1,"Juntos",
"Viúvo"))))</f>
        <v>Juntos</v>
      </c>
      <c r="K302" s="34">
        <v>0</v>
      </c>
      <c r="L302" s="34">
        <v>0</v>
      </c>
      <c r="M302" s="34">
        <v>0</v>
      </c>
      <c r="N302" s="34">
        <v>1</v>
      </c>
      <c r="O302" s="34">
        <v>0</v>
      </c>
      <c r="P302" s="34">
        <v>0</v>
      </c>
      <c r="Q302" s="34">
        <v>0</v>
      </c>
      <c r="R302" s="34">
        <v>0</v>
      </c>
      <c r="S302" s="34">
        <v>1</v>
      </c>
      <c r="T302" s="34">
        <v>0</v>
      </c>
      <c r="U302" s="35">
        <v>24</v>
      </c>
      <c r="V302" s="35">
        <v>0</v>
      </c>
      <c r="W302" s="35">
        <v>7</v>
      </c>
      <c r="X302" s="35">
        <v>0</v>
      </c>
      <c r="Y302" s="35">
        <v>0</v>
      </c>
      <c r="Z302" s="35">
        <v>1</v>
      </c>
      <c r="AA302" s="34">
        <v>2</v>
      </c>
      <c r="AB302" s="34">
        <v>5</v>
      </c>
      <c r="AC302" s="34">
        <v>2</v>
      </c>
      <c r="AD302" s="34">
        <v>0</v>
      </c>
      <c r="AE302" s="34">
        <v>3</v>
      </c>
      <c r="AF302" s="58">
        <f>'Base tratada'!$AC302+'Base tratada'!$AD302+'Base tratada'!$AE302</f>
        <v>5</v>
      </c>
      <c r="AG3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02" s="58" t="str">
        <f>IF('Base tratada'!$AC302&gt;=MAX('Base tratada'!$AD302,'Base tratada'!$AE302),"Web",
IF('Base tratada'!$AD302&gt;='Base tratada'!$AE302,"Catalog",
"Store"))</f>
        <v>Store</v>
      </c>
      <c r="AI302" s="59">
        <f>IF('Base tratada'!$AF302=0,"0",'Base tratada'!$AK302/'Base tratada'!$AF302)</f>
        <v>6.2</v>
      </c>
      <c r="AJ302" s="59" t="str">
        <f>IF('Base tratada'!$AI302=0,"R$ 0",
IF('Base tratada'!$AI302&lt;=25,"R$ 1–25",
IF('Base tratada'!$AI302&lt;=50,"R$ 26–50",
"+R$ 50")))</f>
        <v>R$ 1–25</v>
      </c>
      <c r="AK302" s="35">
        <v>31</v>
      </c>
      <c r="AL302" s="58" t="str">
        <f>IF('Base tratada'!$AK302&lt;=100,"R$ 0-100",
IF('Base tratada'!$AK302&lt;=500,"R$ 101-500",
IF('Base tratada'!$AK302&lt;=1000,"R$ 501-1000",
IF('Base tratada'!$AK302&lt;=1500,"R$ 1001-1500",
"+R$ 1500"))))</f>
        <v>R$ 0-100</v>
      </c>
      <c r="AM302" s="34">
        <v>0</v>
      </c>
      <c r="AN302" s="34">
        <v>0</v>
      </c>
      <c r="AO302" s="34">
        <v>0</v>
      </c>
      <c r="AP302" s="34">
        <v>0</v>
      </c>
      <c r="AQ302" s="34">
        <v>0</v>
      </c>
      <c r="AR302" s="34">
        <v>0</v>
      </c>
      <c r="AS302" s="34">
        <v>0</v>
      </c>
      <c r="AT302" s="34">
        <v>3</v>
      </c>
      <c r="AU302" s="34">
        <v>11</v>
      </c>
      <c r="AV302" s="52">
        <v>30</v>
      </c>
      <c r="AW302" s="57">
        <v>0</v>
      </c>
      <c r="AX302" s="58" t="str">
        <f>IF(Tabela3[[#This Row],[Response]]=1, "Aceitou", "Não aceitou")</f>
        <v>Não aceitou</v>
      </c>
      <c r="AY302" s="55" t="str">
        <f>Tabela3[[#This Row],[Faixa Recência]] &amp; " | " &amp; Tabela3[[#This Row],[Faixa Gasto]] &amp; " | " &amp; Tabela3[[#This Row],[Faixa ticket médio]]</f>
        <v>76-99 dias | R$ 0-100 | R$ 1–25</v>
      </c>
      <c r="AZ3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2" s="36"/>
    </row>
    <row r="303" spans="1:54" x14ac:dyDescent="0.25">
      <c r="A303" s="61">
        <v>302</v>
      </c>
      <c r="B303" s="37">
        <v>40321</v>
      </c>
      <c r="C303" s="34">
        <v>1</v>
      </c>
      <c r="D303" s="34">
        <v>1</v>
      </c>
      <c r="E303" s="34">
        <v>59</v>
      </c>
      <c r="F303" s="58" t="str">
        <f>IF('Base tratada'!$E303&lt;=15,"0-15 dias",
IF('Base tratada'!$E303&lt;=30, "16-30 dias",
IF('Base tratada'!$E303&lt;=45, "31-45 dias",
IF('Base tratada'!$E303&lt;=60, "46-60 dias",
IF('Base tratada'!$E303&lt;=75, "61-75 dias", "76-99 dias")))))</f>
        <v>46-60 dias</v>
      </c>
      <c r="G303" s="38">
        <v>48</v>
      </c>
      <c r="H303" s="60" t="str">
        <f>IF('Base tratada'!$G303&lt;=29,"24–29",
IF('Base tratada'!$G303&lt;=39,"30–39",
IF('Base tratada'!$G303&lt;=49,"40–49",
IF('Base tratada'!$G303&lt;=59,"50–59",
IF('Base tratada'!$G303&lt;=69,"60–69",
"70–80")))))</f>
        <v>40–49</v>
      </c>
      <c r="I303" s="34">
        <v>2494</v>
      </c>
      <c r="J303" s="58" t="str">
        <f>IF('Base tratada'!$K303=1,"Divorciado",
IF('Base tratada'!$L303=1,"Casado",
IF('Base tratada'!$M303=1, "Solteiro",
IF('Base tratada'!$N303=1,"Juntos",
"Viúvo"))))</f>
        <v>Casado</v>
      </c>
      <c r="K303" s="34">
        <v>0</v>
      </c>
      <c r="L303" s="34">
        <v>1</v>
      </c>
      <c r="M303" s="34">
        <v>0</v>
      </c>
      <c r="N303" s="34">
        <v>0</v>
      </c>
      <c r="O303" s="34">
        <v>0</v>
      </c>
      <c r="P303" s="34">
        <v>0</v>
      </c>
      <c r="Q303" s="34">
        <v>0</v>
      </c>
      <c r="R303" s="34">
        <v>1</v>
      </c>
      <c r="S303" s="34">
        <v>0</v>
      </c>
      <c r="T303" s="34">
        <v>0</v>
      </c>
      <c r="U303" s="35">
        <v>44</v>
      </c>
      <c r="V303" s="35">
        <v>4</v>
      </c>
      <c r="W303" s="35">
        <v>21</v>
      </c>
      <c r="X303" s="35">
        <v>6</v>
      </c>
      <c r="Y303" s="35">
        <v>0</v>
      </c>
      <c r="Z303" s="35">
        <v>27</v>
      </c>
      <c r="AA303" s="34">
        <v>2</v>
      </c>
      <c r="AB303" s="34">
        <v>7</v>
      </c>
      <c r="AC303" s="34">
        <v>3</v>
      </c>
      <c r="AD303" s="34">
        <v>0</v>
      </c>
      <c r="AE303" s="34">
        <v>3</v>
      </c>
      <c r="AF303" s="58">
        <f>'Base tratada'!$AC303+'Base tratada'!$AD303+'Base tratada'!$AE303</f>
        <v>6</v>
      </c>
      <c r="AG3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03" s="58" t="str">
        <f>IF('Base tratada'!$AC303&gt;=MAX('Base tratada'!$AD303,'Base tratada'!$AE303),"Web",
IF('Base tratada'!$AD303&gt;='Base tratada'!$AE303,"Catalog",
"Store"))</f>
        <v>Web</v>
      </c>
      <c r="AI303" s="59">
        <f>IF('Base tratada'!$AF303=0,"0",'Base tratada'!$AK303/'Base tratada'!$AF303)</f>
        <v>12.5</v>
      </c>
      <c r="AJ303" s="59" t="str">
        <f>IF('Base tratada'!$AI303=0,"R$ 0",
IF('Base tratada'!$AI303&lt;=25,"R$ 1–25",
IF('Base tratada'!$AI303&lt;=50,"R$ 26–50",
"+R$ 50")))</f>
        <v>R$ 1–25</v>
      </c>
      <c r="AK303" s="35">
        <v>75</v>
      </c>
      <c r="AL303" s="58" t="str">
        <f>IF('Base tratada'!$AK303&lt;=100,"R$ 0-100",
IF('Base tratada'!$AK303&lt;=500,"R$ 101-500",
IF('Base tratada'!$AK303&lt;=1000,"R$ 501-1000",
IF('Base tratada'!$AK303&lt;=1500,"R$ 1001-1500",
"+R$ 1500"))))</f>
        <v>R$ 0-100</v>
      </c>
      <c r="AM303" s="34">
        <v>0</v>
      </c>
      <c r="AN303" s="34">
        <v>0</v>
      </c>
      <c r="AO303" s="34">
        <v>0</v>
      </c>
      <c r="AP303" s="34">
        <v>0</v>
      </c>
      <c r="AQ303" s="34">
        <v>0</v>
      </c>
      <c r="AR303" s="34">
        <v>0</v>
      </c>
      <c r="AS303" s="34">
        <v>0</v>
      </c>
      <c r="AT303" s="34">
        <v>3</v>
      </c>
      <c r="AU303" s="34">
        <v>11</v>
      </c>
      <c r="AV303" s="52">
        <v>48</v>
      </c>
      <c r="AW303" s="57">
        <v>0</v>
      </c>
      <c r="AX303" s="58" t="str">
        <f>IF(Tabela3[[#This Row],[Response]]=1, "Aceitou", "Não aceitou")</f>
        <v>Não aceitou</v>
      </c>
      <c r="AY303" s="55" t="str">
        <f>Tabela3[[#This Row],[Faixa Recência]] &amp; " | " &amp; Tabela3[[#This Row],[Faixa Gasto]] &amp; " | " &amp; Tabela3[[#This Row],[Faixa ticket médio]]</f>
        <v>46-60 dias | R$ 0-100 | R$ 1–25</v>
      </c>
      <c r="AZ3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3" s="36"/>
    </row>
    <row r="304" spans="1:54" x14ac:dyDescent="0.25">
      <c r="A304" s="61">
        <v>303</v>
      </c>
      <c r="B304" s="37">
        <v>66503</v>
      </c>
      <c r="C304" s="34">
        <v>1</v>
      </c>
      <c r="D304" s="34">
        <v>0</v>
      </c>
      <c r="E304" s="34">
        <v>30</v>
      </c>
      <c r="F304" s="58" t="str">
        <f>IF('Base tratada'!$E304&lt;=15,"0-15 dias",
IF('Base tratada'!$E304&lt;=30, "16-30 dias",
IF('Base tratada'!$E304&lt;=45, "31-45 dias",
IF('Base tratada'!$E304&lt;=60, "46-60 dias",
IF('Base tratada'!$E304&lt;=75, "61-75 dias", "76-99 dias")))))</f>
        <v>16-30 dias</v>
      </c>
      <c r="G304" s="38">
        <v>35</v>
      </c>
      <c r="H304" s="60" t="str">
        <f>IF('Base tratada'!$G304&lt;=29,"24–29",
IF('Base tratada'!$G304&lt;=39,"30–39",
IF('Base tratada'!$G304&lt;=49,"40–49",
IF('Base tratada'!$G304&lt;=59,"50–59",
IF('Base tratada'!$G304&lt;=69,"60–69",
"70–80")))))</f>
        <v>30–39</v>
      </c>
      <c r="I304" s="34">
        <v>2843</v>
      </c>
      <c r="J304" s="58" t="str">
        <f>IF('Base tratada'!$K304=1,"Divorciado",
IF('Base tratada'!$L304=1,"Casado",
IF('Base tratada'!$M304=1, "Solteiro",
IF('Base tratada'!$N304=1,"Juntos",
"Viúvo"))))</f>
        <v>Solteiro</v>
      </c>
      <c r="K304" s="34">
        <v>0</v>
      </c>
      <c r="L304" s="34">
        <v>0</v>
      </c>
      <c r="M304" s="34">
        <v>1</v>
      </c>
      <c r="N304" s="34">
        <v>0</v>
      </c>
      <c r="O304" s="34">
        <v>0</v>
      </c>
      <c r="P304" s="34">
        <v>0</v>
      </c>
      <c r="Q304" s="34">
        <v>0</v>
      </c>
      <c r="R304" s="34">
        <v>1</v>
      </c>
      <c r="S304" s="34">
        <v>0</v>
      </c>
      <c r="T304" s="34">
        <v>0</v>
      </c>
      <c r="U304" s="35">
        <v>91</v>
      </c>
      <c r="V304" s="35">
        <v>64</v>
      </c>
      <c r="W304" s="35">
        <v>128</v>
      </c>
      <c r="X304" s="35">
        <v>65</v>
      </c>
      <c r="Y304" s="35">
        <v>3</v>
      </c>
      <c r="Z304" s="35">
        <v>50</v>
      </c>
      <c r="AA304" s="34">
        <v>2</v>
      </c>
      <c r="AB304" s="34">
        <v>3</v>
      </c>
      <c r="AC304" s="34">
        <v>4</v>
      </c>
      <c r="AD304" s="34">
        <v>3</v>
      </c>
      <c r="AE304" s="34">
        <v>6</v>
      </c>
      <c r="AF304" s="58">
        <f>'Base tratada'!$AC304+'Base tratada'!$AD304+'Base tratada'!$AE304</f>
        <v>13</v>
      </c>
      <c r="AG3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04" s="58" t="str">
        <f>IF('Base tratada'!$AC304&gt;=MAX('Base tratada'!$AD304,'Base tratada'!$AE304),"Web",
IF('Base tratada'!$AD304&gt;='Base tratada'!$AE304,"Catalog",
"Store"))</f>
        <v>Store</v>
      </c>
      <c r="AI304" s="59">
        <f>IF('Base tratada'!$AF304=0,"0",'Base tratada'!$AK304/'Base tratada'!$AF304)</f>
        <v>27</v>
      </c>
      <c r="AJ304" s="59" t="str">
        <f>IF('Base tratada'!$AI304=0,"R$ 0",
IF('Base tratada'!$AI304&lt;=25,"R$ 1–25",
IF('Base tratada'!$AI304&lt;=50,"R$ 26–50",
"+R$ 50")))</f>
        <v>R$ 26–50</v>
      </c>
      <c r="AK304" s="35">
        <v>351</v>
      </c>
      <c r="AL304" s="58" t="str">
        <f>IF('Base tratada'!$AK304&lt;=100,"R$ 0-100",
IF('Base tratada'!$AK304&lt;=500,"R$ 101-500",
IF('Base tratada'!$AK304&lt;=1000,"R$ 501-1000",
IF('Base tratada'!$AK304&lt;=1500,"R$ 1001-1500",
"+R$ 1500"))))</f>
        <v>R$ 101-500</v>
      </c>
      <c r="AM304" s="34">
        <v>0</v>
      </c>
      <c r="AN304" s="34">
        <v>0</v>
      </c>
      <c r="AO304" s="34">
        <v>0</v>
      </c>
      <c r="AP304" s="34">
        <v>0</v>
      </c>
      <c r="AQ304" s="34">
        <v>0</v>
      </c>
      <c r="AR304" s="34">
        <v>0</v>
      </c>
      <c r="AS304" s="34">
        <v>0</v>
      </c>
      <c r="AT304" s="34">
        <v>3</v>
      </c>
      <c r="AU304" s="34">
        <v>11</v>
      </c>
      <c r="AV304" s="52">
        <v>301</v>
      </c>
      <c r="AW304" s="57">
        <v>0</v>
      </c>
      <c r="AX304" s="58" t="str">
        <f>IF(Tabela3[[#This Row],[Response]]=1, "Aceitou", "Não aceitou")</f>
        <v>Não aceitou</v>
      </c>
      <c r="AY304" s="55" t="str">
        <f>Tabela3[[#This Row],[Faixa Recência]] &amp; " | " &amp; Tabela3[[#This Row],[Faixa Gasto]] &amp; " | " &amp; Tabela3[[#This Row],[Faixa ticket médio]]</f>
        <v>16-30 dias | R$ 101-500 | R$ 26–50</v>
      </c>
      <c r="AZ3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4" s="36"/>
    </row>
    <row r="305" spans="1:54" x14ac:dyDescent="0.25">
      <c r="A305" s="61">
        <v>304</v>
      </c>
      <c r="B305" s="37">
        <v>30833</v>
      </c>
      <c r="C305" s="34">
        <v>1</v>
      </c>
      <c r="D305" s="34">
        <v>1</v>
      </c>
      <c r="E305" s="34">
        <v>33</v>
      </c>
      <c r="F305" s="58" t="str">
        <f>IF('Base tratada'!$E305&lt;=15,"0-15 dias",
IF('Base tratada'!$E305&lt;=30, "16-30 dias",
IF('Base tratada'!$E305&lt;=45, "31-45 dias",
IF('Base tratada'!$E305&lt;=60, "46-60 dias",
IF('Base tratada'!$E305&lt;=75, "61-75 dias", "76-99 dias")))))</f>
        <v>31-45 dias</v>
      </c>
      <c r="G305" s="38">
        <v>69</v>
      </c>
      <c r="H305" s="60" t="str">
        <f>IF('Base tratada'!$G305&lt;=29,"24–29",
IF('Base tratada'!$G305&lt;=39,"30–39",
IF('Base tratada'!$G305&lt;=49,"40–49",
IF('Base tratada'!$G305&lt;=59,"50–59",
IF('Base tratada'!$G305&lt;=69,"60–69",
"70–80")))))</f>
        <v>60–69</v>
      </c>
      <c r="I305" s="34">
        <v>2507</v>
      </c>
      <c r="J305" s="58" t="str">
        <f>IF('Base tratada'!$K305=1,"Divorciado",
IF('Base tratada'!$L305=1,"Casado",
IF('Base tratada'!$M305=1, "Solteiro",
IF('Base tratada'!$N305=1,"Juntos",
"Viúvo"))))</f>
        <v>Casado</v>
      </c>
      <c r="K305" s="34">
        <v>0</v>
      </c>
      <c r="L305" s="34">
        <v>1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1</v>
      </c>
      <c r="S305" s="34">
        <v>0</v>
      </c>
      <c r="T305" s="34">
        <v>0</v>
      </c>
      <c r="U305" s="35">
        <v>11</v>
      </c>
      <c r="V305" s="35">
        <v>0</v>
      </c>
      <c r="W305" s="35">
        <v>7</v>
      </c>
      <c r="X305" s="35">
        <v>3</v>
      </c>
      <c r="Y305" s="35">
        <v>1</v>
      </c>
      <c r="Z305" s="35">
        <v>6</v>
      </c>
      <c r="AA305" s="34">
        <v>2</v>
      </c>
      <c r="AB305" s="34">
        <v>5</v>
      </c>
      <c r="AC305" s="34">
        <v>1</v>
      </c>
      <c r="AD305" s="34">
        <v>0</v>
      </c>
      <c r="AE305" s="34">
        <v>3</v>
      </c>
      <c r="AF305" s="58">
        <f>'Base tratada'!$AC305+'Base tratada'!$AD305+'Base tratada'!$AE305</f>
        <v>4</v>
      </c>
      <c r="AG3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05" s="58" t="str">
        <f>IF('Base tratada'!$AC305&gt;=MAX('Base tratada'!$AD305,'Base tratada'!$AE305),"Web",
IF('Base tratada'!$AD305&gt;='Base tratada'!$AE305,"Catalog",
"Store"))</f>
        <v>Store</v>
      </c>
      <c r="AI305" s="59">
        <f>IF('Base tratada'!$AF305=0,"0",'Base tratada'!$AK305/'Base tratada'!$AF305)</f>
        <v>5.5</v>
      </c>
      <c r="AJ305" s="59" t="str">
        <f>IF('Base tratada'!$AI305=0,"R$ 0",
IF('Base tratada'!$AI305&lt;=25,"R$ 1–25",
IF('Base tratada'!$AI305&lt;=50,"R$ 26–50",
"+R$ 50")))</f>
        <v>R$ 1–25</v>
      </c>
      <c r="AK305" s="35">
        <v>22</v>
      </c>
      <c r="AL305" s="58" t="str">
        <f>IF('Base tratada'!$AK305&lt;=100,"R$ 0-100",
IF('Base tratada'!$AK305&lt;=500,"R$ 101-500",
IF('Base tratada'!$AK305&lt;=1000,"R$ 501-1000",
IF('Base tratada'!$AK305&lt;=1500,"R$ 1001-1500",
"+R$ 1500"))))</f>
        <v>R$ 0-100</v>
      </c>
      <c r="AM305" s="34">
        <v>0</v>
      </c>
      <c r="AN305" s="34">
        <v>0</v>
      </c>
      <c r="AO305" s="34">
        <v>0</v>
      </c>
      <c r="AP305" s="34">
        <v>0</v>
      </c>
      <c r="AQ305" s="34">
        <v>0</v>
      </c>
      <c r="AR305" s="34">
        <v>0</v>
      </c>
      <c r="AS305" s="34">
        <v>0</v>
      </c>
      <c r="AT305" s="34">
        <v>3</v>
      </c>
      <c r="AU305" s="34">
        <v>11</v>
      </c>
      <c r="AV305" s="52">
        <v>16</v>
      </c>
      <c r="AW305" s="57">
        <v>0</v>
      </c>
      <c r="AX305" s="58" t="str">
        <f>IF(Tabela3[[#This Row],[Response]]=1, "Aceitou", "Não aceitou")</f>
        <v>Não aceitou</v>
      </c>
      <c r="AY305" s="55" t="str">
        <f>Tabela3[[#This Row],[Faixa Recência]] &amp; " | " &amp; Tabela3[[#This Row],[Faixa Gasto]] &amp; " | " &amp; Tabela3[[#This Row],[Faixa ticket médio]]</f>
        <v>31-45 dias | R$ 0-100 | R$ 1–25</v>
      </c>
      <c r="AZ3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5" s="36"/>
    </row>
    <row r="306" spans="1:54" x14ac:dyDescent="0.25">
      <c r="A306" s="61">
        <v>305</v>
      </c>
      <c r="B306" s="37">
        <v>64795</v>
      </c>
      <c r="C306" s="34">
        <v>0</v>
      </c>
      <c r="D306" s="34">
        <v>1</v>
      </c>
      <c r="E306" s="34">
        <v>23</v>
      </c>
      <c r="F306" s="58" t="str">
        <f>IF('Base tratada'!$E306&lt;=15,"0-15 dias",
IF('Base tratada'!$E306&lt;=30, "16-30 dias",
IF('Base tratada'!$E306&lt;=45, "31-45 dias",
IF('Base tratada'!$E306&lt;=60, "46-60 dias",
IF('Base tratada'!$E306&lt;=75, "61-75 dias", "76-99 dias")))))</f>
        <v>16-30 dias</v>
      </c>
      <c r="G306" s="38">
        <v>49</v>
      </c>
      <c r="H306" s="60" t="str">
        <f>IF('Base tratada'!$G306&lt;=29,"24–29",
IF('Base tratada'!$G306&lt;=39,"30–39",
IF('Base tratada'!$G306&lt;=49,"40–49",
IF('Base tratada'!$G306&lt;=59,"50–59",
IF('Base tratada'!$G306&lt;=69,"60–69",
"70–80")))))</f>
        <v>40–49</v>
      </c>
      <c r="I306" s="34">
        <v>2687</v>
      </c>
      <c r="J306" s="58" t="str">
        <f>IF('Base tratada'!$K306=1,"Divorciado",
IF('Base tratada'!$L306=1,"Casado",
IF('Base tratada'!$M306=1, "Solteiro",
IF('Base tratada'!$N306=1,"Juntos",
"Viúvo"))))</f>
        <v>Casado</v>
      </c>
      <c r="K306" s="34">
        <v>0</v>
      </c>
      <c r="L306" s="34">
        <v>1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1</v>
      </c>
      <c r="S306" s="34">
        <v>0</v>
      </c>
      <c r="T306" s="34">
        <v>0</v>
      </c>
      <c r="U306" s="35">
        <v>412</v>
      </c>
      <c r="V306" s="35">
        <v>5</v>
      </c>
      <c r="W306" s="35">
        <v>119</v>
      </c>
      <c r="X306" s="35">
        <v>38</v>
      </c>
      <c r="Y306" s="35">
        <v>29</v>
      </c>
      <c r="Z306" s="35">
        <v>77</v>
      </c>
      <c r="AA306" s="34">
        <v>3</v>
      </c>
      <c r="AB306" s="34">
        <v>2</v>
      </c>
      <c r="AC306" s="34">
        <v>3</v>
      </c>
      <c r="AD306" s="34">
        <v>3</v>
      </c>
      <c r="AE306" s="34">
        <v>12</v>
      </c>
      <c r="AF306" s="58">
        <f>'Base tratada'!$AC306+'Base tratada'!$AD306+'Base tratada'!$AE306</f>
        <v>18</v>
      </c>
      <c r="AG3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06" s="58" t="str">
        <f>IF('Base tratada'!$AC306&gt;=MAX('Base tratada'!$AD306,'Base tratada'!$AE306),"Web",
IF('Base tratada'!$AD306&gt;='Base tratada'!$AE306,"Catalog",
"Store"))</f>
        <v>Store</v>
      </c>
      <c r="AI306" s="59">
        <f>IF('Base tratada'!$AF306=0,"0",'Base tratada'!$AK306/'Base tratada'!$AF306)</f>
        <v>33.5</v>
      </c>
      <c r="AJ306" s="59" t="str">
        <f>IF('Base tratada'!$AI306=0,"R$ 0",
IF('Base tratada'!$AI306&lt;=25,"R$ 1–25",
IF('Base tratada'!$AI306&lt;=50,"R$ 26–50",
"+R$ 50")))</f>
        <v>R$ 26–50</v>
      </c>
      <c r="AK306" s="35">
        <v>603</v>
      </c>
      <c r="AL306" s="58" t="str">
        <f>IF('Base tratada'!$AK306&lt;=100,"R$ 0-100",
IF('Base tratada'!$AK306&lt;=500,"R$ 101-500",
IF('Base tratada'!$AK306&lt;=1000,"R$ 501-1000",
IF('Base tratada'!$AK306&lt;=1500,"R$ 1001-1500",
"+R$ 1500"))))</f>
        <v>R$ 501-1000</v>
      </c>
      <c r="AM306" s="34">
        <v>0</v>
      </c>
      <c r="AN306" s="34">
        <v>0</v>
      </c>
      <c r="AO306" s="34">
        <v>0</v>
      </c>
      <c r="AP306" s="34">
        <v>0</v>
      </c>
      <c r="AQ306" s="34">
        <v>0</v>
      </c>
      <c r="AR306" s="34">
        <v>0</v>
      </c>
      <c r="AS306" s="34">
        <v>0</v>
      </c>
      <c r="AT306" s="34">
        <v>3</v>
      </c>
      <c r="AU306" s="34">
        <v>11</v>
      </c>
      <c r="AV306" s="52">
        <v>526</v>
      </c>
      <c r="AW306" s="57">
        <v>0</v>
      </c>
      <c r="AX306" s="58" t="str">
        <f>IF(Tabela3[[#This Row],[Response]]=1, "Aceitou", "Não aceitou")</f>
        <v>Não aceitou</v>
      </c>
      <c r="AY306" s="55" t="str">
        <f>Tabela3[[#This Row],[Faixa Recência]] &amp; " | " &amp; Tabela3[[#This Row],[Faixa Gasto]] &amp; " | " &amp; Tabela3[[#This Row],[Faixa ticket médio]]</f>
        <v>16-30 dias | R$ 501-1000 | R$ 26–50</v>
      </c>
      <c r="AZ3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6" s="36"/>
    </row>
    <row r="307" spans="1:54" x14ac:dyDescent="0.25">
      <c r="A307" s="61">
        <v>306</v>
      </c>
      <c r="B307" s="37">
        <v>34421</v>
      </c>
      <c r="C307" s="34">
        <v>1</v>
      </c>
      <c r="D307" s="34">
        <v>0</v>
      </c>
      <c r="E307" s="34">
        <v>81</v>
      </c>
      <c r="F307" s="58" t="str">
        <f>IF('Base tratada'!$E307&lt;=15,"0-15 dias",
IF('Base tratada'!$E307&lt;=30, "16-30 dias",
IF('Base tratada'!$E307&lt;=45, "31-45 dias",
IF('Base tratada'!$E307&lt;=60, "46-60 dias",
IF('Base tratada'!$E307&lt;=75, "61-75 dias", "76-99 dias")))))</f>
        <v>76-99 dias</v>
      </c>
      <c r="G307" s="38">
        <v>46</v>
      </c>
      <c r="H307" s="60" t="str">
        <f>IF('Base tratada'!$G307&lt;=29,"24–29",
IF('Base tratada'!$G307&lt;=39,"30–39",
IF('Base tratada'!$G307&lt;=49,"40–49",
IF('Base tratada'!$G307&lt;=59,"50–59",
IF('Base tratada'!$G307&lt;=69,"60–69",
"70–80")))))</f>
        <v>40–49</v>
      </c>
      <c r="I307" s="34">
        <v>2522</v>
      </c>
      <c r="J307" s="58" t="str">
        <f>IF('Base tratada'!$K307=1,"Divorciado",
IF('Base tratada'!$L307=1,"Casado",
IF('Base tratada'!$M307=1, "Solteiro",
IF('Base tratada'!$N307=1,"Juntos",
"Viúvo"))))</f>
        <v>Casado</v>
      </c>
      <c r="K307" s="34">
        <v>0</v>
      </c>
      <c r="L307" s="34">
        <v>1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1</v>
      </c>
      <c r="S307" s="34">
        <v>0</v>
      </c>
      <c r="T307" s="34">
        <v>0</v>
      </c>
      <c r="U307" s="35">
        <v>3</v>
      </c>
      <c r="V307" s="35">
        <v>3</v>
      </c>
      <c r="W307" s="35">
        <v>7</v>
      </c>
      <c r="X307" s="35">
        <v>6</v>
      </c>
      <c r="Y307" s="35">
        <v>2</v>
      </c>
      <c r="Z307" s="35">
        <v>9</v>
      </c>
      <c r="AA307" s="34">
        <v>1</v>
      </c>
      <c r="AB307" s="34">
        <v>7</v>
      </c>
      <c r="AC307" s="34">
        <v>1</v>
      </c>
      <c r="AD307" s="34">
        <v>0</v>
      </c>
      <c r="AE307" s="34">
        <v>2</v>
      </c>
      <c r="AF307" s="58">
        <f>'Base tratada'!$AC307+'Base tratada'!$AD307+'Base tratada'!$AE307</f>
        <v>3</v>
      </c>
      <c r="AG3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07" s="58" t="str">
        <f>IF('Base tratada'!$AC307&gt;=MAX('Base tratada'!$AD307,'Base tratada'!$AE307),"Web",
IF('Base tratada'!$AD307&gt;='Base tratada'!$AE307,"Catalog",
"Store"))</f>
        <v>Store</v>
      </c>
      <c r="AI307" s="59">
        <f>IF('Base tratada'!$AF307=0,"0",'Base tratada'!$AK307/'Base tratada'!$AF307)</f>
        <v>7</v>
      </c>
      <c r="AJ307" s="59" t="str">
        <f>IF('Base tratada'!$AI307=0,"R$ 0",
IF('Base tratada'!$AI307&lt;=25,"R$ 1–25",
IF('Base tratada'!$AI307&lt;=50,"R$ 26–50",
"+R$ 50")))</f>
        <v>R$ 1–25</v>
      </c>
      <c r="AK307" s="35">
        <v>21</v>
      </c>
      <c r="AL307" s="58" t="str">
        <f>IF('Base tratada'!$AK307&lt;=100,"R$ 0-100",
IF('Base tratada'!$AK307&lt;=500,"R$ 101-500",
IF('Base tratada'!$AK307&lt;=1000,"R$ 501-1000",
IF('Base tratada'!$AK307&lt;=1500,"R$ 1001-1500",
"+R$ 1500"))))</f>
        <v>R$ 0-100</v>
      </c>
      <c r="AM307" s="34">
        <v>0</v>
      </c>
      <c r="AN307" s="34">
        <v>0</v>
      </c>
      <c r="AO307" s="34">
        <v>0</v>
      </c>
      <c r="AP307" s="34">
        <v>0</v>
      </c>
      <c r="AQ307" s="34">
        <v>0</v>
      </c>
      <c r="AR307" s="34">
        <v>0</v>
      </c>
      <c r="AS307" s="34">
        <v>0</v>
      </c>
      <c r="AT307" s="34">
        <v>3</v>
      </c>
      <c r="AU307" s="34">
        <v>11</v>
      </c>
      <c r="AV307" s="52">
        <v>12</v>
      </c>
      <c r="AW307" s="57">
        <v>0</v>
      </c>
      <c r="AX307" s="58" t="str">
        <f>IF(Tabela3[[#This Row],[Response]]=1, "Aceitou", "Não aceitou")</f>
        <v>Não aceitou</v>
      </c>
      <c r="AY307" s="55" t="str">
        <f>Tabela3[[#This Row],[Faixa Recência]] &amp; " | " &amp; Tabela3[[#This Row],[Faixa Gasto]] &amp; " | " &amp; Tabela3[[#This Row],[Faixa ticket médio]]</f>
        <v>76-99 dias | R$ 0-100 | R$ 1–25</v>
      </c>
      <c r="AZ3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7" s="36"/>
    </row>
    <row r="308" spans="1:54" x14ac:dyDescent="0.25">
      <c r="A308" s="61">
        <v>307</v>
      </c>
      <c r="B308" s="37">
        <v>47025</v>
      </c>
      <c r="C308" s="34">
        <v>1</v>
      </c>
      <c r="D308" s="34">
        <v>1</v>
      </c>
      <c r="E308" s="34">
        <v>6</v>
      </c>
      <c r="F308" s="58" t="str">
        <f>IF('Base tratada'!$E308&lt;=15,"0-15 dias",
IF('Base tratada'!$E308&lt;=30, "16-30 dias",
IF('Base tratada'!$E308&lt;=45, "31-45 dias",
IF('Base tratada'!$E308&lt;=60, "46-60 dias",
IF('Base tratada'!$E308&lt;=75, "61-75 dias", "76-99 dias")))))</f>
        <v>0-15 dias</v>
      </c>
      <c r="G308" s="38">
        <v>55</v>
      </c>
      <c r="H308" s="60" t="str">
        <f>IF('Base tratada'!$G308&lt;=29,"24–29",
IF('Base tratada'!$G308&lt;=39,"30–39",
IF('Base tratada'!$G308&lt;=49,"40–49",
IF('Base tratada'!$G308&lt;=59,"50–59",
IF('Base tratada'!$G308&lt;=69,"60–69",
"70–80")))))</f>
        <v>50–59</v>
      </c>
      <c r="I308" s="34">
        <v>2299</v>
      </c>
      <c r="J308" s="58" t="str">
        <f>IF('Base tratada'!$K308=1,"Divorciado",
IF('Base tratada'!$L308=1,"Casado",
IF('Base tratada'!$M308=1, "Solteiro",
IF('Base tratada'!$N308=1,"Juntos",
"Viúvo"))))</f>
        <v>Divorciado</v>
      </c>
      <c r="K308" s="34">
        <v>1</v>
      </c>
      <c r="L308" s="34">
        <v>0</v>
      </c>
      <c r="M308" s="34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4">
        <v>1</v>
      </c>
      <c r="U308" s="35">
        <v>16</v>
      </c>
      <c r="V308" s="35">
        <v>0</v>
      </c>
      <c r="W308" s="35">
        <v>3</v>
      </c>
      <c r="X308" s="35">
        <v>0</v>
      </c>
      <c r="Y308" s="35">
        <v>0</v>
      </c>
      <c r="Z308" s="35">
        <v>1</v>
      </c>
      <c r="AA308" s="34">
        <v>1</v>
      </c>
      <c r="AB308" s="34">
        <v>7</v>
      </c>
      <c r="AC308" s="34">
        <v>1</v>
      </c>
      <c r="AD308" s="34">
        <v>0</v>
      </c>
      <c r="AE308" s="34">
        <v>2</v>
      </c>
      <c r="AF308" s="58">
        <f>'Base tratada'!$AC308+'Base tratada'!$AD308+'Base tratada'!$AE308</f>
        <v>3</v>
      </c>
      <c r="AG3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08" s="58" t="str">
        <f>IF('Base tratada'!$AC308&gt;=MAX('Base tratada'!$AD308,'Base tratada'!$AE308),"Web",
IF('Base tratada'!$AD308&gt;='Base tratada'!$AE308,"Catalog",
"Store"))</f>
        <v>Store</v>
      </c>
      <c r="AI308" s="59">
        <f>IF('Base tratada'!$AF308=0,"0",'Base tratada'!$AK308/'Base tratada'!$AF308)</f>
        <v>6.333333333333333</v>
      </c>
      <c r="AJ308" s="59" t="str">
        <f>IF('Base tratada'!$AI308=0,"R$ 0",
IF('Base tratada'!$AI308&lt;=25,"R$ 1–25",
IF('Base tratada'!$AI308&lt;=50,"R$ 26–50",
"+R$ 50")))</f>
        <v>R$ 1–25</v>
      </c>
      <c r="AK308" s="35">
        <v>19</v>
      </c>
      <c r="AL308" s="58" t="str">
        <f>IF('Base tratada'!$AK308&lt;=100,"R$ 0-100",
IF('Base tratada'!$AK308&lt;=500,"R$ 101-500",
IF('Base tratada'!$AK308&lt;=1000,"R$ 501-1000",
IF('Base tratada'!$AK308&lt;=1500,"R$ 1001-1500",
"+R$ 1500"))))</f>
        <v>R$ 0-100</v>
      </c>
      <c r="AM308" s="34">
        <v>0</v>
      </c>
      <c r="AN308" s="34">
        <v>0</v>
      </c>
      <c r="AO308" s="34">
        <v>0</v>
      </c>
      <c r="AP308" s="34">
        <v>0</v>
      </c>
      <c r="AQ308" s="34">
        <v>0</v>
      </c>
      <c r="AR308" s="34">
        <v>0</v>
      </c>
      <c r="AS308" s="34">
        <v>0</v>
      </c>
      <c r="AT308" s="34">
        <v>3</v>
      </c>
      <c r="AU308" s="34">
        <v>11</v>
      </c>
      <c r="AV308" s="52">
        <v>18</v>
      </c>
      <c r="AW308" s="57">
        <v>0</v>
      </c>
      <c r="AX308" s="58" t="str">
        <f>IF(Tabela3[[#This Row],[Response]]=1, "Aceitou", "Não aceitou")</f>
        <v>Não aceitou</v>
      </c>
      <c r="AY308" s="55" t="str">
        <f>Tabela3[[#This Row],[Faixa Recência]] &amp; " | " &amp; Tabela3[[#This Row],[Faixa Gasto]] &amp; " | " &amp; Tabela3[[#This Row],[Faixa ticket médio]]</f>
        <v>0-15 dias | R$ 0-100 | R$ 1–25</v>
      </c>
      <c r="AZ3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08" s="36"/>
    </row>
    <row r="309" spans="1:54" x14ac:dyDescent="0.25">
      <c r="A309" s="61">
        <v>308</v>
      </c>
      <c r="B309" s="37">
        <v>64325</v>
      </c>
      <c r="C309" s="34">
        <v>0</v>
      </c>
      <c r="D309" s="34">
        <v>1</v>
      </c>
      <c r="E309" s="34">
        <v>41</v>
      </c>
      <c r="F309" s="58" t="str">
        <f>IF('Base tratada'!$E309&lt;=15,"0-15 dias",
IF('Base tratada'!$E309&lt;=30, "16-30 dias",
IF('Base tratada'!$E309&lt;=45, "31-45 dias",
IF('Base tratada'!$E309&lt;=60, "46-60 dias",
IF('Base tratada'!$E309&lt;=75, "61-75 dias", "76-99 dias")))))</f>
        <v>31-45 dias</v>
      </c>
      <c r="G309" s="38">
        <v>59</v>
      </c>
      <c r="H309" s="60" t="str">
        <f>IF('Base tratada'!$G309&lt;=29,"24–29",
IF('Base tratada'!$G309&lt;=39,"30–39",
IF('Base tratada'!$G309&lt;=49,"40–49",
IF('Base tratada'!$G309&lt;=59,"50–59",
IF('Base tratada'!$G309&lt;=69,"60–69",
"70–80")))))</f>
        <v>50–59</v>
      </c>
      <c r="I309" s="34">
        <v>2666</v>
      </c>
      <c r="J309" s="58" t="str">
        <f>IF('Base tratada'!$K309=1,"Divorciado",
IF('Base tratada'!$L309=1,"Casado",
IF('Base tratada'!$M309=1, "Solteiro",
IF('Base tratada'!$N309=1,"Juntos",
"Viúvo"))))</f>
        <v>Divorciado</v>
      </c>
      <c r="K309" s="34">
        <v>1</v>
      </c>
      <c r="L309" s="34">
        <v>0</v>
      </c>
      <c r="M309" s="34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4">
        <v>1</v>
      </c>
      <c r="U309" s="35">
        <v>731</v>
      </c>
      <c r="V309" s="35">
        <v>60</v>
      </c>
      <c r="W309" s="35">
        <v>353</v>
      </c>
      <c r="X309" s="35">
        <v>78</v>
      </c>
      <c r="Y309" s="35">
        <v>12</v>
      </c>
      <c r="Z309" s="35">
        <v>73</v>
      </c>
      <c r="AA309" s="34">
        <v>5</v>
      </c>
      <c r="AB309" s="34">
        <v>7</v>
      </c>
      <c r="AC309" s="34">
        <v>10</v>
      </c>
      <c r="AD309" s="34">
        <v>3</v>
      </c>
      <c r="AE309" s="34">
        <v>5</v>
      </c>
      <c r="AF309" s="58">
        <f>'Base tratada'!$AC309+'Base tratada'!$AD309+'Base tratada'!$AE309</f>
        <v>18</v>
      </c>
      <c r="AG3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09" s="58" t="str">
        <f>IF('Base tratada'!$AC309&gt;=MAX('Base tratada'!$AD309,'Base tratada'!$AE309),"Web",
IF('Base tratada'!$AD309&gt;='Base tratada'!$AE309,"Catalog",
"Store"))</f>
        <v>Web</v>
      </c>
      <c r="AI309" s="59">
        <f>IF('Base tratada'!$AF309=0,"0",'Base tratada'!$AK309/'Base tratada'!$AF309)</f>
        <v>68.555555555555557</v>
      </c>
      <c r="AJ309" s="59" t="str">
        <f>IF('Base tratada'!$AI309=0,"R$ 0",
IF('Base tratada'!$AI309&lt;=25,"R$ 1–25",
IF('Base tratada'!$AI309&lt;=50,"R$ 26–50",
"+R$ 50")))</f>
        <v>+R$ 50</v>
      </c>
      <c r="AK309" s="35">
        <v>1234</v>
      </c>
      <c r="AL309" s="58" t="str">
        <f>IF('Base tratada'!$AK309&lt;=100,"R$ 0-100",
IF('Base tratada'!$AK309&lt;=500,"R$ 101-500",
IF('Base tratada'!$AK309&lt;=1000,"R$ 501-1000",
IF('Base tratada'!$AK309&lt;=1500,"R$ 1001-1500",
"+R$ 1500"))))</f>
        <v>R$ 1001-1500</v>
      </c>
      <c r="AM309" s="34">
        <v>0</v>
      </c>
      <c r="AN309" s="34">
        <v>0</v>
      </c>
      <c r="AO309" s="34">
        <v>0</v>
      </c>
      <c r="AP309" s="34">
        <v>0</v>
      </c>
      <c r="AQ309" s="34">
        <v>0</v>
      </c>
      <c r="AR309" s="34">
        <v>0</v>
      </c>
      <c r="AS309" s="34">
        <v>0</v>
      </c>
      <c r="AT309" s="34">
        <v>3</v>
      </c>
      <c r="AU309" s="34">
        <v>11</v>
      </c>
      <c r="AV309" s="52">
        <v>1161</v>
      </c>
      <c r="AW309" s="57">
        <v>0</v>
      </c>
      <c r="AX309" s="58" t="str">
        <f>IF(Tabela3[[#This Row],[Response]]=1, "Aceitou", "Não aceitou")</f>
        <v>Não aceitou</v>
      </c>
      <c r="AY309" s="55" t="str">
        <f>Tabela3[[#This Row],[Faixa Recência]] &amp; " | " &amp; Tabela3[[#This Row],[Faixa Gasto]] &amp; " | " &amp; Tabela3[[#This Row],[Faixa ticket médio]]</f>
        <v>31-45 dias | R$ 1001-1500 | +R$ 50</v>
      </c>
      <c r="AZ3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09" s="36"/>
    </row>
    <row r="310" spans="1:54" x14ac:dyDescent="0.25">
      <c r="A310" s="61">
        <v>309</v>
      </c>
      <c r="B310" s="37">
        <v>40464</v>
      </c>
      <c r="C310" s="34">
        <v>0</v>
      </c>
      <c r="D310" s="34">
        <v>1</v>
      </c>
      <c r="E310" s="34">
        <v>78</v>
      </c>
      <c r="F310" s="58" t="str">
        <f>IF('Base tratada'!$E310&lt;=15,"0-15 dias",
IF('Base tratada'!$E310&lt;=30, "16-30 dias",
IF('Base tratada'!$E310&lt;=45, "31-45 dias",
IF('Base tratada'!$E310&lt;=60, "46-60 dias",
IF('Base tratada'!$E310&lt;=75, "61-75 dias", "76-99 dias")))))</f>
        <v>76-99 dias</v>
      </c>
      <c r="G310" s="38">
        <v>67</v>
      </c>
      <c r="H310" s="60" t="str">
        <f>IF('Base tratada'!$G310&lt;=29,"24–29",
IF('Base tratada'!$G310&lt;=39,"30–39",
IF('Base tratada'!$G310&lt;=49,"40–49",
IF('Base tratada'!$G310&lt;=59,"50–59",
IF('Base tratada'!$G310&lt;=69,"60–69",
"70–80")))))</f>
        <v>60–69</v>
      </c>
      <c r="I310" s="34">
        <v>2693</v>
      </c>
      <c r="J310" s="58" t="str">
        <f>IF('Base tratada'!$K310=1,"Divorciado",
IF('Base tratada'!$L310=1,"Casado",
IF('Base tratada'!$M310=1, "Solteiro",
IF('Base tratada'!$N310=1,"Juntos",
"Viúvo"))))</f>
        <v>Solteiro</v>
      </c>
      <c r="K310" s="34">
        <v>0</v>
      </c>
      <c r="L310" s="34">
        <v>0</v>
      </c>
      <c r="M310" s="34">
        <v>1</v>
      </c>
      <c r="N310" s="34">
        <v>0</v>
      </c>
      <c r="O310" s="34">
        <v>0</v>
      </c>
      <c r="P310" s="34">
        <v>0</v>
      </c>
      <c r="Q310" s="34">
        <v>0</v>
      </c>
      <c r="R310" s="34">
        <v>1</v>
      </c>
      <c r="S310" s="34">
        <v>0</v>
      </c>
      <c r="T310" s="34">
        <v>0</v>
      </c>
      <c r="U310" s="35">
        <v>424</v>
      </c>
      <c r="V310" s="35">
        <v>17</v>
      </c>
      <c r="W310" s="35">
        <v>118</v>
      </c>
      <c r="X310" s="35">
        <v>7</v>
      </c>
      <c r="Y310" s="35">
        <v>23</v>
      </c>
      <c r="Z310" s="35">
        <v>41</v>
      </c>
      <c r="AA310" s="34">
        <v>6</v>
      </c>
      <c r="AB310" s="34">
        <v>8</v>
      </c>
      <c r="AC310" s="34">
        <v>8</v>
      </c>
      <c r="AD310" s="34">
        <v>2</v>
      </c>
      <c r="AE310" s="34">
        <v>8</v>
      </c>
      <c r="AF310" s="58">
        <f>'Base tratada'!$AC310+'Base tratada'!$AD310+'Base tratada'!$AE310</f>
        <v>18</v>
      </c>
      <c r="AG3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10" s="58" t="str">
        <f>IF('Base tratada'!$AC310&gt;=MAX('Base tratada'!$AD310,'Base tratada'!$AE310),"Web",
IF('Base tratada'!$AD310&gt;='Base tratada'!$AE310,"Catalog",
"Store"))</f>
        <v>Web</v>
      </c>
      <c r="AI310" s="59">
        <f>IF('Base tratada'!$AF310=0,"0",'Base tratada'!$AK310/'Base tratada'!$AF310)</f>
        <v>32.722222222222221</v>
      </c>
      <c r="AJ310" s="59" t="str">
        <f>IF('Base tratada'!$AI310=0,"R$ 0",
IF('Base tratada'!$AI310&lt;=25,"R$ 1–25",
IF('Base tratada'!$AI310&lt;=50,"R$ 26–50",
"+R$ 50")))</f>
        <v>R$ 26–50</v>
      </c>
      <c r="AK310" s="35">
        <v>589</v>
      </c>
      <c r="AL310" s="58" t="str">
        <f>IF('Base tratada'!$AK310&lt;=100,"R$ 0-100",
IF('Base tratada'!$AK310&lt;=500,"R$ 101-500",
IF('Base tratada'!$AK310&lt;=1000,"R$ 501-1000",
IF('Base tratada'!$AK310&lt;=1500,"R$ 1001-1500",
"+R$ 1500"))))</f>
        <v>R$ 501-1000</v>
      </c>
      <c r="AM310" s="34">
        <v>0</v>
      </c>
      <c r="AN310" s="34">
        <v>0</v>
      </c>
      <c r="AO310" s="34">
        <v>0</v>
      </c>
      <c r="AP310" s="34">
        <v>0</v>
      </c>
      <c r="AQ310" s="34">
        <v>0</v>
      </c>
      <c r="AR310" s="34">
        <v>0</v>
      </c>
      <c r="AS310" s="34">
        <v>0</v>
      </c>
      <c r="AT310" s="34">
        <v>3</v>
      </c>
      <c r="AU310" s="34">
        <v>11</v>
      </c>
      <c r="AV310" s="52">
        <v>548</v>
      </c>
      <c r="AW310" s="57">
        <v>0</v>
      </c>
      <c r="AX310" s="58" t="str">
        <f>IF(Tabela3[[#This Row],[Response]]=1, "Aceitou", "Não aceitou")</f>
        <v>Não aceitou</v>
      </c>
      <c r="AY310" s="55" t="str">
        <f>Tabela3[[#This Row],[Faixa Recência]] &amp; " | " &amp; Tabela3[[#This Row],[Faixa Gasto]] &amp; " | " &amp; Tabela3[[#This Row],[Faixa ticket médio]]</f>
        <v>76-99 dias | R$ 501-1000 | R$ 26–50</v>
      </c>
      <c r="AZ3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0" s="36"/>
    </row>
    <row r="311" spans="1:54" x14ac:dyDescent="0.25">
      <c r="A311" s="61">
        <v>310</v>
      </c>
      <c r="B311" s="37">
        <v>62187</v>
      </c>
      <c r="C311" s="34">
        <v>0</v>
      </c>
      <c r="D311" s="34">
        <v>0</v>
      </c>
      <c r="E311" s="34">
        <v>49</v>
      </c>
      <c r="F311" s="58" t="str">
        <f>IF('Base tratada'!$E311&lt;=15,"0-15 dias",
IF('Base tratada'!$E311&lt;=30, "16-30 dias",
IF('Base tratada'!$E311&lt;=45, "31-45 dias",
IF('Base tratada'!$E311&lt;=60, "46-60 dias",
IF('Base tratada'!$E311&lt;=75, "61-75 dias", "76-99 dias")))))</f>
        <v>46-60 dias</v>
      </c>
      <c r="G311" s="38">
        <v>63</v>
      </c>
      <c r="H311" s="60" t="str">
        <f>IF('Base tratada'!$G311&lt;=29,"24–29",
IF('Base tratada'!$G311&lt;=39,"30–39",
IF('Base tratada'!$G311&lt;=49,"40–49",
IF('Base tratada'!$G311&lt;=59,"50–59",
IF('Base tratada'!$G311&lt;=69,"60–69",
"70–80")))))</f>
        <v>60–69</v>
      </c>
      <c r="I311" s="34">
        <v>2518</v>
      </c>
      <c r="J311" s="58" t="str">
        <f>IF('Base tratada'!$K311=1,"Divorciado",
IF('Base tratada'!$L311=1,"Casado",
IF('Base tratada'!$M311=1, "Solteiro",
IF('Base tratada'!$N311=1,"Juntos",
"Viúvo"))))</f>
        <v>Casado</v>
      </c>
      <c r="K311" s="34">
        <v>0</v>
      </c>
      <c r="L311" s="34">
        <v>1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1</v>
      </c>
      <c r="S311" s="34">
        <v>0</v>
      </c>
      <c r="T311" s="34">
        <v>0</v>
      </c>
      <c r="U311" s="35">
        <v>792</v>
      </c>
      <c r="V311" s="35">
        <v>0</v>
      </c>
      <c r="W311" s="35">
        <v>275</v>
      </c>
      <c r="X311" s="35">
        <v>45</v>
      </c>
      <c r="Y311" s="35">
        <v>45</v>
      </c>
      <c r="Z311" s="35">
        <v>126</v>
      </c>
      <c r="AA311" s="34">
        <v>1</v>
      </c>
      <c r="AB311" s="34">
        <v>3</v>
      </c>
      <c r="AC311" s="34">
        <v>4</v>
      </c>
      <c r="AD311" s="34">
        <v>8</v>
      </c>
      <c r="AE311" s="34">
        <v>5</v>
      </c>
      <c r="AF311" s="58">
        <f>'Base tratada'!$AC311+'Base tratada'!$AD311+'Base tratada'!$AE311</f>
        <v>17</v>
      </c>
      <c r="AG3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11" s="58" t="str">
        <f>IF('Base tratada'!$AC311&gt;=MAX('Base tratada'!$AD311,'Base tratada'!$AE311),"Web",
IF('Base tratada'!$AD311&gt;='Base tratada'!$AE311,"Catalog",
"Store"))</f>
        <v>Catalog</v>
      </c>
      <c r="AI311" s="59">
        <f>IF('Base tratada'!$AF311=0,"0",'Base tratada'!$AK311/'Base tratada'!$AF311)</f>
        <v>68.058823529411768</v>
      </c>
      <c r="AJ311" s="59" t="str">
        <f>IF('Base tratada'!$AI311=0,"R$ 0",
IF('Base tratada'!$AI311&lt;=25,"R$ 1–25",
IF('Base tratada'!$AI311&lt;=50,"R$ 26–50",
"+R$ 50")))</f>
        <v>+R$ 50</v>
      </c>
      <c r="AK311" s="35">
        <v>1157</v>
      </c>
      <c r="AL311" s="58" t="str">
        <f>IF('Base tratada'!$AK311&lt;=100,"R$ 0-100",
IF('Base tratada'!$AK311&lt;=500,"R$ 101-500",
IF('Base tratada'!$AK311&lt;=1000,"R$ 501-1000",
IF('Base tratada'!$AK311&lt;=1500,"R$ 1001-1500",
"+R$ 1500"))))</f>
        <v>R$ 1001-1500</v>
      </c>
      <c r="AM311" s="34">
        <v>0</v>
      </c>
      <c r="AN311" s="34">
        <v>0</v>
      </c>
      <c r="AO311" s="34">
        <v>0</v>
      </c>
      <c r="AP311" s="34">
        <v>0</v>
      </c>
      <c r="AQ311" s="34">
        <v>0</v>
      </c>
      <c r="AR311" s="34">
        <v>0</v>
      </c>
      <c r="AS311" s="34">
        <v>0</v>
      </c>
      <c r="AT311" s="34">
        <v>3</v>
      </c>
      <c r="AU311" s="34">
        <v>11</v>
      </c>
      <c r="AV311" s="52">
        <v>1031</v>
      </c>
      <c r="AW311" s="57">
        <v>0</v>
      </c>
      <c r="AX311" s="58" t="str">
        <f>IF(Tabela3[[#This Row],[Response]]=1, "Aceitou", "Não aceitou")</f>
        <v>Não aceitou</v>
      </c>
      <c r="AY311" s="55" t="str">
        <f>Tabela3[[#This Row],[Faixa Recência]] &amp; " | " &amp; Tabela3[[#This Row],[Faixa Gasto]] &amp; " | " &amp; Tabela3[[#This Row],[Faixa ticket médio]]</f>
        <v>46-60 dias | R$ 1001-1500 | +R$ 50</v>
      </c>
      <c r="AZ3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1" s="36"/>
    </row>
    <row r="312" spans="1:54" x14ac:dyDescent="0.25">
      <c r="A312" s="61">
        <v>311</v>
      </c>
      <c r="B312" s="37">
        <v>14849</v>
      </c>
      <c r="C312" s="34">
        <v>1</v>
      </c>
      <c r="D312" s="34">
        <v>0</v>
      </c>
      <c r="E312" s="34">
        <v>39</v>
      </c>
      <c r="F312" s="58" t="str">
        <f>IF('Base tratada'!$E312&lt;=15,"0-15 dias",
IF('Base tratada'!$E312&lt;=30, "16-30 dias",
IF('Base tratada'!$E312&lt;=45, "31-45 dias",
IF('Base tratada'!$E312&lt;=60, "46-60 dias",
IF('Base tratada'!$E312&lt;=75, "61-75 dias", "76-99 dias")))))</f>
        <v>31-45 dias</v>
      </c>
      <c r="G312" s="38">
        <v>44</v>
      </c>
      <c r="H312" s="60" t="str">
        <f>IF('Base tratada'!$G312&lt;=29,"24–29",
IF('Base tratada'!$G312&lt;=39,"30–39",
IF('Base tratada'!$G312&lt;=49,"40–49",
IF('Base tratada'!$G312&lt;=59,"50–59",
IF('Base tratada'!$G312&lt;=69,"60–69",
"70–80")))))</f>
        <v>40–49</v>
      </c>
      <c r="I312" s="34">
        <v>2521</v>
      </c>
      <c r="J312" s="58" t="str">
        <f>IF('Base tratada'!$K312=1,"Divorciado",
IF('Base tratada'!$L312=1,"Casado",
IF('Base tratada'!$M312=1, "Solteiro",
IF('Base tratada'!$N312=1,"Juntos",
"Viúvo"))))</f>
        <v>Divorciado</v>
      </c>
      <c r="K312" s="34">
        <v>1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4">
        <v>1</v>
      </c>
      <c r="U312" s="35">
        <v>21</v>
      </c>
      <c r="V312" s="35">
        <v>2</v>
      </c>
      <c r="W312" s="35">
        <v>28</v>
      </c>
      <c r="X312" s="35">
        <v>3</v>
      </c>
      <c r="Y312" s="35">
        <v>2</v>
      </c>
      <c r="Z312" s="35">
        <v>9</v>
      </c>
      <c r="AA312" s="34">
        <v>3</v>
      </c>
      <c r="AB312" s="34">
        <v>8</v>
      </c>
      <c r="AC312" s="34">
        <v>2</v>
      </c>
      <c r="AD312" s="34">
        <v>0</v>
      </c>
      <c r="AE312" s="34">
        <v>4</v>
      </c>
      <c r="AF312" s="58">
        <f>'Base tratada'!$AC312+'Base tratada'!$AD312+'Base tratada'!$AE312</f>
        <v>6</v>
      </c>
      <c r="AG3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12" s="58" t="str">
        <f>IF('Base tratada'!$AC312&gt;=MAX('Base tratada'!$AD312,'Base tratada'!$AE312),"Web",
IF('Base tratada'!$AD312&gt;='Base tratada'!$AE312,"Catalog",
"Store"))</f>
        <v>Store</v>
      </c>
      <c r="AI312" s="59">
        <f>IF('Base tratada'!$AF312=0,"0",'Base tratada'!$AK312/'Base tratada'!$AF312)</f>
        <v>9.3333333333333339</v>
      </c>
      <c r="AJ312" s="59" t="str">
        <f>IF('Base tratada'!$AI312=0,"R$ 0",
IF('Base tratada'!$AI312&lt;=25,"R$ 1–25",
IF('Base tratada'!$AI312&lt;=50,"R$ 26–50",
"+R$ 50")))</f>
        <v>R$ 1–25</v>
      </c>
      <c r="AK312" s="35">
        <v>56</v>
      </c>
      <c r="AL312" s="58" t="str">
        <f>IF('Base tratada'!$AK312&lt;=100,"R$ 0-100",
IF('Base tratada'!$AK312&lt;=500,"R$ 101-500",
IF('Base tratada'!$AK312&lt;=1000,"R$ 501-1000",
IF('Base tratada'!$AK312&lt;=1500,"R$ 1001-1500",
"+R$ 1500"))))</f>
        <v>R$ 0-100</v>
      </c>
      <c r="AM312" s="34">
        <v>0</v>
      </c>
      <c r="AN312" s="34">
        <v>0</v>
      </c>
      <c r="AO312" s="34">
        <v>0</v>
      </c>
      <c r="AP312" s="34">
        <v>0</v>
      </c>
      <c r="AQ312" s="34">
        <v>0</v>
      </c>
      <c r="AR312" s="34">
        <v>0</v>
      </c>
      <c r="AS312" s="34">
        <v>0</v>
      </c>
      <c r="AT312" s="34">
        <v>3</v>
      </c>
      <c r="AU312" s="34">
        <v>11</v>
      </c>
      <c r="AV312" s="52">
        <v>47</v>
      </c>
      <c r="AW312" s="57">
        <v>0</v>
      </c>
      <c r="AX312" s="58" t="str">
        <f>IF(Tabela3[[#This Row],[Response]]=1, "Aceitou", "Não aceitou")</f>
        <v>Não aceitou</v>
      </c>
      <c r="AY312" s="55" t="str">
        <f>Tabela3[[#This Row],[Faixa Recência]] &amp; " | " &amp; Tabela3[[#This Row],[Faixa Gasto]] &amp; " | " &amp; Tabela3[[#This Row],[Faixa ticket médio]]</f>
        <v>31-45 dias | R$ 0-100 | R$ 1–25</v>
      </c>
      <c r="AZ3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2" s="36"/>
    </row>
    <row r="313" spans="1:54" x14ac:dyDescent="0.25">
      <c r="A313" s="61">
        <v>312</v>
      </c>
      <c r="B313" s="37">
        <v>27255</v>
      </c>
      <c r="C313" s="34">
        <v>1</v>
      </c>
      <c r="D313" s="34">
        <v>0</v>
      </c>
      <c r="E313" s="34">
        <v>3</v>
      </c>
      <c r="F313" s="58" t="str">
        <f>IF('Base tratada'!$E313&lt;=15,"0-15 dias",
IF('Base tratada'!$E313&lt;=30, "16-30 dias",
IF('Base tratada'!$E313&lt;=45, "31-45 dias",
IF('Base tratada'!$E313&lt;=60, "46-60 dias",
IF('Base tratada'!$E313&lt;=75, "61-75 dias", "76-99 dias")))))</f>
        <v>0-15 dias</v>
      </c>
      <c r="G313" s="38">
        <v>36</v>
      </c>
      <c r="H313" s="60" t="str">
        <f>IF('Base tratada'!$G313&lt;=29,"24–29",
IF('Base tratada'!$G313&lt;=39,"30–39",
IF('Base tratada'!$G313&lt;=49,"40–49",
IF('Base tratada'!$G313&lt;=59,"50–59",
IF('Base tratada'!$G313&lt;=69,"60–69",
"70–80")))))</f>
        <v>30–39</v>
      </c>
      <c r="I313" s="34">
        <v>2393</v>
      </c>
      <c r="J313" s="58" t="str">
        <f>IF('Base tratada'!$K313=1,"Divorciado",
IF('Base tratada'!$L313=1,"Casado",
IF('Base tratada'!$M313=1, "Solteiro",
IF('Base tratada'!$N313=1,"Juntos",
"Viúvo"))))</f>
        <v>Casado</v>
      </c>
      <c r="K313" s="34">
        <v>0</v>
      </c>
      <c r="L313" s="34">
        <v>1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1</v>
      </c>
      <c r="S313" s="34">
        <v>0</v>
      </c>
      <c r="T313" s="34">
        <v>0</v>
      </c>
      <c r="U313" s="35">
        <v>22</v>
      </c>
      <c r="V313" s="35">
        <v>1</v>
      </c>
      <c r="W313" s="35">
        <v>11</v>
      </c>
      <c r="X313" s="35">
        <v>0</v>
      </c>
      <c r="Y313" s="35">
        <v>1</v>
      </c>
      <c r="Z313" s="35">
        <v>2</v>
      </c>
      <c r="AA313" s="34">
        <v>1</v>
      </c>
      <c r="AB313" s="34">
        <v>7</v>
      </c>
      <c r="AC313" s="34">
        <v>1</v>
      </c>
      <c r="AD313" s="34">
        <v>0</v>
      </c>
      <c r="AE313" s="34">
        <v>3</v>
      </c>
      <c r="AF313" s="58">
        <f>'Base tratada'!$AC313+'Base tratada'!$AD313+'Base tratada'!$AE313</f>
        <v>4</v>
      </c>
      <c r="AG3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13" s="58" t="str">
        <f>IF('Base tratada'!$AC313&gt;=MAX('Base tratada'!$AD313,'Base tratada'!$AE313),"Web",
IF('Base tratada'!$AD313&gt;='Base tratada'!$AE313,"Catalog",
"Store"))</f>
        <v>Store</v>
      </c>
      <c r="AI313" s="59">
        <f>IF('Base tratada'!$AF313=0,"0",'Base tratada'!$AK313/'Base tratada'!$AF313)</f>
        <v>8.75</v>
      </c>
      <c r="AJ313" s="59" t="str">
        <f>IF('Base tratada'!$AI313=0,"R$ 0",
IF('Base tratada'!$AI313&lt;=25,"R$ 1–25",
IF('Base tratada'!$AI313&lt;=50,"R$ 26–50",
"+R$ 50")))</f>
        <v>R$ 1–25</v>
      </c>
      <c r="AK313" s="35">
        <v>35</v>
      </c>
      <c r="AL313" s="58" t="str">
        <f>IF('Base tratada'!$AK313&lt;=100,"R$ 0-100",
IF('Base tratada'!$AK313&lt;=500,"R$ 101-500",
IF('Base tratada'!$AK313&lt;=1000,"R$ 501-1000",
IF('Base tratada'!$AK313&lt;=1500,"R$ 1001-1500",
"+R$ 1500"))))</f>
        <v>R$ 0-100</v>
      </c>
      <c r="AM313" s="34">
        <v>0</v>
      </c>
      <c r="AN313" s="34">
        <v>0</v>
      </c>
      <c r="AO313" s="34">
        <v>0</v>
      </c>
      <c r="AP313" s="34">
        <v>0</v>
      </c>
      <c r="AQ313" s="34">
        <v>0</v>
      </c>
      <c r="AR313" s="34">
        <v>0</v>
      </c>
      <c r="AS313" s="34">
        <v>0</v>
      </c>
      <c r="AT313" s="34">
        <v>3</v>
      </c>
      <c r="AU313" s="34">
        <v>11</v>
      </c>
      <c r="AV313" s="52">
        <v>33</v>
      </c>
      <c r="AW313" s="57">
        <v>0</v>
      </c>
      <c r="AX313" s="58" t="str">
        <f>IF(Tabela3[[#This Row],[Response]]=1, "Aceitou", "Não aceitou")</f>
        <v>Não aceitou</v>
      </c>
      <c r="AY313" s="55" t="str">
        <f>Tabela3[[#This Row],[Faixa Recência]] &amp; " | " &amp; Tabela3[[#This Row],[Faixa Gasto]] &amp; " | " &amp; Tabela3[[#This Row],[Faixa ticket médio]]</f>
        <v>0-15 dias | R$ 0-100 | R$ 1–25</v>
      </c>
      <c r="AZ3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3" s="36"/>
    </row>
    <row r="314" spans="1:54" x14ac:dyDescent="0.25">
      <c r="A314" s="61">
        <v>313</v>
      </c>
      <c r="B314" s="37">
        <v>54432</v>
      </c>
      <c r="C314" s="34">
        <v>2</v>
      </c>
      <c r="D314" s="34">
        <v>1</v>
      </c>
      <c r="E314" s="34">
        <v>37</v>
      </c>
      <c r="F314" s="58" t="str">
        <f>IF('Base tratada'!$E314&lt;=15,"0-15 dias",
IF('Base tratada'!$E314&lt;=30, "16-30 dias",
IF('Base tratada'!$E314&lt;=45, "31-45 dias",
IF('Base tratada'!$E314&lt;=60, "46-60 dias",
IF('Base tratada'!$E314&lt;=75, "61-75 dias", "76-99 dias")))))</f>
        <v>31-45 dias</v>
      </c>
      <c r="G314" s="38">
        <v>70</v>
      </c>
      <c r="H314" s="60" t="str">
        <f>IF('Base tratada'!$G314&lt;=29,"24–29",
IF('Base tratada'!$G314&lt;=39,"30–39",
IF('Base tratada'!$G314&lt;=49,"40–49",
IF('Base tratada'!$G314&lt;=59,"50–59",
IF('Base tratada'!$G314&lt;=69,"60–69",
"70–80")))))</f>
        <v>70–80</v>
      </c>
      <c r="I314" s="34">
        <v>2575</v>
      </c>
      <c r="J314" s="58" t="str">
        <f>IF('Base tratada'!$K314=1,"Divorciado",
IF('Base tratada'!$L314=1,"Casado",
IF('Base tratada'!$M314=1, "Solteiro",
IF('Base tratada'!$N314=1,"Juntos",
"Viúvo"))))</f>
        <v>Casado</v>
      </c>
      <c r="K314" s="34">
        <v>0</v>
      </c>
      <c r="L314" s="34">
        <v>1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4">
        <v>1</v>
      </c>
      <c r="U314" s="35">
        <v>33</v>
      </c>
      <c r="V314" s="35">
        <v>0</v>
      </c>
      <c r="W314" s="35">
        <v>5</v>
      </c>
      <c r="X314" s="35">
        <v>0</v>
      </c>
      <c r="Y314" s="35">
        <v>0</v>
      </c>
      <c r="Z314" s="35">
        <v>0</v>
      </c>
      <c r="AA314" s="34">
        <v>1</v>
      </c>
      <c r="AB314" s="34">
        <v>4</v>
      </c>
      <c r="AC314" s="34">
        <v>1</v>
      </c>
      <c r="AD314" s="34">
        <v>0</v>
      </c>
      <c r="AE314" s="34">
        <v>3</v>
      </c>
      <c r="AF314" s="58">
        <f>'Base tratada'!$AC314+'Base tratada'!$AD314+'Base tratada'!$AE314</f>
        <v>4</v>
      </c>
      <c r="AG3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14" s="58" t="str">
        <f>IF('Base tratada'!$AC314&gt;=MAX('Base tratada'!$AD314,'Base tratada'!$AE314),"Web",
IF('Base tratada'!$AD314&gt;='Base tratada'!$AE314,"Catalog",
"Store"))</f>
        <v>Store</v>
      </c>
      <c r="AI314" s="59">
        <f>IF('Base tratada'!$AF314=0,"0",'Base tratada'!$AK314/'Base tratada'!$AF314)</f>
        <v>9.5</v>
      </c>
      <c r="AJ314" s="59" t="str">
        <f>IF('Base tratada'!$AI314=0,"R$ 0",
IF('Base tratada'!$AI314&lt;=25,"R$ 1–25",
IF('Base tratada'!$AI314&lt;=50,"R$ 26–50",
"+R$ 50")))</f>
        <v>R$ 1–25</v>
      </c>
      <c r="AK314" s="35">
        <v>38</v>
      </c>
      <c r="AL314" s="58" t="str">
        <f>IF('Base tratada'!$AK314&lt;=100,"R$ 0-100",
IF('Base tratada'!$AK314&lt;=500,"R$ 101-500",
IF('Base tratada'!$AK314&lt;=1000,"R$ 501-1000",
IF('Base tratada'!$AK314&lt;=1500,"R$ 1001-1500",
"+R$ 1500"))))</f>
        <v>R$ 0-100</v>
      </c>
      <c r="AM314" s="34">
        <v>0</v>
      </c>
      <c r="AN314" s="34">
        <v>0</v>
      </c>
      <c r="AO314" s="34">
        <v>0</v>
      </c>
      <c r="AP314" s="34">
        <v>0</v>
      </c>
      <c r="AQ314" s="34">
        <v>0</v>
      </c>
      <c r="AR314" s="34">
        <v>0</v>
      </c>
      <c r="AS314" s="34">
        <v>0</v>
      </c>
      <c r="AT314" s="34">
        <v>3</v>
      </c>
      <c r="AU314" s="34">
        <v>11</v>
      </c>
      <c r="AV314" s="52">
        <v>38</v>
      </c>
      <c r="AW314" s="57">
        <v>0</v>
      </c>
      <c r="AX314" s="58" t="str">
        <f>IF(Tabela3[[#This Row],[Response]]=1, "Aceitou", "Não aceitou")</f>
        <v>Não aceitou</v>
      </c>
      <c r="AY314" s="55" t="str">
        <f>Tabela3[[#This Row],[Faixa Recência]] &amp; " | " &amp; Tabela3[[#This Row],[Faixa Gasto]] &amp; " | " &amp; Tabela3[[#This Row],[Faixa ticket médio]]</f>
        <v>31-45 dias | R$ 0-100 | R$ 1–25</v>
      </c>
      <c r="AZ3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4" s="36"/>
    </row>
    <row r="315" spans="1:54" x14ac:dyDescent="0.25">
      <c r="A315" s="61">
        <v>314</v>
      </c>
      <c r="B315" s="37">
        <v>29999</v>
      </c>
      <c r="C315" s="34">
        <v>1</v>
      </c>
      <c r="D315" s="34">
        <v>0</v>
      </c>
      <c r="E315" s="34">
        <v>22</v>
      </c>
      <c r="F315" s="58" t="str">
        <f>IF('Base tratada'!$E315&lt;=15,"0-15 dias",
IF('Base tratada'!$E315&lt;=30, "16-30 dias",
IF('Base tratada'!$E315&lt;=45, "31-45 dias",
IF('Base tratada'!$E315&lt;=60, "46-60 dias",
IF('Base tratada'!$E315&lt;=75, "61-75 dias", "76-99 dias")))))</f>
        <v>16-30 dias</v>
      </c>
      <c r="G315" s="38">
        <v>34</v>
      </c>
      <c r="H315" s="60" t="str">
        <f>IF('Base tratada'!$G315&lt;=29,"24–29",
IF('Base tratada'!$G315&lt;=39,"30–39",
IF('Base tratada'!$G315&lt;=49,"40–49",
IF('Base tratada'!$G315&lt;=59,"50–59",
IF('Base tratada'!$G315&lt;=69,"60–69",
"70–80")))))</f>
        <v>30–39</v>
      </c>
      <c r="I315" s="34">
        <v>2660</v>
      </c>
      <c r="J315" s="58" t="str">
        <f>IF('Base tratada'!$K315=1,"Divorciado",
IF('Base tratada'!$L315=1,"Casado",
IF('Base tratada'!$M315=1, "Solteiro",
IF('Base tratada'!$N315=1,"Juntos",
"Viúvo"))))</f>
        <v>Solteiro</v>
      </c>
      <c r="K315" s="34">
        <v>0</v>
      </c>
      <c r="L315" s="34">
        <v>0</v>
      </c>
      <c r="M315" s="34">
        <v>1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4">
        <v>1</v>
      </c>
      <c r="U315" s="35">
        <v>68</v>
      </c>
      <c r="V315" s="35">
        <v>7</v>
      </c>
      <c r="W315" s="35">
        <v>59</v>
      </c>
      <c r="X315" s="35">
        <v>10</v>
      </c>
      <c r="Y315" s="35">
        <v>5</v>
      </c>
      <c r="Z315" s="35">
        <v>11</v>
      </c>
      <c r="AA315" s="34">
        <v>4</v>
      </c>
      <c r="AB315" s="34">
        <v>8</v>
      </c>
      <c r="AC315" s="34">
        <v>3</v>
      </c>
      <c r="AD315" s="34">
        <v>1</v>
      </c>
      <c r="AE315" s="34">
        <v>4</v>
      </c>
      <c r="AF315" s="58">
        <f>'Base tratada'!$AC315+'Base tratada'!$AD315+'Base tratada'!$AE315</f>
        <v>8</v>
      </c>
      <c r="AG3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15" s="58" t="str">
        <f>IF('Base tratada'!$AC315&gt;=MAX('Base tratada'!$AD315,'Base tratada'!$AE315),"Web",
IF('Base tratada'!$AD315&gt;='Base tratada'!$AE315,"Catalog",
"Store"))</f>
        <v>Store</v>
      </c>
      <c r="AI315" s="59">
        <f>IF('Base tratada'!$AF315=0,"0",'Base tratada'!$AK315/'Base tratada'!$AF315)</f>
        <v>18.625</v>
      </c>
      <c r="AJ315" s="59" t="str">
        <f>IF('Base tratada'!$AI315=0,"R$ 0",
IF('Base tratada'!$AI315&lt;=25,"R$ 1–25",
IF('Base tratada'!$AI315&lt;=50,"R$ 26–50",
"+R$ 50")))</f>
        <v>R$ 1–25</v>
      </c>
      <c r="AK315" s="35">
        <v>149</v>
      </c>
      <c r="AL315" s="58" t="str">
        <f>IF('Base tratada'!$AK315&lt;=100,"R$ 0-100",
IF('Base tratada'!$AK315&lt;=500,"R$ 101-500",
IF('Base tratada'!$AK315&lt;=1000,"R$ 501-1000",
IF('Base tratada'!$AK315&lt;=1500,"R$ 1001-1500",
"+R$ 1500"))))</f>
        <v>R$ 101-500</v>
      </c>
      <c r="AM315" s="34">
        <v>0</v>
      </c>
      <c r="AN315" s="34">
        <v>0</v>
      </c>
      <c r="AO315" s="34">
        <v>0</v>
      </c>
      <c r="AP315" s="34">
        <v>0</v>
      </c>
      <c r="AQ315" s="34">
        <v>0</v>
      </c>
      <c r="AR315" s="34">
        <v>0</v>
      </c>
      <c r="AS315" s="34">
        <v>0</v>
      </c>
      <c r="AT315" s="34">
        <v>3</v>
      </c>
      <c r="AU315" s="34">
        <v>11</v>
      </c>
      <c r="AV315" s="52">
        <v>138</v>
      </c>
      <c r="AW315" s="57">
        <v>0</v>
      </c>
      <c r="AX315" s="58" t="str">
        <f>IF(Tabela3[[#This Row],[Response]]=1, "Aceitou", "Não aceitou")</f>
        <v>Não aceitou</v>
      </c>
      <c r="AY315" s="55" t="str">
        <f>Tabela3[[#This Row],[Faixa Recência]] &amp; " | " &amp; Tabela3[[#This Row],[Faixa Gasto]] &amp; " | " &amp; Tabela3[[#This Row],[Faixa ticket médio]]</f>
        <v>16-30 dias | R$ 101-500 | R$ 1–25</v>
      </c>
      <c r="AZ3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5" s="36"/>
    </row>
    <row r="316" spans="1:54" x14ac:dyDescent="0.25">
      <c r="A316" s="61">
        <v>315</v>
      </c>
      <c r="B316" s="37">
        <v>24072</v>
      </c>
      <c r="C316" s="34">
        <v>1</v>
      </c>
      <c r="D316" s="34">
        <v>0</v>
      </c>
      <c r="E316" s="34">
        <v>79</v>
      </c>
      <c r="F316" s="58" t="str">
        <f>IF('Base tratada'!$E316&lt;=15,"0-15 dias",
IF('Base tratada'!$E316&lt;=30, "16-30 dias",
IF('Base tratada'!$E316&lt;=45, "31-45 dias",
IF('Base tratada'!$E316&lt;=60, "46-60 dias",
IF('Base tratada'!$E316&lt;=75, "61-75 dias", "76-99 dias")))))</f>
        <v>76-99 dias</v>
      </c>
      <c r="G316" s="38">
        <v>37</v>
      </c>
      <c r="H316" s="60" t="str">
        <f>IF('Base tratada'!$G316&lt;=29,"24–29",
IF('Base tratada'!$G316&lt;=39,"30–39",
IF('Base tratada'!$G316&lt;=49,"40–49",
IF('Base tratada'!$G316&lt;=59,"50–59",
IF('Base tratada'!$G316&lt;=69,"60–69",
"70–80")))))</f>
        <v>30–39</v>
      </c>
      <c r="I316" s="34">
        <v>2598</v>
      </c>
      <c r="J316" s="58" t="str">
        <f>IF('Base tratada'!$K316=1,"Divorciado",
IF('Base tratada'!$L316=1,"Casado",
IF('Base tratada'!$M316=1, "Solteiro",
IF('Base tratada'!$N316=1,"Juntos",
"Viúvo"))))</f>
        <v>Solteiro</v>
      </c>
      <c r="K316" s="34">
        <v>0</v>
      </c>
      <c r="L316" s="34">
        <v>0</v>
      </c>
      <c r="M316" s="34">
        <v>1</v>
      </c>
      <c r="N316" s="34">
        <v>0</v>
      </c>
      <c r="O316" s="34">
        <v>0</v>
      </c>
      <c r="P316" s="34">
        <v>0</v>
      </c>
      <c r="Q316" s="34">
        <v>0</v>
      </c>
      <c r="R316" s="34">
        <v>1</v>
      </c>
      <c r="S316" s="34">
        <v>0</v>
      </c>
      <c r="T316" s="34">
        <v>0</v>
      </c>
      <c r="U316" s="35">
        <v>9</v>
      </c>
      <c r="V316" s="35">
        <v>1</v>
      </c>
      <c r="W316" s="35">
        <v>6</v>
      </c>
      <c r="X316" s="35">
        <v>3</v>
      </c>
      <c r="Y316" s="35">
        <v>0</v>
      </c>
      <c r="Z316" s="35">
        <v>4</v>
      </c>
      <c r="AA316" s="34">
        <v>1</v>
      </c>
      <c r="AB316" s="34">
        <v>8</v>
      </c>
      <c r="AC316" s="34">
        <v>1</v>
      </c>
      <c r="AD316" s="34">
        <v>0</v>
      </c>
      <c r="AE316" s="34">
        <v>2</v>
      </c>
      <c r="AF316" s="58">
        <f>'Base tratada'!$AC316+'Base tratada'!$AD316+'Base tratada'!$AE316</f>
        <v>3</v>
      </c>
      <c r="AG3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16" s="58" t="str">
        <f>IF('Base tratada'!$AC316&gt;=MAX('Base tratada'!$AD316,'Base tratada'!$AE316),"Web",
IF('Base tratada'!$AD316&gt;='Base tratada'!$AE316,"Catalog",
"Store"))</f>
        <v>Store</v>
      </c>
      <c r="AI316" s="59">
        <f>IF('Base tratada'!$AF316=0,"0",'Base tratada'!$AK316/'Base tratada'!$AF316)</f>
        <v>6.333333333333333</v>
      </c>
      <c r="AJ316" s="59" t="str">
        <f>IF('Base tratada'!$AI316=0,"R$ 0",
IF('Base tratada'!$AI316&lt;=25,"R$ 1–25",
IF('Base tratada'!$AI316&lt;=50,"R$ 26–50",
"+R$ 50")))</f>
        <v>R$ 1–25</v>
      </c>
      <c r="AK316" s="35">
        <v>19</v>
      </c>
      <c r="AL316" s="58" t="str">
        <f>IF('Base tratada'!$AK316&lt;=100,"R$ 0-100",
IF('Base tratada'!$AK316&lt;=500,"R$ 101-500",
IF('Base tratada'!$AK316&lt;=1000,"R$ 501-1000",
IF('Base tratada'!$AK316&lt;=1500,"R$ 1001-1500",
"+R$ 1500"))))</f>
        <v>R$ 0-100</v>
      </c>
      <c r="AM316" s="34">
        <v>0</v>
      </c>
      <c r="AN316" s="34">
        <v>0</v>
      </c>
      <c r="AO316" s="34">
        <v>0</v>
      </c>
      <c r="AP316" s="34">
        <v>0</v>
      </c>
      <c r="AQ316" s="34">
        <v>0</v>
      </c>
      <c r="AR316" s="34">
        <v>0</v>
      </c>
      <c r="AS316" s="34">
        <v>0</v>
      </c>
      <c r="AT316" s="34">
        <v>3</v>
      </c>
      <c r="AU316" s="34">
        <v>11</v>
      </c>
      <c r="AV316" s="52">
        <v>15</v>
      </c>
      <c r="AW316" s="57">
        <v>0</v>
      </c>
      <c r="AX316" s="58" t="str">
        <f>IF(Tabela3[[#This Row],[Response]]=1, "Aceitou", "Não aceitou")</f>
        <v>Não aceitou</v>
      </c>
      <c r="AY316" s="55" t="str">
        <f>Tabela3[[#This Row],[Faixa Recência]] &amp; " | " &amp; Tabela3[[#This Row],[Faixa Gasto]] &amp; " | " &amp; Tabela3[[#This Row],[Faixa ticket médio]]</f>
        <v>76-99 dias | R$ 0-100 | R$ 1–25</v>
      </c>
      <c r="AZ3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6" s="36"/>
    </row>
    <row r="317" spans="1:54" x14ac:dyDescent="0.25">
      <c r="A317" s="61">
        <v>316</v>
      </c>
      <c r="B317" s="37">
        <v>33996</v>
      </c>
      <c r="C317" s="34">
        <v>0</v>
      </c>
      <c r="D317" s="34">
        <v>0</v>
      </c>
      <c r="E317" s="34">
        <v>46</v>
      </c>
      <c r="F317" s="58" t="str">
        <f>IF('Base tratada'!$E317&lt;=15,"0-15 dias",
IF('Base tratada'!$E317&lt;=30, "16-30 dias",
IF('Base tratada'!$E317&lt;=45, "31-45 dias",
IF('Base tratada'!$E317&lt;=60, "46-60 dias",
IF('Base tratada'!$E317&lt;=75, "61-75 dias", "76-99 dias")))))</f>
        <v>46-60 dias</v>
      </c>
      <c r="G317" s="38">
        <v>31</v>
      </c>
      <c r="H317" s="60" t="str">
        <f>IF('Base tratada'!$G317&lt;=29,"24–29",
IF('Base tratada'!$G317&lt;=39,"30–39",
IF('Base tratada'!$G317&lt;=49,"40–49",
IF('Base tratada'!$G317&lt;=59,"50–59",
IF('Base tratada'!$G317&lt;=69,"60–69",
"70–80")))))</f>
        <v>30–39</v>
      </c>
      <c r="I317" s="34">
        <v>2450</v>
      </c>
      <c r="J317" s="58" t="str">
        <f>IF('Base tratada'!$K317=1,"Divorciado",
IF('Base tratada'!$L317=1,"Casado",
IF('Base tratada'!$M317=1, "Solteiro",
IF('Base tratada'!$N317=1,"Juntos",
"Viúvo"))))</f>
        <v>Solteiro</v>
      </c>
      <c r="K317" s="34">
        <v>0</v>
      </c>
      <c r="L317" s="34">
        <v>0</v>
      </c>
      <c r="M317" s="34">
        <v>1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v>1</v>
      </c>
      <c r="U317" s="35">
        <v>40</v>
      </c>
      <c r="V317" s="35">
        <v>2</v>
      </c>
      <c r="W317" s="35">
        <v>15</v>
      </c>
      <c r="X317" s="35">
        <v>8</v>
      </c>
      <c r="Y317" s="35">
        <v>0</v>
      </c>
      <c r="Z317" s="35">
        <v>6</v>
      </c>
      <c r="AA317" s="34">
        <v>1</v>
      </c>
      <c r="AB317" s="34">
        <v>4</v>
      </c>
      <c r="AC317" s="34">
        <v>1</v>
      </c>
      <c r="AD317" s="34">
        <v>1</v>
      </c>
      <c r="AE317" s="34">
        <v>3</v>
      </c>
      <c r="AF317" s="58">
        <f>'Base tratada'!$AC317+'Base tratada'!$AD317+'Base tratada'!$AE317</f>
        <v>5</v>
      </c>
      <c r="AG3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17" s="58" t="str">
        <f>IF('Base tratada'!$AC317&gt;=MAX('Base tratada'!$AD317,'Base tratada'!$AE317),"Web",
IF('Base tratada'!$AD317&gt;='Base tratada'!$AE317,"Catalog",
"Store"))</f>
        <v>Store</v>
      </c>
      <c r="AI317" s="59">
        <f>IF('Base tratada'!$AF317=0,"0",'Base tratada'!$AK317/'Base tratada'!$AF317)</f>
        <v>13</v>
      </c>
      <c r="AJ317" s="59" t="str">
        <f>IF('Base tratada'!$AI317=0,"R$ 0",
IF('Base tratada'!$AI317&lt;=25,"R$ 1–25",
IF('Base tratada'!$AI317&lt;=50,"R$ 26–50",
"+R$ 50")))</f>
        <v>R$ 1–25</v>
      </c>
      <c r="AK317" s="35">
        <v>65</v>
      </c>
      <c r="AL317" s="58" t="str">
        <f>IF('Base tratada'!$AK317&lt;=100,"R$ 0-100",
IF('Base tratada'!$AK317&lt;=500,"R$ 101-500",
IF('Base tratada'!$AK317&lt;=1000,"R$ 501-1000",
IF('Base tratada'!$AK317&lt;=1500,"R$ 1001-1500",
"+R$ 1500"))))</f>
        <v>R$ 0-100</v>
      </c>
      <c r="AM317" s="34">
        <v>0</v>
      </c>
      <c r="AN317" s="34">
        <v>0</v>
      </c>
      <c r="AO317" s="34">
        <v>0</v>
      </c>
      <c r="AP317" s="34">
        <v>0</v>
      </c>
      <c r="AQ317" s="34">
        <v>0</v>
      </c>
      <c r="AR317" s="34">
        <v>0</v>
      </c>
      <c r="AS317" s="34">
        <v>0</v>
      </c>
      <c r="AT317" s="34">
        <v>3</v>
      </c>
      <c r="AU317" s="34">
        <v>11</v>
      </c>
      <c r="AV317" s="52">
        <v>59</v>
      </c>
      <c r="AW317" s="57">
        <v>0</v>
      </c>
      <c r="AX317" s="58" t="str">
        <f>IF(Tabela3[[#This Row],[Response]]=1, "Aceitou", "Não aceitou")</f>
        <v>Não aceitou</v>
      </c>
      <c r="AY317" s="55" t="str">
        <f>Tabela3[[#This Row],[Faixa Recência]] &amp; " | " &amp; Tabela3[[#This Row],[Faixa Gasto]] &amp; " | " &amp; Tabela3[[#This Row],[Faixa ticket médio]]</f>
        <v>46-60 dias | R$ 0-100 | R$ 1–25</v>
      </c>
      <c r="AZ3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7" s="36"/>
    </row>
    <row r="318" spans="1:54" x14ac:dyDescent="0.25">
      <c r="A318" s="61">
        <v>317</v>
      </c>
      <c r="B318" s="37">
        <v>66334</v>
      </c>
      <c r="C318" s="34">
        <v>0</v>
      </c>
      <c r="D318" s="34">
        <v>1</v>
      </c>
      <c r="E318" s="34">
        <v>82</v>
      </c>
      <c r="F318" s="58" t="str">
        <f>IF('Base tratada'!$E318&lt;=15,"0-15 dias",
IF('Base tratada'!$E318&lt;=30, "16-30 dias",
IF('Base tratada'!$E318&lt;=45, "31-45 dias",
IF('Base tratada'!$E318&lt;=60, "46-60 dias",
IF('Base tratada'!$E318&lt;=75, "61-75 dias", "76-99 dias")))))</f>
        <v>76-99 dias</v>
      </c>
      <c r="G318" s="38">
        <v>64</v>
      </c>
      <c r="H318" s="60" t="str">
        <f>IF('Base tratada'!$G318&lt;=29,"24–29",
IF('Base tratada'!$G318&lt;=39,"30–39",
IF('Base tratada'!$G318&lt;=49,"40–49",
IF('Base tratada'!$G318&lt;=59,"50–59",
IF('Base tratada'!$G318&lt;=69,"60–69",
"70–80")))))</f>
        <v>60–69</v>
      </c>
      <c r="I318" s="34">
        <v>2611</v>
      </c>
      <c r="J318" s="58" t="str">
        <f>IF('Base tratada'!$K318=1,"Divorciado",
IF('Base tratada'!$L318=1,"Casado",
IF('Base tratada'!$M318=1, "Solteiro",
IF('Base tratada'!$N318=1,"Juntos",
"Viúvo"))))</f>
        <v>Casado</v>
      </c>
      <c r="K318" s="34">
        <v>0</v>
      </c>
      <c r="L318" s="34">
        <v>1</v>
      </c>
      <c r="M318" s="34">
        <v>0</v>
      </c>
      <c r="N318" s="34">
        <v>0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4">
        <v>1</v>
      </c>
      <c r="U318" s="35">
        <v>909</v>
      </c>
      <c r="V318" s="35">
        <v>11</v>
      </c>
      <c r="W318" s="35">
        <v>218</v>
      </c>
      <c r="X318" s="35">
        <v>0</v>
      </c>
      <c r="Y318" s="35">
        <v>0</v>
      </c>
      <c r="Z318" s="35">
        <v>23</v>
      </c>
      <c r="AA318" s="34">
        <v>2</v>
      </c>
      <c r="AB318" s="34">
        <v>5</v>
      </c>
      <c r="AC318" s="34">
        <v>9</v>
      </c>
      <c r="AD318" s="34">
        <v>3</v>
      </c>
      <c r="AE318" s="34">
        <v>5</v>
      </c>
      <c r="AF318" s="58">
        <f>'Base tratada'!$AC318+'Base tratada'!$AD318+'Base tratada'!$AE318</f>
        <v>17</v>
      </c>
      <c r="AG3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18" s="58" t="str">
        <f>IF('Base tratada'!$AC318&gt;=MAX('Base tratada'!$AD318,'Base tratada'!$AE318),"Web",
IF('Base tratada'!$AD318&gt;='Base tratada'!$AE318,"Catalog",
"Store"))</f>
        <v>Web</v>
      </c>
      <c r="AI318" s="59">
        <f>IF('Base tratada'!$AF318=0,"0",'Base tratada'!$AK318/'Base tratada'!$AF318)</f>
        <v>66.941176470588232</v>
      </c>
      <c r="AJ318" s="59" t="str">
        <f>IF('Base tratada'!$AI318=0,"R$ 0",
IF('Base tratada'!$AI318&lt;=25,"R$ 1–25",
IF('Base tratada'!$AI318&lt;=50,"R$ 26–50",
"+R$ 50")))</f>
        <v>+R$ 50</v>
      </c>
      <c r="AK318" s="35">
        <v>1138</v>
      </c>
      <c r="AL318" s="58" t="str">
        <f>IF('Base tratada'!$AK318&lt;=100,"R$ 0-100",
IF('Base tratada'!$AK318&lt;=500,"R$ 101-500",
IF('Base tratada'!$AK318&lt;=1000,"R$ 501-1000",
IF('Base tratada'!$AK318&lt;=1500,"R$ 1001-1500",
"+R$ 1500"))))</f>
        <v>R$ 1001-1500</v>
      </c>
      <c r="AM318" s="34">
        <v>0</v>
      </c>
      <c r="AN318" s="34">
        <v>0</v>
      </c>
      <c r="AO318" s="34">
        <v>0</v>
      </c>
      <c r="AP318" s="34">
        <v>0</v>
      </c>
      <c r="AQ318" s="34">
        <v>0</v>
      </c>
      <c r="AR318" s="34">
        <v>0</v>
      </c>
      <c r="AS318" s="34">
        <v>0</v>
      </c>
      <c r="AT318" s="34">
        <v>3</v>
      </c>
      <c r="AU318" s="34">
        <v>11</v>
      </c>
      <c r="AV318" s="52">
        <v>1115</v>
      </c>
      <c r="AW318" s="57">
        <v>1</v>
      </c>
      <c r="AX318" s="58" t="str">
        <f>IF(Tabela3[[#This Row],[Response]]=1, "Aceitou", "Não aceitou")</f>
        <v>Aceitou</v>
      </c>
      <c r="AY318" s="55" t="str">
        <f>Tabela3[[#This Row],[Faixa Recência]] &amp; " | " &amp; Tabela3[[#This Row],[Faixa Gasto]] &amp; " | " &amp; Tabela3[[#This Row],[Faixa ticket médio]]</f>
        <v>76-99 dias | R$ 1001-1500 | +R$ 50</v>
      </c>
      <c r="AZ3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8" s="36"/>
    </row>
    <row r="319" spans="1:54" x14ac:dyDescent="0.25">
      <c r="A319" s="61">
        <v>318</v>
      </c>
      <c r="B319" s="37">
        <v>35178</v>
      </c>
      <c r="C319" s="34">
        <v>1</v>
      </c>
      <c r="D319" s="34">
        <v>0</v>
      </c>
      <c r="E319" s="34">
        <v>10</v>
      </c>
      <c r="F319" s="58" t="str">
        <f>IF('Base tratada'!$E319&lt;=15,"0-15 dias",
IF('Base tratada'!$E319&lt;=30, "16-30 dias",
IF('Base tratada'!$E319&lt;=45, "31-45 dias",
IF('Base tratada'!$E319&lt;=60, "46-60 dias",
IF('Base tratada'!$E319&lt;=75, "61-75 dias", "76-99 dias")))))</f>
        <v>0-15 dias</v>
      </c>
      <c r="G319" s="38">
        <v>49</v>
      </c>
      <c r="H319" s="60" t="str">
        <f>IF('Base tratada'!$G319&lt;=29,"24–29",
IF('Base tratada'!$G319&lt;=39,"30–39",
IF('Base tratada'!$G319&lt;=49,"40–49",
IF('Base tratada'!$G319&lt;=59,"50–59",
IF('Base tratada'!$G319&lt;=69,"60–69",
"70–80")))))</f>
        <v>40–49</v>
      </c>
      <c r="I319" s="34">
        <v>2694</v>
      </c>
      <c r="J319" s="58" t="str">
        <f>IF('Base tratada'!$K319=1,"Divorciado",
IF('Base tratada'!$L319=1,"Casado",
IF('Base tratada'!$M319=1, "Solteiro",
IF('Base tratada'!$N319=1,"Juntos",
"Viúvo"))))</f>
        <v>Casado</v>
      </c>
      <c r="K319" s="34">
        <v>0</v>
      </c>
      <c r="L319" s="34">
        <v>1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1</v>
      </c>
      <c r="T319" s="34">
        <v>0</v>
      </c>
      <c r="U319" s="35">
        <v>23</v>
      </c>
      <c r="V319" s="35">
        <v>1</v>
      </c>
      <c r="W319" s="35">
        <v>13</v>
      </c>
      <c r="X319" s="35">
        <v>2</v>
      </c>
      <c r="Y319" s="35">
        <v>2</v>
      </c>
      <c r="Z319" s="35">
        <v>18</v>
      </c>
      <c r="AA319" s="34">
        <v>1</v>
      </c>
      <c r="AB319" s="34">
        <v>7</v>
      </c>
      <c r="AC319" s="34">
        <v>1</v>
      </c>
      <c r="AD319" s="34">
        <v>1</v>
      </c>
      <c r="AE319" s="34">
        <v>2</v>
      </c>
      <c r="AF319" s="58">
        <f>'Base tratada'!$AC319+'Base tratada'!$AD319+'Base tratada'!$AE319</f>
        <v>4</v>
      </c>
      <c r="AG3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19" s="58" t="str">
        <f>IF('Base tratada'!$AC319&gt;=MAX('Base tratada'!$AD319,'Base tratada'!$AE319),"Web",
IF('Base tratada'!$AD319&gt;='Base tratada'!$AE319,"Catalog",
"Store"))</f>
        <v>Store</v>
      </c>
      <c r="AI319" s="59">
        <f>IF('Base tratada'!$AF319=0,"0",'Base tratada'!$AK319/'Base tratada'!$AF319)</f>
        <v>10.25</v>
      </c>
      <c r="AJ319" s="59" t="str">
        <f>IF('Base tratada'!$AI319=0,"R$ 0",
IF('Base tratada'!$AI319&lt;=25,"R$ 1–25",
IF('Base tratada'!$AI319&lt;=50,"R$ 26–50",
"+R$ 50")))</f>
        <v>R$ 1–25</v>
      </c>
      <c r="AK319" s="35">
        <v>41</v>
      </c>
      <c r="AL319" s="58" t="str">
        <f>IF('Base tratada'!$AK319&lt;=100,"R$ 0-100",
IF('Base tratada'!$AK319&lt;=500,"R$ 101-500",
IF('Base tratada'!$AK319&lt;=1000,"R$ 501-1000",
IF('Base tratada'!$AK319&lt;=1500,"R$ 1001-1500",
"+R$ 1500"))))</f>
        <v>R$ 0-100</v>
      </c>
      <c r="AM319" s="34">
        <v>0</v>
      </c>
      <c r="AN319" s="34">
        <v>0</v>
      </c>
      <c r="AO319" s="34">
        <v>1</v>
      </c>
      <c r="AP319" s="34">
        <v>0</v>
      </c>
      <c r="AQ319" s="34">
        <v>0</v>
      </c>
      <c r="AR319" s="34">
        <v>1</v>
      </c>
      <c r="AS319" s="34">
        <v>0</v>
      </c>
      <c r="AT319" s="34">
        <v>3</v>
      </c>
      <c r="AU319" s="34">
        <v>11</v>
      </c>
      <c r="AV319" s="52">
        <v>23</v>
      </c>
      <c r="AW319" s="57">
        <v>1</v>
      </c>
      <c r="AX319" s="58" t="str">
        <f>IF(Tabela3[[#This Row],[Response]]=1, "Aceitou", "Não aceitou")</f>
        <v>Aceitou</v>
      </c>
      <c r="AY319" s="55" t="str">
        <f>Tabela3[[#This Row],[Faixa Recência]] &amp; " | " &amp; Tabela3[[#This Row],[Faixa Gasto]] &amp; " | " &amp; Tabela3[[#This Row],[Faixa ticket médio]]</f>
        <v>0-15 dias | R$ 0-100 | R$ 1–25</v>
      </c>
      <c r="AZ3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19" s="36"/>
    </row>
    <row r="320" spans="1:54" x14ac:dyDescent="0.25">
      <c r="A320" s="61">
        <v>319</v>
      </c>
      <c r="B320" s="37">
        <v>22010</v>
      </c>
      <c r="C320" s="34">
        <v>1</v>
      </c>
      <c r="D320" s="34">
        <v>0</v>
      </c>
      <c r="E320" s="34">
        <v>51</v>
      </c>
      <c r="F320" s="58" t="str">
        <f>IF('Base tratada'!$E320&lt;=15,"0-15 dias",
IF('Base tratada'!$E320&lt;=30, "16-30 dias",
IF('Base tratada'!$E320&lt;=45, "31-45 dias",
IF('Base tratada'!$E320&lt;=60, "46-60 dias",
IF('Base tratada'!$E320&lt;=75, "61-75 dias", "76-99 dias")))))</f>
        <v>46-60 dias</v>
      </c>
      <c r="G320" s="38">
        <v>37</v>
      </c>
      <c r="H320" s="60" t="str">
        <f>IF('Base tratada'!$G320&lt;=29,"24–29",
IF('Base tratada'!$G320&lt;=39,"30–39",
IF('Base tratada'!$G320&lt;=49,"40–49",
IF('Base tratada'!$G320&lt;=59,"50–59",
IF('Base tratada'!$G320&lt;=69,"60–69",
"70–80")))))</f>
        <v>30–39</v>
      </c>
      <c r="I320" s="34">
        <v>2523</v>
      </c>
      <c r="J320" s="58" t="str">
        <f>IF('Base tratada'!$K320=1,"Divorciado",
IF('Base tratada'!$L320=1,"Casado",
IF('Base tratada'!$M320=1, "Solteiro",
IF('Base tratada'!$N320=1,"Juntos",
"Viúvo"))))</f>
        <v>Juntos</v>
      </c>
      <c r="K320" s="34">
        <v>0</v>
      </c>
      <c r="L320" s="34">
        <v>0</v>
      </c>
      <c r="M320" s="34">
        <v>0</v>
      </c>
      <c r="N320" s="34">
        <v>1</v>
      </c>
      <c r="O320" s="34">
        <v>0</v>
      </c>
      <c r="P320" s="34">
        <v>0</v>
      </c>
      <c r="Q320" s="34">
        <v>0</v>
      </c>
      <c r="R320" s="34">
        <v>1</v>
      </c>
      <c r="S320" s="34">
        <v>0</v>
      </c>
      <c r="T320" s="34">
        <v>0</v>
      </c>
      <c r="U320" s="35">
        <v>11</v>
      </c>
      <c r="V320" s="35">
        <v>2</v>
      </c>
      <c r="W320" s="35">
        <v>9</v>
      </c>
      <c r="X320" s="35">
        <v>3</v>
      </c>
      <c r="Y320" s="35">
        <v>0</v>
      </c>
      <c r="Z320" s="35">
        <v>8</v>
      </c>
      <c r="AA320" s="34">
        <v>2</v>
      </c>
      <c r="AB320" s="34">
        <v>8</v>
      </c>
      <c r="AC320" s="34">
        <v>2</v>
      </c>
      <c r="AD320" s="34">
        <v>0</v>
      </c>
      <c r="AE320" s="34">
        <v>3</v>
      </c>
      <c r="AF320" s="58">
        <f>'Base tratada'!$AC320+'Base tratada'!$AD320+'Base tratada'!$AE320</f>
        <v>5</v>
      </c>
      <c r="AG3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20" s="58" t="str">
        <f>IF('Base tratada'!$AC320&gt;=MAX('Base tratada'!$AD320,'Base tratada'!$AE320),"Web",
IF('Base tratada'!$AD320&gt;='Base tratada'!$AE320,"Catalog",
"Store"))</f>
        <v>Store</v>
      </c>
      <c r="AI320" s="59">
        <f>IF('Base tratada'!$AF320=0,"0",'Base tratada'!$AK320/'Base tratada'!$AF320)</f>
        <v>5</v>
      </c>
      <c r="AJ320" s="59" t="str">
        <f>IF('Base tratada'!$AI320=0,"R$ 0",
IF('Base tratada'!$AI320&lt;=25,"R$ 1–25",
IF('Base tratada'!$AI320&lt;=50,"R$ 26–50",
"+R$ 50")))</f>
        <v>R$ 1–25</v>
      </c>
      <c r="AK320" s="35">
        <v>25</v>
      </c>
      <c r="AL320" s="58" t="str">
        <f>IF('Base tratada'!$AK320&lt;=100,"R$ 0-100",
IF('Base tratada'!$AK320&lt;=500,"R$ 101-500",
IF('Base tratada'!$AK320&lt;=1000,"R$ 501-1000",
IF('Base tratada'!$AK320&lt;=1500,"R$ 1001-1500",
"+R$ 1500"))))</f>
        <v>R$ 0-100</v>
      </c>
      <c r="AM320" s="34">
        <v>0</v>
      </c>
      <c r="AN320" s="34">
        <v>0</v>
      </c>
      <c r="AO320" s="34">
        <v>0</v>
      </c>
      <c r="AP320" s="34">
        <v>0</v>
      </c>
      <c r="AQ320" s="34">
        <v>0</v>
      </c>
      <c r="AR320" s="34">
        <v>0</v>
      </c>
      <c r="AS320" s="34">
        <v>0</v>
      </c>
      <c r="AT320" s="34">
        <v>3</v>
      </c>
      <c r="AU320" s="34">
        <v>11</v>
      </c>
      <c r="AV320" s="52">
        <v>17</v>
      </c>
      <c r="AW320" s="57">
        <v>0</v>
      </c>
      <c r="AX320" s="58" t="str">
        <f>IF(Tabela3[[#This Row],[Response]]=1, "Aceitou", "Não aceitou")</f>
        <v>Não aceitou</v>
      </c>
      <c r="AY320" s="55" t="str">
        <f>Tabela3[[#This Row],[Faixa Recência]] &amp; " | " &amp; Tabela3[[#This Row],[Faixa Gasto]] &amp; " | " &amp; Tabela3[[#This Row],[Faixa ticket médio]]</f>
        <v>46-60 dias | R$ 0-100 | R$ 1–25</v>
      </c>
      <c r="AZ3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0" s="36"/>
    </row>
    <row r="321" spans="1:54" x14ac:dyDescent="0.25">
      <c r="A321" s="61">
        <v>320</v>
      </c>
      <c r="B321" s="37">
        <v>62204</v>
      </c>
      <c r="C321" s="34">
        <v>0</v>
      </c>
      <c r="D321" s="34">
        <v>2</v>
      </c>
      <c r="E321" s="34">
        <v>38</v>
      </c>
      <c r="F321" s="58" t="str">
        <f>IF('Base tratada'!$E321&lt;=15,"0-15 dias",
IF('Base tratada'!$E321&lt;=30, "16-30 dias",
IF('Base tratada'!$E321&lt;=45, "31-45 dias",
IF('Base tratada'!$E321&lt;=60, "46-60 dias",
IF('Base tratada'!$E321&lt;=75, "61-75 dias", "76-99 dias")))))</f>
        <v>31-45 dias</v>
      </c>
      <c r="G321" s="38">
        <v>60</v>
      </c>
      <c r="H321" s="60" t="str">
        <f>IF('Base tratada'!$G321&lt;=29,"24–29",
IF('Base tratada'!$G321&lt;=39,"30–39",
IF('Base tratada'!$G321&lt;=49,"40–49",
IF('Base tratada'!$G321&lt;=59,"50–59",
IF('Base tratada'!$G321&lt;=69,"60–69",
"70–80")))))</f>
        <v>60–69</v>
      </c>
      <c r="I321" s="34">
        <v>2814</v>
      </c>
      <c r="J321" s="58" t="str">
        <f>IF('Base tratada'!$K321=1,"Divorciado",
IF('Base tratada'!$L321=1,"Casado",
IF('Base tratada'!$M321=1, "Solteiro",
IF('Base tratada'!$N321=1,"Juntos",
"Viúvo"))))</f>
        <v>Divorciado</v>
      </c>
      <c r="K321" s="34">
        <v>1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1</v>
      </c>
      <c r="S321" s="34">
        <v>0</v>
      </c>
      <c r="T321" s="34">
        <v>0</v>
      </c>
      <c r="U321" s="35">
        <v>317</v>
      </c>
      <c r="V321" s="35">
        <v>46</v>
      </c>
      <c r="W321" s="35">
        <v>247</v>
      </c>
      <c r="X321" s="35">
        <v>151</v>
      </c>
      <c r="Y321" s="35">
        <v>46</v>
      </c>
      <c r="Z321" s="35">
        <v>139</v>
      </c>
      <c r="AA321" s="34">
        <v>1</v>
      </c>
      <c r="AB321" s="34">
        <v>3</v>
      </c>
      <c r="AC321" s="34">
        <v>4</v>
      </c>
      <c r="AD321" s="34">
        <v>5</v>
      </c>
      <c r="AE321" s="34">
        <v>12</v>
      </c>
      <c r="AF321" s="58">
        <f>'Base tratada'!$AC321+'Base tratada'!$AD321+'Base tratada'!$AE321</f>
        <v>21</v>
      </c>
      <c r="AG3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21" s="58" t="str">
        <f>IF('Base tratada'!$AC321&gt;=MAX('Base tratada'!$AD321,'Base tratada'!$AE321),"Web",
IF('Base tratada'!$AD321&gt;='Base tratada'!$AE321,"Catalog",
"Store"))</f>
        <v>Store</v>
      </c>
      <c r="AI321" s="59">
        <f>IF('Base tratada'!$AF321=0,"0",'Base tratada'!$AK321/'Base tratada'!$AF321)</f>
        <v>38.428571428571431</v>
      </c>
      <c r="AJ321" s="59" t="str">
        <f>IF('Base tratada'!$AI321=0,"R$ 0",
IF('Base tratada'!$AI321&lt;=25,"R$ 1–25",
IF('Base tratada'!$AI321&lt;=50,"R$ 26–50",
"+R$ 50")))</f>
        <v>R$ 26–50</v>
      </c>
      <c r="AK321" s="35">
        <v>807</v>
      </c>
      <c r="AL321" s="58" t="str">
        <f>IF('Base tratada'!$AK321&lt;=100,"R$ 0-100",
IF('Base tratada'!$AK321&lt;=500,"R$ 101-500",
IF('Base tratada'!$AK321&lt;=1000,"R$ 501-1000",
IF('Base tratada'!$AK321&lt;=1500,"R$ 1001-1500",
"+R$ 1500"))))</f>
        <v>R$ 501-1000</v>
      </c>
      <c r="AM321" s="34">
        <v>0</v>
      </c>
      <c r="AN321" s="34">
        <v>0</v>
      </c>
      <c r="AO321" s="34">
        <v>0</v>
      </c>
      <c r="AP321" s="34">
        <v>0</v>
      </c>
      <c r="AQ321" s="34">
        <v>0</v>
      </c>
      <c r="AR321" s="34">
        <v>0</v>
      </c>
      <c r="AS321" s="34">
        <v>0</v>
      </c>
      <c r="AT321" s="34">
        <v>3</v>
      </c>
      <c r="AU321" s="34">
        <v>11</v>
      </c>
      <c r="AV321" s="52">
        <v>668</v>
      </c>
      <c r="AW321" s="57">
        <v>0</v>
      </c>
      <c r="AX321" s="58" t="str">
        <f>IF(Tabela3[[#This Row],[Response]]=1, "Aceitou", "Não aceitou")</f>
        <v>Não aceitou</v>
      </c>
      <c r="AY321" s="55" t="str">
        <f>Tabela3[[#This Row],[Faixa Recência]] &amp; " | " &amp; Tabela3[[#This Row],[Faixa Gasto]] &amp; " | " &amp; Tabela3[[#This Row],[Faixa ticket médio]]</f>
        <v>31-45 dias | R$ 501-1000 | R$ 26–50</v>
      </c>
      <c r="AZ3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1" s="36"/>
    </row>
    <row r="322" spans="1:54" x14ac:dyDescent="0.25">
      <c r="A322" s="61">
        <v>321</v>
      </c>
      <c r="B322" s="37">
        <v>75693</v>
      </c>
      <c r="C322" s="34">
        <v>0</v>
      </c>
      <c r="D322" s="34">
        <v>0</v>
      </c>
      <c r="E322" s="34">
        <v>10</v>
      </c>
      <c r="F322" s="58" t="str">
        <f>IF('Base tratada'!$E322&lt;=15,"0-15 dias",
IF('Base tratada'!$E322&lt;=30, "16-30 dias",
IF('Base tratada'!$E322&lt;=45, "31-45 dias",
IF('Base tratada'!$E322&lt;=60, "46-60 dias",
IF('Base tratada'!$E322&lt;=75, "61-75 dias", "76-99 dias")))))</f>
        <v>0-15 dias</v>
      </c>
      <c r="G322" s="38">
        <v>52</v>
      </c>
      <c r="H322" s="60" t="str">
        <f>IF('Base tratada'!$G322&lt;=29,"24–29",
IF('Base tratada'!$G322&lt;=39,"30–39",
IF('Base tratada'!$G322&lt;=49,"40–49",
IF('Base tratada'!$G322&lt;=59,"50–59",
IF('Base tratada'!$G322&lt;=69,"60–69",
"70–80")))))</f>
        <v>50–59</v>
      </c>
      <c r="I322" s="34">
        <v>2729</v>
      </c>
      <c r="J322" s="58" t="str">
        <f>IF('Base tratada'!$K322=1,"Divorciado",
IF('Base tratada'!$L322=1,"Casado",
IF('Base tratada'!$M322=1, "Solteiro",
IF('Base tratada'!$N322=1,"Juntos",
"Viúvo"))))</f>
        <v>Divorciado</v>
      </c>
      <c r="K322" s="34">
        <v>1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1</v>
      </c>
      <c r="S322" s="34">
        <v>0</v>
      </c>
      <c r="T322" s="34">
        <v>0</v>
      </c>
      <c r="U322" s="35">
        <v>797</v>
      </c>
      <c r="V322" s="35">
        <v>153</v>
      </c>
      <c r="W322" s="35">
        <v>293</v>
      </c>
      <c r="X322" s="35">
        <v>72</v>
      </c>
      <c r="Y322" s="35">
        <v>97</v>
      </c>
      <c r="Z322" s="35">
        <v>30</v>
      </c>
      <c r="AA322" s="34">
        <v>1</v>
      </c>
      <c r="AB322" s="34">
        <v>4</v>
      </c>
      <c r="AC322" s="34">
        <v>11</v>
      </c>
      <c r="AD322" s="34">
        <v>4</v>
      </c>
      <c r="AE322" s="34">
        <v>6</v>
      </c>
      <c r="AF322" s="58">
        <f>'Base tratada'!$AC322+'Base tratada'!$AD322+'Base tratada'!$AE322</f>
        <v>21</v>
      </c>
      <c r="AG3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22" s="58" t="str">
        <f>IF('Base tratada'!$AC322&gt;=MAX('Base tratada'!$AD322,'Base tratada'!$AE322),"Web",
IF('Base tratada'!$AD322&gt;='Base tratada'!$AE322,"Catalog",
"Store"))</f>
        <v>Web</v>
      </c>
      <c r="AI322" s="59">
        <f>IF('Base tratada'!$AF322=0,"0",'Base tratada'!$AK322/'Base tratada'!$AF322)</f>
        <v>67.238095238095241</v>
      </c>
      <c r="AJ322" s="59" t="str">
        <f>IF('Base tratada'!$AI322=0,"R$ 0",
IF('Base tratada'!$AI322&lt;=25,"R$ 1–25",
IF('Base tratada'!$AI322&lt;=50,"R$ 26–50",
"+R$ 50")))</f>
        <v>+R$ 50</v>
      </c>
      <c r="AK322" s="35">
        <v>1412</v>
      </c>
      <c r="AL322" s="58" t="str">
        <f>IF('Base tratada'!$AK322&lt;=100,"R$ 0-100",
IF('Base tratada'!$AK322&lt;=500,"R$ 101-500",
IF('Base tratada'!$AK322&lt;=1000,"R$ 501-1000",
IF('Base tratada'!$AK322&lt;=1500,"R$ 1001-1500",
"+R$ 1500"))))</f>
        <v>R$ 1001-1500</v>
      </c>
      <c r="AM322" s="34">
        <v>1</v>
      </c>
      <c r="AN322" s="34">
        <v>0</v>
      </c>
      <c r="AO322" s="34">
        <v>0</v>
      </c>
      <c r="AP322" s="34">
        <v>1</v>
      </c>
      <c r="AQ322" s="34">
        <v>1</v>
      </c>
      <c r="AR322" s="34">
        <v>3</v>
      </c>
      <c r="AS322" s="34">
        <v>0</v>
      </c>
      <c r="AT322" s="34">
        <v>3</v>
      </c>
      <c r="AU322" s="34">
        <v>11</v>
      </c>
      <c r="AV322" s="52">
        <v>1382</v>
      </c>
      <c r="AW322" s="57">
        <v>1</v>
      </c>
      <c r="AX322" s="58" t="str">
        <f>IF(Tabela3[[#This Row],[Response]]=1, "Aceitou", "Não aceitou")</f>
        <v>Aceitou</v>
      </c>
      <c r="AY322" s="55" t="str">
        <f>Tabela3[[#This Row],[Faixa Recência]] &amp; " | " &amp; Tabela3[[#This Row],[Faixa Gasto]] &amp; " | " &amp; Tabela3[[#This Row],[Faixa ticket médio]]</f>
        <v>0-15 dias | R$ 1001-1500 | +R$ 50</v>
      </c>
      <c r="AZ3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22" s="36"/>
    </row>
    <row r="323" spans="1:54" x14ac:dyDescent="0.25">
      <c r="A323" s="61">
        <v>322</v>
      </c>
      <c r="B323" s="37">
        <v>30675</v>
      </c>
      <c r="C323" s="34">
        <v>1</v>
      </c>
      <c r="D323" s="34">
        <v>0</v>
      </c>
      <c r="E323" s="34">
        <v>14</v>
      </c>
      <c r="F323" s="58" t="str">
        <f>IF('Base tratada'!$E323&lt;=15,"0-15 dias",
IF('Base tratada'!$E323&lt;=30, "16-30 dias",
IF('Base tratada'!$E323&lt;=45, "31-45 dias",
IF('Base tratada'!$E323&lt;=60, "46-60 dias",
IF('Base tratada'!$E323&lt;=75, "61-75 dias", "76-99 dias")))))</f>
        <v>0-15 dias</v>
      </c>
      <c r="G323" s="38">
        <v>48</v>
      </c>
      <c r="H323" s="60" t="str">
        <f>IF('Base tratada'!$G323&lt;=29,"24–29",
IF('Base tratada'!$G323&lt;=39,"30–39",
IF('Base tratada'!$G323&lt;=49,"40–49",
IF('Base tratada'!$G323&lt;=59,"50–59",
IF('Base tratada'!$G323&lt;=69,"60–69",
"70–80")))))</f>
        <v>40–49</v>
      </c>
      <c r="I323" s="34">
        <v>2753</v>
      </c>
      <c r="J323" s="58" t="str">
        <f>IF('Base tratada'!$K323=1,"Divorciado",
IF('Base tratada'!$L323=1,"Casado",
IF('Base tratada'!$M323=1, "Solteiro",
IF('Base tratada'!$N323=1,"Juntos",
"Viúvo"))))</f>
        <v>Casado</v>
      </c>
      <c r="K323" s="34">
        <v>0</v>
      </c>
      <c r="L323" s="34">
        <v>1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1</v>
      </c>
      <c r="S323" s="34">
        <v>0</v>
      </c>
      <c r="T323" s="34">
        <v>0</v>
      </c>
      <c r="U323" s="35">
        <v>10</v>
      </c>
      <c r="V323" s="35">
        <v>2</v>
      </c>
      <c r="W323" s="35">
        <v>16</v>
      </c>
      <c r="X323" s="35">
        <v>11</v>
      </c>
      <c r="Y323" s="35">
        <v>2</v>
      </c>
      <c r="Z323" s="35">
        <v>21</v>
      </c>
      <c r="AA323" s="34">
        <v>1</v>
      </c>
      <c r="AB323" s="34">
        <v>8</v>
      </c>
      <c r="AC323" s="34">
        <v>1</v>
      </c>
      <c r="AD323" s="34">
        <v>0</v>
      </c>
      <c r="AE323" s="34">
        <v>3</v>
      </c>
      <c r="AF323" s="58">
        <f>'Base tratada'!$AC323+'Base tratada'!$AD323+'Base tratada'!$AE323</f>
        <v>4</v>
      </c>
      <c r="AG3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23" s="58" t="str">
        <f>IF('Base tratada'!$AC323&gt;=MAX('Base tratada'!$AD323,'Base tratada'!$AE323),"Web",
IF('Base tratada'!$AD323&gt;='Base tratada'!$AE323,"Catalog",
"Store"))</f>
        <v>Store</v>
      </c>
      <c r="AI323" s="59">
        <f>IF('Base tratada'!$AF323=0,"0",'Base tratada'!$AK323/'Base tratada'!$AF323)</f>
        <v>10.25</v>
      </c>
      <c r="AJ323" s="59" t="str">
        <f>IF('Base tratada'!$AI323=0,"R$ 0",
IF('Base tratada'!$AI323&lt;=25,"R$ 1–25",
IF('Base tratada'!$AI323&lt;=50,"R$ 26–50",
"+R$ 50")))</f>
        <v>R$ 1–25</v>
      </c>
      <c r="AK323" s="35">
        <v>41</v>
      </c>
      <c r="AL323" s="58" t="str">
        <f>IF('Base tratada'!$AK323&lt;=100,"R$ 0-100",
IF('Base tratada'!$AK323&lt;=500,"R$ 101-500",
IF('Base tratada'!$AK323&lt;=1000,"R$ 501-1000",
IF('Base tratada'!$AK323&lt;=1500,"R$ 1001-1500",
"+R$ 1500"))))</f>
        <v>R$ 0-100</v>
      </c>
      <c r="AM323" s="34">
        <v>0</v>
      </c>
      <c r="AN323" s="34">
        <v>0</v>
      </c>
      <c r="AO323" s="34">
        <v>0</v>
      </c>
      <c r="AP323" s="34">
        <v>0</v>
      </c>
      <c r="AQ323" s="34">
        <v>0</v>
      </c>
      <c r="AR323" s="34">
        <v>0</v>
      </c>
      <c r="AS323" s="34">
        <v>0</v>
      </c>
      <c r="AT323" s="34">
        <v>3</v>
      </c>
      <c r="AU323" s="34">
        <v>11</v>
      </c>
      <c r="AV323" s="52">
        <v>20</v>
      </c>
      <c r="AW323" s="57">
        <v>0</v>
      </c>
      <c r="AX323" s="58" t="str">
        <f>IF(Tabela3[[#This Row],[Response]]=1, "Aceitou", "Não aceitou")</f>
        <v>Não aceitou</v>
      </c>
      <c r="AY323" s="55" t="str">
        <f>Tabela3[[#This Row],[Faixa Recência]] &amp; " | " &amp; Tabela3[[#This Row],[Faixa Gasto]] &amp; " | " &amp; Tabela3[[#This Row],[Faixa ticket médio]]</f>
        <v>0-15 dias | R$ 0-100 | R$ 1–25</v>
      </c>
      <c r="AZ3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3" s="36"/>
    </row>
    <row r="324" spans="1:54" x14ac:dyDescent="0.25">
      <c r="A324" s="61">
        <v>323</v>
      </c>
      <c r="B324" s="37">
        <v>83003</v>
      </c>
      <c r="C324" s="34">
        <v>0</v>
      </c>
      <c r="D324" s="34">
        <v>0</v>
      </c>
      <c r="E324" s="34">
        <v>18</v>
      </c>
      <c r="F324" s="58" t="str">
        <f>IF('Base tratada'!$E324&lt;=15,"0-15 dias",
IF('Base tratada'!$E324&lt;=30, "16-30 dias",
IF('Base tratada'!$E324&lt;=45, "31-45 dias",
IF('Base tratada'!$E324&lt;=60, "46-60 dias",
IF('Base tratada'!$E324&lt;=75, "61-75 dias", "76-99 dias")))))</f>
        <v>16-30 dias</v>
      </c>
      <c r="G324" s="38">
        <v>55</v>
      </c>
      <c r="H324" s="60" t="str">
        <f>IF('Base tratada'!$G324&lt;=29,"24–29",
IF('Base tratada'!$G324&lt;=39,"30–39",
IF('Base tratada'!$G324&lt;=49,"40–49",
IF('Base tratada'!$G324&lt;=59,"50–59",
IF('Base tratada'!$G324&lt;=69,"60–69",
"70–80")))))</f>
        <v>50–59</v>
      </c>
      <c r="I324" s="34">
        <v>2642</v>
      </c>
      <c r="J324" s="58" t="str">
        <f>IF('Base tratada'!$K324=1,"Divorciado",
IF('Base tratada'!$L324=1,"Casado",
IF('Base tratada'!$M324=1, "Solteiro",
IF('Base tratada'!$N324=1,"Juntos",
"Viúvo"))))</f>
        <v>Juntos</v>
      </c>
      <c r="K324" s="34">
        <v>0</v>
      </c>
      <c r="L324" s="34">
        <v>0</v>
      </c>
      <c r="M324" s="34">
        <v>0</v>
      </c>
      <c r="N324" s="34">
        <v>1</v>
      </c>
      <c r="O324" s="34">
        <v>0</v>
      </c>
      <c r="P324" s="34">
        <v>0</v>
      </c>
      <c r="Q324" s="34">
        <v>0</v>
      </c>
      <c r="R324" s="34">
        <v>1</v>
      </c>
      <c r="S324" s="34">
        <v>0</v>
      </c>
      <c r="T324" s="34">
        <v>0</v>
      </c>
      <c r="U324" s="35">
        <v>856</v>
      </c>
      <c r="V324" s="35">
        <v>61</v>
      </c>
      <c r="W324" s="35">
        <v>570</v>
      </c>
      <c r="X324" s="35">
        <v>40</v>
      </c>
      <c r="Y324" s="35">
        <v>25</v>
      </c>
      <c r="Z324" s="35">
        <v>122</v>
      </c>
      <c r="AA324" s="34">
        <v>1</v>
      </c>
      <c r="AB324" s="34">
        <v>3</v>
      </c>
      <c r="AC324" s="34">
        <v>7</v>
      </c>
      <c r="AD324" s="34">
        <v>6</v>
      </c>
      <c r="AE324" s="34">
        <v>8</v>
      </c>
      <c r="AF324" s="58">
        <f>'Base tratada'!$AC324+'Base tratada'!$AD324+'Base tratada'!$AE324</f>
        <v>21</v>
      </c>
      <c r="AG3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24" s="58" t="str">
        <f>IF('Base tratada'!$AC324&gt;=MAX('Base tratada'!$AD324,'Base tratada'!$AE324),"Web",
IF('Base tratada'!$AD324&gt;='Base tratada'!$AE324,"Catalog",
"Store"))</f>
        <v>Store</v>
      </c>
      <c r="AI324" s="59">
        <f>IF('Base tratada'!$AF324=0,"0",'Base tratada'!$AK324/'Base tratada'!$AF324)</f>
        <v>73.904761904761898</v>
      </c>
      <c r="AJ324" s="59" t="str">
        <f>IF('Base tratada'!$AI324=0,"R$ 0",
IF('Base tratada'!$AI324&lt;=25,"R$ 1–25",
IF('Base tratada'!$AI324&lt;=50,"R$ 26–50",
"+R$ 50")))</f>
        <v>+R$ 50</v>
      </c>
      <c r="AK324" s="35">
        <v>1552</v>
      </c>
      <c r="AL324" s="58" t="str">
        <f>IF('Base tratada'!$AK324&lt;=100,"R$ 0-100",
IF('Base tratada'!$AK324&lt;=500,"R$ 101-500",
IF('Base tratada'!$AK324&lt;=1000,"R$ 501-1000",
IF('Base tratada'!$AK324&lt;=1500,"R$ 1001-1500",
"+R$ 1500"))))</f>
        <v>+R$ 1500</v>
      </c>
      <c r="AM324" s="34">
        <v>0</v>
      </c>
      <c r="AN324" s="34">
        <v>0</v>
      </c>
      <c r="AO324" s="34">
        <v>0</v>
      </c>
      <c r="AP324" s="34">
        <v>0</v>
      </c>
      <c r="AQ324" s="34">
        <v>1</v>
      </c>
      <c r="AR324" s="34">
        <v>1</v>
      </c>
      <c r="AS324" s="34">
        <v>0</v>
      </c>
      <c r="AT324" s="34">
        <v>3</v>
      </c>
      <c r="AU324" s="34">
        <v>11</v>
      </c>
      <c r="AV324" s="52">
        <v>1430</v>
      </c>
      <c r="AW324" s="57">
        <v>1</v>
      </c>
      <c r="AX324" s="58" t="str">
        <f>IF(Tabela3[[#This Row],[Response]]=1, "Aceitou", "Não aceitou")</f>
        <v>Aceitou</v>
      </c>
      <c r="AY324" s="55" t="str">
        <f>Tabela3[[#This Row],[Faixa Recência]] &amp; " | " &amp; Tabela3[[#This Row],[Faixa Gasto]] &amp; " | " &amp; Tabela3[[#This Row],[Faixa ticket médio]]</f>
        <v>16-30 dias | +R$ 1500 | +R$ 50</v>
      </c>
      <c r="AZ3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24" s="36"/>
    </row>
    <row r="325" spans="1:54" x14ac:dyDescent="0.25">
      <c r="A325" s="61">
        <v>324</v>
      </c>
      <c r="B325" s="37">
        <v>68655</v>
      </c>
      <c r="C325" s="34">
        <v>0</v>
      </c>
      <c r="D325" s="34">
        <v>0</v>
      </c>
      <c r="E325" s="34">
        <v>95</v>
      </c>
      <c r="F325" s="58" t="str">
        <f>IF('Base tratada'!$E325&lt;=15,"0-15 dias",
IF('Base tratada'!$E325&lt;=30, "16-30 dias",
IF('Base tratada'!$E325&lt;=45, "31-45 dias",
IF('Base tratada'!$E325&lt;=60, "46-60 dias",
IF('Base tratada'!$E325&lt;=75, "61-75 dias", "76-99 dias")))))</f>
        <v>76-99 dias</v>
      </c>
      <c r="G325" s="38">
        <v>32</v>
      </c>
      <c r="H325" s="60" t="str">
        <f>IF('Base tratada'!$G325&lt;=29,"24–29",
IF('Base tratada'!$G325&lt;=39,"30–39",
IF('Base tratada'!$G325&lt;=49,"40–49",
IF('Base tratada'!$G325&lt;=59,"50–59",
IF('Base tratada'!$G325&lt;=69,"60–69",
"70–80")))))</f>
        <v>30–39</v>
      </c>
      <c r="I325" s="34">
        <v>2847</v>
      </c>
      <c r="J325" s="58" t="str">
        <f>IF('Base tratada'!$K325=1,"Divorciado",
IF('Base tratada'!$L325=1,"Casado",
IF('Base tratada'!$M325=1, "Solteiro",
IF('Base tratada'!$N325=1,"Juntos",
"Viúvo"))))</f>
        <v>Solteiro</v>
      </c>
      <c r="K325" s="34">
        <v>0</v>
      </c>
      <c r="L325" s="34">
        <v>0</v>
      </c>
      <c r="M325" s="34">
        <v>1</v>
      </c>
      <c r="N325" s="34">
        <v>0</v>
      </c>
      <c r="O325" s="34">
        <v>0</v>
      </c>
      <c r="P325" s="34">
        <v>0</v>
      </c>
      <c r="Q325" s="34">
        <v>0</v>
      </c>
      <c r="R325" s="34">
        <v>1</v>
      </c>
      <c r="S325" s="34">
        <v>0</v>
      </c>
      <c r="T325" s="34">
        <v>0</v>
      </c>
      <c r="U325" s="35">
        <v>456</v>
      </c>
      <c r="V325" s="35">
        <v>19</v>
      </c>
      <c r="W325" s="35">
        <v>832</v>
      </c>
      <c r="X325" s="35">
        <v>75</v>
      </c>
      <c r="Y325" s="35">
        <v>118</v>
      </c>
      <c r="Z325" s="35">
        <v>38</v>
      </c>
      <c r="AA325" s="34">
        <v>1</v>
      </c>
      <c r="AB325" s="34">
        <v>3</v>
      </c>
      <c r="AC325" s="34">
        <v>4</v>
      </c>
      <c r="AD325" s="34">
        <v>5</v>
      </c>
      <c r="AE325" s="34">
        <v>11</v>
      </c>
      <c r="AF325" s="58">
        <f>'Base tratada'!$AC325+'Base tratada'!$AD325+'Base tratada'!$AE325</f>
        <v>20</v>
      </c>
      <c r="AG3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25" s="58" t="str">
        <f>IF('Base tratada'!$AC325&gt;=MAX('Base tratada'!$AD325,'Base tratada'!$AE325),"Web",
IF('Base tratada'!$AD325&gt;='Base tratada'!$AE325,"Catalog",
"Store"))</f>
        <v>Store</v>
      </c>
      <c r="AI325" s="59">
        <f>IF('Base tratada'!$AF325=0,"0",'Base tratada'!$AK325/'Base tratada'!$AF325)</f>
        <v>75</v>
      </c>
      <c r="AJ325" s="59" t="str">
        <f>IF('Base tratada'!$AI325=0,"R$ 0",
IF('Base tratada'!$AI325&lt;=25,"R$ 1–25",
IF('Base tratada'!$AI325&lt;=50,"R$ 26–50",
"+R$ 50")))</f>
        <v>+R$ 50</v>
      </c>
      <c r="AK325" s="35">
        <v>1500</v>
      </c>
      <c r="AL325" s="58" t="str">
        <f>IF('Base tratada'!$AK325&lt;=100,"R$ 0-100",
IF('Base tratada'!$AK325&lt;=500,"R$ 101-500",
IF('Base tratada'!$AK325&lt;=1000,"R$ 501-1000",
IF('Base tratada'!$AK325&lt;=1500,"R$ 1001-1500",
"+R$ 1500"))))</f>
        <v>R$ 1001-1500</v>
      </c>
      <c r="AM325" s="34">
        <v>0</v>
      </c>
      <c r="AN325" s="34">
        <v>0</v>
      </c>
      <c r="AO325" s="34">
        <v>0</v>
      </c>
      <c r="AP325" s="34">
        <v>0</v>
      </c>
      <c r="AQ325" s="34">
        <v>0</v>
      </c>
      <c r="AR325" s="34">
        <v>0</v>
      </c>
      <c r="AS325" s="34">
        <v>0</v>
      </c>
      <c r="AT325" s="34">
        <v>3</v>
      </c>
      <c r="AU325" s="34">
        <v>11</v>
      </c>
      <c r="AV325" s="52">
        <v>1462</v>
      </c>
      <c r="AW325" s="57">
        <v>0</v>
      </c>
      <c r="AX325" s="58" t="str">
        <f>IF(Tabela3[[#This Row],[Response]]=1, "Aceitou", "Não aceitou")</f>
        <v>Não aceitou</v>
      </c>
      <c r="AY325" s="55" t="str">
        <f>Tabela3[[#This Row],[Faixa Recência]] &amp; " | " &amp; Tabela3[[#This Row],[Faixa Gasto]] &amp; " | " &amp; Tabela3[[#This Row],[Faixa ticket médio]]</f>
        <v>76-99 dias | R$ 1001-1500 | +R$ 50</v>
      </c>
      <c r="AZ3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5" s="36"/>
    </row>
    <row r="326" spans="1:54" x14ac:dyDescent="0.25">
      <c r="A326" s="61">
        <v>325</v>
      </c>
      <c r="B326" s="37">
        <v>41411</v>
      </c>
      <c r="C326" s="34">
        <v>0</v>
      </c>
      <c r="D326" s="34">
        <v>0</v>
      </c>
      <c r="E326" s="34">
        <v>11</v>
      </c>
      <c r="F326" s="58" t="str">
        <f>IF('Base tratada'!$E326&lt;=15,"0-15 dias",
IF('Base tratada'!$E326&lt;=30, "16-30 dias",
IF('Base tratada'!$E326&lt;=45, "31-45 dias",
IF('Base tratada'!$E326&lt;=60, "46-60 dias",
IF('Base tratada'!$E326&lt;=75, "61-75 dias", "76-99 dias")))))</f>
        <v>0-15 dias</v>
      </c>
      <c r="G326" s="38">
        <v>34</v>
      </c>
      <c r="H326" s="60" t="str">
        <f>IF('Base tratada'!$G326&lt;=29,"24–29",
IF('Base tratada'!$G326&lt;=39,"30–39",
IF('Base tratada'!$G326&lt;=49,"40–49",
IF('Base tratada'!$G326&lt;=59,"50–59",
IF('Base tratada'!$G326&lt;=69,"60–69",
"70–80")))))</f>
        <v>30–39</v>
      </c>
      <c r="I326" s="34">
        <v>2363</v>
      </c>
      <c r="J326" s="58" t="str">
        <f>IF('Base tratada'!$K326=1,"Divorciado",
IF('Base tratada'!$L326=1,"Casado",
IF('Base tratada'!$M326=1, "Solteiro",
IF('Base tratada'!$N326=1,"Juntos",
"Viúvo"))))</f>
        <v>Divorciado</v>
      </c>
      <c r="K326" s="34">
        <v>1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1</v>
      </c>
      <c r="S326" s="34">
        <v>0</v>
      </c>
      <c r="T326" s="34">
        <v>0</v>
      </c>
      <c r="U326" s="35">
        <v>37</v>
      </c>
      <c r="V326" s="35">
        <v>32</v>
      </c>
      <c r="W326" s="35">
        <v>38</v>
      </c>
      <c r="X326" s="35">
        <v>11</v>
      </c>
      <c r="Y326" s="35">
        <v>3</v>
      </c>
      <c r="Z326" s="35">
        <v>18</v>
      </c>
      <c r="AA326" s="34">
        <v>1</v>
      </c>
      <c r="AB326" s="34">
        <v>6</v>
      </c>
      <c r="AC326" s="34">
        <v>2</v>
      </c>
      <c r="AD326" s="34">
        <v>1</v>
      </c>
      <c r="AE326" s="34">
        <v>4</v>
      </c>
      <c r="AF326" s="58">
        <f>'Base tratada'!$AC326+'Base tratada'!$AD326+'Base tratada'!$AE326</f>
        <v>7</v>
      </c>
      <c r="AG3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26" s="58" t="str">
        <f>IF('Base tratada'!$AC326&gt;=MAX('Base tratada'!$AD326,'Base tratada'!$AE326),"Web",
IF('Base tratada'!$AD326&gt;='Base tratada'!$AE326,"Catalog",
"Store"))</f>
        <v>Store</v>
      </c>
      <c r="AI326" s="59">
        <f>IF('Base tratada'!$AF326=0,"0",'Base tratada'!$AK326/'Base tratada'!$AF326)</f>
        <v>17.285714285714285</v>
      </c>
      <c r="AJ326" s="59" t="str">
        <f>IF('Base tratada'!$AI326=0,"R$ 0",
IF('Base tratada'!$AI326&lt;=25,"R$ 1–25",
IF('Base tratada'!$AI326&lt;=50,"R$ 26–50",
"+R$ 50")))</f>
        <v>R$ 1–25</v>
      </c>
      <c r="AK326" s="35">
        <v>121</v>
      </c>
      <c r="AL326" s="58" t="str">
        <f>IF('Base tratada'!$AK326&lt;=100,"R$ 0-100",
IF('Base tratada'!$AK326&lt;=500,"R$ 101-500",
IF('Base tratada'!$AK326&lt;=1000,"R$ 501-1000",
IF('Base tratada'!$AK326&lt;=1500,"R$ 1001-1500",
"+R$ 1500"))))</f>
        <v>R$ 101-500</v>
      </c>
      <c r="AM326" s="34">
        <v>0</v>
      </c>
      <c r="AN326" s="34">
        <v>0</v>
      </c>
      <c r="AO326" s="34">
        <v>0</v>
      </c>
      <c r="AP326" s="34">
        <v>0</v>
      </c>
      <c r="AQ326" s="34">
        <v>0</v>
      </c>
      <c r="AR326" s="34">
        <v>0</v>
      </c>
      <c r="AS326" s="34">
        <v>0</v>
      </c>
      <c r="AT326" s="34">
        <v>3</v>
      </c>
      <c r="AU326" s="34">
        <v>11</v>
      </c>
      <c r="AV326" s="52">
        <v>103</v>
      </c>
      <c r="AW326" s="57">
        <v>0</v>
      </c>
      <c r="AX326" s="58" t="str">
        <f>IF(Tabela3[[#This Row],[Response]]=1, "Aceitou", "Não aceitou")</f>
        <v>Não aceitou</v>
      </c>
      <c r="AY326" s="55" t="str">
        <f>Tabela3[[#This Row],[Faixa Recência]] &amp; " | " &amp; Tabela3[[#This Row],[Faixa Gasto]] &amp; " | " &amp; Tabela3[[#This Row],[Faixa ticket médio]]</f>
        <v>0-15 dias | R$ 101-500 | R$ 1–25</v>
      </c>
      <c r="AZ3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6" s="36"/>
    </row>
    <row r="327" spans="1:54" x14ac:dyDescent="0.25">
      <c r="A327" s="61">
        <v>326</v>
      </c>
      <c r="B327" s="37">
        <v>55212</v>
      </c>
      <c r="C327" s="34">
        <v>0</v>
      </c>
      <c r="D327" s="34">
        <v>1</v>
      </c>
      <c r="E327" s="34">
        <v>65</v>
      </c>
      <c r="F327" s="58" t="str">
        <f>IF('Base tratada'!$E327&lt;=15,"0-15 dias",
IF('Base tratada'!$E327&lt;=30, "16-30 dias",
IF('Base tratada'!$E327&lt;=45, "31-45 dias",
IF('Base tratada'!$E327&lt;=60, "46-60 dias",
IF('Base tratada'!$E327&lt;=75, "61-75 dias", "76-99 dias")))))</f>
        <v>61-75 dias</v>
      </c>
      <c r="G327" s="38">
        <v>51</v>
      </c>
      <c r="H327" s="60" t="str">
        <f>IF('Base tratada'!$G327&lt;=29,"24–29",
IF('Base tratada'!$G327&lt;=39,"30–39",
IF('Base tratada'!$G327&lt;=49,"40–49",
IF('Base tratada'!$G327&lt;=59,"50–59",
IF('Base tratada'!$G327&lt;=69,"60–69",
"70–80")))))</f>
        <v>50–59</v>
      </c>
      <c r="I327" s="34">
        <v>2742</v>
      </c>
      <c r="J327" s="58" t="str">
        <f>IF('Base tratada'!$K327=1,"Divorciado",
IF('Base tratada'!$L327=1,"Casado",
IF('Base tratada'!$M327=1, "Solteiro",
IF('Base tratada'!$N327=1,"Juntos",
"Viúvo"))))</f>
        <v>Casado</v>
      </c>
      <c r="K327" s="34">
        <v>0</v>
      </c>
      <c r="L327" s="34">
        <v>1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4">
        <v>1</v>
      </c>
      <c r="U327" s="35">
        <v>1103</v>
      </c>
      <c r="V327" s="35">
        <v>0</v>
      </c>
      <c r="W327" s="35">
        <v>45</v>
      </c>
      <c r="X327" s="35">
        <v>0</v>
      </c>
      <c r="Y327" s="35">
        <v>0</v>
      </c>
      <c r="Z327" s="35">
        <v>34</v>
      </c>
      <c r="AA327" s="34">
        <v>3</v>
      </c>
      <c r="AB327" s="34">
        <v>8</v>
      </c>
      <c r="AC327" s="34">
        <v>4</v>
      </c>
      <c r="AD327" s="34">
        <v>2</v>
      </c>
      <c r="AE327" s="34">
        <v>11</v>
      </c>
      <c r="AF327" s="58">
        <f>'Base tratada'!$AC327+'Base tratada'!$AD327+'Base tratada'!$AE327</f>
        <v>17</v>
      </c>
      <c r="AG3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27" s="58" t="str">
        <f>IF('Base tratada'!$AC327&gt;=MAX('Base tratada'!$AD327,'Base tratada'!$AE327),"Web",
IF('Base tratada'!$AD327&gt;='Base tratada'!$AE327,"Catalog",
"Store"))</f>
        <v>Store</v>
      </c>
      <c r="AI327" s="59">
        <f>IF('Base tratada'!$AF327=0,"0",'Base tratada'!$AK327/'Base tratada'!$AF327)</f>
        <v>67.529411764705884</v>
      </c>
      <c r="AJ327" s="59" t="str">
        <f>IF('Base tratada'!$AI327=0,"R$ 0",
IF('Base tratada'!$AI327&lt;=25,"R$ 1–25",
IF('Base tratada'!$AI327&lt;=50,"R$ 26–50",
"+R$ 50")))</f>
        <v>+R$ 50</v>
      </c>
      <c r="AK327" s="35">
        <v>1148</v>
      </c>
      <c r="AL327" s="58" t="str">
        <f>IF('Base tratada'!$AK327&lt;=100,"R$ 0-100",
IF('Base tratada'!$AK327&lt;=500,"R$ 101-500",
IF('Base tratada'!$AK327&lt;=1000,"R$ 501-1000",
IF('Base tratada'!$AK327&lt;=1500,"R$ 1001-1500",
"+R$ 1500"))))</f>
        <v>R$ 1001-1500</v>
      </c>
      <c r="AM327" s="34">
        <v>0</v>
      </c>
      <c r="AN327" s="34">
        <v>1</v>
      </c>
      <c r="AO327" s="34">
        <v>0</v>
      </c>
      <c r="AP327" s="34">
        <v>1</v>
      </c>
      <c r="AQ327" s="34">
        <v>0</v>
      </c>
      <c r="AR327" s="34">
        <v>2</v>
      </c>
      <c r="AS327" s="34">
        <v>0</v>
      </c>
      <c r="AT327" s="34">
        <v>3</v>
      </c>
      <c r="AU327" s="34">
        <v>11</v>
      </c>
      <c r="AV327" s="52">
        <v>1114</v>
      </c>
      <c r="AW327" s="57">
        <v>0</v>
      </c>
      <c r="AX327" s="58" t="str">
        <f>IF(Tabela3[[#This Row],[Response]]=1, "Aceitou", "Não aceitou")</f>
        <v>Não aceitou</v>
      </c>
      <c r="AY327" s="55" t="str">
        <f>Tabela3[[#This Row],[Faixa Recência]] &amp; " | " &amp; Tabela3[[#This Row],[Faixa Gasto]] &amp; " | " &amp; Tabela3[[#This Row],[Faixa ticket médio]]</f>
        <v>61-75 dias | R$ 1001-1500 | +R$ 50</v>
      </c>
      <c r="AZ3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7" s="36"/>
    </row>
    <row r="328" spans="1:54" x14ac:dyDescent="0.25">
      <c r="A328" s="61">
        <v>327</v>
      </c>
      <c r="B328" s="37">
        <v>59292</v>
      </c>
      <c r="C328" s="34">
        <v>0</v>
      </c>
      <c r="D328" s="34">
        <v>1</v>
      </c>
      <c r="E328" s="34">
        <v>71</v>
      </c>
      <c r="F328" s="58" t="str">
        <f>IF('Base tratada'!$E328&lt;=15,"0-15 dias",
IF('Base tratada'!$E328&lt;=30, "16-30 dias",
IF('Base tratada'!$E328&lt;=45, "31-45 dias",
IF('Base tratada'!$E328&lt;=60, "46-60 dias",
IF('Base tratada'!$E328&lt;=75, "61-75 dias", "76-99 dias")))))</f>
        <v>61-75 dias</v>
      </c>
      <c r="G328" s="38">
        <v>70</v>
      </c>
      <c r="H328" s="60" t="str">
        <f>IF('Base tratada'!$G328&lt;=29,"24–29",
IF('Base tratada'!$G328&lt;=39,"30–39",
IF('Base tratada'!$G328&lt;=49,"40–49",
IF('Base tratada'!$G328&lt;=59,"50–59",
IF('Base tratada'!$G328&lt;=69,"60–69",
"70–80")))))</f>
        <v>70–80</v>
      </c>
      <c r="I328" s="34">
        <v>2540</v>
      </c>
      <c r="J328" s="58" t="str">
        <f>IF('Base tratada'!$K328=1,"Divorciado",
IF('Base tratada'!$L328=1,"Casado",
IF('Base tratada'!$M328=1, "Solteiro",
IF('Base tratada'!$N328=1,"Juntos",
"Viúvo"))))</f>
        <v>Juntos</v>
      </c>
      <c r="K328" s="34">
        <v>0</v>
      </c>
      <c r="L328" s="34">
        <v>0</v>
      </c>
      <c r="M328" s="34">
        <v>0</v>
      </c>
      <c r="N328" s="34">
        <v>1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4">
        <v>1</v>
      </c>
      <c r="U328" s="35">
        <v>378</v>
      </c>
      <c r="V328" s="35">
        <v>14</v>
      </c>
      <c r="W328" s="35">
        <v>68</v>
      </c>
      <c r="X328" s="35">
        <v>19</v>
      </c>
      <c r="Y328" s="35">
        <v>14</v>
      </c>
      <c r="Z328" s="35">
        <v>14</v>
      </c>
      <c r="AA328" s="34">
        <v>2</v>
      </c>
      <c r="AB328" s="34">
        <v>3</v>
      </c>
      <c r="AC328" s="34">
        <v>3</v>
      </c>
      <c r="AD328" s="34">
        <v>5</v>
      </c>
      <c r="AE328" s="34">
        <v>8</v>
      </c>
      <c r="AF328" s="58">
        <f>'Base tratada'!$AC328+'Base tratada'!$AD328+'Base tratada'!$AE328</f>
        <v>16</v>
      </c>
      <c r="AG3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28" s="58" t="str">
        <f>IF('Base tratada'!$AC328&gt;=MAX('Base tratada'!$AD328,'Base tratada'!$AE328),"Web",
IF('Base tratada'!$AD328&gt;='Base tratada'!$AE328,"Catalog",
"Store"))</f>
        <v>Store</v>
      </c>
      <c r="AI328" s="59">
        <f>IF('Base tratada'!$AF328=0,"0",'Base tratada'!$AK328/'Base tratada'!$AF328)</f>
        <v>30.8125</v>
      </c>
      <c r="AJ328" s="59" t="str">
        <f>IF('Base tratada'!$AI328=0,"R$ 0",
IF('Base tratada'!$AI328&lt;=25,"R$ 1–25",
IF('Base tratada'!$AI328&lt;=50,"R$ 26–50",
"+R$ 50")))</f>
        <v>R$ 26–50</v>
      </c>
      <c r="AK328" s="35">
        <v>493</v>
      </c>
      <c r="AL328" s="58" t="str">
        <f>IF('Base tratada'!$AK328&lt;=100,"R$ 0-100",
IF('Base tratada'!$AK328&lt;=500,"R$ 101-500",
IF('Base tratada'!$AK328&lt;=1000,"R$ 501-1000",
IF('Base tratada'!$AK328&lt;=1500,"R$ 1001-1500",
"+R$ 1500"))))</f>
        <v>R$ 101-500</v>
      </c>
      <c r="AM328" s="34">
        <v>0</v>
      </c>
      <c r="AN328" s="34">
        <v>0</v>
      </c>
      <c r="AO328" s="34">
        <v>0</v>
      </c>
      <c r="AP328" s="34">
        <v>0</v>
      </c>
      <c r="AQ328" s="34">
        <v>0</v>
      </c>
      <c r="AR328" s="34">
        <v>0</v>
      </c>
      <c r="AS328" s="34">
        <v>0</v>
      </c>
      <c r="AT328" s="34">
        <v>3</v>
      </c>
      <c r="AU328" s="34">
        <v>11</v>
      </c>
      <c r="AV328" s="52">
        <v>479</v>
      </c>
      <c r="AW328" s="57">
        <v>0</v>
      </c>
      <c r="AX328" s="58" t="str">
        <f>IF(Tabela3[[#This Row],[Response]]=1, "Aceitou", "Não aceitou")</f>
        <v>Não aceitou</v>
      </c>
      <c r="AY328" s="55" t="str">
        <f>Tabela3[[#This Row],[Faixa Recência]] &amp; " | " &amp; Tabela3[[#This Row],[Faixa Gasto]] &amp; " | " &amp; Tabela3[[#This Row],[Faixa ticket médio]]</f>
        <v>61-75 dias | R$ 101-500 | R$ 26–50</v>
      </c>
      <c r="AZ3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8" s="36"/>
    </row>
    <row r="329" spans="1:54" x14ac:dyDescent="0.25">
      <c r="A329" s="61">
        <v>328</v>
      </c>
      <c r="B329" s="37">
        <v>27190</v>
      </c>
      <c r="C329" s="34">
        <v>1</v>
      </c>
      <c r="D329" s="34">
        <v>0</v>
      </c>
      <c r="E329" s="34">
        <v>13</v>
      </c>
      <c r="F329" s="58" t="str">
        <f>IF('Base tratada'!$E329&lt;=15,"0-15 dias",
IF('Base tratada'!$E329&lt;=30, "16-30 dias",
IF('Base tratada'!$E329&lt;=45, "31-45 dias",
IF('Base tratada'!$E329&lt;=60, "46-60 dias",
IF('Base tratada'!$E329&lt;=75, "61-75 dias", "76-99 dias")))))</f>
        <v>0-15 dias</v>
      </c>
      <c r="G329" s="38">
        <v>47</v>
      </c>
      <c r="H329" s="60" t="str">
        <f>IF('Base tratada'!$G329&lt;=29,"24–29",
IF('Base tratada'!$G329&lt;=39,"30–39",
IF('Base tratada'!$G329&lt;=49,"40–49",
IF('Base tratada'!$G329&lt;=59,"50–59",
IF('Base tratada'!$G329&lt;=69,"60–69",
"70–80")))))</f>
        <v>40–49</v>
      </c>
      <c r="I329" s="34">
        <v>2477</v>
      </c>
      <c r="J329" s="58" t="str">
        <f>IF('Base tratada'!$K329=1,"Divorciado",
IF('Base tratada'!$L329=1,"Casado",
IF('Base tratada'!$M329=1, "Solteiro",
IF('Base tratada'!$N329=1,"Juntos",
"Viúvo"))))</f>
        <v>Juntos</v>
      </c>
      <c r="K329" s="34">
        <v>0</v>
      </c>
      <c r="L329" s="34">
        <v>0</v>
      </c>
      <c r="M329" s="34">
        <v>0</v>
      </c>
      <c r="N329" s="34">
        <v>1</v>
      </c>
      <c r="O329" s="34">
        <v>0</v>
      </c>
      <c r="P329" s="34">
        <v>0</v>
      </c>
      <c r="Q329" s="34">
        <v>1</v>
      </c>
      <c r="R329" s="34">
        <v>0</v>
      </c>
      <c r="S329" s="34">
        <v>0</v>
      </c>
      <c r="T329" s="34">
        <v>0</v>
      </c>
      <c r="U329" s="35">
        <v>1</v>
      </c>
      <c r="V329" s="35">
        <v>6</v>
      </c>
      <c r="W329" s="35">
        <v>7</v>
      </c>
      <c r="X329" s="35">
        <v>0</v>
      </c>
      <c r="Y329" s="35">
        <v>1</v>
      </c>
      <c r="Z329" s="35">
        <v>3</v>
      </c>
      <c r="AA329" s="34">
        <v>1</v>
      </c>
      <c r="AB329" s="34">
        <v>8</v>
      </c>
      <c r="AC329" s="34">
        <v>1</v>
      </c>
      <c r="AD329" s="34">
        <v>0</v>
      </c>
      <c r="AE329" s="34">
        <v>2</v>
      </c>
      <c r="AF329" s="58">
        <f>'Base tratada'!$AC329+'Base tratada'!$AD329+'Base tratada'!$AE329</f>
        <v>3</v>
      </c>
      <c r="AG3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29" s="58" t="str">
        <f>IF('Base tratada'!$AC329&gt;=MAX('Base tratada'!$AD329,'Base tratada'!$AE329),"Web",
IF('Base tratada'!$AD329&gt;='Base tratada'!$AE329,"Catalog",
"Store"))</f>
        <v>Store</v>
      </c>
      <c r="AI329" s="59">
        <f>IF('Base tratada'!$AF329=0,"0",'Base tratada'!$AK329/'Base tratada'!$AF329)</f>
        <v>5</v>
      </c>
      <c r="AJ329" s="59" t="str">
        <f>IF('Base tratada'!$AI329=0,"R$ 0",
IF('Base tratada'!$AI329&lt;=25,"R$ 1–25",
IF('Base tratada'!$AI329&lt;=50,"R$ 26–50",
"+R$ 50")))</f>
        <v>R$ 1–25</v>
      </c>
      <c r="AK329" s="35">
        <v>15</v>
      </c>
      <c r="AL329" s="58" t="str">
        <f>IF('Base tratada'!$AK329&lt;=100,"R$ 0-100",
IF('Base tratada'!$AK329&lt;=500,"R$ 101-500",
IF('Base tratada'!$AK329&lt;=1000,"R$ 501-1000",
IF('Base tratada'!$AK329&lt;=1500,"R$ 1001-1500",
"+R$ 1500"))))</f>
        <v>R$ 0-100</v>
      </c>
      <c r="AM329" s="34">
        <v>0</v>
      </c>
      <c r="AN329" s="34">
        <v>0</v>
      </c>
      <c r="AO329" s="34">
        <v>1</v>
      </c>
      <c r="AP329" s="34">
        <v>0</v>
      </c>
      <c r="AQ329" s="34">
        <v>0</v>
      </c>
      <c r="AR329" s="34">
        <v>1</v>
      </c>
      <c r="AS329" s="34">
        <v>0</v>
      </c>
      <c r="AT329" s="34">
        <v>3</v>
      </c>
      <c r="AU329" s="34">
        <v>11</v>
      </c>
      <c r="AV329" s="52">
        <v>12</v>
      </c>
      <c r="AW329" s="57">
        <v>1</v>
      </c>
      <c r="AX329" s="58" t="str">
        <f>IF(Tabela3[[#This Row],[Response]]=1, "Aceitou", "Não aceitou")</f>
        <v>Aceitou</v>
      </c>
      <c r="AY329" s="55" t="str">
        <f>Tabela3[[#This Row],[Faixa Recência]] &amp; " | " &amp; Tabela3[[#This Row],[Faixa Gasto]] &amp; " | " &amp; Tabela3[[#This Row],[Faixa ticket médio]]</f>
        <v>0-15 dias | R$ 0-100 | R$ 1–25</v>
      </c>
      <c r="AZ3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29" s="36"/>
    </row>
    <row r="330" spans="1:54" x14ac:dyDescent="0.25">
      <c r="A330" s="61">
        <v>329</v>
      </c>
      <c r="B330" s="37">
        <v>82623</v>
      </c>
      <c r="C330" s="34">
        <v>0</v>
      </c>
      <c r="D330" s="34">
        <v>0</v>
      </c>
      <c r="E330" s="34">
        <v>58</v>
      </c>
      <c r="F330" s="58" t="str">
        <f>IF('Base tratada'!$E330&lt;=15,"0-15 dias",
IF('Base tratada'!$E330&lt;=30, "16-30 dias",
IF('Base tratada'!$E330&lt;=45, "31-45 dias",
IF('Base tratada'!$E330&lt;=60, "46-60 dias",
IF('Base tratada'!$E330&lt;=75, "61-75 dias", "76-99 dias")))))</f>
        <v>46-60 dias</v>
      </c>
      <c r="G330" s="38">
        <v>68</v>
      </c>
      <c r="H330" s="60" t="str">
        <f>IF('Base tratada'!$G330&lt;=29,"24–29",
IF('Base tratada'!$G330&lt;=39,"30–39",
IF('Base tratada'!$G330&lt;=49,"40–49",
IF('Base tratada'!$G330&lt;=59,"50–59",
IF('Base tratada'!$G330&lt;=69,"60–69",
"70–80")))))</f>
        <v>60–69</v>
      </c>
      <c r="I330" s="34">
        <v>2390</v>
      </c>
      <c r="J330" s="58" t="str">
        <f>IF('Base tratada'!$K330=1,"Divorciado",
IF('Base tratada'!$L330=1,"Casado",
IF('Base tratada'!$M330=1, "Solteiro",
IF('Base tratada'!$N330=1,"Juntos",
"Viúvo"))))</f>
        <v>Divorciado</v>
      </c>
      <c r="K330" s="34">
        <v>1</v>
      </c>
      <c r="L330" s="34">
        <v>0</v>
      </c>
      <c r="M330" s="34">
        <v>0</v>
      </c>
      <c r="N330" s="34">
        <v>0</v>
      </c>
      <c r="O330" s="34">
        <v>0</v>
      </c>
      <c r="P330" s="34">
        <v>0</v>
      </c>
      <c r="Q330" s="34">
        <v>0</v>
      </c>
      <c r="R330" s="34">
        <v>1</v>
      </c>
      <c r="S330" s="34">
        <v>0</v>
      </c>
      <c r="T330" s="34">
        <v>0</v>
      </c>
      <c r="U330" s="35">
        <v>204</v>
      </c>
      <c r="V330" s="35">
        <v>34</v>
      </c>
      <c r="W330" s="35">
        <v>204</v>
      </c>
      <c r="X330" s="35">
        <v>172</v>
      </c>
      <c r="Y330" s="35">
        <v>153</v>
      </c>
      <c r="Z330" s="35">
        <v>173</v>
      </c>
      <c r="AA330" s="34">
        <v>1</v>
      </c>
      <c r="AB330" s="34">
        <v>1</v>
      </c>
      <c r="AC330" s="34">
        <v>2</v>
      </c>
      <c r="AD330" s="34">
        <v>9</v>
      </c>
      <c r="AE330" s="34">
        <v>4</v>
      </c>
      <c r="AF330" s="58">
        <f>'Base tratada'!$AC330+'Base tratada'!$AD330+'Base tratada'!$AE330</f>
        <v>15</v>
      </c>
      <c r="AG3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30" s="58" t="str">
        <f>IF('Base tratada'!$AC330&gt;=MAX('Base tratada'!$AD330,'Base tratada'!$AE330),"Web",
IF('Base tratada'!$AD330&gt;='Base tratada'!$AE330,"Catalog",
"Store"))</f>
        <v>Catalog</v>
      </c>
      <c r="AI330" s="59">
        <f>IF('Base tratada'!$AF330=0,"0",'Base tratada'!$AK330/'Base tratada'!$AF330)</f>
        <v>51.133333333333333</v>
      </c>
      <c r="AJ330" s="59" t="str">
        <f>IF('Base tratada'!$AI330=0,"R$ 0",
IF('Base tratada'!$AI330&lt;=25,"R$ 1–25",
IF('Base tratada'!$AI330&lt;=50,"R$ 26–50",
"+R$ 50")))</f>
        <v>+R$ 50</v>
      </c>
      <c r="AK330" s="35">
        <v>767</v>
      </c>
      <c r="AL330" s="58" t="str">
        <f>IF('Base tratada'!$AK330&lt;=100,"R$ 0-100",
IF('Base tratada'!$AK330&lt;=500,"R$ 101-500",
IF('Base tratada'!$AK330&lt;=1000,"R$ 501-1000",
IF('Base tratada'!$AK330&lt;=1500,"R$ 1001-1500",
"+R$ 1500"))))</f>
        <v>R$ 501-1000</v>
      </c>
      <c r="AM330" s="34">
        <v>0</v>
      </c>
      <c r="AN330" s="34">
        <v>0</v>
      </c>
      <c r="AO330" s="34">
        <v>0</v>
      </c>
      <c r="AP330" s="34">
        <v>0</v>
      </c>
      <c r="AQ330" s="34">
        <v>0</v>
      </c>
      <c r="AR330" s="34">
        <v>0</v>
      </c>
      <c r="AS330" s="34">
        <v>0</v>
      </c>
      <c r="AT330" s="34">
        <v>3</v>
      </c>
      <c r="AU330" s="34">
        <v>11</v>
      </c>
      <c r="AV330" s="52">
        <v>594</v>
      </c>
      <c r="AW330" s="57">
        <v>0</v>
      </c>
      <c r="AX330" s="58" t="str">
        <f>IF(Tabela3[[#This Row],[Response]]=1, "Aceitou", "Não aceitou")</f>
        <v>Não aceitou</v>
      </c>
      <c r="AY330" s="55" t="str">
        <f>Tabela3[[#This Row],[Faixa Recência]] &amp; " | " &amp; Tabela3[[#This Row],[Faixa Gasto]] &amp; " | " &amp; Tabela3[[#This Row],[Faixa ticket médio]]</f>
        <v>46-60 dias | R$ 501-1000 | +R$ 50</v>
      </c>
      <c r="AZ3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0" s="36"/>
    </row>
    <row r="331" spans="1:54" x14ac:dyDescent="0.25">
      <c r="A331" s="61">
        <v>330</v>
      </c>
      <c r="B331" s="37">
        <v>44300</v>
      </c>
      <c r="C331" s="34">
        <v>1</v>
      </c>
      <c r="D331" s="34">
        <v>1</v>
      </c>
      <c r="E331" s="34">
        <v>65</v>
      </c>
      <c r="F331" s="58" t="str">
        <f>IF('Base tratada'!$E331&lt;=15,"0-15 dias",
IF('Base tratada'!$E331&lt;=30, "16-30 dias",
IF('Base tratada'!$E331&lt;=45, "31-45 dias",
IF('Base tratada'!$E331&lt;=60, "46-60 dias",
IF('Base tratada'!$E331&lt;=75, "61-75 dias", "76-99 dias")))))</f>
        <v>61-75 dias</v>
      </c>
      <c r="G331" s="38">
        <v>55</v>
      </c>
      <c r="H331" s="60" t="str">
        <f>IF('Base tratada'!$G331&lt;=29,"24–29",
IF('Base tratada'!$G331&lt;=39,"30–39",
IF('Base tratada'!$G331&lt;=49,"40–49",
IF('Base tratada'!$G331&lt;=59,"50–59",
IF('Base tratada'!$G331&lt;=69,"60–69",
"70–80")))))</f>
        <v>50–59</v>
      </c>
      <c r="I331" s="34">
        <v>2530</v>
      </c>
      <c r="J331" s="58" t="str">
        <f>IF('Base tratada'!$K331=1,"Divorciado",
IF('Base tratada'!$L331=1,"Casado",
IF('Base tratada'!$M331=1, "Solteiro",
IF('Base tratada'!$N331=1,"Juntos",
"Viúvo"))))</f>
        <v>Casado</v>
      </c>
      <c r="K331" s="34">
        <v>0</v>
      </c>
      <c r="L331" s="34">
        <v>1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1</v>
      </c>
      <c r="S331" s="34">
        <v>0</v>
      </c>
      <c r="T331" s="34">
        <v>0</v>
      </c>
      <c r="U331" s="35">
        <v>30</v>
      </c>
      <c r="V331" s="35">
        <v>0</v>
      </c>
      <c r="W331" s="35">
        <v>9</v>
      </c>
      <c r="X331" s="35">
        <v>0</v>
      </c>
      <c r="Y331" s="35">
        <v>0</v>
      </c>
      <c r="Z331" s="35">
        <v>3</v>
      </c>
      <c r="AA331" s="34">
        <v>2</v>
      </c>
      <c r="AB331" s="34">
        <v>6</v>
      </c>
      <c r="AC331" s="34">
        <v>1</v>
      </c>
      <c r="AD331" s="34">
        <v>0</v>
      </c>
      <c r="AE331" s="34">
        <v>3</v>
      </c>
      <c r="AF331" s="58">
        <f>'Base tratada'!$AC331+'Base tratada'!$AD331+'Base tratada'!$AE331</f>
        <v>4</v>
      </c>
      <c r="AG3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31" s="58" t="str">
        <f>IF('Base tratada'!$AC331&gt;=MAX('Base tratada'!$AD331,'Base tratada'!$AE331),"Web",
IF('Base tratada'!$AD331&gt;='Base tratada'!$AE331,"Catalog",
"Store"))</f>
        <v>Store</v>
      </c>
      <c r="AI331" s="59">
        <f>IF('Base tratada'!$AF331=0,"0",'Base tratada'!$AK331/'Base tratada'!$AF331)</f>
        <v>9.75</v>
      </c>
      <c r="AJ331" s="59" t="str">
        <f>IF('Base tratada'!$AI331=0,"R$ 0",
IF('Base tratada'!$AI331&lt;=25,"R$ 1–25",
IF('Base tratada'!$AI331&lt;=50,"R$ 26–50",
"+R$ 50")))</f>
        <v>R$ 1–25</v>
      </c>
      <c r="AK331" s="35">
        <v>39</v>
      </c>
      <c r="AL331" s="58" t="str">
        <f>IF('Base tratada'!$AK331&lt;=100,"R$ 0-100",
IF('Base tratada'!$AK331&lt;=500,"R$ 101-500",
IF('Base tratada'!$AK331&lt;=1000,"R$ 501-1000",
IF('Base tratada'!$AK331&lt;=1500,"R$ 1001-1500",
"+R$ 1500"))))</f>
        <v>R$ 0-100</v>
      </c>
      <c r="AM331" s="34">
        <v>0</v>
      </c>
      <c r="AN331" s="34">
        <v>0</v>
      </c>
      <c r="AO331" s="34">
        <v>0</v>
      </c>
      <c r="AP331" s="34">
        <v>0</v>
      </c>
      <c r="AQ331" s="34">
        <v>0</v>
      </c>
      <c r="AR331" s="34">
        <v>0</v>
      </c>
      <c r="AS331" s="34">
        <v>0</v>
      </c>
      <c r="AT331" s="34">
        <v>3</v>
      </c>
      <c r="AU331" s="34">
        <v>11</v>
      </c>
      <c r="AV331" s="52">
        <v>36</v>
      </c>
      <c r="AW331" s="57">
        <v>0</v>
      </c>
      <c r="AX331" s="58" t="str">
        <f>IF(Tabela3[[#This Row],[Response]]=1, "Aceitou", "Não aceitou")</f>
        <v>Não aceitou</v>
      </c>
      <c r="AY331" s="55" t="str">
        <f>Tabela3[[#This Row],[Faixa Recência]] &amp; " | " &amp; Tabela3[[#This Row],[Faixa Gasto]] &amp; " | " &amp; Tabela3[[#This Row],[Faixa ticket médio]]</f>
        <v>61-75 dias | R$ 0-100 | R$ 1–25</v>
      </c>
      <c r="AZ3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1" s="36"/>
    </row>
    <row r="332" spans="1:54" x14ac:dyDescent="0.25">
      <c r="A332" s="61">
        <v>331</v>
      </c>
      <c r="B332" s="37">
        <v>84835</v>
      </c>
      <c r="C332" s="34">
        <v>0</v>
      </c>
      <c r="D332" s="34">
        <v>0</v>
      </c>
      <c r="E332" s="34">
        <v>0</v>
      </c>
      <c r="F332" s="58" t="str">
        <f>IF('Base tratada'!$E332&lt;=15,"0-15 dias",
IF('Base tratada'!$E332&lt;=30, "16-30 dias",
IF('Base tratada'!$E332&lt;=45, "31-45 dias",
IF('Base tratada'!$E332&lt;=60, "46-60 dias",
IF('Base tratada'!$E332&lt;=75, "61-75 dias", "76-99 dias")))))</f>
        <v>0-15 dias</v>
      </c>
      <c r="G332" s="38">
        <v>50</v>
      </c>
      <c r="H332" s="60" t="str">
        <f>IF('Base tratada'!$G332&lt;=29,"24–29",
IF('Base tratada'!$G332&lt;=39,"30–39",
IF('Base tratada'!$G332&lt;=49,"40–49",
IF('Base tratada'!$G332&lt;=59,"50–59",
IF('Base tratada'!$G332&lt;=69,"60–69",
"70–80")))))</f>
        <v>50–59</v>
      </c>
      <c r="I332" s="34">
        <v>2172</v>
      </c>
      <c r="J332" s="58" t="str">
        <f>IF('Base tratada'!$K332=1,"Divorciado",
IF('Base tratada'!$L332=1,"Casado",
IF('Base tratada'!$M332=1, "Solteiro",
IF('Base tratada'!$N332=1,"Juntos",
"Viúvo"))))</f>
        <v>Divorciado</v>
      </c>
      <c r="K332" s="34">
        <v>1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1</v>
      </c>
      <c r="S332" s="34">
        <v>0</v>
      </c>
      <c r="T332" s="34">
        <v>0</v>
      </c>
      <c r="U332" s="35">
        <v>189</v>
      </c>
      <c r="V332" s="35">
        <v>104</v>
      </c>
      <c r="W332" s="35">
        <v>379</v>
      </c>
      <c r="X332" s="35">
        <v>111</v>
      </c>
      <c r="Y332" s="35">
        <v>189</v>
      </c>
      <c r="Z332" s="35">
        <v>218</v>
      </c>
      <c r="AA332" s="34">
        <v>1</v>
      </c>
      <c r="AB332" s="34">
        <v>1</v>
      </c>
      <c r="AC332" s="34">
        <v>4</v>
      </c>
      <c r="AD332" s="34">
        <v>4</v>
      </c>
      <c r="AE332" s="34">
        <v>6</v>
      </c>
      <c r="AF332" s="58">
        <f>'Base tratada'!$AC332+'Base tratada'!$AD332+'Base tratada'!$AE332</f>
        <v>14</v>
      </c>
      <c r="AG3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32" s="58" t="str">
        <f>IF('Base tratada'!$AC332&gt;=MAX('Base tratada'!$AD332,'Base tratada'!$AE332),"Web",
IF('Base tratada'!$AD332&gt;='Base tratada'!$AE332,"Catalog",
"Store"))</f>
        <v>Store</v>
      </c>
      <c r="AI332" s="59">
        <f>IF('Base tratada'!$AF332=0,"0",'Base tratada'!$AK332/'Base tratada'!$AF332)</f>
        <v>69.428571428571431</v>
      </c>
      <c r="AJ332" s="59" t="str">
        <f>IF('Base tratada'!$AI332=0,"R$ 0",
IF('Base tratada'!$AI332&lt;=25,"R$ 1–25",
IF('Base tratada'!$AI332&lt;=50,"R$ 26–50",
"+R$ 50")))</f>
        <v>+R$ 50</v>
      </c>
      <c r="AK332" s="35">
        <v>972</v>
      </c>
      <c r="AL332" s="58" t="str">
        <f>IF('Base tratada'!$AK332&lt;=100,"R$ 0-100",
IF('Base tratada'!$AK332&lt;=500,"R$ 101-500",
IF('Base tratada'!$AK332&lt;=1000,"R$ 501-1000",
IF('Base tratada'!$AK332&lt;=1500,"R$ 1001-1500",
"+R$ 1500"))))</f>
        <v>R$ 501-1000</v>
      </c>
      <c r="AM332" s="34">
        <v>0</v>
      </c>
      <c r="AN332" s="34">
        <v>0</v>
      </c>
      <c r="AO332" s="34">
        <v>0</v>
      </c>
      <c r="AP332" s="34">
        <v>0</v>
      </c>
      <c r="AQ332" s="34">
        <v>0</v>
      </c>
      <c r="AR332" s="34">
        <v>0</v>
      </c>
      <c r="AS332" s="34">
        <v>0</v>
      </c>
      <c r="AT332" s="34">
        <v>3</v>
      </c>
      <c r="AU332" s="34">
        <v>11</v>
      </c>
      <c r="AV332" s="52">
        <v>754</v>
      </c>
      <c r="AW332" s="57">
        <v>1</v>
      </c>
      <c r="AX332" s="58" t="str">
        <f>IF(Tabela3[[#This Row],[Response]]=1, "Aceitou", "Não aceitou")</f>
        <v>Aceitou</v>
      </c>
      <c r="AY332" s="55" t="str">
        <f>Tabela3[[#This Row],[Faixa Recência]] &amp; " | " &amp; Tabela3[[#This Row],[Faixa Gasto]] &amp; " | " &amp; Tabela3[[#This Row],[Faixa ticket médio]]</f>
        <v>0-15 dias | R$ 501-1000 | +R$ 50</v>
      </c>
      <c r="AZ3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2" s="36"/>
    </row>
    <row r="333" spans="1:54" x14ac:dyDescent="0.25">
      <c r="A333" s="61">
        <v>332</v>
      </c>
      <c r="B333" s="37">
        <v>30372</v>
      </c>
      <c r="C333" s="34">
        <v>1</v>
      </c>
      <c r="D333" s="34">
        <v>1</v>
      </c>
      <c r="E333" s="34">
        <v>33</v>
      </c>
      <c r="F333" s="58" t="str">
        <f>IF('Base tratada'!$E333&lt;=15,"0-15 dias",
IF('Base tratada'!$E333&lt;=30, "16-30 dias",
IF('Base tratada'!$E333&lt;=45, "31-45 dias",
IF('Base tratada'!$E333&lt;=60, "46-60 dias",
IF('Base tratada'!$E333&lt;=75, "61-75 dias", "76-99 dias")))))</f>
        <v>31-45 dias</v>
      </c>
      <c r="G333" s="38">
        <v>49</v>
      </c>
      <c r="H333" s="60" t="str">
        <f>IF('Base tratada'!$G333&lt;=29,"24–29",
IF('Base tratada'!$G333&lt;=39,"30–39",
IF('Base tratada'!$G333&lt;=49,"40–49",
IF('Base tratada'!$G333&lt;=59,"50–59",
IF('Base tratada'!$G333&lt;=69,"60–69",
"70–80")))))</f>
        <v>40–49</v>
      </c>
      <c r="I333" s="34">
        <v>2710</v>
      </c>
      <c r="J333" s="58" t="str">
        <f>IF('Base tratada'!$K333=1,"Divorciado",
IF('Base tratada'!$L333=1,"Casado",
IF('Base tratada'!$M333=1, "Solteiro",
IF('Base tratada'!$N333=1,"Juntos",
"Viúvo"))))</f>
        <v>Viúvo</v>
      </c>
      <c r="K333" s="34">
        <v>0</v>
      </c>
      <c r="L333" s="34">
        <v>0</v>
      </c>
      <c r="M333" s="34">
        <v>0</v>
      </c>
      <c r="N333" s="34">
        <v>0</v>
      </c>
      <c r="O333" s="34">
        <v>1</v>
      </c>
      <c r="P333" s="34">
        <v>0</v>
      </c>
      <c r="Q333" s="34">
        <v>0</v>
      </c>
      <c r="R333" s="34">
        <v>1</v>
      </c>
      <c r="S333" s="34">
        <v>0</v>
      </c>
      <c r="T333" s="34">
        <v>0</v>
      </c>
      <c r="U333" s="35">
        <v>15</v>
      </c>
      <c r="V333" s="35">
        <v>0</v>
      </c>
      <c r="W333" s="35">
        <v>12</v>
      </c>
      <c r="X333" s="35">
        <v>7</v>
      </c>
      <c r="Y333" s="35">
        <v>3</v>
      </c>
      <c r="Z333" s="35">
        <v>7</v>
      </c>
      <c r="AA333" s="34">
        <v>3</v>
      </c>
      <c r="AB333" s="34">
        <v>7</v>
      </c>
      <c r="AC333" s="34">
        <v>2</v>
      </c>
      <c r="AD333" s="34">
        <v>0</v>
      </c>
      <c r="AE333" s="34">
        <v>3</v>
      </c>
      <c r="AF333" s="58">
        <f>'Base tratada'!$AC333+'Base tratada'!$AD333+'Base tratada'!$AE333</f>
        <v>5</v>
      </c>
      <c r="AG3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33" s="58" t="str">
        <f>IF('Base tratada'!$AC333&gt;=MAX('Base tratada'!$AD333,'Base tratada'!$AE333),"Web",
IF('Base tratada'!$AD333&gt;='Base tratada'!$AE333,"Catalog",
"Store"))</f>
        <v>Store</v>
      </c>
      <c r="AI333" s="59">
        <f>IF('Base tratada'!$AF333=0,"0",'Base tratada'!$AK333/'Base tratada'!$AF333)</f>
        <v>7.4</v>
      </c>
      <c r="AJ333" s="59" t="str">
        <f>IF('Base tratada'!$AI333=0,"R$ 0",
IF('Base tratada'!$AI333&lt;=25,"R$ 1–25",
IF('Base tratada'!$AI333&lt;=50,"R$ 26–50",
"+R$ 50")))</f>
        <v>R$ 1–25</v>
      </c>
      <c r="AK333" s="35">
        <v>37</v>
      </c>
      <c r="AL333" s="58" t="str">
        <f>IF('Base tratada'!$AK333&lt;=100,"R$ 0-100",
IF('Base tratada'!$AK333&lt;=500,"R$ 101-500",
IF('Base tratada'!$AK333&lt;=1000,"R$ 501-1000",
IF('Base tratada'!$AK333&lt;=1500,"R$ 1001-1500",
"+R$ 1500"))))</f>
        <v>R$ 0-100</v>
      </c>
      <c r="AM333" s="34">
        <v>0</v>
      </c>
      <c r="AN333" s="34">
        <v>0</v>
      </c>
      <c r="AO333" s="34">
        <v>0</v>
      </c>
      <c r="AP333" s="34">
        <v>0</v>
      </c>
      <c r="AQ333" s="34">
        <v>0</v>
      </c>
      <c r="AR333" s="34">
        <v>0</v>
      </c>
      <c r="AS333" s="34">
        <v>0</v>
      </c>
      <c r="AT333" s="34">
        <v>3</v>
      </c>
      <c r="AU333" s="34">
        <v>11</v>
      </c>
      <c r="AV333" s="52">
        <v>30</v>
      </c>
      <c r="AW333" s="57">
        <v>0</v>
      </c>
      <c r="AX333" s="58" t="str">
        <f>IF(Tabela3[[#This Row],[Response]]=1, "Aceitou", "Não aceitou")</f>
        <v>Não aceitou</v>
      </c>
      <c r="AY333" s="55" t="str">
        <f>Tabela3[[#This Row],[Faixa Recência]] &amp; " | " &amp; Tabela3[[#This Row],[Faixa Gasto]] &amp; " | " &amp; Tabela3[[#This Row],[Faixa ticket médio]]</f>
        <v>31-45 dias | R$ 0-100 | R$ 1–25</v>
      </c>
      <c r="AZ3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3" s="36"/>
    </row>
    <row r="334" spans="1:54" x14ac:dyDescent="0.25">
      <c r="A334" s="61">
        <v>333</v>
      </c>
      <c r="B334" s="37">
        <v>33181</v>
      </c>
      <c r="C334" s="34">
        <v>1</v>
      </c>
      <c r="D334" s="34">
        <v>0</v>
      </c>
      <c r="E334" s="34">
        <v>90</v>
      </c>
      <c r="F334" s="58" t="str">
        <f>IF('Base tratada'!$E334&lt;=15,"0-15 dias",
IF('Base tratada'!$E334&lt;=30, "16-30 dias",
IF('Base tratada'!$E334&lt;=45, "31-45 dias",
IF('Base tratada'!$E334&lt;=60, "46-60 dias",
IF('Base tratada'!$E334&lt;=75, "61-75 dias", "76-99 dias")))))</f>
        <v>76-99 dias</v>
      </c>
      <c r="G334" s="38">
        <v>44</v>
      </c>
      <c r="H334" s="60" t="str">
        <f>IF('Base tratada'!$G334&lt;=29,"24–29",
IF('Base tratada'!$G334&lt;=39,"30–39",
IF('Base tratada'!$G334&lt;=49,"40–49",
IF('Base tratada'!$G334&lt;=59,"50–59",
IF('Base tratada'!$G334&lt;=69,"60–69",
"70–80")))))</f>
        <v>40–49</v>
      </c>
      <c r="I334" s="34">
        <v>2336</v>
      </c>
      <c r="J334" s="58" t="str">
        <f>IF('Base tratada'!$K334=1,"Divorciado",
IF('Base tratada'!$L334=1,"Casado",
IF('Base tratada'!$M334=1, "Solteiro",
IF('Base tratada'!$N334=1,"Juntos",
"Viúvo"))))</f>
        <v>Casado</v>
      </c>
      <c r="K334" s="34">
        <v>0</v>
      </c>
      <c r="L334" s="34">
        <v>1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1</v>
      </c>
      <c r="T334" s="34">
        <v>0</v>
      </c>
      <c r="U334" s="35">
        <v>9</v>
      </c>
      <c r="V334" s="35">
        <v>0</v>
      </c>
      <c r="W334" s="35">
        <v>3</v>
      </c>
      <c r="X334" s="35">
        <v>0</v>
      </c>
      <c r="Y334" s="35">
        <v>0</v>
      </c>
      <c r="Z334" s="35">
        <v>4</v>
      </c>
      <c r="AA334" s="34">
        <v>1</v>
      </c>
      <c r="AB334" s="34">
        <v>6</v>
      </c>
      <c r="AC334" s="34">
        <v>1</v>
      </c>
      <c r="AD334" s="34">
        <v>0</v>
      </c>
      <c r="AE334" s="34">
        <v>2</v>
      </c>
      <c r="AF334" s="58">
        <f>'Base tratada'!$AC334+'Base tratada'!$AD334+'Base tratada'!$AE334</f>
        <v>3</v>
      </c>
      <c r="AG3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34" s="58" t="str">
        <f>IF('Base tratada'!$AC334&gt;=MAX('Base tratada'!$AD334,'Base tratada'!$AE334),"Web",
IF('Base tratada'!$AD334&gt;='Base tratada'!$AE334,"Catalog",
"Store"))</f>
        <v>Store</v>
      </c>
      <c r="AI334" s="59">
        <f>IF('Base tratada'!$AF334=0,"0",'Base tratada'!$AK334/'Base tratada'!$AF334)</f>
        <v>4</v>
      </c>
      <c r="AJ334" s="59" t="str">
        <f>IF('Base tratada'!$AI334=0,"R$ 0",
IF('Base tratada'!$AI334&lt;=25,"R$ 1–25",
IF('Base tratada'!$AI334&lt;=50,"R$ 26–50",
"+R$ 50")))</f>
        <v>R$ 1–25</v>
      </c>
      <c r="AK334" s="35">
        <v>12</v>
      </c>
      <c r="AL334" s="58" t="str">
        <f>IF('Base tratada'!$AK334&lt;=100,"R$ 0-100",
IF('Base tratada'!$AK334&lt;=500,"R$ 101-500",
IF('Base tratada'!$AK334&lt;=1000,"R$ 501-1000",
IF('Base tratada'!$AK334&lt;=1500,"R$ 1001-1500",
"+R$ 1500"))))</f>
        <v>R$ 0-100</v>
      </c>
      <c r="AM334" s="34">
        <v>0</v>
      </c>
      <c r="AN334" s="34">
        <v>0</v>
      </c>
      <c r="AO334" s="34">
        <v>1</v>
      </c>
      <c r="AP334" s="34">
        <v>0</v>
      </c>
      <c r="AQ334" s="34">
        <v>0</v>
      </c>
      <c r="AR334" s="34">
        <v>1</v>
      </c>
      <c r="AS334" s="34">
        <v>0</v>
      </c>
      <c r="AT334" s="34">
        <v>3</v>
      </c>
      <c r="AU334" s="34">
        <v>11</v>
      </c>
      <c r="AV334" s="52">
        <v>8</v>
      </c>
      <c r="AW334" s="57">
        <v>0</v>
      </c>
      <c r="AX334" s="58" t="str">
        <f>IF(Tabela3[[#This Row],[Response]]=1, "Aceitou", "Não aceitou")</f>
        <v>Não aceitou</v>
      </c>
      <c r="AY334" s="55" t="str">
        <f>Tabela3[[#This Row],[Faixa Recência]] &amp; " | " &amp; Tabela3[[#This Row],[Faixa Gasto]] &amp; " | " &amp; Tabela3[[#This Row],[Faixa ticket médio]]</f>
        <v>76-99 dias | R$ 0-100 | R$ 1–25</v>
      </c>
      <c r="AZ3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4" s="36"/>
    </row>
    <row r="335" spans="1:54" x14ac:dyDescent="0.25">
      <c r="A335" s="61">
        <v>334</v>
      </c>
      <c r="B335" s="37">
        <v>71113</v>
      </c>
      <c r="C335" s="34">
        <v>0</v>
      </c>
      <c r="D335" s="34">
        <v>1</v>
      </c>
      <c r="E335" s="34">
        <v>95</v>
      </c>
      <c r="F335" s="58" t="str">
        <f>IF('Base tratada'!$E335&lt;=15,"0-15 dias",
IF('Base tratada'!$E335&lt;=30, "16-30 dias",
IF('Base tratada'!$E335&lt;=45, "31-45 dias",
IF('Base tratada'!$E335&lt;=60, "46-60 dias",
IF('Base tratada'!$E335&lt;=75, "61-75 dias", "76-99 dias")))))</f>
        <v>76-99 dias</v>
      </c>
      <c r="G335" s="38">
        <v>63</v>
      </c>
      <c r="H335" s="60" t="str">
        <f>IF('Base tratada'!$G335&lt;=29,"24–29",
IF('Base tratada'!$G335&lt;=39,"30–39",
IF('Base tratada'!$G335&lt;=49,"40–49",
IF('Base tratada'!$G335&lt;=59,"50–59",
IF('Base tratada'!$G335&lt;=69,"60–69",
"70–80")))))</f>
        <v>60–69</v>
      </c>
      <c r="I335" s="34">
        <v>2353</v>
      </c>
      <c r="J335" s="58" t="str">
        <f>IF('Base tratada'!$K335=1,"Divorciado",
IF('Base tratada'!$L335=1,"Casado",
IF('Base tratada'!$M335=1, "Solteiro",
IF('Base tratada'!$N335=1,"Juntos",
"Viúvo"))))</f>
        <v>Casado</v>
      </c>
      <c r="K335" s="34">
        <v>0</v>
      </c>
      <c r="L335" s="34">
        <v>1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1</v>
      </c>
      <c r="S335" s="34">
        <v>0</v>
      </c>
      <c r="T335" s="34">
        <v>0</v>
      </c>
      <c r="U335" s="35">
        <v>495</v>
      </c>
      <c r="V335" s="35">
        <v>33</v>
      </c>
      <c r="W335" s="35">
        <v>255</v>
      </c>
      <c r="X335" s="35">
        <v>11</v>
      </c>
      <c r="Y335" s="35">
        <v>33</v>
      </c>
      <c r="Z335" s="35">
        <v>8</v>
      </c>
      <c r="AA335" s="34">
        <v>4</v>
      </c>
      <c r="AB335" s="34">
        <v>4</v>
      </c>
      <c r="AC335" s="34">
        <v>6</v>
      </c>
      <c r="AD335" s="34">
        <v>7</v>
      </c>
      <c r="AE335" s="34">
        <v>9</v>
      </c>
      <c r="AF335" s="58">
        <f>'Base tratada'!$AC335+'Base tratada'!$AD335+'Base tratada'!$AE335</f>
        <v>22</v>
      </c>
      <c r="AG3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35" s="58" t="str">
        <f>IF('Base tratada'!$AC335&gt;=MAX('Base tratada'!$AD335,'Base tratada'!$AE335),"Web",
IF('Base tratada'!$AD335&gt;='Base tratada'!$AE335,"Catalog",
"Store"))</f>
        <v>Store</v>
      </c>
      <c r="AI335" s="59">
        <f>IF('Base tratada'!$AF335=0,"0",'Base tratada'!$AK335/'Base tratada'!$AF335)</f>
        <v>37.590909090909093</v>
      </c>
      <c r="AJ335" s="59" t="str">
        <f>IF('Base tratada'!$AI335=0,"R$ 0",
IF('Base tratada'!$AI335&lt;=25,"R$ 1–25",
IF('Base tratada'!$AI335&lt;=50,"R$ 26–50",
"+R$ 50")))</f>
        <v>R$ 26–50</v>
      </c>
      <c r="AK335" s="35">
        <v>827</v>
      </c>
      <c r="AL335" s="58" t="str">
        <f>IF('Base tratada'!$AK335&lt;=100,"R$ 0-100",
IF('Base tratada'!$AK335&lt;=500,"R$ 101-500",
IF('Base tratada'!$AK335&lt;=1000,"R$ 501-1000",
IF('Base tratada'!$AK335&lt;=1500,"R$ 1001-1500",
"+R$ 1500"))))</f>
        <v>R$ 501-1000</v>
      </c>
      <c r="AM335" s="34">
        <v>0</v>
      </c>
      <c r="AN335" s="34">
        <v>0</v>
      </c>
      <c r="AO335" s="34">
        <v>0</v>
      </c>
      <c r="AP335" s="34">
        <v>0</v>
      </c>
      <c r="AQ335" s="34">
        <v>0</v>
      </c>
      <c r="AR335" s="34">
        <v>0</v>
      </c>
      <c r="AS335" s="34">
        <v>0</v>
      </c>
      <c r="AT335" s="34">
        <v>3</v>
      </c>
      <c r="AU335" s="34">
        <v>11</v>
      </c>
      <c r="AV335" s="52">
        <v>819</v>
      </c>
      <c r="AW335" s="57">
        <v>0</v>
      </c>
      <c r="AX335" s="58" t="str">
        <f>IF(Tabela3[[#This Row],[Response]]=1, "Aceitou", "Não aceitou")</f>
        <v>Não aceitou</v>
      </c>
      <c r="AY335" s="55" t="str">
        <f>Tabela3[[#This Row],[Faixa Recência]] &amp; " | " &amp; Tabela3[[#This Row],[Faixa Gasto]] &amp; " | " &amp; Tabela3[[#This Row],[Faixa ticket médio]]</f>
        <v>76-99 dias | R$ 501-1000 | R$ 26–50</v>
      </c>
      <c r="AZ3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5" s="36"/>
    </row>
    <row r="336" spans="1:54" x14ac:dyDescent="0.25">
      <c r="A336" s="61">
        <v>335</v>
      </c>
      <c r="B336" s="37">
        <v>71952</v>
      </c>
      <c r="C336" s="34">
        <v>1</v>
      </c>
      <c r="D336" s="34">
        <v>0</v>
      </c>
      <c r="E336" s="34">
        <v>93</v>
      </c>
      <c r="F336" s="58" t="str">
        <f>IF('Base tratada'!$E336&lt;=15,"0-15 dias",
IF('Base tratada'!$E336&lt;=30, "16-30 dias",
IF('Base tratada'!$E336&lt;=45, "31-45 dias",
IF('Base tratada'!$E336&lt;=60, "46-60 dias",
IF('Base tratada'!$E336&lt;=75, "61-75 dias", "76-99 dias")))))</f>
        <v>76-99 dias</v>
      </c>
      <c r="G336" s="38">
        <v>34</v>
      </c>
      <c r="H336" s="60" t="str">
        <f>IF('Base tratada'!$G336&lt;=29,"24–29",
IF('Base tratada'!$G336&lt;=39,"30–39",
IF('Base tratada'!$G336&lt;=49,"40–49",
IF('Base tratada'!$G336&lt;=59,"50–59",
IF('Base tratada'!$G336&lt;=69,"60–69",
"70–80")))))</f>
        <v>30–39</v>
      </c>
      <c r="I336" s="34">
        <v>2694</v>
      </c>
      <c r="J336" s="58" t="str">
        <f>IF('Base tratada'!$K336=1,"Divorciado",
IF('Base tratada'!$L336=1,"Casado",
IF('Base tratada'!$M336=1, "Solteiro",
IF('Base tratada'!$N336=1,"Juntos",
"Viúvo"))))</f>
        <v>Casado</v>
      </c>
      <c r="K336" s="34">
        <v>0</v>
      </c>
      <c r="L336" s="34">
        <v>1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1</v>
      </c>
      <c r="S336" s="34">
        <v>0</v>
      </c>
      <c r="T336" s="34">
        <v>0</v>
      </c>
      <c r="U336" s="35">
        <v>656</v>
      </c>
      <c r="V336" s="35">
        <v>80</v>
      </c>
      <c r="W336" s="35">
        <v>455</v>
      </c>
      <c r="X336" s="35">
        <v>52</v>
      </c>
      <c r="Y336" s="35">
        <v>107</v>
      </c>
      <c r="Z336" s="35">
        <v>93</v>
      </c>
      <c r="AA336" s="34">
        <v>2</v>
      </c>
      <c r="AB336" s="34">
        <v>4</v>
      </c>
      <c r="AC336" s="34">
        <v>8</v>
      </c>
      <c r="AD336" s="34">
        <v>4</v>
      </c>
      <c r="AE336" s="34">
        <v>8</v>
      </c>
      <c r="AF336" s="58">
        <f>'Base tratada'!$AC336+'Base tratada'!$AD336+'Base tratada'!$AE336</f>
        <v>20</v>
      </c>
      <c r="AG3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36" s="58" t="str">
        <f>IF('Base tratada'!$AC336&gt;=MAX('Base tratada'!$AD336,'Base tratada'!$AE336),"Web",
IF('Base tratada'!$AD336&gt;='Base tratada'!$AE336,"Catalog",
"Store"))</f>
        <v>Web</v>
      </c>
      <c r="AI336" s="59">
        <f>IF('Base tratada'!$AF336=0,"0",'Base tratada'!$AK336/'Base tratada'!$AF336)</f>
        <v>67.5</v>
      </c>
      <c r="AJ336" s="59" t="str">
        <f>IF('Base tratada'!$AI336=0,"R$ 0",
IF('Base tratada'!$AI336&lt;=25,"R$ 1–25",
IF('Base tratada'!$AI336&lt;=50,"R$ 26–50",
"+R$ 50")))</f>
        <v>+R$ 50</v>
      </c>
      <c r="AK336" s="35">
        <v>1350</v>
      </c>
      <c r="AL336" s="58" t="str">
        <f>IF('Base tratada'!$AK336&lt;=100,"R$ 0-100",
IF('Base tratada'!$AK336&lt;=500,"R$ 101-500",
IF('Base tratada'!$AK336&lt;=1000,"R$ 501-1000",
IF('Base tratada'!$AK336&lt;=1500,"R$ 1001-1500",
"+R$ 1500"))))</f>
        <v>R$ 1001-1500</v>
      </c>
      <c r="AM336" s="34">
        <v>0</v>
      </c>
      <c r="AN336" s="34">
        <v>0</v>
      </c>
      <c r="AO336" s="34">
        <v>1</v>
      </c>
      <c r="AP336" s="34">
        <v>0</v>
      </c>
      <c r="AQ336" s="34">
        <v>1</v>
      </c>
      <c r="AR336" s="34">
        <v>2</v>
      </c>
      <c r="AS336" s="34">
        <v>0</v>
      </c>
      <c r="AT336" s="34">
        <v>3</v>
      </c>
      <c r="AU336" s="34">
        <v>11</v>
      </c>
      <c r="AV336" s="52">
        <v>1257</v>
      </c>
      <c r="AW336" s="57">
        <v>0</v>
      </c>
      <c r="AX336" s="58" t="str">
        <f>IF(Tabela3[[#This Row],[Response]]=1, "Aceitou", "Não aceitou")</f>
        <v>Não aceitou</v>
      </c>
      <c r="AY336" s="55" t="str">
        <f>Tabela3[[#This Row],[Faixa Recência]] &amp; " | " &amp; Tabela3[[#This Row],[Faixa Gasto]] &amp; " | " &amp; Tabela3[[#This Row],[Faixa ticket médio]]</f>
        <v>76-99 dias | R$ 1001-1500 | +R$ 50</v>
      </c>
      <c r="AZ3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6" s="36"/>
    </row>
    <row r="337" spans="1:54" x14ac:dyDescent="0.25">
      <c r="A337" s="61">
        <v>336</v>
      </c>
      <c r="B337" s="37">
        <v>69759</v>
      </c>
      <c r="C337" s="34">
        <v>0</v>
      </c>
      <c r="D337" s="34">
        <v>0</v>
      </c>
      <c r="E337" s="34">
        <v>38</v>
      </c>
      <c r="F337" s="58" t="str">
        <f>IF('Base tratada'!$E337&lt;=15,"0-15 dias",
IF('Base tratada'!$E337&lt;=30, "16-30 dias",
IF('Base tratada'!$E337&lt;=45, "31-45 dias",
IF('Base tratada'!$E337&lt;=60, "46-60 dias",
IF('Base tratada'!$E337&lt;=75, "61-75 dias", "76-99 dias")))))</f>
        <v>31-45 dias</v>
      </c>
      <c r="G337" s="38">
        <v>54</v>
      </c>
      <c r="H337" s="60" t="str">
        <f>IF('Base tratada'!$G337&lt;=29,"24–29",
IF('Base tratada'!$G337&lt;=39,"30–39",
IF('Base tratada'!$G337&lt;=49,"40–49",
IF('Base tratada'!$G337&lt;=59,"50–59",
IF('Base tratada'!$G337&lt;=69,"60–69",
"70–80")))))</f>
        <v>50–59</v>
      </c>
      <c r="I337" s="34">
        <v>2403</v>
      </c>
      <c r="J337" s="58" t="str">
        <f>IF('Base tratada'!$K337=1,"Divorciado",
IF('Base tratada'!$L337=1,"Casado",
IF('Base tratada'!$M337=1, "Solteiro",
IF('Base tratada'!$N337=1,"Juntos",
"Viúvo"))))</f>
        <v>Solteiro</v>
      </c>
      <c r="K337" s="34">
        <v>0</v>
      </c>
      <c r="L337" s="34">
        <v>0</v>
      </c>
      <c r="M337" s="34">
        <v>1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4">
        <v>1</v>
      </c>
      <c r="U337" s="35">
        <v>452</v>
      </c>
      <c r="V337" s="35">
        <v>20</v>
      </c>
      <c r="W337" s="35">
        <v>514</v>
      </c>
      <c r="X337" s="35">
        <v>13</v>
      </c>
      <c r="Y337" s="35">
        <v>30</v>
      </c>
      <c r="Z337" s="35">
        <v>0</v>
      </c>
      <c r="AA337" s="34">
        <v>3</v>
      </c>
      <c r="AB337" s="34">
        <v>3</v>
      </c>
      <c r="AC337" s="34">
        <v>4</v>
      </c>
      <c r="AD337" s="34">
        <v>6</v>
      </c>
      <c r="AE337" s="34">
        <v>5</v>
      </c>
      <c r="AF337" s="58">
        <f>'Base tratada'!$AC337+'Base tratada'!$AD337+'Base tratada'!$AE337</f>
        <v>15</v>
      </c>
      <c r="AG3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37" s="58" t="str">
        <f>IF('Base tratada'!$AC337&gt;=MAX('Base tratada'!$AD337,'Base tratada'!$AE337),"Web",
IF('Base tratada'!$AD337&gt;='Base tratada'!$AE337,"Catalog",
"Store"))</f>
        <v>Catalog</v>
      </c>
      <c r="AI337" s="59">
        <f>IF('Base tratada'!$AF337=0,"0",'Base tratada'!$AK337/'Base tratada'!$AF337)</f>
        <v>68.599999999999994</v>
      </c>
      <c r="AJ337" s="59" t="str">
        <f>IF('Base tratada'!$AI337=0,"R$ 0",
IF('Base tratada'!$AI337&lt;=25,"R$ 1–25",
IF('Base tratada'!$AI337&lt;=50,"R$ 26–50",
"+R$ 50")))</f>
        <v>+R$ 50</v>
      </c>
      <c r="AK337" s="35">
        <v>1029</v>
      </c>
      <c r="AL337" s="58" t="str">
        <f>IF('Base tratada'!$AK337&lt;=100,"R$ 0-100",
IF('Base tratada'!$AK337&lt;=500,"R$ 101-500",
IF('Base tratada'!$AK337&lt;=1000,"R$ 501-1000",
IF('Base tratada'!$AK337&lt;=1500,"R$ 1001-1500",
"+R$ 1500"))))</f>
        <v>R$ 1001-1500</v>
      </c>
      <c r="AM337" s="34">
        <v>0</v>
      </c>
      <c r="AN337" s="34">
        <v>0</v>
      </c>
      <c r="AO337" s="34">
        <v>0</v>
      </c>
      <c r="AP337" s="34">
        <v>0</v>
      </c>
      <c r="AQ337" s="34">
        <v>0</v>
      </c>
      <c r="AR337" s="34">
        <v>0</v>
      </c>
      <c r="AS337" s="34">
        <v>0</v>
      </c>
      <c r="AT337" s="34">
        <v>3</v>
      </c>
      <c r="AU337" s="34">
        <v>11</v>
      </c>
      <c r="AV337" s="52">
        <v>1029</v>
      </c>
      <c r="AW337" s="57">
        <v>1</v>
      </c>
      <c r="AX337" s="58" t="str">
        <f>IF(Tabela3[[#This Row],[Response]]=1, "Aceitou", "Não aceitou")</f>
        <v>Aceitou</v>
      </c>
      <c r="AY337" s="55" t="str">
        <f>Tabela3[[#This Row],[Faixa Recência]] &amp; " | " &amp; Tabela3[[#This Row],[Faixa Gasto]] &amp; " | " &amp; Tabela3[[#This Row],[Faixa ticket médio]]</f>
        <v>31-45 dias | R$ 1001-1500 | +R$ 50</v>
      </c>
      <c r="AZ3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37" s="36"/>
    </row>
    <row r="338" spans="1:54" x14ac:dyDescent="0.25">
      <c r="A338" s="61">
        <v>337</v>
      </c>
      <c r="B338" s="37">
        <v>72099</v>
      </c>
      <c r="C338" s="34">
        <v>0</v>
      </c>
      <c r="D338" s="34">
        <v>0</v>
      </c>
      <c r="E338" s="34">
        <v>18</v>
      </c>
      <c r="F338" s="58" t="str">
        <f>IF('Base tratada'!$E338&lt;=15,"0-15 dias",
IF('Base tratada'!$E338&lt;=30, "16-30 dias",
IF('Base tratada'!$E338&lt;=45, "31-45 dias",
IF('Base tratada'!$E338&lt;=60, "46-60 dias",
IF('Base tratada'!$E338&lt;=75, "61-75 dias", "76-99 dias")))))</f>
        <v>16-30 dias</v>
      </c>
      <c r="G338" s="38">
        <v>46</v>
      </c>
      <c r="H338" s="60" t="str">
        <f>IF('Base tratada'!$G338&lt;=29,"24–29",
IF('Base tratada'!$G338&lt;=39,"30–39",
IF('Base tratada'!$G338&lt;=49,"40–49",
IF('Base tratada'!$G338&lt;=59,"50–59",
IF('Base tratada'!$G338&lt;=69,"60–69",
"70–80")))))</f>
        <v>40–49</v>
      </c>
      <c r="I338" s="34">
        <v>2769</v>
      </c>
      <c r="J338" s="58" t="str">
        <f>IF('Base tratada'!$K338=1,"Divorciado",
IF('Base tratada'!$L338=1,"Casado",
IF('Base tratada'!$M338=1, "Solteiro",
IF('Base tratada'!$N338=1,"Juntos",
"Viúvo"))))</f>
        <v>Casado</v>
      </c>
      <c r="K338" s="34">
        <v>0</v>
      </c>
      <c r="L338" s="34">
        <v>1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1</v>
      </c>
      <c r="S338" s="34">
        <v>0</v>
      </c>
      <c r="T338" s="34">
        <v>0</v>
      </c>
      <c r="U338" s="35">
        <v>546</v>
      </c>
      <c r="V338" s="35">
        <v>91</v>
      </c>
      <c r="W338" s="35">
        <v>410</v>
      </c>
      <c r="X338" s="35">
        <v>119</v>
      </c>
      <c r="Y338" s="35">
        <v>0</v>
      </c>
      <c r="Z338" s="35">
        <v>22</v>
      </c>
      <c r="AA338" s="34">
        <v>1</v>
      </c>
      <c r="AB338" s="34">
        <v>1</v>
      </c>
      <c r="AC338" s="34">
        <v>3</v>
      </c>
      <c r="AD338" s="34">
        <v>4</v>
      </c>
      <c r="AE338" s="34">
        <v>10</v>
      </c>
      <c r="AF338" s="58">
        <f>'Base tratada'!$AC338+'Base tratada'!$AD338+'Base tratada'!$AE338</f>
        <v>17</v>
      </c>
      <c r="AG3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38" s="58" t="str">
        <f>IF('Base tratada'!$AC338&gt;=MAX('Base tratada'!$AD338,'Base tratada'!$AE338),"Web",
IF('Base tratada'!$AD338&gt;='Base tratada'!$AE338,"Catalog",
"Store"))</f>
        <v>Store</v>
      </c>
      <c r="AI338" s="59">
        <f>IF('Base tratada'!$AF338=0,"0",'Base tratada'!$AK338/'Base tratada'!$AF338)</f>
        <v>68.588235294117652</v>
      </c>
      <c r="AJ338" s="59" t="str">
        <f>IF('Base tratada'!$AI338=0,"R$ 0",
IF('Base tratada'!$AI338&lt;=25,"R$ 1–25",
IF('Base tratada'!$AI338&lt;=50,"R$ 26–50",
"+R$ 50")))</f>
        <v>+R$ 50</v>
      </c>
      <c r="AK338" s="35">
        <v>1166</v>
      </c>
      <c r="AL338" s="58" t="str">
        <f>IF('Base tratada'!$AK338&lt;=100,"R$ 0-100",
IF('Base tratada'!$AK338&lt;=500,"R$ 101-500",
IF('Base tratada'!$AK338&lt;=1000,"R$ 501-1000",
IF('Base tratada'!$AK338&lt;=1500,"R$ 1001-1500",
"+R$ 1500"))))</f>
        <v>R$ 1001-1500</v>
      </c>
      <c r="AM338" s="34">
        <v>0</v>
      </c>
      <c r="AN338" s="34">
        <v>0</v>
      </c>
      <c r="AO338" s="34">
        <v>0</v>
      </c>
      <c r="AP338" s="34">
        <v>0</v>
      </c>
      <c r="AQ338" s="34">
        <v>0</v>
      </c>
      <c r="AR338" s="34">
        <v>0</v>
      </c>
      <c r="AS338" s="34">
        <v>0</v>
      </c>
      <c r="AT338" s="34">
        <v>3</v>
      </c>
      <c r="AU338" s="34">
        <v>11</v>
      </c>
      <c r="AV338" s="52">
        <v>1144</v>
      </c>
      <c r="AW338" s="57">
        <v>0</v>
      </c>
      <c r="AX338" s="58" t="str">
        <f>IF(Tabela3[[#This Row],[Response]]=1, "Aceitou", "Não aceitou")</f>
        <v>Não aceitou</v>
      </c>
      <c r="AY338" s="55" t="str">
        <f>Tabela3[[#This Row],[Faixa Recência]] &amp; " | " &amp; Tabela3[[#This Row],[Faixa Gasto]] &amp; " | " &amp; Tabela3[[#This Row],[Faixa ticket médio]]</f>
        <v>16-30 dias | R$ 1001-1500 | +R$ 50</v>
      </c>
      <c r="AZ3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38" s="36"/>
    </row>
    <row r="339" spans="1:54" x14ac:dyDescent="0.25">
      <c r="A339" s="61">
        <v>338</v>
      </c>
      <c r="B339" s="37">
        <v>60000</v>
      </c>
      <c r="C339" s="34">
        <v>0</v>
      </c>
      <c r="D339" s="34">
        <v>1</v>
      </c>
      <c r="E339" s="34">
        <v>57</v>
      </c>
      <c r="F339" s="58" t="str">
        <f>IF('Base tratada'!$E339&lt;=15,"0-15 dias",
IF('Base tratada'!$E339&lt;=30, "16-30 dias",
IF('Base tratada'!$E339&lt;=45, "31-45 dias",
IF('Base tratada'!$E339&lt;=60, "46-60 dias",
IF('Base tratada'!$E339&lt;=75, "61-75 dias", "76-99 dias")))))</f>
        <v>46-60 dias</v>
      </c>
      <c r="G339" s="38">
        <v>44</v>
      </c>
      <c r="H339" s="60" t="str">
        <f>IF('Base tratada'!$G339&lt;=29,"24–29",
IF('Base tratada'!$G339&lt;=39,"30–39",
IF('Base tratada'!$G339&lt;=49,"40–49",
IF('Base tratada'!$G339&lt;=59,"50–59",
IF('Base tratada'!$G339&lt;=69,"60–69",
"70–80")))))</f>
        <v>40–49</v>
      </c>
      <c r="I339" s="34">
        <v>2713</v>
      </c>
      <c r="J339" s="58" t="str">
        <f>IF('Base tratada'!$K339=1,"Divorciado",
IF('Base tratada'!$L339=1,"Casado",
IF('Base tratada'!$M339=1, "Solteiro",
IF('Base tratada'!$N339=1,"Juntos",
"Viúvo"))))</f>
        <v>Solteiro</v>
      </c>
      <c r="K339" s="34">
        <v>0</v>
      </c>
      <c r="L339" s="34">
        <v>0</v>
      </c>
      <c r="M339" s="34">
        <v>1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1</v>
      </c>
      <c r="U339" s="35">
        <v>1048</v>
      </c>
      <c r="V339" s="35">
        <v>0</v>
      </c>
      <c r="W339" s="35">
        <v>217</v>
      </c>
      <c r="X339" s="35">
        <v>0</v>
      </c>
      <c r="Y339" s="35">
        <v>0</v>
      </c>
      <c r="Z339" s="35">
        <v>12</v>
      </c>
      <c r="AA339" s="34">
        <v>5</v>
      </c>
      <c r="AB339" s="34">
        <v>6</v>
      </c>
      <c r="AC339" s="34">
        <v>11</v>
      </c>
      <c r="AD339" s="34">
        <v>3</v>
      </c>
      <c r="AE339" s="34">
        <v>5</v>
      </c>
      <c r="AF339" s="58">
        <f>'Base tratada'!$AC339+'Base tratada'!$AD339+'Base tratada'!$AE339</f>
        <v>19</v>
      </c>
      <c r="AG3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39" s="58" t="str">
        <f>IF('Base tratada'!$AC339&gt;=MAX('Base tratada'!$AD339,'Base tratada'!$AE339),"Web",
IF('Base tratada'!$AD339&gt;='Base tratada'!$AE339,"Catalog",
"Store"))</f>
        <v>Web</v>
      </c>
      <c r="AI339" s="59">
        <f>IF('Base tratada'!$AF339=0,"0",'Base tratada'!$AK339/'Base tratada'!$AF339)</f>
        <v>66.578947368421055</v>
      </c>
      <c r="AJ339" s="59" t="str">
        <f>IF('Base tratada'!$AI339=0,"R$ 0",
IF('Base tratada'!$AI339&lt;=25,"R$ 1–25",
IF('Base tratada'!$AI339&lt;=50,"R$ 26–50",
"+R$ 50")))</f>
        <v>+R$ 50</v>
      </c>
      <c r="AK339" s="35">
        <v>1265</v>
      </c>
      <c r="AL339" s="58" t="str">
        <f>IF('Base tratada'!$AK339&lt;=100,"R$ 0-100",
IF('Base tratada'!$AK339&lt;=500,"R$ 101-500",
IF('Base tratada'!$AK339&lt;=1000,"R$ 501-1000",
IF('Base tratada'!$AK339&lt;=1500,"R$ 1001-1500",
"+R$ 1500"))))</f>
        <v>R$ 1001-1500</v>
      </c>
      <c r="AM339" s="34">
        <v>0</v>
      </c>
      <c r="AN339" s="34">
        <v>0</v>
      </c>
      <c r="AO339" s="34">
        <v>0</v>
      </c>
      <c r="AP339" s="34">
        <v>0</v>
      </c>
      <c r="AQ339" s="34">
        <v>0</v>
      </c>
      <c r="AR339" s="34">
        <v>0</v>
      </c>
      <c r="AS339" s="34">
        <v>0</v>
      </c>
      <c r="AT339" s="34">
        <v>3</v>
      </c>
      <c r="AU339" s="34">
        <v>11</v>
      </c>
      <c r="AV339" s="52">
        <v>1253</v>
      </c>
      <c r="AW339" s="57">
        <v>0</v>
      </c>
      <c r="AX339" s="58" t="str">
        <f>IF(Tabela3[[#This Row],[Response]]=1, "Aceitou", "Não aceitou")</f>
        <v>Não aceitou</v>
      </c>
      <c r="AY339" s="55" t="str">
        <f>Tabela3[[#This Row],[Faixa Recência]] &amp; " | " &amp; Tabela3[[#This Row],[Faixa Gasto]] &amp; " | " &amp; Tabela3[[#This Row],[Faixa ticket médio]]</f>
        <v>46-60 dias | R$ 1001-1500 | +R$ 50</v>
      </c>
      <c r="AZ3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39" s="36"/>
    </row>
    <row r="340" spans="1:54" x14ac:dyDescent="0.25">
      <c r="A340" s="61">
        <v>339</v>
      </c>
      <c r="B340" s="37">
        <v>38643</v>
      </c>
      <c r="C340" s="34">
        <v>1</v>
      </c>
      <c r="D340" s="34">
        <v>1</v>
      </c>
      <c r="E340" s="34">
        <v>45</v>
      </c>
      <c r="F340" s="58" t="str">
        <f>IF('Base tratada'!$E340&lt;=15,"0-15 dias",
IF('Base tratada'!$E340&lt;=30, "16-30 dias",
IF('Base tratada'!$E340&lt;=45, "31-45 dias",
IF('Base tratada'!$E340&lt;=60, "46-60 dias",
IF('Base tratada'!$E340&lt;=75, "61-75 dias", "76-99 dias")))))</f>
        <v>31-45 dias</v>
      </c>
      <c r="G340" s="38">
        <v>42</v>
      </c>
      <c r="H340" s="60" t="str">
        <f>IF('Base tratada'!$G340&lt;=29,"24–29",
IF('Base tratada'!$G340&lt;=39,"30–39",
IF('Base tratada'!$G340&lt;=49,"40–49",
IF('Base tratada'!$G340&lt;=59,"50–59",
IF('Base tratada'!$G340&lt;=69,"60–69",
"70–80")))))</f>
        <v>40–49</v>
      </c>
      <c r="I340" s="34">
        <v>2371</v>
      </c>
      <c r="J340" s="58" t="str">
        <f>IF('Base tratada'!$K340=1,"Divorciado",
IF('Base tratada'!$L340=1,"Casado",
IF('Base tratada'!$M340=1, "Solteiro",
IF('Base tratada'!$N340=1,"Juntos",
"Viúvo"))))</f>
        <v>Solteiro</v>
      </c>
      <c r="K340" s="34">
        <v>0</v>
      </c>
      <c r="L340" s="34">
        <v>0</v>
      </c>
      <c r="M340" s="34">
        <v>1</v>
      </c>
      <c r="N340" s="34">
        <v>0</v>
      </c>
      <c r="O340" s="34">
        <v>0</v>
      </c>
      <c r="P340" s="34">
        <v>0</v>
      </c>
      <c r="Q340" s="34">
        <v>0</v>
      </c>
      <c r="R340" s="34">
        <v>1</v>
      </c>
      <c r="S340" s="34">
        <v>0</v>
      </c>
      <c r="T340" s="34">
        <v>0</v>
      </c>
      <c r="U340" s="35">
        <v>22</v>
      </c>
      <c r="V340" s="35">
        <v>2</v>
      </c>
      <c r="W340" s="35">
        <v>14</v>
      </c>
      <c r="X340" s="35">
        <v>0</v>
      </c>
      <c r="Y340" s="35">
        <v>1</v>
      </c>
      <c r="Z340" s="35">
        <v>10</v>
      </c>
      <c r="AA340" s="34">
        <v>2</v>
      </c>
      <c r="AB340" s="34">
        <v>7</v>
      </c>
      <c r="AC340" s="34">
        <v>2</v>
      </c>
      <c r="AD340" s="34">
        <v>0</v>
      </c>
      <c r="AE340" s="34">
        <v>3</v>
      </c>
      <c r="AF340" s="58">
        <f>'Base tratada'!$AC340+'Base tratada'!$AD340+'Base tratada'!$AE340</f>
        <v>5</v>
      </c>
      <c r="AG3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40" s="58" t="str">
        <f>IF('Base tratada'!$AC340&gt;=MAX('Base tratada'!$AD340,'Base tratada'!$AE340),"Web",
IF('Base tratada'!$AD340&gt;='Base tratada'!$AE340,"Catalog",
"Store"))</f>
        <v>Store</v>
      </c>
      <c r="AI340" s="59">
        <f>IF('Base tratada'!$AF340=0,"0",'Base tratada'!$AK340/'Base tratada'!$AF340)</f>
        <v>7.8</v>
      </c>
      <c r="AJ340" s="59" t="str">
        <f>IF('Base tratada'!$AI340=0,"R$ 0",
IF('Base tratada'!$AI340&lt;=25,"R$ 1–25",
IF('Base tratada'!$AI340&lt;=50,"R$ 26–50",
"+R$ 50")))</f>
        <v>R$ 1–25</v>
      </c>
      <c r="AK340" s="35">
        <v>39</v>
      </c>
      <c r="AL340" s="58" t="str">
        <f>IF('Base tratada'!$AK340&lt;=100,"R$ 0-100",
IF('Base tratada'!$AK340&lt;=500,"R$ 101-500",
IF('Base tratada'!$AK340&lt;=1000,"R$ 501-1000",
IF('Base tratada'!$AK340&lt;=1500,"R$ 1001-1500",
"+R$ 1500"))))</f>
        <v>R$ 0-100</v>
      </c>
      <c r="AM340" s="34">
        <v>0</v>
      </c>
      <c r="AN340" s="34">
        <v>0</v>
      </c>
      <c r="AO340" s="34">
        <v>0</v>
      </c>
      <c r="AP340" s="34">
        <v>0</v>
      </c>
      <c r="AQ340" s="34">
        <v>0</v>
      </c>
      <c r="AR340" s="34">
        <v>0</v>
      </c>
      <c r="AS340" s="34">
        <v>1</v>
      </c>
      <c r="AT340" s="34">
        <v>3</v>
      </c>
      <c r="AU340" s="34">
        <v>11</v>
      </c>
      <c r="AV340" s="52">
        <v>29</v>
      </c>
      <c r="AW340" s="57">
        <v>0</v>
      </c>
      <c r="AX340" s="58" t="str">
        <f>IF(Tabela3[[#This Row],[Response]]=1, "Aceitou", "Não aceitou")</f>
        <v>Não aceitou</v>
      </c>
      <c r="AY340" s="55" t="str">
        <f>Tabela3[[#This Row],[Faixa Recência]] &amp; " | " &amp; Tabela3[[#This Row],[Faixa Gasto]] &amp; " | " &amp; Tabela3[[#This Row],[Faixa ticket médio]]</f>
        <v>31-45 dias | R$ 0-100 | R$ 1–25</v>
      </c>
      <c r="AZ3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0" s="36"/>
    </row>
    <row r="341" spans="1:54" x14ac:dyDescent="0.25">
      <c r="A341" s="61">
        <v>340</v>
      </c>
      <c r="B341" s="37">
        <v>50737</v>
      </c>
      <c r="C341" s="34">
        <v>0</v>
      </c>
      <c r="D341" s="34">
        <v>1</v>
      </c>
      <c r="E341" s="34">
        <v>61</v>
      </c>
      <c r="F341" s="58" t="str">
        <f>IF('Base tratada'!$E341&lt;=15,"0-15 dias",
IF('Base tratada'!$E341&lt;=30, "16-30 dias",
IF('Base tratada'!$E341&lt;=45, "31-45 dias",
IF('Base tratada'!$E341&lt;=60, "46-60 dias",
IF('Base tratada'!$E341&lt;=75, "61-75 dias", "76-99 dias")))))</f>
        <v>61-75 dias</v>
      </c>
      <c r="G341" s="38">
        <v>65</v>
      </c>
      <c r="H341" s="60" t="str">
        <f>IF('Base tratada'!$G341&lt;=29,"24–29",
IF('Base tratada'!$G341&lt;=39,"30–39",
IF('Base tratada'!$G341&lt;=49,"40–49",
IF('Base tratada'!$G341&lt;=59,"50–59",
IF('Base tratada'!$G341&lt;=69,"60–69",
"70–80")))))</f>
        <v>60–69</v>
      </c>
      <c r="I341" s="34">
        <v>2573</v>
      </c>
      <c r="J341" s="58" t="str">
        <f>IF('Base tratada'!$K341=1,"Divorciado",
IF('Base tratada'!$L341=1,"Casado",
IF('Base tratada'!$M341=1, "Solteiro",
IF('Base tratada'!$N341=1,"Juntos",
"Viúvo"))))</f>
        <v>Casado</v>
      </c>
      <c r="K341" s="34">
        <v>0</v>
      </c>
      <c r="L341" s="34">
        <v>1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1</v>
      </c>
      <c r="S341" s="34">
        <v>0</v>
      </c>
      <c r="T341" s="34">
        <v>0</v>
      </c>
      <c r="U341" s="35">
        <v>78</v>
      </c>
      <c r="V341" s="35">
        <v>0</v>
      </c>
      <c r="W341" s="35">
        <v>11</v>
      </c>
      <c r="X341" s="35">
        <v>0</v>
      </c>
      <c r="Y341" s="35">
        <v>0</v>
      </c>
      <c r="Z341" s="35">
        <v>10</v>
      </c>
      <c r="AA341" s="34">
        <v>1</v>
      </c>
      <c r="AB341" s="34">
        <v>6</v>
      </c>
      <c r="AC341" s="34">
        <v>2</v>
      </c>
      <c r="AD341" s="34">
        <v>0</v>
      </c>
      <c r="AE341" s="34">
        <v>4</v>
      </c>
      <c r="AF341" s="58">
        <f>'Base tratada'!$AC341+'Base tratada'!$AD341+'Base tratada'!$AE341</f>
        <v>6</v>
      </c>
      <c r="AG3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41" s="58" t="str">
        <f>IF('Base tratada'!$AC341&gt;=MAX('Base tratada'!$AD341,'Base tratada'!$AE341),"Web",
IF('Base tratada'!$AD341&gt;='Base tratada'!$AE341,"Catalog",
"Store"))</f>
        <v>Store</v>
      </c>
      <c r="AI341" s="59">
        <f>IF('Base tratada'!$AF341=0,"0",'Base tratada'!$AK341/'Base tratada'!$AF341)</f>
        <v>14.833333333333334</v>
      </c>
      <c r="AJ341" s="59" t="str">
        <f>IF('Base tratada'!$AI341=0,"R$ 0",
IF('Base tratada'!$AI341&lt;=25,"R$ 1–25",
IF('Base tratada'!$AI341&lt;=50,"R$ 26–50",
"+R$ 50")))</f>
        <v>R$ 1–25</v>
      </c>
      <c r="AK341" s="35">
        <v>89</v>
      </c>
      <c r="AL341" s="58" t="str">
        <f>IF('Base tratada'!$AK341&lt;=100,"R$ 0-100",
IF('Base tratada'!$AK341&lt;=500,"R$ 101-500",
IF('Base tratada'!$AK341&lt;=1000,"R$ 501-1000",
IF('Base tratada'!$AK341&lt;=1500,"R$ 1001-1500",
"+R$ 1500"))))</f>
        <v>R$ 0-100</v>
      </c>
      <c r="AM341" s="34">
        <v>0</v>
      </c>
      <c r="AN341" s="34">
        <v>0</v>
      </c>
      <c r="AO341" s="34">
        <v>0</v>
      </c>
      <c r="AP341" s="34">
        <v>1</v>
      </c>
      <c r="AQ341" s="34">
        <v>0</v>
      </c>
      <c r="AR341" s="34">
        <v>1</v>
      </c>
      <c r="AS341" s="34">
        <v>0</v>
      </c>
      <c r="AT341" s="34">
        <v>3</v>
      </c>
      <c r="AU341" s="34">
        <v>11</v>
      </c>
      <c r="AV341" s="52">
        <v>79</v>
      </c>
      <c r="AW341" s="57">
        <v>0</v>
      </c>
      <c r="AX341" s="58" t="str">
        <f>IF(Tabela3[[#This Row],[Response]]=1, "Aceitou", "Não aceitou")</f>
        <v>Não aceitou</v>
      </c>
      <c r="AY341" s="55" t="str">
        <f>Tabela3[[#This Row],[Faixa Recência]] &amp; " | " &amp; Tabela3[[#This Row],[Faixa Gasto]] &amp; " | " &amp; Tabela3[[#This Row],[Faixa ticket médio]]</f>
        <v>61-75 dias | R$ 0-100 | R$ 1–25</v>
      </c>
      <c r="AZ3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1" s="36"/>
    </row>
    <row r="342" spans="1:54" x14ac:dyDescent="0.25">
      <c r="A342" s="61">
        <v>341</v>
      </c>
      <c r="B342" s="37">
        <v>68462</v>
      </c>
      <c r="C342" s="34">
        <v>0</v>
      </c>
      <c r="D342" s="34">
        <v>0</v>
      </c>
      <c r="E342" s="34">
        <v>6</v>
      </c>
      <c r="F342" s="58" t="str">
        <f>IF('Base tratada'!$E342&lt;=15,"0-15 dias",
IF('Base tratada'!$E342&lt;=30, "16-30 dias",
IF('Base tratada'!$E342&lt;=45, "31-45 dias",
IF('Base tratada'!$E342&lt;=60, "46-60 dias",
IF('Base tratada'!$E342&lt;=75, "61-75 dias", "76-99 dias")))))</f>
        <v>0-15 dias</v>
      </c>
      <c r="G342" s="38">
        <v>51</v>
      </c>
      <c r="H342" s="60" t="str">
        <f>IF('Base tratada'!$G342&lt;=29,"24–29",
IF('Base tratada'!$G342&lt;=39,"30–39",
IF('Base tratada'!$G342&lt;=49,"40–49",
IF('Base tratada'!$G342&lt;=59,"50–59",
IF('Base tratada'!$G342&lt;=69,"60–69",
"70–80")))))</f>
        <v>50–59</v>
      </c>
      <c r="I342" s="34">
        <v>2723</v>
      </c>
      <c r="J342" s="58" t="str">
        <f>IF('Base tratada'!$K342=1,"Divorciado",
IF('Base tratada'!$L342=1,"Casado",
IF('Base tratada'!$M342=1, "Solteiro",
IF('Base tratada'!$N342=1,"Juntos",
"Viúvo"))))</f>
        <v>Casado</v>
      </c>
      <c r="K342" s="34">
        <v>0</v>
      </c>
      <c r="L342" s="34">
        <v>1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4">
        <v>1</v>
      </c>
      <c r="U342" s="35">
        <v>561</v>
      </c>
      <c r="V342" s="35">
        <v>64</v>
      </c>
      <c r="W342" s="35">
        <v>785</v>
      </c>
      <c r="X342" s="35">
        <v>84</v>
      </c>
      <c r="Y342" s="35">
        <v>128</v>
      </c>
      <c r="Z342" s="35">
        <v>48</v>
      </c>
      <c r="AA342" s="34">
        <v>1</v>
      </c>
      <c r="AB342" s="34">
        <v>1</v>
      </c>
      <c r="AC342" s="34">
        <v>3</v>
      </c>
      <c r="AD342" s="34">
        <v>3</v>
      </c>
      <c r="AE342" s="34">
        <v>8</v>
      </c>
      <c r="AF342" s="58">
        <f>'Base tratada'!$AC342+'Base tratada'!$AD342+'Base tratada'!$AE342</f>
        <v>14</v>
      </c>
      <c r="AG3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42" s="58" t="str">
        <f>IF('Base tratada'!$AC342&gt;=MAX('Base tratada'!$AD342,'Base tratada'!$AE342),"Web",
IF('Base tratada'!$AD342&gt;='Base tratada'!$AE342,"Catalog",
"Store"))</f>
        <v>Store</v>
      </c>
      <c r="AI342" s="59">
        <f>IF('Base tratada'!$AF342=0,"0",'Base tratada'!$AK342/'Base tratada'!$AF342)</f>
        <v>115.85714285714286</v>
      </c>
      <c r="AJ342" s="59" t="str">
        <f>IF('Base tratada'!$AI342=0,"R$ 0",
IF('Base tratada'!$AI342&lt;=25,"R$ 1–25",
IF('Base tratada'!$AI342&lt;=50,"R$ 26–50",
"+R$ 50")))</f>
        <v>+R$ 50</v>
      </c>
      <c r="AK342" s="35">
        <v>1622</v>
      </c>
      <c r="AL342" s="58" t="str">
        <f>IF('Base tratada'!$AK342&lt;=100,"R$ 0-100",
IF('Base tratada'!$AK342&lt;=500,"R$ 101-500",
IF('Base tratada'!$AK342&lt;=1000,"R$ 501-1000",
IF('Base tratada'!$AK342&lt;=1500,"R$ 1001-1500",
"+R$ 1500"))))</f>
        <v>+R$ 1500</v>
      </c>
      <c r="AM342" s="34">
        <v>0</v>
      </c>
      <c r="AN342" s="34">
        <v>0</v>
      </c>
      <c r="AO342" s="34">
        <v>0</v>
      </c>
      <c r="AP342" s="34">
        <v>0</v>
      </c>
      <c r="AQ342" s="34">
        <v>0</v>
      </c>
      <c r="AR342" s="34">
        <v>0</v>
      </c>
      <c r="AS342" s="34">
        <v>0</v>
      </c>
      <c r="AT342" s="34">
        <v>3</v>
      </c>
      <c r="AU342" s="34">
        <v>11</v>
      </c>
      <c r="AV342" s="52">
        <v>1574</v>
      </c>
      <c r="AW342" s="57">
        <v>0</v>
      </c>
      <c r="AX342" s="58" t="str">
        <f>IF(Tabela3[[#This Row],[Response]]=1, "Aceitou", "Não aceitou")</f>
        <v>Não aceitou</v>
      </c>
      <c r="AY342" s="55" t="str">
        <f>Tabela3[[#This Row],[Faixa Recência]] &amp; " | " &amp; Tabela3[[#This Row],[Faixa Gasto]] &amp; " | " &amp; Tabela3[[#This Row],[Faixa ticket médio]]</f>
        <v>0-15 dias | +R$ 1500 | +R$ 50</v>
      </c>
      <c r="AZ3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42" s="36"/>
    </row>
    <row r="343" spans="1:54" x14ac:dyDescent="0.25">
      <c r="A343" s="61">
        <v>342</v>
      </c>
      <c r="B343" s="37">
        <v>65073</v>
      </c>
      <c r="C343" s="34">
        <v>0</v>
      </c>
      <c r="D343" s="34">
        <v>0</v>
      </c>
      <c r="E343" s="34">
        <v>65</v>
      </c>
      <c r="F343" s="58" t="str">
        <f>IF('Base tratada'!$E343&lt;=15,"0-15 dias",
IF('Base tratada'!$E343&lt;=30, "16-30 dias",
IF('Base tratada'!$E343&lt;=45, "31-45 dias",
IF('Base tratada'!$E343&lt;=60, "46-60 dias",
IF('Base tratada'!$E343&lt;=75, "61-75 dias", "76-99 dias")))))</f>
        <v>61-75 dias</v>
      </c>
      <c r="G343" s="38">
        <v>77</v>
      </c>
      <c r="H343" s="60" t="str">
        <f>IF('Base tratada'!$G343&lt;=29,"24–29",
IF('Base tratada'!$G343&lt;=39,"30–39",
IF('Base tratada'!$G343&lt;=49,"40–49",
IF('Base tratada'!$G343&lt;=59,"50–59",
IF('Base tratada'!$G343&lt;=69,"60–69",
"70–80")))))</f>
        <v>70–80</v>
      </c>
      <c r="I343" s="34">
        <v>2472</v>
      </c>
      <c r="J343" s="58" t="str">
        <f>IF('Base tratada'!$K343=1,"Divorciado",
IF('Base tratada'!$L343=1,"Casado",
IF('Base tratada'!$M343=1, "Solteiro",
IF('Base tratada'!$N343=1,"Juntos",
"Viúvo"))))</f>
        <v>Casado</v>
      </c>
      <c r="K343" s="34">
        <v>0</v>
      </c>
      <c r="L343" s="34">
        <v>1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1</v>
      </c>
      <c r="T343" s="34">
        <v>0</v>
      </c>
      <c r="U343" s="35">
        <v>629</v>
      </c>
      <c r="V343" s="35">
        <v>17</v>
      </c>
      <c r="W343" s="35">
        <v>177</v>
      </c>
      <c r="X343" s="35">
        <v>69</v>
      </c>
      <c r="Y343" s="35">
        <v>0</v>
      </c>
      <c r="Z343" s="35">
        <v>8</v>
      </c>
      <c r="AA343" s="34">
        <v>1</v>
      </c>
      <c r="AB343" s="34">
        <v>2</v>
      </c>
      <c r="AC343" s="34">
        <v>5</v>
      </c>
      <c r="AD343" s="34">
        <v>3</v>
      </c>
      <c r="AE343" s="34">
        <v>5</v>
      </c>
      <c r="AF343" s="58">
        <f>'Base tratada'!$AC343+'Base tratada'!$AD343+'Base tratada'!$AE343</f>
        <v>13</v>
      </c>
      <c r="AG3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43" s="58" t="str">
        <f>IF('Base tratada'!$AC343&gt;=MAX('Base tratada'!$AD343,'Base tratada'!$AE343),"Web",
IF('Base tratada'!$AD343&gt;='Base tratada'!$AE343,"Catalog",
"Store"))</f>
        <v>Web</v>
      </c>
      <c r="AI343" s="59">
        <f>IF('Base tratada'!$AF343=0,"0",'Base tratada'!$AK343/'Base tratada'!$AF343)</f>
        <v>68.615384615384613</v>
      </c>
      <c r="AJ343" s="59" t="str">
        <f>IF('Base tratada'!$AI343=0,"R$ 0",
IF('Base tratada'!$AI343&lt;=25,"R$ 1–25",
IF('Base tratada'!$AI343&lt;=50,"R$ 26–50",
"+R$ 50")))</f>
        <v>+R$ 50</v>
      </c>
      <c r="AK343" s="35">
        <v>892</v>
      </c>
      <c r="AL343" s="58" t="str">
        <f>IF('Base tratada'!$AK343&lt;=100,"R$ 0-100",
IF('Base tratada'!$AK343&lt;=500,"R$ 101-500",
IF('Base tratada'!$AK343&lt;=1000,"R$ 501-1000",
IF('Base tratada'!$AK343&lt;=1500,"R$ 1001-1500",
"+R$ 1500"))))</f>
        <v>R$ 501-1000</v>
      </c>
      <c r="AM343" s="34">
        <v>0</v>
      </c>
      <c r="AN343" s="34">
        <v>0</v>
      </c>
      <c r="AO343" s="34">
        <v>0</v>
      </c>
      <c r="AP343" s="34">
        <v>0</v>
      </c>
      <c r="AQ343" s="34">
        <v>0</v>
      </c>
      <c r="AR343" s="34">
        <v>0</v>
      </c>
      <c r="AS343" s="34">
        <v>1</v>
      </c>
      <c r="AT343" s="34">
        <v>3</v>
      </c>
      <c r="AU343" s="34">
        <v>11</v>
      </c>
      <c r="AV343" s="52">
        <v>884</v>
      </c>
      <c r="AW343" s="57">
        <v>0</v>
      </c>
      <c r="AX343" s="58" t="str">
        <f>IF(Tabela3[[#This Row],[Response]]=1, "Aceitou", "Não aceitou")</f>
        <v>Não aceitou</v>
      </c>
      <c r="AY343" s="55" t="str">
        <f>Tabela3[[#This Row],[Faixa Recência]] &amp; " | " &amp; Tabela3[[#This Row],[Faixa Gasto]] &amp; " | " &amp; Tabela3[[#This Row],[Faixa ticket médio]]</f>
        <v>61-75 dias | R$ 501-1000 | +R$ 50</v>
      </c>
      <c r="AZ3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3" s="36"/>
    </row>
    <row r="344" spans="1:54" x14ac:dyDescent="0.25">
      <c r="A344" s="61">
        <v>343</v>
      </c>
      <c r="B344" s="37">
        <v>46681</v>
      </c>
      <c r="C344" s="34">
        <v>0</v>
      </c>
      <c r="D344" s="34">
        <v>2</v>
      </c>
      <c r="E344" s="34">
        <v>52</v>
      </c>
      <c r="F344" s="58" t="str">
        <f>IF('Base tratada'!$E344&lt;=15,"0-15 dias",
IF('Base tratada'!$E344&lt;=30, "16-30 dias",
IF('Base tratada'!$E344&lt;=45, "31-45 dias",
IF('Base tratada'!$E344&lt;=60, "46-60 dias",
IF('Base tratada'!$E344&lt;=75, "61-75 dias", "76-99 dias")))))</f>
        <v>46-60 dias</v>
      </c>
      <c r="G344" s="38">
        <v>72</v>
      </c>
      <c r="H344" s="60" t="str">
        <f>IF('Base tratada'!$G344&lt;=29,"24–29",
IF('Base tratada'!$G344&lt;=39,"30–39",
IF('Base tratada'!$G344&lt;=49,"40–49",
IF('Base tratada'!$G344&lt;=59,"50–59",
IF('Base tratada'!$G344&lt;=69,"60–69",
"70–80")))))</f>
        <v>70–80</v>
      </c>
      <c r="I344" s="34">
        <v>2423</v>
      </c>
      <c r="J344" s="58" t="str">
        <f>IF('Base tratada'!$K344=1,"Divorciado",
IF('Base tratada'!$L344=1,"Casado",
IF('Base tratada'!$M344=1, "Solteiro",
IF('Base tratada'!$N344=1,"Juntos",
"Viúvo"))))</f>
        <v>Juntos</v>
      </c>
      <c r="K344" s="34">
        <v>0</v>
      </c>
      <c r="L344" s="34">
        <v>0</v>
      </c>
      <c r="M344" s="34">
        <v>0</v>
      </c>
      <c r="N344" s="34">
        <v>1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4">
        <v>1</v>
      </c>
      <c r="U344" s="35">
        <v>269</v>
      </c>
      <c r="V344" s="35">
        <v>15</v>
      </c>
      <c r="W344" s="35">
        <v>69</v>
      </c>
      <c r="X344" s="35">
        <v>15</v>
      </c>
      <c r="Y344" s="35">
        <v>19</v>
      </c>
      <c r="Z344" s="35">
        <v>38</v>
      </c>
      <c r="AA344" s="34">
        <v>2</v>
      </c>
      <c r="AB344" s="34">
        <v>5</v>
      </c>
      <c r="AC344" s="34">
        <v>4</v>
      </c>
      <c r="AD344" s="34">
        <v>6</v>
      </c>
      <c r="AE344" s="34">
        <v>4</v>
      </c>
      <c r="AF344" s="58">
        <f>'Base tratada'!$AC344+'Base tratada'!$AD344+'Base tratada'!$AE344</f>
        <v>14</v>
      </c>
      <c r="AG3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44" s="58" t="str">
        <f>IF('Base tratada'!$AC344&gt;=MAX('Base tratada'!$AD344,'Base tratada'!$AE344),"Web",
IF('Base tratada'!$AD344&gt;='Base tratada'!$AE344,"Catalog",
"Store"))</f>
        <v>Catalog</v>
      </c>
      <c r="AI344" s="59">
        <f>IF('Base tratada'!$AF344=0,"0",'Base tratada'!$AK344/'Base tratada'!$AF344)</f>
        <v>27.642857142857142</v>
      </c>
      <c r="AJ344" s="59" t="str">
        <f>IF('Base tratada'!$AI344=0,"R$ 0",
IF('Base tratada'!$AI344&lt;=25,"R$ 1–25",
IF('Base tratada'!$AI344&lt;=50,"R$ 26–50",
"+R$ 50")))</f>
        <v>R$ 26–50</v>
      </c>
      <c r="AK344" s="35">
        <v>387</v>
      </c>
      <c r="AL344" s="58" t="str">
        <f>IF('Base tratada'!$AK344&lt;=100,"R$ 0-100",
IF('Base tratada'!$AK344&lt;=500,"R$ 101-500",
IF('Base tratada'!$AK344&lt;=1000,"R$ 501-1000",
IF('Base tratada'!$AK344&lt;=1500,"R$ 1001-1500",
"+R$ 1500"))))</f>
        <v>R$ 101-500</v>
      </c>
      <c r="AM344" s="34">
        <v>0</v>
      </c>
      <c r="AN344" s="34">
        <v>0</v>
      </c>
      <c r="AO344" s="34">
        <v>0</v>
      </c>
      <c r="AP344" s="34">
        <v>0</v>
      </c>
      <c r="AQ344" s="34">
        <v>0</v>
      </c>
      <c r="AR344" s="34">
        <v>0</v>
      </c>
      <c r="AS344" s="34">
        <v>0</v>
      </c>
      <c r="AT344" s="34">
        <v>3</v>
      </c>
      <c r="AU344" s="34">
        <v>11</v>
      </c>
      <c r="AV344" s="52">
        <v>349</v>
      </c>
      <c r="AW344" s="57">
        <v>0</v>
      </c>
      <c r="AX344" s="58" t="str">
        <f>IF(Tabela3[[#This Row],[Response]]=1, "Aceitou", "Não aceitou")</f>
        <v>Não aceitou</v>
      </c>
      <c r="AY344" s="55" t="str">
        <f>Tabela3[[#This Row],[Faixa Recência]] &amp; " | " &amp; Tabela3[[#This Row],[Faixa Gasto]] &amp; " | " &amp; Tabela3[[#This Row],[Faixa ticket médio]]</f>
        <v>46-60 dias | R$ 101-500 | R$ 26–50</v>
      </c>
      <c r="AZ3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4" s="36"/>
    </row>
    <row r="345" spans="1:54" x14ac:dyDescent="0.25">
      <c r="A345" s="61">
        <v>344</v>
      </c>
      <c r="B345" s="37">
        <v>78618</v>
      </c>
      <c r="C345" s="34">
        <v>0</v>
      </c>
      <c r="D345" s="34">
        <v>0</v>
      </c>
      <c r="E345" s="34">
        <v>87</v>
      </c>
      <c r="F345" s="58" t="str">
        <f>IF('Base tratada'!$E345&lt;=15,"0-15 dias",
IF('Base tratada'!$E345&lt;=30, "16-30 dias",
IF('Base tratada'!$E345&lt;=45, "31-45 dias",
IF('Base tratada'!$E345&lt;=60, "46-60 dias",
IF('Base tratada'!$E345&lt;=75, "61-75 dias", "76-99 dias")))))</f>
        <v>76-99 dias</v>
      </c>
      <c r="G345" s="38">
        <v>63</v>
      </c>
      <c r="H345" s="60" t="str">
        <f>IF('Base tratada'!$G345&lt;=29,"24–29",
IF('Base tratada'!$G345&lt;=39,"30–39",
IF('Base tratada'!$G345&lt;=49,"40–49",
IF('Base tratada'!$G345&lt;=59,"50–59",
IF('Base tratada'!$G345&lt;=69,"60–69",
"70–80")))))</f>
        <v>60–69</v>
      </c>
      <c r="I345" s="34">
        <v>2798</v>
      </c>
      <c r="J345" s="58" t="str">
        <f>IF('Base tratada'!$K345=1,"Divorciado",
IF('Base tratada'!$L345=1,"Casado",
IF('Base tratada'!$M345=1, "Solteiro",
IF('Base tratada'!$N345=1,"Juntos",
"Viúvo"))))</f>
        <v>Casado</v>
      </c>
      <c r="K345" s="34">
        <v>0</v>
      </c>
      <c r="L345" s="34">
        <v>1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1</v>
      </c>
      <c r="S345" s="34">
        <v>0</v>
      </c>
      <c r="T345" s="34">
        <v>0</v>
      </c>
      <c r="U345" s="35">
        <v>736</v>
      </c>
      <c r="V345" s="35">
        <v>163</v>
      </c>
      <c r="W345" s="35">
        <v>818</v>
      </c>
      <c r="X345" s="35">
        <v>212</v>
      </c>
      <c r="Y345" s="35">
        <v>163</v>
      </c>
      <c r="Z345" s="35">
        <v>61</v>
      </c>
      <c r="AA345" s="34">
        <v>1</v>
      </c>
      <c r="AB345" s="34">
        <v>2</v>
      </c>
      <c r="AC345" s="34">
        <v>4</v>
      </c>
      <c r="AD345" s="34">
        <v>7</v>
      </c>
      <c r="AE345" s="34">
        <v>10</v>
      </c>
      <c r="AF345" s="58">
        <f>'Base tratada'!$AC345+'Base tratada'!$AD345+'Base tratada'!$AE345</f>
        <v>21</v>
      </c>
      <c r="AG3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45" s="58" t="str">
        <f>IF('Base tratada'!$AC345&gt;=MAX('Base tratada'!$AD345,'Base tratada'!$AE345),"Web",
IF('Base tratada'!$AD345&gt;='Base tratada'!$AE345,"Catalog",
"Store"))</f>
        <v>Store</v>
      </c>
      <c r="AI345" s="59">
        <f>IF('Base tratada'!$AF345=0,"0",'Base tratada'!$AK345/'Base tratada'!$AF345)</f>
        <v>99.61904761904762</v>
      </c>
      <c r="AJ345" s="59" t="str">
        <f>IF('Base tratada'!$AI345=0,"R$ 0",
IF('Base tratada'!$AI345&lt;=25,"R$ 1–25",
IF('Base tratada'!$AI345&lt;=50,"R$ 26–50",
"+R$ 50")))</f>
        <v>+R$ 50</v>
      </c>
      <c r="AK345" s="35">
        <v>2092</v>
      </c>
      <c r="AL345" s="58" t="str">
        <f>IF('Base tratada'!$AK345&lt;=100,"R$ 0-100",
IF('Base tratada'!$AK345&lt;=500,"R$ 101-500",
IF('Base tratada'!$AK345&lt;=1000,"R$ 501-1000",
IF('Base tratada'!$AK345&lt;=1500,"R$ 1001-1500",
"+R$ 1500"))))</f>
        <v>+R$ 1500</v>
      </c>
      <c r="AM345" s="34">
        <v>0</v>
      </c>
      <c r="AN345" s="34">
        <v>0</v>
      </c>
      <c r="AO345" s="34">
        <v>0</v>
      </c>
      <c r="AP345" s="34">
        <v>1</v>
      </c>
      <c r="AQ345" s="34">
        <v>0</v>
      </c>
      <c r="AR345" s="34">
        <v>1</v>
      </c>
      <c r="AS345" s="34">
        <v>0</v>
      </c>
      <c r="AT345" s="34">
        <v>3</v>
      </c>
      <c r="AU345" s="34">
        <v>11</v>
      </c>
      <c r="AV345" s="52">
        <v>2031</v>
      </c>
      <c r="AW345" s="57">
        <v>0</v>
      </c>
      <c r="AX345" s="58" t="str">
        <f>IF(Tabela3[[#This Row],[Response]]=1, "Aceitou", "Não aceitou")</f>
        <v>Não aceitou</v>
      </c>
      <c r="AY345" s="55" t="str">
        <f>Tabela3[[#This Row],[Faixa Recência]] &amp; " | " &amp; Tabela3[[#This Row],[Faixa Gasto]] &amp; " | " &amp; Tabela3[[#This Row],[Faixa ticket médio]]</f>
        <v>76-99 dias | +R$ 1500 | +R$ 50</v>
      </c>
      <c r="AZ3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5" s="36"/>
    </row>
    <row r="346" spans="1:54" x14ac:dyDescent="0.25">
      <c r="A346" s="61">
        <v>345</v>
      </c>
      <c r="B346" s="37">
        <v>62187</v>
      </c>
      <c r="C346" s="34">
        <v>0</v>
      </c>
      <c r="D346" s="34">
        <v>1</v>
      </c>
      <c r="E346" s="34">
        <v>38</v>
      </c>
      <c r="F346" s="58" t="str">
        <f>IF('Base tratada'!$E346&lt;=15,"0-15 dias",
IF('Base tratada'!$E346&lt;=30, "16-30 dias",
IF('Base tratada'!$E346&lt;=45, "31-45 dias",
IF('Base tratada'!$E346&lt;=60, "46-60 dias",
IF('Base tratada'!$E346&lt;=75, "61-75 dias", "76-99 dias")))))</f>
        <v>31-45 dias</v>
      </c>
      <c r="G346" s="38">
        <v>51</v>
      </c>
      <c r="H346" s="60" t="str">
        <f>IF('Base tratada'!$G346&lt;=29,"24–29",
IF('Base tratada'!$G346&lt;=39,"30–39",
IF('Base tratada'!$G346&lt;=49,"40–49",
IF('Base tratada'!$G346&lt;=59,"50–59",
IF('Base tratada'!$G346&lt;=69,"60–69",
"70–80")))))</f>
        <v>50–59</v>
      </c>
      <c r="I346" s="34">
        <v>2258</v>
      </c>
      <c r="J346" s="58" t="str">
        <f>IF('Base tratada'!$K346=1,"Divorciado",
IF('Base tratada'!$L346=1,"Casado",
IF('Base tratada'!$M346=1, "Solteiro",
IF('Base tratada'!$N346=1,"Juntos",
"Viúvo"))))</f>
        <v>Viúvo</v>
      </c>
      <c r="K346" s="34">
        <v>0</v>
      </c>
      <c r="L346" s="34">
        <v>0</v>
      </c>
      <c r="M346" s="34">
        <v>0</v>
      </c>
      <c r="N346" s="34">
        <v>0</v>
      </c>
      <c r="O346" s="34">
        <v>1</v>
      </c>
      <c r="P346" s="34">
        <v>0</v>
      </c>
      <c r="Q346" s="34">
        <v>0</v>
      </c>
      <c r="R346" s="34">
        <v>0</v>
      </c>
      <c r="S346" s="34">
        <v>0</v>
      </c>
      <c r="T346" s="34">
        <v>1</v>
      </c>
      <c r="U346" s="35">
        <v>512</v>
      </c>
      <c r="V346" s="35">
        <v>0</v>
      </c>
      <c r="W346" s="35">
        <v>83</v>
      </c>
      <c r="X346" s="35">
        <v>0</v>
      </c>
      <c r="Y346" s="35">
        <v>0</v>
      </c>
      <c r="Z346" s="35">
        <v>41</v>
      </c>
      <c r="AA346" s="34">
        <v>3</v>
      </c>
      <c r="AB346" s="34">
        <v>4</v>
      </c>
      <c r="AC346" s="34">
        <v>6</v>
      </c>
      <c r="AD346" s="34">
        <v>2</v>
      </c>
      <c r="AE346" s="34">
        <v>10</v>
      </c>
      <c r="AF346" s="58">
        <f>'Base tratada'!$AC346+'Base tratada'!$AD346+'Base tratada'!$AE346</f>
        <v>18</v>
      </c>
      <c r="AG3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46" s="58" t="str">
        <f>IF('Base tratada'!$AC346&gt;=MAX('Base tratada'!$AD346,'Base tratada'!$AE346),"Web",
IF('Base tratada'!$AD346&gt;='Base tratada'!$AE346,"Catalog",
"Store"))</f>
        <v>Store</v>
      </c>
      <c r="AI346" s="59">
        <f>IF('Base tratada'!$AF346=0,"0",'Base tratada'!$AK346/'Base tratada'!$AF346)</f>
        <v>33.055555555555557</v>
      </c>
      <c r="AJ346" s="59" t="str">
        <f>IF('Base tratada'!$AI346=0,"R$ 0",
IF('Base tratada'!$AI346&lt;=25,"R$ 1–25",
IF('Base tratada'!$AI346&lt;=50,"R$ 26–50",
"+R$ 50")))</f>
        <v>R$ 26–50</v>
      </c>
      <c r="AK346" s="35">
        <v>595</v>
      </c>
      <c r="AL346" s="58" t="str">
        <f>IF('Base tratada'!$AK346&lt;=100,"R$ 0-100",
IF('Base tratada'!$AK346&lt;=500,"R$ 101-500",
IF('Base tratada'!$AK346&lt;=1000,"R$ 501-1000",
IF('Base tratada'!$AK346&lt;=1500,"R$ 1001-1500",
"+R$ 1500"))))</f>
        <v>R$ 501-1000</v>
      </c>
      <c r="AM346" s="34">
        <v>0</v>
      </c>
      <c r="AN346" s="34">
        <v>0</v>
      </c>
      <c r="AO346" s="34">
        <v>0</v>
      </c>
      <c r="AP346" s="34">
        <v>0</v>
      </c>
      <c r="AQ346" s="34">
        <v>0</v>
      </c>
      <c r="AR346" s="34">
        <v>0</v>
      </c>
      <c r="AS346" s="34">
        <v>0</v>
      </c>
      <c r="AT346" s="34">
        <v>3</v>
      </c>
      <c r="AU346" s="34">
        <v>11</v>
      </c>
      <c r="AV346" s="52">
        <v>554</v>
      </c>
      <c r="AW346" s="57">
        <v>0</v>
      </c>
      <c r="AX346" s="58" t="str">
        <f>IF(Tabela3[[#This Row],[Response]]=1, "Aceitou", "Não aceitou")</f>
        <v>Não aceitou</v>
      </c>
      <c r="AY346" s="55" t="str">
        <f>Tabela3[[#This Row],[Faixa Recência]] &amp; " | " &amp; Tabela3[[#This Row],[Faixa Gasto]] &amp; " | " &amp; Tabela3[[#This Row],[Faixa ticket médio]]</f>
        <v>31-45 dias | R$ 501-1000 | R$ 26–50</v>
      </c>
      <c r="AZ3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6" s="36"/>
    </row>
    <row r="347" spans="1:54" x14ac:dyDescent="0.25">
      <c r="A347" s="61">
        <v>346</v>
      </c>
      <c r="B347" s="37">
        <v>28442</v>
      </c>
      <c r="C347" s="34">
        <v>2</v>
      </c>
      <c r="D347" s="34">
        <v>0</v>
      </c>
      <c r="E347" s="34">
        <v>53</v>
      </c>
      <c r="F347" s="58" t="str">
        <f>IF('Base tratada'!$E347&lt;=15,"0-15 dias",
IF('Base tratada'!$E347&lt;=30, "16-30 dias",
IF('Base tratada'!$E347&lt;=45, "31-45 dias",
IF('Base tratada'!$E347&lt;=60, "46-60 dias",
IF('Base tratada'!$E347&lt;=75, "61-75 dias", "76-99 dias")))))</f>
        <v>46-60 dias</v>
      </c>
      <c r="G347" s="38">
        <v>42</v>
      </c>
      <c r="H347" s="60" t="str">
        <f>IF('Base tratada'!$G347&lt;=29,"24–29",
IF('Base tratada'!$G347&lt;=39,"30–39",
IF('Base tratada'!$G347&lt;=49,"40–49",
IF('Base tratada'!$G347&lt;=59,"50–59",
IF('Base tratada'!$G347&lt;=69,"60–69",
"70–80")))))</f>
        <v>40–49</v>
      </c>
      <c r="I347" s="34">
        <v>2284</v>
      </c>
      <c r="J347" s="58" t="str">
        <f>IF('Base tratada'!$K347=1,"Divorciado",
IF('Base tratada'!$L347=1,"Casado",
IF('Base tratada'!$M347=1, "Solteiro",
IF('Base tratada'!$N347=1,"Juntos",
"Viúvo"))))</f>
        <v>Casado</v>
      </c>
      <c r="K347" s="34">
        <v>0</v>
      </c>
      <c r="L347" s="34">
        <v>1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1</v>
      </c>
      <c r="S347" s="34">
        <v>0</v>
      </c>
      <c r="T347" s="34">
        <v>0</v>
      </c>
      <c r="U347" s="35">
        <v>19</v>
      </c>
      <c r="V347" s="35">
        <v>3</v>
      </c>
      <c r="W347" s="35">
        <v>10</v>
      </c>
      <c r="X347" s="35">
        <v>11</v>
      </c>
      <c r="Y347" s="35">
        <v>8</v>
      </c>
      <c r="Z347" s="35">
        <v>6</v>
      </c>
      <c r="AA347" s="34">
        <v>3</v>
      </c>
      <c r="AB347" s="34">
        <v>4</v>
      </c>
      <c r="AC347" s="34">
        <v>2</v>
      </c>
      <c r="AD347" s="34">
        <v>1</v>
      </c>
      <c r="AE347" s="34">
        <v>4</v>
      </c>
      <c r="AF347" s="58">
        <f>'Base tratada'!$AC347+'Base tratada'!$AD347+'Base tratada'!$AE347</f>
        <v>7</v>
      </c>
      <c r="AG3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47" s="58" t="str">
        <f>IF('Base tratada'!$AC347&gt;=MAX('Base tratada'!$AD347,'Base tratada'!$AE347),"Web",
IF('Base tratada'!$AD347&gt;='Base tratada'!$AE347,"Catalog",
"Store"))</f>
        <v>Store</v>
      </c>
      <c r="AI347" s="59">
        <f>IF('Base tratada'!$AF347=0,"0",'Base tratada'!$AK347/'Base tratada'!$AF347)</f>
        <v>7.2857142857142856</v>
      </c>
      <c r="AJ347" s="59" t="str">
        <f>IF('Base tratada'!$AI347=0,"R$ 0",
IF('Base tratada'!$AI347&lt;=25,"R$ 1–25",
IF('Base tratada'!$AI347&lt;=50,"R$ 26–50",
"+R$ 50")))</f>
        <v>R$ 1–25</v>
      </c>
      <c r="AK347" s="35">
        <v>51</v>
      </c>
      <c r="AL347" s="58" t="str">
        <f>IF('Base tratada'!$AK347&lt;=100,"R$ 0-100",
IF('Base tratada'!$AK347&lt;=500,"R$ 101-500",
IF('Base tratada'!$AK347&lt;=1000,"R$ 501-1000",
IF('Base tratada'!$AK347&lt;=1500,"R$ 1001-1500",
"+R$ 1500"))))</f>
        <v>R$ 0-100</v>
      </c>
      <c r="AM347" s="34">
        <v>0</v>
      </c>
      <c r="AN347" s="34">
        <v>0</v>
      </c>
      <c r="AO347" s="34">
        <v>0</v>
      </c>
      <c r="AP347" s="34">
        <v>0</v>
      </c>
      <c r="AQ347" s="34">
        <v>0</v>
      </c>
      <c r="AR347" s="34">
        <v>0</v>
      </c>
      <c r="AS347" s="34">
        <v>0</v>
      </c>
      <c r="AT347" s="34">
        <v>3</v>
      </c>
      <c r="AU347" s="34">
        <v>11</v>
      </c>
      <c r="AV347" s="52">
        <v>45</v>
      </c>
      <c r="AW347" s="57">
        <v>0</v>
      </c>
      <c r="AX347" s="58" t="str">
        <f>IF(Tabela3[[#This Row],[Response]]=1, "Aceitou", "Não aceitou")</f>
        <v>Não aceitou</v>
      </c>
      <c r="AY347" s="55" t="str">
        <f>Tabela3[[#This Row],[Faixa Recência]] &amp; " | " &amp; Tabela3[[#This Row],[Faixa Gasto]] &amp; " | " &amp; Tabela3[[#This Row],[Faixa ticket médio]]</f>
        <v>46-60 dias | R$ 0-100 | R$ 1–25</v>
      </c>
      <c r="AZ3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7" s="36"/>
    </row>
    <row r="348" spans="1:54" x14ac:dyDescent="0.25">
      <c r="A348" s="61">
        <v>347</v>
      </c>
      <c r="B348" s="37">
        <v>37717</v>
      </c>
      <c r="C348" s="34">
        <v>1</v>
      </c>
      <c r="D348" s="34">
        <v>0</v>
      </c>
      <c r="E348" s="34">
        <v>31</v>
      </c>
      <c r="F348" s="58" t="str">
        <f>IF('Base tratada'!$E348&lt;=15,"0-15 dias",
IF('Base tratada'!$E348&lt;=30, "16-30 dias",
IF('Base tratada'!$E348&lt;=45, "31-45 dias",
IF('Base tratada'!$E348&lt;=60, "46-60 dias",
IF('Base tratada'!$E348&lt;=75, "61-75 dias", "76-99 dias")))))</f>
        <v>31-45 dias</v>
      </c>
      <c r="G348" s="38">
        <v>42</v>
      </c>
      <c r="H348" s="60" t="str">
        <f>IF('Base tratada'!$G348&lt;=29,"24–29",
IF('Base tratada'!$G348&lt;=39,"30–39",
IF('Base tratada'!$G348&lt;=49,"40–49",
IF('Base tratada'!$G348&lt;=59,"50–59",
IF('Base tratada'!$G348&lt;=69,"60–69",
"70–80")))))</f>
        <v>40–49</v>
      </c>
      <c r="I348" s="34">
        <v>2742</v>
      </c>
      <c r="J348" s="58" t="str">
        <f>IF('Base tratada'!$K348=1,"Divorciado",
IF('Base tratada'!$L348=1,"Casado",
IF('Base tratada'!$M348=1, "Solteiro",
IF('Base tratada'!$N348=1,"Juntos",
"Viúvo"))))</f>
        <v>Casado</v>
      </c>
      <c r="K348" s="34">
        <v>0</v>
      </c>
      <c r="L348" s="34">
        <v>1</v>
      </c>
      <c r="M348" s="34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4">
        <v>1</v>
      </c>
      <c r="U348" s="35">
        <v>9</v>
      </c>
      <c r="V348" s="35">
        <v>0</v>
      </c>
      <c r="W348" s="35">
        <v>6</v>
      </c>
      <c r="X348" s="35">
        <v>4</v>
      </c>
      <c r="Y348" s="35">
        <v>1</v>
      </c>
      <c r="Z348" s="35">
        <v>5</v>
      </c>
      <c r="AA348" s="34">
        <v>1</v>
      </c>
      <c r="AB348" s="34">
        <v>9</v>
      </c>
      <c r="AC348" s="34">
        <v>1</v>
      </c>
      <c r="AD348" s="34">
        <v>0</v>
      </c>
      <c r="AE348" s="34">
        <v>2</v>
      </c>
      <c r="AF348" s="58">
        <f>'Base tratada'!$AC348+'Base tratada'!$AD348+'Base tratada'!$AE348</f>
        <v>3</v>
      </c>
      <c r="AG3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48" s="58" t="str">
        <f>IF('Base tratada'!$AC348&gt;=MAX('Base tratada'!$AD348,'Base tratada'!$AE348),"Web",
IF('Base tratada'!$AD348&gt;='Base tratada'!$AE348,"Catalog",
"Store"))</f>
        <v>Store</v>
      </c>
      <c r="AI348" s="59">
        <f>IF('Base tratada'!$AF348=0,"0",'Base tratada'!$AK348/'Base tratada'!$AF348)</f>
        <v>6.666666666666667</v>
      </c>
      <c r="AJ348" s="59" t="str">
        <f>IF('Base tratada'!$AI348=0,"R$ 0",
IF('Base tratada'!$AI348&lt;=25,"R$ 1–25",
IF('Base tratada'!$AI348&lt;=50,"R$ 26–50",
"+R$ 50")))</f>
        <v>R$ 1–25</v>
      </c>
      <c r="AK348" s="35">
        <v>20</v>
      </c>
      <c r="AL348" s="58" t="str">
        <f>IF('Base tratada'!$AK348&lt;=100,"R$ 0-100",
IF('Base tratada'!$AK348&lt;=500,"R$ 101-500",
IF('Base tratada'!$AK348&lt;=1000,"R$ 501-1000",
IF('Base tratada'!$AK348&lt;=1500,"R$ 1001-1500",
"+R$ 1500"))))</f>
        <v>R$ 0-100</v>
      </c>
      <c r="AM348" s="34">
        <v>0</v>
      </c>
      <c r="AN348" s="34">
        <v>0</v>
      </c>
      <c r="AO348" s="34">
        <v>0</v>
      </c>
      <c r="AP348" s="34">
        <v>0</v>
      </c>
      <c r="AQ348" s="34">
        <v>0</v>
      </c>
      <c r="AR348" s="34">
        <v>0</v>
      </c>
      <c r="AS348" s="34">
        <v>0</v>
      </c>
      <c r="AT348" s="34">
        <v>3</v>
      </c>
      <c r="AU348" s="34">
        <v>11</v>
      </c>
      <c r="AV348" s="52">
        <v>15</v>
      </c>
      <c r="AW348" s="57">
        <v>0</v>
      </c>
      <c r="AX348" s="58" t="str">
        <f>IF(Tabela3[[#This Row],[Response]]=1, "Aceitou", "Não aceitou")</f>
        <v>Não aceitou</v>
      </c>
      <c r="AY348" s="55" t="str">
        <f>Tabela3[[#This Row],[Faixa Recência]] &amp; " | " &amp; Tabela3[[#This Row],[Faixa Gasto]] &amp; " | " &amp; Tabela3[[#This Row],[Faixa ticket médio]]</f>
        <v>31-45 dias | R$ 0-100 | R$ 1–25</v>
      </c>
      <c r="AZ3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8" s="36"/>
    </row>
    <row r="349" spans="1:54" x14ac:dyDescent="0.25">
      <c r="A349" s="61">
        <v>348</v>
      </c>
      <c r="B349" s="37">
        <v>51479</v>
      </c>
      <c r="C349" s="34">
        <v>1</v>
      </c>
      <c r="D349" s="34">
        <v>1</v>
      </c>
      <c r="E349" s="34">
        <v>67</v>
      </c>
      <c r="F349" s="58" t="str">
        <f>IF('Base tratada'!$E349&lt;=15,"0-15 dias",
IF('Base tratada'!$E349&lt;=30, "16-30 dias",
IF('Base tratada'!$E349&lt;=45, "31-45 dias",
IF('Base tratada'!$E349&lt;=60, "46-60 dias",
IF('Base tratada'!$E349&lt;=75, "61-75 dias", "76-99 dias")))))</f>
        <v>61-75 dias</v>
      </c>
      <c r="G349" s="38">
        <v>53</v>
      </c>
      <c r="H349" s="60" t="str">
        <f>IF('Base tratada'!$G349&lt;=29,"24–29",
IF('Base tratada'!$G349&lt;=39,"30–39",
IF('Base tratada'!$G349&lt;=49,"40–49",
IF('Base tratada'!$G349&lt;=59,"50–59",
IF('Base tratada'!$G349&lt;=69,"60–69",
"70–80")))))</f>
        <v>50–59</v>
      </c>
      <c r="I349" s="34">
        <v>2707</v>
      </c>
      <c r="J349" s="58" t="str">
        <f>IF('Base tratada'!$K349=1,"Divorciado",
IF('Base tratada'!$L349=1,"Casado",
IF('Base tratada'!$M349=1, "Solteiro",
IF('Base tratada'!$N349=1,"Juntos",
"Viúvo"))))</f>
        <v>Casado</v>
      </c>
      <c r="K349" s="34">
        <v>0</v>
      </c>
      <c r="L349" s="34">
        <v>1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1</v>
      </c>
      <c r="S349" s="34">
        <v>0</v>
      </c>
      <c r="T349" s="34">
        <v>0</v>
      </c>
      <c r="U349" s="35">
        <v>247</v>
      </c>
      <c r="V349" s="35">
        <v>8</v>
      </c>
      <c r="W349" s="35">
        <v>160</v>
      </c>
      <c r="X349" s="35">
        <v>6</v>
      </c>
      <c r="Y349" s="35">
        <v>8</v>
      </c>
      <c r="Z349" s="35">
        <v>65</v>
      </c>
      <c r="AA349" s="34">
        <v>7</v>
      </c>
      <c r="AB349" s="34">
        <v>7</v>
      </c>
      <c r="AC349" s="34">
        <v>6</v>
      </c>
      <c r="AD349" s="34">
        <v>3</v>
      </c>
      <c r="AE349" s="34">
        <v>6</v>
      </c>
      <c r="AF349" s="58">
        <f>'Base tratada'!$AC349+'Base tratada'!$AD349+'Base tratada'!$AE349</f>
        <v>15</v>
      </c>
      <c r="AG3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49" s="58" t="str">
        <f>IF('Base tratada'!$AC349&gt;=MAX('Base tratada'!$AD349,'Base tratada'!$AE349),"Web",
IF('Base tratada'!$AD349&gt;='Base tratada'!$AE349,"Catalog",
"Store"))</f>
        <v>Web</v>
      </c>
      <c r="AI349" s="59">
        <f>IF('Base tratada'!$AF349=0,"0",'Base tratada'!$AK349/'Base tratada'!$AF349)</f>
        <v>28.6</v>
      </c>
      <c r="AJ349" s="59" t="str">
        <f>IF('Base tratada'!$AI349=0,"R$ 0",
IF('Base tratada'!$AI349&lt;=25,"R$ 1–25",
IF('Base tratada'!$AI349&lt;=50,"R$ 26–50",
"+R$ 50")))</f>
        <v>R$ 26–50</v>
      </c>
      <c r="AK349" s="35">
        <v>429</v>
      </c>
      <c r="AL349" s="58" t="str">
        <f>IF('Base tratada'!$AK349&lt;=100,"R$ 0-100",
IF('Base tratada'!$AK349&lt;=500,"R$ 101-500",
IF('Base tratada'!$AK349&lt;=1000,"R$ 501-1000",
IF('Base tratada'!$AK349&lt;=1500,"R$ 1001-1500",
"+R$ 1500"))))</f>
        <v>R$ 101-500</v>
      </c>
      <c r="AM349" s="34">
        <v>0</v>
      </c>
      <c r="AN349" s="34">
        <v>0</v>
      </c>
      <c r="AO349" s="34">
        <v>0</v>
      </c>
      <c r="AP349" s="34">
        <v>0</v>
      </c>
      <c r="AQ349" s="34">
        <v>0</v>
      </c>
      <c r="AR349" s="34">
        <v>0</v>
      </c>
      <c r="AS349" s="34">
        <v>0</v>
      </c>
      <c r="AT349" s="34">
        <v>3</v>
      </c>
      <c r="AU349" s="34">
        <v>11</v>
      </c>
      <c r="AV349" s="52">
        <v>364</v>
      </c>
      <c r="AW349" s="57">
        <v>0</v>
      </c>
      <c r="AX349" s="58" t="str">
        <f>IF(Tabela3[[#This Row],[Response]]=1, "Aceitou", "Não aceitou")</f>
        <v>Não aceitou</v>
      </c>
      <c r="AY349" s="55" t="str">
        <f>Tabela3[[#This Row],[Faixa Recência]] &amp; " | " &amp; Tabela3[[#This Row],[Faixa Gasto]] &amp; " | " &amp; Tabela3[[#This Row],[Faixa ticket médio]]</f>
        <v>61-75 dias | R$ 101-500 | R$ 26–50</v>
      </c>
      <c r="AZ3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49" s="36"/>
    </row>
    <row r="350" spans="1:54" x14ac:dyDescent="0.25">
      <c r="A350" s="61">
        <v>349</v>
      </c>
      <c r="B350" s="37">
        <v>54803</v>
      </c>
      <c r="C350" s="34">
        <v>0</v>
      </c>
      <c r="D350" s="34">
        <v>1</v>
      </c>
      <c r="E350" s="34">
        <v>65</v>
      </c>
      <c r="F350" s="58" t="str">
        <f>IF('Base tratada'!$E350&lt;=15,"0-15 dias",
IF('Base tratada'!$E350&lt;=30, "16-30 dias",
IF('Base tratada'!$E350&lt;=45, "31-45 dias",
IF('Base tratada'!$E350&lt;=60, "46-60 dias",
IF('Base tratada'!$E350&lt;=75, "61-75 dias", "76-99 dias")))))</f>
        <v>61-75 dias</v>
      </c>
      <c r="G350" s="38">
        <v>51</v>
      </c>
      <c r="H350" s="60" t="str">
        <f>IF('Base tratada'!$G350&lt;=29,"24–29",
IF('Base tratada'!$G350&lt;=39,"30–39",
IF('Base tratada'!$G350&lt;=49,"40–49",
IF('Base tratada'!$G350&lt;=59,"50–59",
IF('Base tratada'!$G350&lt;=69,"60–69",
"70–80")))))</f>
        <v>50–59</v>
      </c>
      <c r="I350" s="34">
        <v>2836</v>
      </c>
      <c r="J350" s="58" t="str">
        <f>IF('Base tratada'!$K350=1,"Divorciado",
IF('Base tratada'!$L350=1,"Casado",
IF('Base tratada'!$M350=1, "Solteiro",
IF('Base tratada'!$N350=1,"Juntos",
"Viúvo"))))</f>
        <v>Solteiro</v>
      </c>
      <c r="K350" s="34">
        <v>0</v>
      </c>
      <c r="L350" s="34">
        <v>0</v>
      </c>
      <c r="M350" s="34">
        <v>1</v>
      </c>
      <c r="N350" s="34">
        <v>0</v>
      </c>
      <c r="O350" s="34">
        <v>0</v>
      </c>
      <c r="P350" s="34">
        <v>0</v>
      </c>
      <c r="Q350" s="34">
        <v>0</v>
      </c>
      <c r="R350" s="34">
        <v>1</v>
      </c>
      <c r="S350" s="34">
        <v>0</v>
      </c>
      <c r="T350" s="34">
        <v>0</v>
      </c>
      <c r="U350" s="35">
        <v>404</v>
      </c>
      <c r="V350" s="35">
        <v>0</v>
      </c>
      <c r="W350" s="35">
        <v>92</v>
      </c>
      <c r="X350" s="35">
        <v>28</v>
      </c>
      <c r="Y350" s="35">
        <v>27</v>
      </c>
      <c r="Z350" s="35">
        <v>142</v>
      </c>
      <c r="AA350" s="34">
        <v>2</v>
      </c>
      <c r="AB350" s="34">
        <v>4</v>
      </c>
      <c r="AC350" s="34">
        <v>6</v>
      </c>
      <c r="AD350" s="34">
        <v>2</v>
      </c>
      <c r="AE350" s="34">
        <v>9</v>
      </c>
      <c r="AF350" s="58">
        <f>'Base tratada'!$AC350+'Base tratada'!$AD350+'Base tratada'!$AE350</f>
        <v>17</v>
      </c>
      <c r="AG3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50" s="58" t="str">
        <f>IF('Base tratada'!$AC350&gt;=MAX('Base tratada'!$AD350,'Base tratada'!$AE350),"Web",
IF('Base tratada'!$AD350&gt;='Base tratada'!$AE350,"Catalog",
"Store"))</f>
        <v>Store</v>
      </c>
      <c r="AI350" s="59">
        <f>IF('Base tratada'!$AF350=0,"0",'Base tratada'!$AK350/'Base tratada'!$AF350)</f>
        <v>32.411764705882355</v>
      </c>
      <c r="AJ350" s="59" t="str">
        <f>IF('Base tratada'!$AI350=0,"R$ 0",
IF('Base tratada'!$AI350&lt;=25,"R$ 1–25",
IF('Base tratada'!$AI350&lt;=50,"R$ 26–50",
"+R$ 50")))</f>
        <v>R$ 26–50</v>
      </c>
      <c r="AK350" s="35">
        <v>551</v>
      </c>
      <c r="AL350" s="58" t="str">
        <f>IF('Base tratada'!$AK350&lt;=100,"R$ 0-100",
IF('Base tratada'!$AK350&lt;=500,"R$ 101-500",
IF('Base tratada'!$AK350&lt;=1000,"R$ 501-1000",
IF('Base tratada'!$AK350&lt;=1500,"R$ 1001-1500",
"+R$ 1500"))))</f>
        <v>R$ 501-1000</v>
      </c>
      <c r="AM350" s="34">
        <v>0</v>
      </c>
      <c r="AN350" s="34">
        <v>0</v>
      </c>
      <c r="AO350" s="34">
        <v>0</v>
      </c>
      <c r="AP350" s="34">
        <v>0</v>
      </c>
      <c r="AQ350" s="34">
        <v>0</v>
      </c>
      <c r="AR350" s="34">
        <v>0</v>
      </c>
      <c r="AS350" s="34">
        <v>0</v>
      </c>
      <c r="AT350" s="34">
        <v>3</v>
      </c>
      <c r="AU350" s="34">
        <v>11</v>
      </c>
      <c r="AV350" s="52">
        <v>409</v>
      </c>
      <c r="AW350" s="57">
        <v>0</v>
      </c>
      <c r="AX350" s="58" t="str">
        <f>IF(Tabela3[[#This Row],[Response]]=1, "Aceitou", "Não aceitou")</f>
        <v>Não aceitou</v>
      </c>
      <c r="AY350" s="55" t="str">
        <f>Tabela3[[#This Row],[Faixa Recência]] &amp; " | " &amp; Tabela3[[#This Row],[Faixa Gasto]] &amp; " | " &amp; Tabela3[[#This Row],[Faixa ticket médio]]</f>
        <v>61-75 dias | R$ 501-1000 | R$ 26–50</v>
      </c>
      <c r="AZ3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0" s="36"/>
    </row>
    <row r="351" spans="1:54" x14ac:dyDescent="0.25">
      <c r="A351" s="61">
        <v>350</v>
      </c>
      <c r="B351" s="37">
        <v>79530</v>
      </c>
      <c r="C351" s="34">
        <v>0</v>
      </c>
      <c r="D351" s="34">
        <v>0</v>
      </c>
      <c r="E351" s="34">
        <v>64</v>
      </c>
      <c r="F351" s="58" t="str">
        <f>IF('Base tratada'!$E351&lt;=15,"0-15 dias",
IF('Base tratada'!$E351&lt;=30, "16-30 dias",
IF('Base tratada'!$E351&lt;=45, "31-45 dias",
IF('Base tratada'!$E351&lt;=60, "46-60 dias",
IF('Base tratada'!$E351&lt;=75, "61-75 dias", "76-99 dias")))))</f>
        <v>61-75 dias</v>
      </c>
      <c r="G351" s="38">
        <v>60</v>
      </c>
      <c r="H351" s="60" t="str">
        <f>IF('Base tratada'!$G351&lt;=29,"24–29",
IF('Base tratada'!$G351&lt;=39,"30–39",
IF('Base tratada'!$G351&lt;=49,"40–49",
IF('Base tratada'!$G351&lt;=59,"50–59",
IF('Base tratada'!$G351&lt;=69,"60–69",
"70–80")))))</f>
        <v>60–69</v>
      </c>
      <c r="I351" s="34">
        <v>2567</v>
      </c>
      <c r="J351" s="58" t="str">
        <f>IF('Base tratada'!$K351=1,"Divorciado",
IF('Base tratada'!$L351=1,"Casado",
IF('Base tratada'!$M351=1, "Solteiro",
IF('Base tratada'!$N351=1,"Juntos",
"Viúvo"))))</f>
        <v>Casado</v>
      </c>
      <c r="K351" s="34">
        <v>0</v>
      </c>
      <c r="L351" s="34">
        <v>1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1</v>
      </c>
      <c r="S351" s="34">
        <v>0</v>
      </c>
      <c r="T351" s="34">
        <v>0</v>
      </c>
      <c r="U351" s="35">
        <v>333</v>
      </c>
      <c r="V351" s="35">
        <v>0</v>
      </c>
      <c r="W351" s="35">
        <v>815</v>
      </c>
      <c r="X351" s="35">
        <v>129</v>
      </c>
      <c r="Y351" s="35">
        <v>42</v>
      </c>
      <c r="Z351" s="35">
        <v>29</v>
      </c>
      <c r="AA351" s="34">
        <v>1</v>
      </c>
      <c r="AB351" s="34">
        <v>2</v>
      </c>
      <c r="AC351" s="34">
        <v>4</v>
      </c>
      <c r="AD351" s="34">
        <v>10</v>
      </c>
      <c r="AE351" s="34">
        <v>11</v>
      </c>
      <c r="AF351" s="58">
        <f>'Base tratada'!$AC351+'Base tratada'!$AD351+'Base tratada'!$AE351</f>
        <v>25</v>
      </c>
      <c r="AG3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51" s="58" t="str">
        <f>IF('Base tratada'!$AC351&gt;=MAX('Base tratada'!$AD351,'Base tratada'!$AE351),"Web",
IF('Base tratada'!$AD351&gt;='Base tratada'!$AE351,"Catalog",
"Store"))</f>
        <v>Store</v>
      </c>
      <c r="AI351" s="59">
        <f>IF('Base tratada'!$AF351=0,"0",'Base tratada'!$AK351/'Base tratada'!$AF351)</f>
        <v>52.76</v>
      </c>
      <c r="AJ351" s="59" t="str">
        <f>IF('Base tratada'!$AI351=0,"R$ 0",
IF('Base tratada'!$AI351&lt;=25,"R$ 1–25",
IF('Base tratada'!$AI351&lt;=50,"R$ 26–50",
"+R$ 50")))</f>
        <v>+R$ 50</v>
      </c>
      <c r="AK351" s="35">
        <v>1319</v>
      </c>
      <c r="AL351" s="58" t="str">
        <f>IF('Base tratada'!$AK351&lt;=100,"R$ 0-100",
IF('Base tratada'!$AK351&lt;=500,"R$ 101-500",
IF('Base tratada'!$AK351&lt;=1000,"R$ 501-1000",
IF('Base tratada'!$AK351&lt;=1500,"R$ 1001-1500",
"+R$ 1500"))))</f>
        <v>R$ 1001-1500</v>
      </c>
      <c r="AM351" s="34">
        <v>0</v>
      </c>
      <c r="AN351" s="34">
        <v>0</v>
      </c>
      <c r="AO351" s="34">
        <v>0</v>
      </c>
      <c r="AP351" s="34">
        <v>0</v>
      </c>
      <c r="AQ351" s="34">
        <v>0</v>
      </c>
      <c r="AR351" s="34">
        <v>0</v>
      </c>
      <c r="AS351" s="34">
        <v>0</v>
      </c>
      <c r="AT351" s="34">
        <v>3</v>
      </c>
      <c r="AU351" s="34">
        <v>11</v>
      </c>
      <c r="AV351" s="52">
        <v>1290</v>
      </c>
      <c r="AW351" s="57">
        <v>0</v>
      </c>
      <c r="AX351" s="58" t="str">
        <f>IF(Tabela3[[#This Row],[Response]]=1, "Aceitou", "Não aceitou")</f>
        <v>Não aceitou</v>
      </c>
      <c r="AY351" s="55" t="str">
        <f>Tabela3[[#This Row],[Faixa Recência]] &amp; " | " &amp; Tabela3[[#This Row],[Faixa Gasto]] &amp; " | " &amp; Tabela3[[#This Row],[Faixa ticket médio]]</f>
        <v>61-75 dias | R$ 1001-1500 | +R$ 50</v>
      </c>
      <c r="AZ3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1" s="36"/>
    </row>
    <row r="352" spans="1:54" x14ac:dyDescent="0.25">
      <c r="A352" s="61">
        <v>351</v>
      </c>
      <c r="B352" s="37">
        <v>31615</v>
      </c>
      <c r="C352" s="34">
        <v>1</v>
      </c>
      <c r="D352" s="34">
        <v>0</v>
      </c>
      <c r="E352" s="34">
        <v>82</v>
      </c>
      <c r="F352" s="58" t="str">
        <f>IF('Base tratada'!$E352&lt;=15,"0-15 dias",
IF('Base tratada'!$E352&lt;=30, "16-30 dias",
IF('Base tratada'!$E352&lt;=45, "31-45 dias",
IF('Base tratada'!$E352&lt;=60, "46-60 dias",
IF('Base tratada'!$E352&lt;=75, "61-75 dias", "76-99 dias")))))</f>
        <v>76-99 dias</v>
      </c>
      <c r="G352" s="38">
        <v>44</v>
      </c>
      <c r="H352" s="60" t="str">
        <f>IF('Base tratada'!$G352&lt;=29,"24–29",
IF('Base tratada'!$G352&lt;=39,"30–39",
IF('Base tratada'!$G352&lt;=49,"40–49",
IF('Base tratada'!$G352&lt;=59,"50–59",
IF('Base tratada'!$G352&lt;=69,"60–69",
"70–80")))))</f>
        <v>40–49</v>
      </c>
      <c r="I352" s="34">
        <v>2629</v>
      </c>
      <c r="J352" s="58" t="str">
        <f>IF('Base tratada'!$K352=1,"Divorciado",
IF('Base tratada'!$L352=1,"Casado",
IF('Base tratada'!$M352=1, "Solteiro",
IF('Base tratada'!$N352=1,"Juntos",
"Viúvo"))))</f>
        <v>Divorciado</v>
      </c>
      <c r="K352" s="34">
        <v>1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1</v>
      </c>
      <c r="S352" s="34">
        <v>0</v>
      </c>
      <c r="T352" s="34">
        <v>0</v>
      </c>
      <c r="U352" s="35">
        <v>2</v>
      </c>
      <c r="V352" s="35">
        <v>3</v>
      </c>
      <c r="W352" s="35">
        <v>20</v>
      </c>
      <c r="X352" s="35">
        <v>6</v>
      </c>
      <c r="Y352" s="35">
        <v>11</v>
      </c>
      <c r="Z352" s="35">
        <v>9</v>
      </c>
      <c r="AA352" s="34">
        <v>2</v>
      </c>
      <c r="AB352" s="34">
        <v>7</v>
      </c>
      <c r="AC352" s="34">
        <v>2</v>
      </c>
      <c r="AD352" s="34">
        <v>0</v>
      </c>
      <c r="AE352" s="34">
        <v>3</v>
      </c>
      <c r="AF352" s="58">
        <f>'Base tratada'!$AC352+'Base tratada'!$AD352+'Base tratada'!$AE352</f>
        <v>5</v>
      </c>
      <c r="AG3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52" s="58" t="str">
        <f>IF('Base tratada'!$AC352&gt;=MAX('Base tratada'!$AD352,'Base tratada'!$AE352),"Web",
IF('Base tratada'!$AD352&gt;='Base tratada'!$AE352,"Catalog",
"Store"))</f>
        <v>Store</v>
      </c>
      <c r="AI352" s="59">
        <f>IF('Base tratada'!$AF352=0,"0",'Base tratada'!$AK352/'Base tratada'!$AF352)</f>
        <v>8.4</v>
      </c>
      <c r="AJ352" s="59" t="str">
        <f>IF('Base tratada'!$AI352=0,"R$ 0",
IF('Base tratada'!$AI352&lt;=25,"R$ 1–25",
IF('Base tratada'!$AI352&lt;=50,"R$ 26–50",
"+R$ 50")))</f>
        <v>R$ 1–25</v>
      </c>
      <c r="AK352" s="35">
        <v>42</v>
      </c>
      <c r="AL352" s="58" t="str">
        <f>IF('Base tratada'!$AK352&lt;=100,"R$ 0-100",
IF('Base tratada'!$AK352&lt;=500,"R$ 101-500",
IF('Base tratada'!$AK352&lt;=1000,"R$ 501-1000",
IF('Base tratada'!$AK352&lt;=1500,"R$ 1001-1500",
"+R$ 1500"))))</f>
        <v>R$ 0-100</v>
      </c>
      <c r="AM352" s="34">
        <v>0</v>
      </c>
      <c r="AN352" s="34">
        <v>0</v>
      </c>
      <c r="AO352" s="34">
        <v>0</v>
      </c>
      <c r="AP352" s="34">
        <v>0</v>
      </c>
      <c r="AQ352" s="34">
        <v>0</v>
      </c>
      <c r="AR352" s="34">
        <v>0</v>
      </c>
      <c r="AS352" s="34">
        <v>0</v>
      </c>
      <c r="AT352" s="34">
        <v>3</v>
      </c>
      <c r="AU352" s="34">
        <v>11</v>
      </c>
      <c r="AV352" s="52">
        <v>33</v>
      </c>
      <c r="AW352" s="57">
        <v>0</v>
      </c>
      <c r="AX352" s="58" t="str">
        <f>IF(Tabela3[[#This Row],[Response]]=1, "Aceitou", "Não aceitou")</f>
        <v>Não aceitou</v>
      </c>
      <c r="AY352" s="55" t="str">
        <f>Tabela3[[#This Row],[Faixa Recência]] &amp; " | " &amp; Tabela3[[#This Row],[Faixa Gasto]] &amp; " | " &amp; Tabela3[[#This Row],[Faixa ticket médio]]</f>
        <v>76-99 dias | R$ 0-100 | R$ 1–25</v>
      </c>
      <c r="AZ3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2" s="36"/>
    </row>
    <row r="353" spans="1:54" x14ac:dyDescent="0.25">
      <c r="A353" s="61">
        <v>352</v>
      </c>
      <c r="B353" s="37">
        <v>72025</v>
      </c>
      <c r="C353" s="34">
        <v>0</v>
      </c>
      <c r="D353" s="34">
        <v>0</v>
      </c>
      <c r="E353" s="34">
        <v>27</v>
      </c>
      <c r="F353" s="58" t="str">
        <f>IF('Base tratada'!$E353&lt;=15,"0-15 dias",
IF('Base tratada'!$E353&lt;=30, "16-30 dias",
IF('Base tratada'!$E353&lt;=45, "31-45 dias",
IF('Base tratada'!$E353&lt;=60, "46-60 dias",
IF('Base tratada'!$E353&lt;=75, "61-75 dias", "76-99 dias")))))</f>
        <v>16-30 dias</v>
      </c>
      <c r="G353" s="38">
        <v>58</v>
      </c>
      <c r="H353" s="60" t="str">
        <f>IF('Base tratada'!$G353&lt;=29,"24–29",
IF('Base tratada'!$G353&lt;=39,"30–39",
IF('Base tratada'!$G353&lt;=49,"40–49",
IF('Base tratada'!$G353&lt;=59,"50–59",
IF('Base tratada'!$G353&lt;=69,"60–69",
"70–80")))))</f>
        <v>50–59</v>
      </c>
      <c r="I353" s="34">
        <v>2748</v>
      </c>
      <c r="J353" s="58" t="str">
        <f>IF('Base tratada'!$K353=1,"Divorciado",
IF('Base tratada'!$L353=1,"Casado",
IF('Base tratada'!$M353=1, "Solteiro",
IF('Base tratada'!$N353=1,"Juntos",
"Viúvo"))))</f>
        <v>Juntos</v>
      </c>
      <c r="K353" s="34">
        <v>0</v>
      </c>
      <c r="L353" s="34">
        <v>0</v>
      </c>
      <c r="M353" s="34">
        <v>0</v>
      </c>
      <c r="N353" s="34">
        <v>1</v>
      </c>
      <c r="O353" s="34">
        <v>0</v>
      </c>
      <c r="P353" s="34">
        <v>0</v>
      </c>
      <c r="Q353" s="34">
        <v>0</v>
      </c>
      <c r="R353" s="34">
        <v>1</v>
      </c>
      <c r="S353" s="34">
        <v>0</v>
      </c>
      <c r="T353" s="34">
        <v>0</v>
      </c>
      <c r="U353" s="35">
        <v>833</v>
      </c>
      <c r="V353" s="35">
        <v>33</v>
      </c>
      <c r="W353" s="35">
        <v>549</v>
      </c>
      <c r="X353" s="35">
        <v>151</v>
      </c>
      <c r="Y353" s="35">
        <v>133</v>
      </c>
      <c r="Z353" s="35">
        <v>233</v>
      </c>
      <c r="AA353" s="34">
        <v>1</v>
      </c>
      <c r="AB353" s="34">
        <v>3</v>
      </c>
      <c r="AC353" s="34">
        <v>4</v>
      </c>
      <c r="AD353" s="34">
        <v>3</v>
      </c>
      <c r="AE353" s="34">
        <v>8</v>
      </c>
      <c r="AF353" s="58">
        <f>'Base tratada'!$AC353+'Base tratada'!$AD353+'Base tratada'!$AE353</f>
        <v>15</v>
      </c>
      <c r="AG3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53" s="58" t="str">
        <f>IF('Base tratada'!$AC353&gt;=MAX('Base tratada'!$AD353,'Base tratada'!$AE353),"Web",
IF('Base tratada'!$AD353&gt;='Base tratada'!$AE353,"Catalog",
"Store"))</f>
        <v>Store</v>
      </c>
      <c r="AI353" s="59">
        <f>IF('Base tratada'!$AF353=0,"0",'Base tratada'!$AK353/'Base tratada'!$AF353)</f>
        <v>113.26666666666667</v>
      </c>
      <c r="AJ353" s="59" t="str">
        <f>IF('Base tratada'!$AI353=0,"R$ 0",
IF('Base tratada'!$AI353&lt;=25,"R$ 1–25",
IF('Base tratada'!$AI353&lt;=50,"R$ 26–50",
"+R$ 50")))</f>
        <v>+R$ 50</v>
      </c>
      <c r="AK353" s="35">
        <v>1699</v>
      </c>
      <c r="AL353" s="58" t="str">
        <f>IF('Base tratada'!$AK353&lt;=100,"R$ 0-100",
IF('Base tratada'!$AK353&lt;=500,"R$ 101-500",
IF('Base tratada'!$AK353&lt;=1000,"R$ 501-1000",
IF('Base tratada'!$AK353&lt;=1500,"R$ 1001-1500",
"+R$ 1500"))))</f>
        <v>+R$ 1500</v>
      </c>
      <c r="AM353" s="34">
        <v>0</v>
      </c>
      <c r="AN353" s="34">
        <v>0</v>
      </c>
      <c r="AO353" s="34">
        <v>0</v>
      </c>
      <c r="AP353" s="34">
        <v>0</v>
      </c>
      <c r="AQ353" s="34">
        <v>0</v>
      </c>
      <c r="AR353" s="34">
        <v>0</v>
      </c>
      <c r="AS353" s="34">
        <v>0</v>
      </c>
      <c r="AT353" s="34">
        <v>3</v>
      </c>
      <c r="AU353" s="34">
        <v>11</v>
      </c>
      <c r="AV353" s="52">
        <v>1466</v>
      </c>
      <c r="AW353" s="57">
        <v>0</v>
      </c>
      <c r="AX353" s="58" t="str">
        <f>IF(Tabela3[[#This Row],[Response]]=1, "Aceitou", "Não aceitou")</f>
        <v>Não aceitou</v>
      </c>
      <c r="AY353" s="55" t="str">
        <f>Tabela3[[#This Row],[Faixa Recência]] &amp; " | " &amp; Tabela3[[#This Row],[Faixa Gasto]] &amp; " | " &amp; Tabela3[[#This Row],[Faixa ticket médio]]</f>
        <v>16-30 dias | +R$ 1500 | +R$ 50</v>
      </c>
      <c r="AZ3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53" s="36"/>
    </row>
    <row r="354" spans="1:54" x14ac:dyDescent="0.25">
      <c r="A354" s="61">
        <v>353</v>
      </c>
      <c r="B354" s="37">
        <v>52614</v>
      </c>
      <c r="C354" s="34">
        <v>0</v>
      </c>
      <c r="D354" s="34">
        <v>1</v>
      </c>
      <c r="E354" s="34">
        <v>63</v>
      </c>
      <c r="F354" s="58" t="str">
        <f>IF('Base tratada'!$E354&lt;=15,"0-15 dias",
IF('Base tratada'!$E354&lt;=30, "16-30 dias",
IF('Base tratada'!$E354&lt;=45, "31-45 dias",
IF('Base tratada'!$E354&lt;=60, "46-60 dias",
IF('Base tratada'!$E354&lt;=75, "61-75 dias", "76-99 dias")))))</f>
        <v>61-75 dias</v>
      </c>
      <c r="G354" s="38">
        <v>45</v>
      </c>
      <c r="H354" s="60" t="str">
        <f>IF('Base tratada'!$G354&lt;=29,"24–29",
IF('Base tratada'!$G354&lt;=39,"30–39",
IF('Base tratada'!$G354&lt;=49,"40–49",
IF('Base tratada'!$G354&lt;=59,"50–59",
IF('Base tratada'!$G354&lt;=69,"60–69",
"70–80")))))</f>
        <v>40–49</v>
      </c>
      <c r="I354" s="34">
        <v>2734</v>
      </c>
      <c r="J354" s="58" t="str">
        <f>IF('Base tratada'!$K354=1,"Divorciado",
IF('Base tratada'!$L354=1,"Casado",
IF('Base tratada'!$M354=1, "Solteiro",
IF('Base tratada'!$N354=1,"Juntos",
"Viúvo"))))</f>
        <v>Solteiro</v>
      </c>
      <c r="K354" s="34">
        <v>0</v>
      </c>
      <c r="L354" s="34">
        <v>0</v>
      </c>
      <c r="M354" s="34">
        <v>1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4">
        <v>1</v>
      </c>
      <c r="U354" s="35">
        <v>789</v>
      </c>
      <c r="V354" s="35">
        <v>0</v>
      </c>
      <c r="W354" s="35">
        <v>142</v>
      </c>
      <c r="X354" s="35">
        <v>12</v>
      </c>
      <c r="Y354" s="35">
        <v>9</v>
      </c>
      <c r="Z354" s="35">
        <v>38</v>
      </c>
      <c r="AA354" s="34">
        <v>2</v>
      </c>
      <c r="AB354" s="34">
        <v>8</v>
      </c>
      <c r="AC354" s="34">
        <v>2</v>
      </c>
      <c r="AD354" s="34">
        <v>4</v>
      </c>
      <c r="AE354" s="34">
        <v>8</v>
      </c>
      <c r="AF354" s="58">
        <f>'Base tratada'!$AC354+'Base tratada'!$AD354+'Base tratada'!$AE354</f>
        <v>14</v>
      </c>
      <c r="AG3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54" s="58" t="str">
        <f>IF('Base tratada'!$AC354&gt;=MAX('Base tratada'!$AD354,'Base tratada'!$AE354),"Web",
IF('Base tratada'!$AD354&gt;='Base tratada'!$AE354,"Catalog",
"Store"))</f>
        <v>Store</v>
      </c>
      <c r="AI354" s="59">
        <f>IF('Base tratada'!$AF354=0,"0",'Base tratada'!$AK354/'Base tratada'!$AF354)</f>
        <v>68</v>
      </c>
      <c r="AJ354" s="59" t="str">
        <f>IF('Base tratada'!$AI354=0,"R$ 0",
IF('Base tratada'!$AI354&lt;=25,"R$ 1–25",
IF('Base tratada'!$AI354&lt;=50,"R$ 26–50",
"+R$ 50")))</f>
        <v>+R$ 50</v>
      </c>
      <c r="AK354" s="35">
        <v>952</v>
      </c>
      <c r="AL354" s="58" t="str">
        <f>IF('Base tratada'!$AK354&lt;=100,"R$ 0-100",
IF('Base tratada'!$AK354&lt;=500,"R$ 101-500",
IF('Base tratada'!$AK354&lt;=1000,"R$ 501-1000",
IF('Base tratada'!$AK354&lt;=1500,"R$ 1001-1500",
"+R$ 1500"))))</f>
        <v>R$ 501-1000</v>
      </c>
      <c r="AM354" s="34">
        <v>0</v>
      </c>
      <c r="AN354" s="34">
        <v>0</v>
      </c>
      <c r="AO354" s="34">
        <v>0</v>
      </c>
      <c r="AP354" s="34">
        <v>0</v>
      </c>
      <c r="AQ354" s="34">
        <v>0</v>
      </c>
      <c r="AR354" s="34">
        <v>0</v>
      </c>
      <c r="AS354" s="34">
        <v>0</v>
      </c>
      <c r="AT354" s="34">
        <v>3</v>
      </c>
      <c r="AU354" s="34">
        <v>11</v>
      </c>
      <c r="AV354" s="52">
        <v>914</v>
      </c>
      <c r="AW354" s="57">
        <v>0</v>
      </c>
      <c r="AX354" s="58" t="str">
        <f>IF(Tabela3[[#This Row],[Response]]=1, "Aceitou", "Não aceitou")</f>
        <v>Não aceitou</v>
      </c>
      <c r="AY354" s="55" t="str">
        <f>Tabela3[[#This Row],[Faixa Recência]] &amp; " | " &amp; Tabela3[[#This Row],[Faixa Gasto]] &amp; " | " &amp; Tabela3[[#This Row],[Faixa ticket médio]]</f>
        <v>61-75 dias | R$ 501-1000 | +R$ 50</v>
      </c>
      <c r="AZ3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4" s="36"/>
    </row>
    <row r="355" spans="1:54" x14ac:dyDescent="0.25">
      <c r="A355" s="61">
        <v>354</v>
      </c>
      <c r="B355" s="37">
        <v>35684</v>
      </c>
      <c r="C355" s="34">
        <v>1</v>
      </c>
      <c r="D355" s="34">
        <v>0</v>
      </c>
      <c r="E355" s="34">
        <v>66</v>
      </c>
      <c r="F355" s="58" t="str">
        <f>IF('Base tratada'!$E355&lt;=15,"0-15 dias",
IF('Base tratada'!$E355&lt;=30, "16-30 dias",
IF('Base tratada'!$E355&lt;=45, "31-45 dias",
IF('Base tratada'!$E355&lt;=60, "46-60 dias",
IF('Base tratada'!$E355&lt;=75, "61-75 dias", "76-99 dias")))))</f>
        <v>61-75 dias</v>
      </c>
      <c r="G355" s="38">
        <v>36</v>
      </c>
      <c r="H355" s="60" t="str">
        <f>IF('Base tratada'!$G355&lt;=29,"24–29",
IF('Base tratada'!$G355&lt;=39,"30–39",
IF('Base tratada'!$G355&lt;=49,"40–49",
IF('Base tratada'!$G355&lt;=59,"50–59",
IF('Base tratada'!$G355&lt;=69,"60–69",
"70–80")))))</f>
        <v>30–39</v>
      </c>
      <c r="I355" s="34">
        <v>2227</v>
      </c>
      <c r="J355" s="58" t="str">
        <f>IF('Base tratada'!$K355=1,"Divorciado",
IF('Base tratada'!$L355=1,"Casado",
IF('Base tratada'!$M355=1, "Solteiro",
IF('Base tratada'!$N355=1,"Juntos",
"Viúvo"))))</f>
        <v>Casado</v>
      </c>
      <c r="K355" s="34">
        <v>0</v>
      </c>
      <c r="L355" s="34">
        <v>1</v>
      </c>
      <c r="M355" s="34">
        <v>0</v>
      </c>
      <c r="N355" s="34">
        <v>0</v>
      </c>
      <c r="O355" s="34">
        <v>0</v>
      </c>
      <c r="P355" s="34">
        <v>1</v>
      </c>
      <c r="Q355" s="34">
        <v>0</v>
      </c>
      <c r="R355" s="34">
        <v>0</v>
      </c>
      <c r="S355" s="34">
        <v>0</v>
      </c>
      <c r="T355" s="34">
        <v>0</v>
      </c>
      <c r="U355" s="35">
        <v>10</v>
      </c>
      <c r="V355" s="35">
        <v>4</v>
      </c>
      <c r="W355" s="35">
        <v>7</v>
      </c>
      <c r="X355" s="35">
        <v>0</v>
      </c>
      <c r="Y355" s="35">
        <v>6</v>
      </c>
      <c r="Z355" s="35">
        <v>3</v>
      </c>
      <c r="AA355" s="34">
        <v>1</v>
      </c>
      <c r="AB355" s="34">
        <v>6</v>
      </c>
      <c r="AC355" s="34">
        <v>1</v>
      </c>
      <c r="AD355" s="34">
        <v>0</v>
      </c>
      <c r="AE355" s="34">
        <v>3</v>
      </c>
      <c r="AF355" s="58">
        <f>'Base tratada'!$AC355+'Base tratada'!$AD355+'Base tratada'!$AE355</f>
        <v>4</v>
      </c>
      <c r="AG3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55" s="58" t="str">
        <f>IF('Base tratada'!$AC355&gt;=MAX('Base tratada'!$AD355,'Base tratada'!$AE355),"Web",
IF('Base tratada'!$AD355&gt;='Base tratada'!$AE355,"Catalog",
"Store"))</f>
        <v>Store</v>
      </c>
      <c r="AI355" s="59">
        <f>IF('Base tratada'!$AF355=0,"0",'Base tratada'!$AK355/'Base tratada'!$AF355)</f>
        <v>6.75</v>
      </c>
      <c r="AJ355" s="59" t="str">
        <f>IF('Base tratada'!$AI355=0,"R$ 0",
IF('Base tratada'!$AI355&lt;=25,"R$ 1–25",
IF('Base tratada'!$AI355&lt;=50,"R$ 26–50",
"+R$ 50")))</f>
        <v>R$ 1–25</v>
      </c>
      <c r="AK355" s="35">
        <v>27</v>
      </c>
      <c r="AL355" s="58" t="str">
        <f>IF('Base tratada'!$AK355&lt;=100,"R$ 0-100",
IF('Base tratada'!$AK355&lt;=500,"R$ 101-500",
IF('Base tratada'!$AK355&lt;=1000,"R$ 501-1000",
IF('Base tratada'!$AK355&lt;=1500,"R$ 1001-1500",
"+R$ 1500"))))</f>
        <v>R$ 0-100</v>
      </c>
      <c r="AM355" s="34">
        <v>0</v>
      </c>
      <c r="AN355" s="34">
        <v>0</v>
      </c>
      <c r="AO355" s="34">
        <v>0</v>
      </c>
      <c r="AP355" s="34">
        <v>0</v>
      </c>
      <c r="AQ355" s="34">
        <v>0</v>
      </c>
      <c r="AR355" s="34">
        <v>0</v>
      </c>
      <c r="AS355" s="34">
        <v>0</v>
      </c>
      <c r="AT355" s="34">
        <v>3</v>
      </c>
      <c r="AU355" s="34">
        <v>11</v>
      </c>
      <c r="AV355" s="52">
        <v>24</v>
      </c>
      <c r="AW355" s="57">
        <v>0</v>
      </c>
      <c r="AX355" s="58" t="str">
        <f>IF(Tabela3[[#This Row],[Response]]=1, "Aceitou", "Não aceitou")</f>
        <v>Não aceitou</v>
      </c>
      <c r="AY355" s="55" t="str">
        <f>Tabela3[[#This Row],[Faixa Recência]] &amp; " | " &amp; Tabela3[[#This Row],[Faixa Gasto]] &amp; " | " &amp; Tabela3[[#This Row],[Faixa ticket médio]]</f>
        <v>61-75 dias | R$ 0-100 | R$ 1–25</v>
      </c>
      <c r="AZ3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5" s="36"/>
    </row>
    <row r="356" spans="1:54" x14ac:dyDescent="0.25">
      <c r="A356" s="61">
        <v>355</v>
      </c>
      <c r="B356" s="37">
        <v>48178</v>
      </c>
      <c r="C356" s="34">
        <v>1</v>
      </c>
      <c r="D356" s="34">
        <v>1</v>
      </c>
      <c r="E356" s="34">
        <v>69</v>
      </c>
      <c r="F356" s="58" t="str">
        <f>IF('Base tratada'!$E356&lt;=15,"0-15 dias",
IF('Base tratada'!$E356&lt;=30, "16-30 dias",
IF('Base tratada'!$E356&lt;=45, "31-45 dias",
IF('Base tratada'!$E356&lt;=60, "46-60 dias",
IF('Base tratada'!$E356&lt;=75, "61-75 dias", "76-99 dias")))))</f>
        <v>61-75 dias</v>
      </c>
      <c r="G356" s="38">
        <v>45</v>
      </c>
      <c r="H356" s="60" t="str">
        <f>IF('Base tratada'!$G356&lt;=29,"24–29",
IF('Base tratada'!$G356&lt;=39,"30–39",
IF('Base tratada'!$G356&lt;=49,"40–49",
IF('Base tratada'!$G356&lt;=59,"50–59",
IF('Base tratada'!$G356&lt;=69,"60–69",
"70–80")))))</f>
        <v>40–49</v>
      </c>
      <c r="I356" s="34">
        <v>2768</v>
      </c>
      <c r="J356" s="58" t="str">
        <f>IF('Base tratada'!$K356=1,"Divorciado",
IF('Base tratada'!$L356=1,"Casado",
IF('Base tratada'!$M356=1, "Solteiro",
IF('Base tratada'!$N356=1,"Juntos",
"Viúvo"))))</f>
        <v>Casado</v>
      </c>
      <c r="K356" s="34">
        <v>0</v>
      </c>
      <c r="L356" s="34">
        <v>1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1</v>
      </c>
      <c r="S356" s="34">
        <v>0</v>
      </c>
      <c r="T356" s="34">
        <v>0</v>
      </c>
      <c r="U356" s="35">
        <v>159</v>
      </c>
      <c r="V356" s="35">
        <v>4</v>
      </c>
      <c r="W356" s="35">
        <v>45</v>
      </c>
      <c r="X356" s="35">
        <v>6</v>
      </c>
      <c r="Y356" s="35">
        <v>2</v>
      </c>
      <c r="Z356" s="35">
        <v>38</v>
      </c>
      <c r="AA356" s="34">
        <v>6</v>
      </c>
      <c r="AB356" s="34">
        <v>8</v>
      </c>
      <c r="AC356" s="34">
        <v>5</v>
      </c>
      <c r="AD356" s="34">
        <v>1</v>
      </c>
      <c r="AE356" s="34">
        <v>4</v>
      </c>
      <c r="AF356" s="58">
        <f>'Base tratada'!$AC356+'Base tratada'!$AD356+'Base tratada'!$AE356</f>
        <v>10</v>
      </c>
      <c r="AG3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56" s="58" t="str">
        <f>IF('Base tratada'!$AC356&gt;=MAX('Base tratada'!$AD356,'Base tratada'!$AE356),"Web",
IF('Base tratada'!$AD356&gt;='Base tratada'!$AE356,"Catalog",
"Store"))</f>
        <v>Web</v>
      </c>
      <c r="AI356" s="59">
        <f>IF('Base tratada'!$AF356=0,"0",'Base tratada'!$AK356/'Base tratada'!$AF356)</f>
        <v>21.6</v>
      </c>
      <c r="AJ356" s="59" t="str">
        <f>IF('Base tratada'!$AI356=0,"R$ 0",
IF('Base tratada'!$AI356&lt;=25,"R$ 1–25",
IF('Base tratada'!$AI356&lt;=50,"R$ 26–50",
"+R$ 50")))</f>
        <v>R$ 1–25</v>
      </c>
      <c r="AK356" s="35">
        <v>216</v>
      </c>
      <c r="AL356" s="58" t="str">
        <f>IF('Base tratada'!$AK356&lt;=100,"R$ 0-100",
IF('Base tratada'!$AK356&lt;=500,"R$ 101-500",
IF('Base tratada'!$AK356&lt;=1000,"R$ 501-1000",
IF('Base tratada'!$AK356&lt;=1500,"R$ 1001-1500",
"+R$ 1500"))))</f>
        <v>R$ 101-500</v>
      </c>
      <c r="AM356" s="34">
        <v>0</v>
      </c>
      <c r="AN356" s="34">
        <v>0</v>
      </c>
      <c r="AO356" s="34">
        <v>0</v>
      </c>
      <c r="AP356" s="34">
        <v>0</v>
      </c>
      <c r="AQ356" s="34">
        <v>0</v>
      </c>
      <c r="AR356" s="34">
        <v>0</v>
      </c>
      <c r="AS356" s="34">
        <v>0</v>
      </c>
      <c r="AT356" s="34">
        <v>3</v>
      </c>
      <c r="AU356" s="34">
        <v>11</v>
      </c>
      <c r="AV356" s="52">
        <v>178</v>
      </c>
      <c r="AW356" s="57">
        <v>0</v>
      </c>
      <c r="AX356" s="58" t="str">
        <f>IF(Tabela3[[#This Row],[Response]]=1, "Aceitou", "Não aceitou")</f>
        <v>Não aceitou</v>
      </c>
      <c r="AY356" s="55" t="str">
        <f>Tabela3[[#This Row],[Faixa Recência]] &amp; " | " &amp; Tabela3[[#This Row],[Faixa Gasto]] &amp; " | " &amp; Tabela3[[#This Row],[Faixa ticket médio]]</f>
        <v>61-75 dias | R$ 101-500 | R$ 1–25</v>
      </c>
      <c r="AZ3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6" s="36"/>
    </row>
    <row r="357" spans="1:54" x14ac:dyDescent="0.25">
      <c r="A357" s="61">
        <v>356</v>
      </c>
      <c r="B357" s="37">
        <v>29548</v>
      </c>
      <c r="C357" s="34">
        <v>1</v>
      </c>
      <c r="D357" s="34">
        <v>0</v>
      </c>
      <c r="E357" s="34">
        <v>52</v>
      </c>
      <c r="F357" s="58" t="str">
        <f>IF('Base tratada'!$E357&lt;=15,"0-15 dias",
IF('Base tratada'!$E357&lt;=30, "16-30 dias",
IF('Base tratada'!$E357&lt;=45, "31-45 dias",
IF('Base tratada'!$E357&lt;=60, "46-60 dias",
IF('Base tratada'!$E357&lt;=75, "61-75 dias", "76-99 dias")))))</f>
        <v>46-60 dias</v>
      </c>
      <c r="G357" s="38">
        <v>50</v>
      </c>
      <c r="H357" s="60" t="str">
        <f>IF('Base tratada'!$G357&lt;=29,"24–29",
IF('Base tratada'!$G357&lt;=39,"30–39",
IF('Base tratada'!$G357&lt;=49,"40–49",
IF('Base tratada'!$G357&lt;=59,"50–59",
IF('Base tratada'!$G357&lt;=69,"60–69",
"70–80")))))</f>
        <v>50–59</v>
      </c>
      <c r="I357" s="34">
        <v>2463</v>
      </c>
      <c r="J357" s="58" t="str">
        <f>IF('Base tratada'!$K357=1,"Divorciado",
IF('Base tratada'!$L357=1,"Casado",
IF('Base tratada'!$M357=1, "Solteiro",
IF('Base tratada'!$N357=1,"Juntos",
"Viúvo"))))</f>
        <v>Solteiro</v>
      </c>
      <c r="K357" s="34">
        <v>0</v>
      </c>
      <c r="L357" s="34">
        <v>0</v>
      </c>
      <c r="M357" s="34">
        <v>1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1</v>
      </c>
      <c r="T357" s="34">
        <v>0</v>
      </c>
      <c r="U357" s="35">
        <v>7</v>
      </c>
      <c r="V357" s="35">
        <v>1</v>
      </c>
      <c r="W357" s="35">
        <v>6</v>
      </c>
      <c r="X357" s="35">
        <v>3</v>
      </c>
      <c r="Y357" s="35">
        <v>1</v>
      </c>
      <c r="Z357" s="35">
        <v>11</v>
      </c>
      <c r="AA357" s="34">
        <v>1</v>
      </c>
      <c r="AB357" s="34">
        <v>4</v>
      </c>
      <c r="AC357" s="34">
        <v>1</v>
      </c>
      <c r="AD357" s="34">
        <v>1</v>
      </c>
      <c r="AE357" s="34">
        <v>2</v>
      </c>
      <c r="AF357" s="58">
        <f>'Base tratada'!$AC357+'Base tratada'!$AD357+'Base tratada'!$AE357</f>
        <v>4</v>
      </c>
      <c r="AG3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57" s="58" t="str">
        <f>IF('Base tratada'!$AC357&gt;=MAX('Base tratada'!$AD357,'Base tratada'!$AE357),"Web",
IF('Base tratada'!$AD357&gt;='Base tratada'!$AE357,"Catalog",
"Store"))</f>
        <v>Store</v>
      </c>
      <c r="AI357" s="59">
        <f>IF('Base tratada'!$AF357=0,"0",'Base tratada'!$AK357/'Base tratada'!$AF357)</f>
        <v>4.5</v>
      </c>
      <c r="AJ357" s="59" t="str">
        <f>IF('Base tratada'!$AI357=0,"R$ 0",
IF('Base tratada'!$AI357&lt;=25,"R$ 1–25",
IF('Base tratada'!$AI357&lt;=50,"R$ 26–50",
"+R$ 50")))</f>
        <v>R$ 1–25</v>
      </c>
      <c r="AK357" s="35">
        <v>18</v>
      </c>
      <c r="AL357" s="58" t="str">
        <f>IF('Base tratada'!$AK357&lt;=100,"R$ 0-100",
IF('Base tratada'!$AK357&lt;=500,"R$ 101-500",
IF('Base tratada'!$AK357&lt;=1000,"R$ 501-1000",
IF('Base tratada'!$AK357&lt;=1500,"R$ 1001-1500",
"+R$ 1500"))))</f>
        <v>R$ 0-100</v>
      </c>
      <c r="AM357" s="34">
        <v>0</v>
      </c>
      <c r="AN357" s="34">
        <v>0</v>
      </c>
      <c r="AO357" s="34">
        <v>1</v>
      </c>
      <c r="AP357" s="34">
        <v>0</v>
      </c>
      <c r="AQ357" s="34">
        <v>0</v>
      </c>
      <c r="AR357" s="34">
        <v>1</v>
      </c>
      <c r="AS357" s="34">
        <v>0</v>
      </c>
      <c r="AT357" s="34">
        <v>3</v>
      </c>
      <c r="AU357" s="34">
        <v>11</v>
      </c>
      <c r="AV357" s="52">
        <v>7</v>
      </c>
      <c r="AW357" s="57">
        <v>0</v>
      </c>
      <c r="AX357" s="58" t="str">
        <f>IF(Tabela3[[#This Row],[Response]]=1, "Aceitou", "Não aceitou")</f>
        <v>Não aceitou</v>
      </c>
      <c r="AY357" s="55" t="str">
        <f>Tabela3[[#This Row],[Faixa Recência]] &amp; " | " &amp; Tabela3[[#This Row],[Faixa Gasto]] &amp; " | " &amp; Tabela3[[#This Row],[Faixa ticket médio]]</f>
        <v>46-60 dias | R$ 0-100 | R$ 1–25</v>
      </c>
      <c r="AZ3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7" s="36"/>
    </row>
    <row r="358" spans="1:54" x14ac:dyDescent="0.25">
      <c r="A358" s="61">
        <v>357</v>
      </c>
      <c r="B358" s="37">
        <v>63810</v>
      </c>
      <c r="C358" s="34">
        <v>0</v>
      </c>
      <c r="D358" s="34">
        <v>1</v>
      </c>
      <c r="E358" s="34">
        <v>45</v>
      </c>
      <c r="F358" s="58" t="str">
        <f>IF('Base tratada'!$E358&lt;=15,"0-15 dias",
IF('Base tratada'!$E358&lt;=30, "16-30 dias",
IF('Base tratada'!$E358&lt;=45, "31-45 dias",
IF('Base tratada'!$E358&lt;=60, "46-60 dias",
IF('Base tratada'!$E358&lt;=75, "61-75 dias", "76-99 dias")))))</f>
        <v>31-45 dias</v>
      </c>
      <c r="G358" s="38">
        <v>54</v>
      </c>
      <c r="H358" s="60" t="str">
        <f>IF('Base tratada'!$G358&lt;=29,"24–29",
IF('Base tratada'!$G358&lt;=39,"30–39",
IF('Base tratada'!$G358&lt;=49,"40–49",
IF('Base tratada'!$G358&lt;=59,"50–59",
IF('Base tratada'!$G358&lt;=69,"60–69",
"70–80")))))</f>
        <v>50–59</v>
      </c>
      <c r="I358" s="34">
        <v>2754</v>
      </c>
      <c r="J358" s="58" t="str">
        <f>IF('Base tratada'!$K358=1,"Divorciado",
IF('Base tratada'!$L358=1,"Casado",
IF('Base tratada'!$M358=1, "Solteiro",
IF('Base tratada'!$N358=1,"Juntos",
"Viúvo"))))</f>
        <v>Solteiro</v>
      </c>
      <c r="K358" s="34">
        <v>0</v>
      </c>
      <c r="L358" s="34">
        <v>0</v>
      </c>
      <c r="M358" s="34">
        <v>1</v>
      </c>
      <c r="N358" s="34">
        <v>0</v>
      </c>
      <c r="O358" s="34">
        <v>0</v>
      </c>
      <c r="P358" s="34">
        <v>0</v>
      </c>
      <c r="Q358" s="34">
        <v>0</v>
      </c>
      <c r="R358" s="34">
        <v>1</v>
      </c>
      <c r="S358" s="34">
        <v>0</v>
      </c>
      <c r="T358" s="34">
        <v>0</v>
      </c>
      <c r="U358" s="35">
        <v>977</v>
      </c>
      <c r="V358" s="35">
        <v>12</v>
      </c>
      <c r="W358" s="35">
        <v>253</v>
      </c>
      <c r="X358" s="35">
        <v>16</v>
      </c>
      <c r="Y358" s="35">
        <v>12</v>
      </c>
      <c r="Z358" s="35">
        <v>101</v>
      </c>
      <c r="AA358" s="34">
        <v>4</v>
      </c>
      <c r="AB358" s="34">
        <v>8</v>
      </c>
      <c r="AC358" s="34">
        <v>4</v>
      </c>
      <c r="AD358" s="34">
        <v>3</v>
      </c>
      <c r="AE358" s="34">
        <v>12</v>
      </c>
      <c r="AF358" s="58">
        <f>'Base tratada'!$AC358+'Base tratada'!$AD358+'Base tratada'!$AE358</f>
        <v>19</v>
      </c>
      <c r="AG3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58" s="58" t="str">
        <f>IF('Base tratada'!$AC358&gt;=MAX('Base tratada'!$AD358,'Base tratada'!$AE358),"Web",
IF('Base tratada'!$AD358&gt;='Base tratada'!$AE358,"Catalog",
"Store"))</f>
        <v>Store</v>
      </c>
      <c r="AI358" s="59">
        <f>IF('Base tratada'!$AF358=0,"0",'Base tratada'!$AK358/'Base tratada'!$AF358)</f>
        <v>66.84210526315789</v>
      </c>
      <c r="AJ358" s="59" t="str">
        <f>IF('Base tratada'!$AI358=0,"R$ 0",
IF('Base tratada'!$AI358&lt;=25,"R$ 1–25",
IF('Base tratada'!$AI358&lt;=50,"R$ 26–50",
"+R$ 50")))</f>
        <v>+R$ 50</v>
      </c>
      <c r="AK358" s="35">
        <v>1270</v>
      </c>
      <c r="AL358" s="58" t="str">
        <f>IF('Base tratada'!$AK358&lt;=100,"R$ 0-100",
IF('Base tratada'!$AK358&lt;=500,"R$ 101-500",
IF('Base tratada'!$AK358&lt;=1000,"R$ 501-1000",
IF('Base tratada'!$AK358&lt;=1500,"R$ 1001-1500",
"+R$ 1500"))))</f>
        <v>R$ 1001-1500</v>
      </c>
      <c r="AM358" s="34">
        <v>0</v>
      </c>
      <c r="AN358" s="34">
        <v>0</v>
      </c>
      <c r="AO358" s="34">
        <v>0</v>
      </c>
      <c r="AP358" s="34">
        <v>1</v>
      </c>
      <c r="AQ358" s="34">
        <v>0</v>
      </c>
      <c r="AR358" s="34">
        <v>1</v>
      </c>
      <c r="AS358" s="34">
        <v>0</v>
      </c>
      <c r="AT358" s="34">
        <v>3</v>
      </c>
      <c r="AU358" s="34">
        <v>11</v>
      </c>
      <c r="AV358" s="52">
        <v>1169</v>
      </c>
      <c r="AW358" s="57">
        <v>0</v>
      </c>
      <c r="AX358" s="58" t="str">
        <f>IF(Tabela3[[#This Row],[Response]]=1, "Aceitou", "Não aceitou")</f>
        <v>Não aceitou</v>
      </c>
      <c r="AY358" s="55" t="str">
        <f>Tabela3[[#This Row],[Faixa Recência]] &amp; " | " &amp; Tabela3[[#This Row],[Faixa Gasto]] &amp; " | " &amp; Tabela3[[#This Row],[Faixa ticket médio]]</f>
        <v>31-45 dias | R$ 1001-1500 | +R$ 50</v>
      </c>
      <c r="AZ3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58" s="36"/>
    </row>
    <row r="359" spans="1:54" x14ac:dyDescent="0.25">
      <c r="A359" s="61">
        <v>358</v>
      </c>
      <c r="B359" s="37">
        <v>38578</v>
      </c>
      <c r="C359" s="34">
        <v>1</v>
      </c>
      <c r="D359" s="34">
        <v>1</v>
      </c>
      <c r="E359" s="34">
        <v>2</v>
      </c>
      <c r="F359" s="58" t="str">
        <f>IF('Base tratada'!$E359&lt;=15,"0-15 dias",
IF('Base tratada'!$E359&lt;=30, "16-30 dias",
IF('Base tratada'!$E359&lt;=45, "31-45 dias",
IF('Base tratada'!$E359&lt;=60, "46-60 dias",
IF('Base tratada'!$E359&lt;=75, "61-75 dias", "76-99 dias")))))</f>
        <v>0-15 dias</v>
      </c>
      <c r="G359" s="38">
        <v>48</v>
      </c>
      <c r="H359" s="60" t="str">
        <f>IF('Base tratada'!$G359&lt;=29,"24–29",
IF('Base tratada'!$G359&lt;=39,"30–39",
IF('Base tratada'!$G359&lt;=49,"40–49",
IF('Base tratada'!$G359&lt;=59,"50–59",
IF('Base tratada'!$G359&lt;=69,"60–69",
"70–80")))))</f>
        <v>40–49</v>
      </c>
      <c r="I359" s="34">
        <v>2531</v>
      </c>
      <c r="J359" s="58" t="str">
        <f>IF('Base tratada'!$K359=1,"Divorciado",
IF('Base tratada'!$L359=1,"Casado",
IF('Base tratada'!$M359=1, "Solteiro",
IF('Base tratada'!$N359=1,"Juntos",
"Viúvo"))))</f>
        <v>Solteiro</v>
      </c>
      <c r="K359" s="34">
        <v>0</v>
      </c>
      <c r="L359" s="34">
        <v>0</v>
      </c>
      <c r="M359" s="34">
        <v>1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4">
        <v>1</v>
      </c>
      <c r="U359" s="35">
        <v>38</v>
      </c>
      <c r="V359" s="35">
        <v>4</v>
      </c>
      <c r="W359" s="35">
        <v>22</v>
      </c>
      <c r="X359" s="35">
        <v>3</v>
      </c>
      <c r="Y359" s="35">
        <v>3</v>
      </c>
      <c r="Z359" s="35">
        <v>3</v>
      </c>
      <c r="AA359" s="34">
        <v>3</v>
      </c>
      <c r="AB359" s="34">
        <v>8</v>
      </c>
      <c r="AC359" s="34">
        <v>3</v>
      </c>
      <c r="AD359" s="34">
        <v>0</v>
      </c>
      <c r="AE359" s="34">
        <v>3</v>
      </c>
      <c r="AF359" s="58">
        <f>'Base tratada'!$AC359+'Base tratada'!$AD359+'Base tratada'!$AE359</f>
        <v>6</v>
      </c>
      <c r="AG3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59" s="58" t="str">
        <f>IF('Base tratada'!$AC359&gt;=MAX('Base tratada'!$AD359,'Base tratada'!$AE359),"Web",
IF('Base tratada'!$AD359&gt;='Base tratada'!$AE359,"Catalog",
"Store"))</f>
        <v>Web</v>
      </c>
      <c r="AI359" s="59">
        <f>IF('Base tratada'!$AF359=0,"0",'Base tratada'!$AK359/'Base tratada'!$AF359)</f>
        <v>11.666666666666666</v>
      </c>
      <c r="AJ359" s="59" t="str">
        <f>IF('Base tratada'!$AI359=0,"R$ 0",
IF('Base tratada'!$AI359&lt;=25,"R$ 1–25",
IF('Base tratada'!$AI359&lt;=50,"R$ 26–50",
"+R$ 50")))</f>
        <v>R$ 1–25</v>
      </c>
      <c r="AK359" s="35">
        <v>70</v>
      </c>
      <c r="AL359" s="58" t="str">
        <f>IF('Base tratada'!$AK359&lt;=100,"R$ 0-100",
IF('Base tratada'!$AK359&lt;=500,"R$ 101-500",
IF('Base tratada'!$AK359&lt;=1000,"R$ 501-1000",
IF('Base tratada'!$AK359&lt;=1500,"R$ 1001-1500",
"+R$ 1500"))))</f>
        <v>R$ 0-100</v>
      </c>
      <c r="AM359" s="34">
        <v>0</v>
      </c>
      <c r="AN359" s="34">
        <v>0</v>
      </c>
      <c r="AO359" s="34">
        <v>0</v>
      </c>
      <c r="AP359" s="34">
        <v>0</v>
      </c>
      <c r="AQ359" s="34">
        <v>0</v>
      </c>
      <c r="AR359" s="34">
        <v>0</v>
      </c>
      <c r="AS359" s="34">
        <v>0</v>
      </c>
      <c r="AT359" s="34">
        <v>3</v>
      </c>
      <c r="AU359" s="34">
        <v>11</v>
      </c>
      <c r="AV359" s="52">
        <v>67</v>
      </c>
      <c r="AW359" s="57">
        <v>1</v>
      </c>
      <c r="AX359" s="58" t="str">
        <f>IF(Tabela3[[#This Row],[Response]]=1, "Aceitou", "Não aceitou")</f>
        <v>Aceitou</v>
      </c>
      <c r="AY359" s="55" t="str">
        <f>Tabela3[[#This Row],[Faixa Recência]] &amp; " | " &amp; Tabela3[[#This Row],[Faixa Gasto]] &amp; " | " &amp; Tabela3[[#This Row],[Faixa ticket médio]]</f>
        <v>0-15 dias | R$ 0-100 | R$ 1–25</v>
      </c>
      <c r="AZ3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59" s="36"/>
    </row>
    <row r="360" spans="1:54" x14ac:dyDescent="0.25">
      <c r="A360" s="61">
        <v>359</v>
      </c>
      <c r="B360" s="37">
        <v>46098</v>
      </c>
      <c r="C360" s="34">
        <v>1</v>
      </c>
      <c r="D360" s="34">
        <v>1</v>
      </c>
      <c r="E360" s="34">
        <v>86</v>
      </c>
      <c r="F360" s="58" t="str">
        <f>IF('Base tratada'!$E360&lt;=15,"0-15 dias",
IF('Base tratada'!$E360&lt;=30, "16-30 dias",
IF('Base tratada'!$E360&lt;=45, "31-45 dias",
IF('Base tratada'!$E360&lt;=60, "46-60 dias",
IF('Base tratada'!$E360&lt;=75, "61-75 dias", "76-99 dias")))))</f>
        <v>76-99 dias</v>
      </c>
      <c r="G360" s="38">
        <v>45</v>
      </c>
      <c r="H360" s="60" t="str">
        <f>IF('Base tratada'!$G360&lt;=29,"24–29",
IF('Base tratada'!$G360&lt;=39,"30–39",
IF('Base tratada'!$G360&lt;=49,"40–49",
IF('Base tratada'!$G360&lt;=59,"50–59",
IF('Base tratada'!$G360&lt;=69,"60–69",
"70–80")))))</f>
        <v>40–49</v>
      </c>
      <c r="I360" s="34">
        <v>2839</v>
      </c>
      <c r="J360" s="58" t="str">
        <f>IF('Base tratada'!$K360=1,"Divorciado",
IF('Base tratada'!$L360=1,"Casado",
IF('Base tratada'!$M360=1, "Solteiro",
IF('Base tratada'!$N360=1,"Juntos",
"Viúvo"))))</f>
        <v>Solteiro</v>
      </c>
      <c r="K360" s="34">
        <v>0</v>
      </c>
      <c r="L360" s="34">
        <v>0</v>
      </c>
      <c r="M360" s="34">
        <v>1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1</v>
      </c>
      <c r="T360" s="34">
        <v>0</v>
      </c>
      <c r="U360" s="35">
        <v>57</v>
      </c>
      <c r="V360" s="35">
        <v>0</v>
      </c>
      <c r="W360" s="35">
        <v>27</v>
      </c>
      <c r="X360" s="35">
        <v>0</v>
      </c>
      <c r="Y360" s="35">
        <v>0</v>
      </c>
      <c r="Z360" s="35">
        <v>36</v>
      </c>
      <c r="AA360" s="34">
        <v>4</v>
      </c>
      <c r="AB360" s="34">
        <v>8</v>
      </c>
      <c r="AC360" s="34">
        <v>3</v>
      </c>
      <c r="AD360" s="34">
        <v>2</v>
      </c>
      <c r="AE360" s="34">
        <v>2</v>
      </c>
      <c r="AF360" s="58">
        <f>'Base tratada'!$AC360+'Base tratada'!$AD360+'Base tratada'!$AE360</f>
        <v>7</v>
      </c>
      <c r="AG3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60" s="58" t="str">
        <f>IF('Base tratada'!$AC360&gt;=MAX('Base tratada'!$AD360,'Base tratada'!$AE360),"Web",
IF('Base tratada'!$AD360&gt;='Base tratada'!$AE360,"Catalog",
"Store"))</f>
        <v>Web</v>
      </c>
      <c r="AI360" s="59">
        <f>IF('Base tratada'!$AF360=0,"0",'Base tratada'!$AK360/'Base tratada'!$AF360)</f>
        <v>12</v>
      </c>
      <c r="AJ360" s="59" t="str">
        <f>IF('Base tratada'!$AI360=0,"R$ 0",
IF('Base tratada'!$AI360&lt;=25,"R$ 1–25",
IF('Base tratada'!$AI360&lt;=50,"R$ 26–50",
"+R$ 50")))</f>
        <v>R$ 1–25</v>
      </c>
      <c r="AK360" s="35">
        <v>84</v>
      </c>
      <c r="AL360" s="58" t="str">
        <f>IF('Base tratada'!$AK360&lt;=100,"R$ 0-100",
IF('Base tratada'!$AK360&lt;=500,"R$ 101-500",
IF('Base tratada'!$AK360&lt;=1000,"R$ 501-1000",
IF('Base tratada'!$AK360&lt;=1500,"R$ 1001-1500",
"+R$ 1500"))))</f>
        <v>R$ 0-100</v>
      </c>
      <c r="AM360" s="34">
        <v>0</v>
      </c>
      <c r="AN360" s="34">
        <v>0</v>
      </c>
      <c r="AO360" s="34">
        <v>0</v>
      </c>
      <c r="AP360" s="34">
        <v>0</v>
      </c>
      <c r="AQ360" s="34">
        <v>0</v>
      </c>
      <c r="AR360" s="34">
        <v>0</v>
      </c>
      <c r="AS360" s="34">
        <v>0</v>
      </c>
      <c r="AT360" s="34">
        <v>3</v>
      </c>
      <c r="AU360" s="34">
        <v>11</v>
      </c>
      <c r="AV360" s="52">
        <v>48</v>
      </c>
      <c r="AW360" s="57">
        <v>0</v>
      </c>
      <c r="AX360" s="58" t="str">
        <f>IF(Tabela3[[#This Row],[Response]]=1, "Aceitou", "Não aceitou")</f>
        <v>Não aceitou</v>
      </c>
      <c r="AY360" s="55" t="str">
        <f>Tabela3[[#This Row],[Faixa Recência]] &amp; " | " &amp; Tabela3[[#This Row],[Faixa Gasto]] &amp; " | " &amp; Tabela3[[#This Row],[Faixa ticket médio]]</f>
        <v>76-99 dias | R$ 0-100 | R$ 1–25</v>
      </c>
      <c r="AZ3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0" s="36"/>
    </row>
    <row r="361" spans="1:54" x14ac:dyDescent="0.25">
      <c r="A361" s="61">
        <v>360</v>
      </c>
      <c r="B361" s="37">
        <v>22585</v>
      </c>
      <c r="C361" s="34">
        <v>0</v>
      </c>
      <c r="D361" s="34">
        <v>0</v>
      </c>
      <c r="E361" s="34">
        <v>23</v>
      </c>
      <c r="F361" s="58" t="str">
        <f>IF('Base tratada'!$E361&lt;=15,"0-15 dias",
IF('Base tratada'!$E361&lt;=30, "16-30 dias",
IF('Base tratada'!$E361&lt;=45, "31-45 dias",
IF('Base tratada'!$E361&lt;=60, "46-60 dias",
IF('Base tratada'!$E361&lt;=75, "61-75 dias", "76-99 dias")))))</f>
        <v>16-30 dias</v>
      </c>
      <c r="G361" s="38">
        <v>50</v>
      </c>
      <c r="H361" s="60" t="str">
        <f>IF('Base tratada'!$G361&lt;=29,"24–29",
IF('Base tratada'!$G361&lt;=39,"30–39",
IF('Base tratada'!$G361&lt;=49,"40–49",
IF('Base tratada'!$G361&lt;=59,"50–59",
IF('Base tratada'!$G361&lt;=69,"60–69",
"70–80")))))</f>
        <v>50–59</v>
      </c>
      <c r="I361" s="34">
        <v>2627</v>
      </c>
      <c r="J361" s="58" t="str">
        <f>IF('Base tratada'!$K361=1,"Divorciado",
IF('Base tratada'!$L361=1,"Casado",
IF('Base tratada'!$M361=1, "Solteiro",
IF('Base tratada'!$N361=1,"Juntos",
"Viúvo"))))</f>
        <v>Solteiro</v>
      </c>
      <c r="K361" s="34">
        <v>0</v>
      </c>
      <c r="L361" s="34">
        <v>0</v>
      </c>
      <c r="M361" s="34">
        <v>1</v>
      </c>
      <c r="N361" s="34">
        <v>0</v>
      </c>
      <c r="O361" s="34">
        <v>0</v>
      </c>
      <c r="P361" s="34">
        <v>0</v>
      </c>
      <c r="Q361" s="34">
        <v>0</v>
      </c>
      <c r="R361" s="34">
        <v>1</v>
      </c>
      <c r="S361" s="34">
        <v>0</v>
      </c>
      <c r="T361" s="34">
        <v>0</v>
      </c>
      <c r="U361" s="35">
        <v>3</v>
      </c>
      <c r="V361" s="35">
        <v>9</v>
      </c>
      <c r="W361" s="35">
        <v>15</v>
      </c>
      <c r="X361" s="35">
        <v>13</v>
      </c>
      <c r="Y361" s="35">
        <v>2</v>
      </c>
      <c r="Z361" s="35">
        <v>39</v>
      </c>
      <c r="AA361" s="34">
        <v>1</v>
      </c>
      <c r="AB361" s="34">
        <v>9</v>
      </c>
      <c r="AC361" s="34">
        <v>1</v>
      </c>
      <c r="AD361" s="34">
        <v>1</v>
      </c>
      <c r="AE361" s="34">
        <v>2</v>
      </c>
      <c r="AF361" s="58">
        <f>'Base tratada'!$AC361+'Base tratada'!$AD361+'Base tratada'!$AE361</f>
        <v>4</v>
      </c>
      <c r="AG3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61" s="58" t="str">
        <f>IF('Base tratada'!$AC361&gt;=MAX('Base tratada'!$AD361,'Base tratada'!$AE361),"Web",
IF('Base tratada'!$AD361&gt;='Base tratada'!$AE361,"Catalog",
"Store"))</f>
        <v>Store</v>
      </c>
      <c r="AI361" s="59">
        <f>IF('Base tratada'!$AF361=0,"0",'Base tratada'!$AK361/'Base tratada'!$AF361)</f>
        <v>10.5</v>
      </c>
      <c r="AJ361" s="59" t="str">
        <f>IF('Base tratada'!$AI361=0,"R$ 0",
IF('Base tratada'!$AI361&lt;=25,"R$ 1–25",
IF('Base tratada'!$AI361&lt;=50,"R$ 26–50",
"+R$ 50")))</f>
        <v>R$ 1–25</v>
      </c>
      <c r="AK361" s="35">
        <v>42</v>
      </c>
      <c r="AL361" s="58" t="str">
        <f>IF('Base tratada'!$AK361&lt;=100,"R$ 0-100",
IF('Base tratada'!$AK361&lt;=500,"R$ 101-500",
IF('Base tratada'!$AK361&lt;=1000,"R$ 501-1000",
IF('Base tratada'!$AK361&lt;=1500,"R$ 1001-1500",
"+R$ 1500"))))</f>
        <v>R$ 0-100</v>
      </c>
      <c r="AM361" s="34">
        <v>0</v>
      </c>
      <c r="AN361" s="34">
        <v>0</v>
      </c>
      <c r="AO361" s="34">
        <v>1</v>
      </c>
      <c r="AP361" s="34">
        <v>0</v>
      </c>
      <c r="AQ361" s="34">
        <v>0</v>
      </c>
      <c r="AR361" s="34">
        <v>1</v>
      </c>
      <c r="AS361" s="34">
        <v>0</v>
      </c>
      <c r="AT361" s="34">
        <v>3</v>
      </c>
      <c r="AU361" s="34">
        <v>11</v>
      </c>
      <c r="AV361" s="52">
        <v>3</v>
      </c>
      <c r="AW361" s="57">
        <v>1</v>
      </c>
      <c r="AX361" s="58" t="str">
        <f>IF(Tabela3[[#This Row],[Response]]=1, "Aceitou", "Não aceitou")</f>
        <v>Aceitou</v>
      </c>
      <c r="AY361" s="55" t="str">
        <f>Tabela3[[#This Row],[Faixa Recência]] &amp; " | " &amp; Tabela3[[#This Row],[Faixa Gasto]] &amp; " | " &amp; Tabela3[[#This Row],[Faixa ticket médio]]</f>
        <v>16-30 dias | R$ 0-100 | R$ 1–25</v>
      </c>
      <c r="AZ3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1" s="36"/>
    </row>
    <row r="362" spans="1:54" x14ac:dyDescent="0.25">
      <c r="A362" s="61">
        <v>361</v>
      </c>
      <c r="B362" s="37">
        <v>30279</v>
      </c>
      <c r="C362" s="34">
        <v>1</v>
      </c>
      <c r="D362" s="34">
        <v>0</v>
      </c>
      <c r="E362" s="34">
        <v>13</v>
      </c>
      <c r="F362" s="58" t="str">
        <f>IF('Base tratada'!$E362&lt;=15,"0-15 dias",
IF('Base tratada'!$E362&lt;=30, "16-30 dias",
IF('Base tratada'!$E362&lt;=45, "31-45 dias",
IF('Base tratada'!$E362&lt;=60, "46-60 dias",
IF('Base tratada'!$E362&lt;=75, "61-75 dias", "76-99 dias")))))</f>
        <v>0-15 dias</v>
      </c>
      <c r="G362" s="38">
        <v>31</v>
      </c>
      <c r="H362" s="60" t="str">
        <f>IF('Base tratada'!$G362&lt;=29,"24–29",
IF('Base tratada'!$G362&lt;=39,"30–39",
IF('Base tratada'!$G362&lt;=49,"40–49",
IF('Base tratada'!$G362&lt;=59,"50–59",
IF('Base tratada'!$G362&lt;=69,"60–69",
"70–80")))))</f>
        <v>30–39</v>
      </c>
      <c r="I362" s="34">
        <v>2705</v>
      </c>
      <c r="J362" s="58" t="str">
        <f>IF('Base tratada'!$K362=1,"Divorciado",
IF('Base tratada'!$L362=1,"Casado",
IF('Base tratada'!$M362=1, "Solteiro",
IF('Base tratada'!$N362=1,"Juntos",
"Viúvo"))))</f>
        <v>Solteiro</v>
      </c>
      <c r="K362" s="34">
        <v>0</v>
      </c>
      <c r="L362" s="34">
        <v>0</v>
      </c>
      <c r="M362" s="34">
        <v>1</v>
      </c>
      <c r="N362" s="34">
        <v>0</v>
      </c>
      <c r="O362" s="34">
        <v>0</v>
      </c>
      <c r="P362" s="34">
        <v>0</v>
      </c>
      <c r="Q362" s="34">
        <v>0</v>
      </c>
      <c r="R362" s="34">
        <v>1</v>
      </c>
      <c r="S362" s="34">
        <v>0</v>
      </c>
      <c r="T362" s="34">
        <v>0</v>
      </c>
      <c r="U362" s="35">
        <v>10</v>
      </c>
      <c r="V362" s="35">
        <v>4</v>
      </c>
      <c r="W362" s="35">
        <v>14</v>
      </c>
      <c r="X362" s="35">
        <v>4</v>
      </c>
      <c r="Y362" s="35">
        <v>4</v>
      </c>
      <c r="Z362" s="35">
        <v>1</v>
      </c>
      <c r="AA362" s="34">
        <v>1</v>
      </c>
      <c r="AB362" s="34">
        <v>8</v>
      </c>
      <c r="AC362" s="34">
        <v>1</v>
      </c>
      <c r="AD362" s="34">
        <v>0</v>
      </c>
      <c r="AE362" s="34">
        <v>3</v>
      </c>
      <c r="AF362" s="58">
        <f>'Base tratada'!$AC362+'Base tratada'!$AD362+'Base tratada'!$AE362</f>
        <v>4</v>
      </c>
      <c r="AG3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62" s="58" t="str">
        <f>IF('Base tratada'!$AC362&gt;=MAX('Base tratada'!$AD362,'Base tratada'!$AE362),"Web",
IF('Base tratada'!$AD362&gt;='Base tratada'!$AE362,"Catalog",
"Store"))</f>
        <v>Store</v>
      </c>
      <c r="AI362" s="59">
        <f>IF('Base tratada'!$AF362=0,"0",'Base tratada'!$AK362/'Base tratada'!$AF362)</f>
        <v>9</v>
      </c>
      <c r="AJ362" s="59" t="str">
        <f>IF('Base tratada'!$AI362=0,"R$ 0",
IF('Base tratada'!$AI362&lt;=25,"R$ 1–25",
IF('Base tratada'!$AI362&lt;=50,"R$ 26–50",
"+R$ 50")))</f>
        <v>R$ 1–25</v>
      </c>
      <c r="AK362" s="35">
        <v>36</v>
      </c>
      <c r="AL362" s="58" t="str">
        <f>IF('Base tratada'!$AK362&lt;=100,"R$ 0-100",
IF('Base tratada'!$AK362&lt;=500,"R$ 101-500",
IF('Base tratada'!$AK362&lt;=1000,"R$ 501-1000",
IF('Base tratada'!$AK362&lt;=1500,"R$ 1001-1500",
"+R$ 1500"))))</f>
        <v>R$ 0-100</v>
      </c>
      <c r="AM362" s="34">
        <v>0</v>
      </c>
      <c r="AN362" s="34">
        <v>0</v>
      </c>
      <c r="AO362" s="34">
        <v>0</v>
      </c>
      <c r="AP362" s="34">
        <v>0</v>
      </c>
      <c r="AQ362" s="34">
        <v>0</v>
      </c>
      <c r="AR362" s="34">
        <v>0</v>
      </c>
      <c r="AS362" s="34">
        <v>0</v>
      </c>
      <c r="AT362" s="34">
        <v>3</v>
      </c>
      <c r="AU362" s="34">
        <v>11</v>
      </c>
      <c r="AV362" s="52">
        <v>35</v>
      </c>
      <c r="AW362" s="57">
        <v>0</v>
      </c>
      <c r="AX362" s="58" t="str">
        <f>IF(Tabela3[[#This Row],[Response]]=1, "Aceitou", "Não aceitou")</f>
        <v>Não aceitou</v>
      </c>
      <c r="AY362" s="55" t="str">
        <f>Tabela3[[#This Row],[Faixa Recência]] &amp; " | " &amp; Tabela3[[#This Row],[Faixa Gasto]] &amp; " | " &amp; Tabela3[[#This Row],[Faixa ticket médio]]</f>
        <v>0-15 dias | R$ 0-100 | R$ 1–25</v>
      </c>
      <c r="AZ3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2" s="36"/>
    </row>
    <row r="363" spans="1:54" x14ac:dyDescent="0.25">
      <c r="A363" s="61">
        <v>362</v>
      </c>
      <c r="B363" s="37">
        <v>66426</v>
      </c>
      <c r="C363" s="34">
        <v>0</v>
      </c>
      <c r="D363" s="34">
        <v>1</v>
      </c>
      <c r="E363" s="34">
        <v>14</v>
      </c>
      <c r="F363" s="58" t="str">
        <f>IF('Base tratada'!$E363&lt;=15,"0-15 dias",
IF('Base tratada'!$E363&lt;=30, "16-30 dias",
IF('Base tratada'!$E363&lt;=45, "31-45 dias",
IF('Base tratada'!$E363&lt;=60, "46-60 dias",
IF('Base tratada'!$E363&lt;=75, "61-75 dias", "76-99 dias")))))</f>
        <v>0-15 dias</v>
      </c>
      <c r="G363" s="38">
        <v>59</v>
      </c>
      <c r="H363" s="60" t="str">
        <f>IF('Base tratada'!$G363&lt;=29,"24–29",
IF('Base tratada'!$G363&lt;=39,"30–39",
IF('Base tratada'!$G363&lt;=49,"40–49",
IF('Base tratada'!$G363&lt;=59,"50–59",
IF('Base tratada'!$G363&lt;=69,"60–69",
"70–80")))))</f>
        <v>50–59</v>
      </c>
      <c r="I363" s="34">
        <v>2429</v>
      </c>
      <c r="J363" s="58" t="str">
        <f>IF('Base tratada'!$K363=1,"Divorciado",
IF('Base tratada'!$L363=1,"Casado",
IF('Base tratada'!$M363=1, "Solteiro",
IF('Base tratada'!$N363=1,"Juntos",
"Viúvo"))))</f>
        <v>Juntos</v>
      </c>
      <c r="K363" s="34">
        <v>0</v>
      </c>
      <c r="L363" s="34">
        <v>0</v>
      </c>
      <c r="M363" s="34">
        <v>0</v>
      </c>
      <c r="N363" s="34">
        <v>1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4">
        <v>1</v>
      </c>
      <c r="U363" s="35">
        <v>1043</v>
      </c>
      <c r="V363" s="35">
        <v>24</v>
      </c>
      <c r="W363" s="35">
        <v>97</v>
      </c>
      <c r="X363" s="35">
        <v>32</v>
      </c>
      <c r="Y363" s="35">
        <v>24</v>
      </c>
      <c r="Z363" s="35">
        <v>157</v>
      </c>
      <c r="AA363" s="34">
        <v>2</v>
      </c>
      <c r="AB363" s="34">
        <v>6</v>
      </c>
      <c r="AC363" s="34">
        <v>3</v>
      </c>
      <c r="AD363" s="34">
        <v>5</v>
      </c>
      <c r="AE363" s="34">
        <v>10</v>
      </c>
      <c r="AF363" s="58">
        <f>'Base tratada'!$AC363+'Base tratada'!$AD363+'Base tratada'!$AE363</f>
        <v>18</v>
      </c>
      <c r="AG3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63" s="58" t="str">
        <f>IF('Base tratada'!$AC363&gt;=MAX('Base tratada'!$AD363,'Base tratada'!$AE363),"Web",
IF('Base tratada'!$AD363&gt;='Base tratada'!$AE363,"Catalog",
"Store"))</f>
        <v>Store</v>
      </c>
      <c r="AI363" s="59">
        <f>IF('Base tratada'!$AF363=0,"0",'Base tratada'!$AK363/'Base tratada'!$AF363)</f>
        <v>67.777777777777771</v>
      </c>
      <c r="AJ363" s="59" t="str">
        <f>IF('Base tratada'!$AI363=0,"R$ 0",
IF('Base tratada'!$AI363&lt;=25,"R$ 1–25",
IF('Base tratada'!$AI363&lt;=50,"R$ 26–50",
"+R$ 50")))</f>
        <v>+R$ 50</v>
      </c>
      <c r="AK363" s="35">
        <v>1220</v>
      </c>
      <c r="AL363" s="58" t="str">
        <f>IF('Base tratada'!$AK363&lt;=100,"R$ 0-100",
IF('Base tratada'!$AK363&lt;=500,"R$ 101-500",
IF('Base tratada'!$AK363&lt;=1000,"R$ 501-1000",
IF('Base tratada'!$AK363&lt;=1500,"R$ 1001-1500",
"+R$ 1500"))))</f>
        <v>R$ 1001-1500</v>
      </c>
      <c r="AM363" s="34">
        <v>0</v>
      </c>
      <c r="AN363" s="34">
        <v>0</v>
      </c>
      <c r="AO363" s="34">
        <v>0</v>
      </c>
      <c r="AP363" s="34">
        <v>0</v>
      </c>
      <c r="AQ363" s="34">
        <v>0</v>
      </c>
      <c r="AR363" s="34">
        <v>0</v>
      </c>
      <c r="AS363" s="34">
        <v>0</v>
      </c>
      <c r="AT363" s="34">
        <v>3</v>
      </c>
      <c r="AU363" s="34">
        <v>11</v>
      </c>
      <c r="AV363" s="52">
        <v>1063</v>
      </c>
      <c r="AW363" s="57">
        <v>0</v>
      </c>
      <c r="AX363" s="58" t="str">
        <f>IF(Tabela3[[#This Row],[Response]]=1, "Aceitou", "Não aceitou")</f>
        <v>Não aceitou</v>
      </c>
      <c r="AY363" s="55" t="str">
        <f>Tabela3[[#This Row],[Faixa Recência]] &amp; " | " &amp; Tabela3[[#This Row],[Faixa Gasto]] &amp; " | " &amp; Tabela3[[#This Row],[Faixa ticket médio]]</f>
        <v>0-15 dias | R$ 1001-1500 | +R$ 50</v>
      </c>
      <c r="AZ3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63" s="36"/>
    </row>
    <row r="364" spans="1:54" x14ac:dyDescent="0.25">
      <c r="A364" s="61">
        <v>363</v>
      </c>
      <c r="B364" s="37">
        <v>30822</v>
      </c>
      <c r="C364" s="34">
        <v>1</v>
      </c>
      <c r="D364" s="34">
        <v>0</v>
      </c>
      <c r="E364" s="34">
        <v>92</v>
      </c>
      <c r="F364" s="58" t="str">
        <f>IF('Base tratada'!$E364&lt;=15,"0-15 dias",
IF('Base tratada'!$E364&lt;=30, "16-30 dias",
IF('Base tratada'!$E364&lt;=45, "31-45 dias",
IF('Base tratada'!$E364&lt;=60, "46-60 dias",
IF('Base tratada'!$E364&lt;=75, "61-75 dias", "76-99 dias")))))</f>
        <v>76-99 dias</v>
      </c>
      <c r="G364" s="38">
        <v>51</v>
      </c>
      <c r="H364" s="60" t="str">
        <f>IF('Base tratada'!$G364&lt;=29,"24–29",
IF('Base tratada'!$G364&lt;=39,"30–39",
IF('Base tratada'!$G364&lt;=49,"40–49",
IF('Base tratada'!$G364&lt;=59,"50–59",
IF('Base tratada'!$G364&lt;=69,"60–69",
"70–80")))))</f>
        <v>50–59</v>
      </c>
      <c r="I364" s="34">
        <v>2539</v>
      </c>
      <c r="J364" s="58" t="str">
        <f>IF('Base tratada'!$K364=1,"Divorciado",
IF('Base tratada'!$L364=1,"Casado",
IF('Base tratada'!$M364=1, "Solteiro",
IF('Base tratada'!$N364=1,"Juntos",
"Viúvo"))))</f>
        <v>Solteiro</v>
      </c>
      <c r="K364" s="34">
        <v>0</v>
      </c>
      <c r="L364" s="34">
        <v>0</v>
      </c>
      <c r="M364" s="34">
        <v>1</v>
      </c>
      <c r="N364" s="34">
        <v>0</v>
      </c>
      <c r="O364" s="34">
        <v>0</v>
      </c>
      <c r="P364" s="34">
        <v>0</v>
      </c>
      <c r="Q364" s="34">
        <v>0</v>
      </c>
      <c r="R364" s="34">
        <v>1</v>
      </c>
      <c r="S364" s="34">
        <v>0</v>
      </c>
      <c r="T364" s="34">
        <v>0</v>
      </c>
      <c r="U364" s="35">
        <v>3</v>
      </c>
      <c r="V364" s="35">
        <v>9</v>
      </c>
      <c r="W364" s="35">
        <v>13</v>
      </c>
      <c r="X364" s="35">
        <v>2</v>
      </c>
      <c r="Y364" s="35">
        <v>12</v>
      </c>
      <c r="Z364" s="35">
        <v>12</v>
      </c>
      <c r="AA364" s="34">
        <v>1</v>
      </c>
      <c r="AB364" s="34">
        <v>7</v>
      </c>
      <c r="AC364" s="34">
        <v>1</v>
      </c>
      <c r="AD364" s="34">
        <v>0</v>
      </c>
      <c r="AE364" s="34">
        <v>3</v>
      </c>
      <c r="AF364" s="58">
        <f>'Base tratada'!$AC364+'Base tratada'!$AD364+'Base tratada'!$AE364</f>
        <v>4</v>
      </c>
      <c r="AG3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64" s="58" t="str">
        <f>IF('Base tratada'!$AC364&gt;=MAX('Base tratada'!$AD364,'Base tratada'!$AE364),"Web",
IF('Base tratada'!$AD364&gt;='Base tratada'!$AE364,"Catalog",
"Store"))</f>
        <v>Store</v>
      </c>
      <c r="AI364" s="59">
        <f>IF('Base tratada'!$AF364=0,"0",'Base tratada'!$AK364/'Base tratada'!$AF364)</f>
        <v>9.75</v>
      </c>
      <c r="AJ364" s="59" t="str">
        <f>IF('Base tratada'!$AI364=0,"R$ 0",
IF('Base tratada'!$AI364&lt;=25,"R$ 1–25",
IF('Base tratada'!$AI364&lt;=50,"R$ 26–50",
"+R$ 50")))</f>
        <v>R$ 1–25</v>
      </c>
      <c r="AK364" s="35">
        <v>39</v>
      </c>
      <c r="AL364" s="58" t="str">
        <f>IF('Base tratada'!$AK364&lt;=100,"R$ 0-100",
IF('Base tratada'!$AK364&lt;=500,"R$ 101-500",
IF('Base tratada'!$AK364&lt;=1000,"R$ 501-1000",
IF('Base tratada'!$AK364&lt;=1500,"R$ 1001-1500",
"+R$ 1500"))))</f>
        <v>R$ 0-100</v>
      </c>
      <c r="AM364" s="34">
        <v>0</v>
      </c>
      <c r="AN364" s="34">
        <v>0</v>
      </c>
      <c r="AO364" s="34">
        <v>0</v>
      </c>
      <c r="AP364" s="34">
        <v>0</v>
      </c>
      <c r="AQ364" s="34">
        <v>0</v>
      </c>
      <c r="AR364" s="34">
        <v>0</v>
      </c>
      <c r="AS364" s="34">
        <v>0</v>
      </c>
      <c r="AT364" s="34">
        <v>3</v>
      </c>
      <c r="AU364" s="34">
        <v>11</v>
      </c>
      <c r="AV364" s="52">
        <v>27</v>
      </c>
      <c r="AW364" s="57">
        <v>0</v>
      </c>
      <c r="AX364" s="58" t="str">
        <f>IF(Tabela3[[#This Row],[Response]]=1, "Aceitou", "Não aceitou")</f>
        <v>Não aceitou</v>
      </c>
      <c r="AY364" s="55" t="str">
        <f>Tabela3[[#This Row],[Faixa Recência]] &amp; " | " &amp; Tabela3[[#This Row],[Faixa Gasto]] &amp; " | " &amp; Tabela3[[#This Row],[Faixa ticket médio]]</f>
        <v>76-99 dias | R$ 0-100 | R$ 1–25</v>
      </c>
      <c r="AZ3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4" s="36"/>
    </row>
    <row r="365" spans="1:54" x14ac:dyDescent="0.25">
      <c r="A365" s="61">
        <v>364</v>
      </c>
      <c r="B365" s="37">
        <v>33581</v>
      </c>
      <c r="C365" s="34">
        <v>2</v>
      </c>
      <c r="D365" s="34">
        <v>0</v>
      </c>
      <c r="E365" s="34">
        <v>38</v>
      </c>
      <c r="F365" s="58" t="str">
        <f>IF('Base tratada'!$E365&lt;=15,"0-15 dias",
IF('Base tratada'!$E365&lt;=30, "16-30 dias",
IF('Base tratada'!$E365&lt;=45, "31-45 dias",
IF('Base tratada'!$E365&lt;=60, "46-60 dias",
IF('Base tratada'!$E365&lt;=75, "61-75 dias", "76-99 dias")))))</f>
        <v>31-45 dias</v>
      </c>
      <c r="G365" s="38">
        <v>51</v>
      </c>
      <c r="H365" s="60" t="str">
        <f>IF('Base tratada'!$G365&lt;=29,"24–29",
IF('Base tratada'!$G365&lt;=39,"30–39",
IF('Base tratada'!$G365&lt;=49,"40–49",
IF('Base tratada'!$G365&lt;=59,"50–59",
IF('Base tratada'!$G365&lt;=69,"60–69",
"70–80")))))</f>
        <v>50–59</v>
      </c>
      <c r="I365" s="34">
        <v>2696</v>
      </c>
      <c r="J365" s="58" t="str">
        <f>IF('Base tratada'!$K365=1,"Divorciado",
IF('Base tratada'!$L365=1,"Casado",
IF('Base tratada'!$M365=1, "Solteiro",
IF('Base tratada'!$N365=1,"Juntos",
"Viúvo"))))</f>
        <v>Casado</v>
      </c>
      <c r="K365" s="34">
        <v>0</v>
      </c>
      <c r="L365" s="34">
        <v>1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4">
        <v>1</v>
      </c>
      <c r="U365" s="35">
        <v>11</v>
      </c>
      <c r="V365" s="35">
        <v>0</v>
      </c>
      <c r="W365" s="35">
        <v>5</v>
      </c>
      <c r="X365" s="35">
        <v>0</v>
      </c>
      <c r="Y365" s="35">
        <v>0</v>
      </c>
      <c r="Z365" s="35">
        <v>1</v>
      </c>
      <c r="AA365" s="34">
        <v>1</v>
      </c>
      <c r="AB365" s="34">
        <v>8</v>
      </c>
      <c r="AC365" s="34">
        <v>1</v>
      </c>
      <c r="AD365" s="34">
        <v>0</v>
      </c>
      <c r="AE365" s="34">
        <v>2</v>
      </c>
      <c r="AF365" s="58">
        <f>'Base tratada'!$AC365+'Base tratada'!$AD365+'Base tratada'!$AE365</f>
        <v>3</v>
      </c>
      <c r="AG3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65" s="58" t="str">
        <f>IF('Base tratada'!$AC365&gt;=MAX('Base tratada'!$AD365,'Base tratada'!$AE365),"Web",
IF('Base tratada'!$AD365&gt;='Base tratada'!$AE365,"Catalog",
"Store"))</f>
        <v>Store</v>
      </c>
      <c r="AI365" s="59">
        <f>IF('Base tratada'!$AF365=0,"0",'Base tratada'!$AK365/'Base tratada'!$AF365)</f>
        <v>5.333333333333333</v>
      </c>
      <c r="AJ365" s="59" t="str">
        <f>IF('Base tratada'!$AI365=0,"R$ 0",
IF('Base tratada'!$AI365&lt;=25,"R$ 1–25",
IF('Base tratada'!$AI365&lt;=50,"R$ 26–50",
"+R$ 50")))</f>
        <v>R$ 1–25</v>
      </c>
      <c r="AK365" s="35">
        <v>16</v>
      </c>
      <c r="AL365" s="58" t="str">
        <f>IF('Base tratada'!$AK365&lt;=100,"R$ 0-100",
IF('Base tratada'!$AK365&lt;=500,"R$ 101-500",
IF('Base tratada'!$AK365&lt;=1000,"R$ 501-1000",
IF('Base tratada'!$AK365&lt;=1500,"R$ 1001-1500",
"+R$ 1500"))))</f>
        <v>R$ 0-100</v>
      </c>
      <c r="AM365" s="34">
        <v>0</v>
      </c>
      <c r="AN365" s="34">
        <v>0</v>
      </c>
      <c r="AO365" s="34">
        <v>0</v>
      </c>
      <c r="AP365" s="34">
        <v>0</v>
      </c>
      <c r="AQ365" s="34">
        <v>0</v>
      </c>
      <c r="AR365" s="34">
        <v>0</v>
      </c>
      <c r="AS365" s="34">
        <v>0</v>
      </c>
      <c r="AT365" s="34">
        <v>3</v>
      </c>
      <c r="AU365" s="34">
        <v>11</v>
      </c>
      <c r="AV365" s="52">
        <v>15</v>
      </c>
      <c r="AW365" s="57">
        <v>0</v>
      </c>
      <c r="AX365" s="58" t="str">
        <f>IF(Tabela3[[#This Row],[Response]]=1, "Aceitou", "Não aceitou")</f>
        <v>Não aceitou</v>
      </c>
      <c r="AY365" s="55" t="str">
        <f>Tabela3[[#This Row],[Faixa Recência]] &amp; " | " &amp; Tabela3[[#This Row],[Faixa Gasto]] &amp; " | " &amp; Tabela3[[#This Row],[Faixa ticket médio]]</f>
        <v>31-45 dias | R$ 0-100 | R$ 1–25</v>
      </c>
      <c r="AZ3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5" s="36"/>
    </row>
    <row r="366" spans="1:54" x14ac:dyDescent="0.25">
      <c r="A366" s="61">
        <v>365</v>
      </c>
      <c r="B366" s="37">
        <v>19986</v>
      </c>
      <c r="C366" s="34">
        <v>1</v>
      </c>
      <c r="D366" s="34">
        <v>0</v>
      </c>
      <c r="E366" s="34">
        <v>74</v>
      </c>
      <c r="F366" s="58" t="str">
        <f>IF('Base tratada'!$E366&lt;=15,"0-15 dias",
IF('Base tratada'!$E366&lt;=30, "16-30 dias",
IF('Base tratada'!$E366&lt;=45, "31-45 dias",
IF('Base tratada'!$E366&lt;=60, "46-60 dias",
IF('Base tratada'!$E366&lt;=75, "61-75 dias", "76-99 dias")))))</f>
        <v>61-75 dias</v>
      </c>
      <c r="G366" s="38">
        <v>35</v>
      </c>
      <c r="H366" s="60" t="str">
        <f>IF('Base tratada'!$G366&lt;=29,"24–29",
IF('Base tratada'!$G366&lt;=39,"30–39",
IF('Base tratada'!$G366&lt;=49,"40–49",
IF('Base tratada'!$G366&lt;=59,"50–59",
IF('Base tratada'!$G366&lt;=69,"60–69",
"70–80")))))</f>
        <v>30–39</v>
      </c>
      <c r="I366" s="34">
        <v>2386</v>
      </c>
      <c r="J366" s="58" t="str">
        <f>IF('Base tratada'!$K366=1,"Divorciado",
IF('Base tratada'!$L366=1,"Casado",
IF('Base tratada'!$M366=1, "Solteiro",
IF('Base tratada'!$N366=1,"Juntos",
"Viúvo"))))</f>
        <v>Casado</v>
      </c>
      <c r="K366" s="34">
        <v>0</v>
      </c>
      <c r="L366" s="34">
        <v>1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1</v>
      </c>
      <c r="S366" s="34">
        <v>0</v>
      </c>
      <c r="T366" s="34">
        <v>0</v>
      </c>
      <c r="U366" s="35">
        <v>3</v>
      </c>
      <c r="V366" s="35">
        <v>6</v>
      </c>
      <c r="W366" s="35">
        <v>5</v>
      </c>
      <c r="X366" s="35">
        <v>0</v>
      </c>
      <c r="Y366" s="35">
        <v>2</v>
      </c>
      <c r="Z366" s="35">
        <v>6</v>
      </c>
      <c r="AA366" s="34">
        <v>1</v>
      </c>
      <c r="AB366" s="34">
        <v>7</v>
      </c>
      <c r="AC366" s="34">
        <v>0</v>
      </c>
      <c r="AD366" s="34">
        <v>0</v>
      </c>
      <c r="AE366" s="34">
        <v>3</v>
      </c>
      <c r="AF366" s="58">
        <f>'Base tratada'!$AC366+'Base tratada'!$AD366+'Base tratada'!$AE366</f>
        <v>3</v>
      </c>
      <c r="AG3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66" s="58" t="str">
        <f>IF('Base tratada'!$AC366&gt;=MAX('Base tratada'!$AD366,'Base tratada'!$AE366),"Web",
IF('Base tratada'!$AD366&gt;='Base tratada'!$AE366,"Catalog",
"Store"))</f>
        <v>Store</v>
      </c>
      <c r="AI366" s="59">
        <f>IF('Base tratada'!$AF366=0,"0",'Base tratada'!$AK366/'Base tratada'!$AF366)</f>
        <v>5.333333333333333</v>
      </c>
      <c r="AJ366" s="59" t="str">
        <f>IF('Base tratada'!$AI366=0,"R$ 0",
IF('Base tratada'!$AI366&lt;=25,"R$ 1–25",
IF('Base tratada'!$AI366&lt;=50,"R$ 26–50",
"+R$ 50")))</f>
        <v>R$ 1–25</v>
      </c>
      <c r="AK366" s="35">
        <v>16</v>
      </c>
      <c r="AL366" s="58" t="str">
        <f>IF('Base tratada'!$AK366&lt;=100,"R$ 0-100",
IF('Base tratada'!$AK366&lt;=500,"R$ 101-500",
IF('Base tratada'!$AK366&lt;=1000,"R$ 501-1000",
IF('Base tratada'!$AK366&lt;=1500,"R$ 1001-1500",
"+R$ 1500"))))</f>
        <v>R$ 0-100</v>
      </c>
      <c r="AM366" s="34">
        <v>0</v>
      </c>
      <c r="AN366" s="34">
        <v>0</v>
      </c>
      <c r="AO366" s="34">
        <v>0</v>
      </c>
      <c r="AP366" s="34">
        <v>0</v>
      </c>
      <c r="AQ366" s="34">
        <v>0</v>
      </c>
      <c r="AR366" s="34">
        <v>0</v>
      </c>
      <c r="AS366" s="34">
        <v>0</v>
      </c>
      <c r="AT366" s="34">
        <v>3</v>
      </c>
      <c r="AU366" s="34">
        <v>11</v>
      </c>
      <c r="AV366" s="52">
        <v>10</v>
      </c>
      <c r="AW366" s="57">
        <v>0</v>
      </c>
      <c r="AX366" s="58" t="str">
        <f>IF(Tabela3[[#This Row],[Response]]=1, "Aceitou", "Não aceitou")</f>
        <v>Não aceitou</v>
      </c>
      <c r="AY366" s="55" t="str">
        <f>Tabela3[[#This Row],[Faixa Recência]] &amp; " | " &amp; Tabela3[[#This Row],[Faixa Gasto]] &amp; " | " &amp; Tabela3[[#This Row],[Faixa ticket médio]]</f>
        <v>61-75 dias | R$ 0-100 | R$ 1–25</v>
      </c>
      <c r="AZ3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6" s="36"/>
    </row>
    <row r="367" spans="1:54" x14ac:dyDescent="0.25">
      <c r="A367" s="61">
        <v>366</v>
      </c>
      <c r="B367" s="37">
        <v>27421</v>
      </c>
      <c r="C367" s="34">
        <v>0</v>
      </c>
      <c r="D367" s="34">
        <v>0</v>
      </c>
      <c r="E367" s="34">
        <v>14</v>
      </c>
      <c r="F367" s="58" t="str">
        <f>IF('Base tratada'!$E367&lt;=15,"0-15 dias",
IF('Base tratada'!$E367&lt;=30, "16-30 dias",
IF('Base tratada'!$E367&lt;=45, "31-45 dias",
IF('Base tratada'!$E367&lt;=60, "46-60 dias",
IF('Base tratada'!$E367&lt;=75, "61-75 dias", "76-99 dias")))))</f>
        <v>0-15 dias</v>
      </c>
      <c r="G367" s="38">
        <v>66</v>
      </c>
      <c r="H367" s="60" t="str">
        <f>IF('Base tratada'!$G367&lt;=29,"24–29",
IF('Base tratada'!$G367&lt;=39,"30–39",
IF('Base tratada'!$G367&lt;=49,"40–49",
IF('Base tratada'!$G367&lt;=59,"50–59",
IF('Base tratada'!$G367&lt;=69,"60–69",
"70–80")))))</f>
        <v>60–69</v>
      </c>
      <c r="I367" s="34">
        <v>2723</v>
      </c>
      <c r="J367" s="58" t="str">
        <f>IF('Base tratada'!$K367=1,"Divorciado",
IF('Base tratada'!$L367=1,"Casado",
IF('Base tratada'!$M367=1, "Solteiro",
IF('Base tratada'!$N367=1,"Juntos",
"Viúvo"))))</f>
        <v>Viúvo</v>
      </c>
      <c r="K367" s="34">
        <v>0</v>
      </c>
      <c r="L367" s="34">
        <v>0</v>
      </c>
      <c r="M367" s="34">
        <v>0</v>
      </c>
      <c r="N367" s="34">
        <v>0</v>
      </c>
      <c r="O367" s="34">
        <v>1</v>
      </c>
      <c r="P367" s="34">
        <v>0</v>
      </c>
      <c r="Q367" s="34">
        <v>0</v>
      </c>
      <c r="R367" s="34">
        <v>1</v>
      </c>
      <c r="S367" s="34">
        <v>0</v>
      </c>
      <c r="T367" s="34">
        <v>0</v>
      </c>
      <c r="U367" s="35">
        <v>43</v>
      </c>
      <c r="V367" s="35">
        <v>12</v>
      </c>
      <c r="W367" s="35">
        <v>96</v>
      </c>
      <c r="X367" s="35">
        <v>78</v>
      </c>
      <c r="Y367" s="35">
        <v>40</v>
      </c>
      <c r="Z367" s="35">
        <v>55</v>
      </c>
      <c r="AA367" s="34">
        <v>3</v>
      </c>
      <c r="AB367" s="34">
        <v>7</v>
      </c>
      <c r="AC367" s="34">
        <v>4</v>
      </c>
      <c r="AD367" s="34">
        <v>1</v>
      </c>
      <c r="AE367" s="34">
        <v>6</v>
      </c>
      <c r="AF367" s="58">
        <f>'Base tratada'!$AC367+'Base tratada'!$AD367+'Base tratada'!$AE367</f>
        <v>11</v>
      </c>
      <c r="AG3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67" s="58" t="str">
        <f>IF('Base tratada'!$AC367&gt;=MAX('Base tratada'!$AD367,'Base tratada'!$AE367),"Web",
IF('Base tratada'!$AD367&gt;='Base tratada'!$AE367,"Catalog",
"Store"))</f>
        <v>Store</v>
      </c>
      <c r="AI367" s="59">
        <f>IF('Base tratada'!$AF367=0,"0",'Base tratada'!$AK367/'Base tratada'!$AF367)</f>
        <v>24.454545454545453</v>
      </c>
      <c r="AJ367" s="59" t="str">
        <f>IF('Base tratada'!$AI367=0,"R$ 0",
IF('Base tratada'!$AI367&lt;=25,"R$ 1–25",
IF('Base tratada'!$AI367&lt;=50,"R$ 26–50",
"+R$ 50")))</f>
        <v>R$ 1–25</v>
      </c>
      <c r="AK367" s="35">
        <v>269</v>
      </c>
      <c r="AL367" s="58" t="str">
        <f>IF('Base tratada'!$AK367&lt;=100,"R$ 0-100",
IF('Base tratada'!$AK367&lt;=500,"R$ 101-500",
IF('Base tratada'!$AK367&lt;=1000,"R$ 501-1000",
IF('Base tratada'!$AK367&lt;=1500,"R$ 1001-1500",
"+R$ 1500"))))</f>
        <v>R$ 101-500</v>
      </c>
      <c r="AM367" s="34">
        <v>0</v>
      </c>
      <c r="AN367" s="34">
        <v>0</v>
      </c>
      <c r="AO367" s="34">
        <v>0</v>
      </c>
      <c r="AP367" s="34">
        <v>0</v>
      </c>
      <c r="AQ367" s="34">
        <v>0</v>
      </c>
      <c r="AR367" s="34">
        <v>0</v>
      </c>
      <c r="AS367" s="34">
        <v>0</v>
      </c>
      <c r="AT367" s="34">
        <v>3</v>
      </c>
      <c r="AU367" s="34">
        <v>11</v>
      </c>
      <c r="AV367" s="52">
        <v>214</v>
      </c>
      <c r="AW367" s="57">
        <v>0</v>
      </c>
      <c r="AX367" s="58" t="str">
        <f>IF(Tabela3[[#This Row],[Response]]=1, "Aceitou", "Não aceitou")</f>
        <v>Não aceitou</v>
      </c>
      <c r="AY367" s="55" t="str">
        <f>Tabela3[[#This Row],[Faixa Recência]] &amp; " | " &amp; Tabela3[[#This Row],[Faixa Gasto]] &amp; " | " &amp; Tabela3[[#This Row],[Faixa ticket médio]]</f>
        <v>0-15 dias | R$ 101-500 | R$ 1–25</v>
      </c>
      <c r="AZ3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7" s="36"/>
    </row>
    <row r="368" spans="1:54" x14ac:dyDescent="0.25">
      <c r="A368" s="61">
        <v>367</v>
      </c>
      <c r="B368" s="37">
        <v>35688</v>
      </c>
      <c r="C368" s="34">
        <v>2</v>
      </c>
      <c r="D368" s="34">
        <v>1</v>
      </c>
      <c r="E368" s="34">
        <v>94</v>
      </c>
      <c r="F368" s="58" t="str">
        <f>IF('Base tratada'!$E368&lt;=15,"0-15 dias",
IF('Base tratada'!$E368&lt;=30, "16-30 dias",
IF('Base tratada'!$E368&lt;=45, "31-45 dias",
IF('Base tratada'!$E368&lt;=60, "46-60 dias",
IF('Base tratada'!$E368&lt;=75, "61-75 dias", "76-99 dias")))))</f>
        <v>76-99 dias</v>
      </c>
      <c r="G368" s="38">
        <v>47</v>
      </c>
      <c r="H368" s="60" t="str">
        <f>IF('Base tratada'!$G368&lt;=29,"24–29",
IF('Base tratada'!$G368&lt;=39,"30–39",
IF('Base tratada'!$G368&lt;=49,"40–49",
IF('Base tratada'!$G368&lt;=59,"50–59",
IF('Base tratada'!$G368&lt;=69,"60–69",
"70–80")))))</f>
        <v>40–49</v>
      </c>
      <c r="I368" s="34">
        <v>2835</v>
      </c>
      <c r="J368" s="58" t="str">
        <f>IF('Base tratada'!$K368=1,"Divorciado",
IF('Base tratada'!$L368=1,"Casado",
IF('Base tratada'!$M368=1, "Solteiro",
IF('Base tratada'!$N368=1,"Juntos",
"Viúvo"))))</f>
        <v>Casado</v>
      </c>
      <c r="K368" s="34">
        <v>0</v>
      </c>
      <c r="L368" s="34">
        <v>1</v>
      </c>
      <c r="M368" s="34">
        <v>0</v>
      </c>
      <c r="N368" s="34">
        <v>0</v>
      </c>
      <c r="O368" s="34">
        <v>0</v>
      </c>
      <c r="P368" s="34">
        <v>1</v>
      </c>
      <c r="Q368" s="34">
        <v>0</v>
      </c>
      <c r="R368" s="34">
        <v>0</v>
      </c>
      <c r="S368" s="34">
        <v>0</v>
      </c>
      <c r="T368" s="34">
        <v>0</v>
      </c>
      <c r="U368" s="35">
        <v>73</v>
      </c>
      <c r="V368" s="35">
        <v>3</v>
      </c>
      <c r="W368" s="35">
        <v>90</v>
      </c>
      <c r="X368" s="35">
        <v>12</v>
      </c>
      <c r="Y368" s="35">
        <v>1</v>
      </c>
      <c r="Z368" s="35">
        <v>32</v>
      </c>
      <c r="AA368" s="34">
        <v>7</v>
      </c>
      <c r="AB368" s="34">
        <v>8</v>
      </c>
      <c r="AC368" s="34">
        <v>4</v>
      </c>
      <c r="AD368" s="34">
        <v>1</v>
      </c>
      <c r="AE368" s="34">
        <v>4</v>
      </c>
      <c r="AF368" s="58">
        <f>'Base tratada'!$AC368+'Base tratada'!$AD368+'Base tratada'!$AE368</f>
        <v>9</v>
      </c>
      <c r="AG3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68" s="58" t="str">
        <f>IF('Base tratada'!$AC368&gt;=MAX('Base tratada'!$AD368,'Base tratada'!$AE368),"Web",
IF('Base tratada'!$AD368&gt;='Base tratada'!$AE368,"Catalog",
"Store"))</f>
        <v>Web</v>
      </c>
      <c r="AI368" s="59">
        <f>IF('Base tratada'!$AF368=0,"0",'Base tratada'!$AK368/'Base tratada'!$AF368)</f>
        <v>19.888888888888889</v>
      </c>
      <c r="AJ368" s="59" t="str">
        <f>IF('Base tratada'!$AI368=0,"R$ 0",
IF('Base tratada'!$AI368&lt;=25,"R$ 1–25",
IF('Base tratada'!$AI368&lt;=50,"R$ 26–50",
"+R$ 50")))</f>
        <v>R$ 1–25</v>
      </c>
      <c r="AK368" s="35">
        <v>179</v>
      </c>
      <c r="AL368" s="58" t="str">
        <f>IF('Base tratada'!$AK368&lt;=100,"R$ 0-100",
IF('Base tratada'!$AK368&lt;=500,"R$ 101-500",
IF('Base tratada'!$AK368&lt;=1000,"R$ 501-1000",
IF('Base tratada'!$AK368&lt;=1500,"R$ 1001-1500",
"+R$ 1500"))))</f>
        <v>R$ 101-500</v>
      </c>
      <c r="AM368" s="34">
        <v>0</v>
      </c>
      <c r="AN368" s="34">
        <v>0</v>
      </c>
      <c r="AO368" s="34">
        <v>0</v>
      </c>
      <c r="AP368" s="34">
        <v>0</v>
      </c>
      <c r="AQ368" s="34">
        <v>0</v>
      </c>
      <c r="AR368" s="34">
        <v>0</v>
      </c>
      <c r="AS368" s="34">
        <v>0</v>
      </c>
      <c r="AT368" s="34">
        <v>3</v>
      </c>
      <c r="AU368" s="34">
        <v>11</v>
      </c>
      <c r="AV368" s="52">
        <v>147</v>
      </c>
      <c r="AW368" s="57">
        <v>0</v>
      </c>
      <c r="AX368" s="58" t="str">
        <f>IF(Tabela3[[#This Row],[Response]]=1, "Aceitou", "Não aceitou")</f>
        <v>Não aceitou</v>
      </c>
      <c r="AY368" s="55" t="str">
        <f>Tabela3[[#This Row],[Faixa Recência]] &amp; " | " &amp; Tabela3[[#This Row],[Faixa Gasto]] &amp; " | " &amp; Tabela3[[#This Row],[Faixa ticket médio]]</f>
        <v>76-99 dias | R$ 101-500 | R$ 1–25</v>
      </c>
      <c r="AZ3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8" s="36"/>
    </row>
    <row r="369" spans="1:54" x14ac:dyDescent="0.25">
      <c r="A369" s="61">
        <v>368</v>
      </c>
      <c r="B369" s="37">
        <v>36143</v>
      </c>
      <c r="C369" s="34">
        <v>1</v>
      </c>
      <c r="D369" s="34">
        <v>0</v>
      </c>
      <c r="E369" s="34">
        <v>33</v>
      </c>
      <c r="F369" s="58" t="str">
        <f>IF('Base tratada'!$E369&lt;=15,"0-15 dias",
IF('Base tratada'!$E369&lt;=30, "16-30 dias",
IF('Base tratada'!$E369&lt;=45, "31-45 dias",
IF('Base tratada'!$E369&lt;=60, "46-60 dias",
IF('Base tratada'!$E369&lt;=75, "61-75 dias", "76-99 dias")))))</f>
        <v>31-45 dias</v>
      </c>
      <c r="G369" s="38">
        <v>39</v>
      </c>
      <c r="H369" s="60" t="str">
        <f>IF('Base tratada'!$G369&lt;=29,"24–29",
IF('Base tratada'!$G369&lt;=39,"30–39",
IF('Base tratada'!$G369&lt;=49,"40–49",
IF('Base tratada'!$G369&lt;=59,"50–59",
IF('Base tratada'!$G369&lt;=69,"60–69",
"70–80")))))</f>
        <v>30–39</v>
      </c>
      <c r="I369" s="34">
        <v>2250</v>
      </c>
      <c r="J369" s="58" t="str">
        <f>IF('Base tratada'!$K369=1,"Divorciado",
IF('Base tratada'!$L369=1,"Casado",
IF('Base tratada'!$M369=1, "Solteiro",
IF('Base tratada'!$N369=1,"Juntos",
"Viúvo"))))</f>
        <v>Solteiro</v>
      </c>
      <c r="K369" s="34">
        <v>0</v>
      </c>
      <c r="L369" s="34">
        <v>0</v>
      </c>
      <c r="M369" s="34">
        <v>1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1</v>
      </c>
      <c r="T369" s="34">
        <v>0</v>
      </c>
      <c r="U369" s="35">
        <v>12</v>
      </c>
      <c r="V369" s="35">
        <v>0</v>
      </c>
      <c r="W369" s="35">
        <v>1</v>
      </c>
      <c r="X369" s="35">
        <v>0</v>
      </c>
      <c r="Y369" s="35">
        <v>0</v>
      </c>
      <c r="Z369" s="35">
        <v>6</v>
      </c>
      <c r="AA369" s="34">
        <v>1</v>
      </c>
      <c r="AB369" s="34">
        <v>3</v>
      </c>
      <c r="AC369" s="34">
        <v>0</v>
      </c>
      <c r="AD369" s="34">
        <v>1</v>
      </c>
      <c r="AE369" s="34">
        <v>2</v>
      </c>
      <c r="AF369" s="58">
        <f>'Base tratada'!$AC369+'Base tratada'!$AD369+'Base tratada'!$AE369</f>
        <v>3</v>
      </c>
      <c r="AG3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69" s="58" t="str">
        <f>IF('Base tratada'!$AC369&gt;=MAX('Base tratada'!$AD369,'Base tratada'!$AE369),"Web",
IF('Base tratada'!$AD369&gt;='Base tratada'!$AE369,"Catalog",
"Store"))</f>
        <v>Store</v>
      </c>
      <c r="AI369" s="59">
        <f>IF('Base tratada'!$AF369=0,"0",'Base tratada'!$AK369/'Base tratada'!$AF369)</f>
        <v>4.333333333333333</v>
      </c>
      <c r="AJ369" s="59" t="str">
        <f>IF('Base tratada'!$AI369=0,"R$ 0",
IF('Base tratada'!$AI369&lt;=25,"R$ 1–25",
IF('Base tratada'!$AI369&lt;=50,"R$ 26–50",
"+R$ 50")))</f>
        <v>R$ 1–25</v>
      </c>
      <c r="AK369" s="35">
        <v>13</v>
      </c>
      <c r="AL369" s="58" t="str">
        <f>IF('Base tratada'!$AK369&lt;=100,"R$ 0-100",
IF('Base tratada'!$AK369&lt;=500,"R$ 101-500",
IF('Base tratada'!$AK369&lt;=1000,"R$ 501-1000",
IF('Base tratada'!$AK369&lt;=1500,"R$ 1001-1500",
"+R$ 1500"))))</f>
        <v>R$ 0-100</v>
      </c>
      <c r="AM369" s="34">
        <v>0</v>
      </c>
      <c r="AN369" s="34">
        <v>0</v>
      </c>
      <c r="AO369" s="34">
        <v>0</v>
      </c>
      <c r="AP369" s="34">
        <v>0</v>
      </c>
      <c r="AQ369" s="34">
        <v>0</v>
      </c>
      <c r="AR369" s="34">
        <v>0</v>
      </c>
      <c r="AS369" s="34">
        <v>0</v>
      </c>
      <c r="AT369" s="34">
        <v>3</v>
      </c>
      <c r="AU369" s="34">
        <v>11</v>
      </c>
      <c r="AV369" s="52">
        <v>7</v>
      </c>
      <c r="AW369" s="57">
        <v>0</v>
      </c>
      <c r="AX369" s="58" t="str">
        <f>IF(Tabela3[[#This Row],[Response]]=1, "Aceitou", "Não aceitou")</f>
        <v>Não aceitou</v>
      </c>
      <c r="AY369" s="55" t="str">
        <f>Tabela3[[#This Row],[Faixa Recência]] &amp; " | " &amp; Tabela3[[#This Row],[Faixa Gasto]] &amp; " | " &amp; Tabela3[[#This Row],[Faixa ticket médio]]</f>
        <v>31-45 dias | R$ 0-100 | R$ 1–25</v>
      </c>
      <c r="AZ3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69" s="36"/>
    </row>
    <row r="370" spans="1:54" x14ac:dyDescent="0.25">
      <c r="A370" s="61">
        <v>369</v>
      </c>
      <c r="B370" s="37">
        <v>10245</v>
      </c>
      <c r="C370" s="34">
        <v>1</v>
      </c>
      <c r="D370" s="34">
        <v>0</v>
      </c>
      <c r="E370" s="34">
        <v>32</v>
      </c>
      <c r="F370" s="58" t="str">
        <f>IF('Base tratada'!$E370&lt;=15,"0-15 dias",
IF('Base tratada'!$E370&lt;=30, "16-30 dias",
IF('Base tratada'!$E370&lt;=45, "31-45 dias",
IF('Base tratada'!$E370&lt;=60, "46-60 dias",
IF('Base tratada'!$E370&lt;=75, "61-75 dias", "76-99 dias")))))</f>
        <v>31-45 dias</v>
      </c>
      <c r="G370" s="38">
        <v>49</v>
      </c>
      <c r="H370" s="60" t="str">
        <f>IF('Base tratada'!$G370&lt;=29,"24–29",
IF('Base tratada'!$G370&lt;=39,"30–39",
IF('Base tratada'!$G370&lt;=49,"40–49",
IF('Base tratada'!$G370&lt;=59,"50–59",
IF('Base tratada'!$G370&lt;=69,"60–69",
"70–80")))))</f>
        <v>40–49</v>
      </c>
      <c r="I370" s="34">
        <v>2569</v>
      </c>
      <c r="J370" s="58" t="str">
        <f>IF('Base tratada'!$K370=1,"Divorciado",
IF('Base tratada'!$L370=1,"Casado",
IF('Base tratada'!$M370=1, "Solteiro",
IF('Base tratada'!$N370=1,"Juntos",
"Viúvo"))))</f>
        <v>Solteiro</v>
      </c>
      <c r="K370" s="34">
        <v>0</v>
      </c>
      <c r="L370" s="34">
        <v>0</v>
      </c>
      <c r="M370" s="34">
        <v>1</v>
      </c>
      <c r="N370" s="34">
        <v>0</v>
      </c>
      <c r="O370" s="34">
        <v>0</v>
      </c>
      <c r="P370" s="34">
        <v>0</v>
      </c>
      <c r="Q370" s="34">
        <v>0</v>
      </c>
      <c r="R370" s="34">
        <v>1</v>
      </c>
      <c r="S370" s="34">
        <v>0</v>
      </c>
      <c r="T370" s="34">
        <v>0</v>
      </c>
      <c r="U370" s="35">
        <v>4</v>
      </c>
      <c r="V370" s="35">
        <v>7</v>
      </c>
      <c r="W370" s="35">
        <v>7</v>
      </c>
      <c r="X370" s="35">
        <v>6</v>
      </c>
      <c r="Y370" s="35">
        <v>4</v>
      </c>
      <c r="Z370" s="35">
        <v>13</v>
      </c>
      <c r="AA370" s="34">
        <v>3</v>
      </c>
      <c r="AB370" s="34">
        <v>5</v>
      </c>
      <c r="AC370" s="34">
        <v>1</v>
      </c>
      <c r="AD370" s="34">
        <v>2</v>
      </c>
      <c r="AE370" s="34">
        <v>2</v>
      </c>
      <c r="AF370" s="58">
        <f>'Base tratada'!$AC370+'Base tratada'!$AD370+'Base tratada'!$AE370</f>
        <v>5</v>
      </c>
      <c r="AG3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70" s="58" t="str">
        <f>IF('Base tratada'!$AC370&gt;=MAX('Base tratada'!$AD370,'Base tratada'!$AE370),"Web",
IF('Base tratada'!$AD370&gt;='Base tratada'!$AE370,"Catalog",
"Store"))</f>
        <v>Catalog</v>
      </c>
      <c r="AI370" s="59">
        <f>IF('Base tratada'!$AF370=0,"0",'Base tratada'!$AK370/'Base tratada'!$AF370)</f>
        <v>5.6</v>
      </c>
      <c r="AJ370" s="59" t="str">
        <f>IF('Base tratada'!$AI370=0,"R$ 0",
IF('Base tratada'!$AI370&lt;=25,"R$ 1–25",
IF('Base tratada'!$AI370&lt;=50,"R$ 26–50",
"+R$ 50")))</f>
        <v>R$ 1–25</v>
      </c>
      <c r="AK370" s="35">
        <v>28</v>
      </c>
      <c r="AL370" s="58" t="str">
        <f>IF('Base tratada'!$AK370&lt;=100,"R$ 0-100",
IF('Base tratada'!$AK370&lt;=500,"R$ 101-500",
IF('Base tratada'!$AK370&lt;=1000,"R$ 501-1000",
IF('Base tratada'!$AK370&lt;=1500,"R$ 1001-1500",
"+R$ 1500"))))</f>
        <v>R$ 0-100</v>
      </c>
      <c r="AM370" s="34">
        <v>0</v>
      </c>
      <c r="AN370" s="34">
        <v>0</v>
      </c>
      <c r="AO370" s="34">
        <v>0</v>
      </c>
      <c r="AP370" s="34">
        <v>0</v>
      </c>
      <c r="AQ370" s="34">
        <v>0</v>
      </c>
      <c r="AR370" s="34">
        <v>0</v>
      </c>
      <c r="AS370" s="34">
        <v>0</v>
      </c>
      <c r="AT370" s="34">
        <v>3</v>
      </c>
      <c r="AU370" s="34">
        <v>11</v>
      </c>
      <c r="AV370" s="52">
        <v>15</v>
      </c>
      <c r="AW370" s="57">
        <v>0</v>
      </c>
      <c r="AX370" s="58" t="str">
        <f>IF(Tabela3[[#This Row],[Response]]=1, "Aceitou", "Não aceitou")</f>
        <v>Não aceitou</v>
      </c>
      <c r="AY370" s="55" t="str">
        <f>Tabela3[[#This Row],[Faixa Recência]] &amp; " | " &amp; Tabela3[[#This Row],[Faixa Gasto]] &amp; " | " &amp; Tabela3[[#This Row],[Faixa ticket médio]]</f>
        <v>31-45 dias | R$ 0-100 | R$ 1–25</v>
      </c>
      <c r="AZ3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0" s="36"/>
    </row>
    <row r="371" spans="1:54" x14ac:dyDescent="0.25">
      <c r="A371" s="61">
        <v>370</v>
      </c>
      <c r="B371" s="37">
        <v>43795</v>
      </c>
      <c r="C371" s="34">
        <v>0</v>
      </c>
      <c r="D371" s="34">
        <v>1</v>
      </c>
      <c r="E371" s="34">
        <v>11</v>
      </c>
      <c r="F371" s="58" t="str">
        <f>IF('Base tratada'!$E371&lt;=15,"0-15 dias",
IF('Base tratada'!$E371&lt;=30, "16-30 dias",
IF('Base tratada'!$E371&lt;=45, "31-45 dias",
IF('Base tratada'!$E371&lt;=60, "46-60 dias",
IF('Base tratada'!$E371&lt;=75, "61-75 dias", "76-99 dias")))))</f>
        <v>0-15 dias</v>
      </c>
      <c r="G371" s="38">
        <v>52</v>
      </c>
      <c r="H371" s="60" t="str">
        <f>IF('Base tratada'!$G371&lt;=29,"24–29",
IF('Base tratada'!$G371&lt;=39,"30–39",
IF('Base tratada'!$G371&lt;=49,"40–49",
IF('Base tratada'!$G371&lt;=59,"50–59",
IF('Base tratada'!$G371&lt;=69,"60–69",
"70–80")))))</f>
        <v>50–59</v>
      </c>
      <c r="I371" s="34">
        <v>2415</v>
      </c>
      <c r="J371" s="58" t="str">
        <f>IF('Base tratada'!$K371=1,"Divorciado",
IF('Base tratada'!$L371=1,"Casado",
IF('Base tratada'!$M371=1, "Solteiro",
IF('Base tratada'!$N371=1,"Juntos",
"Viúvo"))))</f>
        <v>Juntos</v>
      </c>
      <c r="K371" s="34">
        <v>0</v>
      </c>
      <c r="L371" s="34">
        <v>0</v>
      </c>
      <c r="M371" s="34">
        <v>0</v>
      </c>
      <c r="N371" s="34">
        <v>1</v>
      </c>
      <c r="O371" s="34">
        <v>0</v>
      </c>
      <c r="P371" s="34">
        <v>0</v>
      </c>
      <c r="Q371" s="34">
        <v>0</v>
      </c>
      <c r="R371" s="34">
        <v>0</v>
      </c>
      <c r="S371" s="34">
        <v>1</v>
      </c>
      <c r="T371" s="34">
        <v>0</v>
      </c>
      <c r="U371" s="35">
        <v>314</v>
      </c>
      <c r="V371" s="35">
        <v>11</v>
      </c>
      <c r="W371" s="35">
        <v>53</v>
      </c>
      <c r="X371" s="35">
        <v>4</v>
      </c>
      <c r="Y371" s="35">
        <v>3</v>
      </c>
      <c r="Z371" s="35">
        <v>107</v>
      </c>
      <c r="AA371" s="34">
        <v>3</v>
      </c>
      <c r="AB371" s="34">
        <v>7</v>
      </c>
      <c r="AC371" s="34">
        <v>7</v>
      </c>
      <c r="AD371" s="34">
        <v>3</v>
      </c>
      <c r="AE371" s="34">
        <v>4</v>
      </c>
      <c r="AF371" s="58">
        <f>'Base tratada'!$AC371+'Base tratada'!$AD371+'Base tratada'!$AE371</f>
        <v>14</v>
      </c>
      <c r="AG3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71" s="58" t="str">
        <f>IF('Base tratada'!$AC371&gt;=MAX('Base tratada'!$AD371,'Base tratada'!$AE371),"Web",
IF('Base tratada'!$AD371&gt;='Base tratada'!$AE371,"Catalog",
"Store"))</f>
        <v>Web</v>
      </c>
      <c r="AI371" s="59">
        <f>IF('Base tratada'!$AF371=0,"0",'Base tratada'!$AK371/'Base tratada'!$AF371)</f>
        <v>27.5</v>
      </c>
      <c r="AJ371" s="59" t="str">
        <f>IF('Base tratada'!$AI371=0,"R$ 0",
IF('Base tratada'!$AI371&lt;=25,"R$ 1–25",
IF('Base tratada'!$AI371&lt;=50,"R$ 26–50",
"+R$ 50")))</f>
        <v>R$ 26–50</v>
      </c>
      <c r="AK371" s="35">
        <v>385</v>
      </c>
      <c r="AL371" s="58" t="str">
        <f>IF('Base tratada'!$AK371&lt;=100,"R$ 0-100",
IF('Base tratada'!$AK371&lt;=500,"R$ 101-500",
IF('Base tratada'!$AK371&lt;=1000,"R$ 501-1000",
IF('Base tratada'!$AK371&lt;=1500,"R$ 1001-1500",
"+R$ 1500"))))</f>
        <v>R$ 101-500</v>
      </c>
      <c r="AM371" s="34">
        <v>0</v>
      </c>
      <c r="AN371" s="34">
        <v>0</v>
      </c>
      <c r="AO371" s="34">
        <v>0</v>
      </c>
      <c r="AP371" s="34">
        <v>1</v>
      </c>
      <c r="AQ371" s="34">
        <v>0</v>
      </c>
      <c r="AR371" s="34">
        <v>1</v>
      </c>
      <c r="AS371" s="34">
        <v>0</v>
      </c>
      <c r="AT371" s="34">
        <v>3</v>
      </c>
      <c r="AU371" s="34">
        <v>11</v>
      </c>
      <c r="AV371" s="52">
        <v>278</v>
      </c>
      <c r="AW371" s="57">
        <v>1</v>
      </c>
      <c r="AX371" s="58" t="str">
        <f>IF(Tabela3[[#This Row],[Response]]=1, "Aceitou", "Não aceitou")</f>
        <v>Aceitou</v>
      </c>
      <c r="AY371" s="55" t="str">
        <f>Tabela3[[#This Row],[Faixa Recência]] &amp; " | " &amp; Tabela3[[#This Row],[Faixa Gasto]] &amp; " | " &amp; Tabela3[[#This Row],[Faixa ticket médio]]</f>
        <v>0-15 dias | R$ 101-500 | R$ 26–50</v>
      </c>
      <c r="AZ3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1" s="36"/>
    </row>
    <row r="372" spans="1:54" x14ac:dyDescent="0.25">
      <c r="A372" s="61">
        <v>371</v>
      </c>
      <c r="B372" s="37">
        <v>63381</v>
      </c>
      <c r="C372" s="34">
        <v>0</v>
      </c>
      <c r="D372" s="34">
        <v>1</v>
      </c>
      <c r="E372" s="34">
        <v>78</v>
      </c>
      <c r="F372" s="58" t="str">
        <f>IF('Base tratada'!$E372&lt;=15,"0-15 dias",
IF('Base tratada'!$E372&lt;=30, "16-30 dias",
IF('Base tratada'!$E372&lt;=45, "31-45 dias",
IF('Base tratada'!$E372&lt;=60, "46-60 dias",
IF('Base tratada'!$E372&lt;=75, "61-75 dias", "76-99 dias")))))</f>
        <v>76-99 dias</v>
      </c>
      <c r="G372" s="38">
        <v>60</v>
      </c>
      <c r="H372" s="60" t="str">
        <f>IF('Base tratada'!$G372&lt;=29,"24–29",
IF('Base tratada'!$G372&lt;=39,"30–39",
IF('Base tratada'!$G372&lt;=49,"40–49",
IF('Base tratada'!$G372&lt;=59,"50–59",
IF('Base tratada'!$G372&lt;=69,"60–69",
"70–80")))))</f>
        <v>60–69</v>
      </c>
      <c r="I372" s="34">
        <v>2791</v>
      </c>
      <c r="J372" s="58" t="str">
        <f>IF('Base tratada'!$K372=1,"Divorciado",
IF('Base tratada'!$L372=1,"Casado",
IF('Base tratada'!$M372=1, "Solteiro",
IF('Base tratada'!$N372=1,"Juntos",
"Viúvo"))))</f>
        <v>Juntos</v>
      </c>
      <c r="K372" s="34">
        <v>0</v>
      </c>
      <c r="L372" s="34">
        <v>0</v>
      </c>
      <c r="M372" s="34">
        <v>0</v>
      </c>
      <c r="N372" s="34">
        <v>1</v>
      </c>
      <c r="O372" s="34">
        <v>0</v>
      </c>
      <c r="P372" s="34">
        <v>0</v>
      </c>
      <c r="Q372" s="34">
        <v>0</v>
      </c>
      <c r="R372" s="34">
        <v>1</v>
      </c>
      <c r="S372" s="34">
        <v>0</v>
      </c>
      <c r="T372" s="34">
        <v>0</v>
      </c>
      <c r="U372" s="35">
        <v>571</v>
      </c>
      <c r="V372" s="35">
        <v>50</v>
      </c>
      <c r="W372" s="35">
        <v>142</v>
      </c>
      <c r="X372" s="35">
        <v>33</v>
      </c>
      <c r="Y372" s="35">
        <v>50</v>
      </c>
      <c r="Z372" s="35">
        <v>159</v>
      </c>
      <c r="AA372" s="34">
        <v>4</v>
      </c>
      <c r="AB372" s="34">
        <v>2</v>
      </c>
      <c r="AC372" s="34">
        <v>4</v>
      </c>
      <c r="AD372" s="34">
        <v>5</v>
      </c>
      <c r="AE372" s="34">
        <v>13</v>
      </c>
      <c r="AF372" s="58">
        <f>'Base tratada'!$AC372+'Base tratada'!$AD372+'Base tratada'!$AE372</f>
        <v>22</v>
      </c>
      <c r="AG3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72" s="58" t="str">
        <f>IF('Base tratada'!$AC372&gt;=MAX('Base tratada'!$AD372,'Base tratada'!$AE372),"Web",
IF('Base tratada'!$AD372&gt;='Base tratada'!$AE372,"Catalog",
"Store"))</f>
        <v>Store</v>
      </c>
      <c r="AI372" s="59">
        <f>IF('Base tratada'!$AF372=0,"0",'Base tratada'!$AK372/'Base tratada'!$AF372)</f>
        <v>38.454545454545453</v>
      </c>
      <c r="AJ372" s="59" t="str">
        <f>IF('Base tratada'!$AI372=0,"R$ 0",
IF('Base tratada'!$AI372&lt;=25,"R$ 1–25",
IF('Base tratada'!$AI372&lt;=50,"R$ 26–50",
"+R$ 50")))</f>
        <v>R$ 26–50</v>
      </c>
      <c r="AK372" s="35">
        <v>846</v>
      </c>
      <c r="AL372" s="58" t="str">
        <f>IF('Base tratada'!$AK372&lt;=100,"R$ 0-100",
IF('Base tratada'!$AK372&lt;=500,"R$ 101-500",
IF('Base tratada'!$AK372&lt;=1000,"R$ 501-1000",
IF('Base tratada'!$AK372&lt;=1500,"R$ 1001-1500",
"+R$ 1500"))))</f>
        <v>R$ 501-1000</v>
      </c>
      <c r="AM372" s="34">
        <v>0</v>
      </c>
      <c r="AN372" s="34">
        <v>0</v>
      </c>
      <c r="AO372" s="34">
        <v>0</v>
      </c>
      <c r="AP372" s="34">
        <v>0</v>
      </c>
      <c r="AQ372" s="34">
        <v>0</v>
      </c>
      <c r="AR372" s="34">
        <v>0</v>
      </c>
      <c r="AS372" s="34">
        <v>0</v>
      </c>
      <c r="AT372" s="34">
        <v>3</v>
      </c>
      <c r="AU372" s="34">
        <v>11</v>
      </c>
      <c r="AV372" s="52">
        <v>687</v>
      </c>
      <c r="AW372" s="57">
        <v>0</v>
      </c>
      <c r="AX372" s="58" t="str">
        <f>IF(Tabela3[[#This Row],[Response]]=1, "Aceitou", "Não aceitou")</f>
        <v>Não aceitou</v>
      </c>
      <c r="AY372" s="55" t="str">
        <f>Tabela3[[#This Row],[Faixa Recência]] &amp; " | " &amp; Tabela3[[#This Row],[Faixa Gasto]] &amp; " | " &amp; Tabela3[[#This Row],[Faixa ticket médio]]</f>
        <v>76-99 dias | R$ 501-1000 | R$ 26–50</v>
      </c>
      <c r="AZ3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2" s="36"/>
    </row>
    <row r="373" spans="1:54" x14ac:dyDescent="0.25">
      <c r="A373" s="61">
        <v>372</v>
      </c>
      <c r="B373" s="37">
        <v>38823</v>
      </c>
      <c r="C373" s="34">
        <v>0</v>
      </c>
      <c r="D373" s="34">
        <v>1</v>
      </c>
      <c r="E373" s="34">
        <v>56</v>
      </c>
      <c r="F373" s="58" t="str">
        <f>IF('Base tratada'!$E373&lt;=15,"0-15 dias",
IF('Base tratada'!$E373&lt;=30, "16-30 dias",
IF('Base tratada'!$E373&lt;=45, "31-45 dias",
IF('Base tratada'!$E373&lt;=60, "46-60 dias",
IF('Base tratada'!$E373&lt;=75, "61-75 dias", "76-99 dias")))))</f>
        <v>46-60 dias</v>
      </c>
      <c r="G373" s="38">
        <v>71</v>
      </c>
      <c r="H373" s="60" t="str">
        <f>IF('Base tratada'!$G373&lt;=29,"24–29",
IF('Base tratada'!$G373&lt;=39,"30–39",
IF('Base tratada'!$G373&lt;=49,"40–49",
IF('Base tratada'!$G373&lt;=59,"50–59",
IF('Base tratada'!$G373&lt;=69,"60–69",
"70–80")))))</f>
        <v>70–80</v>
      </c>
      <c r="I373" s="34">
        <v>2827</v>
      </c>
      <c r="J373" s="58" t="str">
        <f>IF('Base tratada'!$K373=1,"Divorciado",
IF('Base tratada'!$L373=1,"Casado",
IF('Base tratada'!$M373=1, "Solteiro",
IF('Base tratada'!$N373=1,"Juntos",
"Viúvo"))))</f>
        <v>Juntos</v>
      </c>
      <c r="K373" s="34">
        <v>0</v>
      </c>
      <c r="L373" s="34">
        <v>0</v>
      </c>
      <c r="M373" s="34">
        <v>0</v>
      </c>
      <c r="N373" s="34">
        <v>1</v>
      </c>
      <c r="O373" s="34">
        <v>0</v>
      </c>
      <c r="P373" s="34">
        <v>0</v>
      </c>
      <c r="Q373" s="34">
        <v>0</v>
      </c>
      <c r="R373" s="34">
        <v>1</v>
      </c>
      <c r="S373" s="34">
        <v>0</v>
      </c>
      <c r="T373" s="34">
        <v>0</v>
      </c>
      <c r="U373" s="35">
        <v>70</v>
      </c>
      <c r="V373" s="35">
        <v>0</v>
      </c>
      <c r="W373" s="35">
        <v>11</v>
      </c>
      <c r="X373" s="35">
        <v>2</v>
      </c>
      <c r="Y373" s="35">
        <v>8</v>
      </c>
      <c r="Z373" s="35">
        <v>23</v>
      </c>
      <c r="AA373" s="34">
        <v>1</v>
      </c>
      <c r="AB373" s="34">
        <v>6</v>
      </c>
      <c r="AC373" s="34">
        <v>2</v>
      </c>
      <c r="AD373" s="34">
        <v>1</v>
      </c>
      <c r="AE373" s="34">
        <v>3</v>
      </c>
      <c r="AF373" s="58">
        <f>'Base tratada'!$AC373+'Base tratada'!$AD373+'Base tratada'!$AE373</f>
        <v>6</v>
      </c>
      <c r="AG3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73" s="58" t="str">
        <f>IF('Base tratada'!$AC373&gt;=MAX('Base tratada'!$AD373,'Base tratada'!$AE373),"Web",
IF('Base tratada'!$AD373&gt;='Base tratada'!$AE373,"Catalog",
"Store"))</f>
        <v>Store</v>
      </c>
      <c r="AI373" s="59">
        <f>IF('Base tratada'!$AF373=0,"0",'Base tratada'!$AK373/'Base tratada'!$AF373)</f>
        <v>15.166666666666666</v>
      </c>
      <c r="AJ373" s="59" t="str">
        <f>IF('Base tratada'!$AI373=0,"R$ 0",
IF('Base tratada'!$AI373&lt;=25,"R$ 1–25",
IF('Base tratada'!$AI373&lt;=50,"R$ 26–50",
"+R$ 50")))</f>
        <v>R$ 1–25</v>
      </c>
      <c r="AK373" s="35">
        <v>91</v>
      </c>
      <c r="AL373" s="58" t="str">
        <f>IF('Base tratada'!$AK373&lt;=100,"R$ 0-100",
IF('Base tratada'!$AK373&lt;=500,"R$ 101-500",
IF('Base tratada'!$AK373&lt;=1000,"R$ 501-1000",
IF('Base tratada'!$AK373&lt;=1500,"R$ 1001-1500",
"+R$ 1500"))))</f>
        <v>R$ 0-100</v>
      </c>
      <c r="AM373" s="34">
        <v>0</v>
      </c>
      <c r="AN373" s="34">
        <v>0</v>
      </c>
      <c r="AO373" s="34">
        <v>0</v>
      </c>
      <c r="AP373" s="34">
        <v>0</v>
      </c>
      <c r="AQ373" s="34">
        <v>0</v>
      </c>
      <c r="AR373" s="34">
        <v>0</v>
      </c>
      <c r="AS373" s="34">
        <v>0</v>
      </c>
      <c r="AT373" s="34">
        <v>3</v>
      </c>
      <c r="AU373" s="34">
        <v>11</v>
      </c>
      <c r="AV373" s="52">
        <v>68</v>
      </c>
      <c r="AW373" s="57">
        <v>0</v>
      </c>
      <c r="AX373" s="58" t="str">
        <f>IF(Tabela3[[#This Row],[Response]]=1, "Aceitou", "Não aceitou")</f>
        <v>Não aceitou</v>
      </c>
      <c r="AY373" s="55" t="str">
        <f>Tabela3[[#This Row],[Faixa Recência]] &amp; " | " &amp; Tabela3[[#This Row],[Faixa Gasto]] &amp; " | " &amp; Tabela3[[#This Row],[Faixa ticket médio]]</f>
        <v>46-60 dias | R$ 0-100 | R$ 1–25</v>
      </c>
      <c r="AZ3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3" s="36"/>
    </row>
    <row r="374" spans="1:54" x14ac:dyDescent="0.25">
      <c r="A374" s="61">
        <v>373</v>
      </c>
      <c r="B374" s="37">
        <v>83664</v>
      </c>
      <c r="C374" s="34">
        <v>1</v>
      </c>
      <c r="D374" s="34">
        <v>1</v>
      </c>
      <c r="E374" s="34">
        <v>57</v>
      </c>
      <c r="F374" s="58" t="str">
        <f>IF('Base tratada'!$E374&lt;=15,"0-15 dias",
IF('Base tratada'!$E374&lt;=30, "16-30 dias",
IF('Base tratada'!$E374&lt;=45, "31-45 dias",
IF('Base tratada'!$E374&lt;=60, "46-60 dias",
IF('Base tratada'!$E374&lt;=75, "61-75 dias", "76-99 dias")))))</f>
        <v>46-60 dias</v>
      </c>
      <c r="G374" s="38">
        <v>52</v>
      </c>
      <c r="H374" s="60" t="str">
        <f>IF('Base tratada'!$G374&lt;=29,"24–29",
IF('Base tratada'!$G374&lt;=39,"30–39",
IF('Base tratada'!$G374&lt;=49,"40–49",
IF('Base tratada'!$G374&lt;=59,"50–59",
IF('Base tratada'!$G374&lt;=69,"60–69",
"70–80")))))</f>
        <v>50–59</v>
      </c>
      <c r="I374" s="34">
        <v>2576</v>
      </c>
      <c r="J374" s="58" t="str">
        <f>IF('Base tratada'!$K374=1,"Divorciado",
IF('Base tratada'!$L374=1,"Casado",
IF('Base tratada'!$M374=1, "Solteiro",
IF('Base tratada'!$N374=1,"Juntos",
"Viúvo"))))</f>
        <v>Divorciado</v>
      </c>
      <c r="K374" s="34">
        <v>1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4">
        <v>1</v>
      </c>
      <c r="U374" s="35">
        <v>866</v>
      </c>
      <c r="V374" s="35">
        <v>21</v>
      </c>
      <c r="W374" s="35">
        <v>151</v>
      </c>
      <c r="X374" s="35">
        <v>28</v>
      </c>
      <c r="Y374" s="35">
        <v>21</v>
      </c>
      <c r="Z374" s="35">
        <v>86</v>
      </c>
      <c r="AA374" s="34">
        <v>3</v>
      </c>
      <c r="AB374" s="34">
        <v>5</v>
      </c>
      <c r="AC374" s="34">
        <v>2</v>
      </c>
      <c r="AD374" s="34">
        <v>2</v>
      </c>
      <c r="AE374" s="34">
        <v>12</v>
      </c>
      <c r="AF374" s="58">
        <f>'Base tratada'!$AC374+'Base tratada'!$AD374+'Base tratada'!$AE374</f>
        <v>16</v>
      </c>
      <c r="AG3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74" s="58" t="str">
        <f>IF('Base tratada'!$AC374&gt;=MAX('Base tratada'!$AD374,'Base tratada'!$AE374),"Web",
IF('Base tratada'!$AD374&gt;='Base tratada'!$AE374,"Catalog",
"Store"))</f>
        <v>Store</v>
      </c>
      <c r="AI374" s="59">
        <f>IF('Base tratada'!$AF374=0,"0",'Base tratada'!$AK374/'Base tratada'!$AF374)</f>
        <v>67.9375</v>
      </c>
      <c r="AJ374" s="59" t="str">
        <f>IF('Base tratada'!$AI374=0,"R$ 0",
IF('Base tratada'!$AI374&lt;=25,"R$ 1–25",
IF('Base tratada'!$AI374&lt;=50,"R$ 26–50",
"+R$ 50")))</f>
        <v>+R$ 50</v>
      </c>
      <c r="AK374" s="35">
        <v>1087</v>
      </c>
      <c r="AL374" s="58" t="str">
        <f>IF('Base tratada'!$AK374&lt;=100,"R$ 0-100",
IF('Base tratada'!$AK374&lt;=500,"R$ 101-500",
IF('Base tratada'!$AK374&lt;=1000,"R$ 501-1000",
IF('Base tratada'!$AK374&lt;=1500,"R$ 1001-1500",
"+R$ 1500"))))</f>
        <v>R$ 1001-1500</v>
      </c>
      <c r="AM374" s="34">
        <v>0</v>
      </c>
      <c r="AN374" s="34">
        <v>0</v>
      </c>
      <c r="AO374" s="34">
        <v>0</v>
      </c>
      <c r="AP374" s="34">
        <v>0</v>
      </c>
      <c r="AQ374" s="34">
        <v>0</v>
      </c>
      <c r="AR374" s="34">
        <v>0</v>
      </c>
      <c r="AS374" s="34">
        <v>0</v>
      </c>
      <c r="AT374" s="34">
        <v>3</v>
      </c>
      <c r="AU374" s="34">
        <v>11</v>
      </c>
      <c r="AV374" s="52">
        <v>1001</v>
      </c>
      <c r="AW374" s="57">
        <v>0</v>
      </c>
      <c r="AX374" s="58" t="str">
        <f>IF(Tabela3[[#This Row],[Response]]=1, "Aceitou", "Não aceitou")</f>
        <v>Não aceitou</v>
      </c>
      <c r="AY374" s="55" t="str">
        <f>Tabela3[[#This Row],[Faixa Recência]] &amp; " | " &amp; Tabela3[[#This Row],[Faixa Gasto]] &amp; " | " &amp; Tabela3[[#This Row],[Faixa ticket médio]]</f>
        <v>46-60 dias | R$ 1001-1500 | +R$ 50</v>
      </c>
      <c r="AZ3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4" s="36"/>
    </row>
    <row r="375" spans="1:54" x14ac:dyDescent="0.25">
      <c r="A375" s="61">
        <v>374</v>
      </c>
      <c r="B375" s="37">
        <v>90300</v>
      </c>
      <c r="C375" s="34">
        <v>0</v>
      </c>
      <c r="D375" s="34">
        <v>0</v>
      </c>
      <c r="E375" s="34">
        <v>7</v>
      </c>
      <c r="F375" s="58" t="str">
        <f>IF('Base tratada'!$E375&lt;=15,"0-15 dias",
IF('Base tratada'!$E375&lt;=30, "16-30 dias",
IF('Base tratada'!$E375&lt;=45, "31-45 dias",
IF('Base tratada'!$E375&lt;=60, "46-60 dias",
IF('Base tratada'!$E375&lt;=75, "61-75 dias", "76-99 dias")))))</f>
        <v>0-15 dias</v>
      </c>
      <c r="G375" s="38">
        <v>41</v>
      </c>
      <c r="H375" s="60" t="str">
        <f>IF('Base tratada'!$G375&lt;=29,"24–29",
IF('Base tratada'!$G375&lt;=39,"30–39",
IF('Base tratada'!$G375&lt;=49,"40–49",
IF('Base tratada'!$G375&lt;=59,"50–59",
IF('Base tratada'!$G375&lt;=69,"60–69",
"70–80")))))</f>
        <v>40–49</v>
      </c>
      <c r="I375" s="34">
        <v>2336</v>
      </c>
      <c r="J375" s="58" t="str">
        <f>IF('Base tratada'!$K375=1,"Divorciado",
IF('Base tratada'!$L375=1,"Casado",
IF('Base tratada'!$M375=1, "Solteiro",
IF('Base tratada'!$N375=1,"Juntos",
"Viúvo"))))</f>
        <v>Juntos</v>
      </c>
      <c r="K375" s="34">
        <v>0</v>
      </c>
      <c r="L375" s="34">
        <v>0</v>
      </c>
      <c r="M375" s="34">
        <v>0</v>
      </c>
      <c r="N375" s="34">
        <v>1</v>
      </c>
      <c r="O375" s="34">
        <v>0</v>
      </c>
      <c r="P375" s="34">
        <v>0</v>
      </c>
      <c r="Q375" s="34">
        <v>0</v>
      </c>
      <c r="R375" s="34">
        <v>1</v>
      </c>
      <c r="S375" s="34">
        <v>0</v>
      </c>
      <c r="T375" s="34">
        <v>0</v>
      </c>
      <c r="U375" s="35">
        <v>594</v>
      </c>
      <c r="V375" s="35">
        <v>134</v>
      </c>
      <c r="W375" s="35">
        <v>786</v>
      </c>
      <c r="X375" s="35">
        <v>33</v>
      </c>
      <c r="Y375" s="35">
        <v>134</v>
      </c>
      <c r="Z375" s="35">
        <v>57</v>
      </c>
      <c r="AA375" s="34">
        <v>0</v>
      </c>
      <c r="AB375" s="34">
        <v>1</v>
      </c>
      <c r="AC375" s="34">
        <v>5</v>
      </c>
      <c r="AD375" s="34">
        <v>6</v>
      </c>
      <c r="AE375" s="34">
        <v>8</v>
      </c>
      <c r="AF375" s="58">
        <f>'Base tratada'!$AC375+'Base tratada'!$AD375+'Base tratada'!$AE375</f>
        <v>19</v>
      </c>
      <c r="AG3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75" s="58" t="str">
        <f>IF('Base tratada'!$AC375&gt;=MAX('Base tratada'!$AD375,'Base tratada'!$AE375),"Web",
IF('Base tratada'!$AD375&gt;='Base tratada'!$AE375,"Catalog",
"Store"))</f>
        <v>Store</v>
      </c>
      <c r="AI375" s="59">
        <f>IF('Base tratada'!$AF375=0,"0",'Base tratada'!$AK375/'Base tratada'!$AF375)</f>
        <v>88.473684210526315</v>
      </c>
      <c r="AJ375" s="59" t="str">
        <f>IF('Base tratada'!$AI375=0,"R$ 0",
IF('Base tratada'!$AI375&lt;=25,"R$ 1–25",
IF('Base tratada'!$AI375&lt;=50,"R$ 26–50",
"+R$ 50")))</f>
        <v>+R$ 50</v>
      </c>
      <c r="AK375" s="35">
        <v>1681</v>
      </c>
      <c r="AL375" s="58" t="str">
        <f>IF('Base tratada'!$AK375&lt;=100,"R$ 0-100",
IF('Base tratada'!$AK375&lt;=500,"R$ 101-500",
IF('Base tratada'!$AK375&lt;=1000,"R$ 501-1000",
IF('Base tratada'!$AK375&lt;=1500,"R$ 1001-1500",
"+R$ 1500"))))</f>
        <v>+R$ 1500</v>
      </c>
      <c r="AM375" s="34">
        <v>0</v>
      </c>
      <c r="AN375" s="34">
        <v>0</v>
      </c>
      <c r="AO375" s="34">
        <v>0</v>
      </c>
      <c r="AP375" s="34">
        <v>0</v>
      </c>
      <c r="AQ375" s="34">
        <v>1</v>
      </c>
      <c r="AR375" s="34">
        <v>1</v>
      </c>
      <c r="AS375" s="34">
        <v>0</v>
      </c>
      <c r="AT375" s="34">
        <v>3</v>
      </c>
      <c r="AU375" s="34">
        <v>11</v>
      </c>
      <c r="AV375" s="52">
        <v>1624</v>
      </c>
      <c r="AW375" s="57">
        <v>0</v>
      </c>
      <c r="AX375" s="58" t="str">
        <f>IF(Tabela3[[#This Row],[Response]]=1, "Aceitou", "Não aceitou")</f>
        <v>Não aceitou</v>
      </c>
      <c r="AY375" s="55" t="str">
        <f>Tabela3[[#This Row],[Faixa Recência]] &amp; " | " &amp; Tabela3[[#This Row],[Faixa Gasto]] &amp; " | " &amp; Tabela3[[#This Row],[Faixa ticket médio]]</f>
        <v>0-15 dias | +R$ 1500 | +R$ 50</v>
      </c>
      <c r="AZ3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75" s="36"/>
    </row>
    <row r="376" spans="1:54" x14ac:dyDescent="0.25">
      <c r="A376" s="61">
        <v>375</v>
      </c>
      <c r="B376" s="37">
        <v>62499</v>
      </c>
      <c r="C376" s="34">
        <v>1</v>
      </c>
      <c r="D376" s="34">
        <v>0</v>
      </c>
      <c r="E376" s="34">
        <v>0</v>
      </c>
      <c r="F376" s="58" t="str">
        <f>IF('Base tratada'!$E376&lt;=15,"0-15 dias",
IF('Base tratada'!$E376&lt;=30, "16-30 dias",
IF('Base tratada'!$E376&lt;=45, "31-45 dias",
IF('Base tratada'!$E376&lt;=60, "46-60 dias",
IF('Base tratada'!$E376&lt;=75, "61-75 dias", "76-99 dias")))))</f>
        <v>0-15 dias</v>
      </c>
      <c r="G376" s="38">
        <v>41</v>
      </c>
      <c r="H376" s="60" t="str">
        <f>IF('Base tratada'!$G376&lt;=29,"24–29",
IF('Base tratada'!$G376&lt;=39,"30–39",
IF('Base tratada'!$G376&lt;=49,"40–49",
IF('Base tratada'!$G376&lt;=59,"50–59",
IF('Base tratada'!$G376&lt;=69,"60–69",
"70–80")))))</f>
        <v>40–49</v>
      </c>
      <c r="I376" s="34">
        <v>2361</v>
      </c>
      <c r="J376" s="58" t="str">
        <f>IF('Base tratada'!$K376=1,"Divorciado",
IF('Base tratada'!$L376=1,"Casado",
IF('Base tratada'!$M376=1, "Solteiro",
IF('Base tratada'!$N376=1,"Juntos",
"Viúvo"))))</f>
        <v>Juntos</v>
      </c>
      <c r="K376" s="34">
        <v>0</v>
      </c>
      <c r="L376" s="34">
        <v>0</v>
      </c>
      <c r="M376" s="34">
        <v>0</v>
      </c>
      <c r="N376" s="34">
        <v>1</v>
      </c>
      <c r="O376" s="34">
        <v>0</v>
      </c>
      <c r="P376" s="34">
        <v>0</v>
      </c>
      <c r="Q376" s="34">
        <v>0</v>
      </c>
      <c r="R376" s="34">
        <v>0</v>
      </c>
      <c r="S376" s="34">
        <v>1</v>
      </c>
      <c r="T376" s="34">
        <v>0</v>
      </c>
      <c r="U376" s="35">
        <v>140</v>
      </c>
      <c r="V376" s="35">
        <v>4</v>
      </c>
      <c r="W376" s="35">
        <v>61</v>
      </c>
      <c r="X376" s="35">
        <v>0</v>
      </c>
      <c r="Y376" s="35">
        <v>13</v>
      </c>
      <c r="Z376" s="35">
        <v>4</v>
      </c>
      <c r="AA376" s="34">
        <v>2</v>
      </c>
      <c r="AB376" s="34">
        <v>4</v>
      </c>
      <c r="AC376" s="34">
        <v>3</v>
      </c>
      <c r="AD376" s="34">
        <v>1</v>
      </c>
      <c r="AE376" s="34">
        <v>6</v>
      </c>
      <c r="AF376" s="58">
        <f>'Base tratada'!$AC376+'Base tratada'!$AD376+'Base tratada'!$AE376</f>
        <v>10</v>
      </c>
      <c r="AG3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76" s="58" t="str">
        <f>IF('Base tratada'!$AC376&gt;=MAX('Base tratada'!$AD376,'Base tratada'!$AE376),"Web",
IF('Base tratada'!$AD376&gt;='Base tratada'!$AE376,"Catalog",
"Store"))</f>
        <v>Store</v>
      </c>
      <c r="AI376" s="59">
        <f>IF('Base tratada'!$AF376=0,"0",'Base tratada'!$AK376/'Base tratada'!$AF376)</f>
        <v>21.8</v>
      </c>
      <c r="AJ376" s="59" t="str">
        <f>IF('Base tratada'!$AI376=0,"R$ 0",
IF('Base tratada'!$AI376&lt;=25,"R$ 1–25",
IF('Base tratada'!$AI376&lt;=50,"R$ 26–50",
"+R$ 50")))</f>
        <v>R$ 1–25</v>
      </c>
      <c r="AK376" s="35">
        <v>218</v>
      </c>
      <c r="AL376" s="58" t="str">
        <f>IF('Base tratada'!$AK376&lt;=100,"R$ 0-100",
IF('Base tratada'!$AK376&lt;=500,"R$ 101-500",
IF('Base tratada'!$AK376&lt;=1000,"R$ 501-1000",
IF('Base tratada'!$AK376&lt;=1500,"R$ 1001-1500",
"+R$ 1500"))))</f>
        <v>R$ 101-500</v>
      </c>
      <c r="AM376" s="34">
        <v>0</v>
      </c>
      <c r="AN376" s="34">
        <v>0</v>
      </c>
      <c r="AO376" s="34">
        <v>0</v>
      </c>
      <c r="AP376" s="34">
        <v>0</v>
      </c>
      <c r="AQ376" s="34">
        <v>0</v>
      </c>
      <c r="AR376" s="34">
        <v>0</v>
      </c>
      <c r="AS376" s="34">
        <v>0</v>
      </c>
      <c r="AT376" s="34">
        <v>3</v>
      </c>
      <c r="AU376" s="34">
        <v>11</v>
      </c>
      <c r="AV376" s="52">
        <v>214</v>
      </c>
      <c r="AW376" s="57">
        <v>0</v>
      </c>
      <c r="AX376" s="58" t="str">
        <f>IF(Tabela3[[#This Row],[Response]]=1, "Aceitou", "Não aceitou")</f>
        <v>Não aceitou</v>
      </c>
      <c r="AY376" s="55" t="str">
        <f>Tabela3[[#This Row],[Faixa Recência]] &amp; " | " &amp; Tabela3[[#This Row],[Faixa Gasto]] &amp; " | " &amp; Tabela3[[#This Row],[Faixa ticket médio]]</f>
        <v>0-15 dias | R$ 101-500 | R$ 1–25</v>
      </c>
      <c r="AZ3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6" s="36"/>
    </row>
    <row r="377" spans="1:54" x14ac:dyDescent="0.25">
      <c r="A377" s="61">
        <v>376</v>
      </c>
      <c r="B377" s="37">
        <v>74293</v>
      </c>
      <c r="C377" s="34">
        <v>0</v>
      </c>
      <c r="D377" s="34">
        <v>0</v>
      </c>
      <c r="E377" s="34">
        <v>66</v>
      </c>
      <c r="F377" s="58" t="str">
        <f>IF('Base tratada'!$E377&lt;=15,"0-15 dias",
IF('Base tratada'!$E377&lt;=30, "16-30 dias",
IF('Base tratada'!$E377&lt;=45, "31-45 dias",
IF('Base tratada'!$E377&lt;=60, "46-60 dias",
IF('Base tratada'!$E377&lt;=75, "61-75 dias", "76-99 dias")))))</f>
        <v>61-75 dias</v>
      </c>
      <c r="G377" s="38">
        <v>27</v>
      </c>
      <c r="H377" s="60" t="str">
        <f>IF('Base tratada'!$G377&lt;=29,"24–29",
IF('Base tratada'!$G377&lt;=39,"30–39",
IF('Base tratada'!$G377&lt;=49,"40–49",
IF('Base tratada'!$G377&lt;=59,"50–59",
IF('Base tratada'!$G377&lt;=69,"60–69",
"70–80")))))</f>
        <v>24–29</v>
      </c>
      <c r="I377" s="34">
        <v>2215</v>
      </c>
      <c r="J377" s="58" t="str">
        <f>IF('Base tratada'!$K377=1,"Divorciado",
IF('Base tratada'!$L377=1,"Casado",
IF('Base tratada'!$M377=1, "Solteiro",
IF('Base tratada'!$N377=1,"Juntos",
"Viúvo"))))</f>
        <v>Solteiro</v>
      </c>
      <c r="K377" s="34">
        <v>0</v>
      </c>
      <c r="L377" s="34">
        <v>0</v>
      </c>
      <c r="M377" s="34">
        <v>1</v>
      </c>
      <c r="N377" s="34">
        <v>0</v>
      </c>
      <c r="O377" s="34">
        <v>0</v>
      </c>
      <c r="P377" s="34">
        <v>0</v>
      </c>
      <c r="Q377" s="34">
        <v>0</v>
      </c>
      <c r="R377" s="34">
        <v>1</v>
      </c>
      <c r="S377" s="34">
        <v>0</v>
      </c>
      <c r="T377" s="34">
        <v>0</v>
      </c>
      <c r="U377" s="35">
        <v>375</v>
      </c>
      <c r="V377" s="35">
        <v>152</v>
      </c>
      <c r="W377" s="35">
        <v>335</v>
      </c>
      <c r="X377" s="35">
        <v>93</v>
      </c>
      <c r="Y377" s="35">
        <v>91</v>
      </c>
      <c r="Z377" s="35">
        <v>81</v>
      </c>
      <c r="AA377" s="34">
        <v>1</v>
      </c>
      <c r="AB377" s="34">
        <v>2</v>
      </c>
      <c r="AC377" s="34">
        <v>5</v>
      </c>
      <c r="AD377" s="34">
        <v>4</v>
      </c>
      <c r="AE377" s="34">
        <v>6</v>
      </c>
      <c r="AF377" s="58">
        <f>'Base tratada'!$AC377+'Base tratada'!$AD377+'Base tratada'!$AE377</f>
        <v>15</v>
      </c>
      <c r="AG3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77" s="58" t="str">
        <f>IF('Base tratada'!$AC377&gt;=MAX('Base tratada'!$AD377,'Base tratada'!$AE377),"Web",
IF('Base tratada'!$AD377&gt;='Base tratada'!$AE377,"Catalog",
"Store"))</f>
        <v>Store</v>
      </c>
      <c r="AI377" s="59">
        <f>IF('Base tratada'!$AF377=0,"0",'Base tratada'!$AK377/'Base tratada'!$AF377)</f>
        <v>69.733333333333334</v>
      </c>
      <c r="AJ377" s="59" t="str">
        <f>IF('Base tratada'!$AI377=0,"R$ 0",
IF('Base tratada'!$AI377&lt;=25,"R$ 1–25",
IF('Base tratada'!$AI377&lt;=50,"R$ 26–50",
"+R$ 50")))</f>
        <v>+R$ 50</v>
      </c>
      <c r="AK377" s="35">
        <v>1046</v>
      </c>
      <c r="AL377" s="58" t="str">
        <f>IF('Base tratada'!$AK377&lt;=100,"R$ 0-100",
IF('Base tratada'!$AK377&lt;=500,"R$ 101-500",
IF('Base tratada'!$AK377&lt;=1000,"R$ 501-1000",
IF('Base tratada'!$AK377&lt;=1500,"R$ 1001-1500",
"+R$ 1500"))))</f>
        <v>R$ 1001-1500</v>
      </c>
      <c r="AM377" s="34">
        <v>0</v>
      </c>
      <c r="AN377" s="34">
        <v>0</v>
      </c>
      <c r="AO377" s="34">
        <v>0</v>
      </c>
      <c r="AP377" s="34">
        <v>0</v>
      </c>
      <c r="AQ377" s="34">
        <v>0</v>
      </c>
      <c r="AR377" s="34">
        <v>0</v>
      </c>
      <c r="AS377" s="34">
        <v>0</v>
      </c>
      <c r="AT377" s="34">
        <v>3</v>
      </c>
      <c r="AU377" s="34">
        <v>11</v>
      </c>
      <c r="AV377" s="52">
        <v>965</v>
      </c>
      <c r="AW377" s="57">
        <v>0</v>
      </c>
      <c r="AX377" s="58" t="str">
        <f>IF(Tabela3[[#This Row],[Response]]=1, "Aceitou", "Não aceitou")</f>
        <v>Não aceitou</v>
      </c>
      <c r="AY377" s="55" t="str">
        <f>Tabela3[[#This Row],[Faixa Recência]] &amp; " | " &amp; Tabela3[[#This Row],[Faixa Gasto]] &amp; " | " &amp; Tabela3[[#This Row],[Faixa ticket médio]]</f>
        <v>61-75 dias | R$ 1001-1500 | +R$ 50</v>
      </c>
      <c r="AZ3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7" s="36"/>
    </row>
    <row r="378" spans="1:54" x14ac:dyDescent="0.25">
      <c r="A378" s="61">
        <v>377</v>
      </c>
      <c r="B378" s="37">
        <v>51012</v>
      </c>
      <c r="C378" s="34">
        <v>0</v>
      </c>
      <c r="D378" s="34">
        <v>0</v>
      </c>
      <c r="E378" s="34">
        <v>86</v>
      </c>
      <c r="F378" s="58" t="str">
        <f>IF('Base tratada'!$E378&lt;=15,"0-15 dias",
IF('Base tratada'!$E378&lt;=30, "16-30 dias",
IF('Base tratada'!$E378&lt;=45, "31-45 dias",
IF('Base tratada'!$E378&lt;=60, "46-60 dias",
IF('Base tratada'!$E378&lt;=75, "61-75 dias", "76-99 dias")))))</f>
        <v>76-99 dias</v>
      </c>
      <c r="G378" s="38">
        <v>74</v>
      </c>
      <c r="H378" s="60" t="str">
        <f>IF('Base tratada'!$G378&lt;=29,"24–29",
IF('Base tratada'!$G378&lt;=39,"30–39",
IF('Base tratada'!$G378&lt;=49,"40–49",
IF('Base tratada'!$G378&lt;=59,"50–59",
IF('Base tratada'!$G378&lt;=69,"60–69",
"70–80")))))</f>
        <v>70–80</v>
      </c>
      <c r="I378" s="34">
        <v>2596</v>
      </c>
      <c r="J378" s="58" t="str">
        <f>IF('Base tratada'!$K378=1,"Divorciado",
IF('Base tratada'!$L378=1,"Casado",
IF('Base tratada'!$M378=1, "Solteiro",
IF('Base tratada'!$N378=1,"Juntos",
"Viúvo"))))</f>
        <v>Casado</v>
      </c>
      <c r="K378" s="34">
        <v>0</v>
      </c>
      <c r="L378" s="34">
        <v>1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4">
        <v>1</v>
      </c>
      <c r="U378" s="35">
        <v>102</v>
      </c>
      <c r="V378" s="35">
        <v>9</v>
      </c>
      <c r="W378" s="35">
        <v>63</v>
      </c>
      <c r="X378" s="35">
        <v>2</v>
      </c>
      <c r="Y378" s="35">
        <v>9</v>
      </c>
      <c r="Z378" s="35">
        <v>24</v>
      </c>
      <c r="AA378" s="34">
        <v>1</v>
      </c>
      <c r="AB378" s="34">
        <v>6</v>
      </c>
      <c r="AC378" s="34">
        <v>4</v>
      </c>
      <c r="AD378" s="34">
        <v>1</v>
      </c>
      <c r="AE378" s="34">
        <v>4</v>
      </c>
      <c r="AF378" s="58">
        <f>'Base tratada'!$AC378+'Base tratada'!$AD378+'Base tratada'!$AE378</f>
        <v>9</v>
      </c>
      <c r="AG3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78" s="58" t="str">
        <f>IF('Base tratada'!$AC378&gt;=MAX('Base tratada'!$AD378,'Base tratada'!$AE378),"Web",
IF('Base tratada'!$AD378&gt;='Base tratada'!$AE378,"Catalog",
"Store"))</f>
        <v>Web</v>
      </c>
      <c r="AI378" s="59">
        <f>IF('Base tratada'!$AF378=0,"0",'Base tratada'!$AK378/'Base tratada'!$AF378)</f>
        <v>20.555555555555557</v>
      </c>
      <c r="AJ378" s="59" t="str">
        <f>IF('Base tratada'!$AI378=0,"R$ 0",
IF('Base tratada'!$AI378&lt;=25,"R$ 1–25",
IF('Base tratada'!$AI378&lt;=50,"R$ 26–50",
"+R$ 50")))</f>
        <v>R$ 1–25</v>
      </c>
      <c r="AK378" s="35">
        <v>185</v>
      </c>
      <c r="AL378" s="58" t="str">
        <f>IF('Base tratada'!$AK378&lt;=100,"R$ 0-100",
IF('Base tratada'!$AK378&lt;=500,"R$ 101-500",
IF('Base tratada'!$AK378&lt;=1000,"R$ 501-1000",
IF('Base tratada'!$AK378&lt;=1500,"R$ 1001-1500",
"+R$ 1500"))))</f>
        <v>R$ 101-500</v>
      </c>
      <c r="AM378" s="34">
        <v>0</v>
      </c>
      <c r="AN378" s="34">
        <v>0</v>
      </c>
      <c r="AO378" s="34">
        <v>0</v>
      </c>
      <c r="AP378" s="34">
        <v>0</v>
      </c>
      <c r="AQ378" s="34">
        <v>0</v>
      </c>
      <c r="AR378" s="34">
        <v>0</v>
      </c>
      <c r="AS378" s="34">
        <v>0</v>
      </c>
      <c r="AT378" s="34">
        <v>3</v>
      </c>
      <c r="AU378" s="34">
        <v>11</v>
      </c>
      <c r="AV378" s="52">
        <v>161</v>
      </c>
      <c r="AW378" s="57">
        <v>0</v>
      </c>
      <c r="AX378" s="58" t="str">
        <f>IF(Tabela3[[#This Row],[Response]]=1, "Aceitou", "Não aceitou")</f>
        <v>Não aceitou</v>
      </c>
      <c r="AY378" s="55" t="str">
        <f>Tabela3[[#This Row],[Faixa Recência]] &amp; " | " &amp; Tabela3[[#This Row],[Faixa Gasto]] &amp; " | " &amp; Tabela3[[#This Row],[Faixa ticket médio]]</f>
        <v>76-99 dias | R$ 101-500 | R$ 1–25</v>
      </c>
      <c r="AZ3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8" s="36"/>
    </row>
    <row r="379" spans="1:54" x14ac:dyDescent="0.25">
      <c r="A379" s="61">
        <v>378</v>
      </c>
      <c r="B379" s="37">
        <v>70777</v>
      </c>
      <c r="C379" s="34">
        <v>0</v>
      </c>
      <c r="D379" s="34">
        <v>1</v>
      </c>
      <c r="E379" s="34">
        <v>80</v>
      </c>
      <c r="F379" s="58" t="str">
        <f>IF('Base tratada'!$E379&lt;=15,"0-15 dias",
IF('Base tratada'!$E379&lt;=30, "16-30 dias",
IF('Base tratada'!$E379&lt;=45, "31-45 dias",
IF('Base tratada'!$E379&lt;=60, "46-60 dias",
IF('Base tratada'!$E379&lt;=75, "61-75 dias", "76-99 dias")))))</f>
        <v>76-99 dias</v>
      </c>
      <c r="G379" s="38">
        <v>52</v>
      </c>
      <c r="H379" s="60" t="str">
        <f>IF('Base tratada'!$G379&lt;=29,"24–29",
IF('Base tratada'!$G379&lt;=39,"30–39",
IF('Base tratada'!$G379&lt;=49,"40–49",
IF('Base tratada'!$G379&lt;=59,"50–59",
IF('Base tratada'!$G379&lt;=69,"60–69",
"70–80")))))</f>
        <v>50–59</v>
      </c>
      <c r="I379" s="34">
        <v>2283</v>
      </c>
      <c r="J379" s="58" t="str">
        <f>IF('Base tratada'!$K379=1,"Divorciado",
IF('Base tratada'!$L379=1,"Casado",
IF('Base tratada'!$M379=1, "Solteiro",
IF('Base tratada'!$N379=1,"Juntos",
"Viúvo"))))</f>
        <v>Casado</v>
      </c>
      <c r="K379" s="34">
        <v>0</v>
      </c>
      <c r="L379" s="34">
        <v>1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1</v>
      </c>
      <c r="T379" s="34">
        <v>0</v>
      </c>
      <c r="U379" s="35">
        <v>554</v>
      </c>
      <c r="V379" s="35">
        <v>35</v>
      </c>
      <c r="W379" s="35">
        <v>113</v>
      </c>
      <c r="X379" s="35">
        <v>0</v>
      </c>
      <c r="Y379" s="35">
        <v>7</v>
      </c>
      <c r="Z379" s="35">
        <v>78</v>
      </c>
      <c r="AA379" s="34">
        <v>3</v>
      </c>
      <c r="AB379" s="34">
        <v>3</v>
      </c>
      <c r="AC379" s="34">
        <v>5</v>
      </c>
      <c r="AD379" s="34">
        <v>3</v>
      </c>
      <c r="AE379" s="34">
        <v>12</v>
      </c>
      <c r="AF379" s="58">
        <f>'Base tratada'!$AC379+'Base tratada'!$AD379+'Base tratada'!$AE379</f>
        <v>20</v>
      </c>
      <c r="AG3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79" s="58" t="str">
        <f>IF('Base tratada'!$AC379&gt;=MAX('Base tratada'!$AD379,'Base tratada'!$AE379),"Web",
IF('Base tratada'!$AD379&gt;='Base tratada'!$AE379,"Catalog",
"Store"))</f>
        <v>Store</v>
      </c>
      <c r="AI379" s="59">
        <f>IF('Base tratada'!$AF379=0,"0",'Base tratada'!$AK379/'Base tratada'!$AF379)</f>
        <v>35.450000000000003</v>
      </c>
      <c r="AJ379" s="59" t="str">
        <f>IF('Base tratada'!$AI379=0,"R$ 0",
IF('Base tratada'!$AI379&lt;=25,"R$ 1–25",
IF('Base tratada'!$AI379&lt;=50,"R$ 26–50",
"+R$ 50")))</f>
        <v>R$ 26–50</v>
      </c>
      <c r="AK379" s="35">
        <v>709</v>
      </c>
      <c r="AL379" s="58" t="str">
        <f>IF('Base tratada'!$AK379&lt;=100,"R$ 0-100",
IF('Base tratada'!$AK379&lt;=500,"R$ 101-500",
IF('Base tratada'!$AK379&lt;=1000,"R$ 501-1000",
IF('Base tratada'!$AK379&lt;=1500,"R$ 1001-1500",
"+R$ 1500"))))</f>
        <v>R$ 501-1000</v>
      </c>
      <c r="AM379" s="34">
        <v>0</v>
      </c>
      <c r="AN379" s="34">
        <v>0</v>
      </c>
      <c r="AO379" s="34">
        <v>0</v>
      </c>
      <c r="AP379" s="34">
        <v>0</v>
      </c>
      <c r="AQ379" s="34">
        <v>0</v>
      </c>
      <c r="AR379" s="34">
        <v>0</v>
      </c>
      <c r="AS379" s="34">
        <v>0</v>
      </c>
      <c r="AT379" s="34">
        <v>3</v>
      </c>
      <c r="AU379" s="34">
        <v>11</v>
      </c>
      <c r="AV379" s="52">
        <v>631</v>
      </c>
      <c r="AW379" s="57">
        <v>0</v>
      </c>
      <c r="AX379" s="58" t="str">
        <f>IF(Tabela3[[#This Row],[Response]]=1, "Aceitou", "Não aceitou")</f>
        <v>Não aceitou</v>
      </c>
      <c r="AY379" s="55" t="str">
        <f>Tabela3[[#This Row],[Faixa Recência]] &amp; " | " &amp; Tabela3[[#This Row],[Faixa Gasto]] &amp; " | " &amp; Tabela3[[#This Row],[Faixa ticket médio]]</f>
        <v>76-99 dias | R$ 501-1000 | R$ 26–50</v>
      </c>
      <c r="AZ3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79" s="36"/>
    </row>
    <row r="380" spans="1:54" x14ac:dyDescent="0.25">
      <c r="A380" s="61">
        <v>379</v>
      </c>
      <c r="B380" s="37">
        <v>68682</v>
      </c>
      <c r="C380" s="34">
        <v>0</v>
      </c>
      <c r="D380" s="34">
        <v>0</v>
      </c>
      <c r="E380" s="34">
        <v>56</v>
      </c>
      <c r="F380" s="58" t="str">
        <f>IF('Base tratada'!$E380&lt;=15,"0-15 dias",
IF('Base tratada'!$E380&lt;=30, "16-30 dias",
IF('Base tratada'!$E380&lt;=45, "31-45 dias",
IF('Base tratada'!$E380&lt;=60, "46-60 dias",
IF('Base tratada'!$E380&lt;=75, "61-75 dias", "76-99 dias")))))</f>
        <v>46-60 dias</v>
      </c>
      <c r="G380" s="38">
        <v>29</v>
      </c>
      <c r="H380" s="60" t="str">
        <f>IF('Base tratada'!$G380&lt;=29,"24–29",
IF('Base tratada'!$G380&lt;=39,"30–39",
IF('Base tratada'!$G380&lt;=49,"40–49",
IF('Base tratada'!$G380&lt;=59,"50–59",
IF('Base tratada'!$G380&lt;=69,"60–69",
"70–80")))))</f>
        <v>24–29</v>
      </c>
      <c r="I380" s="34">
        <v>2425</v>
      </c>
      <c r="J380" s="58" t="str">
        <f>IF('Base tratada'!$K380=1,"Divorciado",
IF('Base tratada'!$L380=1,"Casado",
IF('Base tratada'!$M380=1, "Solteiro",
IF('Base tratada'!$N380=1,"Juntos",
"Viúvo"))))</f>
        <v>Juntos</v>
      </c>
      <c r="K380" s="34">
        <v>0</v>
      </c>
      <c r="L380" s="34">
        <v>0</v>
      </c>
      <c r="M380" s="34">
        <v>0</v>
      </c>
      <c r="N380" s="34">
        <v>1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4">
        <v>1</v>
      </c>
      <c r="U380" s="35">
        <v>919</v>
      </c>
      <c r="V380" s="35">
        <v>0</v>
      </c>
      <c r="W380" s="35">
        <v>505</v>
      </c>
      <c r="X380" s="35">
        <v>99</v>
      </c>
      <c r="Y380" s="35">
        <v>30</v>
      </c>
      <c r="Z380" s="35">
        <v>45</v>
      </c>
      <c r="AA380" s="34">
        <v>1</v>
      </c>
      <c r="AB380" s="34">
        <v>2</v>
      </c>
      <c r="AC380" s="34">
        <v>4</v>
      </c>
      <c r="AD380" s="34">
        <v>9</v>
      </c>
      <c r="AE380" s="34">
        <v>10</v>
      </c>
      <c r="AF380" s="58">
        <f>'Base tratada'!$AC380+'Base tratada'!$AD380+'Base tratada'!$AE380</f>
        <v>23</v>
      </c>
      <c r="AG3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80" s="58" t="str">
        <f>IF('Base tratada'!$AC380&gt;=MAX('Base tratada'!$AD380,'Base tratada'!$AE380),"Web",
IF('Base tratada'!$AD380&gt;='Base tratada'!$AE380,"Catalog",
"Store"))</f>
        <v>Store</v>
      </c>
      <c r="AI380" s="59">
        <f>IF('Base tratada'!$AF380=0,"0",'Base tratada'!$AK380/'Base tratada'!$AF380)</f>
        <v>67.521739130434781</v>
      </c>
      <c r="AJ380" s="59" t="str">
        <f>IF('Base tratada'!$AI380=0,"R$ 0",
IF('Base tratada'!$AI380&lt;=25,"R$ 1–25",
IF('Base tratada'!$AI380&lt;=50,"R$ 26–50",
"+R$ 50")))</f>
        <v>+R$ 50</v>
      </c>
      <c r="AK380" s="35">
        <v>1553</v>
      </c>
      <c r="AL380" s="58" t="str">
        <f>IF('Base tratada'!$AK380&lt;=100,"R$ 0-100",
IF('Base tratada'!$AK380&lt;=500,"R$ 101-500",
IF('Base tratada'!$AK380&lt;=1000,"R$ 501-1000",
IF('Base tratada'!$AK380&lt;=1500,"R$ 1001-1500",
"+R$ 1500"))))</f>
        <v>+R$ 1500</v>
      </c>
      <c r="AM380" s="34">
        <v>0</v>
      </c>
      <c r="AN380" s="34">
        <v>0</v>
      </c>
      <c r="AO380" s="34">
        <v>0</v>
      </c>
      <c r="AP380" s="34">
        <v>0</v>
      </c>
      <c r="AQ380" s="34">
        <v>0</v>
      </c>
      <c r="AR380" s="34">
        <v>0</v>
      </c>
      <c r="AS380" s="34">
        <v>0</v>
      </c>
      <c r="AT380" s="34">
        <v>3</v>
      </c>
      <c r="AU380" s="34">
        <v>11</v>
      </c>
      <c r="AV380" s="52">
        <v>1508</v>
      </c>
      <c r="AW380" s="57">
        <v>0</v>
      </c>
      <c r="AX380" s="58" t="str">
        <f>IF(Tabela3[[#This Row],[Response]]=1, "Aceitou", "Não aceitou")</f>
        <v>Não aceitou</v>
      </c>
      <c r="AY380" s="55" t="str">
        <f>Tabela3[[#This Row],[Faixa Recência]] &amp; " | " &amp; Tabela3[[#This Row],[Faixa Gasto]] &amp; " | " &amp; Tabela3[[#This Row],[Faixa ticket médio]]</f>
        <v>46-60 dias | +R$ 1500 | +R$ 50</v>
      </c>
      <c r="AZ3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0" s="36"/>
    </row>
    <row r="381" spans="1:54" x14ac:dyDescent="0.25">
      <c r="A381" s="61">
        <v>380</v>
      </c>
      <c r="B381" s="37">
        <v>43824</v>
      </c>
      <c r="C381" s="34">
        <v>1</v>
      </c>
      <c r="D381" s="34">
        <v>1</v>
      </c>
      <c r="E381" s="34">
        <v>18</v>
      </c>
      <c r="F381" s="58" t="str">
        <f>IF('Base tratada'!$E381&lt;=15,"0-15 dias",
IF('Base tratada'!$E381&lt;=30, "16-30 dias",
IF('Base tratada'!$E381&lt;=45, "31-45 dias",
IF('Base tratada'!$E381&lt;=60, "46-60 dias",
IF('Base tratada'!$E381&lt;=75, "61-75 dias", "76-99 dias")))))</f>
        <v>16-30 dias</v>
      </c>
      <c r="G381" s="38">
        <v>49</v>
      </c>
      <c r="H381" s="60" t="str">
        <f>IF('Base tratada'!$G381&lt;=29,"24–29",
IF('Base tratada'!$G381&lt;=39,"30–39",
IF('Base tratada'!$G381&lt;=49,"40–49",
IF('Base tratada'!$G381&lt;=59,"50–59",
IF('Base tratada'!$G381&lt;=69,"60–69",
"70–80")))))</f>
        <v>40–49</v>
      </c>
      <c r="I381" s="34">
        <v>2811</v>
      </c>
      <c r="J381" s="58" t="str">
        <f>IF('Base tratada'!$K381=1,"Divorciado",
IF('Base tratada'!$L381=1,"Casado",
IF('Base tratada'!$M381=1, "Solteiro",
IF('Base tratada'!$N381=1,"Juntos",
"Viúvo"))))</f>
        <v>Casado</v>
      </c>
      <c r="K381" s="34">
        <v>0</v>
      </c>
      <c r="L381" s="34">
        <v>1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1</v>
      </c>
      <c r="S381" s="34">
        <v>0</v>
      </c>
      <c r="T381" s="34">
        <v>0</v>
      </c>
      <c r="U381" s="35">
        <v>96</v>
      </c>
      <c r="V381" s="35">
        <v>1</v>
      </c>
      <c r="W381" s="35">
        <v>42</v>
      </c>
      <c r="X381" s="35">
        <v>12</v>
      </c>
      <c r="Y381" s="35">
        <v>3</v>
      </c>
      <c r="Z381" s="35">
        <v>32</v>
      </c>
      <c r="AA381" s="34">
        <v>4</v>
      </c>
      <c r="AB381" s="34">
        <v>8</v>
      </c>
      <c r="AC381" s="34">
        <v>3</v>
      </c>
      <c r="AD381" s="34">
        <v>1</v>
      </c>
      <c r="AE381" s="34">
        <v>4</v>
      </c>
      <c r="AF381" s="58">
        <f>'Base tratada'!$AC381+'Base tratada'!$AD381+'Base tratada'!$AE381</f>
        <v>8</v>
      </c>
      <c r="AG3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81" s="58" t="str">
        <f>IF('Base tratada'!$AC381&gt;=MAX('Base tratada'!$AD381,'Base tratada'!$AE381),"Web",
IF('Base tratada'!$AD381&gt;='Base tratada'!$AE381,"Catalog",
"Store"))</f>
        <v>Store</v>
      </c>
      <c r="AI381" s="59">
        <f>IF('Base tratada'!$AF381=0,"0",'Base tratada'!$AK381/'Base tratada'!$AF381)</f>
        <v>19.25</v>
      </c>
      <c r="AJ381" s="59" t="str">
        <f>IF('Base tratada'!$AI381=0,"R$ 0",
IF('Base tratada'!$AI381&lt;=25,"R$ 1–25",
IF('Base tratada'!$AI381&lt;=50,"R$ 26–50",
"+R$ 50")))</f>
        <v>R$ 1–25</v>
      </c>
      <c r="AK381" s="35">
        <v>154</v>
      </c>
      <c r="AL381" s="58" t="str">
        <f>IF('Base tratada'!$AK381&lt;=100,"R$ 0-100",
IF('Base tratada'!$AK381&lt;=500,"R$ 101-500",
IF('Base tratada'!$AK381&lt;=1000,"R$ 501-1000",
IF('Base tratada'!$AK381&lt;=1500,"R$ 1001-1500",
"+R$ 1500"))))</f>
        <v>R$ 101-500</v>
      </c>
      <c r="AM381" s="34">
        <v>0</v>
      </c>
      <c r="AN381" s="34">
        <v>0</v>
      </c>
      <c r="AO381" s="34">
        <v>0</v>
      </c>
      <c r="AP381" s="34">
        <v>0</v>
      </c>
      <c r="AQ381" s="34">
        <v>0</v>
      </c>
      <c r="AR381" s="34">
        <v>0</v>
      </c>
      <c r="AS381" s="34">
        <v>0</v>
      </c>
      <c r="AT381" s="34">
        <v>3</v>
      </c>
      <c r="AU381" s="34">
        <v>11</v>
      </c>
      <c r="AV381" s="52">
        <v>122</v>
      </c>
      <c r="AW381" s="57">
        <v>0</v>
      </c>
      <c r="AX381" s="58" t="str">
        <f>IF(Tabela3[[#This Row],[Response]]=1, "Aceitou", "Não aceitou")</f>
        <v>Não aceitou</v>
      </c>
      <c r="AY381" s="55" t="str">
        <f>Tabela3[[#This Row],[Faixa Recência]] &amp; " | " &amp; Tabela3[[#This Row],[Faixa Gasto]] &amp; " | " &amp; Tabela3[[#This Row],[Faixa ticket médio]]</f>
        <v>16-30 dias | R$ 101-500 | R$ 1–25</v>
      </c>
      <c r="AZ3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1" s="36"/>
    </row>
    <row r="382" spans="1:54" x14ac:dyDescent="0.25">
      <c r="A382" s="61">
        <v>381</v>
      </c>
      <c r="B382" s="37">
        <v>15345</v>
      </c>
      <c r="C382" s="34">
        <v>1</v>
      </c>
      <c r="D382" s="34">
        <v>0</v>
      </c>
      <c r="E382" s="34">
        <v>51</v>
      </c>
      <c r="F382" s="58" t="str">
        <f>IF('Base tratada'!$E382&lt;=15,"0-15 dias",
IF('Base tratada'!$E382&lt;=30, "16-30 dias",
IF('Base tratada'!$E382&lt;=45, "31-45 dias",
IF('Base tratada'!$E382&lt;=60, "46-60 dias",
IF('Base tratada'!$E382&lt;=75, "61-75 dias", "76-99 dias")))))</f>
        <v>46-60 dias</v>
      </c>
      <c r="G382" s="38">
        <v>36</v>
      </c>
      <c r="H382" s="60" t="str">
        <f>IF('Base tratada'!$G382&lt;=29,"24–29",
IF('Base tratada'!$G382&lt;=39,"30–39",
IF('Base tratada'!$G382&lt;=49,"40–49",
IF('Base tratada'!$G382&lt;=59,"50–59",
IF('Base tratada'!$G382&lt;=69,"60–69",
"70–80")))))</f>
        <v>30–39</v>
      </c>
      <c r="I382" s="34">
        <v>2826</v>
      </c>
      <c r="J382" s="58" t="str">
        <f>IF('Base tratada'!$K382=1,"Divorciado",
IF('Base tratada'!$L382=1,"Casado",
IF('Base tratada'!$M382=1, "Solteiro",
IF('Base tratada'!$N382=1,"Juntos",
"Viúvo"))))</f>
        <v>Juntos</v>
      </c>
      <c r="K382" s="34">
        <v>0</v>
      </c>
      <c r="L382" s="34">
        <v>0</v>
      </c>
      <c r="M382" s="34">
        <v>0</v>
      </c>
      <c r="N382" s="34">
        <v>1</v>
      </c>
      <c r="O382" s="34">
        <v>0</v>
      </c>
      <c r="P382" s="34">
        <v>0</v>
      </c>
      <c r="Q382" s="34">
        <v>0</v>
      </c>
      <c r="R382" s="34">
        <v>1</v>
      </c>
      <c r="S382" s="34">
        <v>0</v>
      </c>
      <c r="T382" s="34">
        <v>0</v>
      </c>
      <c r="U382" s="35">
        <v>5</v>
      </c>
      <c r="V382" s="35">
        <v>2</v>
      </c>
      <c r="W382" s="35">
        <v>16</v>
      </c>
      <c r="X382" s="35">
        <v>3</v>
      </c>
      <c r="Y382" s="35">
        <v>2</v>
      </c>
      <c r="Z382" s="35">
        <v>19</v>
      </c>
      <c r="AA382" s="34">
        <v>2</v>
      </c>
      <c r="AB382" s="34">
        <v>8</v>
      </c>
      <c r="AC382" s="34">
        <v>1</v>
      </c>
      <c r="AD382" s="34">
        <v>1</v>
      </c>
      <c r="AE382" s="34">
        <v>2</v>
      </c>
      <c r="AF382" s="58">
        <f>'Base tratada'!$AC382+'Base tratada'!$AD382+'Base tratada'!$AE382</f>
        <v>4</v>
      </c>
      <c r="AG3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82" s="58" t="str">
        <f>IF('Base tratada'!$AC382&gt;=MAX('Base tratada'!$AD382,'Base tratada'!$AE382),"Web",
IF('Base tratada'!$AD382&gt;='Base tratada'!$AE382,"Catalog",
"Store"))</f>
        <v>Store</v>
      </c>
      <c r="AI382" s="59">
        <f>IF('Base tratada'!$AF382=0,"0",'Base tratada'!$AK382/'Base tratada'!$AF382)</f>
        <v>7</v>
      </c>
      <c r="AJ382" s="59" t="str">
        <f>IF('Base tratada'!$AI382=0,"R$ 0",
IF('Base tratada'!$AI382&lt;=25,"R$ 1–25",
IF('Base tratada'!$AI382&lt;=50,"R$ 26–50",
"+R$ 50")))</f>
        <v>R$ 1–25</v>
      </c>
      <c r="AK382" s="35">
        <v>28</v>
      </c>
      <c r="AL382" s="58" t="str">
        <f>IF('Base tratada'!$AK382&lt;=100,"R$ 0-100",
IF('Base tratada'!$AK382&lt;=500,"R$ 101-500",
IF('Base tratada'!$AK382&lt;=1000,"R$ 501-1000",
IF('Base tratada'!$AK382&lt;=1500,"R$ 1001-1500",
"+R$ 1500"))))</f>
        <v>R$ 0-100</v>
      </c>
      <c r="AM382" s="34">
        <v>0</v>
      </c>
      <c r="AN382" s="34">
        <v>0</v>
      </c>
      <c r="AO382" s="34">
        <v>0</v>
      </c>
      <c r="AP382" s="34">
        <v>0</v>
      </c>
      <c r="AQ382" s="34">
        <v>0</v>
      </c>
      <c r="AR382" s="34">
        <v>0</v>
      </c>
      <c r="AS382" s="34">
        <v>0</v>
      </c>
      <c r="AT382" s="34">
        <v>3</v>
      </c>
      <c r="AU382" s="34">
        <v>11</v>
      </c>
      <c r="AV382" s="52">
        <v>9</v>
      </c>
      <c r="AW382" s="57">
        <v>1</v>
      </c>
      <c r="AX382" s="58" t="str">
        <f>IF(Tabela3[[#This Row],[Response]]=1, "Aceitou", "Não aceitou")</f>
        <v>Aceitou</v>
      </c>
      <c r="AY382" s="55" t="str">
        <f>Tabela3[[#This Row],[Faixa Recência]] &amp; " | " &amp; Tabela3[[#This Row],[Faixa Gasto]] &amp; " | " &amp; Tabela3[[#This Row],[Faixa ticket médio]]</f>
        <v>46-60 dias | R$ 0-100 | R$ 1–25</v>
      </c>
      <c r="AZ3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2" s="36"/>
    </row>
    <row r="383" spans="1:54" x14ac:dyDescent="0.25">
      <c r="A383" s="61">
        <v>382</v>
      </c>
      <c r="B383" s="37">
        <v>23442</v>
      </c>
      <c r="C383" s="34">
        <v>1</v>
      </c>
      <c r="D383" s="34">
        <v>0</v>
      </c>
      <c r="E383" s="34">
        <v>71</v>
      </c>
      <c r="F383" s="58" t="str">
        <f>IF('Base tratada'!$E383&lt;=15,"0-15 dias",
IF('Base tratada'!$E383&lt;=30, "16-30 dias",
IF('Base tratada'!$E383&lt;=45, "31-45 dias",
IF('Base tratada'!$E383&lt;=60, "46-60 dias",
IF('Base tratada'!$E383&lt;=75, "61-75 dias", "76-99 dias")))))</f>
        <v>61-75 dias</v>
      </c>
      <c r="G383" s="38">
        <v>33</v>
      </c>
      <c r="H383" s="60" t="str">
        <f>IF('Base tratada'!$G383&lt;=29,"24–29",
IF('Base tratada'!$G383&lt;=39,"30–39",
IF('Base tratada'!$G383&lt;=49,"40–49",
IF('Base tratada'!$G383&lt;=59,"50–59",
IF('Base tratada'!$G383&lt;=69,"60–69",
"70–80")))))</f>
        <v>30–39</v>
      </c>
      <c r="I383" s="34">
        <v>2711</v>
      </c>
      <c r="J383" s="58" t="str">
        <f>IF('Base tratada'!$K383=1,"Divorciado",
IF('Base tratada'!$L383=1,"Casado",
IF('Base tratada'!$M383=1, "Solteiro",
IF('Base tratada'!$N383=1,"Juntos",
"Viúvo"))))</f>
        <v>Solteiro</v>
      </c>
      <c r="K383" s="34">
        <v>0</v>
      </c>
      <c r="L383" s="34">
        <v>0</v>
      </c>
      <c r="M383" s="34">
        <v>1</v>
      </c>
      <c r="N383" s="34">
        <v>0</v>
      </c>
      <c r="O383" s="34">
        <v>0</v>
      </c>
      <c r="P383" s="34">
        <v>0</v>
      </c>
      <c r="Q383" s="34">
        <v>0</v>
      </c>
      <c r="R383" s="34">
        <v>1</v>
      </c>
      <c r="S383" s="34">
        <v>0</v>
      </c>
      <c r="T383" s="34">
        <v>0</v>
      </c>
      <c r="U383" s="35">
        <v>2</v>
      </c>
      <c r="V383" s="35">
        <v>0</v>
      </c>
      <c r="W383" s="35">
        <v>6</v>
      </c>
      <c r="X383" s="35">
        <v>8</v>
      </c>
      <c r="Y383" s="35">
        <v>6</v>
      </c>
      <c r="Z383" s="35">
        <v>5</v>
      </c>
      <c r="AA383" s="34">
        <v>1</v>
      </c>
      <c r="AB383" s="34">
        <v>7</v>
      </c>
      <c r="AC383" s="34">
        <v>1</v>
      </c>
      <c r="AD383" s="34">
        <v>0</v>
      </c>
      <c r="AE383" s="34">
        <v>3</v>
      </c>
      <c r="AF383" s="58">
        <f>'Base tratada'!$AC383+'Base tratada'!$AD383+'Base tratada'!$AE383</f>
        <v>4</v>
      </c>
      <c r="AG3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83" s="58" t="str">
        <f>IF('Base tratada'!$AC383&gt;=MAX('Base tratada'!$AD383,'Base tratada'!$AE383),"Web",
IF('Base tratada'!$AD383&gt;='Base tratada'!$AE383,"Catalog",
"Store"))</f>
        <v>Store</v>
      </c>
      <c r="AI383" s="59">
        <f>IF('Base tratada'!$AF383=0,"0",'Base tratada'!$AK383/'Base tratada'!$AF383)</f>
        <v>5.5</v>
      </c>
      <c r="AJ383" s="59" t="str">
        <f>IF('Base tratada'!$AI383=0,"R$ 0",
IF('Base tratada'!$AI383&lt;=25,"R$ 1–25",
IF('Base tratada'!$AI383&lt;=50,"R$ 26–50",
"+R$ 50")))</f>
        <v>R$ 1–25</v>
      </c>
      <c r="AK383" s="35">
        <v>22</v>
      </c>
      <c r="AL383" s="58" t="str">
        <f>IF('Base tratada'!$AK383&lt;=100,"R$ 0-100",
IF('Base tratada'!$AK383&lt;=500,"R$ 101-500",
IF('Base tratada'!$AK383&lt;=1000,"R$ 501-1000",
IF('Base tratada'!$AK383&lt;=1500,"R$ 1001-1500",
"+R$ 1500"))))</f>
        <v>R$ 0-100</v>
      </c>
      <c r="AM383" s="34">
        <v>0</v>
      </c>
      <c r="AN383" s="34">
        <v>0</v>
      </c>
      <c r="AO383" s="34">
        <v>0</v>
      </c>
      <c r="AP383" s="34">
        <v>0</v>
      </c>
      <c r="AQ383" s="34">
        <v>0</v>
      </c>
      <c r="AR383" s="34">
        <v>0</v>
      </c>
      <c r="AS383" s="34">
        <v>0</v>
      </c>
      <c r="AT383" s="34">
        <v>3</v>
      </c>
      <c r="AU383" s="34">
        <v>11</v>
      </c>
      <c r="AV383" s="52">
        <v>17</v>
      </c>
      <c r="AW383" s="57">
        <v>0</v>
      </c>
      <c r="AX383" s="58" t="str">
        <f>IF(Tabela3[[#This Row],[Response]]=1, "Aceitou", "Não aceitou")</f>
        <v>Não aceitou</v>
      </c>
      <c r="AY383" s="55" t="str">
        <f>Tabela3[[#This Row],[Faixa Recência]] &amp; " | " &amp; Tabela3[[#This Row],[Faixa Gasto]] &amp; " | " &amp; Tabela3[[#This Row],[Faixa ticket médio]]</f>
        <v>61-75 dias | R$ 0-100 | R$ 1–25</v>
      </c>
      <c r="AZ3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3" s="36"/>
    </row>
    <row r="384" spans="1:54" x14ac:dyDescent="0.25">
      <c r="A384" s="61">
        <v>383</v>
      </c>
      <c r="B384" s="37">
        <v>14515</v>
      </c>
      <c r="C384" s="34">
        <v>1</v>
      </c>
      <c r="D384" s="34">
        <v>0</v>
      </c>
      <c r="E384" s="34">
        <v>71</v>
      </c>
      <c r="F384" s="58" t="str">
        <f>IF('Base tratada'!$E384&lt;=15,"0-15 dias",
IF('Base tratada'!$E384&lt;=30, "16-30 dias",
IF('Base tratada'!$E384&lt;=45, "31-45 dias",
IF('Base tratada'!$E384&lt;=60, "46-60 dias",
IF('Base tratada'!$E384&lt;=75, "61-75 dias", "76-99 dias")))))</f>
        <v>61-75 dias</v>
      </c>
      <c r="G384" s="38">
        <v>40</v>
      </c>
      <c r="H384" s="60" t="str">
        <f>IF('Base tratada'!$G384&lt;=29,"24–29",
IF('Base tratada'!$G384&lt;=39,"30–39",
IF('Base tratada'!$G384&lt;=49,"40–49",
IF('Base tratada'!$G384&lt;=59,"50–59",
IF('Base tratada'!$G384&lt;=69,"60–69",
"70–80")))))</f>
        <v>40–49</v>
      </c>
      <c r="I384" s="34">
        <v>2756</v>
      </c>
      <c r="J384" s="58" t="str">
        <f>IF('Base tratada'!$K384=1,"Divorciado",
IF('Base tratada'!$L384=1,"Casado",
IF('Base tratada'!$M384=1, "Solteiro",
IF('Base tratada'!$N384=1,"Juntos",
"Viúvo"))))</f>
        <v>Juntos</v>
      </c>
      <c r="K384" s="34">
        <v>0</v>
      </c>
      <c r="L384" s="34">
        <v>0</v>
      </c>
      <c r="M384" s="34">
        <v>0</v>
      </c>
      <c r="N384" s="34">
        <v>1</v>
      </c>
      <c r="O384" s="34">
        <v>0</v>
      </c>
      <c r="P384" s="34">
        <v>1</v>
      </c>
      <c r="Q384" s="34">
        <v>0</v>
      </c>
      <c r="R384" s="34">
        <v>0</v>
      </c>
      <c r="S384" s="34">
        <v>0</v>
      </c>
      <c r="T384" s="34">
        <v>0</v>
      </c>
      <c r="U384" s="35">
        <v>6</v>
      </c>
      <c r="V384" s="35">
        <v>4</v>
      </c>
      <c r="W384" s="35">
        <v>9</v>
      </c>
      <c r="X384" s="35">
        <v>6</v>
      </c>
      <c r="Y384" s="35">
        <v>36</v>
      </c>
      <c r="Z384" s="35">
        <v>35</v>
      </c>
      <c r="AA384" s="34">
        <v>4</v>
      </c>
      <c r="AB384" s="34">
        <v>7</v>
      </c>
      <c r="AC384" s="34">
        <v>2</v>
      </c>
      <c r="AD384" s="34">
        <v>2</v>
      </c>
      <c r="AE384" s="34">
        <v>3</v>
      </c>
      <c r="AF384" s="58">
        <f>'Base tratada'!$AC384+'Base tratada'!$AD384+'Base tratada'!$AE384</f>
        <v>7</v>
      </c>
      <c r="AG3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84" s="58" t="str">
        <f>IF('Base tratada'!$AC384&gt;=MAX('Base tratada'!$AD384,'Base tratada'!$AE384),"Web",
IF('Base tratada'!$AD384&gt;='Base tratada'!$AE384,"Catalog",
"Store"))</f>
        <v>Store</v>
      </c>
      <c r="AI384" s="59">
        <f>IF('Base tratada'!$AF384=0,"0",'Base tratada'!$AK384/'Base tratada'!$AF384)</f>
        <v>8.7142857142857135</v>
      </c>
      <c r="AJ384" s="59" t="str">
        <f>IF('Base tratada'!$AI384=0,"R$ 0",
IF('Base tratada'!$AI384&lt;=25,"R$ 1–25",
IF('Base tratada'!$AI384&lt;=50,"R$ 26–50",
"+R$ 50")))</f>
        <v>R$ 1–25</v>
      </c>
      <c r="AK384" s="35">
        <v>61</v>
      </c>
      <c r="AL384" s="58" t="str">
        <f>IF('Base tratada'!$AK384&lt;=100,"R$ 0-100",
IF('Base tratada'!$AK384&lt;=500,"R$ 101-500",
IF('Base tratada'!$AK384&lt;=1000,"R$ 501-1000",
IF('Base tratada'!$AK384&lt;=1500,"R$ 1001-1500",
"+R$ 1500"))))</f>
        <v>R$ 0-100</v>
      </c>
      <c r="AM384" s="34">
        <v>0</v>
      </c>
      <c r="AN384" s="34">
        <v>0</v>
      </c>
      <c r="AO384" s="34">
        <v>0</v>
      </c>
      <c r="AP384" s="34">
        <v>0</v>
      </c>
      <c r="AQ384" s="34">
        <v>0</v>
      </c>
      <c r="AR384" s="34">
        <v>0</v>
      </c>
      <c r="AS384" s="34">
        <v>0</v>
      </c>
      <c r="AT384" s="34">
        <v>3</v>
      </c>
      <c r="AU384" s="34">
        <v>11</v>
      </c>
      <c r="AV384" s="52">
        <v>26</v>
      </c>
      <c r="AW384" s="57">
        <v>1</v>
      </c>
      <c r="AX384" s="58" t="str">
        <f>IF(Tabela3[[#This Row],[Response]]=1, "Aceitou", "Não aceitou")</f>
        <v>Aceitou</v>
      </c>
      <c r="AY384" s="55" t="str">
        <f>Tabela3[[#This Row],[Faixa Recência]] &amp; " | " &amp; Tabela3[[#This Row],[Faixa Gasto]] &amp; " | " &amp; Tabela3[[#This Row],[Faixa ticket médio]]</f>
        <v>61-75 dias | R$ 0-100 | R$ 1–25</v>
      </c>
      <c r="AZ3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4" s="36"/>
    </row>
    <row r="385" spans="1:54" x14ac:dyDescent="0.25">
      <c r="A385" s="61">
        <v>384</v>
      </c>
      <c r="B385" s="37">
        <v>31395</v>
      </c>
      <c r="C385" s="34">
        <v>1</v>
      </c>
      <c r="D385" s="34">
        <v>1</v>
      </c>
      <c r="E385" s="34">
        <v>80</v>
      </c>
      <c r="F385" s="58" t="str">
        <f>IF('Base tratada'!$E385&lt;=15,"0-15 dias",
IF('Base tratada'!$E385&lt;=30, "16-30 dias",
IF('Base tratada'!$E385&lt;=45, "31-45 dias",
IF('Base tratada'!$E385&lt;=60, "46-60 dias",
IF('Base tratada'!$E385&lt;=75, "61-75 dias", "76-99 dias")))))</f>
        <v>76-99 dias</v>
      </c>
      <c r="G385" s="38">
        <v>64</v>
      </c>
      <c r="H385" s="60" t="str">
        <f>IF('Base tratada'!$G385&lt;=29,"24–29",
IF('Base tratada'!$G385&lt;=39,"30–39",
IF('Base tratada'!$G385&lt;=49,"40–49",
IF('Base tratada'!$G385&lt;=59,"50–59",
IF('Base tratada'!$G385&lt;=69,"60–69",
"70–80")))))</f>
        <v>60–69</v>
      </c>
      <c r="I385" s="34">
        <v>2622</v>
      </c>
      <c r="J385" s="58" t="str">
        <f>IF('Base tratada'!$K385=1,"Divorciado",
IF('Base tratada'!$L385=1,"Casado",
IF('Base tratada'!$M385=1, "Solteiro",
IF('Base tratada'!$N385=1,"Juntos",
"Viúvo"))))</f>
        <v>Divorciado</v>
      </c>
      <c r="K385" s="34">
        <v>1</v>
      </c>
      <c r="L385" s="34">
        <v>0</v>
      </c>
      <c r="M385" s="34">
        <v>0</v>
      </c>
      <c r="N385" s="34">
        <v>0</v>
      </c>
      <c r="O385" s="34">
        <v>0</v>
      </c>
      <c r="P385" s="34">
        <v>1</v>
      </c>
      <c r="Q385" s="34">
        <v>0</v>
      </c>
      <c r="R385" s="34">
        <v>0</v>
      </c>
      <c r="S385" s="34">
        <v>0</v>
      </c>
      <c r="T385" s="34">
        <v>0</v>
      </c>
      <c r="U385" s="35">
        <v>23</v>
      </c>
      <c r="V385" s="35">
        <v>1</v>
      </c>
      <c r="W385" s="35">
        <v>25</v>
      </c>
      <c r="X385" s="35">
        <v>0</v>
      </c>
      <c r="Y385" s="35">
        <v>8</v>
      </c>
      <c r="Z385" s="35">
        <v>7</v>
      </c>
      <c r="AA385" s="34">
        <v>4</v>
      </c>
      <c r="AB385" s="34">
        <v>6</v>
      </c>
      <c r="AC385" s="34">
        <v>2</v>
      </c>
      <c r="AD385" s="34">
        <v>1</v>
      </c>
      <c r="AE385" s="34">
        <v>3</v>
      </c>
      <c r="AF385" s="58">
        <f>'Base tratada'!$AC385+'Base tratada'!$AD385+'Base tratada'!$AE385</f>
        <v>6</v>
      </c>
      <c r="AG3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85" s="58" t="str">
        <f>IF('Base tratada'!$AC385&gt;=MAX('Base tratada'!$AD385,'Base tratada'!$AE385),"Web",
IF('Base tratada'!$AD385&gt;='Base tratada'!$AE385,"Catalog",
"Store"))</f>
        <v>Store</v>
      </c>
      <c r="AI385" s="59">
        <f>IF('Base tratada'!$AF385=0,"0",'Base tratada'!$AK385/'Base tratada'!$AF385)</f>
        <v>9.5</v>
      </c>
      <c r="AJ385" s="59" t="str">
        <f>IF('Base tratada'!$AI385=0,"R$ 0",
IF('Base tratada'!$AI385&lt;=25,"R$ 1–25",
IF('Base tratada'!$AI385&lt;=50,"R$ 26–50",
"+R$ 50")))</f>
        <v>R$ 1–25</v>
      </c>
      <c r="AK385" s="35">
        <v>57</v>
      </c>
      <c r="AL385" s="58" t="str">
        <f>IF('Base tratada'!$AK385&lt;=100,"R$ 0-100",
IF('Base tratada'!$AK385&lt;=500,"R$ 101-500",
IF('Base tratada'!$AK385&lt;=1000,"R$ 501-1000",
IF('Base tratada'!$AK385&lt;=1500,"R$ 1001-1500",
"+R$ 1500"))))</f>
        <v>R$ 0-100</v>
      </c>
      <c r="AM385" s="34">
        <v>0</v>
      </c>
      <c r="AN385" s="34">
        <v>0</v>
      </c>
      <c r="AO385" s="34">
        <v>0</v>
      </c>
      <c r="AP385" s="34">
        <v>0</v>
      </c>
      <c r="AQ385" s="34">
        <v>0</v>
      </c>
      <c r="AR385" s="34">
        <v>0</v>
      </c>
      <c r="AS385" s="34">
        <v>0</v>
      </c>
      <c r="AT385" s="34">
        <v>3</v>
      </c>
      <c r="AU385" s="34">
        <v>11</v>
      </c>
      <c r="AV385" s="52">
        <v>50</v>
      </c>
      <c r="AW385" s="57">
        <v>0</v>
      </c>
      <c r="AX385" s="58" t="str">
        <f>IF(Tabela3[[#This Row],[Response]]=1, "Aceitou", "Não aceitou")</f>
        <v>Não aceitou</v>
      </c>
      <c r="AY385" s="55" t="str">
        <f>Tabela3[[#This Row],[Faixa Recência]] &amp; " | " &amp; Tabela3[[#This Row],[Faixa Gasto]] &amp; " | " &amp; Tabela3[[#This Row],[Faixa ticket médio]]</f>
        <v>76-99 dias | R$ 0-100 | R$ 1–25</v>
      </c>
      <c r="AZ3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5" s="36"/>
    </row>
    <row r="386" spans="1:54" x14ac:dyDescent="0.25">
      <c r="A386" s="61">
        <v>385</v>
      </c>
      <c r="B386" s="37">
        <v>75276</v>
      </c>
      <c r="C386" s="34">
        <v>0</v>
      </c>
      <c r="D386" s="34">
        <v>0</v>
      </c>
      <c r="E386" s="34">
        <v>2</v>
      </c>
      <c r="F386" s="58" t="str">
        <f>IF('Base tratada'!$E386&lt;=15,"0-15 dias",
IF('Base tratada'!$E386&lt;=30, "16-30 dias",
IF('Base tratada'!$E386&lt;=45, "31-45 dias",
IF('Base tratada'!$E386&lt;=60, "46-60 dias",
IF('Base tratada'!$E386&lt;=75, "61-75 dias", "76-99 dias")))))</f>
        <v>0-15 dias</v>
      </c>
      <c r="G386" s="38">
        <v>55</v>
      </c>
      <c r="H386" s="60" t="str">
        <f>IF('Base tratada'!$G386&lt;=29,"24–29",
IF('Base tratada'!$G386&lt;=39,"30–39",
IF('Base tratada'!$G386&lt;=49,"40–49",
IF('Base tratada'!$G386&lt;=59,"50–59",
IF('Base tratada'!$G386&lt;=69,"60–69",
"70–80")))))</f>
        <v>50–59</v>
      </c>
      <c r="I386" s="34">
        <v>2799</v>
      </c>
      <c r="J386" s="58" t="str">
        <f>IF('Base tratada'!$K386=1,"Divorciado",
IF('Base tratada'!$L386=1,"Casado",
IF('Base tratada'!$M386=1, "Solteiro",
IF('Base tratada'!$N386=1,"Juntos",
"Viúvo"))))</f>
        <v>Juntos</v>
      </c>
      <c r="K386" s="34">
        <v>0</v>
      </c>
      <c r="L386" s="34">
        <v>0</v>
      </c>
      <c r="M386" s="34">
        <v>0</v>
      </c>
      <c r="N386" s="34">
        <v>1</v>
      </c>
      <c r="O386" s="34">
        <v>0</v>
      </c>
      <c r="P386" s="34">
        <v>0</v>
      </c>
      <c r="Q386" s="34">
        <v>0</v>
      </c>
      <c r="R386" s="34">
        <v>1</v>
      </c>
      <c r="S386" s="34">
        <v>0</v>
      </c>
      <c r="T386" s="34">
        <v>0</v>
      </c>
      <c r="U386" s="35">
        <v>610</v>
      </c>
      <c r="V386" s="35">
        <v>105</v>
      </c>
      <c r="W386" s="35">
        <v>125</v>
      </c>
      <c r="X386" s="35">
        <v>137</v>
      </c>
      <c r="Y386" s="35">
        <v>42</v>
      </c>
      <c r="Z386" s="35">
        <v>21</v>
      </c>
      <c r="AA386" s="34">
        <v>1</v>
      </c>
      <c r="AB386" s="34">
        <v>5</v>
      </c>
      <c r="AC386" s="34">
        <v>9</v>
      </c>
      <c r="AD386" s="34">
        <v>4</v>
      </c>
      <c r="AE386" s="34">
        <v>9</v>
      </c>
      <c r="AF386" s="58">
        <f>'Base tratada'!$AC386+'Base tratada'!$AD386+'Base tratada'!$AE386</f>
        <v>22</v>
      </c>
      <c r="AG3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86" s="58" t="str">
        <f>IF('Base tratada'!$AC386&gt;=MAX('Base tratada'!$AD386,'Base tratada'!$AE386),"Web",
IF('Base tratada'!$AD386&gt;='Base tratada'!$AE386,"Catalog",
"Store"))</f>
        <v>Web</v>
      </c>
      <c r="AI386" s="59">
        <f>IF('Base tratada'!$AF386=0,"0",'Base tratada'!$AK386/'Base tratada'!$AF386)</f>
        <v>46.31818181818182</v>
      </c>
      <c r="AJ386" s="59" t="str">
        <f>IF('Base tratada'!$AI386=0,"R$ 0",
IF('Base tratada'!$AI386&lt;=25,"R$ 1–25",
IF('Base tratada'!$AI386&lt;=50,"R$ 26–50",
"+R$ 50")))</f>
        <v>R$ 26–50</v>
      </c>
      <c r="AK386" s="35">
        <v>1019</v>
      </c>
      <c r="AL386" s="58" t="str">
        <f>IF('Base tratada'!$AK386&lt;=100,"R$ 0-100",
IF('Base tratada'!$AK386&lt;=500,"R$ 101-500",
IF('Base tratada'!$AK386&lt;=1000,"R$ 501-1000",
IF('Base tratada'!$AK386&lt;=1500,"R$ 1001-1500",
"+R$ 1500"))))</f>
        <v>R$ 1001-1500</v>
      </c>
      <c r="AM386" s="34">
        <v>0</v>
      </c>
      <c r="AN386" s="34">
        <v>0</v>
      </c>
      <c r="AO386" s="34">
        <v>0</v>
      </c>
      <c r="AP386" s="34">
        <v>0</v>
      </c>
      <c r="AQ386" s="34">
        <v>0</v>
      </c>
      <c r="AR386" s="34">
        <v>0</v>
      </c>
      <c r="AS386" s="34">
        <v>0</v>
      </c>
      <c r="AT386" s="34">
        <v>3</v>
      </c>
      <c r="AU386" s="34">
        <v>11</v>
      </c>
      <c r="AV386" s="52">
        <v>998</v>
      </c>
      <c r="AW386" s="57">
        <v>0</v>
      </c>
      <c r="AX386" s="58" t="str">
        <f>IF(Tabela3[[#This Row],[Response]]=1, "Aceitou", "Não aceitou")</f>
        <v>Não aceitou</v>
      </c>
      <c r="AY386" s="55" t="str">
        <f>Tabela3[[#This Row],[Faixa Recência]] &amp; " | " &amp; Tabela3[[#This Row],[Faixa Gasto]] &amp; " | " &amp; Tabela3[[#This Row],[Faixa ticket médio]]</f>
        <v>0-15 dias | R$ 1001-1500 | R$ 26–50</v>
      </c>
      <c r="AZ3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86" s="36"/>
    </row>
    <row r="387" spans="1:54" x14ac:dyDescent="0.25">
      <c r="A387" s="61">
        <v>386</v>
      </c>
      <c r="B387" s="37">
        <v>42373</v>
      </c>
      <c r="C387" s="34">
        <v>1</v>
      </c>
      <c r="D387" s="34">
        <v>1</v>
      </c>
      <c r="E387" s="34">
        <v>83</v>
      </c>
      <c r="F387" s="58" t="str">
        <f>IF('Base tratada'!$E387&lt;=15,"0-15 dias",
IF('Base tratada'!$E387&lt;=30, "16-30 dias",
IF('Base tratada'!$E387&lt;=45, "31-45 dias",
IF('Base tratada'!$E387&lt;=60, "46-60 dias",
IF('Base tratada'!$E387&lt;=75, "61-75 dias", "76-99 dias")))))</f>
        <v>76-99 dias</v>
      </c>
      <c r="G387" s="38">
        <v>46</v>
      </c>
      <c r="H387" s="60" t="str">
        <f>IF('Base tratada'!$G387&lt;=29,"24–29",
IF('Base tratada'!$G387&lt;=39,"30–39",
IF('Base tratada'!$G387&lt;=49,"40–49",
IF('Base tratada'!$G387&lt;=59,"50–59",
IF('Base tratada'!$G387&lt;=69,"60–69",
"70–80")))))</f>
        <v>40–49</v>
      </c>
      <c r="I387" s="34">
        <v>2477</v>
      </c>
      <c r="J387" s="58" t="str">
        <f>IF('Base tratada'!$K387=1,"Divorciado",
IF('Base tratada'!$L387=1,"Casado",
IF('Base tratada'!$M387=1, "Solteiro",
IF('Base tratada'!$N387=1,"Juntos",
"Viúvo"))))</f>
        <v>Solteiro</v>
      </c>
      <c r="K387" s="34">
        <v>0</v>
      </c>
      <c r="L387" s="34">
        <v>0</v>
      </c>
      <c r="M387" s="34">
        <v>1</v>
      </c>
      <c r="N387" s="34">
        <v>0</v>
      </c>
      <c r="O387" s="34">
        <v>0</v>
      </c>
      <c r="P387" s="34">
        <v>0</v>
      </c>
      <c r="Q387" s="34">
        <v>0</v>
      </c>
      <c r="R387" s="34">
        <v>1</v>
      </c>
      <c r="S387" s="34">
        <v>0</v>
      </c>
      <c r="T387" s="34">
        <v>0</v>
      </c>
      <c r="U387" s="35">
        <v>67</v>
      </c>
      <c r="V387" s="35">
        <v>5</v>
      </c>
      <c r="W387" s="35">
        <v>61</v>
      </c>
      <c r="X387" s="35">
        <v>3</v>
      </c>
      <c r="Y387" s="35">
        <v>8</v>
      </c>
      <c r="Z387" s="35">
        <v>19</v>
      </c>
      <c r="AA387" s="34">
        <v>5</v>
      </c>
      <c r="AB387" s="34">
        <v>5</v>
      </c>
      <c r="AC387" s="34">
        <v>2</v>
      </c>
      <c r="AD387" s="34">
        <v>1</v>
      </c>
      <c r="AE387" s="34">
        <v>5</v>
      </c>
      <c r="AF387" s="58">
        <f>'Base tratada'!$AC387+'Base tratada'!$AD387+'Base tratada'!$AE387</f>
        <v>8</v>
      </c>
      <c r="AG3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87" s="58" t="str">
        <f>IF('Base tratada'!$AC387&gt;=MAX('Base tratada'!$AD387,'Base tratada'!$AE387),"Web",
IF('Base tratada'!$AD387&gt;='Base tratada'!$AE387,"Catalog",
"Store"))</f>
        <v>Store</v>
      </c>
      <c r="AI387" s="59">
        <f>IF('Base tratada'!$AF387=0,"0",'Base tratada'!$AK387/'Base tratada'!$AF387)</f>
        <v>18</v>
      </c>
      <c r="AJ387" s="59" t="str">
        <f>IF('Base tratada'!$AI387=0,"R$ 0",
IF('Base tratada'!$AI387&lt;=25,"R$ 1–25",
IF('Base tratada'!$AI387&lt;=50,"R$ 26–50",
"+R$ 50")))</f>
        <v>R$ 1–25</v>
      </c>
      <c r="AK387" s="35">
        <v>144</v>
      </c>
      <c r="AL387" s="58" t="str">
        <f>IF('Base tratada'!$AK387&lt;=100,"R$ 0-100",
IF('Base tratada'!$AK387&lt;=500,"R$ 101-500",
IF('Base tratada'!$AK387&lt;=1000,"R$ 501-1000",
IF('Base tratada'!$AK387&lt;=1500,"R$ 1001-1500",
"+R$ 1500"))))</f>
        <v>R$ 101-500</v>
      </c>
      <c r="AM387" s="34">
        <v>0</v>
      </c>
      <c r="AN387" s="34">
        <v>0</v>
      </c>
      <c r="AO387" s="34">
        <v>0</v>
      </c>
      <c r="AP387" s="34">
        <v>0</v>
      </c>
      <c r="AQ387" s="34">
        <v>0</v>
      </c>
      <c r="AR387" s="34">
        <v>0</v>
      </c>
      <c r="AS387" s="34">
        <v>0</v>
      </c>
      <c r="AT387" s="34">
        <v>3</v>
      </c>
      <c r="AU387" s="34">
        <v>11</v>
      </c>
      <c r="AV387" s="52">
        <v>125</v>
      </c>
      <c r="AW387" s="57">
        <v>0</v>
      </c>
      <c r="AX387" s="58" t="str">
        <f>IF(Tabela3[[#This Row],[Response]]=1, "Aceitou", "Não aceitou")</f>
        <v>Não aceitou</v>
      </c>
      <c r="AY387" s="55" t="str">
        <f>Tabela3[[#This Row],[Faixa Recência]] &amp; " | " &amp; Tabela3[[#This Row],[Faixa Gasto]] &amp; " | " &amp; Tabela3[[#This Row],[Faixa ticket médio]]</f>
        <v>76-99 dias | R$ 101-500 | R$ 1–25</v>
      </c>
      <c r="AZ3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7" s="36"/>
    </row>
    <row r="388" spans="1:54" x14ac:dyDescent="0.25">
      <c r="A388" s="61">
        <v>387</v>
      </c>
      <c r="B388" s="37">
        <v>30507</v>
      </c>
      <c r="C388" s="34">
        <v>0</v>
      </c>
      <c r="D388" s="34">
        <v>0</v>
      </c>
      <c r="E388" s="34">
        <v>29</v>
      </c>
      <c r="F388" s="58" t="str">
        <f>IF('Base tratada'!$E388&lt;=15,"0-15 dias",
IF('Base tratada'!$E388&lt;=30, "16-30 dias",
IF('Base tratada'!$E388&lt;=45, "31-45 dias",
IF('Base tratada'!$E388&lt;=60, "46-60 dias",
IF('Base tratada'!$E388&lt;=75, "61-75 dias", "76-99 dias")))))</f>
        <v>16-30 dias</v>
      </c>
      <c r="G388" s="38">
        <v>60</v>
      </c>
      <c r="H388" s="60" t="str">
        <f>IF('Base tratada'!$G388&lt;=29,"24–29",
IF('Base tratada'!$G388&lt;=39,"30–39",
IF('Base tratada'!$G388&lt;=49,"40–49",
IF('Base tratada'!$G388&lt;=59,"50–59",
IF('Base tratada'!$G388&lt;=69,"60–69",
"70–80")))))</f>
        <v>60–69</v>
      </c>
      <c r="I388" s="34">
        <v>2634</v>
      </c>
      <c r="J388" s="58" t="str">
        <f>IF('Base tratada'!$K388=1,"Divorciado",
IF('Base tratada'!$L388=1,"Casado",
IF('Base tratada'!$M388=1, "Solteiro",
IF('Base tratada'!$N388=1,"Juntos",
"Viúvo"))))</f>
        <v>Juntos</v>
      </c>
      <c r="K388" s="34">
        <v>0</v>
      </c>
      <c r="L388" s="34">
        <v>0</v>
      </c>
      <c r="M388" s="34">
        <v>0</v>
      </c>
      <c r="N388" s="34">
        <v>1</v>
      </c>
      <c r="O388" s="34">
        <v>0</v>
      </c>
      <c r="P388" s="34">
        <v>0</v>
      </c>
      <c r="Q388" s="34">
        <v>0</v>
      </c>
      <c r="R388" s="34">
        <v>1</v>
      </c>
      <c r="S388" s="34">
        <v>0</v>
      </c>
      <c r="T388" s="34">
        <v>0</v>
      </c>
      <c r="U388" s="35">
        <v>65</v>
      </c>
      <c r="V388" s="35">
        <v>36</v>
      </c>
      <c r="W388" s="35">
        <v>74</v>
      </c>
      <c r="X388" s="35">
        <v>38</v>
      </c>
      <c r="Y388" s="35">
        <v>20</v>
      </c>
      <c r="Z388" s="35">
        <v>110</v>
      </c>
      <c r="AA388" s="34">
        <v>1</v>
      </c>
      <c r="AB388" s="34">
        <v>7</v>
      </c>
      <c r="AC388" s="34">
        <v>5</v>
      </c>
      <c r="AD388" s="34">
        <v>1</v>
      </c>
      <c r="AE388" s="34">
        <v>4</v>
      </c>
      <c r="AF388" s="58">
        <f>'Base tratada'!$AC388+'Base tratada'!$AD388+'Base tratada'!$AE388</f>
        <v>10</v>
      </c>
      <c r="AG3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88" s="58" t="str">
        <f>IF('Base tratada'!$AC388&gt;=MAX('Base tratada'!$AD388,'Base tratada'!$AE388),"Web",
IF('Base tratada'!$AD388&gt;='Base tratada'!$AE388,"Catalog",
"Store"))</f>
        <v>Web</v>
      </c>
      <c r="AI388" s="59">
        <f>IF('Base tratada'!$AF388=0,"0",'Base tratada'!$AK388/'Base tratada'!$AF388)</f>
        <v>23.3</v>
      </c>
      <c r="AJ388" s="59" t="str">
        <f>IF('Base tratada'!$AI388=0,"R$ 0",
IF('Base tratada'!$AI388&lt;=25,"R$ 1–25",
IF('Base tratada'!$AI388&lt;=50,"R$ 26–50",
"+R$ 50")))</f>
        <v>R$ 1–25</v>
      </c>
      <c r="AK388" s="35">
        <v>233</v>
      </c>
      <c r="AL388" s="58" t="str">
        <f>IF('Base tratada'!$AK388&lt;=100,"R$ 0-100",
IF('Base tratada'!$AK388&lt;=500,"R$ 101-500",
IF('Base tratada'!$AK388&lt;=1000,"R$ 501-1000",
IF('Base tratada'!$AK388&lt;=1500,"R$ 1001-1500",
"+R$ 1500"))))</f>
        <v>R$ 101-500</v>
      </c>
      <c r="AM388" s="34">
        <v>0</v>
      </c>
      <c r="AN388" s="34">
        <v>0</v>
      </c>
      <c r="AO388" s="34">
        <v>0</v>
      </c>
      <c r="AP388" s="34">
        <v>0</v>
      </c>
      <c r="AQ388" s="34">
        <v>0</v>
      </c>
      <c r="AR388" s="34">
        <v>0</v>
      </c>
      <c r="AS388" s="34">
        <v>0</v>
      </c>
      <c r="AT388" s="34">
        <v>3</v>
      </c>
      <c r="AU388" s="34">
        <v>11</v>
      </c>
      <c r="AV388" s="52">
        <v>123</v>
      </c>
      <c r="AW388" s="57">
        <v>0</v>
      </c>
      <c r="AX388" s="58" t="str">
        <f>IF(Tabela3[[#This Row],[Response]]=1, "Aceitou", "Não aceitou")</f>
        <v>Não aceitou</v>
      </c>
      <c r="AY388" s="55" t="str">
        <f>Tabela3[[#This Row],[Faixa Recência]] &amp; " | " &amp; Tabela3[[#This Row],[Faixa Gasto]] &amp; " | " &amp; Tabela3[[#This Row],[Faixa ticket médio]]</f>
        <v>16-30 dias | R$ 101-500 | R$ 1–25</v>
      </c>
      <c r="AZ3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8" s="36"/>
    </row>
    <row r="389" spans="1:54" x14ac:dyDescent="0.25">
      <c r="A389" s="61">
        <v>388</v>
      </c>
      <c r="B389" s="37">
        <v>55521</v>
      </c>
      <c r="C389" s="34">
        <v>1</v>
      </c>
      <c r="D389" s="34">
        <v>2</v>
      </c>
      <c r="E389" s="34">
        <v>11</v>
      </c>
      <c r="F389" s="58" t="str">
        <f>IF('Base tratada'!$E389&lt;=15,"0-15 dias",
IF('Base tratada'!$E389&lt;=30, "16-30 dias",
IF('Base tratada'!$E389&lt;=45, "31-45 dias",
IF('Base tratada'!$E389&lt;=60, "46-60 dias",
IF('Base tratada'!$E389&lt;=75, "61-75 dias", "76-99 dias")))))</f>
        <v>0-15 dias</v>
      </c>
      <c r="G389" s="38">
        <v>65</v>
      </c>
      <c r="H389" s="60" t="str">
        <f>IF('Base tratada'!$G389&lt;=29,"24–29",
IF('Base tratada'!$G389&lt;=39,"30–39",
IF('Base tratada'!$G389&lt;=49,"40–49",
IF('Base tratada'!$G389&lt;=59,"50–59",
IF('Base tratada'!$G389&lt;=69,"60–69",
"70–80")))))</f>
        <v>60–69</v>
      </c>
      <c r="I389" s="34">
        <v>2409</v>
      </c>
      <c r="J389" s="58" t="str">
        <f>IF('Base tratada'!$K389=1,"Divorciado",
IF('Base tratada'!$L389=1,"Casado",
IF('Base tratada'!$M389=1, "Solteiro",
IF('Base tratada'!$N389=1,"Juntos",
"Viúvo"))))</f>
        <v>Solteiro</v>
      </c>
      <c r="K389" s="34">
        <v>0</v>
      </c>
      <c r="L389" s="34">
        <v>0</v>
      </c>
      <c r="M389" s="34">
        <v>1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4">
        <v>1</v>
      </c>
      <c r="U389" s="35">
        <v>416</v>
      </c>
      <c r="V389" s="35">
        <v>0</v>
      </c>
      <c r="W389" s="35">
        <v>26</v>
      </c>
      <c r="X389" s="35">
        <v>0</v>
      </c>
      <c r="Y389" s="35">
        <v>0</v>
      </c>
      <c r="Z389" s="35">
        <v>4</v>
      </c>
      <c r="AA389" s="34">
        <v>9</v>
      </c>
      <c r="AB389" s="34">
        <v>7</v>
      </c>
      <c r="AC389" s="34">
        <v>6</v>
      </c>
      <c r="AD389" s="34">
        <v>3</v>
      </c>
      <c r="AE389" s="34">
        <v>6</v>
      </c>
      <c r="AF389" s="58">
        <f>'Base tratada'!$AC389+'Base tratada'!$AD389+'Base tratada'!$AE389</f>
        <v>15</v>
      </c>
      <c r="AG3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89" s="58" t="str">
        <f>IF('Base tratada'!$AC389&gt;=MAX('Base tratada'!$AD389,'Base tratada'!$AE389),"Web",
IF('Base tratada'!$AD389&gt;='Base tratada'!$AE389,"Catalog",
"Store"))</f>
        <v>Web</v>
      </c>
      <c r="AI389" s="59">
        <f>IF('Base tratada'!$AF389=0,"0",'Base tratada'!$AK389/'Base tratada'!$AF389)</f>
        <v>29.466666666666665</v>
      </c>
      <c r="AJ389" s="59" t="str">
        <f>IF('Base tratada'!$AI389=0,"R$ 0",
IF('Base tratada'!$AI389&lt;=25,"R$ 1–25",
IF('Base tratada'!$AI389&lt;=50,"R$ 26–50",
"+R$ 50")))</f>
        <v>R$ 26–50</v>
      </c>
      <c r="AK389" s="35">
        <v>442</v>
      </c>
      <c r="AL389" s="58" t="str">
        <f>IF('Base tratada'!$AK389&lt;=100,"R$ 0-100",
IF('Base tratada'!$AK389&lt;=500,"R$ 101-500",
IF('Base tratada'!$AK389&lt;=1000,"R$ 501-1000",
IF('Base tratada'!$AK389&lt;=1500,"R$ 1001-1500",
"+R$ 1500"))))</f>
        <v>R$ 101-500</v>
      </c>
      <c r="AM389" s="34">
        <v>0</v>
      </c>
      <c r="AN389" s="34">
        <v>0</v>
      </c>
      <c r="AO389" s="34">
        <v>0</v>
      </c>
      <c r="AP389" s="34">
        <v>1</v>
      </c>
      <c r="AQ389" s="34">
        <v>0</v>
      </c>
      <c r="AR389" s="34">
        <v>1</v>
      </c>
      <c r="AS389" s="34">
        <v>0</v>
      </c>
      <c r="AT389" s="34">
        <v>3</v>
      </c>
      <c r="AU389" s="34">
        <v>11</v>
      </c>
      <c r="AV389" s="52">
        <v>438</v>
      </c>
      <c r="AW389" s="57">
        <v>1</v>
      </c>
      <c r="AX389" s="58" t="str">
        <f>IF(Tabela3[[#This Row],[Response]]=1, "Aceitou", "Não aceitou")</f>
        <v>Aceitou</v>
      </c>
      <c r="AY389" s="55" t="str">
        <f>Tabela3[[#This Row],[Faixa Recência]] &amp; " | " &amp; Tabela3[[#This Row],[Faixa Gasto]] &amp; " | " &amp; Tabela3[[#This Row],[Faixa ticket médio]]</f>
        <v>0-15 dias | R$ 101-500 | R$ 26–50</v>
      </c>
      <c r="AZ3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89" s="36"/>
    </row>
    <row r="390" spans="1:54" x14ac:dyDescent="0.25">
      <c r="A390" s="61">
        <v>389</v>
      </c>
      <c r="B390" s="37">
        <v>48006</v>
      </c>
      <c r="C390" s="34">
        <v>1</v>
      </c>
      <c r="D390" s="34">
        <v>1</v>
      </c>
      <c r="E390" s="34">
        <v>55</v>
      </c>
      <c r="F390" s="58" t="str">
        <f>IF('Base tratada'!$E390&lt;=15,"0-15 dias",
IF('Base tratada'!$E390&lt;=30, "16-30 dias",
IF('Base tratada'!$E390&lt;=45, "31-45 dias",
IF('Base tratada'!$E390&lt;=60, "46-60 dias",
IF('Base tratada'!$E390&lt;=75, "61-75 dias", "76-99 dias")))))</f>
        <v>46-60 dias</v>
      </c>
      <c r="G390" s="38">
        <v>55</v>
      </c>
      <c r="H390" s="60" t="str">
        <f>IF('Base tratada'!$G390&lt;=29,"24–29",
IF('Base tratada'!$G390&lt;=39,"30–39",
IF('Base tratada'!$G390&lt;=49,"40–49",
IF('Base tratada'!$G390&lt;=59,"50–59",
IF('Base tratada'!$G390&lt;=69,"60–69",
"70–80")))))</f>
        <v>50–59</v>
      </c>
      <c r="I390" s="34">
        <v>2179</v>
      </c>
      <c r="J390" s="58" t="str">
        <f>IF('Base tratada'!$K390=1,"Divorciado",
IF('Base tratada'!$L390=1,"Casado",
IF('Base tratada'!$M390=1, "Solteiro",
IF('Base tratada'!$N390=1,"Juntos",
"Viúvo"))))</f>
        <v>Casado</v>
      </c>
      <c r="K390" s="34">
        <v>0</v>
      </c>
      <c r="L390" s="34">
        <v>1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1</v>
      </c>
      <c r="S390" s="34">
        <v>0</v>
      </c>
      <c r="T390" s="34">
        <v>0</v>
      </c>
      <c r="U390" s="35">
        <v>23</v>
      </c>
      <c r="V390" s="35">
        <v>0</v>
      </c>
      <c r="W390" s="35">
        <v>11</v>
      </c>
      <c r="X390" s="35">
        <v>3</v>
      </c>
      <c r="Y390" s="35">
        <v>2</v>
      </c>
      <c r="Z390" s="35">
        <v>2</v>
      </c>
      <c r="AA390" s="34">
        <v>1</v>
      </c>
      <c r="AB390" s="34">
        <v>6</v>
      </c>
      <c r="AC390" s="34">
        <v>1</v>
      </c>
      <c r="AD390" s="34">
        <v>0</v>
      </c>
      <c r="AE390" s="34">
        <v>3</v>
      </c>
      <c r="AF390" s="58">
        <f>'Base tratada'!$AC390+'Base tratada'!$AD390+'Base tratada'!$AE390</f>
        <v>4</v>
      </c>
      <c r="AG3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390" s="58" t="str">
        <f>IF('Base tratada'!$AC390&gt;=MAX('Base tratada'!$AD390,'Base tratada'!$AE390),"Web",
IF('Base tratada'!$AD390&gt;='Base tratada'!$AE390,"Catalog",
"Store"))</f>
        <v>Store</v>
      </c>
      <c r="AI390" s="59">
        <f>IF('Base tratada'!$AF390=0,"0",'Base tratada'!$AK390/'Base tratada'!$AF390)</f>
        <v>9.75</v>
      </c>
      <c r="AJ390" s="59" t="str">
        <f>IF('Base tratada'!$AI390=0,"R$ 0",
IF('Base tratada'!$AI390&lt;=25,"R$ 1–25",
IF('Base tratada'!$AI390&lt;=50,"R$ 26–50",
"+R$ 50")))</f>
        <v>R$ 1–25</v>
      </c>
      <c r="AK390" s="35">
        <v>39</v>
      </c>
      <c r="AL390" s="58" t="str">
        <f>IF('Base tratada'!$AK390&lt;=100,"R$ 0-100",
IF('Base tratada'!$AK390&lt;=500,"R$ 101-500",
IF('Base tratada'!$AK390&lt;=1000,"R$ 501-1000",
IF('Base tratada'!$AK390&lt;=1500,"R$ 1001-1500",
"+R$ 1500"))))</f>
        <v>R$ 0-100</v>
      </c>
      <c r="AM390" s="34">
        <v>0</v>
      </c>
      <c r="AN390" s="34">
        <v>0</v>
      </c>
      <c r="AO390" s="34">
        <v>0</v>
      </c>
      <c r="AP390" s="34">
        <v>0</v>
      </c>
      <c r="AQ390" s="34">
        <v>0</v>
      </c>
      <c r="AR390" s="34">
        <v>0</v>
      </c>
      <c r="AS390" s="34">
        <v>0</v>
      </c>
      <c r="AT390" s="34">
        <v>3</v>
      </c>
      <c r="AU390" s="34">
        <v>11</v>
      </c>
      <c r="AV390" s="52">
        <v>37</v>
      </c>
      <c r="AW390" s="57">
        <v>0</v>
      </c>
      <c r="AX390" s="58" t="str">
        <f>IF(Tabela3[[#This Row],[Response]]=1, "Aceitou", "Não aceitou")</f>
        <v>Não aceitou</v>
      </c>
      <c r="AY390" s="55" t="str">
        <f>Tabela3[[#This Row],[Faixa Recência]] &amp; " | " &amp; Tabela3[[#This Row],[Faixa Gasto]] &amp; " | " &amp; Tabela3[[#This Row],[Faixa ticket médio]]</f>
        <v>46-60 dias | R$ 0-100 | R$ 1–25</v>
      </c>
      <c r="AZ3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0" s="36"/>
    </row>
    <row r="391" spans="1:54" x14ac:dyDescent="0.25">
      <c r="A391" s="61">
        <v>390</v>
      </c>
      <c r="B391" s="37">
        <v>27213</v>
      </c>
      <c r="C391" s="34">
        <v>1</v>
      </c>
      <c r="D391" s="34">
        <v>0</v>
      </c>
      <c r="E391" s="34">
        <v>19</v>
      </c>
      <c r="F391" s="58" t="str">
        <f>IF('Base tratada'!$E391&lt;=15,"0-15 dias",
IF('Base tratada'!$E391&lt;=30, "16-30 dias",
IF('Base tratada'!$E391&lt;=45, "31-45 dias",
IF('Base tratada'!$E391&lt;=60, "46-60 dias",
IF('Base tratada'!$E391&lt;=75, "61-75 dias", "76-99 dias")))))</f>
        <v>16-30 dias</v>
      </c>
      <c r="G391" s="38">
        <v>48</v>
      </c>
      <c r="H391" s="60" t="str">
        <f>IF('Base tratada'!$G391&lt;=29,"24–29",
IF('Base tratada'!$G391&lt;=39,"30–39",
IF('Base tratada'!$G391&lt;=49,"40–49",
IF('Base tratada'!$G391&lt;=59,"50–59",
IF('Base tratada'!$G391&lt;=69,"60–69",
"70–80")))))</f>
        <v>40–49</v>
      </c>
      <c r="I391" s="34">
        <v>2827</v>
      </c>
      <c r="J391" s="58" t="str">
        <f>IF('Base tratada'!$K391=1,"Divorciado",
IF('Base tratada'!$L391=1,"Casado",
IF('Base tratada'!$M391=1, "Solteiro",
IF('Base tratada'!$N391=1,"Juntos",
"Viúvo"))))</f>
        <v>Solteiro</v>
      </c>
      <c r="K391" s="34">
        <v>0</v>
      </c>
      <c r="L391" s="34">
        <v>0</v>
      </c>
      <c r="M391" s="34">
        <v>1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4">
        <v>1</v>
      </c>
      <c r="U391" s="35">
        <v>19</v>
      </c>
      <c r="V391" s="35">
        <v>3</v>
      </c>
      <c r="W391" s="35">
        <v>26</v>
      </c>
      <c r="X391" s="35">
        <v>10</v>
      </c>
      <c r="Y391" s="35">
        <v>9</v>
      </c>
      <c r="Z391" s="35">
        <v>3</v>
      </c>
      <c r="AA391" s="34">
        <v>3</v>
      </c>
      <c r="AB391" s="34">
        <v>8</v>
      </c>
      <c r="AC391" s="34">
        <v>2</v>
      </c>
      <c r="AD391" s="34">
        <v>0</v>
      </c>
      <c r="AE391" s="34">
        <v>4</v>
      </c>
      <c r="AF391" s="58">
        <f>'Base tratada'!$AC391+'Base tratada'!$AD391+'Base tratada'!$AE391</f>
        <v>6</v>
      </c>
      <c r="AG3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91" s="58" t="str">
        <f>IF('Base tratada'!$AC391&gt;=MAX('Base tratada'!$AD391,'Base tratada'!$AE391),"Web",
IF('Base tratada'!$AD391&gt;='Base tratada'!$AE391,"Catalog",
"Store"))</f>
        <v>Store</v>
      </c>
      <c r="AI391" s="59">
        <f>IF('Base tratada'!$AF391=0,"0",'Base tratada'!$AK391/'Base tratada'!$AF391)</f>
        <v>11.166666666666666</v>
      </c>
      <c r="AJ391" s="59" t="str">
        <f>IF('Base tratada'!$AI391=0,"R$ 0",
IF('Base tratada'!$AI391&lt;=25,"R$ 1–25",
IF('Base tratada'!$AI391&lt;=50,"R$ 26–50",
"+R$ 50")))</f>
        <v>R$ 1–25</v>
      </c>
      <c r="AK391" s="35">
        <v>67</v>
      </c>
      <c r="AL391" s="58" t="str">
        <f>IF('Base tratada'!$AK391&lt;=100,"R$ 0-100",
IF('Base tratada'!$AK391&lt;=500,"R$ 101-500",
IF('Base tratada'!$AK391&lt;=1000,"R$ 501-1000",
IF('Base tratada'!$AK391&lt;=1500,"R$ 1001-1500",
"+R$ 1500"))))</f>
        <v>R$ 0-100</v>
      </c>
      <c r="AM391" s="34">
        <v>0</v>
      </c>
      <c r="AN391" s="34">
        <v>0</v>
      </c>
      <c r="AO391" s="34">
        <v>0</v>
      </c>
      <c r="AP391" s="34">
        <v>0</v>
      </c>
      <c r="AQ391" s="34">
        <v>0</v>
      </c>
      <c r="AR391" s="34">
        <v>0</v>
      </c>
      <c r="AS391" s="34">
        <v>0</v>
      </c>
      <c r="AT391" s="34">
        <v>3</v>
      </c>
      <c r="AU391" s="34">
        <v>11</v>
      </c>
      <c r="AV391" s="52">
        <v>64</v>
      </c>
      <c r="AW391" s="57">
        <v>1</v>
      </c>
      <c r="AX391" s="58" t="str">
        <f>IF(Tabela3[[#This Row],[Response]]=1, "Aceitou", "Não aceitou")</f>
        <v>Aceitou</v>
      </c>
      <c r="AY391" s="55" t="str">
        <f>Tabela3[[#This Row],[Faixa Recência]] &amp; " | " &amp; Tabela3[[#This Row],[Faixa Gasto]] &amp; " | " &amp; Tabela3[[#This Row],[Faixa ticket médio]]</f>
        <v>16-30 dias | R$ 0-100 | R$ 1–25</v>
      </c>
      <c r="AZ3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1" s="36"/>
    </row>
    <row r="392" spans="1:54" x14ac:dyDescent="0.25">
      <c r="A392" s="61">
        <v>391</v>
      </c>
      <c r="B392" s="37">
        <v>65808</v>
      </c>
      <c r="C392" s="34">
        <v>1</v>
      </c>
      <c r="D392" s="34">
        <v>1</v>
      </c>
      <c r="E392" s="34">
        <v>1</v>
      </c>
      <c r="F392" s="58" t="str">
        <f>IF('Base tratada'!$E392&lt;=15,"0-15 dias",
IF('Base tratada'!$E392&lt;=30, "16-30 dias",
IF('Base tratada'!$E392&lt;=45, "31-45 dias",
IF('Base tratada'!$E392&lt;=60, "46-60 dias",
IF('Base tratada'!$E392&lt;=75, "61-75 dias", "76-99 dias")))))</f>
        <v>0-15 dias</v>
      </c>
      <c r="G392" s="38">
        <v>49</v>
      </c>
      <c r="H392" s="60" t="str">
        <f>IF('Base tratada'!$G392&lt;=29,"24–29",
IF('Base tratada'!$G392&lt;=39,"30–39",
IF('Base tratada'!$G392&lt;=49,"40–49",
IF('Base tratada'!$G392&lt;=59,"50–59",
IF('Base tratada'!$G392&lt;=69,"60–69",
"70–80")))))</f>
        <v>40–49</v>
      </c>
      <c r="I392" s="34">
        <v>2189</v>
      </c>
      <c r="J392" s="58" t="str">
        <f>IF('Base tratada'!$K392=1,"Divorciado",
IF('Base tratada'!$L392=1,"Casado",
IF('Base tratada'!$M392=1, "Solteiro",
IF('Base tratada'!$N392=1,"Juntos",
"Viúvo"))))</f>
        <v>Divorciado</v>
      </c>
      <c r="K392" s="34">
        <v>1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4">
        <v>1</v>
      </c>
      <c r="U392" s="35">
        <v>155</v>
      </c>
      <c r="V392" s="35">
        <v>7</v>
      </c>
      <c r="W392" s="35">
        <v>80</v>
      </c>
      <c r="X392" s="35">
        <v>13</v>
      </c>
      <c r="Y392" s="35">
        <v>7</v>
      </c>
      <c r="Z392" s="35">
        <v>10</v>
      </c>
      <c r="AA392" s="34">
        <v>3</v>
      </c>
      <c r="AB392" s="34">
        <v>6</v>
      </c>
      <c r="AC392" s="34">
        <v>5</v>
      </c>
      <c r="AD392" s="34">
        <v>1</v>
      </c>
      <c r="AE392" s="34">
        <v>5</v>
      </c>
      <c r="AF392" s="58">
        <f>'Base tratada'!$AC392+'Base tratada'!$AD392+'Base tratada'!$AE392</f>
        <v>11</v>
      </c>
      <c r="AG3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92" s="58" t="str">
        <f>IF('Base tratada'!$AC392&gt;=MAX('Base tratada'!$AD392,'Base tratada'!$AE392),"Web",
IF('Base tratada'!$AD392&gt;='Base tratada'!$AE392,"Catalog",
"Store"))</f>
        <v>Web</v>
      </c>
      <c r="AI392" s="59">
        <f>IF('Base tratada'!$AF392=0,"0",'Base tratada'!$AK392/'Base tratada'!$AF392)</f>
        <v>23.818181818181817</v>
      </c>
      <c r="AJ392" s="59" t="str">
        <f>IF('Base tratada'!$AI392=0,"R$ 0",
IF('Base tratada'!$AI392&lt;=25,"R$ 1–25",
IF('Base tratada'!$AI392&lt;=50,"R$ 26–50",
"+R$ 50")))</f>
        <v>R$ 1–25</v>
      </c>
      <c r="AK392" s="35">
        <v>262</v>
      </c>
      <c r="AL392" s="58" t="str">
        <f>IF('Base tratada'!$AK392&lt;=100,"R$ 0-100",
IF('Base tratada'!$AK392&lt;=500,"R$ 101-500",
IF('Base tratada'!$AK392&lt;=1000,"R$ 501-1000",
IF('Base tratada'!$AK392&lt;=1500,"R$ 1001-1500",
"+R$ 1500"))))</f>
        <v>R$ 101-500</v>
      </c>
      <c r="AM392" s="34">
        <v>0</v>
      </c>
      <c r="AN392" s="34">
        <v>0</v>
      </c>
      <c r="AO392" s="34">
        <v>0</v>
      </c>
      <c r="AP392" s="34">
        <v>0</v>
      </c>
      <c r="AQ392" s="34">
        <v>0</v>
      </c>
      <c r="AR392" s="34">
        <v>0</v>
      </c>
      <c r="AS392" s="34">
        <v>0</v>
      </c>
      <c r="AT392" s="34">
        <v>3</v>
      </c>
      <c r="AU392" s="34">
        <v>11</v>
      </c>
      <c r="AV392" s="52">
        <v>252</v>
      </c>
      <c r="AW392" s="57">
        <v>0</v>
      </c>
      <c r="AX392" s="58" t="str">
        <f>IF(Tabela3[[#This Row],[Response]]=1, "Aceitou", "Não aceitou")</f>
        <v>Não aceitou</v>
      </c>
      <c r="AY392" s="55" t="str">
        <f>Tabela3[[#This Row],[Faixa Recência]] &amp; " | " &amp; Tabela3[[#This Row],[Faixa Gasto]] &amp; " | " &amp; Tabela3[[#This Row],[Faixa ticket médio]]</f>
        <v>0-15 dias | R$ 101-500 | R$ 1–25</v>
      </c>
      <c r="AZ3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2" s="36"/>
    </row>
    <row r="393" spans="1:54" x14ac:dyDescent="0.25">
      <c r="A393" s="61">
        <v>392</v>
      </c>
      <c r="B393" s="37">
        <v>30351</v>
      </c>
      <c r="C393" s="34">
        <v>1</v>
      </c>
      <c r="D393" s="34">
        <v>0</v>
      </c>
      <c r="E393" s="34">
        <v>19</v>
      </c>
      <c r="F393" s="58" t="str">
        <f>IF('Base tratada'!$E393&lt;=15,"0-15 dias",
IF('Base tratada'!$E393&lt;=30, "16-30 dias",
IF('Base tratada'!$E393&lt;=45, "31-45 dias",
IF('Base tratada'!$E393&lt;=60, "46-60 dias",
IF('Base tratada'!$E393&lt;=75, "61-75 dias", "76-99 dias")))))</f>
        <v>16-30 dias</v>
      </c>
      <c r="G393" s="38">
        <v>46</v>
      </c>
      <c r="H393" s="60" t="str">
        <f>IF('Base tratada'!$G393&lt;=29,"24–29",
IF('Base tratada'!$G393&lt;=39,"30–39",
IF('Base tratada'!$G393&lt;=49,"40–49",
IF('Base tratada'!$G393&lt;=59,"50–59",
IF('Base tratada'!$G393&lt;=69,"60–69",
"70–80")))))</f>
        <v>40–49</v>
      </c>
      <c r="I393" s="34">
        <v>2547</v>
      </c>
      <c r="J393" s="58" t="str">
        <f>IF('Base tratada'!$K393=1,"Divorciado",
IF('Base tratada'!$L393=1,"Casado",
IF('Base tratada'!$M393=1, "Solteiro",
IF('Base tratada'!$N393=1,"Juntos",
"Viúvo"))))</f>
        <v>Juntos</v>
      </c>
      <c r="K393" s="34">
        <v>0</v>
      </c>
      <c r="L393" s="34">
        <v>0</v>
      </c>
      <c r="M393" s="34">
        <v>0</v>
      </c>
      <c r="N393" s="34">
        <v>1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4">
        <v>1</v>
      </c>
      <c r="U393" s="35">
        <v>14</v>
      </c>
      <c r="V393" s="35">
        <v>0</v>
      </c>
      <c r="W393" s="35">
        <v>24</v>
      </c>
      <c r="X393" s="35">
        <v>3</v>
      </c>
      <c r="Y393" s="35">
        <v>3</v>
      </c>
      <c r="Z393" s="35">
        <v>2</v>
      </c>
      <c r="AA393" s="34">
        <v>1</v>
      </c>
      <c r="AB393" s="34">
        <v>9</v>
      </c>
      <c r="AC393" s="34">
        <v>3</v>
      </c>
      <c r="AD393" s="34">
        <v>0</v>
      </c>
      <c r="AE393" s="34">
        <v>2</v>
      </c>
      <c r="AF393" s="58">
        <f>'Base tratada'!$AC393+'Base tratada'!$AD393+'Base tratada'!$AE393</f>
        <v>5</v>
      </c>
      <c r="AG3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93" s="58" t="str">
        <f>IF('Base tratada'!$AC393&gt;=MAX('Base tratada'!$AD393,'Base tratada'!$AE393),"Web",
IF('Base tratada'!$AD393&gt;='Base tratada'!$AE393,"Catalog",
"Store"))</f>
        <v>Web</v>
      </c>
      <c r="AI393" s="59">
        <f>IF('Base tratada'!$AF393=0,"0",'Base tratada'!$AK393/'Base tratada'!$AF393)</f>
        <v>8.8000000000000007</v>
      </c>
      <c r="AJ393" s="59" t="str">
        <f>IF('Base tratada'!$AI393=0,"R$ 0",
IF('Base tratada'!$AI393&lt;=25,"R$ 1–25",
IF('Base tratada'!$AI393&lt;=50,"R$ 26–50",
"+R$ 50")))</f>
        <v>R$ 1–25</v>
      </c>
      <c r="AK393" s="35">
        <v>44</v>
      </c>
      <c r="AL393" s="58" t="str">
        <f>IF('Base tratada'!$AK393&lt;=100,"R$ 0-100",
IF('Base tratada'!$AK393&lt;=500,"R$ 101-500",
IF('Base tratada'!$AK393&lt;=1000,"R$ 501-1000",
IF('Base tratada'!$AK393&lt;=1500,"R$ 1001-1500",
"+R$ 1500"))))</f>
        <v>R$ 0-100</v>
      </c>
      <c r="AM393" s="34">
        <v>0</v>
      </c>
      <c r="AN393" s="34">
        <v>0</v>
      </c>
      <c r="AO393" s="34">
        <v>0</v>
      </c>
      <c r="AP393" s="34">
        <v>0</v>
      </c>
      <c r="AQ393" s="34">
        <v>0</v>
      </c>
      <c r="AR393" s="34">
        <v>0</v>
      </c>
      <c r="AS393" s="34">
        <v>0</v>
      </c>
      <c r="AT393" s="34">
        <v>3</v>
      </c>
      <c r="AU393" s="34">
        <v>11</v>
      </c>
      <c r="AV393" s="52">
        <v>42</v>
      </c>
      <c r="AW393" s="57">
        <v>0</v>
      </c>
      <c r="AX393" s="58" t="str">
        <f>IF(Tabela3[[#This Row],[Response]]=1, "Aceitou", "Não aceitou")</f>
        <v>Não aceitou</v>
      </c>
      <c r="AY393" s="55" t="str">
        <f>Tabela3[[#This Row],[Faixa Recência]] &amp; " | " &amp; Tabela3[[#This Row],[Faixa Gasto]] &amp; " | " &amp; Tabela3[[#This Row],[Faixa ticket médio]]</f>
        <v>16-30 dias | R$ 0-100 | R$ 1–25</v>
      </c>
      <c r="AZ3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3" s="36"/>
    </row>
    <row r="394" spans="1:54" x14ac:dyDescent="0.25">
      <c r="A394" s="61">
        <v>393</v>
      </c>
      <c r="B394" s="37">
        <v>50437</v>
      </c>
      <c r="C394" s="34">
        <v>0</v>
      </c>
      <c r="D394" s="34">
        <v>2</v>
      </c>
      <c r="E394" s="34">
        <v>28</v>
      </c>
      <c r="F394" s="58" t="str">
        <f>IF('Base tratada'!$E394&lt;=15,"0-15 dias",
IF('Base tratada'!$E394&lt;=30, "16-30 dias",
IF('Base tratada'!$E394&lt;=45, "31-45 dias",
IF('Base tratada'!$E394&lt;=60, "46-60 dias",
IF('Base tratada'!$E394&lt;=75, "61-75 dias", "76-99 dias")))))</f>
        <v>16-30 dias</v>
      </c>
      <c r="G394" s="38">
        <v>57</v>
      </c>
      <c r="H394" s="60" t="str">
        <f>IF('Base tratada'!$G394&lt;=29,"24–29",
IF('Base tratada'!$G394&lt;=39,"30–39",
IF('Base tratada'!$G394&lt;=49,"40–49",
IF('Base tratada'!$G394&lt;=59,"50–59",
IF('Base tratada'!$G394&lt;=69,"60–69",
"70–80")))))</f>
        <v>50–59</v>
      </c>
      <c r="I394" s="34">
        <v>2779</v>
      </c>
      <c r="J394" s="58" t="str">
        <f>IF('Base tratada'!$K394=1,"Divorciado",
IF('Base tratada'!$L394=1,"Casado",
IF('Base tratada'!$M394=1, "Solteiro",
IF('Base tratada'!$N394=1,"Juntos",
"Viúvo"))))</f>
        <v>Casado</v>
      </c>
      <c r="K394" s="34">
        <v>0</v>
      </c>
      <c r="L394" s="34">
        <v>1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1</v>
      </c>
      <c r="S394" s="34">
        <v>0</v>
      </c>
      <c r="T394" s="34">
        <v>0</v>
      </c>
      <c r="U394" s="35">
        <v>370</v>
      </c>
      <c r="V394" s="35">
        <v>9</v>
      </c>
      <c r="W394" s="35">
        <v>92</v>
      </c>
      <c r="X394" s="35">
        <v>6</v>
      </c>
      <c r="Y394" s="35">
        <v>9</v>
      </c>
      <c r="Z394" s="35">
        <v>4</v>
      </c>
      <c r="AA394" s="34">
        <v>3</v>
      </c>
      <c r="AB394" s="34">
        <v>7</v>
      </c>
      <c r="AC394" s="34">
        <v>7</v>
      </c>
      <c r="AD394" s="34">
        <v>1</v>
      </c>
      <c r="AE394" s="34">
        <v>8</v>
      </c>
      <c r="AF394" s="58">
        <f>'Base tratada'!$AC394+'Base tratada'!$AD394+'Base tratada'!$AE394</f>
        <v>16</v>
      </c>
      <c r="AG3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94" s="58" t="str">
        <f>IF('Base tratada'!$AC394&gt;=MAX('Base tratada'!$AD394,'Base tratada'!$AE394),"Web",
IF('Base tratada'!$AD394&gt;='Base tratada'!$AE394,"Catalog",
"Store"))</f>
        <v>Store</v>
      </c>
      <c r="AI394" s="59">
        <f>IF('Base tratada'!$AF394=0,"0",'Base tratada'!$AK394/'Base tratada'!$AF394)</f>
        <v>30.375</v>
      </c>
      <c r="AJ394" s="59" t="str">
        <f>IF('Base tratada'!$AI394=0,"R$ 0",
IF('Base tratada'!$AI394&lt;=25,"R$ 1–25",
IF('Base tratada'!$AI394&lt;=50,"R$ 26–50",
"+R$ 50")))</f>
        <v>R$ 26–50</v>
      </c>
      <c r="AK394" s="35">
        <v>486</v>
      </c>
      <c r="AL394" s="58" t="str">
        <f>IF('Base tratada'!$AK394&lt;=100,"R$ 0-100",
IF('Base tratada'!$AK394&lt;=500,"R$ 101-500",
IF('Base tratada'!$AK394&lt;=1000,"R$ 501-1000",
IF('Base tratada'!$AK394&lt;=1500,"R$ 1001-1500",
"+R$ 1500"))))</f>
        <v>R$ 101-500</v>
      </c>
      <c r="AM394" s="34">
        <v>0</v>
      </c>
      <c r="AN394" s="34">
        <v>0</v>
      </c>
      <c r="AO394" s="34">
        <v>0</v>
      </c>
      <c r="AP394" s="34">
        <v>0</v>
      </c>
      <c r="AQ394" s="34">
        <v>0</v>
      </c>
      <c r="AR394" s="34">
        <v>0</v>
      </c>
      <c r="AS394" s="34">
        <v>0</v>
      </c>
      <c r="AT394" s="34">
        <v>3</v>
      </c>
      <c r="AU394" s="34">
        <v>11</v>
      </c>
      <c r="AV394" s="52">
        <v>482</v>
      </c>
      <c r="AW394" s="57">
        <v>0</v>
      </c>
      <c r="AX394" s="58" t="str">
        <f>IF(Tabela3[[#This Row],[Response]]=1, "Aceitou", "Não aceitou")</f>
        <v>Não aceitou</v>
      </c>
      <c r="AY394" s="55" t="str">
        <f>Tabela3[[#This Row],[Faixa Recência]] &amp; " | " &amp; Tabela3[[#This Row],[Faixa Gasto]] &amp; " | " &amp; Tabela3[[#This Row],[Faixa ticket médio]]</f>
        <v>16-30 dias | R$ 101-500 | R$ 26–50</v>
      </c>
      <c r="AZ3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4" s="36"/>
    </row>
    <row r="395" spans="1:54" x14ac:dyDescent="0.25">
      <c r="A395" s="61">
        <v>394</v>
      </c>
      <c r="B395" s="37">
        <v>23616</v>
      </c>
      <c r="C395" s="34">
        <v>1</v>
      </c>
      <c r="D395" s="34">
        <v>0</v>
      </c>
      <c r="E395" s="34">
        <v>76</v>
      </c>
      <c r="F395" s="58" t="str">
        <f>IF('Base tratada'!$E395&lt;=15,"0-15 dias",
IF('Base tratada'!$E395&lt;=30, "16-30 dias",
IF('Base tratada'!$E395&lt;=45, "31-45 dias",
IF('Base tratada'!$E395&lt;=60, "46-60 dias",
IF('Base tratada'!$E395&lt;=75, "61-75 dias", "76-99 dias")))))</f>
        <v>76-99 dias</v>
      </c>
      <c r="G395" s="38">
        <v>38</v>
      </c>
      <c r="H395" s="60" t="str">
        <f>IF('Base tratada'!$G395&lt;=29,"24–29",
IF('Base tratada'!$G395&lt;=39,"30–39",
IF('Base tratada'!$G395&lt;=49,"40–49",
IF('Base tratada'!$G395&lt;=59,"50–59",
IF('Base tratada'!$G395&lt;=69,"60–69",
"70–80")))))</f>
        <v>30–39</v>
      </c>
      <c r="I395" s="34">
        <v>2748</v>
      </c>
      <c r="J395" s="58" t="str">
        <f>IF('Base tratada'!$K395=1,"Divorciado",
IF('Base tratada'!$L395=1,"Casado",
IF('Base tratada'!$M395=1, "Solteiro",
IF('Base tratada'!$N395=1,"Juntos",
"Viúvo"))))</f>
        <v>Solteiro</v>
      </c>
      <c r="K395" s="34">
        <v>0</v>
      </c>
      <c r="L395" s="34">
        <v>0</v>
      </c>
      <c r="M395" s="34">
        <v>1</v>
      </c>
      <c r="N395" s="34">
        <v>0</v>
      </c>
      <c r="O395" s="34">
        <v>0</v>
      </c>
      <c r="P395" s="34">
        <v>1</v>
      </c>
      <c r="Q395" s="34">
        <v>0</v>
      </c>
      <c r="R395" s="34">
        <v>0</v>
      </c>
      <c r="S395" s="34">
        <v>0</v>
      </c>
      <c r="T395" s="34">
        <v>0</v>
      </c>
      <c r="U395" s="35">
        <v>4</v>
      </c>
      <c r="V395" s="35">
        <v>22</v>
      </c>
      <c r="W395" s="35">
        <v>11</v>
      </c>
      <c r="X395" s="35">
        <v>3</v>
      </c>
      <c r="Y395" s="35">
        <v>7</v>
      </c>
      <c r="Z395" s="35">
        <v>32</v>
      </c>
      <c r="AA395" s="34">
        <v>2</v>
      </c>
      <c r="AB395" s="34">
        <v>8</v>
      </c>
      <c r="AC395" s="34">
        <v>3</v>
      </c>
      <c r="AD395" s="34">
        <v>0</v>
      </c>
      <c r="AE395" s="34">
        <v>3</v>
      </c>
      <c r="AF395" s="58">
        <f>'Base tratada'!$AC395+'Base tratada'!$AD395+'Base tratada'!$AE395</f>
        <v>6</v>
      </c>
      <c r="AG3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395" s="58" t="str">
        <f>IF('Base tratada'!$AC395&gt;=MAX('Base tratada'!$AD395,'Base tratada'!$AE395),"Web",
IF('Base tratada'!$AD395&gt;='Base tratada'!$AE395,"Catalog",
"Store"))</f>
        <v>Web</v>
      </c>
      <c r="AI395" s="59">
        <f>IF('Base tratada'!$AF395=0,"0",'Base tratada'!$AK395/'Base tratada'!$AF395)</f>
        <v>7.833333333333333</v>
      </c>
      <c r="AJ395" s="59" t="str">
        <f>IF('Base tratada'!$AI395=0,"R$ 0",
IF('Base tratada'!$AI395&lt;=25,"R$ 1–25",
IF('Base tratada'!$AI395&lt;=50,"R$ 26–50",
"+R$ 50")))</f>
        <v>R$ 1–25</v>
      </c>
      <c r="AK395" s="35">
        <v>47</v>
      </c>
      <c r="AL395" s="58" t="str">
        <f>IF('Base tratada'!$AK395&lt;=100,"R$ 0-100",
IF('Base tratada'!$AK395&lt;=500,"R$ 101-500",
IF('Base tratada'!$AK395&lt;=1000,"R$ 501-1000",
IF('Base tratada'!$AK395&lt;=1500,"R$ 1001-1500",
"+R$ 1500"))))</f>
        <v>R$ 0-100</v>
      </c>
      <c r="AM395" s="34">
        <v>0</v>
      </c>
      <c r="AN395" s="34">
        <v>0</v>
      </c>
      <c r="AO395" s="34">
        <v>0</v>
      </c>
      <c r="AP395" s="34">
        <v>0</v>
      </c>
      <c r="AQ395" s="34">
        <v>0</v>
      </c>
      <c r="AR395" s="34">
        <v>0</v>
      </c>
      <c r="AS395" s="34">
        <v>0</v>
      </c>
      <c r="AT395" s="34">
        <v>3</v>
      </c>
      <c r="AU395" s="34">
        <v>11</v>
      </c>
      <c r="AV395" s="52">
        <v>15</v>
      </c>
      <c r="AW395" s="57">
        <v>1</v>
      </c>
      <c r="AX395" s="58" t="str">
        <f>IF(Tabela3[[#This Row],[Response]]=1, "Aceitou", "Não aceitou")</f>
        <v>Aceitou</v>
      </c>
      <c r="AY395" s="55" t="str">
        <f>Tabela3[[#This Row],[Faixa Recência]] &amp; " | " &amp; Tabela3[[#This Row],[Faixa Gasto]] &amp; " | " &amp; Tabela3[[#This Row],[Faixa ticket médio]]</f>
        <v>76-99 dias | R$ 0-100 | R$ 1–25</v>
      </c>
      <c r="AZ3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5" s="36"/>
    </row>
    <row r="396" spans="1:54" x14ac:dyDescent="0.25">
      <c r="A396" s="61">
        <v>395</v>
      </c>
      <c r="B396" s="37">
        <v>53858</v>
      </c>
      <c r="C396" s="34">
        <v>0</v>
      </c>
      <c r="D396" s="34">
        <v>1</v>
      </c>
      <c r="E396" s="34">
        <v>50</v>
      </c>
      <c r="F396" s="58" t="str">
        <f>IF('Base tratada'!$E396&lt;=15,"0-15 dias",
IF('Base tratada'!$E396&lt;=30, "16-30 dias",
IF('Base tratada'!$E396&lt;=45, "31-45 dias",
IF('Base tratada'!$E396&lt;=60, "46-60 dias",
IF('Base tratada'!$E396&lt;=75, "61-75 dias", "76-99 dias")))))</f>
        <v>46-60 dias</v>
      </c>
      <c r="G396" s="38">
        <v>44</v>
      </c>
      <c r="H396" s="60" t="str">
        <f>IF('Base tratada'!$G396&lt;=29,"24–29",
IF('Base tratada'!$G396&lt;=39,"30–39",
IF('Base tratada'!$G396&lt;=49,"40–49",
IF('Base tratada'!$G396&lt;=59,"50–59",
IF('Base tratada'!$G396&lt;=69,"60–69",
"70–80")))))</f>
        <v>40–49</v>
      </c>
      <c r="I396" s="34">
        <v>2756</v>
      </c>
      <c r="J396" s="58" t="str">
        <f>IF('Base tratada'!$K396=1,"Divorciado",
IF('Base tratada'!$L396=1,"Casado",
IF('Base tratada'!$M396=1, "Solteiro",
IF('Base tratada'!$N396=1,"Juntos",
"Viúvo"))))</f>
        <v>Casado</v>
      </c>
      <c r="K396" s="34">
        <v>0</v>
      </c>
      <c r="L396" s="34">
        <v>1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1</v>
      </c>
      <c r="S396" s="34">
        <v>0</v>
      </c>
      <c r="T396" s="34">
        <v>0</v>
      </c>
      <c r="U396" s="35">
        <v>407</v>
      </c>
      <c r="V396" s="35">
        <v>53</v>
      </c>
      <c r="W396" s="35">
        <v>221</v>
      </c>
      <c r="X396" s="35">
        <v>58</v>
      </c>
      <c r="Y396" s="35">
        <v>150</v>
      </c>
      <c r="Z396" s="35">
        <v>26</v>
      </c>
      <c r="AA396" s="34">
        <v>4</v>
      </c>
      <c r="AB396" s="34">
        <v>4</v>
      </c>
      <c r="AC396" s="34">
        <v>4</v>
      </c>
      <c r="AD396" s="34">
        <v>3</v>
      </c>
      <c r="AE396" s="34">
        <v>6</v>
      </c>
      <c r="AF396" s="58">
        <f>'Base tratada'!$AC396+'Base tratada'!$AD396+'Base tratada'!$AE396</f>
        <v>13</v>
      </c>
      <c r="AG3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96" s="58" t="str">
        <f>IF('Base tratada'!$AC396&gt;=MAX('Base tratada'!$AD396,'Base tratada'!$AE396),"Web",
IF('Base tratada'!$AD396&gt;='Base tratada'!$AE396,"Catalog",
"Store"))</f>
        <v>Store</v>
      </c>
      <c r="AI396" s="59">
        <f>IF('Base tratada'!$AF396=0,"0",'Base tratada'!$AK396/'Base tratada'!$AF396)</f>
        <v>68.384615384615387</v>
      </c>
      <c r="AJ396" s="59" t="str">
        <f>IF('Base tratada'!$AI396=0,"R$ 0",
IF('Base tratada'!$AI396&lt;=25,"R$ 1–25",
IF('Base tratada'!$AI396&lt;=50,"R$ 26–50",
"+R$ 50")))</f>
        <v>+R$ 50</v>
      </c>
      <c r="AK396" s="35">
        <v>889</v>
      </c>
      <c r="AL396" s="58" t="str">
        <f>IF('Base tratada'!$AK396&lt;=100,"R$ 0-100",
IF('Base tratada'!$AK396&lt;=500,"R$ 101-500",
IF('Base tratada'!$AK396&lt;=1000,"R$ 501-1000",
IF('Base tratada'!$AK396&lt;=1500,"R$ 1001-1500",
"+R$ 1500"))))</f>
        <v>R$ 501-1000</v>
      </c>
      <c r="AM396" s="34">
        <v>0</v>
      </c>
      <c r="AN396" s="34">
        <v>0</v>
      </c>
      <c r="AO396" s="34">
        <v>0</v>
      </c>
      <c r="AP396" s="34">
        <v>0</v>
      </c>
      <c r="AQ396" s="34">
        <v>0</v>
      </c>
      <c r="AR396" s="34">
        <v>0</v>
      </c>
      <c r="AS396" s="34">
        <v>0</v>
      </c>
      <c r="AT396" s="34">
        <v>3</v>
      </c>
      <c r="AU396" s="34">
        <v>11</v>
      </c>
      <c r="AV396" s="52">
        <v>863</v>
      </c>
      <c r="AW396" s="57">
        <v>0</v>
      </c>
      <c r="AX396" s="58" t="str">
        <f>IF(Tabela3[[#This Row],[Response]]=1, "Aceitou", "Não aceitou")</f>
        <v>Não aceitou</v>
      </c>
      <c r="AY396" s="55" t="str">
        <f>Tabela3[[#This Row],[Faixa Recência]] &amp; " | " &amp; Tabela3[[#This Row],[Faixa Gasto]] &amp; " | " &amp; Tabela3[[#This Row],[Faixa ticket médio]]</f>
        <v>46-60 dias | R$ 501-1000 | +R$ 50</v>
      </c>
      <c r="AZ3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6" s="36"/>
    </row>
    <row r="397" spans="1:54" x14ac:dyDescent="0.25">
      <c r="A397" s="61">
        <v>396</v>
      </c>
      <c r="B397" s="37">
        <v>66465</v>
      </c>
      <c r="C397" s="34">
        <v>0</v>
      </c>
      <c r="D397" s="34">
        <v>1</v>
      </c>
      <c r="E397" s="34">
        <v>1</v>
      </c>
      <c r="F397" s="58" t="str">
        <f>IF('Base tratada'!$E397&lt;=15,"0-15 dias",
IF('Base tratada'!$E397&lt;=30, "16-30 dias",
IF('Base tratada'!$E397&lt;=45, "31-45 dias",
IF('Base tratada'!$E397&lt;=60, "46-60 dias",
IF('Base tratada'!$E397&lt;=75, "61-75 dias", "76-99 dias")))))</f>
        <v>0-15 dias</v>
      </c>
      <c r="G397" s="38">
        <v>65</v>
      </c>
      <c r="H397" s="60" t="str">
        <f>IF('Base tratada'!$G397&lt;=29,"24–29",
IF('Base tratada'!$G397&lt;=39,"30–39",
IF('Base tratada'!$G397&lt;=49,"40–49",
IF('Base tratada'!$G397&lt;=59,"50–59",
IF('Base tratada'!$G397&lt;=69,"60–69",
"70–80")))))</f>
        <v>60–69</v>
      </c>
      <c r="I397" s="34">
        <v>2615</v>
      </c>
      <c r="J397" s="58" t="str">
        <f>IF('Base tratada'!$K397=1,"Divorciado",
IF('Base tratada'!$L397=1,"Casado",
IF('Base tratada'!$M397=1, "Solteiro",
IF('Base tratada'!$N397=1,"Juntos",
"Viúvo"))))</f>
        <v>Casado</v>
      </c>
      <c r="K397" s="34">
        <v>0</v>
      </c>
      <c r="L397" s="34">
        <v>1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4">
        <v>1</v>
      </c>
      <c r="U397" s="35">
        <v>1200</v>
      </c>
      <c r="V397" s="35">
        <v>0</v>
      </c>
      <c r="W397" s="35">
        <v>204</v>
      </c>
      <c r="X397" s="35">
        <v>38</v>
      </c>
      <c r="Y397" s="35">
        <v>29</v>
      </c>
      <c r="Z397" s="35">
        <v>14</v>
      </c>
      <c r="AA397" s="34">
        <v>3</v>
      </c>
      <c r="AB397" s="34">
        <v>6</v>
      </c>
      <c r="AC397" s="34">
        <v>11</v>
      </c>
      <c r="AD397" s="34">
        <v>9</v>
      </c>
      <c r="AE397" s="34">
        <v>12</v>
      </c>
      <c r="AF397" s="58">
        <f>'Base tratada'!$AC397+'Base tratada'!$AD397+'Base tratada'!$AE397</f>
        <v>32</v>
      </c>
      <c r="AG3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397" s="58" t="str">
        <f>IF('Base tratada'!$AC397&gt;=MAX('Base tratada'!$AD397,'Base tratada'!$AE397),"Web",
IF('Base tratada'!$AD397&gt;='Base tratada'!$AE397,"Catalog",
"Store"))</f>
        <v>Store</v>
      </c>
      <c r="AI397" s="59">
        <f>IF('Base tratada'!$AF397=0,"0",'Base tratada'!$AK397/'Base tratada'!$AF397)</f>
        <v>45.96875</v>
      </c>
      <c r="AJ397" s="59" t="str">
        <f>IF('Base tratada'!$AI397=0,"R$ 0",
IF('Base tratada'!$AI397&lt;=25,"R$ 1–25",
IF('Base tratada'!$AI397&lt;=50,"R$ 26–50",
"+R$ 50")))</f>
        <v>R$ 26–50</v>
      </c>
      <c r="AK397" s="35">
        <v>1471</v>
      </c>
      <c r="AL397" s="58" t="str">
        <f>IF('Base tratada'!$AK397&lt;=100,"R$ 0-100",
IF('Base tratada'!$AK397&lt;=500,"R$ 101-500",
IF('Base tratada'!$AK397&lt;=1000,"R$ 501-1000",
IF('Base tratada'!$AK397&lt;=1500,"R$ 1001-1500",
"+R$ 1500"))))</f>
        <v>R$ 1001-1500</v>
      </c>
      <c r="AM397" s="34">
        <v>1</v>
      </c>
      <c r="AN397" s="34">
        <v>0</v>
      </c>
      <c r="AO397" s="34">
        <v>0</v>
      </c>
      <c r="AP397" s="34">
        <v>0</v>
      </c>
      <c r="AQ397" s="34">
        <v>0</v>
      </c>
      <c r="AR397" s="34">
        <v>1</v>
      </c>
      <c r="AS397" s="34">
        <v>0</v>
      </c>
      <c r="AT397" s="34">
        <v>3</v>
      </c>
      <c r="AU397" s="34">
        <v>11</v>
      </c>
      <c r="AV397" s="52">
        <v>1457</v>
      </c>
      <c r="AW397" s="57">
        <v>0</v>
      </c>
      <c r="AX397" s="58" t="str">
        <f>IF(Tabela3[[#This Row],[Response]]=1, "Aceitou", "Não aceitou")</f>
        <v>Não aceitou</v>
      </c>
      <c r="AY397" s="55" t="str">
        <f>Tabela3[[#This Row],[Faixa Recência]] &amp; " | " &amp; Tabela3[[#This Row],[Faixa Gasto]] &amp; " | " &amp; Tabela3[[#This Row],[Faixa ticket médio]]</f>
        <v>0-15 dias | R$ 1001-1500 | R$ 26–50</v>
      </c>
      <c r="AZ3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397" s="36"/>
    </row>
    <row r="398" spans="1:54" x14ac:dyDescent="0.25">
      <c r="A398" s="61">
        <v>397</v>
      </c>
      <c r="B398" s="37">
        <v>46923</v>
      </c>
      <c r="C398" s="34">
        <v>1</v>
      </c>
      <c r="D398" s="34">
        <v>0</v>
      </c>
      <c r="E398" s="34">
        <v>90</v>
      </c>
      <c r="F398" s="58" t="str">
        <f>IF('Base tratada'!$E398&lt;=15,"0-15 dias",
IF('Base tratada'!$E398&lt;=30, "16-30 dias",
IF('Base tratada'!$E398&lt;=45, "31-45 dias",
IF('Base tratada'!$E398&lt;=60, "46-60 dias",
IF('Base tratada'!$E398&lt;=75, "61-75 dias", "76-99 dias")))))</f>
        <v>76-99 dias</v>
      </c>
      <c r="G398" s="38">
        <v>33</v>
      </c>
      <c r="H398" s="60" t="str">
        <f>IF('Base tratada'!$G398&lt;=29,"24–29",
IF('Base tratada'!$G398&lt;=39,"30–39",
IF('Base tratada'!$G398&lt;=49,"40–49",
IF('Base tratada'!$G398&lt;=59,"50–59",
IF('Base tratada'!$G398&lt;=69,"60–69",
"70–80")))))</f>
        <v>30–39</v>
      </c>
      <c r="I398" s="34">
        <v>2835</v>
      </c>
      <c r="J398" s="58" t="str">
        <f>IF('Base tratada'!$K398=1,"Divorciado",
IF('Base tratada'!$L398=1,"Casado",
IF('Base tratada'!$M398=1, "Solteiro",
IF('Base tratada'!$N398=1,"Juntos",
"Viúvo"))))</f>
        <v>Solteiro</v>
      </c>
      <c r="K398" s="34">
        <v>0</v>
      </c>
      <c r="L398" s="34">
        <v>0</v>
      </c>
      <c r="M398" s="34">
        <v>1</v>
      </c>
      <c r="N398" s="34">
        <v>0</v>
      </c>
      <c r="O398" s="34">
        <v>0</v>
      </c>
      <c r="P398" s="34">
        <v>0</v>
      </c>
      <c r="Q398" s="34">
        <v>0</v>
      </c>
      <c r="R398" s="34">
        <v>1</v>
      </c>
      <c r="S398" s="34">
        <v>0</v>
      </c>
      <c r="T398" s="34">
        <v>0</v>
      </c>
      <c r="U398" s="35">
        <v>85</v>
      </c>
      <c r="V398" s="35">
        <v>44</v>
      </c>
      <c r="W398" s="35">
        <v>54</v>
      </c>
      <c r="X398" s="35">
        <v>102</v>
      </c>
      <c r="Y398" s="35">
        <v>78</v>
      </c>
      <c r="Z398" s="35">
        <v>6</v>
      </c>
      <c r="AA398" s="34">
        <v>3</v>
      </c>
      <c r="AB398" s="34">
        <v>7</v>
      </c>
      <c r="AC398" s="34">
        <v>5</v>
      </c>
      <c r="AD398" s="34">
        <v>1</v>
      </c>
      <c r="AE398" s="34">
        <v>7</v>
      </c>
      <c r="AF398" s="58">
        <f>'Base tratada'!$AC398+'Base tratada'!$AD398+'Base tratada'!$AE398</f>
        <v>13</v>
      </c>
      <c r="AG3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398" s="58" t="str">
        <f>IF('Base tratada'!$AC398&gt;=MAX('Base tratada'!$AD398,'Base tratada'!$AE398),"Web",
IF('Base tratada'!$AD398&gt;='Base tratada'!$AE398,"Catalog",
"Store"))</f>
        <v>Store</v>
      </c>
      <c r="AI398" s="59">
        <f>IF('Base tratada'!$AF398=0,"0",'Base tratada'!$AK398/'Base tratada'!$AF398)</f>
        <v>27.923076923076923</v>
      </c>
      <c r="AJ398" s="59" t="str">
        <f>IF('Base tratada'!$AI398=0,"R$ 0",
IF('Base tratada'!$AI398&lt;=25,"R$ 1–25",
IF('Base tratada'!$AI398&lt;=50,"R$ 26–50",
"+R$ 50")))</f>
        <v>R$ 26–50</v>
      </c>
      <c r="AK398" s="35">
        <v>363</v>
      </c>
      <c r="AL398" s="58" t="str">
        <f>IF('Base tratada'!$AK398&lt;=100,"R$ 0-100",
IF('Base tratada'!$AK398&lt;=500,"R$ 101-500",
IF('Base tratada'!$AK398&lt;=1000,"R$ 501-1000",
IF('Base tratada'!$AK398&lt;=1500,"R$ 1001-1500",
"+R$ 1500"))))</f>
        <v>R$ 101-500</v>
      </c>
      <c r="AM398" s="34">
        <v>0</v>
      </c>
      <c r="AN398" s="34">
        <v>0</v>
      </c>
      <c r="AO398" s="34">
        <v>0</v>
      </c>
      <c r="AP398" s="34">
        <v>0</v>
      </c>
      <c r="AQ398" s="34">
        <v>0</v>
      </c>
      <c r="AR398" s="34">
        <v>0</v>
      </c>
      <c r="AS398" s="34">
        <v>0</v>
      </c>
      <c r="AT398" s="34">
        <v>3</v>
      </c>
      <c r="AU398" s="34">
        <v>11</v>
      </c>
      <c r="AV398" s="52">
        <v>357</v>
      </c>
      <c r="AW398" s="57">
        <v>0</v>
      </c>
      <c r="AX398" s="58" t="str">
        <f>IF(Tabela3[[#This Row],[Response]]=1, "Aceitou", "Não aceitou")</f>
        <v>Não aceitou</v>
      </c>
      <c r="AY398" s="55" t="str">
        <f>Tabela3[[#This Row],[Faixa Recência]] &amp; " | " &amp; Tabela3[[#This Row],[Faixa Gasto]] &amp; " | " &amp; Tabela3[[#This Row],[Faixa ticket médio]]</f>
        <v>76-99 dias | R$ 101-500 | R$ 26–50</v>
      </c>
      <c r="AZ3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8" s="36"/>
    </row>
    <row r="399" spans="1:54" x14ac:dyDescent="0.25">
      <c r="A399" s="61">
        <v>398</v>
      </c>
      <c r="B399" s="37">
        <v>75072</v>
      </c>
      <c r="C399" s="34">
        <v>0</v>
      </c>
      <c r="D399" s="34">
        <v>1</v>
      </c>
      <c r="E399" s="34">
        <v>83</v>
      </c>
      <c r="F399" s="58" t="str">
        <f>IF('Base tratada'!$E399&lt;=15,"0-15 dias",
IF('Base tratada'!$E399&lt;=30, "16-30 dias",
IF('Base tratada'!$E399&lt;=45, "31-45 dias",
IF('Base tratada'!$E399&lt;=60, "46-60 dias",
IF('Base tratada'!$E399&lt;=75, "61-75 dias", "76-99 dias")))))</f>
        <v>76-99 dias</v>
      </c>
      <c r="G399" s="38">
        <v>58</v>
      </c>
      <c r="H399" s="60" t="str">
        <f>IF('Base tratada'!$G399&lt;=29,"24–29",
IF('Base tratada'!$G399&lt;=39,"30–39",
IF('Base tratada'!$G399&lt;=49,"40–49",
IF('Base tratada'!$G399&lt;=59,"50–59",
IF('Base tratada'!$G399&lt;=69,"60–69",
"70–80")))))</f>
        <v>50–59</v>
      </c>
      <c r="I399" s="34">
        <v>2681</v>
      </c>
      <c r="J399" s="58" t="str">
        <f>IF('Base tratada'!$K399=1,"Divorciado",
IF('Base tratada'!$L399=1,"Casado",
IF('Base tratada'!$M399=1, "Solteiro",
IF('Base tratada'!$N399=1,"Juntos",
"Viúvo"))))</f>
        <v>Juntos</v>
      </c>
      <c r="K399" s="34">
        <v>0</v>
      </c>
      <c r="L399" s="34">
        <v>0</v>
      </c>
      <c r="M399" s="34">
        <v>0</v>
      </c>
      <c r="N399" s="34">
        <v>1</v>
      </c>
      <c r="O399" s="34">
        <v>0</v>
      </c>
      <c r="P399" s="34">
        <v>0</v>
      </c>
      <c r="Q399" s="34">
        <v>0</v>
      </c>
      <c r="R399" s="34">
        <v>1</v>
      </c>
      <c r="S399" s="34">
        <v>0</v>
      </c>
      <c r="T399" s="34">
        <v>0</v>
      </c>
      <c r="U399" s="35">
        <v>583</v>
      </c>
      <c r="V399" s="35">
        <v>34</v>
      </c>
      <c r="W399" s="35">
        <v>309</v>
      </c>
      <c r="X399" s="35">
        <v>0</v>
      </c>
      <c r="Y399" s="35">
        <v>22</v>
      </c>
      <c r="Z399" s="35">
        <v>125</v>
      </c>
      <c r="AA399" s="34">
        <v>2</v>
      </c>
      <c r="AB399" s="34">
        <v>3</v>
      </c>
      <c r="AC399" s="34">
        <v>5</v>
      </c>
      <c r="AD399" s="34">
        <v>4</v>
      </c>
      <c r="AE399" s="34">
        <v>8</v>
      </c>
      <c r="AF399" s="58">
        <f>'Base tratada'!$AC399+'Base tratada'!$AD399+'Base tratada'!$AE399</f>
        <v>17</v>
      </c>
      <c r="AG3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399" s="58" t="str">
        <f>IF('Base tratada'!$AC399&gt;=MAX('Base tratada'!$AD399,'Base tratada'!$AE399),"Web",
IF('Base tratada'!$AD399&gt;='Base tratada'!$AE399,"Catalog",
"Store"))</f>
        <v>Store</v>
      </c>
      <c r="AI399" s="59">
        <f>IF('Base tratada'!$AF399=0,"0",'Base tratada'!$AK399/'Base tratada'!$AF399)</f>
        <v>55.764705882352942</v>
      </c>
      <c r="AJ399" s="59" t="str">
        <f>IF('Base tratada'!$AI399=0,"R$ 0",
IF('Base tratada'!$AI399&lt;=25,"R$ 1–25",
IF('Base tratada'!$AI399&lt;=50,"R$ 26–50",
"+R$ 50")))</f>
        <v>+R$ 50</v>
      </c>
      <c r="AK399" s="35">
        <v>948</v>
      </c>
      <c r="AL399" s="58" t="str">
        <f>IF('Base tratada'!$AK399&lt;=100,"R$ 0-100",
IF('Base tratada'!$AK399&lt;=500,"R$ 101-500",
IF('Base tratada'!$AK399&lt;=1000,"R$ 501-1000",
IF('Base tratada'!$AK399&lt;=1500,"R$ 1001-1500",
"+R$ 1500"))))</f>
        <v>R$ 501-1000</v>
      </c>
      <c r="AM399" s="34">
        <v>0</v>
      </c>
      <c r="AN399" s="34">
        <v>0</v>
      </c>
      <c r="AO399" s="34">
        <v>0</v>
      </c>
      <c r="AP399" s="34">
        <v>0</v>
      </c>
      <c r="AQ399" s="34">
        <v>0</v>
      </c>
      <c r="AR399" s="34">
        <v>0</v>
      </c>
      <c r="AS399" s="34">
        <v>0</v>
      </c>
      <c r="AT399" s="34">
        <v>3</v>
      </c>
      <c r="AU399" s="34">
        <v>11</v>
      </c>
      <c r="AV399" s="52">
        <v>823</v>
      </c>
      <c r="AW399" s="57">
        <v>0</v>
      </c>
      <c r="AX399" s="58" t="str">
        <f>IF(Tabela3[[#This Row],[Response]]=1, "Aceitou", "Não aceitou")</f>
        <v>Não aceitou</v>
      </c>
      <c r="AY399" s="55" t="str">
        <f>Tabela3[[#This Row],[Faixa Recência]] &amp; " | " &amp; Tabela3[[#This Row],[Faixa Gasto]] &amp; " | " &amp; Tabela3[[#This Row],[Faixa ticket médio]]</f>
        <v>76-99 dias | R$ 501-1000 | +R$ 50</v>
      </c>
      <c r="AZ3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399" s="36"/>
    </row>
    <row r="400" spans="1:54" x14ac:dyDescent="0.25">
      <c r="A400" s="61">
        <v>399</v>
      </c>
      <c r="B400" s="37">
        <v>75865</v>
      </c>
      <c r="C400" s="34">
        <v>0</v>
      </c>
      <c r="D400" s="34">
        <v>0</v>
      </c>
      <c r="E400" s="34">
        <v>73</v>
      </c>
      <c r="F400" s="58" t="str">
        <f>IF('Base tratada'!$E400&lt;=15,"0-15 dias",
IF('Base tratada'!$E400&lt;=30, "16-30 dias",
IF('Base tratada'!$E400&lt;=45, "31-45 dias",
IF('Base tratada'!$E400&lt;=60, "46-60 dias",
IF('Base tratada'!$E400&lt;=75, "61-75 dias", "76-99 dias")))))</f>
        <v>61-75 dias</v>
      </c>
      <c r="G400" s="38">
        <v>77</v>
      </c>
      <c r="H400" s="60" t="str">
        <f>IF('Base tratada'!$G400&lt;=29,"24–29",
IF('Base tratada'!$G400&lt;=39,"30–39",
IF('Base tratada'!$G400&lt;=49,"40–49",
IF('Base tratada'!$G400&lt;=59,"50–59",
IF('Base tratada'!$G400&lt;=69,"60–69",
"70–80")))))</f>
        <v>70–80</v>
      </c>
      <c r="I400" s="34">
        <v>2249</v>
      </c>
      <c r="J400" s="58" t="str">
        <f>IF('Base tratada'!$K400=1,"Divorciado",
IF('Base tratada'!$L400=1,"Casado",
IF('Base tratada'!$M400=1, "Solteiro",
IF('Base tratada'!$N400=1,"Juntos",
"Viúvo"))))</f>
        <v>Casado</v>
      </c>
      <c r="K400" s="34">
        <v>0</v>
      </c>
      <c r="L400" s="34">
        <v>1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4">
        <v>1</v>
      </c>
      <c r="U400" s="35">
        <v>483</v>
      </c>
      <c r="V400" s="35">
        <v>0</v>
      </c>
      <c r="W400" s="35">
        <v>591</v>
      </c>
      <c r="X400" s="35">
        <v>156</v>
      </c>
      <c r="Y400" s="35">
        <v>0</v>
      </c>
      <c r="Z400" s="35">
        <v>12</v>
      </c>
      <c r="AA400" s="34">
        <v>1</v>
      </c>
      <c r="AB400" s="34">
        <v>1</v>
      </c>
      <c r="AC400" s="34">
        <v>3</v>
      </c>
      <c r="AD400" s="34">
        <v>5</v>
      </c>
      <c r="AE400" s="34">
        <v>10</v>
      </c>
      <c r="AF400" s="58">
        <f>'Base tratada'!$AC400+'Base tratada'!$AD400+'Base tratada'!$AE400</f>
        <v>18</v>
      </c>
      <c r="AG4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00" s="58" t="str">
        <f>IF('Base tratada'!$AC400&gt;=MAX('Base tratada'!$AD400,'Base tratada'!$AE400),"Web",
IF('Base tratada'!$AD400&gt;='Base tratada'!$AE400,"Catalog",
"Store"))</f>
        <v>Store</v>
      </c>
      <c r="AI400" s="59">
        <f>IF('Base tratada'!$AF400=0,"0",'Base tratada'!$AK400/'Base tratada'!$AF400)</f>
        <v>68.333333333333329</v>
      </c>
      <c r="AJ400" s="59" t="str">
        <f>IF('Base tratada'!$AI400=0,"R$ 0",
IF('Base tratada'!$AI400&lt;=25,"R$ 1–25",
IF('Base tratada'!$AI400&lt;=50,"R$ 26–50",
"+R$ 50")))</f>
        <v>+R$ 50</v>
      </c>
      <c r="AK400" s="35">
        <v>1230</v>
      </c>
      <c r="AL400" s="58" t="str">
        <f>IF('Base tratada'!$AK400&lt;=100,"R$ 0-100",
IF('Base tratada'!$AK400&lt;=500,"R$ 101-500",
IF('Base tratada'!$AK400&lt;=1000,"R$ 501-1000",
IF('Base tratada'!$AK400&lt;=1500,"R$ 1001-1500",
"+R$ 1500"))))</f>
        <v>R$ 1001-1500</v>
      </c>
      <c r="AM400" s="34">
        <v>0</v>
      </c>
      <c r="AN400" s="34">
        <v>0</v>
      </c>
      <c r="AO400" s="34">
        <v>0</v>
      </c>
      <c r="AP400" s="34">
        <v>0</v>
      </c>
      <c r="AQ400" s="34">
        <v>0</v>
      </c>
      <c r="AR400" s="34">
        <v>0</v>
      </c>
      <c r="AS400" s="34">
        <v>0</v>
      </c>
      <c r="AT400" s="34">
        <v>3</v>
      </c>
      <c r="AU400" s="34">
        <v>11</v>
      </c>
      <c r="AV400" s="52">
        <v>1218</v>
      </c>
      <c r="AW400" s="57">
        <v>0</v>
      </c>
      <c r="AX400" s="58" t="str">
        <f>IF(Tabela3[[#This Row],[Response]]=1, "Aceitou", "Não aceitou")</f>
        <v>Não aceitou</v>
      </c>
      <c r="AY400" s="55" t="str">
        <f>Tabela3[[#This Row],[Faixa Recência]] &amp; " | " &amp; Tabela3[[#This Row],[Faixa Gasto]] &amp; " | " &amp; Tabela3[[#This Row],[Faixa ticket médio]]</f>
        <v>61-75 dias | R$ 1001-1500 | +R$ 50</v>
      </c>
      <c r="AZ4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00" s="36"/>
    </row>
    <row r="401" spans="1:54" x14ac:dyDescent="0.25">
      <c r="A401" s="61">
        <v>400</v>
      </c>
      <c r="B401" s="37">
        <v>19789</v>
      </c>
      <c r="C401" s="34">
        <v>1</v>
      </c>
      <c r="D401" s="34">
        <v>0</v>
      </c>
      <c r="E401" s="34">
        <v>24</v>
      </c>
      <c r="F401" s="58" t="str">
        <f>IF('Base tratada'!$E401&lt;=15,"0-15 dias",
IF('Base tratada'!$E401&lt;=30, "16-30 dias",
IF('Base tratada'!$E401&lt;=45, "31-45 dias",
IF('Base tratada'!$E401&lt;=60, "46-60 dias",
IF('Base tratada'!$E401&lt;=75, "61-75 dias", "76-99 dias")))))</f>
        <v>16-30 dias</v>
      </c>
      <c r="G401" s="38">
        <v>45</v>
      </c>
      <c r="H401" s="60" t="str">
        <f>IF('Base tratada'!$G401&lt;=29,"24–29",
IF('Base tratada'!$G401&lt;=39,"30–39",
IF('Base tratada'!$G401&lt;=49,"40–49",
IF('Base tratada'!$G401&lt;=59,"50–59",
IF('Base tratada'!$G401&lt;=69,"60–69",
"70–80")))))</f>
        <v>40–49</v>
      </c>
      <c r="I401" s="34">
        <v>2380</v>
      </c>
      <c r="J401" s="58" t="str">
        <f>IF('Base tratada'!$K401=1,"Divorciado",
IF('Base tratada'!$L401=1,"Casado",
IF('Base tratada'!$M401=1, "Solteiro",
IF('Base tratada'!$N401=1,"Juntos",
"Viúvo"))))</f>
        <v>Juntos</v>
      </c>
      <c r="K401" s="34">
        <v>0</v>
      </c>
      <c r="L401" s="34">
        <v>0</v>
      </c>
      <c r="M401" s="34">
        <v>0</v>
      </c>
      <c r="N401" s="34">
        <v>1</v>
      </c>
      <c r="O401" s="34">
        <v>0</v>
      </c>
      <c r="P401" s="34">
        <v>1</v>
      </c>
      <c r="Q401" s="34">
        <v>0</v>
      </c>
      <c r="R401" s="34">
        <v>0</v>
      </c>
      <c r="S401" s="34">
        <v>0</v>
      </c>
      <c r="T401" s="34">
        <v>0</v>
      </c>
      <c r="U401" s="35">
        <v>2</v>
      </c>
      <c r="V401" s="35">
        <v>5</v>
      </c>
      <c r="W401" s="35">
        <v>9</v>
      </c>
      <c r="X401" s="35">
        <v>28</v>
      </c>
      <c r="Y401" s="35">
        <v>6</v>
      </c>
      <c r="Z401" s="35">
        <v>28</v>
      </c>
      <c r="AA401" s="34">
        <v>3</v>
      </c>
      <c r="AB401" s="34">
        <v>5</v>
      </c>
      <c r="AC401" s="34">
        <v>2</v>
      </c>
      <c r="AD401" s="34">
        <v>1</v>
      </c>
      <c r="AE401" s="34">
        <v>3</v>
      </c>
      <c r="AF401" s="58">
        <f>'Base tratada'!$AC401+'Base tratada'!$AD401+'Base tratada'!$AE401</f>
        <v>6</v>
      </c>
      <c r="AG4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01" s="58" t="str">
        <f>IF('Base tratada'!$AC401&gt;=MAX('Base tratada'!$AD401,'Base tratada'!$AE401),"Web",
IF('Base tratada'!$AD401&gt;='Base tratada'!$AE401,"Catalog",
"Store"))</f>
        <v>Store</v>
      </c>
      <c r="AI401" s="59">
        <f>IF('Base tratada'!$AF401=0,"0",'Base tratada'!$AK401/'Base tratada'!$AF401)</f>
        <v>8.3333333333333339</v>
      </c>
      <c r="AJ401" s="59" t="str">
        <f>IF('Base tratada'!$AI401=0,"R$ 0",
IF('Base tratada'!$AI401&lt;=25,"R$ 1–25",
IF('Base tratada'!$AI401&lt;=50,"R$ 26–50",
"+R$ 50")))</f>
        <v>R$ 1–25</v>
      </c>
      <c r="AK401" s="35">
        <v>50</v>
      </c>
      <c r="AL401" s="58" t="str">
        <f>IF('Base tratada'!$AK401&lt;=100,"R$ 0-100",
IF('Base tratada'!$AK401&lt;=500,"R$ 101-500",
IF('Base tratada'!$AK401&lt;=1000,"R$ 501-1000",
IF('Base tratada'!$AK401&lt;=1500,"R$ 1001-1500",
"+R$ 1500"))))</f>
        <v>R$ 0-100</v>
      </c>
      <c r="AM401" s="34">
        <v>0</v>
      </c>
      <c r="AN401" s="34">
        <v>0</v>
      </c>
      <c r="AO401" s="34">
        <v>1</v>
      </c>
      <c r="AP401" s="34">
        <v>0</v>
      </c>
      <c r="AQ401" s="34">
        <v>0</v>
      </c>
      <c r="AR401" s="34">
        <v>1</v>
      </c>
      <c r="AS401" s="34">
        <v>0</v>
      </c>
      <c r="AT401" s="34">
        <v>3</v>
      </c>
      <c r="AU401" s="34">
        <v>11</v>
      </c>
      <c r="AV401" s="52">
        <v>22</v>
      </c>
      <c r="AW401" s="57">
        <v>0</v>
      </c>
      <c r="AX401" s="58" t="str">
        <f>IF(Tabela3[[#This Row],[Response]]=1, "Aceitou", "Não aceitou")</f>
        <v>Não aceitou</v>
      </c>
      <c r="AY401" s="55" t="str">
        <f>Tabela3[[#This Row],[Faixa Recência]] &amp; " | " &amp; Tabela3[[#This Row],[Faixa Gasto]] &amp; " | " &amp; Tabela3[[#This Row],[Faixa ticket médio]]</f>
        <v>16-30 dias | R$ 0-100 | R$ 1–25</v>
      </c>
      <c r="AZ4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01" s="36"/>
    </row>
    <row r="402" spans="1:54" x14ac:dyDescent="0.25">
      <c r="A402" s="61">
        <v>401</v>
      </c>
      <c r="B402" s="37">
        <v>80134</v>
      </c>
      <c r="C402" s="34">
        <v>0</v>
      </c>
      <c r="D402" s="34">
        <v>0</v>
      </c>
      <c r="E402" s="34">
        <v>11</v>
      </c>
      <c r="F402" s="58" t="str">
        <f>IF('Base tratada'!$E402&lt;=15,"0-15 dias",
IF('Base tratada'!$E402&lt;=30, "16-30 dias",
IF('Base tratada'!$E402&lt;=45, "31-45 dias",
IF('Base tratada'!$E402&lt;=60, "46-60 dias",
IF('Base tratada'!$E402&lt;=75, "61-75 dias", "76-99 dias")))))</f>
        <v>0-15 dias</v>
      </c>
      <c r="G402" s="38">
        <v>26</v>
      </c>
      <c r="H402" s="60" t="str">
        <f>IF('Base tratada'!$G402&lt;=29,"24–29",
IF('Base tratada'!$G402&lt;=39,"30–39",
IF('Base tratada'!$G402&lt;=49,"40–49",
IF('Base tratada'!$G402&lt;=59,"50–59",
IF('Base tratada'!$G402&lt;=69,"60–69",
"70–80")))))</f>
        <v>24–29</v>
      </c>
      <c r="I402" s="34">
        <v>2294</v>
      </c>
      <c r="J402" s="58" t="str">
        <f>IF('Base tratada'!$K402=1,"Divorciado",
IF('Base tratada'!$L402=1,"Casado",
IF('Base tratada'!$M402=1, "Solteiro",
IF('Base tratada'!$N402=1,"Juntos",
"Viúvo"))))</f>
        <v>Juntos</v>
      </c>
      <c r="K402" s="34">
        <v>0</v>
      </c>
      <c r="L402" s="34">
        <v>0</v>
      </c>
      <c r="M402" s="34">
        <v>0</v>
      </c>
      <c r="N402" s="34">
        <v>1</v>
      </c>
      <c r="O402" s="34">
        <v>0</v>
      </c>
      <c r="P402" s="34">
        <v>0</v>
      </c>
      <c r="Q402" s="34">
        <v>0</v>
      </c>
      <c r="R402" s="34">
        <v>1</v>
      </c>
      <c r="S402" s="34">
        <v>0</v>
      </c>
      <c r="T402" s="34">
        <v>0</v>
      </c>
      <c r="U402" s="35">
        <v>966</v>
      </c>
      <c r="V402" s="35">
        <v>26</v>
      </c>
      <c r="W402" s="35">
        <v>282</v>
      </c>
      <c r="X402" s="35">
        <v>52</v>
      </c>
      <c r="Y402" s="35">
        <v>26</v>
      </c>
      <c r="Z402" s="35">
        <v>26</v>
      </c>
      <c r="AA402" s="34">
        <v>1</v>
      </c>
      <c r="AB402" s="34">
        <v>5</v>
      </c>
      <c r="AC402" s="34">
        <v>2</v>
      </c>
      <c r="AD402" s="34">
        <v>7</v>
      </c>
      <c r="AE402" s="34">
        <v>11</v>
      </c>
      <c r="AF402" s="58">
        <f>'Base tratada'!$AC402+'Base tratada'!$AD402+'Base tratada'!$AE402</f>
        <v>20</v>
      </c>
      <c r="AG4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02" s="58" t="str">
        <f>IF('Base tratada'!$AC402&gt;=MAX('Base tratada'!$AD402,'Base tratada'!$AE402),"Web",
IF('Base tratada'!$AD402&gt;='Base tratada'!$AE402,"Catalog",
"Store"))</f>
        <v>Store</v>
      </c>
      <c r="AI402" s="59">
        <f>IF('Base tratada'!$AF402=0,"0",'Base tratada'!$AK402/'Base tratada'!$AF402)</f>
        <v>67.599999999999994</v>
      </c>
      <c r="AJ402" s="59" t="str">
        <f>IF('Base tratada'!$AI402=0,"R$ 0",
IF('Base tratada'!$AI402&lt;=25,"R$ 1–25",
IF('Base tratada'!$AI402&lt;=50,"R$ 26–50",
"+R$ 50")))</f>
        <v>+R$ 50</v>
      </c>
      <c r="AK402" s="35">
        <v>1352</v>
      </c>
      <c r="AL402" s="58" t="str">
        <f>IF('Base tratada'!$AK402&lt;=100,"R$ 0-100",
IF('Base tratada'!$AK402&lt;=500,"R$ 101-500",
IF('Base tratada'!$AK402&lt;=1000,"R$ 501-1000",
IF('Base tratada'!$AK402&lt;=1500,"R$ 1001-1500",
"+R$ 1500"))))</f>
        <v>R$ 1001-1500</v>
      </c>
      <c r="AM402" s="34">
        <v>1</v>
      </c>
      <c r="AN402" s="34">
        <v>1</v>
      </c>
      <c r="AO402" s="34">
        <v>0</v>
      </c>
      <c r="AP402" s="34">
        <v>1</v>
      </c>
      <c r="AQ402" s="34">
        <v>1</v>
      </c>
      <c r="AR402" s="34">
        <v>4</v>
      </c>
      <c r="AS402" s="34">
        <v>0</v>
      </c>
      <c r="AT402" s="34">
        <v>3</v>
      </c>
      <c r="AU402" s="34">
        <v>11</v>
      </c>
      <c r="AV402" s="52">
        <v>1326</v>
      </c>
      <c r="AW402" s="57">
        <v>0</v>
      </c>
      <c r="AX402" s="58" t="str">
        <f>IF(Tabela3[[#This Row],[Response]]=1, "Aceitou", "Não aceitou")</f>
        <v>Não aceitou</v>
      </c>
      <c r="AY402" s="55" t="str">
        <f>Tabela3[[#This Row],[Faixa Recência]] &amp; " | " &amp; Tabela3[[#This Row],[Faixa Gasto]] &amp; " | " &amp; Tabela3[[#This Row],[Faixa ticket médio]]</f>
        <v>0-15 dias | R$ 1001-1500 | +R$ 50</v>
      </c>
      <c r="AZ4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02" s="36"/>
    </row>
    <row r="403" spans="1:54" x14ac:dyDescent="0.25">
      <c r="A403" s="61">
        <v>402</v>
      </c>
      <c r="B403" s="37">
        <v>91065</v>
      </c>
      <c r="C403" s="34">
        <v>0</v>
      </c>
      <c r="D403" s="34">
        <v>0</v>
      </c>
      <c r="E403" s="34">
        <v>33</v>
      </c>
      <c r="F403" s="58" t="str">
        <f>IF('Base tratada'!$E403&lt;=15,"0-15 dias",
IF('Base tratada'!$E403&lt;=30, "16-30 dias",
IF('Base tratada'!$E403&lt;=45, "31-45 dias",
IF('Base tratada'!$E403&lt;=60, "46-60 dias",
IF('Base tratada'!$E403&lt;=75, "61-75 dias", "76-99 dias")))))</f>
        <v>31-45 dias</v>
      </c>
      <c r="G403" s="38">
        <v>39</v>
      </c>
      <c r="H403" s="60" t="str">
        <f>IF('Base tratada'!$G403&lt;=29,"24–29",
IF('Base tratada'!$G403&lt;=39,"30–39",
IF('Base tratada'!$G403&lt;=49,"40–49",
IF('Base tratada'!$G403&lt;=59,"50–59",
IF('Base tratada'!$G403&lt;=69,"60–69",
"70–80")))))</f>
        <v>30–39</v>
      </c>
      <c r="I403" s="34">
        <v>2651</v>
      </c>
      <c r="J403" s="58" t="str">
        <f>IF('Base tratada'!$K403=1,"Divorciado",
IF('Base tratada'!$L403=1,"Casado",
IF('Base tratada'!$M403=1, "Solteiro",
IF('Base tratada'!$N403=1,"Juntos",
"Viúvo"))))</f>
        <v>Solteiro</v>
      </c>
      <c r="K403" s="34">
        <v>0</v>
      </c>
      <c r="L403" s="34">
        <v>0</v>
      </c>
      <c r="M403" s="34">
        <v>1</v>
      </c>
      <c r="N403" s="34">
        <v>0</v>
      </c>
      <c r="O403" s="34">
        <v>0</v>
      </c>
      <c r="P403" s="34">
        <v>0</v>
      </c>
      <c r="Q403" s="34">
        <v>0</v>
      </c>
      <c r="R403" s="34">
        <v>1</v>
      </c>
      <c r="S403" s="34">
        <v>0</v>
      </c>
      <c r="T403" s="34">
        <v>0</v>
      </c>
      <c r="U403" s="35">
        <v>822</v>
      </c>
      <c r="V403" s="35">
        <v>114</v>
      </c>
      <c r="W403" s="35">
        <v>108</v>
      </c>
      <c r="X403" s="35">
        <v>179</v>
      </c>
      <c r="Y403" s="35">
        <v>137</v>
      </c>
      <c r="Z403" s="35">
        <v>114</v>
      </c>
      <c r="AA403" s="34">
        <v>1</v>
      </c>
      <c r="AB403" s="34">
        <v>3</v>
      </c>
      <c r="AC403" s="34">
        <v>7</v>
      </c>
      <c r="AD403" s="34">
        <v>9</v>
      </c>
      <c r="AE403" s="34">
        <v>9</v>
      </c>
      <c r="AF403" s="58">
        <f>'Base tratada'!$AC403+'Base tratada'!$AD403+'Base tratada'!$AE403</f>
        <v>25</v>
      </c>
      <c r="AG4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03" s="58" t="str">
        <f>IF('Base tratada'!$AC403&gt;=MAX('Base tratada'!$AD403,'Base tratada'!$AE403),"Web",
IF('Base tratada'!$AD403&gt;='Base tratada'!$AE403,"Catalog",
"Store"))</f>
        <v>Catalog</v>
      </c>
      <c r="AI403" s="59">
        <f>IF('Base tratada'!$AF403=0,"0",'Base tratada'!$AK403/'Base tratada'!$AF403)</f>
        <v>54.4</v>
      </c>
      <c r="AJ403" s="59" t="str">
        <f>IF('Base tratada'!$AI403=0,"R$ 0",
IF('Base tratada'!$AI403&lt;=25,"R$ 1–25",
IF('Base tratada'!$AI403&lt;=50,"R$ 26–50",
"+R$ 50")))</f>
        <v>+R$ 50</v>
      </c>
      <c r="AK403" s="35">
        <v>1360</v>
      </c>
      <c r="AL403" s="58" t="str">
        <f>IF('Base tratada'!$AK403&lt;=100,"R$ 0-100",
IF('Base tratada'!$AK403&lt;=500,"R$ 101-500",
IF('Base tratada'!$AK403&lt;=1000,"R$ 501-1000",
IF('Base tratada'!$AK403&lt;=1500,"R$ 1001-1500",
"+R$ 1500"))))</f>
        <v>R$ 1001-1500</v>
      </c>
      <c r="AM403" s="34">
        <v>1</v>
      </c>
      <c r="AN403" s="34">
        <v>0</v>
      </c>
      <c r="AO403" s="34">
        <v>0</v>
      </c>
      <c r="AP403" s="34">
        <v>0</v>
      </c>
      <c r="AQ403" s="34">
        <v>1</v>
      </c>
      <c r="AR403" s="34">
        <v>2</v>
      </c>
      <c r="AS403" s="34">
        <v>0</v>
      </c>
      <c r="AT403" s="34">
        <v>3</v>
      </c>
      <c r="AU403" s="34">
        <v>11</v>
      </c>
      <c r="AV403" s="52">
        <v>1246</v>
      </c>
      <c r="AW403" s="57">
        <v>1</v>
      </c>
      <c r="AX403" s="58" t="str">
        <f>IF(Tabela3[[#This Row],[Response]]=1, "Aceitou", "Não aceitou")</f>
        <v>Aceitou</v>
      </c>
      <c r="AY403" s="55" t="str">
        <f>Tabela3[[#This Row],[Faixa Recência]] &amp; " | " &amp; Tabela3[[#This Row],[Faixa Gasto]] &amp; " | " &amp; Tabela3[[#This Row],[Faixa ticket médio]]</f>
        <v>31-45 dias | R$ 1001-1500 | +R$ 50</v>
      </c>
      <c r="AZ4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03" s="36"/>
    </row>
    <row r="404" spans="1:54" x14ac:dyDescent="0.25">
      <c r="A404" s="61">
        <v>403</v>
      </c>
      <c r="B404" s="37">
        <v>49505</v>
      </c>
      <c r="C404" s="34">
        <v>1</v>
      </c>
      <c r="D404" s="34">
        <v>1</v>
      </c>
      <c r="E404" s="34">
        <v>4</v>
      </c>
      <c r="F404" s="58" t="str">
        <f>IF('Base tratada'!$E404&lt;=15,"0-15 dias",
IF('Base tratada'!$E404&lt;=30, "16-30 dias",
IF('Base tratada'!$E404&lt;=45, "31-45 dias",
IF('Base tratada'!$E404&lt;=60, "46-60 dias",
IF('Base tratada'!$E404&lt;=75, "61-75 dias", "76-99 dias")))))</f>
        <v>0-15 dias</v>
      </c>
      <c r="G404" s="38">
        <v>49</v>
      </c>
      <c r="H404" s="60" t="str">
        <f>IF('Base tratada'!$G404&lt;=29,"24–29",
IF('Base tratada'!$G404&lt;=39,"30–39",
IF('Base tratada'!$G404&lt;=49,"40–49",
IF('Base tratada'!$G404&lt;=59,"50–59",
IF('Base tratada'!$G404&lt;=69,"60–69",
"70–80")))))</f>
        <v>40–49</v>
      </c>
      <c r="I404" s="34">
        <v>2640</v>
      </c>
      <c r="J404" s="58" t="str">
        <f>IF('Base tratada'!$K404=1,"Divorciado",
IF('Base tratada'!$L404=1,"Casado",
IF('Base tratada'!$M404=1, "Solteiro",
IF('Base tratada'!$N404=1,"Juntos",
"Viúvo"))))</f>
        <v>Casado</v>
      </c>
      <c r="K404" s="34">
        <v>0</v>
      </c>
      <c r="L404" s="34">
        <v>1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1</v>
      </c>
      <c r="T404" s="34">
        <v>0</v>
      </c>
      <c r="U404" s="35">
        <v>604</v>
      </c>
      <c r="V404" s="35">
        <v>0</v>
      </c>
      <c r="W404" s="35">
        <v>100</v>
      </c>
      <c r="X404" s="35">
        <v>19</v>
      </c>
      <c r="Y404" s="35">
        <v>0</v>
      </c>
      <c r="Z404" s="35">
        <v>28</v>
      </c>
      <c r="AA404" s="34">
        <v>9</v>
      </c>
      <c r="AB404" s="34">
        <v>8</v>
      </c>
      <c r="AC404" s="34">
        <v>10</v>
      </c>
      <c r="AD404" s="34">
        <v>2</v>
      </c>
      <c r="AE404" s="34">
        <v>8</v>
      </c>
      <c r="AF404" s="58">
        <f>'Base tratada'!$AC404+'Base tratada'!$AD404+'Base tratada'!$AE404</f>
        <v>20</v>
      </c>
      <c r="AG4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04" s="58" t="str">
        <f>IF('Base tratada'!$AC404&gt;=MAX('Base tratada'!$AD404,'Base tratada'!$AE404),"Web",
IF('Base tratada'!$AD404&gt;='Base tratada'!$AE404,"Catalog",
"Store"))</f>
        <v>Web</v>
      </c>
      <c r="AI404" s="59">
        <f>IF('Base tratada'!$AF404=0,"0",'Base tratada'!$AK404/'Base tratada'!$AF404)</f>
        <v>36.15</v>
      </c>
      <c r="AJ404" s="59" t="str">
        <f>IF('Base tratada'!$AI404=0,"R$ 0",
IF('Base tratada'!$AI404&lt;=25,"R$ 1–25",
IF('Base tratada'!$AI404&lt;=50,"R$ 26–50",
"+R$ 50")))</f>
        <v>R$ 26–50</v>
      </c>
      <c r="AK404" s="35">
        <v>723</v>
      </c>
      <c r="AL404" s="58" t="str">
        <f>IF('Base tratada'!$AK404&lt;=100,"R$ 0-100",
IF('Base tratada'!$AK404&lt;=500,"R$ 101-500",
IF('Base tratada'!$AK404&lt;=1000,"R$ 501-1000",
IF('Base tratada'!$AK404&lt;=1500,"R$ 1001-1500",
"+R$ 1500"))))</f>
        <v>R$ 501-1000</v>
      </c>
      <c r="AM404" s="34">
        <v>0</v>
      </c>
      <c r="AN404" s="34">
        <v>0</v>
      </c>
      <c r="AO404" s="34">
        <v>0</v>
      </c>
      <c r="AP404" s="34">
        <v>0</v>
      </c>
      <c r="AQ404" s="34">
        <v>0</v>
      </c>
      <c r="AR404" s="34">
        <v>0</v>
      </c>
      <c r="AS404" s="34">
        <v>0</v>
      </c>
      <c r="AT404" s="34">
        <v>3</v>
      </c>
      <c r="AU404" s="34">
        <v>11</v>
      </c>
      <c r="AV404" s="52">
        <v>695</v>
      </c>
      <c r="AW404" s="57">
        <v>0</v>
      </c>
      <c r="AX404" s="58" t="str">
        <f>IF(Tabela3[[#This Row],[Response]]=1, "Aceitou", "Não aceitou")</f>
        <v>Não aceitou</v>
      </c>
      <c r="AY404" s="55" t="str">
        <f>Tabela3[[#This Row],[Faixa Recência]] &amp; " | " &amp; Tabela3[[#This Row],[Faixa Gasto]] &amp; " | " &amp; Tabela3[[#This Row],[Faixa ticket médio]]</f>
        <v>0-15 dias | R$ 501-1000 | R$ 26–50</v>
      </c>
      <c r="AZ4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04" s="36"/>
    </row>
    <row r="405" spans="1:54" x14ac:dyDescent="0.25">
      <c r="A405" s="61">
        <v>404</v>
      </c>
      <c r="B405" s="37">
        <v>37401</v>
      </c>
      <c r="C405" s="34">
        <v>1</v>
      </c>
      <c r="D405" s="34">
        <v>0</v>
      </c>
      <c r="E405" s="34">
        <v>14</v>
      </c>
      <c r="F405" s="58" t="str">
        <f>IF('Base tratada'!$E405&lt;=15,"0-15 dias",
IF('Base tratada'!$E405&lt;=30, "16-30 dias",
IF('Base tratada'!$E405&lt;=45, "31-45 dias",
IF('Base tratada'!$E405&lt;=60, "46-60 dias",
IF('Base tratada'!$E405&lt;=75, "61-75 dias", "76-99 dias")))))</f>
        <v>0-15 dias</v>
      </c>
      <c r="G405" s="38">
        <v>47</v>
      </c>
      <c r="H405" s="60" t="str">
        <f>IF('Base tratada'!$G405&lt;=29,"24–29",
IF('Base tratada'!$G405&lt;=39,"30–39",
IF('Base tratada'!$G405&lt;=49,"40–49",
IF('Base tratada'!$G405&lt;=59,"50–59",
IF('Base tratada'!$G405&lt;=69,"60–69",
"70–80")))))</f>
        <v>40–49</v>
      </c>
      <c r="I405" s="34">
        <v>2213</v>
      </c>
      <c r="J405" s="58" t="str">
        <f>IF('Base tratada'!$K405=1,"Divorciado",
IF('Base tratada'!$L405=1,"Casado",
IF('Base tratada'!$M405=1, "Solteiro",
IF('Base tratada'!$N405=1,"Juntos",
"Viúvo"))))</f>
        <v>Casado</v>
      </c>
      <c r="K405" s="34">
        <v>0</v>
      </c>
      <c r="L405" s="34">
        <v>1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4">
        <v>1</v>
      </c>
      <c r="U405" s="35">
        <v>19</v>
      </c>
      <c r="V405" s="35">
        <v>3</v>
      </c>
      <c r="W405" s="35">
        <v>19</v>
      </c>
      <c r="X405" s="35">
        <v>3</v>
      </c>
      <c r="Y405" s="35">
        <v>1</v>
      </c>
      <c r="Z405" s="35">
        <v>3</v>
      </c>
      <c r="AA405" s="34">
        <v>2</v>
      </c>
      <c r="AB405" s="34">
        <v>7</v>
      </c>
      <c r="AC405" s="34">
        <v>2</v>
      </c>
      <c r="AD405" s="34">
        <v>0</v>
      </c>
      <c r="AE405" s="34">
        <v>3</v>
      </c>
      <c r="AF405" s="58">
        <f>'Base tratada'!$AC405+'Base tratada'!$AD405+'Base tratada'!$AE405</f>
        <v>5</v>
      </c>
      <c r="AG4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05" s="58" t="str">
        <f>IF('Base tratada'!$AC405&gt;=MAX('Base tratada'!$AD405,'Base tratada'!$AE405),"Web",
IF('Base tratada'!$AD405&gt;='Base tratada'!$AE405,"Catalog",
"Store"))</f>
        <v>Store</v>
      </c>
      <c r="AI405" s="59">
        <f>IF('Base tratada'!$AF405=0,"0",'Base tratada'!$AK405/'Base tratada'!$AF405)</f>
        <v>9</v>
      </c>
      <c r="AJ405" s="59" t="str">
        <f>IF('Base tratada'!$AI405=0,"R$ 0",
IF('Base tratada'!$AI405&lt;=25,"R$ 1–25",
IF('Base tratada'!$AI405&lt;=50,"R$ 26–50",
"+R$ 50")))</f>
        <v>R$ 1–25</v>
      </c>
      <c r="AK405" s="35">
        <v>45</v>
      </c>
      <c r="AL405" s="58" t="str">
        <f>IF('Base tratada'!$AK405&lt;=100,"R$ 0-100",
IF('Base tratada'!$AK405&lt;=500,"R$ 101-500",
IF('Base tratada'!$AK405&lt;=1000,"R$ 501-1000",
IF('Base tratada'!$AK405&lt;=1500,"R$ 1001-1500",
"+R$ 1500"))))</f>
        <v>R$ 0-100</v>
      </c>
      <c r="AM405" s="34">
        <v>0</v>
      </c>
      <c r="AN405" s="34">
        <v>0</v>
      </c>
      <c r="AO405" s="34">
        <v>0</v>
      </c>
      <c r="AP405" s="34">
        <v>0</v>
      </c>
      <c r="AQ405" s="34">
        <v>0</v>
      </c>
      <c r="AR405" s="34">
        <v>0</v>
      </c>
      <c r="AS405" s="34">
        <v>0</v>
      </c>
      <c r="AT405" s="34">
        <v>3</v>
      </c>
      <c r="AU405" s="34">
        <v>11</v>
      </c>
      <c r="AV405" s="52">
        <v>42</v>
      </c>
      <c r="AW405" s="57">
        <v>0</v>
      </c>
      <c r="AX405" s="58" t="str">
        <f>IF(Tabela3[[#This Row],[Response]]=1, "Aceitou", "Não aceitou")</f>
        <v>Não aceitou</v>
      </c>
      <c r="AY405" s="55" t="str">
        <f>Tabela3[[#This Row],[Faixa Recência]] &amp; " | " &amp; Tabela3[[#This Row],[Faixa Gasto]] &amp; " | " &amp; Tabela3[[#This Row],[Faixa ticket médio]]</f>
        <v>0-15 dias | R$ 0-100 | R$ 1–25</v>
      </c>
      <c r="AZ4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05" s="36"/>
    </row>
    <row r="406" spans="1:54" x14ac:dyDescent="0.25">
      <c r="A406" s="61">
        <v>405</v>
      </c>
      <c r="B406" s="37">
        <v>30096</v>
      </c>
      <c r="C406" s="34">
        <v>1</v>
      </c>
      <c r="D406" s="34">
        <v>0</v>
      </c>
      <c r="E406" s="34">
        <v>30</v>
      </c>
      <c r="F406" s="58" t="str">
        <f>IF('Base tratada'!$E406&lt;=15,"0-15 dias",
IF('Base tratada'!$E406&lt;=30, "16-30 dias",
IF('Base tratada'!$E406&lt;=45, "31-45 dias",
IF('Base tratada'!$E406&lt;=60, "46-60 dias",
IF('Base tratada'!$E406&lt;=75, "61-75 dias", "76-99 dias")))))</f>
        <v>16-30 dias</v>
      </c>
      <c r="G406" s="38">
        <v>37</v>
      </c>
      <c r="H406" s="60" t="str">
        <f>IF('Base tratada'!$G406&lt;=29,"24–29",
IF('Base tratada'!$G406&lt;=39,"30–39",
IF('Base tratada'!$G406&lt;=49,"40–49",
IF('Base tratada'!$G406&lt;=59,"50–59",
IF('Base tratada'!$G406&lt;=69,"60–69",
"70–80")))))</f>
        <v>30–39</v>
      </c>
      <c r="I406" s="34">
        <v>2197</v>
      </c>
      <c r="J406" s="58" t="str">
        <f>IF('Base tratada'!$K406=1,"Divorciado",
IF('Base tratada'!$L406=1,"Casado",
IF('Base tratada'!$M406=1, "Solteiro",
IF('Base tratada'!$N406=1,"Juntos",
"Viúvo"))))</f>
        <v>Casado</v>
      </c>
      <c r="K406" s="34">
        <v>0</v>
      </c>
      <c r="L406" s="34">
        <v>1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1</v>
      </c>
      <c r="S406" s="34">
        <v>0</v>
      </c>
      <c r="T406" s="34">
        <v>0</v>
      </c>
      <c r="U406" s="35">
        <v>5</v>
      </c>
      <c r="V406" s="35">
        <v>3</v>
      </c>
      <c r="W406" s="35">
        <v>11</v>
      </c>
      <c r="X406" s="35">
        <v>12</v>
      </c>
      <c r="Y406" s="35">
        <v>5</v>
      </c>
      <c r="Z406" s="35">
        <v>9</v>
      </c>
      <c r="AA406" s="34">
        <v>1</v>
      </c>
      <c r="AB406" s="34">
        <v>6</v>
      </c>
      <c r="AC406" s="34">
        <v>2</v>
      </c>
      <c r="AD406" s="34">
        <v>0</v>
      </c>
      <c r="AE406" s="34">
        <v>3</v>
      </c>
      <c r="AF406" s="58">
        <f>'Base tratada'!$AC406+'Base tratada'!$AD406+'Base tratada'!$AE406</f>
        <v>5</v>
      </c>
      <c r="AG4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06" s="58" t="str">
        <f>IF('Base tratada'!$AC406&gt;=MAX('Base tratada'!$AD406,'Base tratada'!$AE406),"Web",
IF('Base tratada'!$AD406&gt;='Base tratada'!$AE406,"Catalog",
"Store"))</f>
        <v>Store</v>
      </c>
      <c r="AI406" s="59">
        <f>IF('Base tratada'!$AF406=0,"0",'Base tratada'!$AK406/'Base tratada'!$AF406)</f>
        <v>7.2</v>
      </c>
      <c r="AJ406" s="59" t="str">
        <f>IF('Base tratada'!$AI406=0,"R$ 0",
IF('Base tratada'!$AI406&lt;=25,"R$ 1–25",
IF('Base tratada'!$AI406&lt;=50,"R$ 26–50",
"+R$ 50")))</f>
        <v>R$ 1–25</v>
      </c>
      <c r="AK406" s="35">
        <v>36</v>
      </c>
      <c r="AL406" s="58" t="str">
        <f>IF('Base tratada'!$AK406&lt;=100,"R$ 0-100",
IF('Base tratada'!$AK406&lt;=500,"R$ 101-500",
IF('Base tratada'!$AK406&lt;=1000,"R$ 501-1000",
IF('Base tratada'!$AK406&lt;=1500,"R$ 1001-1500",
"+R$ 1500"))))</f>
        <v>R$ 0-100</v>
      </c>
      <c r="AM406" s="34">
        <v>0</v>
      </c>
      <c r="AN406" s="34">
        <v>0</v>
      </c>
      <c r="AO406" s="34">
        <v>0</v>
      </c>
      <c r="AP406" s="34">
        <v>0</v>
      </c>
      <c r="AQ406" s="34">
        <v>0</v>
      </c>
      <c r="AR406" s="34">
        <v>0</v>
      </c>
      <c r="AS406" s="34">
        <v>0</v>
      </c>
      <c r="AT406" s="34">
        <v>3</v>
      </c>
      <c r="AU406" s="34">
        <v>11</v>
      </c>
      <c r="AV406" s="52">
        <v>27</v>
      </c>
      <c r="AW406" s="57">
        <v>0</v>
      </c>
      <c r="AX406" s="58" t="str">
        <f>IF(Tabela3[[#This Row],[Response]]=1, "Aceitou", "Não aceitou")</f>
        <v>Não aceitou</v>
      </c>
      <c r="AY406" s="55" t="str">
        <f>Tabela3[[#This Row],[Faixa Recência]] &amp; " | " &amp; Tabela3[[#This Row],[Faixa Gasto]] &amp; " | " &amp; Tabela3[[#This Row],[Faixa ticket médio]]</f>
        <v>16-30 dias | R$ 0-100 | R$ 1–25</v>
      </c>
      <c r="AZ4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06" s="36"/>
    </row>
    <row r="407" spans="1:54" x14ac:dyDescent="0.25">
      <c r="A407" s="61">
        <v>406</v>
      </c>
      <c r="B407" s="37">
        <v>18492</v>
      </c>
      <c r="C407" s="34">
        <v>1</v>
      </c>
      <c r="D407" s="34">
        <v>0</v>
      </c>
      <c r="E407" s="34">
        <v>75</v>
      </c>
      <c r="F407" s="58" t="str">
        <f>IF('Base tratada'!$E407&lt;=15,"0-15 dias",
IF('Base tratada'!$E407&lt;=30, "16-30 dias",
IF('Base tratada'!$E407&lt;=45, "31-45 dias",
IF('Base tratada'!$E407&lt;=60, "46-60 dias",
IF('Base tratada'!$E407&lt;=75, "61-75 dias", "76-99 dias")))))</f>
        <v>61-75 dias</v>
      </c>
      <c r="G407" s="38">
        <v>38</v>
      </c>
      <c r="H407" s="60" t="str">
        <f>IF('Base tratada'!$G407&lt;=29,"24–29",
IF('Base tratada'!$G407&lt;=39,"30–39",
IF('Base tratada'!$G407&lt;=49,"40–49",
IF('Base tratada'!$G407&lt;=59,"50–59",
IF('Base tratada'!$G407&lt;=69,"60–69",
"70–80")))))</f>
        <v>30–39</v>
      </c>
      <c r="I407" s="34">
        <v>2183</v>
      </c>
      <c r="J407" s="58" t="str">
        <f>IF('Base tratada'!$K407=1,"Divorciado",
IF('Base tratada'!$L407=1,"Casado",
IF('Base tratada'!$M407=1, "Solteiro",
IF('Base tratada'!$N407=1,"Juntos",
"Viúvo"))))</f>
        <v>Juntos</v>
      </c>
      <c r="K407" s="34">
        <v>0</v>
      </c>
      <c r="L407" s="34">
        <v>0</v>
      </c>
      <c r="M407" s="34">
        <v>0</v>
      </c>
      <c r="N407" s="34">
        <v>1</v>
      </c>
      <c r="O407" s="34">
        <v>0</v>
      </c>
      <c r="P407" s="34">
        <v>0</v>
      </c>
      <c r="Q407" s="34">
        <v>0</v>
      </c>
      <c r="R407" s="34">
        <v>0</v>
      </c>
      <c r="S407" s="34">
        <v>1</v>
      </c>
      <c r="T407" s="34">
        <v>0</v>
      </c>
      <c r="U407" s="35">
        <v>2</v>
      </c>
      <c r="V407" s="35">
        <v>2</v>
      </c>
      <c r="W407" s="35">
        <v>2</v>
      </c>
      <c r="X407" s="35">
        <v>2</v>
      </c>
      <c r="Y407" s="35">
        <v>1</v>
      </c>
      <c r="Z407" s="35">
        <v>1</v>
      </c>
      <c r="AA407" s="34">
        <v>1</v>
      </c>
      <c r="AB407" s="34">
        <v>8</v>
      </c>
      <c r="AC407" s="34">
        <v>1</v>
      </c>
      <c r="AD407" s="34">
        <v>0</v>
      </c>
      <c r="AE407" s="34">
        <v>2</v>
      </c>
      <c r="AF407" s="58">
        <f>'Base tratada'!$AC407+'Base tratada'!$AD407+'Base tratada'!$AE407</f>
        <v>3</v>
      </c>
      <c r="AG4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07" s="58" t="str">
        <f>IF('Base tratada'!$AC407&gt;=MAX('Base tratada'!$AD407,'Base tratada'!$AE407),"Web",
IF('Base tratada'!$AD407&gt;='Base tratada'!$AE407,"Catalog",
"Store"))</f>
        <v>Store</v>
      </c>
      <c r="AI407" s="59">
        <f>IF('Base tratada'!$AF407=0,"0",'Base tratada'!$AK407/'Base tratada'!$AF407)</f>
        <v>3</v>
      </c>
      <c r="AJ407" s="59" t="str">
        <f>IF('Base tratada'!$AI407=0,"R$ 0",
IF('Base tratada'!$AI407&lt;=25,"R$ 1–25",
IF('Base tratada'!$AI407&lt;=50,"R$ 26–50",
"+R$ 50")))</f>
        <v>R$ 1–25</v>
      </c>
      <c r="AK407" s="35">
        <v>9</v>
      </c>
      <c r="AL407" s="58" t="str">
        <f>IF('Base tratada'!$AK407&lt;=100,"R$ 0-100",
IF('Base tratada'!$AK407&lt;=500,"R$ 101-500",
IF('Base tratada'!$AK407&lt;=1000,"R$ 501-1000",
IF('Base tratada'!$AK407&lt;=1500,"R$ 1001-1500",
"+R$ 1500"))))</f>
        <v>R$ 0-100</v>
      </c>
      <c r="AM407" s="34">
        <v>0</v>
      </c>
      <c r="AN407" s="34">
        <v>0</v>
      </c>
      <c r="AO407" s="34">
        <v>0</v>
      </c>
      <c r="AP407" s="34">
        <v>0</v>
      </c>
      <c r="AQ407" s="34">
        <v>0</v>
      </c>
      <c r="AR407" s="34">
        <v>0</v>
      </c>
      <c r="AS407" s="34">
        <v>0</v>
      </c>
      <c r="AT407" s="34">
        <v>3</v>
      </c>
      <c r="AU407" s="34">
        <v>11</v>
      </c>
      <c r="AV407" s="52">
        <v>8</v>
      </c>
      <c r="AW407" s="57">
        <v>0</v>
      </c>
      <c r="AX407" s="58" t="str">
        <f>IF(Tabela3[[#This Row],[Response]]=1, "Aceitou", "Não aceitou")</f>
        <v>Não aceitou</v>
      </c>
      <c r="AY407" s="55" t="str">
        <f>Tabela3[[#This Row],[Faixa Recência]] &amp; " | " &amp; Tabela3[[#This Row],[Faixa Gasto]] &amp; " | " &amp; Tabela3[[#This Row],[Faixa ticket médio]]</f>
        <v>61-75 dias | R$ 0-100 | R$ 1–25</v>
      </c>
      <c r="AZ4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07" s="36"/>
    </row>
    <row r="408" spans="1:54" x14ac:dyDescent="0.25">
      <c r="A408" s="61">
        <v>407</v>
      </c>
      <c r="B408" s="37">
        <v>82584</v>
      </c>
      <c r="C408" s="34">
        <v>0</v>
      </c>
      <c r="D408" s="34">
        <v>0</v>
      </c>
      <c r="E408" s="34">
        <v>26</v>
      </c>
      <c r="F408" s="58" t="str">
        <f>IF('Base tratada'!$E408&lt;=15,"0-15 dias",
IF('Base tratada'!$E408&lt;=30, "16-30 dias",
IF('Base tratada'!$E408&lt;=45, "31-45 dias",
IF('Base tratada'!$E408&lt;=60, "46-60 dias",
IF('Base tratada'!$E408&lt;=75, "61-75 dias", "76-99 dias")))))</f>
        <v>16-30 dias</v>
      </c>
      <c r="G408" s="38">
        <v>46</v>
      </c>
      <c r="H408" s="60" t="str">
        <f>IF('Base tratada'!$G408&lt;=29,"24–29",
IF('Base tratada'!$G408&lt;=39,"30–39",
IF('Base tratada'!$G408&lt;=49,"40–49",
IF('Base tratada'!$G408&lt;=59,"50–59",
IF('Base tratada'!$G408&lt;=69,"60–69",
"70–80")))))</f>
        <v>40–49</v>
      </c>
      <c r="I408" s="34">
        <v>2549</v>
      </c>
      <c r="J408" s="58" t="str">
        <f>IF('Base tratada'!$K408=1,"Divorciado",
IF('Base tratada'!$L408=1,"Casado",
IF('Base tratada'!$M408=1, "Solteiro",
IF('Base tratada'!$N408=1,"Juntos",
"Viúvo"))))</f>
        <v>Casado</v>
      </c>
      <c r="K408" s="34">
        <v>0</v>
      </c>
      <c r="L408" s="34">
        <v>1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1</v>
      </c>
      <c r="T408" s="34">
        <v>0</v>
      </c>
      <c r="U408" s="35">
        <v>1076</v>
      </c>
      <c r="V408" s="35">
        <v>68</v>
      </c>
      <c r="W408" s="35">
        <v>103</v>
      </c>
      <c r="X408" s="35">
        <v>29</v>
      </c>
      <c r="Y408" s="35">
        <v>91</v>
      </c>
      <c r="Z408" s="35">
        <v>68</v>
      </c>
      <c r="AA408" s="34">
        <v>1</v>
      </c>
      <c r="AB408" s="34">
        <v>1</v>
      </c>
      <c r="AC408" s="34">
        <v>3</v>
      </c>
      <c r="AD408" s="34">
        <v>4</v>
      </c>
      <c r="AE408" s="34">
        <v>8</v>
      </c>
      <c r="AF408" s="58">
        <f>'Base tratada'!$AC408+'Base tratada'!$AD408+'Base tratada'!$AE408</f>
        <v>15</v>
      </c>
      <c r="AG4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08" s="58" t="str">
        <f>IF('Base tratada'!$AC408&gt;=MAX('Base tratada'!$AD408,'Base tratada'!$AE408),"Web",
IF('Base tratada'!$AD408&gt;='Base tratada'!$AE408,"Catalog",
"Store"))</f>
        <v>Store</v>
      </c>
      <c r="AI408" s="59">
        <f>IF('Base tratada'!$AF408=0,"0",'Base tratada'!$AK408/'Base tratada'!$AF408)</f>
        <v>91.13333333333334</v>
      </c>
      <c r="AJ408" s="59" t="str">
        <f>IF('Base tratada'!$AI408=0,"R$ 0",
IF('Base tratada'!$AI408&lt;=25,"R$ 1–25",
IF('Base tratada'!$AI408&lt;=50,"R$ 26–50",
"+R$ 50")))</f>
        <v>+R$ 50</v>
      </c>
      <c r="AK408" s="35">
        <v>1367</v>
      </c>
      <c r="AL408" s="58" t="str">
        <f>IF('Base tratada'!$AK408&lt;=100,"R$ 0-100",
IF('Base tratada'!$AK408&lt;=500,"R$ 101-500",
IF('Base tratada'!$AK408&lt;=1000,"R$ 501-1000",
IF('Base tratada'!$AK408&lt;=1500,"R$ 1001-1500",
"+R$ 1500"))))</f>
        <v>R$ 1001-1500</v>
      </c>
      <c r="AM408" s="34">
        <v>0</v>
      </c>
      <c r="AN408" s="34">
        <v>0</v>
      </c>
      <c r="AO408" s="34">
        <v>0</v>
      </c>
      <c r="AP408" s="34">
        <v>1</v>
      </c>
      <c r="AQ408" s="34">
        <v>1</v>
      </c>
      <c r="AR408" s="34">
        <v>2</v>
      </c>
      <c r="AS408" s="34">
        <v>0</v>
      </c>
      <c r="AT408" s="34">
        <v>3</v>
      </c>
      <c r="AU408" s="34">
        <v>11</v>
      </c>
      <c r="AV408" s="52">
        <v>1299</v>
      </c>
      <c r="AW408" s="57">
        <v>1</v>
      </c>
      <c r="AX408" s="58" t="str">
        <f>IF(Tabela3[[#This Row],[Response]]=1, "Aceitou", "Não aceitou")</f>
        <v>Aceitou</v>
      </c>
      <c r="AY408" s="55" t="str">
        <f>Tabela3[[#This Row],[Faixa Recência]] &amp; " | " &amp; Tabela3[[#This Row],[Faixa Gasto]] &amp; " | " &amp; Tabela3[[#This Row],[Faixa ticket médio]]</f>
        <v>16-30 dias | R$ 1001-1500 | +R$ 50</v>
      </c>
      <c r="AZ4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08" s="36"/>
    </row>
    <row r="409" spans="1:54" x14ac:dyDescent="0.25">
      <c r="A409" s="61">
        <v>408</v>
      </c>
      <c r="B409" s="37">
        <v>93027</v>
      </c>
      <c r="C409" s="34">
        <v>0</v>
      </c>
      <c r="D409" s="34">
        <v>0</v>
      </c>
      <c r="E409" s="34">
        <v>77</v>
      </c>
      <c r="F409" s="58" t="str">
        <f>IF('Base tratada'!$E409&lt;=15,"0-15 dias",
IF('Base tratada'!$E409&lt;=30, "16-30 dias",
IF('Base tratada'!$E409&lt;=45, "31-45 dias",
IF('Base tratada'!$E409&lt;=60, "46-60 dias",
IF('Base tratada'!$E409&lt;=75, "61-75 dias", "76-99 dias")))))</f>
        <v>76-99 dias</v>
      </c>
      <c r="G409" s="38">
        <v>79</v>
      </c>
      <c r="H409" s="60" t="str">
        <f>IF('Base tratada'!$G409&lt;=29,"24–29",
IF('Base tratada'!$G409&lt;=39,"30–39",
IF('Base tratada'!$G409&lt;=49,"40–49",
IF('Base tratada'!$G409&lt;=59,"50–59",
IF('Base tratada'!$G409&lt;=69,"60–69",
"70–80")))))</f>
        <v>70–80</v>
      </c>
      <c r="I409" s="34">
        <v>2601</v>
      </c>
      <c r="J409" s="58" t="str">
        <f>IF('Base tratada'!$K409=1,"Divorciado",
IF('Base tratada'!$L409=1,"Casado",
IF('Base tratada'!$M409=1, "Solteiro",
IF('Base tratada'!$N409=1,"Juntos",
"Viúvo"))))</f>
        <v>Casado</v>
      </c>
      <c r="K409" s="34">
        <v>0</v>
      </c>
      <c r="L409" s="34">
        <v>1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4">
        <v>1</v>
      </c>
      <c r="U409" s="35">
        <v>1285</v>
      </c>
      <c r="V409" s="35">
        <v>42</v>
      </c>
      <c r="W409" s="35">
        <v>716</v>
      </c>
      <c r="X409" s="35">
        <v>55</v>
      </c>
      <c r="Y409" s="35">
        <v>0</v>
      </c>
      <c r="Z409" s="35">
        <v>21</v>
      </c>
      <c r="AA409" s="34">
        <v>0</v>
      </c>
      <c r="AB409" s="34">
        <v>2</v>
      </c>
      <c r="AC409" s="34">
        <v>7</v>
      </c>
      <c r="AD409" s="34">
        <v>10</v>
      </c>
      <c r="AE409" s="34">
        <v>5</v>
      </c>
      <c r="AF409" s="58">
        <f>'Base tratada'!$AC409+'Base tratada'!$AD409+'Base tratada'!$AE409</f>
        <v>22</v>
      </c>
      <c r="AG4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09" s="58" t="str">
        <f>IF('Base tratada'!$AC409&gt;=MAX('Base tratada'!$AD409,'Base tratada'!$AE409),"Web",
IF('Base tratada'!$AD409&gt;='Base tratada'!$AE409,"Catalog",
"Store"))</f>
        <v>Catalog</v>
      </c>
      <c r="AI409" s="59">
        <f>IF('Base tratada'!$AF409=0,"0",'Base tratada'!$AK409/'Base tratada'!$AF409)</f>
        <v>95.36363636363636</v>
      </c>
      <c r="AJ409" s="59" t="str">
        <f>IF('Base tratada'!$AI409=0,"R$ 0",
IF('Base tratada'!$AI409&lt;=25,"R$ 1–25",
IF('Base tratada'!$AI409&lt;=50,"R$ 26–50",
"+R$ 50")))</f>
        <v>+R$ 50</v>
      </c>
      <c r="AK409" s="35">
        <v>2098</v>
      </c>
      <c r="AL409" s="58" t="str">
        <f>IF('Base tratada'!$AK409&lt;=100,"R$ 0-100",
IF('Base tratada'!$AK409&lt;=500,"R$ 101-500",
IF('Base tratada'!$AK409&lt;=1000,"R$ 501-1000",
IF('Base tratada'!$AK409&lt;=1500,"R$ 1001-1500",
"+R$ 1500"))))</f>
        <v>+R$ 1500</v>
      </c>
      <c r="AM409" s="34">
        <v>0</v>
      </c>
      <c r="AN409" s="34">
        <v>0</v>
      </c>
      <c r="AO409" s="34">
        <v>0</v>
      </c>
      <c r="AP409" s="34">
        <v>0</v>
      </c>
      <c r="AQ409" s="34">
        <v>1</v>
      </c>
      <c r="AR409" s="34">
        <v>1</v>
      </c>
      <c r="AS409" s="34">
        <v>0</v>
      </c>
      <c r="AT409" s="34">
        <v>3</v>
      </c>
      <c r="AU409" s="34">
        <v>11</v>
      </c>
      <c r="AV409" s="52">
        <v>2077</v>
      </c>
      <c r="AW409" s="57">
        <v>0</v>
      </c>
      <c r="AX409" s="58" t="str">
        <f>IF(Tabela3[[#This Row],[Response]]=1, "Aceitou", "Não aceitou")</f>
        <v>Não aceitou</v>
      </c>
      <c r="AY409" s="55" t="str">
        <f>Tabela3[[#This Row],[Faixa Recência]] &amp; " | " &amp; Tabela3[[#This Row],[Faixa Gasto]] &amp; " | " &amp; Tabela3[[#This Row],[Faixa ticket médio]]</f>
        <v>76-99 dias | +R$ 1500 | +R$ 50</v>
      </c>
      <c r="AZ4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09" s="36"/>
    </row>
    <row r="410" spans="1:54" x14ac:dyDescent="0.25">
      <c r="A410" s="61">
        <v>409</v>
      </c>
      <c r="B410" s="37">
        <v>48686</v>
      </c>
      <c r="C410" s="34">
        <v>1</v>
      </c>
      <c r="D410" s="34">
        <v>2</v>
      </c>
      <c r="E410" s="34">
        <v>8</v>
      </c>
      <c r="F410" s="58" t="str">
        <f>IF('Base tratada'!$E410&lt;=15,"0-15 dias",
IF('Base tratada'!$E410&lt;=30, "16-30 dias",
IF('Base tratada'!$E410&lt;=45, "31-45 dias",
IF('Base tratada'!$E410&lt;=60, "46-60 dias",
IF('Base tratada'!$E410&lt;=75, "61-75 dias", "76-99 dias")))))</f>
        <v>0-15 dias</v>
      </c>
      <c r="G410" s="38">
        <v>67</v>
      </c>
      <c r="H410" s="60" t="str">
        <f>IF('Base tratada'!$G410&lt;=29,"24–29",
IF('Base tratada'!$G410&lt;=39,"30–39",
IF('Base tratada'!$G410&lt;=49,"40–49",
IF('Base tratada'!$G410&lt;=59,"50–59",
IF('Base tratada'!$G410&lt;=69,"60–69",
"70–80")))))</f>
        <v>60–69</v>
      </c>
      <c r="I410" s="34">
        <v>2366</v>
      </c>
      <c r="J410" s="58" t="str">
        <f>IF('Base tratada'!$K410=1,"Divorciado",
IF('Base tratada'!$L410=1,"Casado",
IF('Base tratada'!$M410=1, "Solteiro",
IF('Base tratada'!$N410=1,"Juntos",
"Viúvo"))))</f>
        <v>Casado</v>
      </c>
      <c r="K410" s="34">
        <v>0</v>
      </c>
      <c r="L410" s="34">
        <v>1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1</v>
      </c>
      <c r="S410" s="34">
        <v>0</v>
      </c>
      <c r="T410" s="34">
        <v>0</v>
      </c>
      <c r="U410" s="35">
        <v>10</v>
      </c>
      <c r="V410" s="35">
        <v>0</v>
      </c>
      <c r="W410" s="35">
        <v>7</v>
      </c>
      <c r="X410" s="35">
        <v>2</v>
      </c>
      <c r="Y410" s="35">
        <v>0</v>
      </c>
      <c r="Z410" s="35">
        <v>1</v>
      </c>
      <c r="AA410" s="34">
        <v>1</v>
      </c>
      <c r="AB410" s="34">
        <v>8</v>
      </c>
      <c r="AC410" s="34">
        <v>1</v>
      </c>
      <c r="AD410" s="34">
        <v>0</v>
      </c>
      <c r="AE410" s="34">
        <v>2</v>
      </c>
      <c r="AF410" s="58">
        <f>'Base tratada'!$AC410+'Base tratada'!$AD410+'Base tratada'!$AE410</f>
        <v>3</v>
      </c>
      <c r="AG4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10" s="58" t="str">
        <f>IF('Base tratada'!$AC410&gt;=MAX('Base tratada'!$AD410,'Base tratada'!$AE410),"Web",
IF('Base tratada'!$AD410&gt;='Base tratada'!$AE410,"Catalog",
"Store"))</f>
        <v>Store</v>
      </c>
      <c r="AI410" s="59">
        <f>IF('Base tratada'!$AF410=0,"0",'Base tratada'!$AK410/'Base tratada'!$AF410)</f>
        <v>6.333333333333333</v>
      </c>
      <c r="AJ410" s="59" t="str">
        <f>IF('Base tratada'!$AI410=0,"R$ 0",
IF('Base tratada'!$AI410&lt;=25,"R$ 1–25",
IF('Base tratada'!$AI410&lt;=50,"R$ 26–50",
"+R$ 50")))</f>
        <v>R$ 1–25</v>
      </c>
      <c r="AK410" s="35">
        <v>19</v>
      </c>
      <c r="AL410" s="58" t="str">
        <f>IF('Base tratada'!$AK410&lt;=100,"R$ 0-100",
IF('Base tratada'!$AK410&lt;=500,"R$ 101-500",
IF('Base tratada'!$AK410&lt;=1000,"R$ 501-1000",
IF('Base tratada'!$AK410&lt;=1500,"R$ 1001-1500",
"+R$ 1500"))))</f>
        <v>R$ 0-100</v>
      </c>
      <c r="AM410" s="34">
        <v>0</v>
      </c>
      <c r="AN410" s="34">
        <v>0</v>
      </c>
      <c r="AO410" s="34">
        <v>0</v>
      </c>
      <c r="AP410" s="34">
        <v>0</v>
      </c>
      <c r="AQ410" s="34">
        <v>0</v>
      </c>
      <c r="AR410" s="34">
        <v>0</v>
      </c>
      <c r="AS410" s="34">
        <v>0</v>
      </c>
      <c r="AT410" s="34">
        <v>3</v>
      </c>
      <c r="AU410" s="34">
        <v>11</v>
      </c>
      <c r="AV410" s="52">
        <v>18</v>
      </c>
      <c r="AW410" s="57">
        <v>0</v>
      </c>
      <c r="AX410" s="58" t="str">
        <f>IF(Tabela3[[#This Row],[Response]]=1, "Aceitou", "Não aceitou")</f>
        <v>Não aceitou</v>
      </c>
      <c r="AY410" s="55" t="str">
        <f>Tabela3[[#This Row],[Faixa Recência]] &amp; " | " &amp; Tabela3[[#This Row],[Faixa Gasto]] &amp; " | " &amp; Tabela3[[#This Row],[Faixa ticket médio]]</f>
        <v>0-15 dias | R$ 0-100 | R$ 1–25</v>
      </c>
      <c r="AZ4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0" s="36"/>
    </row>
    <row r="411" spans="1:54" x14ac:dyDescent="0.25">
      <c r="A411" s="61">
        <v>410</v>
      </c>
      <c r="B411" s="37">
        <v>92910</v>
      </c>
      <c r="C411" s="34">
        <v>0</v>
      </c>
      <c r="D411" s="34">
        <v>0</v>
      </c>
      <c r="E411" s="34">
        <v>42</v>
      </c>
      <c r="F411" s="58" t="str">
        <f>IF('Base tratada'!$E411&lt;=15,"0-15 dias",
IF('Base tratada'!$E411&lt;=30, "16-30 dias",
IF('Base tratada'!$E411&lt;=45, "31-45 dias",
IF('Base tratada'!$E411&lt;=60, "46-60 dias",
IF('Base tratada'!$E411&lt;=75, "61-75 dias", "76-99 dias")))))</f>
        <v>31-45 dias</v>
      </c>
      <c r="G411" s="38">
        <v>34</v>
      </c>
      <c r="H411" s="60" t="str">
        <f>IF('Base tratada'!$G411&lt;=29,"24–29",
IF('Base tratada'!$G411&lt;=39,"30–39",
IF('Base tratada'!$G411&lt;=49,"40–49",
IF('Base tratada'!$G411&lt;=59,"50–59",
IF('Base tratada'!$G411&lt;=69,"60–69",
"70–80")))))</f>
        <v>30–39</v>
      </c>
      <c r="I411" s="34">
        <v>2225</v>
      </c>
      <c r="J411" s="58" t="str">
        <f>IF('Base tratada'!$K411=1,"Divorciado",
IF('Base tratada'!$L411=1,"Casado",
IF('Base tratada'!$M411=1, "Solteiro",
IF('Base tratada'!$N411=1,"Juntos",
"Viúvo"))))</f>
        <v>Casado</v>
      </c>
      <c r="K411" s="34">
        <v>0</v>
      </c>
      <c r="L411" s="34">
        <v>1</v>
      </c>
      <c r="M411" s="34">
        <v>0</v>
      </c>
      <c r="N411" s="34">
        <v>0</v>
      </c>
      <c r="O411" s="34">
        <v>0</v>
      </c>
      <c r="P411" s="34">
        <v>0</v>
      </c>
      <c r="Q411" s="34">
        <v>0</v>
      </c>
      <c r="R411" s="34">
        <v>1</v>
      </c>
      <c r="S411" s="34">
        <v>0</v>
      </c>
      <c r="T411" s="34">
        <v>0</v>
      </c>
      <c r="U411" s="35">
        <v>551</v>
      </c>
      <c r="V411" s="35">
        <v>137</v>
      </c>
      <c r="W411" s="35">
        <v>792</v>
      </c>
      <c r="X411" s="35">
        <v>179</v>
      </c>
      <c r="Y411" s="35">
        <v>103</v>
      </c>
      <c r="Z411" s="35">
        <v>33</v>
      </c>
      <c r="AA411" s="34">
        <v>1</v>
      </c>
      <c r="AB411" s="34">
        <v>1</v>
      </c>
      <c r="AC411" s="34">
        <v>6</v>
      </c>
      <c r="AD411" s="34">
        <v>7</v>
      </c>
      <c r="AE411" s="34">
        <v>13</v>
      </c>
      <c r="AF411" s="58">
        <f>'Base tratada'!$AC411+'Base tratada'!$AD411+'Base tratada'!$AE411</f>
        <v>26</v>
      </c>
      <c r="AG4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11" s="58" t="str">
        <f>IF('Base tratada'!$AC411&gt;=MAX('Base tratada'!$AD411,'Base tratada'!$AE411),"Web",
IF('Base tratada'!$AD411&gt;='Base tratada'!$AE411,"Catalog",
"Store"))</f>
        <v>Store</v>
      </c>
      <c r="AI411" s="59">
        <f>IF('Base tratada'!$AF411=0,"0",'Base tratada'!$AK411/'Base tratada'!$AF411)</f>
        <v>67.769230769230774</v>
      </c>
      <c r="AJ411" s="59" t="str">
        <f>IF('Base tratada'!$AI411=0,"R$ 0",
IF('Base tratada'!$AI411&lt;=25,"R$ 1–25",
IF('Base tratada'!$AI411&lt;=50,"R$ 26–50",
"+R$ 50")))</f>
        <v>+R$ 50</v>
      </c>
      <c r="AK411" s="35">
        <v>1762</v>
      </c>
      <c r="AL411" s="58" t="str">
        <f>IF('Base tratada'!$AK411&lt;=100,"R$ 0-100",
IF('Base tratada'!$AK411&lt;=500,"R$ 101-500",
IF('Base tratada'!$AK411&lt;=1000,"R$ 501-1000",
IF('Base tratada'!$AK411&lt;=1500,"R$ 1001-1500",
"+R$ 1500"))))</f>
        <v>+R$ 1500</v>
      </c>
      <c r="AM411" s="34">
        <v>1</v>
      </c>
      <c r="AN411" s="34">
        <v>0</v>
      </c>
      <c r="AO411" s="34">
        <v>0</v>
      </c>
      <c r="AP411" s="34">
        <v>1</v>
      </c>
      <c r="AQ411" s="34">
        <v>1</v>
      </c>
      <c r="AR411" s="34">
        <v>3</v>
      </c>
      <c r="AS411" s="34">
        <v>0</v>
      </c>
      <c r="AT411" s="34">
        <v>3</v>
      </c>
      <c r="AU411" s="34">
        <v>11</v>
      </c>
      <c r="AV411" s="52">
        <v>1729</v>
      </c>
      <c r="AW411" s="57">
        <v>0</v>
      </c>
      <c r="AX411" s="58" t="str">
        <f>IF(Tabela3[[#This Row],[Response]]=1, "Aceitou", "Não aceitou")</f>
        <v>Não aceitou</v>
      </c>
      <c r="AY411" s="55" t="str">
        <f>Tabela3[[#This Row],[Faixa Recência]] &amp; " | " &amp; Tabela3[[#This Row],[Faixa Gasto]] &amp; " | " &amp; Tabela3[[#This Row],[Faixa ticket médio]]</f>
        <v>31-45 dias | +R$ 1500 | +R$ 50</v>
      </c>
      <c r="AZ4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11" s="36"/>
    </row>
    <row r="412" spans="1:54" x14ac:dyDescent="0.25">
      <c r="A412" s="61">
        <v>411</v>
      </c>
      <c r="B412" s="37">
        <v>75433</v>
      </c>
      <c r="C412" s="34">
        <v>1</v>
      </c>
      <c r="D412" s="34">
        <v>0</v>
      </c>
      <c r="E412" s="34">
        <v>28</v>
      </c>
      <c r="F412" s="58" t="str">
        <f>IF('Base tratada'!$E412&lt;=15,"0-15 dias",
IF('Base tratada'!$E412&lt;=30, "16-30 dias",
IF('Base tratada'!$E412&lt;=45, "31-45 dias",
IF('Base tratada'!$E412&lt;=60, "46-60 dias",
IF('Base tratada'!$E412&lt;=75, "61-75 dias", "76-99 dias")))))</f>
        <v>16-30 dias</v>
      </c>
      <c r="G412" s="38">
        <v>31</v>
      </c>
      <c r="H412" s="60" t="str">
        <f>IF('Base tratada'!$G412&lt;=29,"24–29",
IF('Base tratada'!$G412&lt;=39,"30–39",
IF('Base tratada'!$G412&lt;=49,"40–49",
IF('Base tratada'!$G412&lt;=59,"50–59",
IF('Base tratada'!$G412&lt;=69,"60–69",
"70–80")))))</f>
        <v>30–39</v>
      </c>
      <c r="I412" s="34">
        <v>2244</v>
      </c>
      <c r="J412" s="58" t="str">
        <f>IF('Base tratada'!$K412=1,"Divorciado",
IF('Base tratada'!$L412=1,"Casado",
IF('Base tratada'!$M412=1, "Solteiro",
IF('Base tratada'!$N412=1,"Juntos",
"Viúvo"))))</f>
        <v>Casado</v>
      </c>
      <c r="K412" s="34">
        <v>0</v>
      </c>
      <c r="L412" s="34">
        <v>1</v>
      </c>
      <c r="M412" s="34">
        <v>0</v>
      </c>
      <c r="N412" s="34">
        <v>0</v>
      </c>
      <c r="O412" s="34">
        <v>0</v>
      </c>
      <c r="P412" s="34">
        <v>0</v>
      </c>
      <c r="Q412" s="34">
        <v>0</v>
      </c>
      <c r="R412" s="34">
        <v>1</v>
      </c>
      <c r="S412" s="34">
        <v>0</v>
      </c>
      <c r="T412" s="34">
        <v>0</v>
      </c>
      <c r="U412" s="35">
        <v>800</v>
      </c>
      <c r="V412" s="35">
        <v>0</v>
      </c>
      <c r="W412" s="35">
        <v>297</v>
      </c>
      <c r="X412" s="35">
        <v>0</v>
      </c>
      <c r="Y412" s="35">
        <v>34</v>
      </c>
      <c r="Z412" s="35">
        <v>57</v>
      </c>
      <c r="AA412" s="34">
        <v>2</v>
      </c>
      <c r="AB412" s="34">
        <v>6</v>
      </c>
      <c r="AC412" s="34">
        <v>2</v>
      </c>
      <c r="AD412" s="34">
        <v>5</v>
      </c>
      <c r="AE412" s="34">
        <v>10</v>
      </c>
      <c r="AF412" s="58">
        <f>'Base tratada'!$AC412+'Base tratada'!$AD412+'Base tratada'!$AE412</f>
        <v>17</v>
      </c>
      <c r="AG4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12" s="58" t="str">
        <f>IF('Base tratada'!$AC412&gt;=MAX('Base tratada'!$AD412,'Base tratada'!$AE412),"Web",
IF('Base tratada'!$AD412&gt;='Base tratada'!$AE412,"Catalog",
"Store"))</f>
        <v>Store</v>
      </c>
      <c r="AI412" s="59">
        <f>IF('Base tratada'!$AF412=0,"0",'Base tratada'!$AK412/'Base tratada'!$AF412)</f>
        <v>66.529411764705884</v>
      </c>
      <c r="AJ412" s="59" t="str">
        <f>IF('Base tratada'!$AI412=0,"R$ 0",
IF('Base tratada'!$AI412&lt;=25,"R$ 1–25",
IF('Base tratada'!$AI412&lt;=50,"R$ 26–50",
"+R$ 50")))</f>
        <v>+R$ 50</v>
      </c>
      <c r="AK412" s="35">
        <v>1131</v>
      </c>
      <c r="AL412" s="58" t="str">
        <f>IF('Base tratada'!$AK412&lt;=100,"R$ 0-100",
IF('Base tratada'!$AK412&lt;=500,"R$ 101-500",
IF('Base tratada'!$AK412&lt;=1000,"R$ 501-1000",
IF('Base tratada'!$AK412&lt;=1500,"R$ 1001-1500",
"+R$ 1500"))))</f>
        <v>R$ 1001-1500</v>
      </c>
      <c r="AM412" s="34">
        <v>1</v>
      </c>
      <c r="AN412" s="34">
        <v>0</v>
      </c>
      <c r="AO412" s="34">
        <v>0</v>
      </c>
      <c r="AP412" s="34">
        <v>1</v>
      </c>
      <c r="AQ412" s="34">
        <v>0</v>
      </c>
      <c r="AR412" s="34">
        <v>2</v>
      </c>
      <c r="AS412" s="34">
        <v>0</v>
      </c>
      <c r="AT412" s="34">
        <v>3</v>
      </c>
      <c r="AU412" s="34">
        <v>11</v>
      </c>
      <c r="AV412" s="52">
        <v>1074</v>
      </c>
      <c r="AW412" s="57">
        <v>0</v>
      </c>
      <c r="AX412" s="58" t="str">
        <f>IF(Tabela3[[#This Row],[Response]]=1, "Aceitou", "Não aceitou")</f>
        <v>Não aceitou</v>
      </c>
      <c r="AY412" s="55" t="str">
        <f>Tabela3[[#This Row],[Faixa Recência]] &amp; " | " &amp; Tabela3[[#This Row],[Faixa Gasto]] &amp; " | " &amp; Tabela3[[#This Row],[Faixa ticket médio]]</f>
        <v>16-30 dias | R$ 1001-1500 | +R$ 50</v>
      </c>
      <c r="AZ4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12" s="36"/>
    </row>
    <row r="413" spans="1:54" x14ac:dyDescent="0.25">
      <c r="A413" s="61">
        <v>412</v>
      </c>
      <c r="B413" s="37">
        <v>10404</v>
      </c>
      <c r="C413" s="34">
        <v>1</v>
      </c>
      <c r="D413" s="34">
        <v>0</v>
      </c>
      <c r="E413" s="34">
        <v>52</v>
      </c>
      <c r="F413" s="58" t="str">
        <f>IF('Base tratada'!$E413&lt;=15,"0-15 dias",
IF('Base tratada'!$E413&lt;=30, "16-30 dias",
IF('Base tratada'!$E413&lt;=45, "31-45 dias",
IF('Base tratada'!$E413&lt;=60, "46-60 dias",
IF('Base tratada'!$E413&lt;=75, "61-75 dias", "76-99 dias")))))</f>
        <v>46-60 dias</v>
      </c>
      <c r="G413" s="38">
        <v>31</v>
      </c>
      <c r="H413" s="60" t="str">
        <f>IF('Base tratada'!$G413&lt;=29,"24–29",
IF('Base tratada'!$G413&lt;=39,"30–39",
IF('Base tratada'!$G413&lt;=49,"40–49",
IF('Base tratada'!$G413&lt;=59,"50–59",
IF('Base tratada'!$G413&lt;=69,"60–69",
"70–80")))))</f>
        <v>30–39</v>
      </c>
      <c r="I413" s="34">
        <v>2215</v>
      </c>
      <c r="J413" s="58" t="str">
        <f>IF('Base tratada'!$K413=1,"Divorciado",
IF('Base tratada'!$L413=1,"Casado",
IF('Base tratada'!$M413=1, "Solteiro",
IF('Base tratada'!$N413=1,"Juntos",
"Viúvo"))))</f>
        <v>Juntos</v>
      </c>
      <c r="K413" s="34">
        <v>0</v>
      </c>
      <c r="L413" s="34">
        <v>0</v>
      </c>
      <c r="M413" s="34">
        <v>0</v>
      </c>
      <c r="N413" s="34">
        <v>1</v>
      </c>
      <c r="O413" s="34">
        <v>0</v>
      </c>
      <c r="P413" s="34">
        <v>1</v>
      </c>
      <c r="Q413" s="34">
        <v>0</v>
      </c>
      <c r="R413" s="34">
        <v>0</v>
      </c>
      <c r="S413" s="34">
        <v>0</v>
      </c>
      <c r="T413" s="34">
        <v>0</v>
      </c>
      <c r="U413" s="35">
        <v>2</v>
      </c>
      <c r="V413" s="35">
        <v>2</v>
      </c>
      <c r="W413" s="35">
        <v>11</v>
      </c>
      <c r="X413" s="35">
        <v>10</v>
      </c>
      <c r="Y413" s="35">
        <v>6</v>
      </c>
      <c r="Z413" s="35">
        <v>12</v>
      </c>
      <c r="AA413" s="34">
        <v>2</v>
      </c>
      <c r="AB413" s="34">
        <v>5</v>
      </c>
      <c r="AC413" s="34">
        <v>1</v>
      </c>
      <c r="AD413" s="34">
        <v>0</v>
      </c>
      <c r="AE413" s="34">
        <v>4</v>
      </c>
      <c r="AF413" s="58">
        <f>'Base tratada'!$AC413+'Base tratada'!$AD413+'Base tratada'!$AE413</f>
        <v>5</v>
      </c>
      <c r="AG4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13" s="58" t="str">
        <f>IF('Base tratada'!$AC413&gt;=MAX('Base tratada'!$AD413,'Base tratada'!$AE413),"Web",
IF('Base tratada'!$AD413&gt;='Base tratada'!$AE413,"Catalog",
"Store"))</f>
        <v>Store</v>
      </c>
      <c r="AI413" s="59">
        <f>IF('Base tratada'!$AF413=0,"0",'Base tratada'!$AK413/'Base tratada'!$AF413)</f>
        <v>6.2</v>
      </c>
      <c r="AJ413" s="59" t="str">
        <f>IF('Base tratada'!$AI413=0,"R$ 0",
IF('Base tratada'!$AI413&lt;=25,"R$ 1–25",
IF('Base tratada'!$AI413&lt;=50,"R$ 26–50",
"+R$ 50")))</f>
        <v>R$ 1–25</v>
      </c>
      <c r="AK413" s="35">
        <v>31</v>
      </c>
      <c r="AL413" s="58" t="str">
        <f>IF('Base tratada'!$AK413&lt;=100,"R$ 0-100",
IF('Base tratada'!$AK413&lt;=500,"R$ 101-500",
IF('Base tratada'!$AK413&lt;=1000,"R$ 501-1000",
IF('Base tratada'!$AK413&lt;=1500,"R$ 1001-1500",
"+R$ 1500"))))</f>
        <v>R$ 0-100</v>
      </c>
      <c r="AM413" s="34">
        <v>0</v>
      </c>
      <c r="AN413" s="34">
        <v>0</v>
      </c>
      <c r="AO413" s="34">
        <v>0</v>
      </c>
      <c r="AP413" s="34">
        <v>0</v>
      </c>
      <c r="AQ413" s="34">
        <v>0</v>
      </c>
      <c r="AR413" s="34">
        <v>0</v>
      </c>
      <c r="AS413" s="34">
        <v>0</v>
      </c>
      <c r="AT413" s="34">
        <v>3</v>
      </c>
      <c r="AU413" s="34">
        <v>11</v>
      </c>
      <c r="AV413" s="52">
        <v>19</v>
      </c>
      <c r="AW413" s="57">
        <v>0</v>
      </c>
      <c r="AX413" s="58" t="str">
        <f>IF(Tabela3[[#This Row],[Response]]=1, "Aceitou", "Não aceitou")</f>
        <v>Não aceitou</v>
      </c>
      <c r="AY413" s="55" t="str">
        <f>Tabela3[[#This Row],[Faixa Recência]] &amp; " | " &amp; Tabela3[[#This Row],[Faixa Gasto]] &amp; " | " &amp; Tabela3[[#This Row],[Faixa ticket médio]]</f>
        <v>46-60 dias | R$ 0-100 | R$ 1–25</v>
      </c>
      <c r="AZ4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3" s="36"/>
    </row>
    <row r="414" spans="1:54" x14ac:dyDescent="0.25">
      <c r="A414" s="61">
        <v>413</v>
      </c>
      <c r="B414" s="37">
        <v>61314</v>
      </c>
      <c r="C414" s="34">
        <v>0</v>
      </c>
      <c r="D414" s="34">
        <v>1</v>
      </c>
      <c r="E414" s="34">
        <v>1</v>
      </c>
      <c r="F414" s="58" t="str">
        <f>IF('Base tratada'!$E414&lt;=15,"0-15 dias",
IF('Base tratada'!$E414&lt;=30, "16-30 dias",
IF('Base tratada'!$E414&lt;=45, "31-45 dias",
IF('Base tratada'!$E414&lt;=60, "46-60 dias",
IF('Base tratada'!$E414&lt;=75, "61-75 dias", "76-99 dias")))))</f>
        <v>0-15 dias</v>
      </c>
      <c r="G414" s="38">
        <v>52</v>
      </c>
      <c r="H414" s="60" t="str">
        <f>IF('Base tratada'!$G414&lt;=29,"24–29",
IF('Base tratada'!$G414&lt;=39,"30–39",
IF('Base tratada'!$G414&lt;=49,"40–49",
IF('Base tratada'!$G414&lt;=59,"50–59",
IF('Base tratada'!$G414&lt;=69,"60–69",
"70–80")))))</f>
        <v>50–59</v>
      </c>
      <c r="I414" s="34">
        <v>2589</v>
      </c>
      <c r="J414" s="58" t="str">
        <f>IF('Base tratada'!$K414=1,"Divorciado",
IF('Base tratada'!$L414=1,"Casado",
IF('Base tratada'!$M414=1, "Solteiro",
IF('Base tratada'!$N414=1,"Juntos",
"Viúvo"))))</f>
        <v>Casado</v>
      </c>
      <c r="K414" s="34">
        <v>0</v>
      </c>
      <c r="L414" s="34">
        <v>1</v>
      </c>
      <c r="M414" s="34">
        <v>0</v>
      </c>
      <c r="N414" s="34">
        <v>0</v>
      </c>
      <c r="O414" s="34">
        <v>0</v>
      </c>
      <c r="P414" s="34">
        <v>0</v>
      </c>
      <c r="Q414" s="34">
        <v>0</v>
      </c>
      <c r="R414" s="34">
        <v>1</v>
      </c>
      <c r="S414" s="34">
        <v>0</v>
      </c>
      <c r="T414" s="34">
        <v>0</v>
      </c>
      <c r="U414" s="35">
        <v>378</v>
      </c>
      <c r="V414" s="35">
        <v>0</v>
      </c>
      <c r="W414" s="35">
        <v>189</v>
      </c>
      <c r="X414" s="35">
        <v>97</v>
      </c>
      <c r="Y414" s="35">
        <v>172</v>
      </c>
      <c r="Z414" s="35">
        <v>172</v>
      </c>
      <c r="AA414" s="34">
        <v>2</v>
      </c>
      <c r="AB414" s="34">
        <v>3</v>
      </c>
      <c r="AC414" s="34">
        <v>5</v>
      </c>
      <c r="AD414" s="34">
        <v>5</v>
      </c>
      <c r="AE414" s="34">
        <v>12</v>
      </c>
      <c r="AF414" s="58">
        <f>'Base tratada'!$AC414+'Base tratada'!$AD414+'Base tratada'!$AE414</f>
        <v>22</v>
      </c>
      <c r="AG4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14" s="58" t="str">
        <f>IF('Base tratada'!$AC414&gt;=MAX('Base tratada'!$AD414,'Base tratada'!$AE414),"Web",
IF('Base tratada'!$AD414&gt;='Base tratada'!$AE414,"Catalog",
"Store"))</f>
        <v>Store</v>
      </c>
      <c r="AI414" s="59">
        <f>IF('Base tratada'!$AF414=0,"0",'Base tratada'!$AK414/'Base tratada'!$AF414)</f>
        <v>38</v>
      </c>
      <c r="AJ414" s="59" t="str">
        <f>IF('Base tratada'!$AI414=0,"R$ 0",
IF('Base tratada'!$AI414&lt;=25,"R$ 1–25",
IF('Base tratada'!$AI414&lt;=50,"R$ 26–50",
"+R$ 50")))</f>
        <v>R$ 26–50</v>
      </c>
      <c r="AK414" s="35">
        <v>836</v>
      </c>
      <c r="AL414" s="58" t="str">
        <f>IF('Base tratada'!$AK414&lt;=100,"R$ 0-100",
IF('Base tratada'!$AK414&lt;=500,"R$ 101-500",
IF('Base tratada'!$AK414&lt;=1000,"R$ 501-1000",
IF('Base tratada'!$AK414&lt;=1500,"R$ 1001-1500",
"+R$ 1500"))))</f>
        <v>R$ 501-1000</v>
      </c>
      <c r="AM414" s="34">
        <v>0</v>
      </c>
      <c r="AN414" s="34">
        <v>0</v>
      </c>
      <c r="AO414" s="34">
        <v>0</v>
      </c>
      <c r="AP414" s="34">
        <v>0</v>
      </c>
      <c r="AQ414" s="34">
        <v>0</v>
      </c>
      <c r="AR414" s="34">
        <v>0</v>
      </c>
      <c r="AS414" s="34">
        <v>0</v>
      </c>
      <c r="AT414" s="34">
        <v>3</v>
      </c>
      <c r="AU414" s="34">
        <v>11</v>
      </c>
      <c r="AV414" s="52">
        <v>664</v>
      </c>
      <c r="AW414" s="57">
        <v>0</v>
      </c>
      <c r="AX414" s="58" t="str">
        <f>IF(Tabela3[[#This Row],[Response]]=1, "Aceitou", "Não aceitou")</f>
        <v>Não aceitou</v>
      </c>
      <c r="AY414" s="55" t="str">
        <f>Tabela3[[#This Row],[Faixa Recência]] &amp; " | " &amp; Tabela3[[#This Row],[Faixa Gasto]] &amp; " | " &amp; Tabela3[[#This Row],[Faixa ticket médio]]</f>
        <v>0-15 dias | R$ 501-1000 | R$ 26–50</v>
      </c>
      <c r="AZ4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4" s="36"/>
    </row>
    <row r="415" spans="1:54" x14ac:dyDescent="0.25">
      <c r="A415" s="61">
        <v>414</v>
      </c>
      <c r="B415" s="37">
        <v>84865</v>
      </c>
      <c r="C415" s="34">
        <v>0</v>
      </c>
      <c r="D415" s="34">
        <v>0</v>
      </c>
      <c r="E415" s="34">
        <v>1</v>
      </c>
      <c r="F415" s="58" t="str">
        <f>IF('Base tratada'!$E415&lt;=15,"0-15 dias",
IF('Base tratada'!$E415&lt;=30, "16-30 dias",
IF('Base tratada'!$E415&lt;=45, "31-45 dias",
IF('Base tratada'!$E415&lt;=60, "46-60 dias",
IF('Base tratada'!$E415&lt;=75, "61-75 dias", "76-99 dias")))))</f>
        <v>0-15 dias</v>
      </c>
      <c r="G415" s="38">
        <v>59</v>
      </c>
      <c r="H415" s="60" t="str">
        <f>IF('Base tratada'!$G415&lt;=29,"24–29",
IF('Base tratada'!$G415&lt;=39,"30–39",
IF('Base tratada'!$G415&lt;=49,"40–49",
IF('Base tratada'!$G415&lt;=59,"50–59",
IF('Base tratada'!$G415&lt;=69,"60–69",
"70–80")))))</f>
        <v>50–59</v>
      </c>
      <c r="I415" s="34">
        <v>2575</v>
      </c>
      <c r="J415" s="58" t="str">
        <f>IF('Base tratada'!$K415=1,"Divorciado",
IF('Base tratada'!$L415=1,"Casado",
IF('Base tratada'!$M415=1, "Solteiro",
IF('Base tratada'!$N415=1,"Juntos",
"Viúvo"))))</f>
        <v>Solteiro</v>
      </c>
      <c r="K415" s="34">
        <v>0</v>
      </c>
      <c r="L415" s="34">
        <v>0</v>
      </c>
      <c r="M415" s="34">
        <v>1</v>
      </c>
      <c r="N415" s="34">
        <v>0</v>
      </c>
      <c r="O415" s="34">
        <v>0</v>
      </c>
      <c r="P415" s="34">
        <v>0</v>
      </c>
      <c r="Q415" s="34">
        <v>0</v>
      </c>
      <c r="R415" s="34">
        <v>0</v>
      </c>
      <c r="S415" s="34">
        <v>0</v>
      </c>
      <c r="T415" s="34">
        <v>1</v>
      </c>
      <c r="U415" s="35">
        <v>1248</v>
      </c>
      <c r="V415" s="35">
        <v>16</v>
      </c>
      <c r="W415" s="35">
        <v>349</v>
      </c>
      <c r="X415" s="35">
        <v>43</v>
      </c>
      <c r="Y415" s="35">
        <v>16</v>
      </c>
      <c r="Z415" s="35">
        <v>16</v>
      </c>
      <c r="AA415" s="34">
        <v>1</v>
      </c>
      <c r="AB415" s="34">
        <v>4</v>
      </c>
      <c r="AC415" s="34">
        <v>2</v>
      </c>
      <c r="AD415" s="34">
        <v>4</v>
      </c>
      <c r="AE415" s="34">
        <v>9</v>
      </c>
      <c r="AF415" s="58">
        <f>'Base tratada'!$AC415+'Base tratada'!$AD415+'Base tratada'!$AE415</f>
        <v>15</v>
      </c>
      <c r="AG4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15" s="58" t="str">
        <f>IF('Base tratada'!$AC415&gt;=MAX('Base tratada'!$AD415,'Base tratada'!$AE415),"Web",
IF('Base tratada'!$AD415&gt;='Base tratada'!$AE415,"Catalog",
"Store"))</f>
        <v>Store</v>
      </c>
      <c r="AI415" s="59">
        <f>IF('Base tratada'!$AF415=0,"0",'Base tratada'!$AK415/'Base tratada'!$AF415)</f>
        <v>111.46666666666667</v>
      </c>
      <c r="AJ415" s="59" t="str">
        <f>IF('Base tratada'!$AI415=0,"R$ 0",
IF('Base tratada'!$AI415&lt;=25,"R$ 1–25",
IF('Base tratada'!$AI415&lt;=50,"R$ 26–50",
"+R$ 50")))</f>
        <v>+R$ 50</v>
      </c>
      <c r="AK415" s="35">
        <v>1672</v>
      </c>
      <c r="AL415" s="58" t="str">
        <f>IF('Base tratada'!$AK415&lt;=100,"R$ 0-100",
IF('Base tratada'!$AK415&lt;=500,"R$ 101-500",
IF('Base tratada'!$AK415&lt;=1000,"R$ 501-1000",
IF('Base tratada'!$AK415&lt;=1500,"R$ 1001-1500",
"+R$ 1500"))))</f>
        <v>+R$ 1500</v>
      </c>
      <c r="AM415" s="34">
        <v>1</v>
      </c>
      <c r="AN415" s="34">
        <v>1</v>
      </c>
      <c r="AO415" s="34">
        <v>0</v>
      </c>
      <c r="AP415" s="34">
        <v>1</v>
      </c>
      <c r="AQ415" s="34">
        <v>1</v>
      </c>
      <c r="AR415" s="34">
        <v>4</v>
      </c>
      <c r="AS415" s="34">
        <v>0</v>
      </c>
      <c r="AT415" s="34">
        <v>3</v>
      </c>
      <c r="AU415" s="34">
        <v>11</v>
      </c>
      <c r="AV415" s="52">
        <v>1656</v>
      </c>
      <c r="AW415" s="57">
        <v>1</v>
      </c>
      <c r="AX415" s="58" t="str">
        <f>IF(Tabela3[[#This Row],[Response]]=1, "Aceitou", "Não aceitou")</f>
        <v>Aceitou</v>
      </c>
      <c r="AY415" s="55" t="str">
        <f>Tabela3[[#This Row],[Faixa Recência]] &amp; " | " &amp; Tabela3[[#This Row],[Faixa Gasto]] &amp; " | " &amp; Tabela3[[#This Row],[Faixa ticket médio]]</f>
        <v>0-15 dias | +R$ 1500 | +R$ 50</v>
      </c>
      <c r="AZ4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15" s="36"/>
    </row>
    <row r="416" spans="1:54" x14ac:dyDescent="0.25">
      <c r="A416" s="61">
        <v>415</v>
      </c>
      <c r="B416" s="37">
        <v>42387</v>
      </c>
      <c r="C416" s="34">
        <v>1</v>
      </c>
      <c r="D416" s="34">
        <v>0</v>
      </c>
      <c r="E416" s="34">
        <v>42</v>
      </c>
      <c r="F416" s="58" t="str">
        <f>IF('Base tratada'!$E416&lt;=15,"0-15 dias",
IF('Base tratada'!$E416&lt;=30, "16-30 dias",
IF('Base tratada'!$E416&lt;=45, "31-45 dias",
IF('Base tratada'!$E416&lt;=60, "46-60 dias",
IF('Base tratada'!$E416&lt;=75, "61-75 dias", "76-99 dias")))))</f>
        <v>31-45 dias</v>
      </c>
      <c r="G416" s="38">
        <v>31</v>
      </c>
      <c r="H416" s="60" t="str">
        <f>IF('Base tratada'!$G416&lt;=29,"24–29",
IF('Base tratada'!$G416&lt;=39,"30–39",
IF('Base tratada'!$G416&lt;=49,"40–49",
IF('Base tratada'!$G416&lt;=59,"50–59",
IF('Base tratada'!$G416&lt;=69,"60–69",
"70–80")))))</f>
        <v>30–39</v>
      </c>
      <c r="I416" s="34">
        <v>2767</v>
      </c>
      <c r="J416" s="58" t="str">
        <f>IF('Base tratada'!$K416=1,"Divorciado",
IF('Base tratada'!$L416=1,"Casado",
IF('Base tratada'!$M416=1, "Solteiro",
IF('Base tratada'!$N416=1,"Juntos",
"Viúvo"))))</f>
        <v>Casado</v>
      </c>
      <c r="K416" s="34">
        <v>0</v>
      </c>
      <c r="L416" s="34">
        <v>1</v>
      </c>
      <c r="M416" s="34">
        <v>0</v>
      </c>
      <c r="N416" s="34">
        <v>0</v>
      </c>
      <c r="O416" s="34">
        <v>0</v>
      </c>
      <c r="P416" s="34">
        <v>0</v>
      </c>
      <c r="Q416" s="34">
        <v>0</v>
      </c>
      <c r="R416" s="34">
        <v>1</v>
      </c>
      <c r="S416" s="34">
        <v>0</v>
      </c>
      <c r="T416" s="34">
        <v>0</v>
      </c>
      <c r="U416" s="35">
        <v>235</v>
      </c>
      <c r="V416" s="35">
        <v>0</v>
      </c>
      <c r="W416" s="35">
        <v>235</v>
      </c>
      <c r="X416" s="35">
        <v>19</v>
      </c>
      <c r="Y416" s="35">
        <v>4</v>
      </c>
      <c r="Z416" s="35">
        <v>191</v>
      </c>
      <c r="AA416" s="34">
        <v>5</v>
      </c>
      <c r="AB416" s="34">
        <v>8</v>
      </c>
      <c r="AC416" s="34">
        <v>8</v>
      </c>
      <c r="AD416" s="34">
        <v>1</v>
      </c>
      <c r="AE416" s="34">
        <v>7</v>
      </c>
      <c r="AF416" s="58">
        <f>'Base tratada'!$AC416+'Base tratada'!$AD416+'Base tratada'!$AE416</f>
        <v>16</v>
      </c>
      <c r="AG4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16" s="58" t="str">
        <f>IF('Base tratada'!$AC416&gt;=MAX('Base tratada'!$AD416,'Base tratada'!$AE416),"Web",
IF('Base tratada'!$AD416&gt;='Base tratada'!$AE416,"Catalog",
"Store"))</f>
        <v>Web</v>
      </c>
      <c r="AI416" s="59">
        <f>IF('Base tratada'!$AF416=0,"0",'Base tratada'!$AK416/'Base tratada'!$AF416)</f>
        <v>30.8125</v>
      </c>
      <c r="AJ416" s="59" t="str">
        <f>IF('Base tratada'!$AI416=0,"R$ 0",
IF('Base tratada'!$AI416&lt;=25,"R$ 1–25",
IF('Base tratada'!$AI416&lt;=50,"R$ 26–50",
"+R$ 50")))</f>
        <v>R$ 26–50</v>
      </c>
      <c r="AK416" s="35">
        <v>493</v>
      </c>
      <c r="AL416" s="58" t="str">
        <f>IF('Base tratada'!$AK416&lt;=100,"R$ 0-100",
IF('Base tratada'!$AK416&lt;=500,"R$ 101-500",
IF('Base tratada'!$AK416&lt;=1000,"R$ 501-1000",
IF('Base tratada'!$AK416&lt;=1500,"R$ 1001-1500",
"+R$ 1500"))))</f>
        <v>R$ 101-500</v>
      </c>
      <c r="AM416" s="34">
        <v>0</v>
      </c>
      <c r="AN416" s="34">
        <v>0</v>
      </c>
      <c r="AO416" s="34">
        <v>0</v>
      </c>
      <c r="AP416" s="34">
        <v>0</v>
      </c>
      <c r="AQ416" s="34">
        <v>0</v>
      </c>
      <c r="AR416" s="34">
        <v>0</v>
      </c>
      <c r="AS416" s="34">
        <v>0</v>
      </c>
      <c r="AT416" s="34">
        <v>3</v>
      </c>
      <c r="AU416" s="34">
        <v>11</v>
      </c>
      <c r="AV416" s="52">
        <v>302</v>
      </c>
      <c r="AW416" s="57">
        <v>0</v>
      </c>
      <c r="AX416" s="58" t="str">
        <f>IF(Tabela3[[#This Row],[Response]]=1, "Aceitou", "Não aceitou")</f>
        <v>Não aceitou</v>
      </c>
      <c r="AY416" s="55" t="str">
        <f>Tabela3[[#This Row],[Faixa Recência]] &amp; " | " &amp; Tabela3[[#This Row],[Faixa Gasto]] &amp; " | " &amp; Tabela3[[#This Row],[Faixa ticket médio]]</f>
        <v>31-45 dias | R$ 101-500 | R$ 26–50</v>
      </c>
      <c r="AZ4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6" s="36"/>
    </row>
    <row r="417" spans="1:54" x14ac:dyDescent="0.25">
      <c r="A417" s="61">
        <v>416</v>
      </c>
      <c r="B417" s="37">
        <v>67309</v>
      </c>
      <c r="C417" s="34">
        <v>1</v>
      </c>
      <c r="D417" s="34">
        <v>1</v>
      </c>
      <c r="E417" s="34">
        <v>76</v>
      </c>
      <c r="F417" s="58" t="str">
        <f>IF('Base tratada'!$E417&lt;=15,"0-15 dias",
IF('Base tratada'!$E417&lt;=30, "16-30 dias",
IF('Base tratada'!$E417&lt;=45, "31-45 dias",
IF('Base tratada'!$E417&lt;=60, "46-60 dias",
IF('Base tratada'!$E417&lt;=75, "61-75 dias", "76-99 dias")))))</f>
        <v>76-99 dias</v>
      </c>
      <c r="G417" s="38">
        <v>53</v>
      </c>
      <c r="H417" s="60" t="str">
        <f>IF('Base tratada'!$G417&lt;=29,"24–29",
IF('Base tratada'!$G417&lt;=39,"30–39",
IF('Base tratada'!$G417&lt;=49,"40–49",
IF('Base tratada'!$G417&lt;=59,"50–59",
IF('Base tratada'!$G417&lt;=69,"60–69",
"70–80")))))</f>
        <v>50–59</v>
      </c>
      <c r="I417" s="34">
        <v>2681</v>
      </c>
      <c r="J417" s="58" t="str">
        <f>IF('Base tratada'!$K417=1,"Divorciado",
IF('Base tratada'!$L417=1,"Casado",
IF('Base tratada'!$M417=1, "Solteiro",
IF('Base tratada'!$N417=1,"Juntos",
"Viúvo"))))</f>
        <v>Juntos</v>
      </c>
      <c r="K417" s="34">
        <v>0</v>
      </c>
      <c r="L417" s="34">
        <v>0</v>
      </c>
      <c r="M417" s="34">
        <v>0</v>
      </c>
      <c r="N417" s="34">
        <v>1</v>
      </c>
      <c r="O417" s="34">
        <v>0</v>
      </c>
      <c r="P417" s="34">
        <v>1</v>
      </c>
      <c r="Q417" s="34">
        <v>0</v>
      </c>
      <c r="R417" s="34">
        <v>0</v>
      </c>
      <c r="S417" s="34">
        <v>0</v>
      </c>
      <c r="T417" s="34">
        <v>0</v>
      </c>
      <c r="U417" s="35">
        <v>515</v>
      </c>
      <c r="V417" s="35">
        <v>47</v>
      </c>
      <c r="W417" s="35">
        <v>181</v>
      </c>
      <c r="X417" s="35">
        <v>149</v>
      </c>
      <c r="Y417" s="35">
        <v>95</v>
      </c>
      <c r="Z417" s="35">
        <v>95</v>
      </c>
      <c r="AA417" s="34">
        <v>15</v>
      </c>
      <c r="AB417" s="34">
        <v>7</v>
      </c>
      <c r="AC417" s="34">
        <v>9</v>
      </c>
      <c r="AD417" s="34">
        <v>6</v>
      </c>
      <c r="AE417" s="34">
        <v>9</v>
      </c>
      <c r="AF417" s="58">
        <f>'Base tratada'!$AC417+'Base tratada'!$AD417+'Base tratada'!$AE417</f>
        <v>24</v>
      </c>
      <c r="AG4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17" s="58" t="str">
        <f>IF('Base tratada'!$AC417&gt;=MAX('Base tratada'!$AD417,'Base tratada'!$AE417),"Web",
IF('Base tratada'!$AD417&gt;='Base tratada'!$AE417,"Catalog",
"Store"))</f>
        <v>Web</v>
      </c>
      <c r="AI417" s="59">
        <f>IF('Base tratada'!$AF417=0,"0",'Base tratada'!$AK417/'Base tratada'!$AF417)</f>
        <v>41.125</v>
      </c>
      <c r="AJ417" s="59" t="str">
        <f>IF('Base tratada'!$AI417=0,"R$ 0",
IF('Base tratada'!$AI417&lt;=25,"R$ 1–25",
IF('Base tratada'!$AI417&lt;=50,"R$ 26–50",
"+R$ 50")))</f>
        <v>R$ 26–50</v>
      </c>
      <c r="AK417" s="35">
        <v>987</v>
      </c>
      <c r="AL417" s="58" t="str">
        <f>IF('Base tratada'!$AK417&lt;=100,"R$ 0-100",
IF('Base tratada'!$AK417&lt;=500,"R$ 101-500",
IF('Base tratada'!$AK417&lt;=1000,"R$ 501-1000",
IF('Base tratada'!$AK417&lt;=1500,"R$ 1001-1500",
"+R$ 1500"))))</f>
        <v>R$ 501-1000</v>
      </c>
      <c r="AM417" s="34">
        <v>0</v>
      </c>
      <c r="AN417" s="34">
        <v>0</v>
      </c>
      <c r="AO417" s="34">
        <v>0</v>
      </c>
      <c r="AP417" s="34">
        <v>0</v>
      </c>
      <c r="AQ417" s="34">
        <v>0</v>
      </c>
      <c r="AR417" s="34">
        <v>0</v>
      </c>
      <c r="AS417" s="34">
        <v>0</v>
      </c>
      <c r="AT417" s="34">
        <v>3</v>
      </c>
      <c r="AU417" s="34">
        <v>11</v>
      </c>
      <c r="AV417" s="52">
        <v>892</v>
      </c>
      <c r="AW417" s="57">
        <v>0</v>
      </c>
      <c r="AX417" s="58" t="str">
        <f>IF(Tabela3[[#This Row],[Response]]=1, "Aceitou", "Não aceitou")</f>
        <v>Não aceitou</v>
      </c>
      <c r="AY417" s="55" t="str">
        <f>Tabela3[[#This Row],[Faixa Recência]] &amp; " | " &amp; Tabela3[[#This Row],[Faixa Gasto]] &amp; " | " &amp; Tabela3[[#This Row],[Faixa ticket médio]]</f>
        <v>76-99 dias | R$ 501-1000 | R$ 26–50</v>
      </c>
      <c r="AZ4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7" s="36"/>
    </row>
    <row r="418" spans="1:54" x14ac:dyDescent="0.25">
      <c r="A418" s="61">
        <v>417</v>
      </c>
      <c r="B418" s="37">
        <v>75236</v>
      </c>
      <c r="C418" s="34">
        <v>0</v>
      </c>
      <c r="D418" s="34">
        <v>1</v>
      </c>
      <c r="E418" s="34">
        <v>27</v>
      </c>
      <c r="F418" s="58" t="str">
        <f>IF('Base tratada'!$E418&lt;=15,"0-15 dias",
IF('Base tratada'!$E418&lt;=30, "16-30 dias",
IF('Base tratada'!$E418&lt;=45, "31-45 dias",
IF('Base tratada'!$E418&lt;=60, "46-60 dias",
IF('Base tratada'!$E418&lt;=75, "61-75 dias", "76-99 dias")))))</f>
        <v>16-30 dias</v>
      </c>
      <c r="G418" s="38">
        <v>56</v>
      </c>
      <c r="H418" s="60" t="str">
        <f>IF('Base tratada'!$G418&lt;=29,"24–29",
IF('Base tratada'!$G418&lt;=39,"30–39",
IF('Base tratada'!$G418&lt;=49,"40–49",
IF('Base tratada'!$G418&lt;=59,"50–59",
IF('Base tratada'!$G418&lt;=69,"60–69",
"70–80")))))</f>
        <v>50–59</v>
      </c>
      <c r="I418" s="34">
        <v>2375</v>
      </c>
      <c r="J418" s="58" t="str">
        <f>IF('Base tratada'!$K418=1,"Divorciado",
IF('Base tratada'!$L418=1,"Casado",
IF('Base tratada'!$M418=1, "Solteiro",
IF('Base tratada'!$N418=1,"Juntos",
"Viúvo"))))</f>
        <v>Casado</v>
      </c>
      <c r="K418" s="34">
        <v>0</v>
      </c>
      <c r="L418" s="34">
        <v>1</v>
      </c>
      <c r="M418" s="34">
        <v>0</v>
      </c>
      <c r="N418" s="34">
        <v>0</v>
      </c>
      <c r="O418" s="34">
        <v>0</v>
      </c>
      <c r="P418" s="34">
        <v>0</v>
      </c>
      <c r="Q418" s="34">
        <v>0</v>
      </c>
      <c r="R418" s="34">
        <v>1</v>
      </c>
      <c r="S418" s="34">
        <v>0</v>
      </c>
      <c r="T418" s="34">
        <v>0</v>
      </c>
      <c r="U418" s="35">
        <v>438</v>
      </c>
      <c r="V418" s="35">
        <v>66</v>
      </c>
      <c r="W418" s="35">
        <v>400</v>
      </c>
      <c r="X418" s="35">
        <v>12</v>
      </c>
      <c r="Y418" s="35">
        <v>38</v>
      </c>
      <c r="Z418" s="35">
        <v>114</v>
      </c>
      <c r="AA418" s="34">
        <v>1</v>
      </c>
      <c r="AB418" s="34">
        <v>4</v>
      </c>
      <c r="AC418" s="34">
        <v>8</v>
      </c>
      <c r="AD418" s="34">
        <v>3</v>
      </c>
      <c r="AE418" s="34">
        <v>13</v>
      </c>
      <c r="AF418" s="58">
        <f>'Base tratada'!$AC418+'Base tratada'!$AD418+'Base tratada'!$AE418</f>
        <v>24</v>
      </c>
      <c r="AG4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18" s="58" t="str">
        <f>IF('Base tratada'!$AC418&gt;=MAX('Base tratada'!$AD418,'Base tratada'!$AE418),"Web",
IF('Base tratada'!$AD418&gt;='Base tratada'!$AE418,"Catalog",
"Store"))</f>
        <v>Store</v>
      </c>
      <c r="AI418" s="59">
        <f>IF('Base tratada'!$AF418=0,"0",'Base tratada'!$AK418/'Base tratada'!$AF418)</f>
        <v>39.75</v>
      </c>
      <c r="AJ418" s="59" t="str">
        <f>IF('Base tratada'!$AI418=0,"R$ 0",
IF('Base tratada'!$AI418&lt;=25,"R$ 1–25",
IF('Base tratada'!$AI418&lt;=50,"R$ 26–50",
"+R$ 50")))</f>
        <v>R$ 26–50</v>
      </c>
      <c r="AK418" s="35">
        <v>954</v>
      </c>
      <c r="AL418" s="58" t="str">
        <f>IF('Base tratada'!$AK418&lt;=100,"R$ 0-100",
IF('Base tratada'!$AK418&lt;=500,"R$ 101-500",
IF('Base tratada'!$AK418&lt;=1000,"R$ 501-1000",
IF('Base tratada'!$AK418&lt;=1500,"R$ 1001-1500",
"+R$ 1500"))))</f>
        <v>R$ 501-1000</v>
      </c>
      <c r="AM418" s="34">
        <v>0</v>
      </c>
      <c r="AN418" s="34">
        <v>0</v>
      </c>
      <c r="AO418" s="34">
        <v>0</v>
      </c>
      <c r="AP418" s="34">
        <v>0</v>
      </c>
      <c r="AQ418" s="34">
        <v>0</v>
      </c>
      <c r="AR418" s="34">
        <v>0</v>
      </c>
      <c r="AS418" s="34">
        <v>0</v>
      </c>
      <c r="AT418" s="34">
        <v>3</v>
      </c>
      <c r="AU418" s="34">
        <v>11</v>
      </c>
      <c r="AV418" s="52">
        <v>840</v>
      </c>
      <c r="AW418" s="57">
        <v>0</v>
      </c>
      <c r="AX418" s="58" t="str">
        <f>IF(Tabela3[[#This Row],[Response]]=1, "Aceitou", "Não aceitou")</f>
        <v>Não aceitou</v>
      </c>
      <c r="AY418" s="55" t="str">
        <f>Tabela3[[#This Row],[Faixa Recência]] &amp; " | " &amp; Tabela3[[#This Row],[Faixa Gasto]] &amp; " | " &amp; Tabela3[[#This Row],[Faixa ticket médio]]</f>
        <v>16-30 dias | R$ 501-1000 | R$ 26–50</v>
      </c>
      <c r="AZ4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8" s="36"/>
    </row>
    <row r="419" spans="1:54" x14ac:dyDescent="0.25">
      <c r="A419" s="61">
        <v>418</v>
      </c>
      <c r="B419" s="37">
        <v>30015</v>
      </c>
      <c r="C419" s="34">
        <v>1</v>
      </c>
      <c r="D419" s="34">
        <v>0</v>
      </c>
      <c r="E419" s="34">
        <v>28</v>
      </c>
      <c r="F419" s="58" t="str">
        <f>IF('Base tratada'!$E419&lt;=15,"0-15 dias",
IF('Base tratada'!$E419&lt;=30, "16-30 dias",
IF('Base tratada'!$E419&lt;=45, "31-45 dias",
IF('Base tratada'!$E419&lt;=60, "46-60 dias",
IF('Base tratada'!$E419&lt;=75, "61-75 dias", "76-99 dias")))))</f>
        <v>16-30 dias</v>
      </c>
      <c r="G419" s="38">
        <v>50</v>
      </c>
      <c r="H419" s="60" t="str">
        <f>IF('Base tratada'!$G419&lt;=29,"24–29",
IF('Base tratada'!$G419&lt;=39,"30–39",
IF('Base tratada'!$G419&lt;=49,"40–49",
IF('Base tratada'!$G419&lt;=59,"50–59",
IF('Base tratada'!$G419&lt;=69,"60–69",
"70–80")))))</f>
        <v>50–59</v>
      </c>
      <c r="I419" s="34">
        <v>2306</v>
      </c>
      <c r="J419" s="58" t="str">
        <f>IF('Base tratada'!$K419=1,"Divorciado",
IF('Base tratada'!$L419=1,"Casado",
IF('Base tratada'!$M419=1, "Solteiro",
IF('Base tratada'!$N419=1,"Juntos",
"Viúvo"))))</f>
        <v>Solteiro</v>
      </c>
      <c r="K419" s="34">
        <v>0</v>
      </c>
      <c r="L419" s="34">
        <v>0</v>
      </c>
      <c r="M419" s="34">
        <v>1</v>
      </c>
      <c r="N419" s="34">
        <v>0</v>
      </c>
      <c r="O419" s="34">
        <v>0</v>
      </c>
      <c r="P419" s="34">
        <v>0</v>
      </c>
      <c r="Q419" s="34">
        <v>0</v>
      </c>
      <c r="R419" s="34">
        <v>1</v>
      </c>
      <c r="S419" s="34">
        <v>0</v>
      </c>
      <c r="T419" s="34">
        <v>0</v>
      </c>
      <c r="U419" s="35">
        <v>25</v>
      </c>
      <c r="V419" s="35">
        <v>0</v>
      </c>
      <c r="W419" s="35">
        <v>22</v>
      </c>
      <c r="X419" s="35">
        <v>2</v>
      </c>
      <c r="Y419" s="35">
        <v>3</v>
      </c>
      <c r="Z419" s="35">
        <v>5</v>
      </c>
      <c r="AA419" s="34">
        <v>2</v>
      </c>
      <c r="AB419" s="34">
        <v>5</v>
      </c>
      <c r="AC419" s="34">
        <v>1</v>
      </c>
      <c r="AD419" s="34">
        <v>0</v>
      </c>
      <c r="AE419" s="34">
        <v>4</v>
      </c>
      <c r="AF419" s="58">
        <f>'Base tratada'!$AC419+'Base tratada'!$AD419+'Base tratada'!$AE419</f>
        <v>5</v>
      </c>
      <c r="AG4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19" s="58" t="str">
        <f>IF('Base tratada'!$AC419&gt;=MAX('Base tratada'!$AD419,'Base tratada'!$AE419),"Web",
IF('Base tratada'!$AD419&gt;='Base tratada'!$AE419,"Catalog",
"Store"))</f>
        <v>Store</v>
      </c>
      <c r="AI419" s="59">
        <f>IF('Base tratada'!$AF419=0,"0",'Base tratada'!$AK419/'Base tratada'!$AF419)</f>
        <v>10.4</v>
      </c>
      <c r="AJ419" s="59" t="str">
        <f>IF('Base tratada'!$AI419=0,"R$ 0",
IF('Base tratada'!$AI419&lt;=25,"R$ 1–25",
IF('Base tratada'!$AI419&lt;=50,"R$ 26–50",
"+R$ 50")))</f>
        <v>R$ 1–25</v>
      </c>
      <c r="AK419" s="35">
        <v>52</v>
      </c>
      <c r="AL419" s="58" t="str">
        <f>IF('Base tratada'!$AK419&lt;=100,"R$ 0-100",
IF('Base tratada'!$AK419&lt;=500,"R$ 101-500",
IF('Base tratada'!$AK419&lt;=1000,"R$ 501-1000",
IF('Base tratada'!$AK419&lt;=1500,"R$ 1001-1500",
"+R$ 1500"))))</f>
        <v>R$ 0-100</v>
      </c>
      <c r="AM419" s="34">
        <v>0</v>
      </c>
      <c r="AN419" s="34">
        <v>0</v>
      </c>
      <c r="AO419" s="34">
        <v>0</v>
      </c>
      <c r="AP419" s="34">
        <v>0</v>
      </c>
      <c r="AQ419" s="34">
        <v>0</v>
      </c>
      <c r="AR419" s="34">
        <v>0</v>
      </c>
      <c r="AS419" s="34">
        <v>0</v>
      </c>
      <c r="AT419" s="34">
        <v>3</v>
      </c>
      <c r="AU419" s="34">
        <v>11</v>
      </c>
      <c r="AV419" s="52">
        <v>47</v>
      </c>
      <c r="AW419" s="57">
        <v>0</v>
      </c>
      <c r="AX419" s="58" t="str">
        <f>IF(Tabela3[[#This Row],[Response]]=1, "Aceitou", "Não aceitou")</f>
        <v>Não aceitou</v>
      </c>
      <c r="AY419" s="55" t="str">
        <f>Tabela3[[#This Row],[Faixa Recência]] &amp; " | " &amp; Tabela3[[#This Row],[Faixa Gasto]] &amp; " | " &amp; Tabela3[[#This Row],[Faixa ticket médio]]</f>
        <v>16-30 dias | R$ 0-100 | R$ 1–25</v>
      </c>
      <c r="AZ4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19" s="36"/>
    </row>
    <row r="420" spans="1:54" x14ac:dyDescent="0.25">
      <c r="A420" s="61">
        <v>419</v>
      </c>
      <c r="B420" s="37">
        <v>50943</v>
      </c>
      <c r="C420" s="34">
        <v>0</v>
      </c>
      <c r="D420" s="34">
        <v>1</v>
      </c>
      <c r="E420" s="34">
        <v>49</v>
      </c>
      <c r="F420" s="58" t="str">
        <f>IF('Base tratada'!$E420&lt;=15,"0-15 dias",
IF('Base tratada'!$E420&lt;=30, "16-30 dias",
IF('Base tratada'!$E420&lt;=45, "31-45 dias",
IF('Base tratada'!$E420&lt;=60, "46-60 dias",
IF('Base tratada'!$E420&lt;=75, "61-75 dias", "76-99 dias")))))</f>
        <v>46-60 dias</v>
      </c>
      <c r="G420" s="38">
        <v>64</v>
      </c>
      <c r="H420" s="60" t="str">
        <f>IF('Base tratada'!$G420&lt;=29,"24–29",
IF('Base tratada'!$G420&lt;=39,"30–39",
IF('Base tratada'!$G420&lt;=49,"40–49",
IF('Base tratada'!$G420&lt;=59,"50–59",
IF('Base tratada'!$G420&lt;=69,"60–69",
"70–80")))))</f>
        <v>60–69</v>
      </c>
      <c r="I420" s="34">
        <v>2532</v>
      </c>
      <c r="J420" s="58" t="str">
        <f>IF('Base tratada'!$K420=1,"Divorciado",
IF('Base tratada'!$L420=1,"Casado",
IF('Base tratada'!$M420=1, "Solteiro",
IF('Base tratada'!$N420=1,"Juntos",
"Viúvo"))))</f>
        <v>Juntos</v>
      </c>
      <c r="K420" s="34">
        <v>0</v>
      </c>
      <c r="L420" s="34">
        <v>0</v>
      </c>
      <c r="M420" s="34">
        <v>0</v>
      </c>
      <c r="N420" s="34">
        <v>1</v>
      </c>
      <c r="O420" s="34">
        <v>0</v>
      </c>
      <c r="P420" s="34">
        <v>0</v>
      </c>
      <c r="Q420" s="34">
        <v>0</v>
      </c>
      <c r="R420" s="34">
        <v>0</v>
      </c>
      <c r="S420" s="34">
        <v>1</v>
      </c>
      <c r="T420" s="34">
        <v>0</v>
      </c>
      <c r="U420" s="35">
        <v>31</v>
      </c>
      <c r="V420" s="35">
        <v>0</v>
      </c>
      <c r="W420" s="35">
        <v>7</v>
      </c>
      <c r="X420" s="35">
        <v>2</v>
      </c>
      <c r="Y420" s="35">
        <v>0</v>
      </c>
      <c r="Z420" s="35">
        <v>6</v>
      </c>
      <c r="AA420" s="34">
        <v>1</v>
      </c>
      <c r="AB420" s="34">
        <v>5</v>
      </c>
      <c r="AC420" s="34">
        <v>1</v>
      </c>
      <c r="AD420" s="34">
        <v>0</v>
      </c>
      <c r="AE420" s="34">
        <v>3</v>
      </c>
      <c r="AF420" s="58">
        <f>'Base tratada'!$AC420+'Base tratada'!$AD420+'Base tratada'!$AE420</f>
        <v>4</v>
      </c>
      <c r="AG4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20" s="58" t="str">
        <f>IF('Base tratada'!$AC420&gt;=MAX('Base tratada'!$AD420,'Base tratada'!$AE420),"Web",
IF('Base tratada'!$AD420&gt;='Base tratada'!$AE420,"Catalog",
"Store"))</f>
        <v>Store</v>
      </c>
      <c r="AI420" s="59">
        <f>IF('Base tratada'!$AF420=0,"0",'Base tratada'!$AK420/'Base tratada'!$AF420)</f>
        <v>10</v>
      </c>
      <c r="AJ420" s="59" t="str">
        <f>IF('Base tratada'!$AI420=0,"R$ 0",
IF('Base tratada'!$AI420&lt;=25,"R$ 1–25",
IF('Base tratada'!$AI420&lt;=50,"R$ 26–50",
"+R$ 50")))</f>
        <v>R$ 1–25</v>
      </c>
      <c r="AK420" s="35">
        <v>40</v>
      </c>
      <c r="AL420" s="58" t="str">
        <f>IF('Base tratada'!$AK420&lt;=100,"R$ 0-100",
IF('Base tratada'!$AK420&lt;=500,"R$ 101-500",
IF('Base tratada'!$AK420&lt;=1000,"R$ 501-1000",
IF('Base tratada'!$AK420&lt;=1500,"R$ 1001-1500",
"+R$ 1500"))))</f>
        <v>R$ 0-100</v>
      </c>
      <c r="AM420" s="34">
        <v>0</v>
      </c>
      <c r="AN420" s="34">
        <v>0</v>
      </c>
      <c r="AO420" s="34">
        <v>0</v>
      </c>
      <c r="AP420" s="34">
        <v>0</v>
      </c>
      <c r="AQ420" s="34">
        <v>0</v>
      </c>
      <c r="AR420" s="34">
        <v>0</v>
      </c>
      <c r="AS420" s="34">
        <v>0</v>
      </c>
      <c r="AT420" s="34">
        <v>3</v>
      </c>
      <c r="AU420" s="34">
        <v>11</v>
      </c>
      <c r="AV420" s="52">
        <v>34</v>
      </c>
      <c r="AW420" s="57">
        <v>0</v>
      </c>
      <c r="AX420" s="58" t="str">
        <f>IF(Tabela3[[#This Row],[Response]]=1, "Aceitou", "Não aceitou")</f>
        <v>Não aceitou</v>
      </c>
      <c r="AY420" s="55" t="str">
        <f>Tabela3[[#This Row],[Faixa Recência]] &amp; " | " &amp; Tabela3[[#This Row],[Faixa Gasto]] &amp; " | " &amp; Tabela3[[#This Row],[Faixa ticket médio]]</f>
        <v>46-60 dias | R$ 0-100 | R$ 1–25</v>
      </c>
      <c r="AZ4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0" s="36"/>
    </row>
    <row r="421" spans="1:54" x14ac:dyDescent="0.25">
      <c r="A421" s="61">
        <v>420</v>
      </c>
      <c r="B421" s="37">
        <v>67272</v>
      </c>
      <c r="C421" s="34">
        <v>0</v>
      </c>
      <c r="D421" s="34">
        <v>1</v>
      </c>
      <c r="E421" s="34">
        <v>12</v>
      </c>
      <c r="F421" s="58" t="str">
        <f>IF('Base tratada'!$E421&lt;=15,"0-15 dias",
IF('Base tratada'!$E421&lt;=30, "16-30 dias",
IF('Base tratada'!$E421&lt;=45, "31-45 dias",
IF('Base tratada'!$E421&lt;=60, "46-60 dias",
IF('Base tratada'!$E421&lt;=75, "61-75 dias", "76-99 dias")))))</f>
        <v>0-15 dias</v>
      </c>
      <c r="G421" s="38">
        <v>54</v>
      </c>
      <c r="H421" s="60" t="str">
        <f>IF('Base tratada'!$G421&lt;=29,"24–29",
IF('Base tratada'!$G421&lt;=39,"30–39",
IF('Base tratada'!$G421&lt;=49,"40–49",
IF('Base tratada'!$G421&lt;=59,"50–59",
IF('Base tratada'!$G421&lt;=69,"60–69",
"70–80")))))</f>
        <v>50–59</v>
      </c>
      <c r="I421" s="34">
        <v>2349</v>
      </c>
      <c r="J421" s="58" t="str">
        <f>IF('Base tratada'!$K421=1,"Divorciado",
IF('Base tratada'!$L421=1,"Casado",
IF('Base tratada'!$M421=1, "Solteiro",
IF('Base tratada'!$N421=1,"Juntos",
"Viúvo"))))</f>
        <v>Divorciado</v>
      </c>
      <c r="K421" s="34">
        <v>1</v>
      </c>
      <c r="L421" s="34">
        <v>0</v>
      </c>
      <c r="M421" s="34">
        <v>0</v>
      </c>
      <c r="N421" s="34">
        <v>0</v>
      </c>
      <c r="O421" s="34">
        <v>0</v>
      </c>
      <c r="P421" s="34">
        <v>0</v>
      </c>
      <c r="Q421" s="34">
        <v>0</v>
      </c>
      <c r="R421" s="34">
        <v>1</v>
      </c>
      <c r="S421" s="34">
        <v>0</v>
      </c>
      <c r="T421" s="34">
        <v>0</v>
      </c>
      <c r="U421" s="35">
        <v>357</v>
      </c>
      <c r="V421" s="35">
        <v>35</v>
      </c>
      <c r="W421" s="35">
        <v>271</v>
      </c>
      <c r="X421" s="35">
        <v>28</v>
      </c>
      <c r="Y421" s="35">
        <v>28</v>
      </c>
      <c r="Z421" s="35">
        <v>14</v>
      </c>
      <c r="AA421" s="34">
        <v>3</v>
      </c>
      <c r="AB421" s="34">
        <v>5</v>
      </c>
      <c r="AC421" s="34">
        <v>6</v>
      </c>
      <c r="AD421" s="34">
        <v>2</v>
      </c>
      <c r="AE421" s="34">
        <v>12</v>
      </c>
      <c r="AF421" s="58">
        <f>'Base tratada'!$AC421+'Base tratada'!$AD421+'Base tratada'!$AE421</f>
        <v>20</v>
      </c>
      <c r="AG4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21" s="58" t="str">
        <f>IF('Base tratada'!$AC421&gt;=MAX('Base tratada'!$AD421,'Base tratada'!$AE421),"Web",
IF('Base tratada'!$AD421&gt;='Base tratada'!$AE421,"Catalog",
"Store"))</f>
        <v>Store</v>
      </c>
      <c r="AI421" s="59">
        <f>IF('Base tratada'!$AF421=0,"0",'Base tratada'!$AK421/'Base tratada'!$AF421)</f>
        <v>35.950000000000003</v>
      </c>
      <c r="AJ421" s="59" t="str">
        <f>IF('Base tratada'!$AI421=0,"R$ 0",
IF('Base tratada'!$AI421&lt;=25,"R$ 1–25",
IF('Base tratada'!$AI421&lt;=50,"R$ 26–50",
"+R$ 50")))</f>
        <v>R$ 26–50</v>
      </c>
      <c r="AK421" s="35">
        <v>719</v>
      </c>
      <c r="AL421" s="58" t="str">
        <f>IF('Base tratada'!$AK421&lt;=100,"R$ 0-100",
IF('Base tratada'!$AK421&lt;=500,"R$ 101-500",
IF('Base tratada'!$AK421&lt;=1000,"R$ 501-1000",
IF('Base tratada'!$AK421&lt;=1500,"R$ 1001-1500",
"+R$ 1500"))))</f>
        <v>R$ 501-1000</v>
      </c>
      <c r="AM421" s="34">
        <v>0</v>
      </c>
      <c r="AN421" s="34">
        <v>0</v>
      </c>
      <c r="AO421" s="34">
        <v>0</v>
      </c>
      <c r="AP421" s="34">
        <v>0</v>
      </c>
      <c r="AQ421" s="34">
        <v>0</v>
      </c>
      <c r="AR421" s="34">
        <v>0</v>
      </c>
      <c r="AS421" s="34">
        <v>0</v>
      </c>
      <c r="AT421" s="34">
        <v>3</v>
      </c>
      <c r="AU421" s="34">
        <v>11</v>
      </c>
      <c r="AV421" s="52">
        <v>705</v>
      </c>
      <c r="AW421" s="57">
        <v>0</v>
      </c>
      <c r="AX421" s="58" t="str">
        <f>IF(Tabela3[[#This Row],[Response]]=1, "Aceitou", "Não aceitou")</f>
        <v>Não aceitou</v>
      </c>
      <c r="AY421" s="55" t="str">
        <f>Tabela3[[#This Row],[Faixa Recência]] &amp; " | " &amp; Tabela3[[#This Row],[Faixa Gasto]] &amp; " | " &amp; Tabela3[[#This Row],[Faixa ticket médio]]</f>
        <v>0-15 dias | R$ 501-1000 | R$ 26–50</v>
      </c>
      <c r="AZ4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1" s="36"/>
    </row>
    <row r="422" spans="1:54" x14ac:dyDescent="0.25">
      <c r="A422" s="61">
        <v>421</v>
      </c>
      <c r="B422" s="37">
        <v>51529</v>
      </c>
      <c r="C422" s="34">
        <v>0</v>
      </c>
      <c r="D422" s="34">
        <v>1</v>
      </c>
      <c r="E422" s="34">
        <v>14</v>
      </c>
      <c r="F422" s="58" t="str">
        <f>IF('Base tratada'!$E422&lt;=15,"0-15 dias",
IF('Base tratada'!$E422&lt;=30, "16-30 dias",
IF('Base tratada'!$E422&lt;=45, "31-45 dias",
IF('Base tratada'!$E422&lt;=60, "46-60 dias",
IF('Base tratada'!$E422&lt;=75, "61-75 dias", "76-99 dias")))))</f>
        <v>0-15 dias</v>
      </c>
      <c r="G422" s="38">
        <v>71</v>
      </c>
      <c r="H422" s="60" t="str">
        <f>IF('Base tratada'!$G422&lt;=29,"24–29",
IF('Base tratada'!$G422&lt;=39,"30–39",
IF('Base tratada'!$G422&lt;=49,"40–49",
IF('Base tratada'!$G422&lt;=59,"50–59",
IF('Base tratada'!$G422&lt;=69,"60–69",
"70–80")))))</f>
        <v>70–80</v>
      </c>
      <c r="I422" s="34">
        <v>2454</v>
      </c>
      <c r="J422" s="58" t="str">
        <f>IF('Base tratada'!$K422=1,"Divorciado",
IF('Base tratada'!$L422=1,"Casado",
IF('Base tratada'!$M422=1, "Solteiro",
IF('Base tratada'!$N422=1,"Juntos",
"Viúvo"))))</f>
        <v>Viúvo</v>
      </c>
      <c r="K422" s="34">
        <v>0</v>
      </c>
      <c r="L422" s="34">
        <v>0</v>
      </c>
      <c r="M422" s="34">
        <v>0</v>
      </c>
      <c r="N422" s="34">
        <v>0</v>
      </c>
      <c r="O422" s="34">
        <v>1</v>
      </c>
      <c r="P422" s="34">
        <v>0</v>
      </c>
      <c r="Q422" s="34">
        <v>0</v>
      </c>
      <c r="R422" s="34">
        <v>0</v>
      </c>
      <c r="S422" s="34">
        <v>1</v>
      </c>
      <c r="T422" s="34">
        <v>0</v>
      </c>
      <c r="U422" s="35">
        <v>400</v>
      </c>
      <c r="V422" s="35">
        <v>4</v>
      </c>
      <c r="W422" s="35">
        <v>35</v>
      </c>
      <c r="X422" s="35">
        <v>6</v>
      </c>
      <c r="Y422" s="35">
        <v>0</v>
      </c>
      <c r="Z422" s="35">
        <v>22</v>
      </c>
      <c r="AA422" s="34">
        <v>2</v>
      </c>
      <c r="AB422" s="34">
        <v>8</v>
      </c>
      <c r="AC422" s="34">
        <v>9</v>
      </c>
      <c r="AD422" s="34">
        <v>1</v>
      </c>
      <c r="AE422" s="34">
        <v>5</v>
      </c>
      <c r="AF422" s="58">
        <f>'Base tratada'!$AC422+'Base tratada'!$AD422+'Base tratada'!$AE422</f>
        <v>15</v>
      </c>
      <c r="AG4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22" s="58" t="str">
        <f>IF('Base tratada'!$AC422&gt;=MAX('Base tratada'!$AD422,'Base tratada'!$AE422),"Web",
IF('Base tratada'!$AD422&gt;='Base tratada'!$AE422,"Catalog",
"Store"))</f>
        <v>Web</v>
      </c>
      <c r="AI422" s="59">
        <f>IF('Base tratada'!$AF422=0,"0",'Base tratada'!$AK422/'Base tratada'!$AF422)</f>
        <v>29.666666666666668</v>
      </c>
      <c r="AJ422" s="59" t="str">
        <f>IF('Base tratada'!$AI422=0,"R$ 0",
IF('Base tratada'!$AI422&lt;=25,"R$ 1–25",
IF('Base tratada'!$AI422&lt;=50,"R$ 26–50",
"+R$ 50")))</f>
        <v>R$ 26–50</v>
      </c>
      <c r="AK422" s="35">
        <v>445</v>
      </c>
      <c r="AL422" s="58" t="str">
        <f>IF('Base tratada'!$AK422&lt;=100,"R$ 0-100",
IF('Base tratada'!$AK422&lt;=500,"R$ 101-500",
IF('Base tratada'!$AK422&lt;=1000,"R$ 501-1000",
IF('Base tratada'!$AK422&lt;=1500,"R$ 1001-1500",
"+R$ 1500"))))</f>
        <v>R$ 101-500</v>
      </c>
      <c r="AM422" s="34">
        <v>0</v>
      </c>
      <c r="AN422" s="34">
        <v>0</v>
      </c>
      <c r="AO422" s="34">
        <v>0</v>
      </c>
      <c r="AP422" s="34">
        <v>0</v>
      </c>
      <c r="AQ422" s="34">
        <v>0</v>
      </c>
      <c r="AR422" s="34">
        <v>0</v>
      </c>
      <c r="AS422" s="34">
        <v>0</v>
      </c>
      <c r="AT422" s="34">
        <v>3</v>
      </c>
      <c r="AU422" s="34">
        <v>11</v>
      </c>
      <c r="AV422" s="52">
        <v>423</v>
      </c>
      <c r="AW422" s="57">
        <v>0</v>
      </c>
      <c r="AX422" s="58" t="str">
        <f>IF(Tabela3[[#This Row],[Response]]=1, "Aceitou", "Não aceitou")</f>
        <v>Não aceitou</v>
      </c>
      <c r="AY422" s="55" t="str">
        <f>Tabela3[[#This Row],[Faixa Recência]] &amp; " | " &amp; Tabela3[[#This Row],[Faixa Gasto]] &amp; " | " &amp; Tabela3[[#This Row],[Faixa ticket médio]]</f>
        <v>0-15 dias | R$ 101-500 | R$ 26–50</v>
      </c>
      <c r="AZ4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2" s="36"/>
    </row>
    <row r="423" spans="1:54" x14ac:dyDescent="0.25">
      <c r="A423" s="61">
        <v>422</v>
      </c>
      <c r="B423" s="37">
        <v>32011</v>
      </c>
      <c r="C423" s="34">
        <v>1</v>
      </c>
      <c r="D423" s="34">
        <v>0</v>
      </c>
      <c r="E423" s="34">
        <v>89</v>
      </c>
      <c r="F423" s="58" t="str">
        <f>IF('Base tratada'!$E423&lt;=15,"0-15 dias",
IF('Base tratada'!$E423&lt;=30, "16-30 dias",
IF('Base tratada'!$E423&lt;=45, "31-45 dias",
IF('Base tratada'!$E423&lt;=60, "46-60 dias",
IF('Base tratada'!$E423&lt;=75, "61-75 dias", "76-99 dias")))))</f>
        <v>76-99 dias</v>
      </c>
      <c r="G423" s="38">
        <v>49</v>
      </c>
      <c r="H423" s="60" t="str">
        <f>IF('Base tratada'!$G423&lt;=29,"24–29",
IF('Base tratada'!$G423&lt;=39,"30–39",
IF('Base tratada'!$G423&lt;=49,"40–49",
IF('Base tratada'!$G423&lt;=59,"50–59",
IF('Base tratada'!$G423&lt;=69,"60–69",
"70–80")))))</f>
        <v>40–49</v>
      </c>
      <c r="I423" s="34">
        <v>2470</v>
      </c>
      <c r="J423" s="58" t="str">
        <f>IF('Base tratada'!$K423=1,"Divorciado",
IF('Base tratada'!$L423=1,"Casado",
IF('Base tratada'!$M423=1, "Solteiro",
IF('Base tratada'!$N423=1,"Juntos",
"Viúvo"))))</f>
        <v>Casado</v>
      </c>
      <c r="K423" s="34">
        <v>0</v>
      </c>
      <c r="L423" s="34">
        <v>1</v>
      </c>
      <c r="M423" s="34">
        <v>0</v>
      </c>
      <c r="N423" s="34">
        <v>0</v>
      </c>
      <c r="O423" s="34">
        <v>0</v>
      </c>
      <c r="P423" s="34">
        <v>0</v>
      </c>
      <c r="Q423" s="34">
        <v>0</v>
      </c>
      <c r="R423" s="34">
        <v>0</v>
      </c>
      <c r="S423" s="34">
        <v>0</v>
      </c>
      <c r="T423" s="34">
        <v>1</v>
      </c>
      <c r="U423" s="35">
        <v>99</v>
      </c>
      <c r="V423" s="35">
        <v>0</v>
      </c>
      <c r="W423" s="35">
        <v>15</v>
      </c>
      <c r="X423" s="35">
        <v>2</v>
      </c>
      <c r="Y423" s="35">
        <v>1</v>
      </c>
      <c r="Z423" s="35">
        <v>5</v>
      </c>
      <c r="AA423" s="34">
        <v>3</v>
      </c>
      <c r="AB423" s="34">
        <v>7</v>
      </c>
      <c r="AC423" s="34">
        <v>2</v>
      </c>
      <c r="AD423" s="34">
        <v>1</v>
      </c>
      <c r="AE423" s="34">
        <v>4</v>
      </c>
      <c r="AF423" s="58">
        <f>'Base tratada'!$AC423+'Base tratada'!$AD423+'Base tratada'!$AE423</f>
        <v>7</v>
      </c>
      <c r="AG4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23" s="58" t="str">
        <f>IF('Base tratada'!$AC423&gt;=MAX('Base tratada'!$AD423,'Base tratada'!$AE423),"Web",
IF('Base tratada'!$AD423&gt;='Base tratada'!$AE423,"Catalog",
"Store"))</f>
        <v>Store</v>
      </c>
      <c r="AI423" s="59">
        <f>IF('Base tratada'!$AF423=0,"0",'Base tratada'!$AK423/'Base tratada'!$AF423)</f>
        <v>16.714285714285715</v>
      </c>
      <c r="AJ423" s="59" t="str">
        <f>IF('Base tratada'!$AI423=0,"R$ 0",
IF('Base tratada'!$AI423&lt;=25,"R$ 1–25",
IF('Base tratada'!$AI423&lt;=50,"R$ 26–50",
"+R$ 50")))</f>
        <v>R$ 1–25</v>
      </c>
      <c r="AK423" s="35">
        <v>117</v>
      </c>
      <c r="AL423" s="58" t="str">
        <f>IF('Base tratada'!$AK423&lt;=100,"R$ 0-100",
IF('Base tratada'!$AK423&lt;=500,"R$ 101-500",
IF('Base tratada'!$AK423&lt;=1000,"R$ 501-1000",
IF('Base tratada'!$AK423&lt;=1500,"R$ 1001-1500",
"+R$ 1500"))))</f>
        <v>R$ 101-500</v>
      </c>
      <c r="AM423" s="34">
        <v>0</v>
      </c>
      <c r="AN423" s="34">
        <v>0</v>
      </c>
      <c r="AO423" s="34">
        <v>0</v>
      </c>
      <c r="AP423" s="34">
        <v>0</v>
      </c>
      <c r="AQ423" s="34">
        <v>0</v>
      </c>
      <c r="AR423" s="34">
        <v>0</v>
      </c>
      <c r="AS423" s="34">
        <v>0</v>
      </c>
      <c r="AT423" s="34">
        <v>3</v>
      </c>
      <c r="AU423" s="34">
        <v>11</v>
      </c>
      <c r="AV423" s="52">
        <v>112</v>
      </c>
      <c r="AW423" s="57">
        <v>0</v>
      </c>
      <c r="AX423" s="58" t="str">
        <f>IF(Tabela3[[#This Row],[Response]]=1, "Aceitou", "Não aceitou")</f>
        <v>Não aceitou</v>
      </c>
      <c r="AY423" s="55" t="str">
        <f>Tabela3[[#This Row],[Faixa Recência]] &amp; " | " &amp; Tabela3[[#This Row],[Faixa Gasto]] &amp; " | " &amp; Tabela3[[#This Row],[Faixa ticket médio]]</f>
        <v>76-99 dias | R$ 101-500 | R$ 1–25</v>
      </c>
      <c r="AZ4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3" s="36"/>
    </row>
    <row r="424" spans="1:54" x14ac:dyDescent="0.25">
      <c r="A424" s="61">
        <v>423</v>
      </c>
      <c r="B424" s="37">
        <v>7500</v>
      </c>
      <c r="C424" s="34">
        <v>1</v>
      </c>
      <c r="D424" s="34">
        <v>0</v>
      </c>
      <c r="E424" s="34">
        <v>96</v>
      </c>
      <c r="F424" s="58" t="str">
        <f>IF('Base tratada'!$E424&lt;=15,"0-15 dias",
IF('Base tratada'!$E424&lt;=30, "16-30 dias",
IF('Base tratada'!$E424&lt;=45, "31-45 dias",
IF('Base tratada'!$E424&lt;=60, "46-60 dias",
IF('Base tratada'!$E424&lt;=75, "61-75 dias", "76-99 dias")))))</f>
        <v>76-99 dias</v>
      </c>
      <c r="G424" s="38">
        <v>34</v>
      </c>
      <c r="H424" s="60" t="str">
        <f>IF('Base tratada'!$G424&lt;=29,"24–29",
IF('Base tratada'!$G424&lt;=39,"30–39",
IF('Base tratada'!$G424&lt;=49,"40–49",
IF('Base tratada'!$G424&lt;=59,"50–59",
IF('Base tratada'!$G424&lt;=69,"60–69",
"70–80")))))</f>
        <v>30–39</v>
      </c>
      <c r="I424" s="34">
        <v>2666</v>
      </c>
      <c r="J424" s="58" t="str">
        <f>IF('Base tratada'!$K424=1,"Divorciado",
IF('Base tratada'!$L424=1,"Casado",
IF('Base tratada'!$M424=1, "Solteiro",
IF('Base tratada'!$N424=1,"Juntos",
"Viúvo"))))</f>
        <v>Casado</v>
      </c>
      <c r="K424" s="34">
        <v>0</v>
      </c>
      <c r="L424" s="34">
        <v>1</v>
      </c>
      <c r="M424" s="34">
        <v>0</v>
      </c>
      <c r="N424" s="34">
        <v>0</v>
      </c>
      <c r="O424" s="34">
        <v>0</v>
      </c>
      <c r="P424" s="34">
        <v>1</v>
      </c>
      <c r="Q424" s="34">
        <v>0</v>
      </c>
      <c r="R424" s="34">
        <v>0</v>
      </c>
      <c r="S424" s="34">
        <v>0</v>
      </c>
      <c r="T424" s="34">
        <v>0</v>
      </c>
      <c r="U424" s="35">
        <v>1</v>
      </c>
      <c r="V424" s="35">
        <v>11</v>
      </c>
      <c r="W424" s="35">
        <v>5</v>
      </c>
      <c r="X424" s="35">
        <v>4</v>
      </c>
      <c r="Y424" s="35">
        <v>6</v>
      </c>
      <c r="Z424" s="35">
        <v>9</v>
      </c>
      <c r="AA424" s="34">
        <v>2</v>
      </c>
      <c r="AB424" s="34">
        <v>8</v>
      </c>
      <c r="AC424" s="34">
        <v>2</v>
      </c>
      <c r="AD424" s="34">
        <v>0</v>
      </c>
      <c r="AE424" s="34">
        <v>3</v>
      </c>
      <c r="AF424" s="58">
        <f>'Base tratada'!$AC424+'Base tratada'!$AD424+'Base tratada'!$AE424</f>
        <v>5</v>
      </c>
      <c r="AG4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24" s="58" t="str">
        <f>IF('Base tratada'!$AC424&gt;=MAX('Base tratada'!$AD424,'Base tratada'!$AE424),"Web",
IF('Base tratada'!$AD424&gt;='Base tratada'!$AE424,"Catalog",
"Store"))</f>
        <v>Store</v>
      </c>
      <c r="AI424" s="59">
        <f>IF('Base tratada'!$AF424=0,"0",'Base tratada'!$AK424/'Base tratada'!$AF424)</f>
        <v>5.4</v>
      </c>
      <c r="AJ424" s="59" t="str">
        <f>IF('Base tratada'!$AI424=0,"R$ 0",
IF('Base tratada'!$AI424&lt;=25,"R$ 1–25",
IF('Base tratada'!$AI424&lt;=50,"R$ 26–50",
"+R$ 50")))</f>
        <v>R$ 1–25</v>
      </c>
      <c r="AK424" s="35">
        <v>27</v>
      </c>
      <c r="AL424" s="58" t="str">
        <f>IF('Base tratada'!$AK424&lt;=100,"R$ 0-100",
IF('Base tratada'!$AK424&lt;=500,"R$ 101-500",
IF('Base tratada'!$AK424&lt;=1000,"R$ 501-1000",
IF('Base tratada'!$AK424&lt;=1500,"R$ 1001-1500",
"+R$ 1500"))))</f>
        <v>R$ 0-100</v>
      </c>
      <c r="AM424" s="34">
        <v>0</v>
      </c>
      <c r="AN424" s="34">
        <v>0</v>
      </c>
      <c r="AO424" s="34">
        <v>0</v>
      </c>
      <c r="AP424" s="34">
        <v>0</v>
      </c>
      <c r="AQ424" s="34">
        <v>0</v>
      </c>
      <c r="AR424" s="34">
        <v>0</v>
      </c>
      <c r="AS424" s="34">
        <v>0</v>
      </c>
      <c r="AT424" s="34">
        <v>3</v>
      </c>
      <c r="AU424" s="34">
        <v>11</v>
      </c>
      <c r="AV424" s="52">
        <v>18</v>
      </c>
      <c r="AW424" s="57">
        <v>0</v>
      </c>
      <c r="AX424" s="58" t="str">
        <f>IF(Tabela3[[#This Row],[Response]]=1, "Aceitou", "Não aceitou")</f>
        <v>Não aceitou</v>
      </c>
      <c r="AY424" s="55" t="str">
        <f>Tabela3[[#This Row],[Faixa Recência]] &amp; " | " &amp; Tabela3[[#This Row],[Faixa Gasto]] &amp; " | " &amp; Tabela3[[#This Row],[Faixa ticket médio]]</f>
        <v>76-99 dias | R$ 0-100 | R$ 1–25</v>
      </c>
      <c r="AZ4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4" s="36"/>
    </row>
    <row r="425" spans="1:54" x14ac:dyDescent="0.25">
      <c r="A425" s="61">
        <v>424</v>
      </c>
      <c r="B425" s="37">
        <v>28691</v>
      </c>
      <c r="C425" s="34">
        <v>1</v>
      </c>
      <c r="D425" s="34">
        <v>0</v>
      </c>
      <c r="E425" s="34">
        <v>56</v>
      </c>
      <c r="F425" s="58" t="str">
        <f>IF('Base tratada'!$E425&lt;=15,"0-15 dias",
IF('Base tratada'!$E425&lt;=30, "16-30 dias",
IF('Base tratada'!$E425&lt;=45, "31-45 dias",
IF('Base tratada'!$E425&lt;=60, "46-60 dias",
IF('Base tratada'!$E425&lt;=75, "61-75 dias", "76-99 dias")))))</f>
        <v>46-60 dias</v>
      </c>
      <c r="G425" s="38">
        <v>31</v>
      </c>
      <c r="H425" s="60" t="str">
        <f>IF('Base tratada'!$G425&lt;=29,"24–29",
IF('Base tratada'!$G425&lt;=39,"30–39",
IF('Base tratada'!$G425&lt;=49,"40–49",
IF('Base tratada'!$G425&lt;=59,"50–59",
IF('Base tratada'!$G425&lt;=69,"60–69",
"70–80")))))</f>
        <v>30–39</v>
      </c>
      <c r="I425" s="34">
        <v>2519</v>
      </c>
      <c r="J425" s="58" t="str">
        <f>IF('Base tratada'!$K425=1,"Divorciado",
IF('Base tratada'!$L425=1,"Casado",
IF('Base tratada'!$M425=1, "Solteiro",
IF('Base tratada'!$N425=1,"Juntos",
"Viúvo"))))</f>
        <v>Casado</v>
      </c>
      <c r="K425" s="34">
        <v>0</v>
      </c>
      <c r="L425" s="34">
        <v>1</v>
      </c>
      <c r="M425" s="34">
        <v>0</v>
      </c>
      <c r="N425" s="34">
        <v>0</v>
      </c>
      <c r="O425" s="34">
        <v>0</v>
      </c>
      <c r="P425" s="34">
        <v>0</v>
      </c>
      <c r="Q425" s="34">
        <v>0</v>
      </c>
      <c r="R425" s="34">
        <v>1</v>
      </c>
      <c r="S425" s="34">
        <v>0</v>
      </c>
      <c r="T425" s="34">
        <v>0</v>
      </c>
      <c r="U425" s="35">
        <v>5</v>
      </c>
      <c r="V425" s="35">
        <v>4</v>
      </c>
      <c r="W425" s="35">
        <v>13</v>
      </c>
      <c r="X425" s="35">
        <v>8</v>
      </c>
      <c r="Y425" s="35">
        <v>0</v>
      </c>
      <c r="Z425" s="35">
        <v>4</v>
      </c>
      <c r="AA425" s="34">
        <v>1</v>
      </c>
      <c r="AB425" s="34">
        <v>8</v>
      </c>
      <c r="AC425" s="34">
        <v>1</v>
      </c>
      <c r="AD425" s="34">
        <v>0</v>
      </c>
      <c r="AE425" s="34">
        <v>3</v>
      </c>
      <c r="AF425" s="58">
        <f>'Base tratada'!$AC425+'Base tratada'!$AD425+'Base tratada'!$AE425</f>
        <v>4</v>
      </c>
      <c r="AG4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25" s="58" t="str">
        <f>IF('Base tratada'!$AC425&gt;=MAX('Base tratada'!$AD425,'Base tratada'!$AE425),"Web",
IF('Base tratada'!$AD425&gt;='Base tratada'!$AE425,"Catalog",
"Store"))</f>
        <v>Store</v>
      </c>
      <c r="AI425" s="59">
        <f>IF('Base tratada'!$AF425=0,"0",'Base tratada'!$AK425/'Base tratada'!$AF425)</f>
        <v>7.5</v>
      </c>
      <c r="AJ425" s="59" t="str">
        <f>IF('Base tratada'!$AI425=0,"R$ 0",
IF('Base tratada'!$AI425&lt;=25,"R$ 1–25",
IF('Base tratada'!$AI425&lt;=50,"R$ 26–50",
"+R$ 50")))</f>
        <v>R$ 1–25</v>
      </c>
      <c r="AK425" s="35">
        <v>30</v>
      </c>
      <c r="AL425" s="58" t="str">
        <f>IF('Base tratada'!$AK425&lt;=100,"R$ 0-100",
IF('Base tratada'!$AK425&lt;=500,"R$ 101-500",
IF('Base tratada'!$AK425&lt;=1000,"R$ 501-1000",
IF('Base tratada'!$AK425&lt;=1500,"R$ 1001-1500",
"+R$ 1500"))))</f>
        <v>R$ 0-100</v>
      </c>
      <c r="AM425" s="34">
        <v>0</v>
      </c>
      <c r="AN425" s="34">
        <v>0</v>
      </c>
      <c r="AO425" s="34">
        <v>0</v>
      </c>
      <c r="AP425" s="34">
        <v>0</v>
      </c>
      <c r="AQ425" s="34">
        <v>0</v>
      </c>
      <c r="AR425" s="34">
        <v>0</v>
      </c>
      <c r="AS425" s="34">
        <v>0</v>
      </c>
      <c r="AT425" s="34">
        <v>3</v>
      </c>
      <c r="AU425" s="34">
        <v>11</v>
      </c>
      <c r="AV425" s="52">
        <v>26</v>
      </c>
      <c r="AW425" s="57">
        <v>0</v>
      </c>
      <c r="AX425" s="58" t="str">
        <f>IF(Tabela3[[#This Row],[Response]]=1, "Aceitou", "Não aceitou")</f>
        <v>Não aceitou</v>
      </c>
      <c r="AY425" s="55" t="str">
        <f>Tabela3[[#This Row],[Faixa Recência]] &amp; " | " &amp; Tabela3[[#This Row],[Faixa Gasto]] &amp; " | " &amp; Tabela3[[#This Row],[Faixa ticket médio]]</f>
        <v>46-60 dias | R$ 0-100 | R$ 1–25</v>
      </c>
      <c r="AZ4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5" s="36"/>
    </row>
    <row r="426" spans="1:54" x14ac:dyDescent="0.25">
      <c r="A426" s="61">
        <v>425</v>
      </c>
      <c r="B426" s="37">
        <v>56223</v>
      </c>
      <c r="C426" s="34">
        <v>0</v>
      </c>
      <c r="D426" s="34">
        <v>1</v>
      </c>
      <c r="E426" s="34">
        <v>72</v>
      </c>
      <c r="F426" s="58" t="str">
        <f>IF('Base tratada'!$E426&lt;=15,"0-15 dias",
IF('Base tratada'!$E426&lt;=30, "16-30 dias",
IF('Base tratada'!$E426&lt;=45, "31-45 dias",
IF('Base tratada'!$E426&lt;=60, "46-60 dias",
IF('Base tratada'!$E426&lt;=75, "61-75 dias", "76-99 dias")))))</f>
        <v>61-75 dias</v>
      </c>
      <c r="G426" s="38">
        <v>72</v>
      </c>
      <c r="H426" s="60" t="str">
        <f>IF('Base tratada'!$G426&lt;=29,"24–29",
IF('Base tratada'!$G426&lt;=39,"30–39",
IF('Base tratada'!$G426&lt;=49,"40–49",
IF('Base tratada'!$G426&lt;=59,"50–59",
IF('Base tratada'!$G426&lt;=69,"60–69",
"70–80")))))</f>
        <v>70–80</v>
      </c>
      <c r="I426" s="34">
        <v>2350</v>
      </c>
      <c r="J426" s="58" t="str">
        <f>IF('Base tratada'!$K426=1,"Divorciado",
IF('Base tratada'!$L426=1,"Casado",
IF('Base tratada'!$M426=1, "Solteiro",
IF('Base tratada'!$N426=1,"Juntos",
"Viúvo"))))</f>
        <v>Casado</v>
      </c>
      <c r="K426" s="34">
        <v>0</v>
      </c>
      <c r="L426" s="34">
        <v>1</v>
      </c>
      <c r="M426" s="34">
        <v>0</v>
      </c>
      <c r="N426" s="34">
        <v>0</v>
      </c>
      <c r="O426" s="34">
        <v>0</v>
      </c>
      <c r="P426" s="34">
        <v>0</v>
      </c>
      <c r="Q426" s="34">
        <v>0</v>
      </c>
      <c r="R426" s="34">
        <v>0</v>
      </c>
      <c r="S426" s="34">
        <v>0</v>
      </c>
      <c r="T426" s="34">
        <v>1</v>
      </c>
      <c r="U426" s="35">
        <v>77</v>
      </c>
      <c r="V426" s="35">
        <v>28</v>
      </c>
      <c r="W426" s="35">
        <v>31</v>
      </c>
      <c r="X426" s="35">
        <v>16</v>
      </c>
      <c r="Y426" s="35">
        <v>0</v>
      </c>
      <c r="Z426" s="35">
        <v>4</v>
      </c>
      <c r="AA426" s="34">
        <v>2</v>
      </c>
      <c r="AB426" s="34">
        <v>4</v>
      </c>
      <c r="AC426" s="34">
        <v>2</v>
      </c>
      <c r="AD426" s="34">
        <v>1</v>
      </c>
      <c r="AE426" s="34">
        <v>5</v>
      </c>
      <c r="AF426" s="58">
        <f>'Base tratada'!$AC426+'Base tratada'!$AD426+'Base tratada'!$AE426</f>
        <v>8</v>
      </c>
      <c r="AG4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26" s="58" t="str">
        <f>IF('Base tratada'!$AC426&gt;=MAX('Base tratada'!$AD426,'Base tratada'!$AE426),"Web",
IF('Base tratada'!$AD426&gt;='Base tratada'!$AE426,"Catalog",
"Store"))</f>
        <v>Store</v>
      </c>
      <c r="AI426" s="59">
        <f>IF('Base tratada'!$AF426=0,"0",'Base tratada'!$AK426/'Base tratada'!$AF426)</f>
        <v>19</v>
      </c>
      <c r="AJ426" s="59" t="str">
        <f>IF('Base tratada'!$AI426=0,"R$ 0",
IF('Base tratada'!$AI426&lt;=25,"R$ 1–25",
IF('Base tratada'!$AI426&lt;=50,"R$ 26–50",
"+R$ 50")))</f>
        <v>R$ 1–25</v>
      </c>
      <c r="AK426" s="35">
        <v>152</v>
      </c>
      <c r="AL426" s="58" t="str">
        <f>IF('Base tratada'!$AK426&lt;=100,"R$ 0-100",
IF('Base tratada'!$AK426&lt;=500,"R$ 101-500",
IF('Base tratada'!$AK426&lt;=1000,"R$ 501-1000",
IF('Base tratada'!$AK426&lt;=1500,"R$ 1001-1500",
"+R$ 1500"))))</f>
        <v>R$ 101-500</v>
      </c>
      <c r="AM426" s="34">
        <v>0</v>
      </c>
      <c r="AN426" s="34">
        <v>0</v>
      </c>
      <c r="AO426" s="34">
        <v>0</v>
      </c>
      <c r="AP426" s="34">
        <v>0</v>
      </c>
      <c r="AQ426" s="34">
        <v>0</v>
      </c>
      <c r="AR426" s="34">
        <v>0</v>
      </c>
      <c r="AS426" s="34">
        <v>0</v>
      </c>
      <c r="AT426" s="34">
        <v>3</v>
      </c>
      <c r="AU426" s="34">
        <v>11</v>
      </c>
      <c r="AV426" s="52">
        <v>148</v>
      </c>
      <c r="AW426" s="57">
        <v>0</v>
      </c>
      <c r="AX426" s="58" t="str">
        <f>IF(Tabela3[[#This Row],[Response]]=1, "Aceitou", "Não aceitou")</f>
        <v>Não aceitou</v>
      </c>
      <c r="AY426" s="55" t="str">
        <f>Tabela3[[#This Row],[Faixa Recência]] &amp; " | " &amp; Tabela3[[#This Row],[Faixa Gasto]] &amp; " | " &amp; Tabela3[[#This Row],[Faixa ticket médio]]</f>
        <v>61-75 dias | R$ 101-500 | R$ 1–25</v>
      </c>
      <c r="AZ4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6" s="36"/>
    </row>
    <row r="427" spans="1:54" x14ac:dyDescent="0.25">
      <c r="A427" s="61">
        <v>426</v>
      </c>
      <c r="B427" s="37">
        <v>18100</v>
      </c>
      <c r="C427" s="34">
        <v>0</v>
      </c>
      <c r="D427" s="34">
        <v>0</v>
      </c>
      <c r="E427" s="34">
        <v>14</v>
      </c>
      <c r="F427" s="58" t="str">
        <f>IF('Base tratada'!$E427&lt;=15,"0-15 dias",
IF('Base tratada'!$E427&lt;=30, "16-30 dias",
IF('Base tratada'!$E427&lt;=45, "31-45 dias",
IF('Base tratada'!$E427&lt;=60, "46-60 dias",
IF('Base tratada'!$E427&lt;=75, "61-75 dias", "76-99 dias")))))</f>
        <v>0-15 dias</v>
      </c>
      <c r="G427" s="38">
        <v>74</v>
      </c>
      <c r="H427" s="60" t="str">
        <f>IF('Base tratada'!$G427&lt;=29,"24–29",
IF('Base tratada'!$G427&lt;=39,"30–39",
IF('Base tratada'!$G427&lt;=49,"40–49",
IF('Base tratada'!$G427&lt;=59,"50–59",
IF('Base tratada'!$G427&lt;=69,"60–69",
"70–80")))))</f>
        <v>70–80</v>
      </c>
      <c r="I427" s="34">
        <v>2486</v>
      </c>
      <c r="J427" s="58" t="str">
        <f>IF('Base tratada'!$K427=1,"Divorciado",
IF('Base tratada'!$L427=1,"Casado",
IF('Base tratada'!$M427=1, "Solteiro",
IF('Base tratada'!$N427=1,"Juntos",
"Viúvo"))))</f>
        <v>Casado</v>
      </c>
      <c r="K427" s="34">
        <v>0</v>
      </c>
      <c r="L427" s="34">
        <v>1</v>
      </c>
      <c r="M427" s="34">
        <v>0</v>
      </c>
      <c r="N427" s="34">
        <v>0</v>
      </c>
      <c r="O427" s="34">
        <v>0</v>
      </c>
      <c r="P427" s="34">
        <v>0</v>
      </c>
      <c r="Q427" s="34">
        <v>0</v>
      </c>
      <c r="R427" s="34">
        <v>1</v>
      </c>
      <c r="S427" s="34">
        <v>0</v>
      </c>
      <c r="T427" s="34">
        <v>0</v>
      </c>
      <c r="U427" s="35">
        <v>3</v>
      </c>
      <c r="V427" s="35">
        <v>1</v>
      </c>
      <c r="W427" s="35">
        <v>2</v>
      </c>
      <c r="X427" s="35">
        <v>4</v>
      </c>
      <c r="Y427" s="35">
        <v>3</v>
      </c>
      <c r="Z427" s="35">
        <v>1</v>
      </c>
      <c r="AA427" s="34">
        <v>1</v>
      </c>
      <c r="AB427" s="34">
        <v>5</v>
      </c>
      <c r="AC427" s="34">
        <v>0</v>
      </c>
      <c r="AD427" s="34">
        <v>0</v>
      </c>
      <c r="AE427" s="34">
        <v>3</v>
      </c>
      <c r="AF427" s="58">
        <f>'Base tratada'!$AC427+'Base tratada'!$AD427+'Base tratada'!$AE427</f>
        <v>3</v>
      </c>
      <c r="AG4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27" s="58" t="str">
        <f>IF('Base tratada'!$AC427&gt;=MAX('Base tratada'!$AD427,'Base tratada'!$AE427),"Web",
IF('Base tratada'!$AD427&gt;='Base tratada'!$AE427,"Catalog",
"Store"))</f>
        <v>Store</v>
      </c>
      <c r="AI427" s="59">
        <f>IF('Base tratada'!$AF427=0,"0",'Base tratada'!$AK427/'Base tratada'!$AF427)</f>
        <v>4.333333333333333</v>
      </c>
      <c r="AJ427" s="59" t="str">
        <f>IF('Base tratada'!$AI427=0,"R$ 0",
IF('Base tratada'!$AI427&lt;=25,"R$ 1–25",
IF('Base tratada'!$AI427&lt;=50,"R$ 26–50",
"+R$ 50")))</f>
        <v>R$ 1–25</v>
      </c>
      <c r="AK427" s="35">
        <v>13</v>
      </c>
      <c r="AL427" s="58" t="str">
        <f>IF('Base tratada'!$AK427&lt;=100,"R$ 0-100",
IF('Base tratada'!$AK427&lt;=500,"R$ 101-500",
IF('Base tratada'!$AK427&lt;=1000,"R$ 501-1000",
IF('Base tratada'!$AK427&lt;=1500,"R$ 1001-1500",
"+R$ 1500"))))</f>
        <v>R$ 0-100</v>
      </c>
      <c r="AM427" s="34">
        <v>0</v>
      </c>
      <c r="AN427" s="34">
        <v>0</v>
      </c>
      <c r="AO427" s="34">
        <v>0</v>
      </c>
      <c r="AP427" s="34">
        <v>0</v>
      </c>
      <c r="AQ427" s="34">
        <v>0</v>
      </c>
      <c r="AR427" s="34">
        <v>0</v>
      </c>
      <c r="AS427" s="34">
        <v>0</v>
      </c>
      <c r="AT427" s="34">
        <v>3</v>
      </c>
      <c r="AU427" s="34">
        <v>11</v>
      </c>
      <c r="AV427" s="52">
        <v>12</v>
      </c>
      <c r="AW427" s="57">
        <v>0</v>
      </c>
      <c r="AX427" s="58" t="str">
        <f>IF(Tabela3[[#This Row],[Response]]=1, "Aceitou", "Não aceitou")</f>
        <v>Não aceitou</v>
      </c>
      <c r="AY427" s="55" t="str">
        <f>Tabela3[[#This Row],[Faixa Recência]] &amp; " | " &amp; Tabela3[[#This Row],[Faixa Gasto]] &amp; " | " &amp; Tabela3[[#This Row],[Faixa ticket médio]]</f>
        <v>0-15 dias | R$ 0-100 | R$ 1–25</v>
      </c>
      <c r="AZ4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7" s="36"/>
    </row>
    <row r="428" spans="1:54" x14ac:dyDescent="0.25">
      <c r="A428" s="61">
        <v>427</v>
      </c>
      <c r="B428" s="37">
        <v>30279</v>
      </c>
      <c r="C428" s="34">
        <v>1</v>
      </c>
      <c r="D428" s="34">
        <v>0</v>
      </c>
      <c r="E428" s="34">
        <v>13</v>
      </c>
      <c r="F428" s="58" t="str">
        <f>IF('Base tratada'!$E428&lt;=15,"0-15 dias",
IF('Base tratada'!$E428&lt;=30, "16-30 dias",
IF('Base tratada'!$E428&lt;=45, "31-45 dias",
IF('Base tratada'!$E428&lt;=60, "46-60 dias",
IF('Base tratada'!$E428&lt;=75, "61-75 dias", "76-99 dias")))))</f>
        <v>0-15 dias</v>
      </c>
      <c r="G428" s="38">
        <v>31</v>
      </c>
      <c r="H428" s="60" t="str">
        <f>IF('Base tratada'!$G428&lt;=29,"24–29",
IF('Base tratada'!$G428&lt;=39,"30–39",
IF('Base tratada'!$G428&lt;=49,"40–49",
IF('Base tratada'!$G428&lt;=59,"50–59",
IF('Base tratada'!$G428&lt;=69,"60–69",
"70–80")))))</f>
        <v>30–39</v>
      </c>
      <c r="I428" s="34">
        <v>2705</v>
      </c>
      <c r="J428" s="58" t="str">
        <f>IF('Base tratada'!$K428=1,"Divorciado",
IF('Base tratada'!$L428=1,"Casado",
IF('Base tratada'!$M428=1, "Solteiro",
IF('Base tratada'!$N428=1,"Juntos",
"Viúvo"))))</f>
        <v>Solteiro</v>
      </c>
      <c r="K428" s="34">
        <v>0</v>
      </c>
      <c r="L428" s="34">
        <v>0</v>
      </c>
      <c r="M428" s="34">
        <v>1</v>
      </c>
      <c r="N428" s="34">
        <v>0</v>
      </c>
      <c r="O428" s="34">
        <v>0</v>
      </c>
      <c r="P428" s="34">
        <v>0</v>
      </c>
      <c r="Q428" s="34">
        <v>0</v>
      </c>
      <c r="R428" s="34">
        <v>1</v>
      </c>
      <c r="S428" s="34">
        <v>0</v>
      </c>
      <c r="T428" s="34">
        <v>0</v>
      </c>
      <c r="U428" s="35">
        <v>10</v>
      </c>
      <c r="V428" s="35">
        <v>4</v>
      </c>
      <c r="W428" s="35">
        <v>14</v>
      </c>
      <c r="X428" s="35">
        <v>4</v>
      </c>
      <c r="Y428" s="35">
        <v>4</v>
      </c>
      <c r="Z428" s="35">
        <v>1</v>
      </c>
      <c r="AA428" s="34">
        <v>1</v>
      </c>
      <c r="AB428" s="34">
        <v>8</v>
      </c>
      <c r="AC428" s="34">
        <v>1</v>
      </c>
      <c r="AD428" s="34">
        <v>0</v>
      </c>
      <c r="AE428" s="34">
        <v>3</v>
      </c>
      <c r="AF428" s="58">
        <f>'Base tratada'!$AC428+'Base tratada'!$AD428+'Base tratada'!$AE428</f>
        <v>4</v>
      </c>
      <c r="AG4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28" s="58" t="str">
        <f>IF('Base tratada'!$AC428&gt;=MAX('Base tratada'!$AD428,'Base tratada'!$AE428),"Web",
IF('Base tratada'!$AD428&gt;='Base tratada'!$AE428,"Catalog",
"Store"))</f>
        <v>Store</v>
      </c>
      <c r="AI428" s="59">
        <f>IF('Base tratada'!$AF428=0,"0",'Base tratada'!$AK428/'Base tratada'!$AF428)</f>
        <v>9</v>
      </c>
      <c r="AJ428" s="59" t="str">
        <f>IF('Base tratada'!$AI428=0,"R$ 0",
IF('Base tratada'!$AI428&lt;=25,"R$ 1–25",
IF('Base tratada'!$AI428&lt;=50,"R$ 26–50",
"+R$ 50")))</f>
        <v>R$ 1–25</v>
      </c>
      <c r="AK428" s="35">
        <v>36</v>
      </c>
      <c r="AL428" s="58" t="str">
        <f>IF('Base tratada'!$AK428&lt;=100,"R$ 0-100",
IF('Base tratada'!$AK428&lt;=500,"R$ 101-500",
IF('Base tratada'!$AK428&lt;=1000,"R$ 501-1000",
IF('Base tratada'!$AK428&lt;=1500,"R$ 1001-1500",
"+R$ 1500"))))</f>
        <v>R$ 0-100</v>
      </c>
      <c r="AM428" s="34">
        <v>0</v>
      </c>
      <c r="AN428" s="34">
        <v>0</v>
      </c>
      <c r="AO428" s="34">
        <v>0</v>
      </c>
      <c r="AP428" s="34">
        <v>0</v>
      </c>
      <c r="AQ428" s="34">
        <v>0</v>
      </c>
      <c r="AR428" s="34">
        <v>0</v>
      </c>
      <c r="AS428" s="34">
        <v>0</v>
      </c>
      <c r="AT428" s="34">
        <v>3</v>
      </c>
      <c r="AU428" s="34">
        <v>11</v>
      </c>
      <c r="AV428" s="52">
        <v>35</v>
      </c>
      <c r="AW428" s="57">
        <v>0</v>
      </c>
      <c r="AX428" s="58" t="str">
        <f>IF(Tabela3[[#This Row],[Response]]=1, "Aceitou", "Não aceitou")</f>
        <v>Não aceitou</v>
      </c>
      <c r="AY428" s="55" t="str">
        <f>Tabela3[[#This Row],[Faixa Recência]] &amp; " | " &amp; Tabela3[[#This Row],[Faixa Gasto]] &amp; " | " &amp; Tabela3[[#This Row],[Faixa ticket médio]]</f>
        <v>0-15 dias | R$ 0-100 | R$ 1–25</v>
      </c>
      <c r="AZ4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8" s="36"/>
    </row>
    <row r="429" spans="1:54" x14ac:dyDescent="0.25">
      <c r="A429" s="61">
        <v>428</v>
      </c>
      <c r="B429" s="37">
        <v>20130</v>
      </c>
      <c r="C429" s="34">
        <v>0</v>
      </c>
      <c r="D429" s="34">
        <v>0</v>
      </c>
      <c r="E429" s="34">
        <v>99</v>
      </c>
      <c r="F429" s="58" t="str">
        <f>IF('Base tratada'!$E429&lt;=15,"0-15 dias",
IF('Base tratada'!$E429&lt;=30, "16-30 dias",
IF('Base tratada'!$E429&lt;=45, "31-45 dias",
IF('Base tratada'!$E429&lt;=60, "46-60 dias",
IF('Base tratada'!$E429&lt;=75, "61-75 dias", "76-99 dias")))))</f>
        <v>76-99 dias</v>
      </c>
      <c r="G429" s="38">
        <v>46</v>
      </c>
      <c r="H429" s="60" t="str">
        <f>IF('Base tratada'!$G429&lt;=29,"24–29",
IF('Base tratada'!$G429&lt;=39,"30–39",
IF('Base tratada'!$G429&lt;=49,"40–49",
IF('Base tratada'!$G429&lt;=59,"50–59",
IF('Base tratada'!$G429&lt;=69,"60–69",
"70–80")))))</f>
        <v>40–49</v>
      </c>
      <c r="I429" s="34">
        <v>2263</v>
      </c>
      <c r="J429" s="58" t="str">
        <f>IF('Base tratada'!$K429=1,"Divorciado",
IF('Base tratada'!$L429=1,"Casado",
IF('Base tratada'!$M429=1, "Solteiro",
IF('Base tratada'!$N429=1,"Juntos",
"Viúvo"))))</f>
        <v>Casado</v>
      </c>
      <c r="K429" s="34">
        <v>0</v>
      </c>
      <c r="L429" s="34">
        <v>1</v>
      </c>
      <c r="M429" s="34">
        <v>0</v>
      </c>
      <c r="N429" s="34">
        <v>0</v>
      </c>
      <c r="O429" s="34">
        <v>0</v>
      </c>
      <c r="P429" s="34">
        <v>1</v>
      </c>
      <c r="Q429" s="34">
        <v>0</v>
      </c>
      <c r="R429" s="34">
        <v>0</v>
      </c>
      <c r="S429" s="34">
        <v>0</v>
      </c>
      <c r="T429" s="34">
        <v>0</v>
      </c>
      <c r="U429" s="35">
        <v>0</v>
      </c>
      <c r="V429" s="35">
        <v>6</v>
      </c>
      <c r="W429" s="35">
        <v>3</v>
      </c>
      <c r="X429" s="35">
        <v>7</v>
      </c>
      <c r="Y429" s="35">
        <v>6</v>
      </c>
      <c r="Z429" s="35">
        <v>12</v>
      </c>
      <c r="AA429" s="34">
        <v>1</v>
      </c>
      <c r="AB429" s="34">
        <v>8</v>
      </c>
      <c r="AC429" s="34">
        <v>1</v>
      </c>
      <c r="AD429" s="34">
        <v>0</v>
      </c>
      <c r="AE429" s="34">
        <v>3</v>
      </c>
      <c r="AF429" s="58">
        <f>'Base tratada'!$AC429+'Base tratada'!$AD429+'Base tratada'!$AE429</f>
        <v>4</v>
      </c>
      <c r="AG4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29" s="58" t="str">
        <f>IF('Base tratada'!$AC429&gt;=MAX('Base tratada'!$AD429,'Base tratada'!$AE429),"Web",
IF('Base tratada'!$AD429&gt;='Base tratada'!$AE429,"Catalog",
"Store"))</f>
        <v>Store</v>
      </c>
      <c r="AI429" s="59">
        <f>IF('Base tratada'!$AF429=0,"0",'Base tratada'!$AK429/'Base tratada'!$AF429)</f>
        <v>5.5</v>
      </c>
      <c r="AJ429" s="59" t="str">
        <f>IF('Base tratada'!$AI429=0,"R$ 0",
IF('Base tratada'!$AI429&lt;=25,"R$ 1–25",
IF('Base tratada'!$AI429&lt;=50,"R$ 26–50",
"+R$ 50")))</f>
        <v>R$ 1–25</v>
      </c>
      <c r="AK429" s="35">
        <v>22</v>
      </c>
      <c r="AL429" s="58" t="str">
        <f>IF('Base tratada'!$AK429&lt;=100,"R$ 0-100",
IF('Base tratada'!$AK429&lt;=500,"R$ 101-500",
IF('Base tratada'!$AK429&lt;=1000,"R$ 501-1000",
IF('Base tratada'!$AK429&lt;=1500,"R$ 1001-1500",
"+R$ 1500"))))</f>
        <v>R$ 0-100</v>
      </c>
      <c r="AM429" s="34">
        <v>0</v>
      </c>
      <c r="AN429" s="34">
        <v>0</v>
      </c>
      <c r="AO429" s="34">
        <v>0</v>
      </c>
      <c r="AP429" s="34">
        <v>0</v>
      </c>
      <c r="AQ429" s="34">
        <v>0</v>
      </c>
      <c r="AR429" s="34">
        <v>0</v>
      </c>
      <c r="AS429" s="34">
        <v>0</v>
      </c>
      <c r="AT429" s="34">
        <v>3</v>
      </c>
      <c r="AU429" s="34">
        <v>11</v>
      </c>
      <c r="AV429" s="52">
        <v>10</v>
      </c>
      <c r="AW429" s="57">
        <v>0</v>
      </c>
      <c r="AX429" s="58" t="str">
        <f>IF(Tabela3[[#This Row],[Response]]=1, "Aceitou", "Não aceitou")</f>
        <v>Não aceitou</v>
      </c>
      <c r="AY429" s="55" t="str">
        <f>Tabela3[[#This Row],[Faixa Recência]] &amp; " | " &amp; Tabela3[[#This Row],[Faixa Gasto]] &amp; " | " &amp; Tabela3[[#This Row],[Faixa ticket médio]]</f>
        <v>76-99 dias | R$ 0-100 | R$ 1–25</v>
      </c>
      <c r="AZ4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29" s="36"/>
    </row>
    <row r="430" spans="1:54" x14ac:dyDescent="0.25">
      <c r="A430" s="61">
        <v>429</v>
      </c>
      <c r="B430" s="37">
        <v>23295</v>
      </c>
      <c r="C430" s="34">
        <v>0</v>
      </c>
      <c r="D430" s="34">
        <v>0</v>
      </c>
      <c r="E430" s="34">
        <v>72</v>
      </c>
      <c r="F430" s="58" t="str">
        <f>IF('Base tratada'!$E430&lt;=15,"0-15 dias",
IF('Base tratada'!$E430&lt;=30, "16-30 dias",
IF('Base tratada'!$E430&lt;=45, "31-45 dias",
IF('Base tratada'!$E430&lt;=60, "46-60 dias",
IF('Base tratada'!$E430&lt;=75, "61-75 dias", "76-99 dias")))))</f>
        <v>61-75 dias</v>
      </c>
      <c r="G430" s="38">
        <v>61</v>
      </c>
      <c r="H430" s="60" t="str">
        <f>IF('Base tratada'!$G430&lt;=29,"24–29",
IF('Base tratada'!$G430&lt;=39,"30–39",
IF('Base tratada'!$G430&lt;=49,"40–49",
IF('Base tratada'!$G430&lt;=59,"50–59",
IF('Base tratada'!$G430&lt;=69,"60–69",
"70–80")))))</f>
        <v>60–69</v>
      </c>
      <c r="I430" s="34">
        <v>2510</v>
      </c>
      <c r="J430" s="58" t="str">
        <f>IF('Base tratada'!$K430=1,"Divorciado",
IF('Base tratada'!$L430=1,"Casado",
IF('Base tratada'!$M430=1, "Solteiro",
IF('Base tratada'!$N430=1,"Juntos",
"Viúvo"))))</f>
        <v>Divorciado</v>
      </c>
      <c r="K430" s="34">
        <v>1</v>
      </c>
      <c r="L430" s="34">
        <v>0</v>
      </c>
      <c r="M430" s="34">
        <v>0</v>
      </c>
      <c r="N430" s="34">
        <v>0</v>
      </c>
      <c r="O430" s="34">
        <v>0</v>
      </c>
      <c r="P430" s="34">
        <v>0</v>
      </c>
      <c r="Q430" s="34">
        <v>0</v>
      </c>
      <c r="R430" s="34">
        <v>1</v>
      </c>
      <c r="S430" s="34">
        <v>0</v>
      </c>
      <c r="T430" s="34">
        <v>0</v>
      </c>
      <c r="U430" s="35">
        <v>0</v>
      </c>
      <c r="V430" s="35">
        <v>0</v>
      </c>
      <c r="W430" s="35">
        <v>1</v>
      </c>
      <c r="X430" s="35">
        <v>2</v>
      </c>
      <c r="Y430" s="35">
        <v>12</v>
      </c>
      <c r="Z430" s="35">
        <v>5</v>
      </c>
      <c r="AA430" s="34">
        <v>1</v>
      </c>
      <c r="AB430" s="34">
        <v>8</v>
      </c>
      <c r="AC430" s="34">
        <v>1</v>
      </c>
      <c r="AD430" s="34">
        <v>0</v>
      </c>
      <c r="AE430" s="34">
        <v>2</v>
      </c>
      <c r="AF430" s="58">
        <f>'Base tratada'!$AC430+'Base tratada'!$AD430+'Base tratada'!$AE430</f>
        <v>3</v>
      </c>
      <c r="AG4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30" s="58" t="str">
        <f>IF('Base tratada'!$AC430&gt;=MAX('Base tratada'!$AD430,'Base tratada'!$AE430),"Web",
IF('Base tratada'!$AD430&gt;='Base tratada'!$AE430,"Catalog",
"Store"))</f>
        <v>Store</v>
      </c>
      <c r="AI430" s="59">
        <f>IF('Base tratada'!$AF430=0,"0",'Base tratada'!$AK430/'Base tratada'!$AF430)</f>
        <v>5</v>
      </c>
      <c r="AJ430" s="59" t="str">
        <f>IF('Base tratada'!$AI430=0,"R$ 0",
IF('Base tratada'!$AI430&lt;=25,"R$ 1–25",
IF('Base tratada'!$AI430&lt;=50,"R$ 26–50",
"+R$ 50")))</f>
        <v>R$ 1–25</v>
      </c>
      <c r="AK430" s="35">
        <v>15</v>
      </c>
      <c r="AL430" s="58" t="str">
        <f>IF('Base tratada'!$AK430&lt;=100,"R$ 0-100",
IF('Base tratada'!$AK430&lt;=500,"R$ 101-500",
IF('Base tratada'!$AK430&lt;=1000,"R$ 501-1000",
IF('Base tratada'!$AK430&lt;=1500,"R$ 1001-1500",
"+R$ 1500"))))</f>
        <v>R$ 0-100</v>
      </c>
      <c r="AM430" s="34">
        <v>0</v>
      </c>
      <c r="AN430" s="34">
        <v>0</v>
      </c>
      <c r="AO430" s="34">
        <v>0</v>
      </c>
      <c r="AP430" s="34">
        <v>0</v>
      </c>
      <c r="AQ430" s="34">
        <v>0</v>
      </c>
      <c r="AR430" s="34">
        <v>0</v>
      </c>
      <c r="AS430" s="34">
        <v>0</v>
      </c>
      <c r="AT430" s="34">
        <v>3</v>
      </c>
      <c r="AU430" s="34">
        <v>11</v>
      </c>
      <c r="AV430" s="52">
        <v>10</v>
      </c>
      <c r="AW430" s="57">
        <v>0</v>
      </c>
      <c r="AX430" s="58" t="str">
        <f>IF(Tabela3[[#This Row],[Response]]=1, "Aceitou", "Não aceitou")</f>
        <v>Não aceitou</v>
      </c>
      <c r="AY430" s="55" t="str">
        <f>Tabela3[[#This Row],[Faixa Recência]] &amp; " | " &amp; Tabela3[[#This Row],[Faixa Gasto]] &amp; " | " &amp; Tabela3[[#This Row],[Faixa ticket médio]]</f>
        <v>61-75 dias | R$ 0-100 | R$ 1–25</v>
      </c>
      <c r="AZ4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0" s="36"/>
    </row>
    <row r="431" spans="1:54" x14ac:dyDescent="0.25">
      <c r="A431" s="61">
        <v>430</v>
      </c>
      <c r="B431" s="37">
        <v>42618</v>
      </c>
      <c r="C431" s="34">
        <v>1</v>
      </c>
      <c r="D431" s="34">
        <v>0</v>
      </c>
      <c r="E431" s="34">
        <v>92</v>
      </c>
      <c r="F431" s="58" t="str">
        <f>IF('Base tratada'!$E431&lt;=15,"0-15 dias",
IF('Base tratada'!$E431&lt;=30, "16-30 dias",
IF('Base tratada'!$E431&lt;=45, "31-45 dias",
IF('Base tratada'!$E431&lt;=60, "46-60 dias",
IF('Base tratada'!$E431&lt;=75, "61-75 dias", "76-99 dias")))))</f>
        <v>76-99 dias</v>
      </c>
      <c r="G431" s="38">
        <v>48</v>
      </c>
      <c r="H431" s="60" t="str">
        <f>IF('Base tratada'!$G431&lt;=29,"24–29",
IF('Base tratada'!$G431&lt;=39,"30–39",
IF('Base tratada'!$G431&lt;=49,"40–49",
IF('Base tratada'!$G431&lt;=59,"50–59",
IF('Base tratada'!$G431&lt;=69,"60–69",
"70–80")))))</f>
        <v>40–49</v>
      </c>
      <c r="I431" s="34">
        <v>2422</v>
      </c>
      <c r="J431" s="58" t="str">
        <f>IF('Base tratada'!$K431=1,"Divorciado",
IF('Base tratada'!$L431=1,"Casado",
IF('Base tratada'!$M431=1, "Solteiro",
IF('Base tratada'!$N431=1,"Juntos",
"Viúvo"))))</f>
        <v>Divorciado</v>
      </c>
      <c r="K431" s="34">
        <v>1</v>
      </c>
      <c r="L431" s="34">
        <v>0</v>
      </c>
      <c r="M431" s="34">
        <v>0</v>
      </c>
      <c r="N431" s="34">
        <v>0</v>
      </c>
      <c r="O431" s="34">
        <v>0</v>
      </c>
      <c r="P431" s="34">
        <v>0</v>
      </c>
      <c r="Q431" s="34">
        <v>0</v>
      </c>
      <c r="R431" s="34">
        <v>0</v>
      </c>
      <c r="S431" s="34">
        <v>1</v>
      </c>
      <c r="T431" s="34">
        <v>0</v>
      </c>
      <c r="U431" s="35">
        <v>76</v>
      </c>
      <c r="V431" s="35">
        <v>14</v>
      </c>
      <c r="W431" s="35">
        <v>74</v>
      </c>
      <c r="X431" s="35">
        <v>13</v>
      </c>
      <c r="Y431" s="35">
        <v>5</v>
      </c>
      <c r="Z431" s="35">
        <v>10</v>
      </c>
      <c r="AA431" s="34">
        <v>2</v>
      </c>
      <c r="AB431" s="34">
        <v>8</v>
      </c>
      <c r="AC431" s="34">
        <v>5</v>
      </c>
      <c r="AD431" s="34">
        <v>0</v>
      </c>
      <c r="AE431" s="34">
        <v>4</v>
      </c>
      <c r="AF431" s="58">
        <f>'Base tratada'!$AC431+'Base tratada'!$AD431+'Base tratada'!$AE431</f>
        <v>9</v>
      </c>
      <c r="AG4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31" s="58" t="str">
        <f>IF('Base tratada'!$AC431&gt;=MAX('Base tratada'!$AD431,'Base tratada'!$AE431),"Web",
IF('Base tratada'!$AD431&gt;='Base tratada'!$AE431,"Catalog",
"Store"))</f>
        <v>Web</v>
      </c>
      <c r="AI431" s="59">
        <f>IF('Base tratada'!$AF431=0,"0",'Base tratada'!$AK431/'Base tratada'!$AF431)</f>
        <v>20.222222222222221</v>
      </c>
      <c r="AJ431" s="59" t="str">
        <f>IF('Base tratada'!$AI431=0,"R$ 0",
IF('Base tratada'!$AI431&lt;=25,"R$ 1–25",
IF('Base tratada'!$AI431&lt;=50,"R$ 26–50",
"+R$ 50")))</f>
        <v>R$ 1–25</v>
      </c>
      <c r="AK431" s="35">
        <v>182</v>
      </c>
      <c r="AL431" s="58" t="str">
        <f>IF('Base tratada'!$AK431&lt;=100,"R$ 0-100",
IF('Base tratada'!$AK431&lt;=500,"R$ 101-500",
IF('Base tratada'!$AK431&lt;=1000,"R$ 501-1000",
IF('Base tratada'!$AK431&lt;=1500,"R$ 1001-1500",
"+R$ 1500"))))</f>
        <v>R$ 101-500</v>
      </c>
      <c r="AM431" s="34">
        <v>0</v>
      </c>
      <c r="AN431" s="34">
        <v>0</v>
      </c>
      <c r="AO431" s="34">
        <v>0</v>
      </c>
      <c r="AP431" s="34">
        <v>0</v>
      </c>
      <c r="AQ431" s="34">
        <v>0</v>
      </c>
      <c r="AR431" s="34">
        <v>0</v>
      </c>
      <c r="AS431" s="34">
        <v>0</v>
      </c>
      <c r="AT431" s="34">
        <v>3</v>
      </c>
      <c r="AU431" s="34">
        <v>11</v>
      </c>
      <c r="AV431" s="52">
        <v>172</v>
      </c>
      <c r="AW431" s="57">
        <v>0</v>
      </c>
      <c r="AX431" s="58" t="str">
        <f>IF(Tabela3[[#This Row],[Response]]=1, "Aceitou", "Não aceitou")</f>
        <v>Não aceitou</v>
      </c>
      <c r="AY431" s="55" t="str">
        <f>Tabela3[[#This Row],[Faixa Recência]] &amp; " | " &amp; Tabela3[[#This Row],[Faixa Gasto]] &amp; " | " &amp; Tabela3[[#This Row],[Faixa ticket médio]]</f>
        <v>76-99 dias | R$ 101-500 | R$ 1–25</v>
      </c>
      <c r="AZ4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1" s="36"/>
    </row>
    <row r="432" spans="1:54" x14ac:dyDescent="0.25">
      <c r="A432" s="61">
        <v>431</v>
      </c>
      <c r="B432" s="37">
        <v>81246</v>
      </c>
      <c r="C432" s="34">
        <v>0</v>
      </c>
      <c r="D432" s="34">
        <v>0</v>
      </c>
      <c r="E432" s="34">
        <v>87</v>
      </c>
      <c r="F432" s="58" t="str">
        <f>IF('Base tratada'!$E432&lt;=15,"0-15 dias",
IF('Base tratada'!$E432&lt;=30, "16-30 dias",
IF('Base tratada'!$E432&lt;=45, "31-45 dias",
IF('Base tratada'!$E432&lt;=60, "46-60 dias",
IF('Base tratada'!$E432&lt;=75, "61-75 dias", "76-99 dias")))))</f>
        <v>76-99 dias</v>
      </c>
      <c r="G432" s="38">
        <v>56</v>
      </c>
      <c r="H432" s="60" t="str">
        <f>IF('Base tratada'!$G432&lt;=29,"24–29",
IF('Base tratada'!$G432&lt;=39,"30–39",
IF('Base tratada'!$G432&lt;=49,"40–49",
IF('Base tratada'!$G432&lt;=59,"50–59",
IF('Base tratada'!$G432&lt;=69,"60–69",
"70–80")))))</f>
        <v>50–59</v>
      </c>
      <c r="I432" s="34">
        <v>2341</v>
      </c>
      <c r="J432" s="58" t="str">
        <f>IF('Base tratada'!$K432=1,"Divorciado",
IF('Base tratada'!$L432=1,"Casado",
IF('Base tratada'!$M432=1, "Solteiro",
IF('Base tratada'!$N432=1,"Juntos",
"Viúvo"))))</f>
        <v>Solteiro</v>
      </c>
      <c r="K432" s="34">
        <v>0</v>
      </c>
      <c r="L432" s="34">
        <v>0</v>
      </c>
      <c r="M432" s="34">
        <v>1</v>
      </c>
      <c r="N432" s="34">
        <v>0</v>
      </c>
      <c r="O432" s="34">
        <v>0</v>
      </c>
      <c r="P432" s="34">
        <v>0</v>
      </c>
      <c r="Q432" s="34">
        <v>0</v>
      </c>
      <c r="R432" s="34">
        <v>1</v>
      </c>
      <c r="S432" s="34">
        <v>0</v>
      </c>
      <c r="T432" s="34">
        <v>0</v>
      </c>
      <c r="U432" s="35">
        <v>398</v>
      </c>
      <c r="V432" s="35">
        <v>190</v>
      </c>
      <c r="W432" s="35">
        <v>537</v>
      </c>
      <c r="X432" s="35">
        <v>61</v>
      </c>
      <c r="Y432" s="35">
        <v>156</v>
      </c>
      <c r="Z432" s="35">
        <v>37</v>
      </c>
      <c r="AA432" s="34">
        <v>1</v>
      </c>
      <c r="AB432" s="34">
        <v>1</v>
      </c>
      <c r="AC432" s="34">
        <v>4</v>
      </c>
      <c r="AD432" s="34">
        <v>5</v>
      </c>
      <c r="AE432" s="34">
        <v>7</v>
      </c>
      <c r="AF432" s="58">
        <f>'Base tratada'!$AC432+'Base tratada'!$AD432+'Base tratada'!$AE432</f>
        <v>16</v>
      </c>
      <c r="AG4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32" s="58" t="str">
        <f>IF('Base tratada'!$AC432&gt;=MAX('Base tratada'!$AD432,'Base tratada'!$AE432),"Web",
IF('Base tratada'!$AD432&gt;='Base tratada'!$AE432,"Catalog",
"Store"))</f>
        <v>Store</v>
      </c>
      <c r="AI432" s="59">
        <f>IF('Base tratada'!$AF432=0,"0",'Base tratada'!$AK432/'Base tratada'!$AF432)</f>
        <v>83.875</v>
      </c>
      <c r="AJ432" s="59" t="str">
        <f>IF('Base tratada'!$AI432=0,"R$ 0",
IF('Base tratada'!$AI432&lt;=25,"R$ 1–25",
IF('Base tratada'!$AI432&lt;=50,"R$ 26–50",
"+R$ 50")))</f>
        <v>+R$ 50</v>
      </c>
      <c r="AK432" s="35">
        <v>1342</v>
      </c>
      <c r="AL432" s="58" t="str">
        <f>IF('Base tratada'!$AK432&lt;=100,"R$ 0-100",
IF('Base tratada'!$AK432&lt;=500,"R$ 101-500",
IF('Base tratada'!$AK432&lt;=1000,"R$ 501-1000",
IF('Base tratada'!$AK432&lt;=1500,"R$ 1001-1500",
"+R$ 1500"))))</f>
        <v>R$ 1001-1500</v>
      </c>
      <c r="AM432" s="34">
        <v>1</v>
      </c>
      <c r="AN432" s="34">
        <v>0</v>
      </c>
      <c r="AO432" s="34">
        <v>1</v>
      </c>
      <c r="AP432" s="34">
        <v>0</v>
      </c>
      <c r="AQ432" s="34">
        <v>0</v>
      </c>
      <c r="AR432" s="34">
        <v>2</v>
      </c>
      <c r="AS432" s="34">
        <v>0</v>
      </c>
      <c r="AT432" s="34">
        <v>3</v>
      </c>
      <c r="AU432" s="34">
        <v>11</v>
      </c>
      <c r="AV432" s="52">
        <v>1305</v>
      </c>
      <c r="AW432" s="57">
        <v>0</v>
      </c>
      <c r="AX432" s="58" t="str">
        <f>IF(Tabela3[[#This Row],[Response]]=1, "Aceitou", "Não aceitou")</f>
        <v>Não aceitou</v>
      </c>
      <c r="AY432" s="55" t="str">
        <f>Tabela3[[#This Row],[Faixa Recência]] &amp; " | " &amp; Tabela3[[#This Row],[Faixa Gasto]] &amp; " | " &amp; Tabela3[[#This Row],[Faixa ticket médio]]</f>
        <v>76-99 dias | R$ 1001-1500 | +R$ 50</v>
      </c>
      <c r="AZ4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2" s="36"/>
    </row>
    <row r="433" spans="1:54" x14ac:dyDescent="0.25">
      <c r="A433" s="61">
        <v>432</v>
      </c>
      <c r="B433" s="37">
        <v>24027</v>
      </c>
      <c r="C433" s="34">
        <v>1</v>
      </c>
      <c r="D433" s="34">
        <v>0</v>
      </c>
      <c r="E433" s="34">
        <v>7</v>
      </c>
      <c r="F433" s="58" t="str">
        <f>IF('Base tratada'!$E433&lt;=15,"0-15 dias",
IF('Base tratada'!$E433&lt;=30, "16-30 dias",
IF('Base tratada'!$E433&lt;=45, "31-45 dias",
IF('Base tratada'!$E433&lt;=60, "46-60 dias",
IF('Base tratada'!$E433&lt;=75, "61-75 dias", "76-99 dias")))))</f>
        <v>0-15 dias</v>
      </c>
      <c r="G433" s="38">
        <v>44</v>
      </c>
      <c r="H433" s="60" t="str">
        <f>IF('Base tratada'!$G433&lt;=29,"24–29",
IF('Base tratada'!$G433&lt;=39,"30–39",
IF('Base tratada'!$G433&lt;=49,"40–49",
IF('Base tratada'!$G433&lt;=59,"50–59",
IF('Base tratada'!$G433&lt;=69,"60–69",
"70–80")))))</f>
        <v>40–49</v>
      </c>
      <c r="I433" s="34">
        <v>2544</v>
      </c>
      <c r="J433" s="58" t="str">
        <f>IF('Base tratada'!$K433=1,"Divorciado",
IF('Base tratada'!$L433=1,"Casado",
IF('Base tratada'!$M433=1, "Solteiro",
IF('Base tratada'!$N433=1,"Juntos",
"Viúvo"))))</f>
        <v>Casado</v>
      </c>
      <c r="K433" s="34">
        <v>0</v>
      </c>
      <c r="L433" s="34">
        <v>1</v>
      </c>
      <c r="M433" s="34">
        <v>0</v>
      </c>
      <c r="N433" s="34">
        <v>0</v>
      </c>
      <c r="O433" s="34">
        <v>0</v>
      </c>
      <c r="P433" s="34">
        <v>0</v>
      </c>
      <c r="Q433" s="34">
        <v>0</v>
      </c>
      <c r="R433" s="34">
        <v>1</v>
      </c>
      <c r="S433" s="34">
        <v>0</v>
      </c>
      <c r="T433" s="34">
        <v>0</v>
      </c>
      <c r="U433" s="35">
        <v>14</v>
      </c>
      <c r="V433" s="35">
        <v>7</v>
      </c>
      <c r="W433" s="35">
        <v>11</v>
      </c>
      <c r="X433" s="35">
        <v>11</v>
      </c>
      <c r="Y433" s="35">
        <v>0</v>
      </c>
      <c r="Z433" s="35">
        <v>5</v>
      </c>
      <c r="AA433" s="34">
        <v>2</v>
      </c>
      <c r="AB433" s="34">
        <v>8</v>
      </c>
      <c r="AC433" s="34">
        <v>2</v>
      </c>
      <c r="AD433" s="34">
        <v>0</v>
      </c>
      <c r="AE433" s="34">
        <v>3</v>
      </c>
      <c r="AF433" s="58">
        <f>'Base tratada'!$AC433+'Base tratada'!$AD433+'Base tratada'!$AE433</f>
        <v>5</v>
      </c>
      <c r="AG4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33" s="58" t="str">
        <f>IF('Base tratada'!$AC433&gt;=MAX('Base tratada'!$AD433,'Base tratada'!$AE433),"Web",
IF('Base tratada'!$AD433&gt;='Base tratada'!$AE433,"Catalog",
"Store"))</f>
        <v>Store</v>
      </c>
      <c r="AI433" s="59">
        <f>IF('Base tratada'!$AF433=0,"0",'Base tratada'!$AK433/'Base tratada'!$AF433)</f>
        <v>8.6</v>
      </c>
      <c r="AJ433" s="59" t="str">
        <f>IF('Base tratada'!$AI433=0,"R$ 0",
IF('Base tratada'!$AI433&lt;=25,"R$ 1–25",
IF('Base tratada'!$AI433&lt;=50,"R$ 26–50",
"+R$ 50")))</f>
        <v>R$ 1–25</v>
      </c>
      <c r="AK433" s="35">
        <v>43</v>
      </c>
      <c r="AL433" s="58" t="str">
        <f>IF('Base tratada'!$AK433&lt;=100,"R$ 0-100",
IF('Base tratada'!$AK433&lt;=500,"R$ 101-500",
IF('Base tratada'!$AK433&lt;=1000,"R$ 501-1000",
IF('Base tratada'!$AK433&lt;=1500,"R$ 1001-1500",
"+R$ 1500"))))</f>
        <v>R$ 0-100</v>
      </c>
      <c r="AM433" s="34">
        <v>0</v>
      </c>
      <c r="AN433" s="34">
        <v>0</v>
      </c>
      <c r="AO433" s="34">
        <v>0</v>
      </c>
      <c r="AP433" s="34">
        <v>0</v>
      </c>
      <c r="AQ433" s="34">
        <v>0</v>
      </c>
      <c r="AR433" s="34">
        <v>0</v>
      </c>
      <c r="AS433" s="34">
        <v>0</v>
      </c>
      <c r="AT433" s="34">
        <v>3</v>
      </c>
      <c r="AU433" s="34">
        <v>11</v>
      </c>
      <c r="AV433" s="52">
        <v>38</v>
      </c>
      <c r="AW433" s="57">
        <v>0</v>
      </c>
      <c r="AX433" s="58" t="str">
        <f>IF(Tabela3[[#This Row],[Response]]=1, "Aceitou", "Não aceitou")</f>
        <v>Não aceitou</v>
      </c>
      <c r="AY433" s="55" t="str">
        <f>Tabela3[[#This Row],[Faixa Recência]] &amp; " | " &amp; Tabela3[[#This Row],[Faixa Gasto]] &amp; " | " &amp; Tabela3[[#This Row],[Faixa ticket médio]]</f>
        <v>0-15 dias | R$ 0-100 | R$ 1–25</v>
      </c>
      <c r="AZ4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3" s="36"/>
    </row>
    <row r="434" spans="1:54" x14ac:dyDescent="0.25">
      <c r="A434" s="61">
        <v>433</v>
      </c>
      <c r="B434" s="37">
        <v>55707</v>
      </c>
      <c r="C434" s="34">
        <v>0</v>
      </c>
      <c r="D434" s="34">
        <v>1</v>
      </c>
      <c r="E434" s="34">
        <v>91</v>
      </c>
      <c r="F434" s="58" t="str">
        <f>IF('Base tratada'!$E434&lt;=15,"0-15 dias",
IF('Base tratada'!$E434&lt;=30, "16-30 dias",
IF('Base tratada'!$E434&lt;=45, "31-45 dias",
IF('Base tratada'!$E434&lt;=60, "46-60 dias",
IF('Base tratada'!$E434&lt;=75, "61-75 dias", "76-99 dias")))))</f>
        <v>76-99 dias</v>
      </c>
      <c r="G434" s="38">
        <v>67</v>
      </c>
      <c r="H434" s="60" t="str">
        <f>IF('Base tratada'!$G434&lt;=29,"24–29",
IF('Base tratada'!$G434&lt;=39,"30–39",
IF('Base tratada'!$G434&lt;=49,"40–49",
IF('Base tratada'!$G434&lt;=59,"50–59",
IF('Base tratada'!$G434&lt;=69,"60–69",
"70–80")))))</f>
        <v>60–69</v>
      </c>
      <c r="I434" s="34">
        <v>2348</v>
      </c>
      <c r="J434" s="58" t="str">
        <f>IF('Base tratada'!$K434=1,"Divorciado",
IF('Base tratada'!$L434=1,"Casado",
IF('Base tratada'!$M434=1, "Solteiro",
IF('Base tratada'!$N434=1,"Juntos",
"Viúvo"))))</f>
        <v>Casado</v>
      </c>
      <c r="K434" s="34">
        <v>0</v>
      </c>
      <c r="L434" s="34">
        <v>1</v>
      </c>
      <c r="M434" s="34">
        <v>0</v>
      </c>
      <c r="N434" s="34">
        <v>0</v>
      </c>
      <c r="O434" s="34">
        <v>0</v>
      </c>
      <c r="P434" s="34">
        <v>0</v>
      </c>
      <c r="Q434" s="34">
        <v>0</v>
      </c>
      <c r="R434" s="34">
        <v>0</v>
      </c>
      <c r="S434" s="34">
        <v>0</v>
      </c>
      <c r="T434" s="34">
        <v>1</v>
      </c>
      <c r="U434" s="35">
        <v>208</v>
      </c>
      <c r="V434" s="35">
        <v>7</v>
      </c>
      <c r="W434" s="35">
        <v>82</v>
      </c>
      <c r="X434" s="35">
        <v>30</v>
      </c>
      <c r="Y434" s="35">
        <v>66</v>
      </c>
      <c r="Z434" s="35">
        <v>35</v>
      </c>
      <c r="AA434" s="34">
        <v>2</v>
      </c>
      <c r="AB434" s="34">
        <v>3</v>
      </c>
      <c r="AC434" s="34">
        <v>3</v>
      </c>
      <c r="AD434" s="34">
        <v>2</v>
      </c>
      <c r="AE434" s="34">
        <v>9</v>
      </c>
      <c r="AF434" s="58">
        <f>'Base tratada'!$AC434+'Base tratada'!$AD434+'Base tratada'!$AE434</f>
        <v>14</v>
      </c>
      <c r="AG4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34" s="58" t="str">
        <f>IF('Base tratada'!$AC434&gt;=MAX('Base tratada'!$AD434,'Base tratada'!$AE434),"Web",
IF('Base tratada'!$AD434&gt;='Base tratada'!$AE434,"Catalog",
"Store"))</f>
        <v>Store</v>
      </c>
      <c r="AI434" s="59">
        <f>IF('Base tratada'!$AF434=0,"0",'Base tratada'!$AK434/'Base tratada'!$AF434)</f>
        <v>28.071428571428573</v>
      </c>
      <c r="AJ434" s="59" t="str">
        <f>IF('Base tratada'!$AI434=0,"R$ 0",
IF('Base tratada'!$AI434&lt;=25,"R$ 1–25",
IF('Base tratada'!$AI434&lt;=50,"R$ 26–50",
"+R$ 50")))</f>
        <v>R$ 26–50</v>
      </c>
      <c r="AK434" s="35">
        <v>393</v>
      </c>
      <c r="AL434" s="58" t="str">
        <f>IF('Base tratada'!$AK434&lt;=100,"R$ 0-100",
IF('Base tratada'!$AK434&lt;=500,"R$ 101-500",
IF('Base tratada'!$AK434&lt;=1000,"R$ 501-1000",
IF('Base tratada'!$AK434&lt;=1500,"R$ 1001-1500",
"+R$ 1500"))))</f>
        <v>R$ 101-500</v>
      </c>
      <c r="AM434" s="34">
        <v>0</v>
      </c>
      <c r="AN434" s="34">
        <v>0</v>
      </c>
      <c r="AO434" s="34">
        <v>0</v>
      </c>
      <c r="AP434" s="34">
        <v>0</v>
      </c>
      <c r="AQ434" s="34">
        <v>0</v>
      </c>
      <c r="AR434" s="34">
        <v>0</v>
      </c>
      <c r="AS434" s="34">
        <v>0</v>
      </c>
      <c r="AT434" s="34">
        <v>3</v>
      </c>
      <c r="AU434" s="34">
        <v>11</v>
      </c>
      <c r="AV434" s="52">
        <v>358</v>
      </c>
      <c r="AW434" s="57">
        <v>0</v>
      </c>
      <c r="AX434" s="58" t="str">
        <f>IF(Tabela3[[#This Row],[Response]]=1, "Aceitou", "Não aceitou")</f>
        <v>Não aceitou</v>
      </c>
      <c r="AY434" s="55" t="str">
        <f>Tabela3[[#This Row],[Faixa Recência]] &amp; " | " &amp; Tabela3[[#This Row],[Faixa Gasto]] &amp; " | " &amp; Tabela3[[#This Row],[Faixa ticket médio]]</f>
        <v>76-99 dias | R$ 101-500 | R$ 26–50</v>
      </c>
      <c r="AZ4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4" s="36"/>
    </row>
    <row r="435" spans="1:54" x14ac:dyDescent="0.25">
      <c r="A435" s="61">
        <v>434</v>
      </c>
      <c r="B435" s="37">
        <v>57959</v>
      </c>
      <c r="C435" s="34">
        <v>0</v>
      </c>
      <c r="D435" s="34">
        <v>1</v>
      </c>
      <c r="E435" s="34">
        <v>71</v>
      </c>
      <c r="F435" s="58" t="str">
        <f>IF('Base tratada'!$E435&lt;=15,"0-15 dias",
IF('Base tratada'!$E435&lt;=30, "16-30 dias",
IF('Base tratada'!$E435&lt;=45, "31-45 dias",
IF('Base tratada'!$E435&lt;=60, "46-60 dias",
IF('Base tratada'!$E435&lt;=75, "61-75 dias", "76-99 dias")))))</f>
        <v>61-75 dias</v>
      </c>
      <c r="G435" s="38">
        <v>65</v>
      </c>
      <c r="H435" s="60" t="str">
        <f>IF('Base tratada'!$G435&lt;=29,"24–29",
IF('Base tratada'!$G435&lt;=39,"30–39",
IF('Base tratada'!$G435&lt;=49,"40–49",
IF('Base tratada'!$G435&lt;=59,"50–59",
IF('Base tratada'!$G435&lt;=69,"60–69",
"70–80")))))</f>
        <v>60–69</v>
      </c>
      <c r="I435" s="34">
        <v>2582</v>
      </c>
      <c r="J435" s="58" t="str">
        <f>IF('Base tratada'!$K435=1,"Divorciado",
IF('Base tratada'!$L435=1,"Casado",
IF('Base tratada'!$M435=1, "Solteiro",
IF('Base tratada'!$N435=1,"Juntos",
"Viúvo"))))</f>
        <v>Solteiro</v>
      </c>
      <c r="K435" s="34">
        <v>0</v>
      </c>
      <c r="L435" s="34">
        <v>0</v>
      </c>
      <c r="M435" s="34">
        <v>1</v>
      </c>
      <c r="N435" s="34">
        <v>0</v>
      </c>
      <c r="O435" s="34">
        <v>0</v>
      </c>
      <c r="P435" s="34">
        <v>0</v>
      </c>
      <c r="Q435" s="34">
        <v>0</v>
      </c>
      <c r="R435" s="34">
        <v>1</v>
      </c>
      <c r="S435" s="34">
        <v>0</v>
      </c>
      <c r="T435" s="34">
        <v>0</v>
      </c>
      <c r="U435" s="35">
        <v>430</v>
      </c>
      <c r="V435" s="35">
        <v>16</v>
      </c>
      <c r="W435" s="35">
        <v>322</v>
      </c>
      <c r="X435" s="35">
        <v>43</v>
      </c>
      <c r="Y435" s="35">
        <v>24</v>
      </c>
      <c r="Z435" s="35">
        <v>33</v>
      </c>
      <c r="AA435" s="34">
        <v>5</v>
      </c>
      <c r="AB435" s="34">
        <v>3</v>
      </c>
      <c r="AC435" s="34">
        <v>4</v>
      </c>
      <c r="AD435" s="34">
        <v>7</v>
      </c>
      <c r="AE435" s="34">
        <v>11</v>
      </c>
      <c r="AF435" s="58">
        <f>'Base tratada'!$AC435+'Base tratada'!$AD435+'Base tratada'!$AE435</f>
        <v>22</v>
      </c>
      <c r="AG4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35" s="58" t="str">
        <f>IF('Base tratada'!$AC435&gt;=MAX('Base tratada'!$AD435,'Base tratada'!$AE435),"Web",
IF('Base tratada'!$AD435&gt;='Base tratada'!$AE435,"Catalog",
"Store"))</f>
        <v>Store</v>
      </c>
      <c r="AI435" s="59">
        <f>IF('Base tratada'!$AF435=0,"0",'Base tratada'!$AK435/'Base tratada'!$AF435)</f>
        <v>37.954545454545453</v>
      </c>
      <c r="AJ435" s="59" t="str">
        <f>IF('Base tratada'!$AI435=0,"R$ 0",
IF('Base tratada'!$AI435&lt;=25,"R$ 1–25",
IF('Base tratada'!$AI435&lt;=50,"R$ 26–50",
"+R$ 50")))</f>
        <v>R$ 26–50</v>
      </c>
      <c r="AK435" s="35">
        <v>835</v>
      </c>
      <c r="AL435" s="58" t="str">
        <f>IF('Base tratada'!$AK435&lt;=100,"R$ 0-100",
IF('Base tratada'!$AK435&lt;=500,"R$ 101-500",
IF('Base tratada'!$AK435&lt;=1000,"R$ 501-1000",
IF('Base tratada'!$AK435&lt;=1500,"R$ 1001-1500",
"+R$ 1500"))))</f>
        <v>R$ 501-1000</v>
      </c>
      <c r="AM435" s="34">
        <v>0</v>
      </c>
      <c r="AN435" s="34">
        <v>0</v>
      </c>
      <c r="AO435" s="34">
        <v>0</v>
      </c>
      <c r="AP435" s="34">
        <v>0</v>
      </c>
      <c r="AQ435" s="34">
        <v>0</v>
      </c>
      <c r="AR435" s="34">
        <v>0</v>
      </c>
      <c r="AS435" s="34">
        <v>0</v>
      </c>
      <c r="AT435" s="34">
        <v>3</v>
      </c>
      <c r="AU435" s="34">
        <v>11</v>
      </c>
      <c r="AV435" s="52">
        <v>802</v>
      </c>
      <c r="AW435" s="57">
        <v>0</v>
      </c>
      <c r="AX435" s="58" t="str">
        <f>IF(Tabela3[[#This Row],[Response]]=1, "Aceitou", "Não aceitou")</f>
        <v>Não aceitou</v>
      </c>
      <c r="AY435" s="55" t="str">
        <f>Tabela3[[#This Row],[Faixa Recência]] &amp; " | " &amp; Tabela3[[#This Row],[Faixa Gasto]] &amp; " | " &amp; Tabela3[[#This Row],[Faixa ticket médio]]</f>
        <v>61-75 dias | R$ 501-1000 | R$ 26–50</v>
      </c>
      <c r="AZ4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5" s="36"/>
    </row>
    <row r="436" spans="1:54" x14ac:dyDescent="0.25">
      <c r="A436" s="61">
        <v>435</v>
      </c>
      <c r="B436" s="37">
        <v>56796</v>
      </c>
      <c r="C436" s="34">
        <v>0</v>
      </c>
      <c r="D436" s="34">
        <v>1</v>
      </c>
      <c r="E436" s="34">
        <v>24</v>
      </c>
      <c r="F436" s="58" t="str">
        <f>IF('Base tratada'!$E436&lt;=15,"0-15 dias",
IF('Base tratada'!$E436&lt;=30, "16-30 dias",
IF('Base tratada'!$E436&lt;=45, "31-45 dias",
IF('Base tratada'!$E436&lt;=60, "46-60 dias",
IF('Base tratada'!$E436&lt;=75, "61-75 dias", "76-99 dias")))))</f>
        <v>16-30 dias</v>
      </c>
      <c r="G436" s="38">
        <v>51</v>
      </c>
      <c r="H436" s="60" t="str">
        <f>IF('Base tratada'!$G436&lt;=29,"24–29",
IF('Base tratada'!$G436&lt;=39,"30–39",
IF('Base tratada'!$G436&lt;=49,"40–49",
IF('Base tratada'!$G436&lt;=59,"50–59",
IF('Base tratada'!$G436&lt;=69,"60–69",
"70–80")))))</f>
        <v>50–59</v>
      </c>
      <c r="I436" s="34">
        <v>2657</v>
      </c>
      <c r="J436" s="58" t="str">
        <f>IF('Base tratada'!$K436=1,"Divorciado",
IF('Base tratada'!$L436=1,"Casado",
IF('Base tratada'!$M436=1, "Solteiro",
IF('Base tratada'!$N436=1,"Juntos",
"Viúvo"))))</f>
        <v>Casado</v>
      </c>
      <c r="K436" s="34">
        <v>0</v>
      </c>
      <c r="L436" s="34">
        <v>1</v>
      </c>
      <c r="M436" s="34">
        <v>0</v>
      </c>
      <c r="N436" s="34">
        <v>0</v>
      </c>
      <c r="O436" s="34">
        <v>0</v>
      </c>
      <c r="P436" s="34">
        <v>0</v>
      </c>
      <c r="Q436" s="34">
        <v>0</v>
      </c>
      <c r="R436" s="34">
        <v>1</v>
      </c>
      <c r="S436" s="34">
        <v>0</v>
      </c>
      <c r="T436" s="34">
        <v>0</v>
      </c>
      <c r="U436" s="35">
        <v>656</v>
      </c>
      <c r="V436" s="35">
        <v>38</v>
      </c>
      <c r="W436" s="35">
        <v>161</v>
      </c>
      <c r="X436" s="35">
        <v>62</v>
      </c>
      <c r="Y436" s="35">
        <v>47</v>
      </c>
      <c r="Z436" s="35">
        <v>37</v>
      </c>
      <c r="AA436" s="34">
        <v>3</v>
      </c>
      <c r="AB436" s="34">
        <v>7</v>
      </c>
      <c r="AC436" s="34">
        <v>8</v>
      </c>
      <c r="AD436" s="34">
        <v>9</v>
      </c>
      <c r="AE436" s="34">
        <v>7</v>
      </c>
      <c r="AF436" s="58">
        <f>'Base tratada'!$AC436+'Base tratada'!$AD436+'Base tratada'!$AE436</f>
        <v>24</v>
      </c>
      <c r="AG4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36" s="58" t="str">
        <f>IF('Base tratada'!$AC436&gt;=MAX('Base tratada'!$AD436,'Base tratada'!$AE436),"Web",
IF('Base tratada'!$AD436&gt;='Base tratada'!$AE436,"Catalog",
"Store"))</f>
        <v>Catalog</v>
      </c>
      <c r="AI436" s="59">
        <f>IF('Base tratada'!$AF436=0,"0",'Base tratada'!$AK436/'Base tratada'!$AF436)</f>
        <v>40.166666666666664</v>
      </c>
      <c r="AJ436" s="59" t="str">
        <f>IF('Base tratada'!$AI436=0,"R$ 0",
IF('Base tratada'!$AI436&lt;=25,"R$ 1–25",
IF('Base tratada'!$AI436&lt;=50,"R$ 26–50",
"+R$ 50")))</f>
        <v>R$ 26–50</v>
      </c>
      <c r="AK436" s="35">
        <v>964</v>
      </c>
      <c r="AL436" s="58" t="str">
        <f>IF('Base tratada'!$AK436&lt;=100,"R$ 0-100",
IF('Base tratada'!$AK436&lt;=500,"R$ 101-500",
IF('Base tratada'!$AK436&lt;=1000,"R$ 501-1000",
IF('Base tratada'!$AK436&lt;=1500,"R$ 1001-1500",
"+R$ 1500"))))</f>
        <v>R$ 501-1000</v>
      </c>
      <c r="AM436" s="34">
        <v>0</v>
      </c>
      <c r="AN436" s="34">
        <v>0</v>
      </c>
      <c r="AO436" s="34">
        <v>0</v>
      </c>
      <c r="AP436" s="34">
        <v>0</v>
      </c>
      <c r="AQ436" s="34">
        <v>0</v>
      </c>
      <c r="AR436" s="34">
        <v>0</v>
      </c>
      <c r="AS436" s="34">
        <v>0</v>
      </c>
      <c r="AT436" s="34">
        <v>3</v>
      </c>
      <c r="AU436" s="34">
        <v>11</v>
      </c>
      <c r="AV436" s="52">
        <v>927</v>
      </c>
      <c r="AW436" s="57">
        <v>0</v>
      </c>
      <c r="AX436" s="58" t="str">
        <f>IF(Tabela3[[#This Row],[Response]]=1, "Aceitou", "Não aceitou")</f>
        <v>Não aceitou</v>
      </c>
      <c r="AY436" s="55" t="str">
        <f>Tabela3[[#This Row],[Faixa Recência]] &amp; " | " &amp; Tabela3[[#This Row],[Faixa Gasto]] &amp; " | " &amp; Tabela3[[#This Row],[Faixa ticket médio]]</f>
        <v>16-30 dias | R$ 501-1000 | R$ 26–50</v>
      </c>
      <c r="AZ4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6" s="36"/>
    </row>
    <row r="437" spans="1:54" x14ac:dyDescent="0.25">
      <c r="A437" s="61">
        <v>436</v>
      </c>
      <c r="B437" s="37">
        <v>36230</v>
      </c>
      <c r="C437" s="34">
        <v>1</v>
      </c>
      <c r="D437" s="34">
        <v>0</v>
      </c>
      <c r="E437" s="34">
        <v>17</v>
      </c>
      <c r="F437" s="58" t="str">
        <f>IF('Base tratada'!$E437&lt;=15,"0-15 dias",
IF('Base tratada'!$E437&lt;=30, "16-30 dias",
IF('Base tratada'!$E437&lt;=45, "31-45 dias",
IF('Base tratada'!$E437&lt;=60, "46-60 dias",
IF('Base tratada'!$E437&lt;=75, "61-75 dias", "76-99 dias")))))</f>
        <v>16-30 dias</v>
      </c>
      <c r="G437" s="38">
        <v>49</v>
      </c>
      <c r="H437" s="60" t="str">
        <f>IF('Base tratada'!$G437&lt;=29,"24–29",
IF('Base tratada'!$G437&lt;=39,"30–39",
IF('Base tratada'!$G437&lt;=49,"40–49",
IF('Base tratada'!$G437&lt;=59,"50–59",
IF('Base tratada'!$G437&lt;=69,"60–69",
"70–80")))))</f>
        <v>40–49</v>
      </c>
      <c r="I437" s="34">
        <v>2414</v>
      </c>
      <c r="J437" s="58" t="str">
        <f>IF('Base tratada'!$K437=1,"Divorciado",
IF('Base tratada'!$L437=1,"Casado",
IF('Base tratada'!$M437=1, "Solteiro",
IF('Base tratada'!$N437=1,"Juntos",
"Viúvo"))))</f>
        <v>Solteiro</v>
      </c>
      <c r="K437" s="34">
        <v>0</v>
      </c>
      <c r="L437" s="34">
        <v>0</v>
      </c>
      <c r="M437" s="34">
        <v>1</v>
      </c>
      <c r="N437" s="34">
        <v>0</v>
      </c>
      <c r="O437" s="34">
        <v>0</v>
      </c>
      <c r="P437" s="34">
        <v>0</v>
      </c>
      <c r="Q437" s="34">
        <v>0</v>
      </c>
      <c r="R437" s="34">
        <v>0</v>
      </c>
      <c r="S437" s="34">
        <v>1</v>
      </c>
      <c r="T437" s="34">
        <v>0</v>
      </c>
      <c r="U437" s="35">
        <v>14</v>
      </c>
      <c r="V437" s="35">
        <v>2</v>
      </c>
      <c r="W437" s="35">
        <v>30</v>
      </c>
      <c r="X437" s="35">
        <v>8</v>
      </c>
      <c r="Y437" s="35">
        <v>2</v>
      </c>
      <c r="Z437" s="35">
        <v>3</v>
      </c>
      <c r="AA437" s="34">
        <v>1</v>
      </c>
      <c r="AB437" s="34">
        <v>5</v>
      </c>
      <c r="AC437" s="34">
        <v>2</v>
      </c>
      <c r="AD437" s="34">
        <v>0</v>
      </c>
      <c r="AE437" s="34">
        <v>4</v>
      </c>
      <c r="AF437" s="58">
        <f>'Base tratada'!$AC437+'Base tratada'!$AD437+'Base tratada'!$AE437</f>
        <v>6</v>
      </c>
      <c r="AG4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37" s="58" t="str">
        <f>IF('Base tratada'!$AC437&gt;=MAX('Base tratada'!$AD437,'Base tratada'!$AE437),"Web",
IF('Base tratada'!$AD437&gt;='Base tratada'!$AE437,"Catalog",
"Store"))</f>
        <v>Store</v>
      </c>
      <c r="AI437" s="59">
        <f>IF('Base tratada'!$AF437=0,"0",'Base tratada'!$AK437/'Base tratada'!$AF437)</f>
        <v>9.3333333333333339</v>
      </c>
      <c r="AJ437" s="59" t="str">
        <f>IF('Base tratada'!$AI437=0,"R$ 0",
IF('Base tratada'!$AI437&lt;=25,"R$ 1–25",
IF('Base tratada'!$AI437&lt;=50,"R$ 26–50",
"+R$ 50")))</f>
        <v>R$ 1–25</v>
      </c>
      <c r="AK437" s="35">
        <v>56</v>
      </c>
      <c r="AL437" s="58" t="str">
        <f>IF('Base tratada'!$AK437&lt;=100,"R$ 0-100",
IF('Base tratada'!$AK437&lt;=500,"R$ 101-500",
IF('Base tratada'!$AK437&lt;=1000,"R$ 501-1000",
IF('Base tratada'!$AK437&lt;=1500,"R$ 1001-1500",
"+R$ 1500"))))</f>
        <v>R$ 0-100</v>
      </c>
      <c r="AM437" s="34">
        <v>0</v>
      </c>
      <c r="AN437" s="34">
        <v>0</v>
      </c>
      <c r="AO437" s="34">
        <v>0</v>
      </c>
      <c r="AP437" s="34">
        <v>0</v>
      </c>
      <c r="AQ437" s="34">
        <v>0</v>
      </c>
      <c r="AR437" s="34">
        <v>0</v>
      </c>
      <c r="AS437" s="34">
        <v>0</v>
      </c>
      <c r="AT437" s="34">
        <v>3</v>
      </c>
      <c r="AU437" s="34">
        <v>11</v>
      </c>
      <c r="AV437" s="52">
        <v>53</v>
      </c>
      <c r="AW437" s="57">
        <v>0</v>
      </c>
      <c r="AX437" s="58" t="str">
        <f>IF(Tabela3[[#This Row],[Response]]=1, "Aceitou", "Não aceitou")</f>
        <v>Não aceitou</v>
      </c>
      <c r="AY437" s="55" t="str">
        <f>Tabela3[[#This Row],[Faixa Recência]] &amp; " | " &amp; Tabela3[[#This Row],[Faixa Gasto]] &amp; " | " &amp; Tabela3[[#This Row],[Faixa ticket médio]]</f>
        <v>16-30 dias | R$ 0-100 | R$ 1–25</v>
      </c>
      <c r="AZ4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7" s="36"/>
    </row>
    <row r="438" spans="1:54" x14ac:dyDescent="0.25">
      <c r="A438" s="61">
        <v>437</v>
      </c>
      <c r="B438" s="37">
        <v>70829</v>
      </c>
      <c r="C438" s="34">
        <v>1</v>
      </c>
      <c r="D438" s="34">
        <v>1</v>
      </c>
      <c r="E438" s="34">
        <v>87</v>
      </c>
      <c r="F438" s="58" t="str">
        <f>IF('Base tratada'!$E438&lt;=15,"0-15 dias",
IF('Base tratada'!$E438&lt;=30, "16-30 dias",
IF('Base tratada'!$E438&lt;=45, "31-45 dias",
IF('Base tratada'!$E438&lt;=60, "46-60 dias",
IF('Base tratada'!$E438&lt;=75, "61-75 dias", "76-99 dias")))))</f>
        <v>76-99 dias</v>
      </c>
      <c r="G438" s="38">
        <v>40</v>
      </c>
      <c r="H438" s="60" t="str">
        <f>IF('Base tratada'!$G438&lt;=29,"24–29",
IF('Base tratada'!$G438&lt;=39,"30–39",
IF('Base tratada'!$G438&lt;=49,"40–49",
IF('Base tratada'!$G438&lt;=59,"50–59",
IF('Base tratada'!$G438&lt;=69,"60–69",
"70–80")))))</f>
        <v>40–49</v>
      </c>
      <c r="I438" s="34">
        <v>2369</v>
      </c>
      <c r="J438" s="58" t="str">
        <f>IF('Base tratada'!$K438=1,"Divorciado",
IF('Base tratada'!$L438=1,"Casado",
IF('Base tratada'!$M438=1, "Solteiro",
IF('Base tratada'!$N438=1,"Juntos",
"Viúvo"))))</f>
        <v>Casado</v>
      </c>
      <c r="K438" s="34">
        <v>0</v>
      </c>
      <c r="L438" s="34">
        <v>1</v>
      </c>
      <c r="M438" s="34">
        <v>0</v>
      </c>
      <c r="N438" s="34">
        <v>0</v>
      </c>
      <c r="O438" s="34">
        <v>0</v>
      </c>
      <c r="P438" s="34">
        <v>1</v>
      </c>
      <c r="Q438" s="34">
        <v>0</v>
      </c>
      <c r="R438" s="34">
        <v>0</v>
      </c>
      <c r="S438" s="34">
        <v>0</v>
      </c>
      <c r="T438" s="34">
        <v>0</v>
      </c>
      <c r="U438" s="35">
        <v>141</v>
      </c>
      <c r="V438" s="35">
        <v>70</v>
      </c>
      <c r="W438" s="35">
        <v>106</v>
      </c>
      <c r="X438" s="35">
        <v>72</v>
      </c>
      <c r="Y438" s="35">
        <v>19</v>
      </c>
      <c r="Z438" s="35">
        <v>23</v>
      </c>
      <c r="AA438" s="34">
        <v>2</v>
      </c>
      <c r="AB438" s="34">
        <v>3</v>
      </c>
      <c r="AC438" s="34">
        <v>4</v>
      </c>
      <c r="AD438" s="34">
        <v>2</v>
      </c>
      <c r="AE438" s="34">
        <v>8</v>
      </c>
      <c r="AF438" s="58">
        <f>'Base tratada'!$AC438+'Base tratada'!$AD438+'Base tratada'!$AE438</f>
        <v>14</v>
      </c>
      <c r="AG4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38" s="58" t="str">
        <f>IF('Base tratada'!$AC438&gt;=MAX('Base tratada'!$AD438,'Base tratada'!$AE438),"Web",
IF('Base tratada'!$AD438&gt;='Base tratada'!$AE438,"Catalog",
"Store"))</f>
        <v>Store</v>
      </c>
      <c r="AI438" s="59">
        <f>IF('Base tratada'!$AF438=0,"0",'Base tratada'!$AK438/'Base tratada'!$AF438)</f>
        <v>29.142857142857142</v>
      </c>
      <c r="AJ438" s="59" t="str">
        <f>IF('Base tratada'!$AI438=0,"R$ 0",
IF('Base tratada'!$AI438&lt;=25,"R$ 1–25",
IF('Base tratada'!$AI438&lt;=50,"R$ 26–50",
"+R$ 50")))</f>
        <v>R$ 26–50</v>
      </c>
      <c r="AK438" s="35">
        <v>408</v>
      </c>
      <c r="AL438" s="58" t="str">
        <f>IF('Base tratada'!$AK438&lt;=100,"R$ 0-100",
IF('Base tratada'!$AK438&lt;=500,"R$ 101-500",
IF('Base tratada'!$AK438&lt;=1000,"R$ 501-1000",
IF('Base tratada'!$AK438&lt;=1500,"R$ 1001-1500",
"+R$ 1500"))))</f>
        <v>R$ 101-500</v>
      </c>
      <c r="AM438" s="34">
        <v>0</v>
      </c>
      <c r="AN438" s="34">
        <v>0</v>
      </c>
      <c r="AO438" s="34">
        <v>0</v>
      </c>
      <c r="AP438" s="34">
        <v>0</v>
      </c>
      <c r="AQ438" s="34">
        <v>0</v>
      </c>
      <c r="AR438" s="34">
        <v>0</v>
      </c>
      <c r="AS438" s="34">
        <v>0</v>
      </c>
      <c r="AT438" s="34">
        <v>3</v>
      </c>
      <c r="AU438" s="34">
        <v>11</v>
      </c>
      <c r="AV438" s="52">
        <v>385</v>
      </c>
      <c r="AW438" s="57">
        <v>0</v>
      </c>
      <c r="AX438" s="58" t="str">
        <f>IF(Tabela3[[#This Row],[Response]]=1, "Aceitou", "Não aceitou")</f>
        <v>Não aceitou</v>
      </c>
      <c r="AY438" s="55" t="str">
        <f>Tabela3[[#This Row],[Faixa Recência]] &amp; " | " &amp; Tabela3[[#This Row],[Faixa Gasto]] &amp; " | " &amp; Tabela3[[#This Row],[Faixa ticket médio]]</f>
        <v>76-99 dias | R$ 101-500 | R$ 26–50</v>
      </c>
      <c r="AZ4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8" s="36"/>
    </row>
    <row r="439" spans="1:54" x14ac:dyDescent="0.25">
      <c r="A439" s="61">
        <v>438</v>
      </c>
      <c r="B439" s="37">
        <v>65991</v>
      </c>
      <c r="C439" s="34">
        <v>0</v>
      </c>
      <c r="D439" s="34">
        <v>1</v>
      </c>
      <c r="E439" s="34">
        <v>21</v>
      </c>
      <c r="F439" s="58" t="str">
        <f>IF('Base tratada'!$E439&lt;=15,"0-15 dias",
IF('Base tratada'!$E439&lt;=30, "16-30 dias",
IF('Base tratada'!$E439&lt;=45, "31-45 dias",
IF('Base tratada'!$E439&lt;=60, "46-60 dias",
IF('Base tratada'!$E439&lt;=75, "61-75 dias", "76-99 dias")))))</f>
        <v>16-30 dias</v>
      </c>
      <c r="G439" s="38">
        <v>44</v>
      </c>
      <c r="H439" s="60" t="str">
        <f>IF('Base tratada'!$G439&lt;=29,"24–29",
IF('Base tratada'!$G439&lt;=39,"30–39",
IF('Base tratada'!$G439&lt;=49,"40–49",
IF('Base tratada'!$G439&lt;=59,"50–59",
IF('Base tratada'!$G439&lt;=69,"60–69",
"70–80")))))</f>
        <v>40–49</v>
      </c>
      <c r="I439" s="34">
        <v>2819</v>
      </c>
      <c r="J439" s="58" t="str">
        <f>IF('Base tratada'!$K439=1,"Divorciado",
IF('Base tratada'!$L439=1,"Casado",
IF('Base tratada'!$M439=1, "Solteiro",
IF('Base tratada'!$N439=1,"Juntos",
"Viúvo"))))</f>
        <v>Casado</v>
      </c>
      <c r="K439" s="34">
        <v>0</v>
      </c>
      <c r="L439" s="34">
        <v>1</v>
      </c>
      <c r="M439" s="34">
        <v>0</v>
      </c>
      <c r="N439" s="34">
        <v>0</v>
      </c>
      <c r="O439" s="34">
        <v>0</v>
      </c>
      <c r="P439" s="34">
        <v>0</v>
      </c>
      <c r="Q439" s="34">
        <v>0</v>
      </c>
      <c r="R439" s="34">
        <v>1</v>
      </c>
      <c r="S439" s="34">
        <v>0</v>
      </c>
      <c r="T439" s="34">
        <v>0</v>
      </c>
      <c r="U439" s="35">
        <v>507</v>
      </c>
      <c r="V439" s="35">
        <v>19</v>
      </c>
      <c r="W439" s="35">
        <v>364</v>
      </c>
      <c r="X439" s="35">
        <v>25</v>
      </c>
      <c r="Y439" s="35">
        <v>47</v>
      </c>
      <c r="Z439" s="35">
        <v>9</v>
      </c>
      <c r="AA439" s="34">
        <v>3</v>
      </c>
      <c r="AB439" s="34">
        <v>7</v>
      </c>
      <c r="AC439" s="34">
        <v>9</v>
      </c>
      <c r="AD439" s="34">
        <v>5</v>
      </c>
      <c r="AE439" s="34">
        <v>10</v>
      </c>
      <c r="AF439" s="58">
        <f>'Base tratada'!$AC439+'Base tratada'!$AD439+'Base tratada'!$AE439</f>
        <v>24</v>
      </c>
      <c r="AG4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39" s="58" t="str">
        <f>IF('Base tratada'!$AC439&gt;=MAX('Base tratada'!$AD439,'Base tratada'!$AE439),"Web",
IF('Base tratada'!$AD439&gt;='Base tratada'!$AE439,"Catalog",
"Store"))</f>
        <v>Store</v>
      </c>
      <c r="AI439" s="59">
        <f>IF('Base tratada'!$AF439=0,"0",'Base tratada'!$AK439/'Base tratada'!$AF439)</f>
        <v>40.083333333333336</v>
      </c>
      <c r="AJ439" s="59" t="str">
        <f>IF('Base tratada'!$AI439=0,"R$ 0",
IF('Base tratada'!$AI439&lt;=25,"R$ 1–25",
IF('Base tratada'!$AI439&lt;=50,"R$ 26–50",
"+R$ 50")))</f>
        <v>R$ 26–50</v>
      </c>
      <c r="AK439" s="35">
        <v>962</v>
      </c>
      <c r="AL439" s="58" t="str">
        <f>IF('Base tratada'!$AK439&lt;=100,"R$ 0-100",
IF('Base tratada'!$AK439&lt;=500,"R$ 101-500",
IF('Base tratada'!$AK439&lt;=1000,"R$ 501-1000",
IF('Base tratada'!$AK439&lt;=1500,"R$ 1001-1500",
"+R$ 1500"))))</f>
        <v>R$ 501-1000</v>
      </c>
      <c r="AM439" s="34">
        <v>0</v>
      </c>
      <c r="AN439" s="34">
        <v>0</v>
      </c>
      <c r="AO439" s="34">
        <v>0</v>
      </c>
      <c r="AP439" s="34">
        <v>0</v>
      </c>
      <c r="AQ439" s="34">
        <v>0</v>
      </c>
      <c r="AR439" s="34">
        <v>0</v>
      </c>
      <c r="AS439" s="34">
        <v>0</v>
      </c>
      <c r="AT439" s="34">
        <v>3</v>
      </c>
      <c r="AU439" s="34">
        <v>11</v>
      </c>
      <c r="AV439" s="52">
        <v>953</v>
      </c>
      <c r="AW439" s="57">
        <v>0</v>
      </c>
      <c r="AX439" s="58" t="str">
        <f>IF(Tabela3[[#This Row],[Response]]=1, "Aceitou", "Não aceitou")</f>
        <v>Não aceitou</v>
      </c>
      <c r="AY439" s="55" t="str">
        <f>Tabela3[[#This Row],[Faixa Recência]] &amp; " | " &amp; Tabela3[[#This Row],[Faixa Gasto]] &amp; " | " &amp; Tabela3[[#This Row],[Faixa ticket médio]]</f>
        <v>16-30 dias | R$ 501-1000 | R$ 26–50</v>
      </c>
      <c r="AZ4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39" s="36"/>
    </row>
    <row r="440" spans="1:54" x14ac:dyDescent="0.25">
      <c r="A440" s="61">
        <v>439</v>
      </c>
      <c r="B440" s="37">
        <v>38988</v>
      </c>
      <c r="C440" s="34">
        <v>1</v>
      </c>
      <c r="D440" s="34">
        <v>2</v>
      </c>
      <c r="E440" s="34">
        <v>90</v>
      </c>
      <c r="F440" s="58" t="str">
        <f>IF('Base tratada'!$E440&lt;=15,"0-15 dias",
IF('Base tratada'!$E440&lt;=30, "16-30 dias",
IF('Base tratada'!$E440&lt;=45, "31-45 dias",
IF('Base tratada'!$E440&lt;=60, "46-60 dias",
IF('Base tratada'!$E440&lt;=75, "61-75 dias", "76-99 dias")))))</f>
        <v>76-99 dias</v>
      </c>
      <c r="G440" s="38">
        <v>48</v>
      </c>
      <c r="H440" s="60" t="str">
        <f>IF('Base tratada'!$G440&lt;=29,"24–29",
IF('Base tratada'!$G440&lt;=39,"30–39",
IF('Base tratada'!$G440&lt;=49,"40–49",
IF('Base tratada'!$G440&lt;=59,"50–59",
IF('Base tratada'!$G440&lt;=69,"60–69",
"70–80")))))</f>
        <v>40–49</v>
      </c>
      <c r="I440" s="34">
        <v>2837</v>
      </c>
      <c r="J440" s="58" t="str">
        <f>IF('Base tratada'!$K440=1,"Divorciado",
IF('Base tratada'!$L440=1,"Casado",
IF('Base tratada'!$M440=1, "Solteiro",
IF('Base tratada'!$N440=1,"Juntos",
"Viúvo"))))</f>
        <v>Casado</v>
      </c>
      <c r="K440" s="34">
        <v>0</v>
      </c>
      <c r="L440" s="34">
        <v>1</v>
      </c>
      <c r="M440" s="34">
        <v>0</v>
      </c>
      <c r="N440" s="34">
        <v>0</v>
      </c>
      <c r="O440" s="34">
        <v>0</v>
      </c>
      <c r="P440" s="34">
        <v>0</v>
      </c>
      <c r="Q440" s="34">
        <v>0</v>
      </c>
      <c r="R440" s="34">
        <v>1</v>
      </c>
      <c r="S440" s="34">
        <v>0</v>
      </c>
      <c r="T440" s="34">
        <v>0</v>
      </c>
      <c r="U440" s="35">
        <v>164</v>
      </c>
      <c r="V440" s="35">
        <v>24</v>
      </c>
      <c r="W440" s="35">
        <v>103</v>
      </c>
      <c r="X440" s="35">
        <v>12</v>
      </c>
      <c r="Y440" s="35">
        <v>3</v>
      </c>
      <c r="Z440" s="35">
        <v>42</v>
      </c>
      <c r="AA440" s="34">
        <v>7</v>
      </c>
      <c r="AB440" s="34">
        <v>8</v>
      </c>
      <c r="AC440" s="34">
        <v>5</v>
      </c>
      <c r="AD440" s="34">
        <v>1</v>
      </c>
      <c r="AE440" s="34">
        <v>6</v>
      </c>
      <c r="AF440" s="58">
        <f>'Base tratada'!$AC440+'Base tratada'!$AD440+'Base tratada'!$AE440</f>
        <v>12</v>
      </c>
      <c r="AG4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40" s="58" t="str">
        <f>IF('Base tratada'!$AC440&gt;=MAX('Base tratada'!$AD440,'Base tratada'!$AE440),"Web",
IF('Base tratada'!$AD440&gt;='Base tratada'!$AE440,"Catalog",
"Store"))</f>
        <v>Store</v>
      </c>
      <c r="AI440" s="59">
        <f>IF('Base tratada'!$AF440=0,"0",'Base tratada'!$AK440/'Base tratada'!$AF440)</f>
        <v>25.5</v>
      </c>
      <c r="AJ440" s="59" t="str">
        <f>IF('Base tratada'!$AI440=0,"R$ 0",
IF('Base tratada'!$AI440&lt;=25,"R$ 1–25",
IF('Base tratada'!$AI440&lt;=50,"R$ 26–50",
"+R$ 50")))</f>
        <v>R$ 26–50</v>
      </c>
      <c r="AK440" s="35">
        <v>306</v>
      </c>
      <c r="AL440" s="58" t="str">
        <f>IF('Base tratada'!$AK440&lt;=100,"R$ 0-100",
IF('Base tratada'!$AK440&lt;=500,"R$ 101-500",
IF('Base tratada'!$AK440&lt;=1000,"R$ 501-1000",
IF('Base tratada'!$AK440&lt;=1500,"R$ 1001-1500",
"+R$ 1500"))))</f>
        <v>R$ 101-500</v>
      </c>
      <c r="AM440" s="34">
        <v>0</v>
      </c>
      <c r="AN440" s="34">
        <v>0</v>
      </c>
      <c r="AO440" s="34">
        <v>0</v>
      </c>
      <c r="AP440" s="34">
        <v>0</v>
      </c>
      <c r="AQ440" s="34">
        <v>0</v>
      </c>
      <c r="AR440" s="34">
        <v>0</v>
      </c>
      <c r="AS440" s="34">
        <v>0</v>
      </c>
      <c r="AT440" s="34">
        <v>3</v>
      </c>
      <c r="AU440" s="34">
        <v>11</v>
      </c>
      <c r="AV440" s="52">
        <v>264</v>
      </c>
      <c r="AW440" s="57">
        <v>0</v>
      </c>
      <c r="AX440" s="58" t="str">
        <f>IF(Tabela3[[#This Row],[Response]]=1, "Aceitou", "Não aceitou")</f>
        <v>Não aceitou</v>
      </c>
      <c r="AY440" s="55" t="str">
        <f>Tabela3[[#This Row],[Faixa Recência]] &amp; " | " &amp; Tabela3[[#This Row],[Faixa Gasto]] &amp; " | " &amp; Tabela3[[#This Row],[Faixa ticket médio]]</f>
        <v>76-99 dias | R$ 101-500 | R$ 26–50</v>
      </c>
      <c r="AZ4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0" s="36"/>
    </row>
    <row r="441" spans="1:54" x14ac:dyDescent="0.25">
      <c r="A441" s="61">
        <v>440</v>
      </c>
      <c r="B441" s="37">
        <v>89572</v>
      </c>
      <c r="C441" s="34">
        <v>0</v>
      </c>
      <c r="D441" s="34">
        <v>0</v>
      </c>
      <c r="E441" s="34">
        <v>44</v>
      </c>
      <c r="F441" s="58" t="str">
        <f>IF('Base tratada'!$E441&lt;=15,"0-15 dias",
IF('Base tratada'!$E441&lt;=30, "16-30 dias",
IF('Base tratada'!$E441&lt;=45, "31-45 dias",
IF('Base tratada'!$E441&lt;=60, "46-60 dias",
IF('Base tratada'!$E441&lt;=75, "61-75 dias", "76-99 dias")))))</f>
        <v>31-45 dias</v>
      </c>
      <c r="G441" s="38">
        <v>54</v>
      </c>
      <c r="H441" s="60" t="str">
        <f>IF('Base tratada'!$G441&lt;=29,"24–29",
IF('Base tratada'!$G441&lt;=39,"30–39",
IF('Base tratada'!$G441&lt;=49,"40–49",
IF('Base tratada'!$G441&lt;=59,"50–59",
IF('Base tratada'!$G441&lt;=69,"60–69",
"70–80")))))</f>
        <v>50–59</v>
      </c>
      <c r="I441" s="34">
        <v>2811</v>
      </c>
      <c r="J441" s="58" t="str">
        <f>IF('Base tratada'!$K441=1,"Divorciado",
IF('Base tratada'!$L441=1,"Casado",
IF('Base tratada'!$M441=1, "Solteiro",
IF('Base tratada'!$N441=1,"Juntos",
"Viúvo"))))</f>
        <v>Solteiro</v>
      </c>
      <c r="K441" s="34">
        <v>0</v>
      </c>
      <c r="L441" s="34">
        <v>0</v>
      </c>
      <c r="M441" s="34">
        <v>1</v>
      </c>
      <c r="N441" s="34">
        <v>0</v>
      </c>
      <c r="O441" s="34">
        <v>0</v>
      </c>
      <c r="P441" s="34">
        <v>1</v>
      </c>
      <c r="Q441" s="34">
        <v>0</v>
      </c>
      <c r="R441" s="34">
        <v>0</v>
      </c>
      <c r="S441" s="34">
        <v>0</v>
      </c>
      <c r="T441" s="34">
        <v>0</v>
      </c>
      <c r="U441" s="35">
        <v>606</v>
      </c>
      <c r="V441" s="35">
        <v>24</v>
      </c>
      <c r="W441" s="35">
        <v>974</v>
      </c>
      <c r="X441" s="35">
        <v>197</v>
      </c>
      <c r="Y441" s="35">
        <v>194</v>
      </c>
      <c r="Z441" s="35">
        <v>64</v>
      </c>
      <c r="AA441" s="34">
        <v>1</v>
      </c>
      <c r="AB441" s="34">
        <v>4</v>
      </c>
      <c r="AC441" s="34">
        <v>7</v>
      </c>
      <c r="AD441" s="34">
        <v>7</v>
      </c>
      <c r="AE441" s="34">
        <v>9</v>
      </c>
      <c r="AF441" s="58">
        <f>'Base tratada'!$AC441+'Base tratada'!$AD441+'Base tratada'!$AE441</f>
        <v>23</v>
      </c>
      <c r="AG4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41" s="58" t="str">
        <f>IF('Base tratada'!$AC441&gt;=MAX('Base tratada'!$AD441,'Base tratada'!$AE441),"Web",
IF('Base tratada'!$AD441&gt;='Base tratada'!$AE441,"Catalog",
"Store"))</f>
        <v>Store</v>
      </c>
      <c r="AI441" s="59">
        <f>IF('Base tratada'!$AF441=0,"0",'Base tratada'!$AK441/'Base tratada'!$AF441)</f>
        <v>86.739130434782609</v>
      </c>
      <c r="AJ441" s="59" t="str">
        <f>IF('Base tratada'!$AI441=0,"R$ 0",
IF('Base tratada'!$AI441&lt;=25,"R$ 1–25",
IF('Base tratada'!$AI441&lt;=50,"R$ 26–50",
"+R$ 50")))</f>
        <v>+R$ 50</v>
      </c>
      <c r="AK441" s="35">
        <v>1995</v>
      </c>
      <c r="AL441" s="58" t="str">
        <f>IF('Base tratada'!$AK441&lt;=100,"R$ 0-100",
IF('Base tratada'!$AK441&lt;=500,"R$ 101-500",
IF('Base tratada'!$AK441&lt;=1000,"R$ 501-1000",
IF('Base tratada'!$AK441&lt;=1500,"R$ 1001-1500",
"+R$ 1500"))))</f>
        <v>+R$ 1500</v>
      </c>
      <c r="AM441" s="34">
        <v>1</v>
      </c>
      <c r="AN441" s="34">
        <v>0</v>
      </c>
      <c r="AO441" s="34">
        <v>0</v>
      </c>
      <c r="AP441" s="34">
        <v>1</v>
      </c>
      <c r="AQ441" s="34">
        <v>0</v>
      </c>
      <c r="AR441" s="34">
        <v>2</v>
      </c>
      <c r="AS441" s="34">
        <v>0</v>
      </c>
      <c r="AT441" s="34">
        <v>3</v>
      </c>
      <c r="AU441" s="34">
        <v>11</v>
      </c>
      <c r="AV441" s="52">
        <v>1931</v>
      </c>
      <c r="AW441" s="57">
        <v>1</v>
      </c>
      <c r="AX441" s="58" t="str">
        <f>IF(Tabela3[[#This Row],[Response]]=1, "Aceitou", "Não aceitou")</f>
        <v>Aceitou</v>
      </c>
      <c r="AY441" s="55" t="str">
        <f>Tabela3[[#This Row],[Faixa Recência]] &amp; " | " &amp; Tabela3[[#This Row],[Faixa Gasto]] &amp; " | " &amp; Tabela3[[#This Row],[Faixa ticket médio]]</f>
        <v>31-45 dias | +R$ 1500 | +R$ 50</v>
      </c>
      <c r="AZ4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41" s="36"/>
    </row>
    <row r="442" spans="1:54" x14ac:dyDescent="0.25">
      <c r="A442" s="61">
        <v>441</v>
      </c>
      <c r="B442" s="37">
        <v>42207</v>
      </c>
      <c r="C442" s="34">
        <v>1</v>
      </c>
      <c r="D442" s="34">
        <v>0</v>
      </c>
      <c r="E442" s="34">
        <v>71</v>
      </c>
      <c r="F442" s="58" t="str">
        <f>IF('Base tratada'!$E442&lt;=15,"0-15 dias",
IF('Base tratada'!$E442&lt;=30, "16-30 dias",
IF('Base tratada'!$E442&lt;=45, "31-45 dias",
IF('Base tratada'!$E442&lt;=60, "46-60 dias",
IF('Base tratada'!$E442&lt;=75, "61-75 dias", "76-99 dias")))))</f>
        <v>61-75 dias</v>
      </c>
      <c r="G442" s="38">
        <v>36</v>
      </c>
      <c r="H442" s="60" t="str">
        <f>IF('Base tratada'!$G442&lt;=29,"24–29",
IF('Base tratada'!$G442&lt;=39,"30–39",
IF('Base tratada'!$G442&lt;=49,"40–49",
IF('Base tratada'!$G442&lt;=59,"50–59",
IF('Base tratada'!$G442&lt;=69,"60–69",
"70–80")))))</f>
        <v>30–39</v>
      </c>
      <c r="I442" s="34">
        <v>2613</v>
      </c>
      <c r="J442" s="58" t="str">
        <f>IF('Base tratada'!$K442=1,"Divorciado",
IF('Base tratada'!$L442=1,"Casado",
IF('Base tratada'!$M442=1, "Solteiro",
IF('Base tratada'!$N442=1,"Juntos",
"Viúvo"))))</f>
        <v>Casado</v>
      </c>
      <c r="K442" s="34">
        <v>0</v>
      </c>
      <c r="L442" s="34">
        <v>1</v>
      </c>
      <c r="M442" s="34">
        <v>0</v>
      </c>
      <c r="N442" s="34">
        <v>0</v>
      </c>
      <c r="O442" s="34">
        <v>0</v>
      </c>
      <c r="P442" s="34">
        <v>0</v>
      </c>
      <c r="Q442" s="34">
        <v>0</v>
      </c>
      <c r="R442" s="34">
        <v>0</v>
      </c>
      <c r="S442" s="34">
        <v>1</v>
      </c>
      <c r="T442" s="34">
        <v>0</v>
      </c>
      <c r="U442" s="35">
        <v>116</v>
      </c>
      <c r="V442" s="35">
        <v>11</v>
      </c>
      <c r="W442" s="35">
        <v>72</v>
      </c>
      <c r="X442" s="35">
        <v>3</v>
      </c>
      <c r="Y442" s="35">
        <v>17</v>
      </c>
      <c r="Z442" s="35">
        <v>46</v>
      </c>
      <c r="AA442" s="34">
        <v>4</v>
      </c>
      <c r="AB442" s="34">
        <v>6</v>
      </c>
      <c r="AC442" s="34">
        <v>4</v>
      </c>
      <c r="AD442" s="34">
        <v>1</v>
      </c>
      <c r="AE442" s="34">
        <v>5</v>
      </c>
      <c r="AF442" s="58">
        <f>'Base tratada'!$AC442+'Base tratada'!$AD442+'Base tratada'!$AE442</f>
        <v>10</v>
      </c>
      <c r="AG4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42" s="58" t="str">
        <f>IF('Base tratada'!$AC442&gt;=MAX('Base tratada'!$AD442,'Base tratada'!$AE442),"Web",
IF('Base tratada'!$AD442&gt;='Base tratada'!$AE442,"Catalog",
"Store"))</f>
        <v>Store</v>
      </c>
      <c r="AI442" s="59">
        <f>IF('Base tratada'!$AF442=0,"0",'Base tratada'!$AK442/'Base tratada'!$AF442)</f>
        <v>21.9</v>
      </c>
      <c r="AJ442" s="59" t="str">
        <f>IF('Base tratada'!$AI442=0,"R$ 0",
IF('Base tratada'!$AI442&lt;=25,"R$ 1–25",
IF('Base tratada'!$AI442&lt;=50,"R$ 26–50",
"+R$ 50")))</f>
        <v>R$ 1–25</v>
      </c>
      <c r="AK442" s="35">
        <v>219</v>
      </c>
      <c r="AL442" s="58" t="str">
        <f>IF('Base tratada'!$AK442&lt;=100,"R$ 0-100",
IF('Base tratada'!$AK442&lt;=500,"R$ 101-500",
IF('Base tratada'!$AK442&lt;=1000,"R$ 501-1000",
IF('Base tratada'!$AK442&lt;=1500,"R$ 1001-1500",
"+R$ 1500"))))</f>
        <v>R$ 101-500</v>
      </c>
      <c r="AM442" s="34">
        <v>0</v>
      </c>
      <c r="AN442" s="34">
        <v>0</v>
      </c>
      <c r="AO442" s="34">
        <v>1</v>
      </c>
      <c r="AP442" s="34">
        <v>0</v>
      </c>
      <c r="AQ442" s="34">
        <v>0</v>
      </c>
      <c r="AR442" s="34">
        <v>1</v>
      </c>
      <c r="AS442" s="34">
        <v>0</v>
      </c>
      <c r="AT442" s="34">
        <v>3</v>
      </c>
      <c r="AU442" s="34">
        <v>11</v>
      </c>
      <c r="AV442" s="52">
        <v>173</v>
      </c>
      <c r="AW442" s="57">
        <v>1</v>
      </c>
      <c r="AX442" s="58" t="str">
        <f>IF(Tabela3[[#This Row],[Response]]=1, "Aceitou", "Não aceitou")</f>
        <v>Aceitou</v>
      </c>
      <c r="AY442" s="55" t="str">
        <f>Tabela3[[#This Row],[Faixa Recência]] &amp; " | " &amp; Tabela3[[#This Row],[Faixa Gasto]] &amp; " | " &amp; Tabela3[[#This Row],[Faixa ticket médio]]</f>
        <v>61-75 dias | R$ 101-500 | R$ 1–25</v>
      </c>
      <c r="AZ4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2" s="36"/>
    </row>
    <row r="443" spans="1:54" x14ac:dyDescent="0.25">
      <c r="A443" s="61">
        <v>442</v>
      </c>
      <c r="B443" s="37">
        <v>50300</v>
      </c>
      <c r="C443" s="34">
        <v>0</v>
      </c>
      <c r="D443" s="34">
        <v>1</v>
      </c>
      <c r="E443" s="34">
        <v>52</v>
      </c>
      <c r="F443" s="58" t="str">
        <f>IF('Base tratada'!$E443&lt;=15,"0-15 dias",
IF('Base tratada'!$E443&lt;=30, "16-30 dias",
IF('Base tratada'!$E443&lt;=45, "31-45 dias",
IF('Base tratada'!$E443&lt;=60, "46-60 dias",
IF('Base tratada'!$E443&lt;=75, "61-75 dias", "76-99 dias")))))</f>
        <v>46-60 dias</v>
      </c>
      <c r="G443" s="38">
        <v>68</v>
      </c>
      <c r="H443" s="60" t="str">
        <f>IF('Base tratada'!$G443&lt;=29,"24–29",
IF('Base tratada'!$G443&lt;=39,"30–39",
IF('Base tratada'!$G443&lt;=49,"40–49",
IF('Base tratada'!$G443&lt;=59,"50–59",
IF('Base tratada'!$G443&lt;=69,"60–69",
"70–80")))))</f>
        <v>60–69</v>
      </c>
      <c r="I443" s="34">
        <v>2194</v>
      </c>
      <c r="J443" s="58" t="str">
        <f>IF('Base tratada'!$K443=1,"Divorciado",
IF('Base tratada'!$L443=1,"Casado",
IF('Base tratada'!$M443=1, "Solteiro",
IF('Base tratada'!$N443=1,"Juntos",
"Viúvo"))))</f>
        <v>Casado</v>
      </c>
      <c r="K443" s="34">
        <v>0</v>
      </c>
      <c r="L443" s="34">
        <v>1</v>
      </c>
      <c r="M443" s="34">
        <v>0</v>
      </c>
      <c r="N443" s="34">
        <v>0</v>
      </c>
      <c r="O443" s="34">
        <v>0</v>
      </c>
      <c r="P443" s="34">
        <v>0</v>
      </c>
      <c r="Q443" s="34">
        <v>0</v>
      </c>
      <c r="R443" s="34">
        <v>1</v>
      </c>
      <c r="S443" s="34">
        <v>0</v>
      </c>
      <c r="T443" s="34">
        <v>0</v>
      </c>
      <c r="U443" s="35">
        <v>143</v>
      </c>
      <c r="V443" s="35">
        <v>15</v>
      </c>
      <c r="W443" s="35">
        <v>60</v>
      </c>
      <c r="X443" s="35">
        <v>24</v>
      </c>
      <c r="Y443" s="35">
        <v>23</v>
      </c>
      <c r="Z443" s="35">
        <v>5</v>
      </c>
      <c r="AA443" s="34">
        <v>2</v>
      </c>
      <c r="AB443" s="34">
        <v>2</v>
      </c>
      <c r="AC443" s="34">
        <v>2</v>
      </c>
      <c r="AD443" s="34">
        <v>1</v>
      </c>
      <c r="AE443" s="34">
        <v>8</v>
      </c>
      <c r="AF443" s="58">
        <f>'Base tratada'!$AC443+'Base tratada'!$AD443+'Base tratada'!$AE443</f>
        <v>11</v>
      </c>
      <c r="AG4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43" s="58" t="str">
        <f>IF('Base tratada'!$AC443&gt;=MAX('Base tratada'!$AD443,'Base tratada'!$AE443),"Web",
IF('Base tratada'!$AD443&gt;='Base tratada'!$AE443,"Catalog",
"Store"))</f>
        <v>Store</v>
      </c>
      <c r="AI443" s="59">
        <f>IF('Base tratada'!$AF443=0,"0",'Base tratada'!$AK443/'Base tratada'!$AF443)</f>
        <v>24.09090909090909</v>
      </c>
      <c r="AJ443" s="59" t="str">
        <f>IF('Base tratada'!$AI443=0,"R$ 0",
IF('Base tratada'!$AI443&lt;=25,"R$ 1–25",
IF('Base tratada'!$AI443&lt;=50,"R$ 26–50",
"+R$ 50")))</f>
        <v>R$ 1–25</v>
      </c>
      <c r="AK443" s="35">
        <v>265</v>
      </c>
      <c r="AL443" s="58" t="str">
        <f>IF('Base tratada'!$AK443&lt;=100,"R$ 0-100",
IF('Base tratada'!$AK443&lt;=500,"R$ 101-500",
IF('Base tratada'!$AK443&lt;=1000,"R$ 501-1000",
IF('Base tratada'!$AK443&lt;=1500,"R$ 1001-1500",
"+R$ 1500"))))</f>
        <v>R$ 101-500</v>
      </c>
      <c r="AM443" s="34">
        <v>0</v>
      </c>
      <c r="AN443" s="34">
        <v>0</v>
      </c>
      <c r="AO443" s="34">
        <v>0</v>
      </c>
      <c r="AP443" s="34">
        <v>0</v>
      </c>
      <c r="AQ443" s="34">
        <v>0</v>
      </c>
      <c r="AR443" s="34">
        <v>0</v>
      </c>
      <c r="AS443" s="34">
        <v>0</v>
      </c>
      <c r="AT443" s="34">
        <v>3</v>
      </c>
      <c r="AU443" s="34">
        <v>11</v>
      </c>
      <c r="AV443" s="52">
        <v>260</v>
      </c>
      <c r="AW443" s="57">
        <v>0</v>
      </c>
      <c r="AX443" s="58" t="str">
        <f>IF(Tabela3[[#This Row],[Response]]=1, "Aceitou", "Não aceitou")</f>
        <v>Não aceitou</v>
      </c>
      <c r="AY443" s="55" t="str">
        <f>Tabela3[[#This Row],[Faixa Recência]] &amp; " | " &amp; Tabela3[[#This Row],[Faixa Gasto]] &amp; " | " &amp; Tabela3[[#This Row],[Faixa ticket médio]]</f>
        <v>46-60 dias | R$ 101-500 | R$ 1–25</v>
      </c>
      <c r="AZ4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3" s="36"/>
    </row>
    <row r="444" spans="1:54" x14ac:dyDescent="0.25">
      <c r="A444" s="61">
        <v>443</v>
      </c>
      <c r="B444" s="37">
        <v>66664</v>
      </c>
      <c r="C444" s="34">
        <v>0</v>
      </c>
      <c r="D444" s="34">
        <v>0</v>
      </c>
      <c r="E444" s="34">
        <v>78</v>
      </c>
      <c r="F444" s="58" t="str">
        <f>IF('Base tratada'!$E444&lt;=15,"0-15 dias",
IF('Base tratada'!$E444&lt;=30, "16-30 dias",
IF('Base tratada'!$E444&lt;=45, "31-45 dias",
IF('Base tratada'!$E444&lt;=60, "46-60 dias",
IF('Base tratada'!$E444&lt;=75, "61-75 dias", "76-99 dias")))))</f>
        <v>76-99 dias</v>
      </c>
      <c r="G444" s="38">
        <v>38</v>
      </c>
      <c r="H444" s="60" t="str">
        <f>IF('Base tratada'!$G444&lt;=29,"24–29",
IF('Base tratada'!$G444&lt;=39,"30–39",
IF('Base tratada'!$G444&lt;=49,"40–49",
IF('Base tratada'!$G444&lt;=59,"50–59",
IF('Base tratada'!$G444&lt;=69,"60–69",
"70–80")))))</f>
        <v>30–39</v>
      </c>
      <c r="I444" s="34">
        <v>2801</v>
      </c>
      <c r="J444" s="58" t="str">
        <f>IF('Base tratada'!$K444=1,"Divorciado",
IF('Base tratada'!$L444=1,"Casado",
IF('Base tratada'!$M444=1, "Solteiro",
IF('Base tratada'!$N444=1,"Juntos",
"Viúvo"))))</f>
        <v>Juntos</v>
      </c>
      <c r="K444" s="34">
        <v>0</v>
      </c>
      <c r="L444" s="34">
        <v>0</v>
      </c>
      <c r="M444" s="34">
        <v>0</v>
      </c>
      <c r="N444" s="34">
        <v>1</v>
      </c>
      <c r="O444" s="34">
        <v>0</v>
      </c>
      <c r="P444" s="34">
        <v>1</v>
      </c>
      <c r="Q444" s="34">
        <v>0</v>
      </c>
      <c r="R444" s="34">
        <v>0</v>
      </c>
      <c r="S444" s="34">
        <v>0</v>
      </c>
      <c r="T444" s="34">
        <v>0</v>
      </c>
      <c r="U444" s="35">
        <v>398</v>
      </c>
      <c r="V444" s="35">
        <v>96</v>
      </c>
      <c r="W444" s="35">
        <v>447</v>
      </c>
      <c r="X444" s="35">
        <v>220</v>
      </c>
      <c r="Y444" s="35">
        <v>96</v>
      </c>
      <c r="Z444" s="35">
        <v>32</v>
      </c>
      <c r="AA444" s="34">
        <v>1</v>
      </c>
      <c r="AB444" s="34">
        <v>3</v>
      </c>
      <c r="AC444" s="34">
        <v>5</v>
      </c>
      <c r="AD444" s="34">
        <v>7</v>
      </c>
      <c r="AE444" s="34">
        <v>6</v>
      </c>
      <c r="AF444" s="58">
        <f>'Base tratada'!$AC444+'Base tratada'!$AD444+'Base tratada'!$AE444</f>
        <v>18</v>
      </c>
      <c r="AG4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44" s="58" t="str">
        <f>IF('Base tratada'!$AC444&gt;=MAX('Base tratada'!$AD444,'Base tratada'!$AE444),"Web",
IF('Base tratada'!$AD444&gt;='Base tratada'!$AE444,"Catalog",
"Store"))</f>
        <v>Catalog</v>
      </c>
      <c r="AI444" s="59">
        <f>IF('Base tratada'!$AF444=0,"0",'Base tratada'!$AK444/'Base tratada'!$AF444)</f>
        <v>69.833333333333329</v>
      </c>
      <c r="AJ444" s="59" t="str">
        <f>IF('Base tratada'!$AI444=0,"R$ 0",
IF('Base tratada'!$AI444&lt;=25,"R$ 1–25",
IF('Base tratada'!$AI444&lt;=50,"R$ 26–50",
"+R$ 50")))</f>
        <v>+R$ 50</v>
      </c>
      <c r="AK444" s="35">
        <v>1257</v>
      </c>
      <c r="AL444" s="58" t="str">
        <f>IF('Base tratada'!$AK444&lt;=100,"R$ 0-100",
IF('Base tratada'!$AK444&lt;=500,"R$ 101-500",
IF('Base tratada'!$AK444&lt;=1000,"R$ 501-1000",
IF('Base tratada'!$AK444&lt;=1500,"R$ 1001-1500",
"+R$ 1500"))))</f>
        <v>R$ 1001-1500</v>
      </c>
      <c r="AM444" s="34">
        <v>0</v>
      </c>
      <c r="AN444" s="34">
        <v>0</v>
      </c>
      <c r="AO444" s="34">
        <v>0</v>
      </c>
      <c r="AP444" s="34">
        <v>0</v>
      </c>
      <c r="AQ444" s="34">
        <v>0</v>
      </c>
      <c r="AR444" s="34">
        <v>0</v>
      </c>
      <c r="AS444" s="34">
        <v>0</v>
      </c>
      <c r="AT444" s="34">
        <v>3</v>
      </c>
      <c r="AU444" s="34">
        <v>11</v>
      </c>
      <c r="AV444" s="52">
        <v>1225</v>
      </c>
      <c r="AW444" s="57">
        <v>0</v>
      </c>
      <c r="AX444" s="58" t="str">
        <f>IF(Tabela3[[#This Row],[Response]]=1, "Aceitou", "Não aceitou")</f>
        <v>Não aceitou</v>
      </c>
      <c r="AY444" s="55" t="str">
        <f>Tabela3[[#This Row],[Faixa Recência]] &amp; " | " &amp; Tabela3[[#This Row],[Faixa Gasto]] &amp; " | " &amp; Tabela3[[#This Row],[Faixa ticket médio]]</f>
        <v>76-99 dias | R$ 1001-1500 | +R$ 50</v>
      </c>
      <c r="AZ4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4" s="36"/>
    </row>
    <row r="445" spans="1:54" x14ac:dyDescent="0.25">
      <c r="A445" s="61">
        <v>444</v>
      </c>
      <c r="B445" s="37">
        <v>60597</v>
      </c>
      <c r="C445" s="34">
        <v>0</v>
      </c>
      <c r="D445" s="34">
        <v>1</v>
      </c>
      <c r="E445" s="34">
        <v>2</v>
      </c>
      <c r="F445" s="58" t="str">
        <f>IF('Base tratada'!$E445&lt;=15,"0-15 dias",
IF('Base tratada'!$E445&lt;=30, "16-30 dias",
IF('Base tratada'!$E445&lt;=45, "31-45 dias",
IF('Base tratada'!$E445&lt;=60, "46-60 dias",
IF('Base tratada'!$E445&lt;=75, "61-75 dias", "76-99 dias")))))</f>
        <v>0-15 dias</v>
      </c>
      <c r="G445" s="38">
        <v>56</v>
      </c>
      <c r="H445" s="60" t="str">
        <f>IF('Base tratada'!$G445&lt;=29,"24–29",
IF('Base tratada'!$G445&lt;=39,"30–39",
IF('Base tratada'!$G445&lt;=49,"40–49",
IF('Base tratada'!$G445&lt;=59,"50–59",
IF('Base tratada'!$G445&lt;=69,"60–69",
"70–80")))))</f>
        <v>50–59</v>
      </c>
      <c r="I445" s="34">
        <v>2338</v>
      </c>
      <c r="J445" s="58" t="str">
        <f>IF('Base tratada'!$K445=1,"Divorciado",
IF('Base tratada'!$L445=1,"Casado",
IF('Base tratada'!$M445=1, "Solteiro",
IF('Base tratada'!$N445=1,"Juntos",
"Viúvo"))))</f>
        <v>Casado</v>
      </c>
      <c r="K445" s="34">
        <v>0</v>
      </c>
      <c r="L445" s="34">
        <v>1</v>
      </c>
      <c r="M445" s="34">
        <v>0</v>
      </c>
      <c r="N445" s="34">
        <v>0</v>
      </c>
      <c r="O445" s="34">
        <v>0</v>
      </c>
      <c r="P445" s="34">
        <v>0</v>
      </c>
      <c r="Q445" s="34">
        <v>0</v>
      </c>
      <c r="R445" s="34">
        <v>1</v>
      </c>
      <c r="S445" s="34">
        <v>0</v>
      </c>
      <c r="T445" s="34">
        <v>0</v>
      </c>
      <c r="U445" s="35">
        <v>522</v>
      </c>
      <c r="V445" s="35">
        <v>0</v>
      </c>
      <c r="W445" s="35">
        <v>257</v>
      </c>
      <c r="X445" s="35">
        <v>32</v>
      </c>
      <c r="Y445" s="35">
        <v>16</v>
      </c>
      <c r="Z445" s="35">
        <v>66</v>
      </c>
      <c r="AA445" s="34">
        <v>4</v>
      </c>
      <c r="AB445" s="34">
        <v>7</v>
      </c>
      <c r="AC445" s="34">
        <v>2</v>
      </c>
      <c r="AD445" s="34">
        <v>2</v>
      </c>
      <c r="AE445" s="34">
        <v>8</v>
      </c>
      <c r="AF445" s="58">
        <f>'Base tratada'!$AC445+'Base tratada'!$AD445+'Base tratada'!$AE445</f>
        <v>12</v>
      </c>
      <c r="AG4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45" s="58" t="str">
        <f>IF('Base tratada'!$AC445&gt;=MAX('Base tratada'!$AD445,'Base tratada'!$AE445),"Web",
IF('Base tratada'!$AD445&gt;='Base tratada'!$AE445,"Catalog",
"Store"))</f>
        <v>Store</v>
      </c>
      <c r="AI445" s="59">
        <f>IF('Base tratada'!$AF445=0,"0",'Base tratada'!$AK445/'Base tratada'!$AF445)</f>
        <v>68.916666666666671</v>
      </c>
      <c r="AJ445" s="59" t="str">
        <f>IF('Base tratada'!$AI445=0,"R$ 0",
IF('Base tratada'!$AI445&lt;=25,"R$ 1–25",
IF('Base tratada'!$AI445&lt;=50,"R$ 26–50",
"+R$ 50")))</f>
        <v>+R$ 50</v>
      </c>
      <c r="AK445" s="35">
        <v>827</v>
      </c>
      <c r="AL445" s="58" t="str">
        <f>IF('Base tratada'!$AK445&lt;=100,"R$ 0-100",
IF('Base tratada'!$AK445&lt;=500,"R$ 101-500",
IF('Base tratada'!$AK445&lt;=1000,"R$ 501-1000",
IF('Base tratada'!$AK445&lt;=1500,"R$ 1001-1500",
"+R$ 1500"))))</f>
        <v>R$ 501-1000</v>
      </c>
      <c r="AM445" s="34">
        <v>1</v>
      </c>
      <c r="AN445" s="34">
        <v>0</v>
      </c>
      <c r="AO445" s="34">
        <v>0</v>
      </c>
      <c r="AP445" s="34">
        <v>0</v>
      </c>
      <c r="AQ445" s="34">
        <v>0</v>
      </c>
      <c r="AR445" s="34">
        <v>1</v>
      </c>
      <c r="AS445" s="34">
        <v>0</v>
      </c>
      <c r="AT445" s="34">
        <v>3</v>
      </c>
      <c r="AU445" s="34">
        <v>11</v>
      </c>
      <c r="AV445" s="52">
        <v>761</v>
      </c>
      <c r="AW445" s="57">
        <v>1</v>
      </c>
      <c r="AX445" s="58" t="str">
        <f>IF(Tabela3[[#This Row],[Response]]=1, "Aceitou", "Não aceitou")</f>
        <v>Aceitou</v>
      </c>
      <c r="AY445" s="55" t="str">
        <f>Tabela3[[#This Row],[Faixa Recência]] &amp; " | " &amp; Tabela3[[#This Row],[Faixa Gasto]] &amp; " | " &amp; Tabela3[[#This Row],[Faixa ticket médio]]</f>
        <v>0-15 dias | R$ 501-1000 | +R$ 50</v>
      </c>
      <c r="AZ4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5" s="36"/>
    </row>
    <row r="446" spans="1:54" x14ac:dyDescent="0.25">
      <c r="A446" s="61">
        <v>445</v>
      </c>
      <c r="B446" s="37">
        <v>70165</v>
      </c>
      <c r="C446" s="34">
        <v>0</v>
      </c>
      <c r="D446" s="34">
        <v>0</v>
      </c>
      <c r="E446" s="34">
        <v>60</v>
      </c>
      <c r="F446" s="58" t="str">
        <f>IF('Base tratada'!$E446&lt;=15,"0-15 dias",
IF('Base tratada'!$E446&lt;=30, "16-30 dias",
IF('Base tratada'!$E446&lt;=45, "31-45 dias",
IF('Base tratada'!$E446&lt;=60, "46-60 dias",
IF('Base tratada'!$E446&lt;=75, "61-75 dias", "76-99 dias")))))</f>
        <v>46-60 dias</v>
      </c>
      <c r="G446" s="38">
        <v>71</v>
      </c>
      <c r="H446" s="60" t="str">
        <f>IF('Base tratada'!$G446&lt;=29,"24–29",
IF('Base tratada'!$G446&lt;=39,"30–39",
IF('Base tratada'!$G446&lt;=49,"40–49",
IF('Base tratada'!$G446&lt;=59,"50–59",
IF('Base tratada'!$G446&lt;=69,"60–69",
"70–80")))))</f>
        <v>70–80</v>
      </c>
      <c r="I446" s="34">
        <v>2439</v>
      </c>
      <c r="J446" s="58" t="str">
        <f>IF('Base tratada'!$K446=1,"Divorciado",
IF('Base tratada'!$L446=1,"Casado",
IF('Base tratada'!$M446=1, "Solteiro",
IF('Base tratada'!$N446=1,"Juntos",
"Viúvo"))))</f>
        <v>Viúvo</v>
      </c>
      <c r="K446" s="34">
        <v>0</v>
      </c>
      <c r="L446" s="34">
        <v>0</v>
      </c>
      <c r="M446" s="34">
        <v>0</v>
      </c>
      <c r="N446" s="34">
        <v>0</v>
      </c>
      <c r="O446" s="34">
        <v>1</v>
      </c>
      <c r="P446" s="34">
        <v>0</v>
      </c>
      <c r="Q446" s="34">
        <v>0</v>
      </c>
      <c r="R446" s="34">
        <v>1</v>
      </c>
      <c r="S446" s="34">
        <v>0</v>
      </c>
      <c r="T446" s="34">
        <v>0</v>
      </c>
      <c r="U446" s="35">
        <v>161</v>
      </c>
      <c r="V446" s="35">
        <v>0</v>
      </c>
      <c r="W446" s="35">
        <v>253</v>
      </c>
      <c r="X446" s="35">
        <v>199</v>
      </c>
      <c r="Y446" s="35">
        <v>191</v>
      </c>
      <c r="Z446" s="35">
        <v>122</v>
      </c>
      <c r="AA446" s="34">
        <v>1</v>
      </c>
      <c r="AB446" s="34">
        <v>1</v>
      </c>
      <c r="AC446" s="34">
        <v>3</v>
      </c>
      <c r="AD446" s="34">
        <v>7</v>
      </c>
      <c r="AE446" s="34">
        <v>11</v>
      </c>
      <c r="AF446" s="58">
        <f>'Base tratada'!$AC446+'Base tratada'!$AD446+'Base tratada'!$AE446</f>
        <v>21</v>
      </c>
      <c r="AG4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46" s="58" t="str">
        <f>IF('Base tratada'!$AC446&gt;=MAX('Base tratada'!$AD446,'Base tratada'!$AE446),"Web",
IF('Base tratada'!$AD446&gt;='Base tratada'!$AE446,"Catalog",
"Store"))</f>
        <v>Store</v>
      </c>
      <c r="AI446" s="59">
        <f>IF('Base tratada'!$AF446=0,"0",'Base tratada'!$AK446/'Base tratada'!$AF446)</f>
        <v>38.285714285714285</v>
      </c>
      <c r="AJ446" s="59" t="str">
        <f>IF('Base tratada'!$AI446=0,"R$ 0",
IF('Base tratada'!$AI446&lt;=25,"R$ 1–25",
IF('Base tratada'!$AI446&lt;=50,"R$ 26–50",
"+R$ 50")))</f>
        <v>R$ 26–50</v>
      </c>
      <c r="AK446" s="35">
        <v>804</v>
      </c>
      <c r="AL446" s="58" t="str">
        <f>IF('Base tratada'!$AK446&lt;=100,"R$ 0-100",
IF('Base tratada'!$AK446&lt;=500,"R$ 101-500",
IF('Base tratada'!$AK446&lt;=1000,"R$ 501-1000",
IF('Base tratada'!$AK446&lt;=1500,"R$ 1001-1500",
"+R$ 1500"))))</f>
        <v>R$ 501-1000</v>
      </c>
      <c r="AM446" s="34">
        <v>0</v>
      </c>
      <c r="AN446" s="34">
        <v>0</v>
      </c>
      <c r="AO446" s="34">
        <v>0</v>
      </c>
      <c r="AP446" s="34">
        <v>0</v>
      </c>
      <c r="AQ446" s="34">
        <v>0</v>
      </c>
      <c r="AR446" s="34">
        <v>0</v>
      </c>
      <c r="AS446" s="34">
        <v>0</v>
      </c>
      <c r="AT446" s="34">
        <v>3</v>
      </c>
      <c r="AU446" s="34">
        <v>11</v>
      </c>
      <c r="AV446" s="52">
        <v>682</v>
      </c>
      <c r="AW446" s="57">
        <v>0</v>
      </c>
      <c r="AX446" s="58" t="str">
        <f>IF(Tabela3[[#This Row],[Response]]=1, "Aceitou", "Não aceitou")</f>
        <v>Não aceitou</v>
      </c>
      <c r="AY446" s="55" t="str">
        <f>Tabela3[[#This Row],[Faixa Recência]] &amp; " | " &amp; Tabela3[[#This Row],[Faixa Gasto]] &amp; " | " &amp; Tabela3[[#This Row],[Faixa ticket médio]]</f>
        <v>46-60 dias | R$ 501-1000 | R$ 26–50</v>
      </c>
      <c r="AZ4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6" s="36"/>
    </row>
    <row r="447" spans="1:54" x14ac:dyDescent="0.25">
      <c r="A447" s="61">
        <v>446</v>
      </c>
      <c r="B447" s="37">
        <v>50520</v>
      </c>
      <c r="C447" s="34">
        <v>0</v>
      </c>
      <c r="D447" s="34">
        <v>1</v>
      </c>
      <c r="E447" s="34">
        <v>25</v>
      </c>
      <c r="F447" s="58" t="str">
        <f>IF('Base tratada'!$E447&lt;=15,"0-15 dias",
IF('Base tratada'!$E447&lt;=30, "16-30 dias",
IF('Base tratada'!$E447&lt;=45, "31-45 dias",
IF('Base tratada'!$E447&lt;=60, "46-60 dias",
IF('Base tratada'!$E447&lt;=75, "61-75 dias", "76-99 dias")))))</f>
        <v>16-30 dias</v>
      </c>
      <c r="G447" s="38">
        <v>62</v>
      </c>
      <c r="H447" s="60" t="str">
        <f>IF('Base tratada'!$G447&lt;=29,"24–29",
IF('Base tratada'!$G447&lt;=39,"30–39",
IF('Base tratada'!$G447&lt;=49,"40–49",
IF('Base tratada'!$G447&lt;=59,"50–59",
IF('Base tratada'!$G447&lt;=69,"60–69",
"70–80")))))</f>
        <v>60–69</v>
      </c>
      <c r="I447" s="34">
        <v>2311</v>
      </c>
      <c r="J447" s="58" t="str">
        <f>IF('Base tratada'!$K447=1,"Divorciado",
IF('Base tratada'!$L447=1,"Casado",
IF('Base tratada'!$M447=1, "Solteiro",
IF('Base tratada'!$N447=1,"Juntos",
"Viúvo"))))</f>
        <v>Viúvo</v>
      </c>
      <c r="K447" s="34">
        <v>0</v>
      </c>
      <c r="L447" s="34">
        <v>0</v>
      </c>
      <c r="M447" s="34">
        <v>0</v>
      </c>
      <c r="N447" s="34">
        <v>0</v>
      </c>
      <c r="O447" s="34">
        <v>1</v>
      </c>
      <c r="P447" s="34">
        <v>0</v>
      </c>
      <c r="Q447" s="34">
        <v>0</v>
      </c>
      <c r="R447" s="34">
        <v>0</v>
      </c>
      <c r="S447" s="34">
        <v>0</v>
      </c>
      <c r="T447" s="34">
        <v>1</v>
      </c>
      <c r="U447" s="35">
        <v>112</v>
      </c>
      <c r="V447" s="35">
        <v>0</v>
      </c>
      <c r="W447" s="35">
        <v>6</v>
      </c>
      <c r="X447" s="35">
        <v>2</v>
      </c>
      <c r="Y447" s="35">
        <v>1</v>
      </c>
      <c r="Z447" s="35">
        <v>14</v>
      </c>
      <c r="AA447" s="34">
        <v>2</v>
      </c>
      <c r="AB447" s="34">
        <v>6</v>
      </c>
      <c r="AC447" s="34">
        <v>3</v>
      </c>
      <c r="AD447" s="34">
        <v>1</v>
      </c>
      <c r="AE447" s="34">
        <v>3</v>
      </c>
      <c r="AF447" s="58">
        <f>'Base tratada'!$AC447+'Base tratada'!$AD447+'Base tratada'!$AE447</f>
        <v>7</v>
      </c>
      <c r="AG4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47" s="58" t="str">
        <f>IF('Base tratada'!$AC447&gt;=MAX('Base tratada'!$AD447,'Base tratada'!$AE447),"Web",
IF('Base tratada'!$AD447&gt;='Base tratada'!$AE447,"Catalog",
"Store"))</f>
        <v>Web</v>
      </c>
      <c r="AI447" s="59">
        <f>IF('Base tratada'!$AF447=0,"0",'Base tratada'!$AK447/'Base tratada'!$AF447)</f>
        <v>17.285714285714285</v>
      </c>
      <c r="AJ447" s="59" t="str">
        <f>IF('Base tratada'!$AI447=0,"R$ 0",
IF('Base tratada'!$AI447&lt;=25,"R$ 1–25",
IF('Base tratada'!$AI447&lt;=50,"R$ 26–50",
"+R$ 50")))</f>
        <v>R$ 1–25</v>
      </c>
      <c r="AK447" s="35">
        <v>121</v>
      </c>
      <c r="AL447" s="58" t="str">
        <f>IF('Base tratada'!$AK447&lt;=100,"R$ 0-100",
IF('Base tratada'!$AK447&lt;=500,"R$ 101-500",
IF('Base tratada'!$AK447&lt;=1000,"R$ 501-1000",
IF('Base tratada'!$AK447&lt;=1500,"R$ 1001-1500",
"+R$ 1500"))))</f>
        <v>R$ 101-500</v>
      </c>
      <c r="AM447" s="34">
        <v>0</v>
      </c>
      <c r="AN447" s="34">
        <v>0</v>
      </c>
      <c r="AO447" s="34">
        <v>0</v>
      </c>
      <c r="AP447" s="34">
        <v>0</v>
      </c>
      <c r="AQ447" s="34">
        <v>0</v>
      </c>
      <c r="AR447" s="34">
        <v>0</v>
      </c>
      <c r="AS447" s="34">
        <v>0</v>
      </c>
      <c r="AT447" s="34">
        <v>3</v>
      </c>
      <c r="AU447" s="34">
        <v>11</v>
      </c>
      <c r="AV447" s="52">
        <v>107</v>
      </c>
      <c r="AW447" s="57">
        <v>0</v>
      </c>
      <c r="AX447" s="58" t="str">
        <f>IF(Tabela3[[#This Row],[Response]]=1, "Aceitou", "Não aceitou")</f>
        <v>Não aceitou</v>
      </c>
      <c r="AY447" s="55" t="str">
        <f>Tabela3[[#This Row],[Faixa Recência]] &amp; " | " &amp; Tabela3[[#This Row],[Faixa Gasto]] &amp; " | " &amp; Tabela3[[#This Row],[Faixa ticket médio]]</f>
        <v>16-30 dias | R$ 101-500 | R$ 1–25</v>
      </c>
      <c r="AZ4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7" s="36"/>
    </row>
    <row r="448" spans="1:54" x14ac:dyDescent="0.25">
      <c r="A448" s="61">
        <v>447</v>
      </c>
      <c r="B448" s="37">
        <v>80124</v>
      </c>
      <c r="C448" s="34">
        <v>0</v>
      </c>
      <c r="D448" s="34">
        <v>0</v>
      </c>
      <c r="E448" s="34">
        <v>47</v>
      </c>
      <c r="F448" s="58" t="str">
        <f>IF('Base tratada'!$E448&lt;=15,"0-15 dias",
IF('Base tratada'!$E448&lt;=30, "16-30 dias",
IF('Base tratada'!$E448&lt;=45, "31-45 dias",
IF('Base tratada'!$E448&lt;=60, "46-60 dias",
IF('Base tratada'!$E448&lt;=75, "61-75 dias", "76-99 dias")))))</f>
        <v>46-60 dias</v>
      </c>
      <c r="G448" s="38">
        <v>57</v>
      </c>
      <c r="H448" s="60" t="str">
        <f>IF('Base tratada'!$G448&lt;=29,"24–29",
IF('Base tratada'!$G448&lt;=39,"30–39",
IF('Base tratada'!$G448&lt;=49,"40–49",
IF('Base tratada'!$G448&lt;=59,"50–59",
IF('Base tratada'!$G448&lt;=69,"60–69",
"70–80")))))</f>
        <v>50–59</v>
      </c>
      <c r="I448" s="34">
        <v>2162</v>
      </c>
      <c r="J448" s="58" t="str">
        <f>IF('Base tratada'!$K448=1,"Divorciado",
IF('Base tratada'!$L448=1,"Casado",
IF('Base tratada'!$M448=1, "Solteiro",
IF('Base tratada'!$N448=1,"Juntos",
"Viúvo"))))</f>
        <v>Casado</v>
      </c>
      <c r="K448" s="34">
        <v>0</v>
      </c>
      <c r="L448" s="34">
        <v>1</v>
      </c>
      <c r="M448" s="34">
        <v>0</v>
      </c>
      <c r="N448" s="34">
        <v>0</v>
      </c>
      <c r="O448" s="34">
        <v>0</v>
      </c>
      <c r="P448" s="34">
        <v>0</v>
      </c>
      <c r="Q448" s="34">
        <v>0</v>
      </c>
      <c r="R448" s="34">
        <v>1</v>
      </c>
      <c r="S448" s="34">
        <v>0</v>
      </c>
      <c r="T448" s="34">
        <v>0</v>
      </c>
      <c r="U448" s="35">
        <v>483</v>
      </c>
      <c r="V448" s="35">
        <v>84</v>
      </c>
      <c r="W448" s="35">
        <v>398</v>
      </c>
      <c r="X448" s="35">
        <v>205</v>
      </c>
      <c r="Y448" s="35">
        <v>84</v>
      </c>
      <c r="Z448" s="35">
        <v>241</v>
      </c>
      <c r="AA448" s="34">
        <v>1</v>
      </c>
      <c r="AB448" s="34">
        <v>1</v>
      </c>
      <c r="AC448" s="34">
        <v>3</v>
      </c>
      <c r="AD448" s="34">
        <v>7</v>
      </c>
      <c r="AE448" s="34">
        <v>8</v>
      </c>
      <c r="AF448" s="58">
        <f>'Base tratada'!$AC448+'Base tratada'!$AD448+'Base tratada'!$AE448</f>
        <v>18</v>
      </c>
      <c r="AG4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48" s="58" t="str">
        <f>IF('Base tratada'!$AC448&gt;=MAX('Base tratada'!$AD448,'Base tratada'!$AE448),"Web",
IF('Base tratada'!$AD448&gt;='Base tratada'!$AE448,"Catalog",
"Store"))</f>
        <v>Store</v>
      </c>
      <c r="AI448" s="59">
        <f>IF('Base tratada'!$AF448=0,"0",'Base tratada'!$AK448/'Base tratada'!$AF448)</f>
        <v>69.666666666666671</v>
      </c>
      <c r="AJ448" s="59" t="str">
        <f>IF('Base tratada'!$AI448=0,"R$ 0",
IF('Base tratada'!$AI448&lt;=25,"R$ 1–25",
IF('Base tratada'!$AI448&lt;=50,"R$ 26–50",
"+R$ 50")))</f>
        <v>+R$ 50</v>
      </c>
      <c r="AK448" s="35">
        <v>1254</v>
      </c>
      <c r="AL448" s="58" t="str">
        <f>IF('Base tratada'!$AK448&lt;=100,"R$ 0-100",
IF('Base tratada'!$AK448&lt;=500,"R$ 101-500",
IF('Base tratada'!$AK448&lt;=1000,"R$ 501-1000",
IF('Base tratada'!$AK448&lt;=1500,"R$ 1001-1500",
"+R$ 1500"))))</f>
        <v>R$ 1001-1500</v>
      </c>
      <c r="AM448" s="34">
        <v>0</v>
      </c>
      <c r="AN448" s="34">
        <v>0</v>
      </c>
      <c r="AO448" s="34">
        <v>1</v>
      </c>
      <c r="AP448" s="34">
        <v>0</v>
      </c>
      <c r="AQ448" s="34">
        <v>0</v>
      </c>
      <c r="AR448" s="34">
        <v>1</v>
      </c>
      <c r="AS448" s="34">
        <v>0</v>
      </c>
      <c r="AT448" s="34">
        <v>3</v>
      </c>
      <c r="AU448" s="34">
        <v>11</v>
      </c>
      <c r="AV448" s="52">
        <v>1013</v>
      </c>
      <c r="AW448" s="57">
        <v>0</v>
      </c>
      <c r="AX448" s="58" t="str">
        <f>IF(Tabela3[[#This Row],[Response]]=1, "Aceitou", "Não aceitou")</f>
        <v>Não aceitou</v>
      </c>
      <c r="AY448" s="55" t="str">
        <f>Tabela3[[#This Row],[Faixa Recência]] &amp; " | " &amp; Tabela3[[#This Row],[Faixa Gasto]] &amp; " | " &amp; Tabela3[[#This Row],[Faixa ticket médio]]</f>
        <v>46-60 dias | R$ 1001-1500 | +R$ 50</v>
      </c>
      <c r="AZ4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8" s="36"/>
    </row>
    <row r="449" spans="1:54" x14ac:dyDescent="0.25">
      <c r="A449" s="61">
        <v>448</v>
      </c>
      <c r="B449" s="37">
        <v>33183</v>
      </c>
      <c r="C449" s="34">
        <v>1</v>
      </c>
      <c r="D449" s="34">
        <v>0</v>
      </c>
      <c r="E449" s="34">
        <v>46</v>
      </c>
      <c r="F449" s="58" t="str">
        <f>IF('Base tratada'!$E449&lt;=15,"0-15 dias",
IF('Base tratada'!$E449&lt;=30, "16-30 dias",
IF('Base tratada'!$E449&lt;=45, "31-45 dias",
IF('Base tratada'!$E449&lt;=60, "46-60 dias",
IF('Base tratada'!$E449&lt;=75, "61-75 dias", "76-99 dias")))))</f>
        <v>46-60 dias</v>
      </c>
      <c r="G449" s="38">
        <v>45</v>
      </c>
      <c r="H449" s="60" t="str">
        <f>IF('Base tratada'!$G449&lt;=29,"24–29",
IF('Base tratada'!$G449&lt;=39,"30–39",
IF('Base tratada'!$G449&lt;=49,"40–49",
IF('Base tratada'!$G449&lt;=59,"50–59",
IF('Base tratada'!$G449&lt;=69,"60–69",
"70–80")))))</f>
        <v>40–49</v>
      </c>
      <c r="I449" s="34">
        <v>2284</v>
      </c>
      <c r="J449" s="58" t="str">
        <f>IF('Base tratada'!$K449=1,"Divorciado",
IF('Base tratada'!$L449=1,"Casado",
IF('Base tratada'!$M449=1, "Solteiro",
IF('Base tratada'!$N449=1,"Juntos",
"Viúvo"))))</f>
        <v>Casado</v>
      </c>
      <c r="K449" s="34">
        <v>0</v>
      </c>
      <c r="L449" s="34">
        <v>1</v>
      </c>
      <c r="M449" s="34">
        <v>0</v>
      </c>
      <c r="N449" s="34">
        <v>0</v>
      </c>
      <c r="O449" s="34">
        <v>0</v>
      </c>
      <c r="P449" s="34">
        <v>0</v>
      </c>
      <c r="Q449" s="34">
        <v>0</v>
      </c>
      <c r="R449" s="34">
        <v>1</v>
      </c>
      <c r="S449" s="34">
        <v>0</v>
      </c>
      <c r="T449" s="34">
        <v>0</v>
      </c>
      <c r="U449" s="35">
        <v>7</v>
      </c>
      <c r="V449" s="35">
        <v>5</v>
      </c>
      <c r="W449" s="35">
        <v>39</v>
      </c>
      <c r="X449" s="35">
        <v>17</v>
      </c>
      <c r="Y449" s="35">
        <v>15</v>
      </c>
      <c r="Z449" s="35">
        <v>37</v>
      </c>
      <c r="AA449" s="34">
        <v>2</v>
      </c>
      <c r="AB449" s="34">
        <v>7</v>
      </c>
      <c r="AC449" s="34">
        <v>4</v>
      </c>
      <c r="AD449" s="34">
        <v>0</v>
      </c>
      <c r="AE449" s="34">
        <v>3</v>
      </c>
      <c r="AF449" s="58">
        <f>'Base tratada'!$AC449+'Base tratada'!$AD449+'Base tratada'!$AE449</f>
        <v>7</v>
      </c>
      <c r="AG4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49" s="58" t="str">
        <f>IF('Base tratada'!$AC449&gt;=MAX('Base tratada'!$AD449,'Base tratada'!$AE449),"Web",
IF('Base tratada'!$AD449&gt;='Base tratada'!$AE449,"Catalog",
"Store"))</f>
        <v>Web</v>
      </c>
      <c r="AI449" s="59">
        <f>IF('Base tratada'!$AF449=0,"0",'Base tratada'!$AK449/'Base tratada'!$AF449)</f>
        <v>11.857142857142858</v>
      </c>
      <c r="AJ449" s="59" t="str">
        <f>IF('Base tratada'!$AI449=0,"R$ 0",
IF('Base tratada'!$AI449&lt;=25,"R$ 1–25",
IF('Base tratada'!$AI449&lt;=50,"R$ 26–50",
"+R$ 50")))</f>
        <v>R$ 1–25</v>
      </c>
      <c r="AK449" s="35">
        <v>83</v>
      </c>
      <c r="AL449" s="58" t="str">
        <f>IF('Base tratada'!$AK449&lt;=100,"R$ 0-100",
IF('Base tratada'!$AK449&lt;=500,"R$ 101-500",
IF('Base tratada'!$AK449&lt;=1000,"R$ 501-1000",
IF('Base tratada'!$AK449&lt;=1500,"R$ 1001-1500",
"+R$ 1500"))))</f>
        <v>R$ 0-100</v>
      </c>
      <c r="AM449" s="34">
        <v>0</v>
      </c>
      <c r="AN449" s="34">
        <v>0</v>
      </c>
      <c r="AO449" s="34">
        <v>0</v>
      </c>
      <c r="AP449" s="34">
        <v>0</v>
      </c>
      <c r="AQ449" s="34">
        <v>0</v>
      </c>
      <c r="AR449" s="34">
        <v>0</v>
      </c>
      <c r="AS449" s="34">
        <v>0</v>
      </c>
      <c r="AT449" s="34">
        <v>3</v>
      </c>
      <c r="AU449" s="34">
        <v>11</v>
      </c>
      <c r="AV449" s="52">
        <v>46</v>
      </c>
      <c r="AW449" s="57">
        <v>0</v>
      </c>
      <c r="AX449" s="58" t="str">
        <f>IF(Tabela3[[#This Row],[Response]]=1, "Aceitou", "Não aceitou")</f>
        <v>Não aceitou</v>
      </c>
      <c r="AY449" s="55" t="str">
        <f>Tabela3[[#This Row],[Faixa Recência]] &amp; " | " &amp; Tabela3[[#This Row],[Faixa Gasto]] &amp; " | " &amp; Tabela3[[#This Row],[Faixa ticket médio]]</f>
        <v>46-60 dias | R$ 0-100 | R$ 1–25</v>
      </c>
      <c r="AZ4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49" s="36"/>
    </row>
    <row r="450" spans="1:54" x14ac:dyDescent="0.25">
      <c r="A450" s="61">
        <v>449</v>
      </c>
      <c r="B450" s="37">
        <v>66582</v>
      </c>
      <c r="C450" s="34">
        <v>0</v>
      </c>
      <c r="D450" s="34">
        <v>0</v>
      </c>
      <c r="E450" s="34">
        <v>83</v>
      </c>
      <c r="F450" s="58" t="str">
        <f>IF('Base tratada'!$E450&lt;=15,"0-15 dias",
IF('Base tratada'!$E450&lt;=30, "16-30 dias",
IF('Base tratada'!$E450&lt;=45, "31-45 dias",
IF('Base tratada'!$E450&lt;=60, "46-60 dias",
IF('Base tratada'!$E450&lt;=75, "61-75 dias", "76-99 dias")))))</f>
        <v>76-99 dias</v>
      </c>
      <c r="G450" s="38">
        <v>51</v>
      </c>
      <c r="H450" s="60" t="str">
        <f>IF('Base tratada'!$G450&lt;=29,"24–29",
IF('Base tratada'!$G450&lt;=39,"30–39",
IF('Base tratada'!$G450&lt;=49,"40–49",
IF('Base tratada'!$G450&lt;=59,"50–59",
IF('Base tratada'!$G450&lt;=69,"60–69",
"70–80")))))</f>
        <v>50–59</v>
      </c>
      <c r="I450" s="34">
        <v>2277</v>
      </c>
      <c r="J450" s="58" t="str">
        <f>IF('Base tratada'!$K450=1,"Divorciado",
IF('Base tratada'!$L450=1,"Casado",
IF('Base tratada'!$M450=1, "Solteiro",
IF('Base tratada'!$N450=1,"Juntos",
"Viúvo"))))</f>
        <v>Solteiro</v>
      </c>
      <c r="K450" s="34">
        <v>0</v>
      </c>
      <c r="L450" s="34">
        <v>0</v>
      </c>
      <c r="M450" s="34">
        <v>1</v>
      </c>
      <c r="N450" s="34">
        <v>0</v>
      </c>
      <c r="O450" s="34">
        <v>0</v>
      </c>
      <c r="P450" s="34">
        <v>0</v>
      </c>
      <c r="Q450" s="34">
        <v>0</v>
      </c>
      <c r="R450" s="34">
        <v>0</v>
      </c>
      <c r="S450" s="34">
        <v>0</v>
      </c>
      <c r="T450" s="34">
        <v>1</v>
      </c>
      <c r="U450" s="35">
        <v>789</v>
      </c>
      <c r="V450" s="35">
        <v>25</v>
      </c>
      <c r="W450" s="35">
        <v>420</v>
      </c>
      <c r="X450" s="35">
        <v>16</v>
      </c>
      <c r="Y450" s="35">
        <v>38</v>
      </c>
      <c r="Z450" s="35">
        <v>0</v>
      </c>
      <c r="AA450" s="34">
        <v>1</v>
      </c>
      <c r="AB450" s="34">
        <v>1</v>
      </c>
      <c r="AC450" s="34">
        <v>2</v>
      </c>
      <c r="AD450" s="34">
        <v>8</v>
      </c>
      <c r="AE450" s="34">
        <v>9</v>
      </c>
      <c r="AF450" s="58">
        <f>'Base tratada'!$AC450+'Base tratada'!$AD450+'Base tratada'!$AE450</f>
        <v>19</v>
      </c>
      <c r="AG4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50" s="58" t="str">
        <f>IF('Base tratada'!$AC450&gt;=MAX('Base tratada'!$AD450,'Base tratada'!$AE450),"Web",
IF('Base tratada'!$AD450&gt;='Base tratada'!$AE450,"Catalog",
"Store"))</f>
        <v>Store</v>
      </c>
      <c r="AI450" s="59">
        <f>IF('Base tratada'!$AF450=0,"0",'Base tratada'!$AK450/'Base tratada'!$AF450)</f>
        <v>67.78947368421052</v>
      </c>
      <c r="AJ450" s="59" t="str">
        <f>IF('Base tratada'!$AI450=0,"R$ 0",
IF('Base tratada'!$AI450&lt;=25,"R$ 1–25",
IF('Base tratada'!$AI450&lt;=50,"R$ 26–50",
"+R$ 50")))</f>
        <v>+R$ 50</v>
      </c>
      <c r="AK450" s="35">
        <v>1288</v>
      </c>
      <c r="AL450" s="58" t="str">
        <f>IF('Base tratada'!$AK450&lt;=100,"R$ 0-100",
IF('Base tratada'!$AK450&lt;=500,"R$ 101-500",
IF('Base tratada'!$AK450&lt;=1000,"R$ 501-1000",
IF('Base tratada'!$AK450&lt;=1500,"R$ 1001-1500",
"+R$ 1500"))))</f>
        <v>R$ 1001-1500</v>
      </c>
      <c r="AM450" s="34">
        <v>0</v>
      </c>
      <c r="AN450" s="34">
        <v>0</v>
      </c>
      <c r="AO450" s="34">
        <v>0</v>
      </c>
      <c r="AP450" s="34">
        <v>0</v>
      </c>
      <c r="AQ450" s="34">
        <v>0</v>
      </c>
      <c r="AR450" s="34">
        <v>0</v>
      </c>
      <c r="AS450" s="34">
        <v>0</v>
      </c>
      <c r="AT450" s="34">
        <v>3</v>
      </c>
      <c r="AU450" s="34">
        <v>11</v>
      </c>
      <c r="AV450" s="52">
        <v>1288</v>
      </c>
      <c r="AW450" s="57">
        <v>0</v>
      </c>
      <c r="AX450" s="58" t="str">
        <f>IF(Tabela3[[#This Row],[Response]]=1, "Aceitou", "Não aceitou")</f>
        <v>Não aceitou</v>
      </c>
      <c r="AY450" s="55" t="str">
        <f>Tabela3[[#This Row],[Faixa Recência]] &amp; " | " &amp; Tabela3[[#This Row],[Faixa Gasto]] &amp; " | " &amp; Tabela3[[#This Row],[Faixa ticket médio]]</f>
        <v>76-99 dias | R$ 1001-1500 | +R$ 50</v>
      </c>
      <c r="AZ4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0" s="36"/>
    </row>
    <row r="451" spans="1:54" x14ac:dyDescent="0.25">
      <c r="A451" s="61">
        <v>450</v>
      </c>
      <c r="B451" s="37">
        <v>75261</v>
      </c>
      <c r="C451" s="34">
        <v>0</v>
      </c>
      <c r="D451" s="34">
        <v>0</v>
      </c>
      <c r="E451" s="34">
        <v>17</v>
      </c>
      <c r="F451" s="58" t="str">
        <f>IF('Base tratada'!$E451&lt;=15,"0-15 dias",
IF('Base tratada'!$E451&lt;=30, "16-30 dias",
IF('Base tratada'!$E451&lt;=45, "31-45 dias",
IF('Base tratada'!$E451&lt;=60, "46-60 dias",
IF('Base tratada'!$E451&lt;=75, "61-75 dias", "76-99 dias")))))</f>
        <v>16-30 dias</v>
      </c>
      <c r="G451" s="38">
        <v>65</v>
      </c>
      <c r="H451" s="60" t="str">
        <f>IF('Base tratada'!$G451&lt;=29,"24–29",
IF('Base tratada'!$G451&lt;=39,"30–39",
IF('Base tratada'!$G451&lt;=49,"40–49",
IF('Base tratada'!$G451&lt;=59,"50–59",
IF('Base tratada'!$G451&lt;=69,"60–69",
"70–80")))))</f>
        <v>60–69</v>
      </c>
      <c r="I451" s="34">
        <v>2591</v>
      </c>
      <c r="J451" s="58" t="str">
        <f>IF('Base tratada'!$K451=1,"Divorciado",
IF('Base tratada'!$L451=1,"Casado",
IF('Base tratada'!$M451=1, "Solteiro",
IF('Base tratada'!$N451=1,"Juntos",
"Viúvo"))))</f>
        <v>Juntos</v>
      </c>
      <c r="K451" s="34">
        <v>0</v>
      </c>
      <c r="L451" s="34">
        <v>0</v>
      </c>
      <c r="M451" s="34">
        <v>0</v>
      </c>
      <c r="N451" s="34">
        <v>1</v>
      </c>
      <c r="O451" s="34">
        <v>0</v>
      </c>
      <c r="P451" s="34">
        <v>0</v>
      </c>
      <c r="Q451" s="34">
        <v>0</v>
      </c>
      <c r="R451" s="34">
        <v>0</v>
      </c>
      <c r="S451" s="34">
        <v>0</v>
      </c>
      <c r="T451" s="34">
        <v>1</v>
      </c>
      <c r="U451" s="35">
        <v>1239</v>
      </c>
      <c r="V451" s="35">
        <v>17</v>
      </c>
      <c r="W451" s="35">
        <v>413</v>
      </c>
      <c r="X451" s="35">
        <v>23</v>
      </c>
      <c r="Y451" s="35">
        <v>34</v>
      </c>
      <c r="Z451" s="35">
        <v>17</v>
      </c>
      <c r="AA451" s="34">
        <v>1</v>
      </c>
      <c r="AB451" s="34">
        <v>2</v>
      </c>
      <c r="AC451" s="34">
        <v>5</v>
      </c>
      <c r="AD451" s="34">
        <v>6</v>
      </c>
      <c r="AE451" s="34">
        <v>5</v>
      </c>
      <c r="AF451" s="58">
        <f>'Base tratada'!$AC451+'Base tratada'!$AD451+'Base tratada'!$AE451</f>
        <v>16</v>
      </c>
      <c r="AG4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51" s="58" t="str">
        <f>IF('Base tratada'!$AC451&gt;=MAX('Base tratada'!$AD451,'Base tratada'!$AE451),"Web",
IF('Base tratada'!$AD451&gt;='Base tratada'!$AE451,"Catalog",
"Store"))</f>
        <v>Catalog</v>
      </c>
      <c r="AI451" s="59">
        <f>IF('Base tratada'!$AF451=0,"0",'Base tratada'!$AK451/'Base tratada'!$AF451)</f>
        <v>107.875</v>
      </c>
      <c r="AJ451" s="59" t="str">
        <f>IF('Base tratada'!$AI451=0,"R$ 0",
IF('Base tratada'!$AI451&lt;=25,"R$ 1–25",
IF('Base tratada'!$AI451&lt;=50,"R$ 26–50",
"+R$ 50")))</f>
        <v>+R$ 50</v>
      </c>
      <c r="AK451" s="35">
        <v>1726</v>
      </c>
      <c r="AL451" s="58" t="str">
        <f>IF('Base tratada'!$AK451&lt;=100,"R$ 0-100",
IF('Base tratada'!$AK451&lt;=500,"R$ 101-500",
IF('Base tratada'!$AK451&lt;=1000,"R$ 501-1000",
IF('Base tratada'!$AK451&lt;=1500,"R$ 1001-1500",
"+R$ 1500"))))</f>
        <v>+R$ 1500</v>
      </c>
      <c r="AM451" s="34">
        <v>0</v>
      </c>
      <c r="AN451" s="34">
        <v>0</v>
      </c>
      <c r="AO451" s="34">
        <v>0</v>
      </c>
      <c r="AP451" s="34">
        <v>1</v>
      </c>
      <c r="AQ451" s="34">
        <v>1</v>
      </c>
      <c r="AR451" s="34">
        <v>2</v>
      </c>
      <c r="AS451" s="34">
        <v>0</v>
      </c>
      <c r="AT451" s="34">
        <v>3</v>
      </c>
      <c r="AU451" s="34">
        <v>11</v>
      </c>
      <c r="AV451" s="52">
        <v>1709</v>
      </c>
      <c r="AW451" s="57">
        <v>1</v>
      </c>
      <c r="AX451" s="58" t="str">
        <f>IF(Tabela3[[#This Row],[Response]]=1, "Aceitou", "Não aceitou")</f>
        <v>Aceitou</v>
      </c>
      <c r="AY451" s="55" t="str">
        <f>Tabela3[[#This Row],[Faixa Recência]] &amp; " | " &amp; Tabela3[[#This Row],[Faixa Gasto]] &amp; " | " &amp; Tabela3[[#This Row],[Faixa ticket médio]]</f>
        <v>16-30 dias | +R$ 1500 | +R$ 50</v>
      </c>
      <c r="AZ4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51" s="36"/>
    </row>
    <row r="452" spans="1:54" x14ac:dyDescent="0.25">
      <c r="A452" s="61">
        <v>451</v>
      </c>
      <c r="B452" s="37">
        <v>31880</v>
      </c>
      <c r="C452" s="34">
        <v>1</v>
      </c>
      <c r="D452" s="34">
        <v>0</v>
      </c>
      <c r="E452" s="34">
        <v>13</v>
      </c>
      <c r="F452" s="58" t="str">
        <f>IF('Base tratada'!$E452&lt;=15,"0-15 dias",
IF('Base tratada'!$E452&lt;=30, "16-30 dias",
IF('Base tratada'!$E452&lt;=45, "31-45 dias",
IF('Base tratada'!$E452&lt;=60, "46-60 dias",
IF('Base tratada'!$E452&lt;=75, "61-75 dias", "76-99 dias")))))</f>
        <v>0-15 dias</v>
      </c>
      <c r="G452" s="38">
        <v>50</v>
      </c>
      <c r="H452" s="60" t="str">
        <f>IF('Base tratada'!$G452&lt;=29,"24–29",
IF('Base tratada'!$G452&lt;=39,"30–39",
IF('Base tratada'!$G452&lt;=49,"40–49",
IF('Base tratada'!$G452&lt;=59,"50–59",
IF('Base tratada'!$G452&lt;=69,"60–69",
"70–80")))))</f>
        <v>50–59</v>
      </c>
      <c r="I452" s="34">
        <v>2765</v>
      </c>
      <c r="J452" s="58" t="str">
        <f>IF('Base tratada'!$K452=1,"Divorciado",
IF('Base tratada'!$L452=1,"Casado",
IF('Base tratada'!$M452=1, "Solteiro",
IF('Base tratada'!$N452=1,"Juntos",
"Viúvo"))))</f>
        <v>Viúvo</v>
      </c>
      <c r="K452" s="34">
        <v>0</v>
      </c>
      <c r="L452" s="34">
        <v>0</v>
      </c>
      <c r="M452" s="34">
        <v>0</v>
      </c>
      <c r="N452" s="34">
        <v>0</v>
      </c>
      <c r="O452" s="34">
        <v>1</v>
      </c>
      <c r="P452" s="34">
        <v>0</v>
      </c>
      <c r="Q452" s="34">
        <v>0</v>
      </c>
      <c r="R452" s="34">
        <v>1</v>
      </c>
      <c r="S452" s="34">
        <v>0</v>
      </c>
      <c r="T452" s="34">
        <v>0</v>
      </c>
      <c r="U452" s="35">
        <v>4</v>
      </c>
      <c r="V452" s="35">
        <v>1</v>
      </c>
      <c r="W452" s="35">
        <v>5</v>
      </c>
      <c r="X452" s="35">
        <v>2</v>
      </c>
      <c r="Y452" s="35">
        <v>0</v>
      </c>
      <c r="Z452" s="35">
        <v>3</v>
      </c>
      <c r="AA452" s="34">
        <v>1</v>
      </c>
      <c r="AB452" s="34">
        <v>8</v>
      </c>
      <c r="AC452" s="34">
        <v>1</v>
      </c>
      <c r="AD452" s="34">
        <v>0</v>
      </c>
      <c r="AE452" s="34">
        <v>2</v>
      </c>
      <c r="AF452" s="58">
        <f>'Base tratada'!$AC452+'Base tratada'!$AD452+'Base tratada'!$AE452</f>
        <v>3</v>
      </c>
      <c r="AG4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52" s="58" t="str">
        <f>IF('Base tratada'!$AC452&gt;=MAX('Base tratada'!$AD452,'Base tratada'!$AE452),"Web",
IF('Base tratada'!$AD452&gt;='Base tratada'!$AE452,"Catalog",
"Store"))</f>
        <v>Store</v>
      </c>
      <c r="AI452" s="59">
        <f>IF('Base tratada'!$AF452=0,"0",'Base tratada'!$AK452/'Base tratada'!$AF452)</f>
        <v>4</v>
      </c>
      <c r="AJ452" s="59" t="str">
        <f>IF('Base tratada'!$AI452=0,"R$ 0",
IF('Base tratada'!$AI452&lt;=25,"R$ 1–25",
IF('Base tratada'!$AI452&lt;=50,"R$ 26–50",
"+R$ 50")))</f>
        <v>R$ 1–25</v>
      </c>
      <c r="AK452" s="35">
        <v>12</v>
      </c>
      <c r="AL452" s="58" t="str">
        <f>IF('Base tratada'!$AK452&lt;=100,"R$ 0-100",
IF('Base tratada'!$AK452&lt;=500,"R$ 101-500",
IF('Base tratada'!$AK452&lt;=1000,"R$ 501-1000",
IF('Base tratada'!$AK452&lt;=1500,"R$ 1001-1500",
"+R$ 1500"))))</f>
        <v>R$ 0-100</v>
      </c>
      <c r="AM452" s="34">
        <v>0</v>
      </c>
      <c r="AN452" s="34">
        <v>0</v>
      </c>
      <c r="AO452" s="34">
        <v>0</v>
      </c>
      <c r="AP452" s="34">
        <v>0</v>
      </c>
      <c r="AQ452" s="34">
        <v>0</v>
      </c>
      <c r="AR452" s="34">
        <v>0</v>
      </c>
      <c r="AS452" s="34">
        <v>0</v>
      </c>
      <c r="AT452" s="34">
        <v>3</v>
      </c>
      <c r="AU452" s="34">
        <v>11</v>
      </c>
      <c r="AV452" s="52">
        <v>9</v>
      </c>
      <c r="AW452" s="57">
        <v>0</v>
      </c>
      <c r="AX452" s="58" t="str">
        <f>IF(Tabela3[[#This Row],[Response]]=1, "Aceitou", "Não aceitou")</f>
        <v>Não aceitou</v>
      </c>
      <c r="AY452" s="55" t="str">
        <f>Tabela3[[#This Row],[Faixa Recência]] &amp; " | " &amp; Tabela3[[#This Row],[Faixa Gasto]] &amp; " | " &amp; Tabela3[[#This Row],[Faixa ticket médio]]</f>
        <v>0-15 dias | R$ 0-100 | R$ 1–25</v>
      </c>
      <c r="AZ4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2" s="36"/>
    </row>
    <row r="453" spans="1:54" x14ac:dyDescent="0.25">
      <c r="A453" s="61">
        <v>452</v>
      </c>
      <c r="B453" s="37">
        <v>53790</v>
      </c>
      <c r="C453" s="34">
        <v>0</v>
      </c>
      <c r="D453" s="34">
        <v>2</v>
      </c>
      <c r="E453" s="34">
        <v>86</v>
      </c>
      <c r="F453" s="58" t="str">
        <f>IF('Base tratada'!$E453&lt;=15,"0-15 dias",
IF('Base tratada'!$E453&lt;=30, "16-30 dias",
IF('Base tratada'!$E453&lt;=45, "31-45 dias",
IF('Base tratada'!$E453&lt;=60, "46-60 dias",
IF('Base tratada'!$E453&lt;=75, "61-75 dias", "76-99 dias")))))</f>
        <v>76-99 dias</v>
      </c>
      <c r="G453" s="38">
        <v>69</v>
      </c>
      <c r="H453" s="60" t="str">
        <f>IF('Base tratada'!$G453&lt;=29,"24–29",
IF('Base tratada'!$G453&lt;=39,"30–39",
IF('Base tratada'!$G453&lt;=49,"40–49",
IF('Base tratada'!$G453&lt;=59,"50–59",
IF('Base tratada'!$G453&lt;=69,"60–69",
"70–80")))))</f>
        <v>60–69</v>
      </c>
      <c r="I453" s="34">
        <v>2274</v>
      </c>
      <c r="J453" s="58" t="str">
        <f>IF('Base tratada'!$K453=1,"Divorciado",
IF('Base tratada'!$L453=1,"Casado",
IF('Base tratada'!$M453=1, "Solteiro",
IF('Base tratada'!$N453=1,"Juntos",
"Viúvo"))))</f>
        <v>Casado</v>
      </c>
      <c r="K453" s="34">
        <v>0</v>
      </c>
      <c r="L453" s="34">
        <v>1</v>
      </c>
      <c r="M453" s="34">
        <v>0</v>
      </c>
      <c r="N453" s="34">
        <v>0</v>
      </c>
      <c r="O453" s="34">
        <v>0</v>
      </c>
      <c r="P453" s="34">
        <v>0</v>
      </c>
      <c r="Q453" s="34">
        <v>0</v>
      </c>
      <c r="R453" s="34">
        <v>1</v>
      </c>
      <c r="S453" s="34">
        <v>0</v>
      </c>
      <c r="T453" s="34">
        <v>0</v>
      </c>
      <c r="U453" s="35">
        <v>335</v>
      </c>
      <c r="V453" s="35">
        <v>42</v>
      </c>
      <c r="W453" s="35">
        <v>127</v>
      </c>
      <c r="X453" s="35">
        <v>28</v>
      </c>
      <c r="Y453" s="35">
        <v>5</v>
      </c>
      <c r="Z453" s="35">
        <v>5</v>
      </c>
      <c r="AA453" s="34">
        <v>3</v>
      </c>
      <c r="AB453" s="34">
        <v>6</v>
      </c>
      <c r="AC453" s="34">
        <v>7</v>
      </c>
      <c r="AD453" s="34">
        <v>2</v>
      </c>
      <c r="AE453" s="34">
        <v>8</v>
      </c>
      <c r="AF453" s="58">
        <f>'Base tratada'!$AC453+'Base tratada'!$AD453+'Base tratada'!$AE453</f>
        <v>17</v>
      </c>
      <c r="AG4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53" s="58" t="str">
        <f>IF('Base tratada'!$AC453&gt;=MAX('Base tratada'!$AD453,'Base tratada'!$AE453),"Web",
IF('Base tratada'!$AD453&gt;='Base tratada'!$AE453,"Catalog",
"Store"))</f>
        <v>Store</v>
      </c>
      <c r="AI453" s="59">
        <f>IF('Base tratada'!$AF453=0,"0",'Base tratada'!$AK453/'Base tratada'!$AF453)</f>
        <v>31.588235294117649</v>
      </c>
      <c r="AJ453" s="59" t="str">
        <f>IF('Base tratada'!$AI453=0,"R$ 0",
IF('Base tratada'!$AI453&lt;=25,"R$ 1–25",
IF('Base tratada'!$AI453&lt;=50,"R$ 26–50",
"+R$ 50")))</f>
        <v>R$ 26–50</v>
      </c>
      <c r="AK453" s="35">
        <v>537</v>
      </c>
      <c r="AL453" s="58" t="str">
        <f>IF('Base tratada'!$AK453&lt;=100,"R$ 0-100",
IF('Base tratada'!$AK453&lt;=500,"R$ 101-500",
IF('Base tratada'!$AK453&lt;=1000,"R$ 501-1000",
IF('Base tratada'!$AK453&lt;=1500,"R$ 1001-1500",
"+R$ 1500"))))</f>
        <v>R$ 501-1000</v>
      </c>
      <c r="AM453" s="34">
        <v>0</v>
      </c>
      <c r="AN453" s="34">
        <v>0</v>
      </c>
      <c r="AO453" s="34">
        <v>0</v>
      </c>
      <c r="AP453" s="34">
        <v>0</v>
      </c>
      <c r="AQ453" s="34">
        <v>0</v>
      </c>
      <c r="AR453" s="34">
        <v>0</v>
      </c>
      <c r="AS453" s="34">
        <v>0</v>
      </c>
      <c r="AT453" s="34">
        <v>3</v>
      </c>
      <c r="AU453" s="34">
        <v>11</v>
      </c>
      <c r="AV453" s="52">
        <v>532</v>
      </c>
      <c r="AW453" s="57">
        <v>0</v>
      </c>
      <c r="AX453" s="58" t="str">
        <f>IF(Tabela3[[#This Row],[Response]]=1, "Aceitou", "Não aceitou")</f>
        <v>Não aceitou</v>
      </c>
      <c r="AY453" s="55" t="str">
        <f>Tabela3[[#This Row],[Faixa Recência]] &amp; " | " &amp; Tabela3[[#This Row],[Faixa Gasto]] &amp; " | " &amp; Tabela3[[#This Row],[Faixa ticket médio]]</f>
        <v>76-99 dias | R$ 501-1000 | R$ 26–50</v>
      </c>
      <c r="AZ4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3" s="36"/>
    </row>
    <row r="454" spans="1:54" x14ac:dyDescent="0.25">
      <c r="A454" s="61">
        <v>453</v>
      </c>
      <c r="B454" s="37">
        <v>49269</v>
      </c>
      <c r="C454" s="34">
        <v>1</v>
      </c>
      <c r="D454" s="34">
        <v>0</v>
      </c>
      <c r="E454" s="34">
        <v>92</v>
      </c>
      <c r="F454" s="58" t="str">
        <f>IF('Base tratada'!$E454&lt;=15,"0-15 dias",
IF('Base tratada'!$E454&lt;=30, "16-30 dias",
IF('Base tratada'!$E454&lt;=45, "31-45 dias",
IF('Base tratada'!$E454&lt;=60, "46-60 dias",
IF('Base tratada'!$E454&lt;=75, "61-75 dias", "76-99 dias")))))</f>
        <v>76-99 dias</v>
      </c>
      <c r="G454" s="38">
        <v>49</v>
      </c>
      <c r="H454" s="60" t="str">
        <f>IF('Base tratada'!$G454&lt;=29,"24–29",
IF('Base tratada'!$G454&lt;=39,"30–39",
IF('Base tratada'!$G454&lt;=49,"40–49",
IF('Base tratada'!$G454&lt;=59,"50–59",
IF('Base tratada'!$G454&lt;=69,"60–69",
"70–80")))))</f>
        <v>40–49</v>
      </c>
      <c r="I454" s="34">
        <v>2842</v>
      </c>
      <c r="J454" s="58" t="str">
        <f>IF('Base tratada'!$K454=1,"Divorciado",
IF('Base tratada'!$L454=1,"Casado",
IF('Base tratada'!$M454=1, "Solteiro",
IF('Base tratada'!$N454=1,"Juntos",
"Viúvo"))))</f>
        <v>Juntos</v>
      </c>
      <c r="K454" s="34">
        <v>0</v>
      </c>
      <c r="L454" s="34">
        <v>0</v>
      </c>
      <c r="M454" s="34">
        <v>0</v>
      </c>
      <c r="N454" s="34">
        <v>1</v>
      </c>
      <c r="O454" s="34">
        <v>0</v>
      </c>
      <c r="P454" s="34">
        <v>0</v>
      </c>
      <c r="Q454" s="34">
        <v>0</v>
      </c>
      <c r="R454" s="34">
        <v>0</v>
      </c>
      <c r="S454" s="34">
        <v>0</v>
      </c>
      <c r="T454" s="34">
        <v>1</v>
      </c>
      <c r="U454" s="35">
        <v>639</v>
      </c>
      <c r="V454" s="35">
        <v>8</v>
      </c>
      <c r="W454" s="35">
        <v>166</v>
      </c>
      <c r="X454" s="35">
        <v>11</v>
      </c>
      <c r="Y454" s="35">
        <v>8</v>
      </c>
      <c r="Z454" s="35">
        <v>58</v>
      </c>
      <c r="AA454" s="34">
        <v>3</v>
      </c>
      <c r="AB454" s="34">
        <v>7</v>
      </c>
      <c r="AC454" s="34">
        <v>7</v>
      </c>
      <c r="AD454" s="34">
        <v>3</v>
      </c>
      <c r="AE454" s="34">
        <v>12</v>
      </c>
      <c r="AF454" s="58">
        <f>'Base tratada'!$AC454+'Base tratada'!$AD454+'Base tratada'!$AE454</f>
        <v>22</v>
      </c>
      <c r="AG4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54" s="58" t="str">
        <f>IF('Base tratada'!$AC454&gt;=MAX('Base tratada'!$AD454,'Base tratada'!$AE454),"Web",
IF('Base tratada'!$AD454&gt;='Base tratada'!$AE454,"Catalog",
"Store"))</f>
        <v>Store</v>
      </c>
      <c r="AI454" s="59">
        <f>IF('Base tratada'!$AF454=0,"0",'Base tratada'!$AK454/'Base tratada'!$AF454)</f>
        <v>37.81818181818182</v>
      </c>
      <c r="AJ454" s="59" t="str">
        <f>IF('Base tratada'!$AI454=0,"R$ 0",
IF('Base tratada'!$AI454&lt;=25,"R$ 1–25",
IF('Base tratada'!$AI454&lt;=50,"R$ 26–50",
"+R$ 50")))</f>
        <v>R$ 26–50</v>
      </c>
      <c r="AK454" s="35">
        <v>832</v>
      </c>
      <c r="AL454" s="58" t="str">
        <f>IF('Base tratada'!$AK454&lt;=100,"R$ 0-100",
IF('Base tratada'!$AK454&lt;=500,"R$ 101-500",
IF('Base tratada'!$AK454&lt;=1000,"R$ 501-1000",
IF('Base tratada'!$AK454&lt;=1500,"R$ 1001-1500",
"+R$ 1500"))))</f>
        <v>R$ 501-1000</v>
      </c>
      <c r="AM454" s="34">
        <v>0</v>
      </c>
      <c r="AN454" s="34">
        <v>0</v>
      </c>
      <c r="AO454" s="34">
        <v>0</v>
      </c>
      <c r="AP454" s="34">
        <v>0</v>
      </c>
      <c r="AQ454" s="34">
        <v>0</v>
      </c>
      <c r="AR454" s="34">
        <v>0</v>
      </c>
      <c r="AS454" s="34">
        <v>0</v>
      </c>
      <c r="AT454" s="34">
        <v>3</v>
      </c>
      <c r="AU454" s="34">
        <v>11</v>
      </c>
      <c r="AV454" s="52">
        <v>774</v>
      </c>
      <c r="AW454" s="57">
        <v>0</v>
      </c>
      <c r="AX454" s="58" t="str">
        <f>IF(Tabela3[[#This Row],[Response]]=1, "Aceitou", "Não aceitou")</f>
        <v>Não aceitou</v>
      </c>
      <c r="AY454" s="55" t="str">
        <f>Tabela3[[#This Row],[Faixa Recência]] &amp; " | " &amp; Tabela3[[#This Row],[Faixa Gasto]] &amp; " | " &amp; Tabela3[[#This Row],[Faixa ticket médio]]</f>
        <v>76-99 dias | R$ 501-1000 | R$ 26–50</v>
      </c>
      <c r="AZ4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4" s="36"/>
    </row>
    <row r="455" spans="1:54" x14ac:dyDescent="0.25">
      <c r="A455" s="61">
        <v>454</v>
      </c>
      <c r="B455" s="37">
        <v>61456</v>
      </c>
      <c r="C455" s="34">
        <v>0</v>
      </c>
      <c r="D455" s="34">
        <v>1</v>
      </c>
      <c r="E455" s="34">
        <v>47</v>
      </c>
      <c r="F455" s="58" t="str">
        <f>IF('Base tratada'!$E455&lt;=15,"0-15 dias",
IF('Base tratada'!$E455&lt;=30, "16-30 dias",
IF('Base tratada'!$E455&lt;=45, "31-45 dias",
IF('Base tratada'!$E455&lt;=60, "46-60 dias",
IF('Base tratada'!$E455&lt;=75, "61-75 dias", "76-99 dias")))))</f>
        <v>46-60 dias</v>
      </c>
      <c r="G455" s="38">
        <v>45</v>
      </c>
      <c r="H455" s="60" t="str">
        <f>IF('Base tratada'!$G455&lt;=29,"24–29",
IF('Base tratada'!$G455&lt;=39,"30–39",
IF('Base tratada'!$G455&lt;=49,"40–49",
IF('Base tratada'!$G455&lt;=59,"50–59",
IF('Base tratada'!$G455&lt;=69,"60–69",
"70–80")))))</f>
        <v>40–49</v>
      </c>
      <c r="I455" s="34">
        <v>2618</v>
      </c>
      <c r="J455" s="58" t="str">
        <f>IF('Base tratada'!$K455=1,"Divorciado",
IF('Base tratada'!$L455=1,"Casado",
IF('Base tratada'!$M455=1, "Solteiro",
IF('Base tratada'!$N455=1,"Juntos",
"Viúvo"))))</f>
        <v>Casado</v>
      </c>
      <c r="K455" s="34">
        <v>0</v>
      </c>
      <c r="L455" s="34">
        <v>1</v>
      </c>
      <c r="M455" s="34">
        <v>0</v>
      </c>
      <c r="N455" s="34">
        <v>0</v>
      </c>
      <c r="O455" s="34">
        <v>0</v>
      </c>
      <c r="P455" s="34">
        <v>0</v>
      </c>
      <c r="Q455" s="34">
        <v>0</v>
      </c>
      <c r="R455" s="34">
        <v>1</v>
      </c>
      <c r="S455" s="34">
        <v>0</v>
      </c>
      <c r="T455" s="34">
        <v>0</v>
      </c>
      <c r="U455" s="35">
        <v>563</v>
      </c>
      <c r="V455" s="35">
        <v>76</v>
      </c>
      <c r="W455" s="35">
        <v>384</v>
      </c>
      <c r="X455" s="35">
        <v>84</v>
      </c>
      <c r="Y455" s="35">
        <v>192</v>
      </c>
      <c r="Z455" s="35">
        <v>89</v>
      </c>
      <c r="AA455" s="34">
        <v>4</v>
      </c>
      <c r="AB455" s="34">
        <v>4</v>
      </c>
      <c r="AC455" s="34">
        <v>6</v>
      </c>
      <c r="AD455" s="34">
        <v>10</v>
      </c>
      <c r="AE455" s="34">
        <v>13</v>
      </c>
      <c r="AF455" s="58">
        <f>'Base tratada'!$AC455+'Base tratada'!$AD455+'Base tratada'!$AE455</f>
        <v>29</v>
      </c>
      <c r="AG4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55" s="58" t="str">
        <f>IF('Base tratada'!$AC455&gt;=MAX('Base tratada'!$AD455,'Base tratada'!$AE455),"Web",
IF('Base tratada'!$AD455&gt;='Base tratada'!$AE455,"Catalog",
"Store"))</f>
        <v>Store</v>
      </c>
      <c r="AI455" s="59">
        <f>IF('Base tratada'!$AF455=0,"0",'Base tratada'!$AK455/'Base tratada'!$AF455)</f>
        <v>44.793103448275865</v>
      </c>
      <c r="AJ455" s="59" t="str">
        <f>IF('Base tratada'!$AI455=0,"R$ 0",
IF('Base tratada'!$AI455&lt;=25,"R$ 1–25",
IF('Base tratada'!$AI455&lt;=50,"R$ 26–50",
"+R$ 50")))</f>
        <v>R$ 26–50</v>
      </c>
      <c r="AK455" s="35">
        <v>1299</v>
      </c>
      <c r="AL455" s="58" t="str">
        <f>IF('Base tratada'!$AK455&lt;=100,"R$ 0-100",
IF('Base tratada'!$AK455&lt;=500,"R$ 101-500",
IF('Base tratada'!$AK455&lt;=1000,"R$ 501-1000",
IF('Base tratada'!$AK455&lt;=1500,"R$ 1001-1500",
"+R$ 1500"))))</f>
        <v>R$ 1001-1500</v>
      </c>
      <c r="AM455" s="34">
        <v>0</v>
      </c>
      <c r="AN455" s="34">
        <v>0</v>
      </c>
      <c r="AO455" s="34">
        <v>0</v>
      </c>
      <c r="AP455" s="34">
        <v>0</v>
      </c>
      <c r="AQ455" s="34">
        <v>0</v>
      </c>
      <c r="AR455" s="34">
        <v>0</v>
      </c>
      <c r="AS455" s="34">
        <v>0</v>
      </c>
      <c r="AT455" s="34">
        <v>3</v>
      </c>
      <c r="AU455" s="34">
        <v>11</v>
      </c>
      <c r="AV455" s="52">
        <v>1210</v>
      </c>
      <c r="AW455" s="57">
        <v>0</v>
      </c>
      <c r="AX455" s="58" t="str">
        <f>IF(Tabela3[[#This Row],[Response]]=1, "Aceitou", "Não aceitou")</f>
        <v>Não aceitou</v>
      </c>
      <c r="AY455" s="55" t="str">
        <f>Tabela3[[#This Row],[Faixa Recência]] &amp; " | " &amp; Tabela3[[#This Row],[Faixa Gasto]] &amp; " | " &amp; Tabela3[[#This Row],[Faixa ticket médio]]</f>
        <v>46-60 dias | R$ 1001-1500 | R$ 26–50</v>
      </c>
      <c r="AZ4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5" s="36"/>
    </row>
    <row r="456" spans="1:54" x14ac:dyDescent="0.25">
      <c r="A456" s="61">
        <v>455</v>
      </c>
      <c r="B456" s="37">
        <v>37406</v>
      </c>
      <c r="C456" s="34">
        <v>1</v>
      </c>
      <c r="D456" s="34">
        <v>0</v>
      </c>
      <c r="E456" s="34">
        <v>18</v>
      </c>
      <c r="F456" s="58" t="str">
        <f>IF('Base tratada'!$E456&lt;=15,"0-15 dias",
IF('Base tratada'!$E456&lt;=30, "16-30 dias",
IF('Base tratada'!$E456&lt;=45, "31-45 dias",
IF('Base tratada'!$E456&lt;=60, "46-60 dias",
IF('Base tratada'!$E456&lt;=75, "61-75 dias", "76-99 dias")))))</f>
        <v>16-30 dias</v>
      </c>
      <c r="G456" s="38">
        <v>40</v>
      </c>
      <c r="H456" s="60" t="str">
        <f>IF('Base tratada'!$G456&lt;=29,"24–29",
IF('Base tratada'!$G456&lt;=39,"30–39",
IF('Base tratada'!$G456&lt;=49,"40–49",
IF('Base tratada'!$G456&lt;=59,"50–59",
IF('Base tratada'!$G456&lt;=69,"60–69",
"70–80")))))</f>
        <v>40–49</v>
      </c>
      <c r="I456" s="34">
        <v>2421</v>
      </c>
      <c r="J456" s="58" t="str">
        <f>IF('Base tratada'!$K456=1,"Divorciado",
IF('Base tratada'!$L456=1,"Casado",
IF('Base tratada'!$M456=1, "Solteiro",
IF('Base tratada'!$N456=1,"Juntos",
"Viúvo"))))</f>
        <v>Casado</v>
      </c>
      <c r="K456" s="34">
        <v>0</v>
      </c>
      <c r="L456" s="34">
        <v>1</v>
      </c>
      <c r="M456" s="34">
        <v>0</v>
      </c>
      <c r="N456" s="34">
        <v>0</v>
      </c>
      <c r="O456" s="34">
        <v>0</v>
      </c>
      <c r="P456" s="34">
        <v>0</v>
      </c>
      <c r="Q456" s="34">
        <v>0</v>
      </c>
      <c r="R456" s="34">
        <v>1</v>
      </c>
      <c r="S456" s="34">
        <v>0</v>
      </c>
      <c r="T456" s="34">
        <v>0</v>
      </c>
      <c r="U456" s="35">
        <v>2</v>
      </c>
      <c r="V456" s="35">
        <v>0</v>
      </c>
      <c r="W456" s="35">
        <v>8</v>
      </c>
      <c r="X456" s="35">
        <v>2</v>
      </c>
      <c r="Y456" s="35">
        <v>2</v>
      </c>
      <c r="Z456" s="35">
        <v>3</v>
      </c>
      <c r="AA456" s="34">
        <v>1</v>
      </c>
      <c r="AB456" s="34">
        <v>8</v>
      </c>
      <c r="AC456" s="34">
        <v>1</v>
      </c>
      <c r="AD456" s="34">
        <v>0</v>
      </c>
      <c r="AE456" s="34">
        <v>2</v>
      </c>
      <c r="AF456" s="58">
        <f>'Base tratada'!$AC456+'Base tratada'!$AD456+'Base tratada'!$AE456</f>
        <v>3</v>
      </c>
      <c r="AG4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56" s="58" t="str">
        <f>IF('Base tratada'!$AC456&gt;=MAX('Base tratada'!$AD456,'Base tratada'!$AE456),"Web",
IF('Base tratada'!$AD456&gt;='Base tratada'!$AE456,"Catalog",
"Store"))</f>
        <v>Store</v>
      </c>
      <c r="AI456" s="59">
        <f>IF('Base tratada'!$AF456=0,"0",'Base tratada'!$AK456/'Base tratada'!$AF456)</f>
        <v>4.666666666666667</v>
      </c>
      <c r="AJ456" s="59" t="str">
        <f>IF('Base tratada'!$AI456=0,"R$ 0",
IF('Base tratada'!$AI456&lt;=25,"R$ 1–25",
IF('Base tratada'!$AI456&lt;=50,"R$ 26–50",
"+R$ 50")))</f>
        <v>R$ 1–25</v>
      </c>
      <c r="AK456" s="35">
        <v>14</v>
      </c>
      <c r="AL456" s="58" t="str">
        <f>IF('Base tratada'!$AK456&lt;=100,"R$ 0-100",
IF('Base tratada'!$AK456&lt;=500,"R$ 101-500",
IF('Base tratada'!$AK456&lt;=1000,"R$ 501-1000",
IF('Base tratada'!$AK456&lt;=1500,"R$ 1001-1500",
"+R$ 1500"))))</f>
        <v>R$ 0-100</v>
      </c>
      <c r="AM456" s="34">
        <v>0</v>
      </c>
      <c r="AN456" s="34">
        <v>0</v>
      </c>
      <c r="AO456" s="34">
        <v>0</v>
      </c>
      <c r="AP456" s="34">
        <v>0</v>
      </c>
      <c r="AQ456" s="34">
        <v>0</v>
      </c>
      <c r="AR456" s="34">
        <v>0</v>
      </c>
      <c r="AS456" s="34">
        <v>0</v>
      </c>
      <c r="AT456" s="34">
        <v>3</v>
      </c>
      <c r="AU456" s="34">
        <v>11</v>
      </c>
      <c r="AV456" s="52">
        <v>11</v>
      </c>
      <c r="AW456" s="57">
        <v>1</v>
      </c>
      <c r="AX456" s="58" t="str">
        <f>IF(Tabela3[[#This Row],[Response]]=1, "Aceitou", "Não aceitou")</f>
        <v>Aceitou</v>
      </c>
      <c r="AY456" s="55" t="str">
        <f>Tabela3[[#This Row],[Faixa Recência]] &amp; " | " &amp; Tabela3[[#This Row],[Faixa Gasto]] &amp; " | " &amp; Tabela3[[#This Row],[Faixa ticket médio]]</f>
        <v>16-30 dias | R$ 0-100 | R$ 1–25</v>
      </c>
      <c r="AZ4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6" s="36"/>
    </row>
    <row r="457" spans="1:54" x14ac:dyDescent="0.25">
      <c r="A457" s="61">
        <v>456</v>
      </c>
      <c r="B457" s="37">
        <v>56937</v>
      </c>
      <c r="C457" s="34">
        <v>1</v>
      </c>
      <c r="D457" s="34">
        <v>0</v>
      </c>
      <c r="E457" s="34">
        <v>81</v>
      </c>
      <c r="F457" s="58" t="str">
        <f>IF('Base tratada'!$E457&lt;=15,"0-15 dias",
IF('Base tratada'!$E457&lt;=30, "16-30 dias",
IF('Base tratada'!$E457&lt;=45, "31-45 dias",
IF('Base tratada'!$E457&lt;=60, "46-60 dias",
IF('Base tratada'!$E457&lt;=75, "61-75 dias", "76-99 dias")))))</f>
        <v>76-99 dias</v>
      </c>
      <c r="G457" s="38">
        <v>39</v>
      </c>
      <c r="H457" s="60" t="str">
        <f>IF('Base tratada'!$G457&lt;=29,"24–29",
IF('Base tratada'!$G457&lt;=39,"30–39",
IF('Base tratada'!$G457&lt;=49,"40–49",
IF('Base tratada'!$G457&lt;=59,"50–59",
IF('Base tratada'!$G457&lt;=69,"60–69",
"70–80")))))</f>
        <v>30–39</v>
      </c>
      <c r="I457" s="34">
        <v>2853</v>
      </c>
      <c r="J457" s="58" t="str">
        <f>IF('Base tratada'!$K457=1,"Divorciado",
IF('Base tratada'!$L457=1,"Casado",
IF('Base tratada'!$M457=1, "Solteiro",
IF('Base tratada'!$N457=1,"Juntos",
"Viúvo"))))</f>
        <v>Juntos</v>
      </c>
      <c r="K457" s="34">
        <v>0</v>
      </c>
      <c r="L457" s="34">
        <v>0</v>
      </c>
      <c r="M457" s="34">
        <v>0</v>
      </c>
      <c r="N457" s="34">
        <v>1</v>
      </c>
      <c r="O457" s="34">
        <v>0</v>
      </c>
      <c r="P457" s="34">
        <v>0</v>
      </c>
      <c r="Q457" s="34">
        <v>0</v>
      </c>
      <c r="R457" s="34">
        <v>0</v>
      </c>
      <c r="S457" s="34">
        <v>0</v>
      </c>
      <c r="T457" s="34">
        <v>1</v>
      </c>
      <c r="U457" s="35">
        <v>746</v>
      </c>
      <c r="V457" s="35">
        <v>8</v>
      </c>
      <c r="W457" s="35">
        <v>125</v>
      </c>
      <c r="X457" s="35">
        <v>11</v>
      </c>
      <c r="Y457" s="35">
        <v>8</v>
      </c>
      <c r="Z457" s="35">
        <v>8</v>
      </c>
      <c r="AA457" s="34">
        <v>7</v>
      </c>
      <c r="AB457" s="34">
        <v>6</v>
      </c>
      <c r="AC457" s="34">
        <v>8</v>
      </c>
      <c r="AD457" s="34">
        <v>6</v>
      </c>
      <c r="AE457" s="34">
        <v>9</v>
      </c>
      <c r="AF457" s="58">
        <f>'Base tratada'!$AC457+'Base tratada'!$AD457+'Base tratada'!$AE457</f>
        <v>23</v>
      </c>
      <c r="AG4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57" s="58" t="str">
        <f>IF('Base tratada'!$AC457&gt;=MAX('Base tratada'!$AD457,'Base tratada'!$AE457),"Web",
IF('Base tratada'!$AD457&gt;='Base tratada'!$AE457,"Catalog",
"Store"))</f>
        <v>Store</v>
      </c>
      <c r="AI457" s="59">
        <f>IF('Base tratada'!$AF457=0,"0",'Base tratada'!$AK457/'Base tratada'!$AF457)</f>
        <v>39.043478260869563</v>
      </c>
      <c r="AJ457" s="59" t="str">
        <f>IF('Base tratada'!$AI457=0,"R$ 0",
IF('Base tratada'!$AI457&lt;=25,"R$ 1–25",
IF('Base tratada'!$AI457&lt;=50,"R$ 26–50",
"+R$ 50")))</f>
        <v>R$ 26–50</v>
      </c>
      <c r="AK457" s="35">
        <v>898</v>
      </c>
      <c r="AL457" s="58" t="str">
        <f>IF('Base tratada'!$AK457&lt;=100,"R$ 0-100",
IF('Base tratada'!$AK457&lt;=500,"R$ 101-500",
IF('Base tratada'!$AK457&lt;=1000,"R$ 501-1000",
IF('Base tratada'!$AK457&lt;=1500,"R$ 1001-1500",
"+R$ 1500"))))</f>
        <v>R$ 501-1000</v>
      </c>
      <c r="AM457" s="34">
        <v>0</v>
      </c>
      <c r="AN457" s="34">
        <v>0</v>
      </c>
      <c r="AO457" s="34">
        <v>0</v>
      </c>
      <c r="AP457" s="34">
        <v>1</v>
      </c>
      <c r="AQ457" s="34">
        <v>0</v>
      </c>
      <c r="AR457" s="34">
        <v>1</v>
      </c>
      <c r="AS457" s="34">
        <v>0</v>
      </c>
      <c r="AT457" s="34">
        <v>3</v>
      </c>
      <c r="AU457" s="34">
        <v>11</v>
      </c>
      <c r="AV457" s="52">
        <v>890</v>
      </c>
      <c r="AW457" s="57">
        <v>1</v>
      </c>
      <c r="AX457" s="58" t="str">
        <f>IF(Tabela3[[#This Row],[Response]]=1, "Aceitou", "Não aceitou")</f>
        <v>Aceitou</v>
      </c>
      <c r="AY457" s="55" t="str">
        <f>Tabela3[[#This Row],[Faixa Recência]] &amp; " | " &amp; Tabela3[[#This Row],[Faixa Gasto]] &amp; " | " &amp; Tabela3[[#This Row],[Faixa ticket médio]]</f>
        <v>76-99 dias | R$ 501-1000 | R$ 26–50</v>
      </c>
      <c r="AZ4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7" s="36"/>
    </row>
    <row r="458" spans="1:54" x14ac:dyDescent="0.25">
      <c r="A458" s="61">
        <v>457</v>
      </c>
      <c r="B458" s="37">
        <v>38415</v>
      </c>
      <c r="C458" s="34">
        <v>1</v>
      </c>
      <c r="D458" s="34">
        <v>1</v>
      </c>
      <c r="E458" s="34">
        <v>91</v>
      </c>
      <c r="F458" s="58" t="str">
        <f>IF('Base tratada'!$E458&lt;=15,"0-15 dias",
IF('Base tratada'!$E458&lt;=30, "16-30 dias",
IF('Base tratada'!$E458&lt;=45, "31-45 dias",
IF('Base tratada'!$E458&lt;=60, "46-60 dias",
IF('Base tratada'!$E458&lt;=75, "61-75 dias", "76-99 dias")))))</f>
        <v>76-99 dias</v>
      </c>
      <c r="G458" s="38">
        <v>42</v>
      </c>
      <c r="H458" s="60" t="str">
        <f>IF('Base tratada'!$G458&lt;=29,"24–29",
IF('Base tratada'!$G458&lt;=39,"30–39",
IF('Base tratada'!$G458&lt;=49,"40–49",
IF('Base tratada'!$G458&lt;=59,"50–59",
IF('Base tratada'!$G458&lt;=69,"60–69",
"70–80")))))</f>
        <v>40–49</v>
      </c>
      <c r="I458" s="34">
        <v>2702</v>
      </c>
      <c r="J458" s="58" t="str">
        <f>IF('Base tratada'!$K458=1,"Divorciado",
IF('Base tratada'!$L458=1,"Casado",
IF('Base tratada'!$M458=1, "Solteiro",
IF('Base tratada'!$N458=1,"Juntos",
"Viúvo"))))</f>
        <v>Casado</v>
      </c>
      <c r="K458" s="34">
        <v>0</v>
      </c>
      <c r="L458" s="34">
        <v>1</v>
      </c>
      <c r="M458" s="34">
        <v>0</v>
      </c>
      <c r="N458" s="34">
        <v>0</v>
      </c>
      <c r="O458" s="34">
        <v>0</v>
      </c>
      <c r="P458" s="34">
        <v>0</v>
      </c>
      <c r="Q458" s="34">
        <v>0</v>
      </c>
      <c r="R458" s="34">
        <v>1</v>
      </c>
      <c r="S458" s="34">
        <v>0</v>
      </c>
      <c r="T458" s="34">
        <v>0</v>
      </c>
      <c r="U458" s="35">
        <v>22</v>
      </c>
      <c r="V458" s="35">
        <v>1</v>
      </c>
      <c r="W458" s="35">
        <v>13</v>
      </c>
      <c r="X458" s="35">
        <v>4</v>
      </c>
      <c r="Y458" s="35">
        <v>0</v>
      </c>
      <c r="Z458" s="35">
        <v>4</v>
      </c>
      <c r="AA458" s="34">
        <v>2</v>
      </c>
      <c r="AB458" s="34">
        <v>7</v>
      </c>
      <c r="AC458" s="34">
        <v>1</v>
      </c>
      <c r="AD458" s="34">
        <v>0</v>
      </c>
      <c r="AE458" s="34">
        <v>3</v>
      </c>
      <c r="AF458" s="58">
        <f>'Base tratada'!$AC458+'Base tratada'!$AD458+'Base tratada'!$AE458</f>
        <v>4</v>
      </c>
      <c r="AG4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58" s="58" t="str">
        <f>IF('Base tratada'!$AC458&gt;=MAX('Base tratada'!$AD458,'Base tratada'!$AE458),"Web",
IF('Base tratada'!$AD458&gt;='Base tratada'!$AE458,"Catalog",
"Store"))</f>
        <v>Store</v>
      </c>
      <c r="AI458" s="59">
        <f>IF('Base tratada'!$AF458=0,"0",'Base tratada'!$AK458/'Base tratada'!$AF458)</f>
        <v>10</v>
      </c>
      <c r="AJ458" s="59" t="str">
        <f>IF('Base tratada'!$AI458=0,"R$ 0",
IF('Base tratada'!$AI458&lt;=25,"R$ 1–25",
IF('Base tratada'!$AI458&lt;=50,"R$ 26–50",
"+R$ 50")))</f>
        <v>R$ 1–25</v>
      </c>
      <c r="AK458" s="35">
        <v>40</v>
      </c>
      <c r="AL458" s="58" t="str">
        <f>IF('Base tratada'!$AK458&lt;=100,"R$ 0-100",
IF('Base tratada'!$AK458&lt;=500,"R$ 101-500",
IF('Base tratada'!$AK458&lt;=1000,"R$ 501-1000",
IF('Base tratada'!$AK458&lt;=1500,"R$ 1001-1500",
"+R$ 1500"))))</f>
        <v>R$ 0-100</v>
      </c>
      <c r="AM458" s="34">
        <v>0</v>
      </c>
      <c r="AN458" s="34">
        <v>0</v>
      </c>
      <c r="AO458" s="34">
        <v>0</v>
      </c>
      <c r="AP458" s="34">
        <v>0</v>
      </c>
      <c r="AQ458" s="34">
        <v>0</v>
      </c>
      <c r="AR458" s="34">
        <v>0</v>
      </c>
      <c r="AS458" s="34">
        <v>0</v>
      </c>
      <c r="AT458" s="34">
        <v>3</v>
      </c>
      <c r="AU458" s="34">
        <v>11</v>
      </c>
      <c r="AV458" s="52">
        <v>36</v>
      </c>
      <c r="AW458" s="57">
        <v>0</v>
      </c>
      <c r="AX458" s="58" t="str">
        <f>IF(Tabela3[[#This Row],[Response]]=1, "Aceitou", "Não aceitou")</f>
        <v>Não aceitou</v>
      </c>
      <c r="AY458" s="55" t="str">
        <f>Tabela3[[#This Row],[Faixa Recência]] &amp; " | " &amp; Tabela3[[#This Row],[Faixa Gasto]] &amp; " | " &amp; Tabela3[[#This Row],[Faixa ticket médio]]</f>
        <v>76-99 dias | R$ 0-100 | R$ 1–25</v>
      </c>
      <c r="AZ4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8" s="36"/>
    </row>
    <row r="459" spans="1:54" x14ac:dyDescent="0.25">
      <c r="A459" s="61">
        <v>458</v>
      </c>
      <c r="B459" s="37">
        <v>20518</v>
      </c>
      <c r="C459" s="34">
        <v>1</v>
      </c>
      <c r="D459" s="34">
        <v>0</v>
      </c>
      <c r="E459" s="34">
        <v>58</v>
      </c>
      <c r="F459" s="58" t="str">
        <f>IF('Base tratada'!$E459&lt;=15,"0-15 dias",
IF('Base tratada'!$E459&lt;=30, "16-30 dias",
IF('Base tratada'!$E459&lt;=45, "31-45 dias",
IF('Base tratada'!$E459&lt;=60, "46-60 dias",
IF('Base tratada'!$E459&lt;=75, "61-75 dias", "76-99 dias")))))</f>
        <v>46-60 dias</v>
      </c>
      <c r="G459" s="38">
        <v>32</v>
      </c>
      <c r="H459" s="60" t="str">
        <f>IF('Base tratada'!$G459&lt;=29,"24–29",
IF('Base tratada'!$G459&lt;=39,"30–39",
IF('Base tratada'!$G459&lt;=49,"40–49",
IF('Base tratada'!$G459&lt;=59,"50–59",
IF('Base tratada'!$G459&lt;=69,"60–69",
"70–80")))))</f>
        <v>30–39</v>
      </c>
      <c r="I459" s="34">
        <v>2201</v>
      </c>
      <c r="J459" s="58" t="str">
        <f>IF('Base tratada'!$K459=1,"Divorciado",
IF('Base tratada'!$L459=1,"Casado",
IF('Base tratada'!$M459=1, "Solteiro",
IF('Base tratada'!$N459=1,"Juntos",
"Viúvo"))))</f>
        <v>Solteiro</v>
      </c>
      <c r="K459" s="34">
        <v>0</v>
      </c>
      <c r="L459" s="34">
        <v>0</v>
      </c>
      <c r="M459" s="34">
        <v>1</v>
      </c>
      <c r="N459" s="34">
        <v>0</v>
      </c>
      <c r="O459" s="34">
        <v>0</v>
      </c>
      <c r="P459" s="34">
        <v>0</v>
      </c>
      <c r="Q459" s="34">
        <v>0</v>
      </c>
      <c r="R459" s="34">
        <v>1</v>
      </c>
      <c r="S459" s="34">
        <v>0</v>
      </c>
      <c r="T459" s="34">
        <v>0</v>
      </c>
      <c r="U459" s="35">
        <v>4</v>
      </c>
      <c r="V459" s="35">
        <v>1</v>
      </c>
      <c r="W459" s="35">
        <v>6</v>
      </c>
      <c r="X459" s="35">
        <v>4</v>
      </c>
      <c r="Y459" s="35">
        <v>1</v>
      </c>
      <c r="Z459" s="35">
        <v>9</v>
      </c>
      <c r="AA459" s="34">
        <v>1</v>
      </c>
      <c r="AB459" s="34">
        <v>5</v>
      </c>
      <c r="AC459" s="34">
        <v>1</v>
      </c>
      <c r="AD459" s="34">
        <v>1</v>
      </c>
      <c r="AE459" s="34">
        <v>2</v>
      </c>
      <c r="AF459" s="58">
        <f>'Base tratada'!$AC459+'Base tratada'!$AD459+'Base tratada'!$AE459</f>
        <v>4</v>
      </c>
      <c r="AG4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59" s="58" t="str">
        <f>IF('Base tratada'!$AC459&gt;=MAX('Base tratada'!$AD459,'Base tratada'!$AE459),"Web",
IF('Base tratada'!$AD459&gt;='Base tratada'!$AE459,"Catalog",
"Store"))</f>
        <v>Store</v>
      </c>
      <c r="AI459" s="59">
        <f>IF('Base tratada'!$AF459=0,"0",'Base tratada'!$AK459/'Base tratada'!$AF459)</f>
        <v>4</v>
      </c>
      <c r="AJ459" s="59" t="str">
        <f>IF('Base tratada'!$AI459=0,"R$ 0",
IF('Base tratada'!$AI459&lt;=25,"R$ 1–25",
IF('Base tratada'!$AI459&lt;=50,"R$ 26–50",
"+R$ 50")))</f>
        <v>R$ 1–25</v>
      </c>
      <c r="AK459" s="35">
        <v>16</v>
      </c>
      <c r="AL459" s="58" t="str">
        <f>IF('Base tratada'!$AK459&lt;=100,"R$ 0-100",
IF('Base tratada'!$AK459&lt;=500,"R$ 101-500",
IF('Base tratada'!$AK459&lt;=1000,"R$ 501-1000",
IF('Base tratada'!$AK459&lt;=1500,"R$ 1001-1500",
"+R$ 1500"))))</f>
        <v>R$ 0-100</v>
      </c>
      <c r="AM459" s="34">
        <v>0</v>
      </c>
      <c r="AN459" s="34">
        <v>0</v>
      </c>
      <c r="AO459" s="34">
        <v>0</v>
      </c>
      <c r="AP459" s="34">
        <v>0</v>
      </c>
      <c r="AQ459" s="34">
        <v>0</v>
      </c>
      <c r="AR459" s="34">
        <v>0</v>
      </c>
      <c r="AS459" s="34">
        <v>0</v>
      </c>
      <c r="AT459" s="34">
        <v>3</v>
      </c>
      <c r="AU459" s="34">
        <v>11</v>
      </c>
      <c r="AV459" s="52">
        <v>7</v>
      </c>
      <c r="AW459" s="57">
        <v>0</v>
      </c>
      <c r="AX459" s="58" t="str">
        <f>IF(Tabela3[[#This Row],[Response]]=1, "Aceitou", "Não aceitou")</f>
        <v>Não aceitou</v>
      </c>
      <c r="AY459" s="55" t="str">
        <f>Tabela3[[#This Row],[Faixa Recência]] &amp; " | " &amp; Tabela3[[#This Row],[Faixa Gasto]] &amp; " | " &amp; Tabela3[[#This Row],[Faixa ticket médio]]</f>
        <v>46-60 dias | R$ 0-100 | R$ 1–25</v>
      </c>
      <c r="AZ4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59" s="36"/>
    </row>
    <row r="460" spans="1:54" x14ac:dyDescent="0.25">
      <c r="A460" s="61">
        <v>459</v>
      </c>
      <c r="B460" s="37">
        <v>62503</v>
      </c>
      <c r="C460" s="34">
        <v>0</v>
      </c>
      <c r="D460" s="34">
        <v>1</v>
      </c>
      <c r="E460" s="34">
        <v>40</v>
      </c>
      <c r="F460" s="58" t="str">
        <f>IF('Base tratada'!$E460&lt;=15,"0-15 dias",
IF('Base tratada'!$E460&lt;=30, "16-30 dias",
IF('Base tratada'!$E460&lt;=45, "31-45 dias",
IF('Base tratada'!$E460&lt;=60, "46-60 dias",
IF('Base tratada'!$E460&lt;=75, "61-75 dias", "76-99 dias")))))</f>
        <v>31-45 dias</v>
      </c>
      <c r="G460" s="38">
        <v>64</v>
      </c>
      <c r="H460" s="60" t="str">
        <f>IF('Base tratada'!$G460&lt;=29,"24–29",
IF('Base tratada'!$G460&lt;=39,"30–39",
IF('Base tratada'!$G460&lt;=49,"40–49",
IF('Base tratada'!$G460&lt;=59,"50–59",
IF('Base tratada'!$G460&lt;=69,"60–69",
"70–80")))))</f>
        <v>60–69</v>
      </c>
      <c r="I460" s="34">
        <v>2655</v>
      </c>
      <c r="J460" s="58" t="str">
        <f>IF('Base tratada'!$K460=1,"Divorciado",
IF('Base tratada'!$L460=1,"Casado",
IF('Base tratada'!$M460=1, "Solteiro",
IF('Base tratada'!$N460=1,"Juntos",
"Viúvo"))))</f>
        <v>Casado</v>
      </c>
      <c r="K460" s="34">
        <v>0</v>
      </c>
      <c r="L460" s="34">
        <v>1</v>
      </c>
      <c r="M460" s="34">
        <v>0</v>
      </c>
      <c r="N460" s="34">
        <v>0</v>
      </c>
      <c r="O460" s="34">
        <v>0</v>
      </c>
      <c r="P460" s="34">
        <v>0</v>
      </c>
      <c r="Q460" s="34">
        <v>0</v>
      </c>
      <c r="R460" s="34">
        <v>1</v>
      </c>
      <c r="S460" s="34">
        <v>0</v>
      </c>
      <c r="T460" s="34">
        <v>0</v>
      </c>
      <c r="U460" s="35">
        <v>478</v>
      </c>
      <c r="V460" s="35">
        <v>0</v>
      </c>
      <c r="W460" s="35">
        <v>193</v>
      </c>
      <c r="X460" s="35">
        <v>110</v>
      </c>
      <c r="Y460" s="35">
        <v>75</v>
      </c>
      <c r="Z460" s="35">
        <v>117</v>
      </c>
      <c r="AA460" s="34">
        <v>4</v>
      </c>
      <c r="AB460" s="34">
        <v>5</v>
      </c>
      <c r="AC460" s="34">
        <v>8</v>
      </c>
      <c r="AD460" s="34">
        <v>3</v>
      </c>
      <c r="AE460" s="34">
        <v>11</v>
      </c>
      <c r="AF460" s="58">
        <f>'Base tratada'!$AC460+'Base tratada'!$AD460+'Base tratada'!$AE460</f>
        <v>22</v>
      </c>
      <c r="AG4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60" s="58" t="str">
        <f>IF('Base tratada'!$AC460&gt;=MAX('Base tratada'!$AD460,'Base tratada'!$AE460),"Web",
IF('Base tratada'!$AD460&gt;='Base tratada'!$AE460,"Catalog",
"Store"))</f>
        <v>Store</v>
      </c>
      <c r="AI460" s="59">
        <f>IF('Base tratada'!$AF460=0,"0",'Base tratada'!$AK460/'Base tratada'!$AF460)</f>
        <v>38.909090909090907</v>
      </c>
      <c r="AJ460" s="59" t="str">
        <f>IF('Base tratada'!$AI460=0,"R$ 0",
IF('Base tratada'!$AI460&lt;=25,"R$ 1–25",
IF('Base tratada'!$AI460&lt;=50,"R$ 26–50",
"+R$ 50")))</f>
        <v>R$ 26–50</v>
      </c>
      <c r="AK460" s="35">
        <v>856</v>
      </c>
      <c r="AL460" s="58" t="str">
        <f>IF('Base tratada'!$AK460&lt;=100,"R$ 0-100",
IF('Base tratada'!$AK460&lt;=500,"R$ 101-500",
IF('Base tratada'!$AK460&lt;=1000,"R$ 501-1000",
IF('Base tratada'!$AK460&lt;=1500,"R$ 1001-1500",
"+R$ 1500"))))</f>
        <v>R$ 501-1000</v>
      </c>
      <c r="AM460" s="34">
        <v>0</v>
      </c>
      <c r="AN460" s="34">
        <v>0</v>
      </c>
      <c r="AO460" s="34">
        <v>0</v>
      </c>
      <c r="AP460" s="34">
        <v>0</v>
      </c>
      <c r="AQ460" s="34">
        <v>0</v>
      </c>
      <c r="AR460" s="34">
        <v>0</v>
      </c>
      <c r="AS460" s="34">
        <v>0</v>
      </c>
      <c r="AT460" s="34">
        <v>3</v>
      </c>
      <c r="AU460" s="34">
        <v>11</v>
      </c>
      <c r="AV460" s="52">
        <v>739</v>
      </c>
      <c r="AW460" s="57">
        <v>0</v>
      </c>
      <c r="AX460" s="58" t="str">
        <f>IF(Tabela3[[#This Row],[Response]]=1, "Aceitou", "Não aceitou")</f>
        <v>Não aceitou</v>
      </c>
      <c r="AY460" s="55" t="str">
        <f>Tabela3[[#This Row],[Faixa Recência]] &amp; " | " &amp; Tabela3[[#This Row],[Faixa Gasto]] &amp; " | " &amp; Tabela3[[#This Row],[Faixa ticket médio]]</f>
        <v>31-45 dias | R$ 501-1000 | R$ 26–50</v>
      </c>
      <c r="AZ4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0" s="36"/>
    </row>
    <row r="461" spans="1:54" x14ac:dyDescent="0.25">
      <c r="A461" s="61">
        <v>460</v>
      </c>
      <c r="B461" s="37">
        <v>41644</v>
      </c>
      <c r="C461" s="34">
        <v>1</v>
      </c>
      <c r="D461" s="34">
        <v>1</v>
      </c>
      <c r="E461" s="34">
        <v>67</v>
      </c>
      <c r="F461" s="58" t="str">
        <f>IF('Base tratada'!$E461&lt;=15,"0-15 dias",
IF('Base tratada'!$E461&lt;=30, "16-30 dias",
IF('Base tratada'!$E461&lt;=45, "31-45 dias",
IF('Base tratada'!$E461&lt;=60, "46-60 dias",
IF('Base tratada'!$E461&lt;=75, "61-75 dias", "76-99 dias")))))</f>
        <v>61-75 dias</v>
      </c>
      <c r="G461" s="38">
        <v>48</v>
      </c>
      <c r="H461" s="60" t="str">
        <f>IF('Base tratada'!$G461&lt;=29,"24–29",
IF('Base tratada'!$G461&lt;=39,"30–39",
IF('Base tratada'!$G461&lt;=49,"40–49",
IF('Base tratada'!$G461&lt;=59,"50–59",
IF('Base tratada'!$G461&lt;=69,"60–69",
"70–80")))))</f>
        <v>40–49</v>
      </c>
      <c r="I461" s="34">
        <v>2210</v>
      </c>
      <c r="J461" s="58" t="str">
        <f>IF('Base tratada'!$K461=1,"Divorciado",
IF('Base tratada'!$L461=1,"Casado",
IF('Base tratada'!$M461=1, "Solteiro",
IF('Base tratada'!$N461=1,"Juntos",
"Viúvo"))))</f>
        <v>Solteiro</v>
      </c>
      <c r="K461" s="34">
        <v>0</v>
      </c>
      <c r="L461" s="34">
        <v>0</v>
      </c>
      <c r="M461" s="34">
        <v>1</v>
      </c>
      <c r="N461" s="34">
        <v>0</v>
      </c>
      <c r="O461" s="34">
        <v>0</v>
      </c>
      <c r="P461" s="34">
        <v>0</v>
      </c>
      <c r="Q461" s="34">
        <v>0</v>
      </c>
      <c r="R461" s="34">
        <v>0</v>
      </c>
      <c r="S461" s="34">
        <v>0</v>
      </c>
      <c r="T461" s="34">
        <v>1</v>
      </c>
      <c r="U461" s="35">
        <v>20</v>
      </c>
      <c r="V461" s="35">
        <v>3</v>
      </c>
      <c r="W461" s="35">
        <v>4</v>
      </c>
      <c r="X461" s="35">
        <v>2</v>
      </c>
      <c r="Y461" s="35">
        <v>0</v>
      </c>
      <c r="Z461" s="35">
        <v>2</v>
      </c>
      <c r="AA461" s="34">
        <v>2</v>
      </c>
      <c r="AB461" s="34">
        <v>3</v>
      </c>
      <c r="AC461" s="34">
        <v>1</v>
      </c>
      <c r="AD461" s="34">
        <v>0</v>
      </c>
      <c r="AE461" s="34">
        <v>3</v>
      </c>
      <c r="AF461" s="58">
        <f>'Base tratada'!$AC461+'Base tratada'!$AD461+'Base tratada'!$AE461</f>
        <v>4</v>
      </c>
      <c r="AG4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61" s="58" t="str">
        <f>IF('Base tratada'!$AC461&gt;=MAX('Base tratada'!$AD461,'Base tratada'!$AE461),"Web",
IF('Base tratada'!$AD461&gt;='Base tratada'!$AE461,"Catalog",
"Store"))</f>
        <v>Store</v>
      </c>
      <c r="AI461" s="59">
        <f>IF('Base tratada'!$AF461=0,"0",'Base tratada'!$AK461/'Base tratada'!$AF461)</f>
        <v>7.25</v>
      </c>
      <c r="AJ461" s="59" t="str">
        <f>IF('Base tratada'!$AI461=0,"R$ 0",
IF('Base tratada'!$AI461&lt;=25,"R$ 1–25",
IF('Base tratada'!$AI461&lt;=50,"R$ 26–50",
"+R$ 50")))</f>
        <v>R$ 1–25</v>
      </c>
      <c r="AK461" s="35">
        <v>29</v>
      </c>
      <c r="AL461" s="58" t="str">
        <f>IF('Base tratada'!$AK461&lt;=100,"R$ 0-100",
IF('Base tratada'!$AK461&lt;=500,"R$ 101-500",
IF('Base tratada'!$AK461&lt;=1000,"R$ 501-1000",
IF('Base tratada'!$AK461&lt;=1500,"R$ 1001-1500",
"+R$ 1500"))))</f>
        <v>R$ 0-100</v>
      </c>
      <c r="AM461" s="34">
        <v>0</v>
      </c>
      <c r="AN461" s="34">
        <v>0</v>
      </c>
      <c r="AO461" s="34">
        <v>0</v>
      </c>
      <c r="AP461" s="34">
        <v>0</v>
      </c>
      <c r="AQ461" s="34">
        <v>0</v>
      </c>
      <c r="AR461" s="34">
        <v>0</v>
      </c>
      <c r="AS461" s="34">
        <v>0</v>
      </c>
      <c r="AT461" s="34">
        <v>3</v>
      </c>
      <c r="AU461" s="34">
        <v>11</v>
      </c>
      <c r="AV461" s="52">
        <v>27</v>
      </c>
      <c r="AW461" s="57">
        <v>0</v>
      </c>
      <c r="AX461" s="58" t="str">
        <f>IF(Tabela3[[#This Row],[Response]]=1, "Aceitou", "Não aceitou")</f>
        <v>Não aceitou</v>
      </c>
      <c r="AY461" s="55" t="str">
        <f>Tabela3[[#This Row],[Faixa Recência]] &amp; " | " &amp; Tabela3[[#This Row],[Faixa Gasto]] &amp; " | " &amp; Tabela3[[#This Row],[Faixa ticket médio]]</f>
        <v>61-75 dias | R$ 0-100 | R$ 1–25</v>
      </c>
      <c r="AZ4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1" s="36"/>
    </row>
    <row r="462" spans="1:54" x14ac:dyDescent="0.25">
      <c r="A462" s="61">
        <v>461</v>
      </c>
      <c r="B462" s="37">
        <v>55842</v>
      </c>
      <c r="C462" s="34">
        <v>0</v>
      </c>
      <c r="D462" s="34">
        <v>1</v>
      </c>
      <c r="E462" s="34">
        <v>19</v>
      </c>
      <c r="F462" s="58" t="str">
        <f>IF('Base tratada'!$E462&lt;=15,"0-15 dias",
IF('Base tratada'!$E462&lt;=30, "16-30 dias",
IF('Base tratada'!$E462&lt;=45, "31-45 dias",
IF('Base tratada'!$E462&lt;=60, "46-60 dias",
IF('Base tratada'!$E462&lt;=75, "61-75 dias", "76-99 dias")))))</f>
        <v>16-30 dias</v>
      </c>
      <c r="G462" s="38">
        <v>43</v>
      </c>
      <c r="H462" s="60" t="str">
        <f>IF('Base tratada'!$G462&lt;=29,"24–29",
IF('Base tratada'!$G462&lt;=39,"30–39",
IF('Base tratada'!$G462&lt;=49,"40–49",
IF('Base tratada'!$G462&lt;=59,"50–59",
IF('Base tratada'!$G462&lt;=69,"60–69",
"70–80")))))</f>
        <v>40–49</v>
      </c>
      <c r="I462" s="34">
        <v>2196</v>
      </c>
      <c r="J462" s="58" t="str">
        <f>IF('Base tratada'!$K462=1,"Divorciado",
IF('Base tratada'!$L462=1,"Casado",
IF('Base tratada'!$M462=1, "Solteiro",
IF('Base tratada'!$N462=1,"Juntos",
"Viúvo"))))</f>
        <v>Casado</v>
      </c>
      <c r="K462" s="34">
        <v>0</v>
      </c>
      <c r="L462" s="34">
        <v>1</v>
      </c>
      <c r="M462" s="34">
        <v>0</v>
      </c>
      <c r="N462" s="34">
        <v>0</v>
      </c>
      <c r="O462" s="34">
        <v>0</v>
      </c>
      <c r="P462" s="34">
        <v>0</v>
      </c>
      <c r="Q462" s="34">
        <v>0</v>
      </c>
      <c r="R462" s="34">
        <v>0</v>
      </c>
      <c r="S462" s="34">
        <v>1</v>
      </c>
      <c r="T462" s="34">
        <v>0</v>
      </c>
      <c r="U462" s="35">
        <v>451</v>
      </c>
      <c r="V462" s="35">
        <v>0</v>
      </c>
      <c r="W462" s="35">
        <v>39</v>
      </c>
      <c r="X462" s="35">
        <v>0</v>
      </c>
      <c r="Y462" s="35">
        <v>4</v>
      </c>
      <c r="Z462" s="35">
        <v>24</v>
      </c>
      <c r="AA462" s="34">
        <v>1</v>
      </c>
      <c r="AB462" s="34">
        <v>5</v>
      </c>
      <c r="AC462" s="34">
        <v>7</v>
      </c>
      <c r="AD462" s="34">
        <v>1</v>
      </c>
      <c r="AE462" s="34">
        <v>8</v>
      </c>
      <c r="AF462" s="58">
        <f>'Base tratada'!$AC462+'Base tratada'!$AD462+'Base tratada'!$AE462</f>
        <v>16</v>
      </c>
      <c r="AG4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62" s="58" t="str">
        <f>IF('Base tratada'!$AC462&gt;=MAX('Base tratada'!$AD462,'Base tratada'!$AE462),"Web",
IF('Base tratada'!$AD462&gt;='Base tratada'!$AE462,"Catalog",
"Store"))</f>
        <v>Store</v>
      </c>
      <c r="AI462" s="59">
        <f>IF('Base tratada'!$AF462=0,"0",'Base tratada'!$AK462/'Base tratada'!$AF462)</f>
        <v>30.875</v>
      </c>
      <c r="AJ462" s="59" t="str">
        <f>IF('Base tratada'!$AI462=0,"R$ 0",
IF('Base tratada'!$AI462&lt;=25,"R$ 1–25",
IF('Base tratada'!$AI462&lt;=50,"R$ 26–50",
"+R$ 50")))</f>
        <v>R$ 26–50</v>
      </c>
      <c r="AK462" s="35">
        <v>494</v>
      </c>
      <c r="AL462" s="58" t="str">
        <f>IF('Base tratada'!$AK462&lt;=100,"R$ 0-100",
IF('Base tratada'!$AK462&lt;=500,"R$ 101-500",
IF('Base tratada'!$AK462&lt;=1000,"R$ 501-1000",
IF('Base tratada'!$AK462&lt;=1500,"R$ 1001-1500",
"+R$ 1500"))))</f>
        <v>R$ 101-500</v>
      </c>
      <c r="AM462" s="34">
        <v>0</v>
      </c>
      <c r="AN462" s="34">
        <v>0</v>
      </c>
      <c r="AO462" s="34">
        <v>0</v>
      </c>
      <c r="AP462" s="34">
        <v>0</v>
      </c>
      <c r="AQ462" s="34">
        <v>0</v>
      </c>
      <c r="AR462" s="34">
        <v>0</v>
      </c>
      <c r="AS462" s="34">
        <v>0</v>
      </c>
      <c r="AT462" s="34">
        <v>3</v>
      </c>
      <c r="AU462" s="34">
        <v>11</v>
      </c>
      <c r="AV462" s="52">
        <v>470</v>
      </c>
      <c r="AW462" s="57">
        <v>0</v>
      </c>
      <c r="AX462" s="58" t="str">
        <f>IF(Tabela3[[#This Row],[Response]]=1, "Aceitou", "Não aceitou")</f>
        <v>Não aceitou</v>
      </c>
      <c r="AY462" s="55" t="str">
        <f>Tabela3[[#This Row],[Faixa Recência]] &amp; " | " &amp; Tabela3[[#This Row],[Faixa Gasto]] &amp; " | " &amp; Tabela3[[#This Row],[Faixa ticket médio]]</f>
        <v>16-30 dias | R$ 101-500 | R$ 26–50</v>
      </c>
      <c r="AZ4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2" s="36"/>
    </row>
    <row r="463" spans="1:54" x14ac:dyDescent="0.25">
      <c r="A463" s="61">
        <v>462</v>
      </c>
      <c r="B463" s="37">
        <v>62010</v>
      </c>
      <c r="C463" s="34">
        <v>0</v>
      </c>
      <c r="D463" s="34">
        <v>1</v>
      </c>
      <c r="E463" s="34">
        <v>93</v>
      </c>
      <c r="F463" s="58" t="str">
        <f>IF('Base tratada'!$E463&lt;=15,"0-15 dias",
IF('Base tratada'!$E463&lt;=30, "16-30 dias",
IF('Base tratada'!$E463&lt;=45, "31-45 dias",
IF('Base tratada'!$E463&lt;=60, "46-60 dias",
IF('Base tratada'!$E463&lt;=75, "61-75 dias", "76-99 dias")))))</f>
        <v>76-99 dias</v>
      </c>
      <c r="G463" s="38">
        <v>48</v>
      </c>
      <c r="H463" s="60" t="str">
        <f>IF('Base tratada'!$G463&lt;=29,"24–29",
IF('Base tratada'!$G463&lt;=39,"30–39",
IF('Base tratada'!$G463&lt;=49,"40–49",
IF('Base tratada'!$G463&lt;=59,"50–59",
IF('Base tratada'!$G463&lt;=69,"60–69",
"70–80")))))</f>
        <v>40–49</v>
      </c>
      <c r="I463" s="34">
        <v>2773</v>
      </c>
      <c r="J463" s="58" t="str">
        <f>IF('Base tratada'!$K463=1,"Divorciado",
IF('Base tratada'!$L463=1,"Casado",
IF('Base tratada'!$M463=1, "Solteiro",
IF('Base tratada'!$N463=1,"Juntos",
"Viúvo"))))</f>
        <v>Casado</v>
      </c>
      <c r="K463" s="34">
        <v>0</v>
      </c>
      <c r="L463" s="34">
        <v>1</v>
      </c>
      <c r="M463" s="34">
        <v>0</v>
      </c>
      <c r="N463" s="34">
        <v>0</v>
      </c>
      <c r="O463" s="34">
        <v>0</v>
      </c>
      <c r="P463" s="34">
        <v>0</v>
      </c>
      <c r="Q463" s="34">
        <v>0</v>
      </c>
      <c r="R463" s="34">
        <v>0</v>
      </c>
      <c r="S463" s="34">
        <v>0</v>
      </c>
      <c r="T463" s="34">
        <v>1</v>
      </c>
      <c r="U463" s="35">
        <v>371</v>
      </c>
      <c r="V463" s="35">
        <v>22</v>
      </c>
      <c r="W463" s="35">
        <v>39</v>
      </c>
      <c r="X463" s="35">
        <v>6</v>
      </c>
      <c r="Y463" s="35">
        <v>0</v>
      </c>
      <c r="Z463" s="35">
        <v>92</v>
      </c>
      <c r="AA463" s="34">
        <v>4</v>
      </c>
      <c r="AB463" s="34">
        <v>5</v>
      </c>
      <c r="AC463" s="34">
        <v>6</v>
      </c>
      <c r="AD463" s="34">
        <v>2</v>
      </c>
      <c r="AE463" s="34">
        <v>7</v>
      </c>
      <c r="AF463" s="58">
        <f>'Base tratada'!$AC463+'Base tratada'!$AD463+'Base tratada'!$AE463</f>
        <v>15</v>
      </c>
      <c r="AG4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63" s="58" t="str">
        <f>IF('Base tratada'!$AC463&gt;=MAX('Base tratada'!$AD463,'Base tratada'!$AE463),"Web",
IF('Base tratada'!$AD463&gt;='Base tratada'!$AE463,"Catalog",
"Store"))</f>
        <v>Store</v>
      </c>
      <c r="AI463" s="59">
        <f>IF('Base tratada'!$AF463=0,"0",'Base tratada'!$AK463/'Base tratada'!$AF463)</f>
        <v>29.2</v>
      </c>
      <c r="AJ463" s="59" t="str">
        <f>IF('Base tratada'!$AI463=0,"R$ 0",
IF('Base tratada'!$AI463&lt;=25,"R$ 1–25",
IF('Base tratada'!$AI463&lt;=50,"R$ 26–50",
"+R$ 50")))</f>
        <v>R$ 26–50</v>
      </c>
      <c r="AK463" s="35">
        <v>438</v>
      </c>
      <c r="AL463" s="58" t="str">
        <f>IF('Base tratada'!$AK463&lt;=100,"R$ 0-100",
IF('Base tratada'!$AK463&lt;=500,"R$ 101-500",
IF('Base tratada'!$AK463&lt;=1000,"R$ 501-1000",
IF('Base tratada'!$AK463&lt;=1500,"R$ 1001-1500",
"+R$ 1500"))))</f>
        <v>R$ 101-500</v>
      </c>
      <c r="AM463" s="34">
        <v>0</v>
      </c>
      <c r="AN463" s="34">
        <v>0</v>
      </c>
      <c r="AO463" s="34">
        <v>0</v>
      </c>
      <c r="AP463" s="34">
        <v>0</v>
      </c>
      <c r="AQ463" s="34">
        <v>0</v>
      </c>
      <c r="AR463" s="34">
        <v>0</v>
      </c>
      <c r="AS463" s="34">
        <v>0</v>
      </c>
      <c r="AT463" s="34">
        <v>3</v>
      </c>
      <c r="AU463" s="34">
        <v>11</v>
      </c>
      <c r="AV463" s="52">
        <v>346</v>
      </c>
      <c r="AW463" s="57">
        <v>0</v>
      </c>
      <c r="AX463" s="58" t="str">
        <f>IF(Tabela3[[#This Row],[Response]]=1, "Aceitou", "Não aceitou")</f>
        <v>Não aceitou</v>
      </c>
      <c r="AY463" s="55" t="str">
        <f>Tabela3[[#This Row],[Faixa Recência]] &amp; " | " &amp; Tabela3[[#This Row],[Faixa Gasto]] &amp; " | " &amp; Tabela3[[#This Row],[Faixa ticket médio]]</f>
        <v>76-99 dias | R$ 101-500 | R$ 26–50</v>
      </c>
      <c r="AZ4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3" s="36"/>
    </row>
    <row r="464" spans="1:54" x14ac:dyDescent="0.25">
      <c r="A464" s="61">
        <v>463</v>
      </c>
      <c r="B464" s="37">
        <v>41124</v>
      </c>
      <c r="C464" s="34">
        <v>1</v>
      </c>
      <c r="D464" s="34">
        <v>0</v>
      </c>
      <c r="E464" s="34">
        <v>41</v>
      </c>
      <c r="F464" s="58" t="str">
        <f>IF('Base tratada'!$E464&lt;=15,"0-15 dias",
IF('Base tratada'!$E464&lt;=30, "16-30 dias",
IF('Base tratada'!$E464&lt;=45, "31-45 dias",
IF('Base tratada'!$E464&lt;=60, "46-60 dias",
IF('Base tratada'!$E464&lt;=75, "61-75 dias", "76-99 dias")))))</f>
        <v>31-45 dias</v>
      </c>
      <c r="G464" s="38">
        <v>43</v>
      </c>
      <c r="H464" s="60" t="str">
        <f>IF('Base tratada'!$G464&lt;=29,"24–29",
IF('Base tratada'!$G464&lt;=39,"30–39",
IF('Base tratada'!$G464&lt;=49,"40–49",
IF('Base tratada'!$G464&lt;=59,"50–59",
IF('Base tratada'!$G464&lt;=69,"60–69",
"70–80")))))</f>
        <v>40–49</v>
      </c>
      <c r="I464" s="34">
        <v>2765</v>
      </c>
      <c r="J464" s="58" t="str">
        <f>IF('Base tratada'!$K464=1,"Divorciado",
IF('Base tratada'!$L464=1,"Casado",
IF('Base tratada'!$M464=1, "Solteiro",
IF('Base tratada'!$N464=1,"Juntos",
"Viúvo"))))</f>
        <v>Casado</v>
      </c>
      <c r="K464" s="34">
        <v>0</v>
      </c>
      <c r="L464" s="34">
        <v>1</v>
      </c>
      <c r="M464" s="34">
        <v>0</v>
      </c>
      <c r="N464" s="34">
        <v>0</v>
      </c>
      <c r="O464" s="34">
        <v>0</v>
      </c>
      <c r="P464" s="34">
        <v>0</v>
      </c>
      <c r="Q464" s="34">
        <v>0</v>
      </c>
      <c r="R464" s="34">
        <v>1</v>
      </c>
      <c r="S464" s="34">
        <v>0</v>
      </c>
      <c r="T464" s="34">
        <v>0</v>
      </c>
      <c r="U464" s="35">
        <v>281</v>
      </c>
      <c r="V464" s="35">
        <v>7</v>
      </c>
      <c r="W464" s="35">
        <v>84</v>
      </c>
      <c r="X464" s="35">
        <v>15</v>
      </c>
      <c r="Y464" s="35">
        <v>0</v>
      </c>
      <c r="Z464" s="35">
        <v>119</v>
      </c>
      <c r="AA464" s="34">
        <v>7</v>
      </c>
      <c r="AB464" s="34">
        <v>8</v>
      </c>
      <c r="AC464" s="34">
        <v>7</v>
      </c>
      <c r="AD464" s="34">
        <v>3</v>
      </c>
      <c r="AE464" s="34">
        <v>4</v>
      </c>
      <c r="AF464" s="58">
        <f>'Base tratada'!$AC464+'Base tratada'!$AD464+'Base tratada'!$AE464</f>
        <v>14</v>
      </c>
      <c r="AG4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64" s="58" t="str">
        <f>IF('Base tratada'!$AC464&gt;=MAX('Base tratada'!$AD464,'Base tratada'!$AE464),"Web",
IF('Base tratada'!$AD464&gt;='Base tratada'!$AE464,"Catalog",
"Store"))</f>
        <v>Web</v>
      </c>
      <c r="AI464" s="59">
        <f>IF('Base tratada'!$AF464=0,"0",'Base tratada'!$AK464/'Base tratada'!$AF464)</f>
        <v>27.642857142857142</v>
      </c>
      <c r="AJ464" s="59" t="str">
        <f>IF('Base tratada'!$AI464=0,"R$ 0",
IF('Base tratada'!$AI464&lt;=25,"R$ 1–25",
IF('Base tratada'!$AI464&lt;=50,"R$ 26–50",
"+R$ 50")))</f>
        <v>R$ 26–50</v>
      </c>
      <c r="AK464" s="35">
        <v>387</v>
      </c>
      <c r="AL464" s="58" t="str">
        <f>IF('Base tratada'!$AK464&lt;=100,"R$ 0-100",
IF('Base tratada'!$AK464&lt;=500,"R$ 101-500",
IF('Base tratada'!$AK464&lt;=1000,"R$ 501-1000",
IF('Base tratada'!$AK464&lt;=1500,"R$ 1001-1500",
"+R$ 1500"))))</f>
        <v>R$ 101-500</v>
      </c>
      <c r="AM464" s="34">
        <v>0</v>
      </c>
      <c r="AN464" s="34">
        <v>0</v>
      </c>
      <c r="AO464" s="34">
        <v>0</v>
      </c>
      <c r="AP464" s="34">
        <v>0</v>
      </c>
      <c r="AQ464" s="34">
        <v>0</v>
      </c>
      <c r="AR464" s="34">
        <v>0</v>
      </c>
      <c r="AS464" s="34">
        <v>0</v>
      </c>
      <c r="AT464" s="34">
        <v>3</v>
      </c>
      <c r="AU464" s="34">
        <v>11</v>
      </c>
      <c r="AV464" s="52">
        <v>268</v>
      </c>
      <c r="AW464" s="57">
        <v>0</v>
      </c>
      <c r="AX464" s="58" t="str">
        <f>IF(Tabela3[[#This Row],[Response]]=1, "Aceitou", "Não aceitou")</f>
        <v>Não aceitou</v>
      </c>
      <c r="AY464" s="55" t="str">
        <f>Tabela3[[#This Row],[Faixa Recência]] &amp; " | " &amp; Tabela3[[#This Row],[Faixa Gasto]] &amp; " | " &amp; Tabela3[[#This Row],[Faixa ticket médio]]</f>
        <v>31-45 dias | R$ 101-500 | R$ 26–50</v>
      </c>
      <c r="AZ4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4" s="36"/>
    </row>
    <row r="465" spans="1:54" x14ac:dyDescent="0.25">
      <c r="A465" s="61">
        <v>464</v>
      </c>
      <c r="B465" s="37">
        <v>38961</v>
      </c>
      <c r="C465" s="34">
        <v>1</v>
      </c>
      <c r="D465" s="34">
        <v>0</v>
      </c>
      <c r="E465" s="34">
        <v>60</v>
      </c>
      <c r="F465" s="58" t="str">
        <f>IF('Base tratada'!$E465&lt;=15,"0-15 dias",
IF('Base tratada'!$E465&lt;=30, "16-30 dias",
IF('Base tratada'!$E465&lt;=45, "31-45 dias",
IF('Base tratada'!$E465&lt;=60, "46-60 dias",
IF('Base tratada'!$E465&lt;=75, "61-75 dias", "76-99 dias")))))</f>
        <v>46-60 dias</v>
      </c>
      <c r="G465" s="38">
        <v>47</v>
      </c>
      <c r="H465" s="60" t="str">
        <f>IF('Base tratada'!$G465&lt;=29,"24–29",
IF('Base tratada'!$G465&lt;=39,"30–39",
IF('Base tratada'!$G465&lt;=49,"40–49",
IF('Base tratada'!$G465&lt;=59,"50–59",
IF('Base tratada'!$G465&lt;=69,"60–69",
"70–80")))))</f>
        <v>40–49</v>
      </c>
      <c r="I465" s="34">
        <v>2340</v>
      </c>
      <c r="J465" s="58" t="str">
        <f>IF('Base tratada'!$K465=1,"Divorciado",
IF('Base tratada'!$L465=1,"Casado",
IF('Base tratada'!$M465=1, "Solteiro",
IF('Base tratada'!$N465=1,"Juntos",
"Viúvo"))))</f>
        <v>Casado</v>
      </c>
      <c r="K465" s="34">
        <v>0</v>
      </c>
      <c r="L465" s="34">
        <v>1</v>
      </c>
      <c r="M465" s="34">
        <v>0</v>
      </c>
      <c r="N465" s="34">
        <v>0</v>
      </c>
      <c r="O465" s="34">
        <v>0</v>
      </c>
      <c r="P465" s="34">
        <v>0</v>
      </c>
      <c r="Q465" s="34">
        <v>0</v>
      </c>
      <c r="R465" s="34">
        <v>0</v>
      </c>
      <c r="S465" s="34">
        <v>1</v>
      </c>
      <c r="T465" s="34">
        <v>0</v>
      </c>
      <c r="U465" s="35">
        <v>19</v>
      </c>
      <c r="V465" s="35">
        <v>7</v>
      </c>
      <c r="W465" s="35">
        <v>19</v>
      </c>
      <c r="X465" s="35">
        <v>0</v>
      </c>
      <c r="Y465" s="35">
        <v>1</v>
      </c>
      <c r="Z465" s="35">
        <v>24</v>
      </c>
      <c r="AA465" s="34">
        <v>1</v>
      </c>
      <c r="AB465" s="34">
        <v>7</v>
      </c>
      <c r="AC465" s="34">
        <v>2</v>
      </c>
      <c r="AD465" s="34">
        <v>1</v>
      </c>
      <c r="AE465" s="34">
        <v>2</v>
      </c>
      <c r="AF465" s="58">
        <f>'Base tratada'!$AC465+'Base tratada'!$AD465+'Base tratada'!$AE465</f>
        <v>5</v>
      </c>
      <c r="AG4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65" s="58" t="str">
        <f>IF('Base tratada'!$AC465&gt;=MAX('Base tratada'!$AD465,'Base tratada'!$AE465),"Web",
IF('Base tratada'!$AD465&gt;='Base tratada'!$AE465,"Catalog",
"Store"))</f>
        <v>Web</v>
      </c>
      <c r="AI465" s="59">
        <f>IF('Base tratada'!$AF465=0,"0",'Base tratada'!$AK465/'Base tratada'!$AF465)</f>
        <v>9.1999999999999993</v>
      </c>
      <c r="AJ465" s="59" t="str">
        <f>IF('Base tratada'!$AI465=0,"R$ 0",
IF('Base tratada'!$AI465&lt;=25,"R$ 1–25",
IF('Base tratada'!$AI465&lt;=50,"R$ 26–50",
"+R$ 50")))</f>
        <v>R$ 1–25</v>
      </c>
      <c r="AK465" s="35">
        <v>46</v>
      </c>
      <c r="AL465" s="58" t="str">
        <f>IF('Base tratada'!$AK465&lt;=100,"R$ 0-100",
IF('Base tratada'!$AK465&lt;=500,"R$ 101-500",
IF('Base tratada'!$AK465&lt;=1000,"R$ 501-1000",
IF('Base tratada'!$AK465&lt;=1500,"R$ 1001-1500",
"+R$ 1500"))))</f>
        <v>R$ 0-100</v>
      </c>
      <c r="AM465" s="34">
        <v>0</v>
      </c>
      <c r="AN465" s="34">
        <v>0</v>
      </c>
      <c r="AO465" s="34">
        <v>0</v>
      </c>
      <c r="AP465" s="34">
        <v>0</v>
      </c>
      <c r="AQ465" s="34">
        <v>0</v>
      </c>
      <c r="AR465" s="34">
        <v>0</v>
      </c>
      <c r="AS465" s="34">
        <v>0</v>
      </c>
      <c r="AT465" s="34">
        <v>3</v>
      </c>
      <c r="AU465" s="34">
        <v>11</v>
      </c>
      <c r="AV465" s="52">
        <v>22</v>
      </c>
      <c r="AW465" s="57">
        <v>0</v>
      </c>
      <c r="AX465" s="58" t="str">
        <f>IF(Tabela3[[#This Row],[Response]]=1, "Aceitou", "Não aceitou")</f>
        <v>Não aceitou</v>
      </c>
      <c r="AY465" s="55" t="str">
        <f>Tabela3[[#This Row],[Faixa Recência]] &amp; " | " &amp; Tabela3[[#This Row],[Faixa Gasto]] &amp; " | " &amp; Tabela3[[#This Row],[Faixa ticket médio]]</f>
        <v>46-60 dias | R$ 0-100 | R$ 1–25</v>
      </c>
      <c r="AZ4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5" s="36"/>
    </row>
    <row r="466" spans="1:54" x14ac:dyDescent="0.25">
      <c r="A466" s="61">
        <v>465</v>
      </c>
      <c r="B466" s="37">
        <v>37760</v>
      </c>
      <c r="C466" s="34">
        <v>1</v>
      </c>
      <c r="D466" s="34">
        <v>0</v>
      </c>
      <c r="E466" s="34">
        <v>54</v>
      </c>
      <c r="F466" s="58" t="str">
        <f>IF('Base tratada'!$E466&lt;=15,"0-15 dias",
IF('Base tratada'!$E466&lt;=30, "16-30 dias",
IF('Base tratada'!$E466&lt;=45, "31-45 dias",
IF('Base tratada'!$E466&lt;=60, "46-60 dias",
IF('Base tratada'!$E466&lt;=75, "61-75 dias", "76-99 dias")))))</f>
        <v>46-60 dias</v>
      </c>
      <c r="G466" s="38">
        <v>48</v>
      </c>
      <c r="H466" s="60" t="str">
        <f>IF('Base tratada'!$G466&lt;=29,"24–29",
IF('Base tratada'!$G466&lt;=39,"30–39",
IF('Base tratada'!$G466&lt;=49,"40–49",
IF('Base tratada'!$G466&lt;=59,"50–59",
IF('Base tratada'!$G466&lt;=69,"60–69",
"70–80")))))</f>
        <v>40–49</v>
      </c>
      <c r="I466" s="34">
        <v>2481</v>
      </c>
      <c r="J466" s="58" t="str">
        <f>IF('Base tratada'!$K466=1,"Divorciado",
IF('Base tratada'!$L466=1,"Casado",
IF('Base tratada'!$M466=1, "Solteiro",
IF('Base tratada'!$N466=1,"Juntos",
"Viúvo"))))</f>
        <v>Divorciado</v>
      </c>
      <c r="K466" s="34">
        <v>1</v>
      </c>
      <c r="L466" s="34">
        <v>0</v>
      </c>
      <c r="M466" s="34">
        <v>0</v>
      </c>
      <c r="N466" s="34">
        <v>0</v>
      </c>
      <c r="O466" s="34">
        <v>0</v>
      </c>
      <c r="P466" s="34">
        <v>0</v>
      </c>
      <c r="Q466" s="34">
        <v>0</v>
      </c>
      <c r="R466" s="34">
        <v>0</v>
      </c>
      <c r="S466" s="34">
        <v>1</v>
      </c>
      <c r="T466" s="34">
        <v>0</v>
      </c>
      <c r="U466" s="35">
        <v>26</v>
      </c>
      <c r="V466" s="35">
        <v>3</v>
      </c>
      <c r="W466" s="35">
        <v>13</v>
      </c>
      <c r="X466" s="35">
        <v>2</v>
      </c>
      <c r="Y466" s="35">
        <v>10</v>
      </c>
      <c r="Z466" s="35">
        <v>0</v>
      </c>
      <c r="AA466" s="34">
        <v>1</v>
      </c>
      <c r="AB466" s="34">
        <v>6</v>
      </c>
      <c r="AC466" s="34">
        <v>2</v>
      </c>
      <c r="AD466" s="34">
        <v>0</v>
      </c>
      <c r="AE466" s="34">
        <v>3</v>
      </c>
      <c r="AF466" s="58">
        <f>'Base tratada'!$AC466+'Base tratada'!$AD466+'Base tratada'!$AE466</f>
        <v>5</v>
      </c>
      <c r="AG4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66" s="58" t="str">
        <f>IF('Base tratada'!$AC466&gt;=MAX('Base tratada'!$AD466,'Base tratada'!$AE466),"Web",
IF('Base tratada'!$AD466&gt;='Base tratada'!$AE466,"Catalog",
"Store"))</f>
        <v>Store</v>
      </c>
      <c r="AI466" s="59">
        <f>IF('Base tratada'!$AF466=0,"0",'Base tratada'!$AK466/'Base tratada'!$AF466)</f>
        <v>10.8</v>
      </c>
      <c r="AJ466" s="59" t="str">
        <f>IF('Base tratada'!$AI466=0,"R$ 0",
IF('Base tratada'!$AI466&lt;=25,"R$ 1–25",
IF('Base tratada'!$AI466&lt;=50,"R$ 26–50",
"+R$ 50")))</f>
        <v>R$ 1–25</v>
      </c>
      <c r="AK466" s="35">
        <v>54</v>
      </c>
      <c r="AL466" s="58" t="str">
        <f>IF('Base tratada'!$AK466&lt;=100,"R$ 0-100",
IF('Base tratada'!$AK466&lt;=500,"R$ 101-500",
IF('Base tratada'!$AK466&lt;=1000,"R$ 501-1000",
IF('Base tratada'!$AK466&lt;=1500,"R$ 1001-1500",
"+R$ 1500"))))</f>
        <v>R$ 0-100</v>
      </c>
      <c r="AM466" s="34">
        <v>0</v>
      </c>
      <c r="AN466" s="34">
        <v>0</v>
      </c>
      <c r="AO466" s="34">
        <v>0</v>
      </c>
      <c r="AP466" s="34">
        <v>0</v>
      </c>
      <c r="AQ466" s="34">
        <v>0</v>
      </c>
      <c r="AR466" s="34">
        <v>0</v>
      </c>
      <c r="AS466" s="34">
        <v>0</v>
      </c>
      <c r="AT466" s="34">
        <v>3</v>
      </c>
      <c r="AU466" s="34">
        <v>11</v>
      </c>
      <c r="AV466" s="52">
        <v>54</v>
      </c>
      <c r="AW466" s="57">
        <v>0</v>
      </c>
      <c r="AX466" s="58" t="str">
        <f>IF(Tabela3[[#This Row],[Response]]=1, "Aceitou", "Não aceitou")</f>
        <v>Não aceitou</v>
      </c>
      <c r="AY466" s="55" t="str">
        <f>Tabela3[[#This Row],[Faixa Recência]] &amp; " | " &amp; Tabela3[[#This Row],[Faixa Gasto]] &amp; " | " &amp; Tabela3[[#This Row],[Faixa ticket médio]]</f>
        <v>46-60 dias | R$ 0-100 | R$ 1–25</v>
      </c>
      <c r="AZ4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6" s="36"/>
    </row>
    <row r="467" spans="1:54" x14ac:dyDescent="0.25">
      <c r="A467" s="61">
        <v>466</v>
      </c>
      <c r="B467" s="37">
        <v>32233</v>
      </c>
      <c r="C467" s="34">
        <v>1</v>
      </c>
      <c r="D467" s="34">
        <v>0</v>
      </c>
      <c r="E467" s="34">
        <v>26</v>
      </c>
      <c r="F467" s="58" t="str">
        <f>IF('Base tratada'!$E467&lt;=15,"0-15 dias",
IF('Base tratada'!$E467&lt;=30, "16-30 dias",
IF('Base tratada'!$E467&lt;=45, "31-45 dias",
IF('Base tratada'!$E467&lt;=60, "46-60 dias",
IF('Base tratada'!$E467&lt;=75, "61-75 dias", "76-99 dias")))))</f>
        <v>16-30 dias</v>
      </c>
      <c r="G467" s="38">
        <v>46</v>
      </c>
      <c r="H467" s="60" t="str">
        <f>IF('Base tratada'!$G467&lt;=29,"24–29",
IF('Base tratada'!$G467&lt;=39,"30–39",
IF('Base tratada'!$G467&lt;=49,"40–49",
IF('Base tratada'!$G467&lt;=59,"50–59",
IF('Base tratada'!$G467&lt;=69,"60–69",
"70–80")))))</f>
        <v>40–49</v>
      </c>
      <c r="I467" s="34">
        <v>2838</v>
      </c>
      <c r="J467" s="58" t="str">
        <f>IF('Base tratada'!$K467=1,"Divorciado",
IF('Base tratada'!$L467=1,"Casado",
IF('Base tratada'!$M467=1, "Solteiro",
IF('Base tratada'!$N467=1,"Juntos",
"Viúvo"))))</f>
        <v>Solteiro</v>
      </c>
      <c r="K467" s="34">
        <v>0</v>
      </c>
      <c r="L467" s="34">
        <v>0</v>
      </c>
      <c r="M467" s="34">
        <v>1</v>
      </c>
      <c r="N467" s="34">
        <v>0</v>
      </c>
      <c r="O467" s="34">
        <v>0</v>
      </c>
      <c r="P467" s="34">
        <v>0</v>
      </c>
      <c r="Q467" s="34">
        <v>0</v>
      </c>
      <c r="R467" s="34">
        <v>1</v>
      </c>
      <c r="S467" s="34">
        <v>0</v>
      </c>
      <c r="T467" s="34">
        <v>0</v>
      </c>
      <c r="U467" s="35">
        <v>138</v>
      </c>
      <c r="V467" s="35">
        <v>15</v>
      </c>
      <c r="W467" s="35">
        <v>35</v>
      </c>
      <c r="X467" s="35">
        <v>25</v>
      </c>
      <c r="Y467" s="35">
        <v>11</v>
      </c>
      <c r="Z467" s="35">
        <v>72</v>
      </c>
      <c r="AA467" s="34">
        <v>2</v>
      </c>
      <c r="AB467" s="34">
        <v>9</v>
      </c>
      <c r="AC467" s="34">
        <v>6</v>
      </c>
      <c r="AD467" s="34">
        <v>2</v>
      </c>
      <c r="AE467" s="34">
        <v>2</v>
      </c>
      <c r="AF467" s="58">
        <f>'Base tratada'!$AC467+'Base tratada'!$AD467+'Base tratada'!$AE467</f>
        <v>10</v>
      </c>
      <c r="AG4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67" s="58" t="str">
        <f>IF('Base tratada'!$AC467&gt;=MAX('Base tratada'!$AD467,'Base tratada'!$AE467),"Web",
IF('Base tratada'!$AD467&gt;='Base tratada'!$AE467,"Catalog",
"Store"))</f>
        <v>Web</v>
      </c>
      <c r="AI467" s="59">
        <f>IF('Base tratada'!$AF467=0,"0",'Base tratada'!$AK467/'Base tratada'!$AF467)</f>
        <v>22.4</v>
      </c>
      <c r="AJ467" s="59" t="str">
        <f>IF('Base tratada'!$AI467=0,"R$ 0",
IF('Base tratada'!$AI467&lt;=25,"R$ 1–25",
IF('Base tratada'!$AI467&lt;=50,"R$ 26–50",
"+R$ 50")))</f>
        <v>R$ 1–25</v>
      </c>
      <c r="AK467" s="35">
        <v>224</v>
      </c>
      <c r="AL467" s="58" t="str">
        <f>IF('Base tratada'!$AK467&lt;=100,"R$ 0-100",
IF('Base tratada'!$AK467&lt;=500,"R$ 101-500",
IF('Base tratada'!$AK467&lt;=1000,"R$ 501-1000",
IF('Base tratada'!$AK467&lt;=1500,"R$ 1001-1500",
"+R$ 1500"))))</f>
        <v>R$ 101-500</v>
      </c>
      <c r="AM467" s="34">
        <v>0</v>
      </c>
      <c r="AN467" s="34">
        <v>0</v>
      </c>
      <c r="AO467" s="34">
        <v>1</v>
      </c>
      <c r="AP467" s="34">
        <v>0</v>
      </c>
      <c r="AQ467" s="34">
        <v>0</v>
      </c>
      <c r="AR467" s="34">
        <v>1</v>
      </c>
      <c r="AS467" s="34">
        <v>0</v>
      </c>
      <c r="AT467" s="34">
        <v>3</v>
      </c>
      <c r="AU467" s="34">
        <v>11</v>
      </c>
      <c r="AV467" s="52">
        <v>152</v>
      </c>
      <c r="AW467" s="57">
        <v>1</v>
      </c>
      <c r="AX467" s="58" t="str">
        <f>IF(Tabela3[[#This Row],[Response]]=1, "Aceitou", "Não aceitou")</f>
        <v>Aceitou</v>
      </c>
      <c r="AY467" s="55" t="str">
        <f>Tabela3[[#This Row],[Faixa Recência]] &amp; " | " &amp; Tabela3[[#This Row],[Faixa Gasto]] &amp; " | " &amp; Tabela3[[#This Row],[Faixa ticket médio]]</f>
        <v>16-30 dias | R$ 101-500 | R$ 1–25</v>
      </c>
      <c r="AZ4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7" s="36"/>
    </row>
    <row r="468" spans="1:54" x14ac:dyDescent="0.25">
      <c r="A468" s="61">
        <v>467</v>
      </c>
      <c r="B468" s="37">
        <v>43057</v>
      </c>
      <c r="C468" s="34">
        <v>0</v>
      </c>
      <c r="D468" s="34">
        <v>1</v>
      </c>
      <c r="E468" s="34">
        <v>30</v>
      </c>
      <c r="F468" s="58" t="str">
        <f>IF('Base tratada'!$E468&lt;=15,"0-15 dias",
IF('Base tratada'!$E468&lt;=30, "16-30 dias",
IF('Base tratada'!$E468&lt;=45, "31-45 dias",
IF('Base tratada'!$E468&lt;=60, "46-60 dias",
IF('Base tratada'!$E468&lt;=75, "61-75 dias", "76-99 dias")))))</f>
        <v>16-30 dias</v>
      </c>
      <c r="G468" s="38">
        <v>45</v>
      </c>
      <c r="H468" s="60" t="str">
        <f>IF('Base tratada'!$G468&lt;=29,"24–29",
IF('Base tratada'!$G468&lt;=39,"30–39",
IF('Base tratada'!$G468&lt;=49,"40–49",
IF('Base tratada'!$G468&lt;=59,"50–59",
IF('Base tratada'!$G468&lt;=69,"60–69",
"70–80")))))</f>
        <v>40–49</v>
      </c>
      <c r="I468" s="34">
        <v>2401</v>
      </c>
      <c r="J468" s="58" t="str">
        <f>IF('Base tratada'!$K468=1,"Divorciado",
IF('Base tratada'!$L468=1,"Casado",
IF('Base tratada'!$M468=1, "Solteiro",
IF('Base tratada'!$N468=1,"Juntos",
"Viúvo"))))</f>
        <v>Casado</v>
      </c>
      <c r="K468" s="34">
        <v>0</v>
      </c>
      <c r="L468" s="34">
        <v>1</v>
      </c>
      <c r="M468" s="34">
        <v>0</v>
      </c>
      <c r="N468" s="34">
        <v>0</v>
      </c>
      <c r="O468" s="34">
        <v>0</v>
      </c>
      <c r="P468" s="34">
        <v>0</v>
      </c>
      <c r="Q468" s="34">
        <v>0</v>
      </c>
      <c r="R468" s="34">
        <v>1</v>
      </c>
      <c r="S468" s="34">
        <v>0</v>
      </c>
      <c r="T468" s="34">
        <v>0</v>
      </c>
      <c r="U468" s="35">
        <v>213</v>
      </c>
      <c r="V468" s="35">
        <v>2</v>
      </c>
      <c r="W468" s="35">
        <v>44</v>
      </c>
      <c r="X468" s="35">
        <v>0</v>
      </c>
      <c r="Y468" s="35">
        <v>2</v>
      </c>
      <c r="Z468" s="35">
        <v>5</v>
      </c>
      <c r="AA468" s="34">
        <v>4</v>
      </c>
      <c r="AB468" s="34">
        <v>5</v>
      </c>
      <c r="AC468" s="34">
        <v>4</v>
      </c>
      <c r="AD468" s="34">
        <v>2</v>
      </c>
      <c r="AE468" s="34">
        <v>5</v>
      </c>
      <c r="AF468" s="58">
        <f>'Base tratada'!$AC468+'Base tratada'!$AD468+'Base tratada'!$AE468</f>
        <v>11</v>
      </c>
      <c r="AG4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68" s="58" t="str">
        <f>IF('Base tratada'!$AC468&gt;=MAX('Base tratada'!$AD468,'Base tratada'!$AE468),"Web",
IF('Base tratada'!$AD468&gt;='Base tratada'!$AE468,"Catalog",
"Store"))</f>
        <v>Store</v>
      </c>
      <c r="AI468" s="59">
        <f>IF('Base tratada'!$AF468=0,"0",'Base tratada'!$AK468/'Base tratada'!$AF468)</f>
        <v>23.727272727272727</v>
      </c>
      <c r="AJ468" s="59" t="str">
        <f>IF('Base tratada'!$AI468=0,"R$ 0",
IF('Base tratada'!$AI468&lt;=25,"R$ 1–25",
IF('Base tratada'!$AI468&lt;=50,"R$ 26–50",
"+R$ 50")))</f>
        <v>R$ 1–25</v>
      </c>
      <c r="AK468" s="35">
        <v>261</v>
      </c>
      <c r="AL468" s="58" t="str">
        <f>IF('Base tratada'!$AK468&lt;=100,"R$ 0-100",
IF('Base tratada'!$AK468&lt;=500,"R$ 101-500",
IF('Base tratada'!$AK468&lt;=1000,"R$ 501-1000",
IF('Base tratada'!$AK468&lt;=1500,"R$ 1001-1500",
"+R$ 1500"))))</f>
        <v>R$ 101-500</v>
      </c>
      <c r="AM468" s="34">
        <v>0</v>
      </c>
      <c r="AN468" s="34">
        <v>0</v>
      </c>
      <c r="AO468" s="34">
        <v>0</v>
      </c>
      <c r="AP468" s="34">
        <v>0</v>
      </c>
      <c r="AQ468" s="34">
        <v>0</v>
      </c>
      <c r="AR468" s="34">
        <v>0</v>
      </c>
      <c r="AS468" s="34">
        <v>0</v>
      </c>
      <c r="AT468" s="34">
        <v>3</v>
      </c>
      <c r="AU468" s="34">
        <v>11</v>
      </c>
      <c r="AV468" s="52">
        <v>256</v>
      </c>
      <c r="AW468" s="57">
        <v>0</v>
      </c>
      <c r="AX468" s="58" t="str">
        <f>IF(Tabela3[[#This Row],[Response]]=1, "Aceitou", "Não aceitou")</f>
        <v>Não aceitou</v>
      </c>
      <c r="AY468" s="55" t="str">
        <f>Tabela3[[#This Row],[Faixa Recência]] &amp; " | " &amp; Tabela3[[#This Row],[Faixa Gasto]] &amp; " | " &amp; Tabela3[[#This Row],[Faixa ticket médio]]</f>
        <v>16-30 dias | R$ 101-500 | R$ 1–25</v>
      </c>
      <c r="AZ4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8" s="36"/>
    </row>
    <row r="469" spans="1:54" x14ac:dyDescent="0.25">
      <c r="A469" s="61">
        <v>468</v>
      </c>
      <c r="B469" s="37">
        <v>83151</v>
      </c>
      <c r="C469" s="34">
        <v>0</v>
      </c>
      <c r="D469" s="34">
        <v>0</v>
      </c>
      <c r="E469" s="34">
        <v>93</v>
      </c>
      <c r="F469" s="58" t="str">
        <f>IF('Base tratada'!$E469&lt;=15,"0-15 dias",
IF('Base tratada'!$E469&lt;=30, "16-30 dias",
IF('Base tratada'!$E469&lt;=45, "31-45 dias",
IF('Base tratada'!$E469&lt;=60, "46-60 dias",
IF('Base tratada'!$E469&lt;=75, "61-75 dias", "76-99 dias")))))</f>
        <v>76-99 dias</v>
      </c>
      <c r="G469" s="38">
        <v>60</v>
      </c>
      <c r="H469" s="60" t="str">
        <f>IF('Base tratada'!$G469&lt;=29,"24–29",
IF('Base tratada'!$G469&lt;=39,"30–39",
IF('Base tratada'!$G469&lt;=49,"40–49",
IF('Base tratada'!$G469&lt;=59,"50–59",
IF('Base tratada'!$G469&lt;=69,"60–69",
"70–80")))))</f>
        <v>60–69</v>
      </c>
      <c r="I469" s="34">
        <v>2786</v>
      </c>
      <c r="J469" s="58" t="str">
        <f>IF('Base tratada'!$K469=1,"Divorciado",
IF('Base tratada'!$L469=1,"Casado",
IF('Base tratada'!$M469=1, "Solteiro",
IF('Base tratada'!$N469=1,"Juntos",
"Viúvo"))))</f>
        <v>Juntos</v>
      </c>
      <c r="K469" s="34">
        <v>0</v>
      </c>
      <c r="L469" s="34">
        <v>0</v>
      </c>
      <c r="M469" s="34">
        <v>0</v>
      </c>
      <c r="N469" s="34">
        <v>1</v>
      </c>
      <c r="O469" s="34">
        <v>0</v>
      </c>
      <c r="P469" s="34">
        <v>0</v>
      </c>
      <c r="Q469" s="34">
        <v>0</v>
      </c>
      <c r="R469" s="34">
        <v>0</v>
      </c>
      <c r="S469" s="34">
        <v>1</v>
      </c>
      <c r="T469" s="34">
        <v>0</v>
      </c>
      <c r="U469" s="35">
        <v>407</v>
      </c>
      <c r="V469" s="35">
        <v>28</v>
      </c>
      <c r="W469" s="35">
        <v>100</v>
      </c>
      <c r="X469" s="35">
        <v>120</v>
      </c>
      <c r="Y469" s="35">
        <v>74</v>
      </c>
      <c r="Z469" s="35">
        <v>18</v>
      </c>
      <c r="AA469" s="34">
        <v>1</v>
      </c>
      <c r="AB469" s="34">
        <v>3</v>
      </c>
      <c r="AC469" s="34">
        <v>5</v>
      </c>
      <c r="AD469" s="34">
        <v>9</v>
      </c>
      <c r="AE469" s="34">
        <v>4</v>
      </c>
      <c r="AF469" s="58">
        <f>'Base tratada'!$AC469+'Base tratada'!$AD469+'Base tratada'!$AE469</f>
        <v>18</v>
      </c>
      <c r="AG4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69" s="58" t="str">
        <f>IF('Base tratada'!$AC469&gt;=MAX('Base tratada'!$AD469,'Base tratada'!$AE469),"Web",
IF('Base tratada'!$AD469&gt;='Base tratada'!$AE469,"Catalog",
"Store"))</f>
        <v>Catalog</v>
      </c>
      <c r="AI469" s="59">
        <f>IF('Base tratada'!$AF469=0,"0",'Base tratada'!$AK469/'Base tratada'!$AF469)</f>
        <v>40.5</v>
      </c>
      <c r="AJ469" s="59" t="str">
        <f>IF('Base tratada'!$AI469=0,"R$ 0",
IF('Base tratada'!$AI469&lt;=25,"R$ 1–25",
IF('Base tratada'!$AI469&lt;=50,"R$ 26–50",
"+R$ 50")))</f>
        <v>R$ 26–50</v>
      </c>
      <c r="AK469" s="35">
        <v>729</v>
      </c>
      <c r="AL469" s="58" t="str">
        <f>IF('Base tratada'!$AK469&lt;=100,"R$ 0-100",
IF('Base tratada'!$AK469&lt;=500,"R$ 101-500",
IF('Base tratada'!$AK469&lt;=1000,"R$ 501-1000",
IF('Base tratada'!$AK469&lt;=1500,"R$ 1001-1500",
"+R$ 1500"))))</f>
        <v>R$ 501-1000</v>
      </c>
      <c r="AM469" s="34">
        <v>0</v>
      </c>
      <c r="AN469" s="34">
        <v>0</v>
      </c>
      <c r="AO469" s="34">
        <v>0</v>
      </c>
      <c r="AP469" s="34">
        <v>0</v>
      </c>
      <c r="AQ469" s="34">
        <v>0</v>
      </c>
      <c r="AR469" s="34">
        <v>0</v>
      </c>
      <c r="AS469" s="34">
        <v>0</v>
      </c>
      <c r="AT469" s="34">
        <v>3</v>
      </c>
      <c r="AU469" s="34">
        <v>11</v>
      </c>
      <c r="AV469" s="52">
        <v>711</v>
      </c>
      <c r="AW469" s="57">
        <v>0</v>
      </c>
      <c r="AX469" s="58" t="str">
        <f>IF(Tabela3[[#This Row],[Response]]=1, "Aceitou", "Não aceitou")</f>
        <v>Não aceitou</v>
      </c>
      <c r="AY469" s="55" t="str">
        <f>Tabela3[[#This Row],[Faixa Recência]] &amp; " | " &amp; Tabela3[[#This Row],[Faixa Gasto]] &amp; " | " &amp; Tabela3[[#This Row],[Faixa ticket médio]]</f>
        <v>76-99 dias | R$ 501-1000 | R$ 26–50</v>
      </c>
      <c r="AZ4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69" s="36"/>
    </row>
    <row r="470" spans="1:54" x14ac:dyDescent="0.25">
      <c r="A470" s="61">
        <v>469</v>
      </c>
      <c r="B470" s="37">
        <v>78825</v>
      </c>
      <c r="C470" s="34">
        <v>0</v>
      </c>
      <c r="D470" s="34">
        <v>0</v>
      </c>
      <c r="E470" s="34">
        <v>35</v>
      </c>
      <c r="F470" s="58" t="str">
        <f>IF('Base tratada'!$E470&lt;=15,"0-15 dias",
IF('Base tratada'!$E470&lt;=30, "16-30 dias",
IF('Base tratada'!$E470&lt;=45, "31-45 dias",
IF('Base tratada'!$E470&lt;=60, "46-60 dias",
IF('Base tratada'!$E470&lt;=75, "61-75 dias", "76-99 dias")))))</f>
        <v>31-45 dias</v>
      </c>
      <c r="G470" s="38">
        <v>56</v>
      </c>
      <c r="H470" s="60" t="str">
        <f>IF('Base tratada'!$G470&lt;=29,"24–29",
IF('Base tratada'!$G470&lt;=39,"30–39",
IF('Base tratada'!$G470&lt;=49,"40–49",
IF('Base tratada'!$G470&lt;=59,"50–59",
IF('Base tratada'!$G470&lt;=69,"60–69",
"70–80")))))</f>
        <v>50–59</v>
      </c>
      <c r="I470" s="34">
        <v>2812</v>
      </c>
      <c r="J470" s="58" t="str">
        <f>IF('Base tratada'!$K470=1,"Divorciado",
IF('Base tratada'!$L470=1,"Casado",
IF('Base tratada'!$M470=1, "Solteiro",
IF('Base tratada'!$N470=1,"Juntos",
"Viúvo"))))</f>
        <v>Divorciado</v>
      </c>
      <c r="K470" s="34">
        <v>1</v>
      </c>
      <c r="L470" s="34">
        <v>0</v>
      </c>
      <c r="M470" s="34">
        <v>0</v>
      </c>
      <c r="N470" s="34">
        <v>0</v>
      </c>
      <c r="O470" s="34">
        <v>0</v>
      </c>
      <c r="P470" s="34">
        <v>0</v>
      </c>
      <c r="Q470" s="34">
        <v>0</v>
      </c>
      <c r="R470" s="34">
        <v>0</v>
      </c>
      <c r="S470" s="34">
        <v>0</v>
      </c>
      <c r="T470" s="34">
        <v>1</v>
      </c>
      <c r="U470" s="35">
        <v>483</v>
      </c>
      <c r="V470" s="35">
        <v>74</v>
      </c>
      <c r="W470" s="35">
        <v>114</v>
      </c>
      <c r="X470" s="35">
        <v>169</v>
      </c>
      <c r="Y470" s="35">
        <v>37</v>
      </c>
      <c r="Z470" s="35">
        <v>18</v>
      </c>
      <c r="AA470" s="34">
        <v>1</v>
      </c>
      <c r="AB470" s="34">
        <v>3</v>
      </c>
      <c r="AC470" s="34">
        <v>5</v>
      </c>
      <c r="AD470" s="34">
        <v>10</v>
      </c>
      <c r="AE470" s="34">
        <v>13</v>
      </c>
      <c r="AF470" s="58">
        <f>'Base tratada'!$AC470+'Base tratada'!$AD470+'Base tratada'!$AE470</f>
        <v>28</v>
      </c>
      <c r="AG4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70" s="58" t="str">
        <f>IF('Base tratada'!$AC470&gt;=MAX('Base tratada'!$AD470,'Base tratada'!$AE470),"Web",
IF('Base tratada'!$AD470&gt;='Base tratada'!$AE470,"Catalog",
"Store"))</f>
        <v>Store</v>
      </c>
      <c r="AI470" s="59">
        <f>IF('Base tratada'!$AF470=0,"0",'Base tratada'!$AK470/'Base tratada'!$AF470)</f>
        <v>31.321428571428573</v>
      </c>
      <c r="AJ470" s="59" t="str">
        <f>IF('Base tratada'!$AI470=0,"R$ 0",
IF('Base tratada'!$AI470&lt;=25,"R$ 1–25",
IF('Base tratada'!$AI470&lt;=50,"R$ 26–50",
"+R$ 50")))</f>
        <v>R$ 26–50</v>
      </c>
      <c r="AK470" s="35">
        <v>877</v>
      </c>
      <c r="AL470" s="58" t="str">
        <f>IF('Base tratada'!$AK470&lt;=100,"R$ 0-100",
IF('Base tratada'!$AK470&lt;=500,"R$ 101-500",
IF('Base tratada'!$AK470&lt;=1000,"R$ 501-1000",
IF('Base tratada'!$AK470&lt;=1500,"R$ 1001-1500",
"+R$ 1500"))))</f>
        <v>R$ 501-1000</v>
      </c>
      <c r="AM470" s="34">
        <v>0</v>
      </c>
      <c r="AN470" s="34">
        <v>0</v>
      </c>
      <c r="AO470" s="34">
        <v>0</v>
      </c>
      <c r="AP470" s="34">
        <v>0</v>
      </c>
      <c r="AQ470" s="34">
        <v>0</v>
      </c>
      <c r="AR470" s="34">
        <v>0</v>
      </c>
      <c r="AS470" s="34">
        <v>0</v>
      </c>
      <c r="AT470" s="34">
        <v>3</v>
      </c>
      <c r="AU470" s="34">
        <v>11</v>
      </c>
      <c r="AV470" s="52">
        <v>859</v>
      </c>
      <c r="AW470" s="57">
        <v>1</v>
      </c>
      <c r="AX470" s="58" t="str">
        <f>IF(Tabela3[[#This Row],[Response]]=1, "Aceitou", "Não aceitou")</f>
        <v>Aceitou</v>
      </c>
      <c r="AY470" s="55" t="str">
        <f>Tabela3[[#This Row],[Faixa Recência]] &amp; " | " &amp; Tabela3[[#This Row],[Faixa Gasto]] &amp; " | " &amp; Tabela3[[#This Row],[Faixa ticket médio]]</f>
        <v>31-45 dias | R$ 501-1000 | R$ 26–50</v>
      </c>
      <c r="AZ4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0" s="36"/>
    </row>
    <row r="471" spans="1:54" x14ac:dyDescent="0.25">
      <c r="A471" s="61">
        <v>470</v>
      </c>
      <c r="B471" s="37">
        <v>65104</v>
      </c>
      <c r="C471" s="34">
        <v>0</v>
      </c>
      <c r="D471" s="34">
        <v>1</v>
      </c>
      <c r="E471" s="34">
        <v>4</v>
      </c>
      <c r="F471" s="58" t="str">
        <f>IF('Base tratada'!$E471&lt;=15,"0-15 dias",
IF('Base tratada'!$E471&lt;=30, "16-30 dias",
IF('Base tratada'!$E471&lt;=45, "31-45 dias",
IF('Base tratada'!$E471&lt;=60, "46-60 dias",
IF('Base tratada'!$E471&lt;=75, "61-75 dias", "76-99 dias")))))</f>
        <v>0-15 dias</v>
      </c>
      <c r="G471" s="38">
        <v>44</v>
      </c>
      <c r="H471" s="60" t="str">
        <f>IF('Base tratada'!$G471&lt;=29,"24–29",
IF('Base tratada'!$G471&lt;=39,"30–39",
IF('Base tratada'!$G471&lt;=49,"40–49",
IF('Base tratada'!$G471&lt;=59,"50–59",
IF('Base tratada'!$G471&lt;=69,"60–69",
"70–80")))))</f>
        <v>40–49</v>
      </c>
      <c r="I471" s="34">
        <v>2386</v>
      </c>
      <c r="J471" s="58" t="str">
        <f>IF('Base tratada'!$K471=1,"Divorciado",
IF('Base tratada'!$L471=1,"Casado",
IF('Base tratada'!$M471=1, "Solteiro",
IF('Base tratada'!$N471=1,"Juntos",
"Viúvo"))))</f>
        <v>Juntos</v>
      </c>
      <c r="K471" s="34">
        <v>0</v>
      </c>
      <c r="L471" s="34">
        <v>0</v>
      </c>
      <c r="M471" s="34">
        <v>0</v>
      </c>
      <c r="N471" s="34">
        <v>1</v>
      </c>
      <c r="O471" s="34">
        <v>0</v>
      </c>
      <c r="P471" s="34">
        <v>0</v>
      </c>
      <c r="Q471" s="34">
        <v>0</v>
      </c>
      <c r="R471" s="34">
        <v>0</v>
      </c>
      <c r="S471" s="34">
        <v>1</v>
      </c>
      <c r="T471" s="34">
        <v>0</v>
      </c>
      <c r="U471" s="35">
        <v>738</v>
      </c>
      <c r="V471" s="35">
        <v>0</v>
      </c>
      <c r="W471" s="35">
        <v>232</v>
      </c>
      <c r="X471" s="35">
        <v>13</v>
      </c>
      <c r="Y471" s="35">
        <v>20</v>
      </c>
      <c r="Z471" s="35">
        <v>50</v>
      </c>
      <c r="AA471" s="34">
        <v>2</v>
      </c>
      <c r="AB471" s="34">
        <v>7</v>
      </c>
      <c r="AC471" s="34">
        <v>3</v>
      </c>
      <c r="AD471" s="34">
        <v>5</v>
      </c>
      <c r="AE471" s="34">
        <v>7</v>
      </c>
      <c r="AF471" s="58">
        <f>'Base tratada'!$AC471+'Base tratada'!$AD471+'Base tratada'!$AE471</f>
        <v>15</v>
      </c>
      <c r="AG4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71" s="58" t="str">
        <f>IF('Base tratada'!$AC471&gt;=MAX('Base tratada'!$AD471,'Base tratada'!$AE471),"Web",
IF('Base tratada'!$AD471&gt;='Base tratada'!$AE471,"Catalog",
"Store"))</f>
        <v>Store</v>
      </c>
      <c r="AI471" s="59">
        <f>IF('Base tratada'!$AF471=0,"0",'Base tratada'!$AK471/'Base tratada'!$AF471)</f>
        <v>66.86666666666666</v>
      </c>
      <c r="AJ471" s="59" t="str">
        <f>IF('Base tratada'!$AI471=0,"R$ 0",
IF('Base tratada'!$AI471&lt;=25,"R$ 1–25",
IF('Base tratada'!$AI471&lt;=50,"R$ 26–50",
"+R$ 50")))</f>
        <v>+R$ 50</v>
      </c>
      <c r="AK471" s="35">
        <v>1003</v>
      </c>
      <c r="AL471" s="58" t="str">
        <f>IF('Base tratada'!$AK471&lt;=100,"R$ 0-100",
IF('Base tratada'!$AK471&lt;=500,"R$ 101-500",
IF('Base tratada'!$AK471&lt;=1000,"R$ 501-1000",
IF('Base tratada'!$AK471&lt;=1500,"R$ 1001-1500",
"+R$ 1500"))))</f>
        <v>R$ 1001-1500</v>
      </c>
      <c r="AM471" s="34">
        <v>0</v>
      </c>
      <c r="AN471" s="34">
        <v>0</v>
      </c>
      <c r="AO471" s="34">
        <v>0</v>
      </c>
      <c r="AP471" s="34">
        <v>0</v>
      </c>
      <c r="AQ471" s="34">
        <v>0</v>
      </c>
      <c r="AR471" s="34">
        <v>0</v>
      </c>
      <c r="AS471" s="34">
        <v>0</v>
      </c>
      <c r="AT471" s="34">
        <v>3</v>
      </c>
      <c r="AU471" s="34">
        <v>11</v>
      </c>
      <c r="AV471" s="52">
        <v>953</v>
      </c>
      <c r="AW471" s="57">
        <v>0</v>
      </c>
      <c r="AX471" s="58" t="str">
        <f>IF(Tabela3[[#This Row],[Response]]=1, "Aceitou", "Não aceitou")</f>
        <v>Não aceitou</v>
      </c>
      <c r="AY471" s="55" t="str">
        <f>Tabela3[[#This Row],[Faixa Recência]] &amp; " | " &amp; Tabela3[[#This Row],[Faixa Gasto]] &amp; " | " &amp; Tabela3[[#This Row],[Faixa ticket médio]]</f>
        <v>0-15 dias | R$ 1001-1500 | +R$ 50</v>
      </c>
      <c r="AZ4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71" s="36"/>
    </row>
    <row r="472" spans="1:54" x14ac:dyDescent="0.25">
      <c r="A472" s="61">
        <v>471</v>
      </c>
      <c r="B472" s="37">
        <v>60093</v>
      </c>
      <c r="C472" s="34">
        <v>0</v>
      </c>
      <c r="D472" s="34">
        <v>1</v>
      </c>
      <c r="E472" s="34">
        <v>92</v>
      </c>
      <c r="F472" s="58" t="str">
        <f>IF('Base tratada'!$E472&lt;=15,"0-15 dias",
IF('Base tratada'!$E472&lt;=30, "16-30 dias",
IF('Base tratada'!$E472&lt;=45, "31-45 dias",
IF('Base tratada'!$E472&lt;=60, "46-60 dias",
IF('Base tratada'!$E472&lt;=75, "61-75 dias", "76-99 dias")))))</f>
        <v>76-99 dias</v>
      </c>
      <c r="G472" s="38">
        <v>46</v>
      </c>
      <c r="H472" s="60" t="str">
        <f>IF('Base tratada'!$G472&lt;=29,"24–29",
IF('Base tratada'!$G472&lt;=39,"30–39",
IF('Base tratada'!$G472&lt;=49,"40–49",
IF('Base tratada'!$G472&lt;=59,"50–59",
IF('Base tratada'!$G472&lt;=69,"60–69",
"70–80")))))</f>
        <v>40–49</v>
      </c>
      <c r="I472" s="34">
        <v>2527</v>
      </c>
      <c r="J472" s="58" t="str">
        <f>IF('Base tratada'!$K472=1,"Divorciado",
IF('Base tratada'!$L472=1,"Casado",
IF('Base tratada'!$M472=1, "Solteiro",
IF('Base tratada'!$N472=1,"Juntos",
"Viúvo"))))</f>
        <v>Casado</v>
      </c>
      <c r="K472" s="34">
        <v>0</v>
      </c>
      <c r="L472" s="34">
        <v>1</v>
      </c>
      <c r="M472" s="34">
        <v>0</v>
      </c>
      <c r="N472" s="34">
        <v>0</v>
      </c>
      <c r="O472" s="34">
        <v>0</v>
      </c>
      <c r="P472" s="34">
        <v>0</v>
      </c>
      <c r="Q472" s="34">
        <v>0</v>
      </c>
      <c r="R472" s="34">
        <v>1</v>
      </c>
      <c r="S472" s="34">
        <v>0</v>
      </c>
      <c r="T472" s="34">
        <v>0</v>
      </c>
      <c r="U472" s="35">
        <v>502</v>
      </c>
      <c r="V472" s="35">
        <v>12</v>
      </c>
      <c r="W472" s="35">
        <v>109</v>
      </c>
      <c r="X472" s="35">
        <v>16</v>
      </c>
      <c r="Y472" s="35">
        <v>6</v>
      </c>
      <c r="Z472" s="35">
        <v>90</v>
      </c>
      <c r="AA472" s="34">
        <v>2</v>
      </c>
      <c r="AB472" s="34">
        <v>6</v>
      </c>
      <c r="AC472" s="34">
        <v>7</v>
      </c>
      <c r="AD472" s="34">
        <v>2</v>
      </c>
      <c r="AE472" s="34">
        <v>10</v>
      </c>
      <c r="AF472" s="58">
        <f>'Base tratada'!$AC472+'Base tratada'!$AD472+'Base tratada'!$AE472</f>
        <v>19</v>
      </c>
      <c r="AG4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72" s="58" t="str">
        <f>IF('Base tratada'!$AC472&gt;=MAX('Base tratada'!$AD472,'Base tratada'!$AE472),"Web",
IF('Base tratada'!$AD472&gt;='Base tratada'!$AE472,"Catalog",
"Store"))</f>
        <v>Store</v>
      </c>
      <c r="AI472" s="59">
        <f>IF('Base tratada'!$AF472=0,"0",'Base tratada'!$AK472/'Base tratada'!$AF472)</f>
        <v>33.94736842105263</v>
      </c>
      <c r="AJ472" s="59" t="str">
        <f>IF('Base tratada'!$AI472=0,"R$ 0",
IF('Base tratada'!$AI472&lt;=25,"R$ 1–25",
IF('Base tratada'!$AI472&lt;=50,"R$ 26–50",
"+R$ 50")))</f>
        <v>R$ 26–50</v>
      </c>
      <c r="AK472" s="35">
        <v>645</v>
      </c>
      <c r="AL472" s="58" t="str">
        <f>IF('Base tratada'!$AK472&lt;=100,"R$ 0-100",
IF('Base tratada'!$AK472&lt;=500,"R$ 101-500",
IF('Base tratada'!$AK472&lt;=1000,"R$ 501-1000",
IF('Base tratada'!$AK472&lt;=1500,"R$ 1001-1500",
"+R$ 1500"))))</f>
        <v>R$ 501-1000</v>
      </c>
      <c r="AM472" s="34">
        <v>0</v>
      </c>
      <c r="AN472" s="34">
        <v>0</v>
      </c>
      <c r="AO472" s="34">
        <v>0</v>
      </c>
      <c r="AP472" s="34">
        <v>0</v>
      </c>
      <c r="AQ472" s="34">
        <v>0</v>
      </c>
      <c r="AR472" s="34">
        <v>0</v>
      </c>
      <c r="AS472" s="34">
        <v>0</v>
      </c>
      <c r="AT472" s="34">
        <v>3</v>
      </c>
      <c r="AU472" s="34">
        <v>11</v>
      </c>
      <c r="AV472" s="52">
        <v>555</v>
      </c>
      <c r="AW472" s="57">
        <v>0</v>
      </c>
      <c r="AX472" s="58" t="str">
        <f>IF(Tabela3[[#This Row],[Response]]=1, "Aceitou", "Não aceitou")</f>
        <v>Não aceitou</v>
      </c>
      <c r="AY472" s="55" t="str">
        <f>Tabela3[[#This Row],[Faixa Recência]] &amp; " | " &amp; Tabela3[[#This Row],[Faixa Gasto]] &amp; " | " &amp; Tabela3[[#This Row],[Faixa ticket médio]]</f>
        <v>76-99 dias | R$ 501-1000 | R$ 26–50</v>
      </c>
      <c r="AZ4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2" s="36"/>
    </row>
    <row r="473" spans="1:54" x14ac:dyDescent="0.25">
      <c r="A473" s="61">
        <v>472</v>
      </c>
      <c r="B473" s="37">
        <v>14045</v>
      </c>
      <c r="C473" s="34">
        <v>1</v>
      </c>
      <c r="D473" s="34">
        <v>0</v>
      </c>
      <c r="E473" s="34">
        <v>24</v>
      </c>
      <c r="F473" s="58" t="str">
        <f>IF('Base tratada'!$E473&lt;=15,"0-15 dias",
IF('Base tratada'!$E473&lt;=30, "16-30 dias",
IF('Base tratada'!$E473&lt;=45, "31-45 dias",
IF('Base tratada'!$E473&lt;=60, "46-60 dias",
IF('Base tratada'!$E473&lt;=75, "61-75 dias", "76-99 dias")))))</f>
        <v>16-30 dias</v>
      </c>
      <c r="G473" s="38">
        <v>51</v>
      </c>
      <c r="H473" s="60" t="str">
        <f>IF('Base tratada'!$G473&lt;=29,"24–29",
IF('Base tratada'!$G473&lt;=39,"30–39",
IF('Base tratada'!$G473&lt;=49,"40–49",
IF('Base tratada'!$G473&lt;=59,"50–59",
IF('Base tratada'!$G473&lt;=69,"60–69",
"70–80")))))</f>
        <v>50–59</v>
      </c>
      <c r="I473" s="34">
        <v>2313</v>
      </c>
      <c r="J473" s="58" t="str">
        <f>IF('Base tratada'!$K473=1,"Divorciado",
IF('Base tratada'!$L473=1,"Casado",
IF('Base tratada'!$M473=1, "Solteiro",
IF('Base tratada'!$N473=1,"Juntos",
"Viúvo"))))</f>
        <v>Casado</v>
      </c>
      <c r="K473" s="34">
        <v>0</v>
      </c>
      <c r="L473" s="34">
        <v>1</v>
      </c>
      <c r="M473" s="34">
        <v>0</v>
      </c>
      <c r="N473" s="34">
        <v>0</v>
      </c>
      <c r="O473" s="34">
        <v>0</v>
      </c>
      <c r="P473" s="34">
        <v>0</v>
      </c>
      <c r="Q473" s="34">
        <v>0</v>
      </c>
      <c r="R473" s="34">
        <v>1</v>
      </c>
      <c r="S473" s="34">
        <v>0</v>
      </c>
      <c r="T473" s="34">
        <v>0</v>
      </c>
      <c r="U473" s="35">
        <v>11</v>
      </c>
      <c r="V473" s="35">
        <v>0</v>
      </c>
      <c r="W473" s="35">
        <v>5</v>
      </c>
      <c r="X473" s="35">
        <v>2</v>
      </c>
      <c r="Y473" s="35">
        <v>1</v>
      </c>
      <c r="Z473" s="35">
        <v>1</v>
      </c>
      <c r="AA473" s="34">
        <v>1</v>
      </c>
      <c r="AB473" s="34">
        <v>7</v>
      </c>
      <c r="AC473" s="34">
        <v>1</v>
      </c>
      <c r="AD473" s="34">
        <v>0</v>
      </c>
      <c r="AE473" s="34">
        <v>3</v>
      </c>
      <c r="AF473" s="58">
        <f>'Base tratada'!$AC473+'Base tratada'!$AD473+'Base tratada'!$AE473</f>
        <v>4</v>
      </c>
      <c r="AG4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73" s="58" t="str">
        <f>IF('Base tratada'!$AC473&gt;=MAX('Base tratada'!$AD473,'Base tratada'!$AE473),"Web",
IF('Base tratada'!$AD473&gt;='Base tratada'!$AE473,"Catalog",
"Store"))</f>
        <v>Store</v>
      </c>
      <c r="AI473" s="59">
        <f>IF('Base tratada'!$AF473=0,"0",'Base tratada'!$AK473/'Base tratada'!$AF473)</f>
        <v>4.75</v>
      </c>
      <c r="AJ473" s="59" t="str">
        <f>IF('Base tratada'!$AI473=0,"R$ 0",
IF('Base tratada'!$AI473&lt;=25,"R$ 1–25",
IF('Base tratada'!$AI473&lt;=50,"R$ 26–50",
"+R$ 50")))</f>
        <v>R$ 1–25</v>
      </c>
      <c r="AK473" s="35">
        <v>19</v>
      </c>
      <c r="AL473" s="58" t="str">
        <f>IF('Base tratada'!$AK473&lt;=100,"R$ 0-100",
IF('Base tratada'!$AK473&lt;=500,"R$ 101-500",
IF('Base tratada'!$AK473&lt;=1000,"R$ 501-1000",
IF('Base tratada'!$AK473&lt;=1500,"R$ 1001-1500",
"+R$ 1500"))))</f>
        <v>R$ 0-100</v>
      </c>
      <c r="AM473" s="34">
        <v>0</v>
      </c>
      <c r="AN473" s="34">
        <v>0</v>
      </c>
      <c r="AO473" s="34">
        <v>0</v>
      </c>
      <c r="AP473" s="34">
        <v>0</v>
      </c>
      <c r="AQ473" s="34">
        <v>0</v>
      </c>
      <c r="AR473" s="34">
        <v>0</v>
      </c>
      <c r="AS473" s="34">
        <v>0</v>
      </c>
      <c r="AT473" s="34">
        <v>3</v>
      </c>
      <c r="AU473" s="34">
        <v>11</v>
      </c>
      <c r="AV473" s="52">
        <v>18</v>
      </c>
      <c r="AW473" s="57">
        <v>0</v>
      </c>
      <c r="AX473" s="58" t="str">
        <f>IF(Tabela3[[#This Row],[Response]]=1, "Aceitou", "Não aceitou")</f>
        <v>Não aceitou</v>
      </c>
      <c r="AY473" s="55" t="str">
        <f>Tabela3[[#This Row],[Faixa Recência]] &amp; " | " &amp; Tabela3[[#This Row],[Faixa Gasto]] &amp; " | " &amp; Tabela3[[#This Row],[Faixa ticket médio]]</f>
        <v>16-30 dias | R$ 0-100 | R$ 1–25</v>
      </c>
      <c r="AZ4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3" s="36"/>
    </row>
    <row r="474" spans="1:54" x14ac:dyDescent="0.25">
      <c r="A474" s="61">
        <v>473</v>
      </c>
      <c r="B474" s="37">
        <v>28457</v>
      </c>
      <c r="C474" s="34">
        <v>0</v>
      </c>
      <c r="D474" s="34">
        <v>0</v>
      </c>
      <c r="E474" s="34">
        <v>96</v>
      </c>
      <c r="F474" s="58" t="str">
        <f>IF('Base tratada'!$E474&lt;=15,"0-15 dias",
IF('Base tratada'!$E474&lt;=30, "16-30 dias",
IF('Base tratada'!$E474&lt;=45, "31-45 dias",
IF('Base tratada'!$E474&lt;=60, "46-60 dias",
IF('Base tratada'!$E474&lt;=75, "61-75 dias", "76-99 dias")))))</f>
        <v>76-99 dias</v>
      </c>
      <c r="G474" s="38">
        <v>68</v>
      </c>
      <c r="H474" s="60" t="str">
        <f>IF('Base tratada'!$G474&lt;=29,"24–29",
IF('Base tratada'!$G474&lt;=39,"30–39",
IF('Base tratada'!$G474&lt;=49,"40–49",
IF('Base tratada'!$G474&lt;=59,"50–59",
IF('Base tratada'!$G474&lt;=69,"60–69",
"70–80")))))</f>
        <v>60–69</v>
      </c>
      <c r="I474" s="34">
        <v>2768</v>
      </c>
      <c r="J474" s="58" t="str">
        <f>IF('Base tratada'!$K474=1,"Divorciado",
IF('Base tratada'!$L474=1,"Casado",
IF('Base tratada'!$M474=1, "Solteiro",
IF('Base tratada'!$N474=1,"Juntos",
"Viúvo"))))</f>
        <v>Viúvo</v>
      </c>
      <c r="K474" s="34">
        <v>0</v>
      </c>
      <c r="L474" s="34">
        <v>0</v>
      </c>
      <c r="M474" s="34">
        <v>0</v>
      </c>
      <c r="N474" s="34">
        <v>0</v>
      </c>
      <c r="O474" s="34">
        <v>1</v>
      </c>
      <c r="P474" s="34">
        <v>1</v>
      </c>
      <c r="Q474" s="34">
        <v>0</v>
      </c>
      <c r="R474" s="34">
        <v>0</v>
      </c>
      <c r="S474" s="34">
        <v>0</v>
      </c>
      <c r="T474" s="34">
        <v>0</v>
      </c>
      <c r="U474" s="35">
        <v>24</v>
      </c>
      <c r="V474" s="35">
        <v>1</v>
      </c>
      <c r="W474" s="35">
        <v>108</v>
      </c>
      <c r="X474" s="35">
        <v>29</v>
      </c>
      <c r="Y474" s="35">
        <v>29</v>
      </c>
      <c r="Z474" s="35">
        <v>14</v>
      </c>
      <c r="AA474" s="34">
        <v>1</v>
      </c>
      <c r="AB474" s="34">
        <v>8</v>
      </c>
      <c r="AC474" s="34">
        <v>4</v>
      </c>
      <c r="AD474" s="34">
        <v>1</v>
      </c>
      <c r="AE474" s="34">
        <v>4</v>
      </c>
      <c r="AF474" s="58">
        <f>'Base tratada'!$AC474+'Base tratada'!$AD474+'Base tratada'!$AE474</f>
        <v>9</v>
      </c>
      <c r="AG4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74" s="58" t="str">
        <f>IF('Base tratada'!$AC474&gt;=MAX('Base tratada'!$AD474,'Base tratada'!$AE474),"Web",
IF('Base tratada'!$AD474&gt;='Base tratada'!$AE474,"Catalog",
"Store"))</f>
        <v>Web</v>
      </c>
      <c r="AI474" s="59">
        <f>IF('Base tratada'!$AF474=0,"0",'Base tratada'!$AK474/'Base tratada'!$AF474)</f>
        <v>21.222222222222221</v>
      </c>
      <c r="AJ474" s="59" t="str">
        <f>IF('Base tratada'!$AI474=0,"R$ 0",
IF('Base tratada'!$AI474&lt;=25,"R$ 1–25",
IF('Base tratada'!$AI474&lt;=50,"R$ 26–50",
"+R$ 50")))</f>
        <v>R$ 1–25</v>
      </c>
      <c r="AK474" s="35">
        <v>191</v>
      </c>
      <c r="AL474" s="58" t="str">
        <f>IF('Base tratada'!$AK474&lt;=100,"R$ 0-100",
IF('Base tratada'!$AK474&lt;=500,"R$ 101-500",
IF('Base tratada'!$AK474&lt;=1000,"R$ 501-1000",
IF('Base tratada'!$AK474&lt;=1500,"R$ 1001-1500",
"+R$ 1500"))))</f>
        <v>R$ 101-500</v>
      </c>
      <c r="AM474" s="34">
        <v>0</v>
      </c>
      <c r="AN474" s="34">
        <v>0</v>
      </c>
      <c r="AO474" s="34">
        <v>0</v>
      </c>
      <c r="AP474" s="34">
        <v>0</v>
      </c>
      <c r="AQ474" s="34">
        <v>0</v>
      </c>
      <c r="AR474" s="34">
        <v>0</v>
      </c>
      <c r="AS474" s="34">
        <v>0</v>
      </c>
      <c r="AT474" s="34">
        <v>3</v>
      </c>
      <c r="AU474" s="34">
        <v>11</v>
      </c>
      <c r="AV474" s="52">
        <v>177</v>
      </c>
      <c r="AW474" s="57">
        <v>0</v>
      </c>
      <c r="AX474" s="58" t="str">
        <f>IF(Tabela3[[#This Row],[Response]]=1, "Aceitou", "Não aceitou")</f>
        <v>Não aceitou</v>
      </c>
      <c r="AY474" s="55" t="str">
        <f>Tabela3[[#This Row],[Faixa Recência]] &amp; " | " &amp; Tabela3[[#This Row],[Faixa Gasto]] &amp; " | " &amp; Tabela3[[#This Row],[Faixa ticket médio]]</f>
        <v>76-99 dias | R$ 101-500 | R$ 1–25</v>
      </c>
      <c r="AZ4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4" s="36"/>
    </row>
    <row r="475" spans="1:54" x14ac:dyDescent="0.25">
      <c r="A475" s="61">
        <v>474</v>
      </c>
      <c r="B475" s="37">
        <v>78952</v>
      </c>
      <c r="C475" s="34">
        <v>0</v>
      </c>
      <c r="D475" s="34">
        <v>1</v>
      </c>
      <c r="E475" s="34">
        <v>11</v>
      </c>
      <c r="F475" s="58" t="str">
        <f>IF('Base tratada'!$E475&lt;=15,"0-15 dias",
IF('Base tratada'!$E475&lt;=30, "16-30 dias",
IF('Base tratada'!$E475&lt;=45, "31-45 dias",
IF('Base tratada'!$E475&lt;=60, "46-60 dias",
IF('Base tratada'!$E475&lt;=75, "61-75 dias", "76-99 dias")))))</f>
        <v>0-15 dias</v>
      </c>
      <c r="G475" s="38">
        <v>62</v>
      </c>
      <c r="H475" s="60" t="str">
        <f>IF('Base tratada'!$G475&lt;=29,"24–29",
IF('Base tratada'!$G475&lt;=39,"30–39",
IF('Base tratada'!$G475&lt;=49,"40–49",
IF('Base tratada'!$G475&lt;=59,"50–59",
IF('Base tratada'!$G475&lt;=69,"60–69",
"70–80")))))</f>
        <v>60–69</v>
      </c>
      <c r="I475" s="34">
        <v>2802</v>
      </c>
      <c r="J475" s="58" t="str">
        <f>IF('Base tratada'!$K475=1,"Divorciado",
IF('Base tratada'!$L475=1,"Casado",
IF('Base tratada'!$M475=1, "Solteiro",
IF('Base tratada'!$N475=1,"Juntos",
"Viúvo"))))</f>
        <v>Juntos</v>
      </c>
      <c r="K475" s="34">
        <v>0</v>
      </c>
      <c r="L475" s="34">
        <v>0</v>
      </c>
      <c r="M475" s="34">
        <v>0</v>
      </c>
      <c r="N475" s="34">
        <v>1</v>
      </c>
      <c r="O475" s="34">
        <v>0</v>
      </c>
      <c r="P475" s="34">
        <v>0</v>
      </c>
      <c r="Q475" s="34">
        <v>0</v>
      </c>
      <c r="R475" s="34">
        <v>0</v>
      </c>
      <c r="S475" s="34">
        <v>0</v>
      </c>
      <c r="T475" s="34">
        <v>1</v>
      </c>
      <c r="U475" s="35">
        <v>1170</v>
      </c>
      <c r="V475" s="35">
        <v>19</v>
      </c>
      <c r="W475" s="35">
        <v>594</v>
      </c>
      <c r="X475" s="35">
        <v>99</v>
      </c>
      <c r="Y475" s="35">
        <v>76</v>
      </c>
      <c r="Z475" s="35">
        <v>134</v>
      </c>
      <c r="AA475" s="34">
        <v>2</v>
      </c>
      <c r="AB475" s="34">
        <v>6</v>
      </c>
      <c r="AC475" s="34">
        <v>2</v>
      </c>
      <c r="AD475" s="34">
        <v>5</v>
      </c>
      <c r="AE475" s="34">
        <v>12</v>
      </c>
      <c r="AF475" s="58">
        <f>'Base tratada'!$AC475+'Base tratada'!$AD475+'Base tratada'!$AE475</f>
        <v>19</v>
      </c>
      <c r="AG4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75" s="58" t="str">
        <f>IF('Base tratada'!$AC475&gt;=MAX('Base tratada'!$AD475,'Base tratada'!$AE475),"Web",
IF('Base tratada'!$AD475&gt;='Base tratada'!$AE475,"Catalog",
"Store"))</f>
        <v>Store</v>
      </c>
      <c r="AI475" s="59">
        <f>IF('Base tratada'!$AF475=0,"0",'Base tratada'!$AK475/'Base tratada'!$AF475)</f>
        <v>103.05263157894737</v>
      </c>
      <c r="AJ475" s="59" t="str">
        <f>IF('Base tratada'!$AI475=0,"R$ 0",
IF('Base tratada'!$AI475&lt;=25,"R$ 1–25",
IF('Base tratada'!$AI475&lt;=50,"R$ 26–50",
"+R$ 50")))</f>
        <v>+R$ 50</v>
      </c>
      <c r="AK475" s="35">
        <v>1958</v>
      </c>
      <c r="AL475" s="58" t="str">
        <f>IF('Base tratada'!$AK475&lt;=100,"R$ 0-100",
IF('Base tratada'!$AK475&lt;=500,"R$ 101-500",
IF('Base tratada'!$AK475&lt;=1000,"R$ 501-1000",
IF('Base tratada'!$AK475&lt;=1500,"R$ 1001-1500",
"+R$ 1500"))))</f>
        <v>+R$ 1500</v>
      </c>
      <c r="AM475" s="34">
        <v>0</v>
      </c>
      <c r="AN475" s="34">
        <v>0</v>
      </c>
      <c r="AO475" s="34">
        <v>0</v>
      </c>
      <c r="AP475" s="34">
        <v>0</v>
      </c>
      <c r="AQ475" s="34">
        <v>0</v>
      </c>
      <c r="AR475" s="34">
        <v>0</v>
      </c>
      <c r="AS475" s="34">
        <v>0</v>
      </c>
      <c r="AT475" s="34">
        <v>3</v>
      </c>
      <c r="AU475" s="34">
        <v>11</v>
      </c>
      <c r="AV475" s="52">
        <v>1824</v>
      </c>
      <c r="AW475" s="57">
        <v>0</v>
      </c>
      <c r="AX475" s="58" t="str">
        <f>IF(Tabela3[[#This Row],[Response]]=1, "Aceitou", "Não aceitou")</f>
        <v>Não aceitou</v>
      </c>
      <c r="AY475" s="55" t="str">
        <f>Tabela3[[#This Row],[Faixa Recência]] &amp; " | " &amp; Tabela3[[#This Row],[Faixa Gasto]] &amp; " | " &amp; Tabela3[[#This Row],[Faixa ticket médio]]</f>
        <v>0-15 dias | +R$ 1500 | +R$ 50</v>
      </c>
      <c r="AZ4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75" s="36"/>
    </row>
    <row r="476" spans="1:54" x14ac:dyDescent="0.25">
      <c r="A476" s="61">
        <v>475</v>
      </c>
      <c r="B476" s="37">
        <v>46310</v>
      </c>
      <c r="C476" s="34">
        <v>1</v>
      </c>
      <c r="D476" s="34">
        <v>0</v>
      </c>
      <c r="E476" s="34">
        <v>99</v>
      </c>
      <c r="F476" s="58" t="str">
        <f>IF('Base tratada'!$E476&lt;=15,"0-15 dias",
IF('Base tratada'!$E476&lt;=30, "16-30 dias",
IF('Base tratada'!$E476&lt;=45, "31-45 dias",
IF('Base tratada'!$E476&lt;=60, "46-60 dias",
IF('Base tratada'!$E476&lt;=75, "61-75 dias", "76-99 dias")))))</f>
        <v>76-99 dias</v>
      </c>
      <c r="G476" s="38">
        <v>44</v>
      </c>
      <c r="H476" s="60" t="str">
        <f>IF('Base tratada'!$G476&lt;=29,"24–29",
IF('Base tratada'!$G476&lt;=39,"30–39",
IF('Base tratada'!$G476&lt;=49,"40–49",
IF('Base tratada'!$G476&lt;=59,"50–59",
IF('Base tratada'!$G476&lt;=69,"60–69",
"70–80")))))</f>
        <v>40–49</v>
      </c>
      <c r="I476" s="34">
        <v>2732</v>
      </c>
      <c r="J476" s="58" t="str">
        <f>IF('Base tratada'!$K476=1,"Divorciado",
IF('Base tratada'!$L476=1,"Casado",
IF('Base tratada'!$M476=1, "Solteiro",
IF('Base tratada'!$N476=1,"Juntos",
"Viúvo"))))</f>
        <v>Divorciado</v>
      </c>
      <c r="K476" s="34">
        <v>1</v>
      </c>
      <c r="L476" s="34">
        <v>0</v>
      </c>
      <c r="M476" s="34">
        <v>0</v>
      </c>
      <c r="N476" s="34">
        <v>0</v>
      </c>
      <c r="O476" s="34">
        <v>0</v>
      </c>
      <c r="P476" s="34">
        <v>0</v>
      </c>
      <c r="Q476" s="34">
        <v>0</v>
      </c>
      <c r="R476" s="34">
        <v>1</v>
      </c>
      <c r="S476" s="34">
        <v>0</v>
      </c>
      <c r="T476" s="34">
        <v>0</v>
      </c>
      <c r="U476" s="35">
        <v>185</v>
      </c>
      <c r="V476" s="35">
        <v>2</v>
      </c>
      <c r="W476" s="35">
        <v>88</v>
      </c>
      <c r="X476" s="35">
        <v>15</v>
      </c>
      <c r="Y476" s="35">
        <v>5</v>
      </c>
      <c r="Z476" s="35">
        <v>14</v>
      </c>
      <c r="AA476" s="34">
        <v>2</v>
      </c>
      <c r="AB476" s="34">
        <v>8</v>
      </c>
      <c r="AC476" s="34">
        <v>6</v>
      </c>
      <c r="AD476" s="34">
        <v>1</v>
      </c>
      <c r="AE476" s="34">
        <v>5</v>
      </c>
      <c r="AF476" s="58">
        <f>'Base tratada'!$AC476+'Base tratada'!$AD476+'Base tratada'!$AE476</f>
        <v>12</v>
      </c>
      <c r="AG4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76" s="58" t="str">
        <f>IF('Base tratada'!$AC476&gt;=MAX('Base tratada'!$AD476,'Base tratada'!$AE476),"Web",
IF('Base tratada'!$AD476&gt;='Base tratada'!$AE476,"Catalog",
"Store"))</f>
        <v>Web</v>
      </c>
      <c r="AI476" s="59">
        <f>IF('Base tratada'!$AF476=0,"0",'Base tratada'!$AK476/'Base tratada'!$AF476)</f>
        <v>24.583333333333332</v>
      </c>
      <c r="AJ476" s="59" t="str">
        <f>IF('Base tratada'!$AI476=0,"R$ 0",
IF('Base tratada'!$AI476&lt;=25,"R$ 1–25",
IF('Base tratada'!$AI476&lt;=50,"R$ 26–50",
"+R$ 50")))</f>
        <v>R$ 1–25</v>
      </c>
      <c r="AK476" s="35">
        <v>295</v>
      </c>
      <c r="AL476" s="58" t="str">
        <f>IF('Base tratada'!$AK476&lt;=100,"R$ 0-100",
IF('Base tratada'!$AK476&lt;=500,"R$ 101-500",
IF('Base tratada'!$AK476&lt;=1000,"R$ 501-1000",
IF('Base tratada'!$AK476&lt;=1500,"R$ 1001-1500",
"+R$ 1500"))))</f>
        <v>R$ 101-500</v>
      </c>
      <c r="AM476" s="34">
        <v>0</v>
      </c>
      <c r="AN476" s="34">
        <v>0</v>
      </c>
      <c r="AO476" s="34">
        <v>0</v>
      </c>
      <c r="AP476" s="34">
        <v>0</v>
      </c>
      <c r="AQ476" s="34">
        <v>0</v>
      </c>
      <c r="AR476" s="34">
        <v>0</v>
      </c>
      <c r="AS476" s="34">
        <v>0</v>
      </c>
      <c r="AT476" s="34">
        <v>3</v>
      </c>
      <c r="AU476" s="34">
        <v>11</v>
      </c>
      <c r="AV476" s="52">
        <v>281</v>
      </c>
      <c r="AW476" s="57">
        <v>0</v>
      </c>
      <c r="AX476" s="58" t="str">
        <f>IF(Tabela3[[#This Row],[Response]]=1, "Aceitou", "Não aceitou")</f>
        <v>Não aceitou</v>
      </c>
      <c r="AY476" s="55" t="str">
        <f>Tabela3[[#This Row],[Faixa Recência]] &amp; " | " &amp; Tabela3[[#This Row],[Faixa Gasto]] &amp; " | " &amp; Tabela3[[#This Row],[Faixa ticket médio]]</f>
        <v>76-99 dias | R$ 101-500 | R$ 1–25</v>
      </c>
      <c r="AZ4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6" s="36"/>
    </row>
    <row r="477" spans="1:54" x14ac:dyDescent="0.25">
      <c r="A477" s="61">
        <v>476</v>
      </c>
      <c r="B477" s="37">
        <v>76005</v>
      </c>
      <c r="C477" s="34">
        <v>0</v>
      </c>
      <c r="D477" s="34">
        <v>0</v>
      </c>
      <c r="E477" s="34">
        <v>72</v>
      </c>
      <c r="F477" s="58" t="str">
        <f>IF('Base tratada'!$E477&lt;=15,"0-15 dias",
IF('Base tratada'!$E477&lt;=30, "16-30 dias",
IF('Base tratada'!$E477&lt;=45, "31-45 dias",
IF('Base tratada'!$E477&lt;=60, "46-60 dias",
IF('Base tratada'!$E477&lt;=75, "61-75 dias", "76-99 dias")))))</f>
        <v>61-75 dias</v>
      </c>
      <c r="G477" s="38">
        <v>65</v>
      </c>
      <c r="H477" s="60" t="str">
        <f>IF('Base tratada'!$G477&lt;=29,"24–29",
IF('Base tratada'!$G477&lt;=39,"30–39",
IF('Base tratada'!$G477&lt;=49,"40–49",
IF('Base tratada'!$G477&lt;=59,"50–59",
IF('Base tratada'!$G477&lt;=69,"60–69",
"70–80")))))</f>
        <v>60–69</v>
      </c>
      <c r="I477" s="34">
        <v>2651</v>
      </c>
      <c r="J477" s="58" t="str">
        <f>IF('Base tratada'!$K477=1,"Divorciado",
IF('Base tratada'!$L477=1,"Casado",
IF('Base tratada'!$M477=1, "Solteiro",
IF('Base tratada'!$N477=1,"Juntos",
"Viúvo"))))</f>
        <v>Juntos</v>
      </c>
      <c r="K477" s="34">
        <v>0</v>
      </c>
      <c r="L477" s="34">
        <v>0</v>
      </c>
      <c r="M477" s="34">
        <v>0</v>
      </c>
      <c r="N477" s="34">
        <v>1</v>
      </c>
      <c r="O477" s="34">
        <v>0</v>
      </c>
      <c r="P477" s="34">
        <v>0</v>
      </c>
      <c r="Q477" s="34">
        <v>0</v>
      </c>
      <c r="R477" s="34">
        <v>1</v>
      </c>
      <c r="S477" s="34">
        <v>0</v>
      </c>
      <c r="T477" s="34">
        <v>0</v>
      </c>
      <c r="U477" s="35">
        <v>983</v>
      </c>
      <c r="V477" s="35">
        <v>20</v>
      </c>
      <c r="W477" s="35">
        <v>389</v>
      </c>
      <c r="X477" s="35">
        <v>240</v>
      </c>
      <c r="Y477" s="35">
        <v>50</v>
      </c>
      <c r="Z477" s="35">
        <v>40</v>
      </c>
      <c r="AA477" s="34">
        <v>1</v>
      </c>
      <c r="AB477" s="34">
        <v>6</v>
      </c>
      <c r="AC477" s="34">
        <v>3</v>
      </c>
      <c r="AD477" s="34">
        <v>5</v>
      </c>
      <c r="AE477" s="34">
        <v>13</v>
      </c>
      <c r="AF477" s="58">
        <f>'Base tratada'!$AC477+'Base tratada'!$AD477+'Base tratada'!$AE477</f>
        <v>21</v>
      </c>
      <c r="AG4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77" s="58" t="str">
        <f>IF('Base tratada'!$AC477&gt;=MAX('Base tratada'!$AD477,'Base tratada'!$AE477),"Web",
IF('Base tratada'!$AD477&gt;='Base tratada'!$AE477,"Catalog",
"Store"))</f>
        <v>Store</v>
      </c>
      <c r="AI477" s="59">
        <f>IF('Base tratada'!$AF477=0,"0",'Base tratada'!$AK477/'Base tratada'!$AF477)</f>
        <v>80.095238095238102</v>
      </c>
      <c r="AJ477" s="59" t="str">
        <f>IF('Base tratada'!$AI477=0,"R$ 0",
IF('Base tratada'!$AI477&lt;=25,"R$ 1–25",
IF('Base tratada'!$AI477&lt;=50,"R$ 26–50",
"+R$ 50")))</f>
        <v>+R$ 50</v>
      </c>
      <c r="AK477" s="35">
        <v>1682</v>
      </c>
      <c r="AL477" s="58" t="str">
        <f>IF('Base tratada'!$AK477&lt;=100,"R$ 0-100",
IF('Base tratada'!$AK477&lt;=500,"R$ 101-500",
IF('Base tratada'!$AK477&lt;=1000,"R$ 501-1000",
IF('Base tratada'!$AK477&lt;=1500,"R$ 1001-1500",
"+R$ 1500"))))</f>
        <v>+R$ 1500</v>
      </c>
      <c r="AM477" s="34">
        <v>1</v>
      </c>
      <c r="AN477" s="34">
        <v>0</v>
      </c>
      <c r="AO477" s="34">
        <v>0</v>
      </c>
      <c r="AP477" s="34">
        <v>0</v>
      </c>
      <c r="AQ477" s="34">
        <v>0</v>
      </c>
      <c r="AR477" s="34">
        <v>1</v>
      </c>
      <c r="AS477" s="34">
        <v>0</v>
      </c>
      <c r="AT477" s="34">
        <v>3</v>
      </c>
      <c r="AU477" s="34">
        <v>11</v>
      </c>
      <c r="AV477" s="52">
        <v>1642</v>
      </c>
      <c r="AW477" s="57">
        <v>0</v>
      </c>
      <c r="AX477" s="58" t="str">
        <f>IF(Tabela3[[#This Row],[Response]]=1, "Aceitou", "Não aceitou")</f>
        <v>Não aceitou</v>
      </c>
      <c r="AY477" s="55" t="str">
        <f>Tabela3[[#This Row],[Faixa Recência]] &amp; " | " &amp; Tabela3[[#This Row],[Faixa Gasto]] &amp; " | " &amp; Tabela3[[#This Row],[Faixa ticket médio]]</f>
        <v>61-75 dias | +R$ 1500 | +R$ 50</v>
      </c>
      <c r="AZ4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7" s="36"/>
    </row>
    <row r="478" spans="1:54" x14ac:dyDescent="0.25">
      <c r="A478" s="61">
        <v>477</v>
      </c>
      <c r="B478" s="37">
        <v>58308</v>
      </c>
      <c r="C478" s="34">
        <v>0</v>
      </c>
      <c r="D478" s="34">
        <v>1</v>
      </c>
      <c r="E478" s="34">
        <v>77</v>
      </c>
      <c r="F478" s="58" t="str">
        <f>IF('Base tratada'!$E478&lt;=15,"0-15 dias",
IF('Base tratada'!$E478&lt;=30, "16-30 dias",
IF('Base tratada'!$E478&lt;=45, "31-45 dias",
IF('Base tratada'!$E478&lt;=60, "46-60 dias",
IF('Base tratada'!$E478&lt;=75, "61-75 dias", "76-99 dias")))))</f>
        <v>76-99 dias</v>
      </c>
      <c r="G478" s="38">
        <v>56</v>
      </c>
      <c r="H478" s="60" t="str">
        <f>IF('Base tratada'!$G478&lt;=29,"24–29",
IF('Base tratada'!$G478&lt;=39,"30–39",
IF('Base tratada'!$G478&lt;=49,"40–49",
IF('Base tratada'!$G478&lt;=59,"50–59",
IF('Base tratada'!$G478&lt;=69,"60–69",
"70–80")))))</f>
        <v>50–59</v>
      </c>
      <c r="I478" s="34">
        <v>2692</v>
      </c>
      <c r="J478" s="58" t="str">
        <f>IF('Base tratada'!$K478=1,"Divorciado",
IF('Base tratada'!$L478=1,"Casado",
IF('Base tratada'!$M478=1, "Solteiro",
IF('Base tratada'!$N478=1,"Juntos",
"Viúvo"))))</f>
        <v>Solteiro</v>
      </c>
      <c r="K478" s="34">
        <v>0</v>
      </c>
      <c r="L478" s="34">
        <v>0</v>
      </c>
      <c r="M478" s="34">
        <v>1</v>
      </c>
      <c r="N478" s="34">
        <v>0</v>
      </c>
      <c r="O478" s="34">
        <v>0</v>
      </c>
      <c r="P478" s="34">
        <v>0</v>
      </c>
      <c r="Q478" s="34">
        <v>0</v>
      </c>
      <c r="R478" s="34">
        <v>0</v>
      </c>
      <c r="S478" s="34">
        <v>1</v>
      </c>
      <c r="T478" s="34">
        <v>0</v>
      </c>
      <c r="U478" s="35">
        <v>691</v>
      </c>
      <c r="V478" s="35">
        <v>0</v>
      </c>
      <c r="W478" s="35">
        <v>69</v>
      </c>
      <c r="X478" s="35">
        <v>10</v>
      </c>
      <c r="Y478" s="35">
        <v>0</v>
      </c>
      <c r="Z478" s="35">
        <v>130</v>
      </c>
      <c r="AA478" s="34">
        <v>4</v>
      </c>
      <c r="AB478" s="34">
        <v>8</v>
      </c>
      <c r="AC478" s="34">
        <v>2</v>
      </c>
      <c r="AD478" s="34">
        <v>6</v>
      </c>
      <c r="AE478" s="34">
        <v>3</v>
      </c>
      <c r="AF478" s="58">
        <f>'Base tratada'!$AC478+'Base tratada'!$AD478+'Base tratada'!$AE478</f>
        <v>11</v>
      </c>
      <c r="AG4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78" s="58" t="str">
        <f>IF('Base tratada'!$AC478&gt;=MAX('Base tratada'!$AD478,'Base tratada'!$AE478),"Web",
IF('Base tratada'!$AD478&gt;='Base tratada'!$AE478,"Catalog",
"Store"))</f>
        <v>Catalog</v>
      </c>
      <c r="AI478" s="59">
        <f>IF('Base tratada'!$AF478=0,"0",'Base tratada'!$AK478/'Base tratada'!$AF478)</f>
        <v>70</v>
      </c>
      <c r="AJ478" s="59" t="str">
        <f>IF('Base tratada'!$AI478=0,"R$ 0",
IF('Base tratada'!$AI478&lt;=25,"R$ 1–25",
IF('Base tratada'!$AI478&lt;=50,"R$ 26–50",
"+R$ 50")))</f>
        <v>+R$ 50</v>
      </c>
      <c r="AK478" s="35">
        <v>770</v>
      </c>
      <c r="AL478" s="58" t="str">
        <f>IF('Base tratada'!$AK478&lt;=100,"R$ 0-100",
IF('Base tratada'!$AK478&lt;=500,"R$ 101-500",
IF('Base tratada'!$AK478&lt;=1000,"R$ 501-1000",
IF('Base tratada'!$AK478&lt;=1500,"R$ 1001-1500",
"+R$ 1500"))))</f>
        <v>R$ 501-1000</v>
      </c>
      <c r="AM478" s="34">
        <v>0</v>
      </c>
      <c r="AN478" s="34">
        <v>0</v>
      </c>
      <c r="AO478" s="34">
        <v>0</v>
      </c>
      <c r="AP478" s="34">
        <v>0</v>
      </c>
      <c r="AQ478" s="34">
        <v>0</v>
      </c>
      <c r="AR478" s="34">
        <v>0</v>
      </c>
      <c r="AS478" s="34">
        <v>0</v>
      </c>
      <c r="AT478" s="34">
        <v>3</v>
      </c>
      <c r="AU478" s="34">
        <v>11</v>
      </c>
      <c r="AV478" s="52">
        <v>640</v>
      </c>
      <c r="AW478" s="57">
        <v>0</v>
      </c>
      <c r="AX478" s="58" t="str">
        <f>IF(Tabela3[[#This Row],[Response]]=1, "Aceitou", "Não aceitou")</f>
        <v>Não aceitou</v>
      </c>
      <c r="AY478" s="55" t="str">
        <f>Tabela3[[#This Row],[Faixa Recência]] &amp; " | " &amp; Tabela3[[#This Row],[Faixa Gasto]] &amp; " | " &amp; Tabela3[[#This Row],[Faixa ticket médio]]</f>
        <v>76-99 dias | R$ 501-1000 | +R$ 50</v>
      </c>
      <c r="AZ4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8" s="36"/>
    </row>
    <row r="479" spans="1:54" x14ac:dyDescent="0.25">
      <c r="A479" s="61">
        <v>478</v>
      </c>
      <c r="B479" s="37">
        <v>55614</v>
      </c>
      <c r="C479" s="34">
        <v>0</v>
      </c>
      <c r="D479" s="34">
        <v>0</v>
      </c>
      <c r="E479" s="34">
        <v>85</v>
      </c>
      <c r="F479" s="58" t="str">
        <f>IF('Base tratada'!$E479&lt;=15,"0-15 dias",
IF('Base tratada'!$E479&lt;=30, "16-30 dias",
IF('Base tratada'!$E479&lt;=45, "31-45 dias",
IF('Base tratada'!$E479&lt;=60, "46-60 dias",
IF('Base tratada'!$E479&lt;=75, "61-75 dias", "76-99 dias")))))</f>
        <v>76-99 dias</v>
      </c>
      <c r="G479" s="38">
        <v>76</v>
      </c>
      <c r="H479" s="60" t="str">
        <f>IF('Base tratada'!$G479&lt;=29,"24–29",
IF('Base tratada'!$G479&lt;=39,"30–39",
IF('Base tratada'!$G479&lt;=49,"40–49",
IF('Base tratada'!$G479&lt;=59,"50–59",
IF('Base tratada'!$G479&lt;=69,"60–69",
"70–80")))))</f>
        <v>70–80</v>
      </c>
      <c r="I479" s="34">
        <v>2373</v>
      </c>
      <c r="J479" s="58" t="str">
        <f>IF('Base tratada'!$K479=1,"Divorciado",
IF('Base tratada'!$L479=1,"Casado",
IF('Base tratada'!$M479=1, "Solteiro",
IF('Base tratada'!$N479=1,"Juntos",
"Viúvo"))))</f>
        <v>Divorciado</v>
      </c>
      <c r="K479" s="34">
        <v>1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  <c r="Q479" s="34">
        <v>0</v>
      </c>
      <c r="R479" s="34">
        <v>0</v>
      </c>
      <c r="S479" s="34">
        <v>0</v>
      </c>
      <c r="T479" s="34">
        <v>1</v>
      </c>
      <c r="U479" s="35">
        <v>504</v>
      </c>
      <c r="V479" s="35">
        <v>13</v>
      </c>
      <c r="W479" s="35">
        <v>131</v>
      </c>
      <c r="X479" s="35">
        <v>8</v>
      </c>
      <c r="Y479" s="35">
        <v>0</v>
      </c>
      <c r="Z479" s="35">
        <v>26</v>
      </c>
      <c r="AA479" s="34">
        <v>1</v>
      </c>
      <c r="AB479" s="34">
        <v>7</v>
      </c>
      <c r="AC479" s="34">
        <v>9</v>
      </c>
      <c r="AD479" s="34">
        <v>4</v>
      </c>
      <c r="AE479" s="34">
        <v>6</v>
      </c>
      <c r="AF479" s="58">
        <f>'Base tratada'!$AC479+'Base tratada'!$AD479+'Base tratada'!$AE479</f>
        <v>19</v>
      </c>
      <c r="AG4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79" s="58" t="str">
        <f>IF('Base tratada'!$AC479&gt;=MAX('Base tratada'!$AD479,'Base tratada'!$AE479),"Web",
IF('Base tratada'!$AD479&gt;='Base tratada'!$AE479,"Catalog",
"Store"))</f>
        <v>Web</v>
      </c>
      <c r="AI479" s="59">
        <f>IF('Base tratada'!$AF479=0,"0",'Base tratada'!$AK479/'Base tratada'!$AF479)</f>
        <v>34.526315789473685</v>
      </c>
      <c r="AJ479" s="59" t="str">
        <f>IF('Base tratada'!$AI479=0,"R$ 0",
IF('Base tratada'!$AI479&lt;=25,"R$ 1–25",
IF('Base tratada'!$AI479&lt;=50,"R$ 26–50",
"+R$ 50")))</f>
        <v>R$ 26–50</v>
      </c>
      <c r="AK479" s="35">
        <v>656</v>
      </c>
      <c r="AL479" s="58" t="str">
        <f>IF('Base tratada'!$AK479&lt;=100,"R$ 0-100",
IF('Base tratada'!$AK479&lt;=500,"R$ 101-500",
IF('Base tratada'!$AK479&lt;=1000,"R$ 501-1000",
IF('Base tratada'!$AK479&lt;=1500,"R$ 1001-1500",
"+R$ 1500"))))</f>
        <v>R$ 501-1000</v>
      </c>
      <c r="AM479" s="34">
        <v>0</v>
      </c>
      <c r="AN479" s="34">
        <v>0</v>
      </c>
      <c r="AO479" s="34">
        <v>0</v>
      </c>
      <c r="AP479" s="34">
        <v>1</v>
      </c>
      <c r="AQ479" s="34">
        <v>0</v>
      </c>
      <c r="AR479" s="34">
        <v>1</v>
      </c>
      <c r="AS479" s="34">
        <v>0</v>
      </c>
      <c r="AT479" s="34">
        <v>3</v>
      </c>
      <c r="AU479" s="34">
        <v>11</v>
      </c>
      <c r="AV479" s="52">
        <v>630</v>
      </c>
      <c r="AW479" s="57">
        <v>0</v>
      </c>
      <c r="AX479" s="58" t="str">
        <f>IF(Tabela3[[#This Row],[Response]]=1, "Aceitou", "Não aceitou")</f>
        <v>Não aceitou</v>
      </c>
      <c r="AY479" s="55" t="str">
        <f>Tabela3[[#This Row],[Faixa Recência]] &amp; " | " &amp; Tabela3[[#This Row],[Faixa Gasto]] &amp; " | " &amp; Tabela3[[#This Row],[Faixa ticket médio]]</f>
        <v>76-99 dias | R$ 501-1000 | R$ 26–50</v>
      </c>
      <c r="AZ4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79" s="36"/>
    </row>
    <row r="480" spans="1:54" x14ac:dyDescent="0.25">
      <c r="A480" s="61">
        <v>479</v>
      </c>
      <c r="B480" s="37">
        <v>59432</v>
      </c>
      <c r="C480" s="34">
        <v>0</v>
      </c>
      <c r="D480" s="34">
        <v>1</v>
      </c>
      <c r="E480" s="34">
        <v>88</v>
      </c>
      <c r="F480" s="58" t="str">
        <f>IF('Base tratada'!$E480&lt;=15,"0-15 dias",
IF('Base tratada'!$E480&lt;=30, "16-30 dias",
IF('Base tratada'!$E480&lt;=45, "31-45 dias",
IF('Base tratada'!$E480&lt;=60, "46-60 dias",
IF('Base tratada'!$E480&lt;=75, "61-75 dias", "76-99 dias")))))</f>
        <v>76-99 dias</v>
      </c>
      <c r="G480" s="38">
        <v>58</v>
      </c>
      <c r="H480" s="60" t="str">
        <f>IF('Base tratada'!$G480&lt;=29,"24–29",
IF('Base tratada'!$G480&lt;=39,"30–39",
IF('Base tratada'!$G480&lt;=49,"40–49",
IF('Base tratada'!$G480&lt;=59,"50–59",
IF('Base tratada'!$G480&lt;=69,"60–69",
"70–80")))))</f>
        <v>50–59</v>
      </c>
      <c r="I480" s="34">
        <v>2601</v>
      </c>
      <c r="J480" s="58" t="str">
        <f>IF('Base tratada'!$K480=1,"Divorciado",
IF('Base tratada'!$L480=1,"Casado",
IF('Base tratada'!$M480=1, "Solteiro",
IF('Base tratada'!$N480=1,"Juntos",
"Viúvo"))))</f>
        <v>Divorciado</v>
      </c>
      <c r="K480" s="34">
        <v>1</v>
      </c>
      <c r="L480" s="34">
        <v>0</v>
      </c>
      <c r="M480" s="34">
        <v>0</v>
      </c>
      <c r="N480" s="34">
        <v>0</v>
      </c>
      <c r="O480" s="34">
        <v>0</v>
      </c>
      <c r="P480" s="34">
        <v>0</v>
      </c>
      <c r="Q480" s="34">
        <v>0</v>
      </c>
      <c r="R480" s="34">
        <v>0</v>
      </c>
      <c r="S480" s="34">
        <v>1</v>
      </c>
      <c r="T480" s="34">
        <v>0</v>
      </c>
      <c r="U480" s="35">
        <v>317</v>
      </c>
      <c r="V480" s="35">
        <v>25</v>
      </c>
      <c r="W480" s="35">
        <v>265</v>
      </c>
      <c r="X480" s="35">
        <v>25</v>
      </c>
      <c r="Y480" s="35">
        <v>19</v>
      </c>
      <c r="Z480" s="35">
        <v>12</v>
      </c>
      <c r="AA480" s="34">
        <v>3</v>
      </c>
      <c r="AB480" s="34">
        <v>5</v>
      </c>
      <c r="AC480" s="34">
        <v>5</v>
      </c>
      <c r="AD480" s="34">
        <v>3</v>
      </c>
      <c r="AE480" s="34">
        <v>11</v>
      </c>
      <c r="AF480" s="58">
        <f>'Base tratada'!$AC480+'Base tratada'!$AD480+'Base tratada'!$AE480</f>
        <v>19</v>
      </c>
      <c r="AG4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80" s="58" t="str">
        <f>IF('Base tratada'!$AC480&gt;=MAX('Base tratada'!$AD480,'Base tratada'!$AE480),"Web",
IF('Base tratada'!$AD480&gt;='Base tratada'!$AE480,"Catalog",
"Store"))</f>
        <v>Store</v>
      </c>
      <c r="AI480" s="59">
        <f>IF('Base tratada'!$AF480=0,"0",'Base tratada'!$AK480/'Base tratada'!$AF480)</f>
        <v>34.263157894736842</v>
      </c>
      <c r="AJ480" s="59" t="str">
        <f>IF('Base tratada'!$AI480=0,"R$ 0",
IF('Base tratada'!$AI480&lt;=25,"R$ 1–25",
IF('Base tratada'!$AI480&lt;=50,"R$ 26–50",
"+R$ 50")))</f>
        <v>R$ 26–50</v>
      </c>
      <c r="AK480" s="35">
        <v>651</v>
      </c>
      <c r="AL480" s="58" t="str">
        <f>IF('Base tratada'!$AK480&lt;=100,"R$ 0-100",
IF('Base tratada'!$AK480&lt;=500,"R$ 101-500",
IF('Base tratada'!$AK480&lt;=1000,"R$ 501-1000",
IF('Base tratada'!$AK480&lt;=1500,"R$ 1001-1500",
"+R$ 1500"))))</f>
        <v>R$ 501-1000</v>
      </c>
      <c r="AM480" s="34">
        <v>0</v>
      </c>
      <c r="AN480" s="34">
        <v>0</v>
      </c>
      <c r="AO480" s="34">
        <v>0</v>
      </c>
      <c r="AP480" s="34">
        <v>0</v>
      </c>
      <c r="AQ480" s="34">
        <v>0</v>
      </c>
      <c r="AR480" s="34">
        <v>0</v>
      </c>
      <c r="AS480" s="34">
        <v>0</v>
      </c>
      <c r="AT480" s="34">
        <v>3</v>
      </c>
      <c r="AU480" s="34">
        <v>11</v>
      </c>
      <c r="AV480" s="52">
        <v>639</v>
      </c>
      <c r="AW480" s="57">
        <v>0</v>
      </c>
      <c r="AX480" s="58" t="str">
        <f>IF(Tabela3[[#This Row],[Response]]=1, "Aceitou", "Não aceitou")</f>
        <v>Não aceitou</v>
      </c>
      <c r="AY480" s="55" t="str">
        <f>Tabela3[[#This Row],[Faixa Recência]] &amp; " | " &amp; Tabela3[[#This Row],[Faixa Gasto]] &amp; " | " &amp; Tabela3[[#This Row],[Faixa ticket médio]]</f>
        <v>76-99 dias | R$ 501-1000 | R$ 26–50</v>
      </c>
      <c r="AZ4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0" s="36"/>
    </row>
    <row r="481" spans="1:54" x14ac:dyDescent="0.25">
      <c r="A481" s="61">
        <v>480</v>
      </c>
      <c r="B481" s="37">
        <v>55563</v>
      </c>
      <c r="C481" s="34">
        <v>0</v>
      </c>
      <c r="D481" s="34">
        <v>1</v>
      </c>
      <c r="E481" s="34">
        <v>22</v>
      </c>
      <c r="F481" s="58" t="str">
        <f>IF('Base tratada'!$E481&lt;=15,"0-15 dias",
IF('Base tratada'!$E481&lt;=30, "16-30 dias",
IF('Base tratada'!$E481&lt;=45, "31-45 dias",
IF('Base tratada'!$E481&lt;=60, "46-60 dias",
IF('Base tratada'!$E481&lt;=75, "61-75 dias", "76-99 dias")))))</f>
        <v>16-30 dias</v>
      </c>
      <c r="G481" s="38">
        <v>42</v>
      </c>
      <c r="H481" s="60" t="str">
        <f>IF('Base tratada'!$G481&lt;=29,"24–29",
IF('Base tratada'!$G481&lt;=39,"30–39",
IF('Base tratada'!$G481&lt;=49,"40–49",
IF('Base tratada'!$G481&lt;=59,"50–59",
IF('Base tratada'!$G481&lt;=69,"60–69",
"70–80")))))</f>
        <v>40–49</v>
      </c>
      <c r="I481" s="34">
        <v>2244</v>
      </c>
      <c r="J481" s="58" t="str">
        <f>IF('Base tratada'!$K481=1,"Divorciado",
IF('Base tratada'!$L481=1,"Casado",
IF('Base tratada'!$M481=1, "Solteiro",
IF('Base tratada'!$N481=1,"Juntos",
"Viúvo"))))</f>
        <v>Divorciado</v>
      </c>
      <c r="K481" s="34">
        <v>1</v>
      </c>
      <c r="L481" s="34">
        <v>0</v>
      </c>
      <c r="M481" s="34">
        <v>0</v>
      </c>
      <c r="N481" s="34">
        <v>0</v>
      </c>
      <c r="O481" s="34">
        <v>0</v>
      </c>
      <c r="P481" s="34">
        <v>0</v>
      </c>
      <c r="Q481" s="34">
        <v>0</v>
      </c>
      <c r="R481" s="34">
        <v>1</v>
      </c>
      <c r="S481" s="34">
        <v>0</v>
      </c>
      <c r="T481" s="34">
        <v>0</v>
      </c>
      <c r="U481" s="35">
        <v>29</v>
      </c>
      <c r="V481" s="35">
        <v>1</v>
      </c>
      <c r="W481" s="35">
        <v>9</v>
      </c>
      <c r="X481" s="35">
        <v>2</v>
      </c>
      <c r="Y481" s="35">
        <v>0</v>
      </c>
      <c r="Z481" s="35">
        <v>2</v>
      </c>
      <c r="AA481" s="34">
        <v>1</v>
      </c>
      <c r="AB481" s="34">
        <v>3</v>
      </c>
      <c r="AC481" s="34">
        <v>2</v>
      </c>
      <c r="AD481" s="34">
        <v>0</v>
      </c>
      <c r="AE481" s="34">
        <v>3</v>
      </c>
      <c r="AF481" s="58">
        <f>'Base tratada'!$AC481+'Base tratada'!$AD481+'Base tratada'!$AE481</f>
        <v>5</v>
      </c>
      <c r="AG4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81" s="58" t="str">
        <f>IF('Base tratada'!$AC481&gt;=MAX('Base tratada'!$AD481,'Base tratada'!$AE481),"Web",
IF('Base tratada'!$AD481&gt;='Base tratada'!$AE481,"Catalog",
"Store"))</f>
        <v>Store</v>
      </c>
      <c r="AI481" s="59">
        <f>IF('Base tratada'!$AF481=0,"0",'Base tratada'!$AK481/'Base tratada'!$AF481)</f>
        <v>8.1999999999999993</v>
      </c>
      <c r="AJ481" s="59" t="str">
        <f>IF('Base tratada'!$AI481=0,"R$ 0",
IF('Base tratada'!$AI481&lt;=25,"R$ 1–25",
IF('Base tratada'!$AI481&lt;=50,"R$ 26–50",
"+R$ 50")))</f>
        <v>R$ 1–25</v>
      </c>
      <c r="AK481" s="35">
        <v>41</v>
      </c>
      <c r="AL481" s="58" t="str">
        <f>IF('Base tratada'!$AK481&lt;=100,"R$ 0-100",
IF('Base tratada'!$AK481&lt;=500,"R$ 101-500",
IF('Base tratada'!$AK481&lt;=1000,"R$ 501-1000",
IF('Base tratada'!$AK481&lt;=1500,"R$ 1001-1500",
"+R$ 1500"))))</f>
        <v>R$ 0-100</v>
      </c>
      <c r="AM481" s="34">
        <v>0</v>
      </c>
      <c r="AN481" s="34">
        <v>0</v>
      </c>
      <c r="AO481" s="34">
        <v>0</v>
      </c>
      <c r="AP481" s="34">
        <v>0</v>
      </c>
      <c r="AQ481" s="34">
        <v>0</v>
      </c>
      <c r="AR481" s="34">
        <v>0</v>
      </c>
      <c r="AS481" s="34">
        <v>0</v>
      </c>
      <c r="AT481" s="34">
        <v>3</v>
      </c>
      <c r="AU481" s="34">
        <v>11</v>
      </c>
      <c r="AV481" s="52">
        <v>39</v>
      </c>
      <c r="AW481" s="57">
        <v>0</v>
      </c>
      <c r="AX481" s="58" t="str">
        <f>IF(Tabela3[[#This Row],[Response]]=1, "Aceitou", "Não aceitou")</f>
        <v>Não aceitou</v>
      </c>
      <c r="AY481" s="55" t="str">
        <f>Tabela3[[#This Row],[Faixa Recência]] &amp; " | " &amp; Tabela3[[#This Row],[Faixa Gasto]] &amp; " | " &amp; Tabela3[[#This Row],[Faixa ticket médio]]</f>
        <v>16-30 dias | R$ 0-100 | R$ 1–25</v>
      </c>
      <c r="AZ4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1" s="36"/>
    </row>
    <row r="482" spans="1:54" x14ac:dyDescent="0.25">
      <c r="A482" s="61">
        <v>481</v>
      </c>
      <c r="B482" s="37">
        <v>78642</v>
      </c>
      <c r="C482" s="34">
        <v>0</v>
      </c>
      <c r="D482" s="34">
        <v>1</v>
      </c>
      <c r="E482" s="34">
        <v>83</v>
      </c>
      <c r="F482" s="58" t="str">
        <f>IF('Base tratada'!$E482&lt;=15,"0-15 dias",
IF('Base tratada'!$E482&lt;=30, "16-30 dias",
IF('Base tratada'!$E482&lt;=45, "31-45 dias",
IF('Base tratada'!$E482&lt;=60, "46-60 dias",
IF('Base tratada'!$E482&lt;=75, "61-75 dias", "76-99 dias")))))</f>
        <v>76-99 dias</v>
      </c>
      <c r="G482" s="38">
        <v>49</v>
      </c>
      <c r="H482" s="60" t="str">
        <f>IF('Base tratada'!$G482&lt;=29,"24–29",
IF('Base tratada'!$G482&lt;=39,"30–39",
IF('Base tratada'!$G482&lt;=49,"40–49",
IF('Base tratada'!$G482&lt;=59,"50–59",
IF('Base tratada'!$G482&lt;=69,"60–69",
"70–80")))))</f>
        <v>40–49</v>
      </c>
      <c r="I482" s="34">
        <v>2593</v>
      </c>
      <c r="J482" s="58" t="str">
        <f>IF('Base tratada'!$K482=1,"Divorciado",
IF('Base tratada'!$L482=1,"Casado",
IF('Base tratada'!$M482=1, "Solteiro",
IF('Base tratada'!$N482=1,"Juntos",
"Viúvo"))))</f>
        <v>Juntos</v>
      </c>
      <c r="K482" s="34">
        <v>0</v>
      </c>
      <c r="L482" s="34">
        <v>0</v>
      </c>
      <c r="M482" s="34">
        <v>0</v>
      </c>
      <c r="N482" s="34">
        <v>1</v>
      </c>
      <c r="O482" s="34">
        <v>0</v>
      </c>
      <c r="P482" s="34">
        <v>0</v>
      </c>
      <c r="Q482" s="34">
        <v>0</v>
      </c>
      <c r="R482" s="34">
        <v>0</v>
      </c>
      <c r="S482" s="34">
        <v>0</v>
      </c>
      <c r="T482" s="34">
        <v>1</v>
      </c>
      <c r="U482" s="35">
        <v>1396</v>
      </c>
      <c r="V482" s="35">
        <v>0</v>
      </c>
      <c r="W482" s="35">
        <v>322</v>
      </c>
      <c r="X482" s="35">
        <v>46</v>
      </c>
      <c r="Y482" s="35">
        <v>35</v>
      </c>
      <c r="Z482" s="35">
        <v>17</v>
      </c>
      <c r="AA482" s="34">
        <v>1</v>
      </c>
      <c r="AB482" s="34">
        <v>6</v>
      </c>
      <c r="AC482" s="34">
        <v>4</v>
      </c>
      <c r="AD482" s="34">
        <v>9</v>
      </c>
      <c r="AE482" s="34">
        <v>4</v>
      </c>
      <c r="AF482" s="58">
        <f>'Base tratada'!$AC482+'Base tratada'!$AD482+'Base tratada'!$AE482</f>
        <v>17</v>
      </c>
      <c r="AG4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82" s="58" t="str">
        <f>IF('Base tratada'!$AC482&gt;=MAX('Base tratada'!$AD482,'Base tratada'!$AE482),"Web",
IF('Base tratada'!$AD482&gt;='Base tratada'!$AE482,"Catalog",
"Store"))</f>
        <v>Catalog</v>
      </c>
      <c r="AI482" s="59">
        <f>IF('Base tratada'!$AF482=0,"0",'Base tratada'!$AK482/'Base tratada'!$AF482)</f>
        <v>105.82352941176471</v>
      </c>
      <c r="AJ482" s="59" t="str">
        <f>IF('Base tratada'!$AI482=0,"R$ 0",
IF('Base tratada'!$AI482&lt;=25,"R$ 1–25",
IF('Base tratada'!$AI482&lt;=50,"R$ 26–50",
"+R$ 50")))</f>
        <v>+R$ 50</v>
      </c>
      <c r="AK482" s="35">
        <v>1799</v>
      </c>
      <c r="AL482" s="58" t="str">
        <f>IF('Base tratada'!$AK482&lt;=100,"R$ 0-100",
IF('Base tratada'!$AK482&lt;=500,"R$ 101-500",
IF('Base tratada'!$AK482&lt;=1000,"R$ 501-1000",
IF('Base tratada'!$AK482&lt;=1500,"R$ 1001-1500",
"+R$ 1500"))))</f>
        <v>+R$ 1500</v>
      </c>
      <c r="AM482" s="34">
        <v>0</v>
      </c>
      <c r="AN482" s="34">
        <v>0</v>
      </c>
      <c r="AO482" s="34">
        <v>0</v>
      </c>
      <c r="AP482" s="34">
        <v>0</v>
      </c>
      <c r="AQ482" s="34">
        <v>0</v>
      </c>
      <c r="AR482" s="34">
        <v>0</v>
      </c>
      <c r="AS482" s="34">
        <v>0</v>
      </c>
      <c r="AT482" s="34">
        <v>3</v>
      </c>
      <c r="AU482" s="34">
        <v>11</v>
      </c>
      <c r="AV482" s="52">
        <v>1782</v>
      </c>
      <c r="AW482" s="57">
        <v>0</v>
      </c>
      <c r="AX482" s="58" t="str">
        <f>IF(Tabela3[[#This Row],[Response]]=1, "Aceitou", "Não aceitou")</f>
        <v>Não aceitou</v>
      </c>
      <c r="AY482" s="55" t="str">
        <f>Tabela3[[#This Row],[Faixa Recência]] &amp; " | " &amp; Tabela3[[#This Row],[Faixa Gasto]] &amp; " | " &amp; Tabela3[[#This Row],[Faixa ticket médio]]</f>
        <v>76-99 dias | +R$ 1500 | +R$ 50</v>
      </c>
      <c r="AZ4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2" s="36"/>
    </row>
    <row r="483" spans="1:54" x14ac:dyDescent="0.25">
      <c r="A483" s="61">
        <v>482</v>
      </c>
      <c r="B483" s="37">
        <v>67911</v>
      </c>
      <c r="C483" s="34">
        <v>0</v>
      </c>
      <c r="D483" s="34">
        <v>1</v>
      </c>
      <c r="E483" s="34">
        <v>63</v>
      </c>
      <c r="F483" s="58" t="str">
        <f>IF('Base tratada'!$E483&lt;=15,"0-15 dias",
IF('Base tratada'!$E483&lt;=30, "16-30 dias",
IF('Base tratada'!$E483&lt;=45, "31-45 dias",
IF('Base tratada'!$E483&lt;=60, "46-60 dias",
IF('Base tratada'!$E483&lt;=75, "61-75 dias", "76-99 dias")))))</f>
        <v>61-75 dias</v>
      </c>
      <c r="G483" s="38">
        <v>71</v>
      </c>
      <c r="H483" s="60" t="str">
        <f>IF('Base tratada'!$G483&lt;=29,"24–29",
IF('Base tratada'!$G483&lt;=39,"30–39",
IF('Base tratada'!$G483&lt;=49,"40–49",
IF('Base tratada'!$G483&lt;=59,"50–59",
IF('Base tratada'!$G483&lt;=69,"60–69",
"70–80")))))</f>
        <v>70–80</v>
      </c>
      <c r="I483" s="34">
        <v>2197</v>
      </c>
      <c r="J483" s="58" t="str">
        <f>IF('Base tratada'!$K483=1,"Divorciado",
IF('Base tratada'!$L483=1,"Casado",
IF('Base tratada'!$M483=1, "Solteiro",
IF('Base tratada'!$N483=1,"Juntos",
"Viúvo"))))</f>
        <v>Juntos</v>
      </c>
      <c r="K483" s="34">
        <v>0</v>
      </c>
      <c r="L483" s="34">
        <v>0</v>
      </c>
      <c r="M483" s="34">
        <v>0</v>
      </c>
      <c r="N483" s="34">
        <v>1</v>
      </c>
      <c r="O483" s="34">
        <v>0</v>
      </c>
      <c r="P483" s="34">
        <v>0</v>
      </c>
      <c r="Q483" s="34">
        <v>0</v>
      </c>
      <c r="R483" s="34">
        <v>0</v>
      </c>
      <c r="S483" s="34">
        <v>0</v>
      </c>
      <c r="T483" s="34">
        <v>1</v>
      </c>
      <c r="U483" s="35">
        <v>529</v>
      </c>
      <c r="V483" s="35">
        <v>0</v>
      </c>
      <c r="W483" s="35">
        <v>356</v>
      </c>
      <c r="X483" s="35">
        <v>63</v>
      </c>
      <c r="Y483" s="35">
        <v>28</v>
      </c>
      <c r="Z483" s="35">
        <v>0</v>
      </c>
      <c r="AA483" s="34">
        <v>3</v>
      </c>
      <c r="AB483" s="34">
        <v>3</v>
      </c>
      <c r="AC483" s="34">
        <v>6</v>
      </c>
      <c r="AD483" s="34">
        <v>7</v>
      </c>
      <c r="AE483" s="34">
        <v>11</v>
      </c>
      <c r="AF483" s="58">
        <f>'Base tratada'!$AC483+'Base tratada'!$AD483+'Base tratada'!$AE483</f>
        <v>24</v>
      </c>
      <c r="AG4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83" s="58" t="str">
        <f>IF('Base tratada'!$AC483&gt;=MAX('Base tratada'!$AD483,'Base tratada'!$AE483),"Web",
IF('Base tratada'!$AD483&gt;='Base tratada'!$AE483,"Catalog",
"Store"))</f>
        <v>Store</v>
      </c>
      <c r="AI483" s="59">
        <f>IF('Base tratada'!$AF483=0,"0",'Base tratada'!$AK483/'Base tratada'!$AF483)</f>
        <v>40.666666666666664</v>
      </c>
      <c r="AJ483" s="59" t="str">
        <f>IF('Base tratada'!$AI483=0,"R$ 0",
IF('Base tratada'!$AI483&lt;=25,"R$ 1–25",
IF('Base tratada'!$AI483&lt;=50,"R$ 26–50",
"+R$ 50")))</f>
        <v>R$ 26–50</v>
      </c>
      <c r="AK483" s="35">
        <v>976</v>
      </c>
      <c r="AL483" s="58" t="str">
        <f>IF('Base tratada'!$AK483&lt;=100,"R$ 0-100",
IF('Base tratada'!$AK483&lt;=500,"R$ 101-500",
IF('Base tratada'!$AK483&lt;=1000,"R$ 501-1000",
IF('Base tratada'!$AK483&lt;=1500,"R$ 1001-1500",
"+R$ 1500"))))</f>
        <v>R$ 501-1000</v>
      </c>
      <c r="AM483" s="34">
        <v>0</v>
      </c>
      <c r="AN483" s="34">
        <v>0</v>
      </c>
      <c r="AO483" s="34">
        <v>0</v>
      </c>
      <c r="AP483" s="34">
        <v>0</v>
      </c>
      <c r="AQ483" s="34">
        <v>0</v>
      </c>
      <c r="AR483" s="34">
        <v>0</v>
      </c>
      <c r="AS483" s="34">
        <v>0</v>
      </c>
      <c r="AT483" s="34">
        <v>3</v>
      </c>
      <c r="AU483" s="34">
        <v>11</v>
      </c>
      <c r="AV483" s="52">
        <v>976</v>
      </c>
      <c r="AW483" s="57">
        <v>0</v>
      </c>
      <c r="AX483" s="58" t="str">
        <f>IF(Tabela3[[#This Row],[Response]]=1, "Aceitou", "Não aceitou")</f>
        <v>Não aceitou</v>
      </c>
      <c r="AY483" s="55" t="str">
        <f>Tabela3[[#This Row],[Faixa Recência]] &amp; " | " &amp; Tabela3[[#This Row],[Faixa Gasto]] &amp; " | " &amp; Tabela3[[#This Row],[Faixa ticket médio]]</f>
        <v>61-75 dias | R$ 501-1000 | R$ 26–50</v>
      </c>
      <c r="AZ4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3" s="36"/>
    </row>
    <row r="484" spans="1:54" x14ac:dyDescent="0.25">
      <c r="A484" s="61">
        <v>483</v>
      </c>
      <c r="B484" s="37">
        <v>65275</v>
      </c>
      <c r="C484" s="34">
        <v>0</v>
      </c>
      <c r="D484" s="34">
        <v>0</v>
      </c>
      <c r="E484" s="34">
        <v>9</v>
      </c>
      <c r="F484" s="58" t="str">
        <f>IF('Base tratada'!$E484&lt;=15,"0-15 dias",
IF('Base tratada'!$E484&lt;=30, "16-30 dias",
IF('Base tratada'!$E484&lt;=45, "31-45 dias",
IF('Base tratada'!$E484&lt;=60, "46-60 dias",
IF('Base tratada'!$E484&lt;=75, "61-75 dias", "76-99 dias")))))</f>
        <v>0-15 dias</v>
      </c>
      <c r="G484" s="38">
        <v>76</v>
      </c>
      <c r="H484" s="60" t="str">
        <f>IF('Base tratada'!$G484&lt;=29,"24–29",
IF('Base tratada'!$G484&lt;=39,"30–39",
IF('Base tratada'!$G484&lt;=49,"40–49",
IF('Base tratada'!$G484&lt;=59,"50–59",
IF('Base tratada'!$G484&lt;=69,"60–69",
"70–80")))))</f>
        <v>70–80</v>
      </c>
      <c r="I484" s="34">
        <v>2611</v>
      </c>
      <c r="J484" s="58" t="str">
        <f>IF('Base tratada'!$K484=1,"Divorciado",
IF('Base tratada'!$L484=1,"Casado",
IF('Base tratada'!$M484=1, "Solteiro",
IF('Base tratada'!$N484=1,"Juntos",
"Viúvo"))))</f>
        <v>Casado</v>
      </c>
      <c r="K484" s="34">
        <v>0</v>
      </c>
      <c r="L484" s="34">
        <v>1</v>
      </c>
      <c r="M484" s="34">
        <v>0</v>
      </c>
      <c r="N484" s="34">
        <v>0</v>
      </c>
      <c r="O484" s="34">
        <v>0</v>
      </c>
      <c r="P484" s="34">
        <v>0</v>
      </c>
      <c r="Q484" s="34">
        <v>0</v>
      </c>
      <c r="R484" s="34">
        <v>1</v>
      </c>
      <c r="S484" s="34">
        <v>0</v>
      </c>
      <c r="T484" s="34">
        <v>0</v>
      </c>
      <c r="U484" s="35">
        <v>388</v>
      </c>
      <c r="V484" s="35">
        <v>14</v>
      </c>
      <c r="W484" s="35">
        <v>218</v>
      </c>
      <c r="X484" s="35">
        <v>91</v>
      </c>
      <c r="Y484" s="35">
        <v>14</v>
      </c>
      <c r="Z484" s="35">
        <v>21</v>
      </c>
      <c r="AA484" s="34">
        <v>1</v>
      </c>
      <c r="AB484" s="34">
        <v>2</v>
      </c>
      <c r="AC484" s="34">
        <v>4</v>
      </c>
      <c r="AD484" s="34">
        <v>3</v>
      </c>
      <c r="AE484" s="34">
        <v>13</v>
      </c>
      <c r="AF484" s="58">
        <f>'Base tratada'!$AC484+'Base tratada'!$AD484+'Base tratada'!$AE484</f>
        <v>20</v>
      </c>
      <c r="AG4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84" s="58" t="str">
        <f>IF('Base tratada'!$AC484&gt;=MAX('Base tratada'!$AD484,'Base tratada'!$AE484),"Web",
IF('Base tratada'!$AD484&gt;='Base tratada'!$AE484,"Catalog",
"Store"))</f>
        <v>Store</v>
      </c>
      <c r="AI484" s="59">
        <f>IF('Base tratada'!$AF484=0,"0",'Base tratada'!$AK484/'Base tratada'!$AF484)</f>
        <v>36.25</v>
      </c>
      <c r="AJ484" s="59" t="str">
        <f>IF('Base tratada'!$AI484=0,"R$ 0",
IF('Base tratada'!$AI484&lt;=25,"R$ 1–25",
IF('Base tratada'!$AI484&lt;=50,"R$ 26–50",
"+R$ 50")))</f>
        <v>R$ 26–50</v>
      </c>
      <c r="AK484" s="35">
        <v>725</v>
      </c>
      <c r="AL484" s="58" t="str">
        <f>IF('Base tratada'!$AK484&lt;=100,"R$ 0-100",
IF('Base tratada'!$AK484&lt;=500,"R$ 101-500",
IF('Base tratada'!$AK484&lt;=1000,"R$ 501-1000",
IF('Base tratada'!$AK484&lt;=1500,"R$ 1001-1500",
"+R$ 1500"))))</f>
        <v>R$ 501-1000</v>
      </c>
      <c r="AM484" s="34">
        <v>0</v>
      </c>
      <c r="AN484" s="34">
        <v>0</v>
      </c>
      <c r="AO484" s="34">
        <v>0</v>
      </c>
      <c r="AP484" s="34">
        <v>0</v>
      </c>
      <c r="AQ484" s="34">
        <v>0</v>
      </c>
      <c r="AR484" s="34">
        <v>0</v>
      </c>
      <c r="AS484" s="34">
        <v>0</v>
      </c>
      <c r="AT484" s="34">
        <v>3</v>
      </c>
      <c r="AU484" s="34">
        <v>11</v>
      </c>
      <c r="AV484" s="52">
        <v>704</v>
      </c>
      <c r="AW484" s="57">
        <v>0</v>
      </c>
      <c r="AX484" s="58" t="str">
        <f>IF(Tabela3[[#This Row],[Response]]=1, "Aceitou", "Não aceitou")</f>
        <v>Não aceitou</v>
      </c>
      <c r="AY484" s="55" t="str">
        <f>Tabela3[[#This Row],[Faixa Recência]] &amp; " | " &amp; Tabela3[[#This Row],[Faixa Gasto]] &amp; " | " &amp; Tabela3[[#This Row],[Faixa ticket médio]]</f>
        <v>0-15 dias | R$ 501-1000 | R$ 26–50</v>
      </c>
      <c r="AZ4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4" s="36"/>
    </row>
    <row r="485" spans="1:54" x14ac:dyDescent="0.25">
      <c r="A485" s="61">
        <v>484</v>
      </c>
      <c r="B485" s="37">
        <v>27203</v>
      </c>
      <c r="C485" s="34">
        <v>1</v>
      </c>
      <c r="D485" s="34">
        <v>1</v>
      </c>
      <c r="E485" s="34">
        <v>92</v>
      </c>
      <c r="F485" s="58" t="str">
        <f>IF('Base tratada'!$E485&lt;=15,"0-15 dias",
IF('Base tratada'!$E485&lt;=30, "16-30 dias",
IF('Base tratada'!$E485&lt;=45, "31-45 dias",
IF('Base tratada'!$E485&lt;=60, "46-60 dias",
IF('Base tratada'!$E485&lt;=75, "61-75 dias", "76-99 dias")))))</f>
        <v>76-99 dias</v>
      </c>
      <c r="G485" s="38">
        <v>70</v>
      </c>
      <c r="H485" s="60" t="str">
        <f>IF('Base tratada'!$G485&lt;=29,"24–29",
IF('Base tratada'!$G485&lt;=39,"30–39",
IF('Base tratada'!$G485&lt;=49,"40–49",
IF('Base tratada'!$G485&lt;=59,"50–59",
IF('Base tratada'!$G485&lt;=69,"60–69",
"70–80")))))</f>
        <v>70–80</v>
      </c>
      <c r="I485" s="34">
        <v>2851</v>
      </c>
      <c r="J485" s="58" t="str">
        <f>IF('Base tratada'!$K485=1,"Divorciado",
IF('Base tratada'!$L485=1,"Casado",
IF('Base tratada'!$M485=1, "Solteiro",
IF('Base tratada'!$N485=1,"Juntos",
"Viúvo"))))</f>
        <v>Juntos</v>
      </c>
      <c r="K485" s="34">
        <v>0</v>
      </c>
      <c r="L485" s="34">
        <v>0</v>
      </c>
      <c r="M485" s="34">
        <v>0</v>
      </c>
      <c r="N485" s="34">
        <v>1</v>
      </c>
      <c r="O485" s="34">
        <v>0</v>
      </c>
      <c r="P485" s="34">
        <v>0</v>
      </c>
      <c r="Q485" s="34">
        <v>0</v>
      </c>
      <c r="R485" s="34">
        <v>1</v>
      </c>
      <c r="S485" s="34">
        <v>0</v>
      </c>
      <c r="T485" s="34">
        <v>0</v>
      </c>
      <c r="U485" s="35">
        <v>13</v>
      </c>
      <c r="V485" s="35">
        <v>2</v>
      </c>
      <c r="W485" s="35">
        <v>21</v>
      </c>
      <c r="X485" s="35">
        <v>4</v>
      </c>
      <c r="Y485" s="35">
        <v>0</v>
      </c>
      <c r="Z485" s="35">
        <v>24</v>
      </c>
      <c r="AA485" s="34">
        <v>2</v>
      </c>
      <c r="AB485" s="34">
        <v>8</v>
      </c>
      <c r="AC485" s="34">
        <v>1</v>
      </c>
      <c r="AD485" s="34">
        <v>1</v>
      </c>
      <c r="AE485" s="34">
        <v>2</v>
      </c>
      <c r="AF485" s="58">
        <f>'Base tratada'!$AC485+'Base tratada'!$AD485+'Base tratada'!$AE485</f>
        <v>4</v>
      </c>
      <c r="AG4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85" s="58" t="str">
        <f>IF('Base tratada'!$AC485&gt;=MAX('Base tratada'!$AD485,'Base tratada'!$AE485),"Web",
IF('Base tratada'!$AD485&gt;='Base tratada'!$AE485,"Catalog",
"Store"))</f>
        <v>Store</v>
      </c>
      <c r="AI485" s="59">
        <f>IF('Base tratada'!$AF485=0,"0",'Base tratada'!$AK485/'Base tratada'!$AF485)</f>
        <v>10</v>
      </c>
      <c r="AJ485" s="59" t="str">
        <f>IF('Base tratada'!$AI485=0,"R$ 0",
IF('Base tratada'!$AI485&lt;=25,"R$ 1–25",
IF('Base tratada'!$AI485&lt;=50,"R$ 26–50",
"+R$ 50")))</f>
        <v>R$ 1–25</v>
      </c>
      <c r="AK485" s="35">
        <v>40</v>
      </c>
      <c r="AL485" s="58" t="str">
        <f>IF('Base tratada'!$AK485&lt;=100,"R$ 0-100",
IF('Base tratada'!$AK485&lt;=500,"R$ 101-500",
IF('Base tratada'!$AK485&lt;=1000,"R$ 501-1000",
IF('Base tratada'!$AK485&lt;=1500,"R$ 1001-1500",
"+R$ 1500"))))</f>
        <v>R$ 0-100</v>
      </c>
      <c r="AM485" s="34">
        <v>0</v>
      </c>
      <c r="AN485" s="34">
        <v>0</v>
      </c>
      <c r="AO485" s="34">
        <v>0</v>
      </c>
      <c r="AP485" s="34">
        <v>0</v>
      </c>
      <c r="AQ485" s="34">
        <v>0</v>
      </c>
      <c r="AR485" s="34">
        <v>0</v>
      </c>
      <c r="AS485" s="34">
        <v>0</v>
      </c>
      <c r="AT485" s="34">
        <v>3</v>
      </c>
      <c r="AU485" s="34">
        <v>11</v>
      </c>
      <c r="AV485" s="52">
        <v>16</v>
      </c>
      <c r="AW485" s="57">
        <v>0</v>
      </c>
      <c r="AX485" s="58" t="str">
        <f>IF(Tabela3[[#This Row],[Response]]=1, "Aceitou", "Não aceitou")</f>
        <v>Não aceitou</v>
      </c>
      <c r="AY485" s="55" t="str">
        <f>Tabela3[[#This Row],[Faixa Recência]] &amp; " | " &amp; Tabela3[[#This Row],[Faixa Gasto]] &amp; " | " &amp; Tabela3[[#This Row],[Faixa ticket médio]]</f>
        <v>76-99 dias | R$ 0-100 | R$ 1–25</v>
      </c>
      <c r="AZ4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5" s="36"/>
    </row>
    <row r="486" spans="1:54" x14ac:dyDescent="0.25">
      <c r="A486" s="61">
        <v>485</v>
      </c>
      <c r="B486" s="37">
        <v>48330</v>
      </c>
      <c r="C486" s="34">
        <v>0</v>
      </c>
      <c r="D486" s="34">
        <v>1</v>
      </c>
      <c r="E486" s="34">
        <v>2</v>
      </c>
      <c r="F486" s="58" t="str">
        <f>IF('Base tratada'!$E486&lt;=15,"0-15 dias",
IF('Base tratada'!$E486&lt;=30, "16-30 dias",
IF('Base tratada'!$E486&lt;=45, "31-45 dias",
IF('Base tratada'!$E486&lt;=60, "46-60 dias",
IF('Base tratada'!$E486&lt;=75, "61-75 dias", "76-99 dias")))))</f>
        <v>0-15 dias</v>
      </c>
      <c r="G486" s="38">
        <v>59</v>
      </c>
      <c r="H486" s="60" t="str">
        <f>IF('Base tratada'!$G486&lt;=29,"24–29",
IF('Base tratada'!$G486&lt;=39,"30–39",
IF('Base tratada'!$G486&lt;=49,"40–49",
IF('Base tratada'!$G486&lt;=59,"50–59",
IF('Base tratada'!$G486&lt;=69,"60–69",
"70–80")))))</f>
        <v>50–59</v>
      </c>
      <c r="I486" s="34">
        <v>2385</v>
      </c>
      <c r="J486" s="58" t="str">
        <f>IF('Base tratada'!$K486=1,"Divorciado",
IF('Base tratada'!$L486=1,"Casado",
IF('Base tratada'!$M486=1, "Solteiro",
IF('Base tratada'!$N486=1,"Juntos",
"Viúvo"))))</f>
        <v>Juntos</v>
      </c>
      <c r="K486" s="34">
        <v>0</v>
      </c>
      <c r="L486" s="34">
        <v>0</v>
      </c>
      <c r="M486" s="34">
        <v>0</v>
      </c>
      <c r="N486" s="34">
        <v>1</v>
      </c>
      <c r="O486" s="34">
        <v>0</v>
      </c>
      <c r="P486" s="34">
        <v>0</v>
      </c>
      <c r="Q486" s="34">
        <v>0</v>
      </c>
      <c r="R486" s="34">
        <v>0</v>
      </c>
      <c r="S486" s="34">
        <v>1</v>
      </c>
      <c r="T486" s="34">
        <v>0</v>
      </c>
      <c r="U486" s="35">
        <v>28</v>
      </c>
      <c r="V486" s="35">
        <v>0</v>
      </c>
      <c r="W486" s="35">
        <v>4</v>
      </c>
      <c r="X486" s="35">
        <v>0</v>
      </c>
      <c r="Y486" s="35">
        <v>0</v>
      </c>
      <c r="Z486" s="35">
        <v>0</v>
      </c>
      <c r="AA486" s="34">
        <v>1</v>
      </c>
      <c r="AB486" s="34">
        <v>5</v>
      </c>
      <c r="AC486" s="34">
        <v>1</v>
      </c>
      <c r="AD486" s="34">
        <v>0</v>
      </c>
      <c r="AE486" s="34">
        <v>3</v>
      </c>
      <c r="AF486" s="58">
        <f>'Base tratada'!$AC486+'Base tratada'!$AD486+'Base tratada'!$AE486</f>
        <v>4</v>
      </c>
      <c r="AG4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86" s="58" t="str">
        <f>IF('Base tratada'!$AC486&gt;=MAX('Base tratada'!$AD486,'Base tratada'!$AE486),"Web",
IF('Base tratada'!$AD486&gt;='Base tratada'!$AE486,"Catalog",
"Store"))</f>
        <v>Store</v>
      </c>
      <c r="AI486" s="59">
        <f>IF('Base tratada'!$AF486=0,"0",'Base tratada'!$AK486/'Base tratada'!$AF486)</f>
        <v>8</v>
      </c>
      <c r="AJ486" s="59" t="str">
        <f>IF('Base tratada'!$AI486=0,"R$ 0",
IF('Base tratada'!$AI486&lt;=25,"R$ 1–25",
IF('Base tratada'!$AI486&lt;=50,"R$ 26–50",
"+R$ 50")))</f>
        <v>R$ 1–25</v>
      </c>
      <c r="AK486" s="35">
        <v>32</v>
      </c>
      <c r="AL486" s="58" t="str">
        <f>IF('Base tratada'!$AK486&lt;=100,"R$ 0-100",
IF('Base tratada'!$AK486&lt;=500,"R$ 101-500",
IF('Base tratada'!$AK486&lt;=1000,"R$ 501-1000",
IF('Base tratada'!$AK486&lt;=1500,"R$ 1001-1500",
"+R$ 1500"))))</f>
        <v>R$ 0-100</v>
      </c>
      <c r="AM486" s="34">
        <v>0</v>
      </c>
      <c r="AN486" s="34">
        <v>0</v>
      </c>
      <c r="AO486" s="34">
        <v>0</v>
      </c>
      <c r="AP486" s="34">
        <v>0</v>
      </c>
      <c r="AQ486" s="34">
        <v>0</v>
      </c>
      <c r="AR486" s="34">
        <v>0</v>
      </c>
      <c r="AS486" s="34">
        <v>0</v>
      </c>
      <c r="AT486" s="34">
        <v>3</v>
      </c>
      <c r="AU486" s="34">
        <v>11</v>
      </c>
      <c r="AV486" s="52">
        <v>32</v>
      </c>
      <c r="AW486" s="57">
        <v>0</v>
      </c>
      <c r="AX486" s="58" t="str">
        <f>IF(Tabela3[[#This Row],[Response]]=1, "Aceitou", "Não aceitou")</f>
        <v>Não aceitou</v>
      </c>
      <c r="AY486" s="55" t="str">
        <f>Tabela3[[#This Row],[Faixa Recência]] &amp; " | " &amp; Tabela3[[#This Row],[Faixa Gasto]] &amp; " | " &amp; Tabela3[[#This Row],[Faixa ticket médio]]</f>
        <v>0-15 dias | R$ 0-100 | R$ 1–25</v>
      </c>
      <c r="AZ4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6" s="36"/>
    </row>
    <row r="487" spans="1:54" x14ac:dyDescent="0.25">
      <c r="A487" s="61">
        <v>486</v>
      </c>
      <c r="B487" s="37">
        <v>24279</v>
      </c>
      <c r="C487" s="34">
        <v>0</v>
      </c>
      <c r="D487" s="34">
        <v>0</v>
      </c>
      <c r="E487" s="34">
        <v>6</v>
      </c>
      <c r="F487" s="58" t="str">
        <f>IF('Base tratada'!$E487&lt;=15,"0-15 dias",
IF('Base tratada'!$E487&lt;=30, "16-30 dias",
IF('Base tratada'!$E487&lt;=45, "31-45 dias",
IF('Base tratada'!$E487&lt;=60, "46-60 dias",
IF('Base tratada'!$E487&lt;=75, "61-75 dias", "76-99 dias")))))</f>
        <v>0-15 dias</v>
      </c>
      <c r="G487" s="38">
        <v>30</v>
      </c>
      <c r="H487" s="60" t="str">
        <f>IF('Base tratada'!$G487&lt;=29,"24–29",
IF('Base tratada'!$G487&lt;=39,"30–39",
IF('Base tratada'!$G487&lt;=49,"40–49",
IF('Base tratada'!$G487&lt;=59,"50–59",
IF('Base tratada'!$G487&lt;=69,"60–69",
"70–80")))))</f>
        <v>30–39</v>
      </c>
      <c r="I487" s="34">
        <v>2706</v>
      </c>
      <c r="J487" s="58" t="str">
        <f>IF('Base tratada'!$K487=1,"Divorciado",
IF('Base tratada'!$L487=1,"Casado",
IF('Base tratada'!$M487=1, "Solteiro",
IF('Base tratada'!$N487=1,"Juntos",
"Viúvo"))))</f>
        <v>Casado</v>
      </c>
      <c r="K487" s="34">
        <v>0</v>
      </c>
      <c r="L487" s="34">
        <v>1</v>
      </c>
      <c r="M487" s="34">
        <v>0</v>
      </c>
      <c r="N487" s="34">
        <v>0</v>
      </c>
      <c r="O487" s="34">
        <v>0</v>
      </c>
      <c r="P487" s="34">
        <v>0</v>
      </c>
      <c r="Q487" s="34">
        <v>1</v>
      </c>
      <c r="R487" s="34">
        <v>0</v>
      </c>
      <c r="S487" s="34">
        <v>0</v>
      </c>
      <c r="T487" s="34">
        <v>0</v>
      </c>
      <c r="U487" s="35">
        <v>16</v>
      </c>
      <c r="V487" s="35">
        <v>36</v>
      </c>
      <c r="W487" s="35">
        <v>21</v>
      </c>
      <c r="X487" s="35">
        <v>20</v>
      </c>
      <c r="Y487" s="35">
        <v>62</v>
      </c>
      <c r="Z487" s="35">
        <v>108</v>
      </c>
      <c r="AA487" s="34">
        <v>1</v>
      </c>
      <c r="AB487" s="34">
        <v>8</v>
      </c>
      <c r="AC487" s="34">
        <v>4</v>
      </c>
      <c r="AD487" s="34">
        <v>1</v>
      </c>
      <c r="AE487" s="34">
        <v>3</v>
      </c>
      <c r="AF487" s="58">
        <f>'Base tratada'!$AC487+'Base tratada'!$AD487+'Base tratada'!$AE487</f>
        <v>8</v>
      </c>
      <c r="AG4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87" s="58" t="str">
        <f>IF('Base tratada'!$AC487&gt;=MAX('Base tratada'!$AD487,'Base tratada'!$AE487),"Web",
IF('Base tratada'!$AD487&gt;='Base tratada'!$AE487,"Catalog",
"Store"))</f>
        <v>Web</v>
      </c>
      <c r="AI487" s="59">
        <f>IF('Base tratada'!$AF487=0,"0",'Base tratada'!$AK487/'Base tratada'!$AF487)</f>
        <v>19.375</v>
      </c>
      <c r="AJ487" s="59" t="str">
        <f>IF('Base tratada'!$AI487=0,"R$ 0",
IF('Base tratada'!$AI487&lt;=25,"R$ 1–25",
IF('Base tratada'!$AI487&lt;=50,"R$ 26–50",
"+R$ 50")))</f>
        <v>R$ 1–25</v>
      </c>
      <c r="AK487" s="35">
        <v>155</v>
      </c>
      <c r="AL487" s="58" t="str">
        <f>IF('Base tratada'!$AK487&lt;=100,"R$ 0-100",
IF('Base tratada'!$AK487&lt;=500,"R$ 101-500",
IF('Base tratada'!$AK487&lt;=1000,"R$ 501-1000",
IF('Base tratada'!$AK487&lt;=1500,"R$ 1001-1500",
"+R$ 1500"))))</f>
        <v>R$ 101-500</v>
      </c>
      <c r="AM487" s="34">
        <v>0</v>
      </c>
      <c r="AN487" s="34">
        <v>0</v>
      </c>
      <c r="AO487" s="34">
        <v>0</v>
      </c>
      <c r="AP487" s="34">
        <v>0</v>
      </c>
      <c r="AQ487" s="34">
        <v>0</v>
      </c>
      <c r="AR487" s="34">
        <v>0</v>
      </c>
      <c r="AS487" s="34">
        <v>0</v>
      </c>
      <c r="AT487" s="34">
        <v>3</v>
      </c>
      <c r="AU487" s="34">
        <v>11</v>
      </c>
      <c r="AV487" s="52">
        <v>47</v>
      </c>
      <c r="AW487" s="57">
        <v>0</v>
      </c>
      <c r="AX487" s="58" t="str">
        <f>IF(Tabela3[[#This Row],[Response]]=1, "Aceitou", "Não aceitou")</f>
        <v>Não aceitou</v>
      </c>
      <c r="AY487" s="55" t="str">
        <f>Tabela3[[#This Row],[Faixa Recência]] &amp; " | " &amp; Tabela3[[#This Row],[Faixa Gasto]] &amp; " | " &amp; Tabela3[[#This Row],[Faixa ticket médio]]</f>
        <v>0-15 dias | R$ 101-500 | R$ 1–25</v>
      </c>
      <c r="AZ4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7" s="36"/>
    </row>
    <row r="488" spans="1:54" x14ac:dyDescent="0.25">
      <c r="A488" s="61">
        <v>487</v>
      </c>
      <c r="B488" s="37">
        <v>64355</v>
      </c>
      <c r="C488" s="34">
        <v>1</v>
      </c>
      <c r="D488" s="34">
        <v>0</v>
      </c>
      <c r="E488" s="34">
        <v>66</v>
      </c>
      <c r="F488" s="58" t="str">
        <f>IF('Base tratada'!$E488&lt;=15,"0-15 dias",
IF('Base tratada'!$E488&lt;=30, "16-30 dias",
IF('Base tratada'!$E488&lt;=45, "31-45 dias",
IF('Base tratada'!$E488&lt;=60, "46-60 dias",
IF('Base tratada'!$E488&lt;=75, "61-75 dias", "76-99 dias")))))</f>
        <v>61-75 dias</v>
      </c>
      <c r="G488" s="38">
        <v>35</v>
      </c>
      <c r="H488" s="60" t="str">
        <f>IF('Base tratada'!$G488&lt;=29,"24–29",
IF('Base tratada'!$G488&lt;=39,"30–39",
IF('Base tratada'!$G488&lt;=49,"40–49",
IF('Base tratada'!$G488&lt;=59,"50–59",
IF('Base tratada'!$G488&lt;=69,"60–69",
"70–80")))))</f>
        <v>30–39</v>
      </c>
      <c r="I488" s="34">
        <v>2833</v>
      </c>
      <c r="J488" s="58" t="str">
        <f>IF('Base tratada'!$K488=1,"Divorciado",
IF('Base tratada'!$L488=1,"Casado",
IF('Base tratada'!$M488=1, "Solteiro",
IF('Base tratada'!$N488=1,"Juntos",
"Viúvo"))))</f>
        <v>Casado</v>
      </c>
      <c r="K488" s="34">
        <v>0</v>
      </c>
      <c r="L488" s="34">
        <v>1</v>
      </c>
      <c r="M488" s="34">
        <v>0</v>
      </c>
      <c r="N488" s="34">
        <v>0</v>
      </c>
      <c r="O488" s="34">
        <v>0</v>
      </c>
      <c r="P488" s="34">
        <v>0</v>
      </c>
      <c r="Q488" s="34">
        <v>0</v>
      </c>
      <c r="R488" s="34">
        <v>0</v>
      </c>
      <c r="S488" s="34">
        <v>0</v>
      </c>
      <c r="T488" s="34">
        <v>1</v>
      </c>
      <c r="U488" s="35">
        <v>1047</v>
      </c>
      <c r="V488" s="35">
        <v>0</v>
      </c>
      <c r="W488" s="35">
        <v>140</v>
      </c>
      <c r="X488" s="35">
        <v>67</v>
      </c>
      <c r="Y488" s="35">
        <v>38</v>
      </c>
      <c r="Z488" s="35">
        <v>153</v>
      </c>
      <c r="AA488" s="34">
        <v>2</v>
      </c>
      <c r="AB488" s="34">
        <v>8</v>
      </c>
      <c r="AC488" s="34">
        <v>4</v>
      </c>
      <c r="AD488" s="34">
        <v>3</v>
      </c>
      <c r="AE488" s="34">
        <v>12</v>
      </c>
      <c r="AF488" s="58">
        <f>'Base tratada'!$AC488+'Base tratada'!$AD488+'Base tratada'!$AE488</f>
        <v>19</v>
      </c>
      <c r="AG4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88" s="58" t="str">
        <f>IF('Base tratada'!$AC488&gt;=MAX('Base tratada'!$AD488,'Base tratada'!$AE488),"Web",
IF('Base tratada'!$AD488&gt;='Base tratada'!$AE488,"Catalog",
"Store"))</f>
        <v>Store</v>
      </c>
      <c r="AI488" s="59">
        <f>IF('Base tratada'!$AF488=0,"0",'Base tratada'!$AK488/'Base tratada'!$AF488)</f>
        <v>68</v>
      </c>
      <c r="AJ488" s="59" t="str">
        <f>IF('Base tratada'!$AI488=0,"R$ 0",
IF('Base tratada'!$AI488&lt;=25,"R$ 1–25",
IF('Base tratada'!$AI488&lt;=50,"R$ 26–50",
"+R$ 50")))</f>
        <v>+R$ 50</v>
      </c>
      <c r="AK488" s="35">
        <v>1292</v>
      </c>
      <c r="AL488" s="58" t="str">
        <f>IF('Base tratada'!$AK488&lt;=100,"R$ 0-100",
IF('Base tratada'!$AK488&lt;=500,"R$ 101-500",
IF('Base tratada'!$AK488&lt;=1000,"R$ 501-1000",
IF('Base tratada'!$AK488&lt;=1500,"R$ 1001-1500",
"+R$ 1500"))))</f>
        <v>R$ 1001-1500</v>
      </c>
      <c r="AM488" s="34">
        <v>0</v>
      </c>
      <c r="AN488" s="34">
        <v>0</v>
      </c>
      <c r="AO488" s="34">
        <v>0</v>
      </c>
      <c r="AP488" s="34">
        <v>0</v>
      </c>
      <c r="AQ488" s="34">
        <v>0</v>
      </c>
      <c r="AR488" s="34">
        <v>0</v>
      </c>
      <c r="AS488" s="34">
        <v>0</v>
      </c>
      <c r="AT488" s="34">
        <v>3</v>
      </c>
      <c r="AU488" s="34">
        <v>11</v>
      </c>
      <c r="AV488" s="52">
        <v>1139</v>
      </c>
      <c r="AW488" s="57">
        <v>0</v>
      </c>
      <c r="AX488" s="58" t="str">
        <f>IF(Tabela3[[#This Row],[Response]]=1, "Aceitou", "Não aceitou")</f>
        <v>Não aceitou</v>
      </c>
      <c r="AY488" s="55" t="str">
        <f>Tabela3[[#This Row],[Faixa Recência]] &amp; " | " &amp; Tabela3[[#This Row],[Faixa Gasto]] &amp; " | " &amp; Tabela3[[#This Row],[Faixa ticket médio]]</f>
        <v>61-75 dias | R$ 1001-1500 | +R$ 50</v>
      </c>
      <c r="AZ4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8" s="36"/>
    </row>
    <row r="489" spans="1:54" x14ac:dyDescent="0.25">
      <c r="A489" s="61">
        <v>488</v>
      </c>
      <c r="B489" s="37">
        <v>50943</v>
      </c>
      <c r="C489" s="34">
        <v>0</v>
      </c>
      <c r="D489" s="34">
        <v>1</v>
      </c>
      <c r="E489" s="34">
        <v>49</v>
      </c>
      <c r="F489" s="58" t="str">
        <f>IF('Base tratada'!$E489&lt;=15,"0-15 dias",
IF('Base tratada'!$E489&lt;=30, "16-30 dias",
IF('Base tratada'!$E489&lt;=45, "31-45 dias",
IF('Base tratada'!$E489&lt;=60, "46-60 dias",
IF('Base tratada'!$E489&lt;=75, "61-75 dias", "76-99 dias")))))</f>
        <v>46-60 dias</v>
      </c>
      <c r="G489" s="38">
        <v>64</v>
      </c>
      <c r="H489" s="60" t="str">
        <f>IF('Base tratada'!$G489&lt;=29,"24–29",
IF('Base tratada'!$G489&lt;=39,"30–39",
IF('Base tratada'!$G489&lt;=49,"40–49",
IF('Base tratada'!$G489&lt;=59,"50–59",
IF('Base tratada'!$G489&lt;=69,"60–69",
"70–80")))))</f>
        <v>60–69</v>
      </c>
      <c r="I489" s="34">
        <v>2532</v>
      </c>
      <c r="J489" s="58" t="str">
        <f>IF('Base tratada'!$K489=1,"Divorciado",
IF('Base tratada'!$L489=1,"Casado",
IF('Base tratada'!$M489=1, "Solteiro",
IF('Base tratada'!$N489=1,"Juntos",
"Viúvo"))))</f>
        <v>Juntos</v>
      </c>
      <c r="K489" s="34">
        <v>0</v>
      </c>
      <c r="L489" s="34">
        <v>0</v>
      </c>
      <c r="M489" s="34">
        <v>0</v>
      </c>
      <c r="N489" s="34">
        <v>1</v>
      </c>
      <c r="O489" s="34">
        <v>0</v>
      </c>
      <c r="P489" s="34">
        <v>0</v>
      </c>
      <c r="Q489" s="34">
        <v>0</v>
      </c>
      <c r="R489" s="34">
        <v>0</v>
      </c>
      <c r="S489" s="34">
        <v>1</v>
      </c>
      <c r="T489" s="34">
        <v>0</v>
      </c>
      <c r="U489" s="35">
        <v>31</v>
      </c>
      <c r="V489" s="35">
        <v>0</v>
      </c>
      <c r="W489" s="35">
        <v>7</v>
      </c>
      <c r="X489" s="35">
        <v>2</v>
      </c>
      <c r="Y489" s="35">
        <v>0</v>
      </c>
      <c r="Z489" s="35">
        <v>6</v>
      </c>
      <c r="AA489" s="34">
        <v>1</v>
      </c>
      <c r="AB489" s="34">
        <v>5</v>
      </c>
      <c r="AC489" s="34">
        <v>1</v>
      </c>
      <c r="AD489" s="34">
        <v>0</v>
      </c>
      <c r="AE489" s="34">
        <v>3</v>
      </c>
      <c r="AF489" s="58">
        <f>'Base tratada'!$AC489+'Base tratada'!$AD489+'Base tratada'!$AE489</f>
        <v>4</v>
      </c>
      <c r="AG4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489" s="58" t="str">
        <f>IF('Base tratada'!$AC489&gt;=MAX('Base tratada'!$AD489,'Base tratada'!$AE489),"Web",
IF('Base tratada'!$AD489&gt;='Base tratada'!$AE489,"Catalog",
"Store"))</f>
        <v>Store</v>
      </c>
      <c r="AI489" s="59">
        <f>IF('Base tratada'!$AF489=0,"0",'Base tratada'!$AK489/'Base tratada'!$AF489)</f>
        <v>10</v>
      </c>
      <c r="AJ489" s="59" t="str">
        <f>IF('Base tratada'!$AI489=0,"R$ 0",
IF('Base tratada'!$AI489&lt;=25,"R$ 1–25",
IF('Base tratada'!$AI489&lt;=50,"R$ 26–50",
"+R$ 50")))</f>
        <v>R$ 1–25</v>
      </c>
      <c r="AK489" s="35">
        <v>40</v>
      </c>
      <c r="AL489" s="58" t="str">
        <f>IF('Base tratada'!$AK489&lt;=100,"R$ 0-100",
IF('Base tratada'!$AK489&lt;=500,"R$ 101-500",
IF('Base tratada'!$AK489&lt;=1000,"R$ 501-1000",
IF('Base tratada'!$AK489&lt;=1500,"R$ 1001-1500",
"+R$ 1500"))))</f>
        <v>R$ 0-100</v>
      </c>
      <c r="AM489" s="34">
        <v>0</v>
      </c>
      <c r="AN489" s="34">
        <v>0</v>
      </c>
      <c r="AO489" s="34">
        <v>0</v>
      </c>
      <c r="AP489" s="34">
        <v>0</v>
      </c>
      <c r="AQ489" s="34">
        <v>0</v>
      </c>
      <c r="AR489" s="34">
        <v>0</v>
      </c>
      <c r="AS489" s="34">
        <v>0</v>
      </c>
      <c r="AT489" s="34">
        <v>3</v>
      </c>
      <c r="AU489" s="34">
        <v>11</v>
      </c>
      <c r="AV489" s="52">
        <v>34</v>
      </c>
      <c r="AW489" s="57">
        <v>0</v>
      </c>
      <c r="AX489" s="58" t="str">
        <f>IF(Tabela3[[#This Row],[Response]]=1, "Aceitou", "Não aceitou")</f>
        <v>Não aceitou</v>
      </c>
      <c r="AY489" s="55" t="str">
        <f>Tabela3[[#This Row],[Faixa Recência]] &amp; " | " &amp; Tabela3[[#This Row],[Faixa Gasto]] &amp; " | " &amp; Tabela3[[#This Row],[Faixa ticket médio]]</f>
        <v>46-60 dias | R$ 0-100 | R$ 1–25</v>
      </c>
      <c r="AZ4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89" s="36"/>
    </row>
    <row r="490" spans="1:54" x14ac:dyDescent="0.25">
      <c r="A490" s="61">
        <v>489</v>
      </c>
      <c r="B490" s="37">
        <v>53653</v>
      </c>
      <c r="C490" s="34">
        <v>0</v>
      </c>
      <c r="D490" s="34">
        <v>0</v>
      </c>
      <c r="E490" s="34">
        <v>29</v>
      </c>
      <c r="F490" s="58" t="str">
        <f>IF('Base tratada'!$E490&lt;=15,"0-15 dias",
IF('Base tratada'!$E490&lt;=30, "16-30 dias",
IF('Base tratada'!$E490&lt;=45, "31-45 dias",
IF('Base tratada'!$E490&lt;=60, "46-60 dias",
IF('Base tratada'!$E490&lt;=75, "61-75 dias", "76-99 dias")))))</f>
        <v>16-30 dias</v>
      </c>
      <c r="G490" s="38">
        <v>67</v>
      </c>
      <c r="H490" s="60" t="str">
        <f>IF('Base tratada'!$G490&lt;=29,"24–29",
IF('Base tratada'!$G490&lt;=39,"30–39",
IF('Base tratada'!$G490&lt;=49,"40–49",
IF('Base tratada'!$G490&lt;=59,"50–59",
IF('Base tratada'!$G490&lt;=69,"60–69",
"70–80")))))</f>
        <v>60–69</v>
      </c>
      <c r="I490" s="34">
        <v>2758</v>
      </c>
      <c r="J490" s="58" t="str">
        <f>IF('Base tratada'!$K490=1,"Divorciado",
IF('Base tratada'!$L490=1,"Casado",
IF('Base tratada'!$M490=1, "Solteiro",
IF('Base tratada'!$N490=1,"Juntos",
"Viúvo"))))</f>
        <v>Viúvo</v>
      </c>
      <c r="K490" s="34">
        <v>0</v>
      </c>
      <c r="L490" s="34">
        <v>0</v>
      </c>
      <c r="M490" s="34">
        <v>0</v>
      </c>
      <c r="N490" s="34">
        <v>0</v>
      </c>
      <c r="O490" s="34">
        <v>1</v>
      </c>
      <c r="P490" s="34">
        <v>0</v>
      </c>
      <c r="Q490" s="34">
        <v>0</v>
      </c>
      <c r="R490" s="34">
        <v>1</v>
      </c>
      <c r="S490" s="34">
        <v>0</v>
      </c>
      <c r="T490" s="34">
        <v>0</v>
      </c>
      <c r="U490" s="35">
        <v>815</v>
      </c>
      <c r="V490" s="35">
        <v>10</v>
      </c>
      <c r="W490" s="35">
        <v>239</v>
      </c>
      <c r="X490" s="35">
        <v>28</v>
      </c>
      <c r="Y490" s="35">
        <v>10</v>
      </c>
      <c r="Z490" s="35">
        <v>108</v>
      </c>
      <c r="AA490" s="34">
        <v>2</v>
      </c>
      <c r="AB490" s="34">
        <v>6</v>
      </c>
      <c r="AC490" s="34">
        <v>10</v>
      </c>
      <c r="AD490" s="34">
        <v>4</v>
      </c>
      <c r="AE490" s="34">
        <v>12</v>
      </c>
      <c r="AF490" s="58">
        <f>'Base tratada'!$AC490+'Base tratada'!$AD490+'Base tratada'!$AE490</f>
        <v>26</v>
      </c>
      <c r="AG4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90" s="58" t="str">
        <f>IF('Base tratada'!$AC490&gt;=MAX('Base tratada'!$AD490,'Base tratada'!$AE490),"Web",
IF('Base tratada'!$AD490&gt;='Base tratada'!$AE490,"Catalog",
"Store"))</f>
        <v>Store</v>
      </c>
      <c r="AI490" s="59">
        <f>IF('Base tratada'!$AF490=0,"0",'Base tratada'!$AK490/'Base tratada'!$AF490)</f>
        <v>42.384615384615387</v>
      </c>
      <c r="AJ490" s="59" t="str">
        <f>IF('Base tratada'!$AI490=0,"R$ 0",
IF('Base tratada'!$AI490&lt;=25,"R$ 1–25",
IF('Base tratada'!$AI490&lt;=50,"R$ 26–50",
"+R$ 50")))</f>
        <v>R$ 26–50</v>
      </c>
      <c r="AK490" s="35">
        <v>1102</v>
      </c>
      <c r="AL490" s="58" t="str">
        <f>IF('Base tratada'!$AK490&lt;=100,"R$ 0-100",
IF('Base tratada'!$AK490&lt;=500,"R$ 101-500",
IF('Base tratada'!$AK490&lt;=1000,"R$ 501-1000",
IF('Base tratada'!$AK490&lt;=1500,"R$ 1001-1500",
"+R$ 1500"))))</f>
        <v>R$ 1001-1500</v>
      </c>
      <c r="AM490" s="34">
        <v>0</v>
      </c>
      <c r="AN490" s="34">
        <v>0</v>
      </c>
      <c r="AO490" s="34">
        <v>0</v>
      </c>
      <c r="AP490" s="34">
        <v>0</v>
      </c>
      <c r="AQ490" s="34">
        <v>0</v>
      </c>
      <c r="AR490" s="34">
        <v>0</v>
      </c>
      <c r="AS490" s="34">
        <v>0</v>
      </c>
      <c r="AT490" s="34">
        <v>3</v>
      </c>
      <c r="AU490" s="34">
        <v>11</v>
      </c>
      <c r="AV490" s="52">
        <v>994</v>
      </c>
      <c r="AW490" s="57">
        <v>0</v>
      </c>
      <c r="AX490" s="58" t="str">
        <f>IF(Tabela3[[#This Row],[Response]]=1, "Aceitou", "Não aceitou")</f>
        <v>Não aceitou</v>
      </c>
      <c r="AY490" s="55" t="str">
        <f>Tabela3[[#This Row],[Faixa Recência]] &amp; " | " &amp; Tabela3[[#This Row],[Faixa Gasto]] &amp; " | " &amp; Tabela3[[#This Row],[Faixa ticket médio]]</f>
        <v>16-30 dias | R$ 1001-1500 | R$ 26–50</v>
      </c>
      <c r="AZ4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490" s="36"/>
    </row>
    <row r="491" spans="1:54" x14ac:dyDescent="0.25">
      <c r="A491" s="61">
        <v>490</v>
      </c>
      <c r="B491" s="37">
        <v>65665</v>
      </c>
      <c r="C491" s="34">
        <v>0</v>
      </c>
      <c r="D491" s="34">
        <v>1</v>
      </c>
      <c r="E491" s="34">
        <v>77</v>
      </c>
      <c r="F491" s="58" t="str">
        <f>IF('Base tratada'!$E491&lt;=15,"0-15 dias",
IF('Base tratada'!$E491&lt;=30, "16-30 dias",
IF('Base tratada'!$E491&lt;=45, "31-45 dias",
IF('Base tratada'!$E491&lt;=60, "46-60 dias",
IF('Base tratada'!$E491&lt;=75, "61-75 dias", "76-99 dias")))))</f>
        <v>76-99 dias</v>
      </c>
      <c r="G491" s="38">
        <v>44</v>
      </c>
      <c r="H491" s="60" t="str">
        <f>IF('Base tratada'!$G491&lt;=29,"24–29",
IF('Base tratada'!$G491&lt;=39,"30–39",
IF('Base tratada'!$G491&lt;=49,"40–49",
IF('Base tratada'!$G491&lt;=59,"50–59",
IF('Base tratada'!$G491&lt;=69,"60–69",
"70–80")))))</f>
        <v>40–49</v>
      </c>
      <c r="I491" s="34">
        <v>2368</v>
      </c>
      <c r="J491" s="58" t="str">
        <f>IF('Base tratada'!$K491=1,"Divorciado",
IF('Base tratada'!$L491=1,"Casado",
IF('Base tratada'!$M491=1, "Solteiro",
IF('Base tratada'!$N491=1,"Juntos",
"Viúvo"))))</f>
        <v>Casado</v>
      </c>
      <c r="K491" s="34">
        <v>0</v>
      </c>
      <c r="L491" s="34">
        <v>1</v>
      </c>
      <c r="M491" s="34">
        <v>0</v>
      </c>
      <c r="N491" s="34">
        <v>0</v>
      </c>
      <c r="O491" s="34">
        <v>0</v>
      </c>
      <c r="P491" s="34">
        <v>0</v>
      </c>
      <c r="Q491" s="34">
        <v>0</v>
      </c>
      <c r="R491" s="34">
        <v>1</v>
      </c>
      <c r="S491" s="34">
        <v>0</v>
      </c>
      <c r="T491" s="34">
        <v>0</v>
      </c>
      <c r="U491" s="35">
        <v>225</v>
      </c>
      <c r="V491" s="35">
        <v>162</v>
      </c>
      <c r="W491" s="35">
        <v>387</v>
      </c>
      <c r="X491" s="35">
        <v>106</v>
      </c>
      <c r="Y491" s="35">
        <v>36</v>
      </c>
      <c r="Z491" s="35">
        <v>29</v>
      </c>
      <c r="AA491" s="34">
        <v>1</v>
      </c>
      <c r="AB491" s="34">
        <v>3</v>
      </c>
      <c r="AC491" s="34">
        <v>5</v>
      </c>
      <c r="AD491" s="34">
        <v>10</v>
      </c>
      <c r="AE491" s="34">
        <v>8</v>
      </c>
      <c r="AF491" s="58">
        <f>'Base tratada'!$AC491+'Base tratada'!$AD491+'Base tratada'!$AE491</f>
        <v>23</v>
      </c>
      <c r="AG4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91" s="58" t="str">
        <f>IF('Base tratada'!$AC491&gt;=MAX('Base tratada'!$AD491,'Base tratada'!$AE491),"Web",
IF('Base tratada'!$AD491&gt;='Base tratada'!$AE491,"Catalog",
"Store"))</f>
        <v>Catalog</v>
      </c>
      <c r="AI491" s="59">
        <f>IF('Base tratada'!$AF491=0,"0",'Base tratada'!$AK491/'Base tratada'!$AF491)</f>
        <v>39.826086956521742</v>
      </c>
      <c r="AJ491" s="59" t="str">
        <f>IF('Base tratada'!$AI491=0,"R$ 0",
IF('Base tratada'!$AI491&lt;=25,"R$ 1–25",
IF('Base tratada'!$AI491&lt;=50,"R$ 26–50",
"+R$ 50")))</f>
        <v>R$ 26–50</v>
      </c>
      <c r="AK491" s="35">
        <v>916</v>
      </c>
      <c r="AL491" s="58" t="str">
        <f>IF('Base tratada'!$AK491&lt;=100,"R$ 0-100",
IF('Base tratada'!$AK491&lt;=500,"R$ 101-500",
IF('Base tratada'!$AK491&lt;=1000,"R$ 501-1000",
IF('Base tratada'!$AK491&lt;=1500,"R$ 1001-1500",
"+R$ 1500"))))</f>
        <v>R$ 501-1000</v>
      </c>
      <c r="AM491" s="34">
        <v>0</v>
      </c>
      <c r="AN491" s="34">
        <v>0</v>
      </c>
      <c r="AO491" s="34">
        <v>0</v>
      </c>
      <c r="AP491" s="34">
        <v>0</v>
      </c>
      <c r="AQ491" s="34">
        <v>0</v>
      </c>
      <c r="AR491" s="34">
        <v>0</v>
      </c>
      <c r="AS491" s="34">
        <v>0</v>
      </c>
      <c r="AT491" s="34">
        <v>3</v>
      </c>
      <c r="AU491" s="34">
        <v>11</v>
      </c>
      <c r="AV491" s="52">
        <v>887</v>
      </c>
      <c r="AW491" s="57">
        <v>0</v>
      </c>
      <c r="AX491" s="58" t="str">
        <f>IF(Tabela3[[#This Row],[Response]]=1, "Aceitou", "Não aceitou")</f>
        <v>Não aceitou</v>
      </c>
      <c r="AY491" s="55" t="str">
        <f>Tabela3[[#This Row],[Faixa Recência]] &amp; " | " &amp; Tabela3[[#This Row],[Faixa Gasto]] &amp; " | " &amp; Tabela3[[#This Row],[Faixa ticket médio]]</f>
        <v>76-99 dias | R$ 501-1000 | R$ 26–50</v>
      </c>
      <c r="AZ4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1" s="36"/>
    </row>
    <row r="492" spans="1:54" x14ac:dyDescent="0.25">
      <c r="A492" s="61">
        <v>491</v>
      </c>
      <c r="B492" s="37">
        <v>81217</v>
      </c>
      <c r="C492" s="34">
        <v>0</v>
      </c>
      <c r="D492" s="34">
        <v>0</v>
      </c>
      <c r="E492" s="34">
        <v>77</v>
      </c>
      <c r="F492" s="58" t="str">
        <f>IF('Base tratada'!$E492&lt;=15,"0-15 dias",
IF('Base tratada'!$E492&lt;=30, "16-30 dias",
IF('Base tratada'!$E492&lt;=45, "31-45 dias",
IF('Base tratada'!$E492&lt;=60, "46-60 dias",
IF('Base tratada'!$E492&lt;=75, "61-75 dias", "76-99 dias")))))</f>
        <v>76-99 dias</v>
      </c>
      <c r="G492" s="38">
        <v>31</v>
      </c>
      <c r="H492" s="60" t="str">
        <f>IF('Base tratada'!$G492&lt;=29,"24–29",
IF('Base tratada'!$G492&lt;=39,"30–39",
IF('Base tratada'!$G492&lt;=49,"40–49",
IF('Base tratada'!$G492&lt;=59,"50–59",
IF('Base tratada'!$G492&lt;=69,"60–69",
"70–80")))))</f>
        <v>30–39</v>
      </c>
      <c r="I492" s="34">
        <v>2504</v>
      </c>
      <c r="J492" s="58" t="str">
        <f>IF('Base tratada'!$K492=1,"Divorciado",
IF('Base tratada'!$L492=1,"Casado",
IF('Base tratada'!$M492=1, "Solteiro",
IF('Base tratada'!$N492=1,"Juntos",
"Viúvo"))))</f>
        <v>Solteiro</v>
      </c>
      <c r="K492" s="34">
        <v>0</v>
      </c>
      <c r="L492" s="34">
        <v>0</v>
      </c>
      <c r="M492" s="34">
        <v>1</v>
      </c>
      <c r="N492" s="34">
        <v>0</v>
      </c>
      <c r="O492" s="34">
        <v>0</v>
      </c>
      <c r="P492" s="34">
        <v>0</v>
      </c>
      <c r="Q492" s="34">
        <v>0</v>
      </c>
      <c r="R492" s="34">
        <v>1</v>
      </c>
      <c r="S492" s="34">
        <v>0</v>
      </c>
      <c r="T492" s="34">
        <v>0</v>
      </c>
      <c r="U492" s="35">
        <v>493</v>
      </c>
      <c r="V492" s="35">
        <v>70</v>
      </c>
      <c r="W492" s="35">
        <v>324</v>
      </c>
      <c r="X492" s="35">
        <v>146</v>
      </c>
      <c r="Y492" s="35">
        <v>40</v>
      </c>
      <c r="Z492" s="35">
        <v>84</v>
      </c>
      <c r="AA492" s="34">
        <v>1</v>
      </c>
      <c r="AB492" s="34">
        <v>1</v>
      </c>
      <c r="AC492" s="34">
        <v>3</v>
      </c>
      <c r="AD492" s="34">
        <v>7</v>
      </c>
      <c r="AE492" s="34">
        <v>11</v>
      </c>
      <c r="AF492" s="58">
        <f>'Base tratada'!$AC492+'Base tratada'!$AD492+'Base tratada'!$AE492</f>
        <v>21</v>
      </c>
      <c r="AG4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92" s="58" t="str">
        <f>IF('Base tratada'!$AC492&gt;=MAX('Base tratada'!$AD492,'Base tratada'!$AE492),"Web",
IF('Base tratada'!$AD492&gt;='Base tratada'!$AE492,"Catalog",
"Store"))</f>
        <v>Store</v>
      </c>
      <c r="AI492" s="59">
        <f>IF('Base tratada'!$AF492=0,"0",'Base tratada'!$AK492/'Base tratada'!$AF492)</f>
        <v>51.095238095238095</v>
      </c>
      <c r="AJ492" s="59" t="str">
        <f>IF('Base tratada'!$AI492=0,"R$ 0",
IF('Base tratada'!$AI492&lt;=25,"R$ 1–25",
IF('Base tratada'!$AI492&lt;=50,"R$ 26–50",
"+R$ 50")))</f>
        <v>+R$ 50</v>
      </c>
      <c r="AK492" s="35">
        <v>1073</v>
      </c>
      <c r="AL492" s="58" t="str">
        <f>IF('Base tratada'!$AK492&lt;=100,"R$ 0-100",
IF('Base tratada'!$AK492&lt;=500,"R$ 101-500",
IF('Base tratada'!$AK492&lt;=1000,"R$ 501-1000",
IF('Base tratada'!$AK492&lt;=1500,"R$ 1001-1500",
"+R$ 1500"))))</f>
        <v>R$ 1001-1500</v>
      </c>
      <c r="AM492" s="34">
        <v>0</v>
      </c>
      <c r="AN492" s="34">
        <v>0</v>
      </c>
      <c r="AO492" s="34">
        <v>0</v>
      </c>
      <c r="AP492" s="34">
        <v>0</v>
      </c>
      <c r="AQ492" s="34">
        <v>0</v>
      </c>
      <c r="AR492" s="34">
        <v>0</v>
      </c>
      <c r="AS492" s="34">
        <v>0</v>
      </c>
      <c r="AT492" s="34">
        <v>3</v>
      </c>
      <c r="AU492" s="34">
        <v>11</v>
      </c>
      <c r="AV492" s="52">
        <v>989</v>
      </c>
      <c r="AW492" s="57">
        <v>0</v>
      </c>
      <c r="AX492" s="58" t="str">
        <f>IF(Tabela3[[#This Row],[Response]]=1, "Aceitou", "Não aceitou")</f>
        <v>Não aceitou</v>
      </c>
      <c r="AY492" s="55" t="str">
        <f>Tabela3[[#This Row],[Faixa Recência]] &amp; " | " &amp; Tabela3[[#This Row],[Faixa Gasto]] &amp; " | " &amp; Tabela3[[#This Row],[Faixa ticket médio]]</f>
        <v>76-99 dias | R$ 1001-1500 | +R$ 50</v>
      </c>
      <c r="AZ4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2" s="36"/>
    </row>
    <row r="493" spans="1:54" x14ac:dyDescent="0.25">
      <c r="A493" s="61">
        <v>492</v>
      </c>
      <c r="B493" s="37">
        <v>34935</v>
      </c>
      <c r="C493" s="34">
        <v>0</v>
      </c>
      <c r="D493" s="34">
        <v>0</v>
      </c>
      <c r="E493" s="34">
        <v>71</v>
      </c>
      <c r="F493" s="58" t="str">
        <f>IF('Base tratada'!$E493&lt;=15,"0-15 dias",
IF('Base tratada'!$E493&lt;=30, "16-30 dias",
IF('Base tratada'!$E493&lt;=45, "31-45 dias",
IF('Base tratada'!$E493&lt;=60, "46-60 dias",
IF('Base tratada'!$E493&lt;=75, "61-75 dias", "76-99 dias")))))</f>
        <v>61-75 dias</v>
      </c>
      <c r="G493" s="38">
        <v>28</v>
      </c>
      <c r="H493" s="60" t="str">
        <f>IF('Base tratada'!$G493&lt;=29,"24–29",
IF('Base tratada'!$G493&lt;=39,"30–39",
IF('Base tratada'!$G493&lt;=49,"40–49",
IF('Base tratada'!$G493&lt;=59,"50–59",
IF('Base tratada'!$G493&lt;=69,"60–69",
"70–80")))))</f>
        <v>24–29</v>
      </c>
      <c r="I493" s="34">
        <v>2532</v>
      </c>
      <c r="J493" s="58" t="str">
        <f>IF('Base tratada'!$K493=1,"Divorciado",
IF('Base tratada'!$L493=1,"Casado",
IF('Base tratada'!$M493=1, "Solteiro",
IF('Base tratada'!$N493=1,"Juntos",
"Viúvo"))))</f>
        <v>Casado</v>
      </c>
      <c r="K493" s="34">
        <v>0</v>
      </c>
      <c r="L493" s="34">
        <v>1</v>
      </c>
      <c r="M493" s="34">
        <v>0</v>
      </c>
      <c r="N493" s="34">
        <v>0</v>
      </c>
      <c r="O493" s="34">
        <v>0</v>
      </c>
      <c r="P493" s="34">
        <v>0</v>
      </c>
      <c r="Q493" s="34">
        <v>0</v>
      </c>
      <c r="R493" s="34">
        <v>1</v>
      </c>
      <c r="S493" s="34">
        <v>0</v>
      </c>
      <c r="T493" s="34">
        <v>0</v>
      </c>
      <c r="U493" s="35">
        <v>34</v>
      </c>
      <c r="V493" s="35">
        <v>4</v>
      </c>
      <c r="W493" s="35">
        <v>66</v>
      </c>
      <c r="X493" s="35">
        <v>3</v>
      </c>
      <c r="Y493" s="35">
        <v>10</v>
      </c>
      <c r="Z493" s="35">
        <v>20</v>
      </c>
      <c r="AA493" s="34">
        <v>1</v>
      </c>
      <c r="AB493" s="34">
        <v>7</v>
      </c>
      <c r="AC493" s="34">
        <v>2</v>
      </c>
      <c r="AD493" s="34">
        <v>1</v>
      </c>
      <c r="AE493" s="34">
        <v>4</v>
      </c>
      <c r="AF493" s="58">
        <f>'Base tratada'!$AC493+'Base tratada'!$AD493+'Base tratada'!$AE493</f>
        <v>7</v>
      </c>
      <c r="AG4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93" s="58" t="str">
        <f>IF('Base tratada'!$AC493&gt;=MAX('Base tratada'!$AD493,'Base tratada'!$AE493),"Web",
IF('Base tratada'!$AD493&gt;='Base tratada'!$AE493,"Catalog",
"Store"))</f>
        <v>Store</v>
      </c>
      <c r="AI493" s="59">
        <f>IF('Base tratada'!$AF493=0,"0",'Base tratada'!$AK493/'Base tratada'!$AF493)</f>
        <v>16.714285714285715</v>
      </c>
      <c r="AJ493" s="59" t="str">
        <f>IF('Base tratada'!$AI493=0,"R$ 0",
IF('Base tratada'!$AI493&lt;=25,"R$ 1–25",
IF('Base tratada'!$AI493&lt;=50,"R$ 26–50",
"+R$ 50")))</f>
        <v>R$ 1–25</v>
      </c>
      <c r="AK493" s="35">
        <v>117</v>
      </c>
      <c r="AL493" s="58" t="str">
        <f>IF('Base tratada'!$AK493&lt;=100,"R$ 0-100",
IF('Base tratada'!$AK493&lt;=500,"R$ 101-500",
IF('Base tratada'!$AK493&lt;=1000,"R$ 501-1000",
IF('Base tratada'!$AK493&lt;=1500,"R$ 1001-1500",
"+R$ 1500"))))</f>
        <v>R$ 101-500</v>
      </c>
      <c r="AM493" s="34">
        <v>0</v>
      </c>
      <c r="AN493" s="34">
        <v>0</v>
      </c>
      <c r="AO493" s="34">
        <v>0</v>
      </c>
      <c r="AP493" s="34">
        <v>0</v>
      </c>
      <c r="AQ493" s="34">
        <v>0</v>
      </c>
      <c r="AR493" s="34">
        <v>0</v>
      </c>
      <c r="AS493" s="34">
        <v>0</v>
      </c>
      <c r="AT493" s="34">
        <v>3</v>
      </c>
      <c r="AU493" s="34">
        <v>11</v>
      </c>
      <c r="AV493" s="52">
        <v>97</v>
      </c>
      <c r="AW493" s="57">
        <v>0</v>
      </c>
      <c r="AX493" s="58" t="str">
        <f>IF(Tabela3[[#This Row],[Response]]=1, "Aceitou", "Não aceitou")</f>
        <v>Não aceitou</v>
      </c>
      <c r="AY493" s="55" t="str">
        <f>Tabela3[[#This Row],[Faixa Recência]] &amp; " | " &amp; Tabela3[[#This Row],[Faixa Gasto]] &amp; " | " &amp; Tabela3[[#This Row],[Faixa ticket médio]]</f>
        <v>61-75 dias | R$ 101-500 | R$ 1–25</v>
      </c>
      <c r="AZ4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3" s="36"/>
    </row>
    <row r="494" spans="1:54" x14ac:dyDescent="0.25">
      <c r="A494" s="61">
        <v>493</v>
      </c>
      <c r="B494" s="37">
        <v>61250</v>
      </c>
      <c r="C494" s="34">
        <v>0</v>
      </c>
      <c r="D494" s="34">
        <v>1</v>
      </c>
      <c r="E494" s="34">
        <v>49</v>
      </c>
      <c r="F494" s="58" t="str">
        <f>IF('Base tratada'!$E494&lt;=15,"0-15 dias",
IF('Base tratada'!$E494&lt;=30, "16-30 dias",
IF('Base tratada'!$E494&lt;=45, "31-45 dias",
IF('Base tratada'!$E494&lt;=60, "46-60 dias",
IF('Base tratada'!$E494&lt;=75, "61-75 dias", "76-99 dias")))))</f>
        <v>46-60 dias</v>
      </c>
      <c r="G494" s="38">
        <v>61</v>
      </c>
      <c r="H494" s="60" t="str">
        <f>IF('Base tratada'!$G494&lt;=29,"24–29",
IF('Base tratada'!$G494&lt;=39,"30–39",
IF('Base tratada'!$G494&lt;=49,"40–49",
IF('Base tratada'!$G494&lt;=59,"50–59",
IF('Base tratada'!$G494&lt;=69,"60–69",
"70–80")))))</f>
        <v>60–69</v>
      </c>
      <c r="I494" s="34">
        <v>2719</v>
      </c>
      <c r="J494" s="58" t="str">
        <f>IF('Base tratada'!$K494=1,"Divorciado",
IF('Base tratada'!$L494=1,"Casado",
IF('Base tratada'!$M494=1, "Solteiro",
IF('Base tratada'!$N494=1,"Juntos",
"Viúvo"))))</f>
        <v>Divorciado</v>
      </c>
      <c r="K494" s="34">
        <v>1</v>
      </c>
      <c r="L494" s="34">
        <v>0</v>
      </c>
      <c r="M494" s="34">
        <v>0</v>
      </c>
      <c r="N494" s="34">
        <v>0</v>
      </c>
      <c r="O494" s="34">
        <v>0</v>
      </c>
      <c r="P494" s="34">
        <v>0</v>
      </c>
      <c r="Q494" s="34">
        <v>0</v>
      </c>
      <c r="R494" s="34">
        <v>1</v>
      </c>
      <c r="S494" s="34">
        <v>0</v>
      </c>
      <c r="T494" s="34">
        <v>0</v>
      </c>
      <c r="U494" s="35">
        <v>382</v>
      </c>
      <c r="V494" s="35">
        <v>138</v>
      </c>
      <c r="W494" s="35">
        <v>65</v>
      </c>
      <c r="X494" s="35">
        <v>60</v>
      </c>
      <c r="Y494" s="35">
        <v>26</v>
      </c>
      <c r="Z494" s="35">
        <v>59</v>
      </c>
      <c r="AA494" s="34">
        <v>6</v>
      </c>
      <c r="AB494" s="34">
        <v>5</v>
      </c>
      <c r="AC494" s="34">
        <v>5</v>
      </c>
      <c r="AD494" s="34">
        <v>2</v>
      </c>
      <c r="AE494" s="34">
        <v>12</v>
      </c>
      <c r="AF494" s="58">
        <f>'Base tratada'!$AC494+'Base tratada'!$AD494+'Base tratada'!$AE494</f>
        <v>19</v>
      </c>
      <c r="AG4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94" s="58" t="str">
        <f>IF('Base tratada'!$AC494&gt;=MAX('Base tratada'!$AD494,'Base tratada'!$AE494),"Web",
IF('Base tratada'!$AD494&gt;='Base tratada'!$AE494,"Catalog",
"Store"))</f>
        <v>Store</v>
      </c>
      <c r="AI494" s="59">
        <f>IF('Base tratada'!$AF494=0,"0",'Base tratada'!$AK494/'Base tratada'!$AF494)</f>
        <v>35.315789473684212</v>
      </c>
      <c r="AJ494" s="59" t="str">
        <f>IF('Base tratada'!$AI494=0,"R$ 0",
IF('Base tratada'!$AI494&lt;=25,"R$ 1–25",
IF('Base tratada'!$AI494&lt;=50,"R$ 26–50",
"+R$ 50")))</f>
        <v>R$ 26–50</v>
      </c>
      <c r="AK494" s="35">
        <v>671</v>
      </c>
      <c r="AL494" s="58" t="str">
        <f>IF('Base tratada'!$AK494&lt;=100,"R$ 0-100",
IF('Base tratada'!$AK494&lt;=500,"R$ 101-500",
IF('Base tratada'!$AK494&lt;=1000,"R$ 501-1000",
IF('Base tratada'!$AK494&lt;=1500,"R$ 1001-1500",
"+R$ 1500"))))</f>
        <v>R$ 501-1000</v>
      </c>
      <c r="AM494" s="34">
        <v>0</v>
      </c>
      <c r="AN494" s="34">
        <v>0</v>
      </c>
      <c r="AO494" s="34">
        <v>0</v>
      </c>
      <c r="AP494" s="34">
        <v>0</v>
      </c>
      <c r="AQ494" s="34">
        <v>0</v>
      </c>
      <c r="AR494" s="34">
        <v>0</v>
      </c>
      <c r="AS494" s="34">
        <v>0</v>
      </c>
      <c r="AT494" s="34">
        <v>3</v>
      </c>
      <c r="AU494" s="34">
        <v>11</v>
      </c>
      <c r="AV494" s="52">
        <v>612</v>
      </c>
      <c r="AW494" s="57">
        <v>0</v>
      </c>
      <c r="AX494" s="58" t="str">
        <f>IF(Tabela3[[#This Row],[Response]]=1, "Aceitou", "Não aceitou")</f>
        <v>Não aceitou</v>
      </c>
      <c r="AY494" s="55" t="str">
        <f>Tabela3[[#This Row],[Faixa Recência]] &amp; " | " &amp; Tabela3[[#This Row],[Faixa Gasto]] &amp; " | " &amp; Tabela3[[#This Row],[Faixa ticket médio]]</f>
        <v>46-60 dias | R$ 501-1000 | R$ 26–50</v>
      </c>
      <c r="AZ4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4" s="36"/>
    </row>
    <row r="495" spans="1:54" x14ac:dyDescent="0.25">
      <c r="A495" s="61">
        <v>494</v>
      </c>
      <c r="B495" s="37">
        <v>39665</v>
      </c>
      <c r="C495" s="34">
        <v>1</v>
      </c>
      <c r="D495" s="34">
        <v>0</v>
      </c>
      <c r="E495" s="34">
        <v>97</v>
      </c>
      <c r="F495" s="58" t="str">
        <f>IF('Base tratada'!$E495&lt;=15,"0-15 dias",
IF('Base tratada'!$E495&lt;=30, "16-30 dias",
IF('Base tratada'!$E495&lt;=45, "31-45 dias",
IF('Base tratada'!$E495&lt;=60, "46-60 dias",
IF('Base tratada'!$E495&lt;=75, "61-75 dias", "76-99 dias")))))</f>
        <v>76-99 dias</v>
      </c>
      <c r="G495" s="38">
        <v>39</v>
      </c>
      <c r="H495" s="60" t="str">
        <f>IF('Base tratada'!$G495&lt;=29,"24–29",
IF('Base tratada'!$G495&lt;=39,"30–39",
IF('Base tratada'!$G495&lt;=49,"40–49",
IF('Base tratada'!$G495&lt;=59,"50–59",
IF('Base tratada'!$G495&lt;=69,"60–69",
"70–80")))))</f>
        <v>30–39</v>
      </c>
      <c r="I495" s="34">
        <v>2559</v>
      </c>
      <c r="J495" s="58" t="str">
        <f>IF('Base tratada'!$K495=1,"Divorciado",
IF('Base tratada'!$L495=1,"Casado",
IF('Base tratada'!$M495=1, "Solteiro",
IF('Base tratada'!$N495=1,"Juntos",
"Viúvo"))))</f>
        <v>Juntos</v>
      </c>
      <c r="K495" s="34">
        <v>0</v>
      </c>
      <c r="L495" s="34">
        <v>0</v>
      </c>
      <c r="M495" s="34">
        <v>0</v>
      </c>
      <c r="N495" s="34">
        <v>1</v>
      </c>
      <c r="O495" s="34">
        <v>0</v>
      </c>
      <c r="P495" s="34">
        <v>0</v>
      </c>
      <c r="Q495" s="34">
        <v>0</v>
      </c>
      <c r="R495" s="34">
        <v>0</v>
      </c>
      <c r="S495" s="34">
        <v>0</v>
      </c>
      <c r="T495" s="34">
        <v>1</v>
      </c>
      <c r="U495" s="35">
        <v>127</v>
      </c>
      <c r="V495" s="35">
        <v>1</v>
      </c>
      <c r="W495" s="35">
        <v>56</v>
      </c>
      <c r="X495" s="35">
        <v>0</v>
      </c>
      <c r="Y495" s="35">
        <v>1</v>
      </c>
      <c r="Z495" s="35">
        <v>31</v>
      </c>
      <c r="AA495" s="34">
        <v>3</v>
      </c>
      <c r="AB495" s="34">
        <v>7</v>
      </c>
      <c r="AC495" s="34">
        <v>4</v>
      </c>
      <c r="AD495" s="34">
        <v>2</v>
      </c>
      <c r="AE495" s="34">
        <v>3</v>
      </c>
      <c r="AF495" s="58">
        <f>'Base tratada'!$AC495+'Base tratada'!$AD495+'Base tratada'!$AE495</f>
        <v>9</v>
      </c>
      <c r="AG4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495" s="58" t="str">
        <f>IF('Base tratada'!$AC495&gt;=MAX('Base tratada'!$AD495,'Base tratada'!$AE495),"Web",
IF('Base tratada'!$AD495&gt;='Base tratada'!$AE495,"Catalog",
"Store"))</f>
        <v>Web</v>
      </c>
      <c r="AI495" s="59">
        <f>IF('Base tratada'!$AF495=0,"0",'Base tratada'!$AK495/'Base tratada'!$AF495)</f>
        <v>20.555555555555557</v>
      </c>
      <c r="AJ495" s="59" t="str">
        <f>IF('Base tratada'!$AI495=0,"R$ 0",
IF('Base tratada'!$AI495&lt;=25,"R$ 1–25",
IF('Base tratada'!$AI495&lt;=50,"R$ 26–50",
"+R$ 50")))</f>
        <v>R$ 1–25</v>
      </c>
      <c r="AK495" s="35">
        <v>185</v>
      </c>
      <c r="AL495" s="58" t="str">
        <f>IF('Base tratada'!$AK495&lt;=100,"R$ 0-100",
IF('Base tratada'!$AK495&lt;=500,"R$ 101-500",
IF('Base tratada'!$AK495&lt;=1000,"R$ 501-1000",
IF('Base tratada'!$AK495&lt;=1500,"R$ 1001-1500",
"+R$ 1500"))))</f>
        <v>R$ 101-500</v>
      </c>
      <c r="AM495" s="34">
        <v>0</v>
      </c>
      <c r="AN495" s="34">
        <v>0</v>
      </c>
      <c r="AO495" s="34">
        <v>1</v>
      </c>
      <c r="AP495" s="34">
        <v>0</v>
      </c>
      <c r="AQ495" s="34">
        <v>0</v>
      </c>
      <c r="AR495" s="34">
        <v>1</v>
      </c>
      <c r="AS495" s="34">
        <v>0</v>
      </c>
      <c r="AT495" s="34">
        <v>3</v>
      </c>
      <c r="AU495" s="34">
        <v>11</v>
      </c>
      <c r="AV495" s="52">
        <v>154</v>
      </c>
      <c r="AW495" s="57">
        <v>0</v>
      </c>
      <c r="AX495" s="58" t="str">
        <f>IF(Tabela3[[#This Row],[Response]]=1, "Aceitou", "Não aceitou")</f>
        <v>Não aceitou</v>
      </c>
      <c r="AY495" s="55" t="str">
        <f>Tabela3[[#This Row],[Faixa Recência]] &amp; " | " &amp; Tabela3[[#This Row],[Faixa Gasto]] &amp; " | " &amp; Tabela3[[#This Row],[Faixa ticket médio]]</f>
        <v>76-99 dias | R$ 101-500 | R$ 1–25</v>
      </c>
      <c r="AZ4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5" s="36"/>
    </row>
    <row r="496" spans="1:54" x14ac:dyDescent="0.25">
      <c r="A496" s="61">
        <v>495</v>
      </c>
      <c r="B496" s="37">
        <v>60152</v>
      </c>
      <c r="C496" s="34">
        <v>0</v>
      </c>
      <c r="D496" s="34">
        <v>1</v>
      </c>
      <c r="E496" s="34">
        <v>6</v>
      </c>
      <c r="F496" s="58" t="str">
        <f>IF('Base tratada'!$E496&lt;=15,"0-15 dias",
IF('Base tratada'!$E496&lt;=30, "16-30 dias",
IF('Base tratada'!$E496&lt;=45, "31-45 dias",
IF('Base tratada'!$E496&lt;=60, "46-60 dias",
IF('Base tratada'!$E496&lt;=75, "61-75 dias", "76-99 dias")))))</f>
        <v>0-15 dias</v>
      </c>
      <c r="G496" s="38">
        <v>41</v>
      </c>
      <c r="H496" s="60" t="str">
        <f>IF('Base tratada'!$G496&lt;=29,"24–29",
IF('Base tratada'!$G496&lt;=39,"30–39",
IF('Base tratada'!$G496&lt;=49,"40–49",
IF('Base tratada'!$G496&lt;=59,"50–59",
IF('Base tratada'!$G496&lt;=69,"60–69",
"70–80")))))</f>
        <v>40–49</v>
      </c>
      <c r="I496" s="34">
        <v>2617</v>
      </c>
      <c r="J496" s="58" t="str">
        <f>IF('Base tratada'!$K496=1,"Divorciado",
IF('Base tratada'!$L496=1,"Casado",
IF('Base tratada'!$M496=1, "Solteiro",
IF('Base tratada'!$N496=1,"Juntos",
"Viúvo"))))</f>
        <v>Solteiro</v>
      </c>
      <c r="K496" s="34">
        <v>0</v>
      </c>
      <c r="L496" s="34">
        <v>0</v>
      </c>
      <c r="M496" s="34">
        <v>1</v>
      </c>
      <c r="N496" s="34">
        <v>0</v>
      </c>
      <c r="O496" s="34">
        <v>0</v>
      </c>
      <c r="P496" s="34">
        <v>0</v>
      </c>
      <c r="Q496" s="34">
        <v>0</v>
      </c>
      <c r="R496" s="34">
        <v>1</v>
      </c>
      <c r="S496" s="34">
        <v>0</v>
      </c>
      <c r="T496" s="34">
        <v>0</v>
      </c>
      <c r="U496" s="35">
        <v>325</v>
      </c>
      <c r="V496" s="35">
        <v>83</v>
      </c>
      <c r="W496" s="35">
        <v>300</v>
      </c>
      <c r="X496" s="35">
        <v>86</v>
      </c>
      <c r="Y496" s="35">
        <v>58</v>
      </c>
      <c r="Z496" s="35">
        <v>91</v>
      </c>
      <c r="AA496" s="34">
        <v>1</v>
      </c>
      <c r="AB496" s="34">
        <v>3</v>
      </c>
      <c r="AC496" s="34">
        <v>6</v>
      </c>
      <c r="AD496" s="34">
        <v>4</v>
      </c>
      <c r="AE496" s="34">
        <v>12</v>
      </c>
      <c r="AF496" s="58">
        <f>'Base tratada'!$AC496+'Base tratada'!$AD496+'Base tratada'!$AE496</f>
        <v>22</v>
      </c>
      <c r="AG4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496" s="58" t="str">
        <f>IF('Base tratada'!$AC496&gt;=MAX('Base tratada'!$AD496,'Base tratada'!$AE496),"Web",
IF('Base tratada'!$AD496&gt;='Base tratada'!$AE496,"Catalog",
"Store"))</f>
        <v>Store</v>
      </c>
      <c r="AI496" s="59">
        <f>IF('Base tratada'!$AF496=0,"0",'Base tratada'!$AK496/'Base tratada'!$AF496)</f>
        <v>38.727272727272727</v>
      </c>
      <c r="AJ496" s="59" t="str">
        <f>IF('Base tratada'!$AI496=0,"R$ 0",
IF('Base tratada'!$AI496&lt;=25,"R$ 1–25",
IF('Base tratada'!$AI496&lt;=50,"R$ 26–50",
"+R$ 50")))</f>
        <v>R$ 26–50</v>
      </c>
      <c r="AK496" s="35">
        <v>852</v>
      </c>
      <c r="AL496" s="58" t="str">
        <f>IF('Base tratada'!$AK496&lt;=100,"R$ 0-100",
IF('Base tratada'!$AK496&lt;=500,"R$ 101-500",
IF('Base tratada'!$AK496&lt;=1000,"R$ 501-1000",
IF('Base tratada'!$AK496&lt;=1500,"R$ 1001-1500",
"+R$ 1500"))))</f>
        <v>R$ 501-1000</v>
      </c>
      <c r="AM496" s="34">
        <v>0</v>
      </c>
      <c r="AN496" s="34">
        <v>0</v>
      </c>
      <c r="AO496" s="34">
        <v>0</v>
      </c>
      <c r="AP496" s="34">
        <v>0</v>
      </c>
      <c r="AQ496" s="34">
        <v>0</v>
      </c>
      <c r="AR496" s="34">
        <v>0</v>
      </c>
      <c r="AS496" s="34">
        <v>0</v>
      </c>
      <c r="AT496" s="34">
        <v>3</v>
      </c>
      <c r="AU496" s="34">
        <v>11</v>
      </c>
      <c r="AV496" s="52">
        <v>761</v>
      </c>
      <c r="AW496" s="57">
        <v>0</v>
      </c>
      <c r="AX496" s="58" t="str">
        <f>IF(Tabela3[[#This Row],[Response]]=1, "Aceitou", "Não aceitou")</f>
        <v>Não aceitou</v>
      </c>
      <c r="AY496" s="55" t="str">
        <f>Tabela3[[#This Row],[Faixa Recência]] &amp; " | " &amp; Tabela3[[#This Row],[Faixa Gasto]] &amp; " | " &amp; Tabela3[[#This Row],[Faixa ticket médio]]</f>
        <v>0-15 dias | R$ 501-1000 | R$ 26–50</v>
      </c>
      <c r="AZ4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6" s="36"/>
    </row>
    <row r="497" spans="1:54" x14ac:dyDescent="0.25">
      <c r="A497" s="61">
        <v>496</v>
      </c>
      <c r="B497" s="37">
        <v>48920</v>
      </c>
      <c r="C497" s="34">
        <v>0</v>
      </c>
      <c r="D497" s="34">
        <v>2</v>
      </c>
      <c r="E497" s="34">
        <v>93</v>
      </c>
      <c r="F497" s="58" t="str">
        <f>IF('Base tratada'!$E497&lt;=15,"0-15 dias",
IF('Base tratada'!$E497&lt;=30, "16-30 dias",
IF('Base tratada'!$E497&lt;=45, "31-45 dias",
IF('Base tratada'!$E497&lt;=60, "46-60 dias",
IF('Base tratada'!$E497&lt;=75, "61-75 dias", "76-99 dias")))))</f>
        <v>76-99 dias</v>
      </c>
      <c r="G497" s="38">
        <v>56</v>
      </c>
      <c r="H497" s="60" t="str">
        <f>IF('Base tratada'!$G497&lt;=29,"24–29",
IF('Base tratada'!$G497&lt;=39,"30–39",
IF('Base tratada'!$G497&lt;=49,"40–49",
IF('Base tratada'!$G497&lt;=59,"50–59",
IF('Base tratada'!$G497&lt;=69,"60–69",
"70–80")))))</f>
        <v>50–59</v>
      </c>
      <c r="I497" s="34">
        <v>2411</v>
      </c>
      <c r="J497" s="58" t="str">
        <f>IF('Base tratada'!$K497=1,"Divorciado",
IF('Base tratada'!$L497=1,"Casado",
IF('Base tratada'!$M497=1, "Solteiro",
IF('Base tratada'!$N497=1,"Juntos",
"Viúvo"))))</f>
        <v>Casado</v>
      </c>
      <c r="K497" s="34">
        <v>0</v>
      </c>
      <c r="L497" s="34">
        <v>1</v>
      </c>
      <c r="M497" s="34">
        <v>0</v>
      </c>
      <c r="N497" s="34">
        <v>0</v>
      </c>
      <c r="O497" s="34">
        <v>0</v>
      </c>
      <c r="P497" s="34">
        <v>0</v>
      </c>
      <c r="Q497" s="34">
        <v>0</v>
      </c>
      <c r="R497" s="34">
        <v>1</v>
      </c>
      <c r="S497" s="34">
        <v>0</v>
      </c>
      <c r="T497" s="34">
        <v>0</v>
      </c>
      <c r="U497" s="35">
        <v>238</v>
      </c>
      <c r="V497" s="35">
        <v>17</v>
      </c>
      <c r="W497" s="35">
        <v>68</v>
      </c>
      <c r="X497" s="35">
        <v>8</v>
      </c>
      <c r="Y497" s="35">
        <v>10</v>
      </c>
      <c r="Z497" s="35">
        <v>6</v>
      </c>
      <c r="AA497" s="34">
        <v>3</v>
      </c>
      <c r="AB497" s="34">
        <v>7</v>
      </c>
      <c r="AC497" s="34">
        <v>6</v>
      </c>
      <c r="AD497" s="34">
        <v>2</v>
      </c>
      <c r="AE497" s="34">
        <v>5</v>
      </c>
      <c r="AF497" s="58">
        <f>'Base tratada'!$AC497+'Base tratada'!$AD497+'Base tratada'!$AE497</f>
        <v>13</v>
      </c>
      <c r="AG4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97" s="58" t="str">
        <f>IF('Base tratada'!$AC497&gt;=MAX('Base tratada'!$AD497,'Base tratada'!$AE497),"Web",
IF('Base tratada'!$AD497&gt;='Base tratada'!$AE497,"Catalog",
"Store"))</f>
        <v>Web</v>
      </c>
      <c r="AI497" s="59">
        <f>IF('Base tratada'!$AF497=0,"0",'Base tratada'!$AK497/'Base tratada'!$AF497)</f>
        <v>26.23076923076923</v>
      </c>
      <c r="AJ497" s="59" t="str">
        <f>IF('Base tratada'!$AI497=0,"R$ 0",
IF('Base tratada'!$AI497&lt;=25,"R$ 1–25",
IF('Base tratada'!$AI497&lt;=50,"R$ 26–50",
"+R$ 50")))</f>
        <v>R$ 26–50</v>
      </c>
      <c r="AK497" s="35">
        <v>341</v>
      </c>
      <c r="AL497" s="58" t="str">
        <f>IF('Base tratada'!$AK497&lt;=100,"R$ 0-100",
IF('Base tratada'!$AK497&lt;=500,"R$ 101-500",
IF('Base tratada'!$AK497&lt;=1000,"R$ 501-1000",
IF('Base tratada'!$AK497&lt;=1500,"R$ 1001-1500",
"+R$ 1500"))))</f>
        <v>R$ 101-500</v>
      </c>
      <c r="AM497" s="34">
        <v>0</v>
      </c>
      <c r="AN497" s="34">
        <v>0</v>
      </c>
      <c r="AO497" s="34">
        <v>0</v>
      </c>
      <c r="AP497" s="34">
        <v>1</v>
      </c>
      <c r="AQ497" s="34">
        <v>0</v>
      </c>
      <c r="AR497" s="34">
        <v>1</v>
      </c>
      <c r="AS497" s="34">
        <v>0</v>
      </c>
      <c r="AT497" s="34">
        <v>3</v>
      </c>
      <c r="AU497" s="34">
        <v>11</v>
      </c>
      <c r="AV497" s="52">
        <v>335</v>
      </c>
      <c r="AW497" s="57">
        <v>0</v>
      </c>
      <c r="AX497" s="58" t="str">
        <f>IF(Tabela3[[#This Row],[Response]]=1, "Aceitou", "Não aceitou")</f>
        <v>Não aceitou</v>
      </c>
      <c r="AY497" s="55" t="str">
        <f>Tabela3[[#This Row],[Faixa Recência]] &amp; " | " &amp; Tabela3[[#This Row],[Faixa Gasto]] &amp; " | " &amp; Tabela3[[#This Row],[Faixa ticket médio]]</f>
        <v>76-99 dias | R$ 101-500 | R$ 26–50</v>
      </c>
      <c r="AZ4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7" s="36"/>
    </row>
    <row r="498" spans="1:54" x14ac:dyDescent="0.25">
      <c r="A498" s="61">
        <v>497</v>
      </c>
      <c r="B498" s="37">
        <v>89120</v>
      </c>
      <c r="C498" s="34">
        <v>0</v>
      </c>
      <c r="D498" s="34">
        <v>0</v>
      </c>
      <c r="E498" s="34">
        <v>78</v>
      </c>
      <c r="F498" s="58" t="str">
        <f>IF('Base tratada'!$E498&lt;=15,"0-15 dias",
IF('Base tratada'!$E498&lt;=30, "16-30 dias",
IF('Base tratada'!$E498&lt;=45, "31-45 dias",
IF('Base tratada'!$E498&lt;=60, "46-60 dias",
IF('Base tratada'!$E498&lt;=75, "61-75 dias", "76-99 dias")))))</f>
        <v>76-99 dias</v>
      </c>
      <c r="G498" s="38">
        <v>61</v>
      </c>
      <c r="H498" s="60" t="str">
        <f>IF('Base tratada'!$G498&lt;=29,"24–29",
IF('Base tratada'!$G498&lt;=39,"30–39",
IF('Base tratada'!$G498&lt;=49,"40–49",
IF('Base tratada'!$G498&lt;=59,"50–59",
IF('Base tratada'!$G498&lt;=69,"60–69",
"70–80")))))</f>
        <v>60–69</v>
      </c>
      <c r="I498" s="34">
        <v>2263</v>
      </c>
      <c r="J498" s="58" t="str">
        <f>IF('Base tratada'!$K498=1,"Divorciado",
IF('Base tratada'!$L498=1,"Casado",
IF('Base tratada'!$M498=1, "Solteiro",
IF('Base tratada'!$N498=1,"Juntos",
"Viúvo"))))</f>
        <v>Juntos</v>
      </c>
      <c r="K498" s="34">
        <v>0</v>
      </c>
      <c r="L498" s="34">
        <v>0</v>
      </c>
      <c r="M498" s="34">
        <v>0</v>
      </c>
      <c r="N498" s="34">
        <v>1</v>
      </c>
      <c r="O498" s="34">
        <v>0</v>
      </c>
      <c r="P498" s="34">
        <v>0</v>
      </c>
      <c r="Q498" s="34">
        <v>0</v>
      </c>
      <c r="R498" s="34">
        <v>0</v>
      </c>
      <c r="S498" s="34">
        <v>1</v>
      </c>
      <c r="T498" s="34">
        <v>0</v>
      </c>
      <c r="U498" s="35">
        <v>1168</v>
      </c>
      <c r="V498" s="35">
        <v>92</v>
      </c>
      <c r="W498" s="35">
        <v>408</v>
      </c>
      <c r="X498" s="35">
        <v>72</v>
      </c>
      <c r="Y498" s="35">
        <v>129</v>
      </c>
      <c r="Z498" s="35">
        <v>55</v>
      </c>
      <c r="AA498" s="34">
        <v>1</v>
      </c>
      <c r="AB498" s="34">
        <v>1</v>
      </c>
      <c r="AC498" s="34">
        <v>5</v>
      </c>
      <c r="AD498" s="34">
        <v>6</v>
      </c>
      <c r="AE498" s="34">
        <v>7</v>
      </c>
      <c r="AF498" s="58">
        <f>'Base tratada'!$AC498+'Base tratada'!$AD498+'Base tratada'!$AE498</f>
        <v>18</v>
      </c>
      <c r="AG4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498" s="58" t="str">
        <f>IF('Base tratada'!$AC498&gt;=MAX('Base tratada'!$AD498,'Base tratada'!$AE498),"Web",
IF('Base tratada'!$AD498&gt;='Base tratada'!$AE498,"Catalog",
"Store"))</f>
        <v>Store</v>
      </c>
      <c r="AI498" s="59">
        <f>IF('Base tratada'!$AF498=0,"0",'Base tratada'!$AK498/'Base tratada'!$AF498)</f>
        <v>103.83333333333333</v>
      </c>
      <c r="AJ498" s="59" t="str">
        <f>IF('Base tratada'!$AI498=0,"R$ 0",
IF('Base tratada'!$AI498&lt;=25,"R$ 1–25",
IF('Base tratada'!$AI498&lt;=50,"R$ 26–50",
"+R$ 50")))</f>
        <v>+R$ 50</v>
      </c>
      <c r="AK498" s="35">
        <v>1869</v>
      </c>
      <c r="AL498" s="58" t="str">
        <f>IF('Base tratada'!$AK498&lt;=100,"R$ 0-100",
IF('Base tratada'!$AK498&lt;=500,"R$ 101-500",
IF('Base tratada'!$AK498&lt;=1000,"R$ 501-1000",
IF('Base tratada'!$AK498&lt;=1500,"R$ 1001-1500",
"+R$ 1500"))))</f>
        <v>+R$ 1500</v>
      </c>
      <c r="AM498" s="34">
        <v>0</v>
      </c>
      <c r="AN498" s="34">
        <v>0</v>
      </c>
      <c r="AO498" s="34">
        <v>0</v>
      </c>
      <c r="AP498" s="34">
        <v>0</v>
      </c>
      <c r="AQ498" s="34">
        <v>1</v>
      </c>
      <c r="AR498" s="34">
        <v>1</v>
      </c>
      <c r="AS498" s="34">
        <v>0</v>
      </c>
      <c r="AT498" s="34">
        <v>3</v>
      </c>
      <c r="AU498" s="34">
        <v>11</v>
      </c>
      <c r="AV498" s="52">
        <v>1814</v>
      </c>
      <c r="AW498" s="57">
        <v>0</v>
      </c>
      <c r="AX498" s="58" t="str">
        <f>IF(Tabela3[[#This Row],[Response]]=1, "Aceitou", "Não aceitou")</f>
        <v>Não aceitou</v>
      </c>
      <c r="AY498" s="55" t="str">
        <f>Tabela3[[#This Row],[Faixa Recência]] &amp; " | " &amp; Tabela3[[#This Row],[Faixa Gasto]] &amp; " | " &amp; Tabela3[[#This Row],[Faixa ticket médio]]</f>
        <v>76-99 dias | +R$ 1500 | +R$ 50</v>
      </c>
      <c r="AZ4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8" s="36"/>
    </row>
    <row r="499" spans="1:54" x14ac:dyDescent="0.25">
      <c r="A499" s="61">
        <v>498</v>
      </c>
      <c r="B499" s="37">
        <v>44124</v>
      </c>
      <c r="C499" s="34">
        <v>0</v>
      </c>
      <c r="D499" s="34">
        <v>1</v>
      </c>
      <c r="E499" s="34">
        <v>62</v>
      </c>
      <c r="F499" s="58" t="str">
        <f>IF('Base tratada'!$E499&lt;=15,"0-15 dias",
IF('Base tratada'!$E499&lt;=30, "16-30 dias",
IF('Base tratada'!$E499&lt;=45, "31-45 dias",
IF('Base tratada'!$E499&lt;=60, "46-60 dias",
IF('Base tratada'!$E499&lt;=75, "61-75 dias", "76-99 dias")))))</f>
        <v>61-75 dias</v>
      </c>
      <c r="G499" s="38">
        <v>74</v>
      </c>
      <c r="H499" s="60" t="str">
        <f>IF('Base tratada'!$G499&lt;=29,"24–29",
IF('Base tratada'!$G499&lt;=39,"30–39",
IF('Base tratada'!$G499&lt;=49,"40–49",
IF('Base tratada'!$G499&lt;=59,"50–59",
IF('Base tratada'!$G499&lt;=69,"60–69",
"70–80")))))</f>
        <v>70–80</v>
      </c>
      <c r="I499" s="34">
        <v>2573</v>
      </c>
      <c r="J499" s="58" t="str">
        <f>IF('Base tratada'!$K499=1,"Divorciado",
IF('Base tratada'!$L499=1,"Casado",
IF('Base tratada'!$M499=1, "Solteiro",
IF('Base tratada'!$N499=1,"Juntos",
"Viúvo"))))</f>
        <v>Juntos</v>
      </c>
      <c r="K499" s="34">
        <v>0</v>
      </c>
      <c r="L499" s="34">
        <v>0</v>
      </c>
      <c r="M499" s="34">
        <v>0</v>
      </c>
      <c r="N499" s="34">
        <v>1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v>1</v>
      </c>
      <c r="U499" s="35">
        <v>284</v>
      </c>
      <c r="V499" s="35">
        <v>0</v>
      </c>
      <c r="W499" s="35">
        <v>55</v>
      </c>
      <c r="X499" s="35">
        <v>0</v>
      </c>
      <c r="Y499" s="35">
        <v>6</v>
      </c>
      <c r="Z499" s="35">
        <v>52</v>
      </c>
      <c r="AA499" s="34">
        <v>4</v>
      </c>
      <c r="AB499" s="34">
        <v>8</v>
      </c>
      <c r="AC499" s="34">
        <v>6</v>
      </c>
      <c r="AD499" s="34">
        <v>2</v>
      </c>
      <c r="AE499" s="34">
        <v>5</v>
      </c>
      <c r="AF499" s="58">
        <f>'Base tratada'!$AC499+'Base tratada'!$AD499+'Base tratada'!$AE499</f>
        <v>13</v>
      </c>
      <c r="AG4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499" s="58" t="str">
        <f>IF('Base tratada'!$AC499&gt;=MAX('Base tratada'!$AD499,'Base tratada'!$AE499),"Web",
IF('Base tratada'!$AD499&gt;='Base tratada'!$AE499,"Catalog",
"Store"))</f>
        <v>Web</v>
      </c>
      <c r="AI499" s="59">
        <f>IF('Base tratada'!$AF499=0,"0",'Base tratada'!$AK499/'Base tratada'!$AF499)</f>
        <v>26.53846153846154</v>
      </c>
      <c r="AJ499" s="59" t="str">
        <f>IF('Base tratada'!$AI499=0,"R$ 0",
IF('Base tratada'!$AI499&lt;=25,"R$ 1–25",
IF('Base tratada'!$AI499&lt;=50,"R$ 26–50",
"+R$ 50")))</f>
        <v>R$ 26–50</v>
      </c>
      <c r="AK499" s="35">
        <v>345</v>
      </c>
      <c r="AL499" s="58" t="str">
        <f>IF('Base tratada'!$AK499&lt;=100,"R$ 0-100",
IF('Base tratada'!$AK499&lt;=500,"R$ 101-500",
IF('Base tratada'!$AK499&lt;=1000,"R$ 501-1000",
IF('Base tratada'!$AK499&lt;=1500,"R$ 1001-1500",
"+R$ 1500"))))</f>
        <v>R$ 101-500</v>
      </c>
      <c r="AM499" s="34">
        <v>0</v>
      </c>
      <c r="AN499" s="34">
        <v>0</v>
      </c>
      <c r="AO499" s="34">
        <v>0</v>
      </c>
      <c r="AP499" s="34">
        <v>0</v>
      </c>
      <c r="AQ499" s="34">
        <v>0</v>
      </c>
      <c r="AR499" s="34">
        <v>0</v>
      </c>
      <c r="AS499" s="34">
        <v>0</v>
      </c>
      <c r="AT499" s="34">
        <v>3</v>
      </c>
      <c r="AU499" s="34">
        <v>11</v>
      </c>
      <c r="AV499" s="52">
        <v>293</v>
      </c>
      <c r="AW499" s="57">
        <v>0</v>
      </c>
      <c r="AX499" s="58" t="str">
        <f>IF(Tabela3[[#This Row],[Response]]=1, "Aceitou", "Não aceitou")</f>
        <v>Não aceitou</v>
      </c>
      <c r="AY499" s="55" t="str">
        <f>Tabela3[[#This Row],[Faixa Recência]] &amp; " | " &amp; Tabela3[[#This Row],[Faixa Gasto]] &amp; " | " &amp; Tabela3[[#This Row],[Faixa ticket médio]]</f>
        <v>61-75 dias | R$ 101-500 | R$ 26–50</v>
      </c>
      <c r="AZ4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499" s="36"/>
    </row>
    <row r="500" spans="1:54" x14ac:dyDescent="0.25">
      <c r="A500" s="61">
        <v>499</v>
      </c>
      <c r="B500" s="37">
        <v>81169</v>
      </c>
      <c r="C500" s="34">
        <v>0</v>
      </c>
      <c r="D500" s="34">
        <v>0</v>
      </c>
      <c r="E500" s="34">
        <v>47</v>
      </c>
      <c r="F500" s="58" t="str">
        <f>IF('Base tratada'!$E500&lt;=15,"0-15 dias",
IF('Base tratada'!$E500&lt;=30, "16-30 dias",
IF('Base tratada'!$E500&lt;=45, "31-45 dias",
IF('Base tratada'!$E500&lt;=60, "46-60 dias",
IF('Base tratada'!$E500&lt;=75, "61-75 dias", "76-99 dias")))))</f>
        <v>46-60 dias</v>
      </c>
      <c r="G500" s="38">
        <v>45</v>
      </c>
      <c r="H500" s="60" t="str">
        <f>IF('Base tratada'!$G500&lt;=29,"24–29",
IF('Base tratada'!$G500&lt;=39,"30–39",
IF('Base tratada'!$G500&lt;=49,"40–49",
IF('Base tratada'!$G500&lt;=59,"50–59",
IF('Base tratada'!$G500&lt;=69,"60–69",
"70–80")))))</f>
        <v>40–49</v>
      </c>
      <c r="I500" s="34">
        <v>2600</v>
      </c>
      <c r="J500" s="58" t="str">
        <f>IF('Base tratada'!$K500=1,"Divorciado",
IF('Base tratada'!$L500=1,"Casado",
IF('Base tratada'!$M500=1, "Solteiro",
IF('Base tratada'!$N500=1,"Juntos",
"Viúvo"))))</f>
        <v>Solteiro</v>
      </c>
      <c r="K500" s="34">
        <v>0</v>
      </c>
      <c r="L500" s="34">
        <v>0</v>
      </c>
      <c r="M500" s="34">
        <v>1</v>
      </c>
      <c r="N500" s="34">
        <v>0</v>
      </c>
      <c r="O500" s="34">
        <v>0</v>
      </c>
      <c r="P500" s="34">
        <v>0</v>
      </c>
      <c r="Q500" s="34">
        <v>0</v>
      </c>
      <c r="R500" s="34">
        <v>0</v>
      </c>
      <c r="S500" s="34">
        <v>1</v>
      </c>
      <c r="T500" s="34">
        <v>0</v>
      </c>
      <c r="U500" s="35">
        <v>1288</v>
      </c>
      <c r="V500" s="35">
        <v>20</v>
      </c>
      <c r="W500" s="35">
        <v>613</v>
      </c>
      <c r="X500" s="35">
        <v>80</v>
      </c>
      <c r="Y500" s="35">
        <v>61</v>
      </c>
      <c r="Z500" s="35">
        <v>27</v>
      </c>
      <c r="AA500" s="34">
        <v>1</v>
      </c>
      <c r="AB500" s="34">
        <v>2</v>
      </c>
      <c r="AC500" s="34">
        <v>5</v>
      </c>
      <c r="AD500" s="34">
        <v>7</v>
      </c>
      <c r="AE500" s="34">
        <v>9</v>
      </c>
      <c r="AF500" s="58">
        <f>'Base tratada'!$AC500+'Base tratada'!$AD500+'Base tratada'!$AE500</f>
        <v>21</v>
      </c>
      <c r="AG5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00" s="58" t="str">
        <f>IF('Base tratada'!$AC500&gt;=MAX('Base tratada'!$AD500,'Base tratada'!$AE500),"Web",
IF('Base tratada'!$AD500&gt;='Base tratada'!$AE500,"Catalog",
"Store"))</f>
        <v>Store</v>
      </c>
      <c r="AI500" s="59">
        <f>IF('Base tratada'!$AF500=0,"0",'Base tratada'!$AK500/'Base tratada'!$AF500)</f>
        <v>98.19047619047619</v>
      </c>
      <c r="AJ500" s="59" t="str">
        <f>IF('Base tratada'!$AI500=0,"R$ 0",
IF('Base tratada'!$AI500&lt;=25,"R$ 1–25",
IF('Base tratada'!$AI500&lt;=50,"R$ 26–50",
"+R$ 50")))</f>
        <v>+R$ 50</v>
      </c>
      <c r="AK500" s="35">
        <v>2062</v>
      </c>
      <c r="AL500" s="58" t="str">
        <f>IF('Base tratada'!$AK500&lt;=100,"R$ 0-100",
IF('Base tratada'!$AK500&lt;=500,"R$ 101-500",
IF('Base tratada'!$AK500&lt;=1000,"R$ 501-1000",
IF('Base tratada'!$AK500&lt;=1500,"R$ 1001-1500",
"+R$ 1500"))))</f>
        <v>+R$ 1500</v>
      </c>
      <c r="AM500" s="34">
        <v>0</v>
      </c>
      <c r="AN500" s="34">
        <v>0</v>
      </c>
      <c r="AO500" s="34">
        <v>0</v>
      </c>
      <c r="AP500" s="34">
        <v>0</v>
      </c>
      <c r="AQ500" s="34">
        <v>0</v>
      </c>
      <c r="AR500" s="34">
        <v>0</v>
      </c>
      <c r="AS500" s="34">
        <v>0</v>
      </c>
      <c r="AT500" s="34">
        <v>3</v>
      </c>
      <c r="AU500" s="34">
        <v>11</v>
      </c>
      <c r="AV500" s="52">
        <v>2035</v>
      </c>
      <c r="AW500" s="57">
        <v>0</v>
      </c>
      <c r="AX500" s="58" t="str">
        <f>IF(Tabela3[[#This Row],[Response]]=1, "Aceitou", "Não aceitou")</f>
        <v>Não aceitou</v>
      </c>
      <c r="AY500" s="55" t="str">
        <f>Tabela3[[#This Row],[Faixa Recência]] &amp; " | " &amp; Tabela3[[#This Row],[Faixa Gasto]] &amp; " | " &amp; Tabela3[[#This Row],[Faixa ticket médio]]</f>
        <v>46-60 dias | +R$ 1500 | +R$ 50</v>
      </c>
      <c r="AZ5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0" s="36"/>
    </row>
    <row r="501" spans="1:54" x14ac:dyDescent="0.25">
      <c r="A501" s="61">
        <v>500</v>
      </c>
      <c r="B501" s="37">
        <v>36443</v>
      </c>
      <c r="C501" s="34">
        <v>1</v>
      </c>
      <c r="D501" s="34">
        <v>1</v>
      </c>
      <c r="E501" s="34">
        <v>9</v>
      </c>
      <c r="F501" s="58" t="str">
        <f>IF('Base tratada'!$E501&lt;=15,"0-15 dias",
IF('Base tratada'!$E501&lt;=30, "16-30 dias",
IF('Base tratada'!$E501&lt;=45, "31-45 dias",
IF('Base tratada'!$E501&lt;=60, "46-60 dias",
IF('Base tratada'!$E501&lt;=75, "61-75 dias", "76-99 dias")))))</f>
        <v>0-15 dias</v>
      </c>
      <c r="G501" s="38">
        <v>59</v>
      </c>
      <c r="H501" s="60" t="str">
        <f>IF('Base tratada'!$G501&lt;=29,"24–29",
IF('Base tratada'!$G501&lt;=39,"30–39",
IF('Base tratada'!$G501&lt;=49,"40–49",
IF('Base tratada'!$G501&lt;=59,"50–59",
IF('Base tratada'!$G501&lt;=69,"60–69",
"70–80")))))</f>
        <v>50–59</v>
      </c>
      <c r="I501" s="34">
        <v>2670</v>
      </c>
      <c r="J501" s="58" t="str">
        <f>IF('Base tratada'!$K501=1,"Divorciado",
IF('Base tratada'!$L501=1,"Casado",
IF('Base tratada'!$M501=1, "Solteiro",
IF('Base tratada'!$N501=1,"Juntos",
"Viúvo"))))</f>
        <v>Casado</v>
      </c>
      <c r="K501" s="34">
        <v>0</v>
      </c>
      <c r="L501" s="34">
        <v>1</v>
      </c>
      <c r="M501" s="34">
        <v>0</v>
      </c>
      <c r="N501" s="34">
        <v>0</v>
      </c>
      <c r="O501" s="34">
        <v>0</v>
      </c>
      <c r="P501" s="34">
        <v>0</v>
      </c>
      <c r="Q501" s="34">
        <v>0</v>
      </c>
      <c r="R501" s="34">
        <v>1</v>
      </c>
      <c r="S501" s="34">
        <v>0</v>
      </c>
      <c r="T501" s="34">
        <v>0</v>
      </c>
      <c r="U501" s="35">
        <v>65</v>
      </c>
      <c r="V501" s="35">
        <v>0</v>
      </c>
      <c r="W501" s="35">
        <v>46</v>
      </c>
      <c r="X501" s="35">
        <v>4</v>
      </c>
      <c r="Y501" s="35">
        <v>3</v>
      </c>
      <c r="Z501" s="35">
        <v>20</v>
      </c>
      <c r="AA501" s="34">
        <v>4</v>
      </c>
      <c r="AB501" s="34">
        <v>8</v>
      </c>
      <c r="AC501" s="34">
        <v>3</v>
      </c>
      <c r="AD501" s="34">
        <v>1</v>
      </c>
      <c r="AE501" s="34">
        <v>3</v>
      </c>
      <c r="AF501" s="58">
        <f>'Base tratada'!$AC501+'Base tratada'!$AD501+'Base tratada'!$AE501</f>
        <v>7</v>
      </c>
      <c r="AG5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01" s="58" t="str">
        <f>IF('Base tratada'!$AC501&gt;=MAX('Base tratada'!$AD501,'Base tratada'!$AE501),"Web",
IF('Base tratada'!$AD501&gt;='Base tratada'!$AE501,"Catalog",
"Store"))</f>
        <v>Web</v>
      </c>
      <c r="AI501" s="59">
        <f>IF('Base tratada'!$AF501=0,"0",'Base tratada'!$AK501/'Base tratada'!$AF501)</f>
        <v>16.857142857142858</v>
      </c>
      <c r="AJ501" s="59" t="str">
        <f>IF('Base tratada'!$AI501=0,"R$ 0",
IF('Base tratada'!$AI501&lt;=25,"R$ 1–25",
IF('Base tratada'!$AI501&lt;=50,"R$ 26–50",
"+R$ 50")))</f>
        <v>R$ 1–25</v>
      </c>
      <c r="AK501" s="35">
        <v>118</v>
      </c>
      <c r="AL501" s="58" t="str">
        <f>IF('Base tratada'!$AK501&lt;=100,"R$ 0-100",
IF('Base tratada'!$AK501&lt;=500,"R$ 101-500",
IF('Base tratada'!$AK501&lt;=1000,"R$ 501-1000",
IF('Base tratada'!$AK501&lt;=1500,"R$ 1001-1500",
"+R$ 1500"))))</f>
        <v>R$ 101-500</v>
      </c>
      <c r="AM501" s="34">
        <v>0</v>
      </c>
      <c r="AN501" s="34">
        <v>0</v>
      </c>
      <c r="AO501" s="34">
        <v>0</v>
      </c>
      <c r="AP501" s="34">
        <v>0</v>
      </c>
      <c r="AQ501" s="34">
        <v>0</v>
      </c>
      <c r="AR501" s="34">
        <v>0</v>
      </c>
      <c r="AS501" s="34">
        <v>0</v>
      </c>
      <c r="AT501" s="34">
        <v>3</v>
      </c>
      <c r="AU501" s="34">
        <v>11</v>
      </c>
      <c r="AV501" s="52">
        <v>98</v>
      </c>
      <c r="AW501" s="57">
        <v>0</v>
      </c>
      <c r="AX501" s="58" t="str">
        <f>IF(Tabela3[[#This Row],[Response]]=1, "Aceitou", "Não aceitou")</f>
        <v>Não aceitou</v>
      </c>
      <c r="AY501" s="55" t="str">
        <f>Tabela3[[#This Row],[Faixa Recência]] &amp; " | " &amp; Tabela3[[#This Row],[Faixa Gasto]] &amp; " | " &amp; Tabela3[[#This Row],[Faixa ticket médio]]</f>
        <v>0-15 dias | R$ 101-500 | R$ 1–25</v>
      </c>
      <c r="AZ5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1" s="36"/>
    </row>
    <row r="502" spans="1:54" x14ac:dyDescent="0.25">
      <c r="A502" s="61">
        <v>501</v>
      </c>
      <c r="B502" s="37">
        <v>26095</v>
      </c>
      <c r="C502" s="34">
        <v>1</v>
      </c>
      <c r="D502" s="34">
        <v>0</v>
      </c>
      <c r="E502" s="34">
        <v>77</v>
      </c>
      <c r="F502" s="58" t="str">
        <f>IF('Base tratada'!$E502&lt;=15,"0-15 dias",
IF('Base tratada'!$E502&lt;=30, "16-30 dias",
IF('Base tratada'!$E502&lt;=45, "31-45 dias",
IF('Base tratada'!$E502&lt;=60, "46-60 dias",
IF('Base tratada'!$E502&lt;=75, "61-75 dias", "76-99 dias")))))</f>
        <v>76-99 dias</v>
      </c>
      <c r="G502" s="38">
        <v>30</v>
      </c>
      <c r="H502" s="60" t="str">
        <f>IF('Base tratada'!$G502&lt;=29,"24–29",
IF('Base tratada'!$G502&lt;=39,"30–39",
IF('Base tratada'!$G502&lt;=49,"40–49",
IF('Base tratada'!$G502&lt;=59,"50–59",
IF('Base tratada'!$G502&lt;=69,"60–69",
"70–80")))))</f>
        <v>30–39</v>
      </c>
      <c r="I502" s="34">
        <v>2523</v>
      </c>
      <c r="J502" s="58" t="str">
        <f>IF('Base tratada'!$K502=1,"Divorciado",
IF('Base tratada'!$L502=1,"Casado",
IF('Base tratada'!$M502=1, "Solteiro",
IF('Base tratada'!$N502=1,"Juntos",
"Viúvo"))))</f>
        <v>Solteiro</v>
      </c>
      <c r="K502" s="34">
        <v>0</v>
      </c>
      <c r="L502" s="34">
        <v>0</v>
      </c>
      <c r="M502" s="34">
        <v>1</v>
      </c>
      <c r="N502" s="34">
        <v>0</v>
      </c>
      <c r="O502" s="34">
        <v>0</v>
      </c>
      <c r="P502" s="34">
        <v>0</v>
      </c>
      <c r="Q502" s="34">
        <v>0</v>
      </c>
      <c r="R502" s="34">
        <v>1</v>
      </c>
      <c r="S502" s="34">
        <v>0</v>
      </c>
      <c r="T502" s="34">
        <v>0</v>
      </c>
      <c r="U502" s="35">
        <v>11</v>
      </c>
      <c r="V502" s="35">
        <v>7</v>
      </c>
      <c r="W502" s="35">
        <v>9</v>
      </c>
      <c r="X502" s="35">
        <v>3</v>
      </c>
      <c r="Y502" s="35">
        <v>1</v>
      </c>
      <c r="Z502" s="35">
        <v>11</v>
      </c>
      <c r="AA502" s="34">
        <v>1</v>
      </c>
      <c r="AB502" s="34">
        <v>7</v>
      </c>
      <c r="AC502" s="34">
        <v>1</v>
      </c>
      <c r="AD502" s="34">
        <v>0</v>
      </c>
      <c r="AE502" s="34">
        <v>3</v>
      </c>
      <c r="AF502" s="58">
        <f>'Base tratada'!$AC502+'Base tratada'!$AD502+'Base tratada'!$AE502</f>
        <v>4</v>
      </c>
      <c r="AG5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02" s="58" t="str">
        <f>IF('Base tratada'!$AC502&gt;=MAX('Base tratada'!$AD502,'Base tratada'!$AE502),"Web",
IF('Base tratada'!$AD502&gt;='Base tratada'!$AE502,"Catalog",
"Store"))</f>
        <v>Store</v>
      </c>
      <c r="AI502" s="59">
        <f>IF('Base tratada'!$AF502=0,"0",'Base tratada'!$AK502/'Base tratada'!$AF502)</f>
        <v>7.75</v>
      </c>
      <c r="AJ502" s="59" t="str">
        <f>IF('Base tratada'!$AI502=0,"R$ 0",
IF('Base tratada'!$AI502&lt;=25,"R$ 1–25",
IF('Base tratada'!$AI502&lt;=50,"R$ 26–50",
"+R$ 50")))</f>
        <v>R$ 1–25</v>
      </c>
      <c r="AK502" s="35">
        <v>31</v>
      </c>
      <c r="AL502" s="58" t="str">
        <f>IF('Base tratada'!$AK502&lt;=100,"R$ 0-100",
IF('Base tratada'!$AK502&lt;=500,"R$ 101-500",
IF('Base tratada'!$AK502&lt;=1000,"R$ 501-1000",
IF('Base tratada'!$AK502&lt;=1500,"R$ 1001-1500",
"+R$ 1500"))))</f>
        <v>R$ 0-100</v>
      </c>
      <c r="AM502" s="34">
        <v>0</v>
      </c>
      <c r="AN502" s="34">
        <v>0</v>
      </c>
      <c r="AO502" s="34">
        <v>0</v>
      </c>
      <c r="AP502" s="34">
        <v>0</v>
      </c>
      <c r="AQ502" s="34">
        <v>0</v>
      </c>
      <c r="AR502" s="34">
        <v>0</v>
      </c>
      <c r="AS502" s="34">
        <v>0</v>
      </c>
      <c r="AT502" s="34">
        <v>3</v>
      </c>
      <c r="AU502" s="34">
        <v>11</v>
      </c>
      <c r="AV502" s="52">
        <v>20</v>
      </c>
      <c r="AW502" s="57">
        <v>0</v>
      </c>
      <c r="AX502" s="58" t="str">
        <f>IF(Tabela3[[#This Row],[Response]]=1, "Aceitou", "Não aceitou")</f>
        <v>Não aceitou</v>
      </c>
      <c r="AY502" s="55" t="str">
        <f>Tabela3[[#This Row],[Faixa Recência]] &amp; " | " &amp; Tabela3[[#This Row],[Faixa Gasto]] &amp; " | " &amp; Tabela3[[#This Row],[Faixa ticket médio]]</f>
        <v>76-99 dias | R$ 0-100 | R$ 1–25</v>
      </c>
      <c r="AZ5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2" s="36"/>
    </row>
    <row r="503" spans="1:54" x14ac:dyDescent="0.25">
      <c r="A503" s="61">
        <v>502</v>
      </c>
      <c r="B503" s="37">
        <v>71367</v>
      </c>
      <c r="C503" s="34">
        <v>0</v>
      </c>
      <c r="D503" s="34">
        <v>0</v>
      </c>
      <c r="E503" s="34">
        <v>24</v>
      </c>
      <c r="F503" s="58" t="str">
        <f>IF('Base tratada'!$E503&lt;=15,"0-15 dias",
IF('Base tratada'!$E503&lt;=30, "16-30 dias",
IF('Base tratada'!$E503&lt;=45, "31-45 dias",
IF('Base tratada'!$E503&lt;=60, "46-60 dias",
IF('Base tratada'!$E503&lt;=75, "61-75 dias", "76-99 dias")))))</f>
        <v>16-30 dias</v>
      </c>
      <c r="G503" s="38">
        <v>61</v>
      </c>
      <c r="H503" s="60" t="str">
        <f>IF('Base tratada'!$G503&lt;=29,"24–29",
IF('Base tratada'!$G503&lt;=39,"30–39",
IF('Base tratada'!$G503&lt;=49,"40–49",
IF('Base tratada'!$G503&lt;=59,"50–59",
IF('Base tratada'!$G503&lt;=69,"60–69",
"70–80")))))</f>
        <v>60–69</v>
      </c>
      <c r="I503" s="34">
        <v>2469</v>
      </c>
      <c r="J503" s="58" t="str">
        <f>IF('Base tratada'!$K503=1,"Divorciado",
IF('Base tratada'!$L503=1,"Casado",
IF('Base tratada'!$M503=1, "Solteiro",
IF('Base tratada'!$N503=1,"Juntos",
"Viúvo"))))</f>
        <v>Juntos</v>
      </c>
      <c r="K503" s="34">
        <v>0</v>
      </c>
      <c r="L503" s="34">
        <v>0</v>
      </c>
      <c r="M503" s="34">
        <v>0</v>
      </c>
      <c r="N503" s="34">
        <v>1</v>
      </c>
      <c r="O503" s="34">
        <v>0</v>
      </c>
      <c r="P503" s="34">
        <v>0</v>
      </c>
      <c r="Q503" s="34">
        <v>0</v>
      </c>
      <c r="R503" s="34">
        <v>1</v>
      </c>
      <c r="S503" s="34">
        <v>0</v>
      </c>
      <c r="T503" s="34">
        <v>0</v>
      </c>
      <c r="U503" s="35">
        <v>227</v>
      </c>
      <c r="V503" s="35">
        <v>23</v>
      </c>
      <c r="W503" s="35">
        <v>389</v>
      </c>
      <c r="X503" s="35">
        <v>42</v>
      </c>
      <c r="Y503" s="35">
        <v>21</v>
      </c>
      <c r="Z503" s="35">
        <v>75</v>
      </c>
      <c r="AA503" s="34">
        <v>1</v>
      </c>
      <c r="AB503" s="34">
        <v>2</v>
      </c>
      <c r="AC503" s="34">
        <v>4</v>
      </c>
      <c r="AD503" s="34">
        <v>5</v>
      </c>
      <c r="AE503" s="34">
        <v>7</v>
      </c>
      <c r="AF503" s="58">
        <f>'Base tratada'!$AC503+'Base tratada'!$AD503+'Base tratada'!$AE503</f>
        <v>16</v>
      </c>
      <c r="AG5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03" s="58" t="str">
        <f>IF('Base tratada'!$AC503&gt;=MAX('Base tratada'!$AD503,'Base tratada'!$AE503),"Web",
IF('Base tratada'!$AD503&gt;='Base tratada'!$AE503,"Catalog",
"Store"))</f>
        <v>Store</v>
      </c>
      <c r="AI503" s="59">
        <f>IF('Base tratada'!$AF503=0,"0",'Base tratada'!$AK503/'Base tratada'!$AF503)</f>
        <v>43.875</v>
      </c>
      <c r="AJ503" s="59" t="str">
        <f>IF('Base tratada'!$AI503=0,"R$ 0",
IF('Base tratada'!$AI503&lt;=25,"R$ 1–25",
IF('Base tratada'!$AI503&lt;=50,"R$ 26–50",
"+R$ 50")))</f>
        <v>R$ 26–50</v>
      </c>
      <c r="AK503" s="35">
        <v>702</v>
      </c>
      <c r="AL503" s="58" t="str">
        <f>IF('Base tratada'!$AK503&lt;=100,"R$ 0-100",
IF('Base tratada'!$AK503&lt;=500,"R$ 101-500",
IF('Base tratada'!$AK503&lt;=1000,"R$ 501-1000",
IF('Base tratada'!$AK503&lt;=1500,"R$ 1001-1500",
"+R$ 1500"))))</f>
        <v>R$ 501-1000</v>
      </c>
      <c r="AM503" s="34">
        <v>0</v>
      </c>
      <c r="AN503" s="34">
        <v>0</v>
      </c>
      <c r="AO503" s="34">
        <v>0</v>
      </c>
      <c r="AP503" s="34">
        <v>0</v>
      </c>
      <c r="AQ503" s="34">
        <v>0</v>
      </c>
      <c r="AR503" s="34">
        <v>0</v>
      </c>
      <c r="AS503" s="34">
        <v>0</v>
      </c>
      <c r="AT503" s="34">
        <v>3</v>
      </c>
      <c r="AU503" s="34">
        <v>11</v>
      </c>
      <c r="AV503" s="52">
        <v>627</v>
      </c>
      <c r="AW503" s="57">
        <v>0</v>
      </c>
      <c r="AX503" s="58" t="str">
        <f>IF(Tabela3[[#This Row],[Response]]=1, "Aceitou", "Não aceitou")</f>
        <v>Não aceitou</v>
      </c>
      <c r="AY503" s="55" t="str">
        <f>Tabela3[[#This Row],[Faixa Recência]] &amp; " | " &amp; Tabela3[[#This Row],[Faixa Gasto]] &amp; " | " &amp; Tabela3[[#This Row],[Faixa ticket médio]]</f>
        <v>16-30 dias | R$ 501-1000 | R$ 26–50</v>
      </c>
      <c r="AZ5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3" s="36"/>
    </row>
    <row r="504" spans="1:54" x14ac:dyDescent="0.25">
      <c r="A504" s="61">
        <v>503</v>
      </c>
      <c r="B504" s="37">
        <v>80184</v>
      </c>
      <c r="C504" s="34">
        <v>0</v>
      </c>
      <c r="D504" s="34">
        <v>0</v>
      </c>
      <c r="E504" s="34">
        <v>19</v>
      </c>
      <c r="F504" s="58" t="str">
        <f>IF('Base tratada'!$E504&lt;=15,"0-15 dias",
IF('Base tratada'!$E504&lt;=30, "16-30 dias",
IF('Base tratada'!$E504&lt;=45, "31-45 dias",
IF('Base tratada'!$E504&lt;=60, "46-60 dias",
IF('Base tratada'!$E504&lt;=75, "61-75 dias", "76-99 dias")))))</f>
        <v>16-30 dias</v>
      </c>
      <c r="G504" s="38">
        <v>76</v>
      </c>
      <c r="H504" s="60" t="str">
        <f>IF('Base tratada'!$G504&lt;=29,"24–29",
IF('Base tratada'!$G504&lt;=39,"30–39",
IF('Base tratada'!$G504&lt;=49,"40–49",
IF('Base tratada'!$G504&lt;=59,"50–59",
IF('Base tratada'!$G504&lt;=69,"60–69",
"70–80")))))</f>
        <v>70–80</v>
      </c>
      <c r="I504" s="34">
        <v>2279</v>
      </c>
      <c r="J504" s="58" t="str">
        <f>IF('Base tratada'!$K504=1,"Divorciado",
IF('Base tratada'!$L504=1,"Casado",
IF('Base tratada'!$M504=1, "Solteiro",
IF('Base tratada'!$N504=1,"Juntos",
"Viúvo"))))</f>
        <v>Casado</v>
      </c>
      <c r="K504" s="34">
        <v>0</v>
      </c>
      <c r="L504" s="34">
        <v>1</v>
      </c>
      <c r="M504" s="34">
        <v>0</v>
      </c>
      <c r="N504" s="34">
        <v>0</v>
      </c>
      <c r="O504" s="34">
        <v>0</v>
      </c>
      <c r="P504" s="34">
        <v>0</v>
      </c>
      <c r="Q504" s="34">
        <v>0</v>
      </c>
      <c r="R504" s="34">
        <v>0</v>
      </c>
      <c r="S504" s="34">
        <v>1</v>
      </c>
      <c r="T504" s="34">
        <v>0</v>
      </c>
      <c r="U504" s="35">
        <v>1035</v>
      </c>
      <c r="V504" s="35">
        <v>134</v>
      </c>
      <c r="W504" s="35">
        <v>670</v>
      </c>
      <c r="X504" s="35">
        <v>25</v>
      </c>
      <c r="Y504" s="35">
        <v>38</v>
      </c>
      <c r="Z504" s="35">
        <v>0</v>
      </c>
      <c r="AA504" s="34">
        <v>1</v>
      </c>
      <c r="AB504" s="34">
        <v>3</v>
      </c>
      <c r="AC504" s="34">
        <v>6</v>
      </c>
      <c r="AD504" s="34">
        <v>3</v>
      </c>
      <c r="AE504" s="34">
        <v>10</v>
      </c>
      <c r="AF504" s="58">
        <f>'Base tratada'!$AC504+'Base tratada'!$AD504+'Base tratada'!$AE504</f>
        <v>19</v>
      </c>
      <c r="AG5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04" s="58" t="str">
        <f>IF('Base tratada'!$AC504&gt;=MAX('Base tratada'!$AD504,'Base tratada'!$AE504),"Web",
IF('Base tratada'!$AD504&gt;='Base tratada'!$AE504,"Catalog",
"Store"))</f>
        <v>Store</v>
      </c>
      <c r="AI504" s="59">
        <f>IF('Base tratada'!$AF504=0,"0",'Base tratada'!$AK504/'Base tratada'!$AF504)</f>
        <v>100.10526315789474</v>
      </c>
      <c r="AJ504" s="59" t="str">
        <f>IF('Base tratada'!$AI504=0,"R$ 0",
IF('Base tratada'!$AI504&lt;=25,"R$ 1–25",
IF('Base tratada'!$AI504&lt;=50,"R$ 26–50",
"+R$ 50")))</f>
        <v>+R$ 50</v>
      </c>
      <c r="AK504" s="35">
        <v>1902</v>
      </c>
      <c r="AL504" s="58" t="str">
        <f>IF('Base tratada'!$AK504&lt;=100,"R$ 0-100",
IF('Base tratada'!$AK504&lt;=500,"R$ 101-500",
IF('Base tratada'!$AK504&lt;=1000,"R$ 501-1000",
IF('Base tratada'!$AK504&lt;=1500,"R$ 1001-1500",
"+R$ 1500"))))</f>
        <v>+R$ 1500</v>
      </c>
      <c r="AM504" s="34">
        <v>1</v>
      </c>
      <c r="AN504" s="34">
        <v>0</v>
      </c>
      <c r="AO504" s="34">
        <v>0</v>
      </c>
      <c r="AP504" s="34">
        <v>0</v>
      </c>
      <c r="AQ504" s="34">
        <v>1</v>
      </c>
      <c r="AR504" s="34">
        <v>2</v>
      </c>
      <c r="AS504" s="34">
        <v>0</v>
      </c>
      <c r="AT504" s="34">
        <v>3</v>
      </c>
      <c r="AU504" s="34">
        <v>11</v>
      </c>
      <c r="AV504" s="52">
        <v>1902</v>
      </c>
      <c r="AW504" s="57">
        <v>0</v>
      </c>
      <c r="AX504" s="58" t="str">
        <f>IF(Tabela3[[#This Row],[Response]]=1, "Aceitou", "Não aceitou")</f>
        <v>Não aceitou</v>
      </c>
      <c r="AY504" s="55" t="str">
        <f>Tabela3[[#This Row],[Faixa Recência]] &amp; " | " &amp; Tabela3[[#This Row],[Faixa Gasto]] &amp; " | " &amp; Tabela3[[#This Row],[Faixa ticket médio]]</f>
        <v>16-30 dias | +R$ 1500 | +R$ 50</v>
      </c>
      <c r="AZ5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04" s="36"/>
    </row>
    <row r="505" spans="1:54" x14ac:dyDescent="0.25">
      <c r="A505" s="61">
        <v>504</v>
      </c>
      <c r="B505" s="37">
        <v>30630</v>
      </c>
      <c r="C505" s="34">
        <v>1</v>
      </c>
      <c r="D505" s="34">
        <v>1</v>
      </c>
      <c r="E505" s="34">
        <v>67</v>
      </c>
      <c r="F505" s="58" t="str">
        <f>IF('Base tratada'!$E505&lt;=15,"0-15 dias",
IF('Base tratada'!$E505&lt;=30, "16-30 dias",
IF('Base tratada'!$E505&lt;=45, "31-45 dias",
IF('Base tratada'!$E505&lt;=60, "46-60 dias",
IF('Base tratada'!$E505&lt;=75, "61-75 dias", "76-99 dias")))))</f>
        <v>61-75 dias</v>
      </c>
      <c r="G505" s="38">
        <v>55</v>
      </c>
      <c r="H505" s="60" t="str">
        <f>IF('Base tratada'!$G505&lt;=29,"24–29",
IF('Base tratada'!$G505&lt;=39,"30–39",
IF('Base tratada'!$G505&lt;=49,"40–49",
IF('Base tratada'!$G505&lt;=59,"50–59",
IF('Base tratada'!$G505&lt;=69,"60–69",
"70–80")))))</f>
        <v>50–59</v>
      </c>
      <c r="I505" s="34">
        <v>2312</v>
      </c>
      <c r="J505" s="58" t="str">
        <f>IF('Base tratada'!$K505=1,"Divorciado",
IF('Base tratada'!$L505=1,"Casado",
IF('Base tratada'!$M505=1, "Solteiro",
IF('Base tratada'!$N505=1,"Juntos",
"Viúvo"))))</f>
        <v>Divorciado</v>
      </c>
      <c r="K505" s="34">
        <v>1</v>
      </c>
      <c r="L505" s="34">
        <v>0</v>
      </c>
      <c r="M505" s="34">
        <v>0</v>
      </c>
      <c r="N505" s="34">
        <v>0</v>
      </c>
      <c r="O505" s="34">
        <v>0</v>
      </c>
      <c r="P505" s="34">
        <v>0</v>
      </c>
      <c r="Q505" s="34">
        <v>0</v>
      </c>
      <c r="R505" s="34">
        <v>1</v>
      </c>
      <c r="S505" s="34">
        <v>0</v>
      </c>
      <c r="T505" s="34">
        <v>0</v>
      </c>
      <c r="U505" s="35">
        <v>27</v>
      </c>
      <c r="V505" s="35">
        <v>1</v>
      </c>
      <c r="W505" s="35">
        <v>12</v>
      </c>
      <c r="X505" s="35">
        <v>2</v>
      </c>
      <c r="Y505" s="35">
        <v>0</v>
      </c>
      <c r="Z505" s="35">
        <v>10</v>
      </c>
      <c r="AA505" s="34">
        <v>2</v>
      </c>
      <c r="AB505" s="34">
        <v>7</v>
      </c>
      <c r="AC505" s="34">
        <v>2</v>
      </c>
      <c r="AD505" s="34">
        <v>0</v>
      </c>
      <c r="AE505" s="34">
        <v>3</v>
      </c>
      <c r="AF505" s="58">
        <f>'Base tratada'!$AC505+'Base tratada'!$AD505+'Base tratada'!$AE505</f>
        <v>5</v>
      </c>
      <c r="AG5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05" s="58" t="str">
        <f>IF('Base tratada'!$AC505&gt;=MAX('Base tratada'!$AD505,'Base tratada'!$AE505),"Web",
IF('Base tratada'!$AD505&gt;='Base tratada'!$AE505,"Catalog",
"Store"))</f>
        <v>Store</v>
      </c>
      <c r="AI505" s="59">
        <f>IF('Base tratada'!$AF505=0,"0",'Base tratada'!$AK505/'Base tratada'!$AF505)</f>
        <v>8.4</v>
      </c>
      <c r="AJ505" s="59" t="str">
        <f>IF('Base tratada'!$AI505=0,"R$ 0",
IF('Base tratada'!$AI505&lt;=25,"R$ 1–25",
IF('Base tratada'!$AI505&lt;=50,"R$ 26–50",
"+R$ 50")))</f>
        <v>R$ 1–25</v>
      </c>
      <c r="AK505" s="35">
        <v>42</v>
      </c>
      <c r="AL505" s="58" t="str">
        <f>IF('Base tratada'!$AK505&lt;=100,"R$ 0-100",
IF('Base tratada'!$AK505&lt;=500,"R$ 101-500",
IF('Base tratada'!$AK505&lt;=1000,"R$ 501-1000",
IF('Base tratada'!$AK505&lt;=1500,"R$ 1001-1500",
"+R$ 1500"))))</f>
        <v>R$ 0-100</v>
      </c>
      <c r="AM505" s="34">
        <v>0</v>
      </c>
      <c r="AN505" s="34">
        <v>0</v>
      </c>
      <c r="AO505" s="34">
        <v>0</v>
      </c>
      <c r="AP505" s="34">
        <v>0</v>
      </c>
      <c r="AQ505" s="34">
        <v>0</v>
      </c>
      <c r="AR505" s="34">
        <v>0</v>
      </c>
      <c r="AS505" s="34">
        <v>0</v>
      </c>
      <c r="AT505" s="34">
        <v>3</v>
      </c>
      <c r="AU505" s="34">
        <v>11</v>
      </c>
      <c r="AV505" s="52">
        <v>32</v>
      </c>
      <c r="AW505" s="57">
        <v>0</v>
      </c>
      <c r="AX505" s="58" t="str">
        <f>IF(Tabela3[[#This Row],[Response]]=1, "Aceitou", "Não aceitou")</f>
        <v>Não aceitou</v>
      </c>
      <c r="AY505" s="55" t="str">
        <f>Tabela3[[#This Row],[Faixa Recência]] &amp; " | " &amp; Tabela3[[#This Row],[Faixa Gasto]] &amp; " | " &amp; Tabela3[[#This Row],[Faixa ticket médio]]</f>
        <v>61-75 dias | R$ 0-100 | R$ 1–25</v>
      </c>
      <c r="AZ5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5" s="36"/>
    </row>
    <row r="506" spans="1:54" x14ac:dyDescent="0.25">
      <c r="A506" s="61">
        <v>505</v>
      </c>
      <c r="B506" s="37">
        <v>73454</v>
      </c>
      <c r="C506" s="34">
        <v>0</v>
      </c>
      <c r="D506" s="34">
        <v>0</v>
      </c>
      <c r="E506" s="34">
        <v>95</v>
      </c>
      <c r="F506" s="58" t="str">
        <f>IF('Base tratada'!$E506&lt;=15,"0-15 dias",
IF('Base tratada'!$E506&lt;=30, "16-30 dias",
IF('Base tratada'!$E506&lt;=45, "31-45 dias",
IF('Base tratada'!$E506&lt;=60, "46-60 dias",
IF('Base tratada'!$E506&lt;=75, "61-75 dias", "76-99 dias")))))</f>
        <v>76-99 dias</v>
      </c>
      <c r="G506" s="38">
        <v>33</v>
      </c>
      <c r="H506" s="60" t="str">
        <f>IF('Base tratada'!$G506&lt;=29,"24–29",
IF('Base tratada'!$G506&lt;=39,"30–39",
IF('Base tratada'!$G506&lt;=49,"40–49",
IF('Base tratada'!$G506&lt;=59,"50–59",
IF('Base tratada'!$G506&lt;=69,"60–69",
"70–80")))))</f>
        <v>30–39</v>
      </c>
      <c r="I506" s="34">
        <v>2279</v>
      </c>
      <c r="J506" s="58" t="str">
        <f>IF('Base tratada'!$K506=1,"Divorciado",
IF('Base tratada'!$L506=1,"Casado",
IF('Base tratada'!$M506=1, "Solteiro",
IF('Base tratada'!$N506=1,"Juntos",
"Viúvo"))))</f>
        <v>Solteiro</v>
      </c>
      <c r="K506" s="34">
        <v>0</v>
      </c>
      <c r="L506" s="34">
        <v>0</v>
      </c>
      <c r="M506" s="34">
        <v>1</v>
      </c>
      <c r="N506" s="34">
        <v>0</v>
      </c>
      <c r="O506" s="34">
        <v>0</v>
      </c>
      <c r="P506" s="34">
        <v>0</v>
      </c>
      <c r="Q506" s="34">
        <v>0</v>
      </c>
      <c r="R506" s="34">
        <v>0</v>
      </c>
      <c r="S506" s="34">
        <v>1</v>
      </c>
      <c r="T506" s="34">
        <v>0</v>
      </c>
      <c r="U506" s="35">
        <v>982</v>
      </c>
      <c r="V506" s="35">
        <v>73</v>
      </c>
      <c r="W506" s="35">
        <v>351</v>
      </c>
      <c r="X506" s="35">
        <v>56</v>
      </c>
      <c r="Y506" s="35">
        <v>14</v>
      </c>
      <c r="Z506" s="35">
        <v>175</v>
      </c>
      <c r="AA506" s="34">
        <v>1</v>
      </c>
      <c r="AB506" s="34">
        <v>5</v>
      </c>
      <c r="AC506" s="34">
        <v>2</v>
      </c>
      <c r="AD506" s="34">
        <v>4</v>
      </c>
      <c r="AE506" s="34">
        <v>6</v>
      </c>
      <c r="AF506" s="58">
        <f>'Base tratada'!$AC506+'Base tratada'!$AD506+'Base tratada'!$AE506</f>
        <v>12</v>
      </c>
      <c r="AG5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06" s="58" t="str">
        <f>IF('Base tratada'!$AC506&gt;=MAX('Base tratada'!$AD506,'Base tratada'!$AE506),"Web",
IF('Base tratada'!$AD506&gt;='Base tratada'!$AE506,"Catalog",
"Store"))</f>
        <v>Store</v>
      </c>
      <c r="AI506" s="59">
        <f>IF('Base tratada'!$AF506=0,"0",'Base tratada'!$AK506/'Base tratada'!$AF506)</f>
        <v>123</v>
      </c>
      <c r="AJ506" s="59" t="str">
        <f>IF('Base tratada'!$AI506=0,"R$ 0",
IF('Base tratada'!$AI506&lt;=25,"R$ 1–25",
IF('Base tratada'!$AI506&lt;=50,"R$ 26–50",
"+R$ 50")))</f>
        <v>+R$ 50</v>
      </c>
      <c r="AK506" s="35">
        <v>1476</v>
      </c>
      <c r="AL506" s="58" t="str">
        <f>IF('Base tratada'!$AK506&lt;=100,"R$ 0-100",
IF('Base tratada'!$AK506&lt;=500,"R$ 101-500",
IF('Base tratada'!$AK506&lt;=1000,"R$ 501-1000",
IF('Base tratada'!$AK506&lt;=1500,"R$ 1001-1500",
"+R$ 1500"))))</f>
        <v>R$ 1001-1500</v>
      </c>
      <c r="AM506" s="34">
        <v>0</v>
      </c>
      <c r="AN506" s="34">
        <v>0</v>
      </c>
      <c r="AO506" s="34">
        <v>1</v>
      </c>
      <c r="AP506" s="34">
        <v>0</v>
      </c>
      <c r="AQ506" s="34">
        <v>0</v>
      </c>
      <c r="AR506" s="34">
        <v>1</v>
      </c>
      <c r="AS506" s="34">
        <v>0</v>
      </c>
      <c r="AT506" s="34">
        <v>3</v>
      </c>
      <c r="AU506" s="34">
        <v>11</v>
      </c>
      <c r="AV506" s="52">
        <v>1301</v>
      </c>
      <c r="AW506" s="57">
        <v>0</v>
      </c>
      <c r="AX506" s="58" t="str">
        <f>IF(Tabela3[[#This Row],[Response]]=1, "Aceitou", "Não aceitou")</f>
        <v>Não aceitou</v>
      </c>
      <c r="AY506" s="55" t="str">
        <f>Tabela3[[#This Row],[Faixa Recência]] &amp; " | " &amp; Tabela3[[#This Row],[Faixa Gasto]] &amp; " | " &amp; Tabela3[[#This Row],[Faixa ticket médio]]</f>
        <v>76-99 dias | R$ 1001-1500 | +R$ 50</v>
      </c>
      <c r="AZ5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6" s="36"/>
    </row>
    <row r="507" spans="1:54" x14ac:dyDescent="0.25">
      <c r="A507" s="61">
        <v>506</v>
      </c>
      <c r="B507" s="37">
        <v>42691</v>
      </c>
      <c r="C507" s="34">
        <v>0</v>
      </c>
      <c r="D507" s="34">
        <v>0</v>
      </c>
      <c r="E507" s="34">
        <v>48</v>
      </c>
      <c r="F507" s="58" t="str">
        <f>IF('Base tratada'!$E507&lt;=15,"0-15 dias",
IF('Base tratada'!$E507&lt;=30, "16-30 dias",
IF('Base tratada'!$E507&lt;=45, "31-45 dias",
IF('Base tratada'!$E507&lt;=60, "46-60 dias",
IF('Base tratada'!$E507&lt;=75, "61-75 dias", "76-99 dias")))))</f>
        <v>46-60 dias</v>
      </c>
      <c r="G507" s="38">
        <v>29</v>
      </c>
      <c r="H507" s="60" t="str">
        <f>IF('Base tratada'!$G507&lt;=29,"24–29",
IF('Base tratada'!$G507&lt;=39,"30–39",
IF('Base tratada'!$G507&lt;=49,"40–49",
IF('Base tratada'!$G507&lt;=59,"50–59",
IF('Base tratada'!$G507&lt;=69,"60–69",
"70–80")))))</f>
        <v>24–29</v>
      </c>
      <c r="I507" s="34">
        <v>2476</v>
      </c>
      <c r="J507" s="58" t="str">
        <f>IF('Base tratada'!$K507=1,"Divorciado",
IF('Base tratada'!$L507=1,"Casado",
IF('Base tratada'!$M507=1, "Solteiro",
IF('Base tratada'!$N507=1,"Juntos",
"Viúvo"))))</f>
        <v>Casado</v>
      </c>
      <c r="K507" s="34">
        <v>0</v>
      </c>
      <c r="L507" s="34">
        <v>1</v>
      </c>
      <c r="M507" s="34">
        <v>0</v>
      </c>
      <c r="N507" s="34">
        <v>0</v>
      </c>
      <c r="O507" s="34">
        <v>0</v>
      </c>
      <c r="P507" s="34">
        <v>0</v>
      </c>
      <c r="Q507" s="34">
        <v>0</v>
      </c>
      <c r="R507" s="34">
        <v>1</v>
      </c>
      <c r="S507" s="34">
        <v>0</v>
      </c>
      <c r="T507" s="34">
        <v>0</v>
      </c>
      <c r="U507" s="35">
        <v>179</v>
      </c>
      <c r="V507" s="35">
        <v>2</v>
      </c>
      <c r="W507" s="35">
        <v>64</v>
      </c>
      <c r="X507" s="35">
        <v>38</v>
      </c>
      <c r="Y507" s="35">
        <v>17</v>
      </c>
      <c r="Z507" s="35">
        <v>58</v>
      </c>
      <c r="AA507" s="34">
        <v>1</v>
      </c>
      <c r="AB507" s="34">
        <v>5</v>
      </c>
      <c r="AC507" s="34">
        <v>5</v>
      </c>
      <c r="AD507" s="34">
        <v>1</v>
      </c>
      <c r="AE507" s="34">
        <v>6</v>
      </c>
      <c r="AF507" s="58">
        <f>'Base tratada'!$AC507+'Base tratada'!$AD507+'Base tratada'!$AE507</f>
        <v>12</v>
      </c>
      <c r="AG5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07" s="58" t="str">
        <f>IF('Base tratada'!$AC507&gt;=MAX('Base tratada'!$AD507,'Base tratada'!$AE507),"Web",
IF('Base tratada'!$AD507&gt;='Base tratada'!$AE507,"Catalog",
"Store"))</f>
        <v>Store</v>
      </c>
      <c r="AI507" s="59">
        <f>IF('Base tratada'!$AF507=0,"0",'Base tratada'!$AK507/'Base tratada'!$AF507)</f>
        <v>25</v>
      </c>
      <c r="AJ507" s="59" t="str">
        <f>IF('Base tratada'!$AI507=0,"R$ 0",
IF('Base tratada'!$AI507&lt;=25,"R$ 1–25",
IF('Base tratada'!$AI507&lt;=50,"R$ 26–50",
"+R$ 50")))</f>
        <v>R$ 1–25</v>
      </c>
      <c r="AK507" s="35">
        <v>300</v>
      </c>
      <c r="AL507" s="58" t="str">
        <f>IF('Base tratada'!$AK507&lt;=100,"R$ 0-100",
IF('Base tratada'!$AK507&lt;=500,"R$ 101-500",
IF('Base tratada'!$AK507&lt;=1000,"R$ 501-1000",
IF('Base tratada'!$AK507&lt;=1500,"R$ 1001-1500",
"+R$ 1500"))))</f>
        <v>R$ 101-500</v>
      </c>
      <c r="AM507" s="34">
        <v>0</v>
      </c>
      <c r="AN507" s="34">
        <v>0</v>
      </c>
      <c r="AO507" s="34">
        <v>0</v>
      </c>
      <c r="AP507" s="34">
        <v>0</v>
      </c>
      <c r="AQ507" s="34">
        <v>0</v>
      </c>
      <c r="AR507" s="34">
        <v>0</v>
      </c>
      <c r="AS507" s="34">
        <v>0</v>
      </c>
      <c r="AT507" s="34">
        <v>3</v>
      </c>
      <c r="AU507" s="34">
        <v>11</v>
      </c>
      <c r="AV507" s="52">
        <v>242</v>
      </c>
      <c r="AW507" s="57">
        <v>0</v>
      </c>
      <c r="AX507" s="58" t="str">
        <f>IF(Tabela3[[#This Row],[Response]]=1, "Aceitou", "Não aceitou")</f>
        <v>Não aceitou</v>
      </c>
      <c r="AY507" s="55" t="str">
        <f>Tabela3[[#This Row],[Faixa Recência]] &amp; " | " &amp; Tabela3[[#This Row],[Faixa Gasto]] &amp; " | " &amp; Tabela3[[#This Row],[Faixa ticket médio]]</f>
        <v>46-60 dias | R$ 101-500 | R$ 1–25</v>
      </c>
      <c r="AZ5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7" s="36"/>
    </row>
    <row r="508" spans="1:54" x14ac:dyDescent="0.25">
      <c r="A508" s="61">
        <v>507</v>
      </c>
      <c r="B508" s="37">
        <v>70503</v>
      </c>
      <c r="C508" s="34">
        <v>0</v>
      </c>
      <c r="D508" s="34">
        <v>0</v>
      </c>
      <c r="E508" s="34">
        <v>73</v>
      </c>
      <c r="F508" s="58" t="str">
        <f>IF('Base tratada'!$E508&lt;=15,"0-15 dias",
IF('Base tratada'!$E508&lt;=30, "16-30 dias",
IF('Base tratada'!$E508&lt;=45, "31-45 dias",
IF('Base tratada'!$E508&lt;=60, "46-60 dias",
IF('Base tratada'!$E508&lt;=75, "61-75 dias", "76-99 dias")))))</f>
        <v>61-75 dias</v>
      </c>
      <c r="G508" s="38">
        <v>67</v>
      </c>
      <c r="H508" s="60" t="str">
        <f>IF('Base tratada'!$G508&lt;=29,"24–29",
IF('Base tratada'!$G508&lt;=39,"30–39",
IF('Base tratada'!$G508&lt;=49,"40–49",
IF('Base tratada'!$G508&lt;=59,"50–59",
IF('Base tratada'!$G508&lt;=69,"60–69",
"70–80")))))</f>
        <v>60–69</v>
      </c>
      <c r="I508" s="34">
        <v>2796</v>
      </c>
      <c r="J508" s="58" t="str">
        <f>IF('Base tratada'!$K508=1,"Divorciado",
IF('Base tratada'!$L508=1,"Casado",
IF('Base tratada'!$M508=1, "Solteiro",
IF('Base tratada'!$N508=1,"Juntos",
"Viúvo"))))</f>
        <v>Casado</v>
      </c>
      <c r="K508" s="34">
        <v>0</v>
      </c>
      <c r="L508" s="34">
        <v>1</v>
      </c>
      <c r="M508" s="34">
        <v>0</v>
      </c>
      <c r="N508" s="34">
        <v>0</v>
      </c>
      <c r="O508" s="34">
        <v>0</v>
      </c>
      <c r="P508" s="34">
        <v>0</v>
      </c>
      <c r="Q508" s="34">
        <v>0</v>
      </c>
      <c r="R508" s="34">
        <v>1</v>
      </c>
      <c r="S508" s="34">
        <v>0</v>
      </c>
      <c r="T508" s="34">
        <v>0</v>
      </c>
      <c r="U508" s="35">
        <v>1379</v>
      </c>
      <c r="V508" s="35">
        <v>33</v>
      </c>
      <c r="W508" s="35">
        <v>216</v>
      </c>
      <c r="X508" s="35">
        <v>0</v>
      </c>
      <c r="Y508" s="35">
        <v>33</v>
      </c>
      <c r="Z508" s="35">
        <v>66</v>
      </c>
      <c r="AA508" s="34">
        <v>1</v>
      </c>
      <c r="AB508" s="34">
        <v>6</v>
      </c>
      <c r="AC508" s="34">
        <v>2</v>
      </c>
      <c r="AD508" s="34">
        <v>4</v>
      </c>
      <c r="AE508" s="34">
        <v>9</v>
      </c>
      <c r="AF508" s="58">
        <f>'Base tratada'!$AC508+'Base tratada'!$AD508+'Base tratada'!$AE508</f>
        <v>15</v>
      </c>
      <c r="AG5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08" s="58" t="str">
        <f>IF('Base tratada'!$AC508&gt;=MAX('Base tratada'!$AD508,'Base tratada'!$AE508),"Web",
IF('Base tratada'!$AD508&gt;='Base tratada'!$AE508,"Catalog",
"Store"))</f>
        <v>Store</v>
      </c>
      <c r="AI508" s="59">
        <f>IF('Base tratada'!$AF508=0,"0",'Base tratada'!$AK508/'Base tratada'!$AF508)</f>
        <v>110.73333333333333</v>
      </c>
      <c r="AJ508" s="59" t="str">
        <f>IF('Base tratada'!$AI508=0,"R$ 0",
IF('Base tratada'!$AI508&lt;=25,"R$ 1–25",
IF('Base tratada'!$AI508&lt;=50,"R$ 26–50",
"+R$ 50")))</f>
        <v>+R$ 50</v>
      </c>
      <c r="AK508" s="35">
        <v>1661</v>
      </c>
      <c r="AL508" s="58" t="str">
        <f>IF('Base tratada'!$AK508&lt;=100,"R$ 0-100",
IF('Base tratada'!$AK508&lt;=500,"R$ 101-500",
IF('Base tratada'!$AK508&lt;=1000,"R$ 501-1000",
IF('Base tratada'!$AK508&lt;=1500,"R$ 1001-1500",
"+R$ 1500"))))</f>
        <v>+R$ 1500</v>
      </c>
      <c r="AM508" s="34">
        <v>0</v>
      </c>
      <c r="AN508" s="34">
        <v>0</v>
      </c>
      <c r="AO508" s="34">
        <v>0</v>
      </c>
      <c r="AP508" s="34">
        <v>1</v>
      </c>
      <c r="AQ508" s="34">
        <v>1</v>
      </c>
      <c r="AR508" s="34">
        <v>2</v>
      </c>
      <c r="AS508" s="34">
        <v>0</v>
      </c>
      <c r="AT508" s="34">
        <v>3</v>
      </c>
      <c r="AU508" s="34">
        <v>11</v>
      </c>
      <c r="AV508" s="52">
        <v>1595</v>
      </c>
      <c r="AW508" s="57">
        <v>0</v>
      </c>
      <c r="AX508" s="58" t="str">
        <f>IF(Tabela3[[#This Row],[Response]]=1, "Aceitou", "Não aceitou")</f>
        <v>Não aceitou</v>
      </c>
      <c r="AY508" s="55" t="str">
        <f>Tabela3[[#This Row],[Faixa Recência]] &amp; " | " &amp; Tabela3[[#This Row],[Faixa Gasto]] &amp; " | " &amp; Tabela3[[#This Row],[Faixa ticket médio]]</f>
        <v>61-75 dias | +R$ 1500 | +R$ 50</v>
      </c>
      <c r="AZ5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8" s="36"/>
    </row>
    <row r="509" spans="1:54" x14ac:dyDescent="0.25">
      <c r="A509" s="61">
        <v>508</v>
      </c>
      <c r="B509" s="37">
        <v>25545</v>
      </c>
      <c r="C509" s="34">
        <v>1</v>
      </c>
      <c r="D509" s="34">
        <v>0</v>
      </c>
      <c r="E509" s="34">
        <v>35</v>
      </c>
      <c r="F509" s="58" t="str">
        <f>IF('Base tratada'!$E509&lt;=15,"0-15 dias",
IF('Base tratada'!$E509&lt;=30, "16-30 dias",
IF('Base tratada'!$E509&lt;=45, "31-45 dias",
IF('Base tratada'!$E509&lt;=60, "46-60 dias",
IF('Base tratada'!$E509&lt;=75, "61-75 dias", "76-99 dias")))))</f>
        <v>31-45 dias</v>
      </c>
      <c r="G509" s="38">
        <v>33</v>
      </c>
      <c r="H509" s="60" t="str">
        <f>IF('Base tratada'!$G509&lt;=29,"24–29",
IF('Base tratada'!$G509&lt;=39,"30–39",
IF('Base tratada'!$G509&lt;=49,"40–49",
IF('Base tratada'!$G509&lt;=59,"50–59",
IF('Base tratada'!$G509&lt;=69,"60–69",
"70–80")))))</f>
        <v>30–39</v>
      </c>
      <c r="I509" s="34">
        <v>2818</v>
      </c>
      <c r="J509" s="58" t="str">
        <f>IF('Base tratada'!$K509=1,"Divorciado",
IF('Base tratada'!$L509=1,"Casado",
IF('Base tratada'!$M509=1, "Solteiro",
IF('Base tratada'!$N509=1,"Juntos",
"Viúvo"))))</f>
        <v>Casado</v>
      </c>
      <c r="K509" s="34">
        <v>0</v>
      </c>
      <c r="L509" s="34">
        <v>1</v>
      </c>
      <c r="M509" s="34">
        <v>0</v>
      </c>
      <c r="N509" s="34">
        <v>0</v>
      </c>
      <c r="O509" s="34">
        <v>0</v>
      </c>
      <c r="P509" s="34">
        <v>0</v>
      </c>
      <c r="Q509" s="34">
        <v>0</v>
      </c>
      <c r="R509" s="34">
        <v>1</v>
      </c>
      <c r="S509" s="34">
        <v>0</v>
      </c>
      <c r="T509" s="34">
        <v>0</v>
      </c>
      <c r="U509" s="35">
        <v>32</v>
      </c>
      <c r="V509" s="35">
        <v>1</v>
      </c>
      <c r="W509" s="35">
        <v>64</v>
      </c>
      <c r="X509" s="35">
        <v>16</v>
      </c>
      <c r="Y509" s="35">
        <v>12</v>
      </c>
      <c r="Z509" s="35">
        <v>85</v>
      </c>
      <c r="AA509" s="34">
        <v>3</v>
      </c>
      <c r="AB509" s="34">
        <v>6</v>
      </c>
      <c r="AC509" s="34">
        <v>2</v>
      </c>
      <c r="AD509" s="34">
        <v>2</v>
      </c>
      <c r="AE509" s="34">
        <v>3</v>
      </c>
      <c r="AF509" s="58">
        <f>'Base tratada'!$AC509+'Base tratada'!$AD509+'Base tratada'!$AE509</f>
        <v>7</v>
      </c>
      <c r="AG5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09" s="58" t="str">
        <f>IF('Base tratada'!$AC509&gt;=MAX('Base tratada'!$AD509,'Base tratada'!$AE509),"Web",
IF('Base tratada'!$AD509&gt;='Base tratada'!$AE509,"Catalog",
"Store"))</f>
        <v>Store</v>
      </c>
      <c r="AI509" s="59">
        <f>IF('Base tratada'!$AF509=0,"0",'Base tratada'!$AK509/'Base tratada'!$AF509)</f>
        <v>17.857142857142858</v>
      </c>
      <c r="AJ509" s="59" t="str">
        <f>IF('Base tratada'!$AI509=0,"R$ 0",
IF('Base tratada'!$AI509&lt;=25,"R$ 1–25",
IF('Base tratada'!$AI509&lt;=50,"R$ 26–50",
"+R$ 50")))</f>
        <v>R$ 1–25</v>
      </c>
      <c r="AK509" s="35">
        <v>125</v>
      </c>
      <c r="AL509" s="58" t="str">
        <f>IF('Base tratada'!$AK509&lt;=100,"R$ 0-100",
IF('Base tratada'!$AK509&lt;=500,"R$ 101-500",
IF('Base tratada'!$AK509&lt;=1000,"R$ 501-1000",
IF('Base tratada'!$AK509&lt;=1500,"R$ 1001-1500",
"+R$ 1500"))))</f>
        <v>R$ 101-500</v>
      </c>
      <c r="AM509" s="34">
        <v>0</v>
      </c>
      <c r="AN509" s="34">
        <v>0</v>
      </c>
      <c r="AO509" s="34">
        <v>0</v>
      </c>
      <c r="AP509" s="34">
        <v>0</v>
      </c>
      <c r="AQ509" s="34">
        <v>0</v>
      </c>
      <c r="AR509" s="34">
        <v>0</v>
      </c>
      <c r="AS509" s="34">
        <v>0</v>
      </c>
      <c r="AT509" s="34">
        <v>3</v>
      </c>
      <c r="AU509" s="34">
        <v>11</v>
      </c>
      <c r="AV509" s="52">
        <v>40</v>
      </c>
      <c r="AW509" s="57">
        <v>1</v>
      </c>
      <c r="AX509" s="58" t="str">
        <f>IF(Tabela3[[#This Row],[Response]]=1, "Aceitou", "Não aceitou")</f>
        <v>Aceitou</v>
      </c>
      <c r="AY509" s="55" t="str">
        <f>Tabela3[[#This Row],[Faixa Recência]] &amp; " | " &amp; Tabela3[[#This Row],[Faixa Gasto]] &amp; " | " &amp; Tabela3[[#This Row],[Faixa ticket médio]]</f>
        <v>31-45 dias | R$ 101-500 | R$ 1–25</v>
      </c>
      <c r="AZ5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09" s="36"/>
    </row>
    <row r="510" spans="1:54" x14ac:dyDescent="0.25">
      <c r="A510" s="61">
        <v>509</v>
      </c>
      <c r="B510" s="37">
        <v>32880</v>
      </c>
      <c r="C510" s="34">
        <v>1</v>
      </c>
      <c r="D510" s="34">
        <v>0</v>
      </c>
      <c r="E510" s="34">
        <v>76</v>
      </c>
      <c r="F510" s="58" t="str">
        <f>IF('Base tratada'!$E510&lt;=15,"0-15 dias",
IF('Base tratada'!$E510&lt;=30, "16-30 dias",
IF('Base tratada'!$E510&lt;=45, "31-45 dias",
IF('Base tratada'!$E510&lt;=60, "46-60 dias",
IF('Base tratada'!$E510&lt;=75, "61-75 dias", "76-99 dias")))))</f>
        <v>76-99 dias</v>
      </c>
      <c r="G510" s="38">
        <v>34</v>
      </c>
      <c r="H510" s="60" t="str">
        <f>IF('Base tratada'!$G510&lt;=29,"24–29",
IF('Base tratada'!$G510&lt;=39,"30–39",
IF('Base tratada'!$G510&lt;=49,"40–49",
IF('Base tratada'!$G510&lt;=59,"50–59",
IF('Base tratada'!$G510&lt;=69,"60–69",
"70–80")))))</f>
        <v>30–39</v>
      </c>
      <c r="I510" s="34">
        <v>2731</v>
      </c>
      <c r="J510" s="58" t="str">
        <f>IF('Base tratada'!$K510=1,"Divorciado",
IF('Base tratada'!$L510=1,"Casado",
IF('Base tratada'!$M510=1, "Solteiro",
IF('Base tratada'!$N510=1,"Juntos",
"Viúvo"))))</f>
        <v>Casado</v>
      </c>
      <c r="K510" s="34">
        <v>0</v>
      </c>
      <c r="L510" s="34">
        <v>1</v>
      </c>
      <c r="M510" s="34">
        <v>0</v>
      </c>
      <c r="N510" s="34">
        <v>0</v>
      </c>
      <c r="O510" s="34">
        <v>0</v>
      </c>
      <c r="P510" s="34">
        <v>0</v>
      </c>
      <c r="Q510" s="34">
        <v>0</v>
      </c>
      <c r="R510" s="34">
        <v>1</v>
      </c>
      <c r="S510" s="34">
        <v>0</v>
      </c>
      <c r="T510" s="34">
        <v>0</v>
      </c>
      <c r="U510" s="35">
        <v>8</v>
      </c>
      <c r="V510" s="35">
        <v>4</v>
      </c>
      <c r="W510" s="35">
        <v>15</v>
      </c>
      <c r="X510" s="35">
        <v>7</v>
      </c>
      <c r="Y510" s="35">
        <v>6</v>
      </c>
      <c r="Z510" s="35">
        <v>2</v>
      </c>
      <c r="AA510" s="34">
        <v>1</v>
      </c>
      <c r="AB510" s="34">
        <v>8</v>
      </c>
      <c r="AC510" s="34">
        <v>1</v>
      </c>
      <c r="AD510" s="34">
        <v>0</v>
      </c>
      <c r="AE510" s="34">
        <v>3</v>
      </c>
      <c r="AF510" s="58">
        <f>'Base tratada'!$AC510+'Base tratada'!$AD510+'Base tratada'!$AE510</f>
        <v>4</v>
      </c>
      <c r="AG5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10" s="58" t="str">
        <f>IF('Base tratada'!$AC510&gt;=MAX('Base tratada'!$AD510,'Base tratada'!$AE510),"Web",
IF('Base tratada'!$AD510&gt;='Base tratada'!$AE510,"Catalog",
"Store"))</f>
        <v>Store</v>
      </c>
      <c r="AI510" s="59">
        <f>IF('Base tratada'!$AF510=0,"0",'Base tratada'!$AK510/'Base tratada'!$AF510)</f>
        <v>10</v>
      </c>
      <c r="AJ510" s="59" t="str">
        <f>IF('Base tratada'!$AI510=0,"R$ 0",
IF('Base tratada'!$AI510&lt;=25,"R$ 1–25",
IF('Base tratada'!$AI510&lt;=50,"R$ 26–50",
"+R$ 50")))</f>
        <v>R$ 1–25</v>
      </c>
      <c r="AK510" s="35">
        <v>40</v>
      </c>
      <c r="AL510" s="58" t="str">
        <f>IF('Base tratada'!$AK510&lt;=100,"R$ 0-100",
IF('Base tratada'!$AK510&lt;=500,"R$ 101-500",
IF('Base tratada'!$AK510&lt;=1000,"R$ 501-1000",
IF('Base tratada'!$AK510&lt;=1500,"R$ 1001-1500",
"+R$ 1500"))))</f>
        <v>R$ 0-100</v>
      </c>
      <c r="AM510" s="34">
        <v>0</v>
      </c>
      <c r="AN510" s="34">
        <v>0</v>
      </c>
      <c r="AO510" s="34">
        <v>0</v>
      </c>
      <c r="AP510" s="34">
        <v>0</v>
      </c>
      <c r="AQ510" s="34">
        <v>0</v>
      </c>
      <c r="AR510" s="34">
        <v>0</v>
      </c>
      <c r="AS510" s="34">
        <v>0</v>
      </c>
      <c r="AT510" s="34">
        <v>3</v>
      </c>
      <c r="AU510" s="34">
        <v>11</v>
      </c>
      <c r="AV510" s="52">
        <v>38</v>
      </c>
      <c r="AW510" s="57">
        <v>0</v>
      </c>
      <c r="AX510" s="58" t="str">
        <f>IF(Tabela3[[#This Row],[Response]]=1, "Aceitou", "Não aceitou")</f>
        <v>Não aceitou</v>
      </c>
      <c r="AY510" s="55" t="str">
        <f>Tabela3[[#This Row],[Faixa Recência]] &amp; " | " &amp; Tabela3[[#This Row],[Faixa Gasto]] &amp; " | " &amp; Tabela3[[#This Row],[Faixa ticket médio]]</f>
        <v>76-99 dias | R$ 0-100 | R$ 1–25</v>
      </c>
      <c r="AZ5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0" s="36"/>
    </row>
    <row r="511" spans="1:54" x14ac:dyDescent="0.25">
      <c r="A511" s="61">
        <v>510</v>
      </c>
      <c r="B511" s="37">
        <v>77863</v>
      </c>
      <c r="C511" s="34">
        <v>0</v>
      </c>
      <c r="D511" s="34">
        <v>0</v>
      </c>
      <c r="E511" s="34">
        <v>20</v>
      </c>
      <c r="F511" s="58" t="str">
        <f>IF('Base tratada'!$E511&lt;=15,"0-15 dias",
IF('Base tratada'!$E511&lt;=30, "16-30 dias",
IF('Base tratada'!$E511&lt;=45, "31-45 dias",
IF('Base tratada'!$E511&lt;=60, "46-60 dias",
IF('Base tratada'!$E511&lt;=75, "61-75 dias", "76-99 dias")))))</f>
        <v>16-30 dias</v>
      </c>
      <c r="G511" s="38">
        <v>62</v>
      </c>
      <c r="H511" s="60" t="str">
        <f>IF('Base tratada'!$G511&lt;=29,"24–29",
IF('Base tratada'!$G511&lt;=39,"30–39",
IF('Base tratada'!$G511&lt;=49,"40–49",
IF('Base tratada'!$G511&lt;=59,"50–59",
IF('Base tratada'!$G511&lt;=69,"60–69",
"70–80")))))</f>
        <v>60–69</v>
      </c>
      <c r="I511" s="34">
        <v>2373</v>
      </c>
      <c r="J511" s="58" t="str">
        <f>IF('Base tratada'!$K511=1,"Divorciado",
IF('Base tratada'!$L511=1,"Casado",
IF('Base tratada'!$M511=1, "Solteiro",
IF('Base tratada'!$N511=1,"Juntos",
"Viúvo"))))</f>
        <v>Juntos</v>
      </c>
      <c r="K511" s="34">
        <v>0</v>
      </c>
      <c r="L511" s="34">
        <v>0</v>
      </c>
      <c r="M511" s="34">
        <v>0</v>
      </c>
      <c r="N511" s="34">
        <v>1</v>
      </c>
      <c r="O511" s="34">
        <v>0</v>
      </c>
      <c r="P511" s="34">
        <v>0</v>
      </c>
      <c r="Q511" s="34">
        <v>0</v>
      </c>
      <c r="R511" s="34">
        <v>0</v>
      </c>
      <c r="S511" s="34">
        <v>0</v>
      </c>
      <c r="T511" s="34">
        <v>1</v>
      </c>
      <c r="U511" s="35">
        <v>881</v>
      </c>
      <c r="V511" s="35">
        <v>38</v>
      </c>
      <c r="W511" s="35">
        <v>319</v>
      </c>
      <c r="X511" s="35">
        <v>16</v>
      </c>
      <c r="Y511" s="35">
        <v>25</v>
      </c>
      <c r="Z511" s="35">
        <v>12</v>
      </c>
      <c r="AA511" s="34">
        <v>1</v>
      </c>
      <c r="AB511" s="34">
        <v>2</v>
      </c>
      <c r="AC511" s="34">
        <v>4</v>
      </c>
      <c r="AD511" s="34">
        <v>5</v>
      </c>
      <c r="AE511" s="34">
        <v>10</v>
      </c>
      <c r="AF511" s="58">
        <f>'Base tratada'!$AC511+'Base tratada'!$AD511+'Base tratada'!$AE511</f>
        <v>19</v>
      </c>
      <c r="AG5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11" s="58" t="str">
        <f>IF('Base tratada'!$AC511&gt;=MAX('Base tratada'!$AD511,'Base tratada'!$AE511),"Web",
IF('Base tratada'!$AD511&gt;='Base tratada'!$AE511,"Catalog",
"Store"))</f>
        <v>Store</v>
      </c>
      <c r="AI511" s="59">
        <f>IF('Base tratada'!$AF511=0,"0",'Base tratada'!$AK511/'Base tratada'!$AF511)</f>
        <v>67.315789473684205</v>
      </c>
      <c r="AJ511" s="59" t="str">
        <f>IF('Base tratada'!$AI511=0,"R$ 0",
IF('Base tratada'!$AI511&lt;=25,"R$ 1–25",
IF('Base tratada'!$AI511&lt;=50,"R$ 26–50",
"+R$ 50")))</f>
        <v>+R$ 50</v>
      </c>
      <c r="AK511" s="35">
        <v>1279</v>
      </c>
      <c r="AL511" s="58" t="str">
        <f>IF('Base tratada'!$AK511&lt;=100,"R$ 0-100",
IF('Base tratada'!$AK511&lt;=500,"R$ 101-500",
IF('Base tratada'!$AK511&lt;=1000,"R$ 501-1000",
IF('Base tratada'!$AK511&lt;=1500,"R$ 1001-1500",
"+R$ 1500"))))</f>
        <v>R$ 1001-1500</v>
      </c>
      <c r="AM511" s="34">
        <v>0</v>
      </c>
      <c r="AN511" s="34">
        <v>0</v>
      </c>
      <c r="AO511" s="34">
        <v>0</v>
      </c>
      <c r="AP511" s="34">
        <v>0</v>
      </c>
      <c r="AQ511" s="34">
        <v>0</v>
      </c>
      <c r="AR511" s="34">
        <v>0</v>
      </c>
      <c r="AS511" s="34">
        <v>0</v>
      </c>
      <c r="AT511" s="34">
        <v>3</v>
      </c>
      <c r="AU511" s="34">
        <v>11</v>
      </c>
      <c r="AV511" s="52">
        <v>1267</v>
      </c>
      <c r="AW511" s="57">
        <v>0</v>
      </c>
      <c r="AX511" s="58" t="str">
        <f>IF(Tabela3[[#This Row],[Response]]=1, "Aceitou", "Não aceitou")</f>
        <v>Não aceitou</v>
      </c>
      <c r="AY511" s="55" t="str">
        <f>Tabela3[[#This Row],[Faixa Recência]] &amp; " | " &amp; Tabela3[[#This Row],[Faixa Gasto]] &amp; " | " &amp; Tabela3[[#This Row],[Faixa ticket médio]]</f>
        <v>16-30 dias | R$ 1001-1500 | +R$ 50</v>
      </c>
      <c r="AZ5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11" s="36"/>
    </row>
    <row r="512" spans="1:54" x14ac:dyDescent="0.25">
      <c r="A512" s="61">
        <v>511</v>
      </c>
      <c r="B512" s="37">
        <v>50353</v>
      </c>
      <c r="C512" s="34">
        <v>0</v>
      </c>
      <c r="D512" s="34">
        <v>0</v>
      </c>
      <c r="E512" s="34">
        <v>72</v>
      </c>
      <c r="F512" s="58" t="str">
        <f>IF('Base tratada'!$E512&lt;=15,"0-15 dias",
IF('Base tratada'!$E512&lt;=30, "16-30 dias",
IF('Base tratada'!$E512&lt;=45, "31-45 dias",
IF('Base tratada'!$E512&lt;=60, "46-60 dias",
IF('Base tratada'!$E512&lt;=75, "61-75 dias", "76-99 dias")))))</f>
        <v>61-75 dias</v>
      </c>
      <c r="G512" s="38">
        <v>43</v>
      </c>
      <c r="H512" s="60" t="str">
        <f>IF('Base tratada'!$G512&lt;=29,"24–29",
IF('Base tratada'!$G512&lt;=39,"30–39",
IF('Base tratada'!$G512&lt;=49,"40–49",
IF('Base tratada'!$G512&lt;=59,"50–59",
IF('Base tratada'!$G512&lt;=69,"60–69",
"70–80")))))</f>
        <v>40–49</v>
      </c>
      <c r="I512" s="34">
        <v>2180</v>
      </c>
      <c r="J512" s="58" t="str">
        <f>IF('Base tratada'!$K512=1,"Divorciado",
IF('Base tratada'!$L512=1,"Casado",
IF('Base tratada'!$M512=1, "Solteiro",
IF('Base tratada'!$N512=1,"Juntos",
"Viúvo"))))</f>
        <v>Casado</v>
      </c>
      <c r="K512" s="34">
        <v>0</v>
      </c>
      <c r="L512" s="34">
        <v>1</v>
      </c>
      <c r="M512" s="34">
        <v>0</v>
      </c>
      <c r="N512" s="34">
        <v>0</v>
      </c>
      <c r="O512" s="34">
        <v>0</v>
      </c>
      <c r="P512" s="34">
        <v>0</v>
      </c>
      <c r="Q512" s="34">
        <v>0</v>
      </c>
      <c r="R512" s="34">
        <v>0</v>
      </c>
      <c r="S512" s="34">
        <v>1</v>
      </c>
      <c r="T512" s="34">
        <v>0</v>
      </c>
      <c r="U512" s="35">
        <v>141</v>
      </c>
      <c r="V512" s="35">
        <v>15</v>
      </c>
      <c r="W512" s="35">
        <v>153</v>
      </c>
      <c r="X512" s="35">
        <v>67</v>
      </c>
      <c r="Y512" s="35">
        <v>31</v>
      </c>
      <c r="Z512" s="35">
        <v>35</v>
      </c>
      <c r="AA512" s="34">
        <v>1</v>
      </c>
      <c r="AB512" s="34">
        <v>3</v>
      </c>
      <c r="AC512" s="34">
        <v>4</v>
      </c>
      <c r="AD512" s="34">
        <v>4</v>
      </c>
      <c r="AE512" s="34">
        <v>6</v>
      </c>
      <c r="AF512" s="58">
        <f>'Base tratada'!$AC512+'Base tratada'!$AD512+'Base tratada'!$AE512</f>
        <v>14</v>
      </c>
      <c r="AG5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12" s="58" t="str">
        <f>IF('Base tratada'!$AC512&gt;=MAX('Base tratada'!$AD512,'Base tratada'!$AE512),"Web",
IF('Base tratada'!$AD512&gt;='Base tratada'!$AE512,"Catalog",
"Store"))</f>
        <v>Store</v>
      </c>
      <c r="AI512" s="59">
        <f>IF('Base tratada'!$AF512=0,"0",'Base tratada'!$AK512/'Base tratada'!$AF512)</f>
        <v>29.071428571428573</v>
      </c>
      <c r="AJ512" s="59" t="str">
        <f>IF('Base tratada'!$AI512=0,"R$ 0",
IF('Base tratada'!$AI512&lt;=25,"R$ 1–25",
IF('Base tratada'!$AI512&lt;=50,"R$ 26–50",
"+R$ 50")))</f>
        <v>R$ 26–50</v>
      </c>
      <c r="AK512" s="35">
        <v>407</v>
      </c>
      <c r="AL512" s="58" t="str">
        <f>IF('Base tratada'!$AK512&lt;=100,"R$ 0-100",
IF('Base tratada'!$AK512&lt;=500,"R$ 101-500",
IF('Base tratada'!$AK512&lt;=1000,"R$ 501-1000",
IF('Base tratada'!$AK512&lt;=1500,"R$ 1001-1500",
"+R$ 1500"))))</f>
        <v>R$ 101-500</v>
      </c>
      <c r="AM512" s="34">
        <v>0</v>
      </c>
      <c r="AN512" s="34">
        <v>0</v>
      </c>
      <c r="AO512" s="34">
        <v>0</v>
      </c>
      <c r="AP512" s="34">
        <v>0</v>
      </c>
      <c r="AQ512" s="34">
        <v>0</v>
      </c>
      <c r="AR512" s="34">
        <v>0</v>
      </c>
      <c r="AS512" s="34">
        <v>0</v>
      </c>
      <c r="AT512" s="34">
        <v>3</v>
      </c>
      <c r="AU512" s="34">
        <v>11</v>
      </c>
      <c r="AV512" s="52">
        <v>372</v>
      </c>
      <c r="AW512" s="57">
        <v>0</v>
      </c>
      <c r="AX512" s="58" t="str">
        <f>IF(Tabela3[[#This Row],[Response]]=1, "Aceitou", "Não aceitou")</f>
        <v>Não aceitou</v>
      </c>
      <c r="AY512" s="55" t="str">
        <f>Tabela3[[#This Row],[Faixa Recência]] &amp; " | " &amp; Tabela3[[#This Row],[Faixa Gasto]] &amp; " | " &amp; Tabela3[[#This Row],[Faixa ticket médio]]</f>
        <v>61-75 dias | R$ 101-500 | R$ 26–50</v>
      </c>
      <c r="AZ5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2" s="36"/>
    </row>
    <row r="513" spans="1:54" x14ac:dyDescent="0.25">
      <c r="A513" s="61">
        <v>512</v>
      </c>
      <c r="B513" s="37">
        <v>61839</v>
      </c>
      <c r="C513" s="34">
        <v>0</v>
      </c>
      <c r="D513" s="34">
        <v>0</v>
      </c>
      <c r="E513" s="34">
        <v>20</v>
      </c>
      <c r="F513" s="58" t="str">
        <f>IF('Base tratada'!$E513&lt;=15,"0-15 dias",
IF('Base tratada'!$E513&lt;=30, "16-30 dias",
IF('Base tratada'!$E513&lt;=45, "31-45 dias",
IF('Base tratada'!$E513&lt;=60, "46-60 dias",
IF('Base tratada'!$E513&lt;=75, "61-75 dias", "76-99 dias")))))</f>
        <v>16-30 dias</v>
      </c>
      <c r="G513" s="38">
        <v>56</v>
      </c>
      <c r="H513" s="60" t="str">
        <f>IF('Base tratada'!$G513&lt;=29,"24–29",
IF('Base tratada'!$G513&lt;=39,"30–39",
IF('Base tratada'!$G513&lt;=49,"40–49",
IF('Base tratada'!$G513&lt;=59,"50–59",
IF('Base tratada'!$G513&lt;=69,"60–69",
"70–80")))))</f>
        <v>50–59</v>
      </c>
      <c r="I513" s="34">
        <v>2845</v>
      </c>
      <c r="J513" s="58" t="str">
        <f>IF('Base tratada'!$K513=1,"Divorciado",
IF('Base tratada'!$L513=1,"Casado",
IF('Base tratada'!$M513=1, "Solteiro",
IF('Base tratada'!$N513=1,"Juntos",
"Viúvo"))))</f>
        <v>Solteiro</v>
      </c>
      <c r="K513" s="34">
        <v>0</v>
      </c>
      <c r="L513" s="34">
        <v>0</v>
      </c>
      <c r="M513" s="34">
        <v>1</v>
      </c>
      <c r="N513" s="34">
        <v>0</v>
      </c>
      <c r="O513" s="34">
        <v>0</v>
      </c>
      <c r="P513" s="34">
        <v>0</v>
      </c>
      <c r="Q513" s="34">
        <v>0</v>
      </c>
      <c r="R513" s="34">
        <v>1</v>
      </c>
      <c r="S513" s="34">
        <v>0</v>
      </c>
      <c r="T513" s="34">
        <v>0</v>
      </c>
      <c r="U513" s="35">
        <v>1000</v>
      </c>
      <c r="V513" s="35">
        <v>155</v>
      </c>
      <c r="W513" s="35">
        <v>379</v>
      </c>
      <c r="X513" s="35">
        <v>224</v>
      </c>
      <c r="Y513" s="35">
        <v>17</v>
      </c>
      <c r="Z513" s="35">
        <v>120</v>
      </c>
      <c r="AA513" s="34">
        <v>1</v>
      </c>
      <c r="AB513" s="34">
        <v>8</v>
      </c>
      <c r="AC513" s="34">
        <v>4</v>
      </c>
      <c r="AD513" s="34">
        <v>8</v>
      </c>
      <c r="AE513" s="34">
        <v>4</v>
      </c>
      <c r="AF513" s="58">
        <f>'Base tratada'!$AC513+'Base tratada'!$AD513+'Base tratada'!$AE513</f>
        <v>16</v>
      </c>
      <c r="AG5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13" s="58" t="str">
        <f>IF('Base tratada'!$AC513&gt;=MAX('Base tratada'!$AD513,'Base tratada'!$AE513),"Web",
IF('Base tratada'!$AD513&gt;='Base tratada'!$AE513,"Catalog",
"Store"))</f>
        <v>Catalog</v>
      </c>
      <c r="AI513" s="59">
        <f>IF('Base tratada'!$AF513=0,"0",'Base tratada'!$AK513/'Base tratada'!$AF513)</f>
        <v>110.9375</v>
      </c>
      <c r="AJ513" s="59" t="str">
        <f>IF('Base tratada'!$AI513=0,"R$ 0",
IF('Base tratada'!$AI513&lt;=25,"R$ 1–25",
IF('Base tratada'!$AI513&lt;=50,"R$ 26–50",
"+R$ 50")))</f>
        <v>+R$ 50</v>
      </c>
      <c r="AK513" s="35">
        <v>1775</v>
      </c>
      <c r="AL513" s="58" t="str">
        <f>IF('Base tratada'!$AK513&lt;=100,"R$ 0-100",
IF('Base tratada'!$AK513&lt;=500,"R$ 101-500",
IF('Base tratada'!$AK513&lt;=1000,"R$ 501-1000",
IF('Base tratada'!$AK513&lt;=1500,"R$ 1001-1500",
"+R$ 1500"))))</f>
        <v>+R$ 1500</v>
      </c>
      <c r="AM513" s="34">
        <v>0</v>
      </c>
      <c r="AN513" s="34">
        <v>0</v>
      </c>
      <c r="AO513" s="34">
        <v>0</v>
      </c>
      <c r="AP513" s="34">
        <v>0</v>
      </c>
      <c r="AQ513" s="34">
        <v>0</v>
      </c>
      <c r="AR513" s="34">
        <v>0</v>
      </c>
      <c r="AS513" s="34">
        <v>0</v>
      </c>
      <c r="AT513" s="34">
        <v>3</v>
      </c>
      <c r="AU513" s="34">
        <v>11</v>
      </c>
      <c r="AV513" s="52">
        <v>1655</v>
      </c>
      <c r="AW513" s="57">
        <v>0</v>
      </c>
      <c r="AX513" s="58" t="str">
        <f>IF(Tabela3[[#This Row],[Response]]=1, "Aceitou", "Não aceitou")</f>
        <v>Não aceitou</v>
      </c>
      <c r="AY513" s="55" t="str">
        <f>Tabela3[[#This Row],[Faixa Recência]] &amp; " | " &amp; Tabela3[[#This Row],[Faixa Gasto]] &amp; " | " &amp; Tabela3[[#This Row],[Faixa ticket médio]]</f>
        <v>16-30 dias | +R$ 1500 | +R$ 50</v>
      </c>
      <c r="AZ5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13" s="36"/>
    </row>
    <row r="514" spans="1:54" x14ac:dyDescent="0.25">
      <c r="A514" s="61">
        <v>513</v>
      </c>
      <c r="B514" s="37">
        <v>49154</v>
      </c>
      <c r="C514" s="34">
        <v>1</v>
      </c>
      <c r="D514" s="34">
        <v>1</v>
      </c>
      <c r="E514" s="34">
        <v>69</v>
      </c>
      <c r="F514" s="58" t="str">
        <f>IF('Base tratada'!$E514&lt;=15,"0-15 dias",
IF('Base tratada'!$E514&lt;=30, "16-30 dias",
IF('Base tratada'!$E514&lt;=45, "31-45 dias",
IF('Base tratada'!$E514&lt;=60, "46-60 dias",
IF('Base tratada'!$E514&lt;=75, "61-75 dias", "76-99 dias")))))</f>
        <v>61-75 dias</v>
      </c>
      <c r="G514" s="38">
        <v>60</v>
      </c>
      <c r="H514" s="60" t="str">
        <f>IF('Base tratada'!$G514&lt;=29,"24–29",
IF('Base tratada'!$G514&lt;=39,"30–39",
IF('Base tratada'!$G514&lt;=49,"40–49",
IF('Base tratada'!$G514&lt;=59,"50–59",
IF('Base tratada'!$G514&lt;=69,"60–69",
"70–80")))))</f>
        <v>60–69</v>
      </c>
      <c r="I514" s="34">
        <v>2397</v>
      </c>
      <c r="J514" s="58" t="str">
        <f>IF('Base tratada'!$K514=1,"Divorciado",
IF('Base tratada'!$L514=1,"Casado",
IF('Base tratada'!$M514=1, "Solteiro",
IF('Base tratada'!$N514=1,"Juntos",
"Viúvo"))))</f>
        <v>Casado</v>
      </c>
      <c r="K514" s="34">
        <v>0</v>
      </c>
      <c r="L514" s="34">
        <v>1</v>
      </c>
      <c r="M514" s="34">
        <v>0</v>
      </c>
      <c r="N514" s="34">
        <v>0</v>
      </c>
      <c r="O514" s="34">
        <v>0</v>
      </c>
      <c r="P514" s="34">
        <v>0</v>
      </c>
      <c r="Q514" s="34">
        <v>0</v>
      </c>
      <c r="R514" s="34">
        <v>0</v>
      </c>
      <c r="S514" s="34">
        <v>0</v>
      </c>
      <c r="T514" s="34">
        <v>1</v>
      </c>
      <c r="U514" s="35">
        <v>206</v>
      </c>
      <c r="V514" s="35">
        <v>10</v>
      </c>
      <c r="W514" s="35">
        <v>67</v>
      </c>
      <c r="X514" s="35">
        <v>30</v>
      </c>
      <c r="Y514" s="35">
        <v>27</v>
      </c>
      <c r="Z514" s="35">
        <v>71</v>
      </c>
      <c r="AA514" s="34">
        <v>6</v>
      </c>
      <c r="AB514" s="34">
        <v>6</v>
      </c>
      <c r="AC514" s="34">
        <v>4</v>
      </c>
      <c r="AD514" s="34">
        <v>1</v>
      </c>
      <c r="AE514" s="34">
        <v>8</v>
      </c>
      <c r="AF514" s="58">
        <f>'Base tratada'!$AC514+'Base tratada'!$AD514+'Base tratada'!$AE514</f>
        <v>13</v>
      </c>
      <c r="AG5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14" s="58" t="str">
        <f>IF('Base tratada'!$AC514&gt;=MAX('Base tratada'!$AD514,'Base tratada'!$AE514),"Web",
IF('Base tratada'!$AD514&gt;='Base tratada'!$AE514,"Catalog",
"Store"))</f>
        <v>Store</v>
      </c>
      <c r="AI514" s="59">
        <f>IF('Base tratada'!$AF514=0,"0",'Base tratada'!$AK514/'Base tratada'!$AF514)</f>
        <v>26.153846153846153</v>
      </c>
      <c r="AJ514" s="59" t="str">
        <f>IF('Base tratada'!$AI514=0,"R$ 0",
IF('Base tratada'!$AI514&lt;=25,"R$ 1–25",
IF('Base tratada'!$AI514&lt;=50,"R$ 26–50",
"+R$ 50")))</f>
        <v>R$ 26–50</v>
      </c>
      <c r="AK514" s="35">
        <v>340</v>
      </c>
      <c r="AL514" s="58" t="str">
        <f>IF('Base tratada'!$AK514&lt;=100,"R$ 0-100",
IF('Base tratada'!$AK514&lt;=500,"R$ 101-500",
IF('Base tratada'!$AK514&lt;=1000,"R$ 501-1000",
IF('Base tratada'!$AK514&lt;=1500,"R$ 1001-1500",
"+R$ 1500"))))</f>
        <v>R$ 101-500</v>
      </c>
      <c r="AM514" s="34">
        <v>0</v>
      </c>
      <c r="AN514" s="34">
        <v>0</v>
      </c>
      <c r="AO514" s="34">
        <v>0</v>
      </c>
      <c r="AP514" s="34">
        <v>0</v>
      </c>
      <c r="AQ514" s="34">
        <v>0</v>
      </c>
      <c r="AR514" s="34">
        <v>0</v>
      </c>
      <c r="AS514" s="34">
        <v>0</v>
      </c>
      <c r="AT514" s="34">
        <v>3</v>
      </c>
      <c r="AU514" s="34">
        <v>11</v>
      </c>
      <c r="AV514" s="52">
        <v>269</v>
      </c>
      <c r="AW514" s="57">
        <v>0</v>
      </c>
      <c r="AX514" s="58" t="str">
        <f>IF(Tabela3[[#This Row],[Response]]=1, "Aceitou", "Não aceitou")</f>
        <v>Não aceitou</v>
      </c>
      <c r="AY514" s="55" t="str">
        <f>Tabela3[[#This Row],[Faixa Recência]] &amp; " | " &amp; Tabela3[[#This Row],[Faixa Gasto]] &amp; " | " &amp; Tabela3[[#This Row],[Faixa ticket médio]]</f>
        <v>61-75 dias | R$ 101-500 | R$ 26–50</v>
      </c>
      <c r="AZ5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4" s="36"/>
    </row>
    <row r="515" spans="1:54" x14ac:dyDescent="0.25">
      <c r="A515" s="61">
        <v>514</v>
      </c>
      <c r="B515" s="37">
        <v>47682</v>
      </c>
      <c r="C515" s="34">
        <v>0</v>
      </c>
      <c r="D515" s="34">
        <v>1</v>
      </c>
      <c r="E515" s="34">
        <v>80</v>
      </c>
      <c r="F515" s="58" t="str">
        <f>IF('Base tratada'!$E515&lt;=15,"0-15 dias",
IF('Base tratada'!$E515&lt;=30, "16-30 dias",
IF('Base tratada'!$E515&lt;=45, "31-45 dias",
IF('Base tratada'!$E515&lt;=60, "46-60 dias",
IF('Base tratada'!$E515&lt;=75, "61-75 dias", "76-99 dias")))))</f>
        <v>76-99 dias</v>
      </c>
      <c r="G515" s="38">
        <v>45</v>
      </c>
      <c r="H515" s="60" t="str">
        <f>IF('Base tratada'!$G515&lt;=29,"24–29",
IF('Base tratada'!$G515&lt;=39,"30–39",
IF('Base tratada'!$G515&lt;=49,"40–49",
IF('Base tratada'!$G515&lt;=59,"50–59",
IF('Base tratada'!$G515&lt;=69,"60–69",
"70–80")))))</f>
        <v>40–49</v>
      </c>
      <c r="I515" s="34">
        <v>2658</v>
      </c>
      <c r="J515" s="58" t="str">
        <f>IF('Base tratada'!$K515=1,"Divorciado",
IF('Base tratada'!$L515=1,"Casado",
IF('Base tratada'!$M515=1, "Solteiro",
IF('Base tratada'!$N515=1,"Juntos",
"Viúvo"))))</f>
        <v>Viúvo</v>
      </c>
      <c r="K515" s="34">
        <v>0</v>
      </c>
      <c r="L515" s="34">
        <v>0</v>
      </c>
      <c r="M515" s="34">
        <v>0</v>
      </c>
      <c r="N515" s="34">
        <v>0</v>
      </c>
      <c r="O515" s="34">
        <v>1</v>
      </c>
      <c r="P515" s="34">
        <v>1</v>
      </c>
      <c r="Q515" s="34">
        <v>0</v>
      </c>
      <c r="R515" s="34">
        <v>0</v>
      </c>
      <c r="S515" s="34">
        <v>0</v>
      </c>
      <c r="T515" s="34">
        <v>0</v>
      </c>
      <c r="U515" s="35">
        <v>162</v>
      </c>
      <c r="V515" s="35">
        <v>61</v>
      </c>
      <c r="W515" s="35">
        <v>83</v>
      </c>
      <c r="X515" s="35">
        <v>97</v>
      </c>
      <c r="Y515" s="35">
        <v>57</v>
      </c>
      <c r="Z515" s="35">
        <v>61</v>
      </c>
      <c r="AA515" s="34">
        <v>4</v>
      </c>
      <c r="AB515" s="34">
        <v>5</v>
      </c>
      <c r="AC515" s="34">
        <v>4</v>
      </c>
      <c r="AD515" s="34">
        <v>3</v>
      </c>
      <c r="AE515" s="34">
        <v>8</v>
      </c>
      <c r="AF515" s="58">
        <f>'Base tratada'!$AC515+'Base tratada'!$AD515+'Base tratada'!$AE515</f>
        <v>15</v>
      </c>
      <c r="AG5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15" s="58" t="str">
        <f>IF('Base tratada'!$AC515&gt;=MAX('Base tratada'!$AD515,'Base tratada'!$AE515),"Web",
IF('Base tratada'!$AD515&gt;='Base tratada'!$AE515,"Catalog",
"Store"))</f>
        <v>Store</v>
      </c>
      <c r="AI515" s="59">
        <f>IF('Base tratada'!$AF515=0,"0",'Base tratada'!$AK515/'Base tratada'!$AF515)</f>
        <v>30.666666666666668</v>
      </c>
      <c r="AJ515" s="59" t="str">
        <f>IF('Base tratada'!$AI515=0,"R$ 0",
IF('Base tratada'!$AI515&lt;=25,"R$ 1–25",
IF('Base tratada'!$AI515&lt;=50,"R$ 26–50",
"+R$ 50")))</f>
        <v>R$ 26–50</v>
      </c>
      <c r="AK515" s="35">
        <v>460</v>
      </c>
      <c r="AL515" s="58" t="str">
        <f>IF('Base tratada'!$AK515&lt;=100,"R$ 0-100",
IF('Base tratada'!$AK515&lt;=500,"R$ 101-500",
IF('Base tratada'!$AK515&lt;=1000,"R$ 501-1000",
IF('Base tratada'!$AK515&lt;=1500,"R$ 1001-1500",
"+R$ 1500"))))</f>
        <v>R$ 101-500</v>
      </c>
      <c r="AM515" s="34">
        <v>0</v>
      </c>
      <c r="AN515" s="34">
        <v>0</v>
      </c>
      <c r="AO515" s="34">
        <v>0</v>
      </c>
      <c r="AP515" s="34">
        <v>0</v>
      </c>
      <c r="AQ515" s="34">
        <v>0</v>
      </c>
      <c r="AR515" s="34">
        <v>0</v>
      </c>
      <c r="AS515" s="34">
        <v>0</v>
      </c>
      <c r="AT515" s="34">
        <v>3</v>
      </c>
      <c r="AU515" s="34">
        <v>11</v>
      </c>
      <c r="AV515" s="52">
        <v>399</v>
      </c>
      <c r="AW515" s="57">
        <v>0</v>
      </c>
      <c r="AX515" s="58" t="str">
        <f>IF(Tabela3[[#This Row],[Response]]=1, "Aceitou", "Não aceitou")</f>
        <v>Não aceitou</v>
      </c>
      <c r="AY515" s="55" t="str">
        <f>Tabela3[[#This Row],[Faixa Recência]] &amp; " | " &amp; Tabela3[[#This Row],[Faixa Gasto]] &amp; " | " &amp; Tabela3[[#This Row],[Faixa ticket médio]]</f>
        <v>76-99 dias | R$ 101-500 | R$ 26–50</v>
      </c>
      <c r="AZ5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5" s="36"/>
    </row>
    <row r="516" spans="1:54" x14ac:dyDescent="0.25">
      <c r="A516" s="61">
        <v>515</v>
      </c>
      <c r="B516" s="37">
        <v>72679</v>
      </c>
      <c r="C516" s="34">
        <v>0</v>
      </c>
      <c r="D516" s="34">
        <v>1</v>
      </c>
      <c r="E516" s="34">
        <v>65</v>
      </c>
      <c r="F516" s="58" t="str">
        <f>IF('Base tratada'!$E516&lt;=15,"0-15 dias",
IF('Base tratada'!$E516&lt;=30, "16-30 dias",
IF('Base tratada'!$E516&lt;=45, "31-45 dias",
IF('Base tratada'!$E516&lt;=60, "46-60 dias",
IF('Base tratada'!$E516&lt;=75, "61-75 dias", "76-99 dias")))))</f>
        <v>61-75 dias</v>
      </c>
      <c r="G516" s="38">
        <v>51</v>
      </c>
      <c r="H516" s="60" t="str">
        <f>IF('Base tratada'!$G516&lt;=29,"24–29",
IF('Base tratada'!$G516&lt;=39,"30–39",
IF('Base tratada'!$G516&lt;=49,"40–49",
IF('Base tratada'!$G516&lt;=59,"50–59",
IF('Base tratada'!$G516&lt;=69,"60–69",
"70–80")))))</f>
        <v>50–59</v>
      </c>
      <c r="I516" s="34">
        <v>2443</v>
      </c>
      <c r="J516" s="58" t="str">
        <f>IF('Base tratada'!$K516=1,"Divorciado",
IF('Base tratada'!$L516=1,"Casado",
IF('Base tratada'!$M516=1, "Solteiro",
IF('Base tratada'!$N516=1,"Juntos",
"Viúvo"))))</f>
        <v>Solteiro</v>
      </c>
      <c r="K516" s="34">
        <v>0</v>
      </c>
      <c r="L516" s="34">
        <v>0</v>
      </c>
      <c r="M516" s="34">
        <v>1</v>
      </c>
      <c r="N516" s="34">
        <v>0</v>
      </c>
      <c r="O516" s="34">
        <v>0</v>
      </c>
      <c r="P516" s="34">
        <v>0</v>
      </c>
      <c r="Q516" s="34">
        <v>0</v>
      </c>
      <c r="R516" s="34">
        <v>1</v>
      </c>
      <c r="S516" s="34">
        <v>0</v>
      </c>
      <c r="T516" s="34">
        <v>0</v>
      </c>
      <c r="U516" s="35">
        <v>619</v>
      </c>
      <c r="V516" s="35">
        <v>54</v>
      </c>
      <c r="W516" s="35">
        <v>260</v>
      </c>
      <c r="X516" s="35">
        <v>127</v>
      </c>
      <c r="Y516" s="35">
        <v>54</v>
      </c>
      <c r="Z516" s="35">
        <v>54</v>
      </c>
      <c r="AA516" s="34">
        <v>1</v>
      </c>
      <c r="AB516" s="34">
        <v>1</v>
      </c>
      <c r="AC516" s="34">
        <v>4</v>
      </c>
      <c r="AD516" s="34">
        <v>7</v>
      </c>
      <c r="AE516" s="34">
        <v>5</v>
      </c>
      <c r="AF516" s="58">
        <f>'Base tratada'!$AC516+'Base tratada'!$AD516+'Base tratada'!$AE516</f>
        <v>16</v>
      </c>
      <c r="AG5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16" s="58" t="str">
        <f>IF('Base tratada'!$AC516&gt;=MAX('Base tratada'!$AD516,'Base tratada'!$AE516),"Web",
IF('Base tratada'!$AD516&gt;='Base tratada'!$AE516,"Catalog",
"Store"))</f>
        <v>Catalog</v>
      </c>
      <c r="AI516" s="59">
        <f>IF('Base tratada'!$AF516=0,"0",'Base tratada'!$AK516/'Base tratada'!$AF516)</f>
        <v>69.625</v>
      </c>
      <c r="AJ516" s="59" t="str">
        <f>IF('Base tratada'!$AI516=0,"R$ 0",
IF('Base tratada'!$AI516&lt;=25,"R$ 1–25",
IF('Base tratada'!$AI516&lt;=50,"R$ 26–50",
"+R$ 50")))</f>
        <v>+R$ 50</v>
      </c>
      <c r="AK516" s="35">
        <v>1114</v>
      </c>
      <c r="AL516" s="58" t="str">
        <f>IF('Base tratada'!$AK516&lt;=100,"R$ 0-100",
IF('Base tratada'!$AK516&lt;=500,"R$ 101-500",
IF('Base tratada'!$AK516&lt;=1000,"R$ 501-1000",
IF('Base tratada'!$AK516&lt;=1500,"R$ 1001-1500",
"+R$ 1500"))))</f>
        <v>R$ 1001-1500</v>
      </c>
      <c r="AM516" s="34">
        <v>0</v>
      </c>
      <c r="AN516" s="34">
        <v>0</v>
      </c>
      <c r="AO516" s="34">
        <v>0</v>
      </c>
      <c r="AP516" s="34">
        <v>0</v>
      </c>
      <c r="AQ516" s="34">
        <v>0</v>
      </c>
      <c r="AR516" s="34">
        <v>0</v>
      </c>
      <c r="AS516" s="34">
        <v>0</v>
      </c>
      <c r="AT516" s="34">
        <v>3</v>
      </c>
      <c r="AU516" s="34">
        <v>11</v>
      </c>
      <c r="AV516" s="52">
        <v>1060</v>
      </c>
      <c r="AW516" s="57">
        <v>0</v>
      </c>
      <c r="AX516" s="58" t="str">
        <f>IF(Tabela3[[#This Row],[Response]]=1, "Aceitou", "Não aceitou")</f>
        <v>Não aceitou</v>
      </c>
      <c r="AY516" s="55" t="str">
        <f>Tabela3[[#This Row],[Faixa Recência]] &amp; " | " &amp; Tabela3[[#This Row],[Faixa Gasto]] &amp; " | " &amp; Tabela3[[#This Row],[Faixa ticket médio]]</f>
        <v>61-75 dias | R$ 1001-1500 | +R$ 50</v>
      </c>
      <c r="AZ5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6" s="36"/>
    </row>
    <row r="517" spans="1:54" x14ac:dyDescent="0.25">
      <c r="A517" s="61">
        <v>516</v>
      </c>
      <c r="B517" s="37">
        <v>57954</v>
      </c>
      <c r="C517" s="34">
        <v>1</v>
      </c>
      <c r="D517" s="34">
        <v>1</v>
      </c>
      <c r="E517" s="34">
        <v>52</v>
      </c>
      <c r="F517" s="58" t="str">
        <f>IF('Base tratada'!$E517&lt;=15,"0-15 dias",
IF('Base tratada'!$E517&lt;=30, "16-30 dias",
IF('Base tratada'!$E517&lt;=45, "31-45 dias",
IF('Base tratada'!$E517&lt;=60, "46-60 dias",
IF('Base tratada'!$E517&lt;=75, "61-75 dias", "76-99 dias")))))</f>
        <v>46-60 dias</v>
      </c>
      <c r="G517" s="38">
        <v>43</v>
      </c>
      <c r="H517" s="60" t="str">
        <f>IF('Base tratada'!$G517&lt;=29,"24–29",
IF('Base tratada'!$G517&lt;=39,"30–39",
IF('Base tratada'!$G517&lt;=49,"40–49",
IF('Base tratada'!$G517&lt;=59,"50–59",
IF('Base tratada'!$G517&lt;=69,"60–69",
"70–80")))))</f>
        <v>40–49</v>
      </c>
      <c r="I517" s="34">
        <v>2170</v>
      </c>
      <c r="J517" s="58" t="str">
        <f>IF('Base tratada'!$K517=1,"Divorciado",
IF('Base tratada'!$L517=1,"Casado",
IF('Base tratada'!$M517=1, "Solteiro",
IF('Base tratada'!$N517=1,"Juntos",
"Viúvo"))))</f>
        <v>Juntos</v>
      </c>
      <c r="K517" s="34">
        <v>0</v>
      </c>
      <c r="L517" s="34">
        <v>0</v>
      </c>
      <c r="M517" s="34">
        <v>0</v>
      </c>
      <c r="N517" s="34">
        <v>1</v>
      </c>
      <c r="O517" s="34">
        <v>0</v>
      </c>
      <c r="P517" s="34">
        <v>0</v>
      </c>
      <c r="Q517" s="34">
        <v>0</v>
      </c>
      <c r="R517" s="34">
        <v>0</v>
      </c>
      <c r="S517" s="34">
        <v>1</v>
      </c>
      <c r="T517" s="34">
        <v>0</v>
      </c>
      <c r="U517" s="35">
        <v>456</v>
      </c>
      <c r="V517" s="35">
        <v>4</v>
      </c>
      <c r="W517" s="35">
        <v>24</v>
      </c>
      <c r="X517" s="35">
        <v>0</v>
      </c>
      <c r="Y517" s="35">
        <v>0</v>
      </c>
      <c r="Z517" s="35">
        <v>9</v>
      </c>
      <c r="AA517" s="34">
        <v>7</v>
      </c>
      <c r="AB517" s="34">
        <v>7</v>
      </c>
      <c r="AC517" s="34">
        <v>8</v>
      </c>
      <c r="AD517" s="34">
        <v>2</v>
      </c>
      <c r="AE517" s="34">
        <v>6</v>
      </c>
      <c r="AF517" s="58">
        <f>'Base tratada'!$AC517+'Base tratada'!$AD517+'Base tratada'!$AE517</f>
        <v>16</v>
      </c>
      <c r="AG5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17" s="58" t="str">
        <f>IF('Base tratada'!$AC517&gt;=MAX('Base tratada'!$AD517,'Base tratada'!$AE517),"Web",
IF('Base tratada'!$AD517&gt;='Base tratada'!$AE517,"Catalog",
"Store"))</f>
        <v>Web</v>
      </c>
      <c r="AI517" s="59">
        <f>IF('Base tratada'!$AF517=0,"0",'Base tratada'!$AK517/'Base tratada'!$AF517)</f>
        <v>30.25</v>
      </c>
      <c r="AJ517" s="59" t="str">
        <f>IF('Base tratada'!$AI517=0,"R$ 0",
IF('Base tratada'!$AI517&lt;=25,"R$ 1–25",
IF('Base tratada'!$AI517&lt;=50,"R$ 26–50",
"+R$ 50")))</f>
        <v>R$ 26–50</v>
      </c>
      <c r="AK517" s="35">
        <v>484</v>
      </c>
      <c r="AL517" s="58" t="str">
        <f>IF('Base tratada'!$AK517&lt;=100,"R$ 0-100",
IF('Base tratada'!$AK517&lt;=500,"R$ 101-500",
IF('Base tratada'!$AK517&lt;=1000,"R$ 501-1000",
IF('Base tratada'!$AK517&lt;=1500,"R$ 1001-1500",
"+R$ 1500"))))</f>
        <v>R$ 101-500</v>
      </c>
      <c r="AM517" s="34">
        <v>0</v>
      </c>
      <c r="AN517" s="34">
        <v>0</v>
      </c>
      <c r="AO517" s="34">
        <v>0</v>
      </c>
      <c r="AP517" s="34">
        <v>1</v>
      </c>
      <c r="AQ517" s="34">
        <v>0</v>
      </c>
      <c r="AR517" s="34">
        <v>1</v>
      </c>
      <c r="AS517" s="34">
        <v>0</v>
      </c>
      <c r="AT517" s="34">
        <v>3</v>
      </c>
      <c r="AU517" s="34">
        <v>11</v>
      </c>
      <c r="AV517" s="52">
        <v>475</v>
      </c>
      <c r="AW517" s="57">
        <v>0</v>
      </c>
      <c r="AX517" s="58" t="str">
        <f>IF(Tabela3[[#This Row],[Response]]=1, "Aceitou", "Não aceitou")</f>
        <v>Não aceitou</v>
      </c>
      <c r="AY517" s="55" t="str">
        <f>Tabela3[[#This Row],[Faixa Recência]] &amp; " | " &amp; Tabela3[[#This Row],[Faixa Gasto]] &amp; " | " &amp; Tabela3[[#This Row],[Faixa ticket médio]]</f>
        <v>46-60 dias | R$ 101-500 | R$ 26–50</v>
      </c>
      <c r="AZ5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7" s="36"/>
    </row>
    <row r="518" spans="1:54" x14ac:dyDescent="0.25">
      <c r="A518" s="61">
        <v>517</v>
      </c>
      <c r="B518" s="37">
        <v>65316</v>
      </c>
      <c r="C518" s="34">
        <v>1</v>
      </c>
      <c r="D518" s="34">
        <v>1</v>
      </c>
      <c r="E518" s="34">
        <v>65</v>
      </c>
      <c r="F518" s="58" t="str">
        <f>IF('Base tratada'!$E518&lt;=15,"0-15 dias",
IF('Base tratada'!$E518&lt;=30, "16-30 dias",
IF('Base tratada'!$E518&lt;=45, "31-45 dias",
IF('Base tratada'!$E518&lt;=60, "46-60 dias",
IF('Base tratada'!$E518&lt;=75, "61-75 dias", "76-99 dias")))))</f>
        <v>61-75 dias</v>
      </c>
      <c r="G518" s="38">
        <v>58</v>
      </c>
      <c r="H518" s="60" t="str">
        <f>IF('Base tratada'!$G518&lt;=29,"24–29",
IF('Base tratada'!$G518&lt;=39,"30–39",
IF('Base tratada'!$G518&lt;=49,"40–49",
IF('Base tratada'!$G518&lt;=59,"50–59",
IF('Base tratada'!$G518&lt;=69,"60–69",
"70–80")))))</f>
        <v>50–59</v>
      </c>
      <c r="I518" s="34">
        <v>2590</v>
      </c>
      <c r="J518" s="58" t="str">
        <f>IF('Base tratada'!$K518=1,"Divorciado",
IF('Base tratada'!$L518=1,"Casado",
IF('Base tratada'!$M518=1, "Solteiro",
IF('Base tratada'!$N518=1,"Juntos",
"Viúvo"))))</f>
        <v>Casado</v>
      </c>
      <c r="K518" s="34">
        <v>0</v>
      </c>
      <c r="L518" s="34">
        <v>1</v>
      </c>
      <c r="M518" s="34">
        <v>0</v>
      </c>
      <c r="N518" s="34">
        <v>0</v>
      </c>
      <c r="O518" s="34">
        <v>0</v>
      </c>
      <c r="P518" s="34">
        <v>0</v>
      </c>
      <c r="Q518" s="34">
        <v>0</v>
      </c>
      <c r="R518" s="34">
        <v>1</v>
      </c>
      <c r="S518" s="34">
        <v>0</v>
      </c>
      <c r="T518" s="34">
        <v>0</v>
      </c>
      <c r="U518" s="35">
        <v>112</v>
      </c>
      <c r="V518" s="35">
        <v>6</v>
      </c>
      <c r="W518" s="35">
        <v>92</v>
      </c>
      <c r="X518" s="35">
        <v>3</v>
      </c>
      <c r="Y518" s="35">
        <v>9</v>
      </c>
      <c r="Z518" s="35">
        <v>38</v>
      </c>
      <c r="AA518" s="34">
        <v>2</v>
      </c>
      <c r="AB518" s="34">
        <v>4</v>
      </c>
      <c r="AC518" s="34">
        <v>3</v>
      </c>
      <c r="AD518" s="34">
        <v>2</v>
      </c>
      <c r="AE518" s="34">
        <v>5</v>
      </c>
      <c r="AF518" s="58">
        <f>'Base tratada'!$AC518+'Base tratada'!$AD518+'Base tratada'!$AE518</f>
        <v>10</v>
      </c>
      <c r="AG5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18" s="58" t="str">
        <f>IF('Base tratada'!$AC518&gt;=MAX('Base tratada'!$AD518,'Base tratada'!$AE518),"Web",
IF('Base tratada'!$AD518&gt;='Base tratada'!$AE518,"Catalog",
"Store"))</f>
        <v>Store</v>
      </c>
      <c r="AI518" s="59">
        <f>IF('Base tratada'!$AF518=0,"0",'Base tratada'!$AK518/'Base tratada'!$AF518)</f>
        <v>22.2</v>
      </c>
      <c r="AJ518" s="59" t="str">
        <f>IF('Base tratada'!$AI518=0,"R$ 0",
IF('Base tratada'!$AI518&lt;=25,"R$ 1–25",
IF('Base tratada'!$AI518&lt;=50,"R$ 26–50",
"+R$ 50")))</f>
        <v>R$ 1–25</v>
      </c>
      <c r="AK518" s="35">
        <v>222</v>
      </c>
      <c r="AL518" s="58" t="str">
        <f>IF('Base tratada'!$AK518&lt;=100,"R$ 0-100",
IF('Base tratada'!$AK518&lt;=500,"R$ 101-500",
IF('Base tratada'!$AK518&lt;=1000,"R$ 501-1000",
IF('Base tratada'!$AK518&lt;=1500,"R$ 1001-1500",
"+R$ 1500"))))</f>
        <v>R$ 101-500</v>
      </c>
      <c r="AM518" s="34">
        <v>0</v>
      </c>
      <c r="AN518" s="34">
        <v>0</v>
      </c>
      <c r="AO518" s="34">
        <v>0</v>
      </c>
      <c r="AP518" s="34">
        <v>0</v>
      </c>
      <c r="AQ518" s="34">
        <v>0</v>
      </c>
      <c r="AR518" s="34">
        <v>0</v>
      </c>
      <c r="AS518" s="34">
        <v>0</v>
      </c>
      <c r="AT518" s="34">
        <v>3</v>
      </c>
      <c r="AU518" s="34">
        <v>11</v>
      </c>
      <c r="AV518" s="52">
        <v>184</v>
      </c>
      <c r="AW518" s="57">
        <v>0</v>
      </c>
      <c r="AX518" s="58" t="str">
        <f>IF(Tabela3[[#This Row],[Response]]=1, "Aceitou", "Não aceitou")</f>
        <v>Não aceitou</v>
      </c>
      <c r="AY518" s="55" t="str">
        <f>Tabela3[[#This Row],[Faixa Recência]] &amp; " | " &amp; Tabela3[[#This Row],[Faixa Gasto]] &amp; " | " &amp; Tabela3[[#This Row],[Faixa ticket médio]]</f>
        <v>61-75 dias | R$ 101-500 | R$ 1–25</v>
      </c>
      <c r="AZ5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8" s="36"/>
    </row>
    <row r="519" spans="1:54" x14ac:dyDescent="0.25">
      <c r="A519" s="61">
        <v>518</v>
      </c>
      <c r="B519" s="37">
        <v>28567</v>
      </c>
      <c r="C519" s="34">
        <v>1</v>
      </c>
      <c r="D519" s="34">
        <v>0</v>
      </c>
      <c r="E519" s="34">
        <v>57</v>
      </c>
      <c r="F519" s="58" t="str">
        <f>IF('Base tratada'!$E519&lt;=15,"0-15 dias",
IF('Base tratada'!$E519&lt;=30, "16-30 dias",
IF('Base tratada'!$E519&lt;=45, "31-45 dias",
IF('Base tratada'!$E519&lt;=60, "46-60 dias",
IF('Base tratada'!$E519&lt;=75, "61-75 dias", "76-99 dias")))))</f>
        <v>46-60 dias</v>
      </c>
      <c r="G519" s="38">
        <v>38</v>
      </c>
      <c r="H519" s="60" t="str">
        <f>IF('Base tratada'!$G519&lt;=29,"24–29",
IF('Base tratada'!$G519&lt;=39,"30–39",
IF('Base tratada'!$G519&lt;=49,"40–49",
IF('Base tratada'!$G519&lt;=59,"50–59",
IF('Base tratada'!$G519&lt;=69,"60–69",
"70–80")))))</f>
        <v>30–39</v>
      </c>
      <c r="I519" s="34">
        <v>2536</v>
      </c>
      <c r="J519" s="58" t="str">
        <f>IF('Base tratada'!$K519=1,"Divorciado",
IF('Base tratada'!$L519=1,"Casado",
IF('Base tratada'!$M519=1, "Solteiro",
IF('Base tratada'!$N519=1,"Juntos",
"Viúvo"))))</f>
        <v>Solteiro</v>
      </c>
      <c r="K519" s="34">
        <v>0</v>
      </c>
      <c r="L519" s="34">
        <v>0</v>
      </c>
      <c r="M519" s="34">
        <v>1</v>
      </c>
      <c r="N519" s="34">
        <v>0</v>
      </c>
      <c r="O519" s="34">
        <v>0</v>
      </c>
      <c r="P519" s="34">
        <v>0</v>
      </c>
      <c r="Q519" s="34">
        <v>0</v>
      </c>
      <c r="R519" s="34">
        <v>1</v>
      </c>
      <c r="S519" s="34">
        <v>0</v>
      </c>
      <c r="T519" s="34">
        <v>0</v>
      </c>
      <c r="U519" s="35">
        <v>11</v>
      </c>
      <c r="V519" s="35">
        <v>3</v>
      </c>
      <c r="W519" s="35">
        <v>22</v>
      </c>
      <c r="X519" s="35">
        <v>2</v>
      </c>
      <c r="Y519" s="35">
        <v>2</v>
      </c>
      <c r="Z519" s="35">
        <v>6</v>
      </c>
      <c r="AA519" s="34">
        <v>2</v>
      </c>
      <c r="AB519" s="34">
        <v>6</v>
      </c>
      <c r="AC519" s="34">
        <v>2</v>
      </c>
      <c r="AD519" s="34">
        <v>0</v>
      </c>
      <c r="AE519" s="34">
        <v>3</v>
      </c>
      <c r="AF519" s="58">
        <f>'Base tratada'!$AC519+'Base tratada'!$AD519+'Base tratada'!$AE519</f>
        <v>5</v>
      </c>
      <c r="AG5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19" s="58" t="str">
        <f>IF('Base tratada'!$AC519&gt;=MAX('Base tratada'!$AD519,'Base tratada'!$AE519),"Web",
IF('Base tratada'!$AD519&gt;='Base tratada'!$AE519,"Catalog",
"Store"))</f>
        <v>Store</v>
      </c>
      <c r="AI519" s="59">
        <f>IF('Base tratada'!$AF519=0,"0",'Base tratada'!$AK519/'Base tratada'!$AF519)</f>
        <v>8</v>
      </c>
      <c r="AJ519" s="59" t="str">
        <f>IF('Base tratada'!$AI519=0,"R$ 0",
IF('Base tratada'!$AI519&lt;=25,"R$ 1–25",
IF('Base tratada'!$AI519&lt;=50,"R$ 26–50",
"+R$ 50")))</f>
        <v>R$ 1–25</v>
      </c>
      <c r="AK519" s="35">
        <v>40</v>
      </c>
      <c r="AL519" s="58" t="str">
        <f>IF('Base tratada'!$AK519&lt;=100,"R$ 0-100",
IF('Base tratada'!$AK519&lt;=500,"R$ 101-500",
IF('Base tratada'!$AK519&lt;=1000,"R$ 501-1000",
IF('Base tratada'!$AK519&lt;=1500,"R$ 1001-1500",
"+R$ 1500"))))</f>
        <v>R$ 0-100</v>
      </c>
      <c r="AM519" s="34">
        <v>0</v>
      </c>
      <c r="AN519" s="34">
        <v>0</v>
      </c>
      <c r="AO519" s="34">
        <v>0</v>
      </c>
      <c r="AP519" s="34">
        <v>0</v>
      </c>
      <c r="AQ519" s="34">
        <v>0</v>
      </c>
      <c r="AR519" s="34">
        <v>0</v>
      </c>
      <c r="AS519" s="34">
        <v>0</v>
      </c>
      <c r="AT519" s="34">
        <v>3</v>
      </c>
      <c r="AU519" s="34">
        <v>11</v>
      </c>
      <c r="AV519" s="52">
        <v>34</v>
      </c>
      <c r="AW519" s="57">
        <v>0</v>
      </c>
      <c r="AX519" s="58" t="str">
        <f>IF(Tabela3[[#This Row],[Response]]=1, "Aceitou", "Não aceitou")</f>
        <v>Não aceitou</v>
      </c>
      <c r="AY519" s="55" t="str">
        <f>Tabela3[[#This Row],[Faixa Recência]] &amp; " | " &amp; Tabela3[[#This Row],[Faixa Gasto]] &amp; " | " &amp; Tabela3[[#This Row],[Faixa ticket médio]]</f>
        <v>46-60 dias | R$ 0-100 | R$ 1–25</v>
      </c>
      <c r="AZ5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19" s="36"/>
    </row>
    <row r="520" spans="1:54" x14ac:dyDescent="0.25">
      <c r="A520" s="61">
        <v>519</v>
      </c>
      <c r="B520" s="37">
        <v>47352</v>
      </c>
      <c r="C520" s="34">
        <v>0</v>
      </c>
      <c r="D520" s="34">
        <v>1</v>
      </c>
      <c r="E520" s="34">
        <v>70</v>
      </c>
      <c r="F520" s="58" t="str">
        <f>IF('Base tratada'!$E520&lt;=15,"0-15 dias",
IF('Base tratada'!$E520&lt;=30, "16-30 dias",
IF('Base tratada'!$E520&lt;=45, "31-45 dias",
IF('Base tratada'!$E520&lt;=60, "46-60 dias",
IF('Base tratada'!$E520&lt;=75, "61-75 dias", "76-99 dias")))))</f>
        <v>61-75 dias</v>
      </c>
      <c r="G520" s="38">
        <v>69</v>
      </c>
      <c r="H520" s="60" t="str">
        <f>IF('Base tratada'!$G520&lt;=29,"24–29",
IF('Base tratada'!$G520&lt;=39,"30–39",
IF('Base tratada'!$G520&lt;=49,"40–49",
IF('Base tratada'!$G520&lt;=59,"50–59",
IF('Base tratada'!$G520&lt;=69,"60–69",
"70–80")))))</f>
        <v>60–69</v>
      </c>
      <c r="I520" s="34">
        <v>2603</v>
      </c>
      <c r="J520" s="58" t="str">
        <f>IF('Base tratada'!$K520=1,"Divorciado",
IF('Base tratada'!$L520=1,"Casado",
IF('Base tratada'!$M520=1, "Solteiro",
IF('Base tratada'!$N520=1,"Juntos",
"Viúvo"))))</f>
        <v>Juntos</v>
      </c>
      <c r="K520" s="34">
        <v>0</v>
      </c>
      <c r="L520" s="34">
        <v>0</v>
      </c>
      <c r="M520" s="34">
        <v>0</v>
      </c>
      <c r="N520" s="34">
        <v>1</v>
      </c>
      <c r="O520" s="34">
        <v>0</v>
      </c>
      <c r="P520" s="34">
        <v>0</v>
      </c>
      <c r="Q520" s="34">
        <v>0</v>
      </c>
      <c r="R520" s="34">
        <v>0</v>
      </c>
      <c r="S520" s="34">
        <v>1</v>
      </c>
      <c r="T520" s="34">
        <v>0</v>
      </c>
      <c r="U520" s="35">
        <v>172</v>
      </c>
      <c r="V520" s="35">
        <v>12</v>
      </c>
      <c r="W520" s="35">
        <v>112</v>
      </c>
      <c r="X520" s="35">
        <v>8</v>
      </c>
      <c r="Y520" s="35">
        <v>0</v>
      </c>
      <c r="Z520" s="35">
        <v>15</v>
      </c>
      <c r="AA520" s="34">
        <v>4</v>
      </c>
      <c r="AB520" s="34">
        <v>7</v>
      </c>
      <c r="AC520" s="34">
        <v>6</v>
      </c>
      <c r="AD520" s="34">
        <v>1</v>
      </c>
      <c r="AE520" s="34">
        <v>5</v>
      </c>
      <c r="AF520" s="58">
        <f>'Base tratada'!$AC520+'Base tratada'!$AD520+'Base tratada'!$AE520</f>
        <v>12</v>
      </c>
      <c r="AG5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20" s="58" t="str">
        <f>IF('Base tratada'!$AC520&gt;=MAX('Base tratada'!$AD520,'Base tratada'!$AE520),"Web",
IF('Base tratada'!$AD520&gt;='Base tratada'!$AE520,"Catalog",
"Store"))</f>
        <v>Web</v>
      </c>
      <c r="AI520" s="59">
        <f>IF('Base tratada'!$AF520=0,"0",'Base tratada'!$AK520/'Base tratada'!$AF520)</f>
        <v>25.333333333333332</v>
      </c>
      <c r="AJ520" s="59" t="str">
        <f>IF('Base tratada'!$AI520=0,"R$ 0",
IF('Base tratada'!$AI520&lt;=25,"R$ 1–25",
IF('Base tratada'!$AI520&lt;=50,"R$ 26–50",
"+R$ 50")))</f>
        <v>R$ 26–50</v>
      </c>
      <c r="AK520" s="35">
        <v>304</v>
      </c>
      <c r="AL520" s="58" t="str">
        <f>IF('Base tratada'!$AK520&lt;=100,"R$ 0-100",
IF('Base tratada'!$AK520&lt;=500,"R$ 101-500",
IF('Base tratada'!$AK520&lt;=1000,"R$ 501-1000",
IF('Base tratada'!$AK520&lt;=1500,"R$ 1001-1500",
"+R$ 1500"))))</f>
        <v>R$ 101-500</v>
      </c>
      <c r="AM520" s="34">
        <v>0</v>
      </c>
      <c r="AN520" s="34">
        <v>0</v>
      </c>
      <c r="AO520" s="34">
        <v>0</v>
      </c>
      <c r="AP520" s="34">
        <v>0</v>
      </c>
      <c r="AQ520" s="34">
        <v>0</v>
      </c>
      <c r="AR520" s="34">
        <v>0</v>
      </c>
      <c r="AS520" s="34">
        <v>0</v>
      </c>
      <c r="AT520" s="34">
        <v>3</v>
      </c>
      <c r="AU520" s="34">
        <v>11</v>
      </c>
      <c r="AV520" s="52">
        <v>289</v>
      </c>
      <c r="AW520" s="57">
        <v>0</v>
      </c>
      <c r="AX520" s="58" t="str">
        <f>IF(Tabela3[[#This Row],[Response]]=1, "Aceitou", "Não aceitou")</f>
        <v>Não aceitou</v>
      </c>
      <c r="AY520" s="55" t="str">
        <f>Tabela3[[#This Row],[Faixa Recência]] &amp; " | " &amp; Tabela3[[#This Row],[Faixa Gasto]] &amp; " | " &amp; Tabela3[[#This Row],[Faixa ticket médio]]</f>
        <v>61-75 dias | R$ 101-500 | R$ 26–50</v>
      </c>
      <c r="AZ5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0" s="36"/>
    </row>
    <row r="521" spans="1:54" x14ac:dyDescent="0.25">
      <c r="A521" s="61">
        <v>520</v>
      </c>
      <c r="B521" s="37">
        <v>44931</v>
      </c>
      <c r="C521" s="34">
        <v>0</v>
      </c>
      <c r="D521" s="34">
        <v>1</v>
      </c>
      <c r="E521" s="34">
        <v>0</v>
      </c>
      <c r="F521" s="58" t="str">
        <f>IF('Base tratada'!$E521&lt;=15,"0-15 dias",
IF('Base tratada'!$E521&lt;=30, "16-30 dias",
IF('Base tratada'!$E521&lt;=45, "31-45 dias",
IF('Base tratada'!$E521&lt;=60, "46-60 dias",
IF('Base tratada'!$E521&lt;=75, "61-75 dias", "76-99 dias")))))</f>
        <v>0-15 dias</v>
      </c>
      <c r="G521" s="38">
        <v>53</v>
      </c>
      <c r="H521" s="60" t="str">
        <f>IF('Base tratada'!$G521&lt;=29,"24–29",
IF('Base tratada'!$G521&lt;=39,"30–39",
IF('Base tratada'!$G521&lt;=49,"40–49",
IF('Base tratada'!$G521&lt;=59,"50–59",
IF('Base tratada'!$G521&lt;=69,"60–69",
"70–80")))))</f>
        <v>50–59</v>
      </c>
      <c r="I521" s="34">
        <v>2321</v>
      </c>
      <c r="J521" s="58" t="str">
        <f>IF('Base tratada'!$K521=1,"Divorciado",
IF('Base tratada'!$L521=1,"Casado",
IF('Base tratada'!$M521=1, "Solteiro",
IF('Base tratada'!$N521=1,"Juntos",
"Viúvo"))))</f>
        <v>Juntos</v>
      </c>
      <c r="K521" s="34">
        <v>0</v>
      </c>
      <c r="L521" s="34">
        <v>0</v>
      </c>
      <c r="M521" s="34">
        <v>0</v>
      </c>
      <c r="N521" s="34">
        <v>1</v>
      </c>
      <c r="O521" s="34">
        <v>0</v>
      </c>
      <c r="P521" s="34">
        <v>0</v>
      </c>
      <c r="Q521" s="34">
        <v>0</v>
      </c>
      <c r="R521" s="34">
        <v>1</v>
      </c>
      <c r="S521" s="34">
        <v>0</v>
      </c>
      <c r="T521" s="34">
        <v>0</v>
      </c>
      <c r="U521" s="35">
        <v>78</v>
      </c>
      <c r="V521" s="35">
        <v>0</v>
      </c>
      <c r="W521" s="35">
        <v>11</v>
      </c>
      <c r="X521" s="35">
        <v>0</v>
      </c>
      <c r="Y521" s="35">
        <v>0</v>
      </c>
      <c r="Z521" s="35">
        <v>7</v>
      </c>
      <c r="AA521" s="34">
        <v>1</v>
      </c>
      <c r="AB521" s="34">
        <v>5</v>
      </c>
      <c r="AC521" s="34">
        <v>2</v>
      </c>
      <c r="AD521" s="34">
        <v>1</v>
      </c>
      <c r="AE521" s="34">
        <v>3</v>
      </c>
      <c r="AF521" s="58">
        <f>'Base tratada'!$AC521+'Base tratada'!$AD521+'Base tratada'!$AE521</f>
        <v>6</v>
      </c>
      <c r="AG5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21" s="58" t="str">
        <f>IF('Base tratada'!$AC521&gt;=MAX('Base tratada'!$AD521,'Base tratada'!$AE521),"Web",
IF('Base tratada'!$AD521&gt;='Base tratada'!$AE521,"Catalog",
"Store"))</f>
        <v>Store</v>
      </c>
      <c r="AI521" s="59">
        <f>IF('Base tratada'!$AF521=0,"0",'Base tratada'!$AK521/'Base tratada'!$AF521)</f>
        <v>14.833333333333334</v>
      </c>
      <c r="AJ521" s="59" t="str">
        <f>IF('Base tratada'!$AI521=0,"R$ 0",
IF('Base tratada'!$AI521&lt;=25,"R$ 1–25",
IF('Base tratada'!$AI521&lt;=50,"R$ 26–50",
"+R$ 50")))</f>
        <v>R$ 1–25</v>
      </c>
      <c r="AK521" s="35">
        <v>89</v>
      </c>
      <c r="AL521" s="58" t="str">
        <f>IF('Base tratada'!$AK521&lt;=100,"R$ 0-100",
IF('Base tratada'!$AK521&lt;=500,"R$ 101-500",
IF('Base tratada'!$AK521&lt;=1000,"R$ 501-1000",
IF('Base tratada'!$AK521&lt;=1500,"R$ 1001-1500",
"+R$ 1500"))))</f>
        <v>R$ 0-100</v>
      </c>
      <c r="AM521" s="34">
        <v>0</v>
      </c>
      <c r="AN521" s="34">
        <v>0</v>
      </c>
      <c r="AO521" s="34">
        <v>0</v>
      </c>
      <c r="AP521" s="34">
        <v>0</v>
      </c>
      <c r="AQ521" s="34">
        <v>0</v>
      </c>
      <c r="AR521" s="34">
        <v>0</v>
      </c>
      <c r="AS521" s="34">
        <v>0</v>
      </c>
      <c r="AT521" s="34">
        <v>3</v>
      </c>
      <c r="AU521" s="34">
        <v>11</v>
      </c>
      <c r="AV521" s="52">
        <v>82</v>
      </c>
      <c r="AW521" s="57">
        <v>0</v>
      </c>
      <c r="AX521" s="58" t="str">
        <f>IF(Tabela3[[#This Row],[Response]]=1, "Aceitou", "Não aceitou")</f>
        <v>Não aceitou</v>
      </c>
      <c r="AY521" s="55" t="str">
        <f>Tabela3[[#This Row],[Faixa Recência]] &amp; " | " &amp; Tabela3[[#This Row],[Faixa Gasto]] &amp; " | " &amp; Tabela3[[#This Row],[Faixa ticket médio]]</f>
        <v>0-15 dias | R$ 0-100 | R$ 1–25</v>
      </c>
      <c r="AZ5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1" s="36"/>
    </row>
    <row r="522" spans="1:54" x14ac:dyDescent="0.25">
      <c r="A522" s="61">
        <v>521</v>
      </c>
      <c r="B522" s="37">
        <v>76982</v>
      </c>
      <c r="C522" s="34">
        <v>0</v>
      </c>
      <c r="D522" s="34">
        <v>0</v>
      </c>
      <c r="E522" s="34">
        <v>19</v>
      </c>
      <c r="F522" s="58" t="str">
        <f>IF('Base tratada'!$E522&lt;=15,"0-15 dias",
IF('Base tratada'!$E522&lt;=30, "16-30 dias",
IF('Base tratada'!$E522&lt;=45, "31-45 dias",
IF('Base tratada'!$E522&lt;=60, "46-60 dias",
IF('Base tratada'!$E522&lt;=75, "61-75 dias", "76-99 dias")))))</f>
        <v>16-30 dias</v>
      </c>
      <c r="G522" s="38">
        <v>53</v>
      </c>
      <c r="H522" s="60" t="str">
        <f>IF('Base tratada'!$G522&lt;=29,"24–29",
IF('Base tratada'!$G522&lt;=39,"30–39",
IF('Base tratada'!$G522&lt;=49,"40–49",
IF('Base tratada'!$G522&lt;=59,"50–59",
IF('Base tratada'!$G522&lt;=69,"60–69",
"70–80")))))</f>
        <v>50–59</v>
      </c>
      <c r="I522" s="34">
        <v>2293</v>
      </c>
      <c r="J522" s="58" t="str">
        <f>IF('Base tratada'!$K522=1,"Divorciado",
IF('Base tratada'!$L522=1,"Casado",
IF('Base tratada'!$M522=1, "Solteiro",
IF('Base tratada'!$N522=1,"Juntos",
"Viúvo"))))</f>
        <v>Divorciado</v>
      </c>
      <c r="K522" s="34">
        <v>1</v>
      </c>
      <c r="L522" s="34">
        <v>0</v>
      </c>
      <c r="M522" s="34">
        <v>0</v>
      </c>
      <c r="N522" s="34">
        <v>0</v>
      </c>
      <c r="O522" s="34">
        <v>0</v>
      </c>
      <c r="P522" s="34">
        <v>0</v>
      </c>
      <c r="Q522" s="34">
        <v>0</v>
      </c>
      <c r="R522" s="34">
        <v>1</v>
      </c>
      <c r="S522" s="34">
        <v>0</v>
      </c>
      <c r="T522" s="34">
        <v>0</v>
      </c>
      <c r="U522" s="35">
        <v>464</v>
      </c>
      <c r="V522" s="35">
        <v>151</v>
      </c>
      <c r="W522" s="35">
        <v>292</v>
      </c>
      <c r="X522" s="35">
        <v>65</v>
      </c>
      <c r="Y522" s="35">
        <v>60</v>
      </c>
      <c r="Z522" s="35">
        <v>30</v>
      </c>
      <c r="AA522" s="34">
        <v>1</v>
      </c>
      <c r="AB522" s="34">
        <v>4</v>
      </c>
      <c r="AC522" s="34">
        <v>8</v>
      </c>
      <c r="AD522" s="34">
        <v>3</v>
      </c>
      <c r="AE522" s="34">
        <v>4</v>
      </c>
      <c r="AF522" s="58">
        <f>'Base tratada'!$AC522+'Base tratada'!$AD522+'Base tratada'!$AE522</f>
        <v>15</v>
      </c>
      <c r="AG5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22" s="58" t="str">
        <f>IF('Base tratada'!$AC522&gt;=MAX('Base tratada'!$AD522,'Base tratada'!$AE522),"Web",
IF('Base tratada'!$AD522&gt;='Base tratada'!$AE522,"Catalog",
"Store"))</f>
        <v>Web</v>
      </c>
      <c r="AI522" s="59">
        <f>IF('Base tratada'!$AF522=0,"0",'Base tratada'!$AK522/'Base tratada'!$AF522)</f>
        <v>68.8</v>
      </c>
      <c r="AJ522" s="59" t="str">
        <f>IF('Base tratada'!$AI522=0,"R$ 0",
IF('Base tratada'!$AI522&lt;=25,"R$ 1–25",
IF('Base tratada'!$AI522&lt;=50,"R$ 26–50",
"+R$ 50")))</f>
        <v>+R$ 50</v>
      </c>
      <c r="AK522" s="35">
        <v>1032</v>
      </c>
      <c r="AL522" s="58" t="str">
        <f>IF('Base tratada'!$AK522&lt;=100,"R$ 0-100",
IF('Base tratada'!$AK522&lt;=500,"R$ 101-500",
IF('Base tratada'!$AK522&lt;=1000,"R$ 501-1000",
IF('Base tratada'!$AK522&lt;=1500,"R$ 1001-1500",
"+R$ 1500"))))</f>
        <v>R$ 1001-1500</v>
      </c>
      <c r="AM522" s="34">
        <v>0</v>
      </c>
      <c r="AN522" s="34">
        <v>0</v>
      </c>
      <c r="AO522" s="34">
        <v>0</v>
      </c>
      <c r="AP522" s="34">
        <v>0</v>
      </c>
      <c r="AQ522" s="34">
        <v>1</v>
      </c>
      <c r="AR522" s="34">
        <v>1</v>
      </c>
      <c r="AS522" s="34">
        <v>0</v>
      </c>
      <c r="AT522" s="34">
        <v>3</v>
      </c>
      <c r="AU522" s="34">
        <v>11</v>
      </c>
      <c r="AV522" s="52">
        <v>1002</v>
      </c>
      <c r="AW522" s="57">
        <v>1</v>
      </c>
      <c r="AX522" s="58" t="str">
        <f>IF(Tabela3[[#This Row],[Response]]=1, "Aceitou", "Não aceitou")</f>
        <v>Aceitou</v>
      </c>
      <c r="AY522" s="55" t="str">
        <f>Tabela3[[#This Row],[Faixa Recência]] &amp; " | " &amp; Tabela3[[#This Row],[Faixa Gasto]] &amp; " | " &amp; Tabela3[[#This Row],[Faixa ticket médio]]</f>
        <v>16-30 dias | R$ 1001-1500 | +R$ 50</v>
      </c>
      <c r="AZ5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22" s="36"/>
    </row>
    <row r="523" spans="1:54" x14ac:dyDescent="0.25">
      <c r="A523" s="61">
        <v>522</v>
      </c>
      <c r="B523" s="37">
        <v>57247</v>
      </c>
      <c r="C523" s="34">
        <v>0</v>
      </c>
      <c r="D523" s="34">
        <v>1</v>
      </c>
      <c r="E523" s="34">
        <v>50</v>
      </c>
      <c r="F523" s="58" t="str">
        <f>IF('Base tratada'!$E523&lt;=15,"0-15 dias",
IF('Base tratada'!$E523&lt;=30, "16-30 dias",
IF('Base tratada'!$E523&lt;=45, "31-45 dias",
IF('Base tratada'!$E523&lt;=60, "46-60 dias",
IF('Base tratada'!$E523&lt;=75, "61-75 dias", "76-99 dias")))))</f>
        <v>46-60 dias</v>
      </c>
      <c r="G523" s="38">
        <v>68</v>
      </c>
      <c r="H523" s="60" t="str">
        <f>IF('Base tratada'!$G523&lt;=29,"24–29",
IF('Base tratada'!$G523&lt;=39,"30–39",
IF('Base tratada'!$G523&lt;=49,"40–49",
IF('Base tratada'!$G523&lt;=59,"50–59",
IF('Base tratada'!$G523&lt;=69,"60–69",
"70–80")))))</f>
        <v>60–69</v>
      </c>
      <c r="I523" s="34">
        <v>2484</v>
      </c>
      <c r="J523" s="58" t="str">
        <f>IF('Base tratada'!$K523=1,"Divorciado",
IF('Base tratada'!$L523=1,"Casado",
IF('Base tratada'!$M523=1, "Solteiro",
IF('Base tratada'!$N523=1,"Juntos",
"Viúvo"))))</f>
        <v>Juntos</v>
      </c>
      <c r="K523" s="34">
        <v>0</v>
      </c>
      <c r="L523" s="34">
        <v>0</v>
      </c>
      <c r="M523" s="34">
        <v>0</v>
      </c>
      <c r="N523" s="34">
        <v>1</v>
      </c>
      <c r="O523" s="34">
        <v>0</v>
      </c>
      <c r="P523" s="34">
        <v>1</v>
      </c>
      <c r="Q523" s="34">
        <v>0</v>
      </c>
      <c r="R523" s="34">
        <v>0</v>
      </c>
      <c r="S523" s="34">
        <v>0</v>
      </c>
      <c r="T523" s="34">
        <v>0</v>
      </c>
      <c r="U523" s="35">
        <v>99</v>
      </c>
      <c r="V523" s="35">
        <v>4</v>
      </c>
      <c r="W523" s="35">
        <v>32</v>
      </c>
      <c r="X523" s="35">
        <v>37</v>
      </c>
      <c r="Y523" s="35">
        <v>54</v>
      </c>
      <c r="Z523" s="35">
        <v>6</v>
      </c>
      <c r="AA523" s="34">
        <v>2</v>
      </c>
      <c r="AB523" s="34">
        <v>2</v>
      </c>
      <c r="AC523" s="34">
        <v>2</v>
      </c>
      <c r="AD523" s="34">
        <v>1</v>
      </c>
      <c r="AE523" s="34">
        <v>7</v>
      </c>
      <c r="AF523" s="58">
        <f>'Base tratada'!$AC523+'Base tratada'!$AD523+'Base tratada'!$AE523</f>
        <v>10</v>
      </c>
      <c r="AG5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23" s="58" t="str">
        <f>IF('Base tratada'!$AC523&gt;=MAX('Base tratada'!$AD523,'Base tratada'!$AE523),"Web",
IF('Base tratada'!$AD523&gt;='Base tratada'!$AE523,"Catalog",
"Store"))</f>
        <v>Store</v>
      </c>
      <c r="AI523" s="59">
        <f>IF('Base tratada'!$AF523=0,"0",'Base tratada'!$AK523/'Base tratada'!$AF523)</f>
        <v>22.6</v>
      </c>
      <c r="AJ523" s="59" t="str">
        <f>IF('Base tratada'!$AI523=0,"R$ 0",
IF('Base tratada'!$AI523&lt;=25,"R$ 1–25",
IF('Base tratada'!$AI523&lt;=50,"R$ 26–50",
"+R$ 50")))</f>
        <v>R$ 1–25</v>
      </c>
      <c r="AK523" s="35">
        <v>226</v>
      </c>
      <c r="AL523" s="58" t="str">
        <f>IF('Base tratada'!$AK523&lt;=100,"R$ 0-100",
IF('Base tratada'!$AK523&lt;=500,"R$ 101-500",
IF('Base tratada'!$AK523&lt;=1000,"R$ 501-1000",
IF('Base tratada'!$AK523&lt;=1500,"R$ 1001-1500",
"+R$ 1500"))))</f>
        <v>R$ 101-500</v>
      </c>
      <c r="AM523" s="34">
        <v>0</v>
      </c>
      <c r="AN523" s="34">
        <v>0</v>
      </c>
      <c r="AO523" s="34">
        <v>0</v>
      </c>
      <c r="AP523" s="34">
        <v>0</v>
      </c>
      <c r="AQ523" s="34">
        <v>0</v>
      </c>
      <c r="AR523" s="34">
        <v>0</v>
      </c>
      <c r="AS523" s="34">
        <v>0</v>
      </c>
      <c r="AT523" s="34">
        <v>3</v>
      </c>
      <c r="AU523" s="34">
        <v>11</v>
      </c>
      <c r="AV523" s="52">
        <v>220</v>
      </c>
      <c r="AW523" s="57">
        <v>0</v>
      </c>
      <c r="AX523" s="58" t="str">
        <f>IF(Tabela3[[#This Row],[Response]]=1, "Aceitou", "Não aceitou")</f>
        <v>Não aceitou</v>
      </c>
      <c r="AY523" s="55" t="str">
        <f>Tabela3[[#This Row],[Faixa Recência]] &amp; " | " &amp; Tabela3[[#This Row],[Faixa Gasto]] &amp; " | " &amp; Tabela3[[#This Row],[Faixa ticket médio]]</f>
        <v>46-60 dias | R$ 101-500 | R$ 1–25</v>
      </c>
      <c r="AZ5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3" s="36"/>
    </row>
    <row r="524" spans="1:54" x14ac:dyDescent="0.25">
      <c r="A524" s="61">
        <v>523</v>
      </c>
      <c r="B524" s="37">
        <v>22944</v>
      </c>
      <c r="C524" s="34">
        <v>1</v>
      </c>
      <c r="D524" s="34">
        <v>0</v>
      </c>
      <c r="E524" s="34">
        <v>67</v>
      </c>
      <c r="F524" s="58" t="str">
        <f>IF('Base tratada'!$E524&lt;=15,"0-15 dias",
IF('Base tratada'!$E524&lt;=30, "16-30 dias",
IF('Base tratada'!$E524&lt;=45, "31-45 dias",
IF('Base tratada'!$E524&lt;=60, "46-60 dias",
IF('Base tratada'!$E524&lt;=75, "61-75 dias", "76-99 dias")))))</f>
        <v>61-75 dias</v>
      </c>
      <c r="G524" s="38">
        <v>39</v>
      </c>
      <c r="H524" s="60" t="str">
        <f>IF('Base tratada'!$G524&lt;=29,"24–29",
IF('Base tratada'!$G524&lt;=39,"30–39",
IF('Base tratada'!$G524&lt;=49,"40–49",
IF('Base tratada'!$G524&lt;=59,"50–59",
IF('Base tratada'!$G524&lt;=69,"60–69",
"70–80")))))</f>
        <v>30–39</v>
      </c>
      <c r="I524" s="34">
        <v>2347</v>
      </c>
      <c r="J524" s="58" t="str">
        <f>IF('Base tratada'!$K524=1,"Divorciado",
IF('Base tratada'!$L524=1,"Casado",
IF('Base tratada'!$M524=1, "Solteiro",
IF('Base tratada'!$N524=1,"Juntos",
"Viúvo"))))</f>
        <v>Solteiro</v>
      </c>
      <c r="K524" s="34">
        <v>0</v>
      </c>
      <c r="L524" s="34">
        <v>0</v>
      </c>
      <c r="M524" s="34">
        <v>1</v>
      </c>
      <c r="N524" s="34">
        <v>0</v>
      </c>
      <c r="O524" s="34">
        <v>0</v>
      </c>
      <c r="P524" s="34">
        <v>0</v>
      </c>
      <c r="Q524" s="34">
        <v>0</v>
      </c>
      <c r="R524" s="34">
        <v>0</v>
      </c>
      <c r="S524" s="34">
        <v>1</v>
      </c>
      <c r="T524" s="34">
        <v>0</v>
      </c>
      <c r="U524" s="35">
        <v>19</v>
      </c>
      <c r="V524" s="35">
        <v>3</v>
      </c>
      <c r="W524" s="35">
        <v>19</v>
      </c>
      <c r="X524" s="35">
        <v>4</v>
      </c>
      <c r="Y524" s="35">
        <v>5</v>
      </c>
      <c r="Z524" s="35">
        <v>26</v>
      </c>
      <c r="AA524" s="34">
        <v>3</v>
      </c>
      <c r="AB524" s="34">
        <v>7</v>
      </c>
      <c r="AC524" s="34">
        <v>3</v>
      </c>
      <c r="AD524" s="34">
        <v>0</v>
      </c>
      <c r="AE524" s="34">
        <v>3</v>
      </c>
      <c r="AF524" s="58">
        <f>'Base tratada'!$AC524+'Base tratada'!$AD524+'Base tratada'!$AE524</f>
        <v>6</v>
      </c>
      <c r="AG5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24" s="58" t="str">
        <f>IF('Base tratada'!$AC524&gt;=MAX('Base tratada'!$AD524,'Base tratada'!$AE524),"Web",
IF('Base tratada'!$AD524&gt;='Base tratada'!$AE524,"Catalog",
"Store"))</f>
        <v>Web</v>
      </c>
      <c r="AI524" s="59">
        <f>IF('Base tratada'!$AF524=0,"0",'Base tratada'!$AK524/'Base tratada'!$AF524)</f>
        <v>8.3333333333333339</v>
      </c>
      <c r="AJ524" s="59" t="str">
        <f>IF('Base tratada'!$AI524=0,"R$ 0",
IF('Base tratada'!$AI524&lt;=25,"R$ 1–25",
IF('Base tratada'!$AI524&lt;=50,"R$ 26–50",
"+R$ 50")))</f>
        <v>R$ 1–25</v>
      </c>
      <c r="AK524" s="35">
        <v>50</v>
      </c>
      <c r="AL524" s="58" t="str">
        <f>IF('Base tratada'!$AK524&lt;=100,"R$ 0-100",
IF('Base tratada'!$AK524&lt;=500,"R$ 101-500",
IF('Base tratada'!$AK524&lt;=1000,"R$ 501-1000",
IF('Base tratada'!$AK524&lt;=1500,"R$ 1001-1500",
"+R$ 1500"))))</f>
        <v>R$ 0-100</v>
      </c>
      <c r="AM524" s="34">
        <v>0</v>
      </c>
      <c r="AN524" s="34">
        <v>0</v>
      </c>
      <c r="AO524" s="34">
        <v>0</v>
      </c>
      <c r="AP524" s="34">
        <v>0</v>
      </c>
      <c r="AQ524" s="34">
        <v>0</v>
      </c>
      <c r="AR524" s="34">
        <v>0</v>
      </c>
      <c r="AS524" s="34">
        <v>0</v>
      </c>
      <c r="AT524" s="34">
        <v>3</v>
      </c>
      <c r="AU524" s="34">
        <v>11</v>
      </c>
      <c r="AV524" s="52">
        <v>24</v>
      </c>
      <c r="AW524" s="57">
        <v>0</v>
      </c>
      <c r="AX524" s="58" t="str">
        <f>IF(Tabela3[[#This Row],[Response]]=1, "Aceitou", "Não aceitou")</f>
        <v>Não aceitou</v>
      </c>
      <c r="AY524" s="55" t="str">
        <f>Tabela3[[#This Row],[Faixa Recência]] &amp; " | " &amp; Tabela3[[#This Row],[Faixa Gasto]] &amp; " | " &amp; Tabela3[[#This Row],[Faixa ticket médio]]</f>
        <v>61-75 dias | R$ 0-100 | R$ 1–25</v>
      </c>
      <c r="AZ5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4" s="36"/>
    </row>
    <row r="525" spans="1:54" x14ac:dyDescent="0.25">
      <c r="A525" s="61">
        <v>524</v>
      </c>
      <c r="B525" s="37">
        <v>25315</v>
      </c>
      <c r="C525" s="34">
        <v>1</v>
      </c>
      <c r="D525" s="34">
        <v>0</v>
      </c>
      <c r="E525" s="34">
        <v>46</v>
      </c>
      <c r="F525" s="58" t="str">
        <f>IF('Base tratada'!$E525&lt;=15,"0-15 dias",
IF('Base tratada'!$E525&lt;=30, "16-30 dias",
IF('Base tratada'!$E525&lt;=45, "31-45 dias",
IF('Base tratada'!$E525&lt;=60, "46-60 dias",
IF('Base tratada'!$E525&lt;=75, "61-75 dias", "76-99 dias")))))</f>
        <v>46-60 dias</v>
      </c>
      <c r="G525" s="38">
        <v>43</v>
      </c>
      <c r="H525" s="60" t="str">
        <f>IF('Base tratada'!$G525&lt;=29,"24–29",
IF('Base tratada'!$G525&lt;=39,"30–39",
IF('Base tratada'!$G525&lt;=49,"40–49",
IF('Base tratada'!$G525&lt;=59,"50–59",
IF('Base tratada'!$G525&lt;=69,"60–69",
"70–80")))))</f>
        <v>40–49</v>
      </c>
      <c r="I525" s="34">
        <v>2393</v>
      </c>
      <c r="J525" s="58" t="str">
        <f>IF('Base tratada'!$K525=1,"Divorciado",
IF('Base tratada'!$L525=1,"Casado",
IF('Base tratada'!$M525=1, "Solteiro",
IF('Base tratada'!$N525=1,"Juntos",
"Viúvo"))))</f>
        <v>Juntos</v>
      </c>
      <c r="K525" s="34">
        <v>0</v>
      </c>
      <c r="L525" s="34">
        <v>0</v>
      </c>
      <c r="M525" s="34">
        <v>0</v>
      </c>
      <c r="N525" s="34">
        <v>1</v>
      </c>
      <c r="O525" s="34">
        <v>0</v>
      </c>
      <c r="P525" s="34">
        <v>1</v>
      </c>
      <c r="Q525" s="34">
        <v>0</v>
      </c>
      <c r="R525" s="34">
        <v>0</v>
      </c>
      <c r="S525" s="34">
        <v>0</v>
      </c>
      <c r="T525" s="34">
        <v>0</v>
      </c>
      <c r="U525" s="35">
        <v>1</v>
      </c>
      <c r="V525" s="35">
        <v>9</v>
      </c>
      <c r="W525" s="35">
        <v>8</v>
      </c>
      <c r="X525" s="35">
        <v>11</v>
      </c>
      <c r="Y525" s="35">
        <v>3</v>
      </c>
      <c r="Z525" s="35">
        <v>22</v>
      </c>
      <c r="AA525" s="34">
        <v>3</v>
      </c>
      <c r="AB525" s="34">
        <v>8</v>
      </c>
      <c r="AC525" s="34">
        <v>3</v>
      </c>
      <c r="AD525" s="34">
        <v>0</v>
      </c>
      <c r="AE525" s="34">
        <v>3</v>
      </c>
      <c r="AF525" s="58">
        <f>'Base tratada'!$AC525+'Base tratada'!$AD525+'Base tratada'!$AE525</f>
        <v>6</v>
      </c>
      <c r="AG5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25" s="58" t="str">
        <f>IF('Base tratada'!$AC525&gt;=MAX('Base tratada'!$AD525,'Base tratada'!$AE525),"Web",
IF('Base tratada'!$AD525&gt;='Base tratada'!$AE525,"Catalog",
"Store"))</f>
        <v>Web</v>
      </c>
      <c r="AI525" s="59">
        <f>IF('Base tratada'!$AF525=0,"0",'Base tratada'!$AK525/'Base tratada'!$AF525)</f>
        <v>5.333333333333333</v>
      </c>
      <c r="AJ525" s="59" t="str">
        <f>IF('Base tratada'!$AI525=0,"R$ 0",
IF('Base tratada'!$AI525&lt;=25,"R$ 1–25",
IF('Base tratada'!$AI525&lt;=50,"R$ 26–50",
"+R$ 50")))</f>
        <v>R$ 1–25</v>
      </c>
      <c r="AK525" s="35">
        <v>32</v>
      </c>
      <c r="AL525" s="58" t="str">
        <f>IF('Base tratada'!$AK525&lt;=100,"R$ 0-100",
IF('Base tratada'!$AK525&lt;=500,"R$ 101-500",
IF('Base tratada'!$AK525&lt;=1000,"R$ 501-1000",
IF('Base tratada'!$AK525&lt;=1500,"R$ 1001-1500",
"+R$ 1500"))))</f>
        <v>R$ 0-100</v>
      </c>
      <c r="AM525" s="34">
        <v>0</v>
      </c>
      <c r="AN525" s="34">
        <v>0</v>
      </c>
      <c r="AO525" s="34">
        <v>0</v>
      </c>
      <c r="AP525" s="34">
        <v>0</v>
      </c>
      <c r="AQ525" s="34">
        <v>0</v>
      </c>
      <c r="AR525" s="34">
        <v>0</v>
      </c>
      <c r="AS525" s="34">
        <v>0</v>
      </c>
      <c r="AT525" s="34">
        <v>3</v>
      </c>
      <c r="AU525" s="34">
        <v>11</v>
      </c>
      <c r="AV525" s="52">
        <v>10</v>
      </c>
      <c r="AW525" s="57">
        <v>0</v>
      </c>
      <c r="AX525" s="58" t="str">
        <f>IF(Tabela3[[#This Row],[Response]]=1, "Aceitou", "Não aceitou")</f>
        <v>Não aceitou</v>
      </c>
      <c r="AY525" s="55" t="str">
        <f>Tabela3[[#This Row],[Faixa Recência]] &amp; " | " &amp; Tabela3[[#This Row],[Faixa Gasto]] &amp; " | " &amp; Tabela3[[#This Row],[Faixa ticket médio]]</f>
        <v>46-60 dias | R$ 0-100 | R$ 1–25</v>
      </c>
      <c r="AZ5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5" s="36"/>
    </row>
    <row r="526" spans="1:54" x14ac:dyDescent="0.25">
      <c r="A526" s="61">
        <v>525</v>
      </c>
      <c r="B526" s="37">
        <v>43638</v>
      </c>
      <c r="C526" s="34">
        <v>0</v>
      </c>
      <c r="D526" s="34">
        <v>1</v>
      </c>
      <c r="E526" s="34">
        <v>37</v>
      </c>
      <c r="F526" s="58" t="str">
        <f>IF('Base tratada'!$E526&lt;=15,"0-15 dias",
IF('Base tratada'!$E526&lt;=30, "16-30 dias",
IF('Base tratada'!$E526&lt;=45, "31-45 dias",
IF('Base tratada'!$E526&lt;=60, "46-60 dias",
IF('Base tratada'!$E526&lt;=75, "61-75 dias", "76-99 dias")))))</f>
        <v>31-45 dias</v>
      </c>
      <c r="G526" s="38">
        <v>51</v>
      </c>
      <c r="H526" s="60" t="str">
        <f>IF('Base tratada'!$G526&lt;=29,"24–29",
IF('Base tratada'!$G526&lt;=39,"30–39",
IF('Base tratada'!$G526&lt;=49,"40–49",
IF('Base tratada'!$G526&lt;=59,"50–59",
IF('Base tratada'!$G526&lt;=69,"60–69",
"70–80")))))</f>
        <v>50–59</v>
      </c>
      <c r="I526" s="34">
        <v>2851</v>
      </c>
      <c r="J526" s="58" t="str">
        <f>IF('Base tratada'!$K526=1,"Divorciado",
IF('Base tratada'!$L526=1,"Casado",
IF('Base tratada'!$M526=1, "Solteiro",
IF('Base tratada'!$N526=1,"Juntos",
"Viúvo"))))</f>
        <v>Viúvo</v>
      </c>
      <c r="K526" s="34">
        <v>0</v>
      </c>
      <c r="L526" s="34">
        <v>0</v>
      </c>
      <c r="M526" s="34">
        <v>0</v>
      </c>
      <c r="N526" s="34">
        <v>0</v>
      </c>
      <c r="O526" s="34">
        <v>1</v>
      </c>
      <c r="P526" s="34">
        <v>0</v>
      </c>
      <c r="Q526" s="34">
        <v>0</v>
      </c>
      <c r="R526" s="34">
        <v>1</v>
      </c>
      <c r="S526" s="34">
        <v>0</v>
      </c>
      <c r="T526" s="34">
        <v>0</v>
      </c>
      <c r="U526" s="35">
        <v>63</v>
      </c>
      <c r="V526" s="35">
        <v>10</v>
      </c>
      <c r="W526" s="35">
        <v>83</v>
      </c>
      <c r="X526" s="35">
        <v>7</v>
      </c>
      <c r="Y526" s="35">
        <v>19</v>
      </c>
      <c r="Z526" s="35">
        <v>19</v>
      </c>
      <c r="AA526" s="34">
        <v>2</v>
      </c>
      <c r="AB526" s="34">
        <v>7</v>
      </c>
      <c r="AC526" s="34">
        <v>4</v>
      </c>
      <c r="AD526" s="34">
        <v>1</v>
      </c>
      <c r="AE526" s="34">
        <v>4</v>
      </c>
      <c r="AF526" s="58">
        <f>'Base tratada'!$AC526+'Base tratada'!$AD526+'Base tratada'!$AE526</f>
        <v>9</v>
      </c>
      <c r="AG5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26" s="58" t="str">
        <f>IF('Base tratada'!$AC526&gt;=MAX('Base tratada'!$AD526,'Base tratada'!$AE526),"Web",
IF('Base tratada'!$AD526&gt;='Base tratada'!$AE526,"Catalog",
"Store"))</f>
        <v>Web</v>
      </c>
      <c r="AI526" s="59">
        <f>IF('Base tratada'!$AF526=0,"0",'Base tratada'!$AK526/'Base tratada'!$AF526)</f>
        <v>20.222222222222221</v>
      </c>
      <c r="AJ526" s="59" t="str">
        <f>IF('Base tratada'!$AI526=0,"R$ 0",
IF('Base tratada'!$AI526&lt;=25,"R$ 1–25",
IF('Base tratada'!$AI526&lt;=50,"R$ 26–50",
"+R$ 50")))</f>
        <v>R$ 1–25</v>
      </c>
      <c r="AK526" s="35">
        <v>182</v>
      </c>
      <c r="AL526" s="58" t="str">
        <f>IF('Base tratada'!$AK526&lt;=100,"R$ 0-100",
IF('Base tratada'!$AK526&lt;=500,"R$ 101-500",
IF('Base tratada'!$AK526&lt;=1000,"R$ 501-1000",
IF('Base tratada'!$AK526&lt;=1500,"R$ 1001-1500",
"+R$ 1500"))))</f>
        <v>R$ 101-500</v>
      </c>
      <c r="AM526" s="34">
        <v>0</v>
      </c>
      <c r="AN526" s="34">
        <v>0</v>
      </c>
      <c r="AO526" s="34">
        <v>0</v>
      </c>
      <c r="AP526" s="34">
        <v>0</v>
      </c>
      <c r="AQ526" s="34">
        <v>0</v>
      </c>
      <c r="AR526" s="34">
        <v>0</v>
      </c>
      <c r="AS526" s="34">
        <v>0</v>
      </c>
      <c r="AT526" s="34">
        <v>3</v>
      </c>
      <c r="AU526" s="34">
        <v>11</v>
      </c>
      <c r="AV526" s="52">
        <v>163</v>
      </c>
      <c r="AW526" s="57">
        <v>0</v>
      </c>
      <c r="AX526" s="58" t="str">
        <f>IF(Tabela3[[#This Row],[Response]]=1, "Aceitou", "Não aceitou")</f>
        <v>Não aceitou</v>
      </c>
      <c r="AY526" s="55" t="str">
        <f>Tabela3[[#This Row],[Faixa Recência]] &amp; " | " &amp; Tabela3[[#This Row],[Faixa Gasto]] &amp; " | " &amp; Tabela3[[#This Row],[Faixa ticket médio]]</f>
        <v>31-45 dias | R$ 101-500 | R$ 1–25</v>
      </c>
      <c r="AZ5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6" s="36"/>
    </row>
    <row r="527" spans="1:54" x14ac:dyDescent="0.25">
      <c r="A527" s="61">
        <v>526</v>
      </c>
      <c r="B527" s="37">
        <v>42710</v>
      </c>
      <c r="C527" s="34">
        <v>1</v>
      </c>
      <c r="D527" s="34">
        <v>0</v>
      </c>
      <c r="E527" s="34">
        <v>38</v>
      </c>
      <c r="F527" s="58" t="str">
        <f>IF('Base tratada'!$E527&lt;=15,"0-15 dias",
IF('Base tratada'!$E527&lt;=30, "16-30 dias",
IF('Base tratada'!$E527&lt;=45, "31-45 dias",
IF('Base tratada'!$E527&lt;=60, "46-60 dias",
IF('Base tratada'!$E527&lt;=75, "61-75 dias", "76-99 dias")))))</f>
        <v>31-45 dias</v>
      </c>
      <c r="G527" s="38">
        <v>36</v>
      </c>
      <c r="H527" s="60" t="str">
        <f>IF('Base tratada'!$G527&lt;=29,"24–29",
IF('Base tratada'!$G527&lt;=39,"30–39",
IF('Base tratada'!$G527&lt;=49,"40–49",
IF('Base tratada'!$G527&lt;=59,"50–59",
IF('Base tratada'!$G527&lt;=69,"60–69",
"70–80")))))</f>
        <v>30–39</v>
      </c>
      <c r="I527" s="34">
        <v>2737</v>
      </c>
      <c r="J527" s="58" t="str">
        <f>IF('Base tratada'!$K527=1,"Divorciado",
IF('Base tratada'!$L527=1,"Casado",
IF('Base tratada'!$M527=1, "Solteiro",
IF('Base tratada'!$N527=1,"Juntos",
"Viúvo"))))</f>
        <v>Solteiro</v>
      </c>
      <c r="K527" s="34">
        <v>0</v>
      </c>
      <c r="L527" s="34">
        <v>0</v>
      </c>
      <c r="M527" s="34">
        <v>1</v>
      </c>
      <c r="N527" s="34">
        <v>0</v>
      </c>
      <c r="O527" s="34">
        <v>0</v>
      </c>
      <c r="P527" s="34">
        <v>0</v>
      </c>
      <c r="Q527" s="34">
        <v>0</v>
      </c>
      <c r="R527" s="34">
        <v>0</v>
      </c>
      <c r="S527" s="34">
        <v>0</v>
      </c>
      <c r="T527" s="34">
        <v>1</v>
      </c>
      <c r="U527" s="35">
        <v>252</v>
      </c>
      <c r="V527" s="35">
        <v>3</v>
      </c>
      <c r="W527" s="35">
        <v>42</v>
      </c>
      <c r="X527" s="35">
        <v>4</v>
      </c>
      <c r="Y527" s="35">
        <v>3</v>
      </c>
      <c r="Z527" s="35">
        <v>102</v>
      </c>
      <c r="AA527" s="34">
        <v>2</v>
      </c>
      <c r="AB527" s="34">
        <v>6</v>
      </c>
      <c r="AC527" s="34">
        <v>4</v>
      </c>
      <c r="AD527" s="34">
        <v>5</v>
      </c>
      <c r="AE527" s="34">
        <v>3</v>
      </c>
      <c r="AF527" s="58">
        <f>'Base tratada'!$AC527+'Base tratada'!$AD527+'Base tratada'!$AE527</f>
        <v>12</v>
      </c>
      <c r="AG5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27" s="58" t="str">
        <f>IF('Base tratada'!$AC527&gt;=MAX('Base tratada'!$AD527,'Base tratada'!$AE527),"Web",
IF('Base tratada'!$AD527&gt;='Base tratada'!$AE527,"Catalog",
"Store"))</f>
        <v>Catalog</v>
      </c>
      <c r="AI527" s="59">
        <f>IF('Base tratada'!$AF527=0,"0",'Base tratada'!$AK527/'Base tratada'!$AF527)</f>
        <v>25.333333333333332</v>
      </c>
      <c r="AJ527" s="59" t="str">
        <f>IF('Base tratada'!$AI527=0,"R$ 0",
IF('Base tratada'!$AI527&lt;=25,"R$ 1–25",
IF('Base tratada'!$AI527&lt;=50,"R$ 26–50",
"+R$ 50")))</f>
        <v>R$ 26–50</v>
      </c>
      <c r="AK527" s="35">
        <v>304</v>
      </c>
      <c r="AL527" s="58" t="str">
        <f>IF('Base tratada'!$AK527&lt;=100,"R$ 0-100",
IF('Base tratada'!$AK527&lt;=500,"R$ 101-500",
IF('Base tratada'!$AK527&lt;=1000,"R$ 501-1000",
IF('Base tratada'!$AK527&lt;=1500,"R$ 1001-1500",
"+R$ 1500"))))</f>
        <v>R$ 101-500</v>
      </c>
      <c r="AM527" s="34">
        <v>0</v>
      </c>
      <c r="AN527" s="34">
        <v>0</v>
      </c>
      <c r="AO527" s="34">
        <v>0</v>
      </c>
      <c r="AP527" s="34">
        <v>0</v>
      </c>
      <c r="AQ527" s="34">
        <v>0</v>
      </c>
      <c r="AR527" s="34">
        <v>0</v>
      </c>
      <c r="AS527" s="34">
        <v>0</v>
      </c>
      <c r="AT527" s="34">
        <v>3</v>
      </c>
      <c r="AU527" s="34">
        <v>11</v>
      </c>
      <c r="AV527" s="52">
        <v>202</v>
      </c>
      <c r="AW527" s="57">
        <v>0</v>
      </c>
      <c r="AX527" s="58" t="str">
        <f>IF(Tabela3[[#This Row],[Response]]=1, "Aceitou", "Não aceitou")</f>
        <v>Não aceitou</v>
      </c>
      <c r="AY527" s="55" t="str">
        <f>Tabela3[[#This Row],[Faixa Recência]] &amp; " | " &amp; Tabela3[[#This Row],[Faixa Gasto]] &amp; " | " &amp; Tabela3[[#This Row],[Faixa ticket médio]]</f>
        <v>31-45 dias | R$ 101-500 | R$ 26–50</v>
      </c>
      <c r="AZ5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7" s="36"/>
    </row>
    <row r="528" spans="1:54" x14ac:dyDescent="0.25">
      <c r="A528" s="61">
        <v>527</v>
      </c>
      <c r="B528" s="37">
        <v>84169</v>
      </c>
      <c r="C528" s="34">
        <v>0</v>
      </c>
      <c r="D528" s="34">
        <v>0</v>
      </c>
      <c r="E528" s="34">
        <v>9</v>
      </c>
      <c r="F528" s="58" t="str">
        <f>IF('Base tratada'!$E528&lt;=15,"0-15 dias",
IF('Base tratada'!$E528&lt;=30, "16-30 dias",
IF('Base tratada'!$E528&lt;=45, "31-45 dias",
IF('Base tratada'!$E528&lt;=60, "46-60 dias",
IF('Base tratada'!$E528&lt;=75, "61-75 dias", "76-99 dias")))))</f>
        <v>0-15 dias</v>
      </c>
      <c r="G528" s="38">
        <v>38</v>
      </c>
      <c r="H528" s="60" t="str">
        <f>IF('Base tratada'!$G528&lt;=29,"24–29",
IF('Base tratada'!$G528&lt;=39,"30–39",
IF('Base tratada'!$G528&lt;=49,"40–49",
IF('Base tratada'!$G528&lt;=59,"50–59",
IF('Base tratada'!$G528&lt;=69,"60–69",
"70–80")))))</f>
        <v>30–39</v>
      </c>
      <c r="I528" s="34">
        <v>2485</v>
      </c>
      <c r="J528" s="58" t="str">
        <f>IF('Base tratada'!$K528=1,"Divorciado",
IF('Base tratada'!$L528=1,"Casado",
IF('Base tratada'!$M528=1, "Solteiro",
IF('Base tratada'!$N528=1,"Juntos",
"Viúvo"))))</f>
        <v>Casado</v>
      </c>
      <c r="K528" s="34">
        <v>0</v>
      </c>
      <c r="L528" s="34">
        <v>1</v>
      </c>
      <c r="M528" s="34">
        <v>0</v>
      </c>
      <c r="N528" s="34">
        <v>0</v>
      </c>
      <c r="O528" s="34">
        <v>0</v>
      </c>
      <c r="P528" s="34">
        <v>0</v>
      </c>
      <c r="Q528" s="34">
        <v>0</v>
      </c>
      <c r="R528" s="34">
        <v>0</v>
      </c>
      <c r="S528" s="34">
        <v>0</v>
      </c>
      <c r="T528" s="34">
        <v>1</v>
      </c>
      <c r="U528" s="35">
        <v>1478</v>
      </c>
      <c r="V528" s="35">
        <v>19</v>
      </c>
      <c r="W528" s="35">
        <v>403</v>
      </c>
      <c r="X528" s="35">
        <v>0</v>
      </c>
      <c r="Y528" s="35">
        <v>19</v>
      </c>
      <c r="Z528" s="35">
        <v>0</v>
      </c>
      <c r="AA528" s="34">
        <v>1</v>
      </c>
      <c r="AB528" s="34">
        <v>3</v>
      </c>
      <c r="AC528" s="34">
        <v>7</v>
      </c>
      <c r="AD528" s="34">
        <v>6</v>
      </c>
      <c r="AE528" s="34">
        <v>6</v>
      </c>
      <c r="AF528" s="58">
        <f>'Base tratada'!$AC528+'Base tratada'!$AD528+'Base tratada'!$AE528</f>
        <v>19</v>
      </c>
      <c r="AG5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28" s="58" t="str">
        <f>IF('Base tratada'!$AC528&gt;=MAX('Base tratada'!$AD528,'Base tratada'!$AE528),"Web",
IF('Base tratada'!$AD528&gt;='Base tratada'!$AE528,"Catalog",
"Store"))</f>
        <v>Web</v>
      </c>
      <c r="AI528" s="59">
        <f>IF('Base tratada'!$AF528=0,"0",'Base tratada'!$AK528/'Base tratada'!$AF528)</f>
        <v>101</v>
      </c>
      <c r="AJ528" s="59" t="str">
        <f>IF('Base tratada'!$AI528=0,"R$ 0",
IF('Base tratada'!$AI528&lt;=25,"R$ 1–25",
IF('Base tratada'!$AI528&lt;=50,"R$ 26–50",
"+R$ 50")))</f>
        <v>+R$ 50</v>
      </c>
      <c r="AK528" s="35">
        <v>1919</v>
      </c>
      <c r="AL528" s="58" t="str">
        <f>IF('Base tratada'!$AK528&lt;=100,"R$ 0-100",
IF('Base tratada'!$AK528&lt;=500,"R$ 101-500",
IF('Base tratada'!$AK528&lt;=1000,"R$ 501-1000",
IF('Base tratada'!$AK528&lt;=1500,"R$ 1001-1500",
"+R$ 1500"))))</f>
        <v>+R$ 1500</v>
      </c>
      <c r="AM528" s="34">
        <v>0</v>
      </c>
      <c r="AN528" s="34">
        <v>0</v>
      </c>
      <c r="AO528" s="34">
        <v>0</v>
      </c>
      <c r="AP528" s="34">
        <v>1</v>
      </c>
      <c r="AQ528" s="34">
        <v>1</v>
      </c>
      <c r="AR528" s="34">
        <v>2</v>
      </c>
      <c r="AS528" s="34">
        <v>0</v>
      </c>
      <c r="AT528" s="34">
        <v>3</v>
      </c>
      <c r="AU528" s="34">
        <v>11</v>
      </c>
      <c r="AV528" s="52">
        <v>1919</v>
      </c>
      <c r="AW528" s="57">
        <v>1</v>
      </c>
      <c r="AX528" s="58" t="str">
        <f>IF(Tabela3[[#This Row],[Response]]=1, "Aceitou", "Não aceitou")</f>
        <v>Aceitou</v>
      </c>
      <c r="AY528" s="55" t="str">
        <f>Tabela3[[#This Row],[Faixa Recência]] &amp; " | " &amp; Tabela3[[#This Row],[Faixa Gasto]] &amp; " | " &amp; Tabela3[[#This Row],[Faixa ticket médio]]</f>
        <v>0-15 dias | +R$ 1500 | +R$ 50</v>
      </c>
      <c r="AZ5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28" s="36"/>
    </row>
    <row r="529" spans="1:54" x14ac:dyDescent="0.25">
      <c r="A529" s="61">
        <v>528</v>
      </c>
      <c r="B529" s="37">
        <v>54058</v>
      </c>
      <c r="C529" s="34">
        <v>0</v>
      </c>
      <c r="D529" s="34">
        <v>1</v>
      </c>
      <c r="E529" s="34">
        <v>56</v>
      </c>
      <c r="F529" s="58" t="str">
        <f>IF('Base tratada'!$E529&lt;=15,"0-15 dias",
IF('Base tratada'!$E529&lt;=30, "16-30 dias",
IF('Base tratada'!$E529&lt;=45, "31-45 dias",
IF('Base tratada'!$E529&lt;=60, "46-60 dias",
IF('Base tratada'!$E529&lt;=75, "61-75 dias", "76-99 dias")))))</f>
        <v>46-60 dias</v>
      </c>
      <c r="G529" s="38">
        <v>44</v>
      </c>
      <c r="H529" s="60" t="str">
        <f>IF('Base tratada'!$G529&lt;=29,"24–29",
IF('Base tratada'!$G529&lt;=39,"30–39",
IF('Base tratada'!$G529&lt;=49,"40–49",
IF('Base tratada'!$G529&lt;=59,"50–59",
IF('Base tratada'!$G529&lt;=69,"60–69",
"70–80")))))</f>
        <v>40–49</v>
      </c>
      <c r="I529" s="34">
        <v>2549</v>
      </c>
      <c r="J529" s="58" t="str">
        <f>IF('Base tratada'!$K529=1,"Divorciado",
IF('Base tratada'!$L529=1,"Casado",
IF('Base tratada'!$M529=1, "Solteiro",
IF('Base tratada'!$N529=1,"Juntos",
"Viúvo"))))</f>
        <v>Juntos</v>
      </c>
      <c r="K529" s="34">
        <v>0</v>
      </c>
      <c r="L529" s="34">
        <v>0</v>
      </c>
      <c r="M529" s="34">
        <v>0</v>
      </c>
      <c r="N529" s="34">
        <v>1</v>
      </c>
      <c r="O529" s="34">
        <v>0</v>
      </c>
      <c r="P529" s="34">
        <v>0</v>
      </c>
      <c r="Q529" s="34">
        <v>0</v>
      </c>
      <c r="R529" s="34">
        <v>1</v>
      </c>
      <c r="S529" s="34">
        <v>0</v>
      </c>
      <c r="T529" s="34">
        <v>0</v>
      </c>
      <c r="U529" s="35">
        <v>198</v>
      </c>
      <c r="V529" s="35">
        <v>18</v>
      </c>
      <c r="W529" s="35">
        <v>252</v>
      </c>
      <c r="X529" s="35">
        <v>32</v>
      </c>
      <c r="Y529" s="35">
        <v>108</v>
      </c>
      <c r="Z529" s="35">
        <v>54</v>
      </c>
      <c r="AA529" s="34">
        <v>2</v>
      </c>
      <c r="AB529" s="34">
        <v>3</v>
      </c>
      <c r="AC529" s="34">
        <v>4</v>
      </c>
      <c r="AD529" s="34">
        <v>6</v>
      </c>
      <c r="AE529" s="34">
        <v>8</v>
      </c>
      <c r="AF529" s="58">
        <f>'Base tratada'!$AC529+'Base tratada'!$AD529+'Base tratada'!$AE529</f>
        <v>18</v>
      </c>
      <c r="AG5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29" s="58" t="str">
        <f>IF('Base tratada'!$AC529&gt;=MAX('Base tratada'!$AD529,'Base tratada'!$AE529),"Web",
IF('Base tratada'!$AD529&gt;='Base tratada'!$AE529,"Catalog",
"Store"))</f>
        <v>Store</v>
      </c>
      <c r="AI529" s="59">
        <f>IF('Base tratada'!$AF529=0,"0",'Base tratada'!$AK529/'Base tratada'!$AF529)</f>
        <v>33.777777777777779</v>
      </c>
      <c r="AJ529" s="59" t="str">
        <f>IF('Base tratada'!$AI529=0,"R$ 0",
IF('Base tratada'!$AI529&lt;=25,"R$ 1–25",
IF('Base tratada'!$AI529&lt;=50,"R$ 26–50",
"+R$ 50")))</f>
        <v>R$ 26–50</v>
      </c>
      <c r="AK529" s="35">
        <v>608</v>
      </c>
      <c r="AL529" s="58" t="str">
        <f>IF('Base tratada'!$AK529&lt;=100,"R$ 0-100",
IF('Base tratada'!$AK529&lt;=500,"R$ 101-500",
IF('Base tratada'!$AK529&lt;=1000,"R$ 501-1000",
IF('Base tratada'!$AK529&lt;=1500,"R$ 1001-1500",
"+R$ 1500"))))</f>
        <v>R$ 501-1000</v>
      </c>
      <c r="AM529" s="34">
        <v>0</v>
      </c>
      <c r="AN529" s="34">
        <v>0</v>
      </c>
      <c r="AO529" s="34">
        <v>0</v>
      </c>
      <c r="AP529" s="34">
        <v>0</v>
      </c>
      <c r="AQ529" s="34">
        <v>0</v>
      </c>
      <c r="AR529" s="34">
        <v>0</v>
      </c>
      <c r="AS529" s="34">
        <v>0</v>
      </c>
      <c r="AT529" s="34">
        <v>3</v>
      </c>
      <c r="AU529" s="34">
        <v>11</v>
      </c>
      <c r="AV529" s="52">
        <v>554</v>
      </c>
      <c r="AW529" s="57">
        <v>0</v>
      </c>
      <c r="AX529" s="58" t="str">
        <f>IF(Tabela3[[#This Row],[Response]]=1, "Aceitou", "Não aceitou")</f>
        <v>Não aceitou</v>
      </c>
      <c r="AY529" s="55" t="str">
        <f>Tabela3[[#This Row],[Faixa Recência]] &amp; " | " &amp; Tabela3[[#This Row],[Faixa Gasto]] &amp; " | " &amp; Tabela3[[#This Row],[Faixa ticket médio]]</f>
        <v>46-60 dias | R$ 501-1000 | R$ 26–50</v>
      </c>
      <c r="AZ5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29" s="36"/>
    </row>
    <row r="530" spans="1:54" x14ac:dyDescent="0.25">
      <c r="A530" s="61">
        <v>529</v>
      </c>
      <c r="B530" s="37">
        <v>24683</v>
      </c>
      <c r="C530" s="34">
        <v>1</v>
      </c>
      <c r="D530" s="34">
        <v>0</v>
      </c>
      <c r="E530" s="34">
        <v>98</v>
      </c>
      <c r="F530" s="58" t="str">
        <f>IF('Base tratada'!$E530&lt;=15,"0-15 dias",
IF('Base tratada'!$E530&lt;=30, "16-30 dias",
IF('Base tratada'!$E530&lt;=45, "31-45 dias",
IF('Base tratada'!$E530&lt;=60, "46-60 dias",
IF('Base tratada'!$E530&lt;=75, "61-75 dias", "76-99 dias")))))</f>
        <v>76-99 dias</v>
      </c>
      <c r="G530" s="38">
        <v>30</v>
      </c>
      <c r="H530" s="60" t="str">
        <f>IF('Base tratada'!$G530&lt;=29,"24–29",
IF('Base tratada'!$G530&lt;=39,"30–39",
IF('Base tratada'!$G530&lt;=49,"40–49",
IF('Base tratada'!$G530&lt;=59,"50–59",
IF('Base tratada'!$G530&lt;=69,"60–69",
"70–80")))))</f>
        <v>30–39</v>
      </c>
      <c r="I530" s="34">
        <v>2272</v>
      </c>
      <c r="J530" s="58" t="str">
        <f>IF('Base tratada'!$K530=1,"Divorciado",
IF('Base tratada'!$L530=1,"Casado",
IF('Base tratada'!$M530=1, "Solteiro",
IF('Base tratada'!$N530=1,"Juntos",
"Viúvo"))))</f>
        <v>Casado</v>
      </c>
      <c r="K530" s="34">
        <v>0</v>
      </c>
      <c r="L530" s="34">
        <v>1</v>
      </c>
      <c r="M530" s="34">
        <v>0</v>
      </c>
      <c r="N530" s="34">
        <v>0</v>
      </c>
      <c r="O530" s="34">
        <v>0</v>
      </c>
      <c r="P530" s="34">
        <v>1</v>
      </c>
      <c r="Q530" s="34">
        <v>0</v>
      </c>
      <c r="R530" s="34">
        <v>0</v>
      </c>
      <c r="S530" s="34">
        <v>0</v>
      </c>
      <c r="T530" s="34">
        <v>0</v>
      </c>
      <c r="U530" s="35">
        <v>8</v>
      </c>
      <c r="V530" s="35">
        <v>4</v>
      </c>
      <c r="W530" s="35">
        <v>10</v>
      </c>
      <c r="X530" s="35">
        <v>6</v>
      </c>
      <c r="Y530" s="35">
        <v>7</v>
      </c>
      <c r="Z530" s="35">
        <v>6</v>
      </c>
      <c r="AA530" s="34">
        <v>2</v>
      </c>
      <c r="AB530" s="34">
        <v>5</v>
      </c>
      <c r="AC530" s="34">
        <v>2</v>
      </c>
      <c r="AD530" s="34">
        <v>0</v>
      </c>
      <c r="AE530" s="34">
        <v>4</v>
      </c>
      <c r="AF530" s="58">
        <f>'Base tratada'!$AC530+'Base tratada'!$AD530+'Base tratada'!$AE530</f>
        <v>6</v>
      </c>
      <c r="AG5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30" s="58" t="str">
        <f>IF('Base tratada'!$AC530&gt;=MAX('Base tratada'!$AD530,'Base tratada'!$AE530),"Web",
IF('Base tratada'!$AD530&gt;='Base tratada'!$AE530,"Catalog",
"Store"))</f>
        <v>Store</v>
      </c>
      <c r="AI530" s="59">
        <f>IF('Base tratada'!$AF530=0,"0",'Base tratada'!$AK530/'Base tratada'!$AF530)</f>
        <v>5.833333333333333</v>
      </c>
      <c r="AJ530" s="59" t="str">
        <f>IF('Base tratada'!$AI530=0,"R$ 0",
IF('Base tratada'!$AI530&lt;=25,"R$ 1–25",
IF('Base tratada'!$AI530&lt;=50,"R$ 26–50",
"+R$ 50")))</f>
        <v>R$ 1–25</v>
      </c>
      <c r="AK530" s="35">
        <v>35</v>
      </c>
      <c r="AL530" s="58" t="str">
        <f>IF('Base tratada'!$AK530&lt;=100,"R$ 0-100",
IF('Base tratada'!$AK530&lt;=500,"R$ 101-500",
IF('Base tratada'!$AK530&lt;=1000,"R$ 501-1000",
IF('Base tratada'!$AK530&lt;=1500,"R$ 1001-1500",
"+R$ 1500"))))</f>
        <v>R$ 0-100</v>
      </c>
      <c r="AM530" s="34">
        <v>0</v>
      </c>
      <c r="AN530" s="34">
        <v>0</v>
      </c>
      <c r="AO530" s="34">
        <v>0</v>
      </c>
      <c r="AP530" s="34">
        <v>0</v>
      </c>
      <c r="AQ530" s="34">
        <v>0</v>
      </c>
      <c r="AR530" s="34">
        <v>0</v>
      </c>
      <c r="AS530" s="34">
        <v>0</v>
      </c>
      <c r="AT530" s="34">
        <v>3</v>
      </c>
      <c r="AU530" s="34">
        <v>11</v>
      </c>
      <c r="AV530" s="52">
        <v>29</v>
      </c>
      <c r="AW530" s="57">
        <v>0</v>
      </c>
      <c r="AX530" s="58" t="str">
        <f>IF(Tabela3[[#This Row],[Response]]=1, "Aceitou", "Não aceitou")</f>
        <v>Não aceitou</v>
      </c>
      <c r="AY530" s="55" t="str">
        <f>Tabela3[[#This Row],[Faixa Recência]] &amp; " | " &amp; Tabela3[[#This Row],[Faixa Gasto]] &amp; " | " &amp; Tabela3[[#This Row],[Faixa ticket médio]]</f>
        <v>76-99 dias | R$ 0-100 | R$ 1–25</v>
      </c>
      <c r="AZ5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0" s="36"/>
    </row>
    <row r="531" spans="1:54" x14ac:dyDescent="0.25">
      <c r="A531" s="61">
        <v>530</v>
      </c>
      <c r="B531" s="37">
        <v>85620</v>
      </c>
      <c r="C531" s="34">
        <v>0</v>
      </c>
      <c r="D531" s="34">
        <v>0</v>
      </c>
      <c r="E531" s="34">
        <v>68</v>
      </c>
      <c r="F531" s="58" t="str">
        <f>IF('Base tratada'!$E531&lt;=15,"0-15 dias",
IF('Base tratada'!$E531&lt;=30, "16-30 dias",
IF('Base tratada'!$E531&lt;=45, "31-45 dias",
IF('Base tratada'!$E531&lt;=60, "46-60 dias",
IF('Base tratada'!$E531&lt;=75, "61-75 dias", "76-99 dias")))))</f>
        <v>61-75 dias</v>
      </c>
      <c r="G531" s="38">
        <v>56</v>
      </c>
      <c r="H531" s="60" t="str">
        <f>IF('Base tratada'!$G531&lt;=29,"24–29",
IF('Base tratada'!$G531&lt;=39,"30–39",
IF('Base tratada'!$G531&lt;=49,"40–49",
IF('Base tratada'!$G531&lt;=59,"50–59",
IF('Base tratada'!$G531&lt;=69,"60–69",
"70–80")))))</f>
        <v>50–59</v>
      </c>
      <c r="I531" s="34">
        <v>2332</v>
      </c>
      <c r="J531" s="58" t="str">
        <f>IF('Base tratada'!$K531=1,"Divorciado",
IF('Base tratada'!$L531=1,"Casado",
IF('Base tratada'!$M531=1, "Solteiro",
IF('Base tratada'!$N531=1,"Juntos",
"Viúvo"))))</f>
        <v>Viúvo</v>
      </c>
      <c r="K531" s="34">
        <v>0</v>
      </c>
      <c r="L531" s="34">
        <v>0</v>
      </c>
      <c r="M531" s="34">
        <v>0</v>
      </c>
      <c r="N531" s="34">
        <v>0</v>
      </c>
      <c r="O531" s="34">
        <v>1</v>
      </c>
      <c r="P531" s="34">
        <v>0</v>
      </c>
      <c r="Q531" s="34">
        <v>0</v>
      </c>
      <c r="R531" s="34">
        <v>1</v>
      </c>
      <c r="S531" s="34">
        <v>0</v>
      </c>
      <c r="T531" s="34">
        <v>0</v>
      </c>
      <c r="U531" s="35">
        <v>416</v>
      </c>
      <c r="V531" s="35">
        <v>46</v>
      </c>
      <c r="W531" s="35">
        <v>925</v>
      </c>
      <c r="X531" s="35">
        <v>60</v>
      </c>
      <c r="Y531" s="35">
        <v>107</v>
      </c>
      <c r="Z531" s="35">
        <v>46</v>
      </c>
      <c r="AA531" s="34">
        <v>1</v>
      </c>
      <c r="AB531" s="34">
        <v>1</v>
      </c>
      <c r="AC531" s="34">
        <v>3</v>
      </c>
      <c r="AD531" s="34">
        <v>6</v>
      </c>
      <c r="AE531" s="34">
        <v>4</v>
      </c>
      <c r="AF531" s="58">
        <f>'Base tratada'!$AC531+'Base tratada'!$AD531+'Base tratada'!$AE531</f>
        <v>13</v>
      </c>
      <c r="AG5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31" s="58" t="str">
        <f>IF('Base tratada'!$AC531&gt;=MAX('Base tratada'!$AD531,'Base tratada'!$AE531),"Web",
IF('Base tratada'!$AD531&gt;='Base tratada'!$AE531,"Catalog",
"Store"))</f>
        <v>Catalog</v>
      </c>
      <c r="AI531" s="59">
        <f>IF('Base tratada'!$AF531=0,"0",'Base tratada'!$AK531/'Base tratada'!$AF531)</f>
        <v>119.53846153846153</v>
      </c>
      <c r="AJ531" s="59" t="str">
        <f>IF('Base tratada'!$AI531=0,"R$ 0",
IF('Base tratada'!$AI531&lt;=25,"R$ 1–25",
IF('Base tratada'!$AI531&lt;=50,"R$ 26–50",
"+R$ 50")))</f>
        <v>+R$ 50</v>
      </c>
      <c r="AK531" s="35">
        <v>1554</v>
      </c>
      <c r="AL531" s="58" t="str">
        <f>IF('Base tratada'!$AK531&lt;=100,"R$ 0-100",
IF('Base tratada'!$AK531&lt;=500,"R$ 101-500",
IF('Base tratada'!$AK531&lt;=1000,"R$ 501-1000",
IF('Base tratada'!$AK531&lt;=1500,"R$ 1001-1500",
"+R$ 1500"))))</f>
        <v>+R$ 1500</v>
      </c>
      <c r="AM531" s="34">
        <v>0</v>
      </c>
      <c r="AN531" s="34">
        <v>0</v>
      </c>
      <c r="AO531" s="34">
        <v>0</v>
      </c>
      <c r="AP531" s="34">
        <v>0</v>
      </c>
      <c r="AQ531" s="34">
        <v>0</v>
      </c>
      <c r="AR531" s="34">
        <v>0</v>
      </c>
      <c r="AS531" s="34">
        <v>0</v>
      </c>
      <c r="AT531" s="34">
        <v>3</v>
      </c>
      <c r="AU531" s="34">
        <v>11</v>
      </c>
      <c r="AV531" s="52">
        <v>1508</v>
      </c>
      <c r="AW531" s="57">
        <v>1</v>
      </c>
      <c r="AX531" s="58" t="str">
        <f>IF(Tabela3[[#This Row],[Response]]=1, "Aceitou", "Não aceitou")</f>
        <v>Aceitou</v>
      </c>
      <c r="AY531" s="55" t="str">
        <f>Tabela3[[#This Row],[Faixa Recência]] &amp; " | " &amp; Tabela3[[#This Row],[Faixa Gasto]] &amp; " | " &amp; Tabela3[[#This Row],[Faixa ticket médio]]</f>
        <v>61-75 dias | +R$ 1500 | +R$ 50</v>
      </c>
      <c r="AZ5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1" s="36"/>
    </row>
    <row r="532" spans="1:54" x14ac:dyDescent="0.25">
      <c r="A532" s="61">
        <v>531</v>
      </c>
      <c r="B532" s="37">
        <v>47850</v>
      </c>
      <c r="C532" s="34">
        <v>1</v>
      </c>
      <c r="D532" s="34">
        <v>0</v>
      </c>
      <c r="E532" s="34">
        <v>72</v>
      </c>
      <c r="F532" s="58" t="str">
        <f>IF('Base tratada'!$E532&lt;=15,"0-15 dias",
IF('Base tratada'!$E532&lt;=30, "16-30 dias",
IF('Base tratada'!$E532&lt;=45, "31-45 dias",
IF('Base tratada'!$E532&lt;=60, "46-60 dias",
IF('Base tratada'!$E532&lt;=75, "61-75 dias", "76-99 dias")))))</f>
        <v>61-75 dias</v>
      </c>
      <c r="G532" s="38">
        <v>40</v>
      </c>
      <c r="H532" s="60" t="str">
        <f>IF('Base tratada'!$G532&lt;=29,"24–29",
IF('Base tratada'!$G532&lt;=39,"30–39",
IF('Base tratada'!$G532&lt;=49,"40–49",
IF('Base tratada'!$G532&lt;=59,"50–59",
IF('Base tratada'!$G532&lt;=69,"60–69",
"70–80")))))</f>
        <v>40–49</v>
      </c>
      <c r="I532" s="34">
        <v>2367</v>
      </c>
      <c r="J532" s="58" t="str">
        <f>IF('Base tratada'!$K532=1,"Divorciado",
IF('Base tratada'!$L532=1,"Casado",
IF('Base tratada'!$M532=1, "Solteiro",
IF('Base tratada'!$N532=1,"Juntos",
"Viúvo"))))</f>
        <v>Casado</v>
      </c>
      <c r="K532" s="34">
        <v>0</v>
      </c>
      <c r="L532" s="34">
        <v>1</v>
      </c>
      <c r="M532" s="34">
        <v>0</v>
      </c>
      <c r="N532" s="34">
        <v>0</v>
      </c>
      <c r="O532" s="34">
        <v>0</v>
      </c>
      <c r="P532" s="34">
        <v>0</v>
      </c>
      <c r="Q532" s="34">
        <v>0</v>
      </c>
      <c r="R532" s="34">
        <v>1</v>
      </c>
      <c r="S532" s="34">
        <v>0</v>
      </c>
      <c r="T532" s="34">
        <v>0</v>
      </c>
      <c r="U532" s="35">
        <v>42</v>
      </c>
      <c r="V532" s="35">
        <v>7</v>
      </c>
      <c r="W532" s="35">
        <v>43</v>
      </c>
      <c r="X532" s="35">
        <v>20</v>
      </c>
      <c r="Y532" s="35">
        <v>12</v>
      </c>
      <c r="Z532" s="35">
        <v>10</v>
      </c>
      <c r="AA532" s="34">
        <v>1</v>
      </c>
      <c r="AB532" s="34">
        <v>6</v>
      </c>
      <c r="AC532" s="34">
        <v>3</v>
      </c>
      <c r="AD532" s="34">
        <v>0</v>
      </c>
      <c r="AE532" s="34">
        <v>4</v>
      </c>
      <c r="AF532" s="58">
        <f>'Base tratada'!$AC532+'Base tratada'!$AD532+'Base tratada'!$AE532</f>
        <v>7</v>
      </c>
      <c r="AG5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32" s="58" t="str">
        <f>IF('Base tratada'!$AC532&gt;=MAX('Base tratada'!$AD532,'Base tratada'!$AE532),"Web",
IF('Base tratada'!$AD532&gt;='Base tratada'!$AE532,"Catalog",
"Store"))</f>
        <v>Store</v>
      </c>
      <c r="AI532" s="59">
        <f>IF('Base tratada'!$AF532=0,"0",'Base tratada'!$AK532/'Base tratada'!$AF532)</f>
        <v>17.714285714285715</v>
      </c>
      <c r="AJ532" s="59" t="str">
        <f>IF('Base tratada'!$AI532=0,"R$ 0",
IF('Base tratada'!$AI532&lt;=25,"R$ 1–25",
IF('Base tratada'!$AI532&lt;=50,"R$ 26–50",
"+R$ 50")))</f>
        <v>R$ 1–25</v>
      </c>
      <c r="AK532" s="35">
        <v>124</v>
      </c>
      <c r="AL532" s="58" t="str">
        <f>IF('Base tratada'!$AK532&lt;=100,"R$ 0-100",
IF('Base tratada'!$AK532&lt;=500,"R$ 101-500",
IF('Base tratada'!$AK532&lt;=1000,"R$ 501-1000",
IF('Base tratada'!$AK532&lt;=1500,"R$ 1001-1500",
"+R$ 1500"))))</f>
        <v>R$ 101-500</v>
      </c>
      <c r="AM532" s="34">
        <v>0</v>
      </c>
      <c r="AN532" s="34">
        <v>0</v>
      </c>
      <c r="AO532" s="34">
        <v>0</v>
      </c>
      <c r="AP532" s="34">
        <v>0</v>
      </c>
      <c r="AQ532" s="34">
        <v>0</v>
      </c>
      <c r="AR532" s="34">
        <v>0</v>
      </c>
      <c r="AS532" s="34">
        <v>0</v>
      </c>
      <c r="AT532" s="34">
        <v>3</v>
      </c>
      <c r="AU532" s="34">
        <v>11</v>
      </c>
      <c r="AV532" s="52">
        <v>114</v>
      </c>
      <c r="AW532" s="57">
        <v>0</v>
      </c>
      <c r="AX532" s="58" t="str">
        <f>IF(Tabela3[[#This Row],[Response]]=1, "Aceitou", "Não aceitou")</f>
        <v>Não aceitou</v>
      </c>
      <c r="AY532" s="55" t="str">
        <f>Tabela3[[#This Row],[Faixa Recência]] &amp; " | " &amp; Tabela3[[#This Row],[Faixa Gasto]] &amp; " | " &amp; Tabela3[[#This Row],[Faixa ticket médio]]</f>
        <v>61-75 dias | R$ 101-500 | R$ 1–25</v>
      </c>
      <c r="AZ5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2" s="36"/>
    </row>
    <row r="533" spans="1:54" x14ac:dyDescent="0.25">
      <c r="A533" s="61">
        <v>532</v>
      </c>
      <c r="B533" s="37">
        <v>19514</v>
      </c>
      <c r="C533" s="34">
        <v>1</v>
      </c>
      <c r="D533" s="34">
        <v>1</v>
      </c>
      <c r="E533" s="34">
        <v>47</v>
      </c>
      <c r="F533" s="58" t="str">
        <f>IF('Base tratada'!$E533&lt;=15,"0-15 dias",
IF('Base tratada'!$E533&lt;=30, "16-30 dias",
IF('Base tratada'!$E533&lt;=45, "31-45 dias",
IF('Base tratada'!$E533&lt;=60, "46-60 dias",
IF('Base tratada'!$E533&lt;=75, "61-75 dias", "76-99 dias")))))</f>
        <v>46-60 dias</v>
      </c>
      <c r="G533" s="38">
        <v>52</v>
      </c>
      <c r="H533" s="60" t="str">
        <f>IF('Base tratada'!$G533&lt;=29,"24–29",
IF('Base tratada'!$G533&lt;=39,"30–39",
IF('Base tratada'!$G533&lt;=49,"40–49",
IF('Base tratada'!$G533&lt;=59,"50–59",
IF('Base tratada'!$G533&lt;=69,"60–69",
"70–80")))))</f>
        <v>50–59</v>
      </c>
      <c r="I533" s="34">
        <v>2313</v>
      </c>
      <c r="J533" s="58" t="str">
        <f>IF('Base tratada'!$K533=1,"Divorciado",
IF('Base tratada'!$L533=1,"Casado",
IF('Base tratada'!$M533=1, "Solteiro",
IF('Base tratada'!$N533=1,"Juntos",
"Viúvo"))))</f>
        <v>Casado</v>
      </c>
      <c r="K533" s="34">
        <v>0</v>
      </c>
      <c r="L533" s="34">
        <v>1</v>
      </c>
      <c r="M533" s="34">
        <v>0</v>
      </c>
      <c r="N533" s="34">
        <v>0</v>
      </c>
      <c r="O533" s="34">
        <v>0</v>
      </c>
      <c r="P533" s="34">
        <v>0</v>
      </c>
      <c r="Q533" s="34">
        <v>0</v>
      </c>
      <c r="R533" s="34">
        <v>1</v>
      </c>
      <c r="S533" s="34">
        <v>0</v>
      </c>
      <c r="T533" s="34">
        <v>0</v>
      </c>
      <c r="U533" s="35">
        <v>14</v>
      </c>
      <c r="V533" s="35">
        <v>3</v>
      </c>
      <c r="W533" s="35">
        <v>21</v>
      </c>
      <c r="X533" s="35">
        <v>2</v>
      </c>
      <c r="Y533" s="35">
        <v>1</v>
      </c>
      <c r="Z533" s="35">
        <v>28</v>
      </c>
      <c r="AA533" s="34">
        <v>4</v>
      </c>
      <c r="AB533" s="34">
        <v>8</v>
      </c>
      <c r="AC533" s="34">
        <v>3</v>
      </c>
      <c r="AD533" s="34">
        <v>1</v>
      </c>
      <c r="AE533" s="34">
        <v>2</v>
      </c>
      <c r="AF533" s="58">
        <f>'Base tratada'!$AC533+'Base tratada'!$AD533+'Base tratada'!$AE533</f>
        <v>6</v>
      </c>
      <c r="AG5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33" s="58" t="str">
        <f>IF('Base tratada'!$AC533&gt;=MAX('Base tratada'!$AD533,'Base tratada'!$AE533),"Web",
IF('Base tratada'!$AD533&gt;='Base tratada'!$AE533,"Catalog",
"Store"))</f>
        <v>Web</v>
      </c>
      <c r="AI533" s="59">
        <f>IF('Base tratada'!$AF533=0,"0",'Base tratada'!$AK533/'Base tratada'!$AF533)</f>
        <v>6.833333333333333</v>
      </c>
      <c r="AJ533" s="59" t="str">
        <f>IF('Base tratada'!$AI533=0,"R$ 0",
IF('Base tratada'!$AI533&lt;=25,"R$ 1–25",
IF('Base tratada'!$AI533&lt;=50,"R$ 26–50",
"+R$ 50")))</f>
        <v>R$ 1–25</v>
      </c>
      <c r="AK533" s="35">
        <v>41</v>
      </c>
      <c r="AL533" s="58" t="str">
        <f>IF('Base tratada'!$AK533&lt;=100,"R$ 0-100",
IF('Base tratada'!$AK533&lt;=500,"R$ 101-500",
IF('Base tratada'!$AK533&lt;=1000,"R$ 501-1000",
IF('Base tratada'!$AK533&lt;=1500,"R$ 1001-1500",
"+R$ 1500"))))</f>
        <v>R$ 0-100</v>
      </c>
      <c r="AM533" s="34">
        <v>0</v>
      </c>
      <c r="AN533" s="34">
        <v>0</v>
      </c>
      <c r="AO533" s="34">
        <v>1</v>
      </c>
      <c r="AP533" s="34">
        <v>0</v>
      </c>
      <c r="AQ533" s="34">
        <v>0</v>
      </c>
      <c r="AR533" s="34">
        <v>1</v>
      </c>
      <c r="AS533" s="34">
        <v>0</v>
      </c>
      <c r="AT533" s="34">
        <v>3</v>
      </c>
      <c r="AU533" s="34">
        <v>11</v>
      </c>
      <c r="AV533" s="52">
        <v>13</v>
      </c>
      <c r="AW533" s="57">
        <v>1</v>
      </c>
      <c r="AX533" s="58" t="str">
        <f>IF(Tabela3[[#This Row],[Response]]=1, "Aceitou", "Não aceitou")</f>
        <v>Aceitou</v>
      </c>
      <c r="AY533" s="55" t="str">
        <f>Tabela3[[#This Row],[Faixa Recência]] &amp; " | " &amp; Tabela3[[#This Row],[Faixa Gasto]] &amp; " | " &amp; Tabela3[[#This Row],[Faixa ticket médio]]</f>
        <v>46-60 dias | R$ 0-100 | R$ 1–25</v>
      </c>
      <c r="AZ5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3" s="36"/>
    </row>
    <row r="534" spans="1:54" x14ac:dyDescent="0.25">
      <c r="A534" s="61">
        <v>533</v>
      </c>
      <c r="B534" s="37">
        <v>27159</v>
      </c>
      <c r="C534" s="34">
        <v>1</v>
      </c>
      <c r="D534" s="34">
        <v>1</v>
      </c>
      <c r="E534" s="34">
        <v>33</v>
      </c>
      <c r="F534" s="58" t="str">
        <f>IF('Base tratada'!$E534&lt;=15,"0-15 dias",
IF('Base tratada'!$E534&lt;=30, "16-30 dias",
IF('Base tratada'!$E534&lt;=45, "31-45 dias",
IF('Base tratada'!$E534&lt;=60, "46-60 dias",
IF('Base tratada'!$E534&lt;=75, "61-75 dias", "76-99 dias")))))</f>
        <v>31-45 dias</v>
      </c>
      <c r="G534" s="38">
        <v>47</v>
      </c>
      <c r="H534" s="60" t="str">
        <f>IF('Base tratada'!$G534&lt;=29,"24–29",
IF('Base tratada'!$G534&lt;=39,"30–39",
IF('Base tratada'!$G534&lt;=49,"40–49",
IF('Base tratada'!$G534&lt;=59,"50–59",
IF('Base tratada'!$G534&lt;=69,"60–69",
"70–80")))))</f>
        <v>40–49</v>
      </c>
      <c r="I534" s="34">
        <v>2251</v>
      </c>
      <c r="J534" s="58" t="str">
        <f>IF('Base tratada'!$K534=1,"Divorciado",
IF('Base tratada'!$L534=1,"Casado",
IF('Base tratada'!$M534=1, "Solteiro",
IF('Base tratada'!$N534=1,"Juntos",
"Viúvo"))))</f>
        <v>Casado</v>
      </c>
      <c r="K534" s="34">
        <v>0</v>
      </c>
      <c r="L534" s="34">
        <v>1</v>
      </c>
      <c r="M534" s="34">
        <v>0</v>
      </c>
      <c r="N534" s="34">
        <v>0</v>
      </c>
      <c r="O534" s="34">
        <v>0</v>
      </c>
      <c r="P534" s="34">
        <v>0</v>
      </c>
      <c r="Q534" s="34">
        <v>0</v>
      </c>
      <c r="R534" s="34">
        <v>0</v>
      </c>
      <c r="S534" s="34">
        <v>1</v>
      </c>
      <c r="T534" s="34">
        <v>0</v>
      </c>
      <c r="U534" s="35">
        <v>17</v>
      </c>
      <c r="V534" s="35">
        <v>0</v>
      </c>
      <c r="W534" s="35">
        <v>3</v>
      </c>
      <c r="X534" s="35">
        <v>0</v>
      </c>
      <c r="Y534" s="35">
        <v>0</v>
      </c>
      <c r="Z534" s="35">
        <v>1</v>
      </c>
      <c r="AA534" s="34">
        <v>2</v>
      </c>
      <c r="AB534" s="34">
        <v>6</v>
      </c>
      <c r="AC534" s="34">
        <v>1</v>
      </c>
      <c r="AD534" s="34">
        <v>0</v>
      </c>
      <c r="AE534" s="34">
        <v>3</v>
      </c>
      <c r="AF534" s="58">
        <f>'Base tratada'!$AC534+'Base tratada'!$AD534+'Base tratada'!$AE534</f>
        <v>4</v>
      </c>
      <c r="AG5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34" s="58" t="str">
        <f>IF('Base tratada'!$AC534&gt;=MAX('Base tratada'!$AD534,'Base tratada'!$AE534),"Web",
IF('Base tratada'!$AD534&gt;='Base tratada'!$AE534,"Catalog",
"Store"))</f>
        <v>Store</v>
      </c>
      <c r="AI534" s="59">
        <f>IF('Base tratada'!$AF534=0,"0",'Base tratada'!$AK534/'Base tratada'!$AF534)</f>
        <v>5</v>
      </c>
      <c r="AJ534" s="59" t="str">
        <f>IF('Base tratada'!$AI534=0,"R$ 0",
IF('Base tratada'!$AI534&lt;=25,"R$ 1–25",
IF('Base tratada'!$AI534&lt;=50,"R$ 26–50",
"+R$ 50")))</f>
        <v>R$ 1–25</v>
      </c>
      <c r="AK534" s="35">
        <v>20</v>
      </c>
      <c r="AL534" s="58" t="str">
        <f>IF('Base tratada'!$AK534&lt;=100,"R$ 0-100",
IF('Base tratada'!$AK534&lt;=500,"R$ 101-500",
IF('Base tratada'!$AK534&lt;=1000,"R$ 501-1000",
IF('Base tratada'!$AK534&lt;=1500,"R$ 1001-1500",
"+R$ 1500"))))</f>
        <v>R$ 0-100</v>
      </c>
      <c r="AM534" s="34">
        <v>0</v>
      </c>
      <c r="AN534" s="34">
        <v>0</v>
      </c>
      <c r="AO534" s="34">
        <v>0</v>
      </c>
      <c r="AP534" s="34">
        <v>0</v>
      </c>
      <c r="AQ534" s="34">
        <v>0</v>
      </c>
      <c r="AR534" s="34">
        <v>0</v>
      </c>
      <c r="AS534" s="34">
        <v>0</v>
      </c>
      <c r="AT534" s="34">
        <v>3</v>
      </c>
      <c r="AU534" s="34">
        <v>11</v>
      </c>
      <c r="AV534" s="52">
        <v>19</v>
      </c>
      <c r="AW534" s="57">
        <v>0</v>
      </c>
      <c r="AX534" s="58" t="str">
        <f>IF(Tabela3[[#This Row],[Response]]=1, "Aceitou", "Não aceitou")</f>
        <v>Não aceitou</v>
      </c>
      <c r="AY534" s="55" t="str">
        <f>Tabela3[[#This Row],[Faixa Recência]] &amp; " | " &amp; Tabela3[[#This Row],[Faixa Gasto]] &amp; " | " &amp; Tabela3[[#This Row],[Faixa ticket médio]]</f>
        <v>31-45 dias | R$ 0-100 | R$ 1–25</v>
      </c>
      <c r="AZ5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4" s="36"/>
    </row>
    <row r="535" spans="1:54" x14ac:dyDescent="0.25">
      <c r="A535" s="61">
        <v>534</v>
      </c>
      <c r="B535" s="37">
        <v>39548</v>
      </c>
      <c r="C535" s="34">
        <v>1</v>
      </c>
      <c r="D535" s="34">
        <v>1</v>
      </c>
      <c r="E535" s="34">
        <v>87</v>
      </c>
      <c r="F535" s="58" t="str">
        <f>IF('Base tratada'!$E535&lt;=15,"0-15 dias",
IF('Base tratada'!$E535&lt;=30, "16-30 dias",
IF('Base tratada'!$E535&lt;=45, "31-45 dias",
IF('Base tratada'!$E535&lt;=60, "46-60 dias",
IF('Base tratada'!$E535&lt;=75, "61-75 dias", "76-99 dias")))))</f>
        <v>76-99 dias</v>
      </c>
      <c r="G535" s="38">
        <v>57</v>
      </c>
      <c r="H535" s="60" t="str">
        <f>IF('Base tratada'!$G535&lt;=29,"24–29",
IF('Base tratada'!$G535&lt;=39,"30–39",
IF('Base tratada'!$G535&lt;=49,"40–49",
IF('Base tratada'!$G535&lt;=59,"50–59",
IF('Base tratada'!$G535&lt;=69,"60–69",
"70–80")))))</f>
        <v>50–59</v>
      </c>
      <c r="I535" s="34">
        <v>2249</v>
      </c>
      <c r="J535" s="58" t="str">
        <f>IF('Base tratada'!$K535=1,"Divorciado",
IF('Base tratada'!$L535=1,"Casado",
IF('Base tratada'!$M535=1, "Solteiro",
IF('Base tratada'!$N535=1,"Juntos",
"Viúvo"))))</f>
        <v>Solteiro</v>
      </c>
      <c r="K535" s="34">
        <v>0</v>
      </c>
      <c r="L535" s="34">
        <v>0</v>
      </c>
      <c r="M535" s="34">
        <v>1</v>
      </c>
      <c r="N535" s="34">
        <v>0</v>
      </c>
      <c r="O535" s="34">
        <v>0</v>
      </c>
      <c r="P535" s="34">
        <v>1</v>
      </c>
      <c r="Q535" s="34">
        <v>0</v>
      </c>
      <c r="R535" s="34">
        <v>0</v>
      </c>
      <c r="S535" s="34">
        <v>0</v>
      </c>
      <c r="T535" s="34">
        <v>0</v>
      </c>
      <c r="U535" s="35">
        <v>15</v>
      </c>
      <c r="V535" s="35">
        <v>4</v>
      </c>
      <c r="W535" s="35">
        <v>10</v>
      </c>
      <c r="X535" s="35">
        <v>3</v>
      </c>
      <c r="Y535" s="35">
        <v>4</v>
      </c>
      <c r="Z535" s="35">
        <v>18</v>
      </c>
      <c r="AA535" s="34">
        <v>2</v>
      </c>
      <c r="AB535" s="34">
        <v>3</v>
      </c>
      <c r="AC535" s="34">
        <v>1</v>
      </c>
      <c r="AD535" s="34">
        <v>1</v>
      </c>
      <c r="AE535" s="34">
        <v>3</v>
      </c>
      <c r="AF535" s="58">
        <f>'Base tratada'!$AC535+'Base tratada'!$AD535+'Base tratada'!$AE535</f>
        <v>5</v>
      </c>
      <c r="AG5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35" s="58" t="str">
        <f>IF('Base tratada'!$AC535&gt;=MAX('Base tratada'!$AD535,'Base tratada'!$AE535),"Web",
IF('Base tratada'!$AD535&gt;='Base tratada'!$AE535,"Catalog",
"Store"))</f>
        <v>Store</v>
      </c>
      <c r="AI535" s="59">
        <f>IF('Base tratada'!$AF535=0,"0",'Base tratada'!$AK535/'Base tratada'!$AF535)</f>
        <v>7.2</v>
      </c>
      <c r="AJ535" s="59" t="str">
        <f>IF('Base tratada'!$AI535=0,"R$ 0",
IF('Base tratada'!$AI535&lt;=25,"R$ 1–25",
IF('Base tratada'!$AI535&lt;=50,"R$ 26–50",
"+R$ 50")))</f>
        <v>R$ 1–25</v>
      </c>
      <c r="AK535" s="35">
        <v>36</v>
      </c>
      <c r="AL535" s="58" t="str">
        <f>IF('Base tratada'!$AK535&lt;=100,"R$ 0-100",
IF('Base tratada'!$AK535&lt;=500,"R$ 101-500",
IF('Base tratada'!$AK535&lt;=1000,"R$ 501-1000",
IF('Base tratada'!$AK535&lt;=1500,"R$ 1001-1500",
"+R$ 1500"))))</f>
        <v>R$ 0-100</v>
      </c>
      <c r="AM535" s="34">
        <v>0</v>
      </c>
      <c r="AN535" s="34">
        <v>0</v>
      </c>
      <c r="AO535" s="34">
        <v>0</v>
      </c>
      <c r="AP535" s="34">
        <v>0</v>
      </c>
      <c r="AQ535" s="34">
        <v>0</v>
      </c>
      <c r="AR535" s="34">
        <v>0</v>
      </c>
      <c r="AS535" s="34">
        <v>0</v>
      </c>
      <c r="AT535" s="34">
        <v>3</v>
      </c>
      <c r="AU535" s="34">
        <v>11</v>
      </c>
      <c r="AV535" s="52">
        <v>18</v>
      </c>
      <c r="AW535" s="57">
        <v>0</v>
      </c>
      <c r="AX535" s="58" t="str">
        <f>IF(Tabela3[[#This Row],[Response]]=1, "Aceitou", "Não aceitou")</f>
        <v>Não aceitou</v>
      </c>
      <c r="AY535" s="55" t="str">
        <f>Tabela3[[#This Row],[Faixa Recência]] &amp; " | " &amp; Tabela3[[#This Row],[Faixa Gasto]] &amp; " | " &amp; Tabela3[[#This Row],[Faixa ticket médio]]</f>
        <v>76-99 dias | R$ 0-100 | R$ 1–25</v>
      </c>
      <c r="AZ5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5" s="36"/>
    </row>
    <row r="536" spans="1:54" x14ac:dyDescent="0.25">
      <c r="A536" s="61">
        <v>535</v>
      </c>
      <c r="B536" s="37">
        <v>21474</v>
      </c>
      <c r="C536" s="34">
        <v>1</v>
      </c>
      <c r="D536" s="34">
        <v>0</v>
      </c>
      <c r="E536" s="34">
        <v>0</v>
      </c>
      <c r="F536" s="58" t="str">
        <f>IF('Base tratada'!$E536&lt;=15,"0-15 dias",
IF('Base tratada'!$E536&lt;=30, "16-30 dias",
IF('Base tratada'!$E536&lt;=45, "31-45 dias",
IF('Base tratada'!$E536&lt;=60, "46-60 dias",
IF('Base tratada'!$E536&lt;=75, "61-75 dias", "76-99 dias")))))</f>
        <v>0-15 dias</v>
      </c>
      <c r="G536" s="38">
        <v>31</v>
      </c>
      <c r="H536" s="60" t="str">
        <f>IF('Base tratada'!$G536&lt;=29,"24–29",
IF('Base tratada'!$G536&lt;=39,"30–39",
IF('Base tratada'!$G536&lt;=49,"40–49",
IF('Base tratada'!$G536&lt;=59,"50–59",
IF('Base tratada'!$G536&lt;=69,"60–69",
"70–80")))))</f>
        <v>30–39</v>
      </c>
      <c r="I536" s="34">
        <v>2241</v>
      </c>
      <c r="J536" s="58" t="str">
        <f>IF('Base tratada'!$K536=1,"Divorciado",
IF('Base tratada'!$L536=1,"Casado",
IF('Base tratada'!$M536=1, "Solteiro",
IF('Base tratada'!$N536=1,"Juntos",
"Viúvo"))))</f>
        <v>Solteiro</v>
      </c>
      <c r="K536" s="34">
        <v>0</v>
      </c>
      <c r="L536" s="34">
        <v>0</v>
      </c>
      <c r="M536" s="34">
        <v>1</v>
      </c>
      <c r="N536" s="34">
        <v>0</v>
      </c>
      <c r="O536" s="34">
        <v>0</v>
      </c>
      <c r="P536" s="34">
        <v>0</v>
      </c>
      <c r="Q536" s="34">
        <v>0</v>
      </c>
      <c r="R536" s="34">
        <v>1</v>
      </c>
      <c r="S536" s="34">
        <v>0</v>
      </c>
      <c r="T536" s="34">
        <v>0</v>
      </c>
      <c r="U536" s="35">
        <v>6</v>
      </c>
      <c r="V536" s="35">
        <v>16</v>
      </c>
      <c r="W536" s="35">
        <v>24</v>
      </c>
      <c r="X536" s="35">
        <v>11</v>
      </c>
      <c r="Y536" s="35">
        <v>0</v>
      </c>
      <c r="Z536" s="35">
        <v>34</v>
      </c>
      <c r="AA536" s="34">
        <v>2</v>
      </c>
      <c r="AB536" s="34">
        <v>7</v>
      </c>
      <c r="AC536" s="34">
        <v>3</v>
      </c>
      <c r="AD536" s="34">
        <v>1</v>
      </c>
      <c r="AE536" s="34">
        <v>2</v>
      </c>
      <c r="AF536" s="58">
        <f>'Base tratada'!$AC536+'Base tratada'!$AD536+'Base tratada'!$AE536</f>
        <v>6</v>
      </c>
      <c r="AG5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36" s="58" t="str">
        <f>IF('Base tratada'!$AC536&gt;=MAX('Base tratada'!$AD536,'Base tratada'!$AE536),"Web",
IF('Base tratada'!$AD536&gt;='Base tratada'!$AE536,"Catalog",
"Store"))</f>
        <v>Web</v>
      </c>
      <c r="AI536" s="59">
        <f>IF('Base tratada'!$AF536=0,"0",'Base tratada'!$AK536/'Base tratada'!$AF536)</f>
        <v>9.5</v>
      </c>
      <c r="AJ536" s="59" t="str">
        <f>IF('Base tratada'!$AI536=0,"R$ 0",
IF('Base tratada'!$AI536&lt;=25,"R$ 1–25",
IF('Base tratada'!$AI536&lt;=50,"R$ 26–50",
"+R$ 50")))</f>
        <v>R$ 1–25</v>
      </c>
      <c r="AK536" s="35">
        <v>57</v>
      </c>
      <c r="AL536" s="58" t="str">
        <f>IF('Base tratada'!$AK536&lt;=100,"R$ 0-100",
IF('Base tratada'!$AK536&lt;=500,"R$ 101-500",
IF('Base tratada'!$AK536&lt;=1000,"R$ 501-1000",
IF('Base tratada'!$AK536&lt;=1500,"R$ 1001-1500",
"+R$ 1500"))))</f>
        <v>R$ 0-100</v>
      </c>
      <c r="AM536" s="34">
        <v>0</v>
      </c>
      <c r="AN536" s="34">
        <v>0</v>
      </c>
      <c r="AO536" s="34">
        <v>1</v>
      </c>
      <c r="AP536" s="34">
        <v>0</v>
      </c>
      <c r="AQ536" s="34">
        <v>0</v>
      </c>
      <c r="AR536" s="34">
        <v>1</v>
      </c>
      <c r="AS536" s="34">
        <v>0</v>
      </c>
      <c r="AT536" s="34">
        <v>3</v>
      </c>
      <c r="AU536" s="34">
        <v>11</v>
      </c>
      <c r="AV536" s="52">
        <v>23</v>
      </c>
      <c r="AW536" s="57">
        <v>1</v>
      </c>
      <c r="AX536" s="58" t="str">
        <f>IF(Tabela3[[#This Row],[Response]]=1, "Aceitou", "Não aceitou")</f>
        <v>Aceitou</v>
      </c>
      <c r="AY536" s="55" t="str">
        <f>Tabela3[[#This Row],[Faixa Recência]] &amp; " | " &amp; Tabela3[[#This Row],[Faixa Gasto]] &amp; " | " &amp; Tabela3[[#This Row],[Faixa ticket médio]]</f>
        <v>0-15 dias | R$ 0-100 | R$ 1–25</v>
      </c>
      <c r="AZ5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6" s="36"/>
    </row>
    <row r="537" spans="1:54" x14ac:dyDescent="0.25">
      <c r="A537" s="61">
        <v>536</v>
      </c>
      <c r="B537" s="37">
        <v>60504</v>
      </c>
      <c r="C537" s="34">
        <v>0</v>
      </c>
      <c r="D537" s="34">
        <v>1</v>
      </c>
      <c r="E537" s="34">
        <v>73</v>
      </c>
      <c r="F537" s="58" t="str">
        <f>IF('Base tratada'!$E537&lt;=15,"0-15 dias",
IF('Base tratada'!$E537&lt;=30, "16-30 dias",
IF('Base tratada'!$E537&lt;=45, "31-45 dias",
IF('Base tratada'!$E537&lt;=60, "46-60 dias",
IF('Base tratada'!$E537&lt;=75, "61-75 dias", "76-99 dias")))))</f>
        <v>61-75 dias</v>
      </c>
      <c r="G537" s="38">
        <v>49</v>
      </c>
      <c r="H537" s="60" t="str">
        <f>IF('Base tratada'!$G537&lt;=29,"24–29",
IF('Base tratada'!$G537&lt;=39,"30–39",
IF('Base tratada'!$G537&lt;=49,"40–49",
IF('Base tratada'!$G537&lt;=59,"50–59",
IF('Base tratada'!$G537&lt;=69,"60–69",
"70–80")))))</f>
        <v>40–49</v>
      </c>
      <c r="I537" s="34">
        <v>2301</v>
      </c>
      <c r="J537" s="58" t="str">
        <f>IF('Base tratada'!$K537=1,"Divorciado",
IF('Base tratada'!$L537=1,"Casado",
IF('Base tratada'!$M537=1, "Solteiro",
IF('Base tratada'!$N537=1,"Juntos",
"Viúvo"))))</f>
        <v>Solteiro</v>
      </c>
      <c r="K537" s="34">
        <v>0</v>
      </c>
      <c r="L537" s="34">
        <v>0</v>
      </c>
      <c r="M537" s="34">
        <v>1</v>
      </c>
      <c r="N537" s="34">
        <v>0</v>
      </c>
      <c r="O537" s="34">
        <v>0</v>
      </c>
      <c r="P537" s="34">
        <v>0</v>
      </c>
      <c r="Q537" s="34">
        <v>0</v>
      </c>
      <c r="R537" s="34">
        <v>0</v>
      </c>
      <c r="S537" s="34">
        <v>0</v>
      </c>
      <c r="T537" s="34">
        <v>1</v>
      </c>
      <c r="U537" s="35">
        <v>458</v>
      </c>
      <c r="V537" s="35">
        <v>0</v>
      </c>
      <c r="W537" s="35">
        <v>24</v>
      </c>
      <c r="X537" s="35">
        <v>6</v>
      </c>
      <c r="Y537" s="35">
        <v>4</v>
      </c>
      <c r="Z537" s="35">
        <v>34</v>
      </c>
      <c r="AA537" s="34">
        <v>2</v>
      </c>
      <c r="AB537" s="34">
        <v>6</v>
      </c>
      <c r="AC537" s="34">
        <v>6</v>
      </c>
      <c r="AD537" s="34">
        <v>2</v>
      </c>
      <c r="AE537" s="34">
        <v>8</v>
      </c>
      <c r="AF537" s="58">
        <f>'Base tratada'!$AC537+'Base tratada'!$AD537+'Base tratada'!$AE537</f>
        <v>16</v>
      </c>
      <c r="AG5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37" s="58" t="str">
        <f>IF('Base tratada'!$AC537&gt;=MAX('Base tratada'!$AD537,'Base tratada'!$AE537),"Web",
IF('Base tratada'!$AD537&gt;='Base tratada'!$AE537,"Catalog",
"Store"))</f>
        <v>Store</v>
      </c>
      <c r="AI537" s="59">
        <f>IF('Base tratada'!$AF537=0,"0",'Base tratada'!$AK537/'Base tratada'!$AF537)</f>
        <v>30.75</v>
      </c>
      <c r="AJ537" s="59" t="str">
        <f>IF('Base tratada'!$AI537=0,"R$ 0",
IF('Base tratada'!$AI537&lt;=25,"R$ 1–25",
IF('Base tratada'!$AI537&lt;=50,"R$ 26–50",
"+R$ 50")))</f>
        <v>R$ 26–50</v>
      </c>
      <c r="AK537" s="35">
        <v>492</v>
      </c>
      <c r="AL537" s="58" t="str">
        <f>IF('Base tratada'!$AK537&lt;=100,"R$ 0-100",
IF('Base tratada'!$AK537&lt;=500,"R$ 101-500",
IF('Base tratada'!$AK537&lt;=1000,"R$ 501-1000",
IF('Base tratada'!$AK537&lt;=1500,"R$ 1001-1500",
"+R$ 1500"))))</f>
        <v>R$ 101-500</v>
      </c>
      <c r="AM537" s="34">
        <v>0</v>
      </c>
      <c r="AN537" s="34">
        <v>0</v>
      </c>
      <c r="AO537" s="34">
        <v>0</v>
      </c>
      <c r="AP537" s="34">
        <v>0</v>
      </c>
      <c r="AQ537" s="34">
        <v>0</v>
      </c>
      <c r="AR537" s="34">
        <v>0</v>
      </c>
      <c r="AS537" s="34">
        <v>0</v>
      </c>
      <c r="AT537" s="34">
        <v>3</v>
      </c>
      <c r="AU537" s="34">
        <v>11</v>
      </c>
      <c r="AV537" s="52">
        <v>458</v>
      </c>
      <c r="AW537" s="57">
        <v>0</v>
      </c>
      <c r="AX537" s="58" t="str">
        <f>IF(Tabela3[[#This Row],[Response]]=1, "Aceitou", "Não aceitou")</f>
        <v>Não aceitou</v>
      </c>
      <c r="AY537" s="55" t="str">
        <f>Tabela3[[#This Row],[Faixa Recência]] &amp; " | " &amp; Tabela3[[#This Row],[Faixa Gasto]] &amp; " | " &amp; Tabela3[[#This Row],[Faixa ticket médio]]</f>
        <v>61-75 dias | R$ 101-500 | R$ 26–50</v>
      </c>
      <c r="AZ5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7" s="36"/>
    </row>
    <row r="538" spans="1:54" x14ac:dyDescent="0.25">
      <c r="A538" s="61">
        <v>537</v>
      </c>
      <c r="B538" s="37">
        <v>22419</v>
      </c>
      <c r="C538" s="34">
        <v>0</v>
      </c>
      <c r="D538" s="34">
        <v>0</v>
      </c>
      <c r="E538" s="34">
        <v>74</v>
      </c>
      <c r="F538" s="58" t="str">
        <f>IF('Base tratada'!$E538&lt;=15,"0-15 dias",
IF('Base tratada'!$E538&lt;=30, "16-30 dias",
IF('Base tratada'!$E538&lt;=45, "31-45 dias",
IF('Base tratada'!$E538&lt;=60, "46-60 dias",
IF('Base tratada'!$E538&lt;=75, "61-75 dias", "76-99 dias")))))</f>
        <v>61-75 dias</v>
      </c>
      <c r="G538" s="38">
        <v>57</v>
      </c>
      <c r="H538" s="60" t="str">
        <f>IF('Base tratada'!$G538&lt;=29,"24–29",
IF('Base tratada'!$G538&lt;=39,"30–39",
IF('Base tratada'!$G538&lt;=49,"40–49",
IF('Base tratada'!$G538&lt;=59,"50–59",
IF('Base tratada'!$G538&lt;=69,"60–69",
"70–80")))))</f>
        <v>50–59</v>
      </c>
      <c r="I538" s="34">
        <v>2596</v>
      </c>
      <c r="J538" s="58" t="str">
        <f>IF('Base tratada'!$K538=1,"Divorciado",
IF('Base tratada'!$L538=1,"Casado",
IF('Base tratada'!$M538=1, "Solteiro",
IF('Base tratada'!$N538=1,"Juntos",
"Viúvo"))))</f>
        <v>Casado</v>
      </c>
      <c r="K538" s="34">
        <v>0</v>
      </c>
      <c r="L538" s="34">
        <v>1</v>
      </c>
      <c r="M538" s="34">
        <v>0</v>
      </c>
      <c r="N538" s="34">
        <v>0</v>
      </c>
      <c r="O538" s="34">
        <v>0</v>
      </c>
      <c r="P538" s="34">
        <v>0</v>
      </c>
      <c r="Q538" s="34">
        <v>0</v>
      </c>
      <c r="R538" s="34">
        <v>1</v>
      </c>
      <c r="S538" s="34">
        <v>0</v>
      </c>
      <c r="T538" s="34">
        <v>0</v>
      </c>
      <c r="U538" s="35">
        <v>30</v>
      </c>
      <c r="V538" s="35">
        <v>3</v>
      </c>
      <c r="W538" s="35">
        <v>47</v>
      </c>
      <c r="X538" s="35">
        <v>19</v>
      </c>
      <c r="Y538" s="35">
        <v>21</v>
      </c>
      <c r="Z538" s="35">
        <v>42</v>
      </c>
      <c r="AA538" s="34">
        <v>1</v>
      </c>
      <c r="AB538" s="34">
        <v>8</v>
      </c>
      <c r="AC538" s="34">
        <v>3</v>
      </c>
      <c r="AD538" s="34">
        <v>2</v>
      </c>
      <c r="AE538" s="34">
        <v>2</v>
      </c>
      <c r="AF538" s="58">
        <f>'Base tratada'!$AC538+'Base tratada'!$AD538+'Base tratada'!$AE538</f>
        <v>7</v>
      </c>
      <c r="AG5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38" s="58" t="str">
        <f>IF('Base tratada'!$AC538&gt;=MAX('Base tratada'!$AD538,'Base tratada'!$AE538),"Web",
IF('Base tratada'!$AD538&gt;='Base tratada'!$AE538,"Catalog",
"Store"))</f>
        <v>Web</v>
      </c>
      <c r="AI538" s="59">
        <f>IF('Base tratada'!$AF538=0,"0",'Base tratada'!$AK538/'Base tratada'!$AF538)</f>
        <v>17.142857142857142</v>
      </c>
      <c r="AJ538" s="59" t="str">
        <f>IF('Base tratada'!$AI538=0,"R$ 0",
IF('Base tratada'!$AI538&lt;=25,"R$ 1–25",
IF('Base tratada'!$AI538&lt;=50,"R$ 26–50",
"+R$ 50")))</f>
        <v>R$ 1–25</v>
      </c>
      <c r="AK538" s="35">
        <v>120</v>
      </c>
      <c r="AL538" s="58" t="str">
        <f>IF('Base tratada'!$AK538&lt;=100,"R$ 0-100",
IF('Base tratada'!$AK538&lt;=500,"R$ 101-500",
IF('Base tratada'!$AK538&lt;=1000,"R$ 501-1000",
IF('Base tratada'!$AK538&lt;=1500,"R$ 1001-1500",
"+R$ 1500"))))</f>
        <v>R$ 101-500</v>
      </c>
      <c r="AM538" s="34">
        <v>0</v>
      </c>
      <c r="AN538" s="34">
        <v>0</v>
      </c>
      <c r="AO538" s="34">
        <v>0</v>
      </c>
      <c r="AP538" s="34">
        <v>0</v>
      </c>
      <c r="AQ538" s="34">
        <v>0</v>
      </c>
      <c r="AR538" s="34">
        <v>0</v>
      </c>
      <c r="AS538" s="34">
        <v>0</v>
      </c>
      <c r="AT538" s="34">
        <v>3</v>
      </c>
      <c r="AU538" s="34">
        <v>11</v>
      </c>
      <c r="AV538" s="52">
        <v>78</v>
      </c>
      <c r="AW538" s="57">
        <v>0</v>
      </c>
      <c r="AX538" s="58" t="str">
        <f>IF(Tabela3[[#This Row],[Response]]=1, "Aceitou", "Não aceitou")</f>
        <v>Não aceitou</v>
      </c>
      <c r="AY538" s="55" t="str">
        <f>Tabela3[[#This Row],[Faixa Recência]] &amp; " | " &amp; Tabela3[[#This Row],[Faixa Gasto]] &amp; " | " &amp; Tabela3[[#This Row],[Faixa ticket médio]]</f>
        <v>61-75 dias | R$ 101-500 | R$ 1–25</v>
      </c>
      <c r="AZ5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8" s="36"/>
    </row>
    <row r="539" spans="1:54" x14ac:dyDescent="0.25">
      <c r="A539" s="61">
        <v>538</v>
      </c>
      <c r="B539" s="37">
        <v>81698</v>
      </c>
      <c r="C539" s="34">
        <v>0</v>
      </c>
      <c r="D539" s="34">
        <v>0</v>
      </c>
      <c r="E539" s="34">
        <v>4</v>
      </c>
      <c r="F539" s="58" t="str">
        <f>IF('Base tratada'!$E539&lt;=15,"0-15 dias",
IF('Base tratada'!$E539&lt;=30, "16-30 dias",
IF('Base tratada'!$E539&lt;=45, "31-45 dias",
IF('Base tratada'!$E539&lt;=60, "46-60 dias",
IF('Base tratada'!$E539&lt;=75, "61-75 dias", "76-99 dias")))))</f>
        <v>0-15 dias</v>
      </c>
      <c r="G539" s="38">
        <v>71</v>
      </c>
      <c r="H539" s="60" t="str">
        <f>IF('Base tratada'!$G539&lt;=29,"24–29",
IF('Base tratada'!$G539&lt;=39,"30–39",
IF('Base tratada'!$G539&lt;=49,"40–49",
IF('Base tratada'!$G539&lt;=59,"50–59",
IF('Base tratada'!$G539&lt;=69,"60–69",
"70–80")))))</f>
        <v>70–80</v>
      </c>
      <c r="I539" s="34">
        <v>2394</v>
      </c>
      <c r="J539" s="58" t="str">
        <f>IF('Base tratada'!$K539=1,"Divorciado",
IF('Base tratada'!$L539=1,"Casado",
IF('Base tratada'!$M539=1, "Solteiro",
IF('Base tratada'!$N539=1,"Juntos",
"Viúvo"))))</f>
        <v>Casado</v>
      </c>
      <c r="K539" s="34">
        <v>0</v>
      </c>
      <c r="L539" s="34">
        <v>1</v>
      </c>
      <c r="M539" s="34">
        <v>0</v>
      </c>
      <c r="N539" s="34">
        <v>0</v>
      </c>
      <c r="O539" s="34">
        <v>0</v>
      </c>
      <c r="P539" s="34">
        <v>0</v>
      </c>
      <c r="Q539" s="34">
        <v>0</v>
      </c>
      <c r="R539" s="34">
        <v>0</v>
      </c>
      <c r="S539" s="34">
        <v>1</v>
      </c>
      <c r="T539" s="34">
        <v>0</v>
      </c>
      <c r="U539" s="35">
        <v>179</v>
      </c>
      <c r="V539" s="35">
        <v>28</v>
      </c>
      <c r="W539" s="35">
        <v>520</v>
      </c>
      <c r="X539" s="35">
        <v>111</v>
      </c>
      <c r="Y539" s="35">
        <v>123</v>
      </c>
      <c r="Z539" s="35">
        <v>47</v>
      </c>
      <c r="AA539" s="34">
        <v>1</v>
      </c>
      <c r="AB539" s="34">
        <v>1</v>
      </c>
      <c r="AC539" s="34">
        <v>3</v>
      </c>
      <c r="AD539" s="34">
        <v>8</v>
      </c>
      <c r="AE539" s="34">
        <v>13</v>
      </c>
      <c r="AF539" s="58">
        <f>'Base tratada'!$AC539+'Base tratada'!$AD539+'Base tratada'!$AE539</f>
        <v>24</v>
      </c>
      <c r="AG5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39" s="58" t="str">
        <f>IF('Base tratada'!$AC539&gt;=MAX('Base tratada'!$AD539,'Base tratada'!$AE539),"Web",
IF('Base tratada'!$AD539&gt;='Base tratada'!$AE539,"Catalog",
"Store"))</f>
        <v>Store</v>
      </c>
      <c r="AI539" s="59">
        <f>IF('Base tratada'!$AF539=0,"0",'Base tratada'!$AK539/'Base tratada'!$AF539)</f>
        <v>40.041666666666664</v>
      </c>
      <c r="AJ539" s="59" t="str">
        <f>IF('Base tratada'!$AI539=0,"R$ 0",
IF('Base tratada'!$AI539&lt;=25,"R$ 1–25",
IF('Base tratada'!$AI539&lt;=50,"R$ 26–50",
"+R$ 50")))</f>
        <v>R$ 26–50</v>
      </c>
      <c r="AK539" s="35">
        <v>961</v>
      </c>
      <c r="AL539" s="58" t="str">
        <f>IF('Base tratada'!$AK539&lt;=100,"R$ 0-100",
IF('Base tratada'!$AK539&lt;=500,"R$ 101-500",
IF('Base tratada'!$AK539&lt;=1000,"R$ 501-1000",
IF('Base tratada'!$AK539&lt;=1500,"R$ 1001-1500",
"+R$ 1500"))))</f>
        <v>R$ 501-1000</v>
      </c>
      <c r="AM539" s="34">
        <v>0</v>
      </c>
      <c r="AN539" s="34">
        <v>0</v>
      </c>
      <c r="AO539" s="34">
        <v>0</v>
      </c>
      <c r="AP539" s="34">
        <v>0</v>
      </c>
      <c r="AQ539" s="34">
        <v>0</v>
      </c>
      <c r="AR539" s="34">
        <v>0</v>
      </c>
      <c r="AS539" s="34">
        <v>0</v>
      </c>
      <c r="AT539" s="34">
        <v>3</v>
      </c>
      <c r="AU539" s="34">
        <v>11</v>
      </c>
      <c r="AV539" s="52">
        <v>914</v>
      </c>
      <c r="AW539" s="57">
        <v>1</v>
      </c>
      <c r="AX539" s="58" t="str">
        <f>IF(Tabela3[[#This Row],[Response]]=1, "Aceitou", "Não aceitou")</f>
        <v>Aceitou</v>
      </c>
      <c r="AY539" s="55" t="str">
        <f>Tabela3[[#This Row],[Faixa Recência]] &amp; " | " &amp; Tabela3[[#This Row],[Faixa Gasto]] &amp; " | " &amp; Tabela3[[#This Row],[Faixa ticket médio]]</f>
        <v>0-15 dias | R$ 501-1000 | R$ 26–50</v>
      </c>
      <c r="AZ5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39" s="36"/>
    </row>
    <row r="540" spans="1:54" x14ac:dyDescent="0.25">
      <c r="A540" s="61">
        <v>539</v>
      </c>
      <c r="B540" s="37">
        <v>43462</v>
      </c>
      <c r="C540" s="34">
        <v>1</v>
      </c>
      <c r="D540" s="34">
        <v>1</v>
      </c>
      <c r="E540" s="34">
        <v>50</v>
      </c>
      <c r="F540" s="58" t="str">
        <f>IF('Base tratada'!$E540&lt;=15,"0-15 dias",
IF('Base tratada'!$E540&lt;=30, "16-30 dias",
IF('Base tratada'!$E540&lt;=45, "31-45 dias",
IF('Base tratada'!$E540&lt;=60, "46-60 dias",
IF('Base tratada'!$E540&lt;=75, "61-75 dias", "76-99 dias")))))</f>
        <v>46-60 dias</v>
      </c>
      <c r="G540" s="38">
        <v>68</v>
      </c>
      <c r="H540" s="60" t="str">
        <f>IF('Base tratada'!$G540&lt;=29,"24–29",
IF('Base tratada'!$G540&lt;=39,"30–39",
IF('Base tratada'!$G540&lt;=49,"40–49",
IF('Base tratada'!$G540&lt;=59,"50–59",
IF('Base tratada'!$G540&lt;=69,"60–69",
"70–80")))))</f>
        <v>60–69</v>
      </c>
      <c r="I540" s="34">
        <v>2814</v>
      </c>
      <c r="J540" s="58" t="str">
        <f>IF('Base tratada'!$K540=1,"Divorciado",
IF('Base tratada'!$L540=1,"Casado",
IF('Base tratada'!$M540=1, "Solteiro",
IF('Base tratada'!$N540=1,"Juntos",
"Viúvo"))))</f>
        <v>Juntos</v>
      </c>
      <c r="K540" s="34">
        <v>0</v>
      </c>
      <c r="L540" s="34">
        <v>0</v>
      </c>
      <c r="M540" s="34">
        <v>0</v>
      </c>
      <c r="N540" s="34">
        <v>1</v>
      </c>
      <c r="O540" s="34">
        <v>0</v>
      </c>
      <c r="P540" s="34">
        <v>0</v>
      </c>
      <c r="Q540" s="34">
        <v>0</v>
      </c>
      <c r="R540" s="34">
        <v>1</v>
      </c>
      <c r="S540" s="34">
        <v>0</v>
      </c>
      <c r="T540" s="34">
        <v>0</v>
      </c>
      <c r="U540" s="35">
        <v>90</v>
      </c>
      <c r="V540" s="35">
        <v>17</v>
      </c>
      <c r="W540" s="35">
        <v>97</v>
      </c>
      <c r="X540" s="35">
        <v>15</v>
      </c>
      <c r="Y540" s="35">
        <v>6</v>
      </c>
      <c r="Z540" s="35">
        <v>15</v>
      </c>
      <c r="AA540" s="34">
        <v>6</v>
      </c>
      <c r="AB540" s="34">
        <v>8</v>
      </c>
      <c r="AC540" s="34">
        <v>4</v>
      </c>
      <c r="AD540" s="34">
        <v>1</v>
      </c>
      <c r="AE540" s="34">
        <v>5</v>
      </c>
      <c r="AF540" s="58">
        <f>'Base tratada'!$AC540+'Base tratada'!$AD540+'Base tratada'!$AE540</f>
        <v>10</v>
      </c>
      <c r="AG5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40" s="58" t="str">
        <f>IF('Base tratada'!$AC540&gt;=MAX('Base tratada'!$AD540,'Base tratada'!$AE540),"Web",
IF('Base tratada'!$AD540&gt;='Base tratada'!$AE540,"Catalog",
"Store"))</f>
        <v>Store</v>
      </c>
      <c r="AI540" s="59">
        <f>IF('Base tratada'!$AF540=0,"0",'Base tratada'!$AK540/'Base tratada'!$AF540)</f>
        <v>22.5</v>
      </c>
      <c r="AJ540" s="59" t="str">
        <f>IF('Base tratada'!$AI540=0,"R$ 0",
IF('Base tratada'!$AI540&lt;=25,"R$ 1–25",
IF('Base tratada'!$AI540&lt;=50,"R$ 26–50",
"+R$ 50")))</f>
        <v>R$ 1–25</v>
      </c>
      <c r="AK540" s="35">
        <v>225</v>
      </c>
      <c r="AL540" s="58" t="str">
        <f>IF('Base tratada'!$AK540&lt;=100,"R$ 0-100",
IF('Base tratada'!$AK540&lt;=500,"R$ 101-500",
IF('Base tratada'!$AK540&lt;=1000,"R$ 501-1000",
IF('Base tratada'!$AK540&lt;=1500,"R$ 1001-1500",
"+R$ 1500"))))</f>
        <v>R$ 101-500</v>
      </c>
      <c r="AM540" s="34">
        <v>0</v>
      </c>
      <c r="AN540" s="34">
        <v>0</v>
      </c>
      <c r="AO540" s="34">
        <v>0</v>
      </c>
      <c r="AP540" s="34">
        <v>0</v>
      </c>
      <c r="AQ540" s="34">
        <v>0</v>
      </c>
      <c r="AR540" s="34">
        <v>0</v>
      </c>
      <c r="AS540" s="34">
        <v>0</v>
      </c>
      <c r="AT540" s="34">
        <v>3</v>
      </c>
      <c r="AU540" s="34">
        <v>11</v>
      </c>
      <c r="AV540" s="52">
        <v>210</v>
      </c>
      <c r="AW540" s="57">
        <v>0</v>
      </c>
      <c r="AX540" s="58" t="str">
        <f>IF(Tabela3[[#This Row],[Response]]=1, "Aceitou", "Não aceitou")</f>
        <v>Não aceitou</v>
      </c>
      <c r="AY540" s="55" t="str">
        <f>Tabela3[[#This Row],[Faixa Recência]] &amp; " | " &amp; Tabela3[[#This Row],[Faixa Gasto]] &amp; " | " &amp; Tabela3[[#This Row],[Faixa ticket médio]]</f>
        <v>46-60 dias | R$ 101-500 | R$ 1–25</v>
      </c>
      <c r="AZ5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0" s="36"/>
    </row>
    <row r="541" spans="1:54" x14ac:dyDescent="0.25">
      <c r="A541" s="61">
        <v>540</v>
      </c>
      <c r="B541" s="37">
        <v>54880</v>
      </c>
      <c r="C541" s="34">
        <v>1</v>
      </c>
      <c r="D541" s="34">
        <v>0</v>
      </c>
      <c r="E541" s="34">
        <v>57</v>
      </c>
      <c r="F541" s="58" t="str">
        <f>IF('Base tratada'!$E541&lt;=15,"0-15 dias",
IF('Base tratada'!$E541&lt;=30, "16-30 dias",
IF('Base tratada'!$E541&lt;=45, "31-45 dias",
IF('Base tratada'!$E541&lt;=60, "46-60 dias",
IF('Base tratada'!$E541&lt;=75, "61-75 dias", "76-99 dias")))))</f>
        <v>46-60 dias</v>
      </c>
      <c r="G541" s="38">
        <v>42</v>
      </c>
      <c r="H541" s="60" t="str">
        <f>IF('Base tratada'!$G541&lt;=29,"24–29",
IF('Base tratada'!$G541&lt;=39,"30–39",
IF('Base tratada'!$G541&lt;=49,"40–49",
IF('Base tratada'!$G541&lt;=59,"50–59",
IF('Base tratada'!$G541&lt;=69,"60–69",
"70–80")))))</f>
        <v>40–49</v>
      </c>
      <c r="I541" s="34">
        <v>2644</v>
      </c>
      <c r="J541" s="58" t="str">
        <f>IF('Base tratada'!$K541=1,"Divorciado",
IF('Base tratada'!$L541=1,"Casado",
IF('Base tratada'!$M541=1, "Solteiro",
IF('Base tratada'!$N541=1,"Juntos",
"Viúvo"))))</f>
        <v>Solteiro</v>
      </c>
      <c r="K541" s="34">
        <v>0</v>
      </c>
      <c r="L541" s="34">
        <v>0</v>
      </c>
      <c r="M541" s="34">
        <v>1</v>
      </c>
      <c r="N541" s="34">
        <v>0</v>
      </c>
      <c r="O541" s="34">
        <v>0</v>
      </c>
      <c r="P541" s="34">
        <v>0</v>
      </c>
      <c r="Q541" s="34">
        <v>0</v>
      </c>
      <c r="R541" s="34">
        <v>0</v>
      </c>
      <c r="S541" s="34">
        <v>0</v>
      </c>
      <c r="T541" s="34">
        <v>1</v>
      </c>
      <c r="U541" s="35">
        <v>308</v>
      </c>
      <c r="V541" s="35">
        <v>85</v>
      </c>
      <c r="W541" s="35">
        <v>137</v>
      </c>
      <c r="X541" s="35">
        <v>102</v>
      </c>
      <c r="Y541" s="35">
        <v>45</v>
      </c>
      <c r="Z541" s="35">
        <v>118</v>
      </c>
      <c r="AA541" s="34">
        <v>2</v>
      </c>
      <c r="AB541" s="34">
        <v>5</v>
      </c>
      <c r="AC541" s="34">
        <v>6</v>
      </c>
      <c r="AD541" s="34">
        <v>2</v>
      </c>
      <c r="AE541" s="34">
        <v>11</v>
      </c>
      <c r="AF541" s="58">
        <f>'Base tratada'!$AC541+'Base tratada'!$AD541+'Base tratada'!$AE541</f>
        <v>19</v>
      </c>
      <c r="AG5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41" s="58" t="str">
        <f>IF('Base tratada'!$AC541&gt;=MAX('Base tratada'!$AD541,'Base tratada'!$AE541),"Web",
IF('Base tratada'!$AD541&gt;='Base tratada'!$AE541,"Catalog",
"Store"))</f>
        <v>Store</v>
      </c>
      <c r="AI541" s="59">
        <f>IF('Base tratada'!$AF541=0,"0",'Base tratada'!$AK541/'Base tratada'!$AF541)</f>
        <v>35.631578947368418</v>
      </c>
      <c r="AJ541" s="59" t="str">
        <f>IF('Base tratada'!$AI541=0,"R$ 0",
IF('Base tratada'!$AI541&lt;=25,"R$ 1–25",
IF('Base tratada'!$AI541&lt;=50,"R$ 26–50",
"+R$ 50")))</f>
        <v>R$ 26–50</v>
      </c>
      <c r="AK541" s="35">
        <v>677</v>
      </c>
      <c r="AL541" s="58" t="str">
        <f>IF('Base tratada'!$AK541&lt;=100,"R$ 0-100",
IF('Base tratada'!$AK541&lt;=500,"R$ 101-500",
IF('Base tratada'!$AK541&lt;=1000,"R$ 501-1000",
IF('Base tratada'!$AK541&lt;=1500,"R$ 1001-1500",
"+R$ 1500"))))</f>
        <v>R$ 501-1000</v>
      </c>
      <c r="AM541" s="34">
        <v>0</v>
      </c>
      <c r="AN541" s="34">
        <v>0</v>
      </c>
      <c r="AO541" s="34">
        <v>0</v>
      </c>
      <c r="AP541" s="34">
        <v>0</v>
      </c>
      <c r="AQ541" s="34">
        <v>0</v>
      </c>
      <c r="AR541" s="34">
        <v>0</v>
      </c>
      <c r="AS541" s="34">
        <v>0</v>
      </c>
      <c r="AT541" s="34">
        <v>3</v>
      </c>
      <c r="AU541" s="34">
        <v>11</v>
      </c>
      <c r="AV541" s="52">
        <v>559</v>
      </c>
      <c r="AW541" s="57">
        <v>0</v>
      </c>
      <c r="AX541" s="58" t="str">
        <f>IF(Tabela3[[#This Row],[Response]]=1, "Aceitou", "Não aceitou")</f>
        <v>Não aceitou</v>
      </c>
      <c r="AY541" s="55" t="str">
        <f>Tabela3[[#This Row],[Faixa Recência]] &amp; " | " &amp; Tabela3[[#This Row],[Faixa Gasto]] &amp; " | " &amp; Tabela3[[#This Row],[Faixa ticket médio]]</f>
        <v>46-60 dias | R$ 501-1000 | R$ 26–50</v>
      </c>
      <c r="AZ5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1" s="36"/>
    </row>
    <row r="542" spans="1:54" x14ac:dyDescent="0.25">
      <c r="A542" s="61">
        <v>541</v>
      </c>
      <c r="B542" s="37">
        <v>79908</v>
      </c>
      <c r="C542" s="34">
        <v>0</v>
      </c>
      <c r="D542" s="34">
        <v>0</v>
      </c>
      <c r="E542" s="34">
        <v>30</v>
      </c>
      <c r="F542" s="58" t="str">
        <f>IF('Base tratada'!$E542&lt;=15,"0-15 dias",
IF('Base tratada'!$E542&lt;=30, "16-30 dias",
IF('Base tratada'!$E542&lt;=45, "31-45 dias",
IF('Base tratada'!$E542&lt;=60, "46-60 dias",
IF('Base tratada'!$E542&lt;=75, "61-75 dias", "76-99 dias")))))</f>
        <v>16-30 dias</v>
      </c>
      <c r="G542" s="38">
        <v>38</v>
      </c>
      <c r="H542" s="60" t="str">
        <f>IF('Base tratada'!$G542&lt;=29,"24–29",
IF('Base tratada'!$G542&lt;=39,"30–39",
IF('Base tratada'!$G542&lt;=49,"40–49",
IF('Base tratada'!$G542&lt;=59,"50–59",
IF('Base tratada'!$G542&lt;=69,"60–69",
"70–80")))))</f>
        <v>30–39</v>
      </c>
      <c r="I542" s="34">
        <v>2609</v>
      </c>
      <c r="J542" s="58" t="str">
        <f>IF('Base tratada'!$K542=1,"Divorciado",
IF('Base tratada'!$L542=1,"Casado",
IF('Base tratada'!$M542=1, "Solteiro",
IF('Base tratada'!$N542=1,"Juntos",
"Viúvo"))))</f>
        <v>Casado</v>
      </c>
      <c r="K542" s="34">
        <v>0</v>
      </c>
      <c r="L542" s="34">
        <v>1</v>
      </c>
      <c r="M542" s="34">
        <v>0</v>
      </c>
      <c r="N542" s="34">
        <v>0</v>
      </c>
      <c r="O542" s="34">
        <v>0</v>
      </c>
      <c r="P542" s="34">
        <v>0</v>
      </c>
      <c r="Q542" s="34">
        <v>0</v>
      </c>
      <c r="R542" s="34">
        <v>1</v>
      </c>
      <c r="S542" s="34">
        <v>0</v>
      </c>
      <c r="T542" s="34">
        <v>0</v>
      </c>
      <c r="U542" s="35">
        <v>557</v>
      </c>
      <c r="V542" s="35">
        <v>129</v>
      </c>
      <c r="W542" s="35">
        <v>761</v>
      </c>
      <c r="X542" s="35">
        <v>29</v>
      </c>
      <c r="Y542" s="35">
        <v>185</v>
      </c>
      <c r="Z542" s="35">
        <v>111</v>
      </c>
      <c r="AA542" s="34">
        <v>1</v>
      </c>
      <c r="AB542" s="34">
        <v>2</v>
      </c>
      <c r="AC542" s="34">
        <v>5</v>
      </c>
      <c r="AD542" s="34">
        <v>6</v>
      </c>
      <c r="AE542" s="34">
        <v>7</v>
      </c>
      <c r="AF542" s="58">
        <f>'Base tratada'!$AC542+'Base tratada'!$AD542+'Base tratada'!$AE542</f>
        <v>18</v>
      </c>
      <c r="AG5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42" s="58" t="str">
        <f>IF('Base tratada'!$AC542&gt;=MAX('Base tratada'!$AD542,'Base tratada'!$AE542),"Web",
IF('Base tratada'!$AD542&gt;='Base tratada'!$AE542,"Catalog",
"Store"))</f>
        <v>Store</v>
      </c>
      <c r="AI542" s="59">
        <f>IF('Base tratada'!$AF542=0,"0",'Base tratada'!$AK542/'Base tratada'!$AF542)</f>
        <v>92.277777777777771</v>
      </c>
      <c r="AJ542" s="59" t="str">
        <f>IF('Base tratada'!$AI542=0,"R$ 0",
IF('Base tratada'!$AI542&lt;=25,"R$ 1–25",
IF('Base tratada'!$AI542&lt;=50,"R$ 26–50",
"+R$ 50")))</f>
        <v>+R$ 50</v>
      </c>
      <c r="AK542" s="35">
        <v>1661</v>
      </c>
      <c r="AL542" s="58" t="str">
        <f>IF('Base tratada'!$AK542&lt;=100,"R$ 0-100",
IF('Base tratada'!$AK542&lt;=500,"R$ 101-500",
IF('Base tratada'!$AK542&lt;=1000,"R$ 501-1000",
IF('Base tratada'!$AK542&lt;=1500,"R$ 1001-1500",
"+R$ 1500"))))</f>
        <v>+R$ 1500</v>
      </c>
      <c r="AM542" s="34">
        <v>0</v>
      </c>
      <c r="AN542" s="34">
        <v>0</v>
      </c>
      <c r="AO542" s="34">
        <v>0</v>
      </c>
      <c r="AP542" s="34">
        <v>0</v>
      </c>
      <c r="AQ542" s="34">
        <v>1</v>
      </c>
      <c r="AR542" s="34">
        <v>1</v>
      </c>
      <c r="AS542" s="34">
        <v>0</v>
      </c>
      <c r="AT542" s="34">
        <v>3</v>
      </c>
      <c r="AU542" s="34">
        <v>11</v>
      </c>
      <c r="AV542" s="52">
        <v>1550</v>
      </c>
      <c r="AW542" s="57">
        <v>0</v>
      </c>
      <c r="AX542" s="58" t="str">
        <f>IF(Tabela3[[#This Row],[Response]]=1, "Aceitou", "Não aceitou")</f>
        <v>Não aceitou</v>
      </c>
      <c r="AY542" s="55" t="str">
        <f>Tabela3[[#This Row],[Faixa Recência]] &amp; " | " &amp; Tabela3[[#This Row],[Faixa Gasto]] &amp; " | " &amp; Tabela3[[#This Row],[Faixa ticket médio]]</f>
        <v>16-30 dias | +R$ 1500 | +R$ 50</v>
      </c>
      <c r="AZ5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42" s="36"/>
    </row>
    <row r="543" spans="1:54" x14ac:dyDescent="0.25">
      <c r="A543" s="61">
        <v>542</v>
      </c>
      <c r="B543" s="37">
        <v>15315</v>
      </c>
      <c r="C543" s="34">
        <v>0</v>
      </c>
      <c r="D543" s="34">
        <v>0</v>
      </c>
      <c r="E543" s="34">
        <v>27</v>
      </c>
      <c r="F543" s="58" t="str">
        <f>IF('Base tratada'!$E543&lt;=15,"0-15 dias",
IF('Base tratada'!$E543&lt;=30, "16-30 dias",
IF('Base tratada'!$E543&lt;=45, "31-45 dias",
IF('Base tratada'!$E543&lt;=60, "46-60 dias",
IF('Base tratada'!$E543&lt;=75, "61-75 dias", "76-99 dias")))))</f>
        <v>16-30 dias</v>
      </c>
      <c r="G543" s="38">
        <v>50</v>
      </c>
      <c r="H543" s="60" t="str">
        <f>IF('Base tratada'!$G543&lt;=29,"24–29",
IF('Base tratada'!$G543&lt;=39,"30–39",
IF('Base tratada'!$G543&lt;=49,"40–49",
IF('Base tratada'!$G543&lt;=59,"50–59",
IF('Base tratada'!$G543&lt;=69,"60–69",
"70–80")))))</f>
        <v>50–59</v>
      </c>
      <c r="I543" s="34">
        <v>2489</v>
      </c>
      <c r="J543" s="58" t="str">
        <f>IF('Base tratada'!$K543=1,"Divorciado",
IF('Base tratada'!$L543=1,"Casado",
IF('Base tratada'!$M543=1, "Solteiro",
IF('Base tratada'!$N543=1,"Juntos",
"Viúvo"))))</f>
        <v>Casado</v>
      </c>
      <c r="K543" s="34">
        <v>0</v>
      </c>
      <c r="L543" s="34">
        <v>1</v>
      </c>
      <c r="M543" s="34">
        <v>0</v>
      </c>
      <c r="N543" s="34">
        <v>0</v>
      </c>
      <c r="O543" s="34">
        <v>0</v>
      </c>
      <c r="P543" s="34">
        <v>1</v>
      </c>
      <c r="Q543" s="34">
        <v>0</v>
      </c>
      <c r="R543" s="34">
        <v>0</v>
      </c>
      <c r="S543" s="34">
        <v>0</v>
      </c>
      <c r="T543" s="34">
        <v>0</v>
      </c>
      <c r="U543" s="35">
        <v>7</v>
      </c>
      <c r="V543" s="35">
        <v>4</v>
      </c>
      <c r="W543" s="35">
        <v>13</v>
      </c>
      <c r="X543" s="35">
        <v>15</v>
      </c>
      <c r="Y543" s="35">
        <v>8</v>
      </c>
      <c r="Z543" s="35">
        <v>17</v>
      </c>
      <c r="AA543" s="34">
        <v>2</v>
      </c>
      <c r="AB543" s="34">
        <v>5</v>
      </c>
      <c r="AC543" s="34">
        <v>2</v>
      </c>
      <c r="AD543" s="34">
        <v>0</v>
      </c>
      <c r="AE543" s="34">
        <v>4</v>
      </c>
      <c r="AF543" s="58">
        <f>'Base tratada'!$AC543+'Base tratada'!$AD543+'Base tratada'!$AE543</f>
        <v>6</v>
      </c>
      <c r="AG5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43" s="58" t="str">
        <f>IF('Base tratada'!$AC543&gt;=MAX('Base tratada'!$AD543,'Base tratada'!$AE543),"Web",
IF('Base tratada'!$AD543&gt;='Base tratada'!$AE543,"Catalog",
"Store"))</f>
        <v>Store</v>
      </c>
      <c r="AI543" s="59">
        <f>IF('Base tratada'!$AF543=0,"0",'Base tratada'!$AK543/'Base tratada'!$AF543)</f>
        <v>7.833333333333333</v>
      </c>
      <c r="AJ543" s="59" t="str">
        <f>IF('Base tratada'!$AI543=0,"R$ 0",
IF('Base tratada'!$AI543&lt;=25,"R$ 1–25",
IF('Base tratada'!$AI543&lt;=50,"R$ 26–50",
"+R$ 50")))</f>
        <v>R$ 1–25</v>
      </c>
      <c r="AK543" s="35">
        <v>47</v>
      </c>
      <c r="AL543" s="58" t="str">
        <f>IF('Base tratada'!$AK543&lt;=100,"R$ 0-100",
IF('Base tratada'!$AK543&lt;=500,"R$ 101-500",
IF('Base tratada'!$AK543&lt;=1000,"R$ 501-1000",
IF('Base tratada'!$AK543&lt;=1500,"R$ 1001-1500",
"+R$ 1500"))))</f>
        <v>R$ 0-100</v>
      </c>
      <c r="AM543" s="34">
        <v>0</v>
      </c>
      <c r="AN543" s="34">
        <v>0</v>
      </c>
      <c r="AO543" s="34">
        <v>0</v>
      </c>
      <c r="AP543" s="34">
        <v>0</v>
      </c>
      <c r="AQ543" s="34">
        <v>0</v>
      </c>
      <c r="AR543" s="34">
        <v>0</v>
      </c>
      <c r="AS543" s="34">
        <v>0</v>
      </c>
      <c r="AT543" s="34">
        <v>3</v>
      </c>
      <c r="AU543" s="34">
        <v>11</v>
      </c>
      <c r="AV543" s="52">
        <v>30</v>
      </c>
      <c r="AW543" s="57">
        <v>0</v>
      </c>
      <c r="AX543" s="58" t="str">
        <f>IF(Tabela3[[#This Row],[Response]]=1, "Aceitou", "Não aceitou")</f>
        <v>Não aceitou</v>
      </c>
      <c r="AY543" s="55" t="str">
        <f>Tabela3[[#This Row],[Faixa Recência]] &amp; " | " &amp; Tabela3[[#This Row],[Faixa Gasto]] &amp; " | " &amp; Tabela3[[#This Row],[Faixa ticket médio]]</f>
        <v>16-30 dias | R$ 0-100 | R$ 1–25</v>
      </c>
      <c r="AZ5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3" s="36"/>
    </row>
    <row r="544" spans="1:54" x14ac:dyDescent="0.25">
      <c r="A544" s="61">
        <v>543</v>
      </c>
      <c r="B544" s="37">
        <v>87771</v>
      </c>
      <c r="C544" s="34">
        <v>0</v>
      </c>
      <c r="D544" s="34">
        <v>1</v>
      </c>
      <c r="E544" s="34">
        <v>61</v>
      </c>
      <c r="F544" s="58" t="str">
        <f>IF('Base tratada'!$E544&lt;=15,"0-15 dias",
IF('Base tratada'!$E544&lt;=30, "16-30 dias",
IF('Base tratada'!$E544&lt;=45, "31-45 dias",
IF('Base tratada'!$E544&lt;=60, "46-60 dias",
IF('Base tratada'!$E544&lt;=75, "61-75 dias", "76-99 dias")))))</f>
        <v>61-75 dias</v>
      </c>
      <c r="G544" s="38">
        <v>61</v>
      </c>
      <c r="H544" s="60" t="str">
        <f>IF('Base tratada'!$G544&lt;=29,"24–29",
IF('Base tratada'!$G544&lt;=39,"30–39",
IF('Base tratada'!$G544&lt;=49,"40–49",
IF('Base tratada'!$G544&lt;=59,"50–59",
IF('Base tratada'!$G544&lt;=69,"60–69",
"70–80")))))</f>
        <v>60–69</v>
      </c>
      <c r="I544" s="34">
        <v>2562</v>
      </c>
      <c r="J544" s="58" t="str">
        <f>IF('Base tratada'!$K544=1,"Divorciado",
IF('Base tratada'!$L544=1,"Casado",
IF('Base tratada'!$M544=1, "Solteiro",
IF('Base tratada'!$N544=1,"Juntos",
"Viúvo"))))</f>
        <v>Juntos</v>
      </c>
      <c r="K544" s="34">
        <v>0</v>
      </c>
      <c r="L544" s="34">
        <v>0</v>
      </c>
      <c r="M544" s="34">
        <v>0</v>
      </c>
      <c r="N544" s="34">
        <v>1</v>
      </c>
      <c r="O544" s="34">
        <v>0</v>
      </c>
      <c r="P544" s="34">
        <v>0</v>
      </c>
      <c r="Q544" s="34">
        <v>0</v>
      </c>
      <c r="R544" s="34">
        <v>1</v>
      </c>
      <c r="S544" s="34">
        <v>0</v>
      </c>
      <c r="T544" s="34">
        <v>0</v>
      </c>
      <c r="U544" s="35">
        <v>1492</v>
      </c>
      <c r="V544" s="35">
        <v>38</v>
      </c>
      <c r="W544" s="35">
        <v>287</v>
      </c>
      <c r="X544" s="35">
        <v>50</v>
      </c>
      <c r="Y544" s="35">
        <v>57</v>
      </c>
      <c r="Z544" s="35">
        <v>33</v>
      </c>
      <c r="AA544" s="34">
        <v>1</v>
      </c>
      <c r="AB544" s="34">
        <v>6</v>
      </c>
      <c r="AC544" s="34">
        <v>5</v>
      </c>
      <c r="AD544" s="34">
        <v>10</v>
      </c>
      <c r="AE544" s="34">
        <v>4</v>
      </c>
      <c r="AF544" s="58">
        <f>'Base tratada'!$AC544+'Base tratada'!$AD544+'Base tratada'!$AE544</f>
        <v>19</v>
      </c>
      <c r="AG5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44" s="58" t="str">
        <f>IF('Base tratada'!$AC544&gt;=MAX('Base tratada'!$AD544,'Base tratada'!$AE544),"Web",
IF('Base tratada'!$AD544&gt;='Base tratada'!$AE544,"Catalog",
"Store"))</f>
        <v>Catalog</v>
      </c>
      <c r="AI544" s="59">
        <f>IF('Base tratada'!$AF544=0,"0",'Base tratada'!$AK544/'Base tratada'!$AF544)</f>
        <v>101.26315789473684</v>
      </c>
      <c r="AJ544" s="59" t="str">
        <f>IF('Base tratada'!$AI544=0,"R$ 0",
IF('Base tratada'!$AI544&lt;=25,"R$ 1–25",
IF('Base tratada'!$AI544&lt;=50,"R$ 26–50",
"+R$ 50")))</f>
        <v>+R$ 50</v>
      </c>
      <c r="AK544" s="35">
        <v>1924</v>
      </c>
      <c r="AL544" s="58" t="str">
        <f>IF('Base tratada'!$AK544&lt;=100,"R$ 0-100",
IF('Base tratada'!$AK544&lt;=500,"R$ 101-500",
IF('Base tratada'!$AK544&lt;=1000,"R$ 501-1000",
IF('Base tratada'!$AK544&lt;=1500,"R$ 1001-1500",
"+R$ 1500"))))</f>
        <v>+R$ 1500</v>
      </c>
      <c r="AM544" s="34">
        <v>1</v>
      </c>
      <c r="AN544" s="34">
        <v>1</v>
      </c>
      <c r="AO544" s="34">
        <v>0</v>
      </c>
      <c r="AP544" s="34">
        <v>1</v>
      </c>
      <c r="AQ544" s="34">
        <v>1</v>
      </c>
      <c r="AR544" s="34">
        <v>4</v>
      </c>
      <c r="AS544" s="34">
        <v>0</v>
      </c>
      <c r="AT544" s="34">
        <v>3</v>
      </c>
      <c r="AU544" s="34">
        <v>11</v>
      </c>
      <c r="AV544" s="52">
        <v>1891</v>
      </c>
      <c r="AW544" s="57">
        <v>1</v>
      </c>
      <c r="AX544" s="58" t="str">
        <f>IF(Tabela3[[#This Row],[Response]]=1, "Aceitou", "Não aceitou")</f>
        <v>Aceitou</v>
      </c>
      <c r="AY544" s="55" t="str">
        <f>Tabela3[[#This Row],[Faixa Recência]] &amp; " | " &amp; Tabela3[[#This Row],[Faixa Gasto]] &amp; " | " &amp; Tabela3[[#This Row],[Faixa ticket médio]]</f>
        <v>61-75 dias | +R$ 1500 | +R$ 50</v>
      </c>
      <c r="AZ5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4" s="36"/>
    </row>
    <row r="545" spans="1:54" x14ac:dyDescent="0.25">
      <c r="A545" s="61">
        <v>544</v>
      </c>
      <c r="B545" s="37">
        <v>33039</v>
      </c>
      <c r="C545" s="34">
        <v>1</v>
      </c>
      <c r="D545" s="34">
        <v>0</v>
      </c>
      <c r="E545" s="34">
        <v>4</v>
      </c>
      <c r="F545" s="58" t="str">
        <f>IF('Base tratada'!$E545&lt;=15,"0-15 dias",
IF('Base tratada'!$E545&lt;=30, "16-30 dias",
IF('Base tratada'!$E545&lt;=45, "31-45 dias",
IF('Base tratada'!$E545&lt;=60, "46-60 dias",
IF('Base tratada'!$E545&lt;=75, "61-75 dias", "76-99 dias")))))</f>
        <v>0-15 dias</v>
      </c>
      <c r="G545" s="38">
        <v>42</v>
      </c>
      <c r="H545" s="60" t="str">
        <f>IF('Base tratada'!$G545&lt;=29,"24–29",
IF('Base tratada'!$G545&lt;=39,"30–39",
IF('Base tratada'!$G545&lt;=49,"40–49",
IF('Base tratada'!$G545&lt;=59,"50–59",
IF('Base tratada'!$G545&lt;=69,"60–69",
"70–80")))))</f>
        <v>40–49</v>
      </c>
      <c r="I545" s="34">
        <v>2452</v>
      </c>
      <c r="J545" s="58" t="str">
        <f>IF('Base tratada'!$K545=1,"Divorciado",
IF('Base tratada'!$L545=1,"Casado",
IF('Base tratada'!$M545=1, "Solteiro",
IF('Base tratada'!$N545=1,"Juntos",
"Viúvo"))))</f>
        <v>Casado</v>
      </c>
      <c r="K545" s="34">
        <v>0</v>
      </c>
      <c r="L545" s="34">
        <v>1</v>
      </c>
      <c r="M545" s="34">
        <v>0</v>
      </c>
      <c r="N545" s="34">
        <v>0</v>
      </c>
      <c r="O545" s="34">
        <v>0</v>
      </c>
      <c r="P545" s="34">
        <v>0</v>
      </c>
      <c r="Q545" s="34">
        <v>0</v>
      </c>
      <c r="R545" s="34">
        <v>1</v>
      </c>
      <c r="S545" s="34">
        <v>0</v>
      </c>
      <c r="T545" s="34">
        <v>0</v>
      </c>
      <c r="U545" s="35">
        <v>30</v>
      </c>
      <c r="V545" s="35">
        <v>8</v>
      </c>
      <c r="W545" s="35">
        <v>12</v>
      </c>
      <c r="X545" s="35">
        <v>8</v>
      </c>
      <c r="Y545" s="35">
        <v>8</v>
      </c>
      <c r="Z545" s="35">
        <v>12</v>
      </c>
      <c r="AA545" s="34">
        <v>1</v>
      </c>
      <c r="AB545" s="34">
        <v>5</v>
      </c>
      <c r="AC545" s="34">
        <v>2</v>
      </c>
      <c r="AD545" s="34">
        <v>0</v>
      </c>
      <c r="AE545" s="34">
        <v>4</v>
      </c>
      <c r="AF545" s="58">
        <f>'Base tratada'!$AC545+'Base tratada'!$AD545+'Base tratada'!$AE545</f>
        <v>6</v>
      </c>
      <c r="AG5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45" s="58" t="str">
        <f>IF('Base tratada'!$AC545&gt;=MAX('Base tratada'!$AD545,'Base tratada'!$AE545),"Web",
IF('Base tratada'!$AD545&gt;='Base tratada'!$AE545,"Catalog",
"Store"))</f>
        <v>Store</v>
      </c>
      <c r="AI545" s="59">
        <f>IF('Base tratada'!$AF545=0,"0",'Base tratada'!$AK545/'Base tratada'!$AF545)</f>
        <v>11</v>
      </c>
      <c r="AJ545" s="59" t="str">
        <f>IF('Base tratada'!$AI545=0,"R$ 0",
IF('Base tratada'!$AI545&lt;=25,"R$ 1–25",
IF('Base tratada'!$AI545&lt;=50,"R$ 26–50",
"+R$ 50")))</f>
        <v>R$ 1–25</v>
      </c>
      <c r="AK545" s="35">
        <v>66</v>
      </c>
      <c r="AL545" s="58" t="str">
        <f>IF('Base tratada'!$AK545&lt;=100,"R$ 0-100",
IF('Base tratada'!$AK545&lt;=500,"R$ 101-500",
IF('Base tratada'!$AK545&lt;=1000,"R$ 501-1000",
IF('Base tratada'!$AK545&lt;=1500,"R$ 1001-1500",
"+R$ 1500"))))</f>
        <v>R$ 0-100</v>
      </c>
      <c r="AM545" s="34">
        <v>0</v>
      </c>
      <c r="AN545" s="34">
        <v>0</v>
      </c>
      <c r="AO545" s="34">
        <v>0</v>
      </c>
      <c r="AP545" s="34">
        <v>0</v>
      </c>
      <c r="AQ545" s="34">
        <v>0</v>
      </c>
      <c r="AR545" s="34">
        <v>0</v>
      </c>
      <c r="AS545" s="34">
        <v>0</v>
      </c>
      <c r="AT545" s="34">
        <v>3</v>
      </c>
      <c r="AU545" s="34">
        <v>11</v>
      </c>
      <c r="AV545" s="52">
        <v>54</v>
      </c>
      <c r="AW545" s="57">
        <v>0</v>
      </c>
      <c r="AX545" s="58" t="str">
        <f>IF(Tabela3[[#This Row],[Response]]=1, "Aceitou", "Não aceitou")</f>
        <v>Não aceitou</v>
      </c>
      <c r="AY545" s="55" t="str">
        <f>Tabela3[[#This Row],[Faixa Recência]] &amp; " | " &amp; Tabela3[[#This Row],[Faixa Gasto]] &amp; " | " &amp; Tabela3[[#This Row],[Faixa ticket médio]]</f>
        <v>0-15 dias | R$ 0-100 | R$ 1–25</v>
      </c>
      <c r="AZ5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5" s="36"/>
    </row>
    <row r="546" spans="1:54" x14ac:dyDescent="0.25">
      <c r="A546" s="61">
        <v>545</v>
      </c>
      <c r="B546" s="37">
        <v>81741</v>
      </c>
      <c r="C546" s="34">
        <v>0</v>
      </c>
      <c r="D546" s="34">
        <v>0</v>
      </c>
      <c r="E546" s="34">
        <v>75</v>
      </c>
      <c r="F546" s="58" t="str">
        <f>IF('Base tratada'!$E546&lt;=15,"0-15 dias",
IF('Base tratada'!$E546&lt;=30, "16-30 dias",
IF('Base tratada'!$E546&lt;=45, "31-45 dias",
IF('Base tratada'!$E546&lt;=60, "46-60 dias",
IF('Base tratada'!$E546&lt;=75, "61-75 dias", "76-99 dias")))))</f>
        <v>61-75 dias</v>
      </c>
      <c r="G546" s="38">
        <v>40</v>
      </c>
      <c r="H546" s="60" t="str">
        <f>IF('Base tratada'!$G546&lt;=29,"24–29",
IF('Base tratada'!$G546&lt;=39,"30–39",
IF('Base tratada'!$G546&lt;=49,"40–49",
IF('Base tratada'!$G546&lt;=59,"50–59",
IF('Base tratada'!$G546&lt;=69,"60–69",
"70–80")))))</f>
        <v>40–49</v>
      </c>
      <c r="I546" s="34">
        <v>2537</v>
      </c>
      <c r="J546" s="58" t="str">
        <f>IF('Base tratada'!$K546=1,"Divorciado",
IF('Base tratada'!$L546=1,"Casado",
IF('Base tratada'!$M546=1, "Solteiro",
IF('Base tratada'!$N546=1,"Juntos",
"Viúvo"))))</f>
        <v>Solteiro</v>
      </c>
      <c r="K546" s="34">
        <v>0</v>
      </c>
      <c r="L546" s="34">
        <v>0</v>
      </c>
      <c r="M546" s="34">
        <v>1</v>
      </c>
      <c r="N546" s="34">
        <v>0</v>
      </c>
      <c r="O546" s="34">
        <v>0</v>
      </c>
      <c r="P546" s="34">
        <v>0</v>
      </c>
      <c r="Q546" s="34">
        <v>0</v>
      </c>
      <c r="R546" s="34">
        <v>1</v>
      </c>
      <c r="S546" s="34">
        <v>0</v>
      </c>
      <c r="T546" s="34">
        <v>0</v>
      </c>
      <c r="U546" s="35">
        <v>249</v>
      </c>
      <c r="V546" s="35">
        <v>153</v>
      </c>
      <c r="W546" s="35">
        <v>940</v>
      </c>
      <c r="X546" s="35">
        <v>58</v>
      </c>
      <c r="Y546" s="35">
        <v>134</v>
      </c>
      <c r="Z546" s="35">
        <v>38</v>
      </c>
      <c r="AA546" s="34">
        <v>0</v>
      </c>
      <c r="AB546" s="34">
        <v>2</v>
      </c>
      <c r="AC546" s="34">
        <v>6</v>
      </c>
      <c r="AD546" s="34">
        <v>6</v>
      </c>
      <c r="AE546" s="34">
        <v>7</v>
      </c>
      <c r="AF546" s="58">
        <f>'Base tratada'!$AC546+'Base tratada'!$AD546+'Base tratada'!$AE546</f>
        <v>19</v>
      </c>
      <c r="AG5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46" s="58" t="str">
        <f>IF('Base tratada'!$AC546&gt;=MAX('Base tratada'!$AD546,'Base tratada'!$AE546),"Web",
IF('Base tratada'!$AD546&gt;='Base tratada'!$AE546,"Catalog",
"Store"))</f>
        <v>Store</v>
      </c>
      <c r="AI546" s="59">
        <f>IF('Base tratada'!$AF546=0,"0",'Base tratada'!$AK546/'Base tratada'!$AF546)</f>
        <v>80.736842105263165</v>
      </c>
      <c r="AJ546" s="59" t="str">
        <f>IF('Base tratada'!$AI546=0,"R$ 0",
IF('Base tratada'!$AI546&lt;=25,"R$ 1–25",
IF('Base tratada'!$AI546&lt;=50,"R$ 26–50",
"+R$ 50")))</f>
        <v>+R$ 50</v>
      </c>
      <c r="AK546" s="35">
        <v>1534</v>
      </c>
      <c r="AL546" s="58" t="str">
        <f>IF('Base tratada'!$AK546&lt;=100,"R$ 0-100",
IF('Base tratada'!$AK546&lt;=500,"R$ 101-500",
IF('Base tratada'!$AK546&lt;=1000,"R$ 501-1000",
IF('Base tratada'!$AK546&lt;=1500,"R$ 1001-1500",
"+R$ 1500"))))</f>
        <v>+R$ 1500</v>
      </c>
      <c r="AM546" s="34">
        <v>0</v>
      </c>
      <c r="AN546" s="34">
        <v>0</v>
      </c>
      <c r="AO546" s="34">
        <v>0</v>
      </c>
      <c r="AP546" s="34">
        <v>0</v>
      </c>
      <c r="AQ546" s="34">
        <v>0</v>
      </c>
      <c r="AR546" s="34">
        <v>0</v>
      </c>
      <c r="AS546" s="34">
        <v>0</v>
      </c>
      <c r="AT546" s="34">
        <v>3</v>
      </c>
      <c r="AU546" s="34">
        <v>11</v>
      </c>
      <c r="AV546" s="52">
        <v>1496</v>
      </c>
      <c r="AW546" s="57">
        <v>0</v>
      </c>
      <c r="AX546" s="58" t="str">
        <f>IF(Tabela3[[#This Row],[Response]]=1, "Aceitou", "Não aceitou")</f>
        <v>Não aceitou</v>
      </c>
      <c r="AY546" s="55" t="str">
        <f>Tabela3[[#This Row],[Faixa Recência]] &amp; " | " &amp; Tabela3[[#This Row],[Faixa Gasto]] &amp; " | " &amp; Tabela3[[#This Row],[Faixa ticket médio]]</f>
        <v>61-75 dias | +R$ 1500 | +R$ 50</v>
      </c>
      <c r="AZ5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6" s="36"/>
    </row>
    <row r="547" spans="1:54" x14ac:dyDescent="0.25">
      <c r="A547" s="61">
        <v>546</v>
      </c>
      <c r="B547" s="37">
        <v>71499</v>
      </c>
      <c r="C547" s="34">
        <v>0</v>
      </c>
      <c r="D547" s="34">
        <v>1</v>
      </c>
      <c r="E547" s="34">
        <v>12</v>
      </c>
      <c r="F547" s="58" t="str">
        <f>IF('Base tratada'!$E547&lt;=15,"0-15 dias",
IF('Base tratada'!$E547&lt;=30, "16-30 dias",
IF('Base tratada'!$E547&lt;=45, "31-45 dias",
IF('Base tratada'!$E547&lt;=60, "46-60 dias",
IF('Base tratada'!$E547&lt;=75, "61-75 dias", "76-99 dias")))))</f>
        <v>0-15 dias</v>
      </c>
      <c r="G547" s="38">
        <v>49</v>
      </c>
      <c r="H547" s="60" t="str">
        <f>IF('Base tratada'!$G547&lt;=29,"24–29",
IF('Base tratada'!$G547&lt;=39,"30–39",
IF('Base tratada'!$G547&lt;=49,"40–49",
IF('Base tratada'!$G547&lt;=59,"50–59",
IF('Base tratada'!$G547&lt;=69,"60–69",
"70–80")))))</f>
        <v>40–49</v>
      </c>
      <c r="I547" s="34">
        <v>2528</v>
      </c>
      <c r="J547" s="58" t="str">
        <f>IF('Base tratada'!$K547=1,"Divorciado",
IF('Base tratada'!$L547=1,"Casado",
IF('Base tratada'!$M547=1, "Solteiro",
IF('Base tratada'!$N547=1,"Juntos",
"Viúvo"))))</f>
        <v>Juntos</v>
      </c>
      <c r="K547" s="34">
        <v>0</v>
      </c>
      <c r="L547" s="34">
        <v>0</v>
      </c>
      <c r="M547" s="34">
        <v>0</v>
      </c>
      <c r="N547" s="34">
        <v>1</v>
      </c>
      <c r="O547" s="34">
        <v>0</v>
      </c>
      <c r="P547" s="34">
        <v>0</v>
      </c>
      <c r="Q547" s="34">
        <v>0</v>
      </c>
      <c r="R547" s="34">
        <v>0</v>
      </c>
      <c r="S547" s="34">
        <v>1</v>
      </c>
      <c r="T547" s="34">
        <v>0</v>
      </c>
      <c r="U547" s="35">
        <v>465</v>
      </c>
      <c r="V547" s="35">
        <v>25</v>
      </c>
      <c r="W547" s="35">
        <v>132</v>
      </c>
      <c r="X547" s="35">
        <v>136</v>
      </c>
      <c r="Y547" s="35">
        <v>0</v>
      </c>
      <c r="Z547" s="35">
        <v>37</v>
      </c>
      <c r="AA547" s="34">
        <v>2</v>
      </c>
      <c r="AB547" s="34">
        <v>4</v>
      </c>
      <c r="AC547" s="34">
        <v>8</v>
      </c>
      <c r="AD547" s="34">
        <v>3</v>
      </c>
      <c r="AE547" s="34">
        <v>13</v>
      </c>
      <c r="AF547" s="58">
        <f>'Base tratada'!$AC547+'Base tratada'!$AD547+'Base tratada'!$AE547</f>
        <v>24</v>
      </c>
      <c r="AG5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47" s="58" t="str">
        <f>IF('Base tratada'!$AC547&gt;=MAX('Base tratada'!$AD547,'Base tratada'!$AE547),"Web",
IF('Base tratada'!$AD547&gt;='Base tratada'!$AE547,"Catalog",
"Store"))</f>
        <v>Store</v>
      </c>
      <c r="AI547" s="59">
        <f>IF('Base tratada'!$AF547=0,"0",'Base tratada'!$AK547/'Base tratada'!$AF547)</f>
        <v>31.583333333333332</v>
      </c>
      <c r="AJ547" s="59" t="str">
        <f>IF('Base tratada'!$AI547=0,"R$ 0",
IF('Base tratada'!$AI547&lt;=25,"R$ 1–25",
IF('Base tratada'!$AI547&lt;=50,"R$ 26–50",
"+R$ 50")))</f>
        <v>R$ 26–50</v>
      </c>
      <c r="AK547" s="35">
        <v>758</v>
      </c>
      <c r="AL547" s="58" t="str">
        <f>IF('Base tratada'!$AK547&lt;=100,"R$ 0-100",
IF('Base tratada'!$AK547&lt;=500,"R$ 101-500",
IF('Base tratada'!$AK547&lt;=1000,"R$ 501-1000",
IF('Base tratada'!$AK547&lt;=1500,"R$ 1001-1500",
"+R$ 1500"))))</f>
        <v>R$ 501-1000</v>
      </c>
      <c r="AM547" s="34">
        <v>0</v>
      </c>
      <c r="AN547" s="34">
        <v>0</v>
      </c>
      <c r="AO547" s="34">
        <v>0</v>
      </c>
      <c r="AP547" s="34">
        <v>0</v>
      </c>
      <c r="AQ547" s="34">
        <v>0</v>
      </c>
      <c r="AR547" s="34">
        <v>0</v>
      </c>
      <c r="AS547" s="34">
        <v>0</v>
      </c>
      <c r="AT547" s="34">
        <v>3</v>
      </c>
      <c r="AU547" s="34">
        <v>11</v>
      </c>
      <c r="AV547" s="52">
        <v>721</v>
      </c>
      <c r="AW547" s="57">
        <v>0</v>
      </c>
      <c r="AX547" s="58" t="str">
        <f>IF(Tabela3[[#This Row],[Response]]=1, "Aceitou", "Não aceitou")</f>
        <v>Não aceitou</v>
      </c>
      <c r="AY547" s="55" t="str">
        <f>Tabela3[[#This Row],[Faixa Recência]] &amp; " | " &amp; Tabela3[[#This Row],[Faixa Gasto]] &amp; " | " &amp; Tabela3[[#This Row],[Faixa ticket médio]]</f>
        <v>0-15 dias | R$ 501-1000 | R$ 26–50</v>
      </c>
      <c r="AZ5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7" s="36"/>
    </row>
    <row r="548" spans="1:54" x14ac:dyDescent="0.25">
      <c r="A548" s="61">
        <v>547</v>
      </c>
      <c r="B548" s="37">
        <v>62466</v>
      </c>
      <c r="C548" s="34">
        <v>0</v>
      </c>
      <c r="D548" s="34">
        <v>1</v>
      </c>
      <c r="E548" s="34">
        <v>13</v>
      </c>
      <c r="F548" s="58" t="str">
        <f>IF('Base tratada'!$E548&lt;=15,"0-15 dias",
IF('Base tratada'!$E548&lt;=30, "16-30 dias",
IF('Base tratada'!$E548&lt;=45, "31-45 dias",
IF('Base tratada'!$E548&lt;=60, "46-60 dias",
IF('Base tratada'!$E548&lt;=75, "61-75 dias", "76-99 dias")))))</f>
        <v>0-15 dias</v>
      </c>
      <c r="G548" s="38">
        <v>50</v>
      </c>
      <c r="H548" s="60" t="str">
        <f>IF('Base tratada'!$G548&lt;=29,"24–29",
IF('Base tratada'!$G548&lt;=39,"30–39",
IF('Base tratada'!$G548&lt;=49,"40–49",
IF('Base tratada'!$G548&lt;=59,"50–59",
IF('Base tratada'!$G548&lt;=69,"60–69",
"70–80")))))</f>
        <v>50–59</v>
      </c>
      <c r="I548" s="34">
        <v>2324</v>
      </c>
      <c r="J548" s="58" t="str">
        <f>IF('Base tratada'!$K548=1,"Divorciado",
IF('Base tratada'!$L548=1,"Casado",
IF('Base tratada'!$M548=1, "Solteiro",
IF('Base tratada'!$N548=1,"Juntos",
"Viúvo"))))</f>
        <v>Casado</v>
      </c>
      <c r="K548" s="34">
        <v>0</v>
      </c>
      <c r="L548" s="34">
        <v>1</v>
      </c>
      <c r="M548" s="34">
        <v>0</v>
      </c>
      <c r="N548" s="34">
        <v>0</v>
      </c>
      <c r="O548" s="34">
        <v>0</v>
      </c>
      <c r="P548" s="34">
        <v>1</v>
      </c>
      <c r="Q548" s="34">
        <v>0</v>
      </c>
      <c r="R548" s="34">
        <v>0</v>
      </c>
      <c r="S548" s="34">
        <v>0</v>
      </c>
      <c r="T548" s="34">
        <v>0</v>
      </c>
      <c r="U548" s="35">
        <v>129</v>
      </c>
      <c r="V548" s="35">
        <v>129</v>
      </c>
      <c r="W548" s="35">
        <v>259</v>
      </c>
      <c r="X548" s="35">
        <v>168</v>
      </c>
      <c r="Y548" s="35">
        <v>121</v>
      </c>
      <c r="Z548" s="35">
        <v>83</v>
      </c>
      <c r="AA548" s="34">
        <v>5</v>
      </c>
      <c r="AB548" s="34">
        <v>4</v>
      </c>
      <c r="AC548" s="34">
        <v>6</v>
      </c>
      <c r="AD548" s="34">
        <v>3</v>
      </c>
      <c r="AE548" s="34">
        <v>12</v>
      </c>
      <c r="AF548" s="58">
        <f>'Base tratada'!$AC548+'Base tratada'!$AD548+'Base tratada'!$AE548</f>
        <v>21</v>
      </c>
      <c r="AG5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48" s="58" t="str">
        <f>IF('Base tratada'!$AC548&gt;=MAX('Base tratada'!$AD548,'Base tratada'!$AE548),"Web",
IF('Base tratada'!$AD548&gt;='Base tratada'!$AE548,"Catalog",
"Store"))</f>
        <v>Store</v>
      </c>
      <c r="AI548" s="59">
        <f>IF('Base tratada'!$AF548=0,"0",'Base tratada'!$AK548/'Base tratada'!$AF548)</f>
        <v>38.38095238095238</v>
      </c>
      <c r="AJ548" s="59" t="str">
        <f>IF('Base tratada'!$AI548=0,"R$ 0",
IF('Base tratada'!$AI548&lt;=25,"R$ 1–25",
IF('Base tratada'!$AI548&lt;=50,"R$ 26–50",
"+R$ 50")))</f>
        <v>R$ 26–50</v>
      </c>
      <c r="AK548" s="35">
        <v>806</v>
      </c>
      <c r="AL548" s="58" t="str">
        <f>IF('Base tratada'!$AK548&lt;=100,"R$ 0-100",
IF('Base tratada'!$AK548&lt;=500,"R$ 101-500",
IF('Base tratada'!$AK548&lt;=1000,"R$ 501-1000",
IF('Base tratada'!$AK548&lt;=1500,"R$ 1001-1500",
"+R$ 1500"))))</f>
        <v>R$ 501-1000</v>
      </c>
      <c r="AM548" s="34">
        <v>0</v>
      </c>
      <c r="AN548" s="34">
        <v>0</v>
      </c>
      <c r="AO548" s="34">
        <v>0</v>
      </c>
      <c r="AP548" s="34">
        <v>0</v>
      </c>
      <c r="AQ548" s="34">
        <v>0</v>
      </c>
      <c r="AR548" s="34">
        <v>0</v>
      </c>
      <c r="AS548" s="34">
        <v>0</v>
      </c>
      <c r="AT548" s="34">
        <v>3</v>
      </c>
      <c r="AU548" s="34">
        <v>11</v>
      </c>
      <c r="AV548" s="52">
        <v>723</v>
      </c>
      <c r="AW548" s="57">
        <v>0</v>
      </c>
      <c r="AX548" s="58" t="str">
        <f>IF(Tabela3[[#This Row],[Response]]=1, "Aceitou", "Não aceitou")</f>
        <v>Não aceitou</v>
      </c>
      <c r="AY548" s="55" t="str">
        <f>Tabela3[[#This Row],[Faixa Recência]] &amp; " | " &amp; Tabela3[[#This Row],[Faixa Gasto]] &amp; " | " &amp; Tabela3[[#This Row],[Faixa ticket médio]]</f>
        <v>0-15 dias | R$ 501-1000 | R$ 26–50</v>
      </c>
      <c r="AZ5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8" s="36"/>
    </row>
    <row r="549" spans="1:54" x14ac:dyDescent="0.25">
      <c r="A549" s="61">
        <v>548</v>
      </c>
      <c r="B549" s="37">
        <v>48799</v>
      </c>
      <c r="C549" s="34">
        <v>0</v>
      </c>
      <c r="D549" s="34">
        <v>1</v>
      </c>
      <c r="E549" s="34">
        <v>9</v>
      </c>
      <c r="F549" s="58" t="str">
        <f>IF('Base tratada'!$E549&lt;=15,"0-15 dias",
IF('Base tratada'!$E549&lt;=30, "16-30 dias",
IF('Base tratada'!$E549&lt;=45, "31-45 dias",
IF('Base tratada'!$E549&lt;=60, "46-60 dias",
IF('Base tratada'!$E549&lt;=75, "61-75 dias", "76-99 dias")))))</f>
        <v>0-15 dias</v>
      </c>
      <c r="G549" s="38">
        <v>57</v>
      </c>
      <c r="H549" s="60" t="str">
        <f>IF('Base tratada'!$G549&lt;=29,"24–29",
IF('Base tratada'!$G549&lt;=39,"30–39",
IF('Base tratada'!$G549&lt;=49,"40–49",
IF('Base tratada'!$G549&lt;=59,"50–59",
IF('Base tratada'!$G549&lt;=69,"60–69",
"70–80")))))</f>
        <v>50–59</v>
      </c>
      <c r="I549" s="34">
        <v>2395</v>
      </c>
      <c r="J549" s="58" t="str">
        <f>IF('Base tratada'!$K549=1,"Divorciado",
IF('Base tratada'!$L549=1,"Casado",
IF('Base tratada'!$M549=1, "Solteiro",
IF('Base tratada'!$N549=1,"Juntos",
"Viúvo"))))</f>
        <v>Divorciado</v>
      </c>
      <c r="K549" s="34">
        <v>1</v>
      </c>
      <c r="L549" s="34">
        <v>0</v>
      </c>
      <c r="M549" s="34">
        <v>0</v>
      </c>
      <c r="N549" s="34">
        <v>0</v>
      </c>
      <c r="O549" s="34">
        <v>0</v>
      </c>
      <c r="P549" s="34">
        <v>0</v>
      </c>
      <c r="Q549" s="34">
        <v>0</v>
      </c>
      <c r="R549" s="34">
        <v>0</v>
      </c>
      <c r="S549" s="34">
        <v>0</v>
      </c>
      <c r="T549" s="34">
        <v>1</v>
      </c>
      <c r="U549" s="35">
        <v>174</v>
      </c>
      <c r="V549" s="35">
        <v>18</v>
      </c>
      <c r="W549" s="35">
        <v>81</v>
      </c>
      <c r="X549" s="35">
        <v>28</v>
      </c>
      <c r="Y549" s="35">
        <v>6</v>
      </c>
      <c r="Z549" s="35">
        <v>24</v>
      </c>
      <c r="AA549" s="34">
        <v>3</v>
      </c>
      <c r="AB549" s="34">
        <v>3</v>
      </c>
      <c r="AC549" s="34">
        <v>3</v>
      </c>
      <c r="AD549" s="34">
        <v>2</v>
      </c>
      <c r="AE549" s="34">
        <v>7</v>
      </c>
      <c r="AF549" s="58">
        <f>'Base tratada'!$AC549+'Base tratada'!$AD549+'Base tratada'!$AE549</f>
        <v>12</v>
      </c>
      <c r="AG5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49" s="58" t="str">
        <f>IF('Base tratada'!$AC549&gt;=MAX('Base tratada'!$AD549,'Base tratada'!$AE549),"Web",
IF('Base tratada'!$AD549&gt;='Base tratada'!$AE549,"Catalog",
"Store"))</f>
        <v>Store</v>
      </c>
      <c r="AI549" s="59">
        <f>IF('Base tratada'!$AF549=0,"0",'Base tratada'!$AK549/'Base tratada'!$AF549)</f>
        <v>25.583333333333332</v>
      </c>
      <c r="AJ549" s="59" t="str">
        <f>IF('Base tratada'!$AI549=0,"R$ 0",
IF('Base tratada'!$AI549&lt;=25,"R$ 1–25",
IF('Base tratada'!$AI549&lt;=50,"R$ 26–50",
"+R$ 50")))</f>
        <v>R$ 26–50</v>
      </c>
      <c r="AK549" s="35">
        <v>307</v>
      </c>
      <c r="AL549" s="58" t="str">
        <f>IF('Base tratada'!$AK549&lt;=100,"R$ 0-100",
IF('Base tratada'!$AK549&lt;=500,"R$ 101-500",
IF('Base tratada'!$AK549&lt;=1000,"R$ 501-1000",
IF('Base tratada'!$AK549&lt;=1500,"R$ 1001-1500",
"+R$ 1500"))))</f>
        <v>R$ 101-500</v>
      </c>
      <c r="AM549" s="34">
        <v>0</v>
      </c>
      <c r="AN549" s="34">
        <v>0</v>
      </c>
      <c r="AO549" s="34">
        <v>0</v>
      </c>
      <c r="AP549" s="34">
        <v>0</v>
      </c>
      <c r="AQ549" s="34">
        <v>0</v>
      </c>
      <c r="AR549" s="34">
        <v>0</v>
      </c>
      <c r="AS549" s="34">
        <v>0</v>
      </c>
      <c r="AT549" s="34">
        <v>3</v>
      </c>
      <c r="AU549" s="34">
        <v>11</v>
      </c>
      <c r="AV549" s="52">
        <v>283</v>
      </c>
      <c r="AW549" s="57">
        <v>0</v>
      </c>
      <c r="AX549" s="58" t="str">
        <f>IF(Tabela3[[#This Row],[Response]]=1, "Aceitou", "Não aceitou")</f>
        <v>Não aceitou</v>
      </c>
      <c r="AY549" s="55" t="str">
        <f>Tabela3[[#This Row],[Faixa Recência]] &amp; " | " &amp; Tabela3[[#This Row],[Faixa Gasto]] &amp; " | " &amp; Tabela3[[#This Row],[Faixa ticket médio]]</f>
        <v>0-15 dias | R$ 101-500 | R$ 26–50</v>
      </c>
      <c r="AZ5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49" s="36"/>
    </row>
    <row r="550" spans="1:54" x14ac:dyDescent="0.25">
      <c r="A550" s="61">
        <v>549</v>
      </c>
      <c r="B550" s="37">
        <v>52157</v>
      </c>
      <c r="C550" s="34">
        <v>0</v>
      </c>
      <c r="D550" s="34">
        <v>1</v>
      </c>
      <c r="E550" s="34">
        <v>48</v>
      </c>
      <c r="F550" s="58" t="str">
        <f>IF('Base tratada'!$E550&lt;=15,"0-15 dias",
IF('Base tratada'!$E550&lt;=30, "16-30 dias",
IF('Base tratada'!$E550&lt;=45, "31-45 dias",
IF('Base tratada'!$E550&lt;=60, "46-60 dias",
IF('Base tratada'!$E550&lt;=75, "61-75 dias", "76-99 dias")))))</f>
        <v>46-60 dias</v>
      </c>
      <c r="G550" s="38">
        <v>70</v>
      </c>
      <c r="H550" s="60" t="str">
        <f>IF('Base tratada'!$G550&lt;=29,"24–29",
IF('Base tratada'!$G550&lt;=39,"30–39",
IF('Base tratada'!$G550&lt;=49,"40–49",
IF('Base tratada'!$G550&lt;=59,"50–59",
IF('Base tratada'!$G550&lt;=69,"60–69",
"70–80")))))</f>
        <v>70–80</v>
      </c>
      <c r="I550" s="34">
        <v>2181</v>
      </c>
      <c r="J550" s="58" t="str">
        <f>IF('Base tratada'!$K550=1,"Divorciado",
IF('Base tratada'!$L550=1,"Casado",
IF('Base tratada'!$M550=1, "Solteiro",
IF('Base tratada'!$N550=1,"Juntos",
"Viúvo"))))</f>
        <v>Juntos</v>
      </c>
      <c r="K550" s="34">
        <v>0</v>
      </c>
      <c r="L550" s="34">
        <v>0</v>
      </c>
      <c r="M550" s="34">
        <v>0</v>
      </c>
      <c r="N550" s="34">
        <v>1</v>
      </c>
      <c r="O550" s="34">
        <v>0</v>
      </c>
      <c r="P550" s="34">
        <v>0</v>
      </c>
      <c r="Q550" s="34">
        <v>0</v>
      </c>
      <c r="R550" s="34">
        <v>0</v>
      </c>
      <c r="S550" s="34">
        <v>0</v>
      </c>
      <c r="T550" s="34">
        <v>1</v>
      </c>
      <c r="U550" s="35">
        <v>189</v>
      </c>
      <c r="V550" s="35">
        <v>2</v>
      </c>
      <c r="W550" s="35">
        <v>29</v>
      </c>
      <c r="X550" s="35">
        <v>3</v>
      </c>
      <c r="Y550" s="35">
        <v>2</v>
      </c>
      <c r="Z550" s="35">
        <v>40</v>
      </c>
      <c r="AA550" s="34">
        <v>2</v>
      </c>
      <c r="AB550" s="34">
        <v>4</v>
      </c>
      <c r="AC550" s="34">
        <v>3</v>
      </c>
      <c r="AD550" s="34">
        <v>2</v>
      </c>
      <c r="AE550" s="34">
        <v>5</v>
      </c>
      <c r="AF550" s="58">
        <f>'Base tratada'!$AC550+'Base tratada'!$AD550+'Base tratada'!$AE550</f>
        <v>10</v>
      </c>
      <c r="AG5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50" s="58" t="str">
        <f>IF('Base tratada'!$AC550&gt;=MAX('Base tratada'!$AD550,'Base tratada'!$AE550),"Web",
IF('Base tratada'!$AD550&gt;='Base tratada'!$AE550,"Catalog",
"Store"))</f>
        <v>Store</v>
      </c>
      <c r="AI550" s="59">
        <f>IF('Base tratada'!$AF550=0,"0",'Base tratada'!$AK550/'Base tratada'!$AF550)</f>
        <v>22.5</v>
      </c>
      <c r="AJ550" s="59" t="str">
        <f>IF('Base tratada'!$AI550=0,"R$ 0",
IF('Base tratada'!$AI550&lt;=25,"R$ 1–25",
IF('Base tratada'!$AI550&lt;=50,"R$ 26–50",
"+R$ 50")))</f>
        <v>R$ 1–25</v>
      </c>
      <c r="AK550" s="35">
        <v>225</v>
      </c>
      <c r="AL550" s="58" t="str">
        <f>IF('Base tratada'!$AK550&lt;=100,"R$ 0-100",
IF('Base tratada'!$AK550&lt;=500,"R$ 101-500",
IF('Base tratada'!$AK550&lt;=1000,"R$ 501-1000",
IF('Base tratada'!$AK550&lt;=1500,"R$ 1001-1500",
"+R$ 1500"))))</f>
        <v>R$ 101-500</v>
      </c>
      <c r="AM550" s="34">
        <v>0</v>
      </c>
      <c r="AN550" s="34">
        <v>0</v>
      </c>
      <c r="AO550" s="34">
        <v>0</v>
      </c>
      <c r="AP550" s="34">
        <v>0</v>
      </c>
      <c r="AQ550" s="34">
        <v>0</v>
      </c>
      <c r="AR550" s="34">
        <v>0</v>
      </c>
      <c r="AS550" s="34">
        <v>0</v>
      </c>
      <c r="AT550" s="34">
        <v>3</v>
      </c>
      <c r="AU550" s="34">
        <v>11</v>
      </c>
      <c r="AV550" s="52">
        <v>185</v>
      </c>
      <c r="AW550" s="57">
        <v>0</v>
      </c>
      <c r="AX550" s="58" t="str">
        <f>IF(Tabela3[[#This Row],[Response]]=1, "Aceitou", "Não aceitou")</f>
        <v>Não aceitou</v>
      </c>
      <c r="AY550" s="55" t="str">
        <f>Tabela3[[#This Row],[Faixa Recência]] &amp; " | " &amp; Tabela3[[#This Row],[Faixa Gasto]] &amp; " | " &amp; Tabela3[[#This Row],[Faixa ticket médio]]</f>
        <v>46-60 dias | R$ 101-500 | R$ 1–25</v>
      </c>
      <c r="AZ5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0" s="36"/>
    </row>
    <row r="551" spans="1:54" x14ac:dyDescent="0.25">
      <c r="A551" s="61">
        <v>550</v>
      </c>
      <c r="B551" s="37">
        <v>66565</v>
      </c>
      <c r="C551" s="34">
        <v>0</v>
      </c>
      <c r="D551" s="34">
        <v>1</v>
      </c>
      <c r="E551" s="34">
        <v>80</v>
      </c>
      <c r="F551" s="58" t="str">
        <f>IF('Base tratada'!$E551&lt;=15,"0-15 dias",
IF('Base tratada'!$E551&lt;=30, "16-30 dias",
IF('Base tratada'!$E551&lt;=45, "31-45 dias",
IF('Base tratada'!$E551&lt;=60, "46-60 dias",
IF('Base tratada'!$E551&lt;=75, "61-75 dias", "76-99 dias")))))</f>
        <v>76-99 dias</v>
      </c>
      <c r="G551" s="38">
        <v>58</v>
      </c>
      <c r="H551" s="60" t="str">
        <f>IF('Base tratada'!$G551&lt;=29,"24–29",
IF('Base tratada'!$G551&lt;=39,"30–39",
IF('Base tratada'!$G551&lt;=49,"40–49",
IF('Base tratada'!$G551&lt;=59,"50–59",
IF('Base tratada'!$G551&lt;=69,"60–69",
"70–80")))))</f>
        <v>50–59</v>
      </c>
      <c r="I551" s="34">
        <v>2730</v>
      </c>
      <c r="J551" s="58" t="str">
        <f>IF('Base tratada'!$K551=1,"Divorciado",
IF('Base tratada'!$L551=1,"Casado",
IF('Base tratada'!$M551=1, "Solteiro",
IF('Base tratada'!$N551=1,"Juntos",
"Viúvo"))))</f>
        <v>Solteiro</v>
      </c>
      <c r="K551" s="34">
        <v>0</v>
      </c>
      <c r="L551" s="34">
        <v>0</v>
      </c>
      <c r="M551" s="34">
        <v>1</v>
      </c>
      <c r="N551" s="34">
        <v>0</v>
      </c>
      <c r="O551" s="34">
        <v>0</v>
      </c>
      <c r="P551" s="34">
        <v>0</v>
      </c>
      <c r="Q551" s="34">
        <v>0</v>
      </c>
      <c r="R551" s="34">
        <v>1</v>
      </c>
      <c r="S551" s="34">
        <v>0</v>
      </c>
      <c r="T551" s="34">
        <v>0</v>
      </c>
      <c r="U551" s="35">
        <v>747</v>
      </c>
      <c r="V551" s="35">
        <v>10</v>
      </c>
      <c r="W551" s="35">
        <v>161</v>
      </c>
      <c r="X551" s="35">
        <v>65</v>
      </c>
      <c r="Y551" s="35">
        <v>40</v>
      </c>
      <c r="Z551" s="35">
        <v>42</v>
      </c>
      <c r="AA551" s="34">
        <v>4</v>
      </c>
      <c r="AB551" s="34">
        <v>8</v>
      </c>
      <c r="AC551" s="34">
        <v>4</v>
      </c>
      <c r="AD551" s="34">
        <v>2</v>
      </c>
      <c r="AE551" s="34">
        <v>9</v>
      </c>
      <c r="AF551" s="58">
        <f>'Base tratada'!$AC551+'Base tratada'!$AD551+'Base tratada'!$AE551</f>
        <v>15</v>
      </c>
      <c r="AG5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51" s="58" t="str">
        <f>IF('Base tratada'!$AC551&gt;=MAX('Base tratada'!$AD551,'Base tratada'!$AE551),"Web",
IF('Base tratada'!$AD551&gt;='Base tratada'!$AE551,"Catalog",
"Store"))</f>
        <v>Store</v>
      </c>
      <c r="AI551" s="59">
        <f>IF('Base tratada'!$AF551=0,"0",'Base tratada'!$AK551/'Base tratada'!$AF551)</f>
        <v>68.2</v>
      </c>
      <c r="AJ551" s="59" t="str">
        <f>IF('Base tratada'!$AI551=0,"R$ 0",
IF('Base tratada'!$AI551&lt;=25,"R$ 1–25",
IF('Base tratada'!$AI551&lt;=50,"R$ 26–50",
"+R$ 50")))</f>
        <v>+R$ 50</v>
      </c>
      <c r="AK551" s="35">
        <v>1023</v>
      </c>
      <c r="AL551" s="58" t="str">
        <f>IF('Base tratada'!$AK551&lt;=100,"R$ 0-100",
IF('Base tratada'!$AK551&lt;=500,"R$ 101-500",
IF('Base tratada'!$AK551&lt;=1000,"R$ 501-1000",
IF('Base tratada'!$AK551&lt;=1500,"R$ 1001-1500",
"+R$ 1500"))))</f>
        <v>R$ 1001-1500</v>
      </c>
      <c r="AM551" s="34">
        <v>0</v>
      </c>
      <c r="AN551" s="34">
        <v>0</v>
      </c>
      <c r="AO551" s="34">
        <v>0</v>
      </c>
      <c r="AP551" s="34">
        <v>0</v>
      </c>
      <c r="AQ551" s="34">
        <v>0</v>
      </c>
      <c r="AR551" s="34">
        <v>0</v>
      </c>
      <c r="AS551" s="34">
        <v>0</v>
      </c>
      <c r="AT551" s="34">
        <v>3</v>
      </c>
      <c r="AU551" s="34">
        <v>11</v>
      </c>
      <c r="AV551" s="52">
        <v>981</v>
      </c>
      <c r="AW551" s="57">
        <v>0</v>
      </c>
      <c r="AX551" s="58" t="str">
        <f>IF(Tabela3[[#This Row],[Response]]=1, "Aceitou", "Não aceitou")</f>
        <v>Não aceitou</v>
      </c>
      <c r="AY551" s="55" t="str">
        <f>Tabela3[[#This Row],[Faixa Recência]] &amp; " | " &amp; Tabela3[[#This Row],[Faixa Gasto]] &amp; " | " &amp; Tabela3[[#This Row],[Faixa ticket médio]]</f>
        <v>76-99 dias | R$ 1001-1500 | +R$ 50</v>
      </c>
      <c r="AZ5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1" s="36"/>
    </row>
    <row r="552" spans="1:54" x14ac:dyDescent="0.25">
      <c r="A552" s="61">
        <v>551</v>
      </c>
      <c r="B552" s="37">
        <v>29298</v>
      </c>
      <c r="C552" s="34">
        <v>1</v>
      </c>
      <c r="D552" s="34">
        <v>1</v>
      </c>
      <c r="E552" s="34">
        <v>60</v>
      </c>
      <c r="F552" s="58" t="str">
        <f>IF('Base tratada'!$E552&lt;=15,"0-15 dias",
IF('Base tratada'!$E552&lt;=30, "16-30 dias",
IF('Base tratada'!$E552&lt;=45, "31-45 dias",
IF('Base tratada'!$E552&lt;=60, "46-60 dias",
IF('Base tratada'!$E552&lt;=75, "61-75 dias", "76-99 dias")))))</f>
        <v>46-60 dias</v>
      </c>
      <c r="G552" s="38">
        <v>69</v>
      </c>
      <c r="H552" s="60" t="str">
        <f>IF('Base tratada'!$G552&lt;=29,"24–29",
IF('Base tratada'!$G552&lt;=39,"30–39",
IF('Base tratada'!$G552&lt;=49,"40–49",
IF('Base tratada'!$G552&lt;=59,"50–59",
IF('Base tratada'!$G552&lt;=69,"60–69",
"70–80")))))</f>
        <v>60–69</v>
      </c>
      <c r="I552" s="34">
        <v>2454</v>
      </c>
      <c r="J552" s="58" t="str">
        <f>IF('Base tratada'!$K552=1,"Divorciado",
IF('Base tratada'!$L552=1,"Casado",
IF('Base tratada'!$M552=1, "Solteiro",
IF('Base tratada'!$N552=1,"Juntos",
"Viúvo"))))</f>
        <v>Juntos</v>
      </c>
      <c r="K552" s="34">
        <v>0</v>
      </c>
      <c r="L552" s="34">
        <v>0</v>
      </c>
      <c r="M552" s="34">
        <v>0</v>
      </c>
      <c r="N552" s="34">
        <v>1</v>
      </c>
      <c r="O552" s="34">
        <v>0</v>
      </c>
      <c r="P552" s="34">
        <v>0</v>
      </c>
      <c r="Q552" s="34">
        <v>0</v>
      </c>
      <c r="R552" s="34">
        <v>0</v>
      </c>
      <c r="S552" s="34">
        <v>1</v>
      </c>
      <c r="T552" s="34">
        <v>0</v>
      </c>
      <c r="U552" s="35">
        <v>6</v>
      </c>
      <c r="V552" s="35">
        <v>0</v>
      </c>
      <c r="W552" s="35">
        <v>2</v>
      </c>
      <c r="X552" s="35">
        <v>2</v>
      </c>
      <c r="Y552" s="35">
        <v>0</v>
      </c>
      <c r="Z552" s="35">
        <v>1</v>
      </c>
      <c r="AA552" s="34">
        <v>1</v>
      </c>
      <c r="AB552" s="34">
        <v>5</v>
      </c>
      <c r="AC552" s="34">
        <v>1</v>
      </c>
      <c r="AD552" s="34">
        <v>0</v>
      </c>
      <c r="AE552" s="34">
        <v>2</v>
      </c>
      <c r="AF552" s="58">
        <f>'Base tratada'!$AC552+'Base tratada'!$AD552+'Base tratada'!$AE552</f>
        <v>3</v>
      </c>
      <c r="AG5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52" s="58" t="str">
        <f>IF('Base tratada'!$AC552&gt;=MAX('Base tratada'!$AD552,'Base tratada'!$AE552),"Web",
IF('Base tratada'!$AD552&gt;='Base tratada'!$AE552,"Catalog",
"Store"))</f>
        <v>Store</v>
      </c>
      <c r="AI552" s="59">
        <f>IF('Base tratada'!$AF552=0,"0",'Base tratada'!$AK552/'Base tratada'!$AF552)</f>
        <v>3.3333333333333335</v>
      </c>
      <c r="AJ552" s="59" t="str">
        <f>IF('Base tratada'!$AI552=0,"R$ 0",
IF('Base tratada'!$AI552&lt;=25,"R$ 1–25",
IF('Base tratada'!$AI552&lt;=50,"R$ 26–50",
"+R$ 50")))</f>
        <v>R$ 1–25</v>
      </c>
      <c r="AK552" s="35">
        <v>10</v>
      </c>
      <c r="AL552" s="58" t="str">
        <f>IF('Base tratada'!$AK552&lt;=100,"R$ 0-100",
IF('Base tratada'!$AK552&lt;=500,"R$ 101-500",
IF('Base tratada'!$AK552&lt;=1000,"R$ 501-1000",
IF('Base tratada'!$AK552&lt;=1500,"R$ 1001-1500",
"+R$ 1500"))))</f>
        <v>R$ 0-100</v>
      </c>
      <c r="AM552" s="34">
        <v>0</v>
      </c>
      <c r="AN552" s="34">
        <v>0</v>
      </c>
      <c r="AO552" s="34">
        <v>0</v>
      </c>
      <c r="AP552" s="34">
        <v>0</v>
      </c>
      <c r="AQ552" s="34">
        <v>0</v>
      </c>
      <c r="AR552" s="34">
        <v>0</v>
      </c>
      <c r="AS552" s="34">
        <v>0</v>
      </c>
      <c r="AT552" s="34">
        <v>3</v>
      </c>
      <c r="AU552" s="34">
        <v>11</v>
      </c>
      <c r="AV552" s="52">
        <v>9</v>
      </c>
      <c r="AW552" s="57">
        <v>0</v>
      </c>
      <c r="AX552" s="58" t="str">
        <f>IF(Tabela3[[#This Row],[Response]]=1, "Aceitou", "Não aceitou")</f>
        <v>Não aceitou</v>
      </c>
      <c r="AY552" s="55" t="str">
        <f>Tabela3[[#This Row],[Faixa Recência]] &amp; " | " &amp; Tabela3[[#This Row],[Faixa Gasto]] &amp; " | " &amp; Tabela3[[#This Row],[Faixa ticket médio]]</f>
        <v>46-60 dias | R$ 0-100 | R$ 1–25</v>
      </c>
      <c r="AZ5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2" s="36"/>
    </row>
    <row r="553" spans="1:54" x14ac:dyDescent="0.25">
      <c r="A553" s="61">
        <v>552</v>
      </c>
      <c r="B553" s="37">
        <v>47691</v>
      </c>
      <c r="C553" s="34">
        <v>0</v>
      </c>
      <c r="D553" s="34">
        <v>1</v>
      </c>
      <c r="E553" s="34">
        <v>43</v>
      </c>
      <c r="F553" s="58" t="str">
        <f>IF('Base tratada'!$E553&lt;=15,"0-15 dias",
IF('Base tratada'!$E553&lt;=30, "16-30 dias",
IF('Base tratada'!$E553&lt;=45, "31-45 dias",
IF('Base tratada'!$E553&lt;=60, "46-60 dias",
IF('Base tratada'!$E553&lt;=75, "61-75 dias", "76-99 dias")))))</f>
        <v>31-45 dias</v>
      </c>
      <c r="G553" s="38">
        <v>41</v>
      </c>
      <c r="H553" s="60" t="str">
        <f>IF('Base tratada'!$G553&lt;=29,"24–29",
IF('Base tratada'!$G553&lt;=39,"30–39",
IF('Base tratada'!$G553&lt;=49,"40–49",
IF('Base tratada'!$G553&lt;=59,"50–59",
IF('Base tratada'!$G553&lt;=69,"60–69",
"70–80")))))</f>
        <v>40–49</v>
      </c>
      <c r="I553" s="34">
        <v>2518</v>
      </c>
      <c r="J553" s="58" t="str">
        <f>IF('Base tratada'!$K553=1,"Divorciado",
IF('Base tratada'!$L553=1,"Casado",
IF('Base tratada'!$M553=1, "Solteiro",
IF('Base tratada'!$N553=1,"Juntos",
"Viúvo"))))</f>
        <v>Solteiro</v>
      </c>
      <c r="K553" s="34">
        <v>0</v>
      </c>
      <c r="L553" s="34">
        <v>0</v>
      </c>
      <c r="M553" s="34">
        <v>1</v>
      </c>
      <c r="N553" s="34">
        <v>0</v>
      </c>
      <c r="O553" s="34">
        <v>0</v>
      </c>
      <c r="P553" s="34">
        <v>0</v>
      </c>
      <c r="Q553" s="34">
        <v>0</v>
      </c>
      <c r="R553" s="34">
        <v>1</v>
      </c>
      <c r="S553" s="34">
        <v>0</v>
      </c>
      <c r="T553" s="34">
        <v>0</v>
      </c>
      <c r="U553" s="35">
        <v>14</v>
      </c>
      <c r="V553" s="35">
        <v>0</v>
      </c>
      <c r="W553" s="35">
        <v>3</v>
      </c>
      <c r="X553" s="35">
        <v>0</v>
      </c>
      <c r="Y553" s="35">
        <v>0</v>
      </c>
      <c r="Z553" s="35">
        <v>4</v>
      </c>
      <c r="AA553" s="34">
        <v>1</v>
      </c>
      <c r="AB553" s="34">
        <v>6</v>
      </c>
      <c r="AC553" s="34">
        <v>1</v>
      </c>
      <c r="AD553" s="34">
        <v>0</v>
      </c>
      <c r="AE553" s="34">
        <v>2</v>
      </c>
      <c r="AF553" s="58">
        <f>'Base tratada'!$AC553+'Base tratada'!$AD553+'Base tratada'!$AE553</f>
        <v>3</v>
      </c>
      <c r="AG5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53" s="58" t="str">
        <f>IF('Base tratada'!$AC553&gt;=MAX('Base tratada'!$AD553,'Base tratada'!$AE553),"Web",
IF('Base tratada'!$AD553&gt;='Base tratada'!$AE553,"Catalog",
"Store"))</f>
        <v>Store</v>
      </c>
      <c r="AI553" s="59">
        <f>IF('Base tratada'!$AF553=0,"0",'Base tratada'!$AK553/'Base tratada'!$AF553)</f>
        <v>5.666666666666667</v>
      </c>
      <c r="AJ553" s="59" t="str">
        <f>IF('Base tratada'!$AI553=0,"R$ 0",
IF('Base tratada'!$AI553&lt;=25,"R$ 1–25",
IF('Base tratada'!$AI553&lt;=50,"R$ 26–50",
"+R$ 50")))</f>
        <v>R$ 1–25</v>
      </c>
      <c r="AK553" s="35">
        <v>17</v>
      </c>
      <c r="AL553" s="58" t="str">
        <f>IF('Base tratada'!$AK553&lt;=100,"R$ 0-100",
IF('Base tratada'!$AK553&lt;=500,"R$ 101-500",
IF('Base tratada'!$AK553&lt;=1000,"R$ 501-1000",
IF('Base tratada'!$AK553&lt;=1500,"R$ 1001-1500",
"+R$ 1500"))))</f>
        <v>R$ 0-100</v>
      </c>
      <c r="AM553" s="34">
        <v>0</v>
      </c>
      <c r="AN553" s="34">
        <v>0</v>
      </c>
      <c r="AO553" s="34">
        <v>0</v>
      </c>
      <c r="AP553" s="34">
        <v>0</v>
      </c>
      <c r="AQ553" s="34">
        <v>0</v>
      </c>
      <c r="AR553" s="34">
        <v>0</v>
      </c>
      <c r="AS553" s="34">
        <v>0</v>
      </c>
      <c r="AT553" s="34">
        <v>3</v>
      </c>
      <c r="AU553" s="34">
        <v>11</v>
      </c>
      <c r="AV553" s="52">
        <v>13</v>
      </c>
      <c r="AW553" s="57">
        <v>0</v>
      </c>
      <c r="AX553" s="58" t="str">
        <f>IF(Tabela3[[#This Row],[Response]]=1, "Aceitou", "Não aceitou")</f>
        <v>Não aceitou</v>
      </c>
      <c r="AY553" s="55" t="str">
        <f>Tabela3[[#This Row],[Faixa Recência]] &amp; " | " &amp; Tabela3[[#This Row],[Faixa Gasto]] &amp; " | " &amp; Tabela3[[#This Row],[Faixa ticket médio]]</f>
        <v>31-45 dias | R$ 0-100 | R$ 1–25</v>
      </c>
      <c r="AZ5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3" s="36"/>
    </row>
    <row r="554" spans="1:54" x14ac:dyDescent="0.25">
      <c r="A554" s="61">
        <v>553</v>
      </c>
      <c r="B554" s="37">
        <v>38200</v>
      </c>
      <c r="C554" s="34">
        <v>1</v>
      </c>
      <c r="D554" s="34">
        <v>1</v>
      </c>
      <c r="E554" s="34">
        <v>19</v>
      </c>
      <c r="F554" s="58" t="str">
        <f>IF('Base tratada'!$E554&lt;=15,"0-15 dias",
IF('Base tratada'!$E554&lt;=30, "16-30 dias",
IF('Base tratada'!$E554&lt;=45, "31-45 dias",
IF('Base tratada'!$E554&lt;=60, "46-60 dias",
IF('Base tratada'!$E554&lt;=75, "61-75 dias", "76-99 dias")))))</f>
        <v>16-30 dias</v>
      </c>
      <c r="G554" s="38">
        <v>50</v>
      </c>
      <c r="H554" s="60" t="str">
        <f>IF('Base tratada'!$G554&lt;=29,"24–29",
IF('Base tratada'!$G554&lt;=39,"30–39",
IF('Base tratada'!$G554&lt;=49,"40–49",
IF('Base tratada'!$G554&lt;=59,"50–59",
IF('Base tratada'!$G554&lt;=69,"60–69",
"70–80")))))</f>
        <v>50–59</v>
      </c>
      <c r="I554" s="34">
        <v>2728</v>
      </c>
      <c r="J554" s="58" t="str">
        <f>IF('Base tratada'!$K554=1,"Divorciado",
IF('Base tratada'!$L554=1,"Casado",
IF('Base tratada'!$M554=1, "Solteiro",
IF('Base tratada'!$N554=1,"Juntos",
"Viúvo"))))</f>
        <v>Juntos</v>
      </c>
      <c r="K554" s="34">
        <v>0</v>
      </c>
      <c r="L554" s="34">
        <v>0</v>
      </c>
      <c r="M554" s="34">
        <v>0</v>
      </c>
      <c r="N554" s="34">
        <v>1</v>
      </c>
      <c r="O554" s="34">
        <v>0</v>
      </c>
      <c r="P554" s="34">
        <v>0</v>
      </c>
      <c r="Q554" s="34">
        <v>0</v>
      </c>
      <c r="R554" s="34">
        <v>1</v>
      </c>
      <c r="S554" s="34">
        <v>0</v>
      </c>
      <c r="T554" s="34">
        <v>0</v>
      </c>
      <c r="U554" s="35">
        <v>12</v>
      </c>
      <c r="V554" s="35">
        <v>0</v>
      </c>
      <c r="W554" s="35">
        <v>4</v>
      </c>
      <c r="X554" s="35">
        <v>0</v>
      </c>
      <c r="Y554" s="35">
        <v>0</v>
      </c>
      <c r="Z554" s="35">
        <v>1</v>
      </c>
      <c r="AA554" s="34">
        <v>1</v>
      </c>
      <c r="AB554" s="34">
        <v>7</v>
      </c>
      <c r="AC554" s="34">
        <v>1</v>
      </c>
      <c r="AD554" s="34">
        <v>0</v>
      </c>
      <c r="AE554" s="34">
        <v>2</v>
      </c>
      <c r="AF554" s="58">
        <f>'Base tratada'!$AC554+'Base tratada'!$AD554+'Base tratada'!$AE554</f>
        <v>3</v>
      </c>
      <c r="AG5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54" s="58" t="str">
        <f>IF('Base tratada'!$AC554&gt;=MAX('Base tratada'!$AD554,'Base tratada'!$AE554),"Web",
IF('Base tratada'!$AD554&gt;='Base tratada'!$AE554,"Catalog",
"Store"))</f>
        <v>Store</v>
      </c>
      <c r="AI554" s="59">
        <f>IF('Base tratada'!$AF554=0,"0",'Base tratada'!$AK554/'Base tratada'!$AF554)</f>
        <v>5.333333333333333</v>
      </c>
      <c r="AJ554" s="59" t="str">
        <f>IF('Base tratada'!$AI554=0,"R$ 0",
IF('Base tratada'!$AI554&lt;=25,"R$ 1–25",
IF('Base tratada'!$AI554&lt;=50,"R$ 26–50",
"+R$ 50")))</f>
        <v>R$ 1–25</v>
      </c>
      <c r="AK554" s="35">
        <v>16</v>
      </c>
      <c r="AL554" s="58" t="str">
        <f>IF('Base tratada'!$AK554&lt;=100,"R$ 0-100",
IF('Base tratada'!$AK554&lt;=500,"R$ 101-500",
IF('Base tratada'!$AK554&lt;=1000,"R$ 501-1000",
IF('Base tratada'!$AK554&lt;=1500,"R$ 1001-1500",
"+R$ 1500"))))</f>
        <v>R$ 0-100</v>
      </c>
      <c r="AM554" s="34">
        <v>0</v>
      </c>
      <c r="AN554" s="34">
        <v>0</v>
      </c>
      <c r="AO554" s="34">
        <v>0</v>
      </c>
      <c r="AP554" s="34">
        <v>0</v>
      </c>
      <c r="AQ554" s="34">
        <v>0</v>
      </c>
      <c r="AR554" s="34">
        <v>0</v>
      </c>
      <c r="AS554" s="34">
        <v>0</v>
      </c>
      <c r="AT554" s="34">
        <v>3</v>
      </c>
      <c r="AU554" s="34">
        <v>11</v>
      </c>
      <c r="AV554" s="52">
        <v>15</v>
      </c>
      <c r="AW554" s="57">
        <v>0</v>
      </c>
      <c r="AX554" s="58" t="str">
        <f>IF(Tabela3[[#This Row],[Response]]=1, "Aceitou", "Não aceitou")</f>
        <v>Não aceitou</v>
      </c>
      <c r="AY554" s="55" t="str">
        <f>Tabela3[[#This Row],[Faixa Recência]] &amp; " | " &amp; Tabela3[[#This Row],[Faixa Gasto]] &amp; " | " &amp; Tabela3[[#This Row],[Faixa ticket médio]]</f>
        <v>16-30 dias | R$ 0-100 | R$ 1–25</v>
      </c>
      <c r="AZ5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4" s="36"/>
    </row>
    <row r="555" spans="1:54" x14ac:dyDescent="0.25">
      <c r="A555" s="61">
        <v>554</v>
      </c>
      <c r="B555" s="37">
        <v>44989</v>
      </c>
      <c r="C555" s="34">
        <v>0</v>
      </c>
      <c r="D555" s="34">
        <v>1</v>
      </c>
      <c r="E555" s="34">
        <v>26</v>
      </c>
      <c r="F555" s="58" t="str">
        <f>IF('Base tratada'!$E555&lt;=15,"0-15 dias",
IF('Base tratada'!$E555&lt;=30, "16-30 dias",
IF('Base tratada'!$E555&lt;=45, "31-45 dias",
IF('Base tratada'!$E555&lt;=60, "46-60 dias",
IF('Base tratada'!$E555&lt;=75, "61-75 dias", "76-99 dias")))))</f>
        <v>16-30 dias</v>
      </c>
      <c r="G555" s="38">
        <v>46</v>
      </c>
      <c r="H555" s="60" t="str">
        <f>IF('Base tratada'!$G555&lt;=29,"24–29",
IF('Base tratada'!$G555&lt;=39,"30–39",
IF('Base tratada'!$G555&lt;=49,"40–49",
IF('Base tratada'!$G555&lt;=59,"50–59",
IF('Base tratada'!$G555&lt;=69,"60–69",
"70–80")))))</f>
        <v>40–49</v>
      </c>
      <c r="I555" s="34">
        <v>2814</v>
      </c>
      <c r="J555" s="58" t="str">
        <f>IF('Base tratada'!$K555=1,"Divorciado",
IF('Base tratada'!$L555=1,"Casado",
IF('Base tratada'!$M555=1, "Solteiro",
IF('Base tratada'!$N555=1,"Juntos",
"Viúvo"))))</f>
        <v>Casado</v>
      </c>
      <c r="K555" s="34">
        <v>0</v>
      </c>
      <c r="L555" s="34">
        <v>1</v>
      </c>
      <c r="M555" s="34">
        <v>0</v>
      </c>
      <c r="N555" s="34">
        <v>0</v>
      </c>
      <c r="O555" s="34">
        <v>0</v>
      </c>
      <c r="P555" s="34">
        <v>0</v>
      </c>
      <c r="Q555" s="34">
        <v>0</v>
      </c>
      <c r="R555" s="34">
        <v>1</v>
      </c>
      <c r="S555" s="34">
        <v>0</v>
      </c>
      <c r="T555" s="34">
        <v>0</v>
      </c>
      <c r="U555" s="35">
        <v>98</v>
      </c>
      <c r="V555" s="35">
        <v>0</v>
      </c>
      <c r="W555" s="35">
        <v>106</v>
      </c>
      <c r="X555" s="35">
        <v>49</v>
      </c>
      <c r="Y555" s="35">
        <v>10</v>
      </c>
      <c r="Z555" s="35">
        <v>106</v>
      </c>
      <c r="AA555" s="34">
        <v>5</v>
      </c>
      <c r="AB555" s="34">
        <v>6</v>
      </c>
      <c r="AC555" s="34">
        <v>5</v>
      </c>
      <c r="AD555" s="34">
        <v>1</v>
      </c>
      <c r="AE555" s="34">
        <v>5</v>
      </c>
      <c r="AF555" s="58">
        <f>'Base tratada'!$AC555+'Base tratada'!$AD555+'Base tratada'!$AE555</f>
        <v>11</v>
      </c>
      <c r="AG5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55" s="58" t="str">
        <f>IF('Base tratada'!$AC555&gt;=MAX('Base tratada'!$AD555,'Base tratada'!$AE555),"Web",
IF('Base tratada'!$AD555&gt;='Base tratada'!$AE555,"Catalog",
"Store"))</f>
        <v>Web</v>
      </c>
      <c r="AI555" s="59">
        <f>IF('Base tratada'!$AF555=0,"0",'Base tratada'!$AK555/'Base tratada'!$AF555)</f>
        <v>23.90909090909091</v>
      </c>
      <c r="AJ555" s="59" t="str">
        <f>IF('Base tratada'!$AI555=0,"R$ 0",
IF('Base tratada'!$AI555&lt;=25,"R$ 1–25",
IF('Base tratada'!$AI555&lt;=50,"R$ 26–50",
"+R$ 50")))</f>
        <v>R$ 1–25</v>
      </c>
      <c r="AK555" s="35">
        <v>263</v>
      </c>
      <c r="AL555" s="58" t="str">
        <f>IF('Base tratada'!$AK555&lt;=100,"R$ 0-100",
IF('Base tratada'!$AK555&lt;=500,"R$ 101-500",
IF('Base tratada'!$AK555&lt;=1000,"R$ 501-1000",
IF('Base tratada'!$AK555&lt;=1500,"R$ 1001-1500",
"+R$ 1500"))))</f>
        <v>R$ 101-500</v>
      </c>
      <c r="AM555" s="34">
        <v>0</v>
      </c>
      <c r="AN555" s="34">
        <v>0</v>
      </c>
      <c r="AO555" s="34">
        <v>0</v>
      </c>
      <c r="AP555" s="34">
        <v>0</v>
      </c>
      <c r="AQ555" s="34">
        <v>0</v>
      </c>
      <c r="AR555" s="34">
        <v>0</v>
      </c>
      <c r="AS555" s="34">
        <v>0</v>
      </c>
      <c r="AT555" s="34">
        <v>3</v>
      </c>
      <c r="AU555" s="34">
        <v>11</v>
      </c>
      <c r="AV555" s="52">
        <v>157</v>
      </c>
      <c r="AW555" s="57">
        <v>0</v>
      </c>
      <c r="AX555" s="58" t="str">
        <f>IF(Tabela3[[#This Row],[Response]]=1, "Aceitou", "Não aceitou")</f>
        <v>Não aceitou</v>
      </c>
      <c r="AY555" s="55" t="str">
        <f>Tabela3[[#This Row],[Faixa Recência]] &amp; " | " &amp; Tabela3[[#This Row],[Faixa Gasto]] &amp; " | " &amp; Tabela3[[#This Row],[Faixa ticket médio]]</f>
        <v>16-30 dias | R$ 101-500 | R$ 1–25</v>
      </c>
      <c r="AZ5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5" s="36"/>
    </row>
    <row r="556" spans="1:54" x14ac:dyDescent="0.25">
      <c r="A556" s="61">
        <v>555</v>
      </c>
      <c r="B556" s="37">
        <v>38443</v>
      </c>
      <c r="C556" s="34">
        <v>1</v>
      </c>
      <c r="D556" s="34">
        <v>1</v>
      </c>
      <c r="E556" s="34">
        <v>58</v>
      </c>
      <c r="F556" s="58" t="str">
        <f>IF('Base tratada'!$E556&lt;=15,"0-15 dias",
IF('Base tratada'!$E556&lt;=30, "16-30 dias",
IF('Base tratada'!$E556&lt;=45, "31-45 dias",
IF('Base tratada'!$E556&lt;=60, "46-60 dias",
IF('Base tratada'!$E556&lt;=75, "61-75 dias", "76-99 dias")))))</f>
        <v>46-60 dias</v>
      </c>
      <c r="G556" s="38">
        <v>52</v>
      </c>
      <c r="H556" s="60" t="str">
        <f>IF('Base tratada'!$G556&lt;=29,"24–29",
IF('Base tratada'!$G556&lt;=39,"30–39",
IF('Base tratada'!$G556&lt;=49,"40–49",
IF('Base tratada'!$G556&lt;=59,"50–59",
IF('Base tratada'!$G556&lt;=69,"60–69",
"70–80")))))</f>
        <v>50–59</v>
      </c>
      <c r="I556" s="34">
        <v>2312</v>
      </c>
      <c r="J556" s="58" t="str">
        <f>IF('Base tratada'!$K556=1,"Divorciado",
IF('Base tratada'!$L556=1,"Casado",
IF('Base tratada'!$M556=1, "Solteiro",
IF('Base tratada'!$N556=1,"Juntos",
"Viúvo"))))</f>
        <v>Casado</v>
      </c>
      <c r="K556" s="34">
        <v>0</v>
      </c>
      <c r="L556" s="34">
        <v>1</v>
      </c>
      <c r="M556" s="34">
        <v>0</v>
      </c>
      <c r="N556" s="34">
        <v>0</v>
      </c>
      <c r="O556" s="34">
        <v>0</v>
      </c>
      <c r="P556" s="34">
        <v>0</v>
      </c>
      <c r="Q556" s="34">
        <v>0</v>
      </c>
      <c r="R556" s="34">
        <v>0</v>
      </c>
      <c r="S556" s="34">
        <v>0</v>
      </c>
      <c r="T556" s="34">
        <v>1</v>
      </c>
      <c r="U556" s="35">
        <v>32</v>
      </c>
      <c r="V556" s="35">
        <v>0</v>
      </c>
      <c r="W556" s="35">
        <v>5</v>
      </c>
      <c r="X556" s="35">
        <v>0</v>
      </c>
      <c r="Y556" s="35">
        <v>0</v>
      </c>
      <c r="Z556" s="35">
        <v>1</v>
      </c>
      <c r="AA556" s="34">
        <v>2</v>
      </c>
      <c r="AB556" s="34">
        <v>7</v>
      </c>
      <c r="AC556" s="34">
        <v>1</v>
      </c>
      <c r="AD556" s="34">
        <v>0</v>
      </c>
      <c r="AE556" s="34">
        <v>3</v>
      </c>
      <c r="AF556" s="58">
        <f>'Base tratada'!$AC556+'Base tratada'!$AD556+'Base tratada'!$AE556</f>
        <v>4</v>
      </c>
      <c r="AG5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56" s="58" t="str">
        <f>IF('Base tratada'!$AC556&gt;=MAX('Base tratada'!$AD556,'Base tratada'!$AE556),"Web",
IF('Base tratada'!$AD556&gt;='Base tratada'!$AE556,"Catalog",
"Store"))</f>
        <v>Store</v>
      </c>
      <c r="AI556" s="59">
        <f>IF('Base tratada'!$AF556=0,"0",'Base tratada'!$AK556/'Base tratada'!$AF556)</f>
        <v>9.25</v>
      </c>
      <c r="AJ556" s="59" t="str">
        <f>IF('Base tratada'!$AI556=0,"R$ 0",
IF('Base tratada'!$AI556&lt;=25,"R$ 1–25",
IF('Base tratada'!$AI556&lt;=50,"R$ 26–50",
"+R$ 50")))</f>
        <v>R$ 1–25</v>
      </c>
      <c r="AK556" s="35">
        <v>37</v>
      </c>
      <c r="AL556" s="58" t="str">
        <f>IF('Base tratada'!$AK556&lt;=100,"R$ 0-100",
IF('Base tratada'!$AK556&lt;=500,"R$ 101-500",
IF('Base tratada'!$AK556&lt;=1000,"R$ 501-1000",
IF('Base tratada'!$AK556&lt;=1500,"R$ 1001-1500",
"+R$ 1500"))))</f>
        <v>R$ 0-100</v>
      </c>
      <c r="AM556" s="34">
        <v>0</v>
      </c>
      <c r="AN556" s="34">
        <v>0</v>
      </c>
      <c r="AO556" s="34">
        <v>0</v>
      </c>
      <c r="AP556" s="34">
        <v>0</v>
      </c>
      <c r="AQ556" s="34">
        <v>0</v>
      </c>
      <c r="AR556" s="34">
        <v>0</v>
      </c>
      <c r="AS556" s="34">
        <v>0</v>
      </c>
      <c r="AT556" s="34">
        <v>3</v>
      </c>
      <c r="AU556" s="34">
        <v>11</v>
      </c>
      <c r="AV556" s="52">
        <v>36</v>
      </c>
      <c r="AW556" s="57">
        <v>0</v>
      </c>
      <c r="AX556" s="58" t="str">
        <f>IF(Tabela3[[#This Row],[Response]]=1, "Aceitou", "Não aceitou")</f>
        <v>Não aceitou</v>
      </c>
      <c r="AY556" s="55" t="str">
        <f>Tabela3[[#This Row],[Faixa Recência]] &amp; " | " &amp; Tabela3[[#This Row],[Faixa Gasto]] &amp; " | " &amp; Tabela3[[#This Row],[Faixa ticket médio]]</f>
        <v>46-60 dias | R$ 0-100 | R$ 1–25</v>
      </c>
      <c r="AZ5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6" s="36"/>
    </row>
    <row r="557" spans="1:54" x14ac:dyDescent="0.25">
      <c r="A557" s="61">
        <v>556</v>
      </c>
      <c r="B557" s="37">
        <v>38593</v>
      </c>
      <c r="C557" s="34">
        <v>1</v>
      </c>
      <c r="D557" s="34">
        <v>0</v>
      </c>
      <c r="E557" s="34">
        <v>42</v>
      </c>
      <c r="F557" s="58" t="str">
        <f>IF('Base tratada'!$E557&lt;=15,"0-15 dias",
IF('Base tratada'!$E557&lt;=30, "16-30 dias",
IF('Base tratada'!$E557&lt;=45, "31-45 dias",
IF('Base tratada'!$E557&lt;=60, "46-60 dias",
IF('Base tratada'!$E557&lt;=75, "61-75 dias", "76-99 dias")))))</f>
        <v>31-45 dias</v>
      </c>
      <c r="G557" s="38">
        <v>42</v>
      </c>
      <c r="H557" s="60" t="str">
        <f>IF('Base tratada'!$G557&lt;=29,"24–29",
IF('Base tratada'!$G557&lt;=39,"30–39",
IF('Base tratada'!$G557&lt;=49,"40–49",
IF('Base tratada'!$G557&lt;=59,"50–59",
IF('Base tratada'!$G557&lt;=69,"60–69",
"70–80")))))</f>
        <v>40–49</v>
      </c>
      <c r="I557" s="34">
        <v>2448</v>
      </c>
      <c r="J557" s="58" t="str">
        <f>IF('Base tratada'!$K557=1,"Divorciado",
IF('Base tratada'!$L557=1,"Casado",
IF('Base tratada'!$M557=1, "Solteiro",
IF('Base tratada'!$N557=1,"Juntos",
"Viúvo"))))</f>
        <v>Solteiro</v>
      </c>
      <c r="K557" s="34">
        <v>0</v>
      </c>
      <c r="L557" s="34">
        <v>0</v>
      </c>
      <c r="M557" s="34">
        <v>1</v>
      </c>
      <c r="N557" s="34">
        <v>0</v>
      </c>
      <c r="O557" s="34">
        <v>0</v>
      </c>
      <c r="P557" s="34">
        <v>1</v>
      </c>
      <c r="Q557" s="34">
        <v>0</v>
      </c>
      <c r="R557" s="34">
        <v>0</v>
      </c>
      <c r="S557" s="34">
        <v>0</v>
      </c>
      <c r="T557" s="34">
        <v>0</v>
      </c>
      <c r="U557" s="35">
        <v>51</v>
      </c>
      <c r="V557" s="35">
        <v>12</v>
      </c>
      <c r="W557" s="35">
        <v>49</v>
      </c>
      <c r="X557" s="35">
        <v>17</v>
      </c>
      <c r="Y557" s="35">
        <v>24</v>
      </c>
      <c r="Z557" s="35">
        <v>24</v>
      </c>
      <c r="AA557" s="34">
        <v>3</v>
      </c>
      <c r="AB557" s="34">
        <v>8</v>
      </c>
      <c r="AC557" s="34">
        <v>4</v>
      </c>
      <c r="AD557" s="34">
        <v>1</v>
      </c>
      <c r="AE557" s="34">
        <v>3</v>
      </c>
      <c r="AF557" s="58">
        <f>'Base tratada'!$AC557+'Base tratada'!$AD557+'Base tratada'!$AE557</f>
        <v>8</v>
      </c>
      <c r="AG5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57" s="58" t="str">
        <f>IF('Base tratada'!$AC557&gt;=MAX('Base tratada'!$AD557,'Base tratada'!$AE557),"Web",
IF('Base tratada'!$AD557&gt;='Base tratada'!$AE557,"Catalog",
"Store"))</f>
        <v>Web</v>
      </c>
      <c r="AI557" s="59">
        <f>IF('Base tratada'!$AF557=0,"0",'Base tratada'!$AK557/'Base tratada'!$AF557)</f>
        <v>19.125</v>
      </c>
      <c r="AJ557" s="59" t="str">
        <f>IF('Base tratada'!$AI557=0,"R$ 0",
IF('Base tratada'!$AI557&lt;=25,"R$ 1–25",
IF('Base tratada'!$AI557&lt;=50,"R$ 26–50",
"+R$ 50")))</f>
        <v>R$ 1–25</v>
      </c>
      <c r="AK557" s="35">
        <v>153</v>
      </c>
      <c r="AL557" s="58" t="str">
        <f>IF('Base tratada'!$AK557&lt;=100,"R$ 0-100",
IF('Base tratada'!$AK557&lt;=500,"R$ 101-500",
IF('Base tratada'!$AK557&lt;=1000,"R$ 501-1000",
IF('Base tratada'!$AK557&lt;=1500,"R$ 1001-1500",
"+R$ 1500"))))</f>
        <v>R$ 101-500</v>
      </c>
      <c r="AM557" s="34">
        <v>0</v>
      </c>
      <c r="AN557" s="34">
        <v>0</v>
      </c>
      <c r="AO557" s="34">
        <v>0</v>
      </c>
      <c r="AP557" s="34">
        <v>0</v>
      </c>
      <c r="AQ557" s="34">
        <v>0</v>
      </c>
      <c r="AR557" s="34">
        <v>0</v>
      </c>
      <c r="AS557" s="34">
        <v>0</v>
      </c>
      <c r="AT557" s="34">
        <v>3</v>
      </c>
      <c r="AU557" s="34">
        <v>11</v>
      </c>
      <c r="AV557" s="52">
        <v>129</v>
      </c>
      <c r="AW557" s="57">
        <v>0</v>
      </c>
      <c r="AX557" s="58" t="str">
        <f>IF(Tabela3[[#This Row],[Response]]=1, "Aceitou", "Não aceitou")</f>
        <v>Não aceitou</v>
      </c>
      <c r="AY557" s="55" t="str">
        <f>Tabela3[[#This Row],[Faixa Recência]] &amp; " | " &amp; Tabela3[[#This Row],[Faixa Gasto]] &amp; " | " &amp; Tabela3[[#This Row],[Faixa ticket médio]]</f>
        <v>31-45 dias | R$ 101-500 | R$ 1–25</v>
      </c>
      <c r="AZ5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7" s="36"/>
    </row>
    <row r="558" spans="1:54" x14ac:dyDescent="0.25">
      <c r="A558" s="61">
        <v>557</v>
      </c>
      <c r="B558" s="37">
        <v>64413</v>
      </c>
      <c r="C558" s="34">
        <v>0</v>
      </c>
      <c r="D558" s="34">
        <v>1</v>
      </c>
      <c r="E558" s="34">
        <v>27</v>
      </c>
      <c r="F558" s="58" t="str">
        <f>IF('Base tratada'!$E558&lt;=15,"0-15 dias",
IF('Base tratada'!$E558&lt;=30, "16-30 dias",
IF('Base tratada'!$E558&lt;=45, "31-45 dias",
IF('Base tratada'!$E558&lt;=60, "46-60 dias",
IF('Base tratada'!$E558&lt;=75, "61-75 dias", "76-99 dias")))))</f>
        <v>16-30 dias</v>
      </c>
      <c r="G558" s="38">
        <v>50</v>
      </c>
      <c r="H558" s="60" t="str">
        <f>IF('Base tratada'!$G558&lt;=29,"24–29",
IF('Base tratada'!$G558&lt;=39,"30–39",
IF('Base tratada'!$G558&lt;=49,"40–49",
IF('Base tratada'!$G558&lt;=59,"50–59",
IF('Base tratada'!$G558&lt;=69,"60–69",
"70–80")))))</f>
        <v>50–59</v>
      </c>
      <c r="I558" s="34">
        <v>2491</v>
      </c>
      <c r="J558" s="58" t="str">
        <f>IF('Base tratada'!$K558=1,"Divorciado",
IF('Base tratada'!$L558=1,"Casado",
IF('Base tratada'!$M558=1, "Solteiro",
IF('Base tratada'!$N558=1,"Juntos",
"Viúvo"))))</f>
        <v>Juntos</v>
      </c>
      <c r="K558" s="34">
        <v>0</v>
      </c>
      <c r="L558" s="34">
        <v>0</v>
      </c>
      <c r="M558" s="34">
        <v>0</v>
      </c>
      <c r="N558" s="34">
        <v>1</v>
      </c>
      <c r="O558" s="34">
        <v>0</v>
      </c>
      <c r="P558" s="34">
        <v>0</v>
      </c>
      <c r="Q558" s="34">
        <v>0</v>
      </c>
      <c r="R558" s="34">
        <v>0</v>
      </c>
      <c r="S558" s="34">
        <v>0</v>
      </c>
      <c r="T558" s="34">
        <v>1</v>
      </c>
      <c r="U558" s="35">
        <v>200</v>
      </c>
      <c r="V558" s="35">
        <v>5</v>
      </c>
      <c r="W558" s="35">
        <v>44</v>
      </c>
      <c r="X558" s="35">
        <v>0</v>
      </c>
      <c r="Y558" s="35">
        <v>10</v>
      </c>
      <c r="Z558" s="35">
        <v>20</v>
      </c>
      <c r="AA558" s="34">
        <v>1</v>
      </c>
      <c r="AB558" s="34">
        <v>5</v>
      </c>
      <c r="AC558" s="34">
        <v>5</v>
      </c>
      <c r="AD558" s="34">
        <v>1</v>
      </c>
      <c r="AE558" s="34">
        <v>5</v>
      </c>
      <c r="AF558" s="58">
        <f>'Base tratada'!$AC558+'Base tratada'!$AD558+'Base tratada'!$AE558</f>
        <v>11</v>
      </c>
      <c r="AG5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58" s="58" t="str">
        <f>IF('Base tratada'!$AC558&gt;=MAX('Base tratada'!$AD558,'Base tratada'!$AE558),"Web",
IF('Base tratada'!$AD558&gt;='Base tratada'!$AE558,"Catalog",
"Store"))</f>
        <v>Web</v>
      </c>
      <c r="AI558" s="59">
        <f>IF('Base tratada'!$AF558=0,"0",'Base tratada'!$AK558/'Base tratada'!$AF558)</f>
        <v>23.545454545454547</v>
      </c>
      <c r="AJ558" s="59" t="str">
        <f>IF('Base tratada'!$AI558=0,"R$ 0",
IF('Base tratada'!$AI558&lt;=25,"R$ 1–25",
IF('Base tratada'!$AI558&lt;=50,"R$ 26–50",
"+R$ 50")))</f>
        <v>R$ 1–25</v>
      </c>
      <c r="AK558" s="35">
        <v>259</v>
      </c>
      <c r="AL558" s="58" t="str">
        <f>IF('Base tratada'!$AK558&lt;=100,"R$ 0-100",
IF('Base tratada'!$AK558&lt;=500,"R$ 101-500",
IF('Base tratada'!$AK558&lt;=1000,"R$ 501-1000",
IF('Base tratada'!$AK558&lt;=1500,"R$ 1001-1500",
"+R$ 1500"))))</f>
        <v>R$ 101-500</v>
      </c>
      <c r="AM558" s="34">
        <v>0</v>
      </c>
      <c r="AN558" s="34">
        <v>0</v>
      </c>
      <c r="AO558" s="34">
        <v>0</v>
      </c>
      <c r="AP558" s="34">
        <v>0</v>
      </c>
      <c r="AQ558" s="34">
        <v>0</v>
      </c>
      <c r="AR558" s="34">
        <v>0</v>
      </c>
      <c r="AS558" s="34">
        <v>0</v>
      </c>
      <c r="AT558" s="34">
        <v>3</v>
      </c>
      <c r="AU558" s="34">
        <v>11</v>
      </c>
      <c r="AV558" s="52">
        <v>239</v>
      </c>
      <c r="AW558" s="57">
        <v>0</v>
      </c>
      <c r="AX558" s="58" t="str">
        <f>IF(Tabela3[[#This Row],[Response]]=1, "Aceitou", "Não aceitou")</f>
        <v>Não aceitou</v>
      </c>
      <c r="AY558" s="55" t="str">
        <f>Tabela3[[#This Row],[Faixa Recência]] &amp; " | " &amp; Tabela3[[#This Row],[Faixa Gasto]] &amp; " | " &amp; Tabela3[[#This Row],[Faixa ticket médio]]</f>
        <v>16-30 dias | R$ 101-500 | R$ 1–25</v>
      </c>
      <c r="AZ5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8" s="36"/>
    </row>
    <row r="559" spans="1:54" x14ac:dyDescent="0.25">
      <c r="A559" s="61">
        <v>558</v>
      </c>
      <c r="B559" s="37">
        <v>36959</v>
      </c>
      <c r="C559" s="34">
        <v>1</v>
      </c>
      <c r="D559" s="34">
        <v>0</v>
      </c>
      <c r="E559" s="34">
        <v>56</v>
      </c>
      <c r="F559" s="58" t="str">
        <f>IF('Base tratada'!$E559&lt;=15,"0-15 dias",
IF('Base tratada'!$E559&lt;=30, "16-30 dias",
IF('Base tratada'!$E559&lt;=45, "31-45 dias",
IF('Base tratada'!$E559&lt;=60, "46-60 dias",
IF('Base tratada'!$E559&lt;=75, "61-75 dias", "76-99 dias")))))</f>
        <v>46-60 dias</v>
      </c>
      <c r="G559" s="38">
        <v>39</v>
      </c>
      <c r="H559" s="60" t="str">
        <f>IF('Base tratada'!$G559&lt;=29,"24–29",
IF('Base tratada'!$G559&lt;=39,"30–39",
IF('Base tratada'!$G559&lt;=49,"40–49",
IF('Base tratada'!$G559&lt;=59,"50–59",
IF('Base tratada'!$G559&lt;=69,"60–69",
"70–80")))))</f>
        <v>30–39</v>
      </c>
      <c r="I559" s="34">
        <v>2429</v>
      </c>
      <c r="J559" s="58" t="str">
        <f>IF('Base tratada'!$K559=1,"Divorciado",
IF('Base tratada'!$L559=1,"Casado",
IF('Base tratada'!$M559=1, "Solteiro",
IF('Base tratada'!$N559=1,"Juntos",
"Viúvo"))))</f>
        <v>Casado</v>
      </c>
      <c r="K559" s="34">
        <v>0</v>
      </c>
      <c r="L559" s="34">
        <v>1</v>
      </c>
      <c r="M559" s="34">
        <v>0</v>
      </c>
      <c r="N559" s="34">
        <v>0</v>
      </c>
      <c r="O559" s="34">
        <v>0</v>
      </c>
      <c r="P559" s="34">
        <v>0</v>
      </c>
      <c r="Q559" s="34">
        <v>0</v>
      </c>
      <c r="R559" s="34">
        <v>0</v>
      </c>
      <c r="S559" s="34">
        <v>1</v>
      </c>
      <c r="T559" s="34">
        <v>0</v>
      </c>
      <c r="U559" s="35">
        <v>25</v>
      </c>
      <c r="V559" s="35">
        <v>6</v>
      </c>
      <c r="W559" s="35">
        <v>25</v>
      </c>
      <c r="X559" s="35">
        <v>6</v>
      </c>
      <c r="Y559" s="35">
        <v>0</v>
      </c>
      <c r="Z559" s="35">
        <v>0</v>
      </c>
      <c r="AA559" s="34">
        <v>2</v>
      </c>
      <c r="AB559" s="34">
        <v>8</v>
      </c>
      <c r="AC559" s="34">
        <v>2</v>
      </c>
      <c r="AD559" s="34">
        <v>0</v>
      </c>
      <c r="AE559" s="34">
        <v>3</v>
      </c>
      <c r="AF559" s="58">
        <f>'Base tratada'!$AC559+'Base tratada'!$AD559+'Base tratada'!$AE559</f>
        <v>5</v>
      </c>
      <c r="AG5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59" s="58" t="str">
        <f>IF('Base tratada'!$AC559&gt;=MAX('Base tratada'!$AD559,'Base tratada'!$AE559),"Web",
IF('Base tratada'!$AD559&gt;='Base tratada'!$AE559,"Catalog",
"Store"))</f>
        <v>Store</v>
      </c>
      <c r="AI559" s="59">
        <f>IF('Base tratada'!$AF559=0,"0",'Base tratada'!$AK559/'Base tratada'!$AF559)</f>
        <v>12.4</v>
      </c>
      <c r="AJ559" s="59" t="str">
        <f>IF('Base tratada'!$AI559=0,"R$ 0",
IF('Base tratada'!$AI559&lt;=25,"R$ 1–25",
IF('Base tratada'!$AI559&lt;=50,"R$ 26–50",
"+R$ 50")))</f>
        <v>R$ 1–25</v>
      </c>
      <c r="AK559" s="35">
        <v>62</v>
      </c>
      <c r="AL559" s="58" t="str">
        <f>IF('Base tratada'!$AK559&lt;=100,"R$ 0-100",
IF('Base tratada'!$AK559&lt;=500,"R$ 101-500",
IF('Base tratada'!$AK559&lt;=1000,"R$ 501-1000",
IF('Base tratada'!$AK559&lt;=1500,"R$ 1001-1500",
"+R$ 1500"))))</f>
        <v>R$ 0-100</v>
      </c>
      <c r="AM559" s="34">
        <v>0</v>
      </c>
      <c r="AN559" s="34">
        <v>0</v>
      </c>
      <c r="AO559" s="34">
        <v>0</v>
      </c>
      <c r="AP559" s="34">
        <v>0</v>
      </c>
      <c r="AQ559" s="34">
        <v>0</v>
      </c>
      <c r="AR559" s="34">
        <v>0</v>
      </c>
      <c r="AS559" s="34">
        <v>0</v>
      </c>
      <c r="AT559" s="34">
        <v>3</v>
      </c>
      <c r="AU559" s="34">
        <v>11</v>
      </c>
      <c r="AV559" s="52">
        <v>62</v>
      </c>
      <c r="AW559" s="57">
        <v>0</v>
      </c>
      <c r="AX559" s="58" t="str">
        <f>IF(Tabela3[[#This Row],[Response]]=1, "Aceitou", "Não aceitou")</f>
        <v>Não aceitou</v>
      </c>
      <c r="AY559" s="55" t="str">
        <f>Tabela3[[#This Row],[Faixa Recência]] &amp; " | " &amp; Tabela3[[#This Row],[Faixa Gasto]] &amp; " | " &amp; Tabela3[[#This Row],[Faixa ticket médio]]</f>
        <v>46-60 dias | R$ 0-100 | R$ 1–25</v>
      </c>
      <c r="AZ5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59" s="36"/>
    </row>
    <row r="560" spans="1:54" x14ac:dyDescent="0.25">
      <c r="A560" s="61">
        <v>559</v>
      </c>
      <c r="B560" s="37">
        <v>61996</v>
      </c>
      <c r="C560" s="34">
        <v>0</v>
      </c>
      <c r="D560" s="34">
        <v>1</v>
      </c>
      <c r="E560" s="34">
        <v>27</v>
      </c>
      <c r="F560" s="58" t="str">
        <f>IF('Base tratada'!$E560&lt;=15,"0-15 dias",
IF('Base tratada'!$E560&lt;=30, "16-30 dias",
IF('Base tratada'!$E560&lt;=45, "31-45 dias",
IF('Base tratada'!$E560&lt;=60, "46-60 dias",
IF('Base tratada'!$E560&lt;=75, "61-75 dias", "76-99 dias")))))</f>
        <v>16-30 dias</v>
      </c>
      <c r="G560" s="38">
        <v>43</v>
      </c>
      <c r="H560" s="60" t="str">
        <f>IF('Base tratada'!$G560&lt;=29,"24–29",
IF('Base tratada'!$G560&lt;=39,"30–39",
IF('Base tratada'!$G560&lt;=49,"40–49",
IF('Base tratada'!$G560&lt;=59,"50–59",
IF('Base tratada'!$G560&lt;=69,"60–69",
"70–80")))))</f>
        <v>40–49</v>
      </c>
      <c r="I560" s="34">
        <v>2673</v>
      </c>
      <c r="J560" s="58" t="str">
        <f>IF('Base tratada'!$K560=1,"Divorciado",
IF('Base tratada'!$L560=1,"Casado",
IF('Base tratada'!$M560=1, "Solteiro",
IF('Base tratada'!$N560=1,"Juntos",
"Viúvo"))))</f>
        <v>Casado</v>
      </c>
      <c r="K560" s="34">
        <v>0</v>
      </c>
      <c r="L560" s="34">
        <v>1</v>
      </c>
      <c r="M560" s="34">
        <v>0</v>
      </c>
      <c r="N560" s="34">
        <v>0</v>
      </c>
      <c r="O560" s="34">
        <v>0</v>
      </c>
      <c r="P560" s="34">
        <v>0</v>
      </c>
      <c r="Q560" s="34">
        <v>0</v>
      </c>
      <c r="R560" s="34">
        <v>0</v>
      </c>
      <c r="S560" s="34">
        <v>0</v>
      </c>
      <c r="T560" s="34">
        <v>1</v>
      </c>
      <c r="U560" s="35">
        <v>1050</v>
      </c>
      <c r="V560" s="35">
        <v>12</v>
      </c>
      <c r="W560" s="35">
        <v>144</v>
      </c>
      <c r="X560" s="35">
        <v>0</v>
      </c>
      <c r="Y560" s="35">
        <v>0</v>
      </c>
      <c r="Z560" s="35">
        <v>24</v>
      </c>
      <c r="AA560" s="34">
        <v>3</v>
      </c>
      <c r="AB560" s="34">
        <v>5</v>
      </c>
      <c r="AC560" s="34">
        <v>6</v>
      </c>
      <c r="AD560" s="34">
        <v>4</v>
      </c>
      <c r="AE560" s="34">
        <v>8</v>
      </c>
      <c r="AF560" s="58">
        <f>'Base tratada'!$AC560+'Base tratada'!$AD560+'Base tratada'!$AE560</f>
        <v>18</v>
      </c>
      <c r="AG5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60" s="58" t="str">
        <f>IF('Base tratada'!$AC560&gt;=MAX('Base tratada'!$AD560,'Base tratada'!$AE560),"Web",
IF('Base tratada'!$AD560&gt;='Base tratada'!$AE560,"Catalog",
"Store"))</f>
        <v>Store</v>
      </c>
      <c r="AI560" s="59">
        <f>IF('Base tratada'!$AF560=0,"0",'Base tratada'!$AK560/'Base tratada'!$AF560)</f>
        <v>67</v>
      </c>
      <c r="AJ560" s="59" t="str">
        <f>IF('Base tratada'!$AI560=0,"R$ 0",
IF('Base tratada'!$AI560&lt;=25,"R$ 1–25",
IF('Base tratada'!$AI560&lt;=50,"R$ 26–50",
"+R$ 50")))</f>
        <v>+R$ 50</v>
      </c>
      <c r="AK560" s="35">
        <v>1206</v>
      </c>
      <c r="AL560" s="58" t="str">
        <f>IF('Base tratada'!$AK560&lt;=100,"R$ 0-100",
IF('Base tratada'!$AK560&lt;=500,"R$ 101-500",
IF('Base tratada'!$AK560&lt;=1000,"R$ 501-1000",
IF('Base tratada'!$AK560&lt;=1500,"R$ 1001-1500",
"+R$ 1500"))))</f>
        <v>R$ 1001-1500</v>
      </c>
      <c r="AM560" s="34">
        <v>1</v>
      </c>
      <c r="AN560" s="34">
        <v>1</v>
      </c>
      <c r="AO560" s="34">
        <v>0</v>
      </c>
      <c r="AP560" s="34">
        <v>1</v>
      </c>
      <c r="AQ560" s="34">
        <v>0</v>
      </c>
      <c r="AR560" s="34">
        <v>3</v>
      </c>
      <c r="AS560" s="34">
        <v>0</v>
      </c>
      <c r="AT560" s="34">
        <v>3</v>
      </c>
      <c r="AU560" s="34">
        <v>11</v>
      </c>
      <c r="AV560" s="52">
        <v>1182</v>
      </c>
      <c r="AW560" s="57">
        <v>1</v>
      </c>
      <c r="AX560" s="58" t="str">
        <f>IF(Tabela3[[#This Row],[Response]]=1, "Aceitou", "Não aceitou")</f>
        <v>Aceitou</v>
      </c>
      <c r="AY560" s="55" t="str">
        <f>Tabela3[[#This Row],[Faixa Recência]] &amp; " | " &amp; Tabela3[[#This Row],[Faixa Gasto]] &amp; " | " &amp; Tabela3[[#This Row],[Faixa ticket médio]]</f>
        <v>16-30 dias | R$ 1001-1500 | +R$ 50</v>
      </c>
      <c r="AZ5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60" s="36"/>
    </row>
    <row r="561" spans="1:54" x14ac:dyDescent="0.25">
      <c r="A561" s="61">
        <v>560</v>
      </c>
      <c r="B561" s="37">
        <v>51287</v>
      </c>
      <c r="C561" s="34">
        <v>1</v>
      </c>
      <c r="D561" s="34">
        <v>1</v>
      </c>
      <c r="E561" s="34">
        <v>10</v>
      </c>
      <c r="F561" s="58" t="str">
        <f>IF('Base tratada'!$E561&lt;=15,"0-15 dias",
IF('Base tratada'!$E561&lt;=30, "16-30 dias",
IF('Base tratada'!$E561&lt;=45, "31-45 dias",
IF('Base tratada'!$E561&lt;=60, "46-60 dias",
IF('Base tratada'!$E561&lt;=75, "61-75 dias", "76-99 dias")))))</f>
        <v>0-15 dias</v>
      </c>
      <c r="G561" s="38">
        <v>52</v>
      </c>
      <c r="H561" s="60" t="str">
        <f>IF('Base tratada'!$G561&lt;=29,"24–29",
IF('Base tratada'!$G561&lt;=39,"30–39",
IF('Base tratada'!$G561&lt;=49,"40–49",
IF('Base tratada'!$G561&lt;=59,"50–59",
IF('Base tratada'!$G561&lt;=69,"60–69",
"70–80")))))</f>
        <v>50–59</v>
      </c>
      <c r="I561" s="34">
        <v>2248</v>
      </c>
      <c r="J561" s="58" t="str">
        <f>IF('Base tratada'!$K561=1,"Divorciado",
IF('Base tratada'!$L561=1,"Casado",
IF('Base tratada'!$M561=1, "Solteiro",
IF('Base tratada'!$N561=1,"Juntos",
"Viúvo"))))</f>
        <v>Casado</v>
      </c>
      <c r="K561" s="34">
        <v>0</v>
      </c>
      <c r="L561" s="34">
        <v>1</v>
      </c>
      <c r="M561" s="34">
        <v>0</v>
      </c>
      <c r="N561" s="34">
        <v>0</v>
      </c>
      <c r="O561" s="34">
        <v>0</v>
      </c>
      <c r="P561" s="34">
        <v>0</v>
      </c>
      <c r="Q561" s="34">
        <v>0</v>
      </c>
      <c r="R561" s="34">
        <v>1</v>
      </c>
      <c r="S561" s="34">
        <v>0</v>
      </c>
      <c r="T561" s="34">
        <v>0</v>
      </c>
      <c r="U561" s="35">
        <v>117</v>
      </c>
      <c r="V561" s="35">
        <v>0</v>
      </c>
      <c r="W561" s="35">
        <v>22</v>
      </c>
      <c r="X561" s="35">
        <v>13</v>
      </c>
      <c r="Y561" s="35">
        <v>0</v>
      </c>
      <c r="Z561" s="35">
        <v>30</v>
      </c>
      <c r="AA561" s="34">
        <v>3</v>
      </c>
      <c r="AB561" s="34">
        <v>7</v>
      </c>
      <c r="AC561" s="34">
        <v>4</v>
      </c>
      <c r="AD561" s="34">
        <v>1</v>
      </c>
      <c r="AE561" s="34">
        <v>3</v>
      </c>
      <c r="AF561" s="58">
        <f>'Base tratada'!$AC561+'Base tratada'!$AD561+'Base tratada'!$AE561</f>
        <v>8</v>
      </c>
      <c r="AG5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61" s="58" t="str">
        <f>IF('Base tratada'!$AC561&gt;=MAX('Base tratada'!$AD561,'Base tratada'!$AE561),"Web",
IF('Base tratada'!$AD561&gt;='Base tratada'!$AE561,"Catalog",
"Store"))</f>
        <v>Web</v>
      </c>
      <c r="AI561" s="59">
        <f>IF('Base tratada'!$AF561=0,"0",'Base tratada'!$AK561/'Base tratada'!$AF561)</f>
        <v>19</v>
      </c>
      <c r="AJ561" s="59" t="str">
        <f>IF('Base tratada'!$AI561=0,"R$ 0",
IF('Base tratada'!$AI561&lt;=25,"R$ 1–25",
IF('Base tratada'!$AI561&lt;=50,"R$ 26–50",
"+R$ 50")))</f>
        <v>R$ 1–25</v>
      </c>
      <c r="AK561" s="35">
        <v>152</v>
      </c>
      <c r="AL561" s="58" t="str">
        <f>IF('Base tratada'!$AK561&lt;=100,"R$ 0-100",
IF('Base tratada'!$AK561&lt;=500,"R$ 101-500",
IF('Base tratada'!$AK561&lt;=1000,"R$ 501-1000",
IF('Base tratada'!$AK561&lt;=1500,"R$ 1001-1500",
"+R$ 1500"))))</f>
        <v>R$ 101-500</v>
      </c>
      <c r="AM561" s="34">
        <v>0</v>
      </c>
      <c r="AN561" s="34">
        <v>0</v>
      </c>
      <c r="AO561" s="34">
        <v>0</v>
      </c>
      <c r="AP561" s="34">
        <v>0</v>
      </c>
      <c r="AQ561" s="34">
        <v>0</v>
      </c>
      <c r="AR561" s="34">
        <v>0</v>
      </c>
      <c r="AS561" s="34">
        <v>0</v>
      </c>
      <c r="AT561" s="34">
        <v>3</v>
      </c>
      <c r="AU561" s="34">
        <v>11</v>
      </c>
      <c r="AV561" s="52">
        <v>122</v>
      </c>
      <c r="AW561" s="57">
        <v>0</v>
      </c>
      <c r="AX561" s="58" t="str">
        <f>IF(Tabela3[[#This Row],[Response]]=1, "Aceitou", "Não aceitou")</f>
        <v>Não aceitou</v>
      </c>
      <c r="AY561" s="55" t="str">
        <f>Tabela3[[#This Row],[Faixa Recência]] &amp; " | " &amp; Tabela3[[#This Row],[Faixa Gasto]] &amp; " | " &amp; Tabela3[[#This Row],[Faixa ticket médio]]</f>
        <v>0-15 dias | R$ 101-500 | R$ 1–25</v>
      </c>
      <c r="AZ5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1" s="36"/>
    </row>
    <row r="562" spans="1:54" x14ac:dyDescent="0.25">
      <c r="A562" s="61">
        <v>561</v>
      </c>
      <c r="B562" s="37">
        <v>13260</v>
      </c>
      <c r="C562" s="34">
        <v>1</v>
      </c>
      <c r="D562" s="34">
        <v>1</v>
      </c>
      <c r="E562" s="34">
        <v>48</v>
      </c>
      <c r="F562" s="58" t="str">
        <f>IF('Base tratada'!$E562&lt;=15,"0-15 dias",
IF('Base tratada'!$E562&lt;=30, "16-30 dias",
IF('Base tratada'!$E562&lt;=45, "31-45 dias",
IF('Base tratada'!$E562&lt;=60, "46-60 dias",
IF('Base tratada'!$E562&lt;=75, "61-75 dias", "76-99 dias")))))</f>
        <v>46-60 dias</v>
      </c>
      <c r="G562" s="38">
        <v>50</v>
      </c>
      <c r="H562" s="60" t="str">
        <f>IF('Base tratada'!$G562&lt;=29,"24–29",
IF('Base tratada'!$G562&lt;=39,"30–39",
IF('Base tratada'!$G562&lt;=49,"40–49",
IF('Base tratada'!$G562&lt;=59,"50–59",
IF('Base tratada'!$G562&lt;=69,"60–69",
"70–80")))))</f>
        <v>50–59</v>
      </c>
      <c r="I562" s="34">
        <v>2469</v>
      </c>
      <c r="J562" s="58" t="str">
        <f>IF('Base tratada'!$K562=1,"Divorciado",
IF('Base tratada'!$L562=1,"Casado",
IF('Base tratada'!$M562=1, "Solteiro",
IF('Base tratada'!$N562=1,"Juntos",
"Viúvo"))))</f>
        <v>Casado</v>
      </c>
      <c r="K562" s="34">
        <v>0</v>
      </c>
      <c r="L562" s="34">
        <v>1</v>
      </c>
      <c r="M562" s="34">
        <v>0</v>
      </c>
      <c r="N562" s="34">
        <v>0</v>
      </c>
      <c r="O562" s="34">
        <v>0</v>
      </c>
      <c r="P562" s="34">
        <v>0</v>
      </c>
      <c r="Q562" s="34">
        <v>0</v>
      </c>
      <c r="R562" s="34">
        <v>1</v>
      </c>
      <c r="S562" s="34">
        <v>0</v>
      </c>
      <c r="T562" s="34">
        <v>0</v>
      </c>
      <c r="U562" s="35">
        <v>9</v>
      </c>
      <c r="V562" s="35">
        <v>4</v>
      </c>
      <c r="W562" s="35">
        <v>17</v>
      </c>
      <c r="X562" s="35">
        <v>10</v>
      </c>
      <c r="Y562" s="35">
        <v>2</v>
      </c>
      <c r="Z562" s="35">
        <v>7</v>
      </c>
      <c r="AA562" s="34">
        <v>4</v>
      </c>
      <c r="AB562" s="34">
        <v>8</v>
      </c>
      <c r="AC562" s="34">
        <v>3</v>
      </c>
      <c r="AD562" s="34">
        <v>0</v>
      </c>
      <c r="AE562" s="34">
        <v>3</v>
      </c>
      <c r="AF562" s="58">
        <f>'Base tratada'!$AC562+'Base tratada'!$AD562+'Base tratada'!$AE562</f>
        <v>6</v>
      </c>
      <c r="AG5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62" s="58" t="str">
        <f>IF('Base tratada'!$AC562&gt;=MAX('Base tratada'!$AD562,'Base tratada'!$AE562),"Web",
IF('Base tratada'!$AD562&gt;='Base tratada'!$AE562,"Catalog",
"Store"))</f>
        <v>Web</v>
      </c>
      <c r="AI562" s="59">
        <f>IF('Base tratada'!$AF562=0,"0",'Base tratada'!$AK562/'Base tratada'!$AF562)</f>
        <v>7</v>
      </c>
      <c r="AJ562" s="59" t="str">
        <f>IF('Base tratada'!$AI562=0,"R$ 0",
IF('Base tratada'!$AI562&lt;=25,"R$ 1–25",
IF('Base tratada'!$AI562&lt;=50,"R$ 26–50",
"+R$ 50")))</f>
        <v>R$ 1–25</v>
      </c>
      <c r="AK562" s="35">
        <v>42</v>
      </c>
      <c r="AL562" s="58" t="str">
        <f>IF('Base tratada'!$AK562&lt;=100,"R$ 0-100",
IF('Base tratada'!$AK562&lt;=500,"R$ 101-500",
IF('Base tratada'!$AK562&lt;=1000,"R$ 501-1000",
IF('Base tratada'!$AK562&lt;=1500,"R$ 1001-1500",
"+R$ 1500"))))</f>
        <v>R$ 0-100</v>
      </c>
      <c r="AM562" s="34">
        <v>0</v>
      </c>
      <c r="AN562" s="34">
        <v>0</v>
      </c>
      <c r="AO562" s="34">
        <v>0</v>
      </c>
      <c r="AP562" s="34">
        <v>0</v>
      </c>
      <c r="AQ562" s="34">
        <v>0</v>
      </c>
      <c r="AR562" s="34">
        <v>0</v>
      </c>
      <c r="AS562" s="34">
        <v>0</v>
      </c>
      <c r="AT562" s="34">
        <v>3</v>
      </c>
      <c r="AU562" s="34">
        <v>11</v>
      </c>
      <c r="AV562" s="52">
        <v>35</v>
      </c>
      <c r="AW562" s="57">
        <v>0</v>
      </c>
      <c r="AX562" s="58" t="str">
        <f>IF(Tabela3[[#This Row],[Response]]=1, "Aceitou", "Não aceitou")</f>
        <v>Não aceitou</v>
      </c>
      <c r="AY562" s="55" t="str">
        <f>Tabela3[[#This Row],[Faixa Recência]] &amp; " | " &amp; Tabela3[[#This Row],[Faixa Gasto]] &amp; " | " &amp; Tabela3[[#This Row],[Faixa ticket médio]]</f>
        <v>46-60 dias | R$ 0-100 | R$ 1–25</v>
      </c>
      <c r="AZ5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2" s="36"/>
    </row>
    <row r="563" spans="1:54" x14ac:dyDescent="0.25">
      <c r="A563" s="61">
        <v>562</v>
      </c>
      <c r="B563" s="37">
        <v>47472</v>
      </c>
      <c r="C563" s="34">
        <v>1</v>
      </c>
      <c r="D563" s="34">
        <v>1</v>
      </c>
      <c r="E563" s="34">
        <v>39</v>
      </c>
      <c r="F563" s="58" t="str">
        <f>IF('Base tratada'!$E563&lt;=15,"0-15 dias",
IF('Base tratada'!$E563&lt;=30, "16-30 dias",
IF('Base tratada'!$E563&lt;=45, "31-45 dias",
IF('Base tratada'!$E563&lt;=60, "46-60 dias",
IF('Base tratada'!$E563&lt;=75, "61-75 dias", "76-99 dias")))))</f>
        <v>31-45 dias</v>
      </c>
      <c r="G563" s="38">
        <v>54</v>
      </c>
      <c r="H563" s="60" t="str">
        <f>IF('Base tratada'!$G563&lt;=29,"24–29",
IF('Base tratada'!$G563&lt;=39,"30–39",
IF('Base tratada'!$G563&lt;=49,"40–49",
IF('Base tratada'!$G563&lt;=59,"50–59",
IF('Base tratada'!$G563&lt;=69,"60–69",
"70–80")))))</f>
        <v>50–59</v>
      </c>
      <c r="I563" s="34">
        <v>2445</v>
      </c>
      <c r="J563" s="58" t="str">
        <f>IF('Base tratada'!$K563=1,"Divorciado",
IF('Base tratada'!$L563=1,"Casado",
IF('Base tratada'!$M563=1, "Solteiro",
IF('Base tratada'!$N563=1,"Juntos",
"Viúvo"))))</f>
        <v>Juntos</v>
      </c>
      <c r="K563" s="34">
        <v>0</v>
      </c>
      <c r="L563" s="34">
        <v>0</v>
      </c>
      <c r="M563" s="34">
        <v>0</v>
      </c>
      <c r="N563" s="34">
        <v>1</v>
      </c>
      <c r="O563" s="34">
        <v>0</v>
      </c>
      <c r="P563" s="34">
        <v>0</v>
      </c>
      <c r="Q563" s="34">
        <v>0</v>
      </c>
      <c r="R563" s="34">
        <v>0</v>
      </c>
      <c r="S563" s="34">
        <v>0</v>
      </c>
      <c r="T563" s="34">
        <v>1</v>
      </c>
      <c r="U563" s="35">
        <v>56</v>
      </c>
      <c r="V563" s="35">
        <v>0</v>
      </c>
      <c r="W563" s="35">
        <v>11</v>
      </c>
      <c r="X563" s="35">
        <v>0</v>
      </c>
      <c r="Y563" s="35">
        <v>0</v>
      </c>
      <c r="Z563" s="35">
        <v>8</v>
      </c>
      <c r="AA563" s="34">
        <v>2</v>
      </c>
      <c r="AB563" s="34">
        <v>5</v>
      </c>
      <c r="AC563" s="34">
        <v>2</v>
      </c>
      <c r="AD563" s="34">
        <v>0</v>
      </c>
      <c r="AE563" s="34">
        <v>4</v>
      </c>
      <c r="AF563" s="58">
        <f>'Base tratada'!$AC563+'Base tratada'!$AD563+'Base tratada'!$AE563</f>
        <v>6</v>
      </c>
      <c r="AG5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63" s="58" t="str">
        <f>IF('Base tratada'!$AC563&gt;=MAX('Base tratada'!$AD563,'Base tratada'!$AE563),"Web",
IF('Base tratada'!$AD563&gt;='Base tratada'!$AE563,"Catalog",
"Store"))</f>
        <v>Store</v>
      </c>
      <c r="AI563" s="59">
        <f>IF('Base tratada'!$AF563=0,"0",'Base tratada'!$AK563/'Base tratada'!$AF563)</f>
        <v>11.166666666666666</v>
      </c>
      <c r="AJ563" s="59" t="str">
        <f>IF('Base tratada'!$AI563=0,"R$ 0",
IF('Base tratada'!$AI563&lt;=25,"R$ 1–25",
IF('Base tratada'!$AI563&lt;=50,"R$ 26–50",
"+R$ 50")))</f>
        <v>R$ 1–25</v>
      </c>
      <c r="AK563" s="35">
        <v>67</v>
      </c>
      <c r="AL563" s="58" t="str">
        <f>IF('Base tratada'!$AK563&lt;=100,"R$ 0-100",
IF('Base tratada'!$AK563&lt;=500,"R$ 101-500",
IF('Base tratada'!$AK563&lt;=1000,"R$ 501-1000",
IF('Base tratada'!$AK563&lt;=1500,"R$ 1001-1500",
"+R$ 1500"))))</f>
        <v>R$ 0-100</v>
      </c>
      <c r="AM563" s="34">
        <v>0</v>
      </c>
      <c r="AN563" s="34">
        <v>0</v>
      </c>
      <c r="AO563" s="34">
        <v>0</v>
      </c>
      <c r="AP563" s="34">
        <v>0</v>
      </c>
      <c r="AQ563" s="34">
        <v>0</v>
      </c>
      <c r="AR563" s="34">
        <v>0</v>
      </c>
      <c r="AS563" s="34">
        <v>0</v>
      </c>
      <c r="AT563" s="34">
        <v>3</v>
      </c>
      <c r="AU563" s="34">
        <v>11</v>
      </c>
      <c r="AV563" s="52">
        <v>59</v>
      </c>
      <c r="AW563" s="57">
        <v>0</v>
      </c>
      <c r="AX563" s="58" t="str">
        <f>IF(Tabela3[[#This Row],[Response]]=1, "Aceitou", "Não aceitou")</f>
        <v>Não aceitou</v>
      </c>
      <c r="AY563" s="55" t="str">
        <f>Tabela3[[#This Row],[Faixa Recência]] &amp; " | " &amp; Tabela3[[#This Row],[Faixa Gasto]] &amp; " | " &amp; Tabela3[[#This Row],[Faixa ticket médio]]</f>
        <v>31-45 dias | R$ 0-100 | R$ 1–25</v>
      </c>
      <c r="AZ5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3" s="36"/>
    </row>
    <row r="564" spans="1:54" x14ac:dyDescent="0.25">
      <c r="A564" s="61">
        <v>563</v>
      </c>
      <c r="B564" s="37">
        <v>54603</v>
      </c>
      <c r="C564" s="34">
        <v>1</v>
      </c>
      <c r="D564" s="34">
        <v>1</v>
      </c>
      <c r="E564" s="34">
        <v>85</v>
      </c>
      <c r="F564" s="58" t="str">
        <f>IF('Base tratada'!$E564&lt;=15,"0-15 dias",
IF('Base tratada'!$E564&lt;=30, "16-30 dias",
IF('Base tratada'!$E564&lt;=45, "31-45 dias",
IF('Base tratada'!$E564&lt;=60, "46-60 dias",
IF('Base tratada'!$E564&lt;=75, "61-75 dias", "76-99 dias")))))</f>
        <v>76-99 dias</v>
      </c>
      <c r="G564" s="38">
        <v>64</v>
      </c>
      <c r="H564" s="60" t="str">
        <f>IF('Base tratada'!$G564&lt;=29,"24–29",
IF('Base tratada'!$G564&lt;=39,"30–39",
IF('Base tratada'!$G564&lt;=49,"40–49",
IF('Base tratada'!$G564&lt;=59,"50–59",
IF('Base tratada'!$G564&lt;=69,"60–69",
"70–80")))))</f>
        <v>60–69</v>
      </c>
      <c r="I564" s="34">
        <v>2514</v>
      </c>
      <c r="J564" s="58" t="str">
        <f>IF('Base tratada'!$K564=1,"Divorciado",
IF('Base tratada'!$L564=1,"Casado",
IF('Base tratada'!$M564=1, "Solteiro",
IF('Base tratada'!$N564=1,"Juntos",
"Viúvo"))))</f>
        <v>Juntos</v>
      </c>
      <c r="K564" s="34">
        <v>0</v>
      </c>
      <c r="L564" s="34">
        <v>0</v>
      </c>
      <c r="M564" s="34">
        <v>0</v>
      </c>
      <c r="N564" s="34">
        <v>1</v>
      </c>
      <c r="O564" s="34">
        <v>0</v>
      </c>
      <c r="P564" s="34">
        <v>0</v>
      </c>
      <c r="Q564" s="34">
        <v>0</v>
      </c>
      <c r="R564" s="34">
        <v>0</v>
      </c>
      <c r="S564" s="34">
        <v>1</v>
      </c>
      <c r="T564" s="34">
        <v>0</v>
      </c>
      <c r="U564" s="35">
        <v>145</v>
      </c>
      <c r="V564" s="35">
        <v>13</v>
      </c>
      <c r="W564" s="35">
        <v>46</v>
      </c>
      <c r="X564" s="35">
        <v>17</v>
      </c>
      <c r="Y564" s="35">
        <v>2</v>
      </c>
      <c r="Z564" s="35">
        <v>4</v>
      </c>
      <c r="AA564" s="34">
        <v>6</v>
      </c>
      <c r="AB564" s="34">
        <v>7</v>
      </c>
      <c r="AC564" s="34">
        <v>4</v>
      </c>
      <c r="AD564" s="34">
        <v>2</v>
      </c>
      <c r="AE564" s="34">
        <v>4</v>
      </c>
      <c r="AF564" s="58">
        <f>'Base tratada'!$AC564+'Base tratada'!$AD564+'Base tratada'!$AE564</f>
        <v>10</v>
      </c>
      <c r="AG5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64" s="58" t="str">
        <f>IF('Base tratada'!$AC564&gt;=MAX('Base tratada'!$AD564,'Base tratada'!$AE564),"Web",
IF('Base tratada'!$AD564&gt;='Base tratada'!$AE564,"Catalog",
"Store"))</f>
        <v>Web</v>
      </c>
      <c r="AI564" s="59">
        <f>IF('Base tratada'!$AF564=0,"0",'Base tratada'!$AK564/'Base tratada'!$AF564)</f>
        <v>22.3</v>
      </c>
      <c r="AJ564" s="59" t="str">
        <f>IF('Base tratada'!$AI564=0,"R$ 0",
IF('Base tratada'!$AI564&lt;=25,"R$ 1–25",
IF('Base tratada'!$AI564&lt;=50,"R$ 26–50",
"+R$ 50")))</f>
        <v>R$ 1–25</v>
      </c>
      <c r="AK564" s="35">
        <v>223</v>
      </c>
      <c r="AL564" s="58" t="str">
        <f>IF('Base tratada'!$AK564&lt;=100,"R$ 0-100",
IF('Base tratada'!$AK564&lt;=500,"R$ 101-500",
IF('Base tratada'!$AK564&lt;=1000,"R$ 501-1000",
IF('Base tratada'!$AK564&lt;=1500,"R$ 1001-1500",
"+R$ 1500"))))</f>
        <v>R$ 101-500</v>
      </c>
      <c r="AM564" s="34">
        <v>0</v>
      </c>
      <c r="AN564" s="34">
        <v>0</v>
      </c>
      <c r="AO564" s="34">
        <v>0</v>
      </c>
      <c r="AP564" s="34">
        <v>0</v>
      </c>
      <c r="AQ564" s="34">
        <v>0</v>
      </c>
      <c r="AR564" s="34">
        <v>0</v>
      </c>
      <c r="AS564" s="34">
        <v>0</v>
      </c>
      <c r="AT564" s="34">
        <v>3</v>
      </c>
      <c r="AU564" s="34">
        <v>11</v>
      </c>
      <c r="AV564" s="52">
        <v>219</v>
      </c>
      <c r="AW564" s="57">
        <v>0</v>
      </c>
      <c r="AX564" s="58" t="str">
        <f>IF(Tabela3[[#This Row],[Response]]=1, "Aceitou", "Não aceitou")</f>
        <v>Não aceitou</v>
      </c>
      <c r="AY564" s="55" t="str">
        <f>Tabela3[[#This Row],[Faixa Recência]] &amp; " | " &amp; Tabela3[[#This Row],[Faixa Gasto]] &amp; " | " &amp; Tabela3[[#This Row],[Faixa ticket médio]]</f>
        <v>76-99 dias | R$ 101-500 | R$ 1–25</v>
      </c>
      <c r="AZ5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4" s="36"/>
    </row>
    <row r="565" spans="1:54" x14ac:dyDescent="0.25">
      <c r="A565" s="61">
        <v>564</v>
      </c>
      <c r="B565" s="37">
        <v>45207</v>
      </c>
      <c r="C565" s="34">
        <v>1</v>
      </c>
      <c r="D565" s="34">
        <v>1</v>
      </c>
      <c r="E565" s="34">
        <v>64</v>
      </c>
      <c r="F565" s="58" t="str">
        <f>IF('Base tratada'!$E565&lt;=15,"0-15 dias",
IF('Base tratada'!$E565&lt;=30, "16-30 dias",
IF('Base tratada'!$E565&lt;=45, "31-45 dias",
IF('Base tratada'!$E565&lt;=60, "46-60 dias",
IF('Base tratada'!$E565&lt;=75, "61-75 dias", "76-99 dias")))))</f>
        <v>61-75 dias</v>
      </c>
      <c r="G565" s="38">
        <v>46</v>
      </c>
      <c r="H565" s="60" t="str">
        <f>IF('Base tratada'!$G565&lt;=29,"24–29",
IF('Base tratada'!$G565&lt;=39,"30–39",
IF('Base tratada'!$G565&lt;=49,"40–49",
IF('Base tratada'!$G565&lt;=59,"50–59",
IF('Base tratada'!$G565&lt;=69,"60–69",
"70–80")))))</f>
        <v>40–49</v>
      </c>
      <c r="I565" s="34">
        <v>2755</v>
      </c>
      <c r="J565" s="58" t="str">
        <f>IF('Base tratada'!$K565=1,"Divorciado",
IF('Base tratada'!$L565=1,"Casado",
IF('Base tratada'!$M565=1, "Solteiro",
IF('Base tratada'!$N565=1,"Juntos",
"Viúvo"))))</f>
        <v>Casado</v>
      </c>
      <c r="K565" s="34">
        <v>0</v>
      </c>
      <c r="L565" s="34">
        <v>1</v>
      </c>
      <c r="M565" s="34">
        <v>0</v>
      </c>
      <c r="N565" s="34">
        <v>0</v>
      </c>
      <c r="O565" s="34">
        <v>0</v>
      </c>
      <c r="P565" s="34">
        <v>0</v>
      </c>
      <c r="Q565" s="34">
        <v>0</v>
      </c>
      <c r="R565" s="34">
        <v>0</v>
      </c>
      <c r="S565" s="34">
        <v>0</v>
      </c>
      <c r="T565" s="34">
        <v>1</v>
      </c>
      <c r="U565" s="35">
        <v>203</v>
      </c>
      <c r="V565" s="35">
        <v>0</v>
      </c>
      <c r="W565" s="35">
        <v>10</v>
      </c>
      <c r="X565" s="35">
        <v>0</v>
      </c>
      <c r="Y565" s="35">
        <v>0</v>
      </c>
      <c r="Z565" s="35">
        <v>2</v>
      </c>
      <c r="AA565" s="34">
        <v>5</v>
      </c>
      <c r="AB565" s="34">
        <v>6</v>
      </c>
      <c r="AC565" s="34">
        <v>3</v>
      </c>
      <c r="AD565" s="34">
        <v>1</v>
      </c>
      <c r="AE565" s="34">
        <v>6</v>
      </c>
      <c r="AF565" s="58">
        <f>'Base tratada'!$AC565+'Base tratada'!$AD565+'Base tratada'!$AE565</f>
        <v>10</v>
      </c>
      <c r="AG5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65" s="58" t="str">
        <f>IF('Base tratada'!$AC565&gt;=MAX('Base tratada'!$AD565,'Base tratada'!$AE565),"Web",
IF('Base tratada'!$AD565&gt;='Base tratada'!$AE565,"Catalog",
"Store"))</f>
        <v>Store</v>
      </c>
      <c r="AI565" s="59">
        <f>IF('Base tratada'!$AF565=0,"0",'Base tratada'!$AK565/'Base tratada'!$AF565)</f>
        <v>21.3</v>
      </c>
      <c r="AJ565" s="59" t="str">
        <f>IF('Base tratada'!$AI565=0,"R$ 0",
IF('Base tratada'!$AI565&lt;=25,"R$ 1–25",
IF('Base tratada'!$AI565&lt;=50,"R$ 26–50",
"+R$ 50")))</f>
        <v>R$ 1–25</v>
      </c>
      <c r="AK565" s="35">
        <v>213</v>
      </c>
      <c r="AL565" s="58" t="str">
        <f>IF('Base tratada'!$AK565&lt;=100,"R$ 0-100",
IF('Base tratada'!$AK565&lt;=500,"R$ 101-500",
IF('Base tratada'!$AK565&lt;=1000,"R$ 501-1000",
IF('Base tratada'!$AK565&lt;=1500,"R$ 1001-1500",
"+R$ 1500"))))</f>
        <v>R$ 101-500</v>
      </c>
      <c r="AM565" s="34">
        <v>0</v>
      </c>
      <c r="AN565" s="34">
        <v>0</v>
      </c>
      <c r="AO565" s="34">
        <v>0</v>
      </c>
      <c r="AP565" s="34">
        <v>1</v>
      </c>
      <c r="AQ565" s="34">
        <v>0</v>
      </c>
      <c r="AR565" s="34">
        <v>1</v>
      </c>
      <c r="AS565" s="34">
        <v>0</v>
      </c>
      <c r="AT565" s="34">
        <v>3</v>
      </c>
      <c r="AU565" s="34">
        <v>11</v>
      </c>
      <c r="AV565" s="52">
        <v>211</v>
      </c>
      <c r="AW565" s="57">
        <v>0</v>
      </c>
      <c r="AX565" s="58" t="str">
        <f>IF(Tabela3[[#This Row],[Response]]=1, "Aceitou", "Não aceitou")</f>
        <v>Não aceitou</v>
      </c>
      <c r="AY565" s="55" t="str">
        <f>Tabela3[[#This Row],[Faixa Recência]] &amp; " | " &amp; Tabela3[[#This Row],[Faixa Gasto]] &amp; " | " &amp; Tabela3[[#This Row],[Faixa ticket médio]]</f>
        <v>61-75 dias | R$ 101-500 | R$ 1–25</v>
      </c>
      <c r="AZ5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5" s="36"/>
    </row>
    <row r="566" spans="1:54" x14ac:dyDescent="0.25">
      <c r="A566" s="61">
        <v>565</v>
      </c>
      <c r="B566" s="37">
        <v>40689</v>
      </c>
      <c r="C566" s="34">
        <v>0</v>
      </c>
      <c r="D566" s="34">
        <v>1</v>
      </c>
      <c r="E566" s="34">
        <v>69</v>
      </c>
      <c r="F566" s="58" t="str">
        <f>IF('Base tratada'!$E566&lt;=15,"0-15 dias",
IF('Base tratada'!$E566&lt;=30, "16-30 dias",
IF('Base tratada'!$E566&lt;=45, "31-45 dias",
IF('Base tratada'!$E566&lt;=60, "46-60 dias",
IF('Base tratada'!$E566&lt;=75, "61-75 dias", "76-99 dias")))))</f>
        <v>61-75 dias</v>
      </c>
      <c r="G566" s="38">
        <v>69</v>
      </c>
      <c r="H566" s="60" t="str">
        <f>IF('Base tratada'!$G566&lt;=29,"24–29",
IF('Base tratada'!$G566&lt;=39,"30–39",
IF('Base tratada'!$G566&lt;=49,"40–49",
IF('Base tratada'!$G566&lt;=59,"50–59",
IF('Base tratada'!$G566&lt;=69,"60–69",
"70–80")))))</f>
        <v>60–69</v>
      </c>
      <c r="I566" s="34">
        <v>2627</v>
      </c>
      <c r="J566" s="58" t="str">
        <f>IF('Base tratada'!$K566=1,"Divorciado",
IF('Base tratada'!$L566=1,"Casado",
IF('Base tratada'!$M566=1, "Solteiro",
IF('Base tratada'!$N566=1,"Juntos",
"Viúvo"))))</f>
        <v>Juntos</v>
      </c>
      <c r="K566" s="34">
        <v>0</v>
      </c>
      <c r="L566" s="34">
        <v>0</v>
      </c>
      <c r="M566" s="34">
        <v>0</v>
      </c>
      <c r="N566" s="34">
        <v>1</v>
      </c>
      <c r="O566" s="34">
        <v>0</v>
      </c>
      <c r="P566" s="34">
        <v>0</v>
      </c>
      <c r="Q566" s="34">
        <v>0</v>
      </c>
      <c r="R566" s="34">
        <v>1</v>
      </c>
      <c r="S566" s="34">
        <v>0</v>
      </c>
      <c r="T566" s="34">
        <v>0</v>
      </c>
      <c r="U566" s="35">
        <v>270</v>
      </c>
      <c r="V566" s="35">
        <v>3</v>
      </c>
      <c r="W566" s="35">
        <v>27</v>
      </c>
      <c r="X566" s="35">
        <v>39</v>
      </c>
      <c r="Y566" s="35">
        <v>6</v>
      </c>
      <c r="Z566" s="35">
        <v>99</v>
      </c>
      <c r="AA566" s="34">
        <v>7</v>
      </c>
      <c r="AB566" s="34">
        <v>8</v>
      </c>
      <c r="AC566" s="34">
        <v>7</v>
      </c>
      <c r="AD566" s="34">
        <v>1</v>
      </c>
      <c r="AE566" s="34">
        <v>5</v>
      </c>
      <c r="AF566" s="58">
        <f>'Base tratada'!$AC566+'Base tratada'!$AD566+'Base tratada'!$AE566</f>
        <v>13</v>
      </c>
      <c r="AG5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66" s="58" t="str">
        <f>IF('Base tratada'!$AC566&gt;=MAX('Base tratada'!$AD566,'Base tratada'!$AE566),"Web",
IF('Base tratada'!$AD566&gt;='Base tratada'!$AE566,"Catalog",
"Store"))</f>
        <v>Web</v>
      </c>
      <c r="AI566" s="59">
        <f>IF('Base tratada'!$AF566=0,"0",'Base tratada'!$AK566/'Base tratada'!$AF566)</f>
        <v>26.53846153846154</v>
      </c>
      <c r="AJ566" s="59" t="str">
        <f>IF('Base tratada'!$AI566=0,"R$ 0",
IF('Base tratada'!$AI566&lt;=25,"R$ 1–25",
IF('Base tratada'!$AI566&lt;=50,"R$ 26–50",
"+R$ 50")))</f>
        <v>R$ 26–50</v>
      </c>
      <c r="AK566" s="35">
        <v>345</v>
      </c>
      <c r="AL566" s="58" t="str">
        <f>IF('Base tratada'!$AK566&lt;=100,"R$ 0-100",
IF('Base tratada'!$AK566&lt;=500,"R$ 101-500",
IF('Base tratada'!$AK566&lt;=1000,"R$ 501-1000",
IF('Base tratada'!$AK566&lt;=1500,"R$ 1001-1500",
"+R$ 1500"))))</f>
        <v>R$ 101-500</v>
      </c>
      <c r="AM566" s="34">
        <v>0</v>
      </c>
      <c r="AN566" s="34">
        <v>0</v>
      </c>
      <c r="AO566" s="34">
        <v>0</v>
      </c>
      <c r="AP566" s="34">
        <v>0</v>
      </c>
      <c r="AQ566" s="34">
        <v>0</v>
      </c>
      <c r="AR566" s="34">
        <v>0</v>
      </c>
      <c r="AS566" s="34">
        <v>0</v>
      </c>
      <c r="AT566" s="34">
        <v>3</v>
      </c>
      <c r="AU566" s="34">
        <v>11</v>
      </c>
      <c r="AV566" s="52">
        <v>246</v>
      </c>
      <c r="AW566" s="57">
        <v>0</v>
      </c>
      <c r="AX566" s="58" t="str">
        <f>IF(Tabela3[[#This Row],[Response]]=1, "Aceitou", "Não aceitou")</f>
        <v>Não aceitou</v>
      </c>
      <c r="AY566" s="55" t="str">
        <f>Tabela3[[#This Row],[Faixa Recência]] &amp; " | " &amp; Tabela3[[#This Row],[Faixa Gasto]] &amp; " | " &amp; Tabela3[[#This Row],[Faixa ticket médio]]</f>
        <v>61-75 dias | R$ 101-500 | R$ 26–50</v>
      </c>
      <c r="AZ5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6" s="36"/>
    </row>
    <row r="567" spans="1:54" x14ac:dyDescent="0.25">
      <c r="A567" s="61">
        <v>566</v>
      </c>
      <c r="B567" s="37">
        <v>47821</v>
      </c>
      <c r="C567" s="34">
        <v>1</v>
      </c>
      <c r="D567" s="34">
        <v>1</v>
      </c>
      <c r="E567" s="34">
        <v>54</v>
      </c>
      <c r="F567" s="58" t="str">
        <f>IF('Base tratada'!$E567&lt;=15,"0-15 dias",
IF('Base tratada'!$E567&lt;=30, "16-30 dias",
IF('Base tratada'!$E567&lt;=45, "31-45 dias",
IF('Base tratada'!$E567&lt;=60, "46-60 dias",
IF('Base tratada'!$E567&lt;=75, "61-75 dias", "76-99 dias")))))</f>
        <v>46-60 dias</v>
      </c>
      <c r="G567" s="38">
        <v>53</v>
      </c>
      <c r="H567" s="60" t="str">
        <f>IF('Base tratada'!$G567&lt;=29,"24–29",
IF('Base tratada'!$G567&lt;=39,"30–39",
IF('Base tratada'!$G567&lt;=49,"40–49",
IF('Base tratada'!$G567&lt;=59,"50–59",
IF('Base tratada'!$G567&lt;=69,"60–69",
"70–80")))))</f>
        <v>50–59</v>
      </c>
      <c r="I567" s="34">
        <v>2411</v>
      </c>
      <c r="J567" s="58" t="str">
        <f>IF('Base tratada'!$K567=1,"Divorciado",
IF('Base tratada'!$L567=1,"Casado",
IF('Base tratada'!$M567=1, "Solteiro",
IF('Base tratada'!$N567=1,"Juntos",
"Viúvo"))))</f>
        <v>Juntos</v>
      </c>
      <c r="K567" s="34">
        <v>0</v>
      </c>
      <c r="L567" s="34">
        <v>0</v>
      </c>
      <c r="M567" s="34">
        <v>0</v>
      </c>
      <c r="N567" s="34">
        <v>1</v>
      </c>
      <c r="O567" s="34">
        <v>0</v>
      </c>
      <c r="P567" s="34">
        <v>1</v>
      </c>
      <c r="Q567" s="34">
        <v>0</v>
      </c>
      <c r="R567" s="34">
        <v>0</v>
      </c>
      <c r="S567" s="34">
        <v>0</v>
      </c>
      <c r="T567" s="34">
        <v>0</v>
      </c>
      <c r="U567" s="35">
        <v>9</v>
      </c>
      <c r="V567" s="35">
        <v>0</v>
      </c>
      <c r="W567" s="35">
        <v>16</v>
      </c>
      <c r="X567" s="35">
        <v>6</v>
      </c>
      <c r="Y567" s="35">
        <v>6</v>
      </c>
      <c r="Z567" s="35">
        <v>10</v>
      </c>
      <c r="AA567" s="34">
        <v>1</v>
      </c>
      <c r="AB567" s="34">
        <v>8</v>
      </c>
      <c r="AC567" s="34">
        <v>1</v>
      </c>
      <c r="AD567" s="34">
        <v>0</v>
      </c>
      <c r="AE567" s="34">
        <v>3</v>
      </c>
      <c r="AF567" s="58">
        <f>'Base tratada'!$AC567+'Base tratada'!$AD567+'Base tratada'!$AE567</f>
        <v>4</v>
      </c>
      <c r="AG5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67" s="58" t="str">
        <f>IF('Base tratada'!$AC567&gt;=MAX('Base tratada'!$AD567,'Base tratada'!$AE567),"Web",
IF('Base tratada'!$AD567&gt;='Base tratada'!$AE567,"Catalog",
"Store"))</f>
        <v>Store</v>
      </c>
      <c r="AI567" s="59">
        <f>IF('Base tratada'!$AF567=0,"0",'Base tratada'!$AK567/'Base tratada'!$AF567)</f>
        <v>9.25</v>
      </c>
      <c r="AJ567" s="59" t="str">
        <f>IF('Base tratada'!$AI567=0,"R$ 0",
IF('Base tratada'!$AI567&lt;=25,"R$ 1–25",
IF('Base tratada'!$AI567&lt;=50,"R$ 26–50",
"+R$ 50")))</f>
        <v>R$ 1–25</v>
      </c>
      <c r="AK567" s="35">
        <v>37</v>
      </c>
      <c r="AL567" s="58" t="str">
        <f>IF('Base tratada'!$AK567&lt;=100,"R$ 0-100",
IF('Base tratada'!$AK567&lt;=500,"R$ 101-500",
IF('Base tratada'!$AK567&lt;=1000,"R$ 501-1000",
IF('Base tratada'!$AK567&lt;=1500,"R$ 1001-1500",
"+R$ 1500"))))</f>
        <v>R$ 0-100</v>
      </c>
      <c r="AM567" s="34">
        <v>0</v>
      </c>
      <c r="AN567" s="34">
        <v>0</v>
      </c>
      <c r="AO567" s="34">
        <v>0</v>
      </c>
      <c r="AP567" s="34">
        <v>0</v>
      </c>
      <c r="AQ567" s="34">
        <v>0</v>
      </c>
      <c r="AR567" s="34">
        <v>0</v>
      </c>
      <c r="AS567" s="34">
        <v>0</v>
      </c>
      <c r="AT567" s="34">
        <v>3</v>
      </c>
      <c r="AU567" s="34">
        <v>11</v>
      </c>
      <c r="AV567" s="52">
        <v>27</v>
      </c>
      <c r="AW567" s="57">
        <v>0</v>
      </c>
      <c r="AX567" s="58" t="str">
        <f>IF(Tabela3[[#This Row],[Response]]=1, "Aceitou", "Não aceitou")</f>
        <v>Não aceitou</v>
      </c>
      <c r="AY567" s="55" t="str">
        <f>Tabela3[[#This Row],[Faixa Recência]] &amp; " | " &amp; Tabela3[[#This Row],[Faixa Gasto]] &amp; " | " &amp; Tabela3[[#This Row],[Faixa ticket médio]]</f>
        <v>46-60 dias | R$ 0-100 | R$ 1–25</v>
      </c>
      <c r="AZ5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7" s="36"/>
    </row>
    <row r="568" spans="1:54" x14ac:dyDescent="0.25">
      <c r="A568" s="61">
        <v>567</v>
      </c>
      <c r="B568" s="37">
        <v>27450</v>
      </c>
      <c r="C568" s="34">
        <v>0</v>
      </c>
      <c r="D568" s="34">
        <v>0</v>
      </c>
      <c r="E568" s="34">
        <v>57</v>
      </c>
      <c r="F568" s="58" t="str">
        <f>IF('Base tratada'!$E568&lt;=15,"0-15 dias",
IF('Base tratada'!$E568&lt;=30, "16-30 dias",
IF('Base tratada'!$E568&lt;=45, "31-45 dias",
IF('Base tratada'!$E568&lt;=60, "46-60 dias",
IF('Base tratada'!$E568&lt;=75, "61-75 dias", "76-99 dias")))))</f>
        <v>46-60 dias</v>
      </c>
      <c r="G568" s="38">
        <v>69</v>
      </c>
      <c r="H568" s="60" t="str">
        <f>IF('Base tratada'!$G568&lt;=29,"24–29",
IF('Base tratada'!$G568&lt;=39,"30–39",
IF('Base tratada'!$G568&lt;=49,"40–49",
IF('Base tratada'!$G568&lt;=59,"50–59",
IF('Base tratada'!$G568&lt;=69,"60–69",
"70–80")))))</f>
        <v>60–69</v>
      </c>
      <c r="I568" s="34">
        <v>2599</v>
      </c>
      <c r="J568" s="58" t="str">
        <f>IF('Base tratada'!$K568=1,"Divorciado",
IF('Base tratada'!$L568=1,"Casado",
IF('Base tratada'!$M568=1, "Solteiro",
IF('Base tratada'!$N568=1,"Juntos",
"Viúvo"))))</f>
        <v>Casado</v>
      </c>
      <c r="K568" s="34">
        <v>0</v>
      </c>
      <c r="L568" s="34">
        <v>1</v>
      </c>
      <c r="M568" s="34">
        <v>0</v>
      </c>
      <c r="N568" s="34">
        <v>0</v>
      </c>
      <c r="O568" s="34">
        <v>0</v>
      </c>
      <c r="P568" s="34">
        <v>0</v>
      </c>
      <c r="Q568" s="34">
        <v>0</v>
      </c>
      <c r="R568" s="34">
        <v>0</v>
      </c>
      <c r="S568" s="34">
        <v>1</v>
      </c>
      <c r="T568" s="34">
        <v>0</v>
      </c>
      <c r="U568" s="35">
        <v>37</v>
      </c>
      <c r="V568" s="35">
        <v>12</v>
      </c>
      <c r="W568" s="35">
        <v>23</v>
      </c>
      <c r="X568" s="35">
        <v>8</v>
      </c>
      <c r="Y568" s="35">
        <v>11</v>
      </c>
      <c r="Z568" s="35">
        <v>52</v>
      </c>
      <c r="AA568" s="34">
        <v>1</v>
      </c>
      <c r="AB568" s="34">
        <v>7</v>
      </c>
      <c r="AC568" s="34">
        <v>2</v>
      </c>
      <c r="AD568" s="34">
        <v>1</v>
      </c>
      <c r="AE568" s="34">
        <v>3</v>
      </c>
      <c r="AF568" s="58">
        <f>'Base tratada'!$AC568+'Base tratada'!$AD568+'Base tratada'!$AE568</f>
        <v>6</v>
      </c>
      <c r="AG5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68" s="58" t="str">
        <f>IF('Base tratada'!$AC568&gt;=MAX('Base tratada'!$AD568,'Base tratada'!$AE568),"Web",
IF('Base tratada'!$AD568&gt;='Base tratada'!$AE568,"Catalog",
"Store"))</f>
        <v>Store</v>
      </c>
      <c r="AI568" s="59">
        <f>IF('Base tratada'!$AF568=0,"0",'Base tratada'!$AK568/'Base tratada'!$AF568)</f>
        <v>15.166666666666666</v>
      </c>
      <c r="AJ568" s="59" t="str">
        <f>IF('Base tratada'!$AI568=0,"R$ 0",
IF('Base tratada'!$AI568&lt;=25,"R$ 1–25",
IF('Base tratada'!$AI568&lt;=50,"R$ 26–50",
"+R$ 50")))</f>
        <v>R$ 1–25</v>
      </c>
      <c r="AK568" s="35">
        <v>91</v>
      </c>
      <c r="AL568" s="58" t="str">
        <f>IF('Base tratada'!$AK568&lt;=100,"R$ 0-100",
IF('Base tratada'!$AK568&lt;=500,"R$ 101-500",
IF('Base tratada'!$AK568&lt;=1000,"R$ 501-1000",
IF('Base tratada'!$AK568&lt;=1500,"R$ 1001-1500",
"+R$ 1500"))))</f>
        <v>R$ 0-100</v>
      </c>
      <c r="AM568" s="34">
        <v>0</v>
      </c>
      <c r="AN568" s="34">
        <v>0</v>
      </c>
      <c r="AO568" s="34">
        <v>0</v>
      </c>
      <c r="AP568" s="34">
        <v>0</v>
      </c>
      <c r="AQ568" s="34">
        <v>0</v>
      </c>
      <c r="AR568" s="34">
        <v>0</v>
      </c>
      <c r="AS568" s="34">
        <v>0</v>
      </c>
      <c r="AT568" s="34">
        <v>3</v>
      </c>
      <c r="AU568" s="34">
        <v>11</v>
      </c>
      <c r="AV568" s="52">
        <v>39</v>
      </c>
      <c r="AW568" s="57">
        <v>0</v>
      </c>
      <c r="AX568" s="58" t="str">
        <f>IF(Tabela3[[#This Row],[Response]]=1, "Aceitou", "Não aceitou")</f>
        <v>Não aceitou</v>
      </c>
      <c r="AY568" s="55" t="str">
        <f>Tabela3[[#This Row],[Faixa Recência]] &amp; " | " &amp; Tabela3[[#This Row],[Faixa Gasto]] &amp; " | " &amp; Tabela3[[#This Row],[Faixa ticket médio]]</f>
        <v>46-60 dias | R$ 0-100 | R$ 1–25</v>
      </c>
      <c r="AZ5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8" s="36"/>
    </row>
    <row r="569" spans="1:54" x14ac:dyDescent="0.25">
      <c r="A569" s="61">
        <v>568</v>
      </c>
      <c r="B569" s="37">
        <v>39453</v>
      </c>
      <c r="C569" s="34">
        <v>1</v>
      </c>
      <c r="D569" s="34">
        <v>0</v>
      </c>
      <c r="E569" s="34">
        <v>64</v>
      </c>
      <c r="F569" s="58" t="str">
        <f>IF('Base tratada'!$E569&lt;=15,"0-15 dias",
IF('Base tratada'!$E569&lt;=30, "16-30 dias",
IF('Base tratada'!$E569&lt;=45, "31-45 dias",
IF('Base tratada'!$E569&lt;=60, "46-60 dias",
IF('Base tratada'!$E569&lt;=75, "61-75 dias", "76-99 dias")))))</f>
        <v>61-75 dias</v>
      </c>
      <c r="G569" s="38">
        <v>37</v>
      </c>
      <c r="H569" s="60" t="str">
        <f>IF('Base tratada'!$G569&lt;=29,"24–29",
IF('Base tratada'!$G569&lt;=39,"30–39",
IF('Base tratada'!$G569&lt;=49,"40–49",
IF('Base tratada'!$G569&lt;=59,"50–59",
IF('Base tratada'!$G569&lt;=69,"60–69",
"70–80")))))</f>
        <v>30–39</v>
      </c>
      <c r="I569" s="34">
        <v>2246</v>
      </c>
      <c r="J569" s="58" t="str">
        <f>IF('Base tratada'!$K569=1,"Divorciado",
IF('Base tratada'!$L569=1,"Casado",
IF('Base tratada'!$M569=1, "Solteiro",
IF('Base tratada'!$N569=1,"Juntos",
"Viúvo"))))</f>
        <v>Juntos</v>
      </c>
      <c r="K569" s="34">
        <v>0</v>
      </c>
      <c r="L569" s="34">
        <v>0</v>
      </c>
      <c r="M569" s="34">
        <v>0</v>
      </c>
      <c r="N569" s="34">
        <v>1</v>
      </c>
      <c r="O569" s="34">
        <v>0</v>
      </c>
      <c r="P569" s="34">
        <v>0</v>
      </c>
      <c r="Q569" s="34">
        <v>0</v>
      </c>
      <c r="R569" s="34">
        <v>1</v>
      </c>
      <c r="S569" s="34">
        <v>0</v>
      </c>
      <c r="T569" s="34">
        <v>0</v>
      </c>
      <c r="U569" s="35">
        <v>46</v>
      </c>
      <c r="V569" s="35">
        <v>0</v>
      </c>
      <c r="W569" s="35">
        <v>7</v>
      </c>
      <c r="X569" s="35">
        <v>0</v>
      </c>
      <c r="Y569" s="35">
        <v>0</v>
      </c>
      <c r="Z569" s="35">
        <v>2</v>
      </c>
      <c r="AA569" s="34">
        <v>2</v>
      </c>
      <c r="AB569" s="34">
        <v>6</v>
      </c>
      <c r="AC569" s="34">
        <v>2</v>
      </c>
      <c r="AD569" s="34">
        <v>0</v>
      </c>
      <c r="AE569" s="34">
        <v>3</v>
      </c>
      <c r="AF569" s="58">
        <f>'Base tratada'!$AC569+'Base tratada'!$AD569+'Base tratada'!$AE569</f>
        <v>5</v>
      </c>
      <c r="AG5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69" s="58" t="str">
        <f>IF('Base tratada'!$AC569&gt;=MAX('Base tratada'!$AD569,'Base tratada'!$AE569),"Web",
IF('Base tratada'!$AD569&gt;='Base tratada'!$AE569,"Catalog",
"Store"))</f>
        <v>Store</v>
      </c>
      <c r="AI569" s="59">
        <f>IF('Base tratada'!$AF569=0,"0",'Base tratada'!$AK569/'Base tratada'!$AF569)</f>
        <v>10.6</v>
      </c>
      <c r="AJ569" s="59" t="str">
        <f>IF('Base tratada'!$AI569=0,"R$ 0",
IF('Base tratada'!$AI569&lt;=25,"R$ 1–25",
IF('Base tratada'!$AI569&lt;=50,"R$ 26–50",
"+R$ 50")))</f>
        <v>R$ 1–25</v>
      </c>
      <c r="AK569" s="35">
        <v>53</v>
      </c>
      <c r="AL569" s="58" t="str">
        <f>IF('Base tratada'!$AK569&lt;=100,"R$ 0-100",
IF('Base tratada'!$AK569&lt;=500,"R$ 101-500",
IF('Base tratada'!$AK569&lt;=1000,"R$ 501-1000",
IF('Base tratada'!$AK569&lt;=1500,"R$ 1001-1500",
"+R$ 1500"))))</f>
        <v>R$ 0-100</v>
      </c>
      <c r="AM569" s="34">
        <v>0</v>
      </c>
      <c r="AN569" s="34">
        <v>0</v>
      </c>
      <c r="AO569" s="34">
        <v>0</v>
      </c>
      <c r="AP569" s="34">
        <v>0</v>
      </c>
      <c r="AQ569" s="34">
        <v>0</v>
      </c>
      <c r="AR569" s="34">
        <v>0</v>
      </c>
      <c r="AS569" s="34">
        <v>0</v>
      </c>
      <c r="AT569" s="34">
        <v>3</v>
      </c>
      <c r="AU569" s="34">
        <v>11</v>
      </c>
      <c r="AV569" s="52">
        <v>51</v>
      </c>
      <c r="AW569" s="57">
        <v>0</v>
      </c>
      <c r="AX569" s="58" t="str">
        <f>IF(Tabela3[[#This Row],[Response]]=1, "Aceitou", "Não aceitou")</f>
        <v>Não aceitou</v>
      </c>
      <c r="AY569" s="55" t="str">
        <f>Tabela3[[#This Row],[Faixa Recência]] &amp; " | " &amp; Tabela3[[#This Row],[Faixa Gasto]] &amp; " | " &amp; Tabela3[[#This Row],[Faixa ticket médio]]</f>
        <v>61-75 dias | R$ 0-100 | R$ 1–25</v>
      </c>
      <c r="AZ5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69" s="36"/>
    </row>
    <row r="570" spans="1:54" x14ac:dyDescent="0.25">
      <c r="A570" s="61">
        <v>569</v>
      </c>
      <c r="B570" s="37">
        <v>26850</v>
      </c>
      <c r="C570" s="34">
        <v>1</v>
      </c>
      <c r="D570" s="34">
        <v>1</v>
      </c>
      <c r="E570" s="34">
        <v>10</v>
      </c>
      <c r="F570" s="58" t="str">
        <f>IF('Base tratada'!$E570&lt;=15,"0-15 dias",
IF('Base tratada'!$E570&lt;=30, "16-30 dias",
IF('Base tratada'!$E570&lt;=45, "31-45 dias",
IF('Base tratada'!$E570&lt;=60, "46-60 dias",
IF('Base tratada'!$E570&lt;=75, "61-75 dias", "76-99 dias")))))</f>
        <v>0-15 dias</v>
      </c>
      <c r="G570" s="38">
        <v>49</v>
      </c>
      <c r="H570" s="60" t="str">
        <f>IF('Base tratada'!$G570&lt;=29,"24–29",
IF('Base tratada'!$G570&lt;=39,"30–39",
IF('Base tratada'!$G570&lt;=49,"40–49",
IF('Base tratada'!$G570&lt;=59,"50–59",
IF('Base tratada'!$G570&lt;=69,"60–69",
"70–80")))))</f>
        <v>40–49</v>
      </c>
      <c r="I570" s="34">
        <v>2231</v>
      </c>
      <c r="J570" s="58" t="str">
        <f>IF('Base tratada'!$K570=1,"Divorciado",
IF('Base tratada'!$L570=1,"Casado",
IF('Base tratada'!$M570=1, "Solteiro",
IF('Base tratada'!$N570=1,"Juntos",
"Viúvo"))))</f>
        <v>Juntos</v>
      </c>
      <c r="K570" s="34">
        <v>0</v>
      </c>
      <c r="L570" s="34">
        <v>0</v>
      </c>
      <c r="M570" s="34">
        <v>0</v>
      </c>
      <c r="N570" s="34">
        <v>1</v>
      </c>
      <c r="O570" s="34">
        <v>0</v>
      </c>
      <c r="P570" s="34">
        <v>1</v>
      </c>
      <c r="Q570" s="34">
        <v>0</v>
      </c>
      <c r="R570" s="34">
        <v>0</v>
      </c>
      <c r="S570" s="34">
        <v>0</v>
      </c>
      <c r="T570" s="34">
        <v>0</v>
      </c>
      <c r="U570" s="35">
        <v>31</v>
      </c>
      <c r="V570" s="35">
        <v>1</v>
      </c>
      <c r="W570" s="35">
        <v>13</v>
      </c>
      <c r="X570" s="35">
        <v>7</v>
      </c>
      <c r="Y570" s="35">
        <v>2</v>
      </c>
      <c r="Z570" s="35">
        <v>9</v>
      </c>
      <c r="AA570" s="34">
        <v>4</v>
      </c>
      <c r="AB570" s="34">
        <v>4</v>
      </c>
      <c r="AC570" s="34">
        <v>2</v>
      </c>
      <c r="AD570" s="34">
        <v>1</v>
      </c>
      <c r="AE570" s="34">
        <v>4</v>
      </c>
      <c r="AF570" s="58">
        <f>'Base tratada'!$AC570+'Base tratada'!$AD570+'Base tratada'!$AE570</f>
        <v>7</v>
      </c>
      <c r="AG5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70" s="58" t="str">
        <f>IF('Base tratada'!$AC570&gt;=MAX('Base tratada'!$AD570,'Base tratada'!$AE570),"Web",
IF('Base tratada'!$AD570&gt;='Base tratada'!$AE570,"Catalog",
"Store"))</f>
        <v>Store</v>
      </c>
      <c r="AI570" s="59">
        <f>IF('Base tratada'!$AF570=0,"0",'Base tratada'!$AK570/'Base tratada'!$AF570)</f>
        <v>7.7142857142857144</v>
      </c>
      <c r="AJ570" s="59" t="str">
        <f>IF('Base tratada'!$AI570=0,"R$ 0",
IF('Base tratada'!$AI570&lt;=25,"R$ 1–25",
IF('Base tratada'!$AI570&lt;=50,"R$ 26–50",
"+R$ 50")))</f>
        <v>R$ 1–25</v>
      </c>
      <c r="AK570" s="35">
        <v>54</v>
      </c>
      <c r="AL570" s="58" t="str">
        <f>IF('Base tratada'!$AK570&lt;=100,"R$ 0-100",
IF('Base tratada'!$AK570&lt;=500,"R$ 101-500",
IF('Base tratada'!$AK570&lt;=1000,"R$ 501-1000",
IF('Base tratada'!$AK570&lt;=1500,"R$ 1001-1500",
"+R$ 1500"))))</f>
        <v>R$ 0-100</v>
      </c>
      <c r="AM570" s="34">
        <v>0</v>
      </c>
      <c r="AN570" s="34">
        <v>0</v>
      </c>
      <c r="AO570" s="34">
        <v>0</v>
      </c>
      <c r="AP570" s="34">
        <v>0</v>
      </c>
      <c r="AQ570" s="34">
        <v>0</v>
      </c>
      <c r="AR570" s="34">
        <v>0</v>
      </c>
      <c r="AS570" s="34">
        <v>0</v>
      </c>
      <c r="AT570" s="34">
        <v>3</v>
      </c>
      <c r="AU570" s="34">
        <v>11</v>
      </c>
      <c r="AV570" s="52">
        <v>45</v>
      </c>
      <c r="AW570" s="57">
        <v>0</v>
      </c>
      <c r="AX570" s="58" t="str">
        <f>IF(Tabela3[[#This Row],[Response]]=1, "Aceitou", "Não aceitou")</f>
        <v>Não aceitou</v>
      </c>
      <c r="AY570" s="55" t="str">
        <f>Tabela3[[#This Row],[Faixa Recência]] &amp; " | " &amp; Tabela3[[#This Row],[Faixa Gasto]] &amp; " | " &amp; Tabela3[[#This Row],[Faixa ticket médio]]</f>
        <v>0-15 dias | R$ 0-100 | R$ 1–25</v>
      </c>
      <c r="AZ5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0" s="36"/>
    </row>
    <row r="571" spans="1:54" x14ac:dyDescent="0.25">
      <c r="A571" s="61">
        <v>570</v>
      </c>
      <c r="B571" s="37">
        <v>79800</v>
      </c>
      <c r="C571" s="34">
        <v>0</v>
      </c>
      <c r="D571" s="34">
        <v>0</v>
      </c>
      <c r="E571" s="34">
        <v>65</v>
      </c>
      <c r="F571" s="58" t="str">
        <f>IF('Base tratada'!$E571&lt;=15,"0-15 dias",
IF('Base tratada'!$E571&lt;=30, "16-30 dias",
IF('Base tratada'!$E571&lt;=45, "31-45 dias",
IF('Base tratada'!$E571&lt;=60, "46-60 dias",
IF('Base tratada'!$E571&lt;=75, "61-75 dias", "76-99 dias")))))</f>
        <v>61-75 dias</v>
      </c>
      <c r="G571" s="38">
        <v>65</v>
      </c>
      <c r="H571" s="60" t="str">
        <f>IF('Base tratada'!$G571&lt;=29,"24–29",
IF('Base tratada'!$G571&lt;=39,"30–39",
IF('Base tratada'!$G571&lt;=49,"40–49",
IF('Base tratada'!$G571&lt;=59,"50–59",
IF('Base tratada'!$G571&lt;=69,"60–69",
"70–80")))))</f>
        <v>60–69</v>
      </c>
      <c r="I571" s="34">
        <v>2803</v>
      </c>
      <c r="J571" s="58" t="str">
        <f>IF('Base tratada'!$K571=1,"Divorciado",
IF('Base tratada'!$L571=1,"Casado",
IF('Base tratada'!$M571=1, "Solteiro",
IF('Base tratada'!$N571=1,"Juntos",
"Viúvo"))))</f>
        <v>Viúvo</v>
      </c>
      <c r="K571" s="34">
        <v>0</v>
      </c>
      <c r="L571" s="34">
        <v>0</v>
      </c>
      <c r="M571" s="34">
        <v>0</v>
      </c>
      <c r="N571" s="34">
        <v>0</v>
      </c>
      <c r="O571" s="34">
        <v>1</v>
      </c>
      <c r="P571" s="34">
        <v>0</v>
      </c>
      <c r="Q571" s="34">
        <v>0</v>
      </c>
      <c r="R571" s="34">
        <v>1</v>
      </c>
      <c r="S571" s="34">
        <v>0</v>
      </c>
      <c r="T571" s="34">
        <v>0</v>
      </c>
      <c r="U571" s="35">
        <v>1060</v>
      </c>
      <c r="V571" s="35">
        <v>21</v>
      </c>
      <c r="W571" s="35">
        <v>530</v>
      </c>
      <c r="X571" s="35">
        <v>32</v>
      </c>
      <c r="Y571" s="35">
        <v>0</v>
      </c>
      <c r="Z571" s="35">
        <v>224</v>
      </c>
      <c r="AA571" s="34">
        <v>1</v>
      </c>
      <c r="AB571" s="34">
        <v>3</v>
      </c>
      <c r="AC571" s="34">
        <v>5</v>
      </c>
      <c r="AD571" s="34">
        <v>11</v>
      </c>
      <c r="AE571" s="34">
        <v>5</v>
      </c>
      <c r="AF571" s="58">
        <f>'Base tratada'!$AC571+'Base tratada'!$AD571+'Base tratada'!$AE571</f>
        <v>21</v>
      </c>
      <c r="AG5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71" s="58" t="str">
        <f>IF('Base tratada'!$AC571&gt;=MAX('Base tratada'!$AD571,'Base tratada'!$AE571),"Web",
IF('Base tratada'!$AD571&gt;='Base tratada'!$AE571,"Catalog",
"Store"))</f>
        <v>Catalog</v>
      </c>
      <c r="AI571" s="59">
        <f>IF('Base tratada'!$AF571=0,"0",'Base tratada'!$AK571/'Base tratada'!$AF571)</f>
        <v>78.238095238095241</v>
      </c>
      <c r="AJ571" s="59" t="str">
        <f>IF('Base tratada'!$AI571=0,"R$ 0",
IF('Base tratada'!$AI571&lt;=25,"R$ 1–25",
IF('Base tratada'!$AI571&lt;=50,"R$ 26–50",
"+R$ 50")))</f>
        <v>+R$ 50</v>
      </c>
      <c r="AK571" s="35">
        <v>1643</v>
      </c>
      <c r="AL571" s="58" t="str">
        <f>IF('Base tratada'!$AK571&lt;=100,"R$ 0-100",
IF('Base tratada'!$AK571&lt;=500,"R$ 101-500",
IF('Base tratada'!$AK571&lt;=1000,"R$ 501-1000",
IF('Base tratada'!$AK571&lt;=1500,"R$ 1001-1500",
"+R$ 1500"))))</f>
        <v>+R$ 1500</v>
      </c>
      <c r="AM571" s="34">
        <v>1</v>
      </c>
      <c r="AN571" s="34">
        <v>0</v>
      </c>
      <c r="AO571" s="34">
        <v>1</v>
      </c>
      <c r="AP571" s="34">
        <v>0</v>
      </c>
      <c r="AQ571" s="34">
        <v>1</v>
      </c>
      <c r="AR571" s="34">
        <v>3</v>
      </c>
      <c r="AS571" s="34">
        <v>0</v>
      </c>
      <c r="AT571" s="34">
        <v>3</v>
      </c>
      <c r="AU571" s="34">
        <v>11</v>
      </c>
      <c r="AV571" s="52">
        <v>1419</v>
      </c>
      <c r="AW571" s="57">
        <v>1</v>
      </c>
      <c r="AX571" s="58" t="str">
        <f>IF(Tabela3[[#This Row],[Response]]=1, "Aceitou", "Não aceitou")</f>
        <v>Aceitou</v>
      </c>
      <c r="AY571" s="55" t="str">
        <f>Tabela3[[#This Row],[Faixa Recência]] &amp; " | " &amp; Tabela3[[#This Row],[Faixa Gasto]] &amp; " | " &amp; Tabela3[[#This Row],[Faixa ticket médio]]</f>
        <v>61-75 dias | +R$ 1500 | +R$ 50</v>
      </c>
      <c r="AZ5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1" s="36"/>
    </row>
    <row r="572" spans="1:54" x14ac:dyDescent="0.25">
      <c r="A572" s="61">
        <v>571</v>
      </c>
      <c r="B572" s="37">
        <v>61794</v>
      </c>
      <c r="C572" s="34">
        <v>0</v>
      </c>
      <c r="D572" s="34">
        <v>1</v>
      </c>
      <c r="E572" s="34">
        <v>74</v>
      </c>
      <c r="F572" s="58" t="str">
        <f>IF('Base tratada'!$E572&lt;=15,"0-15 dias",
IF('Base tratada'!$E572&lt;=30, "16-30 dias",
IF('Base tratada'!$E572&lt;=45, "31-45 dias",
IF('Base tratada'!$E572&lt;=60, "46-60 dias",
IF('Base tratada'!$E572&lt;=75, "61-75 dias", "76-99 dias")))))</f>
        <v>61-75 dias</v>
      </c>
      <c r="G572" s="38">
        <v>59</v>
      </c>
      <c r="H572" s="60" t="str">
        <f>IF('Base tratada'!$G572&lt;=29,"24–29",
IF('Base tratada'!$G572&lt;=39,"30–39",
IF('Base tratada'!$G572&lt;=49,"40–49",
IF('Base tratada'!$G572&lt;=59,"50–59",
IF('Base tratada'!$G572&lt;=69,"60–69",
"70–80")))))</f>
        <v>50–59</v>
      </c>
      <c r="I572" s="34">
        <v>2447</v>
      </c>
      <c r="J572" s="58" t="str">
        <f>IF('Base tratada'!$K572=1,"Divorciado",
IF('Base tratada'!$L572=1,"Casado",
IF('Base tratada'!$M572=1, "Solteiro",
IF('Base tratada'!$N572=1,"Juntos",
"Viúvo"))))</f>
        <v>Casado</v>
      </c>
      <c r="K572" s="34">
        <v>0</v>
      </c>
      <c r="L572" s="34">
        <v>1</v>
      </c>
      <c r="M572" s="34">
        <v>0</v>
      </c>
      <c r="N572" s="34">
        <v>0</v>
      </c>
      <c r="O572" s="34">
        <v>0</v>
      </c>
      <c r="P572" s="34">
        <v>0</v>
      </c>
      <c r="Q572" s="34">
        <v>0</v>
      </c>
      <c r="R572" s="34">
        <v>0</v>
      </c>
      <c r="S572" s="34">
        <v>1</v>
      </c>
      <c r="T572" s="34">
        <v>0</v>
      </c>
      <c r="U572" s="35">
        <v>264</v>
      </c>
      <c r="V572" s="35">
        <v>47</v>
      </c>
      <c r="W572" s="35">
        <v>188</v>
      </c>
      <c r="X572" s="35">
        <v>54</v>
      </c>
      <c r="Y572" s="35">
        <v>47</v>
      </c>
      <c r="Z572" s="35">
        <v>11</v>
      </c>
      <c r="AA572" s="34">
        <v>2</v>
      </c>
      <c r="AB572" s="34">
        <v>2</v>
      </c>
      <c r="AC572" s="34">
        <v>4</v>
      </c>
      <c r="AD572" s="34">
        <v>4</v>
      </c>
      <c r="AE572" s="34">
        <v>10</v>
      </c>
      <c r="AF572" s="58">
        <f>'Base tratada'!$AC572+'Base tratada'!$AD572+'Base tratada'!$AE572</f>
        <v>18</v>
      </c>
      <c r="AG5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72" s="58" t="str">
        <f>IF('Base tratada'!$AC572&gt;=MAX('Base tratada'!$AD572,'Base tratada'!$AE572),"Web",
IF('Base tratada'!$AD572&gt;='Base tratada'!$AE572,"Catalog",
"Store"))</f>
        <v>Store</v>
      </c>
      <c r="AI572" s="59">
        <f>IF('Base tratada'!$AF572=0,"0",'Base tratada'!$AK572/'Base tratada'!$AF572)</f>
        <v>33.333333333333336</v>
      </c>
      <c r="AJ572" s="59" t="str">
        <f>IF('Base tratada'!$AI572=0,"R$ 0",
IF('Base tratada'!$AI572&lt;=25,"R$ 1–25",
IF('Base tratada'!$AI572&lt;=50,"R$ 26–50",
"+R$ 50")))</f>
        <v>R$ 26–50</v>
      </c>
      <c r="AK572" s="35">
        <v>600</v>
      </c>
      <c r="AL572" s="58" t="str">
        <f>IF('Base tratada'!$AK572&lt;=100,"R$ 0-100",
IF('Base tratada'!$AK572&lt;=500,"R$ 101-500",
IF('Base tratada'!$AK572&lt;=1000,"R$ 501-1000",
IF('Base tratada'!$AK572&lt;=1500,"R$ 1001-1500",
"+R$ 1500"))))</f>
        <v>R$ 501-1000</v>
      </c>
      <c r="AM572" s="34">
        <v>0</v>
      </c>
      <c r="AN572" s="34">
        <v>0</v>
      </c>
      <c r="AO572" s="34">
        <v>0</v>
      </c>
      <c r="AP572" s="34">
        <v>0</v>
      </c>
      <c r="AQ572" s="34">
        <v>0</v>
      </c>
      <c r="AR572" s="34">
        <v>0</v>
      </c>
      <c r="AS572" s="34">
        <v>0</v>
      </c>
      <c r="AT572" s="34">
        <v>3</v>
      </c>
      <c r="AU572" s="34">
        <v>11</v>
      </c>
      <c r="AV572" s="52">
        <v>589</v>
      </c>
      <c r="AW572" s="57">
        <v>0</v>
      </c>
      <c r="AX572" s="58" t="str">
        <f>IF(Tabela3[[#This Row],[Response]]=1, "Aceitou", "Não aceitou")</f>
        <v>Não aceitou</v>
      </c>
      <c r="AY572" s="55" t="str">
        <f>Tabela3[[#This Row],[Faixa Recência]] &amp; " | " &amp; Tabela3[[#This Row],[Faixa Gasto]] &amp; " | " &amp; Tabela3[[#This Row],[Faixa ticket médio]]</f>
        <v>61-75 dias | R$ 501-1000 | R$ 26–50</v>
      </c>
      <c r="AZ5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2" s="36"/>
    </row>
    <row r="573" spans="1:54" x14ac:dyDescent="0.25">
      <c r="A573" s="61">
        <v>572</v>
      </c>
      <c r="B573" s="37">
        <v>53863</v>
      </c>
      <c r="C573" s="34">
        <v>0</v>
      </c>
      <c r="D573" s="34">
        <v>1</v>
      </c>
      <c r="E573" s="34">
        <v>4</v>
      </c>
      <c r="F573" s="58" t="str">
        <f>IF('Base tratada'!$E573&lt;=15,"0-15 dias",
IF('Base tratada'!$E573&lt;=30, "16-30 dias",
IF('Base tratada'!$E573&lt;=45, "31-45 dias",
IF('Base tratada'!$E573&lt;=60, "46-60 dias",
IF('Base tratada'!$E573&lt;=75, "61-75 dias", "76-99 dias")))))</f>
        <v>0-15 dias</v>
      </c>
      <c r="G573" s="38">
        <v>65</v>
      </c>
      <c r="H573" s="60" t="str">
        <f>IF('Base tratada'!$G573&lt;=29,"24–29",
IF('Base tratada'!$G573&lt;=39,"30–39",
IF('Base tratada'!$G573&lt;=49,"40–49",
IF('Base tratada'!$G573&lt;=59,"50–59",
IF('Base tratada'!$G573&lt;=69,"60–69",
"70–80")))))</f>
        <v>60–69</v>
      </c>
      <c r="I573" s="34">
        <v>2202</v>
      </c>
      <c r="J573" s="58" t="str">
        <f>IF('Base tratada'!$K573=1,"Divorciado",
IF('Base tratada'!$L573=1,"Casado",
IF('Base tratada'!$M573=1, "Solteiro",
IF('Base tratada'!$N573=1,"Juntos",
"Viúvo"))))</f>
        <v>Juntos</v>
      </c>
      <c r="K573" s="34">
        <v>0</v>
      </c>
      <c r="L573" s="34">
        <v>0</v>
      </c>
      <c r="M573" s="34">
        <v>0</v>
      </c>
      <c r="N573" s="34">
        <v>1</v>
      </c>
      <c r="O573" s="34">
        <v>0</v>
      </c>
      <c r="P573" s="34">
        <v>0</v>
      </c>
      <c r="Q573" s="34">
        <v>0</v>
      </c>
      <c r="R573" s="34">
        <v>1</v>
      </c>
      <c r="S573" s="34">
        <v>0</v>
      </c>
      <c r="T573" s="34">
        <v>0</v>
      </c>
      <c r="U573" s="35">
        <v>399</v>
      </c>
      <c r="V573" s="35">
        <v>4</v>
      </c>
      <c r="W573" s="35">
        <v>30</v>
      </c>
      <c r="X573" s="35">
        <v>6</v>
      </c>
      <c r="Y573" s="35">
        <v>4</v>
      </c>
      <c r="Z573" s="35">
        <v>30</v>
      </c>
      <c r="AA573" s="34">
        <v>3</v>
      </c>
      <c r="AB573" s="34">
        <v>7</v>
      </c>
      <c r="AC573" s="34">
        <v>7</v>
      </c>
      <c r="AD573" s="34">
        <v>1</v>
      </c>
      <c r="AE573" s="34">
        <v>7</v>
      </c>
      <c r="AF573" s="58">
        <f>'Base tratada'!$AC573+'Base tratada'!$AD573+'Base tratada'!$AE573</f>
        <v>15</v>
      </c>
      <c r="AG5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73" s="58" t="str">
        <f>IF('Base tratada'!$AC573&gt;=MAX('Base tratada'!$AD573,'Base tratada'!$AE573),"Web",
IF('Base tratada'!$AD573&gt;='Base tratada'!$AE573,"Catalog",
"Store"))</f>
        <v>Web</v>
      </c>
      <c r="AI573" s="59">
        <f>IF('Base tratada'!$AF573=0,"0",'Base tratada'!$AK573/'Base tratada'!$AF573)</f>
        <v>29.533333333333335</v>
      </c>
      <c r="AJ573" s="59" t="str">
        <f>IF('Base tratada'!$AI573=0,"R$ 0",
IF('Base tratada'!$AI573&lt;=25,"R$ 1–25",
IF('Base tratada'!$AI573&lt;=50,"R$ 26–50",
"+R$ 50")))</f>
        <v>R$ 26–50</v>
      </c>
      <c r="AK573" s="35">
        <v>443</v>
      </c>
      <c r="AL573" s="58" t="str">
        <f>IF('Base tratada'!$AK573&lt;=100,"R$ 0-100",
IF('Base tratada'!$AK573&lt;=500,"R$ 101-500",
IF('Base tratada'!$AK573&lt;=1000,"R$ 501-1000",
IF('Base tratada'!$AK573&lt;=1500,"R$ 1001-1500",
"+R$ 1500"))))</f>
        <v>R$ 101-500</v>
      </c>
      <c r="AM573" s="34">
        <v>0</v>
      </c>
      <c r="AN573" s="34">
        <v>0</v>
      </c>
      <c r="AO573" s="34">
        <v>0</v>
      </c>
      <c r="AP573" s="34">
        <v>1</v>
      </c>
      <c r="AQ573" s="34">
        <v>0</v>
      </c>
      <c r="AR573" s="34">
        <v>1</v>
      </c>
      <c r="AS573" s="34">
        <v>0</v>
      </c>
      <c r="AT573" s="34">
        <v>3</v>
      </c>
      <c r="AU573" s="34">
        <v>11</v>
      </c>
      <c r="AV573" s="52">
        <v>413</v>
      </c>
      <c r="AW573" s="57">
        <v>0</v>
      </c>
      <c r="AX573" s="58" t="str">
        <f>IF(Tabela3[[#This Row],[Response]]=1, "Aceitou", "Não aceitou")</f>
        <v>Não aceitou</v>
      </c>
      <c r="AY573" s="55" t="str">
        <f>Tabela3[[#This Row],[Faixa Recência]] &amp; " | " &amp; Tabela3[[#This Row],[Faixa Gasto]] &amp; " | " &amp; Tabela3[[#This Row],[Faixa ticket médio]]</f>
        <v>0-15 dias | R$ 101-500 | R$ 26–50</v>
      </c>
      <c r="AZ5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3" s="36"/>
    </row>
    <row r="574" spans="1:54" x14ac:dyDescent="0.25">
      <c r="A574" s="61">
        <v>573</v>
      </c>
      <c r="B574" s="37">
        <v>24221</v>
      </c>
      <c r="C574" s="34">
        <v>0</v>
      </c>
      <c r="D574" s="34">
        <v>0</v>
      </c>
      <c r="E574" s="34">
        <v>94</v>
      </c>
      <c r="F574" s="58" t="str">
        <f>IF('Base tratada'!$E574&lt;=15,"0-15 dias",
IF('Base tratada'!$E574&lt;=30, "16-30 dias",
IF('Base tratada'!$E574&lt;=45, "31-45 dias",
IF('Base tratada'!$E574&lt;=60, "46-60 dias",
IF('Base tratada'!$E574&lt;=75, "61-75 dias", "76-99 dias")))))</f>
        <v>76-99 dias</v>
      </c>
      <c r="G574" s="38">
        <v>61</v>
      </c>
      <c r="H574" s="60" t="str">
        <f>IF('Base tratada'!$G574&lt;=29,"24–29",
IF('Base tratada'!$G574&lt;=39,"30–39",
IF('Base tratada'!$G574&lt;=49,"40–49",
IF('Base tratada'!$G574&lt;=59,"50–59",
IF('Base tratada'!$G574&lt;=69,"60–69",
"70–80")))))</f>
        <v>60–69</v>
      </c>
      <c r="I574" s="34">
        <v>2472</v>
      </c>
      <c r="J574" s="58" t="str">
        <f>IF('Base tratada'!$K574=1,"Divorciado",
IF('Base tratada'!$L574=1,"Casado",
IF('Base tratada'!$M574=1, "Solteiro",
IF('Base tratada'!$N574=1,"Juntos",
"Viúvo"))))</f>
        <v>Juntos</v>
      </c>
      <c r="K574" s="34">
        <v>0</v>
      </c>
      <c r="L574" s="34">
        <v>0</v>
      </c>
      <c r="M574" s="34">
        <v>0</v>
      </c>
      <c r="N574" s="34">
        <v>1</v>
      </c>
      <c r="O574" s="34">
        <v>0</v>
      </c>
      <c r="P574" s="34">
        <v>0</v>
      </c>
      <c r="Q574" s="34">
        <v>0</v>
      </c>
      <c r="R574" s="34">
        <v>1</v>
      </c>
      <c r="S574" s="34">
        <v>0</v>
      </c>
      <c r="T574" s="34">
        <v>0</v>
      </c>
      <c r="U574" s="35">
        <v>8</v>
      </c>
      <c r="V574" s="35">
        <v>9</v>
      </c>
      <c r="W574" s="35">
        <v>9</v>
      </c>
      <c r="X574" s="35">
        <v>2</v>
      </c>
      <c r="Y574" s="35">
        <v>5</v>
      </c>
      <c r="Z574" s="35">
        <v>22</v>
      </c>
      <c r="AA574" s="34">
        <v>1</v>
      </c>
      <c r="AB574" s="34">
        <v>4</v>
      </c>
      <c r="AC574" s="34">
        <v>1</v>
      </c>
      <c r="AD574" s="34">
        <v>1</v>
      </c>
      <c r="AE574" s="34">
        <v>3</v>
      </c>
      <c r="AF574" s="58">
        <f>'Base tratada'!$AC574+'Base tratada'!$AD574+'Base tratada'!$AE574</f>
        <v>5</v>
      </c>
      <c r="AG5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74" s="58" t="str">
        <f>IF('Base tratada'!$AC574&gt;=MAX('Base tratada'!$AD574,'Base tratada'!$AE574),"Web",
IF('Base tratada'!$AD574&gt;='Base tratada'!$AE574,"Catalog",
"Store"))</f>
        <v>Store</v>
      </c>
      <c r="AI574" s="59">
        <f>IF('Base tratada'!$AF574=0,"0",'Base tratada'!$AK574/'Base tratada'!$AF574)</f>
        <v>6.6</v>
      </c>
      <c r="AJ574" s="59" t="str">
        <f>IF('Base tratada'!$AI574=0,"R$ 0",
IF('Base tratada'!$AI574&lt;=25,"R$ 1–25",
IF('Base tratada'!$AI574&lt;=50,"R$ 26–50",
"+R$ 50")))</f>
        <v>R$ 1–25</v>
      </c>
      <c r="AK574" s="35">
        <v>33</v>
      </c>
      <c r="AL574" s="58" t="str">
        <f>IF('Base tratada'!$AK574&lt;=100,"R$ 0-100",
IF('Base tratada'!$AK574&lt;=500,"R$ 101-500",
IF('Base tratada'!$AK574&lt;=1000,"R$ 501-1000",
IF('Base tratada'!$AK574&lt;=1500,"R$ 1001-1500",
"+R$ 1500"))))</f>
        <v>R$ 0-100</v>
      </c>
      <c r="AM574" s="34">
        <v>0</v>
      </c>
      <c r="AN574" s="34">
        <v>0</v>
      </c>
      <c r="AO574" s="34">
        <v>0</v>
      </c>
      <c r="AP574" s="34">
        <v>0</v>
      </c>
      <c r="AQ574" s="34">
        <v>0</v>
      </c>
      <c r="AR574" s="34">
        <v>0</v>
      </c>
      <c r="AS574" s="34">
        <v>0</v>
      </c>
      <c r="AT574" s="34">
        <v>3</v>
      </c>
      <c r="AU574" s="34">
        <v>11</v>
      </c>
      <c r="AV574" s="52">
        <v>11</v>
      </c>
      <c r="AW574" s="57">
        <v>0</v>
      </c>
      <c r="AX574" s="58" t="str">
        <f>IF(Tabela3[[#This Row],[Response]]=1, "Aceitou", "Não aceitou")</f>
        <v>Não aceitou</v>
      </c>
      <c r="AY574" s="55" t="str">
        <f>Tabela3[[#This Row],[Faixa Recência]] &amp; " | " &amp; Tabela3[[#This Row],[Faixa Gasto]] &amp; " | " &amp; Tabela3[[#This Row],[Faixa ticket médio]]</f>
        <v>76-99 dias | R$ 0-100 | R$ 1–25</v>
      </c>
      <c r="AZ5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4" s="36"/>
    </row>
    <row r="575" spans="1:54" x14ac:dyDescent="0.25">
      <c r="A575" s="61">
        <v>574</v>
      </c>
      <c r="B575" s="37">
        <v>39684</v>
      </c>
      <c r="C575" s="34">
        <v>1</v>
      </c>
      <c r="D575" s="34">
        <v>0</v>
      </c>
      <c r="E575" s="34">
        <v>41</v>
      </c>
      <c r="F575" s="58" t="str">
        <f>IF('Base tratada'!$E575&lt;=15,"0-15 dias",
IF('Base tratada'!$E575&lt;=30, "16-30 dias",
IF('Base tratada'!$E575&lt;=45, "31-45 dias",
IF('Base tratada'!$E575&lt;=60, "46-60 dias",
IF('Base tratada'!$E575&lt;=75, "61-75 dias", "76-99 dias")))))</f>
        <v>31-45 dias</v>
      </c>
      <c r="G575" s="38">
        <v>36</v>
      </c>
      <c r="H575" s="60" t="str">
        <f>IF('Base tratada'!$G575&lt;=29,"24–29",
IF('Base tratada'!$G575&lt;=39,"30–39",
IF('Base tratada'!$G575&lt;=49,"40–49",
IF('Base tratada'!$G575&lt;=59,"50–59",
IF('Base tratada'!$G575&lt;=69,"60–69",
"70–80")))))</f>
        <v>30–39</v>
      </c>
      <c r="I575" s="34">
        <v>2784</v>
      </c>
      <c r="J575" s="58" t="str">
        <f>IF('Base tratada'!$K575=1,"Divorciado",
IF('Base tratada'!$L575=1,"Casado",
IF('Base tratada'!$M575=1, "Solteiro",
IF('Base tratada'!$N575=1,"Juntos",
"Viúvo"))))</f>
        <v>Solteiro</v>
      </c>
      <c r="K575" s="34">
        <v>0</v>
      </c>
      <c r="L575" s="34">
        <v>0</v>
      </c>
      <c r="M575" s="34">
        <v>1</v>
      </c>
      <c r="N575" s="34">
        <v>0</v>
      </c>
      <c r="O575" s="34">
        <v>0</v>
      </c>
      <c r="P575" s="34">
        <v>0</v>
      </c>
      <c r="Q575" s="34">
        <v>0</v>
      </c>
      <c r="R575" s="34">
        <v>0</v>
      </c>
      <c r="S575" s="34">
        <v>0</v>
      </c>
      <c r="T575" s="34">
        <v>1</v>
      </c>
      <c r="U575" s="35">
        <v>19</v>
      </c>
      <c r="V575" s="35">
        <v>0</v>
      </c>
      <c r="W575" s="35">
        <v>35</v>
      </c>
      <c r="X575" s="35">
        <v>6</v>
      </c>
      <c r="Y575" s="35">
        <v>4</v>
      </c>
      <c r="Z575" s="35">
        <v>17</v>
      </c>
      <c r="AA575" s="34">
        <v>2</v>
      </c>
      <c r="AB575" s="34">
        <v>7</v>
      </c>
      <c r="AC575" s="34">
        <v>2</v>
      </c>
      <c r="AD575" s="34">
        <v>1</v>
      </c>
      <c r="AE575" s="34">
        <v>2</v>
      </c>
      <c r="AF575" s="58">
        <f>'Base tratada'!$AC575+'Base tratada'!$AD575+'Base tratada'!$AE575</f>
        <v>5</v>
      </c>
      <c r="AG5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75" s="58" t="str">
        <f>IF('Base tratada'!$AC575&gt;=MAX('Base tratada'!$AD575,'Base tratada'!$AE575),"Web",
IF('Base tratada'!$AD575&gt;='Base tratada'!$AE575,"Catalog",
"Store"))</f>
        <v>Web</v>
      </c>
      <c r="AI575" s="59">
        <f>IF('Base tratada'!$AF575=0,"0",'Base tratada'!$AK575/'Base tratada'!$AF575)</f>
        <v>12.8</v>
      </c>
      <c r="AJ575" s="59" t="str">
        <f>IF('Base tratada'!$AI575=0,"R$ 0",
IF('Base tratada'!$AI575&lt;=25,"R$ 1–25",
IF('Base tratada'!$AI575&lt;=50,"R$ 26–50",
"+R$ 50")))</f>
        <v>R$ 1–25</v>
      </c>
      <c r="AK575" s="35">
        <v>64</v>
      </c>
      <c r="AL575" s="58" t="str">
        <f>IF('Base tratada'!$AK575&lt;=100,"R$ 0-100",
IF('Base tratada'!$AK575&lt;=500,"R$ 101-500",
IF('Base tratada'!$AK575&lt;=1000,"R$ 501-1000",
IF('Base tratada'!$AK575&lt;=1500,"R$ 1001-1500",
"+R$ 1500"))))</f>
        <v>R$ 0-100</v>
      </c>
      <c r="AM575" s="34">
        <v>0</v>
      </c>
      <c r="AN575" s="34">
        <v>0</v>
      </c>
      <c r="AO575" s="34">
        <v>0</v>
      </c>
      <c r="AP575" s="34">
        <v>0</v>
      </c>
      <c r="AQ575" s="34">
        <v>0</v>
      </c>
      <c r="AR575" s="34">
        <v>0</v>
      </c>
      <c r="AS575" s="34">
        <v>1</v>
      </c>
      <c r="AT575" s="34">
        <v>3</v>
      </c>
      <c r="AU575" s="34">
        <v>11</v>
      </c>
      <c r="AV575" s="52">
        <v>47</v>
      </c>
      <c r="AW575" s="57">
        <v>1</v>
      </c>
      <c r="AX575" s="58" t="str">
        <f>IF(Tabela3[[#This Row],[Response]]=1, "Aceitou", "Não aceitou")</f>
        <v>Aceitou</v>
      </c>
      <c r="AY575" s="55" t="str">
        <f>Tabela3[[#This Row],[Faixa Recência]] &amp; " | " &amp; Tabela3[[#This Row],[Faixa Gasto]] &amp; " | " &amp; Tabela3[[#This Row],[Faixa ticket médio]]</f>
        <v>31-45 dias | R$ 0-100 | R$ 1–25</v>
      </c>
      <c r="AZ5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5" s="36"/>
    </row>
    <row r="576" spans="1:54" x14ac:dyDescent="0.25">
      <c r="A576" s="61">
        <v>575</v>
      </c>
      <c r="B576" s="37">
        <v>92163</v>
      </c>
      <c r="C576" s="34">
        <v>0</v>
      </c>
      <c r="D576" s="34">
        <v>0</v>
      </c>
      <c r="E576" s="34">
        <v>25</v>
      </c>
      <c r="F576" s="58" t="str">
        <f>IF('Base tratada'!$E576&lt;=15,"0-15 dias",
IF('Base tratada'!$E576&lt;=30, "16-30 dias",
IF('Base tratada'!$E576&lt;=45, "31-45 dias",
IF('Base tratada'!$E576&lt;=60, "46-60 dias",
IF('Base tratada'!$E576&lt;=75, "61-75 dias", "76-99 dias")))))</f>
        <v>16-30 dias</v>
      </c>
      <c r="G576" s="38">
        <v>45</v>
      </c>
      <c r="H576" s="60" t="str">
        <f>IF('Base tratada'!$G576&lt;=29,"24–29",
IF('Base tratada'!$G576&lt;=39,"30–39",
IF('Base tratada'!$G576&lt;=49,"40–49",
IF('Base tratada'!$G576&lt;=59,"50–59",
IF('Base tratada'!$G576&lt;=69,"60–69",
"70–80")))))</f>
        <v>40–49</v>
      </c>
      <c r="I576" s="34">
        <v>2723</v>
      </c>
      <c r="J576" s="58" t="str">
        <f>IF('Base tratada'!$K576=1,"Divorciado",
IF('Base tratada'!$L576=1,"Casado",
IF('Base tratada'!$M576=1, "Solteiro",
IF('Base tratada'!$N576=1,"Juntos",
"Viúvo"))))</f>
        <v>Casado</v>
      </c>
      <c r="K576" s="34">
        <v>0</v>
      </c>
      <c r="L576" s="34">
        <v>1</v>
      </c>
      <c r="M576" s="34">
        <v>0</v>
      </c>
      <c r="N576" s="34">
        <v>0</v>
      </c>
      <c r="O576" s="34">
        <v>0</v>
      </c>
      <c r="P576" s="34">
        <v>0</v>
      </c>
      <c r="Q576" s="34">
        <v>0</v>
      </c>
      <c r="R576" s="34">
        <v>0</v>
      </c>
      <c r="S576" s="34">
        <v>1</v>
      </c>
      <c r="T576" s="34">
        <v>0</v>
      </c>
      <c r="U576" s="35">
        <v>817</v>
      </c>
      <c r="V576" s="35">
        <v>183</v>
      </c>
      <c r="W576" s="35">
        <v>797</v>
      </c>
      <c r="X576" s="35">
        <v>106</v>
      </c>
      <c r="Y576" s="35">
        <v>163</v>
      </c>
      <c r="Z576" s="35">
        <v>20</v>
      </c>
      <c r="AA576" s="34">
        <v>0</v>
      </c>
      <c r="AB576" s="34">
        <v>2</v>
      </c>
      <c r="AC576" s="34">
        <v>5</v>
      </c>
      <c r="AD576" s="34">
        <v>11</v>
      </c>
      <c r="AE576" s="34">
        <v>5</v>
      </c>
      <c r="AF576" s="58">
        <f>'Base tratada'!$AC576+'Base tratada'!$AD576+'Base tratada'!$AE576</f>
        <v>21</v>
      </c>
      <c r="AG5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76" s="58" t="str">
        <f>IF('Base tratada'!$AC576&gt;=MAX('Base tratada'!$AD576,'Base tratada'!$AE576),"Web",
IF('Base tratada'!$AD576&gt;='Base tratada'!$AE576,"Catalog",
"Store"))</f>
        <v>Catalog</v>
      </c>
      <c r="AI576" s="59">
        <f>IF('Base tratada'!$AF576=0,"0",'Base tratada'!$AK576/'Base tratada'!$AF576)</f>
        <v>98.38095238095238</v>
      </c>
      <c r="AJ576" s="59" t="str">
        <f>IF('Base tratada'!$AI576=0,"R$ 0",
IF('Base tratada'!$AI576&lt;=25,"R$ 1–25",
IF('Base tratada'!$AI576&lt;=50,"R$ 26–50",
"+R$ 50")))</f>
        <v>+R$ 50</v>
      </c>
      <c r="AK576" s="35">
        <v>2066</v>
      </c>
      <c r="AL576" s="58" t="str">
        <f>IF('Base tratada'!$AK576&lt;=100,"R$ 0-100",
IF('Base tratada'!$AK576&lt;=500,"R$ 101-500",
IF('Base tratada'!$AK576&lt;=1000,"R$ 501-1000",
IF('Base tratada'!$AK576&lt;=1500,"R$ 1001-1500",
"+R$ 1500"))))</f>
        <v>+R$ 1500</v>
      </c>
      <c r="AM576" s="34">
        <v>1</v>
      </c>
      <c r="AN576" s="34">
        <v>0</v>
      </c>
      <c r="AO576" s="34">
        <v>0</v>
      </c>
      <c r="AP576" s="34">
        <v>0</v>
      </c>
      <c r="AQ576" s="34">
        <v>1</v>
      </c>
      <c r="AR576" s="34">
        <v>2</v>
      </c>
      <c r="AS576" s="34">
        <v>0</v>
      </c>
      <c r="AT576" s="34">
        <v>3</v>
      </c>
      <c r="AU576" s="34">
        <v>11</v>
      </c>
      <c r="AV576" s="52">
        <v>2046</v>
      </c>
      <c r="AW576" s="57">
        <v>1</v>
      </c>
      <c r="AX576" s="58" t="str">
        <f>IF(Tabela3[[#This Row],[Response]]=1, "Aceitou", "Não aceitou")</f>
        <v>Aceitou</v>
      </c>
      <c r="AY576" s="55" t="str">
        <f>Tabela3[[#This Row],[Faixa Recência]] &amp; " | " &amp; Tabela3[[#This Row],[Faixa Gasto]] &amp; " | " &amp; Tabela3[[#This Row],[Faixa ticket médio]]</f>
        <v>16-30 dias | +R$ 1500 | +R$ 50</v>
      </c>
      <c r="AZ5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576" s="36"/>
    </row>
    <row r="577" spans="1:54" x14ac:dyDescent="0.25">
      <c r="A577" s="61">
        <v>576</v>
      </c>
      <c r="B577" s="37">
        <v>69882</v>
      </c>
      <c r="C577" s="34">
        <v>0</v>
      </c>
      <c r="D577" s="34">
        <v>0</v>
      </c>
      <c r="E577" s="34">
        <v>94</v>
      </c>
      <c r="F577" s="58" t="str">
        <f>IF('Base tratada'!$E577&lt;=15,"0-15 dias",
IF('Base tratada'!$E577&lt;=30, "16-30 dias",
IF('Base tratada'!$E577&lt;=45, "31-45 dias",
IF('Base tratada'!$E577&lt;=60, "46-60 dias",
IF('Base tratada'!$E577&lt;=75, "61-75 dias", "76-99 dias")))))</f>
        <v>76-99 dias</v>
      </c>
      <c r="G577" s="38">
        <v>55</v>
      </c>
      <c r="H577" s="60" t="str">
        <f>IF('Base tratada'!$G577&lt;=29,"24–29",
IF('Base tratada'!$G577&lt;=39,"30–39",
IF('Base tratada'!$G577&lt;=49,"40–49",
IF('Base tratada'!$G577&lt;=59,"50–59",
IF('Base tratada'!$G577&lt;=69,"60–69",
"70–80")))))</f>
        <v>50–59</v>
      </c>
      <c r="I577" s="34">
        <v>2390</v>
      </c>
      <c r="J577" s="58" t="str">
        <f>IF('Base tratada'!$K577=1,"Divorciado",
IF('Base tratada'!$L577=1,"Casado",
IF('Base tratada'!$M577=1, "Solteiro",
IF('Base tratada'!$N577=1,"Juntos",
"Viúvo"))))</f>
        <v>Solteiro</v>
      </c>
      <c r="K577" s="34">
        <v>0</v>
      </c>
      <c r="L577" s="34">
        <v>0</v>
      </c>
      <c r="M577" s="34">
        <v>1</v>
      </c>
      <c r="N577" s="34">
        <v>0</v>
      </c>
      <c r="O577" s="34">
        <v>0</v>
      </c>
      <c r="P577" s="34">
        <v>0</v>
      </c>
      <c r="Q577" s="34">
        <v>0</v>
      </c>
      <c r="R577" s="34">
        <v>0</v>
      </c>
      <c r="S577" s="34">
        <v>1</v>
      </c>
      <c r="T577" s="34">
        <v>0</v>
      </c>
      <c r="U577" s="35">
        <v>292</v>
      </c>
      <c r="V577" s="35">
        <v>127</v>
      </c>
      <c r="W577" s="35">
        <v>635</v>
      </c>
      <c r="X577" s="35">
        <v>132</v>
      </c>
      <c r="Y577" s="35">
        <v>127</v>
      </c>
      <c r="Z577" s="35">
        <v>165</v>
      </c>
      <c r="AA577" s="34">
        <v>1</v>
      </c>
      <c r="AB577" s="34">
        <v>1</v>
      </c>
      <c r="AC577" s="34">
        <v>3</v>
      </c>
      <c r="AD577" s="34">
        <v>7</v>
      </c>
      <c r="AE577" s="34">
        <v>9</v>
      </c>
      <c r="AF577" s="58">
        <f>'Base tratada'!$AC577+'Base tratada'!$AD577+'Base tratada'!$AE577</f>
        <v>19</v>
      </c>
      <c r="AG5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77" s="58" t="str">
        <f>IF('Base tratada'!$AC577&gt;=MAX('Base tratada'!$AD577,'Base tratada'!$AE577),"Web",
IF('Base tratada'!$AD577&gt;='Base tratada'!$AE577,"Catalog",
"Store"))</f>
        <v>Store</v>
      </c>
      <c r="AI577" s="59">
        <f>IF('Base tratada'!$AF577=0,"0",'Base tratada'!$AK577/'Base tratada'!$AF577)</f>
        <v>69.10526315789474</v>
      </c>
      <c r="AJ577" s="59" t="str">
        <f>IF('Base tratada'!$AI577=0,"R$ 0",
IF('Base tratada'!$AI577&lt;=25,"R$ 1–25",
IF('Base tratada'!$AI577&lt;=50,"R$ 26–50",
"+R$ 50")))</f>
        <v>+R$ 50</v>
      </c>
      <c r="AK577" s="35">
        <v>1313</v>
      </c>
      <c r="AL577" s="58" t="str">
        <f>IF('Base tratada'!$AK577&lt;=100,"R$ 0-100",
IF('Base tratada'!$AK577&lt;=500,"R$ 101-500",
IF('Base tratada'!$AK577&lt;=1000,"R$ 501-1000",
IF('Base tratada'!$AK577&lt;=1500,"R$ 1001-1500",
"+R$ 1500"))))</f>
        <v>R$ 1001-1500</v>
      </c>
      <c r="AM577" s="34">
        <v>0</v>
      </c>
      <c r="AN577" s="34">
        <v>0</v>
      </c>
      <c r="AO577" s="34">
        <v>0</v>
      </c>
      <c r="AP577" s="34">
        <v>0</v>
      </c>
      <c r="AQ577" s="34">
        <v>0</v>
      </c>
      <c r="AR577" s="34">
        <v>0</v>
      </c>
      <c r="AS577" s="34">
        <v>0</v>
      </c>
      <c r="AT577" s="34">
        <v>3</v>
      </c>
      <c r="AU577" s="34">
        <v>11</v>
      </c>
      <c r="AV577" s="52">
        <v>1148</v>
      </c>
      <c r="AW577" s="57">
        <v>0</v>
      </c>
      <c r="AX577" s="58" t="str">
        <f>IF(Tabela3[[#This Row],[Response]]=1, "Aceitou", "Não aceitou")</f>
        <v>Não aceitou</v>
      </c>
      <c r="AY577" s="55" t="str">
        <f>Tabela3[[#This Row],[Faixa Recência]] &amp; " | " &amp; Tabela3[[#This Row],[Faixa Gasto]] &amp; " | " &amp; Tabela3[[#This Row],[Faixa ticket médio]]</f>
        <v>76-99 dias | R$ 1001-1500 | +R$ 50</v>
      </c>
      <c r="AZ5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7" s="36"/>
    </row>
    <row r="578" spans="1:54" x14ac:dyDescent="0.25">
      <c r="A578" s="61">
        <v>577</v>
      </c>
      <c r="B578" s="37">
        <v>33178</v>
      </c>
      <c r="C578" s="34">
        <v>1</v>
      </c>
      <c r="D578" s="34">
        <v>0</v>
      </c>
      <c r="E578" s="34">
        <v>9</v>
      </c>
      <c r="F578" s="58" t="str">
        <f>IF('Base tratada'!$E578&lt;=15,"0-15 dias",
IF('Base tratada'!$E578&lt;=30, "16-30 dias",
IF('Base tratada'!$E578&lt;=45, "31-45 dias",
IF('Base tratada'!$E578&lt;=60, "46-60 dias",
IF('Base tratada'!$E578&lt;=75, "61-75 dias", "76-99 dias")))))</f>
        <v>0-15 dias</v>
      </c>
      <c r="G578" s="38">
        <v>43</v>
      </c>
      <c r="H578" s="60" t="str">
        <f>IF('Base tratada'!$G578&lt;=29,"24–29",
IF('Base tratada'!$G578&lt;=39,"30–39",
IF('Base tratada'!$G578&lt;=49,"40–49",
IF('Base tratada'!$G578&lt;=59,"50–59",
IF('Base tratada'!$G578&lt;=69,"60–69",
"70–80")))))</f>
        <v>40–49</v>
      </c>
      <c r="I578" s="34">
        <v>2309</v>
      </c>
      <c r="J578" s="58" t="str">
        <f>IF('Base tratada'!$K578=1,"Divorciado",
IF('Base tratada'!$L578=1,"Casado",
IF('Base tratada'!$M578=1, "Solteiro",
IF('Base tratada'!$N578=1,"Juntos",
"Viúvo"))))</f>
        <v>Juntos</v>
      </c>
      <c r="K578" s="34">
        <v>0</v>
      </c>
      <c r="L578" s="34">
        <v>0</v>
      </c>
      <c r="M578" s="34">
        <v>0</v>
      </c>
      <c r="N578" s="34">
        <v>1</v>
      </c>
      <c r="O578" s="34">
        <v>0</v>
      </c>
      <c r="P578" s="34">
        <v>0</v>
      </c>
      <c r="Q578" s="34">
        <v>0</v>
      </c>
      <c r="R578" s="34">
        <v>1</v>
      </c>
      <c r="S578" s="34">
        <v>0</v>
      </c>
      <c r="T578" s="34">
        <v>0</v>
      </c>
      <c r="U578" s="35">
        <v>12</v>
      </c>
      <c r="V578" s="35">
        <v>6</v>
      </c>
      <c r="W578" s="35">
        <v>2</v>
      </c>
      <c r="X578" s="35">
        <v>11</v>
      </c>
      <c r="Y578" s="35">
        <v>2</v>
      </c>
      <c r="Z578" s="35">
        <v>16</v>
      </c>
      <c r="AA578" s="34">
        <v>1</v>
      </c>
      <c r="AB578" s="34">
        <v>4</v>
      </c>
      <c r="AC578" s="34">
        <v>1</v>
      </c>
      <c r="AD578" s="34">
        <v>0</v>
      </c>
      <c r="AE578" s="34">
        <v>3</v>
      </c>
      <c r="AF578" s="58">
        <f>'Base tratada'!$AC578+'Base tratada'!$AD578+'Base tratada'!$AE578</f>
        <v>4</v>
      </c>
      <c r="AG5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78" s="58" t="str">
        <f>IF('Base tratada'!$AC578&gt;=MAX('Base tratada'!$AD578,'Base tratada'!$AE578),"Web",
IF('Base tratada'!$AD578&gt;='Base tratada'!$AE578,"Catalog",
"Store"))</f>
        <v>Store</v>
      </c>
      <c r="AI578" s="59">
        <f>IF('Base tratada'!$AF578=0,"0",'Base tratada'!$AK578/'Base tratada'!$AF578)</f>
        <v>8.25</v>
      </c>
      <c r="AJ578" s="59" t="str">
        <f>IF('Base tratada'!$AI578=0,"R$ 0",
IF('Base tratada'!$AI578&lt;=25,"R$ 1–25",
IF('Base tratada'!$AI578&lt;=50,"R$ 26–50",
"+R$ 50")))</f>
        <v>R$ 1–25</v>
      </c>
      <c r="AK578" s="35">
        <v>33</v>
      </c>
      <c r="AL578" s="58" t="str">
        <f>IF('Base tratada'!$AK578&lt;=100,"R$ 0-100",
IF('Base tratada'!$AK578&lt;=500,"R$ 101-500",
IF('Base tratada'!$AK578&lt;=1000,"R$ 501-1000",
IF('Base tratada'!$AK578&lt;=1500,"R$ 1001-1500",
"+R$ 1500"))))</f>
        <v>R$ 0-100</v>
      </c>
      <c r="AM578" s="34">
        <v>0</v>
      </c>
      <c r="AN578" s="34">
        <v>0</v>
      </c>
      <c r="AO578" s="34">
        <v>0</v>
      </c>
      <c r="AP578" s="34">
        <v>0</v>
      </c>
      <c r="AQ578" s="34">
        <v>0</v>
      </c>
      <c r="AR578" s="34">
        <v>0</v>
      </c>
      <c r="AS578" s="34">
        <v>0</v>
      </c>
      <c r="AT578" s="34">
        <v>3</v>
      </c>
      <c r="AU578" s="34">
        <v>11</v>
      </c>
      <c r="AV578" s="52">
        <v>17</v>
      </c>
      <c r="AW578" s="57">
        <v>0</v>
      </c>
      <c r="AX578" s="58" t="str">
        <f>IF(Tabela3[[#This Row],[Response]]=1, "Aceitou", "Não aceitou")</f>
        <v>Não aceitou</v>
      </c>
      <c r="AY578" s="55" t="str">
        <f>Tabela3[[#This Row],[Faixa Recência]] &amp; " | " &amp; Tabela3[[#This Row],[Faixa Gasto]] &amp; " | " &amp; Tabela3[[#This Row],[Faixa ticket médio]]</f>
        <v>0-15 dias | R$ 0-100 | R$ 1–25</v>
      </c>
      <c r="AZ5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8" s="36"/>
    </row>
    <row r="579" spans="1:54" x14ac:dyDescent="0.25">
      <c r="A579" s="61">
        <v>578</v>
      </c>
      <c r="B579" s="37">
        <v>59973</v>
      </c>
      <c r="C579" s="34">
        <v>0</v>
      </c>
      <c r="D579" s="34">
        <v>0</v>
      </c>
      <c r="E579" s="34">
        <v>47</v>
      </c>
      <c r="F579" s="58" t="str">
        <f>IF('Base tratada'!$E579&lt;=15,"0-15 dias",
IF('Base tratada'!$E579&lt;=30, "16-30 dias",
IF('Base tratada'!$E579&lt;=45, "31-45 dias",
IF('Base tratada'!$E579&lt;=60, "46-60 dias",
IF('Base tratada'!$E579&lt;=75, "61-75 dias", "76-99 dias")))))</f>
        <v>46-60 dias</v>
      </c>
      <c r="G579" s="38">
        <v>48</v>
      </c>
      <c r="H579" s="60" t="str">
        <f>IF('Base tratada'!$G579&lt;=29,"24–29",
IF('Base tratada'!$G579&lt;=39,"30–39",
IF('Base tratada'!$G579&lt;=49,"40–49",
IF('Base tratada'!$G579&lt;=59,"50–59",
IF('Base tratada'!$G579&lt;=69,"60–69",
"70–80")))))</f>
        <v>40–49</v>
      </c>
      <c r="I579" s="34">
        <v>2450</v>
      </c>
      <c r="J579" s="58" t="str">
        <f>IF('Base tratada'!$K579=1,"Divorciado",
IF('Base tratada'!$L579=1,"Casado",
IF('Base tratada'!$M579=1, "Solteiro",
IF('Base tratada'!$N579=1,"Juntos",
"Viúvo"))))</f>
        <v>Casado</v>
      </c>
      <c r="K579" s="34">
        <v>0</v>
      </c>
      <c r="L579" s="34">
        <v>1</v>
      </c>
      <c r="M579" s="34">
        <v>0</v>
      </c>
      <c r="N579" s="34">
        <v>0</v>
      </c>
      <c r="O579" s="34">
        <v>0</v>
      </c>
      <c r="P579" s="34">
        <v>0</v>
      </c>
      <c r="Q579" s="34">
        <v>0</v>
      </c>
      <c r="R579" s="34">
        <v>0</v>
      </c>
      <c r="S579" s="34">
        <v>0</v>
      </c>
      <c r="T579" s="34">
        <v>1</v>
      </c>
      <c r="U579" s="35">
        <v>130</v>
      </c>
      <c r="V579" s="35">
        <v>30</v>
      </c>
      <c r="W579" s="35">
        <v>168</v>
      </c>
      <c r="X579" s="35">
        <v>20</v>
      </c>
      <c r="Y579" s="35">
        <v>34</v>
      </c>
      <c r="Z579" s="35">
        <v>0</v>
      </c>
      <c r="AA579" s="34">
        <v>1</v>
      </c>
      <c r="AB579" s="34">
        <v>1</v>
      </c>
      <c r="AC579" s="34">
        <v>3</v>
      </c>
      <c r="AD579" s="34">
        <v>4</v>
      </c>
      <c r="AE579" s="34">
        <v>7</v>
      </c>
      <c r="AF579" s="58">
        <f>'Base tratada'!$AC579+'Base tratada'!$AD579+'Base tratada'!$AE579</f>
        <v>14</v>
      </c>
      <c r="AG5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79" s="58" t="str">
        <f>IF('Base tratada'!$AC579&gt;=MAX('Base tratada'!$AD579,'Base tratada'!$AE579),"Web",
IF('Base tratada'!$AD579&gt;='Base tratada'!$AE579,"Catalog",
"Store"))</f>
        <v>Store</v>
      </c>
      <c r="AI579" s="59">
        <f>IF('Base tratada'!$AF579=0,"0",'Base tratada'!$AK579/'Base tratada'!$AF579)</f>
        <v>27.285714285714285</v>
      </c>
      <c r="AJ579" s="59" t="str">
        <f>IF('Base tratada'!$AI579=0,"R$ 0",
IF('Base tratada'!$AI579&lt;=25,"R$ 1–25",
IF('Base tratada'!$AI579&lt;=50,"R$ 26–50",
"+R$ 50")))</f>
        <v>R$ 26–50</v>
      </c>
      <c r="AK579" s="35">
        <v>382</v>
      </c>
      <c r="AL579" s="58" t="str">
        <f>IF('Base tratada'!$AK579&lt;=100,"R$ 0-100",
IF('Base tratada'!$AK579&lt;=500,"R$ 101-500",
IF('Base tratada'!$AK579&lt;=1000,"R$ 501-1000",
IF('Base tratada'!$AK579&lt;=1500,"R$ 1001-1500",
"+R$ 1500"))))</f>
        <v>R$ 101-500</v>
      </c>
      <c r="AM579" s="34">
        <v>0</v>
      </c>
      <c r="AN579" s="34">
        <v>0</v>
      </c>
      <c r="AO579" s="34">
        <v>0</v>
      </c>
      <c r="AP579" s="34">
        <v>0</v>
      </c>
      <c r="AQ579" s="34">
        <v>0</v>
      </c>
      <c r="AR579" s="34">
        <v>0</v>
      </c>
      <c r="AS579" s="34">
        <v>0</v>
      </c>
      <c r="AT579" s="34">
        <v>3</v>
      </c>
      <c r="AU579" s="34">
        <v>11</v>
      </c>
      <c r="AV579" s="52">
        <v>382</v>
      </c>
      <c r="AW579" s="57">
        <v>0</v>
      </c>
      <c r="AX579" s="58" t="str">
        <f>IF(Tabela3[[#This Row],[Response]]=1, "Aceitou", "Não aceitou")</f>
        <v>Não aceitou</v>
      </c>
      <c r="AY579" s="55" t="str">
        <f>Tabela3[[#This Row],[Faixa Recência]] &amp; " | " &amp; Tabela3[[#This Row],[Faixa Gasto]] &amp; " | " &amp; Tabela3[[#This Row],[Faixa ticket médio]]</f>
        <v>46-60 dias | R$ 101-500 | R$ 26–50</v>
      </c>
      <c r="AZ5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79" s="36"/>
    </row>
    <row r="580" spans="1:54" x14ac:dyDescent="0.25">
      <c r="A580" s="61">
        <v>579</v>
      </c>
      <c r="B580" s="37">
        <v>17459</v>
      </c>
      <c r="C580" s="34">
        <v>1</v>
      </c>
      <c r="D580" s="34">
        <v>0</v>
      </c>
      <c r="E580" s="34">
        <v>12</v>
      </c>
      <c r="F580" s="58" t="str">
        <f>IF('Base tratada'!$E580&lt;=15,"0-15 dias",
IF('Base tratada'!$E580&lt;=30, "16-30 dias",
IF('Base tratada'!$E580&lt;=45, "31-45 dias",
IF('Base tratada'!$E580&lt;=60, "46-60 dias",
IF('Base tratada'!$E580&lt;=75, "61-75 dias", "76-99 dias")))))</f>
        <v>0-15 dias</v>
      </c>
      <c r="G580" s="38">
        <v>45</v>
      </c>
      <c r="H580" s="60" t="str">
        <f>IF('Base tratada'!$G580&lt;=29,"24–29",
IF('Base tratada'!$G580&lt;=39,"30–39",
IF('Base tratada'!$G580&lt;=49,"40–49",
IF('Base tratada'!$G580&lt;=59,"50–59",
IF('Base tratada'!$G580&lt;=69,"60–69",
"70–80")))))</f>
        <v>40–49</v>
      </c>
      <c r="I580" s="34">
        <v>2442</v>
      </c>
      <c r="J580" s="58" t="str">
        <f>IF('Base tratada'!$K580=1,"Divorciado",
IF('Base tratada'!$L580=1,"Casado",
IF('Base tratada'!$M580=1, "Solteiro",
IF('Base tratada'!$N580=1,"Juntos",
"Viúvo"))))</f>
        <v>Juntos</v>
      </c>
      <c r="K580" s="34">
        <v>0</v>
      </c>
      <c r="L580" s="34">
        <v>0</v>
      </c>
      <c r="M580" s="34">
        <v>0</v>
      </c>
      <c r="N580" s="34">
        <v>1</v>
      </c>
      <c r="O580" s="34">
        <v>0</v>
      </c>
      <c r="P580" s="34">
        <v>0</v>
      </c>
      <c r="Q580" s="34">
        <v>0</v>
      </c>
      <c r="R580" s="34">
        <v>0</v>
      </c>
      <c r="S580" s="34">
        <v>1</v>
      </c>
      <c r="T580" s="34">
        <v>0</v>
      </c>
      <c r="U580" s="35">
        <v>6</v>
      </c>
      <c r="V580" s="35">
        <v>4</v>
      </c>
      <c r="W580" s="35">
        <v>16</v>
      </c>
      <c r="X580" s="35">
        <v>3</v>
      </c>
      <c r="Y580" s="35">
        <v>10</v>
      </c>
      <c r="Z580" s="35">
        <v>30</v>
      </c>
      <c r="AA580" s="34">
        <v>3</v>
      </c>
      <c r="AB580" s="34">
        <v>7</v>
      </c>
      <c r="AC580" s="34">
        <v>3</v>
      </c>
      <c r="AD580" s="34">
        <v>1</v>
      </c>
      <c r="AE580" s="34">
        <v>2</v>
      </c>
      <c r="AF580" s="58">
        <f>'Base tratada'!$AC580+'Base tratada'!$AD580+'Base tratada'!$AE580</f>
        <v>6</v>
      </c>
      <c r="AG5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80" s="58" t="str">
        <f>IF('Base tratada'!$AC580&gt;=MAX('Base tratada'!$AD580,'Base tratada'!$AE580),"Web",
IF('Base tratada'!$AD580&gt;='Base tratada'!$AE580,"Catalog",
"Store"))</f>
        <v>Web</v>
      </c>
      <c r="AI580" s="59">
        <f>IF('Base tratada'!$AF580=0,"0",'Base tratada'!$AK580/'Base tratada'!$AF580)</f>
        <v>6.5</v>
      </c>
      <c r="AJ580" s="59" t="str">
        <f>IF('Base tratada'!$AI580=0,"R$ 0",
IF('Base tratada'!$AI580&lt;=25,"R$ 1–25",
IF('Base tratada'!$AI580&lt;=50,"R$ 26–50",
"+R$ 50")))</f>
        <v>R$ 1–25</v>
      </c>
      <c r="AK580" s="35">
        <v>39</v>
      </c>
      <c r="AL580" s="58" t="str">
        <f>IF('Base tratada'!$AK580&lt;=100,"R$ 0-100",
IF('Base tratada'!$AK580&lt;=500,"R$ 101-500",
IF('Base tratada'!$AK580&lt;=1000,"R$ 501-1000",
IF('Base tratada'!$AK580&lt;=1500,"R$ 1001-1500",
"+R$ 1500"))))</f>
        <v>R$ 0-100</v>
      </c>
      <c r="AM580" s="34">
        <v>0</v>
      </c>
      <c r="AN580" s="34">
        <v>0</v>
      </c>
      <c r="AO580" s="34">
        <v>0</v>
      </c>
      <c r="AP580" s="34">
        <v>0</v>
      </c>
      <c r="AQ580" s="34">
        <v>0</v>
      </c>
      <c r="AR580" s="34">
        <v>0</v>
      </c>
      <c r="AS580" s="34">
        <v>0</v>
      </c>
      <c r="AT580" s="34">
        <v>3</v>
      </c>
      <c r="AU580" s="34">
        <v>11</v>
      </c>
      <c r="AV580" s="52">
        <v>9</v>
      </c>
      <c r="AW580" s="57">
        <v>1</v>
      </c>
      <c r="AX580" s="58" t="str">
        <f>IF(Tabela3[[#This Row],[Response]]=1, "Aceitou", "Não aceitou")</f>
        <v>Aceitou</v>
      </c>
      <c r="AY580" s="55" t="str">
        <f>Tabela3[[#This Row],[Faixa Recência]] &amp; " | " &amp; Tabela3[[#This Row],[Faixa Gasto]] &amp; " | " &amp; Tabela3[[#This Row],[Faixa ticket médio]]</f>
        <v>0-15 dias | R$ 0-100 | R$ 1–25</v>
      </c>
      <c r="AZ5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0" s="36"/>
    </row>
    <row r="581" spans="1:54" x14ac:dyDescent="0.25">
      <c r="A581" s="61">
        <v>580</v>
      </c>
      <c r="B581" s="37">
        <v>23910</v>
      </c>
      <c r="C581" s="34">
        <v>1</v>
      </c>
      <c r="D581" s="34">
        <v>0</v>
      </c>
      <c r="E581" s="34">
        <v>80</v>
      </c>
      <c r="F581" s="58" t="str">
        <f>IF('Base tratada'!$E581&lt;=15,"0-15 dias",
IF('Base tratada'!$E581&lt;=30, "16-30 dias",
IF('Base tratada'!$E581&lt;=45, "31-45 dias",
IF('Base tratada'!$E581&lt;=60, "46-60 dias",
IF('Base tratada'!$E581&lt;=75, "61-75 dias", "76-99 dias")))))</f>
        <v>76-99 dias</v>
      </c>
      <c r="G581" s="38">
        <v>51</v>
      </c>
      <c r="H581" s="60" t="str">
        <f>IF('Base tratada'!$G581&lt;=29,"24–29",
IF('Base tratada'!$G581&lt;=39,"30–39",
IF('Base tratada'!$G581&lt;=49,"40–49",
IF('Base tratada'!$G581&lt;=59,"50–59",
IF('Base tratada'!$G581&lt;=69,"60–69",
"70–80")))))</f>
        <v>50–59</v>
      </c>
      <c r="I581" s="34">
        <v>2770</v>
      </c>
      <c r="J581" s="58" t="str">
        <f>IF('Base tratada'!$K581=1,"Divorciado",
IF('Base tratada'!$L581=1,"Casado",
IF('Base tratada'!$M581=1, "Solteiro",
IF('Base tratada'!$N581=1,"Juntos",
"Viúvo"))))</f>
        <v>Divorciado</v>
      </c>
      <c r="K581" s="34">
        <v>1</v>
      </c>
      <c r="L581" s="34">
        <v>0</v>
      </c>
      <c r="M581" s="34">
        <v>0</v>
      </c>
      <c r="N581" s="34">
        <v>0</v>
      </c>
      <c r="O581" s="34">
        <v>0</v>
      </c>
      <c r="P581" s="34">
        <v>0</v>
      </c>
      <c r="Q581" s="34">
        <v>0</v>
      </c>
      <c r="R581" s="34">
        <v>1</v>
      </c>
      <c r="S581" s="34">
        <v>0</v>
      </c>
      <c r="T581" s="34">
        <v>0</v>
      </c>
      <c r="U581" s="35">
        <v>16</v>
      </c>
      <c r="V581" s="35">
        <v>12</v>
      </c>
      <c r="W581" s="35">
        <v>18</v>
      </c>
      <c r="X581" s="35">
        <v>7</v>
      </c>
      <c r="Y581" s="35">
        <v>1</v>
      </c>
      <c r="Z581" s="35">
        <v>13</v>
      </c>
      <c r="AA581" s="34">
        <v>1</v>
      </c>
      <c r="AB581" s="34">
        <v>7</v>
      </c>
      <c r="AC581" s="34">
        <v>2</v>
      </c>
      <c r="AD581" s="34">
        <v>0</v>
      </c>
      <c r="AE581" s="34">
        <v>3</v>
      </c>
      <c r="AF581" s="58">
        <f>'Base tratada'!$AC581+'Base tratada'!$AD581+'Base tratada'!$AE581</f>
        <v>5</v>
      </c>
      <c r="AG5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81" s="58" t="str">
        <f>IF('Base tratada'!$AC581&gt;=MAX('Base tratada'!$AD581,'Base tratada'!$AE581),"Web",
IF('Base tratada'!$AD581&gt;='Base tratada'!$AE581,"Catalog",
"Store"))</f>
        <v>Store</v>
      </c>
      <c r="AI581" s="59">
        <f>IF('Base tratada'!$AF581=0,"0",'Base tratada'!$AK581/'Base tratada'!$AF581)</f>
        <v>10.8</v>
      </c>
      <c r="AJ581" s="59" t="str">
        <f>IF('Base tratada'!$AI581=0,"R$ 0",
IF('Base tratada'!$AI581&lt;=25,"R$ 1–25",
IF('Base tratada'!$AI581&lt;=50,"R$ 26–50",
"+R$ 50")))</f>
        <v>R$ 1–25</v>
      </c>
      <c r="AK581" s="35">
        <v>54</v>
      </c>
      <c r="AL581" s="58" t="str">
        <f>IF('Base tratada'!$AK581&lt;=100,"R$ 0-100",
IF('Base tratada'!$AK581&lt;=500,"R$ 101-500",
IF('Base tratada'!$AK581&lt;=1000,"R$ 501-1000",
IF('Base tratada'!$AK581&lt;=1500,"R$ 1001-1500",
"+R$ 1500"))))</f>
        <v>R$ 0-100</v>
      </c>
      <c r="AM581" s="34">
        <v>0</v>
      </c>
      <c r="AN581" s="34">
        <v>0</v>
      </c>
      <c r="AO581" s="34">
        <v>0</v>
      </c>
      <c r="AP581" s="34">
        <v>0</v>
      </c>
      <c r="AQ581" s="34">
        <v>0</v>
      </c>
      <c r="AR581" s="34">
        <v>0</v>
      </c>
      <c r="AS581" s="34">
        <v>0</v>
      </c>
      <c r="AT581" s="34">
        <v>3</v>
      </c>
      <c r="AU581" s="34">
        <v>11</v>
      </c>
      <c r="AV581" s="52">
        <v>41</v>
      </c>
      <c r="AW581" s="57">
        <v>0</v>
      </c>
      <c r="AX581" s="58" t="str">
        <f>IF(Tabela3[[#This Row],[Response]]=1, "Aceitou", "Não aceitou")</f>
        <v>Não aceitou</v>
      </c>
      <c r="AY581" s="55" t="str">
        <f>Tabela3[[#This Row],[Faixa Recência]] &amp; " | " &amp; Tabela3[[#This Row],[Faixa Gasto]] &amp; " | " &amp; Tabela3[[#This Row],[Faixa ticket médio]]</f>
        <v>76-99 dias | R$ 0-100 | R$ 1–25</v>
      </c>
      <c r="AZ5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1" s="36"/>
    </row>
    <row r="582" spans="1:54" x14ac:dyDescent="0.25">
      <c r="A582" s="61">
        <v>581</v>
      </c>
      <c r="B582" s="37">
        <v>42169</v>
      </c>
      <c r="C582" s="34">
        <v>1</v>
      </c>
      <c r="D582" s="34">
        <v>1</v>
      </c>
      <c r="E582" s="34">
        <v>20</v>
      </c>
      <c r="F582" s="58" t="str">
        <f>IF('Base tratada'!$E582&lt;=15,"0-15 dias",
IF('Base tratada'!$E582&lt;=30, "16-30 dias",
IF('Base tratada'!$E582&lt;=45, "31-45 dias",
IF('Base tratada'!$E582&lt;=60, "46-60 dias",
IF('Base tratada'!$E582&lt;=75, "61-75 dias", "76-99 dias")))))</f>
        <v>16-30 dias</v>
      </c>
      <c r="G582" s="38">
        <v>51</v>
      </c>
      <c r="H582" s="60" t="str">
        <f>IF('Base tratada'!$G582&lt;=29,"24–29",
IF('Base tratada'!$G582&lt;=39,"30–39",
IF('Base tratada'!$G582&lt;=49,"40–49",
IF('Base tratada'!$G582&lt;=59,"50–59",
IF('Base tratada'!$G582&lt;=69,"60–69",
"70–80")))))</f>
        <v>50–59</v>
      </c>
      <c r="I582" s="34">
        <v>2412</v>
      </c>
      <c r="J582" s="58" t="str">
        <f>IF('Base tratada'!$K582=1,"Divorciado",
IF('Base tratada'!$L582=1,"Casado",
IF('Base tratada'!$M582=1, "Solteiro",
IF('Base tratada'!$N582=1,"Juntos",
"Viúvo"))))</f>
        <v>Casado</v>
      </c>
      <c r="K582" s="34">
        <v>0</v>
      </c>
      <c r="L582" s="34">
        <v>1</v>
      </c>
      <c r="M582" s="34">
        <v>0</v>
      </c>
      <c r="N582" s="34">
        <v>0</v>
      </c>
      <c r="O582" s="34">
        <v>0</v>
      </c>
      <c r="P582" s="34">
        <v>0</v>
      </c>
      <c r="Q582" s="34">
        <v>0</v>
      </c>
      <c r="R582" s="34">
        <v>0</v>
      </c>
      <c r="S582" s="34">
        <v>1</v>
      </c>
      <c r="T582" s="34">
        <v>0</v>
      </c>
      <c r="U582" s="35">
        <v>19</v>
      </c>
      <c r="V582" s="35">
        <v>0</v>
      </c>
      <c r="W582" s="35">
        <v>9</v>
      </c>
      <c r="X582" s="35">
        <v>0</v>
      </c>
      <c r="Y582" s="35">
        <v>0</v>
      </c>
      <c r="Z582" s="35">
        <v>2</v>
      </c>
      <c r="AA582" s="34">
        <v>2</v>
      </c>
      <c r="AB582" s="34">
        <v>8</v>
      </c>
      <c r="AC582" s="34">
        <v>1</v>
      </c>
      <c r="AD582" s="34">
        <v>0</v>
      </c>
      <c r="AE582" s="34">
        <v>3</v>
      </c>
      <c r="AF582" s="58">
        <f>'Base tratada'!$AC582+'Base tratada'!$AD582+'Base tratada'!$AE582</f>
        <v>4</v>
      </c>
      <c r="AG5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82" s="58" t="str">
        <f>IF('Base tratada'!$AC582&gt;=MAX('Base tratada'!$AD582,'Base tratada'!$AE582),"Web",
IF('Base tratada'!$AD582&gt;='Base tratada'!$AE582,"Catalog",
"Store"))</f>
        <v>Store</v>
      </c>
      <c r="AI582" s="59">
        <f>IF('Base tratada'!$AF582=0,"0",'Base tratada'!$AK582/'Base tratada'!$AF582)</f>
        <v>7</v>
      </c>
      <c r="AJ582" s="59" t="str">
        <f>IF('Base tratada'!$AI582=0,"R$ 0",
IF('Base tratada'!$AI582&lt;=25,"R$ 1–25",
IF('Base tratada'!$AI582&lt;=50,"R$ 26–50",
"+R$ 50")))</f>
        <v>R$ 1–25</v>
      </c>
      <c r="AK582" s="35">
        <v>28</v>
      </c>
      <c r="AL582" s="58" t="str">
        <f>IF('Base tratada'!$AK582&lt;=100,"R$ 0-100",
IF('Base tratada'!$AK582&lt;=500,"R$ 101-500",
IF('Base tratada'!$AK582&lt;=1000,"R$ 501-1000",
IF('Base tratada'!$AK582&lt;=1500,"R$ 1001-1500",
"+R$ 1500"))))</f>
        <v>R$ 0-100</v>
      </c>
      <c r="AM582" s="34">
        <v>0</v>
      </c>
      <c r="AN582" s="34">
        <v>0</v>
      </c>
      <c r="AO582" s="34">
        <v>0</v>
      </c>
      <c r="AP582" s="34">
        <v>0</v>
      </c>
      <c r="AQ582" s="34">
        <v>0</v>
      </c>
      <c r="AR582" s="34">
        <v>0</v>
      </c>
      <c r="AS582" s="34">
        <v>0</v>
      </c>
      <c r="AT582" s="34">
        <v>3</v>
      </c>
      <c r="AU582" s="34">
        <v>11</v>
      </c>
      <c r="AV582" s="52">
        <v>26</v>
      </c>
      <c r="AW582" s="57">
        <v>0</v>
      </c>
      <c r="AX582" s="58" t="str">
        <f>IF(Tabela3[[#This Row],[Response]]=1, "Aceitou", "Não aceitou")</f>
        <v>Não aceitou</v>
      </c>
      <c r="AY582" s="55" t="str">
        <f>Tabela3[[#This Row],[Faixa Recência]] &amp; " | " &amp; Tabela3[[#This Row],[Faixa Gasto]] &amp; " | " &amp; Tabela3[[#This Row],[Faixa ticket médio]]</f>
        <v>16-30 dias | R$ 0-100 | R$ 1–25</v>
      </c>
      <c r="AZ5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2" s="36"/>
    </row>
    <row r="583" spans="1:54" x14ac:dyDescent="0.25">
      <c r="A583" s="61">
        <v>582</v>
      </c>
      <c r="B583" s="37">
        <v>26224</v>
      </c>
      <c r="C583" s="34">
        <v>1</v>
      </c>
      <c r="D583" s="34">
        <v>0</v>
      </c>
      <c r="E583" s="34">
        <v>39</v>
      </c>
      <c r="F583" s="58" t="str">
        <f>IF('Base tratada'!$E583&lt;=15,"0-15 dias",
IF('Base tratada'!$E583&lt;=30, "16-30 dias",
IF('Base tratada'!$E583&lt;=45, "31-45 dias",
IF('Base tratada'!$E583&lt;=60, "46-60 dias",
IF('Base tratada'!$E583&lt;=75, "61-75 dias", "76-99 dias")))))</f>
        <v>31-45 dias</v>
      </c>
      <c r="G583" s="38">
        <v>42</v>
      </c>
      <c r="H583" s="60" t="str">
        <f>IF('Base tratada'!$G583&lt;=29,"24–29",
IF('Base tratada'!$G583&lt;=39,"30–39",
IF('Base tratada'!$G583&lt;=49,"40–49",
IF('Base tratada'!$G583&lt;=59,"50–59",
IF('Base tratada'!$G583&lt;=69,"60–69",
"70–80")))))</f>
        <v>40–49</v>
      </c>
      <c r="I583" s="34">
        <v>2549</v>
      </c>
      <c r="J583" s="58" t="str">
        <f>IF('Base tratada'!$K583=1,"Divorciado",
IF('Base tratada'!$L583=1,"Casado",
IF('Base tratada'!$M583=1, "Solteiro",
IF('Base tratada'!$N583=1,"Juntos",
"Viúvo"))))</f>
        <v>Casado</v>
      </c>
      <c r="K583" s="34">
        <v>0</v>
      </c>
      <c r="L583" s="34">
        <v>1</v>
      </c>
      <c r="M583" s="34">
        <v>0</v>
      </c>
      <c r="N583" s="34">
        <v>0</v>
      </c>
      <c r="O583" s="34">
        <v>0</v>
      </c>
      <c r="P583" s="34">
        <v>1</v>
      </c>
      <c r="Q583" s="34">
        <v>0</v>
      </c>
      <c r="R583" s="34">
        <v>0</v>
      </c>
      <c r="S583" s="34">
        <v>0</v>
      </c>
      <c r="T583" s="34">
        <v>0</v>
      </c>
      <c r="U583" s="35">
        <v>4</v>
      </c>
      <c r="V583" s="35">
        <v>7</v>
      </c>
      <c r="W583" s="35">
        <v>15</v>
      </c>
      <c r="X583" s="35">
        <v>13</v>
      </c>
      <c r="Y583" s="35">
        <v>9</v>
      </c>
      <c r="Z583" s="35">
        <v>15</v>
      </c>
      <c r="AA583" s="34">
        <v>3</v>
      </c>
      <c r="AB583" s="34">
        <v>6</v>
      </c>
      <c r="AC583" s="34">
        <v>2</v>
      </c>
      <c r="AD583" s="34">
        <v>1</v>
      </c>
      <c r="AE583" s="34">
        <v>3</v>
      </c>
      <c r="AF583" s="58">
        <f>'Base tratada'!$AC583+'Base tratada'!$AD583+'Base tratada'!$AE583</f>
        <v>6</v>
      </c>
      <c r="AG5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83" s="58" t="str">
        <f>IF('Base tratada'!$AC583&gt;=MAX('Base tratada'!$AD583,'Base tratada'!$AE583),"Web",
IF('Base tratada'!$AD583&gt;='Base tratada'!$AE583,"Catalog",
"Store"))</f>
        <v>Store</v>
      </c>
      <c r="AI583" s="59">
        <f>IF('Base tratada'!$AF583=0,"0",'Base tratada'!$AK583/'Base tratada'!$AF583)</f>
        <v>8</v>
      </c>
      <c r="AJ583" s="59" t="str">
        <f>IF('Base tratada'!$AI583=0,"R$ 0",
IF('Base tratada'!$AI583&lt;=25,"R$ 1–25",
IF('Base tratada'!$AI583&lt;=50,"R$ 26–50",
"+R$ 50")))</f>
        <v>R$ 1–25</v>
      </c>
      <c r="AK583" s="35">
        <v>48</v>
      </c>
      <c r="AL583" s="58" t="str">
        <f>IF('Base tratada'!$AK583&lt;=100,"R$ 0-100",
IF('Base tratada'!$AK583&lt;=500,"R$ 101-500",
IF('Base tratada'!$AK583&lt;=1000,"R$ 501-1000",
IF('Base tratada'!$AK583&lt;=1500,"R$ 1001-1500",
"+R$ 1500"))))</f>
        <v>R$ 0-100</v>
      </c>
      <c r="AM583" s="34">
        <v>0</v>
      </c>
      <c r="AN583" s="34">
        <v>0</v>
      </c>
      <c r="AO583" s="34">
        <v>0</v>
      </c>
      <c r="AP583" s="34">
        <v>0</v>
      </c>
      <c r="AQ583" s="34">
        <v>0</v>
      </c>
      <c r="AR583" s="34">
        <v>0</v>
      </c>
      <c r="AS583" s="34">
        <v>0</v>
      </c>
      <c r="AT583" s="34">
        <v>3</v>
      </c>
      <c r="AU583" s="34">
        <v>11</v>
      </c>
      <c r="AV583" s="52">
        <v>33</v>
      </c>
      <c r="AW583" s="57">
        <v>0</v>
      </c>
      <c r="AX583" s="58" t="str">
        <f>IF(Tabela3[[#This Row],[Response]]=1, "Aceitou", "Não aceitou")</f>
        <v>Não aceitou</v>
      </c>
      <c r="AY583" s="55" t="str">
        <f>Tabela3[[#This Row],[Faixa Recência]] &amp; " | " &amp; Tabela3[[#This Row],[Faixa Gasto]] &amp; " | " &amp; Tabela3[[#This Row],[Faixa ticket médio]]</f>
        <v>31-45 dias | R$ 0-100 | R$ 1–25</v>
      </c>
      <c r="AZ5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3" s="36"/>
    </row>
    <row r="584" spans="1:54" x14ac:dyDescent="0.25">
      <c r="A584" s="61">
        <v>583</v>
      </c>
      <c r="B584" s="37">
        <v>31089</v>
      </c>
      <c r="C584" s="34">
        <v>1</v>
      </c>
      <c r="D584" s="34">
        <v>0</v>
      </c>
      <c r="E584" s="34">
        <v>57</v>
      </c>
      <c r="F584" s="58" t="str">
        <f>IF('Base tratada'!$E584&lt;=15,"0-15 dias",
IF('Base tratada'!$E584&lt;=30, "16-30 dias",
IF('Base tratada'!$E584&lt;=45, "31-45 dias",
IF('Base tratada'!$E584&lt;=60, "46-60 dias",
IF('Base tratada'!$E584&lt;=75, "61-75 dias", "76-99 dias")))))</f>
        <v>46-60 dias</v>
      </c>
      <c r="G584" s="38">
        <v>39</v>
      </c>
      <c r="H584" s="60" t="str">
        <f>IF('Base tratada'!$G584&lt;=29,"24–29",
IF('Base tratada'!$G584&lt;=39,"30–39",
IF('Base tratada'!$G584&lt;=49,"40–49",
IF('Base tratada'!$G584&lt;=59,"50–59",
IF('Base tratada'!$G584&lt;=69,"60–69",
"70–80")))))</f>
        <v>30–39</v>
      </c>
      <c r="I584" s="34">
        <v>2840</v>
      </c>
      <c r="J584" s="58" t="str">
        <f>IF('Base tratada'!$K584=1,"Divorciado",
IF('Base tratada'!$L584=1,"Casado",
IF('Base tratada'!$M584=1, "Solteiro",
IF('Base tratada'!$N584=1,"Juntos",
"Viúvo"))))</f>
        <v>Juntos</v>
      </c>
      <c r="K584" s="34">
        <v>0</v>
      </c>
      <c r="L584" s="34">
        <v>0</v>
      </c>
      <c r="M584" s="34">
        <v>0</v>
      </c>
      <c r="N584" s="34">
        <v>1</v>
      </c>
      <c r="O584" s="34">
        <v>0</v>
      </c>
      <c r="P584" s="34">
        <v>0</v>
      </c>
      <c r="Q584" s="34">
        <v>0</v>
      </c>
      <c r="R584" s="34">
        <v>1</v>
      </c>
      <c r="S584" s="34">
        <v>0</v>
      </c>
      <c r="T584" s="34">
        <v>0</v>
      </c>
      <c r="U584" s="35">
        <v>31</v>
      </c>
      <c r="V584" s="35">
        <v>3</v>
      </c>
      <c r="W584" s="35">
        <v>31</v>
      </c>
      <c r="X584" s="35">
        <v>2</v>
      </c>
      <c r="Y584" s="35">
        <v>8</v>
      </c>
      <c r="Z584" s="35">
        <v>4</v>
      </c>
      <c r="AA584" s="34">
        <v>3</v>
      </c>
      <c r="AB584" s="34">
        <v>8</v>
      </c>
      <c r="AC584" s="34">
        <v>3</v>
      </c>
      <c r="AD584" s="34">
        <v>0</v>
      </c>
      <c r="AE584" s="34">
        <v>4</v>
      </c>
      <c r="AF584" s="58">
        <f>'Base tratada'!$AC584+'Base tratada'!$AD584+'Base tratada'!$AE584</f>
        <v>7</v>
      </c>
      <c r="AG5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84" s="58" t="str">
        <f>IF('Base tratada'!$AC584&gt;=MAX('Base tratada'!$AD584,'Base tratada'!$AE584),"Web",
IF('Base tratada'!$AD584&gt;='Base tratada'!$AE584,"Catalog",
"Store"))</f>
        <v>Store</v>
      </c>
      <c r="AI584" s="59">
        <f>IF('Base tratada'!$AF584=0,"0",'Base tratada'!$AK584/'Base tratada'!$AF584)</f>
        <v>10.714285714285714</v>
      </c>
      <c r="AJ584" s="59" t="str">
        <f>IF('Base tratada'!$AI584=0,"R$ 0",
IF('Base tratada'!$AI584&lt;=25,"R$ 1–25",
IF('Base tratada'!$AI584&lt;=50,"R$ 26–50",
"+R$ 50")))</f>
        <v>R$ 1–25</v>
      </c>
      <c r="AK584" s="35">
        <v>75</v>
      </c>
      <c r="AL584" s="58" t="str">
        <f>IF('Base tratada'!$AK584&lt;=100,"R$ 0-100",
IF('Base tratada'!$AK584&lt;=500,"R$ 101-500",
IF('Base tratada'!$AK584&lt;=1000,"R$ 501-1000",
IF('Base tratada'!$AK584&lt;=1500,"R$ 1001-1500",
"+R$ 1500"))))</f>
        <v>R$ 0-100</v>
      </c>
      <c r="AM584" s="34">
        <v>0</v>
      </c>
      <c r="AN584" s="34">
        <v>0</v>
      </c>
      <c r="AO584" s="34">
        <v>0</v>
      </c>
      <c r="AP584" s="34">
        <v>0</v>
      </c>
      <c r="AQ584" s="34">
        <v>0</v>
      </c>
      <c r="AR584" s="34">
        <v>0</v>
      </c>
      <c r="AS584" s="34">
        <v>0</v>
      </c>
      <c r="AT584" s="34">
        <v>3</v>
      </c>
      <c r="AU584" s="34">
        <v>11</v>
      </c>
      <c r="AV584" s="52">
        <v>71</v>
      </c>
      <c r="AW584" s="57">
        <v>0</v>
      </c>
      <c r="AX584" s="58" t="str">
        <f>IF(Tabela3[[#This Row],[Response]]=1, "Aceitou", "Não aceitou")</f>
        <v>Não aceitou</v>
      </c>
      <c r="AY584" s="55" t="str">
        <f>Tabela3[[#This Row],[Faixa Recência]] &amp; " | " &amp; Tabela3[[#This Row],[Faixa Gasto]] &amp; " | " &amp; Tabela3[[#This Row],[Faixa ticket médio]]</f>
        <v>46-60 dias | R$ 0-100 | R$ 1–25</v>
      </c>
      <c r="AZ5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4" s="36"/>
    </row>
    <row r="585" spans="1:54" x14ac:dyDescent="0.25">
      <c r="A585" s="61">
        <v>584</v>
      </c>
      <c r="B585" s="37">
        <v>30081</v>
      </c>
      <c r="C585" s="34">
        <v>0</v>
      </c>
      <c r="D585" s="34">
        <v>1</v>
      </c>
      <c r="E585" s="34">
        <v>27</v>
      </c>
      <c r="F585" s="58" t="str">
        <f>IF('Base tratada'!$E585&lt;=15,"0-15 dias",
IF('Base tratada'!$E585&lt;=30, "16-30 dias",
IF('Base tratada'!$E585&lt;=45, "31-45 dias",
IF('Base tratada'!$E585&lt;=60, "46-60 dias",
IF('Base tratada'!$E585&lt;=75, "61-75 dias", "76-99 dias")))))</f>
        <v>16-30 dias</v>
      </c>
      <c r="G585" s="38">
        <v>59</v>
      </c>
      <c r="H585" s="60" t="str">
        <f>IF('Base tratada'!$G585&lt;=29,"24–29",
IF('Base tratada'!$G585&lt;=39,"30–39",
IF('Base tratada'!$G585&lt;=49,"40–49",
IF('Base tratada'!$G585&lt;=59,"50–59",
IF('Base tratada'!$G585&lt;=69,"60–69",
"70–80")))))</f>
        <v>50–59</v>
      </c>
      <c r="I585" s="34">
        <v>2652</v>
      </c>
      <c r="J585" s="58" t="str">
        <f>IF('Base tratada'!$K585=1,"Divorciado",
IF('Base tratada'!$L585=1,"Casado",
IF('Base tratada'!$M585=1, "Solteiro",
IF('Base tratada'!$N585=1,"Juntos",
"Viúvo"))))</f>
        <v>Solteiro</v>
      </c>
      <c r="K585" s="34">
        <v>0</v>
      </c>
      <c r="L585" s="34">
        <v>0</v>
      </c>
      <c r="M585" s="34">
        <v>1</v>
      </c>
      <c r="N585" s="34">
        <v>0</v>
      </c>
      <c r="O585" s="34">
        <v>0</v>
      </c>
      <c r="P585" s="34">
        <v>0</v>
      </c>
      <c r="Q585" s="34">
        <v>0</v>
      </c>
      <c r="R585" s="34">
        <v>1</v>
      </c>
      <c r="S585" s="34">
        <v>0</v>
      </c>
      <c r="T585" s="34">
        <v>0</v>
      </c>
      <c r="U585" s="35">
        <v>36</v>
      </c>
      <c r="V585" s="35">
        <v>0</v>
      </c>
      <c r="W585" s="35">
        <v>2</v>
      </c>
      <c r="X585" s="35">
        <v>0</v>
      </c>
      <c r="Y585" s="35">
        <v>0</v>
      </c>
      <c r="Z585" s="35">
        <v>4</v>
      </c>
      <c r="AA585" s="34">
        <v>1</v>
      </c>
      <c r="AB585" s="34">
        <v>7</v>
      </c>
      <c r="AC585" s="34">
        <v>1</v>
      </c>
      <c r="AD585" s="34">
        <v>0</v>
      </c>
      <c r="AE585" s="34">
        <v>3</v>
      </c>
      <c r="AF585" s="58">
        <f>'Base tratada'!$AC585+'Base tratada'!$AD585+'Base tratada'!$AE585</f>
        <v>4</v>
      </c>
      <c r="AG5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85" s="58" t="str">
        <f>IF('Base tratada'!$AC585&gt;=MAX('Base tratada'!$AD585,'Base tratada'!$AE585),"Web",
IF('Base tratada'!$AD585&gt;='Base tratada'!$AE585,"Catalog",
"Store"))</f>
        <v>Store</v>
      </c>
      <c r="AI585" s="59">
        <f>IF('Base tratada'!$AF585=0,"0",'Base tratada'!$AK585/'Base tratada'!$AF585)</f>
        <v>9.5</v>
      </c>
      <c r="AJ585" s="59" t="str">
        <f>IF('Base tratada'!$AI585=0,"R$ 0",
IF('Base tratada'!$AI585&lt;=25,"R$ 1–25",
IF('Base tratada'!$AI585&lt;=50,"R$ 26–50",
"+R$ 50")))</f>
        <v>R$ 1–25</v>
      </c>
      <c r="AK585" s="35">
        <v>38</v>
      </c>
      <c r="AL585" s="58" t="str">
        <f>IF('Base tratada'!$AK585&lt;=100,"R$ 0-100",
IF('Base tratada'!$AK585&lt;=500,"R$ 101-500",
IF('Base tratada'!$AK585&lt;=1000,"R$ 501-1000",
IF('Base tratada'!$AK585&lt;=1500,"R$ 1001-1500",
"+R$ 1500"))))</f>
        <v>R$ 0-100</v>
      </c>
      <c r="AM585" s="34">
        <v>0</v>
      </c>
      <c r="AN585" s="34">
        <v>0</v>
      </c>
      <c r="AO585" s="34">
        <v>0</v>
      </c>
      <c r="AP585" s="34">
        <v>0</v>
      </c>
      <c r="AQ585" s="34">
        <v>0</v>
      </c>
      <c r="AR585" s="34">
        <v>0</v>
      </c>
      <c r="AS585" s="34">
        <v>0</v>
      </c>
      <c r="AT585" s="34">
        <v>3</v>
      </c>
      <c r="AU585" s="34">
        <v>11</v>
      </c>
      <c r="AV585" s="52">
        <v>34</v>
      </c>
      <c r="AW585" s="57">
        <v>0</v>
      </c>
      <c r="AX585" s="58" t="str">
        <f>IF(Tabela3[[#This Row],[Response]]=1, "Aceitou", "Não aceitou")</f>
        <v>Não aceitou</v>
      </c>
      <c r="AY585" s="55" t="str">
        <f>Tabela3[[#This Row],[Faixa Recência]] &amp; " | " &amp; Tabela3[[#This Row],[Faixa Gasto]] &amp; " | " &amp; Tabela3[[#This Row],[Faixa ticket médio]]</f>
        <v>16-30 dias | R$ 0-100 | R$ 1–25</v>
      </c>
      <c r="AZ5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5" s="36"/>
    </row>
    <row r="586" spans="1:54" x14ac:dyDescent="0.25">
      <c r="A586" s="61">
        <v>585</v>
      </c>
      <c r="B586" s="37">
        <v>62807</v>
      </c>
      <c r="C586" s="34">
        <v>0</v>
      </c>
      <c r="D586" s="34">
        <v>1</v>
      </c>
      <c r="E586" s="34">
        <v>83</v>
      </c>
      <c r="F586" s="58" t="str">
        <f>IF('Base tratada'!$E586&lt;=15,"0-15 dias",
IF('Base tratada'!$E586&lt;=30, "16-30 dias",
IF('Base tratada'!$E586&lt;=45, "31-45 dias",
IF('Base tratada'!$E586&lt;=60, "46-60 dias",
IF('Base tratada'!$E586&lt;=75, "61-75 dias", "76-99 dias")))))</f>
        <v>76-99 dias</v>
      </c>
      <c r="G586" s="38">
        <v>60</v>
      </c>
      <c r="H586" s="60" t="str">
        <f>IF('Base tratada'!$G586&lt;=29,"24–29",
IF('Base tratada'!$G586&lt;=39,"30–39",
IF('Base tratada'!$G586&lt;=49,"40–49",
IF('Base tratada'!$G586&lt;=59,"50–59",
IF('Base tratada'!$G586&lt;=69,"60–69",
"70–80")))))</f>
        <v>60–69</v>
      </c>
      <c r="I586" s="34">
        <v>2826</v>
      </c>
      <c r="J586" s="58" t="str">
        <f>IF('Base tratada'!$K586=1,"Divorciado",
IF('Base tratada'!$L586=1,"Casado",
IF('Base tratada'!$M586=1, "Solteiro",
IF('Base tratada'!$N586=1,"Juntos",
"Viúvo"))))</f>
        <v>Juntos</v>
      </c>
      <c r="K586" s="34">
        <v>0</v>
      </c>
      <c r="L586" s="34">
        <v>0</v>
      </c>
      <c r="M586" s="34">
        <v>0</v>
      </c>
      <c r="N586" s="34">
        <v>1</v>
      </c>
      <c r="O586" s="34">
        <v>0</v>
      </c>
      <c r="P586" s="34">
        <v>0</v>
      </c>
      <c r="Q586" s="34">
        <v>0</v>
      </c>
      <c r="R586" s="34">
        <v>1</v>
      </c>
      <c r="S586" s="34">
        <v>0</v>
      </c>
      <c r="T586" s="34">
        <v>0</v>
      </c>
      <c r="U586" s="35">
        <v>526</v>
      </c>
      <c r="V586" s="35">
        <v>28</v>
      </c>
      <c r="W586" s="35">
        <v>135</v>
      </c>
      <c r="X586" s="35">
        <v>10</v>
      </c>
      <c r="Y586" s="35">
        <v>21</v>
      </c>
      <c r="Z586" s="35">
        <v>99</v>
      </c>
      <c r="AA586" s="34">
        <v>3</v>
      </c>
      <c r="AB586" s="34">
        <v>5</v>
      </c>
      <c r="AC586" s="34">
        <v>5</v>
      </c>
      <c r="AD586" s="34">
        <v>3</v>
      </c>
      <c r="AE586" s="34">
        <v>12</v>
      </c>
      <c r="AF586" s="58">
        <f>'Base tratada'!$AC586+'Base tratada'!$AD586+'Base tratada'!$AE586</f>
        <v>20</v>
      </c>
      <c r="AG5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86" s="58" t="str">
        <f>IF('Base tratada'!$AC586&gt;=MAX('Base tratada'!$AD586,'Base tratada'!$AE586),"Web",
IF('Base tratada'!$AD586&gt;='Base tratada'!$AE586,"Catalog",
"Store"))</f>
        <v>Store</v>
      </c>
      <c r="AI586" s="59">
        <f>IF('Base tratada'!$AF586=0,"0",'Base tratada'!$AK586/'Base tratada'!$AF586)</f>
        <v>36</v>
      </c>
      <c r="AJ586" s="59" t="str">
        <f>IF('Base tratada'!$AI586=0,"R$ 0",
IF('Base tratada'!$AI586&lt;=25,"R$ 1–25",
IF('Base tratada'!$AI586&lt;=50,"R$ 26–50",
"+R$ 50")))</f>
        <v>R$ 26–50</v>
      </c>
      <c r="AK586" s="35">
        <v>720</v>
      </c>
      <c r="AL586" s="58" t="str">
        <f>IF('Base tratada'!$AK586&lt;=100,"R$ 0-100",
IF('Base tratada'!$AK586&lt;=500,"R$ 101-500",
IF('Base tratada'!$AK586&lt;=1000,"R$ 501-1000",
IF('Base tratada'!$AK586&lt;=1500,"R$ 1001-1500",
"+R$ 1500"))))</f>
        <v>R$ 501-1000</v>
      </c>
      <c r="AM586" s="34">
        <v>0</v>
      </c>
      <c r="AN586" s="34">
        <v>0</v>
      </c>
      <c r="AO586" s="34">
        <v>0</v>
      </c>
      <c r="AP586" s="34">
        <v>0</v>
      </c>
      <c r="AQ586" s="34">
        <v>0</v>
      </c>
      <c r="AR586" s="34">
        <v>0</v>
      </c>
      <c r="AS586" s="34">
        <v>0</v>
      </c>
      <c r="AT586" s="34">
        <v>3</v>
      </c>
      <c r="AU586" s="34">
        <v>11</v>
      </c>
      <c r="AV586" s="52">
        <v>621</v>
      </c>
      <c r="AW586" s="57">
        <v>0</v>
      </c>
      <c r="AX586" s="58" t="str">
        <f>IF(Tabela3[[#This Row],[Response]]=1, "Aceitou", "Não aceitou")</f>
        <v>Não aceitou</v>
      </c>
      <c r="AY586" s="55" t="str">
        <f>Tabela3[[#This Row],[Faixa Recência]] &amp; " | " &amp; Tabela3[[#This Row],[Faixa Gasto]] &amp; " | " &amp; Tabela3[[#This Row],[Faixa ticket médio]]</f>
        <v>76-99 dias | R$ 501-1000 | R$ 26–50</v>
      </c>
      <c r="AZ5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6" s="36"/>
    </row>
    <row r="587" spans="1:54" x14ac:dyDescent="0.25">
      <c r="A587" s="61">
        <v>586</v>
      </c>
      <c r="B587" s="37">
        <v>72906</v>
      </c>
      <c r="C587" s="34">
        <v>0</v>
      </c>
      <c r="D587" s="34">
        <v>0</v>
      </c>
      <c r="E587" s="34">
        <v>79</v>
      </c>
      <c r="F587" s="58" t="str">
        <f>IF('Base tratada'!$E587&lt;=15,"0-15 dias",
IF('Base tratada'!$E587&lt;=30, "16-30 dias",
IF('Base tratada'!$E587&lt;=45, "31-45 dias",
IF('Base tratada'!$E587&lt;=60, "46-60 dias",
IF('Base tratada'!$E587&lt;=75, "61-75 dias", "76-99 dias")))))</f>
        <v>76-99 dias</v>
      </c>
      <c r="G587" s="38">
        <v>65</v>
      </c>
      <c r="H587" s="60" t="str">
        <f>IF('Base tratada'!$G587&lt;=29,"24–29",
IF('Base tratada'!$G587&lt;=39,"30–39",
IF('Base tratada'!$G587&lt;=49,"40–49",
IF('Base tratada'!$G587&lt;=59,"50–59",
IF('Base tratada'!$G587&lt;=69,"60–69",
"70–80")))))</f>
        <v>60–69</v>
      </c>
      <c r="I587" s="34">
        <v>2444</v>
      </c>
      <c r="J587" s="58" t="str">
        <f>IF('Base tratada'!$K587=1,"Divorciado",
IF('Base tratada'!$L587=1,"Casado",
IF('Base tratada'!$M587=1, "Solteiro",
IF('Base tratada'!$N587=1,"Juntos",
"Viúvo"))))</f>
        <v>Solteiro</v>
      </c>
      <c r="K587" s="34">
        <v>0</v>
      </c>
      <c r="L587" s="34">
        <v>0</v>
      </c>
      <c r="M587" s="34">
        <v>1</v>
      </c>
      <c r="N587" s="34">
        <v>0</v>
      </c>
      <c r="O587" s="34">
        <v>0</v>
      </c>
      <c r="P587" s="34">
        <v>0</v>
      </c>
      <c r="Q587" s="34">
        <v>0</v>
      </c>
      <c r="R587" s="34">
        <v>1</v>
      </c>
      <c r="S587" s="34">
        <v>0</v>
      </c>
      <c r="T587" s="34">
        <v>0</v>
      </c>
      <c r="U587" s="35">
        <v>400</v>
      </c>
      <c r="V587" s="35">
        <v>32</v>
      </c>
      <c r="W587" s="35">
        <v>519</v>
      </c>
      <c r="X587" s="35">
        <v>71</v>
      </c>
      <c r="Y587" s="35">
        <v>75</v>
      </c>
      <c r="Z587" s="35">
        <v>54</v>
      </c>
      <c r="AA587" s="34">
        <v>1</v>
      </c>
      <c r="AB587" s="34">
        <v>1</v>
      </c>
      <c r="AC587" s="34">
        <v>3</v>
      </c>
      <c r="AD587" s="34">
        <v>4</v>
      </c>
      <c r="AE587" s="34">
        <v>9</v>
      </c>
      <c r="AF587" s="58">
        <f>'Base tratada'!$AC587+'Base tratada'!$AD587+'Base tratada'!$AE587</f>
        <v>16</v>
      </c>
      <c r="AG5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87" s="58" t="str">
        <f>IF('Base tratada'!$AC587&gt;=MAX('Base tratada'!$AD587,'Base tratada'!$AE587),"Web",
IF('Base tratada'!$AD587&gt;='Base tratada'!$AE587,"Catalog",
"Store"))</f>
        <v>Store</v>
      </c>
      <c r="AI587" s="59">
        <f>IF('Base tratada'!$AF587=0,"0",'Base tratada'!$AK587/'Base tratada'!$AF587)</f>
        <v>68.5625</v>
      </c>
      <c r="AJ587" s="59" t="str">
        <f>IF('Base tratada'!$AI587=0,"R$ 0",
IF('Base tratada'!$AI587&lt;=25,"R$ 1–25",
IF('Base tratada'!$AI587&lt;=50,"R$ 26–50",
"+R$ 50")))</f>
        <v>+R$ 50</v>
      </c>
      <c r="AK587" s="35">
        <v>1097</v>
      </c>
      <c r="AL587" s="58" t="str">
        <f>IF('Base tratada'!$AK587&lt;=100,"R$ 0-100",
IF('Base tratada'!$AK587&lt;=500,"R$ 101-500",
IF('Base tratada'!$AK587&lt;=1000,"R$ 501-1000",
IF('Base tratada'!$AK587&lt;=1500,"R$ 1001-1500",
"+R$ 1500"))))</f>
        <v>R$ 1001-1500</v>
      </c>
      <c r="AM587" s="34">
        <v>0</v>
      </c>
      <c r="AN587" s="34">
        <v>0</v>
      </c>
      <c r="AO587" s="34">
        <v>0</v>
      </c>
      <c r="AP587" s="34">
        <v>0</v>
      </c>
      <c r="AQ587" s="34">
        <v>0</v>
      </c>
      <c r="AR587" s="34">
        <v>0</v>
      </c>
      <c r="AS587" s="34">
        <v>0</v>
      </c>
      <c r="AT587" s="34">
        <v>3</v>
      </c>
      <c r="AU587" s="34">
        <v>11</v>
      </c>
      <c r="AV587" s="52">
        <v>1043</v>
      </c>
      <c r="AW587" s="57">
        <v>0</v>
      </c>
      <c r="AX587" s="58" t="str">
        <f>IF(Tabela3[[#This Row],[Response]]=1, "Aceitou", "Não aceitou")</f>
        <v>Não aceitou</v>
      </c>
      <c r="AY587" s="55" t="str">
        <f>Tabela3[[#This Row],[Faixa Recência]] &amp; " | " &amp; Tabela3[[#This Row],[Faixa Gasto]] &amp; " | " &amp; Tabela3[[#This Row],[Faixa ticket médio]]</f>
        <v>76-99 dias | R$ 1001-1500 | +R$ 50</v>
      </c>
      <c r="AZ5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7" s="36"/>
    </row>
    <row r="588" spans="1:54" x14ac:dyDescent="0.25">
      <c r="A588" s="61">
        <v>587</v>
      </c>
      <c r="B588" s="37">
        <v>61467</v>
      </c>
      <c r="C588" s="34">
        <v>0</v>
      </c>
      <c r="D588" s="34">
        <v>2</v>
      </c>
      <c r="E588" s="34">
        <v>69</v>
      </c>
      <c r="F588" s="58" t="str">
        <f>IF('Base tratada'!$E588&lt;=15,"0-15 dias",
IF('Base tratada'!$E588&lt;=30, "16-30 dias",
IF('Base tratada'!$E588&lt;=45, "31-45 dias",
IF('Base tratada'!$E588&lt;=60, "46-60 dias",
IF('Base tratada'!$E588&lt;=75, "61-75 dias", "76-99 dias")))))</f>
        <v>61-75 dias</v>
      </c>
      <c r="G588" s="38">
        <v>72</v>
      </c>
      <c r="H588" s="60" t="str">
        <f>IF('Base tratada'!$G588&lt;=29,"24–29",
IF('Base tratada'!$G588&lt;=39,"30–39",
IF('Base tratada'!$G588&lt;=49,"40–49",
IF('Base tratada'!$G588&lt;=59,"50–59",
IF('Base tratada'!$G588&lt;=69,"60–69",
"70–80")))))</f>
        <v>70–80</v>
      </c>
      <c r="I588" s="34">
        <v>2726</v>
      </c>
      <c r="J588" s="58" t="str">
        <f>IF('Base tratada'!$K588=1,"Divorciado",
IF('Base tratada'!$L588=1,"Casado",
IF('Base tratada'!$M588=1, "Solteiro",
IF('Base tratada'!$N588=1,"Juntos",
"Viúvo"))))</f>
        <v>Casado</v>
      </c>
      <c r="K588" s="34">
        <v>0</v>
      </c>
      <c r="L588" s="34">
        <v>1</v>
      </c>
      <c r="M588" s="34">
        <v>0</v>
      </c>
      <c r="N588" s="34">
        <v>0</v>
      </c>
      <c r="O588" s="34">
        <v>0</v>
      </c>
      <c r="P588" s="34">
        <v>0</v>
      </c>
      <c r="Q588" s="34">
        <v>0</v>
      </c>
      <c r="R588" s="34">
        <v>0</v>
      </c>
      <c r="S588" s="34">
        <v>0</v>
      </c>
      <c r="T588" s="34">
        <v>1</v>
      </c>
      <c r="U588" s="35">
        <v>410</v>
      </c>
      <c r="V588" s="35">
        <v>16</v>
      </c>
      <c r="W588" s="35">
        <v>114</v>
      </c>
      <c r="X588" s="35">
        <v>0</v>
      </c>
      <c r="Y588" s="35">
        <v>5</v>
      </c>
      <c r="Z588" s="35">
        <v>49</v>
      </c>
      <c r="AA588" s="34">
        <v>3</v>
      </c>
      <c r="AB588" s="34">
        <v>5</v>
      </c>
      <c r="AC588" s="34">
        <v>5</v>
      </c>
      <c r="AD588" s="34">
        <v>2</v>
      </c>
      <c r="AE588" s="34">
        <v>10</v>
      </c>
      <c r="AF588" s="58">
        <f>'Base tratada'!$AC588+'Base tratada'!$AD588+'Base tratada'!$AE588</f>
        <v>17</v>
      </c>
      <c r="AG5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88" s="58" t="str">
        <f>IF('Base tratada'!$AC588&gt;=MAX('Base tratada'!$AD588,'Base tratada'!$AE588),"Web",
IF('Base tratada'!$AD588&gt;='Base tratada'!$AE588,"Catalog",
"Store"))</f>
        <v>Store</v>
      </c>
      <c r="AI588" s="59">
        <f>IF('Base tratada'!$AF588=0,"0",'Base tratada'!$AK588/'Base tratada'!$AF588)</f>
        <v>32.058823529411768</v>
      </c>
      <c r="AJ588" s="59" t="str">
        <f>IF('Base tratada'!$AI588=0,"R$ 0",
IF('Base tratada'!$AI588&lt;=25,"R$ 1–25",
IF('Base tratada'!$AI588&lt;=50,"R$ 26–50",
"+R$ 50")))</f>
        <v>R$ 26–50</v>
      </c>
      <c r="AK588" s="35">
        <v>545</v>
      </c>
      <c r="AL588" s="58" t="str">
        <f>IF('Base tratada'!$AK588&lt;=100,"R$ 0-100",
IF('Base tratada'!$AK588&lt;=500,"R$ 101-500",
IF('Base tratada'!$AK588&lt;=1000,"R$ 501-1000",
IF('Base tratada'!$AK588&lt;=1500,"R$ 1001-1500",
"+R$ 1500"))))</f>
        <v>R$ 501-1000</v>
      </c>
      <c r="AM588" s="34">
        <v>0</v>
      </c>
      <c r="AN588" s="34">
        <v>0</v>
      </c>
      <c r="AO588" s="34">
        <v>0</v>
      </c>
      <c r="AP588" s="34">
        <v>0</v>
      </c>
      <c r="AQ588" s="34">
        <v>0</v>
      </c>
      <c r="AR588" s="34">
        <v>0</v>
      </c>
      <c r="AS588" s="34">
        <v>0</v>
      </c>
      <c r="AT588" s="34">
        <v>3</v>
      </c>
      <c r="AU588" s="34">
        <v>11</v>
      </c>
      <c r="AV588" s="52">
        <v>496</v>
      </c>
      <c r="AW588" s="57">
        <v>0</v>
      </c>
      <c r="AX588" s="58" t="str">
        <f>IF(Tabela3[[#This Row],[Response]]=1, "Aceitou", "Não aceitou")</f>
        <v>Não aceitou</v>
      </c>
      <c r="AY588" s="55" t="str">
        <f>Tabela3[[#This Row],[Faixa Recência]] &amp; " | " &amp; Tabela3[[#This Row],[Faixa Gasto]] &amp; " | " &amp; Tabela3[[#This Row],[Faixa ticket médio]]</f>
        <v>61-75 dias | R$ 501-1000 | R$ 26–50</v>
      </c>
      <c r="AZ5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8" s="36"/>
    </row>
    <row r="589" spans="1:54" x14ac:dyDescent="0.25">
      <c r="A589" s="61">
        <v>588</v>
      </c>
      <c r="B589" s="37">
        <v>49618</v>
      </c>
      <c r="C589" s="34">
        <v>1</v>
      </c>
      <c r="D589" s="34">
        <v>1</v>
      </c>
      <c r="E589" s="34">
        <v>77</v>
      </c>
      <c r="F589" s="58" t="str">
        <f>IF('Base tratada'!$E589&lt;=15,"0-15 dias",
IF('Base tratada'!$E589&lt;=30, "16-30 dias",
IF('Base tratada'!$E589&lt;=45, "31-45 dias",
IF('Base tratada'!$E589&lt;=60, "46-60 dias",
IF('Base tratada'!$E589&lt;=75, "61-75 dias", "76-99 dias")))))</f>
        <v>76-99 dias</v>
      </c>
      <c r="G589" s="38">
        <v>54</v>
      </c>
      <c r="H589" s="60" t="str">
        <f>IF('Base tratada'!$G589&lt;=29,"24–29",
IF('Base tratada'!$G589&lt;=39,"30–39",
IF('Base tratada'!$G589&lt;=49,"40–49",
IF('Base tratada'!$G589&lt;=59,"50–59",
IF('Base tratada'!$G589&lt;=69,"60–69",
"70–80")))))</f>
        <v>50–59</v>
      </c>
      <c r="I589" s="34">
        <v>2678</v>
      </c>
      <c r="J589" s="58" t="str">
        <f>IF('Base tratada'!$K589=1,"Divorciado",
IF('Base tratada'!$L589=1,"Casado",
IF('Base tratada'!$M589=1, "Solteiro",
IF('Base tratada'!$N589=1,"Juntos",
"Viúvo"))))</f>
        <v>Juntos</v>
      </c>
      <c r="K589" s="34">
        <v>0</v>
      </c>
      <c r="L589" s="34">
        <v>0</v>
      </c>
      <c r="M589" s="34">
        <v>0</v>
      </c>
      <c r="N589" s="34">
        <v>1</v>
      </c>
      <c r="O589" s="34">
        <v>0</v>
      </c>
      <c r="P589" s="34">
        <v>0</v>
      </c>
      <c r="Q589" s="34">
        <v>0</v>
      </c>
      <c r="R589" s="34">
        <v>0</v>
      </c>
      <c r="S589" s="34">
        <v>1</v>
      </c>
      <c r="T589" s="34">
        <v>0</v>
      </c>
      <c r="U589" s="35">
        <v>80</v>
      </c>
      <c r="V589" s="35">
        <v>3</v>
      </c>
      <c r="W589" s="35">
        <v>26</v>
      </c>
      <c r="X589" s="35">
        <v>4</v>
      </c>
      <c r="Y589" s="35">
        <v>2</v>
      </c>
      <c r="Z589" s="35">
        <v>14</v>
      </c>
      <c r="AA589" s="34">
        <v>4</v>
      </c>
      <c r="AB589" s="34">
        <v>7</v>
      </c>
      <c r="AC589" s="34">
        <v>3</v>
      </c>
      <c r="AD589" s="34">
        <v>1</v>
      </c>
      <c r="AE589" s="34">
        <v>3</v>
      </c>
      <c r="AF589" s="58">
        <f>'Base tratada'!$AC589+'Base tratada'!$AD589+'Base tratada'!$AE589</f>
        <v>7</v>
      </c>
      <c r="AG5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89" s="58" t="str">
        <f>IF('Base tratada'!$AC589&gt;=MAX('Base tratada'!$AD589,'Base tratada'!$AE589),"Web",
IF('Base tratada'!$AD589&gt;='Base tratada'!$AE589,"Catalog",
"Store"))</f>
        <v>Web</v>
      </c>
      <c r="AI589" s="59">
        <f>IF('Base tratada'!$AF589=0,"0",'Base tratada'!$AK589/'Base tratada'!$AF589)</f>
        <v>16.428571428571427</v>
      </c>
      <c r="AJ589" s="59" t="str">
        <f>IF('Base tratada'!$AI589=0,"R$ 0",
IF('Base tratada'!$AI589&lt;=25,"R$ 1–25",
IF('Base tratada'!$AI589&lt;=50,"R$ 26–50",
"+R$ 50")))</f>
        <v>R$ 1–25</v>
      </c>
      <c r="AK589" s="35">
        <v>115</v>
      </c>
      <c r="AL589" s="58" t="str">
        <f>IF('Base tratada'!$AK589&lt;=100,"R$ 0-100",
IF('Base tratada'!$AK589&lt;=500,"R$ 101-500",
IF('Base tratada'!$AK589&lt;=1000,"R$ 501-1000",
IF('Base tratada'!$AK589&lt;=1500,"R$ 1001-1500",
"+R$ 1500"))))</f>
        <v>R$ 101-500</v>
      </c>
      <c r="AM589" s="34">
        <v>0</v>
      </c>
      <c r="AN589" s="34">
        <v>0</v>
      </c>
      <c r="AO589" s="34">
        <v>0</v>
      </c>
      <c r="AP589" s="34">
        <v>0</v>
      </c>
      <c r="AQ589" s="34">
        <v>0</v>
      </c>
      <c r="AR589" s="34">
        <v>0</v>
      </c>
      <c r="AS589" s="34">
        <v>0</v>
      </c>
      <c r="AT589" s="34">
        <v>3</v>
      </c>
      <c r="AU589" s="34">
        <v>11</v>
      </c>
      <c r="AV589" s="52">
        <v>101</v>
      </c>
      <c r="AW589" s="57">
        <v>0</v>
      </c>
      <c r="AX589" s="58" t="str">
        <f>IF(Tabela3[[#This Row],[Response]]=1, "Aceitou", "Não aceitou")</f>
        <v>Não aceitou</v>
      </c>
      <c r="AY589" s="55" t="str">
        <f>Tabela3[[#This Row],[Faixa Recência]] &amp; " | " &amp; Tabela3[[#This Row],[Faixa Gasto]] &amp; " | " &amp; Tabela3[[#This Row],[Faixa ticket médio]]</f>
        <v>76-99 dias | R$ 101-500 | R$ 1–25</v>
      </c>
      <c r="AZ5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89" s="36"/>
    </row>
    <row r="590" spans="1:54" x14ac:dyDescent="0.25">
      <c r="A590" s="61">
        <v>589</v>
      </c>
      <c r="B590" s="37">
        <v>21888</v>
      </c>
      <c r="C590" s="34">
        <v>1</v>
      </c>
      <c r="D590" s="34">
        <v>0</v>
      </c>
      <c r="E590" s="34">
        <v>15</v>
      </c>
      <c r="F590" s="58" t="str">
        <f>IF('Base tratada'!$E590&lt;=15,"0-15 dias",
IF('Base tratada'!$E590&lt;=30, "16-30 dias",
IF('Base tratada'!$E590&lt;=45, "31-45 dias",
IF('Base tratada'!$E590&lt;=60, "46-60 dias",
IF('Base tratada'!$E590&lt;=75, "61-75 dias", "76-99 dias")))))</f>
        <v>0-15 dias</v>
      </c>
      <c r="G590" s="38">
        <v>34</v>
      </c>
      <c r="H590" s="60" t="str">
        <f>IF('Base tratada'!$G590&lt;=29,"24–29",
IF('Base tratada'!$G590&lt;=39,"30–39",
IF('Base tratada'!$G590&lt;=49,"40–49",
IF('Base tratada'!$G590&lt;=59,"50–59",
IF('Base tratada'!$G590&lt;=69,"60–69",
"70–80")))))</f>
        <v>30–39</v>
      </c>
      <c r="I590" s="34">
        <v>2706</v>
      </c>
      <c r="J590" s="58" t="str">
        <f>IF('Base tratada'!$K590=1,"Divorciado",
IF('Base tratada'!$L590=1,"Casado",
IF('Base tratada'!$M590=1, "Solteiro",
IF('Base tratada'!$N590=1,"Juntos",
"Viúvo"))))</f>
        <v>Solteiro</v>
      </c>
      <c r="K590" s="34">
        <v>0</v>
      </c>
      <c r="L590" s="34">
        <v>0</v>
      </c>
      <c r="M590" s="34">
        <v>1</v>
      </c>
      <c r="N590" s="34">
        <v>0</v>
      </c>
      <c r="O590" s="34">
        <v>0</v>
      </c>
      <c r="P590" s="34">
        <v>0</v>
      </c>
      <c r="Q590" s="34">
        <v>0</v>
      </c>
      <c r="R590" s="34">
        <v>0</v>
      </c>
      <c r="S590" s="34">
        <v>1</v>
      </c>
      <c r="T590" s="34">
        <v>0</v>
      </c>
      <c r="U590" s="35">
        <v>88</v>
      </c>
      <c r="V590" s="35">
        <v>10</v>
      </c>
      <c r="W590" s="35">
        <v>46</v>
      </c>
      <c r="X590" s="35">
        <v>2</v>
      </c>
      <c r="Y590" s="35">
        <v>3</v>
      </c>
      <c r="Z590" s="35">
        <v>64</v>
      </c>
      <c r="AA590" s="34">
        <v>4</v>
      </c>
      <c r="AB590" s="34">
        <v>10</v>
      </c>
      <c r="AC590" s="34">
        <v>5</v>
      </c>
      <c r="AD590" s="34">
        <v>1</v>
      </c>
      <c r="AE590" s="34">
        <v>2</v>
      </c>
      <c r="AF590" s="58">
        <f>'Base tratada'!$AC590+'Base tratada'!$AD590+'Base tratada'!$AE590</f>
        <v>8</v>
      </c>
      <c r="AG5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90" s="58" t="str">
        <f>IF('Base tratada'!$AC590&gt;=MAX('Base tratada'!$AD590,'Base tratada'!$AE590),"Web",
IF('Base tratada'!$AD590&gt;='Base tratada'!$AE590,"Catalog",
"Store"))</f>
        <v>Web</v>
      </c>
      <c r="AI590" s="59">
        <f>IF('Base tratada'!$AF590=0,"0",'Base tratada'!$AK590/'Base tratada'!$AF590)</f>
        <v>18.625</v>
      </c>
      <c r="AJ590" s="59" t="str">
        <f>IF('Base tratada'!$AI590=0,"R$ 0",
IF('Base tratada'!$AI590&lt;=25,"R$ 1–25",
IF('Base tratada'!$AI590&lt;=50,"R$ 26–50",
"+R$ 50")))</f>
        <v>R$ 1–25</v>
      </c>
      <c r="AK590" s="35">
        <v>149</v>
      </c>
      <c r="AL590" s="58" t="str">
        <f>IF('Base tratada'!$AK590&lt;=100,"R$ 0-100",
IF('Base tratada'!$AK590&lt;=500,"R$ 101-500",
IF('Base tratada'!$AK590&lt;=1000,"R$ 501-1000",
IF('Base tratada'!$AK590&lt;=1500,"R$ 1001-1500",
"+R$ 1500"))))</f>
        <v>R$ 101-500</v>
      </c>
      <c r="AM590" s="34">
        <v>0</v>
      </c>
      <c r="AN590" s="34">
        <v>0</v>
      </c>
      <c r="AO590" s="34">
        <v>0</v>
      </c>
      <c r="AP590" s="34">
        <v>0</v>
      </c>
      <c r="AQ590" s="34">
        <v>0</v>
      </c>
      <c r="AR590" s="34">
        <v>0</v>
      </c>
      <c r="AS590" s="34">
        <v>0</v>
      </c>
      <c r="AT590" s="34">
        <v>3</v>
      </c>
      <c r="AU590" s="34">
        <v>11</v>
      </c>
      <c r="AV590" s="52">
        <v>85</v>
      </c>
      <c r="AW590" s="57">
        <v>1</v>
      </c>
      <c r="AX590" s="58" t="str">
        <f>IF(Tabela3[[#This Row],[Response]]=1, "Aceitou", "Não aceitou")</f>
        <v>Aceitou</v>
      </c>
      <c r="AY590" s="55" t="str">
        <f>Tabela3[[#This Row],[Faixa Recência]] &amp; " | " &amp; Tabela3[[#This Row],[Faixa Gasto]] &amp; " | " &amp; Tabela3[[#This Row],[Faixa ticket médio]]</f>
        <v>0-15 dias | R$ 101-500 | R$ 1–25</v>
      </c>
      <c r="AZ5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0" s="36"/>
    </row>
    <row r="591" spans="1:54" x14ac:dyDescent="0.25">
      <c r="A591" s="61">
        <v>590</v>
      </c>
      <c r="B591" s="37">
        <v>42429</v>
      </c>
      <c r="C591" s="34">
        <v>0</v>
      </c>
      <c r="D591" s="34">
        <v>1</v>
      </c>
      <c r="E591" s="34">
        <v>99</v>
      </c>
      <c r="F591" s="58" t="str">
        <f>IF('Base tratada'!$E591&lt;=15,"0-15 dias",
IF('Base tratada'!$E591&lt;=30, "16-30 dias",
IF('Base tratada'!$E591&lt;=45, "31-45 dias",
IF('Base tratada'!$E591&lt;=60, "46-60 dias",
IF('Base tratada'!$E591&lt;=75, "61-75 dias", "76-99 dias")))))</f>
        <v>76-99 dias</v>
      </c>
      <c r="G591" s="38">
        <v>47</v>
      </c>
      <c r="H591" s="60" t="str">
        <f>IF('Base tratada'!$G591&lt;=29,"24–29",
IF('Base tratada'!$G591&lt;=39,"30–39",
IF('Base tratada'!$G591&lt;=49,"40–49",
IF('Base tratada'!$G591&lt;=59,"50–59",
IF('Base tratada'!$G591&lt;=69,"60–69",
"70–80")))))</f>
        <v>40–49</v>
      </c>
      <c r="I591" s="34">
        <v>2297</v>
      </c>
      <c r="J591" s="58" t="str">
        <f>IF('Base tratada'!$K591=1,"Divorciado",
IF('Base tratada'!$L591=1,"Casado",
IF('Base tratada'!$M591=1, "Solteiro",
IF('Base tratada'!$N591=1,"Juntos",
"Viúvo"))))</f>
        <v>Viúvo</v>
      </c>
      <c r="K591" s="34">
        <v>0</v>
      </c>
      <c r="L591" s="34">
        <v>0</v>
      </c>
      <c r="M591" s="34">
        <v>0</v>
      </c>
      <c r="N591" s="34">
        <v>0</v>
      </c>
      <c r="O591" s="34">
        <v>1</v>
      </c>
      <c r="P591" s="34">
        <v>0</v>
      </c>
      <c r="Q591" s="34">
        <v>0</v>
      </c>
      <c r="R591" s="34">
        <v>1</v>
      </c>
      <c r="S591" s="34">
        <v>0</v>
      </c>
      <c r="T591" s="34">
        <v>0</v>
      </c>
      <c r="U591" s="35">
        <v>55</v>
      </c>
      <c r="V591" s="35">
        <v>0</v>
      </c>
      <c r="W591" s="35">
        <v>6</v>
      </c>
      <c r="X591" s="35">
        <v>2</v>
      </c>
      <c r="Y591" s="35">
        <v>0</v>
      </c>
      <c r="Z591" s="35">
        <v>4</v>
      </c>
      <c r="AA591" s="34">
        <v>2</v>
      </c>
      <c r="AB591" s="34">
        <v>5</v>
      </c>
      <c r="AC591" s="34">
        <v>1</v>
      </c>
      <c r="AD591" s="34">
        <v>1</v>
      </c>
      <c r="AE591" s="34">
        <v>3</v>
      </c>
      <c r="AF591" s="58">
        <f>'Base tratada'!$AC591+'Base tratada'!$AD591+'Base tratada'!$AE591</f>
        <v>5</v>
      </c>
      <c r="AG5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91" s="58" t="str">
        <f>IF('Base tratada'!$AC591&gt;=MAX('Base tratada'!$AD591,'Base tratada'!$AE591),"Web",
IF('Base tratada'!$AD591&gt;='Base tratada'!$AE591,"Catalog",
"Store"))</f>
        <v>Store</v>
      </c>
      <c r="AI591" s="59">
        <f>IF('Base tratada'!$AF591=0,"0",'Base tratada'!$AK591/'Base tratada'!$AF591)</f>
        <v>12.6</v>
      </c>
      <c r="AJ591" s="59" t="str">
        <f>IF('Base tratada'!$AI591=0,"R$ 0",
IF('Base tratada'!$AI591&lt;=25,"R$ 1–25",
IF('Base tratada'!$AI591&lt;=50,"R$ 26–50",
"+R$ 50")))</f>
        <v>R$ 1–25</v>
      </c>
      <c r="AK591" s="35">
        <v>63</v>
      </c>
      <c r="AL591" s="58" t="str">
        <f>IF('Base tratada'!$AK591&lt;=100,"R$ 0-100",
IF('Base tratada'!$AK591&lt;=500,"R$ 101-500",
IF('Base tratada'!$AK591&lt;=1000,"R$ 501-1000",
IF('Base tratada'!$AK591&lt;=1500,"R$ 1001-1500",
"+R$ 1500"))))</f>
        <v>R$ 0-100</v>
      </c>
      <c r="AM591" s="34">
        <v>0</v>
      </c>
      <c r="AN591" s="34">
        <v>0</v>
      </c>
      <c r="AO591" s="34">
        <v>0</v>
      </c>
      <c r="AP591" s="34">
        <v>0</v>
      </c>
      <c r="AQ591" s="34">
        <v>0</v>
      </c>
      <c r="AR591" s="34">
        <v>0</v>
      </c>
      <c r="AS591" s="34">
        <v>0</v>
      </c>
      <c r="AT591" s="34">
        <v>3</v>
      </c>
      <c r="AU591" s="34">
        <v>11</v>
      </c>
      <c r="AV591" s="52">
        <v>59</v>
      </c>
      <c r="AW591" s="57">
        <v>0</v>
      </c>
      <c r="AX591" s="58" t="str">
        <f>IF(Tabela3[[#This Row],[Response]]=1, "Aceitou", "Não aceitou")</f>
        <v>Não aceitou</v>
      </c>
      <c r="AY591" s="55" t="str">
        <f>Tabela3[[#This Row],[Faixa Recência]] &amp; " | " &amp; Tabela3[[#This Row],[Faixa Gasto]] &amp; " | " &amp; Tabela3[[#This Row],[Faixa ticket médio]]</f>
        <v>76-99 dias | R$ 0-100 | R$ 1–25</v>
      </c>
      <c r="AZ5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1" s="36"/>
    </row>
    <row r="592" spans="1:54" x14ac:dyDescent="0.25">
      <c r="A592" s="61">
        <v>591</v>
      </c>
      <c r="B592" s="37">
        <v>26150</v>
      </c>
      <c r="C592" s="34">
        <v>2</v>
      </c>
      <c r="D592" s="34">
        <v>1</v>
      </c>
      <c r="E592" s="34">
        <v>61</v>
      </c>
      <c r="F592" s="58" t="str">
        <f>IF('Base tratada'!$E592&lt;=15,"0-15 dias",
IF('Base tratada'!$E592&lt;=30, "16-30 dias",
IF('Base tratada'!$E592&lt;=45, "31-45 dias",
IF('Base tratada'!$E592&lt;=60, "46-60 dias",
IF('Base tratada'!$E592&lt;=75, "61-75 dias", "76-99 dias")))))</f>
        <v>61-75 dias</v>
      </c>
      <c r="G592" s="38">
        <v>64</v>
      </c>
      <c r="H592" s="60" t="str">
        <f>IF('Base tratada'!$G592&lt;=29,"24–29",
IF('Base tratada'!$G592&lt;=39,"30–39",
IF('Base tratada'!$G592&lt;=49,"40–49",
IF('Base tratada'!$G592&lt;=59,"50–59",
IF('Base tratada'!$G592&lt;=69,"60–69",
"70–80")))))</f>
        <v>60–69</v>
      </c>
      <c r="I592" s="34">
        <v>2634</v>
      </c>
      <c r="J592" s="58" t="str">
        <f>IF('Base tratada'!$K592=1,"Divorciado",
IF('Base tratada'!$L592=1,"Casado",
IF('Base tratada'!$M592=1, "Solteiro",
IF('Base tratada'!$N592=1,"Juntos",
"Viúvo"))))</f>
        <v>Divorciado</v>
      </c>
      <c r="K592" s="34">
        <v>1</v>
      </c>
      <c r="L592" s="34">
        <v>0</v>
      </c>
      <c r="M592" s="34">
        <v>0</v>
      </c>
      <c r="N592" s="34">
        <v>0</v>
      </c>
      <c r="O592" s="34">
        <v>0</v>
      </c>
      <c r="P592" s="34">
        <v>0</v>
      </c>
      <c r="Q592" s="34">
        <v>0</v>
      </c>
      <c r="R592" s="34">
        <v>1</v>
      </c>
      <c r="S592" s="34">
        <v>0</v>
      </c>
      <c r="T592" s="34">
        <v>0</v>
      </c>
      <c r="U592" s="35">
        <v>5</v>
      </c>
      <c r="V592" s="35">
        <v>1</v>
      </c>
      <c r="W592" s="35">
        <v>13</v>
      </c>
      <c r="X592" s="35">
        <v>3</v>
      </c>
      <c r="Y592" s="35">
        <v>5</v>
      </c>
      <c r="Z592" s="35">
        <v>1</v>
      </c>
      <c r="AA592" s="34">
        <v>1</v>
      </c>
      <c r="AB592" s="34">
        <v>7</v>
      </c>
      <c r="AC592" s="34">
        <v>1</v>
      </c>
      <c r="AD592" s="34">
        <v>0</v>
      </c>
      <c r="AE592" s="34">
        <v>3</v>
      </c>
      <c r="AF592" s="58">
        <f>'Base tratada'!$AC592+'Base tratada'!$AD592+'Base tratada'!$AE592</f>
        <v>4</v>
      </c>
      <c r="AG5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92" s="58" t="str">
        <f>IF('Base tratada'!$AC592&gt;=MAX('Base tratada'!$AD592,'Base tratada'!$AE592),"Web",
IF('Base tratada'!$AD592&gt;='Base tratada'!$AE592,"Catalog",
"Store"))</f>
        <v>Store</v>
      </c>
      <c r="AI592" s="59">
        <f>IF('Base tratada'!$AF592=0,"0",'Base tratada'!$AK592/'Base tratada'!$AF592)</f>
        <v>6.75</v>
      </c>
      <c r="AJ592" s="59" t="str">
        <f>IF('Base tratada'!$AI592=0,"R$ 0",
IF('Base tratada'!$AI592&lt;=25,"R$ 1–25",
IF('Base tratada'!$AI592&lt;=50,"R$ 26–50",
"+R$ 50")))</f>
        <v>R$ 1–25</v>
      </c>
      <c r="AK592" s="35">
        <v>27</v>
      </c>
      <c r="AL592" s="58" t="str">
        <f>IF('Base tratada'!$AK592&lt;=100,"R$ 0-100",
IF('Base tratada'!$AK592&lt;=500,"R$ 101-500",
IF('Base tratada'!$AK592&lt;=1000,"R$ 501-1000",
IF('Base tratada'!$AK592&lt;=1500,"R$ 1001-1500",
"+R$ 1500"))))</f>
        <v>R$ 0-100</v>
      </c>
      <c r="AM592" s="34">
        <v>0</v>
      </c>
      <c r="AN592" s="34">
        <v>0</v>
      </c>
      <c r="AO592" s="34">
        <v>0</v>
      </c>
      <c r="AP592" s="34">
        <v>0</v>
      </c>
      <c r="AQ592" s="34">
        <v>0</v>
      </c>
      <c r="AR592" s="34">
        <v>0</v>
      </c>
      <c r="AS592" s="34">
        <v>0</v>
      </c>
      <c r="AT592" s="34">
        <v>3</v>
      </c>
      <c r="AU592" s="34">
        <v>11</v>
      </c>
      <c r="AV592" s="52">
        <v>26</v>
      </c>
      <c r="AW592" s="57">
        <v>0</v>
      </c>
      <c r="AX592" s="58" t="str">
        <f>IF(Tabela3[[#This Row],[Response]]=1, "Aceitou", "Não aceitou")</f>
        <v>Não aceitou</v>
      </c>
      <c r="AY592" s="55" t="str">
        <f>Tabela3[[#This Row],[Faixa Recência]] &amp; " | " &amp; Tabela3[[#This Row],[Faixa Gasto]] &amp; " | " &amp; Tabela3[[#This Row],[Faixa ticket médio]]</f>
        <v>61-75 dias | R$ 0-100 | R$ 1–25</v>
      </c>
      <c r="AZ5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2" s="36"/>
    </row>
    <row r="593" spans="1:54" x14ac:dyDescent="0.25">
      <c r="A593" s="61">
        <v>592</v>
      </c>
      <c r="B593" s="37">
        <v>30801</v>
      </c>
      <c r="C593" s="34">
        <v>0</v>
      </c>
      <c r="D593" s="34">
        <v>1</v>
      </c>
      <c r="E593" s="34">
        <v>23</v>
      </c>
      <c r="F593" s="58" t="str">
        <f>IF('Base tratada'!$E593&lt;=15,"0-15 dias",
IF('Base tratada'!$E593&lt;=30, "16-30 dias",
IF('Base tratada'!$E593&lt;=45, "31-45 dias",
IF('Base tratada'!$E593&lt;=60, "46-60 dias",
IF('Base tratada'!$E593&lt;=75, "61-75 dias", "76-99 dias")))))</f>
        <v>16-30 dias</v>
      </c>
      <c r="G593" s="38">
        <v>45</v>
      </c>
      <c r="H593" s="60" t="str">
        <f>IF('Base tratada'!$G593&lt;=29,"24–29",
IF('Base tratada'!$G593&lt;=39,"30–39",
IF('Base tratada'!$G593&lt;=49,"40–49",
IF('Base tratada'!$G593&lt;=59,"50–59",
IF('Base tratada'!$G593&lt;=69,"60–69",
"70–80")))))</f>
        <v>40–49</v>
      </c>
      <c r="I593" s="34">
        <v>2770</v>
      </c>
      <c r="J593" s="58" t="str">
        <f>IF('Base tratada'!$K593=1,"Divorciado",
IF('Base tratada'!$L593=1,"Casado",
IF('Base tratada'!$M593=1, "Solteiro",
IF('Base tratada'!$N593=1,"Juntos",
"Viúvo"))))</f>
        <v>Casado</v>
      </c>
      <c r="K593" s="34">
        <v>0</v>
      </c>
      <c r="L593" s="34">
        <v>1</v>
      </c>
      <c r="M593" s="34">
        <v>0</v>
      </c>
      <c r="N593" s="34">
        <v>0</v>
      </c>
      <c r="O593" s="34">
        <v>0</v>
      </c>
      <c r="P593" s="34">
        <v>0</v>
      </c>
      <c r="Q593" s="34">
        <v>1</v>
      </c>
      <c r="R593" s="34">
        <v>0</v>
      </c>
      <c r="S593" s="34">
        <v>0</v>
      </c>
      <c r="T593" s="34">
        <v>0</v>
      </c>
      <c r="U593" s="35">
        <v>8</v>
      </c>
      <c r="V593" s="35">
        <v>4</v>
      </c>
      <c r="W593" s="35">
        <v>5</v>
      </c>
      <c r="X593" s="35">
        <v>15</v>
      </c>
      <c r="Y593" s="35">
        <v>2</v>
      </c>
      <c r="Z593" s="35">
        <v>11</v>
      </c>
      <c r="AA593" s="34">
        <v>2</v>
      </c>
      <c r="AB593" s="34">
        <v>7</v>
      </c>
      <c r="AC593" s="34">
        <v>1</v>
      </c>
      <c r="AD593" s="34">
        <v>0</v>
      </c>
      <c r="AE593" s="34">
        <v>3</v>
      </c>
      <c r="AF593" s="58">
        <f>'Base tratada'!$AC593+'Base tratada'!$AD593+'Base tratada'!$AE593</f>
        <v>4</v>
      </c>
      <c r="AG5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93" s="58" t="str">
        <f>IF('Base tratada'!$AC593&gt;=MAX('Base tratada'!$AD593,'Base tratada'!$AE593),"Web",
IF('Base tratada'!$AD593&gt;='Base tratada'!$AE593,"Catalog",
"Store"))</f>
        <v>Store</v>
      </c>
      <c r="AI593" s="59">
        <f>IF('Base tratada'!$AF593=0,"0",'Base tratada'!$AK593/'Base tratada'!$AF593)</f>
        <v>8.5</v>
      </c>
      <c r="AJ593" s="59" t="str">
        <f>IF('Base tratada'!$AI593=0,"R$ 0",
IF('Base tratada'!$AI593&lt;=25,"R$ 1–25",
IF('Base tratada'!$AI593&lt;=50,"R$ 26–50",
"+R$ 50")))</f>
        <v>R$ 1–25</v>
      </c>
      <c r="AK593" s="35">
        <v>34</v>
      </c>
      <c r="AL593" s="58" t="str">
        <f>IF('Base tratada'!$AK593&lt;=100,"R$ 0-100",
IF('Base tratada'!$AK593&lt;=500,"R$ 101-500",
IF('Base tratada'!$AK593&lt;=1000,"R$ 501-1000",
IF('Base tratada'!$AK593&lt;=1500,"R$ 1001-1500",
"+R$ 1500"))))</f>
        <v>R$ 0-100</v>
      </c>
      <c r="AM593" s="34">
        <v>0</v>
      </c>
      <c r="AN593" s="34">
        <v>0</v>
      </c>
      <c r="AO593" s="34">
        <v>0</v>
      </c>
      <c r="AP593" s="34">
        <v>0</v>
      </c>
      <c r="AQ593" s="34">
        <v>0</v>
      </c>
      <c r="AR593" s="34">
        <v>0</v>
      </c>
      <c r="AS593" s="34">
        <v>0</v>
      </c>
      <c r="AT593" s="34">
        <v>3</v>
      </c>
      <c r="AU593" s="34">
        <v>11</v>
      </c>
      <c r="AV593" s="52">
        <v>23</v>
      </c>
      <c r="AW593" s="57">
        <v>0</v>
      </c>
      <c r="AX593" s="58" t="str">
        <f>IF(Tabela3[[#This Row],[Response]]=1, "Aceitou", "Não aceitou")</f>
        <v>Não aceitou</v>
      </c>
      <c r="AY593" s="55" t="str">
        <f>Tabela3[[#This Row],[Faixa Recência]] &amp; " | " &amp; Tabela3[[#This Row],[Faixa Gasto]] &amp; " | " &amp; Tabela3[[#This Row],[Faixa ticket médio]]</f>
        <v>16-30 dias | R$ 0-100 | R$ 1–25</v>
      </c>
      <c r="AZ5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3" s="36"/>
    </row>
    <row r="594" spans="1:54" x14ac:dyDescent="0.25">
      <c r="A594" s="61">
        <v>593</v>
      </c>
      <c r="B594" s="37">
        <v>81168</v>
      </c>
      <c r="C594" s="34">
        <v>0</v>
      </c>
      <c r="D594" s="34">
        <v>0</v>
      </c>
      <c r="E594" s="34">
        <v>84</v>
      </c>
      <c r="F594" s="58" t="str">
        <f>IF('Base tratada'!$E594&lt;=15,"0-15 dias",
IF('Base tratada'!$E594&lt;=30, "16-30 dias",
IF('Base tratada'!$E594&lt;=45, "31-45 dias",
IF('Base tratada'!$E594&lt;=60, "46-60 dias",
IF('Base tratada'!$E594&lt;=75, "61-75 dias", "76-99 dias")))))</f>
        <v>76-99 dias</v>
      </c>
      <c r="G594" s="38">
        <v>55</v>
      </c>
      <c r="H594" s="60" t="str">
        <f>IF('Base tratada'!$G594&lt;=29,"24–29",
IF('Base tratada'!$G594&lt;=39,"30–39",
IF('Base tratada'!$G594&lt;=49,"40–49",
IF('Base tratada'!$G594&lt;=59,"50–59",
IF('Base tratada'!$G594&lt;=69,"60–69",
"70–80")))))</f>
        <v>50–59</v>
      </c>
      <c r="I594" s="34">
        <v>2212</v>
      </c>
      <c r="J594" s="58" t="str">
        <f>IF('Base tratada'!$K594=1,"Divorciado",
IF('Base tratada'!$L594=1,"Casado",
IF('Base tratada'!$M594=1, "Solteiro",
IF('Base tratada'!$N594=1,"Juntos",
"Viúvo"))))</f>
        <v>Casado</v>
      </c>
      <c r="K594" s="34">
        <v>0</v>
      </c>
      <c r="L594" s="34">
        <v>1</v>
      </c>
      <c r="M594" s="34">
        <v>0</v>
      </c>
      <c r="N594" s="34">
        <v>0</v>
      </c>
      <c r="O594" s="34">
        <v>0</v>
      </c>
      <c r="P594" s="34">
        <v>0</v>
      </c>
      <c r="Q594" s="34">
        <v>0</v>
      </c>
      <c r="R594" s="34">
        <v>1</v>
      </c>
      <c r="S594" s="34">
        <v>0</v>
      </c>
      <c r="T594" s="34">
        <v>0</v>
      </c>
      <c r="U594" s="35">
        <v>410</v>
      </c>
      <c r="V594" s="35">
        <v>0</v>
      </c>
      <c r="W594" s="35">
        <v>592</v>
      </c>
      <c r="X594" s="35">
        <v>147</v>
      </c>
      <c r="Y594" s="35">
        <v>22</v>
      </c>
      <c r="Z594" s="35">
        <v>22</v>
      </c>
      <c r="AA594" s="34">
        <v>1</v>
      </c>
      <c r="AB594" s="34">
        <v>3</v>
      </c>
      <c r="AC594" s="34">
        <v>6</v>
      </c>
      <c r="AD594" s="34">
        <v>4</v>
      </c>
      <c r="AE594" s="34">
        <v>7</v>
      </c>
      <c r="AF594" s="58">
        <f>'Base tratada'!$AC594+'Base tratada'!$AD594+'Base tratada'!$AE594</f>
        <v>17</v>
      </c>
      <c r="AG5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594" s="58" t="str">
        <f>IF('Base tratada'!$AC594&gt;=MAX('Base tratada'!$AD594,'Base tratada'!$AE594),"Web",
IF('Base tratada'!$AD594&gt;='Base tratada'!$AE594,"Catalog",
"Store"))</f>
        <v>Store</v>
      </c>
      <c r="AI594" s="59">
        <f>IF('Base tratada'!$AF594=0,"0",'Base tratada'!$AK594/'Base tratada'!$AF594)</f>
        <v>68.882352941176464</v>
      </c>
      <c r="AJ594" s="59" t="str">
        <f>IF('Base tratada'!$AI594=0,"R$ 0",
IF('Base tratada'!$AI594&lt;=25,"R$ 1–25",
IF('Base tratada'!$AI594&lt;=50,"R$ 26–50",
"+R$ 50")))</f>
        <v>+R$ 50</v>
      </c>
      <c r="AK594" s="35">
        <v>1171</v>
      </c>
      <c r="AL594" s="58" t="str">
        <f>IF('Base tratada'!$AK594&lt;=100,"R$ 0-100",
IF('Base tratada'!$AK594&lt;=500,"R$ 101-500",
IF('Base tratada'!$AK594&lt;=1000,"R$ 501-1000",
IF('Base tratada'!$AK594&lt;=1500,"R$ 1001-1500",
"+R$ 1500"))))</f>
        <v>R$ 1001-1500</v>
      </c>
      <c r="AM594" s="34">
        <v>1</v>
      </c>
      <c r="AN594" s="34">
        <v>0</v>
      </c>
      <c r="AO594" s="34">
        <v>0</v>
      </c>
      <c r="AP594" s="34">
        <v>0</v>
      </c>
      <c r="AQ594" s="34">
        <v>0</v>
      </c>
      <c r="AR594" s="34">
        <v>1</v>
      </c>
      <c r="AS594" s="34">
        <v>0</v>
      </c>
      <c r="AT594" s="34">
        <v>3</v>
      </c>
      <c r="AU594" s="34">
        <v>11</v>
      </c>
      <c r="AV594" s="52">
        <v>1149</v>
      </c>
      <c r="AW594" s="57">
        <v>0</v>
      </c>
      <c r="AX594" s="58" t="str">
        <f>IF(Tabela3[[#This Row],[Response]]=1, "Aceitou", "Não aceitou")</f>
        <v>Não aceitou</v>
      </c>
      <c r="AY594" s="55" t="str">
        <f>Tabela3[[#This Row],[Faixa Recência]] &amp; " | " &amp; Tabela3[[#This Row],[Faixa Gasto]] &amp; " | " &amp; Tabela3[[#This Row],[Faixa ticket médio]]</f>
        <v>76-99 dias | R$ 1001-1500 | +R$ 50</v>
      </c>
      <c r="AZ5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4" s="36"/>
    </row>
    <row r="595" spans="1:54" x14ac:dyDescent="0.25">
      <c r="A595" s="61">
        <v>594</v>
      </c>
      <c r="B595" s="37">
        <v>26877</v>
      </c>
      <c r="C595" s="34">
        <v>0</v>
      </c>
      <c r="D595" s="34">
        <v>0</v>
      </c>
      <c r="E595" s="34">
        <v>74</v>
      </c>
      <c r="F595" s="58" t="str">
        <f>IF('Base tratada'!$E595&lt;=15,"0-15 dias",
IF('Base tratada'!$E595&lt;=30, "16-30 dias",
IF('Base tratada'!$E595&lt;=45, "31-45 dias",
IF('Base tratada'!$E595&lt;=60, "46-60 dias",
IF('Base tratada'!$E595&lt;=75, "61-75 dias", "76-99 dias")))))</f>
        <v>61-75 dias</v>
      </c>
      <c r="G595" s="38">
        <v>51</v>
      </c>
      <c r="H595" s="60" t="str">
        <f>IF('Base tratada'!$G595&lt;=29,"24–29",
IF('Base tratada'!$G595&lt;=39,"30–39",
IF('Base tratada'!$G595&lt;=49,"40–49",
IF('Base tratada'!$G595&lt;=59,"50–59",
IF('Base tratada'!$G595&lt;=69,"60–69",
"70–80")))))</f>
        <v>50–59</v>
      </c>
      <c r="I595" s="34">
        <v>2473</v>
      </c>
      <c r="J595" s="58" t="str">
        <f>IF('Base tratada'!$K595=1,"Divorciado",
IF('Base tratada'!$L595=1,"Casado",
IF('Base tratada'!$M595=1, "Solteiro",
IF('Base tratada'!$N595=1,"Juntos",
"Viúvo"))))</f>
        <v>Solteiro</v>
      </c>
      <c r="K595" s="34">
        <v>0</v>
      </c>
      <c r="L595" s="34">
        <v>0</v>
      </c>
      <c r="M595" s="34">
        <v>1</v>
      </c>
      <c r="N595" s="34">
        <v>0</v>
      </c>
      <c r="O595" s="34">
        <v>0</v>
      </c>
      <c r="P595" s="34">
        <v>0</v>
      </c>
      <c r="Q595" s="34">
        <v>0</v>
      </c>
      <c r="R595" s="34">
        <v>0</v>
      </c>
      <c r="S595" s="34">
        <v>1</v>
      </c>
      <c r="T595" s="34">
        <v>0</v>
      </c>
      <c r="U595" s="35">
        <v>101</v>
      </c>
      <c r="V595" s="35">
        <v>13</v>
      </c>
      <c r="W595" s="35">
        <v>76</v>
      </c>
      <c r="X595" s="35">
        <v>20</v>
      </c>
      <c r="Y595" s="35">
        <v>18</v>
      </c>
      <c r="Z595" s="35">
        <v>40</v>
      </c>
      <c r="AA595" s="34">
        <v>2</v>
      </c>
      <c r="AB595" s="34">
        <v>6</v>
      </c>
      <c r="AC595" s="34">
        <v>3</v>
      </c>
      <c r="AD595" s="34">
        <v>1</v>
      </c>
      <c r="AE595" s="34">
        <v>6</v>
      </c>
      <c r="AF595" s="58">
        <f>'Base tratada'!$AC595+'Base tratada'!$AD595+'Base tratada'!$AE595</f>
        <v>10</v>
      </c>
      <c r="AG5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95" s="58" t="str">
        <f>IF('Base tratada'!$AC595&gt;=MAX('Base tratada'!$AD595,'Base tratada'!$AE595),"Web",
IF('Base tratada'!$AD595&gt;='Base tratada'!$AE595,"Catalog",
"Store"))</f>
        <v>Store</v>
      </c>
      <c r="AI595" s="59">
        <f>IF('Base tratada'!$AF595=0,"0",'Base tratada'!$AK595/'Base tratada'!$AF595)</f>
        <v>22.8</v>
      </c>
      <c r="AJ595" s="59" t="str">
        <f>IF('Base tratada'!$AI595=0,"R$ 0",
IF('Base tratada'!$AI595&lt;=25,"R$ 1–25",
IF('Base tratada'!$AI595&lt;=50,"R$ 26–50",
"+R$ 50")))</f>
        <v>R$ 1–25</v>
      </c>
      <c r="AK595" s="35">
        <v>228</v>
      </c>
      <c r="AL595" s="58" t="str">
        <f>IF('Base tratada'!$AK595&lt;=100,"R$ 0-100",
IF('Base tratada'!$AK595&lt;=500,"R$ 101-500",
IF('Base tratada'!$AK595&lt;=1000,"R$ 501-1000",
IF('Base tratada'!$AK595&lt;=1500,"R$ 1001-1500",
"+R$ 1500"))))</f>
        <v>R$ 101-500</v>
      </c>
      <c r="AM595" s="34">
        <v>0</v>
      </c>
      <c r="AN595" s="34">
        <v>0</v>
      </c>
      <c r="AO595" s="34">
        <v>0</v>
      </c>
      <c r="AP595" s="34">
        <v>0</v>
      </c>
      <c r="AQ595" s="34">
        <v>0</v>
      </c>
      <c r="AR595" s="34">
        <v>0</v>
      </c>
      <c r="AS595" s="34">
        <v>0</v>
      </c>
      <c r="AT595" s="34">
        <v>3</v>
      </c>
      <c r="AU595" s="34">
        <v>11</v>
      </c>
      <c r="AV595" s="52">
        <v>188</v>
      </c>
      <c r="AW595" s="57">
        <v>0</v>
      </c>
      <c r="AX595" s="58" t="str">
        <f>IF(Tabela3[[#This Row],[Response]]=1, "Aceitou", "Não aceitou")</f>
        <v>Não aceitou</v>
      </c>
      <c r="AY595" s="55" t="str">
        <f>Tabela3[[#This Row],[Faixa Recência]] &amp; " | " &amp; Tabela3[[#This Row],[Faixa Gasto]] &amp; " | " &amp; Tabela3[[#This Row],[Faixa ticket médio]]</f>
        <v>61-75 dias | R$ 101-500 | R$ 1–25</v>
      </c>
      <c r="AZ5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5" s="36"/>
    </row>
    <row r="596" spans="1:54" x14ac:dyDescent="0.25">
      <c r="A596" s="61">
        <v>595</v>
      </c>
      <c r="B596" s="37">
        <v>45006</v>
      </c>
      <c r="C596" s="34">
        <v>0</v>
      </c>
      <c r="D596" s="34">
        <v>0</v>
      </c>
      <c r="E596" s="34">
        <v>90</v>
      </c>
      <c r="F596" s="58" t="str">
        <f>IF('Base tratada'!$E596&lt;=15,"0-15 dias",
IF('Base tratada'!$E596&lt;=30, "16-30 dias",
IF('Base tratada'!$E596&lt;=45, "31-45 dias",
IF('Base tratada'!$E596&lt;=60, "46-60 dias",
IF('Base tratada'!$E596&lt;=75, "61-75 dias", "76-99 dias")))))</f>
        <v>76-99 dias</v>
      </c>
      <c r="G596" s="38">
        <v>76</v>
      </c>
      <c r="H596" s="60" t="str">
        <f>IF('Base tratada'!$G596&lt;=29,"24–29",
IF('Base tratada'!$G596&lt;=39,"30–39",
IF('Base tratada'!$G596&lt;=49,"40–49",
IF('Base tratada'!$G596&lt;=59,"50–59",
IF('Base tratada'!$G596&lt;=69,"60–69",
"70–80")))))</f>
        <v>70–80</v>
      </c>
      <c r="I596" s="34">
        <v>2505</v>
      </c>
      <c r="J596" s="58" t="str">
        <f>IF('Base tratada'!$K596=1,"Divorciado",
IF('Base tratada'!$L596=1,"Casado",
IF('Base tratada'!$M596=1, "Solteiro",
IF('Base tratada'!$N596=1,"Juntos",
"Viúvo"))))</f>
        <v>Viúvo</v>
      </c>
      <c r="K596" s="34">
        <v>0</v>
      </c>
      <c r="L596" s="34">
        <v>0</v>
      </c>
      <c r="M596" s="34">
        <v>0</v>
      </c>
      <c r="N596" s="34">
        <v>0</v>
      </c>
      <c r="O596" s="34">
        <v>1</v>
      </c>
      <c r="P596" s="34">
        <v>0</v>
      </c>
      <c r="Q596" s="34">
        <v>0</v>
      </c>
      <c r="R596" s="34">
        <v>0</v>
      </c>
      <c r="S596" s="34">
        <v>1</v>
      </c>
      <c r="T596" s="34">
        <v>0</v>
      </c>
      <c r="U596" s="35">
        <v>162</v>
      </c>
      <c r="V596" s="35">
        <v>25</v>
      </c>
      <c r="W596" s="35">
        <v>53</v>
      </c>
      <c r="X596" s="35">
        <v>16</v>
      </c>
      <c r="Y596" s="35">
        <v>0</v>
      </c>
      <c r="Z596" s="35">
        <v>10</v>
      </c>
      <c r="AA596" s="34">
        <v>1</v>
      </c>
      <c r="AB596" s="34">
        <v>3</v>
      </c>
      <c r="AC596" s="34">
        <v>3</v>
      </c>
      <c r="AD596" s="34">
        <v>1</v>
      </c>
      <c r="AE596" s="34">
        <v>7</v>
      </c>
      <c r="AF596" s="58">
        <f>'Base tratada'!$AC596+'Base tratada'!$AD596+'Base tratada'!$AE596</f>
        <v>11</v>
      </c>
      <c r="AG5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596" s="58" t="str">
        <f>IF('Base tratada'!$AC596&gt;=MAX('Base tratada'!$AD596,'Base tratada'!$AE596),"Web",
IF('Base tratada'!$AD596&gt;='Base tratada'!$AE596,"Catalog",
"Store"))</f>
        <v>Store</v>
      </c>
      <c r="AI596" s="59">
        <f>IF('Base tratada'!$AF596=0,"0",'Base tratada'!$AK596/'Base tratada'!$AF596)</f>
        <v>23.272727272727273</v>
      </c>
      <c r="AJ596" s="59" t="str">
        <f>IF('Base tratada'!$AI596=0,"R$ 0",
IF('Base tratada'!$AI596&lt;=25,"R$ 1–25",
IF('Base tratada'!$AI596&lt;=50,"R$ 26–50",
"+R$ 50")))</f>
        <v>R$ 1–25</v>
      </c>
      <c r="AK596" s="35">
        <v>256</v>
      </c>
      <c r="AL596" s="58" t="str">
        <f>IF('Base tratada'!$AK596&lt;=100,"R$ 0-100",
IF('Base tratada'!$AK596&lt;=500,"R$ 101-500",
IF('Base tratada'!$AK596&lt;=1000,"R$ 501-1000",
IF('Base tratada'!$AK596&lt;=1500,"R$ 1001-1500",
"+R$ 1500"))))</f>
        <v>R$ 101-500</v>
      </c>
      <c r="AM596" s="34">
        <v>0</v>
      </c>
      <c r="AN596" s="34">
        <v>0</v>
      </c>
      <c r="AO596" s="34">
        <v>0</v>
      </c>
      <c r="AP596" s="34">
        <v>0</v>
      </c>
      <c r="AQ596" s="34">
        <v>0</v>
      </c>
      <c r="AR596" s="34">
        <v>0</v>
      </c>
      <c r="AS596" s="34">
        <v>0</v>
      </c>
      <c r="AT596" s="34">
        <v>3</v>
      </c>
      <c r="AU596" s="34">
        <v>11</v>
      </c>
      <c r="AV596" s="52">
        <v>246</v>
      </c>
      <c r="AW596" s="57">
        <v>0</v>
      </c>
      <c r="AX596" s="58" t="str">
        <f>IF(Tabela3[[#This Row],[Response]]=1, "Aceitou", "Não aceitou")</f>
        <v>Não aceitou</v>
      </c>
      <c r="AY596" s="55" t="str">
        <f>Tabela3[[#This Row],[Faixa Recência]] &amp; " | " &amp; Tabela3[[#This Row],[Faixa Gasto]] &amp; " | " &amp; Tabela3[[#This Row],[Faixa ticket médio]]</f>
        <v>76-99 dias | R$ 101-500 | R$ 1–25</v>
      </c>
      <c r="AZ5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6" s="36"/>
    </row>
    <row r="597" spans="1:54" x14ac:dyDescent="0.25">
      <c r="A597" s="61">
        <v>596</v>
      </c>
      <c r="B597" s="37">
        <v>18978</v>
      </c>
      <c r="C597" s="34">
        <v>1</v>
      </c>
      <c r="D597" s="34">
        <v>0</v>
      </c>
      <c r="E597" s="34">
        <v>41</v>
      </c>
      <c r="F597" s="58" t="str">
        <f>IF('Base tratada'!$E597&lt;=15,"0-15 dias",
IF('Base tratada'!$E597&lt;=30, "16-30 dias",
IF('Base tratada'!$E597&lt;=45, "31-45 dias",
IF('Base tratada'!$E597&lt;=60, "46-60 dias",
IF('Base tratada'!$E597&lt;=75, "61-75 dias", "76-99 dias")))))</f>
        <v>31-45 dias</v>
      </c>
      <c r="G597" s="38">
        <v>47</v>
      </c>
      <c r="H597" s="60" t="str">
        <f>IF('Base tratada'!$G597&lt;=29,"24–29",
IF('Base tratada'!$G597&lt;=39,"30–39",
IF('Base tratada'!$G597&lt;=49,"40–49",
IF('Base tratada'!$G597&lt;=59,"50–59",
IF('Base tratada'!$G597&lt;=69,"60–69",
"70–80")))))</f>
        <v>40–49</v>
      </c>
      <c r="I597" s="34">
        <v>2724</v>
      </c>
      <c r="J597" s="58" t="str">
        <f>IF('Base tratada'!$K597=1,"Divorciado",
IF('Base tratada'!$L597=1,"Casado",
IF('Base tratada'!$M597=1, "Solteiro",
IF('Base tratada'!$N597=1,"Juntos",
"Viúvo"))))</f>
        <v>Casado</v>
      </c>
      <c r="K597" s="34">
        <v>0</v>
      </c>
      <c r="L597" s="34">
        <v>1</v>
      </c>
      <c r="M597" s="34">
        <v>0</v>
      </c>
      <c r="N597" s="34">
        <v>0</v>
      </c>
      <c r="O597" s="34">
        <v>0</v>
      </c>
      <c r="P597" s="34">
        <v>0</v>
      </c>
      <c r="Q597" s="34">
        <v>1</v>
      </c>
      <c r="R597" s="34">
        <v>0</v>
      </c>
      <c r="S597" s="34">
        <v>0</v>
      </c>
      <c r="T597" s="34">
        <v>0</v>
      </c>
      <c r="U597" s="35">
        <v>2</v>
      </c>
      <c r="V597" s="35">
        <v>8</v>
      </c>
      <c r="W597" s="35">
        <v>1</v>
      </c>
      <c r="X597" s="35">
        <v>4</v>
      </c>
      <c r="Y597" s="35">
        <v>7</v>
      </c>
      <c r="Z597" s="35">
        <v>15</v>
      </c>
      <c r="AA597" s="34">
        <v>1</v>
      </c>
      <c r="AB597" s="34">
        <v>8</v>
      </c>
      <c r="AC597" s="34">
        <v>1</v>
      </c>
      <c r="AD597" s="34">
        <v>0</v>
      </c>
      <c r="AE597" s="34">
        <v>3</v>
      </c>
      <c r="AF597" s="58">
        <f>'Base tratada'!$AC597+'Base tratada'!$AD597+'Base tratada'!$AE597</f>
        <v>4</v>
      </c>
      <c r="AG5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597" s="58" t="str">
        <f>IF('Base tratada'!$AC597&gt;=MAX('Base tratada'!$AD597,'Base tratada'!$AE597),"Web",
IF('Base tratada'!$AD597&gt;='Base tratada'!$AE597,"Catalog",
"Store"))</f>
        <v>Store</v>
      </c>
      <c r="AI597" s="59">
        <f>IF('Base tratada'!$AF597=0,"0",'Base tratada'!$AK597/'Base tratada'!$AF597)</f>
        <v>5.5</v>
      </c>
      <c r="AJ597" s="59" t="str">
        <f>IF('Base tratada'!$AI597=0,"R$ 0",
IF('Base tratada'!$AI597&lt;=25,"R$ 1–25",
IF('Base tratada'!$AI597&lt;=50,"R$ 26–50",
"+R$ 50")))</f>
        <v>R$ 1–25</v>
      </c>
      <c r="AK597" s="35">
        <v>22</v>
      </c>
      <c r="AL597" s="58" t="str">
        <f>IF('Base tratada'!$AK597&lt;=100,"R$ 0-100",
IF('Base tratada'!$AK597&lt;=500,"R$ 101-500",
IF('Base tratada'!$AK597&lt;=1000,"R$ 501-1000",
IF('Base tratada'!$AK597&lt;=1500,"R$ 1001-1500",
"+R$ 1500"))))</f>
        <v>R$ 0-100</v>
      </c>
      <c r="AM597" s="34">
        <v>0</v>
      </c>
      <c r="AN597" s="34">
        <v>0</v>
      </c>
      <c r="AO597" s="34">
        <v>0</v>
      </c>
      <c r="AP597" s="34">
        <v>0</v>
      </c>
      <c r="AQ597" s="34">
        <v>0</v>
      </c>
      <c r="AR597" s="34">
        <v>0</v>
      </c>
      <c r="AS597" s="34">
        <v>0</v>
      </c>
      <c r="AT597" s="34">
        <v>3</v>
      </c>
      <c r="AU597" s="34">
        <v>11</v>
      </c>
      <c r="AV597" s="52">
        <v>7</v>
      </c>
      <c r="AW597" s="57">
        <v>0</v>
      </c>
      <c r="AX597" s="58" t="str">
        <f>IF(Tabela3[[#This Row],[Response]]=1, "Aceitou", "Não aceitou")</f>
        <v>Não aceitou</v>
      </c>
      <c r="AY597" s="55" t="str">
        <f>Tabela3[[#This Row],[Faixa Recência]] &amp; " | " &amp; Tabela3[[#This Row],[Faixa Gasto]] &amp; " | " &amp; Tabela3[[#This Row],[Faixa ticket médio]]</f>
        <v>31-45 dias | R$ 0-100 | R$ 1–25</v>
      </c>
      <c r="AZ5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7" s="36"/>
    </row>
    <row r="598" spans="1:54" x14ac:dyDescent="0.25">
      <c r="A598" s="61">
        <v>597</v>
      </c>
      <c r="B598" s="37">
        <v>22574</v>
      </c>
      <c r="C598" s="34">
        <v>2</v>
      </c>
      <c r="D598" s="34">
        <v>1</v>
      </c>
      <c r="E598" s="34">
        <v>28</v>
      </c>
      <c r="F598" s="58" t="str">
        <f>IF('Base tratada'!$E598&lt;=15,"0-15 dias",
IF('Base tratada'!$E598&lt;=30, "16-30 dias",
IF('Base tratada'!$E598&lt;=45, "31-45 dias",
IF('Base tratada'!$E598&lt;=60, "46-60 dias",
IF('Base tratada'!$E598&lt;=75, "61-75 dias", "76-99 dias")))))</f>
        <v>16-30 dias</v>
      </c>
      <c r="G598" s="38">
        <v>53</v>
      </c>
      <c r="H598" s="60" t="str">
        <f>IF('Base tratada'!$G598&lt;=29,"24–29",
IF('Base tratada'!$G598&lt;=39,"30–39",
IF('Base tratada'!$G598&lt;=49,"40–49",
IF('Base tratada'!$G598&lt;=59,"50–59",
IF('Base tratada'!$G598&lt;=69,"60–69",
"70–80")))))</f>
        <v>50–59</v>
      </c>
      <c r="I598" s="34">
        <v>2403</v>
      </c>
      <c r="J598" s="58" t="str">
        <f>IF('Base tratada'!$K598=1,"Divorciado",
IF('Base tratada'!$L598=1,"Casado",
IF('Base tratada'!$M598=1, "Solteiro",
IF('Base tratada'!$N598=1,"Juntos",
"Viúvo"))))</f>
        <v>Casado</v>
      </c>
      <c r="K598" s="34">
        <v>0</v>
      </c>
      <c r="L598" s="34">
        <v>1</v>
      </c>
      <c r="M598" s="34">
        <v>0</v>
      </c>
      <c r="N598" s="34">
        <v>0</v>
      </c>
      <c r="O598" s="34">
        <v>0</v>
      </c>
      <c r="P598" s="34">
        <v>0</v>
      </c>
      <c r="Q598" s="34">
        <v>0</v>
      </c>
      <c r="R598" s="34">
        <v>1</v>
      </c>
      <c r="S598" s="34">
        <v>0</v>
      </c>
      <c r="T598" s="34">
        <v>0</v>
      </c>
      <c r="U598" s="35">
        <v>25</v>
      </c>
      <c r="V598" s="35">
        <v>0</v>
      </c>
      <c r="W598" s="35">
        <v>8</v>
      </c>
      <c r="X598" s="35">
        <v>2</v>
      </c>
      <c r="Y598" s="35">
        <v>0</v>
      </c>
      <c r="Z598" s="35">
        <v>2</v>
      </c>
      <c r="AA598" s="34">
        <v>2</v>
      </c>
      <c r="AB598" s="34">
        <v>7</v>
      </c>
      <c r="AC598" s="34">
        <v>2</v>
      </c>
      <c r="AD598" s="34">
        <v>0</v>
      </c>
      <c r="AE598" s="34">
        <v>3</v>
      </c>
      <c r="AF598" s="58">
        <f>'Base tratada'!$AC598+'Base tratada'!$AD598+'Base tratada'!$AE598</f>
        <v>5</v>
      </c>
      <c r="AG5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598" s="58" t="str">
        <f>IF('Base tratada'!$AC598&gt;=MAX('Base tratada'!$AD598,'Base tratada'!$AE598),"Web",
IF('Base tratada'!$AD598&gt;='Base tratada'!$AE598,"Catalog",
"Store"))</f>
        <v>Store</v>
      </c>
      <c r="AI598" s="59">
        <f>IF('Base tratada'!$AF598=0,"0",'Base tratada'!$AK598/'Base tratada'!$AF598)</f>
        <v>7</v>
      </c>
      <c r="AJ598" s="59" t="str">
        <f>IF('Base tratada'!$AI598=0,"R$ 0",
IF('Base tratada'!$AI598&lt;=25,"R$ 1–25",
IF('Base tratada'!$AI598&lt;=50,"R$ 26–50",
"+R$ 50")))</f>
        <v>R$ 1–25</v>
      </c>
      <c r="AK598" s="35">
        <v>35</v>
      </c>
      <c r="AL598" s="58" t="str">
        <f>IF('Base tratada'!$AK598&lt;=100,"R$ 0-100",
IF('Base tratada'!$AK598&lt;=500,"R$ 101-500",
IF('Base tratada'!$AK598&lt;=1000,"R$ 501-1000",
IF('Base tratada'!$AK598&lt;=1500,"R$ 1001-1500",
"+R$ 1500"))))</f>
        <v>R$ 0-100</v>
      </c>
      <c r="AM598" s="34">
        <v>0</v>
      </c>
      <c r="AN598" s="34">
        <v>0</v>
      </c>
      <c r="AO598" s="34">
        <v>0</v>
      </c>
      <c r="AP598" s="34">
        <v>0</v>
      </c>
      <c r="AQ598" s="34">
        <v>0</v>
      </c>
      <c r="AR598" s="34">
        <v>0</v>
      </c>
      <c r="AS598" s="34">
        <v>0</v>
      </c>
      <c r="AT598" s="34">
        <v>3</v>
      </c>
      <c r="AU598" s="34">
        <v>11</v>
      </c>
      <c r="AV598" s="52">
        <v>33</v>
      </c>
      <c r="AW598" s="57">
        <v>0</v>
      </c>
      <c r="AX598" s="58" t="str">
        <f>IF(Tabela3[[#This Row],[Response]]=1, "Aceitou", "Não aceitou")</f>
        <v>Não aceitou</v>
      </c>
      <c r="AY598" s="55" t="str">
        <f>Tabela3[[#This Row],[Faixa Recência]] &amp; " | " &amp; Tabela3[[#This Row],[Faixa Gasto]] &amp; " | " &amp; Tabela3[[#This Row],[Faixa ticket médio]]</f>
        <v>16-30 dias | R$ 0-100 | R$ 1–25</v>
      </c>
      <c r="AZ5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8" s="36"/>
    </row>
    <row r="599" spans="1:54" x14ac:dyDescent="0.25">
      <c r="A599" s="61">
        <v>598</v>
      </c>
      <c r="B599" s="37">
        <v>48240</v>
      </c>
      <c r="C599" s="34">
        <v>0</v>
      </c>
      <c r="D599" s="34">
        <v>0</v>
      </c>
      <c r="E599" s="34">
        <v>73</v>
      </c>
      <c r="F599" s="58" t="str">
        <f>IF('Base tratada'!$E599&lt;=15,"0-15 dias",
IF('Base tratada'!$E599&lt;=30, "16-30 dias",
IF('Base tratada'!$E599&lt;=45, "31-45 dias",
IF('Base tratada'!$E599&lt;=60, "46-60 dias",
IF('Base tratada'!$E599&lt;=75, "61-75 dias", "76-99 dias")))))</f>
        <v>61-75 dias</v>
      </c>
      <c r="G599" s="38">
        <v>51</v>
      </c>
      <c r="H599" s="60" t="str">
        <f>IF('Base tratada'!$G599&lt;=29,"24–29",
IF('Base tratada'!$G599&lt;=39,"30–39",
IF('Base tratada'!$G599&lt;=49,"40–49",
IF('Base tratada'!$G599&lt;=59,"50–59",
IF('Base tratada'!$G599&lt;=69,"60–69",
"70–80")))))</f>
        <v>50–59</v>
      </c>
      <c r="I599" s="34">
        <v>2756</v>
      </c>
      <c r="J599" s="58" t="str">
        <f>IF('Base tratada'!$K599=1,"Divorciado",
IF('Base tratada'!$L599=1,"Casado",
IF('Base tratada'!$M599=1, "Solteiro",
IF('Base tratada'!$N599=1,"Juntos",
"Viúvo"))))</f>
        <v>Solteiro</v>
      </c>
      <c r="K599" s="34">
        <v>0</v>
      </c>
      <c r="L599" s="34">
        <v>0</v>
      </c>
      <c r="M599" s="34">
        <v>1</v>
      </c>
      <c r="N599" s="34">
        <v>0</v>
      </c>
      <c r="O599" s="34">
        <v>0</v>
      </c>
      <c r="P599" s="34">
        <v>0</v>
      </c>
      <c r="Q599" s="34">
        <v>0</v>
      </c>
      <c r="R599" s="34">
        <v>0</v>
      </c>
      <c r="S599" s="34">
        <v>0</v>
      </c>
      <c r="T599" s="34">
        <v>1</v>
      </c>
      <c r="U599" s="35">
        <v>389</v>
      </c>
      <c r="V599" s="35">
        <v>91</v>
      </c>
      <c r="W599" s="35">
        <v>248</v>
      </c>
      <c r="X599" s="35">
        <v>64</v>
      </c>
      <c r="Y599" s="35">
        <v>49</v>
      </c>
      <c r="Z599" s="35">
        <v>41</v>
      </c>
      <c r="AA599" s="34">
        <v>3</v>
      </c>
      <c r="AB599" s="34">
        <v>5</v>
      </c>
      <c r="AC599" s="34">
        <v>6</v>
      </c>
      <c r="AD599" s="34">
        <v>3</v>
      </c>
      <c r="AE599" s="34">
        <v>13</v>
      </c>
      <c r="AF599" s="58">
        <f>'Base tratada'!$AC599+'Base tratada'!$AD599+'Base tratada'!$AE599</f>
        <v>22</v>
      </c>
      <c r="AG5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599" s="58" t="str">
        <f>IF('Base tratada'!$AC599&gt;=MAX('Base tratada'!$AD599,'Base tratada'!$AE599),"Web",
IF('Base tratada'!$AD599&gt;='Base tratada'!$AE599,"Catalog",
"Store"))</f>
        <v>Store</v>
      </c>
      <c r="AI599" s="59">
        <f>IF('Base tratada'!$AF599=0,"0",'Base tratada'!$AK599/'Base tratada'!$AF599)</f>
        <v>38.227272727272727</v>
      </c>
      <c r="AJ599" s="59" t="str">
        <f>IF('Base tratada'!$AI599=0,"R$ 0",
IF('Base tratada'!$AI599&lt;=25,"R$ 1–25",
IF('Base tratada'!$AI599&lt;=50,"R$ 26–50",
"+R$ 50")))</f>
        <v>R$ 26–50</v>
      </c>
      <c r="AK599" s="35">
        <v>841</v>
      </c>
      <c r="AL599" s="58" t="str">
        <f>IF('Base tratada'!$AK599&lt;=100,"R$ 0-100",
IF('Base tratada'!$AK599&lt;=500,"R$ 101-500",
IF('Base tratada'!$AK599&lt;=1000,"R$ 501-1000",
IF('Base tratada'!$AK599&lt;=1500,"R$ 1001-1500",
"+R$ 1500"))))</f>
        <v>R$ 501-1000</v>
      </c>
      <c r="AM599" s="34">
        <v>0</v>
      </c>
      <c r="AN599" s="34">
        <v>0</v>
      </c>
      <c r="AO599" s="34">
        <v>0</v>
      </c>
      <c r="AP599" s="34">
        <v>0</v>
      </c>
      <c r="AQ599" s="34">
        <v>0</v>
      </c>
      <c r="AR599" s="34">
        <v>0</v>
      </c>
      <c r="AS599" s="34">
        <v>0</v>
      </c>
      <c r="AT599" s="34">
        <v>3</v>
      </c>
      <c r="AU599" s="34">
        <v>11</v>
      </c>
      <c r="AV599" s="52">
        <v>800</v>
      </c>
      <c r="AW599" s="57">
        <v>1</v>
      </c>
      <c r="AX599" s="58" t="str">
        <f>IF(Tabela3[[#This Row],[Response]]=1, "Aceitou", "Não aceitou")</f>
        <v>Aceitou</v>
      </c>
      <c r="AY599" s="55" t="str">
        <f>Tabela3[[#This Row],[Faixa Recência]] &amp; " | " &amp; Tabela3[[#This Row],[Faixa Gasto]] &amp; " | " &amp; Tabela3[[#This Row],[Faixa ticket médio]]</f>
        <v>61-75 dias | R$ 501-1000 | R$ 26–50</v>
      </c>
      <c r="AZ5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599" s="36"/>
    </row>
    <row r="600" spans="1:54" x14ac:dyDescent="0.25">
      <c r="A600" s="61">
        <v>599</v>
      </c>
      <c r="B600" s="37">
        <v>45837</v>
      </c>
      <c r="C600" s="34">
        <v>1</v>
      </c>
      <c r="D600" s="34">
        <v>1</v>
      </c>
      <c r="E600" s="34">
        <v>88</v>
      </c>
      <c r="F600" s="58" t="str">
        <f>IF('Base tratada'!$E600&lt;=15,"0-15 dias",
IF('Base tratada'!$E600&lt;=30, "16-30 dias",
IF('Base tratada'!$E600&lt;=45, "31-45 dias",
IF('Base tratada'!$E600&lt;=60, "46-60 dias",
IF('Base tratada'!$E600&lt;=75, "61-75 dias", "76-99 dias")))))</f>
        <v>76-99 dias</v>
      </c>
      <c r="G600" s="38">
        <v>46</v>
      </c>
      <c r="H600" s="60" t="str">
        <f>IF('Base tratada'!$G600&lt;=29,"24–29",
IF('Base tratada'!$G600&lt;=39,"30–39",
IF('Base tratada'!$G600&lt;=49,"40–49",
IF('Base tratada'!$G600&lt;=59,"50–59",
IF('Base tratada'!$G600&lt;=69,"60–69",
"70–80")))))</f>
        <v>40–49</v>
      </c>
      <c r="I600" s="34">
        <v>2497</v>
      </c>
      <c r="J600" s="58" t="str">
        <f>IF('Base tratada'!$K600=1,"Divorciado",
IF('Base tratada'!$L600=1,"Casado",
IF('Base tratada'!$M600=1, "Solteiro",
IF('Base tratada'!$N600=1,"Juntos",
"Viúvo"))))</f>
        <v>Casado</v>
      </c>
      <c r="K600" s="34">
        <v>0</v>
      </c>
      <c r="L600" s="34">
        <v>1</v>
      </c>
      <c r="M600" s="34">
        <v>0</v>
      </c>
      <c r="N600" s="34">
        <v>0</v>
      </c>
      <c r="O600" s="34">
        <v>0</v>
      </c>
      <c r="P600" s="34">
        <v>0</v>
      </c>
      <c r="Q600" s="34">
        <v>0</v>
      </c>
      <c r="R600" s="34">
        <v>1</v>
      </c>
      <c r="S600" s="34">
        <v>0</v>
      </c>
      <c r="T600" s="34">
        <v>0</v>
      </c>
      <c r="U600" s="35">
        <v>215</v>
      </c>
      <c r="V600" s="35">
        <v>13</v>
      </c>
      <c r="W600" s="35">
        <v>87</v>
      </c>
      <c r="X600" s="35">
        <v>17</v>
      </c>
      <c r="Y600" s="35">
        <v>17</v>
      </c>
      <c r="Z600" s="35">
        <v>24</v>
      </c>
      <c r="AA600" s="34">
        <v>5</v>
      </c>
      <c r="AB600" s="34">
        <v>7</v>
      </c>
      <c r="AC600" s="34">
        <v>6</v>
      </c>
      <c r="AD600" s="34">
        <v>2</v>
      </c>
      <c r="AE600" s="34">
        <v>5</v>
      </c>
      <c r="AF600" s="58">
        <f>'Base tratada'!$AC600+'Base tratada'!$AD600+'Base tratada'!$AE600</f>
        <v>13</v>
      </c>
      <c r="AG6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00" s="58" t="str">
        <f>IF('Base tratada'!$AC600&gt;=MAX('Base tratada'!$AD600,'Base tratada'!$AE600),"Web",
IF('Base tratada'!$AD600&gt;='Base tratada'!$AE600,"Catalog",
"Store"))</f>
        <v>Web</v>
      </c>
      <c r="AI600" s="59">
        <f>IF('Base tratada'!$AF600=0,"0",'Base tratada'!$AK600/'Base tratada'!$AF600)</f>
        <v>26.846153846153847</v>
      </c>
      <c r="AJ600" s="59" t="str">
        <f>IF('Base tratada'!$AI600=0,"R$ 0",
IF('Base tratada'!$AI600&lt;=25,"R$ 1–25",
IF('Base tratada'!$AI600&lt;=50,"R$ 26–50",
"+R$ 50")))</f>
        <v>R$ 26–50</v>
      </c>
      <c r="AK600" s="35">
        <v>349</v>
      </c>
      <c r="AL600" s="58" t="str">
        <f>IF('Base tratada'!$AK600&lt;=100,"R$ 0-100",
IF('Base tratada'!$AK600&lt;=500,"R$ 101-500",
IF('Base tratada'!$AK600&lt;=1000,"R$ 501-1000",
IF('Base tratada'!$AK600&lt;=1500,"R$ 1001-1500",
"+R$ 1500"))))</f>
        <v>R$ 101-500</v>
      </c>
      <c r="AM600" s="34">
        <v>0</v>
      </c>
      <c r="AN600" s="34">
        <v>0</v>
      </c>
      <c r="AO600" s="34">
        <v>0</v>
      </c>
      <c r="AP600" s="34">
        <v>0</v>
      </c>
      <c r="AQ600" s="34">
        <v>0</v>
      </c>
      <c r="AR600" s="34">
        <v>0</v>
      </c>
      <c r="AS600" s="34">
        <v>0</v>
      </c>
      <c r="AT600" s="34">
        <v>3</v>
      </c>
      <c r="AU600" s="34">
        <v>11</v>
      </c>
      <c r="AV600" s="52">
        <v>325</v>
      </c>
      <c r="AW600" s="57">
        <v>0</v>
      </c>
      <c r="AX600" s="58" t="str">
        <f>IF(Tabela3[[#This Row],[Response]]=1, "Aceitou", "Não aceitou")</f>
        <v>Não aceitou</v>
      </c>
      <c r="AY600" s="55" t="str">
        <f>Tabela3[[#This Row],[Faixa Recência]] &amp; " | " &amp; Tabela3[[#This Row],[Faixa Gasto]] &amp; " | " &amp; Tabela3[[#This Row],[Faixa ticket médio]]</f>
        <v>76-99 dias | R$ 101-500 | R$ 26–50</v>
      </c>
      <c r="AZ6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0" s="36"/>
    </row>
    <row r="601" spans="1:54" x14ac:dyDescent="0.25">
      <c r="A601" s="61">
        <v>600</v>
      </c>
      <c r="B601" s="37">
        <v>35791</v>
      </c>
      <c r="C601" s="34">
        <v>2</v>
      </c>
      <c r="D601" s="34">
        <v>1</v>
      </c>
      <c r="E601" s="34">
        <v>94</v>
      </c>
      <c r="F601" s="58" t="str">
        <f>IF('Base tratada'!$E601&lt;=15,"0-15 dias",
IF('Base tratada'!$E601&lt;=30, "16-30 dias",
IF('Base tratada'!$E601&lt;=45, "31-45 dias",
IF('Base tratada'!$E601&lt;=60, "46-60 dias",
IF('Base tratada'!$E601&lt;=75, "61-75 dias", "76-99 dias")))))</f>
        <v>76-99 dias</v>
      </c>
      <c r="G601" s="38">
        <v>55</v>
      </c>
      <c r="H601" s="60" t="str">
        <f>IF('Base tratada'!$G601&lt;=29,"24–29",
IF('Base tratada'!$G601&lt;=39,"30–39",
IF('Base tratada'!$G601&lt;=49,"40–49",
IF('Base tratada'!$G601&lt;=59,"50–59",
IF('Base tratada'!$G601&lt;=69,"60–69",
"70–80")))))</f>
        <v>50–59</v>
      </c>
      <c r="I601" s="34">
        <v>2578</v>
      </c>
      <c r="J601" s="58" t="str">
        <f>IF('Base tratada'!$K601=1,"Divorciado",
IF('Base tratada'!$L601=1,"Casado",
IF('Base tratada'!$M601=1, "Solteiro",
IF('Base tratada'!$N601=1,"Juntos",
"Viúvo"))))</f>
        <v>Solteiro</v>
      </c>
      <c r="K601" s="34">
        <v>0</v>
      </c>
      <c r="L601" s="34">
        <v>0</v>
      </c>
      <c r="M601" s="34">
        <v>1</v>
      </c>
      <c r="N601" s="34">
        <v>0</v>
      </c>
      <c r="O601" s="34">
        <v>0</v>
      </c>
      <c r="P601" s="34">
        <v>0</v>
      </c>
      <c r="Q601" s="34">
        <v>0</v>
      </c>
      <c r="R601" s="34">
        <v>0</v>
      </c>
      <c r="S601" s="34">
        <v>1</v>
      </c>
      <c r="T601" s="34">
        <v>0</v>
      </c>
      <c r="U601" s="35">
        <v>27</v>
      </c>
      <c r="V601" s="35">
        <v>0</v>
      </c>
      <c r="W601" s="35">
        <v>5</v>
      </c>
      <c r="X601" s="35">
        <v>0</v>
      </c>
      <c r="Y601" s="35">
        <v>0</v>
      </c>
      <c r="Z601" s="35">
        <v>3</v>
      </c>
      <c r="AA601" s="34">
        <v>2</v>
      </c>
      <c r="AB601" s="34">
        <v>8</v>
      </c>
      <c r="AC601" s="34">
        <v>1</v>
      </c>
      <c r="AD601" s="34">
        <v>0</v>
      </c>
      <c r="AE601" s="34">
        <v>3</v>
      </c>
      <c r="AF601" s="58">
        <f>'Base tratada'!$AC601+'Base tratada'!$AD601+'Base tratada'!$AE601</f>
        <v>4</v>
      </c>
      <c r="AG6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01" s="58" t="str">
        <f>IF('Base tratada'!$AC601&gt;=MAX('Base tratada'!$AD601,'Base tratada'!$AE601),"Web",
IF('Base tratada'!$AD601&gt;='Base tratada'!$AE601,"Catalog",
"Store"))</f>
        <v>Store</v>
      </c>
      <c r="AI601" s="59">
        <f>IF('Base tratada'!$AF601=0,"0",'Base tratada'!$AK601/'Base tratada'!$AF601)</f>
        <v>8</v>
      </c>
      <c r="AJ601" s="59" t="str">
        <f>IF('Base tratada'!$AI601=0,"R$ 0",
IF('Base tratada'!$AI601&lt;=25,"R$ 1–25",
IF('Base tratada'!$AI601&lt;=50,"R$ 26–50",
"+R$ 50")))</f>
        <v>R$ 1–25</v>
      </c>
      <c r="AK601" s="35">
        <v>32</v>
      </c>
      <c r="AL601" s="58" t="str">
        <f>IF('Base tratada'!$AK601&lt;=100,"R$ 0-100",
IF('Base tratada'!$AK601&lt;=500,"R$ 101-500",
IF('Base tratada'!$AK601&lt;=1000,"R$ 501-1000",
IF('Base tratada'!$AK601&lt;=1500,"R$ 1001-1500",
"+R$ 1500"))))</f>
        <v>R$ 0-100</v>
      </c>
      <c r="AM601" s="34">
        <v>0</v>
      </c>
      <c r="AN601" s="34">
        <v>0</v>
      </c>
      <c r="AO601" s="34">
        <v>0</v>
      </c>
      <c r="AP601" s="34">
        <v>0</v>
      </c>
      <c r="AQ601" s="34">
        <v>0</v>
      </c>
      <c r="AR601" s="34">
        <v>0</v>
      </c>
      <c r="AS601" s="34">
        <v>0</v>
      </c>
      <c r="AT601" s="34">
        <v>3</v>
      </c>
      <c r="AU601" s="34">
        <v>11</v>
      </c>
      <c r="AV601" s="52">
        <v>29</v>
      </c>
      <c r="AW601" s="57">
        <v>0</v>
      </c>
      <c r="AX601" s="58" t="str">
        <f>IF(Tabela3[[#This Row],[Response]]=1, "Aceitou", "Não aceitou")</f>
        <v>Não aceitou</v>
      </c>
      <c r="AY601" s="55" t="str">
        <f>Tabela3[[#This Row],[Faixa Recência]] &amp; " | " &amp; Tabela3[[#This Row],[Faixa Gasto]] &amp; " | " &amp; Tabela3[[#This Row],[Faixa ticket médio]]</f>
        <v>76-99 dias | R$ 0-100 | R$ 1–25</v>
      </c>
      <c r="AZ6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1" s="36"/>
    </row>
    <row r="602" spans="1:54" x14ac:dyDescent="0.25">
      <c r="A602" s="61">
        <v>601</v>
      </c>
      <c r="B602" s="37">
        <v>54162</v>
      </c>
      <c r="C602" s="34">
        <v>1</v>
      </c>
      <c r="D602" s="34">
        <v>1</v>
      </c>
      <c r="E602" s="34">
        <v>31</v>
      </c>
      <c r="F602" s="58" t="str">
        <f>IF('Base tratada'!$E602&lt;=15,"0-15 dias",
IF('Base tratada'!$E602&lt;=30, "16-30 dias",
IF('Base tratada'!$E602&lt;=45, "31-45 dias",
IF('Base tratada'!$E602&lt;=60, "46-60 dias",
IF('Base tratada'!$E602&lt;=75, "61-75 dias", "76-99 dias")))))</f>
        <v>31-45 dias</v>
      </c>
      <c r="G602" s="38">
        <v>42</v>
      </c>
      <c r="H602" s="60" t="str">
        <f>IF('Base tratada'!$G602&lt;=29,"24–29",
IF('Base tratada'!$G602&lt;=39,"30–39",
IF('Base tratada'!$G602&lt;=49,"40–49",
IF('Base tratada'!$G602&lt;=59,"50–59",
IF('Base tratada'!$G602&lt;=69,"60–69",
"70–80")))))</f>
        <v>40–49</v>
      </c>
      <c r="I602" s="34">
        <v>2627</v>
      </c>
      <c r="J602" s="58" t="str">
        <f>IF('Base tratada'!$K602=1,"Divorciado",
IF('Base tratada'!$L602=1,"Casado",
IF('Base tratada'!$M602=1, "Solteiro",
IF('Base tratada'!$N602=1,"Juntos",
"Viúvo"))))</f>
        <v>Viúvo</v>
      </c>
      <c r="K602" s="34">
        <v>0</v>
      </c>
      <c r="L602" s="34">
        <v>0</v>
      </c>
      <c r="M602" s="34">
        <v>0</v>
      </c>
      <c r="N602" s="34">
        <v>0</v>
      </c>
      <c r="O602" s="34">
        <v>1</v>
      </c>
      <c r="P602" s="34">
        <v>0</v>
      </c>
      <c r="Q602" s="34">
        <v>0</v>
      </c>
      <c r="R602" s="34">
        <v>1</v>
      </c>
      <c r="S602" s="34">
        <v>0</v>
      </c>
      <c r="T602" s="34">
        <v>0</v>
      </c>
      <c r="U602" s="35">
        <v>5</v>
      </c>
      <c r="V602" s="35">
        <v>6</v>
      </c>
      <c r="W602" s="35">
        <v>10</v>
      </c>
      <c r="X602" s="35">
        <v>6</v>
      </c>
      <c r="Y602" s="35">
        <v>5</v>
      </c>
      <c r="Z602" s="35">
        <v>10</v>
      </c>
      <c r="AA602" s="34">
        <v>1</v>
      </c>
      <c r="AB602" s="34">
        <v>4</v>
      </c>
      <c r="AC602" s="34">
        <v>1</v>
      </c>
      <c r="AD602" s="34">
        <v>0</v>
      </c>
      <c r="AE602" s="34">
        <v>3</v>
      </c>
      <c r="AF602" s="58">
        <f>'Base tratada'!$AC602+'Base tratada'!$AD602+'Base tratada'!$AE602</f>
        <v>4</v>
      </c>
      <c r="AG6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02" s="58" t="str">
        <f>IF('Base tratada'!$AC602&gt;=MAX('Base tratada'!$AD602,'Base tratada'!$AE602),"Web",
IF('Base tratada'!$AD602&gt;='Base tratada'!$AE602,"Catalog",
"Store"))</f>
        <v>Store</v>
      </c>
      <c r="AI602" s="59">
        <f>IF('Base tratada'!$AF602=0,"0",'Base tratada'!$AK602/'Base tratada'!$AF602)</f>
        <v>8</v>
      </c>
      <c r="AJ602" s="59" t="str">
        <f>IF('Base tratada'!$AI602=0,"R$ 0",
IF('Base tratada'!$AI602&lt;=25,"R$ 1–25",
IF('Base tratada'!$AI602&lt;=50,"R$ 26–50",
"+R$ 50")))</f>
        <v>R$ 1–25</v>
      </c>
      <c r="AK602" s="35">
        <v>32</v>
      </c>
      <c r="AL602" s="58" t="str">
        <f>IF('Base tratada'!$AK602&lt;=100,"R$ 0-100",
IF('Base tratada'!$AK602&lt;=500,"R$ 101-500",
IF('Base tratada'!$AK602&lt;=1000,"R$ 501-1000",
IF('Base tratada'!$AK602&lt;=1500,"R$ 1001-1500",
"+R$ 1500"))))</f>
        <v>R$ 0-100</v>
      </c>
      <c r="AM602" s="34">
        <v>0</v>
      </c>
      <c r="AN602" s="34">
        <v>0</v>
      </c>
      <c r="AO602" s="34">
        <v>0</v>
      </c>
      <c r="AP602" s="34">
        <v>0</v>
      </c>
      <c r="AQ602" s="34">
        <v>0</v>
      </c>
      <c r="AR602" s="34">
        <v>0</v>
      </c>
      <c r="AS602" s="34">
        <v>0</v>
      </c>
      <c r="AT602" s="34">
        <v>3</v>
      </c>
      <c r="AU602" s="34">
        <v>11</v>
      </c>
      <c r="AV602" s="52">
        <v>22</v>
      </c>
      <c r="AW602" s="57">
        <v>0</v>
      </c>
      <c r="AX602" s="58" t="str">
        <f>IF(Tabela3[[#This Row],[Response]]=1, "Aceitou", "Não aceitou")</f>
        <v>Não aceitou</v>
      </c>
      <c r="AY602" s="55" t="str">
        <f>Tabela3[[#This Row],[Faixa Recência]] &amp; " | " &amp; Tabela3[[#This Row],[Faixa Gasto]] &amp; " | " &amp; Tabela3[[#This Row],[Faixa ticket médio]]</f>
        <v>31-45 dias | R$ 0-100 | R$ 1–25</v>
      </c>
      <c r="AZ6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2" s="36"/>
    </row>
    <row r="603" spans="1:54" x14ac:dyDescent="0.25">
      <c r="A603" s="61">
        <v>602</v>
      </c>
      <c r="B603" s="37">
        <v>30522</v>
      </c>
      <c r="C603" s="34">
        <v>0</v>
      </c>
      <c r="D603" s="34">
        <v>1</v>
      </c>
      <c r="E603" s="34">
        <v>6</v>
      </c>
      <c r="F603" s="58" t="str">
        <f>IF('Base tratada'!$E603&lt;=15,"0-15 dias",
IF('Base tratada'!$E603&lt;=30, "16-30 dias",
IF('Base tratada'!$E603&lt;=45, "31-45 dias",
IF('Base tratada'!$E603&lt;=60, "46-60 dias",
IF('Base tratada'!$E603&lt;=75, "61-75 dias", "76-99 dias")))))</f>
        <v>0-15 dias</v>
      </c>
      <c r="G603" s="38">
        <v>60</v>
      </c>
      <c r="H603" s="60" t="str">
        <f>IF('Base tratada'!$G603&lt;=29,"24–29",
IF('Base tratada'!$G603&lt;=39,"30–39",
IF('Base tratada'!$G603&lt;=49,"40–49",
IF('Base tratada'!$G603&lt;=59,"50–59",
IF('Base tratada'!$G603&lt;=69,"60–69",
"70–80")))))</f>
        <v>60–69</v>
      </c>
      <c r="I603" s="34">
        <v>2840</v>
      </c>
      <c r="J603" s="58" t="str">
        <f>IF('Base tratada'!$K603=1,"Divorciado",
IF('Base tratada'!$L603=1,"Casado",
IF('Base tratada'!$M603=1, "Solteiro",
IF('Base tratada'!$N603=1,"Juntos",
"Viúvo"))))</f>
        <v>Casado</v>
      </c>
      <c r="K603" s="34">
        <v>0</v>
      </c>
      <c r="L603" s="34">
        <v>1</v>
      </c>
      <c r="M603" s="34">
        <v>0</v>
      </c>
      <c r="N603" s="34">
        <v>0</v>
      </c>
      <c r="O603" s="34">
        <v>0</v>
      </c>
      <c r="P603" s="34">
        <v>0</v>
      </c>
      <c r="Q603" s="34">
        <v>0</v>
      </c>
      <c r="R603" s="34">
        <v>0</v>
      </c>
      <c r="S603" s="34">
        <v>1</v>
      </c>
      <c r="T603" s="34">
        <v>0</v>
      </c>
      <c r="U603" s="35">
        <v>179</v>
      </c>
      <c r="V603" s="35">
        <v>8</v>
      </c>
      <c r="W603" s="35">
        <v>83</v>
      </c>
      <c r="X603" s="35">
        <v>19</v>
      </c>
      <c r="Y603" s="35">
        <v>11</v>
      </c>
      <c r="Z603" s="35">
        <v>26</v>
      </c>
      <c r="AA603" s="34">
        <v>5</v>
      </c>
      <c r="AB603" s="34">
        <v>2</v>
      </c>
      <c r="AC603" s="34">
        <v>1</v>
      </c>
      <c r="AD603" s="34">
        <v>2</v>
      </c>
      <c r="AE603" s="34">
        <v>9</v>
      </c>
      <c r="AF603" s="58">
        <f>'Base tratada'!$AC603+'Base tratada'!$AD603+'Base tratada'!$AE603</f>
        <v>12</v>
      </c>
      <c r="AG6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03" s="58" t="str">
        <f>IF('Base tratada'!$AC603&gt;=MAX('Base tratada'!$AD603,'Base tratada'!$AE603),"Web",
IF('Base tratada'!$AD603&gt;='Base tratada'!$AE603,"Catalog",
"Store"))</f>
        <v>Store</v>
      </c>
      <c r="AI603" s="59">
        <f>IF('Base tratada'!$AF603=0,"0",'Base tratada'!$AK603/'Base tratada'!$AF603)</f>
        <v>25</v>
      </c>
      <c r="AJ603" s="59" t="str">
        <f>IF('Base tratada'!$AI603=0,"R$ 0",
IF('Base tratada'!$AI603&lt;=25,"R$ 1–25",
IF('Base tratada'!$AI603&lt;=50,"R$ 26–50",
"+R$ 50")))</f>
        <v>R$ 1–25</v>
      </c>
      <c r="AK603" s="35">
        <v>300</v>
      </c>
      <c r="AL603" s="58" t="str">
        <f>IF('Base tratada'!$AK603&lt;=100,"R$ 0-100",
IF('Base tratada'!$AK603&lt;=500,"R$ 101-500",
IF('Base tratada'!$AK603&lt;=1000,"R$ 501-1000",
IF('Base tratada'!$AK603&lt;=1500,"R$ 1001-1500",
"+R$ 1500"))))</f>
        <v>R$ 101-500</v>
      </c>
      <c r="AM603" s="34">
        <v>0</v>
      </c>
      <c r="AN603" s="34">
        <v>0</v>
      </c>
      <c r="AO603" s="34">
        <v>0</v>
      </c>
      <c r="AP603" s="34">
        <v>0</v>
      </c>
      <c r="AQ603" s="34">
        <v>0</v>
      </c>
      <c r="AR603" s="34">
        <v>0</v>
      </c>
      <c r="AS603" s="34">
        <v>0</v>
      </c>
      <c r="AT603" s="34">
        <v>3</v>
      </c>
      <c r="AU603" s="34">
        <v>11</v>
      </c>
      <c r="AV603" s="52">
        <v>274</v>
      </c>
      <c r="AW603" s="57">
        <v>0</v>
      </c>
      <c r="AX603" s="58" t="str">
        <f>IF(Tabela3[[#This Row],[Response]]=1, "Aceitou", "Não aceitou")</f>
        <v>Não aceitou</v>
      </c>
      <c r="AY603" s="55" t="str">
        <f>Tabela3[[#This Row],[Faixa Recência]] &amp; " | " &amp; Tabela3[[#This Row],[Faixa Gasto]] &amp; " | " &amp; Tabela3[[#This Row],[Faixa ticket médio]]</f>
        <v>0-15 dias | R$ 101-500 | R$ 1–25</v>
      </c>
      <c r="AZ6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3" s="36"/>
    </row>
    <row r="604" spans="1:54" x14ac:dyDescent="0.25">
      <c r="A604" s="61">
        <v>603</v>
      </c>
      <c r="B604" s="37">
        <v>54456</v>
      </c>
      <c r="C604" s="34">
        <v>0</v>
      </c>
      <c r="D604" s="34">
        <v>1</v>
      </c>
      <c r="E604" s="34">
        <v>23</v>
      </c>
      <c r="F604" s="58" t="str">
        <f>IF('Base tratada'!$E604&lt;=15,"0-15 dias",
IF('Base tratada'!$E604&lt;=30, "16-30 dias",
IF('Base tratada'!$E604&lt;=45, "31-45 dias",
IF('Base tratada'!$E604&lt;=60, "46-60 dias",
IF('Base tratada'!$E604&lt;=75, "61-75 dias", "76-99 dias")))))</f>
        <v>16-30 dias</v>
      </c>
      <c r="G604" s="38">
        <v>59</v>
      </c>
      <c r="H604" s="60" t="str">
        <f>IF('Base tratada'!$G604&lt;=29,"24–29",
IF('Base tratada'!$G604&lt;=39,"30–39",
IF('Base tratada'!$G604&lt;=49,"40–49",
IF('Base tratada'!$G604&lt;=59,"50–59",
IF('Base tratada'!$G604&lt;=69,"60–69",
"70–80")))))</f>
        <v>50–59</v>
      </c>
      <c r="I604" s="34">
        <v>2512</v>
      </c>
      <c r="J604" s="58" t="str">
        <f>IF('Base tratada'!$K604=1,"Divorciado",
IF('Base tratada'!$L604=1,"Casado",
IF('Base tratada'!$M604=1, "Solteiro",
IF('Base tratada'!$N604=1,"Juntos",
"Viúvo"))))</f>
        <v>Casado</v>
      </c>
      <c r="K604" s="34">
        <v>0</v>
      </c>
      <c r="L604" s="34">
        <v>1</v>
      </c>
      <c r="M604" s="34">
        <v>0</v>
      </c>
      <c r="N604" s="34">
        <v>0</v>
      </c>
      <c r="O604" s="34">
        <v>0</v>
      </c>
      <c r="P604" s="34">
        <v>0</v>
      </c>
      <c r="Q604" s="34">
        <v>0</v>
      </c>
      <c r="R604" s="34">
        <v>0</v>
      </c>
      <c r="S604" s="34">
        <v>0</v>
      </c>
      <c r="T604" s="34">
        <v>1</v>
      </c>
      <c r="U604" s="35">
        <v>352</v>
      </c>
      <c r="V604" s="35">
        <v>0</v>
      </c>
      <c r="W604" s="35">
        <v>27</v>
      </c>
      <c r="X604" s="35">
        <v>10</v>
      </c>
      <c r="Y604" s="35">
        <v>0</v>
      </c>
      <c r="Z604" s="35">
        <v>15</v>
      </c>
      <c r="AA604" s="34">
        <v>3</v>
      </c>
      <c r="AB604" s="34">
        <v>6</v>
      </c>
      <c r="AC604" s="34">
        <v>6</v>
      </c>
      <c r="AD604" s="34">
        <v>1</v>
      </c>
      <c r="AE604" s="34">
        <v>7</v>
      </c>
      <c r="AF604" s="58">
        <f>'Base tratada'!$AC604+'Base tratada'!$AD604+'Base tratada'!$AE604</f>
        <v>14</v>
      </c>
      <c r="AG6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04" s="58" t="str">
        <f>IF('Base tratada'!$AC604&gt;=MAX('Base tratada'!$AD604,'Base tratada'!$AE604),"Web",
IF('Base tratada'!$AD604&gt;='Base tratada'!$AE604,"Catalog",
"Store"))</f>
        <v>Store</v>
      </c>
      <c r="AI604" s="59">
        <f>IF('Base tratada'!$AF604=0,"0",'Base tratada'!$AK604/'Base tratada'!$AF604)</f>
        <v>27.785714285714285</v>
      </c>
      <c r="AJ604" s="59" t="str">
        <f>IF('Base tratada'!$AI604=0,"R$ 0",
IF('Base tratada'!$AI604&lt;=25,"R$ 1–25",
IF('Base tratada'!$AI604&lt;=50,"R$ 26–50",
"+R$ 50")))</f>
        <v>R$ 26–50</v>
      </c>
      <c r="AK604" s="35">
        <v>389</v>
      </c>
      <c r="AL604" s="58" t="str">
        <f>IF('Base tratada'!$AK604&lt;=100,"R$ 0-100",
IF('Base tratada'!$AK604&lt;=500,"R$ 101-500",
IF('Base tratada'!$AK604&lt;=1000,"R$ 501-1000",
IF('Base tratada'!$AK604&lt;=1500,"R$ 1001-1500",
"+R$ 1500"))))</f>
        <v>R$ 101-500</v>
      </c>
      <c r="AM604" s="34">
        <v>0</v>
      </c>
      <c r="AN604" s="34">
        <v>0</v>
      </c>
      <c r="AO604" s="34">
        <v>0</v>
      </c>
      <c r="AP604" s="34">
        <v>0</v>
      </c>
      <c r="AQ604" s="34">
        <v>0</v>
      </c>
      <c r="AR604" s="34">
        <v>0</v>
      </c>
      <c r="AS604" s="34">
        <v>0</v>
      </c>
      <c r="AT604" s="34">
        <v>3</v>
      </c>
      <c r="AU604" s="34">
        <v>11</v>
      </c>
      <c r="AV604" s="52">
        <v>374</v>
      </c>
      <c r="AW604" s="57">
        <v>0</v>
      </c>
      <c r="AX604" s="58" t="str">
        <f>IF(Tabela3[[#This Row],[Response]]=1, "Aceitou", "Não aceitou")</f>
        <v>Não aceitou</v>
      </c>
      <c r="AY604" s="55" t="str">
        <f>Tabela3[[#This Row],[Faixa Recência]] &amp; " | " &amp; Tabela3[[#This Row],[Faixa Gasto]] &amp; " | " &amp; Tabela3[[#This Row],[Faixa ticket médio]]</f>
        <v>16-30 dias | R$ 101-500 | R$ 26–50</v>
      </c>
      <c r="AZ6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4" s="36"/>
    </row>
    <row r="605" spans="1:54" x14ac:dyDescent="0.25">
      <c r="A605" s="61">
        <v>604</v>
      </c>
      <c r="B605" s="37">
        <v>31632</v>
      </c>
      <c r="C605" s="34">
        <v>0</v>
      </c>
      <c r="D605" s="34">
        <v>0</v>
      </c>
      <c r="E605" s="34">
        <v>92</v>
      </c>
      <c r="F605" s="58" t="str">
        <f>IF('Base tratada'!$E605&lt;=15,"0-15 dias",
IF('Base tratada'!$E605&lt;=30, "16-30 dias",
IF('Base tratada'!$E605&lt;=45, "31-45 dias",
IF('Base tratada'!$E605&lt;=60, "46-60 dias",
IF('Base tratada'!$E605&lt;=75, "61-75 dias", "76-99 dias")))))</f>
        <v>76-99 dias</v>
      </c>
      <c r="G605" s="38">
        <v>49</v>
      </c>
      <c r="H605" s="60" t="str">
        <f>IF('Base tratada'!$G605&lt;=29,"24–29",
IF('Base tratada'!$G605&lt;=39,"30–39",
IF('Base tratada'!$G605&lt;=49,"40–49",
IF('Base tratada'!$G605&lt;=59,"50–59",
IF('Base tratada'!$G605&lt;=69,"60–69",
"70–80")))))</f>
        <v>40–49</v>
      </c>
      <c r="I605" s="34">
        <v>2509</v>
      </c>
      <c r="J605" s="58" t="str">
        <f>IF('Base tratada'!$K605=1,"Divorciado",
IF('Base tratada'!$L605=1,"Casado",
IF('Base tratada'!$M605=1, "Solteiro",
IF('Base tratada'!$N605=1,"Juntos",
"Viúvo"))))</f>
        <v>Solteiro</v>
      </c>
      <c r="K605" s="34">
        <v>0</v>
      </c>
      <c r="L605" s="34">
        <v>0</v>
      </c>
      <c r="M605" s="34">
        <v>1</v>
      </c>
      <c r="N605" s="34">
        <v>0</v>
      </c>
      <c r="O605" s="34">
        <v>0</v>
      </c>
      <c r="P605" s="34">
        <v>0</v>
      </c>
      <c r="Q605" s="34">
        <v>0</v>
      </c>
      <c r="R605" s="34">
        <v>1</v>
      </c>
      <c r="S605" s="34">
        <v>0</v>
      </c>
      <c r="T605" s="34">
        <v>0</v>
      </c>
      <c r="U605" s="35">
        <v>17</v>
      </c>
      <c r="V605" s="35">
        <v>8</v>
      </c>
      <c r="W605" s="35">
        <v>12</v>
      </c>
      <c r="X605" s="35">
        <v>11</v>
      </c>
      <c r="Y605" s="35">
        <v>15</v>
      </c>
      <c r="Z605" s="35">
        <v>32</v>
      </c>
      <c r="AA605" s="34">
        <v>1</v>
      </c>
      <c r="AB605" s="34">
        <v>7</v>
      </c>
      <c r="AC605" s="34">
        <v>2</v>
      </c>
      <c r="AD605" s="34">
        <v>1</v>
      </c>
      <c r="AE605" s="34">
        <v>2</v>
      </c>
      <c r="AF605" s="58">
        <f>'Base tratada'!$AC605+'Base tratada'!$AD605+'Base tratada'!$AE605</f>
        <v>5</v>
      </c>
      <c r="AG6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05" s="58" t="str">
        <f>IF('Base tratada'!$AC605&gt;=MAX('Base tratada'!$AD605,'Base tratada'!$AE605),"Web",
IF('Base tratada'!$AD605&gt;='Base tratada'!$AE605,"Catalog",
"Store"))</f>
        <v>Web</v>
      </c>
      <c r="AI605" s="59">
        <f>IF('Base tratada'!$AF605=0,"0",'Base tratada'!$AK605/'Base tratada'!$AF605)</f>
        <v>12.6</v>
      </c>
      <c r="AJ605" s="59" t="str">
        <f>IF('Base tratada'!$AI605=0,"R$ 0",
IF('Base tratada'!$AI605&lt;=25,"R$ 1–25",
IF('Base tratada'!$AI605&lt;=50,"R$ 26–50",
"+R$ 50")))</f>
        <v>R$ 1–25</v>
      </c>
      <c r="AK605" s="35">
        <v>63</v>
      </c>
      <c r="AL605" s="58" t="str">
        <f>IF('Base tratada'!$AK605&lt;=100,"R$ 0-100",
IF('Base tratada'!$AK605&lt;=500,"R$ 101-500",
IF('Base tratada'!$AK605&lt;=1000,"R$ 501-1000",
IF('Base tratada'!$AK605&lt;=1500,"R$ 1001-1500",
"+R$ 1500"))))</f>
        <v>R$ 0-100</v>
      </c>
      <c r="AM605" s="34">
        <v>0</v>
      </c>
      <c r="AN605" s="34">
        <v>0</v>
      </c>
      <c r="AO605" s="34">
        <v>0</v>
      </c>
      <c r="AP605" s="34">
        <v>0</v>
      </c>
      <c r="AQ605" s="34">
        <v>0</v>
      </c>
      <c r="AR605" s="34">
        <v>0</v>
      </c>
      <c r="AS605" s="34">
        <v>0</v>
      </c>
      <c r="AT605" s="34">
        <v>3</v>
      </c>
      <c r="AU605" s="34">
        <v>11</v>
      </c>
      <c r="AV605" s="52">
        <v>31</v>
      </c>
      <c r="AW605" s="57">
        <v>0</v>
      </c>
      <c r="AX605" s="58" t="str">
        <f>IF(Tabela3[[#This Row],[Response]]=1, "Aceitou", "Não aceitou")</f>
        <v>Não aceitou</v>
      </c>
      <c r="AY605" s="55" t="str">
        <f>Tabela3[[#This Row],[Faixa Recência]] &amp; " | " &amp; Tabela3[[#This Row],[Faixa Gasto]] &amp; " | " &amp; Tabela3[[#This Row],[Faixa ticket médio]]</f>
        <v>76-99 dias | R$ 0-100 | R$ 1–25</v>
      </c>
      <c r="AZ6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5" s="36"/>
    </row>
    <row r="606" spans="1:54" x14ac:dyDescent="0.25">
      <c r="A606" s="61">
        <v>605</v>
      </c>
      <c r="B606" s="37">
        <v>72298</v>
      </c>
      <c r="C606" s="34">
        <v>0</v>
      </c>
      <c r="D606" s="34">
        <v>0</v>
      </c>
      <c r="E606" s="34">
        <v>52</v>
      </c>
      <c r="F606" s="58" t="str">
        <f>IF('Base tratada'!$E606&lt;=15,"0-15 dias",
IF('Base tratada'!$E606&lt;=30, "16-30 dias",
IF('Base tratada'!$E606&lt;=45, "31-45 dias",
IF('Base tratada'!$E606&lt;=60, "46-60 dias",
IF('Base tratada'!$E606&lt;=75, "61-75 dias", "76-99 dias")))))</f>
        <v>46-60 dias</v>
      </c>
      <c r="G606" s="38">
        <v>71</v>
      </c>
      <c r="H606" s="60" t="str">
        <f>IF('Base tratada'!$G606&lt;=29,"24–29",
IF('Base tratada'!$G606&lt;=39,"30–39",
IF('Base tratada'!$G606&lt;=49,"40–49",
IF('Base tratada'!$G606&lt;=59,"50–59",
IF('Base tratada'!$G606&lt;=69,"60–69",
"70–80")))))</f>
        <v>70–80</v>
      </c>
      <c r="I606" s="34">
        <v>2270</v>
      </c>
      <c r="J606" s="58" t="str">
        <f>IF('Base tratada'!$K606=1,"Divorciado",
IF('Base tratada'!$L606=1,"Casado",
IF('Base tratada'!$M606=1, "Solteiro",
IF('Base tratada'!$N606=1,"Juntos",
"Viúvo"))))</f>
        <v>Viúvo</v>
      </c>
      <c r="K606" s="34">
        <v>0</v>
      </c>
      <c r="L606" s="34">
        <v>0</v>
      </c>
      <c r="M606" s="34">
        <v>0</v>
      </c>
      <c r="N606" s="34">
        <v>0</v>
      </c>
      <c r="O606" s="34">
        <v>1</v>
      </c>
      <c r="P606" s="34">
        <v>0</v>
      </c>
      <c r="Q606" s="34">
        <v>0</v>
      </c>
      <c r="R606" s="34">
        <v>1</v>
      </c>
      <c r="S606" s="34">
        <v>0</v>
      </c>
      <c r="T606" s="34">
        <v>0</v>
      </c>
      <c r="U606" s="35">
        <v>625</v>
      </c>
      <c r="V606" s="35">
        <v>35</v>
      </c>
      <c r="W606" s="35">
        <v>169</v>
      </c>
      <c r="X606" s="35">
        <v>58</v>
      </c>
      <c r="Y606" s="35">
        <v>17</v>
      </c>
      <c r="Z606" s="35">
        <v>35</v>
      </c>
      <c r="AA606" s="34">
        <v>1</v>
      </c>
      <c r="AB606" s="34">
        <v>1</v>
      </c>
      <c r="AC606" s="34">
        <v>4</v>
      </c>
      <c r="AD606" s="34">
        <v>3</v>
      </c>
      <c r="AE606" s="34">
        <v>6</v>
      </c>
      <c r="AF606" s="58">
        <f>'Base tratada'!$AC606+'Base tratada'!$AD606+'Base tratada'!$AE606</f>
        <v>13</v>
      </c>
      <c r="AG6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06" s="58" t="str">
        <f>IF('Base tratada'!$AC606&gt;=MAX('Base tratada'!$AD606,'Base tratada'!$AE606),"Web",
IF('Base tratada'!$AD606&gt;='Base tratada'!$AE606,"Catalog",
"Store"))</f>
        <v>Store</v>
      </c>
      <c r="AI606" s="59">
        <f>IF('Base tratada'!$AF606=0,"0",'Base tratada'!$AK606/'Base tratada'!$AF606)</f>
        <v>69.538461538461533</v>
      </c>
      <c r="AJ606" s="59" t="str">
        <f>IF('Base tratada'!$AI606=0,"R$ 0",
IF('Base tratada'!$AI606&lt;=25,"R$ 1–25",
IF('Base tratada'!$AI606&lt;=50,"R$ 26–50",
"+R$ 50")))</f>
        <v>+R$ 50</v>
      </c>
      <c r="AK606" s="35">
        <v>904</v>
      </c>
      <c r="AL606" s="58" t="str">
        <f>IF('Base tratada'!$AK606&lt;=100,"R$ 0-100",
IF('Base tratada'!$AK606&lt;=500,"R$ 101-500",
IF('Base tratada'!$AK606&lt;=1000,"R$ 501-1000",
IF('Base tratada'!$AK606&lt;=1500,"R$ 1001-1500",
"+R$ 1500"))))</f>
        <v>R$ 501-1000</v>
      </c>
      <c r="AM606" s="34">
        <v>0</v>
      </c>
      <c r="AN606" s="34">
        <v>0</v>
      </c>
      <c r="AO606" s="34">
        <v>0</v>
      </c>
      <c r="AP606" s="34">
        <v>1</v>
      </c>
      <c r="AQ606" s="34">
        <v>1</v>
      </c>
      <c r="AR606" s="34">
        <v>2</v>
      </c>
      <c r="AS606" s="34">
        <v>0</v>
      </c>
      <c r="AT606" s="34">
        <v>3</v>
      </c>
      <c r="AU606" s="34">
        <v>11</v>
      </c>
      <c r="AV606" s="52">
        <v>869</v>
      </c>
      <c r="AW606" s="57">
        <v>0</v>
      </c>
      <c r="AX606" s="58" t="str">
        <f>IF(Tabela3[[#This Row],[Response]]=1, "Aceitou", "Não aceitou")</f>
        <v>Não aceitou</v>
      </c>
      <c r="AY606" s="55" t="str">
        <f>Tabela3[[#This Row],[Faixa Recência]] &amp; " | " &amp; Tabela3[[#This Row],[Faixa Gasto]] &amp; " | " &amp; Tabela3[[#This Row],[Faixa ticket médio]]</f>
        <v>46-60 dias | R$ 501-1000 | +R$ 50</v>
      </c>
      <c r="AZ6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6" s="36"/>
    </row>
    <row r="607" spans="1:54" x14ac:dyDescent="0.25">
      <c r="A607" s="61">
        <v>606</v>
      </c>
      <c r="B607" s="37">
        <v>36975</v>
      </c>
      <c r="C607" s="34">
        <v>1</v>
      </c>
      <c r="D607" s="34">
        <v>0</v>
      </c>
      <c r="E607" s="34">
        <v>50</v>
      </c>
      <c r="F607" s="58" t="str">
        <f>IF('Base tratada'!$E607&lt;=15,"0-15 dias",
IF('Base tratada'!$E607&lt;=30, "16-30 dias",
IF('Base tratada'!$E607&lt;=45, "31-45 dias",
IF('Base tratada'!$E607&lt;=60, "46-60 dias",
IF('Base tratada'!$E607&lt;=75, "61-75 dias", "76-99 dias")))))</f>
        <v>46-60 dias</v>
      </c>
      <c r="G607" s="38">
        <v>42</v>
      </c>
      <c r="H607" s="60" t="str">
        <f>IF('Base tratada'!$G607&lt;=29,"24–29",
IF('Base tratada'!$G607&lt;=39,"30–39",
IF('Base tratada'!$G607&lt;=49,"40–49",
IF('Base tratada'!$G607&lt;=59,"50–59",
IF('Base tratada'!$G607&lt;=69,"60–69",
"70–80")))))</f>
        <v>40–49</v>
      </c>
      <c r="I607" s="34">
        <v>2342</v>
      </c>
      <c r="J607" s="58" t="str">
        <f>IF('Base tratada'!$K607=1,"Divorciado",
IF('Base tratada'!$L607=1,"Casado",
IF('Base tratada'!$M607=1, "Solteiro",
IF('Base tratada'!$N607=1,"Juntos",
"Viúvo"))))</f>
        <v>Solteiro</v>
      </c>
      <c r="K607" s="34">
        <v>0</v>
      </c>
      <c r="L607" s="34">
        <v>0</v>
      </c>
      <c r="M607" s="34">
        <v>1</v>
      </c>
      <c r="N607" s="34">
        <v>0</v>
      </c>
      <c r="O607" s="34">
        <v>0</v>
      </c>
      <c r="P607" s="34">
        <v>1</v>
      </c>
      <c r="Q607" s="34">
        <v>0</v>
      </c>
      <c r="R607" s="34">
        <v>0</v>
      </c>
      <c r="S607" s="34">
        <v>0</v>
      </c>
      <c r="T607" s="34">
        <v>0</v>
      </c>
      <c r="U607" s="35">
        <v>10</v>
      </c>
      <c r="V607" s="35">
        <v>6</v>
      </c>
      <c r="W607" s="35">
        <v>11</v>
      </c>
      <c r="X607" s="35">
        <v>0</v>
      </c>
      <c r="Y607" s="35">
        <v>4</v>
      </c>
      <c r="Z607" s="35">
        <v>2</v>
      </c>
      <c r="AA607" s="34">
        <v>1</v>
      </c>
      <c r="AB607" s="34">
        <v>7</v>
      </c>
      <c r="AC607" s="34">
        <v>1</v>
      </c>
      <c r="AD607" s="34">
        <v>0</v>
      </c>
      <c r="AE607" s="34">
        <v>3</v>
      </c>
      <c r="AF607" s="58">
        <f>'Base tratada'!$AC607+'Base tratada'!$AD607+'Base tratada'!$AE607</f>
        <v>4</v>
      </c>
      <c r="AG6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07" s="58" t="str">
        <f>IF('Base tratada'!$AC607&gt;=MAX('Base tratada'!$AD607,'Base tratada'!$AE607),"Web",
IF('Base tratada'!$AD607&gt;='Base tratada'!$AE607,"Catalog",
"Store"))</f>
        <v>Store</v>
      </c>
      <c r="AI607" s="59">
        <f>IF('Base tratada'!$AF607=0,"0",'Base tratada'!$AK607/'Base tratada'!$AF607)</f>
        <v>7.75</v>
      </c>
      <c r="AJ607" s="59" t="str">
        <f>IF('Base tratada'!$AI607=0,"R$ 0",
IF('Base tratada'!$AI607&lt;=25,"R$ 1–25",
IF('Base tratada'!$AI607&lt;=50,"R$ 26–50",
"+R$ 50")))</f>
        <v>R$ 1–25</v>
      </c>
      <c r="AK607" s="35">
        <v>31</v>
      </c>
      <c r="AL607" s="58" t="str">
        <f>IF('Base tratada'!$AK607&lt;=100,"R$ 0-100",
IF('Base tratada'!$AK607&lt;=500,"R$ 101-500",
IF('Base tratada'!$AK607&lt;=1000,"R$ 501-1000",
IF('Base tratada'!$AK607&lt;=1500,"R$ 1001-1500",
"+R$ 1500"))))</f>
        <v>R$ 0-100</v>
      </c>
      <c r="AM607" s="34">
        <v>0</v>
      </c>
      <c r="AN607" s="34">
        <v>0</v>
      </c>
      <c r="AO607" s="34">
        <v>0</v>
      </c>
      <c r="AP607" s="34">
        <v>0</v>
      </c>
      <c r="AQ607" s="34">
        <v>0</v>
      </c>
      <c r="AR607" s="34">
        <v>0</v>
      </c>
      <c r="AS607" s="34">
        <v>0</v>
      </c>
      <c r="AT607" s="34">
        <v>3</v>
      </c>
      <c r="AU607" s="34">
        <v>11</v>
      </c>
      <c r="AV607" s="52">
        <v>29</v>
      </c>
      <c r="AW607" s="57">
        <v>0</v>
      </c>
      <c r="AX607" s="58" t="str">
        <f>IF(Tabela3[[#This Row],[Response]]=1, "Aceitou", "Não aceitou")</f>
        <v>Não aceitou</v>
      </c>
      <c r="AY607" s="55" t="str">
        <f>Tabela3[[#This Row],[Faixa Recência]] &amp; " | " &amp; Tabela3[[#This Row],[Faixa Gasto]] &amp; " | " &amp; Tabela3[[#This Row],[Faixa ticket médio]]</f>
        <v>46-60 dias | R$ 0-100 | R$ 1–25</v>
      </c>
      <c r="AZ6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7" s="36"/>
    </row>
    <row r="608" spans="1:54" x14ac:dyDescent="0.25">
      <c r="A608" s="61">
        <v>607</v>
      </c>
      <c r="B608" s="37">
        <v>72635</v>
      </c>
      <c r="C608" s="34">
        <v>0</v>
      </c>
      <c r="D608" s="34">
        <v>0</v>
      </c>
      <c r="E608" s="34">
        <v>54</v>
      </c>
      <c r="F608" s="58" t="str">
        <f>IF('Base tratada'!$E608&lt;=15,"0-15 dias",
IF('Base tratada'!$E608&lt;=30, "16-30 dias",
IF('Base tratada'!$E608&lt;=45, "31-45 dias",
IF('Base tratada'!$E608&lt;=60, "46-60 dias",
IF('Base tratada'!$E608&lt;=75, "61-75 dias", "76-99 dias")))))</f>
        <v>46-60 dias</v>
      </c>
      <c r="G608" s="38">
        <v>65</v>
      </c>
      <c r="H608" s="60" t="str">
        <f>IF('Base tratada'!$G608&lt;=29,"24–29",
IF('Base tratada'!$G608&lt;=39,"30–39",
IF('Base tratada'!$G608&lt;=49,"40–49",
IF('Base tratada'!$G608&lt;=59,"50–59",
IF('Base tratada'!$G608&lt;=69,"60–69",
"70–80")))))</f>
        <v>60–69</v>
      </c>
      <c r="I608" s="34">
        <v>2550</v>
      </c>
      <c r="J608" s="58" t="str">
        <f>IF('Base tratada'!$K608=1,"Divorciado",
IF('Base tratada'!$L608=1,"Casado",
IF('Base tratada'!$M608=1, "Solteiro",
IF('Base tratada'!$N608=1,"Juntos",
"Viúvo"))))</f>
        <v>Casado</v>
      </c>
      <c r="K608" s="34">
        <v>0</v>
      </c>
      <c r="L608" s="34">
        <v>1</v>
      </c>
      <c r="M608" s="34">
        <v>0</v>
      </c>
      <c r="N608" s="34">
        <v>0</v>
      </c>
      <c r="O608" s="34">
        <v>0</v>
      </c>
      <c r="P608" s="34">
        <v>1</v>
      </c>
      <c r="Q608" s="34">
        <v>0</v>
      </c>
      <c r="R608" s="34">
        <v>0</v>
      </c>
      <c r="S608" s="34">
        <v>0</v>
      </c>
      <c r="T608" s="34">
        <v>0</v>
      </c>
      <c r="U608" s="35">
        <v>390</v>
      </c>
      <c r="V608" s="35">
        <v>22</v>
      </c>
      <c r="W608" s="35">
        <v>323</v>
      </c>
      <c r="X608" s="35">
        <v>104</v>
      </c>
      <c r="Y608" s="35">
        <v>35</v>
      </c>
      <c r="Z608" s="35">
        <v>107</v>
      </c>
      <c r="AA608" s="34">
        <v>1</v>
      </c>
      <c r="AB608" s="34">
        <v>3</v>
      </c>
      <c r="AC608" s="34">
        <v>6</v>
      </c>
      <c r="AD608" s="34">
        <v>8</v>
      </c>
      <c r="AE608" s="34">
        <v>6</v>
      </c>
      <c r="AF608" s="58">
        <f>'Base tratada'!$AC608+'Base tratada'!$AD608+'Base tratada'!$AE608</f>
        <v>20</v>
      </c>
      <c r="AG6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08" s="58" t="str">
        <f>IF('Base tratada'!$AC608&gt;=MAX('Base tratada'!$AD608,'Base tratada'!$AE608),"Web",
IF('Base tratada'!$AD608&gt;='Base tratada'!$AE608,"Catalog",
"Store"))</f>
        <v>Catalog</v>
      </c>
      <c r="AI608" s="59">
        <f>IF('Base tratada'!$AF608=0,"0",'Base tratada'!$AK608/'Base tratada'!$AF608)</f>
        <v>43.7</v>
      </c>
      <c r="AJ608" s="59" t="str">
        <f>IF('Base tratada'!$AI608=0,"R$ 0",
IF('Base tratada'!$AI608&lt;=25,"R$ 1–25",
IF('Base tratada'!$AI608&lt;=50,"R$ 26–50",
"+R$ 50")))</f>
        <v>R$ 26–50</v>
      </c>
      <c r="AK608" s="35">
        <v>874</v>
      </c>
      <c r="AL608" s="58" t="str">
        <f>IF('Base tratada'!$AK608&lt;=100,"R$ 0-100",
IF('Base tratada'!$AK608&lt;=500,"R$ 101-500",
IF('Base tratada'!$AK608&lt;=1000,"R$ 501-1000",
IF('Base tratada'!$AK608&lt;=1500,"R$ 1001-1500",
"+R$ 1500"))))</f>
        <v>R$ 501-1000</v>
      </c>
      <c r="AM608" s="34">
        <v>1</v>
      </c>
      <c r="AN608" s="34">
        <v>0</v>
      </c>
      <c r="AO608" s="34">
        <v>0</v>
      </c>
      <c r="AP608" s="34">
        <v>0</v>
      </c>
      <c r="AQ608" s="34">
        <v>0</v>
      </c>
      <c r="AR608" s="34">
        <v>1</v>
      </c>
      <c r="AS608" s="34">
        <v>0</v>
      </c>
      <c r="AT608" s="34">
        <v>3</v>
      </c>
      <c r="AU608" s="34">
        <v>11</v>
      </c>
      <c r="AV608" s="52">
        <v>767</v>
      </c>
      <c r="AW608" s="57">
        <v>0</v>
      </c>
      <c r="AX608" s="58" t="str">
        <f>IF(Tabela3[[#This Row],[Response]]=1, "Aceitou", "Não aceitou")</f>
        <v>Não aceitou</v>
      </c>
      <c r="AY608" s="55" t="str">
        <f>Tabela3[[#This Row],[Faixa Recência]] &amp; " | " &amp; Tabela3[[#This Row],[Faixa Gasto]] &amp; " | " &amp; Tabela3[[#This Row],[Faixa ticket médio]]</f>
        <v>46-60 dias | R$ 501-1000 | R$ 26–50</v>
      </c>
      <c r="AZ6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8" s="36"/>
    </row>
    <row r="609" spans="1:54" x14ac:dyDescent="0.25">
      <c r="A609" s="61">
        <v>608</v>
      </c>
      <c r="B609" s="37">
        <v>13624</v>
      </c>
      <c r="C609" s="34">
        <v>1</v>
      </c>
      <c r="D609" s="34">
        <v>0</v>
      </c>
      <c r="E609" s="34">
        <v>93</v>
      </c>
      <c r="F609" s="58" t="str">
        <f>IF('Base tratada'!$E609&lt;=15,"0-15 dias",
IF('Base tratada'!$E609&lt;=30, "16-30 dias",
IF('Base tratada'!$E609&lt;=45, "31-45 dias",
IF('Base tratada'!$E609&lt;=60, "46-60 dias",
IF('Base tratada'!$E609&lt;=75, "61-75 dias", "76-99 dias")))))</f>
        <v>76-99 dias</v>
      </c>
      <c r="G609" s="38">
        <v>44</v>
      </c>
      <c r="H609" s="60" t="str">
        <f>IF('Base tratada'!$G609&lt;=29,"24–29",
IF('Base tratada'!$G609&lt;=39,"30–39",
IF('Base tratada'!$G609&lt;=49,"40–49",
IF('Base tratada'!$G609&lt;=59,"50–59",
IF('Base tratada'!$G609&lt;=69,"60–69",
"70–80")))))</f>
        <v>40–49</v>
      </c>
      <c r="I609" s="34">
        <v>2684</v>
      </c>
      <c r="J609" s="58" t="str">
        <f>IF('Base tratada'!$K609=1,"Divorciado",
IF('Base tratada'!$L609=1,"Casado",
IF('Base tratada'!$M609=1, "Solteiro",
IF('Base tratada'!$N609=1,"Juntos",
"Viúvo"))))</f>
        <v>Casado</v>
      </c>
      <c r="K609" s="34">
        <v>0</v>
      </c>
      <c r="L609" s="34">
        <v>1</v>
      </c>
      <c r="M609" s="34">
        <v>0</v>
      </c>
      <c r="N609" s="34">
        <v>0</v>
      </c>
      <c r="O609" s="34">
        <v>0</v>
      </c>
      <c r="P609" s="34">
        <v>0</v>
      </c>
      <c r="Q609" s="34">
        <v>0</v>
      </c>
      <c r="R609" s="34">
        <v>1</v>
      </c>
      <c r="S609" s="34">
        <v>0</v>
      </c>
      <c r="T609" s="34">
        <v>0</v>
      </c>
      <c r="U609" s="35">
        <v>10</v>
      </c>
      <c r="V609" s="35">
        <v>2</v>
      </c>
      <c r="W609" s="35">
        <v>15</v>
      </c>
      <c r="X609" s="35">
        <v>2</v>
      </c>
      <c r="Y609" s="35">
        <v>1</v>
      </c>
      <c r="Z609" s="35">
        <v>6</v>
      </c>
      <c r="AA609" s="34">
        <v>2</v>
      </c>
      <c r="AB609" s="34">
        <v>6</v>
      </c>
      <c r="AC609" s="34">
        <v>2</v>
      </c>
      <c r="AD609" s="34">
        <v>0</v>
      </c>
      <c r="AE609" s="34">
        <v>3</v>
      </c>
      <c r="AF609" s="58">
        <f>'Base tratada'!$AC609+'Base tratada'!$AD609+'Base tratada'!$AE609</f>
        <v>5</v>
      </c>
      <c r="AG6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09" s="58" t="str">
        <f>IF('Base tratada'!$AC609&gt;=MAX('Base tratada'!$AD609,'Base tratada'!$AE609),"Web",
IF('Base tratada'!$AD609&gt;='Base tratada'!$AE609,"Catalog",
"Store"))</f>
        <v>Store</v>
      </c>
      <c r="AI609" s="59">
        <f>IF('Base tratada'!$AF609=0,"0",'Base tratada'!$AK609/'Base tratada'!$AF609)</f>
        <v>6</v>
      </c>
      <c r="AJ609" s="59" t="str">
        <f>IF('Base tratada'!$AI609=0,"R$ 0",
IF('Base tratada'!$AI609&lt;=25,"R$ 1–25",
IF('Base tratada'!$AI609&lt;=50,"R$ 26–50",
"+R$ 50")))</f>
        <v>R$ 1–25</v>
      </c>
      <c r="AK609" s="35">
        <v>30</v>
      </c>
      <c r="AL609" s="58" t="str">
        <f>IF('Base tratada'!$AK609&lt;=100,"R$ 0-100",
IF('Base tratada'!$AK609&lt;=500,"R$ 101-500",
IF('Base tratada'!$AK609&lt;=1000,"R$ 501-1000",
IF('Base tratada'!$AK609&lt;=1500,"R$ 1001-1500",
"+R$ 1500"))))</f>
        <v>R$ 0-100</v>
      </c>
      <c r="AM609" s="34">
        <v>0</v>
      </c>
      <c r="AN609" s="34">
        <v>0</v>
      </c>
      <c r="AO609" s="34">
        <v>0</v>
      </c>
      <c r="AP609" s="34">
        <v>0</v>
      </c>
      <c r="AQ609" s="34">
        <v>0</v>
      </c>
      <c r="AR609" s="34">
        <v>0</v>
      </c>
      <c r="AS609" s="34">
        <v>0</v>
      </c>
      <c r="AT609" s="34">
        <v>3</v>
      </c>
      <c r="AU609" s="34">
        <v>11</v>
      </c>
      <c r="AV609" s="52">
        <v>24</v>
      </c>
      <c r="AW609" s="57">
        <v>0</v>
      </c>
      <c r="AX609" s="58" t="str">
        <f>IF(Tabela3[[#This Row],[Response]]=1, "Aceitou", "Não aceitou")</f>
        <v>Não aceitou</v>
      </c>
      <c r="AY609" s="55" t="str">
        <f>Tabela3[[#This Row],[Faixa Recência]] &amp; " | " &amp; Tabela3[[#This Row],[Faixa Gasto]] &amp; " | " &amp; Tabela3[[#This Row],[Faixa ticket médio]]</f>
        <v>76-99 dias | R$ 0-100 | R$ 1–25</v>
      </c>
      <c r="AZ6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09" s="36"/>
    </row>
    <row r="610" spans="1:54" x14ac:dyDescent="0.25">
      <c r="A610" s="61">
        <v>609</v>
      </c>
      <c r="B610" s="37">
        <v>84196</v>
      </c>
      <c r="C610" s="34">
        <v>0</v>
      </c>
      <c r="D610" s="34">
        <v>1</v>
      </c>
      <c r="E610" s="34">
        <v>56</v>
      </c>
      <c r="F610" s="58" t="str">
        <f>IF('Base tratada'!$E610&lt;=15,"0-15 dias",
IF('Base tratada'!$E610&lt;=30, "16-30 dias",
IF('Base tratada'!$E610&lt;=45, "31-45 dias",
IF('Base tratada'!$E610&lt;=60, "46-60 dias",
IF('Base tratada'!$E610&lt;=75, "61-75 dias", "76-99 dias")))))</f>
        <v>46-60 dias</v>
      </c>
      <c r="G610" s="38">
        <v>45</v>
      </c>
      <c r="H610" s="60" t="str">
        <f>IF('Base tratada'!$G610&lt;=29,"24–29",
IF('Base tratada'!$G610&lt;=39,"30–39",
IF('Base tratada'!$G610&lt;=49,"40–49",
IF('Base tratada'!$G610&lt;=59,"50–59",
IF('Base tratada'!$G610&lt;=69,"60–69",
"70–80")))))</f>
        <v>40–49</v>
      </c>
      <c r="I610" s="34">
        <v>2550</v>
      </c>
      <c r="J610" s="58" t="str">
        <f>IF('Base tratada'!$K610=1,"Divorciado",
IF('Base tratada'!$L610=1,"Casado",
IF('Base tratada'!$M610=1, "Solteiro",
IF('Base tratada'!$N610=1,"Juntos",
"Viúvo"))))</f>
        <v>Solteiro</v>
      </c>
      <c r="K610" s="34">
        <v>0</v>
      </c>
      <c r="L610" s="34">
        <v>0</v>
      </c>
      <c r="M610" s="34">
        <v>1</v>
      </c>
      <c r="N610" s="34">
        <v>0</v>
      </c>
      <c r="O610" s="34">
        <v>0</v>
      </c>
      <c r="P610" s="34">
        <v>0</v>
      </c>
      <c r="Q610" s="34">
        <v>0</v>
      </c>
      <c r="R610" s="34">
        <v>1</v>
      </c>
      <c r="S610" s="34">
        <v>0</v>
      </c>
      <c r="T610" s="34">
        <v>0</v>
      </c>
      <c r="U610" s="35">
        <v>215</v>
      </c>
      <c r="V610" s="35">
        <v>63</v>
      </c>
      <c r="W610" s="35">
        <v>507</v>
      </c>
      <c r="X610" s="35">
        <v>231</v>
      </c>
      <c r="Y610" s="35">
        <v>31</v>
      </c>
      <c r="Z610" s="35">
        <v>190</v>
      </c>
      <c r="AA610" s="34">
        <v>1</v>
      </c>
      <c r="AB610" s="34">
        <v>3</v>
      </c>
      <c r="AC610" s="34">
        <v>8</v>
      </c>
      <c r="AD610" s="34">
        <v>4</v>
      </c>
      <c r="AE610" s="34">
        <v>7</v>
      </c>
      <c r="AF610" s="58">
        <f>'Base tratada'!$AC610+'Base tratada'!$AD610+'Base tratada'!$AE610</f>
        <v>19</v>
      </c>
      <c r="AG6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10" s="58" t="str">
        <f>IF('Base tratada'!$AC610&gt;=MAX('Base tratada'!$AD610,'Base tratada'!$AE610),"Web",
IF('Base tratada'!$AD610&gt;='Base tratada'!$AE610,"Catalog",
"Store"))</f>
        <v>Web</v>
      </c>
      <c r="AI610" s="59">
        <f>IF('Base tratada'!$AF610=0,"0",'Base tratada'!$AK610/'Base tratada'!$AF610)</f>
        <v>55.10526315789474</v>
      </c>
      <c r="AJ610" s="59" t="str">
        <f>IF('Base tratada'!$AI610=0,"R$ 0",
IF('Base tratada'!$AI610&lt;=25,"R$ 1–25",
IF('Base tratada'!$AI610&lt;=50,"R$ 26–50",
"+R$ 50")))</f>
        <v>+R$ 50</v>
      </c>
      <c r="AK610" s="35">
        <v>1047</v>
      </c>
      <c r="AL610" s="58" t="str">
        <f>IF('Base tratada'!$AK610&lt;=100,"R$ 0-100",
IF('Base tratada'!$AK610&lt;=500,"R$ 101-500",
IF('Base tratada'!$AK610&lt;=1000,"R$ 501-1000",
IF('Base tratada'!$AK610&lt;=1500,"R$ 1001-1500",
"+R$ 1500"))))</f>
        <v>R$ 1001-1500</v>
      </c>
      <c r="AM610" s="34">
        <v>0</v>
      </c>
      <c r="AN610" s="34">
        <v>0</v>
      </c>
      <c r="AO610" s="34">
        <v>0</v>
      </c>
      <c r="AP610" s="34">
        <v>0</v>
      </c>
      <c r="AQ610" s="34">
        <v>0</v>
      </c>
      <c r="AR610" s="34">
        <v>0</v>
      </c>
      <c r="AS610" s="34">
        <v>0</v>
      </c>
      <c r="AT610" s="34">
        <v>3</v>
      </c>
      <c r="AU610" s="34">
        <v>11</v>
      </c>
      <c r="AV610" s="52">
        <v>857</v>
      </c>
      <c r="AW610" s="57">
        <v>0</v>
      </c>
      <c r="AX610" s="58" t="str">
        <f>IF(Tabela3[[#This Row],[Response]]=1, "Aceitou", "Não aceitou")</f>
        <v>Não aceitou</v>
      </c>
      <c r="AY610" s="55" t="str">
        <f>Tabela3[[#This Row],[Faixa Recência]] &amp; " | " &amp; Tabela3[[#This Row],[Faixa Gasto]] &amp; " | " &amp; Tabela3[[#This Row],[Faixa ticket médio]]</f>
        <v>46-60 dias | R$ 1001-1500 | +R$ 50</v>
      </c>
      <c r="AZ6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10" s="36"/>
    </row>
    <row r="611" spans="1:54" x14ac:dyDescent="0.25">
      <c r="A611" s="61">
        <v>610</v>
      </c>
      <c r="B611" s="37">
        <v>70971</v>
      </c>
      <c r="C611" s="34">
        <v>0</v>
      </c>
      <c r="D611" s="34">
        <v>1</v>
      </c>
      <c r="E611" s="34">
        <v>28</v>
      </c>
      <c r="F611" s="58" t="str">
        <f>IF('Base tratada'!$E611&lt;=15,"0-15 dias",
IF('Base tratada'!$E611&lt;=30, "16-30 dias",
IF('Base tratada'!$E611&lt;=45, "31-45 dias",
IF('Base tratada'!$E611&lt;=60, "46-60 dias",
IF('Base tratada'!$E611&lt;=75, "61-75 dias", "76-99 dias")))))</f>
        <v>16-30 dias</v>
      </c>
      <c r="G611" s="38">
        <v>60</v>
      </c>
      <c r="H611" s="60" t="str">
        <f>IF('Base tratada'!$G611&lt;=29,"24–29",
IF('Base tratada'!$G611&lt;=39,"30–39",
IF('Base tratada'!$G611&lt;=49,"40–49",
IF('Base tratada'!$G611&lt;=59,"50–59",
IF('Base tratada'!$G611&lt;=69,"60–69",
"70–80")))))</f>
        <v>60–69</v>
      </c>
      <c r="I611" s="34">
        <v>2805</v>
      </c>
      <c r="J611" s="58" t="str">
        <f>IF('Base tratada'!$K611=1,"Divorciado",
IF('Base tratada'!$L611=1,"Casado",
IF('Base tratada'!$M611=1, "Solteiro",
IF('Base tratada'!$N611=1,"Juntos",
"Viúvo"))))</f>
        <v>Juntos</v>
      </c>
      <c r="K611" s="34">
        <v>0</v>
      </c>
      <c r="L611" s="34">
        <v>0</v>
      </c>
      <c r="M611" s="34">
        <v>0</v>
      </c>
      <c r="N611" s="34">
        <v>1</v>
      </c>
      <c r="O611" s="34">
        <v>0</v>
      </c>
      <c r="P611" s="34">
        <v>0</v>
      </c>
      <c r="Q611" s="34">
        <v>0</v>
      </c>
      <c r="R611" s="34">
        <v>1</v>
      </c>
      <c r="S611" s="34">
        <v>0</v>
      </c>
      <c r="T611" s="34">
        <v>0</v>
      </c>
      <c r="U611" s="35">
        <v>1001</v>
      </c>
      <c r="V611" s="35">
        <v>17</v>
      </c>
      <c r="W611" s="35">
        <v>572</v>
      </c>
      <c r="X611" s="35">
        <v>93</v>
      </c>
      <c r="Y611" s="35">
        <v>125</v>
      </c>
      <c r="Z611" s="35">
        <v>17</v>
      </c>
      <c r="AA611" s="34">
        <v>7</v>
      </c>
      <c r="AB611" s="34">
        <v>7</v>
      </c>
      <c r="AC611" s="34">
        <v>11</v>
      </c>
      <c r="AD611" s="34">
        <v>11</v>
      </c>
      <c r="AE611" s="34">
        <v>5</v>
      </c>
      <c r="AF611" s="58">
        <f>'Base tratada'!$AC611+'Base tratada'!$AD611+'Base tratada'!$AE611</f>
        <v>27</v>
      </c>
      <c r="AG6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11" s="58" t="str">
        <f>IF('Base tratada'!$AC611&gt;=MAX('Base tratada'!$AD611,'Base tratada'!$AE611),"Web",
IF('Base tratada'!$AD611&gt;='Base tratada'!$AE611,"Catalog",
"Store"))</f>
        <v>Web</v>
      </c>
      <c r="AI611" s="59">
        <f>IF('Base tratada'!$AF611=0,"0",'Base tratada'!$AK611/'Base tratada'!$AF611)</f>
        <v>66.962962962962962</v>
      </c>
      <c r="AJ611" s="59" t="str">
        <f>IF('Base tratada'!$AI611=0,"R$ 0",
IF('Base tratada'!$AI611&lt;=25,"R$ 1–25",
IF('Base tratada'!$AI611&lt;=50,"R$ 26–50",
"+R$ 50")))</f>
        <v>+R$ 50</v>
      </c>
      <c r="AK611" s="35">
        <v>1808</v>
      </c>
      <c r="AL611" s="58" t="str">
        <f>IF('Base tratada'!$AK611&lt;=100,"R$ 0-100",
IF('Base tratada'!$AK611&lt;=500,"R$ 101-500",
IF('Base tratada'!$AK611&lt;=1000,"R$ 501-1000",
IF('Base tratada'!$AK611&lt;=1500,"R$ 1001-1500",
"+R$ 1500"))))</f>
        <v>+R$ 1500</v>
      </c>
      <c r="AM611" s="34">
        <v>0</v>
      </c>
      <c r="AN611" s="34">
        <v>0</v>
      </c>
      <c r="AO611" s="34">
        <v>0</v>
      </c>
      <c r="AP611" s="34">
        <v>0</v>
      </c>
      <c r="AQ611" s="34">
        <v>0</v>
      </c>
      <c r="AR611" s="34">
        <v>0</v>
      </c>
      <c r="AS611" s="34">
        <v>0</v>
      </c>
      <c r="AT611" s="34">
        <v>3</v>
      </c>
      <c r="AU611" s="34">
        <v>11</v>
      </c>
      <c r="AV611" s="52">
        <v>1791</v>
      </c>
      <c r="AW611" s="57">
        <v>1</v>
      </c>
      <c r="AX611" s="58" t="str">
        <f>IF(Tabela3[[#This Row],[Response]]=1, "Aceitou", "Não aceitou")</f>
        <v>Aceitou</v>
      </c>
      <c r="AY611" s="55" t="str">
        <f>Tabela3[[#This Row],[Faixa Recência]] &amp; " | " &amp; Tabela3[[#This Row],[Faixa Gasto]] &amp; " | " &amp; Tabela3[[#This Row],[Faixa ticket médio]]</f>
        <v>16-30 dias | +R$ 1500 | +R$ 50</v>
      </c>
      <c r="AZ6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11" s="36"/>
    </row>
    <row r="612" spans="1:54" x14ac:dyDescent="0.25">
      <c r="A612" s="61">
        <v>611</v>
      </c>
      <c r="B612" s="37">
        <v>34487</v>
      </c>
      <c r="C612" s="34">
        <v>1</v>
      </c>
      <c r="D612" s="34">
        <v>1</v>
      </c>
      <c r="E612" s="34">
        <v>94</v>
      </c>
      <c r="F612" s="58" t="str">
        <f>IF('Base tratada'!$E612&lt;=15,"0-15 dias",
IF('Base tratada'!$E612&lt;=30, "16-30 dias",
IF('Base tratada'!$E612&lt;=45, "31-45 dias",
IF('Base tratada'!$E612&lt;=60, "46-60 dias",
IF('Base tratada'!$E612&lt;=75, "61-75 dias", "76-99 dias")))))</f>
        <v>76-99 dias</v>
      </c>
      <c r="G612" s="38">
        <v>43</v>
      </c>
      <c r="H612" s="60" t="str">
        <f>IF('Base tratada'!$G612&lt;=29,"24–29",
IF('Base tratada'!$G612&lt;=39,"30–39",
IF('Base tratada'!$G612&lt;=49,"40–49",
IF('Base tratada'!$G612&lt;=59,"50–59",
IF('Base tratada'!$G612&lt;=69,"60–69",
"70–80")))))</f>
        <v>40–49</v>
      </c>
      <c r="I612" s="34">
        <v>2820</v>
      </c>
      <c r="J612" s="58" t="str">
        <f>IF('Base tratada'!$K612=1,"Divorciado",
IF('Base tratada'!$L612=1,"Casado",
IF('Base tratada'!$M612=1, "Solteiro",
IF('Base tratada'!$N612=1,"Juntos",
"Viúvo"))))</f>
        <v>Divorciado</v>
      </c>
      <c r="K612" s="34">
        <v>1</v>
      </c>
      <c r="L612" s="34">
        <v>0</v>
      </c>
      <c r="M612" s="34">
        <v>0</v>
      </c>
      <c r="N612" s="34">
        <v>0</v>
      </c>
      <c r="O612" s="34">
        <v>0</v>
      </c>
      <c r="P612" s="34">
        <v>0</v>
      </c>
      <c r="Q612" s="34">
        <v>0</v>
      </c>
      <c r="R612" s="34">
        <v>0</v>
      </c>
      <c r="S612" s="34">
        <v>0</v>
      </c>
      <c r="T612" s="34">
        <v>1</v>
      </c>
      <c r="U612" s="35">
        <v>19</v>
      </c>
      <c r="V612" s="35">
        <v>18</v>
      </c>
      <c r="W612" s="35">
        <v>33</v>
      </c>
      <c r="X612" s="35">
        <v>24</v>
      </c>
      <c r="Y612" s="35">
        <v>1</v>
      </c>
      <c r="Z612" s="35">
        <v>8</v>
      </c>
      <c r="AA612" s="34">
        <v>3</v>
      </c>
      <c r="AB612" s="34">
        <v>9</v>
      </c>
      <c r="AC612" s="34">
        <v>3</v>
      </c>
      <c r="AD612" s="34">
        <v>0</v>
      </c>
      <c r="AE612" s="34">
        <v>3</v>
      </c>
      <c r="AF612" s="58">
        <f>'Base tratada'!$AC612+'Base tratada'!$AD612+'Base tratada'!$AE612</f>
        <v>6</v>
      </c>
      <c r="AG6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12" s="58" t="str">
        <f>IF('Base tratada'!$AC612&gt;=MAX('Base tratada'!$AD612,'Base tratada'!$AE612),"Web",
IF('Base tratada'!$AD612&gt;='Base tratada'!$AE612,"Catalog",
"Store"))</f>
        <v>Web</v>
      </c>
      <c r="AI612" s="59">
        <f>IF('Base tratada'!$AF612=0,"0",'Base tratada'!$AK612/'Base tratada'!$AF612)</f>
        <v>15.833333333333334</v>
      </c>
      <c r="AJ612" s="59" t="str">
        <f>IF('Base tratada'!$AI612=0,"R$ 0",
IF('Base tratada'!$AI612&lt;=25,"R$ 1–25",
IF('Base tratada'!$AI612&lt;=50,"R$ 26–50",
"+R$ 50")))</f>
        <v>R$ 1–25</v>
      </c>
      <c r="AK612" s="35">
        <v>95</v>
      </c>
      <c r="AL612" s="58" t="str">
        <f>IF('Base tratada'!$AK612&lt;=100,"R$ 0-100",
IF('Base tratada'!$AK612&lt;=500,"R$ 101-500",
IF('Base tratada'!$AK612&lt;=1000,"R$ 501-1000",
IF('Base tratada'!$AK612&lt;=1500,"R$ 1001-1500",
"+R$ 1500"))))</f>
        <v>R$ 0-100</v>
      </c>
      <c r="AM612" s="34">
        <v>0</v>
      </c>
      <c r="AN612" s="34">
        <v>0</v>
      </c>
      <c r="AO612" s="34">
        <v>0</v>
      </c>
      <c r="AP612" s="34">
        <v>0</v>
      </c>
      <c r="AQ612" s="34">
        <v>0</v>
      </c>
      <c r="AR612" s="34">
        <v>0</v>
      </c>
      <c r="AS612" s="34">
        <v>0</v>
      </c>
      <c r="AT612" s="34">
        <v>3</v>
      </c>
      <c r="AU612" s="34">
        <v>11</v>
      </c>
      <c r="AV612" s="52">
        <v>87</v>
      </c>
      <c r="AW612" s="57">
        <v>0</v>
      </c>
      <c r="AX612" s="58" t="str">
        <f>IF(Tabela3[[#This Row],[Response]]=1, "Aceitou", "Não aceitou")</f>
        <v>Não aceitou</v>
      </c>
      <c r="AY612" s="55" t="str">
        <f>Tabela3[[#This Row],[Faixa Recência]] &amp; " | " &amp; Tabela3[[#This Row],[Faixa Gasto]] &amp; " | " &amp; Tabela3[[#This Row],[Faixa ticket médio]]</f>
        <v>76-99 dias | R$ 0-100 | R$ 1–25</v>
      </c>
      <c r="AZ6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12" s="36"/>
    </row>
    <row r="613" spans="1:54" x14ac:dyDescent="0.25">
      <c r="A613" s="61">
        <v>612</v>
      </c>
      <c r="B613" s="37">
        <v>28769</v>
      </c>
      <c r="C613" s="34">
        <v>1</v>
      </c>
      <c r="D613" s="34">
        <v>0</v>
      </c>
      <c r="E613" s="34">
        <v>76</v>
      </c>
      <c r="F613" s="58" t="str">
        <f>IF('Base tratada'!$E613&lt;=15,"0-15 dias",
IF('Base tratada'!$E613&lt;=30, "16-30 dias",
IF('Base tratada'!$E613&lt;=45, "31-45 dias",
IF('Base tratada'!$E613&lt;=60, "46-60 dias",
IF('Base tratada'!$E613&lt;=75, "61-75 dias", "76-99 dias")))))</f>
        <v>76-99 dias</v>
      </c>
      <c r="G613" s="38">
        <v>43</v>
      </c>
      <c r="H613" s="60" t="str">
        <f>IF('Base tratada'!$G613&lt;=29,"24–29",
IF('Base tratada'!$G613&lt;=39,"30–39",
IF('Base tratada'!$G613&lt;=49,"40–49",
IF('Base tratada'!$G613&lt;=59,"50–59",
IF('Base tratada'!$G613&lt;=69,"60–69",
"70–80")))))</f>
        <v>40–49</v>
      </c>
      <c r="I613" s="34">
        <v>2717</v>
      </c>
      <c r="J613" s="58" t="str">
        <f>IF('Base tratada'!$K613=1,"Divorciado",
IF('Base tratada'!$L613=1,"Casado",
IF('Base tratada'!$M613=1, "Solteiro",
IF('Base tratada'!$N613=1,"Juntos",
"Viúvo"))))</f>
        <v>Solteiro</v>
      </c>
      <c r="K613" s="34">
        <v>0</v>
      </c>
      <c r="L613" s="34">
        <v>0</v>
      </c>
      <c r="M613" s="34">
        <v>1</v>
      </c>
      <c r="N613" s="34">
        <v>0</v>
      </c>
      <c r="O613" s="34">
        <v>0</v>
      </c>
      <c r="P613" s="34">
        <v>0</v>
      </c>
      <c r="Q613" s="34">
        <v>0</v>
      </c>
      <c r="R613" s="34">
        <v>1</v>
      </c>
      <c r="S613" s="34">
        <v>0</v>
      </c>
      <c r="T613" s="34">
        <v>0</v>
      </c>
      <c r="U613" s="35">
        <v>41</v>
      </c>
      <c r="V613" s="35">
        <v>5</v>
      </c>
      <c r="W613" s="35">
        <v>129</v>
      </c>
      <c r="X613" s="35">
        <v>10</v>
      </c>
      <c r="Y613" s="35">
        <v>3</v>
      </c>
      <c r="Z613" s="35">
        <v>3</v>
      </c>
      <c r="AA613" s="34">
        <v>3</v>
      </c>
      <c r="AB613" s="34">
        <v>9</v>
      </c>
      <c r="AC613" s="34">
        <v>4</v>
      </c>
      <c r="AD613" s="34">
        <v>1</v>
      </c>
      <c r="AE613" s="34">
        <v>4</v>
      </c>
      <c r="AF613" s="58">
        <f>'Base tratada'!$AC613+'Base tratada'!$AD613+'Base tratada'!$AE613</f>
        <v>9</v>
      </c>
      <c r="AG6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13" s="58" t="str">
        <f>IF('Base tratada'!$AC613&gt;=MAX('Base tratada'!$AD613,'Base tratada'!$AE613),"Web",
IF('Base tratada'!$AD613&gt;='Base tratada'!$AE613,"Catalog",
"Store"))</f>
        <v>Web</v>
      </c>
      <c r="AI613" s="59">
        <f>IF('Base tratada'!$AF613=0,"0",'Base tratada'!$AK613/'Base tratada'!$AF613)</f>
        <v>20.888888888888889</v>
      </c>
      <c r="AJ613" s="59" t="str">
        <f>IF('Base tratada'!$AI613=0,"R$ 0",
IF('Base tratada'!$AI613&lt;=25,"R$ 1–25",
IF('Base tratada'!$AI613&lt;=50,"R$ 26–50",
"+R$ 50")))</f>
        <v>R$ 1–25</v>
      </c>
      <c r="AK613" s="35">
        <v>188</v>
      </c>
      <c r="AL613" s="58" t="str">
        <f>IF('Base tratada'!$AK613&lt;=100,"R$ 0-100",
IF('Base tratada'!$AK613&lt;=500,"R$ 101-500",
IF('Base tratada'!$AK613&lt;=1000,"R$ 501-1000",
IF('Base tratada'!$AK613&lt;=1500,"R$ 1001-1500",
"+R$ 1500"))))</f>
        <v>R$ 101-500</v>
      </c>
      <c r="AM613" s="34">
        <v>0</v>
      </c>
      <c r="AN613" s="34">
        <v>0</v>
      </c>
      <c r="AO613" s="34">
        <v>0</v>
      </c>
      <c r="AP613" s="34">
        <v>0</v>
      </c>
      <c r="AQ613" s="34">
        <v>0</v>
      </c>
      <c r="AR613" s="34">
        <v>0</v>
      </c>
      <c r="AS613" s="34">
        <v>0</v>
      </c>
      <c r="AT613" s="34">
        <v>3</v>
      </c>
      <c r="AU613" s="34">
        <v>11</v>
      </c>
      <c r="AV613" s="52">
        <v>185</v>
      </c>
      <c r="AW613" s="57">
        <v>0</v>
      </c>
      <c r="AX613" s="58" t="str">
        <f>IF(Tabela3[[#This Row],[Response]]=1, "Aceitou", "Não aceitou")</f>
        <v>Não aceitou</v>
      </c>
      <c r="AY613" s="55" t="str">
        <f>Tabela3[[#This Row],[Faixa Recência]] &amp; " | " &amp; Tabela3[[#This Row],[Faixa Gasto]] &amp; " | " &amp; Tabela3[[#This Row],[Faixa ticket médio]]</f>
        <v>76-99 dias | R$ 101-500 | R$ 1–25</v>
      </c>
      <c r="AZ6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13" s="36"/>
    </row>
    <row r="614" spans="1:54" x14ac:dyDescent="0.25">
      <c r="A614" s="61">
        <v>613</v>
      </c>
      <c r="B614" s="39">
        <v>69084</v>
      </c>
      <c r="C614" s="40">
        <v>1</v>
      </c>
      <c r="D614" s="40">
        <v>0</v>
      </c>
      <c r="E614" s="40">
        <v>43</v>
      </c>
      <c r="F614" s="58" t="str">
        <f>IF('Base tratada'!$E614&lt;=15,"0-15 dias",
IF('Base tratada'!$E614&lt;=30, "16-30 dias",
IF('Base tratada'!$E614&lt;=45, "31-45 dias",
IF('Base tratada'!$E614&lt;=60, "46-60 dias",
IF('Base tratada'!$E614&lt;=75, "61-75 dias", "76-99 dias")))))</f>
        <v>31-45 dias</v>
      </c>
      <c r="G614" s="41">
        <v>50</v>
      </c>
      <c r="H614" s="60" t="str">
        <f>IF('Base tratada'!$G614&lt;=29,"24–29",
IF('Base tratada'!$G614&lt;=39,"30–39",
IF('Base tratada'!$G614&lt;=49,"40–49",
IF('Base tratada'!$G614&lt;=59,"50–59",
IF('Base tratada'!$G614&lt;=69,"60–69",
"70–80")))))</f>
        <v>50–59</v>
      </c>
      <c r="I614" s="40">
        <v>2381</v>
      </c>
      <c r="J614" s="58" t="str">
        <f>IF('Base tratada'!$K614=1,"Divorciado",
IF('Base tratada'!$L614=1,"Casado",
IF('Base tratada'!$M614=1, "Solteiro",
IF('Base tratada'!$N614=1,"Juntos",
"Viúvo"))))</f>
        <v>Casado</v>
      </c>
      <c r="K614" s="40">
        <v>0</v>
      </c>
      <c r="L614" s="40">
        <v>1</v>
      </c>
      <c r="M614" s="40">
        <v>0</v>
      </c>
      <c r="N614" s="40">
        <v>0</v>
      </c>
      <c r="O614" s="40">
        <v>0</v>
      </c>
      <c r="P614" s="40">
        <v>0</v>
      </c>
      <c r="Q614" s="40">
        <v>0</v>
      </c>
      <c r="R614" s="40">
        <v>0</v>
      </c>
      <c r="S614" s="40">
        <v>0</v>
      </c>
      <c r="T614" s="40">
        <v>1</v>
      </c>
      <c r="U614" s="42">
        <v>1181</v>
      </c>
      <c r="V614" s="42">
        <v>107</v>
      </c>
      <c r="W614" s="42">
        <v>199</v>
      </c>
      <c r="X614" s="42">
        <v>39</v>
      </c>
      <c r="Y614" s="42">
        <v>30</v>
      </c>
      <c r="Z614" s="42">
        <v>30</v>
      </c>
      <c r="AA614" s="40">
        <v>2</v>
      </c>
      <c r="AB614" s="40">
        <v>8</v>
      </c>
      <c r="AC614" s="40">
        <v>7</v>
      </c>
      <c r="AD614" s="40">
        <v>3</v>
      </c>
      <c r="AE614" s="40">
        <v>13</v>
      </c>
      <c r="AF614" s="58">
        <f>'Base tratada'!$AC614+'Base tratada'!$AD614+'Base tratada'!$AE614</f>
        <v>23</v>
      </c>
      <c r="AG6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14" s="58" t="str">
        <f>IF('Base tratada'!$AC614&gt;=MAX('Base tratada'!$AD614,'Base tratada'!$AE614),"Web",
IF('Base tratada'!$AD614&gt;='Base tratada'!$AE614,"Catalog",
"Store"))</f>
        <v>Store</v>
      </c>
      <c r="AI614" s="59">
        <f>IF('Base tratada'!$AF614=0,"0",'Base tratada'!$AK614/'Base tratada'!$AF614)</f>
        <v>67.652173913043484</v>
      </c>
      <c r="AJ614" s="59" t="str">
        <f>IF('Base tratada'!$AI614=0,"R$ 0",
IF('Base tratada'!$AI614&lt;=25,"R$ 1–25",
IF('Base tratada'!$AI614&lt;=50,"R$ 26–50",
"+R$ 50")))</f>
        <v>+R$ 50</v>
      </c>
      <c r="AK614" s="42">
        <v>1556</v>
      </c>
      <c r="AL614" s="58" t="str">
        <f>IF('Base tratada'!$AK614&lt;=100,"R$ 0-100",
IF('Base tratada'!$AK614&lt;=500,"R$ 101-500",
IF('Base tratada'!$AK614&lt;=1000,"R$ 501-1000",
IF('Base tratada'!$AK614&lt;=1500,"R$ 1001-1500",
"+R$ 1500"))))</f>
        <v>+R$ 1500</v>
      </c>
      <c r="AM614" s="40">
        <v>0</v>
      </c>
      <c r="AN614" s="40">
        <v>0</v>
      </c>
      <c r="AO614" s="40">
        <v>0</v>
      </c>
      <c r="AP614" s="40">
        <v>0</v>
      </c>
      <c r="AQ614" s="40">
        <v>0</v>
      </c>
      <c r="AR614" s="40">
        <v>0</v>
      </c>
      <c r="AS614" s="40">
        <v>0</v>
      </c>
      <c r="AT614" s="40">
        <v>3</v>
      </c>
      <c r="AU614" s="40">
        <v>11</v>
      </c>
      <c r="AV614" s="53">
        <v>1526</v>
      </c>
      <c r="AW614" s="57">
        <v>0</v>
      </c>
      <c r="AX614" s="58" t="str">
        <f>IF(Tabela3[[#This Row],[Response]]=1, "Aceitou", "Não aceitou")</f>
        <v>Não aceitou</v>
      </c>
      <c r="AY614" s="55" t="str">
        <f>Tabela3[[#This Row],[Faixa Recência]] &amp; " | " &amp; Tabela3[[#This Row],[Faixa Gasto]] &amp; " | " &amp; Tabela3[[#This Row],[Faixa ticket médio]]</f>
        <v>31-45 dias | +R$ 1500 | +R$ 50</v>
      </c>
      <c r="AZ6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14" s="36"/>
    </row>
    <row r="615" spans="1:54" x14ac:dyDescent="0.25">
      <c r="A615" s="61">
        <v>614</v>
      </c>
      <c r="B615" s="37">
        <v>65488</v>
      </c>
      <c r="C615" s="34">
        <v>0</v>
      </c>
      <c r="D615" s="34">
        <v>0</v>
      </c>
      <c r="E615" s="34">
        <v>46</v>
      </c>
      <c r="F615" s="58" t="str">
        <f>IF('Base tratada'!$E615&lt;=15,"0-15 dias",
IF('Base tratada'!$E615&lt;=30, "16-30 dias",
IF('Base tratada'!$E615&lt;=45, "31-45 dias",
IF('Base tratada'!$E615&lt;=60, "46-60 dias",
IF('Base tratada'!$E615&lt;=75, "61-75 dias", "76-99 dias")))))</f>
        <v>46-60 dias</v>
      </c>
      <c r="G615" s="38">
        <v>62</v>
      </c>
      <c r="H615" s="60" t="str">
        <f>IF('Base tratada'!$G615&lt;=29,"24–29",
IF('Base tratada'!$G615&lt;=39,"30–39",
IF('Base tratada'!$G615&lt;=49,"40–49",
IF('Base tratada'!$G615&lt;=59,"50–59",
IF('Base tratada'!$G615&lt;=69,"60–69",
"70–80")))))</f>
        <v>60–69</v>
      </c>
      <c r="I615" s="34">
        <v>2175</v>
      </c>
      <c r="J615" s="58" t="str">
        <f>IF('Base tratada'!$K615=1,"Divorciado",
IF('Base tratada'!$L615=1,"Casado",
IF('Base tratada'!$M615=1, "Solteiro",
IF('Base tratada'!$N615=1,"Juntos",
"Viúvo"))))</f>
        <v>Juntos</v>
      </c>
      <c r="K615" s="34">
        <v>0</v>
      </c>
      <c r="L615" s="34">
        <v>0</v>
      </c>
      <c r="M615" s="34">
        <v>0</v>
      </c>
      <c r="N615" s="34">
        <v>1</v>
      </c>
      <c r="O615" s="34">
        <v>0</v>
      </c>
      <c r="P615" s="34">
        <v>0</v>
      </c>
      <c r="Q615" s="34">
        <v>0</v>
      </c>
      <c r="R615" s="34">
        <v>0</v>
      </c>
      <c r="S615" s="34">
        <v>0</v>
      </c>
      <c r="T615" s="34">
        <v>1</v>
      </c>
      <c r="U615" s="35">
        <v>603</v>
      </c>
      <c r="V615" s="35">
        <v>45</v>
      </c>
      <c r="W615" s="35">
        <v>207</v>
      </c>
      <c r="X615" s="35">
        <v>36</v>
      </c>
      <c r="Y615" s="35">
        <v>18</v>
      </c>
      <c r="Z615" s="35">
        <v>54</v>
      </c>
      <c r="AA615" s="34">
        <v>1</v>
      </c>
      <c r="AB615" s="34">
        <v>1</v>
      </c>
      <c r="AC615" s="34">
        <v>3</v>
      </c>
      <c r="AD615" s="34">
        <v>4</v>
      </c>
      <c r="AE615" s="34">
        <v>6</v>
      </c>
      <c r="AF615" s="58">
        <f>'Base tratada'!$AC615+'Base tratada'!$AD615+'Base tratada'!$AE615</f>
        <v>13</v>
      </c>
      <c r="AG6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15" s="58" t="str">
        <f>IF('Base tratada'!$AC615&gt;=MAX('Base tratada'!$AD615,'Base tratada'!$AE615),"Web",
IF('Base tratada'!$AD615&gt;='Base tratada'!$AE615,"Catalog",
"Store"))</f>
        <v>Store</v>
      </c>
      <c r="AI615" s="59">
        <f>IF('Base tratada'!$AF615=0,"0",'Base tratada'!$AK615/'Base tratada'!$AF615)</f>
        <v>69.92307692307692</v>
      </c>
      <c r="AJ615" s="59" t="str">
        <f>IF('Base tratada'!$AI615=0,"R$ 0",
IF('Base tratada'!$AI615&lt;=25,"R$ 1–25",
IF('Base tratada'!$AI615&lt;=50,"R$ 26–50",
"+R$ 50")))</f>
        <v>+R$ 50</v>
      </c>
      <c r="AK615" s="35">
        <v>909</v>
      </c>
      <c r="AL615" s="58" t="str">
        <f>IF('Base tratada'!$AK615&lt;=100,"R$ 0-100",
IF('Base tratada'!$AK615&lt;=500,"R$ 101-500",
IF('Base tratada'!$AK615&lt;=1000,"R$ 501-1000",
IF('Base tratada'!$AK615&lt;=1500,"R$ 1001-1500",
"+R$ 1500"))))</f>
        <v>R$ 501-1000</v>
      </c>
      <c r="AM615" s="34">
        <v>0</v>
      </c>
      <c r="AN615" s="34">
        <v>0</v>
      </c>
      <c r="AO615" s="34">
        <v>0</v>
      </c>
      <c r="AP615" s="34">
        <v>0</v>
      </c>
      <c r="AQ615" s="34">
        <v>0</v>
      </c>
      <c r="AR615" s="34">
        <v>0</v>
      </c>
      <c r="AS615" s="34">
        <v>0</v>
      </c>
      <c r="AT615" s="34">
        <v>3</v>
      </c>
      <c r="AU615" s="34">
        <v>11</v>
      </c>
      <c r="AV615" s="52">
        <v>855</v>
      </c>
      <c r="AW615" s="57">
        <v>0</v>
      </c>
      <c r="AX615" s="58" t="str">
        <f>IF(Tabela3[[#This Row],[Response]]=1, "Aceitou", "Não aceitou")</f>
        <v>Não aceitou</v>
      </c>
      <c r="AY615" s="55" t="str">
        <f>Tabela3[[#This Row],[Faixa Recência]] &amp; " | " &amp; Tabela3[[#This Row],[Faixa Gasto]] &amp; " | " &amp; Tabela3[[#This Row],[Faixa ticket médio]]</f>
        <v>46-60 dias | R$ 501-1000 | +R$ 50</v>
      </c>
      <c r="AZ6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15" s="36"/>
    </row>
    <row r="616" spans="1:54" x14ac:dyDescent="0.25">
      <c r="A616" s="61">
        <v>615</v>
      </c>
      <c r="B616" s="37">
        <v>62466</v>
      </c>
      <c r="C616" s="34">
        <v>0</v>
      </c>
      <c r="D616" s="34">
        <v>1</v>
      </c>
      <c r="E616" s="34">
        <v>13</v>
      </c>
      <c r="F616" s="58" t="str">
        <f>IF('Base tratada'!$E616&lt;=15,"0-15 dias",
IF('Base tratada'!$E616&lt;=30, "16-30 dias",
IF('Base tratada'!$E616&lt;=45, "31-45 dias",
IF('Base tratada'!$E616&lt;=60, "46-60 dias",
IF('Base tratada'!$E616&lt;=75, "61-75 dias", "76-99 dias")))))</f>
        <v>0-15 dias</v>
      </c>
      <c r="G616" s="38">
        <v>50</v>
      </c>
      <c r="H616" s="60" t="str">
        <f>IF('Base tratada'!$G616&lt;=29,"24–29",
IF('Base tratada'!$G616&lt;=39,"30–39",
IF('Base tratada'!$G616&lt;=49,"40–49",
IF('Base tratada'!$G616&lt;=59,"50–59",
IF('Base tratada'!$G616&lt;=69,"60–69",
"70–80")))))</f>
        <v>50–59</v>
      </c>
      <c r="I616" s="34">
        <v>2324</v>
      </c>
      <c r="J616" s="58" t="str">
        <f>IF('Base tratada'!$K616=1,"Divorciado",
IF('Base tratada'!$L616=1,"Casado",
IF('Base tratada'!$M616=1, "Solteiro",
IF('Base tratada'!$N616=1,"Juntos",
"Viúvo"))))</f>
        <v>Casado</v>
      </c>
      <c r="K616" s="34">
        <v>0</v>
      </c>
      <c r="L616" s="34">
        <v>1</v>
      </c>
      <c r="M616" s="34">
        <v>0</v>
      </c>
      <c r="N616" s="34">
        <v>0</v>
      </c>
      <c r="O616" s="34">
        <v>0</v>
      </c>
      <c r="P616" s="34">
        <v>1</v>
      </c>
      <c r="Q616" s="34">
        <v>0</v>
      </c>
      <c r="R616" s="34">
        <v>0</v>
      </c>
      <c r="S616" s="34">
        <v>0</v>
      </c>
      <c r="T616" s="34">
        <v>0</v>
      </c>
      <c r="U616" s="35">
        <v>129</v>
      </c>
      <c r="V616" s="35">
        <v>129</v>
      </c>
      <c r="W616" s="35">
        <v>259</v>
      </c>
      <c r="X616" s="35">
        <v>168</v>
      </c>
      <c r="Y616" s="35">
        <v>121</v>
      </c>
      <c r="Z616" s="35">
        <v>83</v>
      </c>
      <c r="AA616" s="34">
        <v>5</v>
      </c>
      <c r="AB616" s="34">
        <v>4</v>
      </c>
      <c r="AC616" s="34">
        <v>6</v>
      </c>
      <c r="AD616" s="34">
        <v>3</v>
      </c>
      <c r="AE616" s="34">
        <v>12</v>
      </c>
      <c r="AF616" s="58">
        <f>'Base tratada'!$AC616+'Base tratada'!$AD616+'Base tratada'!$AE616</f>
        <v>21</v>
      </c>
      <c r="AG6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16" s="58" t="str">
        <f>IF('Base tratada'!$AC616&gt;=MAX('Base tratada'!$AD616,'Base tratada'!$AE616),"Web",
IF('Base tratada'!$AD616&gt;='Base tratada'!$AE616,"Catalog",
"Store"))</f>
        <v>Store</v>
      </c>
      <c r="AI616" s="59">
        <f>IF('Base tratada'!$AF616=0,"0",'Base tratada'!$AK616/'Base tratada'!$AF616)</f>
        <v>38.38095238095238</v>
      </c>
      <c r="AJ616" s="59" t="str">
        <f>IF('Base tratada'!$AI616=0,"R$ 0",
IF('Base tratada'!$AI616&lt;=25,"R$ 1–25",
IF('Base tratada'!$AI616&lt;=50,"R$ 26–50",
"+R$ 50")))</f>
        <v>R$ 26–50</v>
      </c>
      <c r="AK616" s="35">
        <v>806</v>
      </c>
      <c r="AL616" s="58" t="str">
        <f>IF('Base tratada'!$AK616&lt;=100,"R$ 0-100",
IF('Base tratada'!$AK616&lt;=500,"R$ 101-500",
IF('Base tratada'!$AK616&lt;=1000,"R$ 501-1000",
IF('Base tratada'!$AK616&lt;=1500,"R$ 1001-1500",
"+R$ 1500"))))</f>
        <v>R$ 501-1000</v>
      </c>
      <c r="AM616" s="34">
        <v>0</v>
      </c>
      <c r="AN616" s="34">
        <v>0</v>
      </c>
      <c r="AO616" s="34">
        <v>0</v>
      </c>
      <c r="AP616" s="34">
        <v>0</v>
      </c>
      <c r="AQ616" s="34">
        <v>0</v>
      </c>
      <c r="AR616" s="34">
        <v>0</v>
      </c>
      <c r="AS616" s="34">
        <v>0</v>
      </c>
      <c r="AT616" s="34">
        <v>3</v>
      </c>
      <c r="AU616" s="34">
        <v>11</v>
      </c>
      <c r="AV616" s="52">
        <v>723</v>
      </c>
      <c r="AW616" s="57">
        <v>0</v>
      </c>
      <c r="AX616" s="58" t="str">
        <f>IF(Tabela3[[#This Row],[Response]]=1, "Aceitou", "Não aceitou")</f>
        <v>Não aceitou</v>
      </c>
      <c r="AY616" s="55" t="str">
        <f>Tabela3[[#This Row],[Faixa Recência]] &amp; " | " &amp; Tabela3[[#This Row],[Faixa Gasto]] &amp; " | " &amp; Tabela3[[#This Row],[Faixa ticket médio]]</f>
        <v>0-15 dias | R$ 501-1000 | R$ 26–50</v>
      </c>
      <c r="AZ6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16" s="36"/>
    </row>
    <row r="617" spans="1:54" x14ac:dyDescent="0.25">
      <c r="A617" s="61">
        <v>616</v>
      </c>
      <c r="B617" s="37">
        <v>32218</v>
      </c>
      <c r="C617" s="34">
        <v>0</v>
      </c>
      <c r="D617" s="34">
        <v>0</v>
      </c>
      <c r="E617" s="34">
        <v>27</v>
      </c>
      <c r="F617" s="58" t="str">
        <f>IF('Base tratada'!$E617&lt;=15,"0-15 dias",
IF('Base tratada'!$E617&lt;=30, "16-30 dias",
IF('Base tratada'!$E617&lt;=45, "31-45 dias",
IF('Base tratada'!$E617&lt;=60, "46-60 dias",
IF('Base tratada'!$E617&lt;=75, "61-75 dias", "76-99 dias")))))</f>
        <v>16-30 dias</v>
      </c>
      <c r="G617" s="38">
        <v>60</v>
      </c>
      <c r="H617" s="60" t="str">
        <f>IF('Base tratada'!$G617&lt;=29,"24–29",
IF('Base tratada'!$G617&lt;=39,"30–39",
IF('Base tratada'!$G617&lt;=49,"40–49",
IF('Base tratada'!$G617&lt;=59,"50–59",
IF('Base tratada'!$G617&lt;=69,"60–69",
"70–80")))))</f>
        <v>60–69</v>
      </c>
      <c r="I617" s="34">
        <v>2293</v>
      </c>
      <c r="J617" s="58" t="str">
        <f>IF('Base tratada'!$K617=1,"Divorciado",
IF('Base tratada'!$L617=1,"Casado",
IF('Base tratada'!$M617=1, "Solteiro",
IF('Base tratada'!$N617=1,"Juntos",
"Viúvo"))))</f>
        <v>Solteiro</v>
      </c>
      <c r="K617" s="34">
        <v>0</v>
      </c>
      <c r="L617" s="34">
        <v>0</v>
      </c>
      <c r="M617" s="34">
        <v>1</v>
      </c>
      <c r="N617" s="34">
        <v>0</v>
      </c>
      <c r="O617" s="34">
        <v>0</v>
      </c>
      <c r="P617" s="34">
        <v>1</v>
      </c>
      <c r="Q617" s="34">
        <v>0</v>
      </c>
      <c r="R617" s="34">
        <v>0</v>
      </c>
      <c r="S617" s="34">
        <v>0</v>
      </c>
      <c r="T617" s="34">
        <v>0</v>
      </c>
      <c r="U617" s="35">
        <v>10</v>
      </c>
      <c r="V617" s="35">
        <v>24</v>
      </c>
      <c r="W617" s="35">
        <v>15</v>
      </c>
      <c r="X617" s="35">
        <v>13</v>
      </c>
      <c r="Y617" s="35">
        <v>1</v>
      </c>
      <c r="Z617" s="35">
        <v>30</v>
      </c>
      <c r="AA617" s="34">
        <v>1</v>
      </c>
      <c r="AB617" s="34">
        <v>7</v>
      </c>
      <c r="AC617" s="34">
        <v>2</v>
      </c>
      <c r="AD617" s="34">
        <v>1</v>
      </c>
      <c r="AE617" s="34">
        <v>3</v>
      </c>
      <c r="AF617" s="58">
        <f>'Base tratada'!$AC617+'Base tratada'!$AD617+'Base tratada'!$AE617</f>
        <v>6</v>
      </c>
      <c r="AG6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17" s="58" t="str">
        <f>IF('Base tratada'!$AC617&gt;=MAX('Base tratada'!$AD617,'Base tratada'!$AE617),"Web",
IF('Base tratada'!$AD617&gt;='Base tratada'!$AE617,"Catalog",
"Store"))</f>
        <v>Store</v>
      </c>
      <c r="AI617" s="59">
        <f>IF('Base tratada'!$AF617=0,"0",'Base tratada'!$AK617/'Base tratada'!$AF617)</f>
        <v>10.5</v>
      </c>
      <c r="AJ617" s="59" t="str">
        <f>IF('Base tratada'!$AI617=0,"R$ 0",
IF('Base tratada'!$AI617&lt;=25,"R$ 1–25",
IF('Base tratada'!$AI617&lt;=50,"R$ 26–50",
"+R$ 50")))</f>
        <v>R$ 1–25</v>
      </c>
      <c r="AK617" s="35">
        <v>63</v>
      </c>
      <c r="AL617" s="58" t="str">
        <f>IF('Base tratada'!$AK617&lt;=100,"R$ 0-100",
IF('Base tratada'!$AK617&lt;=500,"R$ 101-500",
IF('Base tratada'!$AK617&lt;=1000,"R$ 501-1000",
IF('Base tratada'!$AK617&lt;=1500,"R$ 1001-1500",
"+R$ 1500"))))</f>
        <v>R$ 0-100</v>
      </c>
      <c r="AM617" s="34">
        <v>0</v>
      </c>
      <c r="AN617" s="34">
        <v>0</v>
      </c>
      <c r="AO617" s="34">
        <v>1</v>
      </c>
      <c r="AP617" s="34">
        <v>0</v>
      </c>
      <c r="AQ617" s="34">
        <v>0</v>
      </c>
      <c r="AR617" s="34">
        <v>1</v>
      </c>
      <c r="AS617" s="34">
        <v>0</v>
      </c>
      <c r="AT617" s="34">
        <v>3</v>
      </c>
      <c r="AU617" s="34">
        <v>11</v>
      </c>
      <c r="AV617" s="52">
        <v>33</v>
      </c>
      <c r="AW617" s="57">
        <v>1</v>
      </c>
      <c r="AX617" s="58" t="str">
        <f>IF(Tabela3[[#This Row],[Response]]=1, "Aceitou", "Não aceitou")</f>
        <v>Aceitou</v>
      </c>
      <c r="AY617" s="55" t="str">
        <f>Tabela3[[#This Row],[Faixa Recência]] &amp; " | " &amp; Tabela3[[#This Row],[Faixa Gasto]] &amp; " | " &amp; Tabela3[[#This Row],[Faixa ticket médio]]</f>
        <v>16-30 dias | R$ 0-100 | R$ 1–25</v>
      </c>
      <c r="AZ6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17" s="36"/>
    </row>
    <row r="618" spans="1:54" x14ac:dyDescent="0.25">
      <c r="A618" s="61">
        <v>617</v>
      </c>
      <c r="B618" s="37">
        <v>83917</v>
      </c>
      <c r="C618" s="34">
        <v>0</v>
      </c>
      <c r="D618" s="34">
        <v>0</v>
      </c>
      <c r="E618" s="34">
        <v>12</v>
      </c>
      <c r="F618" s="58" t="str">
        <f>IF('Base tratada'!$E618&lt;=15,"0-15 dias",
IF('Base tratada'!$E618&lt;=30, "16-30 dias",
IF('Base tratada'!$E618&lt;=45, "31-45 dias",
IF('Base tratada'!$E618&lt;=60, "46-60 dias",
IF('Base tratada'!$E618&lt;=75, "61-75 dias", "76-99 dias")))))</f>
        <v>0-15 dias</v>
      </c>
      <c r="G618" s="38">
        <v>47</v>
      </c>
      <c r="H618" s="60" t="str">
        <f>IF('Base tratada'!$G618&lt;=29,"24–29",
IF('Base tratada'!$G618&lt;=39,"30–39",
IF('Base tratada'!$G618&lt;=49,"40–49",
IF('Base tratada'!$G618&lt;=59,"50–59",
IF('Base tratada'!$G618&lt;=69,"60–69",
"70–80")))))</f>
        <v>40–49</v>
      </c>
      <c r="I618" s="34">
        <v>2596</v>
      </c>
      <c r="J618" s="58" t="str">
        <f>IF('Base tratada'!$K618=1,"Divorciado",
IF('Base tratada'!$L618=1,"Casado",
IF('Base tratada'!$M618=1, "Solteiro",
IF('Base tratada'!$N618=1,"Juntos",
"Viúvo"))))</f>
        <v>Solteiro</v>
      </c>
      <c r="K618" s="34">
        <v>0</v>
      </c>
      <c r="L618" s="34">
        <v>0</v>
      </c>
      <c r="M618" s="34">
        <v>1</v>
      </c>
      <c r="N618" s="34">
        <v>0</v>
      </c>
      <c r="O618" s="34">
        <v>0</v>
      </c>
      <c r="P618" s="34">
        <v>0</v>
      </c>
      <c r="Q618" s="34">
        <v>0</v>
      </c>
      <c r="R618" s="34">
        <v>1</v>
      </c>
      <c r="S618" s="34">
        <v>0</v>
      </c>
      <c r="T618" s="34">
        <v>0</v>
      </c>
      <c r="U618" s="35">
        <v>514</v>
      </c>
      <c r="V618" s="35">
        <v>22</v>
      </c>
      <c r="W618" s="35">
        <v>732</v>
      </c>
      <c r="X618" s="35">
        <v>42</v>
      </c>
      <c r="Y618" s="35">
        <v>198</v>
      </c>
      <c r="Z618" s="35">
        <v>79</v>
      </c>
      <c r="AA618" s="34">
        <v>1</v>
      </c>
      <c r="AB618" s="34">
        <v>3</v>
      </c>
      <c r="AC618" s="34">
        <v>6</v>
      </c>
      <c r="AD618" s="34">
        <v>7</v>
      </c>
      <c r="AE618" s="34">
        <v>7</v>
      </c>
      <c r="AF618" s="58">
        <f>'Base tratada'!$AC618+'Base tratada'!$AD618+'Base tratada'!$AE618</f>
        <v>20</v>
      </c>
      <c r="AG6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18" s="58" t="str">
        <f>IF('Base tratada'!$AC618&gt;=MAX('Base tratada'!$AD618,'Base tratada'!$AE618),"Web",
IF('Base tratada'!$AD618&gt;='Base tratada'!$AE618,"Catalog",
"Store"))</f>
        <v>Catalog</v>
      </c>
      <c r="AI618" s="59">
        <f>IF('Base tratada'!$AF618=0,"0",'Base tratada'!$AK618/'Base tratada'!$AF618)</f>
        <v>75.400000000000006</v>
      </c>
      <c r="AJ618" s="59" t="str">
        <f>IF('Base tratada'!$AI618=0,"R$ 0",
IF('Base tratada'!$AI618&lt;=25,"R$ 1–25",
IF('Base tratada'!$AI618&lt;=50,"R$ 26–50",
"+R$ 50")))</f>
        <v>+R$ 50</v>
      </c>
      <c r="AK618" s="35">
        <v>1508</v>
      </c>
      <c r="AL618" s="58" t="str">
        <f>IF('Base tratada'!$AK618&lt;=100,"R$ 0-100",
IF('Base tratada'!$AK618&lt;=500,"R$ 101-500",
IF('Base tratada'!$AK618&lt;=1000,"R$ 501-1000",
IF('Base tratada'!$AK618&lt;=1500,"R$ 1001-1500",
"+R$ 1500"))))</f>
        <v>+R$ 1500</v>
      </c>
      <c r="AM618" s="34">
        <v>0</v>
      </c>
      <c r="AN618" s="34">
        <v>0</v>
      </c>
      <c r="AO618" s="34">
        <v>0</v>
      </c>
      <c r="AP618" s="34">
        <v>0</v>
      </c>
      <c r="AQ618" s="34">
        <v>0</v>
      </c>
      <c r="AR618" s="34">
        <v>0</v>
      </c>
      <c r="AS618" s="34">
        <v>0</v>
      </c>
      <c r="AT618" s="34">
        <v>3</v>
      </c>
      <c r="AU618" s="34">
        <v>11</v>
      </c>
      <c r="AV618" s="52">
        <v>1429</v>
      </c>
      <c r="AW618" s="57">
        <v>1</v>
      </c>
      <c r="AX618" s="58" t="str">
        <f>IF(Tabela3[[#This Row],[Response]]=1, "Aceitou", "Não aceitou")</f>
        <v>Aceitou</v>
      </c>
      <c r="AY618" s="55" t="str">
        <f>Tabela3[[#This Row],[Faixa Recência]] &amp; " | " &amp; Tabela3[[#This Row],[Faixa Gasto]] &amp; " | " &amp; Tabela3[[#This Row],[Faixa ticket médio]]</f>
        <v>0-15 dias | +R$ 1500 | +R$ 50</v>
      </c>
      <c r="AZ6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18" s="36"/>
    </row>
    <row r="619" spans="1:54" x14ac:dyDescent="0.25">
      <c r="A619" s="61">
        <v>618</v>
      </c>
      <c r="B619" s="37">
        <v>46102</v>
      </c>
      <c r="C619" s="34">
        <v>2</v>
      </c>
      <c r="D619" s="34">
        <v>1</v>
      </c>
      <c r="E619" s="34">
        <v>3</v>
      </c>
      <c r="F619" s="58" t="str">
        <f>IF('Base tratada'!$E619&lt;=15,"0-15 dias",
IF('Base tratada'!$E619&lt;=30, "16-30 dias",
IF('Base tratada'!$E619&lt;=45, "31-45 dias",
IF('Base tratada'!$E619&lt;=60, "46-60 dias",
IF('Base tratada'!$E619&lt;=75, "61-75 dias", "76-99 dias")))))</f>
        <v>0-15 dias</v>
      </c>
      <c r="G619" s="38">
        <v>58</v>
      </c>
      <c r="H619" s="60" t="str">
        <f>IF('Base tratada'!$G619&lt;=29,"24–29",
IF('Base tratada'!$G619&lt;=39,"30–39",
IF('Base tratada'!$G619&lt;=49,"40–49",
IF('Base tratada'!$G619&lt;=59,"50–59",
IF('Base tratada'!$G619&lt;=69,"60–69",
"70–80")))))</f>
        <v>50–59</v>
      </c>
      <c r="I619" s="34">
        <v>2270</v>
      </c>
      <c r="J619" s="58" t="str">
        <f>IF('Base tratada'!$K619=1,"Divorciado",
IF('Base tratada'!$L619=1,"Casado",
IF('Base tratada'!$M619=1, "Solteiro",
IF('Base tratada'!$N619=1,"Juntos",
"Viúvo"))))</f>
        <v>Divorciado</v>
      </c>
      <c r="K619" s="34">
        <v>1</v>
      </c>
      <c r="L619" s="34">
        <v>0</v>
      </c>
      <c r="M619" s="34">
        <v>0</v>
      </c>
      <c r="N619" s="34">
        <v>0</v>
      </c>
      <c r="O619" s="34">
        <v>0</v>
      </c>
      <c r="P619" s="34">
        <v>0</v>
      </c>
      <c r="Q619" s="34">
        <v>0</v>
      </c>
      <c r="R619" s="34">
        <v>1</v>
      </c>
      <c r="S619" s="34">
        <v>0</v>
      </c>
      <c r="T619" s="34">
        <v>0</v>
      </c>
      <c r="U619" s="35">
        <v>14</v>
      </c>
      <c r="V619" s="35">
        <v>0</v>
      </c>
      <c r="W619" s="35">
        <v>1</v>
      </c>
      <c r="X619" s="35">
        <v>0</v>
      </c>
      <c r="Y619" s="35">
        <v>0</v>
      </c>
      <c r="Z619" s="35">
        <v>1</v>
      </c>
      <c r="AA619" s="34">
        <v>1</v>
      </c>
      <c r="AB619" s="34">
        <v>7</v>
      </c>
      <c r="AC619" s="34">
        <v>1</v>
      </c>
      <c r="AD619" s="34">
        <v>0</v>
      </c>
      <c r="AE619" s="34">
        <v>2</v>
      </c>
      <c r="AF619" s="58">
        <f>'Base tratada'!$AC619+'Base tratada'!$AD619+'Base tratada'!$AE619</f>
        <v>3</v>
      </c>
      <c r="AG6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19" s="58" t="str">
        <f>IF('Base tratada'!$AC619&gt;=MAX('Base tratada'!$AD619,'Base tratada'!$AE619),"Web",
IF('Base tratada'!$AD619&gt;='Base tratada'!$AE619,"Catalog",
"Store"))</f>
        <v>Store</v>
      </c>
      <c r="AI619" s="59">
        <f>IF('Base tratada'!$AF619=0,"0",'Base tratada'!$AK619/'Base tratada'!$AF619)</f>
        <v>5</v>
      </c>
      <c r="AJ619" s="59" t="str">
        <f>IF('Base tratada'!$AI619=0,"R$ 0",
IF('Base tratada'!$AI619&lt;=25,"R$ 1–25",
IF('Base tratada'!$AI619&lt;=50,"R$ 26–50",
"+R$ 50")))</f>
        <v>R$ 1–25</v>
      </c>
      <c r="AK619" s="35">
        <v>15</v>
      </c>
      <c r="AL619" s="58" t="str">
        <f>IF('Base tratada'!$AK619&lt;=100,"R$ 0-100",
IF('Base tratada'!$AK619&lt;=500,"R$ 101-500",
IF('Base tratada'!$AK619&lt;=1000,"R$ 501-1000",
IF('Base tratada'!$AK619&lt;=1500,"R$ 1001-1500",
"+R$ 1500"))))</f>
        <v>R$ 0-100</v>
      </c>
      <c r="AM619" s="34">
        <v>0</v>
      </c>
      <c r="AN619" s="34">
        <v>0</v>
      </c>
      <c r="AO619" s="34">
        <v>0</v>
      </c>
      <c r="AP619" s="34">
        <v>0</v>
      </c>
      <c r="AQ619" s="34">
        <v>0</v>
      </c>
      <c r="AR619" s="34">
        <v>0</v>
      </c>
      <c r="AS619" s="34">
        <v>0</v>
      </c>
      <c r="AT619" s="34">
        <v>3</v>
      </c>
      <c r="AU619" s="34">
        <v>11</v>
      </c>
      <c r="AV619" s="52">
        <v>14</v>
      </c>
      <c r="AW619" s="57">
        <v>0</v>
      </c>
      <c r="AX619" s="58" t="str">
        <f>IF(Tabela3[[#This Row],[Response]]=1, "Aceitou", "Não aceitou")</f>
        <v>Não aceitou</v>
      </c>
      <c r="AY619" s="55" t="str">
        <f>Tabela3[[#This Row],[Faixa Recência]] &amp; " | " &amp; Tabela3[[#This Row],[Faixa Gasto]] &amp; " | " &amp; Tabela3[[#This Row],[Faixa ticket médio]]</f>
        <v>0-15 dias | R$ 0-100 | R$ 1–25</v>
      </c>
      <c r="AZ6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19" s="36"/>
    </row>
    <row r="620" spans="1:54" x14ac:dyDescent="0.25">
      <c r="A620" s="61">
        <v>619</v>
      </c>
      <c r="B620" s="37">
        <v>84574</v>
      </c>
      <c r="C620" s="34">
        <v>0</v>
      </c>
      <c r="D620" s="34">
        <v>0</v>
      </c>
      <c r="E620" s="34">
        <v>72</v>
      </c>
      <c r="F620" s="58" t="str">
        <f>IF('Base tratada'!$E620&lt;=15,"0-15 dias",
IF('Base tratada'!$E620&lt;=30, "16-30 dias",
IF('Base tratada'!$E620&lt;=45, "31-45 dias",
IF('Base tratada'!$E620&lt;=60, "46-60 dias",
IF('Base tratada'!$E620&lt;=75, "61-75 dias", "76-99 dias")))))</f>
        <v>61-75 dias</v>
      </c>
      <c r="G620" s="38">
        <v>68</v>
      </c>
      <c r="H620" s="60" t="str">
        <f>IF('Base tratada'!$G620&lt;=29,"24–29",
IF('Base tratada'!$G620&lt;=39,"30–39",
IF('Base tratada'!$G620&lt;=49,"40–49",
IF('Base tratada'!$G620&lt;=59,"50–59",
IF('Base tratada'!$G620&lt;=69,"60–69",
"70–80")))))</f>
        <v>60–69</v>
      </c>
      <c r="I620" s="34">
        <v>2549</v>
      </c>
      <c r="J620" s="58" t="str">
        <f>IF('Base tratada'!$K620=1,"Divorciado",
IF('Base tratada'!$L620=1,"Casado",
IF('Base tratada'!$M620=1, "Solteiro",
IF('Base tratada'!$N620=1,"Juntos",
"Viúvo"))))</f>
        <v>Solteiro</v>
      </c>
      <c r="K620" s="34">
        <v>0</v>
      </c>
      <c r="L620" s="34">
        <v>0</v>
      </c>
      <c r="M620" s="34">
        <v>1</v>
      </c>
      <c r="N620" s="34">
        <v>0</v>
      </c>
      <c r="O620" s="34">
        <v>0</v>
      </c>
      <c r="P620" s="34">
        <v>0</v>
      </c>
      <c r="Q620" s="34">
        <v>0</v>
      </c>
      <c r="R620" s="34">
        <v>1</v>
      </c>
      <c r="S620" s="34">
        <v>0</v>
      </c>
      <c r="T620" s="34">
        <v>0</v>
      </c>
      <c r="U620" s="35">
        <v>387</v>
      </c>
      <c r="V620" s="35">
        <v>20</v>
      </c>
      <c r="W620" s="35">
        <v>713</v>
      </c>
      <c r="X620" s="35">
        <v>38</v>
      </c>
      <c r="Y620" s="35">
        <v>54</v>
      </c>
      <c r="Z620" s="35">
        <v>163</v>
      </c>
      <c r="AA620" s="34">
        <v>1</v>
      </c>
      <c r="AB620" s="34">
        <v>5</v>
      </c>
      <c r="AC620" s="34">
        <v>9</v>
      </c>
      <c r="AD620" s="34">
        <v>11</v>
      </c>
      <c r="AE620" s="34">
        <v>11</v>
      </c>
      <c r="AF620" s="58">
        <f>'Base tratada'!$AC620+'Base tratada'!$AD620+'Base tratada'!$AE620</f>
        <v>31</v>
      </c>
      <c r="AG6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20" s="58" t="str">
        <f>IF('Base tratada'!$AC620&gt;=MAX('Base tratada'!$AD620,'Base tratada'!$AE620),"Web",
IF('Base tratada'!$AD620&gt;='Base tratada'!$AE620,"Catalog",
"Store"))</f>
        <v>Catalog</v>
      </c>
      <c r="AI620" s="59">
        <f>IF('Base tratada'!$AF620=0,"0",'Base tratada'!$AK620/'Base tratada'!$AF620)</f>
        <v>39.096774193548384</v>
      </c>
      <c r="AJ620" s="59" t="str">
        <f>IF('Base tratada'!$AI620=0,"R$ 0",
IF('Base tratada'!$AI620&lt;=25,"R$ 1–25",
IF('Base tratada'!$AI620&lt;=50,"R$ 26–50",
"+R$ 50")))</f>
        <v>R$ 26–50</v>
      </c>
      <c r="AK620" s="35">
        <v>1212</v>
      </c>
      <c r="AL620" s="58" t="str">
        <f>IF('Base tratada'!$AK620&lt;=100,"R$ 0-100",
IF('Base tratada'!$AK620&lt;=500,"R$ 101-500",
IF('Base tratada'!$AK620&lt;=1000,"R$ 501-1000",
IF('Base tratada'!$AK620&lt;=1500,"R$ 1001-1500",
"+R$ 1500"))))</f>
        <v>R$ 1001-1500</v>
      </c>
      <c r="AM620" s="34">
        <v>0</v>
      </c>
      <c r="AN620" s="34">
        <v>0</v>
      </c>
      <c r="AO620" s="34">
        <v>0</v>
      </c>
      <c r="AP620" s="34">
        <v>0</v>
      </c>
      <c r="AQ620" s="34">
        <v>0</v>
      </c>
      <c r="AR620" s="34">
        <v>0</v>
      </c>
      <c r="AS620" s="34">
        <v>0</v>
      </c>
      <c r="AT620" s="34">
        <v>3</v>
      </c>
      <c r="AU620" s="34">
        <v>11</v>
      </c>
      <c r="AV620" s="52">
        <v>1049</v>
      </c>
      <c r="AW620" s="57">
        <v>0</v>
      </c>
      <c r="AX620" s="58" t="str">
        <f>IF(Tabela3[[#This Row],[Response]]=1, "Aceitou", "Não aceitou")</f>
        <v>Não aceitou</v>
      </c>
      <c r="AY620" s="55" t="str">
        <f>Tabela3[[#This Row],[Faixa Recência]] &amp; " | " &amp; Tabela3[[#This Row],[Faixa Gasto]] &amp; " | " &amp; Tabela3[[#This Row],[Faixa ticket médio]]</f>
        <v>61-75 dias | R$ 1001-1500 | R$ 26–50</v>
      </c>
      <c r="AZ6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0" s="36"/>
    </row>
    <row r="621" spans="1:54" x14ac:dyDescent="0.25">
      <c r="A621" s="61">
        <v>620</v>
      </c>
      <c r="B621" s="37">
        <v>56181</v>
      </c>
      <c r="C621" s="34">
        <v>0</v>
      </c>
      <c r="D621" s="34">
        <v>1</v>
      </c>
      <c r="E621" s="34">
        <v>6</v>
      </c>
      <c r="F621" s="58" t="str">
        <f>IF('Base tratada'!$E621&lt;=15,"0-15 dias",
IF('Base tratada'!$E621&lt;=30, "16-30 dias",
IF('Base tratada'!$E621&lt;=45, "31-45 dias",
IF('Base tratada'!$E621&lt;=60, "46-60 dias",
IF('Base tratada'!$E621&lt;=75, "61-75 dias", "76-99 dias")))))</f>
        <v>0-15 dias</v>
      </c>
      <c r="G621" s="38">
        <v>58</v>
      </c>
      <c r="H621" s="60" t="str">
        <f>IF('Base tratada'!$G621&lt;=29,"24–29",
IF('Base tratada'!$G621&lt;=39,"30–39",
IF('Base tratada'!$G621&lt;=49,"40–49",
IF('Base tratada'!$G621&lt;=59,"50–59",
IF('Base tratada'!$G621&lt;=69,"60–69",
"70–80")))))</f>
        <v>50–59</v>
      </c>
      <c r="I621" s="34">
        <v>2696</v>
      </c>
      <c r="J621" s="58" t="str">
        <f>IF('Base tratada'!$K621=1,"Divorciado",
IF('Base tratada'!$L621=1,"Casado",
IF('Base tratada'!$M621=1, "Solteiro",
IF('Base tratada'!$N621=1,"Juntos",
"Viúvo"))))</f>
        <v>Casado</v>
      </c>
      <c r="K621" s="34">
        <v>0</v>
      </c>
      <c r="L621" s="34">
        <v>1</v>
      </c>
      <c r="M621" s="34">
        <v>0</v>
      </c>
      <c r="N621" s="34">
        <v>0</v>
      </c>
      <c r="O621" s="34">
        <v>0</v>
      </c>
      <c r="P621" s="34">
        <v>0</v>
      </c>
      <c r="Q621" s="34">
        <v>0</v>
      </c>
      <c r="R621" s="34">
        <v>1</v>
      </c>
      <c r="S621" s="34">
        <v>0</v>
      </c>
      <c r="T621" s="34">
        <v>0</v>
      </c>
      <c r="U621" s="35">
        <v>121</v>
      </c>
      <c r="V621" s="35">
        <v>103</v>
      </c>
      <c r="W621" s="35">
        <v>69</v>
      </c>
      <c r="X621" s="35">
        <v>8</v>
      </c>
      <c r="Y621" s="35">
        <v>44</v>
      </c>
      <c r="Z621" s="35">
        <v>48</v>
      </c>
      <c r="AA621" s="34">
        <v>1</v>
      </c>
      <c r="AB621" s="34">
        <v>4</v>
      </c>
      <c r="AC621" s="34">
        <v>4</v>
      </c>
      <c r="AD621" s="34">
        <v>2</v>
      </c>
      <c r="AE621" s="34">
        <v>7</v>
      </c>
      <c r="AF621" s="58">
        <f>'Base tratada'!$AC621+'Base tratada'!$AD621+'Base tratada'!$AE621</f>
        <v>13</v>
      </c>
      <c r="AG6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21" s="58" t="str">
        <f>IF('Base tratada'!$AC621&gt;=MAX('Base tratada'!$AD621,'Base tratada'!$AE621),"Web",
IF('Base tratada'!$AD621&gt;='Base tratada'!$AE621,"Catalog",
"Store"))</f>
        <v>Store</v>
      </c>
      <c r="AI621" s="59">
        <f>IF('Base tratada'!$AF621=0,"0",'Base tratada'!$AK621/'Base tratada'!$AF621)</f>
        <v>26.53846153846154</v>
      </c>
      <c r="AJ621" s="59" t="str">
        <f>IF('Base tratada'!$AI621=0,"R$ 0",
IF('Base tratada'!$AI621&lt;=25,"R$ 1–25",
IF('Base tratada'!$AI621&lt;=50,"R$ 26–50",
"+R$ 50")))</f>
        <v>R$ 26–50</v>
      </c>
      <c r="AK621" s="35">
        <v>345</v>
      </c>
      <c r="AL621" s="58" t="str">
        <f>IF('Base tratada'!$AK621&lt;=100,"R$ 0-100",
IF('Base tratada'!$AK621&lt;=500,"R$ 101-500",
IF('Base tratada'!$AK621&lt;=1000,"R$ 501-1000",
IF('Base tratada'!$AK621&lt;=1500,"R$ 1001-1500",
"+R$ 1500"))))</f>
        <v>R$ 101-500</v>
      </c>
      <c r="AM621" s="34">
        <v>0</v>
      </c>
      <c r="AN621" s="34">
        <v>0</v>
      </c>
      <c r="AO621" s="34">
        <v>0</v>
      </c>
      <c r="AP621" s="34">
        <v>0</v>
      </c>
      <c r="AQ621" s="34">
        <v>0</v>
      </c>
      <c r="AR621" s="34">
        <v>0</v>
      </c>
      <c r="AS621" s="34">
        <v>0</v>
      </c>
      <c r="AT621" s="34">
        <v>3</v>
      </c>
      <c r="AU621" s="34">
        <v>11</v>
      </c>
      <c r="AV621" s="52">
        <v>297</v>
      </c>
      <c r="AW621" s="57">
        <v>0</v>
      </c>
      <c r="AX621" s="58" t="str">
        <f>IF(Tabela3[[#This Row],[Response]]=1, "Aceitou", "Não aceitou")</f>
        <v>Não aceitou</v>
      </c>
      <c r="AY621" s="55" t="str">
        <f>Tabela3[[#This Row],[Faixa Recência]] &amp; " | " &amp; Tabela3[[#This Row],[Faixa Gasto]] &amp; " | " &amp; Tabela3[[#This Row],[Faixa ticket médio]]</f>
        <v>0-15 dias | R$ 101-500 | R$ 26–50</v>
      </c>
      <c r="AZ6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1" s="36"/>
    </row>
    <row r="622" spans="1:54" x14ac:dyDescent="0.25">
      <c r="A622" s="61">
        <v>621</v>
      </c>
      <c r="B622" s="37">
        <v>63120</v>
      </c>
      <c r="C622" s="34">
        <v>0</v>
      </c>
      <c r="D622" s="34">
        <v>1</v>
      </c>
      <c r="E622" s="34">
        <v>53</v>
      </c>
      <c r="F622" s="58" t="str">
        <f>IF('Base tratada'!$E622&lt;=15,"0-15 dias",
IF('Base tratada'!$E622&lt;=30, "16-30 dias",
IF('Base tratada'!$E622&lt;=45, "31-45 dias",
IF('Base tratada'!$E622&lt;=60, "46-60 dias",
IF('Base tratada'!$E622&lt;=75, "61-75 dias", "76-99 dias")))))</f>
        <v>46-60 dias</v>
      </c>
      <c r="G622" s="38">
        <v>70</v>
      </c>
      <c r="H622" s="60" t="str">
        <f>IF('Base tratada'!$G622&lt;=29,"24–29",
IF('Base tratada'!$G622&lt;=39,"30–39",
IF('Base tratada'!$G622&lt;=49,"40–49",
IF('Base tratada'!$G622&lt;=59,"50–59",
IF('Base tratada'!$G622&lt;=69,"60–69",
"70–80")))))</f>
        <v>70–80</v>
      </c>
      <c r="I622" s="34">
        <v>2798</v>
      </c>
      <c r="J622" s="58" t="str">
        <f>IF('Base tratada'!$K622=1,"Divorciado",
IF('Base tratada'!$L622=1,"Casado",
IF('Base tratada'!$M622=1, "Solteiro",
IF('Base tratada'!$N622=1,"Juntos",
"Viúvo"))))</f>
        <v>Divorciado</v>
      </c>
      <c r="K622" s="34">
        <v>1</v>
      </c>
      <c r="L622" s="34">
        <v>0</v>
      </c>
      <c r="M622" s="34">
        <v>0</v>
      </c>
      <c r="N622" s="34">
        <v>0</v>
      </c>
      <c r="O622" s="34">
        <v>0</v>
      </c>
      <c r="P622" s="34">
        <v>0</v>
      </c>
      <c r="Q622" s="34">
        <v>0</v>
      </c>
      <c r="R622" s="34">
        <v>0</v>
      </c>
      <c r="S622" s="34">
        <v>1</v>
      </c>
      <c r="T622" s="34">
        <v>0</v>
      </c>
      <c r="U622" s="35">
        <v>965</v>
      </c>
      <c r="V622" s="35">
        <v>69</v>
      </c>
      <c r="W622" s="35">
        <v>279</v>
      </c>
      <c r="X622" s="35">
        <v>54</v>
      </c>
      <c r="Y622" s="35">
        <v>41</v>
      </c>
      <c r="Z622" s="35">
        <v>69</v>
      </c>
      <c r="AA622" s="34">
        <v>5</v>
      </c>
      <c r="AB622" s="34">
        <v>7</v>
      </c>
      <c r="AC622" s="34">
        <v>8</v>
      </c>
      <c r="AD622" s="34">
        <v>4</v>
      </c>
      <c r="AE622" s="34">
        <v>9</v>
      </c>
      <c r="AF622" s="58">
        <f>'Base tratada'!$AC622+'Base tratada'!$AD622+'Base tratada'!$AE622</f>
        <v>21</v>
      </c>
      <c r="AG6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22" s="58" t="str">
        <f>IF('Base tratada'!$AC622&gt;=MAX('Base tratada'!$AD622,'Base tratada'!$AE622),"Web",
IF('Base tratada'!$AD622&gt;='Base tratada'!$AE622,"Catalog",
"Store"))</f>
        <v>Store</v>
      </c>
      <c r="AI622" s="59">
        <f>IF('Base tratada'!$AF622=0,"0",'Base tratada'!$AK622/'Base tratada'!$AF622)</f>
        <v>67.047619047619051</v>
      </c>
      <c r="AJ622" s="59" t="str">
        <f>IF('Base tratada'!$AI622=0,"R$ 0",
IF('Base tratada'!$AI622&lt;=25,"R$ 1–25",
IF('Base tratada'!$AI622&lt;=50,"R$ 26–50",
"+R$ 50")))</f>
        <v>+R$ 50</v>
      </c>
      <c r="AK622" s="35">
        <v>1408</v>
      </c>
      <c r="AL622" s="58" t="str">
        <f>IF('Base tratada'!$AK622&lt;=100,"R$ 0-100",
IF('Base tratada'!$AK622&lt;=500,"R$ 101-500",
IF('Base tratada'!$AK622&lt;=1000,"R$ 501-1000",
IF('Base tratada'!$AK622&lt;=1500,"R$ 1001-1500",
"+R$ 1500"))))</f>
        <v>R$ 1001-1500</v>
      </c>
      <c r="AM622" s="34">
        <v>0</v>
      </c>
      <c r="AN622" s="34">
        <v>0</v>
      </c>
      <c r="AO622" s="34">
        <v>0</v>
      </c>
      <c r="AP622" s="34">
        <v>0</v>
      </c>
      <c r="AQ622" s="34">
        <v>0</v>
      </c>
      <c r="AR622" s="34">
        <v>0</v>
      </c>
      <c r="AS622" s="34">
        <v>0</v>
      </c>
      <c r="AT622" s="34">
        <v>3</v>
      </c>
      <c r="AU622" s="34">
        <v>11</v>
      </c>
      <c r="AV622" s="52">
        <v>1339</v>
      </c>
      <c r="AW622" s="57">
        <v>1</v>
      </c>
      <c r="AX622" s="58" t="str">
        <f>IF(Tabela3[[#This Row],[Response]]=1, "Aceitou", "Não aceitou")</f>
        <v>Aceitou</v>
      </c>
      <c r="AY622" s="55" t="str">
        <f>Tabela3[[#This Row],[Faixa Recência]] &amp; " | " &amp; Tabela3[[#This Row],[Faixa Gasto]] &amp; " | " &amp; Tabela3[[#This Row],[Faixa ticket médio]]</f>
        <v>46-60 dias | R$ 1001-1500 | +R$ 50</v>
      </c>
      <c r="AZ6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2" s="36"/>
    </row>
    <row r="623" spans="1:54" x14ac:dyDescent="0.25">
      <c r="A623" s="61">
        <v>622</v>
      </c>
      <c r="B623" s="37">
        <v>73691</v>
      </c>
      <c r="C623" s="34">
        <v>0</v>
      </c>
      <c r="D623" s="34">
        <v>1</v>
      </c>
      <c r="E623" s="34">
        <v>58</v>
      </c>
      <c r="F623" s="58" t="str">
        <f>IF('Base tratada'!$E623&lt;=15,"0-15 dias",
IF('Base tratada'!$E623&lt;=30, "16-30 dias",
IF('Base tratada'!$E623&lt;=45, "31-45 dias",
IF('Base tratada'!$E623&lt;=60, "46-60 dias",
IF('Base tratada'!$E623&lt;=75, "61-75 dias", "76-99 dias")))))</f>
        <v>46-60 dias</v>
      </c>
      <c r="G623" s="38">
        <v>49</v>
      </c>
      <c r="H623" s="60" t="str">
        <f>IF('Base tratada'!$G623&lt;=29,"24–29",
IF('Base tratada'!$G623&lt;=39,"30–39",
IF('Base tratada'!$G623&lt;=49,"40–49",
IF('Base tratada'!$G623&lt;=59,"50–59",
IF('Base tratada'!$G623&lt;=69,"60–69",
"70–80")))))</f>
        <v>40–49</v>
      </c>
      <c r="I623" s="34">
        <v>2394</v>
      </c>
      <c r="J623" s="58" t="str">
        <f>IF('Base tratada'!$K623=1,"Divorciado",
IF('Base tratada'!$L623=1,"Casado",
IF('Base tratada'!$M623=1, "Solteiro",
IF('Base tratada'!$N623=1,"Juntos",
"Viúvo"))))</f>
        <v>Casado</v>
      </c>
      <c r="K623" s="34">
        <v>0</v>
      </c>
      <c r="L623" s="34">
        <v>1</v>
      </c>
      <c r="M623" s="34">
        <v>0</v>
      </c>
      <c r="N623" s="34">
        <v>0</v>
      </c>
      <c r="O623" s="34">
        <v>0</v>
      </c>
      <c r="P623" s="34">
        <v>0</v>
      </c>
      <c r="Q623" s="34">
        <v>0</v>
      </c>
      <c r="R623" s="34">
        <v>1</v>
      </c>
      <c r="S623" s="34">
        <v>0</v>
      </c>
      <c r="T623" s="34">
        <v>0</v>
      </c>
      <c r="U623" s="35">
        <v>707</v>
      </c>
      <c r="V623" s="35">
        <v>21</v>
      </c>
      <c r="W623" s="35">
        <v>250</v>
      </c>
      <c r="X623" s="35">
        <v>85</v>
      </c>
      <c r="Y623" s="35">
        <v>43</v>
      </c>
      <c r="Z623" s="35">
        <v>73</v>
      </c>
      <c r="AA623" s="34">
        <v>2</v>
      </c>
      <c r="AB623" s="34">
        <v>2</v>
      </c>
      <c r="AC623" s="34">
        <v>6</v>
      </c>
      <c r="AD623" s="34">
        <v>2</v>
      </c>
      <c r="AE623" s="34">
        <v>8</v>
      </c>
      <c r="AF623" s="58">
        <f>'Base tratada'!$AC623+'Base tratada'!$AD623+'Base tratada'!$AE623</f>
        <v>16</v>
      </c>
      <c r="AG6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23" s="58" t="str">
        <f>IF('Base tratada'!$AC623&gt;=MAX('Base tratada'!$AD623,'Base tratada'!$AE623),"Web",
IF('Base tratada'!$AD623&gt;='Base tratada'!$AE623,"Catalog",
"Store"))</f>
        <v>Store</v>
      </c>
      <c r="AI623" s="59">
        <f>IF('Base tratada'!$AF623=0,"0",'Base tratada'!$AK623/'Base tratada'!$AF623)</f>
        <v>69.125</v>
      </c>
      <c r="AJ623" s="59" t="str">
        <f>IF('Base tratada'!$AI623=0,"R$ 0",
IF('Base tratada'!$AI623&lt;=25,"R$ 1–25",
IF('Base tratada'!$AI623&lt;=50,"R$ 26–50",
"+R$ 50")))</f>
        <v>+R$ 50</v>
      </c>
      <c r="AK623" s="35">
        <v>1106</v>
      </c>
      <c r="AL623" s="58" t="str">
        <f>IF('Base tratada'!$AK623&lt;=100,"R$ 0-100",
IF('Base tratada'!$AK623&lt;=500,"R$ 101-500",
IF('Base tratada'!$AK623&lt;=1000,"R$ 501-1000",
IF('Base tratada'!$AK623&lt;=1500,"R$ 1001-1500",
"+R$ 1500"))))</f>
        <v>R$ 1001-1500</v>
      </c>
      <c r="AM623" s="34">
        <v>0</v>
      </c>
      <c r="AN623" s="34">
        <v>0</v>
      </c>
      <c r="AO623" s="34">
        <v>1</v>
      </c>
      <c r="AP623" s="34">
        <v>0</v>
      </c>
      <c r="AQ623" s="34">
        <v>0</v>
      </c>
      <c r="AR623" s="34">
        <v>1</v>
      </c>
      <c r="AS623" s="34">
        <v>0</v>
      </c>
      <c r="AT623" s="34">
        <v>3</v>
      </c>
      <c r="AU623" s="34">
        <v>11</v>
      </c>
      <c r="AV623" s="52">
        <v>1033</v>
      </c>
      <c r="AW623" s="57">
        <v>0</v>
      </c>
      <c r="AX623" s="58" t="str">
        <f>IF(Tabela3[[#This Row],[Response]]=1, "Aceitou", "Não aceitou")</f>
        <v>Não aceitou</v>
      </c>
      <c r="AY623" s="55" t="str">
        <f>Tabela3[[#This Row],[Faixa Recência]] &amp; " | " &amp; Tabela3[[#This Row],[Faixa Gasto]] &amp; " | " &amp; Tabela3[[#This Row],[Faixa ticket médio]]</f>
        <v>46-60 dias | R$ 1001-1500 | +R$ 50</v>
      </c>
      <c r="AZ6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3" s="36"/>
    </row>
    <row r="624" spans="1:54" x14ac:dyDescent="0.25">
      <c r="A624" s="61">
        <v>623</v>
      </c>
      <c r="B624" s="37">
        <v>63381</v>
      </c>
      <c r="C624" s="34">
        <v>0</v>
      </c>
      <c r="D624" s="34">
        <v>1</v>
      </c>
      <c r="E624" s="34">
        <v>78</v>
      </c>
      <c r="F624" s="58" t="str">
        <f>IF('Base tratada'!$E624&lt;=15,"0-15 dias",
IF('Base tratada'!$E624&lt;=30, "16-30 dias",
IF('Base tratada'!$E624&lt;=45, "31-45 dias",
IF('Base tratada'!$E624&lt;=60, "46-60 dias",
IF('Base tratada'!$E624&lt;=75, "61-75 dias", "76-99 dias")))))</f>
        <v>76-99 dias</v>
      </c>
      <c r="G624" s="38">
        <v>60</v>
      </c>
      <c r="H624" s="60" t="str">
        <f>IF('Base tratada'!$G624&lt;=29,"24–29",
IF('Base tratada'!$G624&lt;=39,"30–39",
IF('Base tratada'!$G624&lt;=49,"40–49",
IF('Base tratada'!$G624&lt;=59,"50–59",
IF('Base tratada'!$G624&lt;=69,"60–69",
"70–80")))))</f>
        <v>60–69</v>
      </c>
      <c r="I624" s="34">
        <v>2791</v>
      </c>
      <c r="J624" s="58" t="str">
        <f>IF('Base tratada'!$K624=1,"Divorciado",
IF('Base tratada'!$L624=1,"Casado",
IF('Base tratada'!$M624=1, "Solteiro",
IF('Base tratada'!$N624=1,"Juntos",
"Viúvo"))))</f>
        <v>Juntos</v>
      </c>
      <c r="K624" s="34">
        <v>0</v>
      </c>
      <c r="L624" s="34">
        <v>0</v>
      </c>
      <c r="M624" s="34">
        <v>0</v>
      </c>
      <c r="N624" s="34">
        <v>1</v>
      </c>
      <c r="O624" s="34">
        <v>0</v>
      </c>
      <c r="P624" s="34">
        <v>0</v>
      </c>
      <c r="Q624" s="34">
        <v>0</v>
      </c>
      <c r="R624" s="34">
        <v>1</v>
      </c>
      <c r="S624" s="34">
        <v>0</v>
      </c>
      <c r="T624" s="34">
        <v>0</v>
      </c>
      <c r="U624" s="35">
        <v>571</v>
      </c>
      <c r="V624" s="35">
        <v>50</v>
      </c>
      <c r="W624" s="35">
        <v>142</v>
      </c>
      <c r="X624" s="35">
        <v>33</v>
      </c>
      <c r="Y624" s="35">
        <v>50</v>
      </c>
      <c r="Z624" s="35">
        <v>159</v>
      </c>
      <c r="AA624" s="34">
        <v>4</v>
      </c>
      <c r="AB624" s="34">
        <v>2</v>
      </c>
      <c r="AC624" s="34">
        <v>4</v>
      </c>
      <c r="AD624" s="34">
        <v>5</v>
      </c>
      <c r="AE624" s="34">
        <v>13</v>
      </c>
      <c r="AF624" s="58">
        <f>'Base tratada'!$AC624+'Base tratada'!$AD624+'Base tratada'!$AE624</f>
        <v>22</v>
      </c>
      <c r="AG6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24" s="58" t="str">
        <f>IF('Base tratada'!$AC624&gt;=MAX('Base tratada'!$AD624,'Base tratada'!$AE624),"Web",
IF('Base tratada'!$AD624&gt;='Base tratada'!$AE624,"Catalog",
"Store"))</f>
        <v>Store</v>
      </c>
      <c r="AI624" s="59">
        <f>IF('Base tratada'!$AF624=0,"0",'Base tratada'!$AK624/'Base tratada'!$AF624)</f>
        <v>38.454545454545453</v>
      </c>
      <c r="AJ624" s="59" t="str">
        <f>IF('Base tratada'!$AI624=0,"R$ 0",
IF('Base tratada'!$AI624&lt;=25,"R$ 1–25",
IF('Base tratada'!$AI624&lt;=50,"R$ 26–50",
"+R$ 50")))</f>
        <v>R$ 26–50</v>
      </c>
      <c r="AK624" s="35">
        <v>846</v>
      </c>
      <c r="AL624" s="58" t="str">
        <f>IF('Base tratada'!$AK624&lt;=100,"R$ 0-100",
IF('Base tratada'!$AK624&lt;=500,"R$ 101-500",
IF('Base tratada'!$AK624&lt;=1000,"R$ 501-1000",
IF('Base tratada'!$AK624&lt;=1500,"R$ 1001-1500",
"+R$ 1500"))))</f>
        <v>R$ 501-1000</v>
      </c>
      <c r="AM624" s="34">
        <v>0</v>
      </c>
      <c r="AN624" s="34">
        <v>0</v>
      </c>
      <c r="AO624" s="34">
        <v>0</v>
      </c>
      <c r="AP624" s="34">
        <v>0</v>
      </c>
      <c r="AQ624" s="34">
        <v>0</v>
      </c>
      <c r="AR624" s="34">
        <v>0</v>
      </c>
      <c r="AS624" s="34">
        <v>0</v>
      </c>
      <c r="AT624" s="34">
        <v>3</v>
      </c>
      <c r="AU624" s="34">
        <v>11</v>
      </c>
      <c r="AV624" s="52">
        <v>687</v>
      </c>
      <c r="AW624" s="57">
        <v>0</v>
      </c>
      <c r="AX624" s="58" t="str">
        <f>IF(Tabela3[[#This Row],[Response]]=1, "Aceitou", "Não aceitou")</f>
        <v>Não aceitou</v>
      </c>
      <c r="AY624" s="55" t="str">
        <f>Tabela3[[#This Row],[Faixa Recência]] &amp; " | " &amp; Tabela3[[#This Row],[Faixa Gasto]] &amp; " | " &amp; Tabela3[[#This Row],[Faixa ticket médio]]</f>
        <v>76-99 dias | R$ 501-1000 | R$ 26–50</v>
      </c>
      <c r="AZ6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4" s="36"/>
    </row>
    <row r="625" spans="1:54" x14ac:dyDescent="0.25">
      <c r="A625" s="61">
        <v>624</v>
      </c>
      <c r="B625" s="37">
        <v>76140</v>
      </c>
      <c r="C625" s="34">
        <v>0</v>
      </c>
      <c r="D625" s="34">
        <v>0</v>
      </c>
      <c r="E625" s="34">
        <v>57</v>
      </c>
      <c r="F625" s="58" t="str">
        <f>IF('Base tratada'!$E625&lt;=15,"0-15 dias",
IF('Base tratada'!$E625&lt;=30, "16-30 dias",
IF('Base tratada'!$E625&lt;=45, "31-45 dias",
IF('Base tratada'!$E625&lt;=60, "46-60 dias",
IF('Base tratada'!$E625&lt;=75, "61-75 dias", "76-99 dias")))))</f>
        <v>46-60 dias</v>
      </c>
      <c r="G625" s="38">
        <v>72</v>
      </c>
      <c r="H625" s="60" t="str">
        <f>IF('Base tratada'!$G625&lt;=29,"24–29",
IF('Base tratada'!$G625&lt;=39,"30–39",
IF('Base tratada'!$G625&lt;=49,"40–49",
IF('Base tratada'!$G625&lt;=59,"50–59",
IF('Base tratada'!$G625&lt;=69,"60–69",
"70–80")))))</f>
        <v>70–80</v>
      </c>
      <c r="I625" s="34">
        <v>2206</v>
      </c>
      <c r="J625" s="58" t="str">
        <f>IF('Base tratada'!$K625=1,"Divorciado",
IF('Base tratada'!$L625=1,"Casado",
IF('Base tratada'!$M625=1, "Solteiro",
IF('Base tratada'!$N625=1,"Juntos",
"Viúvo"))))</f>
        <v>Juntos</v>
      </c>
      <c r="K625" s="34">
        <v>0</v>
      </c>
      <c r="L625" s="34">
        <v>0</v>
      </c>
      <c r="M625" s="34">
        <v>0</v>
      </c>
      <c r="N625" s="34">
        <v>1</v>
      </c>
      <c r="O625" s="34">
        <v>0</v>
      </c>
      <c r="P625" s="34">
        <v>0</v>
      </c>
      <c r="Q625" s="34">
        <v>0</v>
      </c>
      <c r="R625" s="34">
        <v>0</v>
      </c>
      <c r="S625" s="34">
        <v>0</v>
      </c>
      <c r="T625" s="34">
        <v>1</v>
      </c>
      <c r="U625" s="35">
        <v>586</v>
      </c>
      <c r="V625" s="35">
        <v>66</v>
      </c>
      <c r="W625" s="35">
        <v>653</v>
      </c>
      <c r="X625" s="35">
        <v>17</v>
      </c>
      <c r="Y625" s="35">
        <v>0</v>
      </c>
      <c r="Z625" s="35">
        <v>26</v>
      </c>
      <c r="AA625" s="34">
        <v>1</v>
      </c>
      <c r="AB625" s="34">
        <v>2</v>
      </c>
      <c r="AC625" s="34">
        <v>5</v>
      </c>
      <c r="AD625" s="34">
        <v>9</v>
      </c>
      <c r="AE625" s="34">
        <v>6</v>
      </c>
      <c r="AF625" s="58">
        <f>'Base tratada'!$AC625+'Base tratada'!$AD625+'Base tratada'!$AE625</f>
        <v>20</v>
      </c>
      <c r="AG6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25" s="58" t="str">
        <f>IF('Base tratada'!$AC625&gt;=MAX('Base tratada'!$AD625,'Base tratada'!$AE625),"Web",
IF('Base tratada'!$AD625&gt;='Base tratada'!$AE625,"Catalog",
"Store"))</f>
        <v>Catalog</v>
      </c>
      <c r="AI625" s="59">
        <f>IF('Base tratada'!$AF625=0,"0",'Base tratada'!$AK625/'Base tratada'!$AF625)</f>
        <v>66.099999999999994</v>
      </c>
      <c r="AJ625" s="59" t="str">
        <f>IF('Base tratada'!$AI625=0,"R$ 0",
IF('Base tratada'!$AI625&lt;=25,"R$ 1–25",
IF('Base tratada'!$AI625&lt;=50,"R$ 26–50",
"+R$ 50")))</f>
        <v>+R$ 50</v>
      </c>
      <c r="AK625" s="35">
        <v>1322</v>
      </c>
      <c r="AL625" s="58" t="str">
        <f>IF('Base tratada'!$AK625&lt;=100,"R$ 0-100",
IF('Base tratada'!$AK625&lt;=500,"R$ 101-500",
IF('Base tratada'!$AK625&lt;=1000,"R$ 501-1000",
IF('Base tratada'!$AK625&lt;=1500,"R$ 1001-1500",
"+R$ 1500"))))</f>
        <v>R$ 1001-1500</v>
      </c>
      <c r="AM625" s="34">
        <v>0</v>
      </c>
      <c r="AN625" s="34">
        <v>0</v>
      </c>
      <c r="AO625" s="34">
        <v>0</v>
      </c>
      <c r="AP625" s="34">
        <v>0</v>
      </c>
      <c r="AQ625" s="34">
        <v>0</v>
      </c>
      <c r="AR625" s="34">
        <v>0</v>
      </c>
      <c r="AS625" s="34">
        <v>0</v>
      </c>
      <c r="AT625" s="34">
        <v>3</v>
      </c>
      <c r="AU625" s="34">
        <v>11</v>
      </c>
      <c r="AV625" s="52">
        <v>1296</v>
      </c>
      <c r="AW625" s="57">
        <v>0</v>
      </c>
      <c r="AX625" s="58" t="str">
        <f>IF(Tabela3[[#This Row],[Response]]=1, "Aceitou", "Não aceitou")</f>
        <v>Não aceitou</v>
      </c>
      <c r="AY625" s="55" t="str">
        <f>Tabela3[[#This Row],[Faixa Recência]] &amp; " | " &amp; Tabela3[[#This Row],[Faixa Gasto]] &amp; " | " &amp; Tabela3[[#This Row],[Faixa ticket médio]]</f>
        <v>46-60 dias | R$ 1001-1500 | +R$ 50</v>
      </c>
      <c r="AZ6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5" s="36"/>
    </row>
    <row r="626" spans="1:54" x14ac:dyDescent="0.25">
      <c r="A626" s="61">
        <v>625</v>
      </c>
      <c r="B626" s="37">
        <v>62859</v>
      </c>
      <c r="C626" s="34">
        <v>0</v>
      </c>
      <c r="D626" s="34">
        <v>1</v>
      </c>
      <c r="E626" s="34">
        <v>37</v>
      </c>
      <c r="F626" s="58" t="str">
        <f>IF('Base tratada'!$E626&lt;=15,"0-15 dias",
IF('Base tratada'!$E626&lt;=30, "16-30 dias",
IF('Base tratada'!$E626&lt;=45, "31-45 dias",
IF('Base tratada'!$E626&lt;=60, "46-60 dias",
IF('Base tratada'!$E626&lt;=75, "61-75 dias", "76-99 dias")))))</f>
        <v>31-45 dias</v>
      </c>
      <c r="G626" s="38">
        <v>61</v>
      </c>
      <c r="H626" s="60" t="str">
        <f>IF('Base tratada'!$G626&lt;=29,"24–29",
IF('Base tratada'!$G626&lt;=39,"30–39",
IF('Base tratada'!$G626&lt;=49,"40–49",
IF('Base tratada'!$G626&lt;=59,"50–59",
IF('Base tratada'!$G626&lt;=69,"60–69",
"70–80")))))</f>
        <v>60–69</v>
      </c>
      <c r="I626" s="34">
        <v>2705</v>
      </c>
      <c r="J626" s="58" t="str">
        <f>IF('Base tratada'!$K626=1,"Divorciado",
IF('Base tratada'!$L626=1,"Casado",
IF('Base tratada'!$M626=1, "Solteiro",
IF('Base tratada'!$N626=1,"Juntos",
"Viúvo"))))</f>
        <v>Divorciado</v>
      </c>
      <c r="K626" s="34">
        <v>1</v>
      </c>
      <c r="L626" s="34">
        <v>0</v>
      </c>
      <c r="M626" s="34">
        <v>0</v>
      </c>
      <c r="N626" s="34">
        <v>0</v>
      </c>
      <c r="O626" s="34">
        <v>0</v>
      </c>
      <c r="P626" s="34">
        <v>0</v>
      </c>
      <c r="Q626" s="34">
        <v>0</v>
      </c>
      <c r="R626" s="34">
        <v>0</v>
      </c>
      <c r="S626" s="34">
        <v>0</v>
      </c>
      <c r="T626" s="34">
        <v>1</v>
      </c>
      <c r="U626" s="35">
        <v>1063</v>
      </c>
      <c r="V626" s="35">
        <v>89</v>
      </c>
      <c r="W626" s="35">
        <v>102</v>
      </c>
      <c r="X626" s="35">
        <v>16</v>
      </c>
      <c r="Y626" s="35">
        <v>12</v>
      </c>
      <c r="Z626" s="35">
        <v>25</v>
      </c>
      <c r="AA626" s="34">
        <v>4</v>
      </c>
      <c r="AB626" s="34">
        <v>6</v>
      </c>
      <c r="AC626" s="34">
        <v>9</v>
      </c>
      <c r="AD626" s="34">
        <v>4</v>
      </c>
      <c r="AE626" s="34">
        <v>6</v>
      </c>
      <c r="AF626" s="58">
        <f>'Base tratada'!$AC626+'Base tratada'!$AD626+'Base tratada'!$AE626</f>
        <v>19</v>
      </c>
      <c r="AG6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26" s="58" t="str">
        <f>IF('Base tratada'!$AC626&gt;=MAX('Base tratada'!$AD626,'Base tratada'!$AE626),"Web",
IF('Base tratada'!$AD626&gt;='Base tratada'!$AE626,"Catalog",
"Store"))</f>
        <v>Web</v>
      </c>
      <c r="AI626" s="59">
        <f>IF('Base tratada'!$AF626=0,"0",'Base tratada'!$AK626/'Base tratada'!$AF626)</f>
        <v>67.473684210526315</v>
      </c>
      <c r="AJ626" s="59" t="str">
        <f>IF('Base tratada'!$AI626=0,"R$ 0",
IF('Base tratada'!$AI626&lt;=25,"R$ 1–25",
IF('Base tratada'!$AI626&lt;=50,"R$ 26–50",
"+R$ 50")))</f>
        <v>+R$ 50</v>
      </c>
      <c r="AK626" s="35">
        <v>1282</v>
      </c>
      <c r="AL626" s="58" t="str">
        <f>IF('Base tratada'!$AK626&lt;=100,"R$ 0-100",
IF('Base tratada'!$AK626&lt;=500,"R$ 101-500",
IF('Base tratada'!$AK626&lt;=1000,"R$ 501-1000",
IF('Base tratada'!$AK626&lt;=1500,"R$ 1001-1500",
"+R$ 1500"))))</f>
        <v>R$ 1001-1500</v>
      </c>
      <c r="AM626" s="34">
        <v>0</v>
      </c>
      <c r="AN626" s="34">
        <v>0</v>
      </c>
      <c r="AO626" s="34">
        <v>0</v>
      </c>
      <c r="AP626" s="34">
        <v>0</v>
      </c>
      <c r="AQ626" s="34">
        <v>0</v>
      </c>
      <c r="AR626" s="34">
        <v>0</v>
      </c>
      <c r="AS626" s="34">
        <v>0</v>
      </c>
      <c r="AT626" s="34">
        <v>3</v>
      </c>
      <c r="AU626" s="34">
        <v>11</v>
      </c>
      <c r="AV626" s="52">
        <v>1257</v>
      </c>
      <c r="AW626" s="57">
        <v>0</v>
      </c>
      <c r="AX626" s="58" t="str">
        <f>IF(Tabela3[[#This Row],[Response]]=1, "Aceitou", "Não aceitou")</f>
        <v>Não aceitou</v>
      </c>
      <c r="AY626" s="55" t="str">
        <f>Tabela3[[#This Row],[Faixa Recência]] &amp; " | " &amp; Tabela3[[#This Row],[Faixa Gasto]] &amp; " | " &amp; Tabela3[[#This Row],[Faixa ticket médio]]</f>
        <v>31-45 dias | R$ 1001-1500 | +R$ 50</v>
      </c>
      <c r="AZ6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26" s="36"/>
    </row>
    <row r="627" spans="1:54" x14ac:dyDescent="0.25">
      <c r="A627" s="61">
        <v>626</v>
      </c>
      <c r="B627" s="37">
        <v>45906</v>
      </c>
      <c r="C627" s="34">
        <v>0</v>
      </c>
      <c r="D627" s="34">
        <v>1</v>
      </c>
      <c r="E627" s="34">
        <v>20</v>
      </c>
      <c r="F627" s="58" t="str">
        <f>IF('Base tratada'!$E627&lt;=15,"0-15 dias",
IF('Base tratada'!$E627&lt;=30, "16-30 dias",
IF('Base tratada'!$E627&lt;=45, "31-45 dias",
IF('Base tratada'!$E627&lt;=60, "46-60 dias",
IF('Base tratada'!$E627&lt;=75, "61-75 dias", "76-99 dias")))))</f>
        <v>16-30 dias</v>
      </c>
      <c r="G627" s="38">
        <v>56</v>
      </c>
      <c r="H627" s="60" t="str">
        <f>IF('Base tratada'!$G627&lt;=29,"24–29",
IF('Base tratada'!$G627&lt;=39,"30–39",
IF('Base tratada'!$G627&lt;=49,"40–49",
IF('Base tratada'!$G627&lt;=59,"50–59",
IF('Base tratada'!$G627&lt;=69,"60–69",
"70–80")))))</f>
        <v>50–59</v>
      </c>
      <c r="I627" s="34">
        <v>2577</v>
      </c>
      <c r="J627" s="58" t="str">
        <f>IF('Base tratada'!$K627=1,"Divorciado",
IF('Base tratada'!$L627=1,"Casado",
IF('Base tratada'!$M627=1, "Solteiro",
IF('Base tratada'!$N627=1,"Juntos",
"Viúvo"))))</f>
        <v>Solteiro</v>
      </c>
      <c r="K627" s="34">
        <v>0</v>
      </c>
      <c r="L627" s="34">
        <v>0</v>
      </c>
      <c r="M627" s="34">
        <v>1</v>
      </c>
      <c r="N627" s="34">
        <v>0</v>
      </c>
      <c r="O627" s="34">
        <v>0</v>
      </c>
      <c r="P627" s="34">
        <v>0</v>
      </c>
      <c r="Q627" s="34">
        <v>0</v>
      </c>
      <c r="R627" s="34">
        <v>1</v>
      </c>
      <c r="S627" s="34">
        <v>0</v>
      </c>
      <c r="T627" s="34">
        <v>0</v>
      </c>
      <c r="U627" s="35">
        <v>305</v>
      </c>
      <c r="V627" s="35">
        <v>3</v>
      </c>
      <c r="W627" s="35">
        <v>27</v>
      </c>
      <c r="X627" s="35">
        <v>4</v>
      </c>
      <c r="Y627" s="35">
        <v>3</v>
      </c>
      <c r="Z627" s="35">
        <v>144</v>
      </c>
      <c r="AA627" s="34">
        <v>2</v>
      </c>
      <c r="AB627" s="34">
        <v>5</v>
      </c>
      <c r="AC627" s="34">
        <v>5</v>
      </c>
      <c r="AD627" s="34">
        <v>4</v>
      </c>
      <c r="AE627" s="34">
        <v>4</v>
      </c>
      <c r="AF627" s="58">
        <f>'Base tratada'!$AC627+'Base tratada'!$AD627+'Base tratada'!$AE627</f>
        <v>13</v>
      </c>
      <c r="AG6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27" s="58" t="str">
        <f>IF('Base tratada'!$AC627&gt;=MAX('Base tratada'!$AD627,'Base tratada'!$AE627),"Web",
IF('Base tratada'!$AD627&gt;='Base tratada'!$AE627,"Catalog",
"Store"))</f>
        <v>Web</v>
      </c>
      <c r="AI627" s="59">
        <f>IF('Base tratada'!$AF627=0,"0",'Base tratada'!$AK627/'Base tratada'!$AF627)</f>
        <v>26.307692307692307</v>
      </c>
      <c r="AJ627" s="59" t="str">
        <f>IF('Base tratada'!$AI627=0,"R$ 0",
IF('Base tratada'!$AI627&lt;=25,"R$ 1–25",
IF('Base tratada'!$AI627&lt;=50,"R$ 26–50",
"+R$ 50")))</f>
        <v>R$ 26–50</v>
      </c>
      <c r="AK627" s="35">
        <v>342</v>
      </c>
      <c r="AL627" s="58" t="str">
        <f>IF('Base tratada'!$AK627&lt;=100,"R$ 0-100",
IF('Base tratada'!$AK627&lt;=500,"R$ 101-500",
IF('Base tratada'!$AK627&lt;=1000,"R$ 501-1000",
IF('Base tratada'!$AK627&lt;=1500,"R$ 1001-1500",
"+R$ 1500"))))</f>
        <v>R$ 101-500</v>
      </c>
      <c r="AM627" s="34">
        <v>0</v>
      </c>
      <c r="AN627" s="34">
        <v>0</v>
      </c>
      <c r="AO627" s="34">
        <v>1</v>
      </c>
      <c r="AP627" s="34">
        <v>0</v>
      </c>
      <c r="AQ627" s="34">
        <v>0</v>
      </c>
      <c r="AR627" s="34">
        <v>1</v>
      </c>
      <c r="AS627" s="34">
        <v>0</v>
      </c>
      <c r="AT627" s="34">
        <v>3</v>
      </c>
      <c r="AU627" s="34">
        <v>11</v>
      </c>
      <c r="AV627" s="52">
        <v>198</v>
      </c>
      <c r="AW627" s="57">
        <v>0</v>
      </c>
      <c r="AX627" s="58" t="str">
        <f>IF(Tabela3[[#This Row],[Response]]=1, "Aceitou", "Não aceitou")</f>
        <v>Não aceitou</v>
      </c>
      <c r="AY627" s="55" t="str">
        <f>Tabela3[[#This Row],[Faixa Recência]] &amp; " | " &amp; Tabela3[[#This Row],[Faixa Gasto]] &amp; " | " &amp; Tabela3[[#This Row],[Faixa ticket médio]]</f>
        <v>16-30 dias | R$ 101-500 | R$ 26–50</v>
      </c>
      <c r="AZ6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7" s="36"/>
    </row>
    <row r="628" spans="1:54" x14ac:dyDescent="0.25">
      <c r="A628" s="61">
        <v>627</v>
      </c>
      <c r="B628" s="37">
        <v>77632</v>
      </c>
      <c r="C628" s="34">
        <v>0</v>
      </c>
      <c r="D628" s="34">
        <v>0</v>
      </c>
      <c r="E628" s="34">
        <v>73</v>
      </c>
      <c r="F628" s="58" t="str">
        <f>IF('Base tratada'!$E628&lt;=15,"0-15 dias",
IF('Base tratada'!$E628&lt;=30, "16-30 dias",
IF('Base tratada'!$E628&lt;=45, "31-45 dias",
IF('Base tratada'!$E628&lt;=60, "46-60 dias",
IF('Base tratada'!$E628&lt;=75, "61-75 dias", "76-99 dias")))))</f>
        <v>61-75 dias</v>
      </c>
      <c r="G628" s="38">
        <v>73</v>
      </c>
      <c r="H628" s="60" t="str">
        <f>IF('Base tratada'!$G628&lt;=29,"24–29",
IF('Base tratada'!$G628&lt;=39,"30–39",
IF('Base tratada'!$G628&lt;=49,"40–49",
IF('Base tratada'!$G628&lt;=59,"50–59",
IF('Base tratada'!$G628&lt;=69,"60–69",
"70–80")))))</f>
        <v>70–80</v>
      </c>
      <c r="I628" s="34">
        <v>2635</v>
      </c>
      <c r="J628" s="58" t="str">
        <f>IF('Base tratada'!$K628=1,"Divorciado",
IF('Base tratada'!$L628=1,"Casado",
IF('Base tratada'!$M628=1, "Solteiro",
IF('Base tratada'!$N628=1,"Juntos",
"Viúvo"))))</f>
        <v>Juntos</v>
      </c>
      <c r="K628" s="34">
        <v>0</v>
      </c>
      <c r="L628" s="34">
        <v>0</v>
      </c>
      <c r="M628" s="34">
        <v>0</v>
      </c>
      <c r="N628" s="34">
        <v>1</v>
      </c>
      <c r="O628" s="34">
        <v>0</v>
      </c>
      <c r="P628" s="34">
        <v>0</v>
      </c>
      <c r="Q628" s="34">
        <v>0</v>
      </c>
      <c r="R628" s="34">
        <v>0</v>
      </c>
      <c r="S628" s="34">
        <v>1</v>
      </c>
      <c r="T628" s="34">
        <v>0</v>
      </c>
      <c r="U628" s="35">
        <v>1200</v>
      </c>
      <c r="V628" s="35">
        <v>105</v>
      </c>
      <c r="W628" s="35">
        <v>758</v>
      </c>
      <c r="X628" s="35">
        <v>0</v>
      </c>
      <c r="Y628" s="35">
        <v>42</v>
      </c>
      <c r="Z628" s="35">
        <v>147</v>
      </c>
      <c r="AA628" s="34">
        <v>1</v>
      </c>
      <c r="AB628" s="34">
        <v>2</v>
      </c>
      <c r="AC628" s="34">
        <v>4</v>
      </c>
      <c r="AD628" s="34">
        <v>2</v>
      </c>
      <c r="AE628" s="34">
        <v>6</v>
      </c>
      <c r="AF628" s="58">
        <f>'Base tratada'!$AC628+'Base tratada'!$AD628+'Base tratada'!$AE628</f>
        <v>12</v>
      </c>
      <c r="AG6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28" s="58" t="str">
        <f>IF('Base tratada'!$AC628&gt;=MAX('Base tratada'!$AD628,'Base tratada'!$AE628),"Web",
IF('Base tratada'!$AD628&gt;='Base tratada'!$AE628,"Catalog",
"Store"))</f>
        <v>Store</v>
      </c>
      <c r="AI628" s="59">
        <f>IF('Base tratada'!$AF628=0,"0",'Base tratada'!$AK628/'Base tratada'!$AF628)</f>
        <v>175.41666666666666</v>
      </c>
      <c r="AJ628" s="59" t="str">
        <f>IF('Base tratada'!$AI628=0,"R$ 0",
IF('Base tratada'!$AI628&lt;=25,"R$ 1–25",
IF('Base tratada'!$AI628&lt;=50,"R$ 26–50",
"+R$ 50")))</f>
        <v>+R$ 50</v>
      </c>
      <c r="AK628" s="35">
        <v>2105</v>
      </c>
      <c r="AL628" s="58" t="str">
        <f>IF('Base tratada'!$AK628&lt;=100,"R$ 0-100",
IF('Base tratada'!$AK628&lt;=500,"R$ 101-500",
IF('Base tratada'!$AK628&lt;=1000,"R$ 501-1000",
IF('Base tratada'!$AK628&lt;=1500,"R$ 1001-1500",
"+R$ 1500"))))</f>
        <v>+R$ 1500</v>
      </c>
      <c r="AM628" s="34">
        <v>0</v>
      </c>
      <c r="AN628" s="34">
        <v>0</v>
      </c>
      <c r="AO628" s="34">
        <v>0</v>
      </c>
      <c r="AP628" s="34">
        <v>1</v>
      </c>
      <c r="AQ628" s="34">
        <v>1</v>
      </c>
      <c r="AR628" s="34">
        <v>2</v>
      </c>
      <c r="AS628" s="34">
        <v>0</v>
      </c>
      <c r="AT628" s="34">
        <v>3</v>
      </c>
      <c r="AU628" s="34">
        <v>11</v>
      </c>
      <c r="AV628" s="52">
        <v>1958</v>
      </c>
      <c r="AW628" s="57">
        <v>1</v>
      </c>
      <c r="AX628" s="58" t="str">
        <f>IF(Tabela3[[#This Row],[Response]]=1, "Aceitou", "Não aceitou")</f>
        <v>Aceitou</v>
      </c>
      <c r="AY628" s="55" t="str">
        <f>Tabela3[[#This Row],[Faixa Recência]] &amp; " | " &amp; Tabela3[[#This Row],[Faixa Gasto]] &amp; " | " &amp; Tabela3[[#This Row],[Faixa ticket médio]]</f>
        <v>61-75 dias | +R$ 1500 | +R$ 50</v>
      </c>
      <c r="AZ6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8" s="36"/>
    </row>
    <row r="629" spans="1:54" x14ac:dyDescent="0.25">
      <c r="A629" s="61">
        <v>628</v>
      </c>
      <c r="B629" s="37">
        <v>46463</v>
      </c>
      <c r="C629" s="34">
        <v>1</v>
      </c>
      <c r="D629" s="34">
        <v>1</v>
      </c>
      <c r="E629" s="34">
        <v>56</v>
      </c>
      <c r="F629" s="58" t="str">
        <f>IF('Base tratada'!$E629&lt;=15,"0-15 dias",
IF('Base tratada'!$E629&lt;=30, "16-30 dias",
IF('Base tratada'!$E629&lt;=45, "31-45 dias",
IF('Base tratada'!$E629&lt;=60, "46-60 dias",
IF('Base tratada'!$E629&lt;=75, "61-75 dias", "76-99 dias")))))</f>
        <v>46-60 dias</v>
      </c>
      <c r="G629" s="38">
        <v>49</v>
      </c>
      <c r="H629" s="60" t="str">
        <f>IF('Base tratada'!$G629&lt;=29,"24–29",
IF('Base tratada'!$G629&lt;=39,"30–39",
IF('Base tratada'!$G629&lt;=49,"40–49",
IF('Base tratada'!$G629&lt;=59,"50–59",
IF('Base tratada'!$G629&lt;=69,"60–69",
"70–80")))))</f>
        <v>40–49</v>
      </c>
      <c r="I629" s="34">
        <v>2474</v>
      </c>
      <c r="J629" s="58" t="str">
        <f>IF('Base tratada'!$K629=1,"Divorciado",
IF('Base tratada'!$L629=1,"Casado",
IF('Base tratada'!$M629=1, "Solteiro",
IF('Base tratada'!$N629=1,"Juntos",
"Viúvo"))))</f>
        <v>Casado</v>
      </c>
      <c r="K629" s="34">
        <v>0</v>
      </c>
      <c r="L629" s="34">
        <v>1</v>
      </c>
      <c r="M629" s="34">
        <v>0</v>
      </c>
      <c r="N629" s="34">
        <v>0</v>
      </c>
      <c r="O629" s="34">
        <v>0</v>
      </c>
      <c r="P629" s="34">
        <v>0</v>
      </c>
      <c r="Q629" s="34">
        <v>0</v>
      </c>
      <c r="R629" s="34">
        <v>0</v>
      </c>
      <c r="S629" s="34">
        <v>0</v>
      </c>
      <c r="T629" s="34">
        <v>1</v>
      </c>
      <c r="U629" s="35">
        <v>163</v>
      </c>
      <c r="V629" s="35">
        <v>2</v>
      </c>
      <c r="W629" s="35">
        <v>40</v>
      </c>
      <c r="X629" s="35">
        <v>8</v>
      </c>
      <c r="Y629" s="35">
        <v>11</v>
      </c>
      <c r="Z629" s="35">
        <v>11</v>
      </c>
      <c r="AA629" s="34">
        <v>7</v>
      </c>
      <c r="AB629" s="34">
        <v>6</v>
      </c>
      <c r="AC629" s="34">
        <v>3</v>
      </c>
      <c r="AD629" s="34">
        <v>1</v>
      </c>
      <c r="AE629" s="34">
        <v>6</v>
      </c>
      <c r="AF629" s="58">
        <f>'Base tratada'!$AC629+'Base tratada'!$AD629+'Base tratada'!$AE629</f>
        <v>10</v>
      </c>
      <c r="AG6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29" s="58" t="str">
        <f>IF('Base tratada'!$AC629&gt;=MAX('Base tratada'!$AD629,'Base tratada'!$AE629),"Web",
IF('Base tratada'!$AD629&gt;='Base tratada'!$AE629,"Catalog",
"Store"))</f>
        <v>Store</v>
      </c>
      <c r="AI629" s="59">
        <f>IF('Base tratada'!$AF629=0,"0",'Base tratada'!$AK629/'Base tratada'!$AF629)</f>
        <v>22.4</v>
      </c>
      <c r="AJ629" s="59" t="str">
        <f>IF('Base tratada'!$AI629=0,"R$ 0",
IF('Base tratada'!$AI629&lt;=25,"R$ 1–25",
IF('Base tratada'!$AI629&lt;=50,"R$ 26–50",
"+R$ 50")))</f>
        <v>R$ 1–25</v>
      </c>
      <c r="AK629" s="35">
        <v>224</v>
      </c>
      <c r="AL629" s="58" t="str">
        <f>IF('Base tratada'!$AK629&lt;=100,"R$ 0-100",
IF('Base tratada'!$AK629&lt;=500,"R$ 101-500",
IF('Base tratada'!$AK629&lt;=1000,"R$ 501-1000",
IF('Base tratada'!$AK629&lt;=1500,"R$ 1001-1500",
"+R$ 1500"))))</f>
        <v>R$ 101-500</v>
      </c>
      <c r="AM629" s="34">
        <v>0</v>
      </c>
      <c r="AN629" s="34">
        <v>0</v>
      </c>
      <c r="AO629" s="34">
        <v>0</v>
      </c>
      <c r="AP629" s="34">
        <v>0</v>
      </c>
      <c r="AQ629" s="34">
        <v>0</v>
      </c>
      <c r="AR629" s="34">
        <v>0</v>
      </c>
      <c r="AS629" s="34">
        <v>0</v>
      </c>
      <c r="AT629" s="34">
        <v>3</v>
      </c>
      <c r="AU629" s="34">
        <v>11</v>
      </c>
      <c r="AV629" s="52">
        <v>213</v>
      </c>
      <c r="AW629" s="57">
        <v>0</v>
      </c>
      <c r="AX629" s="58" t="str">
        <f>IF(Tabela3[[#This Row],[Response]]=1, "Aceitou", "Não aceitou")</f>
        <v>Não aceitou</v>
      </c>
      <c r="AY629" s="55" t="str">
        <f>Tabela3[[#This Row],[Faixa Recência]] &amp; " | " &amp; Tabela3[[#This Row],[Faixa Gasto]] &amp; " | " &amp; Tabela3[[#This Row],[Faixa ticket médio]]</f>
        <v>46-60 dias | R$ 101-500 | R$ 1–25</v>
      </c>
      <c r="AZ6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29" s="36"/>
    </row>
    <row r="630" spans="1:54" x14ac:dyDescent="0.25">
      <c r="A630" s="61">
        <v>629</v>
      </c>
      <c r="B630" s="37">
        <v>105471</v>
      </c>
      <c r="C630" s="34">
        <v>0</v>
      </c>
      <c r="D630" s="34">
        <v>0</v>
      </c>
      <c r="E630" s="34">
        <v>36</v>
      </c>
      <c r="F630" s="58" t="str">
        <f>IF('Base tratada'!$E630&lt;=15,"0-15 dias",
IF('Base tratada'!$E630&lt;=30, "16-30 dias",
IF('Base tratada'!$E630&lt;=45, "31-45 dias",
IF('Base tratada'!$E630&lt;=60, "46-60 dias",
IF('Base tratada'!$E630&lt;=75, "61-75 dias", "76-99 dias")))))</f>
        <v>31-45 dias</v>
      </c>
      <c r="G630" s="38">
        <v>50</v>
      </c>
      <c r="H630" s="60" t="str">
        <f>IF('Base tratada'!$G630&lt;=29,"24–29",
IF('Base tratada'!$G630&lt;=39,"30–39",
IF('Base tratada'!$G630&lt;=49,"40–49",
IF('Base tratada'!$G630&lt;=59,"50–59",
IF('Base tratada'!$G630&lt;=69,"60–69",
"70–80")))))</f>
        <v>50–59</v>
      </c>
      <c r="I630" s="34">
        <v>2683</v>
      </c>
      <c r="J630" s="58" t="str">
        <f>IF('Base tratada'!$K630=1,"Divorciado",
IF('Base tratada'!$L630=1,"Casado",
IF('Base tratada'!$M630=1, "Solteiro",
IF('Base tratada'!$N630=1,"Juntos",
"Viúvo"))))</f>
        <v>Juntos</v>
      </c>
      <c r="K630" s="34">
        <v>0</v>
      </c>
      <c r="L630" s="34">
        <v>0</v>
      </c>
      <c r="M630" s="34">
        <v>0</v>
      </c>
      <c r="N630" s="34">
        <v>1</v>
      </c>
      <c r="O630" s="34">
        <v>0</v>
      </c>
      <c r="P630" s="34">
        <v>0</v>
      </c>
      <c r="Q630" s="34">
        <v>0</v>
      </c>
      <c r="R630" s="34">
        <v>1</v>
      </c>
      <c r="S630" s="34">
        <v>0</v>
      </c>
      <c r="T630" s="34">
        <v>0</v>
      </c>
      <c r="U630" s="35">
        <v>1009</v>
      </c>
      <c r="V630" s="35">
        <v>181</v>
      </c>
      <c r="W630" s="35">
        <v>104</v>
      </c>
      <c r="X630" s="35">
        <v>202</v>
      </c>
      <c r="Y630" s="35">
        <v>21</v>
      </c>
      <c r="Z630" s="35">
        <v>207</v>
      </c>
      <c r="AA630" s="34">
        <v>0</v>
      </c>
      <c r="AB630" s="34">
        <v>3</v>
      </c>
      <c r="AC630" s="34">
        <v>9</v>
      </c>
      <c r="AD630" s="34">
        <v>8</v>
      </c>
      <c r="AE630" s="34">
        <v>13</v>
      </c>
      <c r="AF630" s="58">
        <f>'Base tratada'!$AC630+'Base tratada'!$AD630+'Base tratada'!$AE630</f>
        <v>30</v>
      </c>
      <c r="AG6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30" s="58" t="str">
        <f>IF('Base tratada'!$AC630&gt;=MAX('Base tratada'!$AD630,'Base tratada'!$AE630),"Web",
IF('Base tratada'!$AD630&gt;='Base tratada'!$AE630,"Catalog",
"Store"))</f>
        <v>Store</v>
      </c>
      <c r="AI630" s="59">
        <f>IF('Base tratada'!$AF630=0,"0",'Base tratada'!$AK630/'Base tratada'!$AF630)</f>
        <v>50.56666666666667</v>
      </c>
      <c r="AJ630" s="59" t="str">
        <f>IF('Base tratada'!$AI630=0,"R$ 0",
IF('Base tratada'!$AI630&lt;=25,"R$ 1–25",
IF('Base tratada'!$AI630&lt;=50,"R$ 26–50",
"+R$ 50")))</f>
        <v>+R$ 50</v>
      </c>
      <c r="AK630" s="35">
        <v>1517</v>
      </c>
      <c r="AL630" s="58" t="str">
        <f>IF('Base tratada'!$AK630&lt;=100,"R$ 0-100",
IF('Base tratada'!$AK630&lt;=500,"R$ 101-500",
IF('Base tratada'!$AK630&lt;=1000,"R$ 501-1000",
IF('Base tratada'!$AK630&lt;=1500,"R$ 1001-1500",
"+R$ 1500"))))</f>
        <v>+R$ 1500</v>
      </c>
      <c r="AM630" s="34">
        <v>1</v>
      </c>
      <c r="AN630" s="34">
        <v>0</v>
      </c>
      <c r="AO630" s="34">
        <v>0</v>
      </c>
      <c r="AP630" s="34">
        <v>0</v>
      </c>
      <c r="AQ630" s="34">
        <v>1</v>
      </c>
      <c r="AR630" s="34">
        <v>2</v>
      </c>
      <c r="AS630" s="34">
        <v>0</v>
      </c>
      <c r="AT630" s="34">
        <v>3</v>
      </c>
      <c r="AU630" s="34">
        <v>11</v>
      </c>
      <c r="AV630" s="52">
        <v>1310</v>
      </c>
      <c r="AW630" s="57">
        <v>1</v>
      </c>
      <c r="AX630" s="58" t="str">
        <f>IF(Tabela3[[#This Row],[Response]]=1, "Aceitou", "Não aceitou")</f>
        <v>Aceitou</v>
      </c>
      <c r="AY630" s="55" t="str">
        <f>Tabela3[[#This Row],[Faixa Recência]] &amp; " | " &amp; Tabela3[[#This Row],[Faixa Gasto]] &amp; " | " &amp; Tabela3[[#This Row],[Faixa ticket médio]]</f>
        <v>31-45 dias | +R$ 1500 | +R$ 50</v>
      </c>
      <c r="AZ6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30" s="36"/>
    </row>
    <row r="631" spans="1:54" x14ac:dyDescent="0.25">
      <c r="A631" s="61">
        <v>630</v>
      </c>
      <c r="B631" s="37">
        <v>55282</v>
      </c>
      <c r="C631" s="34">
        <v>1</v>
      </c>
      <c r="D631" s="34">
        <v>0</v>
      </c>
      <c r="E631" s="34">
        <v>9</v>
      </c>
      <c r="F631" s="58" t="str">
        <f>IF('Base tratada'!$E631&lt;=15,"0-15 dias",
IF('Base tratada'!$E631&lt;=30, "16-30 dias",
IF('Base tratada'!$E631&lt;=45, "31-45 dias",
IF('Base tratada'!$E631&lt;=60, "46-60 dias",
IF('Base tratada'!$E631&lt;=75, "61-75 dias", "76-99 dias")))))</f>
        <v>0-15 dias</v>
      </c>
      <c r="G631" s="38">
        <v>50</v>
      </c>
      <c r="H631" s="60" t="str">
        <f>IF('Base tratada'!$G631&lt;=29,"24–29",
IF('Base tratada'!$G631&lt;=39,"30–39",
IF('Base tratada'!$G631&lt;=49,"40–49",
IF('Base tratada'!$G631&lt;=59,"50–59",
IF('Base tratada'!$G631&lt;=69,"60–69",
"70–80")))))</f>
        <v>50–59</v>
      </c>
      <c r="I631" s="34">
        <v>2357</v>
      </c>
      <c r="J631" s="58" t="str">
        <f>IF('Base tratada'!$K631=1,"Divorciado",
IF('Base tratada'!$L631=1,"Casado",
IF('Base tratada'!$M631=1, "Solteiro",
IF('Base tratada'!$N631=1,"Juntos",
"Viúvo"))))</f>
        <v>Divorciado</v>
      </c>
      <c r="K631" s="34">
        <v>1</v>
      </c>
      <c r="L631" s="34">
        <v>0</v>
      </c>
      <c r="M631" s="34">
        <v>0</v>
      </c>
      <c r="N631" s="34">
        <v>0</v>
      </c>
      <c r="O631" s="34">
        <v>0</v>
      </c>
      <c r="P631" s="34">
        <v>0</v>
      </c>
      <c r="Q631" s="34">
        <v>0</v>
      </c>
      <c r="R631" s="34">
        <v>0</v>
      </c>
      <c r="S631" s="34">
        <v>1</v>
      </c>
      <c r="T631" s="34">
        <v>0</v>
      </c>
      <c r="U631" s="35">
        <v>125</v>
      </c>
      <c r="V631" s="35">
        <v>6</v>
      </c>
      <c r="W631" s="35">
        <v>73</v>
      </c>
      <c r="X631" s="35">
        <v>8</v>
      </c>
      <c r="Y631" s="35">
        <v>4</v>
      </c>
      <c r="Z631" s="35">
        <v>19</v>
      </c>
      <c r="AA631" s="34">
        <v>1</v>
      </c>
      <c r="AB631" s="34">
        <v>4</v>
      </c>
      <c r="AC631" s="34">
        <v>3</v>
      </c>
      <c r="AD631" s="34">
        <v>1</v>
      </c>
      <c r="AE631" s="34">
        <v>6</v>
      </c>
      <c r="AF631" s="58">
        <f>'Base tratada'!$AC631+'Base tratada'!$AD631+'Base tratada'!$AE631</f>
        <v>10</v>
      </c>
      <c r="AG6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31" s="58" t="str">
        <f>IF('Base tratada'!$AC631&gt;=MAX('Base tratada'!$AD631,'Base tratada'!$AE631),"Web",
IF('Base tratada'!$AD631&gt;='Base tratada'!$AE631,"Catalog",
"Store"))</f>
        <v>Store</v>
      </c>
      <c r="AI631" s="59">
        <f>IF('Base tratada'!$AF631=0,"0",'Base tratada'!$AK631/'Base tratada'!$AF631)</f>
        <v>21.6</v>
      </c>
      <c r="AJ631" s="59" t="str">
        <f>IF('Base tratada'!$AI631=0,"R$ 0",
IF('Base tratada'!$AI631&lt;=25,"R$ 1–25",
IF('Base tratada'!$AI631&lt;=50,"R$ 26–50",
"+R$ 50")))</f>
        <v>R$ 1–25</v>
      </c>
      <c r="AK631" s="35">
        <v>216</v>
      </c>
      <c r="AL631" s="58" t="str">
        <f>IF('Base tratada'!$AK631&lt;=100,"R$ 0-100",
IF('Base tratada'!$AK631&lt;=500,"R$ 101-500",
IF('Base tratada'!$AK631&lt;=1000,"R$ 501-1000",
IF('Base tratada'!$AK631&lt;=1500,"R$ 1001-1500",
"+R$ 1500"))))</f>
        <v>R$ 101-500</v>
      </c>
      <c r="AM631" s="34">
        <v>0</v>
      </c>
      <c r="AN631" s="34">
        <v>0</v>
      </c>
      <c r="AO631" s="34">
        <v>0</v>
      </c>
      <c r="AP631" s="34">
        <v>0</v>
      </c>
      <c r="AQ631" s="34">
        <v>0</v>
      </c>
      <c r="AR631" s="34">
        <v>0</v>
      </c>
      <c r="AS631" s="34">
        <v>0</v>
      </c>
      <c r="AT631" s="34">
        <v>3</v>
      </c>
      <c r="AU631" s="34">
        <v>11</v>
      </c>
      <c r="AV631" s="52">
        <v>197</v>
      </c>
      <c r="AW631" s="57">
        <v>0</v>
      </c>
      <c r="AX631" s="58" t="str">
        <f>IF(Tabela3[[#This Row],[Response]]=1, "Aceitou", "Não aceitou")</f>
        <v>Não aceitou</v>
      </c>
      <c r="AY631" s="55" t="str">
        <f>Tabela3[[#This Row],[Faixa Recência]] &amp; " | " &amp; Tabela3[[#This Row],[Faixa Gasto]] &amp; " | " &amp; Tabela3[[#This Row],[Faixa ticket médio]]</f>
        <v>0-15 dias | R$ 101-500 | R$ 1–25</v>
      </c>
      <c r="AZ6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1" s="36"/>
    </row>
    <row r="632" spans="1:54" x14ac:dyDescent="0.25">
      <c r="A632" s="61">
        <v>631</v>
      </c>
      <c r="B632" s="37">
        <v>78710</v>
      </c>
      <c r="C632" s="34">
        <v>0</v>
      </c>
      <c r="D632" s="34">
        <v>1</v>
      </c>
      <c r="E632" s="34">
        <v>42</v>
      </c>
      <c r="F632" s="58" t="str">
        <f>IF('Base tratada'!$E632&lt;=15,"0-15 dias",
IF('Base tratada'!$E632&lt;=30, "16-30 dias",
IF('Base tratada'!$E632&lt;=45, "31-45 dias",
IF('Base tratada'!$E632&lt;=60, "46-60 dias",
IF('Base tratada'!$E632&lt;=75, "61-75 dias", "76-99 dias")))))</f>
        <v>31-45 dias</v>
      </c>
      <c r="G632" s="38">
        <v>43</v>
      </c>
      <c r="H632" s="60" t="str">
        <f>IF('Base tratada'!$G632&lt;=29,"24–29",
IF('Base tratada'!$G632&lt;=39,"30–39",
IF('Base tratada'!$G632&lt;=49,"40–49",
IF('Base tratada'!$G632&lt;=59,"50–59",
IF('Base tratada'!$G632&lt;=69,"60–69",
"70–80")))))</f>
        <v>40–49</v>
      </c>
      <c r="I632" s="34">
        <v>2196</v>
      </c>
      <c r="J632" s="58" t="str">
        <f>IF('Base tratada'!$K632=1,"Divorciado",
IF('Base tratada'!$L632=1,"Casado",
IF('Base tratada'!$M632=1, "Solteiro",
IF('Base tratada'!$N632=1,"Juntos",
"Viúvo"))))</f>
        <v>Casado</v>
      </c>
      <c r="K632" s="34">
        <v>0</v>
      </c>
      <c r="L632" s="34">
        <v>1</v>
      </c>
      <c r="M632" s="34">
        <v>0</v>
      </c>
      <c r="N632" s="34">
        <v>0</v>
      </c>
      <c r="O632" s="34">
        <v>0</v>
      </c>
      <c r="P632" s="34">
        <v>0</v>
      </c>
      <c r="Q632" s="34">
        <v>0</v>
      </c>
      <c r="R632" s="34">
        <v>0</v>
      </c>
      <c r="S632" s="34">
        <v>1</v>
      </c>
      <c r="T632" s="34">
        <v>0</v>
      </c>
      <c r="U632" s="35">
        <v>721</v>
      </c>
      <c r="V632" s="35">
        <v>0</v>
      </c>
      <c r="W632" s="35">
        <v>152</v>
      </c>
      <c r="X632" s="35">
        <v>119</v>
      </c>
      <c r="Y632" s="35">
        <v>50</v>
      </c>
      <c r="Z632" s="35">
        <v>50</v>
      </c>
      <c r="AA632" s="34">
        <v>3</v>
      </c>
      <c r="AB632" s="34">
        <v>4</v>
      </c>
      <c r="AC632" s="34">
        <v>7</v>
      </c>
      <c r="AD632" s="34">
        <v>6</v>
      </c>
      <c r="AE632" s="34">
        <v>12</v>
      </c>
      <c r="AF632" s="58">
        <f>'Base tratada'!$AC632+'Base tratada'!$AD632+'Base tratada'!$AE632</f>
        <v>25</v>
      </c>
      <c r="AG6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32" s="58" t="str">
        <f>IF('Base tratada'!$AC632&gt;=MAX('Base tratada'!$AD632,'Base tratada'!$AE632),"Web",
IF('Base tratada'!$AD632&gt;='Base tratada'!$AE632,"Catalog",
"Store"))</f>
        <v>Store</v>
      </c>
      <c r="AI632" s="59">
        <f>IF('Base tratada'!$AF632=0,"0",'Base tratada'!$AK632/'Base tratada'!$AF632)</f>
        <v>41.68</v>
      </c>
      <c r="AJ632" s="59" t="str">
        <f>IF('Base tratada'!$AI632=0,"R$ 0",
IF('Base tratada'!$AI632&lt;=25,"R$ 1–25",
IF('Base tratada'!$AI632&lt;=50,"R$ 26–50",
"+R$ 50")))</f>
        <v>R$ 26–50</v>
      </c>
      <c r="AK632" s="35">
        <v>1042</v>
      </c>
      <c r="AL632" s="58" t="str">
        <f>IF('Base tratada'!$AK632&lt;=100,"R$ 0-100",
IF('Base tratada'!$AK632&lt;=500,"R$ 101-500",
IF('Base tratada'!$AK632&lt;=1000,"R$ 501-1000",
IF('Base tratada'!$AK632&lt;=1500,"R$ 1001-1500",
"+R$ 1500"))))</f>
        <v>R$ 1001-1500</v>
      </c>
      <c r="AM632" s="34">
        <v>0</v>
      </c>
      <c r="AN632" s="34">
        <v>0</v>
      </c>
      <c r="AO632" s="34">
        <v>0</v>
      </c>
      <c r="AP632" s="34">
        <v>0</v>
      </c>
      <c r="AQ632" s="34">
        <v>0</v>
      </c>
      <c r="AR632" s="34">
        <v>0</v>
      </c>
      <c r="AS632" s="34">
        <v>0</v>
      </c>
      <c r="AT632" s="34">
        <v>3</v>
      </c>
      <c r="AU632" s="34">
        <v>11</v>
      </c>
      <c r="AV632" s="52">
        <v>992</v>
      </c>
      <c r="AW632" s="57">
        <v>0</v>
      </c>
      <c r="AX632" s="58" t="str">
        <f>IF(Tabela3[[#This Row],[Response]]=1, "Aceitou", "Não aceitou")</f>
        <v>Não aceitou</v>
      </c>
      <c r="AY632" s="55" t="str">
        <f>Tabela3[[#This Row],[Faixa Recência]] &amp; " | " &amp; Tabela3[[#This Row],[Faixa Gasto]] &amp; " | " &amp; Tabela3[[#This Row],[Faixa ticket médio]]</f>
        <v>31-45 dias | R$ 1001-1500 | R$ 26–50</v>
      </c>
      <c r="AZ6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2" s="36"/>
    </row>
    <row r="633" spans="1:54" x14ac:dyDescent="0.25">
      <c r="A633" s="61">
        <v>632</v>
      </c>
      <c r="B633" s="37">
        <v>66886</v>
      </c>
      <c r="C633" s="34">
        <v>0</v>
      </c>
      <c r="D633" s="34">
        <v>1</v>
      </c>
      <c r="E633" s="34">
        <v>28</v>
      </c>
      <c r="F633" s="58" t="str">
        <f>IF('Base tratada'!$E633&lt;=15,"0-15 dias",
IF('Base tratada'!$E633&lt;=30, "16-30 dias",
IF('Base tratada'!$E633&lt;=45, "31-45 dias",
IF('Base tratada'!$E633&lt;=60, "46-60 dias",
IF('Base tratada'!$E633&lt;=75, "61-75 dias", "76-99 dias")))))</f>
        <v>16-30 dias</v>
      </c>
      <c r="G633" s="38">
        <v>62</v>
      </c>
      <c r="H633" s="60" t="str">
        <f>IF('Base tratada'!$G633&lt;=29,"24–29",
IF('Base tratada'!$G633&lt;=39,"30–39",
IF('Base tratada'!$G633&lt;=49,"40–49",
IF('Base tratada'!$G633&lt;=59,"50–59",
IF('Base tratada'!$G633&lt;=69,"60–69",
"70–80")))))</f>
        <v>60–69</v>
      </c>
      <c r="I633" s="34">
        <v>2445</v>
      </c>
      <c r="J633" s="58" t="str">
        <f>IF('Base tratada'!$K633=1,"Divorciado",
IF('Base tratada'!$L633=1,"Casado",
IF('Base tratada'!$M633=1, "Solteiro",
IF('Base tratada'!$N633=1,"Juntos",
"Viúvo"))))</f>
        <v>Juntos</v>
      </c>
      <c r="K633" s="34">
        <v>0</v>
      </c>
      <c r="L633" s="34">
        <v>0</v>
      </c>
      <c r="M633" s="34">
        <v>0</v>
      </c>
      <c r="N633" s="34">
        <v>1</v>
      </c>
      <c r="O633" s="34">
        <v>0</v>
      </c>
      <c r="P633" s="34">
        <v>0</v>
      </c>
      <c r="Q633" s="34">
        <v>0</v>
      </c>
      <c r="R633" s="34">
        <v>1</v>
      </c>
      <c r="S633" s="34">
        <v>0</v>
      </c>
      <c r="T633" s="34">
        <v>0</v>
      </c>
      <c r="U633" s="35">
        <v>315</v>
      </c>
      <c r="V633" s="35">
        <v>4</v>
      </c>
      <c r="W633" s="35">
        <v>62</v>
      </c>
      <c r="X633" s="35">
        <v>41</v>
      </c>
      <c r="Y633" s="35">
        <v>31</v>
      </c>
      <c r="Z633" s="35">
        <v>146</v>
      </c>
      <c r="AA633" s="34">
        <v>2</v>
      </c>
      <c r="AB633" s="34">
        <v>5</v>
      </c>
      <c r="AC633" s="34">
        <v>7</v>
      </c>
      <c r="AD633" s="34">
        <v>1</v>
      </c>
      <c r="AE633" s="34">
        <v>7</v>
      </c>
      <c r="AF633" s="58">
        <f>'Base tratada'!$AC633+'Base tratada'!$AD633+'Base tratada'!$AE633</f>
        <v>15</v>
      </c>
      <c r="AG6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33" s="58" t="str">
        <f>IF('Base tratada'!$AC633&gt;=MAX('Base tratada'!$AD633,'Base tratada'!$AE633),"Web",
IF('Base tratada'!$AD633&gt;='Base tratada'!$AE633,"Catalog",
"Store"))</f>
        <v>Web</v>
      </c>
      <c r="AI633" s="59">
        <f>IF('Base tratada'!$AF633=0,"0",'Base tratada'!$AK633/'Base tratada'!$AF633)</f>
        <v>30.2</v>
      </c>
      <c r="AJ633" s="59" t="str">
        <f>IF('Base tratada'!$AI633=0,"R$ 0",
IF('Base tratada'!$AI633&lt;=25,"R$ 1–25",
IF('Base tratada'!$AI633&lt;=50,"R$ 26–50",
"+R$ 50")))</f>
        <v>R$ 26–50</v>
      </c>
      <c r="AK633" s="35">
        <v>453</v>
      </c>
      <c r="AL633" s="58" t="str">
        <f>IF('Base tratada'!$AK633&lt;=100,"R$ 0-100",
IF('Base tratada'!$AK633&lt;=500,"R$ 101-500",
IF('Base tratada'!$AK633&lt;=1000,"R$ 501-1000",
IF('Base tratada'!$AK633&lt;=1500,"R$ 1001-1500",
"+R$ 1500"))))</f>
        <v>R$ 101-500</v>
      </c>
      <c r="AM633" s="34">
        <v>0</v>
      </c>
      <c r="AN633" s="34">
        <v>0</v>
      </c>
      <c r="AO633" s="34">
        <v>0</v>
      </c>
      <c r="AP633" s="34">
        <v>0</v>
      </c>
      <c r="AQ633" s="34">
        <v>0</v>
      </c>
      <c r="AR633" s="34">
        <v>0</v>
      </c>
      <c r="AS633" s="34">
        <v>0</v>
      </c>
      <c r="AT633" s="34">
        <v>3</v>
      </c>
      <c r="AU633" s="34">
        <v>11</v>
      </c>
      <c r="AV633" s="52">
        <v>307</v>
      </c>
      <c r="AW633" s="57">
        <v>0</v>
      </c>
      <c r="AX633" s="58" t="str">
        <f>IF(Tabela3[[#This Row],[Response]]=1, "Aceitou", "Não aceitou")</f>
        <v>Não aceitou</v>
      </c>
      <c r="AY633" s="55" t="str">
        <f>Tabela3[[#This Row],[Faixa Recência]] &amp; " | " &amp; Tabela3[[#This Row],[Faixa Gasto]] &amp; " | " &amp; Tabela3[[#This Row],[Faixa ticket médio]]</f>
        <v>16-30 dias | R$ 101-500 | R$ 26–50</v>
      </c>
      <c r="AZ6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3" s="36"/>
    </row>
    <row r="634" spans="1:54" x14ac:dyDescent="0.25">
      <c r="A634" s="61">
        <v>633</v>
      </c>
      <c r="B634" s="37">
        <v>98777</v>
      </c>
      <c r="C634" s="34">
        <v>0</v>
      </c>
      <c r="D634" s="34">
        <v>0</v>
      </c>
      <c r="E634" s="34">
        <v>23</v>
      </c>
      <c r="F634" s="58" t="str">
        <f>IF('Base tratada'!$E634&lt;=15,"0-15 dias",
IF('Base tratada'!$E634&lt;=30, "16-30 dias",
IF('Base tratada'!$E634&lt;=45, "31-45 dias",
IF('Base tratada'!$E634&lt;=60, "46-60 dias",
IF('Base tratada'!$E634&lt;=75, "61-75 dias", "76-99 dias")))))</f>
        <v>16-30 dias</v>
      </c>
      <c r="G634" s="38">
        <v>60</v>
      </c>
      <c r="H634" s="60" t="str">
        <f>IF('Base tratada'!$G634&lt;=29,"24–29",
IF('Base tratada'!$G634&lt;=39,"30–39",
IF('Base tratada'!$G634&lt;=49,"40–49",
IF('Base tratada'!$G634&lt;=59,"50–59",
IF('Base tratada'!$G634&lt;=69,"60–69",
"70–80")))))</f>
        <v>60–69</v>
      </c>
      <c r="I634" s="34">
        <v>2291</v>
      </c>
      <c r="J634" s="58" t="str">
        <f>IF('Base tratada'!$K634=1,"Divorciado",
IF('Base tratada'!$L634=1,"Casado",
IF('Base tratada'!$M634=1, "Solteiro",
IF('Base tratada'!$N634=1,"Juntos",
"Viúvo"))))</f>
        <v>Solteiro</v>
      </c>
      <c r="K634" s="34">
        <v>0</v>
      </c>
      <c r="L634" s="34">
        <v>0</v>
      </c>
      <c r="M634" s="34">
        <v>1</v>
      </c>
      <c r="N634" s="34">
        <v>0</v>
      </c>
      <c r="O634" s="34">
        <v>0</v>
      </c>
      <c r="P634" s="34">
        <v>0</v>
      </c>
      <c r="Q634" s="34">
        <v>0</v>
      </c>
      <c r="R634" s="34">
        <v>0</v>
      </c>
      <c r="S634" s="34">
        <v>1</v>
      </c>
      <c r="T634" s="34">
        <v>0</v>
      </c>
      <c r="U634" s="35">
        <v>1000</v>
      </c>
      <c r="V634" s="35">
        <v>19</v>
      </c>
      <c r="W634" s="35">
        <v>711</v>
      </c>
      <c r="X634" s="35">
        <v>125</v>
      </c>
      <c r="Y634" s="35">
        <v>115</v>
      </c>
      <c r="Z634" s="35">
        <v>38</v>
      </c>
      <c r="AA634" s="34">
        <v>0</v>
      </c>
      <c r="AB634" s="34">
        <v>1</v>
      </c>
      <c r="AC634" s="34">
        <v>4</v>
      </c>
      <c r="AD634" s="34">
        <v>6</v>
      </c>
      <c r="AE634" s="34">
        <v>9</v>
      </c>
      <c r="AF634" s="58">
        <f>'Base tratada'!$AC634+'Base tratada'!$AD634+'Base tratada'!$AE634</f>
        <v>19</v>
      </c>
      <c r="AG6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34" s="58" t="str">
        <f>IF('Base tratada'!$AC634&gt;=MAX('Base tratada'!$AD634,'Base tratada'!$AE634),"Web",
IF('Base tratada'!$AD634&gt;='Base tratada'!$AE634,"Catalog",
"Store"))</f>
        <v>Store</v>
      </c>
      <c r="AI634" s="59">
        <f>IF('Base tratada'!$AF634=0,"0",'Base tratada'!$AK634/'Base tratada'!$AF634)</f>
        <v>103.68421052631579</v>
      </c>
      <c r="AJ634" s="59" t="str">
        <f>IF('Base tratada'!$AI634=0,"R$ 0",
IF('Base tratada'!$AI634&lt;=25,"R$ 1–25",
IF('Base tratada'!$AI634&lt;=50,"R$ 26–50",
"+R$ 50")))</f>
        <v>+R$ 50</v>
      </c>
      <c r="AK634" s="35">
        <v>1970</v>
      </c>
      <c r="AL634" s="58" t="str">
        <f>IF('Base tratada'!$AK634&lt;=100,"R$ 0-100",
IF('Base tratada'!$AK634&lt;=500,"R$ 101-500",
IF('Base tratada'!$AK634&lt;=1000,"R$ 501-1000",
IF('Base tratada'!$AK634&lt;=1500,"R$ 1001-1500",
"+R$ 1500"))))</f>
        <v>+R$ 1500</v>
      </c>
      <c r="AM634" s="34">
        <v>0</v>
      </c>
      <c r="AN634" s="34">
        <v>0</v>
      </c>
      <c r="AO634" s="34">
        <v>0</v>
      </c>
      <c r="AP634" s="34">
        <v>1</v>
      </c>
      <c r="AQ634" s="34">
        <v>0</v>
      </c>
      <c r="AR634" s="34">
        <v>1</v>
      </c>
      <c r="AS634" s="34">
        <v>0</v>
      </c>
      <c r="AT634" s="34">
        <v>3</v>
      </c>
      <c r="AU634" s="34">
        <v>11</v>
      </c>
      <c r="AV634" s="52">
        <v>1932</v>
      </c>
      <c r="AW634" s="57">
        <v>0</v>
      </c>
      <c r="AX634" s="58" t="str">
        <f>IF(Tabela3[[#This Row],[Response]]=1, "Aceitou", "Não aceitou")</f>
        <v>Não aceitou</v>
      </c>
      <c r="AY634" s="55" t="str">
        <f>Tabela3[[#This Row],[Faixa Recência]] &amp; " | " &amp; Tabela3[[#This Row],[Faixa Gasto]] &amp; " | " &amp; Tabela3[[#This Row],[Faixa ticket médio]]</f>
        <v>16-30 dias | +R$ 1500 | +R$ 50</v>
      </c>
      <c r="AZ6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34" s="36"/>
    </row>
    <row r="635" spans="1:54" x14ac:dyDescent="0.25">
      <c r="A635" s="61">
        <v>634</v>
      </c>
      <c r="B635" s="37">
        <v>29103</v>
      </c>
      <c r="C635" s="34">
        <v>1</v>
      </c>
      <c r="D635" s="34">
        <v>0</v>
      </c>
      <c r="E635" s="34">
        <v>38</v>
      </c>
      <c r="F635" s="58" t="str">
        <f>IF('Base tratada'!$E635&lt;=15,"0-15 dias",
IF('Base tratada'!$E635&lt;=30, "16-30 dias",
IF('Base tratada'!$E635&lt;=45, "31-45 dias",
IF('Base tratada'!$E635&lt;=60, "46-60 dias",
IF('Base tratada'!$E635&lt;=75, "61-75 dias", "76-99 dias")))))</f>
        <v>31-45 dias</v>
      </c>
      <c r="G635" s="38">
        <v>35</v>
      </c>
      <c r="H635" s="60" t="str">
        <f>IF('Base tratada'!$G635&lt;=29,"24–29",
IF('Base tratada'!$G635&lt;=39,"30–39",
IF('Base tratada'!$G635&lt;=49,"40–49",
IF('Base tratada'!$G635&lt;=59,"50–59",
IF('Base tratada'!$G635&lt;=69,"60–69",
"70–80")))))</f>
        <v>30–39</v>
      </c>
      <c r="I635" s="34">
        <v>2830</v>
      </c>
      <c r="J635" s="58" t="str">
        <f>IF('Base tratada'!$K635=1,"Divorciado",
IF('Base tratada'!$L635=1,"Casado",
IF('Base tratada'!$M635=1, "Solteiro",
IF('Base tratada'!$N635=1,"Juntos",
"Viúvo"))))</f>
        <v>Juntos</v>
      </c>
      <c r="K635" s="34">
        <v>0</v>
      </c>
      <c r="L635" s="34">
        <v>0</v>
      </c>
      <c r="M635" s="34">
        <v>0</v>
      </c>
      <c r="N635" s="34">
        <v>1</v>
      </c>
      <c r="O635" s="34">
        <v>0</v>
      </c>
      <c r="P635" s="34">
        <v>0</v>
      </c>
      <c r="Q635" s="34">
        <v>0</v>
      </c>
      <c r="R635" s="34">
        <v>1</v>
      </c>
      <c r="S635" s="34">
        <v>0</v>
      </c>
      <c r="T635" s="34">
        <v>0</v>
      </c>
      <c r="U635" s="35">
        <v>16</v>
      </c>
      <c r="V635" s="35">
        <v>0</v>
      </c>
      <c r="W635" s="35">
        <v>17</v>
      </c>
      <c r="X635" s="35">
        <v>6</v>
      </c>
      <c r="Y635" s="35">
        <v>3</v>
      </c>
      <c r="Z635" s="35">
        <v>6</v>
      </c>
      <c r="AA635" s="34">
        <v>2</v>
      </c>
      <c r="AB635" s="34">
        <v>9</v>
      </c>
      <c r="AC635" s="34">
        <v>1</v>
      </c>
      <c r="AD635" s="34">
        <v>0</v>
      </c>
      <c r="AE635" s="34">
        <v>3</v>
      </c>
      <c r="AF635" s="58">
        <f>'Base tratada'!$AC635+'Base tratada'!$AD635+'Base tratada'!$AE635</f>
        <v>4</v>
      </c>
      <c r="AG6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35" s="58" t="str">
        <f>IF('Base tratada'!$AC635&gt;=MAX('Base tratada'!$AD635,'Base tratada'!$AE635),"Web",
IF('Base tratada'!$AD635&gt;='Base tratada'!$AE635,"Catalog",
"Store"))</f>
        <v>Store</v>
      </c>
      <c r="AI635" s="59">
        <f>IF('Base tratada'!$AF635=0,"0",'Base tratada'!$AK635/'Base tratada'!$AF635)</f>
        <v>10.5</v>
      </c>
      <c r="AJ635" s="59" t="str">
        <f>IF('Base tratada'!$AI635=0,"R$ 0",
IF('Base tratada'!$AI635&lt;=25,"R$ 1–25",
IF('Base tratada'!$AI635&lt;=50,"R$ 26–50",
"+R$ 50")))</f>
        <v>R$ 1–25</v>
      </c>
      <c r="AK635" s="35">
        <v>42</v>
      </c>
      <c r="AL635" s="58" t="str">
        <f>IF('Base tratada'!$AK635&lt;=100,"R$ 0-100",
IF('Base tratada'!$AK635&lt;=500,"R$ 101-500",
IF('Base tratada'!$AK635&lt;=1000,"R$ 501-1000",
IF('Base tratada'!$AK635&lt;=1500,"R$ 1001-1500",
"+R$ 1500"))))</f>
        <v>R$ 0-100</v>
      </c>
      <c r="AM635" s="34">
        <v>0</v>
      </c>
      <c r="AN635" s="34">
        <v>0</v>
      </c>
      <c r="AO635" s="34">
        <v>0</v>
      </c>
      <c r="AP635" s="34">
        <v>0</v>
      </c>
      <c r="AQ635" s="34">
        <v>0</v>
      </c>
      <c r="AR635" s="34">
        <v>0</v>
      </c>
      <c r="AS635" s="34">
        <v>0</v>
      </c>
      <c r="AT635" s="34">
        <v>3</v>
      </c>
      <c r="AU635" s="34">
        <v>11</v>
      </c>
      <c r="AV635" s="52">
        <v>36</v>
      </c>
      <c r="AW635" s="57">
        <v>0</v>
      </c>
      <c r="AX635" s="58" t="str">
        <f>IF(Tabela3[[#This Row],[Response]]=1, "Aceitou", "Não aceitou")</f>
        <v>Não aceitou</v>
      </c>
      <c r="AY635" s="55" t="str">
        <f>Tabela3[[#This Row],[Faixa Recência]] &amp; " | " &amp; Tabela3[[#This Row],[Faixa Gasto]] &amp; " | " &amp; Tabela3[[#This Row],[Faixa ticket médio]]</f>
        <v>31-45 dias | R$ 0-100 | R$ 1–25</v>
      </c>
      <c r="AZ6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5" s="36"/>
    </row>
    <row r="636" spans="1:54" x14ac:dyDescent="0.25">
      <c r="A636" s="61">
        <v>635</v>
      </c>
      <c r="B636" s="37">
        <v>67445</v>
      </c>
      <c r="C636" s="34">
        <v>0</v>
      </c>
      <c r="D636" s="34">
        <v>1</v>
      </c>
      <c r="E636" s="34">
        <v>63</v>
      </c>
      <c r="F636" s="58" t="str">
        <f>IF('Base tratada'!$E636&lt;=15,"0-15 dias",
IF('Base tratada'!$E636&lt;=30, "16-30 dias",
IF('Base tratada'!$E636&lt;=45, "31-45 dias",
IF('Base tratada'!$E636&lt;=60, "46-60 dias",
IF('Base tratada'!$E636&lt;=75, "61-75 dias", "76-99 dias")))))</f>
        <v>61-75 dias</v>
      </c>
      <c r="G636" s="38">
        <v>46</v>
      </c>
      <c r="H636" s="60" t="str">
        <f>IF('Base tratada'!$G636&lt;=29,"24–29",
IF('Base tratada'!$G636&lt;=39,"30–39",
IF('Base tratada'!$G636&lt;=49,"40–49",
IF('Base tratada'!$G636&lt;=59,"50–59",
IF('Base tratada'!$G636&lt;=69,"60–69",
"70–80")))))</f>
        <v>40–49</v>
      </c>
      <c r="I636" s="34">
        <v>2845</v>
      </c>
      <c r="J636" s="58" t="str">
        <f>IF('Base tratada'!$K636=1,"Divorciado",
IF('Base tratada'!$L636=1,"Casado",
IF('Base tratada'!$M636=1, "Solteiro",
IF('Base tratada'!$N636=1,"Juntos",
"Viúvo"))))</f>
        <v>Casado</v>
      </c>
      <c r="K636" s="34">
        <v>0</v>
      </c>
      <c r="L636" s="34">
        <v>1</v>
      </c>
      <c r="M636" s="34">
        <v>0</v>
      </c>
      <c r="N636" s="34">
        <v>0</v>
      </c>
      <c r="O636" s="34">
        <v>0</v>
      </c>
      <c r="P636" s="34">
        <v>0</v>
      </c>
      <c r="Q636" s="34">
        <v>0</v>
      </c>
      <c r="R636" s="34">
        <v>1</v>
      </c>
      <c r="S636" s="34">
        <v>0</v>
      </c>
      <c r="T636" s="34">
        <v>0</v>
      </c>
      <c r="U636" s="35">
        <v>757</v>
      </c>
      <c r="V636" s="35">
        <v>80</v>
      </c>
      <c r="W636" s="35">
        <v>217</v>
      </c>
      <c r="X636" s="35">
        <v>29</v>
      </c>
      <c r="Y636" s="35">
        <v>80</v>
      </c>
      <c r="Z636" s="35">
        <v>11</v>
      </c>
      <c r="AA636" s="34">
        <v>5</v>
      </c>
      <c r="AB636" s="34">
        <v>6</v>
      </c>
      <c r="AC636" s="34">
        <v>9</v>
      </c>
      <c r="AD636" s="34">
        <v>6</v>
      </c>
      <c r="AE636" s="34">
        <v>12</v>
      </c>
      <c r="AF636" s="58">
        <f>'Base tratada'!$AC636+'Base tratada'!$AD636+'Base tratada'!$AE636</f>
        <v>27</v>
      </c>
      <c r="AG6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36" s="58" t="str">
        <f>IF('Base tratada'!$AC636&gt;=MAX('Base tratada'!$AD636,'Base tratada'!$AE636),"Web",
IF('Base tratada'!$AD636&gt;='Base tratada'!$AE636,"Catalog",
"Store"))</f>
        <v>Store</v>
      </c>
      <c r="AI636" s="59">
        <f>IF('Base tratada'!$AF636=0,"0",'Base tratada'!$AK636/'Base tratada'!$AF636)</f>
        <v>43.074074074074076</v>
      </c>
      <c r="AJ636" s="59" t="str">
        <f>IF('Base tratada'!$AI636=0,"R$ 0",
IF('Base tratada'!$AI636&lt;=25,"R$ 1–25",
IF('Base tratada'!$AI636&lt;=50,"R$ 26–50",
"+R$ 50")))</f>
        <v>R$ 26–50</v>
      </c>
      <c r="AK636" s="35">
        <v>1163</v>
      </c>
      <c r="AL636" s="58" t="str">
        <f>IF('Base tratada'!$AK636&lt;=100,"R$ 0-100",
IF('Base tratada'!$AK636&lt;=500,"R$ 101-500",
IF('Base tratada'!$AK636&lt;=1000,"R$ 501-1000",
IF('Base tratada'!$AK636&lt;=1500,"R$ 1001-1500",
"+R$ 1500"))))</f>
        <v>R$ 1001-1500</v>
      </c>
      <c r="AM636" s="34">
        <v>0</v>
      </c>
      <c r="AN636" s="34">
        <v>0</v>
      </c>
      <c r="AO636" s="34">
        <v>0</v>
      </c>
      <c r="AP636" s="34">
        <v>0</v>
      </c>
      <c r="AQ636" s="34">
        <v>0</v>
      </c>
      <c r="AR636" s="34">
        <v>0</v>
      </c>
      <c r="AS636" s="34">
        <v>0</v>
      </c>
      <c r="AT636" s="34">
        <v>3</v>
      </c>
      <c r="AU636" s="34">
        <v>11</v>
      </c>
      <c r="AV636" s="52">
        <v>1152</v>
      </c>
      <c r="AW636" s="57">
        <v>0</v>
      </c>
      <c r="AX636" s="58" t="str">
        <f>IF(Tabela3[[#This Row],[Response]]=1, "Aceitou", "Não aceitou")</f>
        <v>Não aceitou</v>
      </c>
      <c r="AY636" s="55" t="str">
        <f>Tabela3[[#This Row],[Faixa Recência]] &amp; " | " &amp; Tabela3[[#This Row],[Faixa Gasto]] &amp; " | " &amp; Tabela3[[#This Row],[Faixa ticket médio]]</f>
        <v>61-75 dias | R$ 1001-1500 | R$ 26–50</v>
      </c>
      <c r="AZ6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6" s="36"/>
    </row>
    <row r="637" spans="1:54" x14ac:dyDescent="0.25">
      <c r="A637" s="61">
        <v>636</v>
      </c>
      <c r="B637" s="37">
        <v>50616</v>
      </c>
      <c r="C637" s="34">
        <v>0</v>
      </c>
      <c r="D637" s="34">
        <v>1</v>
      </c>
      <c r="E637" s="34">
        <v>71</v>
      </c>
      <c r="F637" s="58" t="str">
        <f>IF('Base tratada'!$E637&lt;=15,"0-15 dias",
IF('Base tratada'!$E637&lt;=30, "16-30 dias",
IF('Base tratada'!$E637&lt;=45, "31-45 dias",
IF('Base tratada'!$E637&lt;=60, "46-60 dias",
IF('Base tratada'!$E637&lt;=75, "61-75 dias", "76-99 dias")))))</f>
        <v>61-75 dias</v>
      </c>
      <c r="G637" s="38">
        <v>70</v>
      </c>
      <c r="H637" s="60" t="str">
        <f>IF('Base tratada'!$G637&lt;=29,"24–29",
IF('Base tratada'!$G637&lt;=39,"30–39",
IF('Base tratada'!$G637&lt;=49,"40–49",
IF('Base tratada'!$G637&lt;=59,"50–59",
IF('Base tratada'!$G637&lt;=69,"60–69",
"70–80")))))</f>
        <v>70–80</v>
      </c>
      <c r="I637" s="34">
        <v>2236</v>
      </c>
      <c r="J637" s="58" t="str">
        <f>IF('Base tratada'!$K637=1,"Divorciado",
IF('Base tratada'!$L637=1,"Casado",
IF('Base tratada'!$M637=1, "Solteiro",
IF('Base tratada'!$N637=1,"Juntos",
"Viúvo"))))</f>
        <v>Juntos</v>
      </c>
      <c r="K637" s="34">
        <v>0</v>
      </c>
      <c r="L637" s="34">
        <v>0</v>
      </c>
      <c r="M637" s="34">
        <v>0</v>
      </c>
      <c r="N637" s="34">
        <v>1</v>
      </c>
      <c r="O637" s="34">
        <v>0</v>
      </c>
      <c r="P637" s="34">
        <v>0</v>
      </c>
      <c r="Q637" s="34">
        <v>0</v>
      </c>
      <c r="R637" s="34">
        <v>0</v>
      </c>
      <c r="S637" s="34">
        <v>0</v>
      </c>
      <c r="T637" s="34">
        <v>1</v>
      </c>
      <c r="U637" s="35">
        <v>30</v>
      </c>
      <c r="V637" s="35">
        <v>2</v>
      </c>
      <c r="W637" s="35">
        <v>25</v>
      </c>
      <c r="X637" s="35">
        <v>0</v>
      </c>
      <c r="Y637" s="35">
        <v>1</v>
      </c>
      <c r="Z637" s="35">
        <v>9</v>
      </c>
      <c r="AA637" s="34">
        <v>1</v>
      </c>
      <c r="AB637" s="34">
        <v>2</v>
      </c>
      <c r="AC637" s="34">
        <v>1</v>
      </c>
      <c r="AD637" s="34">
        <v>1</v>
      </c>
      <c r="AE637" s="34">
        <v>4</v>
      </c>
      <c r="AF637" s="58">
        <f>'Base tratada'!$AC637+'Base tratada'!$AD637+'Base tratada'!$AE637</f>
        <v>6</v>
      </c>
      <c r="AG6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37" s="58" t="str">
        <f>IF('Base tratada'!$AC637&gt;=MAX('Base tratada'!$AD637,'Base tratada'!$AE637),"Web",
IF('Base tratada'!$AD637&gt;='Base tratada'!$AE637,"Catalog",
"Store"))</f>
        <v>Store</v>
      </c>
      <c r="AI637" s="59">
        <f>IF('Base tratada'!$AF637=0,"0",'Base tratada'!$AK637/'Base tratada'!$AF637)</f>
        <v>9.6666666666666661</v>
      </c>
      <c r="AJ637" s="59" t="str">
        <f>IF('Base tratada'!$AI637=0,"R$ 0",
IF('Base tratada'!$AI637&lt;=25,"R$ 1–25",
IF('Base tratada'!$AI637&lt;=50,"R$ 26–50",
"+R$ 50")))</f>
        <v>R$ 1–25</v>
      </c>
      <c r="AK637" s="35">
        <v>58</v>
      </c>
      <c r="AL637" s="58" t="str">
        <f>IF('Base tratada'!$AK637&lt;=100,"R$ 0-100",
IF('Base tratada'!$AK637&lt;=500,"R$ 101-500",
IF('Base tratada'!$AK637&lt;=1000,"R$ 501-1000",
IF('Base tratada'!$AK637&lt;=1500,"R$ 1001-1500",
"+R$ 1500"))))</f>
        <v>R$ 0-100</v>
      </c>
      <c r="AM637" s="34">
        <v>0</v>
      </c>
      <c r="AN637" s="34">
        <v>0</v>
      </c>
      <c r="AO637" s="34">
        <v>0</v>
      </c>
      <c r="AP637" s="34">
        <v>0</v>
      </c>
      <c r="AQ637" s="34">
        <v>0</v>
      </c>
      <c r="AR637" s="34">
        <v>0</v>
      </c>
      <c r="AS637" s="34">
        <v>0</v>
      </c>
      <c r="AT637" s="34">
        <v>3</v>
      </c>
      <c r="AU637" s="34">
        <v>11</v>
      </c>
      <c r="AV637" s="52">
        <v>49</v>
      </c>
      <c r="AW637" s="57">
        <v>0</v>
      </c>
      <c r="AX637" s="58" t="str">
        <f>IF(Tabela3[[#This Row],[Response]]=1, "Aceitou", "Não aceitou")</f>
        <v>Não aceitou</v>
      </c>
      <c r="AY637" s="55" t="str">
        <f>Tabela3[[#This Row],[Faixa Recência]] &amp; " | " &amp; Tabela3[[#This Row],[Faixa Gasto]] &amp; " | " &amp; Tabela3[[#This Row],[Faixa ticket médio]]</f>
        <v>61-75 dias | R$ 0-100 | R$ 1–25</v>
      </c>
      <c r="AZ6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7" s="36"/>
    </row>
    <row r="638" spans="1:54" x14ac:dyDescent="0.25">
      <c r="A638" s="61">
        <v>637</v>
      </c>
      <c r="B638" s="37">
        <v>49431</v>
      </c>
      <c r="C638" s="34">
        <v>0</v>
      </c>
      <c r="D638" s="34">
        <v>1</v>
      </c>
      <c r="E638" s="34">
        <v>9</v>
      </c>
      <c r="F638" s="58" t="str">
        <f>IF('Base tratada'!$E638&lt;=15,"0-15 dias",
IF('Base tratada'!$E638&lt;=30, "16-30 dias",
IF('Base tratada'!$E638&lt;=45, "31-45 dias",
IF('Base tratada'!$E638&lt;=60, "46-60 dias",
IF('Base tratada'!$E638&lt;=75, "61-75 dias", "76-99 dias")))))</f>
        <v>0-15 dias</v>
      </c>
      <c r="G638" s="38">
        <v>65</v>
      </c>
      <c r="H638" s="60" t="str">
        <f>IF('Base tratada'!$G638&lt;=29,"24–29",
IF('Base tratada'!$G638&lt;=39,"30–39",
IF('Base tratada'!$G638&lt;=49,"40–49",
IF('Base tratada'!$G638&lt;=59,"50–59",
IF('Base tratada'!$G638&lt;=69,"60–69",
"70–80")))))</f>
        <v>60–69</v>
      </c>
      <c r="I638" s="34">
        <v>2854</v>
      </c>
      <c r="J638" s="58" t="str">
        <f>IF('Base tratada'!$K638=1,"Divorciado",
IF('Base tratada'!$L638=1,"Casado",
IF('Base tratada'!$M638=1, "Solteiro",
IF('Base tratada'!$N638=1,"Juntos",
"Viúvo"))))</f>
        <v>Divorciado</v>
      </c>
      <c r="K638" s="34">
        <v>1</v>
      </c>
      <c r="L638" s="34">
        <v>0</v>
      </c>
      <c r="M638" s="34">
        <v>0</v>
      </c>
      <c r="N638" s="34">
        <v>0</v>
      </c>
      <c r="O638" s="34">
        <v>0</v>
      </c>
      <c r="P638" s="34">
        <v>0</v>
      </c>
      <c r="Q638" s="34">
        <v>0</v>
      </c>
      <c r="R638" s="34">
        <v>1</v>
      </c>
      <c r="S638" s="34">
        <v>0</v>
      </c>
      <c r="T638" s="34">
        <v>0</v>
      </c>
      <c r="U638" s="35">
        <v>219</v>
      </c>
      <c r="V638" s="35">
        <v>3</v>
      </c>
      <c r="W638" s="35">
        <v>100</v>
      </c>
      <c r="X638" s="35">
        <v>26</v>
      </c>
      <c r="Y638" s="35">
        <v>0</v>
      </c>
      <c r="Z638" s="35">
        <v>17</v>
      </c>
      <c r="AA638" s="34">
        <v>2</v>
      </c>
      <c r="AB638" s="34">
        <v>8</v>
      </c>
      <c r="AC638" s="34">
        <v>7</v>
      </c>
      <c r="AD638" s="34">
        <v>1</v>
      </c>
      <c r="AE638" s="34">
        <v>5</v>
      </c>
      <c r="AF638" s="58">
        <f>'Base tratada'!$AC638+'Base tratada'!$AD638+'Base tratada'!$AE638</f>
        <v>13</v>
      </c>
      <c r="AG6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38" s="58" t="str">
        <f>IF('Base tratada'!$AC638&gt;=MAX('Base tratada'!$AD638,'Base tratada'!$AE638),"Web",
IF('Base tratada'!$AD638&gt;='Base tratada'!$AE638,"Catalog",
"Store"))</f>
        <v>Web</v>
      </c>
      <c r="AI638" s="59">
        <f>IF('Base tratada'!$AF638=0,"0",'Base tratada'!$AK638/'Base tratada'!$AF638)</f>
        <v>26.76923076923077</v>
      </c>
      <c r="AJ638" s="59" t="str">
        <f>IF('Base tratada'!$AI638=0,"R$ 0",
IF('Base tratada'!$AI638&lt;=25,"R$ 1–25",
IF('Base tratada'!$AI638&lt;=50,"R$ 26–50",
"+R$ 50")))</f>
        <v>R$ 26–50</v>
      </c>
      <c r="AK638" s="35">
        <v>348</v>
      </c>
      <c r="AL638" s="58" t="str">
        <f>IF('Base tratada'!$AK638&lt;=100,"R$ 0-100",
IF('Base tratada'!$AK638&lt;=500,"R$ 101-500",
IF('Base tratada'!$AK638&lt;=1000,"R$ 501-1000",
IF('Base tratada'!$AK638&lt;=1500,"R$ 1001-1500",
"+R$ 1500"))))</f>
        <v>R$ 101-500</v>
      </c>
      <c r="AM638" s="34">
        <v>0</v>
      </c>
      <c r="AN638" s="34">
        <v>0</v>
      </c>
      <c r="AO638" s="34">
        <v>0</v>
      </c>
      <c r="AP638" s="34">
        <v>0</v>
      </c>
      <c r="AQ638" s="34">
        <v>0</v>
      </c>
      <c r="AR638" s="34">
        <v>0</v>
      </c>
      <c r="AS638" s="34">
        <v>0</v>
      </c>
      <c r="AT638" s="34">
        <v>3</v>
      </c>
      <c r="AU638" s="34">
        <v>11</v>
      </c>
      <c r="AV638" s="52">
        <v>331</v>
      </c>
      <c r="AW638" s="57">
        <v>0</v>
      </c>
      <c r="AX638" s="58" t="str">
        <f>IF(Tabela3[[#This Row],[Response]]=1, "Aceitou", "Não aceitou")</f>
        <v>Não aceitou</v>
      </c>
      <c r="AY638" s="55" t="str">
        <f>Tabela3[[#This Row],[Faixa Recência]] &amp; " | " &amp; Tabela3[[#This Row],[Faixa Gasto]] &amp; " | " &amp; Tabela3[[#This Row],[Faixa ticket médio]]</f>
        <v>0-15 dias | R$ 101-500 | R$ 26–50</v>
      </c>
      <c r="AZ6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8" s="36"/>
    </row>
    <row r="639" spans="1:54" x14ac:dyDescent="0.25">
      <c r="A639" s="61">
        <v>638</v>
      </c>
      <c r="B639" s="37">
        <v>61278</v>
      </c>
      <c r="C639" s="34">
        <v>0</v>
      </c>
      <c r="D639" s="34">
        <v>1</v>
      </c>
      <c r="E639" s="34">
        <v>87</v>
      </c>
      <c r="F639" s="58" t="str">
        <f>IF('Base tratada'!$E639&lt;=15,"0-15 dias",
IF('Base tratada'!$E639&lt;=30, "16-30 dias",
IF('Base tratada'!$E639&lt;=45, "31-45 dias",
IF('Base tratada'!$E639&lt;=60, "46-60 dias",
IF('Base tratada'!$E639&lt;=75, "61-75 dias", "76-99 dias")))))</f>
        <v>76-99 dias</v>
      </c>
      <c r="G639" s="38">
        <v>67</v>
      </c>
      <c r="H639" s="60" t="str">
        <f>IF('Base tratada'!$G639&lt;=29,"24–29",
IF('Base tratada'!$G639&lt;=39,"30–39",
IF('Base tratada'!$G639&lt;=49,"40–49",
IF('Base tratada'!$G639&lt;=59,"50–59",
IF('Base tratada'!$G639&lt;=69,"60–69",
"70–80")))))</f>
        <v>60–69</v>
      </c>
      <c r="I639" s="34">
        <v>2335</v>
      </c>
      <c r="J639" s="58" t="str">
        <f>IF('Base tratada'!$K639=1,"Divorciado",
IF('Base tratada'!$L639=1,"Casado",
IF('Base tratada'!$M639=1, "Solteiro",
IF('Base tratada'!$N639=1,"Juntos",
"Viúvo"))))</f>
        <v>Juntos</v>
      </c>
      <c r="K639" s="34">
        <v>0</v>
      </c>
      <c r="L639" s="34">
        <v>0</v>
      </c>
      <c r="M639" s="34">
        <v>0</v>
      </c>
      <c r="N639" s="34">
        <v>1</v>
      </c>
      <c r="O639" s="34">
        <v>0</v>
      </c>
      <c r="P639" s="34">
        <v>0</v>
      </c>
      <c r="Q639" s="34">
        <v>0</v>
      </c>
      <c r="R639" s="34">
        <v>1</v>
      </c>
      <c r="S639" s="34">
        <v>0</v>
      </c>
      <c r="T639" s="34">
        <v>0</v>
      </c>
      <c r="U639" s="35">
        <v>111</v>
      </c>
      <c r="V639" s="35">
        <v>3</v>
      </c>
      <c r="W639" s="35">
        <v>28</v>
      </c>
      <c r="X639" s="35">
        <v>2</v>
      </c>
      <c r="Y639" s="35">
        <v>6</v>
      </c>
      <c r="Z639" s="35">
        <v>15</v>
      </c>
      <c r="AA639" s="34">
        <v>2</v>
      </c>
      <c r="AB639" s="34">
        <v>6</v>
      </c>
      <c r="AC639" s="34">
        <v>3</v>
      </c>
      <c r="AD639" s="34">
        <v>1</v>
      </c>
      <c r="AE639" s="34">
        <v>4</v>
      </c>
      <c r="AF639" s="58">
        <f>'Base tratada'!$AC639+'Base tratada'!$AD639+'Base tratada'!$AE639</f>
        <v>8</v>
      </c>
      <c r="AG6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39" s="58" t="str">
        <f>IF('Base tratada'!$AC639&gt;=MAX('Base tratada'!$AD639,'Base tratada'!$AE639),"Web",
IF('Base tratada'!$AD639&gt;='Base tratada'!$AE639,"Catalog",
"Store"))</f>
        <v>Store</v>
      </c>
      <c r="AI639" s="59">
        <f>IF('Base tratada'!$AF639=0,"0",'Base tratada'!$AK639/'Base tratada'!$AF639)</f>
        <v>18.75</v>
      </c>
      <c r="AJ639" s="59" t="str">
        <f>IF('Base tratada'!$AI639=0,"R$ 0",
IF('Base tratada'!$AI639&lt;=25,"R$ 1–25",
IF('Base tratada'!$AI639&lt;=50,"R$ 26–50",
"+R$ 50")))</f>
        <v>R$ 1–25</v>
      </c>
      <c r="AK639" s="35">
        <v>150</v>
      </c>
      <c r="AL639" s="58" t="str">
        <f>IF('Base tratada'!$AK639&lt;=100,"R$ 0-100",
IF('Base tratada'!$AK639&lt;=500,"R$ 101-500",
IF('Base tratada'!$AK639&lt;=1000,"R$ 501-1000",
IF('Base tratada'!$AK639&lt;=1500,"R$ 1001-1500",
"+R$ 1500"))))</f>
        <v>R$ 101-500</v>
      </c>
      <c r="AM639" s="34">
        <v>0</v>
      </c>
      <c r="AN639" s="34">
        <v>0</v>
      </c>
      <c r="AO639" s="34">
        <v>0</v>
      </c>
      <c r="AP639" s="34">
        <v>0</v>
      </c>
      <c r="AQ639" s="34">
        <v>0</v>
      </c>
      <c r="AR639" s="34">
        <v>0</v>
      </c>
      <c r="AS639" s="34">
        <v>0</v>
      </c>
      <c r="AT639" s="34">
        <v>3</v>
      </c>
      <c r="AU639" s="34">
        <v>11</v>
      </c>
      <c r="AV639" s="52">
        <v>135</v>
      </c>
      <c r="AW639" s="57">
        <v>0</v>
      </c>
      <c r="AX639" s="58" t="str">
        <f>IF(Tabela3[[#This Row],[Response]]=1, "Aceitou", "Não aceitou")</f>
        <v>Não aceitou</v>
      </c>
      <c r="AY639" s="55" t="str">
        <f>Tabela3[[#This Row],[Faixa Recência]] &amp; " | " &amp; Tabela3[[#This Row],[Faixa Gasto]] &amp; " | " &amp; Tabela3[[#This Row],[Faixa ticket médio]]</f>
        <v>76-99 dias | R$ 101-500 | R$ 1–25</v>
      </c>
      <c r="AZ6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39" s="36"/>
    </row>
    <row r="640" spans="1:54" x14ac:dyDescent="0.25">
      <c r="A640" s="61">
        <v>639</v>
      </c>
      <c r="B640" s="37">
        <v>26490</v>
      </c>
      <c r="C640" s="34">
        <v>0</v>
      </c>
      <c r="D640" s="34">
        <v>0</v>
      </c>
      <c r="E640" s="34">
        <v>92</v>
      </c>
      <c r="F640" s="58" t="str">
        <f>IF('Base tratada'!$E640&lt;=15,"0-15 dias",
IF('Base tratada'!$E640&lt;=30, "16-30 dias",
IF('Base tratada'!$E640&lt;=45, "31-45 dias",
IF('Base tratada'!$E640&lt;=60, "46-60 dias",
IF('Base tratada'!$E640&lt;=75, "61-75 dias", "76-99 dias")))))</f>
        <v>76-99 dias</v>
      </c>
      <c r="G640" s="38">
        <v>62</v>
      </c>
      <c r="H640" s="60" t="str">
        <f>IF('Base tratada'!$G640&lt;=29,"24–29",
IF('Base tratada'!$G640&lt;=39,"30–39",
IF('Base tratada'!$G640&lt;=49,"40–49",
IF('Base tratada'!$G640&lt;=59,"50–59",
IF('Base tratada'!$G640&lt;=69,"60–69",
"70–80")))))</f>
        <v>60–69</v>
      </c>
      <c r="I640" s="34">
        <v>2804</v>
      </c>
      <c r="J640" s="58" t="str">
        <f>IF('Base tratada'!$K640=1,"Divorciado",
IF('Base tratada'!$L640=1,"Casado",
IF('Base tratada'!$M640=1, "Solteiro",
IF('Base tratada'!$N640=1,"Juntos",
"Viúvo"))))</f>
        <v>Juntos</v>
      </c>
      <c r="K640" s="34">
        <v>0</v>
      </c>
      <c r="L640" s="34">
        <v>0</v>
      </c>
      <c r="M640" s="34">
        <v>0</v>
      </c>
      <c r="N640" s="34">
        <v>1</v>
      </c>
      <c r="O640" s="34">
        <v>0</v>
      </c>
      <c r="P640" s="34">
        <v>1</v>
      </c>
      <c r="Q640" s="34">
        <v>0</v>
      </c>
      <c r="R640" s="34">
        <v>0</v>
      </c>
      <c r="S640" s="34">
        <v>0</v>
      </c>
      <c r="T640" s="34">
        <v>0</v>
      </c>
      <c r="U640" s="35">
        <v>45</v>
      </c>
      <c r="V640" s="35">
        <v>47</v>
      </c>
      <c r="W640" s="35">
        <v>52</v>
      </c>
      <c r="X640" s="35">
        <v>21</v>
      </c>
      <c r="Y640" s="35">
        <v>20</v>
      </c>
      <c r="Z640" s="35">
        <v>25</v>
      </c>
      <c r="AA640" s="34">
        <v>2</v>
      </c>
      <c r="AB640" s="34">
        <v>6</v>
      </c>
      <c r="AC640" s="34">
        <v>3</v>
      </c>
      <c r="AD640" s="34">
        <v>1</v>
      </c>
      <c r="AE640" s="34">
        <v>5</v>
      </c>
      <c r="AF640" s="58">
        <f>'Base tratada'!$AC640+'Base tratada'!$AD640+'Base tratada'!$AE640</f>
        <v>9</v>
      </c>
      <c r="AG6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40" s="58" t="str">
        <f>IF('Base tratada'!$AC640&gt;=MAX('Base tratada'!$AD640,'Base tratada'!$AE640),"Web",
IF('Base tratada'!$AD640&gt;='Base tratada'!$AE640,"Catalog",
"Store"))</f>
        <v>Store</v>
      </c>
      <c r="AI640" s="59">
        <f>IF('Base tratada'!$AF640=0,"0",'Base tratada'!$AK640/'Base tratada'!$AF640)</f>
        <v>20.555555555555557</v>
      </c>
      <c r="AJ640" s="59" t="str">
        <f>IF('Base tratada'!$AI640=0,"R$ 0",
IF('Base tratada'!$AI640&lt;=25,"R$ 1–25",
IF('Base tratada'!$AI640&lt;=50,"R$ 26–50",
"+R$ 50")))</f>
        <v>R$ 1–25</v>
      </c>
      <c r="AK640" s="35">
        <v>185</v>
      </c>
      <c r="AL640" s="58" t="str">
        <f>IF('Base tratada'!$AK640&lt;=100,"R$ 0-100",
IF('Base tratada'!$AK640&lt;=500,"R$ 101-500",
IF('Base tratada'!$AK640&lt;=1000,"R$ 501-1000",
IF('Base tratada'!$AK640&lt;=1500,"R$ 1001-1500",
"+R$ 1500"))))</f>
        <v>R$ 101-500</v>
      </c>
      <c r="AM640" s="34">
        <v>0</v>
      </c>
      <c r="AN640" s="34">
        <v>0</v>
      </c>
      <c r="AO640" s="34">
        <v>0</v>
      </c>
      <c r="AP640" s="34">
        <v>0</v>
      </c>
      <c r="AQ640" s="34">
        <v>0</v>
      </c>
      <c r="AR640" s="34">
        <v>0</v>
      </c>
      <c r="AS640" s="34">
        <v>0</v>
      </c>
      <c r="AT640" s="34">
        <v>3</v>
      </c>
      <c r="AU640" s="34">
        <v>11</v>
      </c>
      <c r="AV640" s="52">
        <v>160</v>
      </c>
      <c r="AW640" s="57">
        <v>0</v>
      </c>
      <c r="AX640" s="58" t="str">
        <f>IF(Tabela3[[#This Row],[Response]]=1, "Aceitou", "Não aceitou")</f>
        <v>Não aceitou</v>
      </c>
      <c r="AY640" s="55" t="str">
        <f>Tabela3[[#This Row],[Faixa Recência]] &amp; " | " &amp; Tabela3[[#This Row],[Faixa Gasto]] &amp; " | " &amp; Tabela3[[#This Row],[Faixa ticket médio]]</f>
        <v>76-99 dias | R$ 101-500 | R$ 1–25</v>
      </c>
      <c r="AZ6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0" s="36"/>
    </row>
    <row r="641" spans="1:54" x14ac:dyDescent="0.25">
      <c r="A641" s="61">
        <v>640</v>
      </c>
      <c r="B641" s="37">
        <v>73059</v>
      </c>
      <c r="C641" s="34">
        <v>0</v>
      </c>
      <c r="D641" s="34">
        <v>1</v>
      </c>
      <c r="E641" s="34">
        <v>36</v>
      </c>
      <c r="F641" s="58" t="str">
        <f>IF('Base tratada'!$E641&lt;=15,"0-15 dias",
IF('Base tratada'!$E641&lt;=30, "16-30 dias",
IF('Base tratada'!$E641&lt;=45, "31-45 dias",
IF('Base tratada'!$E641&lt;=60, "46-60 dias",
IF('Base tratada'!$E641&lt;=75, "61-75 dias", "76-99 dias")))))</f>
        <v>31-45 dias</v>
      </c>
      <c r="G641" s="38">
        <v>73</v>
      </c>
      <c r="H641" s="60" t="str">
        <f>IF('Base tratada'!$G641&lt;=29,"24–29",
IF('Base tratada'!$G641&lt;=39,"30–39",
IF('Base tratada'!$G641&lt;=49,"40–49",
IF('Base tratada'!$G641&lt;=59,"50–59",
IF('Base tratada'!$G641&lt;=69,"60–69",
"70–80")))))</f>
        <v>70–80</v>
      </c>
      <c r="I641" s="34">
        <v>2461</v>
      </c>
      <c r="J641" s="58" t="str">
        <f>IF('Base tratada'!$K641=1,"Divorciado",
IF('Base tratada'!$L641=1,"Casado",
IF('Base tratada'!$M641=1, "Solteiro",
IF('Base tratada'!$N641=1,"Juntos",
"Viúvo"))))</f>
        <v>Juntos</v>
      </c>
      <c r="K641" s="34">
        <v>0</v>
      </c>
      <c r="L641" s="34">
        <v>0</v>
      </c>
      <c r="M641" s="34">
        <v>0</v>
      </c>
      <c r="N641" s="34">
        <v>1</v>
      </c>
      <c r="O641" s="34">
        <v>0</v>
      </c>
      <c r="P641" s="34">
        <v>0</v>
      </c>
      <c r="Q641" s="34">
        <v>0</v>
      </c>
      <c r="R641" s="34">
        <v>0</v>
      </c>
      <c r="S641" s="34">
        <v>0</v>
      </c>
      <c r="T641" s="34">
        <v>1</v>
      </c>
      <c r="U641" s="35">
        <v>410</v>
      </c>
      <c r="V641" s="35">
        <v>112</v>
      </c>
      <c r="W641" s="35">
        <v>420</v>
      </c>
      <c r="X641" s="35">
        <v>0</v>
      </c>
      <c r="Y641" s="35">
        <v>82</v>
      </c>
      <c r="Z641" s="35">
        <v>71</v>
      </c>
      <c r="AA641" s="34">
        <v>1</v>
      </c>
      <c r="AB641" s="34">
        <v>4</v>
      </c>
      <c r="AC641" s="34">
        <v>9</v>
      </c>
      <c r="AD641" s="34">
        <v>3</v>
      </c>
      <c r="AE641" s="34">
        <v>13</v>
      </c>
      <c r="AF641" s="58">
        <f>'Base tratada'!$AC641+'Base tratada'!$AD641+'Base tratada'!$AE641</f>
        <v>25</v>
      </c>
      <c r="AG6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41" s="58" t="str">
        <f>IF('Base tratada'!$AC641&gt;=MAX('Base tratada'!$AD641,'Base tratada'!$AE641),"Web",
IF('Base tratada'!$AD641&gt;='Base tratada'!$AE641,"Catalog",
"Store"))</f>
        <v>Store</v>
      </c>
      <c r="AI641" s="59">
        <f>IF('Base tratada'!$AF641=0,"0",'Base tratada'!$AK641/'Base tratada'!$AF641)</f>
        <v>40.96</v>
      </c>
      <c r="AJ641" s="59" t="str">
        <f>IF('Base tratada'!$AI641=0,"R$ 0",
IF('Base tratada'!$AI641&lt;=25,"R$ 1–25",
IF('Base tratada'!$AI641&lt;=50,"R$ 26–50",
"+R$ 50")))</f>
        <v>R$ 26–50</v>
      </c>
      <c r="AK641" s="35">
        <v>1024</v>
      </c>
      <c r="AL641" s="58" t="str">
        <f>IF('Base tratada'!$AK641&lt;=100,"R$ 0-100",
IF('Base tratada'!$AK641&lt;=500,"R$ 101-500",
IF('Base tratada'!$AK641&lt;=1000,"R$ 501-1000",
IF('Base tratada'!$AK641&lt;=1500,"R$ 1001-1500",
"+R$ 1500"))))</f>
        <v>R$ 1001-1500</v>
      </c>
      <c r="AM641" s="34">
        <v>0</v>
      </c>
      <c r="AN641" s="34">
        <v>0</v>
      </c>
      <c r="AO641" s="34">
        <v>0</v>
      </c>
      <c r="AP641" s="34">
        <v>0</v>
      </c>
      <c r="AQ641" s="34">
        <v>0</v>
      </c>
      <c r="AR641" s="34">
        <v>0</v>
      </c>
      <c r="AS641" s="34">
        <v>0</v>
      </c>
      <c r="AT641" s="34">
        <v>3</v>
      </c>
      <c r="AU641" s="34">
        <v>11</v>
      </c>
      <c r="AV641" s="52">
        <v>953</v>
      </c>
      <c r="AW641" s="57">
        <v>0</v>
      </c>
      <c r="AX641" s="58" t="str">
        <f>IF(Tabela3[[#This Row],[Response]]=1, "Aceitou", "Não aceitou")</f>
        <v>Não aceitou</v>
      </c>
      <c r="AY641" s="55" t="str">
        <f>Tabela3[[#This Row],[Faixa Recência]] &amp; " | " &amp; Tabela3[[#This Row],[Faixa Gasto]] &amp; " | " &amp; Tabela3[[#This Row],[Faixa ticket médio]]</f>
        <v>31-45 dias | R$ 1001-1500 | R$ 26–50</v>
      </c>
      <c r="AZ6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1" s="36"/>
    </row>
    <row r="642" spans="1:54" x14ac:dyDescent="0.25">
      <c r="A642" s="61">
        <v>641</v>
      </c>
      <c r="B642" s="37">
        <v>46734</v>
      </c>
      <c r="C642" s="34">
        <v>1</v>
      </c>
      <c r="D642" s="34">
        <v>2</v>
      </c>
      <c r="E642" s="34">
        <v>86</v>
      </c>
      <c r="F642" s="58" t="str">
        <f>IF('Base tratada'!$E642&lt;=15,"0-15 dias",
IF('Base tratada'!$E642&lt;=30, "16-30 dias",
IF('Base tratada'!$E642&lt;=45, "31-45 dias",
IF('Base tratada'!$E642&lt;=60, "46-60 dias",
IF('Base tratada'!$E642&lt;=75, "61-75 dias", "76-99 dias")))))</f>
        <v>76-99 dias</v>
      </c>
      <c r="G642" s="38">
        <v>54</v>
      </c>
      <c r="H642" s="60" t="str">
        <f>IF('Base tratada'!$G642&lt;=29,"24–29",
IF('Base tratada'!$G642&lt;=39,"30–39",
IF('Base tratada'!$G642&lt;=49,"40–49",
IF('Base tratada'!$G642&lt;=59,"50–59",
IF('Base tratada'!$G642&lt;=69,"60–69",
"70–80")))))</f>
        <v>50–59</v>
      </c>
      <c r="I642" s="34">
        <v>2410</v>
      </c>
      <c r="J642" s="58" t="str">
        <f>IF('Base tratada'!$K642=1,"Divorciado",
IF('Base tratada'!$L642=1,"Casado",
IF('Base tratada'!$M642=1, "Solteiro",
IF('Base tratada'!$N642=1,"Juntos",
"Viúvo"))))</f>
        <v>Solteiro</v>
      </c>
      <c r="K642" s="34">
        <v>0</v>
      </c>
      <c r="L642" s="34">
        <v>0</v>
      </c>
      <c r="M642" s="34">
        <v>1</v>
      </c>
      <c r="N642" s="34">
        <v>0</v>
      </c>
      <c r="O642" s="34">
        <v>0</v>
      </c>
      <c r="P642" s="34">
        <v>0</v>
      </c>
      <c r="Q642" s="34">
        <v>0</v>
      </c>
      <c r="R642" s="34">
        <v>0</v>
      </c>
      <c r="S642" s="34">
        <v>0</v>
      </c>
      <c r="T642" s="34">
        <v>1</v>
      </c>
      <c r="U642" s="35">
        <v>100</v>
      </c>
      <c r="V642" s="35">
        <v>1</v>
      </c>
      <c r="W642" s="35">
        <v>39</v>
      </c>
      <c r="X642" s="35">
        <v>6</v>
      </c>
      <c r="Y642" s="35">
        <v>1</v>
      </c>
      <c r="Z642" s="35">
        <v>76</v>
      </c>
      <c r="AA642" s="34">
        <v>4</v>
      </c>
      <c r="AB642" s="34">
        <v>6</v>
      </c>
      <c r="AC642" s="34">
        <v>3</v>
      </c>
      <c r="AD642" s="34">
        <v>2</v>
      </c>
      <c r="AE642" s="34">
        <v>3</v>
      </c>
      <c r="AF642" s="58">
        <f>'Base tratada'!$AC642+'Base tratada'!$AD642+'Base tratada'!$AE642</f>
        <v>8</v>
      </c>
      <c r="AG6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42" s="58" t="str">
        <f>IF('Base tratada'!$AC642&gt;=MAX('Base tratada'!$AD642,'Base tratada'!$AE642),"Web",
IF('Base tratada'!$AD642&gt;='Base tratada'!$AE642,"Catalog",
"Store"))</f>
        <v>Web</v>
      </c>
      <c r="AI642" s="59">
        <f>IF('Base tratada'!$AF642=0,"0",'Base tratada'!$AK642/'Base tratada'!$AF642)</f>
        <v>18.375</v>
      </c>
      <c r="AJ642" s="59" t="str">
        <f>IF('Base tratada'!$AI642=0,"R$ 0",
IF('Base tratada'!$AI642&lt;=25,"R$ 1–25",
IF('Base tratada'!$AI642&lt;=50,"R$ 26–50",
"+R$ 50")))</f>
        <v>R$ 1–25</v>
      </c>
      <c r="AK642" s="35">
        <v>147</v>
      </c>
      <c r="AL642" s="58" t="str">
        <f>IF('Base tratada'!$AK642&lt;=100,"R$ 0-100",
IF('Base tratada'!$AK642&lt;=500,"R$ 101-500",
IF('Base tratada'!$AK642&lt;=1000,"R$ 501-1000",
IF('Base tratada'!$AK642&lt;=1500,"R$ 1001-1500",
"+R$ 1500"))))</f>
        <v>R$ 101-500</v>
      </c>
      <c r="AM642" s="34">
        <v>0</v>
      </c>
      <c r="AN642" s="34">
        <v>0</v>
      </c>
      <c r="AO642" s="34">
        <v>1</v>
      </c>
      <c r="AP642" s="34">
        <v>0</v>
      </c>
      <c r="AQ642" s="34">
        <v>0</v>
      </c>
      <c r="AR642" s="34">
        <v>1</v>
      </c>
      <c r="AS642" s="34">
        <v>0</v>
      </c>
      <c r="AT642" s="34">
        <v>3</v>
      </c>
      <c r="AU642" s="34">
        <v>11</v>
      </c>
      <c r="AV642" s="52">
        <v>71</v>
      </c>
      <c r="AW642" s="57">
        <v>0</v>
      </c>
      <c r="AX642" s="58" t="str">
        <f>IF(Tabela3[[#This Row],[Response]]=1, "Aceitou", "Não aceitou")</f>
        <v>Não aceitou</v>
      </c>
      <c r="AY642" s="55" t="str">
        <f>Tabela3[[#This Row],[Faixa Recência]] &amp; " | " &amp; Tabela3[[#This Row],[Faixa Gasto]] &amp; " | " &amp; Tabela3[[#This Row],[Faixa ticket médio]]</f>
        <v>76-99 dias | R$ 101-500 | R$ 1–25</v>
      </c>
      <c r="AZ6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2" s="36"/>
    </row>
    <row r="643" spans="1:54" x14ac:dyDescent="0.25">
      <c r="A643" s="61">
        <v>642</v>
      </c>
      <c r="B643" s="37">
        <v>56253</v>
      </c>
      <c r="C643" s="34">
        <v>0</v>
      </c>
      <c r="D643" s="34">
        <v>1</v>
      </c>
      <c r="E643" s="34">
        <v>83</v>
      </c>
      <c r="F643" s="58" t="str">
        <f>IF('Base tratada'!$E643&lt;=15,"0-15 dias",
IF('Base tratada'!$E643&lt;=30, "16-30 dias",
IF('Base tratada'!$E643&lt;=45, "31-45 dias",
IF('Base tratada'!$E643&lt;=60, "46-60 dias",
IF('Base tratada'!$E643&lt;=75, "61-75 dias", "76-99 dias")))))</f>
        <v>76-99 dias</v>
      </c>
      <c r="G643" s="38">
        <v>57</v>
      </c>
      <c r="H643" s="60" t="str">
        <f>IF('Base tratada'!$G643&lt;=29,"24–29",
IF('Base tratada'!$G643&lt;=39,"30–39",
IF('Base tratada'!$G643&lt;=49,"40–49",
IF('Base tratada'!$G643&lt;=59,"50–59",
IF('Base tratada'!$G643&lt;=69,"60–69",
"70–80")))))</f>
        <v>50–59</v>
      </c>
      <c r="I643" s="34">
        <v>2728</v>
      </c>
      <c r="J643" s="58" t="str">
        <f>IF('Base tratada'!$K643=1,"Divorciado",
IF('Base tratada'!$L643=1,"Casado",
IF('Base tratada'!$M643=1, "Solteiro",
IF('Base tratada'!$N643=1,"Juntos",
"Viúvo"))))</f>
        <v>Juntos</v>
      </c>
      <c r="K643" s="34">
        <v>0</v>
      </c>
      <c r="L643" s="34">
        <v>0</v>
      </c>
      <c r="M643" s="34">
        <v>0</v>
      </c>
      <c r="N643" s="34">
        <v>1</v>
      </c>
      <c r="O643" s="34">
        <v>0</v>
      </c>
      <c r="P643" s="34">
        <v>0</v>
      </c>
      <c r="Q643" s="34">
        <v>0</v>
      </c>
      <c r="R643" s="34">
        <v>1</v>
      </c>
      <c r="S643" s="34">
        <v>0</v>
      </c>
      <c r="T643" s="34">
        <v>0</v>
      </c>
      <c r="U643" s="35">
        <v>509</v>
      </c>
      <c r="V643" s="35">
        <v>0</v>
      </c>
      <c r="W643" s="35">
        <v>65</v>
      </c>
      <c r="X643" s="35">
        <v>7</v>
      </c>
      <c r="Y643" s="35">
        <v>11</v>
      </c>
      <c r="Z643" s="35">
        <v>5</v>
      </c>
      <c r="AA643" s="34">
        <v>4</v>
      </c>
      <c r="AB643" s="34">
        <v>6</v>
      </c>
      <c r="AC643" s="34">
        <v>7</v>
      </c>
      <c r="AD643" s="34">
        <v>2</v>
      </c>
      <c r="AE643" s="34">
        <v>9</v>
      </c>
      <c r="AF643" s="58">
        <f>'Base tratada'!$AC643+'Base tratada'!$AD643+'Base tratada'!$AE643</f>
        <v>18</v>
      </c>
      <c r="AG6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43" s="58" t="str">
        <f>IF('Base tratada'!$AC643&gt;=MAX('Base tratada'!$AD643,'Base tratada'!$AE643),"Web",
IF('Base tratada'!$AD643&gt;='Base tratada'!$AE643,"Catalog",
"Store"))</f>
        <v>Store</v>
      </c>
      <c r="AI643" s="59">
        <f>IF('Base tratada'!$AF643=0,"0",'Base tratada'!$AK643/'Base tratada'!$AF643)</f>
        <v>32.888888888888886</v>
      </c>
      <c r="AJ643" s="59" t="str">
        <f>IF('Base tratada'!$AI643=0,"R$ 0",
IF('Base tratada'!$AI643&lt;=25,"R$ 1–25",
IF('Base tratada'!$AI643&lt;=50,"R$ 26–50",
"+R$ 50")))</f>
        <v>R$ 26–50</v>
      </c>
      <c r="AK643" s="35">
        <v>592</v>
      </c>
      <c r="AL643" s="58" t="str">
        <f>IF('Base tratada'!$AK643&lt;=100,"R$ 0-100",
IF('Base tratada'!$AK643&lt;=500,"R$ 101-500",
IF('Base tratada'!$AK643&lt;=1000,"R$ 501-1000",
IF('Base tratada'!$AK643&lt;=1500,"R$ 1001-1500",
"+R$ 1500"))))</f>
        <v>R$ 501-1000</v>
      </c>
      <c r="AM643" s="34">
        <v>0</v>
      </c>
      <c r="AN643" s="34">
        <v>0</v>
      </c>
      <c r="AO643" s="34">
        <v>0</v>
      </c>
      <c r="AP643" s="34">
        <v>0</v>
      </c>
      <c r="AQ643" s="34">
        <v>0</v>
      </c>
      <c r="AR643" s="34">
        <v>0</v>
      </c>
      <c r="AS643" s="34">
        <v>0</v>
      </c>
      <c r="AT643" s="34">
        <v>3</v>
      </c>
      <c r="AU643" s="34">
        <v>11</v>
      </c>
      <c r="AV643" s="52">
        <v>587</v>
      </c>
      <c r="AW643" s="57">
        <v>0</v>
      </c>
      <c r="AX643" s="58" t="str">
        <f>IF(Tabela3[[#This Row],[Response]]=1, "Aceitou", "Não aceitou")</f>
        <v>Não aceitou</v>
      </c>
      <c r="AY643" s="55" t="str">
        <f>Tabela3[[#This Row],[Faixa Recência]] &amp; " | " &amp; Tabela3[[#This Row],[Faixa Gasto]] &amp; " | " &amp; Tabela3[[#This Row],[Faixa ticket médio]]</f>
        <v>76-99 dias | R$ 501-1000 | R$ 26–50</v>
      </c>
      <c r="AZ6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3" s="36"/>
    </row>
    <row r="644" spans="1:54" x14ac:dyDescent="0.25">
      <c r="A644" s="61">
        <v>643</v>
      </c>
      <c r="B644" s="37">
        <v>19986</v>
      </c>
      <c r="C644" s="34">
        <v>1</v>
      </c>
      <c r="D644" s="34">
        <v>0</v>
      </c>
      <c r="E644" s="34">
        <v>74</v>
      </c>
      <c r="F644" s="58" t="str">
        <f>IF('Base tratada'!$E644&lt;=15,"0-15 dias",
IF('Base tratada'!$E644&lt;=30, "16-30 dias",
IF('Base tratada'!$E644&lt;=45, "31-45 dias",
IF('Base tratada'!$E644&lt;=60, "46-60 dias",
IF('Base tratada'!$E644&lt;=75, "61-75 dias", "76-99 dias")))))</f>
        <v>61-75 dias</v>
      </c>
      <c r="G644" s="38">
        <v>35</v>
      </c>
      <c r="H644" s="60" t="str">
        <f>IF('Base tratada'!$G644&lt;=29,"24–29",
IF('Base tratada'!$G644&lt;=39,"30–39",
IF('Base tratada'!$G644&lt;=49,"40–49",
IF('Base tratada'!$G644&lt;=59,"50–59",
IF('Base tratada'!$G644&lt;=69,"60–69",
"70–80")))))</f>
        <v>30–39</v>
      </c>
      <c r="I644" s="34">
        <v>2386</v>
      </c>
      <c r="J644" s="58" t="str">
        <f>IF('Base tratada'!$K644=1,"Divorciado",
IF('Base tratada'!$L644=1,"Casado",
IF('Base tratada'!$M644=1, "Solteiro",
IF('Base tratada'!$N644=1,"Juntos",
"Viúvo"))))</f>
        <v>Casado</v>
      </c>
      <c r="K644" s="34">
        <v>0</v>
      </c>
      <c r="L644" s="34">
        <v>1</v>
      </c>
      <c r="M644" s="34">
        <v>0</v>
      </c>
      <c r="N644" s="34">
        <v>0</v>
      </c>
      <c r="O644" s="34">
        <v>0</v>
      </c>
      <c r="P644" s="34">
        <v>0</v>
      </c>
      <c r="Q644" s="34">
        <v>0</v>
      </c>
      <c r="R644" s="34">
        <v>1</v>
      </c>
      <c r="S644" s="34">
        <v>0</v>
      </c>
      <c r="T644" s="34">
        <v>0</v>
      </c>
      <c r="U644" s="35">
        <v>3</v>
      </c>
      <c r="V644" s="35">
        <v>6</v>
      </c>
      <c r="W644" s="35">
        <v>5</v>
      </c>
      <c r="X644" s="35">
        <v>0</v>
      </c>
      <c r="Y644" s="35">
        <v>2</v>
      </c>
      <c r="Z644" s="35">
        <v>6</v>
      </c>
      <c r="AA644" s="34">
        <v>1</v>
      </c>
      <c r="AB644" s="34">
        <v>7</v>
      </c>
      <c r="AC644" s="34">
        <v>0</v>
      </c>
      <c r="AD644" s="34">
        <v>0</v>
      </c>
      <c r="AE644" s="34">
        <v>3</v>
      </c>
      <c r="AF644" s="58">
        <f>'Base tratada'!$AC644+'Base tratada'!$AD644+'Base tratada'!$AE644</f>
        <v>3</v>
      </c>
      <c r="AG6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44" s="58" t="str">
        <f>IF('Base tratada'!$AC644&gt;=MAX('Base tratada'!$AD644,'Base tratada'!$AE644),"Web",
IF('Base tratada'!$AD644&gt;='Base tratada'!$AE644,"Catalog",
"Store"))</f>
        <v>Store</v>
      </c>
      <c r="AI644" s="59">
        <f>IF('Base tratada'!$AF644=0,"0",'Base tratada'!$AK644/'Base tratada'!$AF644)</f>
        <v>5.333333333333333</v>
      </c>
      <c r="AJ644" s="59" t="str">
        <f>IF('Base tratada'!$AI644=0,"R$ 0",
IF('Base tratada'!$AI644&lt;=25,"R$ 1–25",
IF('Base tratada'!$AI644&lt;=50,"R$ 26–50",
"+R$ 50")))</f>
        <v>R$ 1–25</v>
      </c>
      <c r="AK644" s="35">
        <v>16</v>
      </c>
      <c r="AL644" s="58" t="str">
        <f>IF('Base tratada'!$AK644&lt;=100,"R$ 0-100",
IF('Base tratada'!$AK644&lt;=500,"R$ 101-500",
IF('Base tratada'!$AK644&lt;=1000,"R$ 501-1000",
IF('Base tratada'!$AK644&lt;=1500,"R$ 1001-1500",
"+R$ 1500"))))</f>
        <v>R$ 0-100</v>
      </c>
      <c r="AM644" s="34">
        <v>0</v>
      </c>
      <c r="AN644" s="34">
        <v>0</v>
      </c>
      <c r="AO644" s="34">
        <v>0</v>
      </c>
      <c r="AP644" s="34">
        <v>0</v>
      </c>
      <c r="AQ644" s="34">
        <v>0</v>
      </c>
      <c r="AR644" s="34">
        <v>0</v>
      </c>
      <c r="AS644" s="34">
        <v>0</v>
      </c>
      <c r="AT644" s="34">
        <v>3</v>
      </c>
      <c r="AU644" s="34">
        <v>11</v>
      </c>
      <c r="AV644" s="52">
        <v>10</v>
      </c>
      <c r="AW644" s="57">
        <v>0</v>
      </c>
      <c r="AX644" s="58" t="str">
        <f>IF(Tabela3[[#This Row],[Response]]=1, "Aceitou", "Não aceitou")</f>
        <v>Não aceitou</v>
      </c>
      <c r="AY644" s="55" t="str">
        <f>Tabela3[[#This Row],[Faixa Recência]] &amp; " | " &amp; Tabela3[[#This Row],[Faixa Gasto]] &amp; " | " &amp; Tabela3[[#This Row],[Faixa ticket médio]]</f>
        <v>61-75 dias | R$ 0-100 | R$ 1–25</v>
      </c>
      <c r="AZ6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4" s="36"/>
    </row>
    <row r="645" spans="1:54" x14ac:dyDescent="0.25">
      <c r="A645" s="61">
        <v>644</v>
      </c>
      <c r="B645" s="37">
        <v>58330</v>
      </c>
      <c r="C645" s="34">
        <v>0</v>
      </c>
      <c r="D645" s="34">
        <v>1</v>
      </c>
      <c r="E645" s="34">
        <v>87</v>
      </c>
      <c r="F645" s="58" t="str">
        <f>IF('Base tratada'!$E645&lt;=15,"0-15 dias",
IF('Base tratada'!$E645&lt;=30, "16-30 dias",
IF('Base tratada'!$E645&lt;=45, "31-45 dias",
IF('Base tratada'!$E645&lt;=60, "46-60 dias",
IF('Base tratada'!$E645&lt;=75, "61-75 dias", "76-99 dias")))))</f>
        <v>76-99 dias</v>
      </c>
      <c r="G645" s="38">
        <v>45</v>
      </c>
      <c r="H645" s="60" t="str">
        <f>IF('Base tratada'!$G645&lt;=29,"24–29",
IF('Base tratada'!$G645&lt;=39,"30–39",
IF('Base tratada'!$G645&lt;=49,"40–49",
IF('Base tratada'!$G645&lt;=59,"50–59",
IF('Base tratada'!$G645&lt;=69,"60–69",
"70–80")))))</f>
        <v>40–49</v>
      </c>
      <c r="I645" s="34">
        <v>2345</v>
      </c>
      <c r="J645" s="58" t="str">
        <f>IF('Base tratada'!$K645=1,"Divorciado",
IF('Base tratada'!$L645=1,"Casado",
IF('Base tratada'!$M645=1, "Solteiro",
IF('Base tratada'!$N645=1,"Juntos",
"Viúvo"))))</f>
        <v>Viúvo</v>
      </c>
      <c r="K645" s="34">
        <v>0</v>
      </c>
      <c r="L645" s="34">
        <v>0</v>
      </c>
      <c r="M645" s="34">
        <v>0</v>
      </c>
      <c r="N645" s="34">
        <v>0</v>
      </c>
      <c r="O645" s="34">
        <v>1</v>
      </c>
      <c r="P645" s="34">
        <v>0</v>
      </c>
      <c r="Q645" s="34">
        <v>0</v>
      </c>
      <c r="R645" s="34">
        <v>1</v>
      </c>
      <c r="S645" s="34">
        <v>0</v>
      </c>
      <c r="T645" s="34">
        <v>0</v>
      </c>
      <c r="U645" s="35">
        <v>445</v>
      </c>
      <c r="V645" s="35">
        <v>53</v>
      </c>
      <c r="W645" s="35">
        <v>213</v>
      </c>
      <c r="X645" s="35">
        <v>104</v>
      </c>
      <c r="Y645" s="35">
        <v>98</v>
      </c>
      <c r="Z645" s="35">
        <v>151</v>
      </c>
      <c r="AA645" s="34">
        <v>1</v>
      </c>
      <c r="AB645" s="34">
        <v>4</v>
      </c>
      <c r="AC645" s="34">
        <v>6</v>
      </c>
      <c r="AD645" s="34">
        <v>4</v>
      </c>
      <c r="AE645" s="34">
        <v>13</v>
      </c>
      <c r="AF645" s="58">
        <f>'Base tratada'!$AC645+'Base tratada'!$AD645+'Base tratada'!$AE645</f>
        <v>23</v>
      </c>
      <c r="AG6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45" s="58" t="str">
        <f>IF('Base tratada'!$AC645&gt;=MAX('Base tratada'!$AD645,'Base tratada'!$AE645),"Web",
IF('Base tratada'!$AD645&gt;='Base tratada'!$AE645,"Catalog",
"Store"))</f>
        <v>Store</v>
      </c>
      <c r="AI645" s="59">
        <f>IF('Base tratada'!$AF645=0,"0",'Base tratada'!$AK645/'Base tratada'!$AF645)</f>
        <v>39.695652173913047</v>
      </c>
      <c r="AJ645" s="59" t="str">
        <f>IF('Base tratada'!$AI645=0,"R$ 0",
IF('Base tratada'!$AI645&lt;=25,"R$ 1–25",
IF('Base tratada'!$AI645&lt;=50,"R$ 26–50",
"+R$ 50")))</f>
        <v>R$ 26–50</v>
      </c>
      <c r="AK645" s="35">
        <v>913</v>
      </c>
      <c r="AL645" s="58" t="str">
        <f>IF('Base tratada'!$AK645&lt;=100,"R$ 0-100",
IF('Base tratada'!$AK645&lt;=500,"R$ 101-500",
IF('Base tratada'!$AK645&lt;=1000,"R$ 501-1000",
IF('Base tratada'!$AK645&lt;=1500,"R$ 1001-1500",
"+R$ 1500"))))</f>
        <v>R$ 501-1000</v>
      </c>
      <c r="AM645" s="34">
        <v>0</v>
      </c>
      <c r="AN645" s="34">
        <v>0</v>
      </c>
      <c r="AO645" s="34">
        <v>0</v>
      </c>
      <c r="AP645" s="34">
        <v>0</v>
      </c>
      <c r="AQ645" s="34">
        <v>0</v>
      </c>
      <c r="AR645" s="34">
        <v>0</v>
      </c>
      <c r="AS645" s="34">
        <v>0</v>
      </c>
      <c r="AT645" s="34">
        <v>3</v>
      </c>
      <c r="AU645" s="34">
        <v>11</v>
      </c>
      <c r="AV645" s="52">
        <v>762</v>
      </c>
      <c r="AW645" s="57">
        <v>0</v>
      </c>
      <c r="AX645" s="58" t="str">
        <f>IF(Tabela3[[#This Row],[Response]]=1, "Aceitou", "Não aceitou")</f>
        <v>Não aceitou</v>
      </c>
      <c r="AY645" s="55" t="str">
        <f>Tabela3[[#This Row],[Faixa Recência]] &amp; " | " &amp; Tabela3[[#This Row],[Faixa Gasto]] &amp; " | " &amp; Tabela3[[#This Row],[Faixa ticket médio]]</f>
        <v>76-99 dias | R$ 501-1000 | R$ 26–50</v>
      </c>
      <c r="AZ6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5" s="36"/>
    </row>
    <row r="646" spans="1:54" x14ac:dyDescent="0.25">
      <c r="A646" s="61">
        <v>645</v>
      </c>
      <c r="B646" s="37">
        <v>25965</v>
      </c>
      <c r="C646" s="34">
        <v>0</v>
      </c>
      <c r="D646" s="34">
        <v>0</v>
      </c>
      <c r="E646" s="34">
        <v>29</v>
      </c>
      <c r="F646" s="58" t="str">
        <f>IF('Base tratada'!$E646&lt;=15,"0-15 dias",
IF('Base tratada'!$E646&lt;=30, "16-30 dias",
IF('Base tratada'!$E646&lt;=45, "31-45 dias",
IF('Base tratada'!$E646&lt;=60, "46-60 dias",
IF('Base tratada'!$E646&lt;=75, "61-75 dias", "76-99 dias")))))</f>
        <v>16-30 dias</v>
      </c>
      <c r="G646" s="38">
        <v>40</v>
      </c>
      <c r="H646" s="60" t="str">
        <f>IF('Base tratada'!$G646&lt;=29,"24–29",
IF('Base tratada'!$G646&lt;=39,"30–39",
IF('Base tratada'!$G646&lt;=49,"40–49",
IF('Base tratada'!$G646&lt;=59,"50–59",
IF('Base tratada'!$G646&lt;=69,"60–69",
"70–80")))))</f>
        <v>40–49</v>
      </c>
      <c r="I646" s="34">
        <v>2819</v>
      </c>
      <c r="J646" s="58" t="str">
        <f>IF('Base tratada'!$K646=1,"Divorciado",
IF('Base tratada'!$L646=1,"Casado",
IF('Base tratada'!$M646=1, "Solteiro",
IF('Base tratada'!$N646=1,"Juntos",
"Viúvo"))))</f>
        <v>Casado</v>
      </c>
      <c r="K646" s="34">
        <v>0</v>
      </c>
      <c r="L646" s="34">
        <v>1</v>
      </c>
      <c r="M646" s="34">
        <v>0</v>
      </c>
      <c r="N646" s="34">
        <v>0</v>
      </c>
      <c r="O646" s="34">
        <v>0</v>
      </c>
      <c r="P646" s="34">
        <v>0</v>
      </c>
      <c r="Q646" s="34">
        <v>1</v>
      </c>
      <c r="R646" s="34">
        <v>0</v>
      </c>
      <c r="S646" s="34">
        <v>0</v>
      </c>
      <c r="T646" s="34">
        <v>0</v>
      </c>
      <c r="U646" s="35">
        <v>2</v>
      </c>
      <c r="V646" s="35">
        <v>2</v>
      </c>
      <c r="W646" s="35">
        <v>11</v>
      </c>
      <c r="X646" s="35">
        <v>41</v>
      </c>
      <c r="Y646" s="35">
        <v>7</v>
      </c>
      <c r="Z646" s="35">
        <v>11</v>
      </c>
      <c r="AA646" s="34">
        <v>1</v>
      </c>
      <c r="AB646" s="34">
        <v>8</v>
      </c>
      <c r="AC646" s="34">
        <v>2</v>
      </c>
      <c r="AD646" s="34">
        <v>0</v>
      </c>
      <c r="AE646" s="34">
        <v>3</v>
      </c>
      <c r="AF646" s="58">
        <f>'Base tratada'!$AC646+'Base tratada'!$AD646+'Base tratada'!$AE646</f>
        <v>5</v>
      </c>
      <c r="AG6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46" s="58" t="str">
        <f>IF('Base tratada'!$AC646&gt;=MAX('Base tratada'!$AD646,'Base tratada'!$AE646),"Web",
IF('Base tratada'!$AD646&gt;='Base tratada'!$AE646,"Catalog",
"Store"))</f>
        <v>Store</v>
      </c>
      <c r="AI646" s="59">
        <f>IF('Base tratada'!$AF646=0,"0",'Base tratada'!$AK646/'Base tratada'!$AF646)</f>
        <v>12.6</v>
      </c>
      <c r="AJ646" s="59" t="str">
        <f>IF('Base tratada'!$AI646=0,"R$ 0",
IF('Base tratada'!$AI646&lt;=25,"R$ 1–25",
IF('Base tratada'!$AI646&lt;=50,"R$ 26–50",
"+R$ 50")))</f>
        <v>R$ 1–25</v>
      </c>
      <c r="AK646" s="35">
        <v>63</v>
      </c>
      <c r="AL646" s="58" t="str">
        <f>IF('Base tratada'!$AK646&lt;=100,"R$ 0-100",
IF('Base tratada'!$AK646&lt;=500,"R$ 101-500",
IF('Base tratada'!$AK646&lt;=1000,"R$ 501-1000",
IF('Base tratada'!$AK646&lt;=1500,"R$ 1001-1500",
"+R$ 1500"))))</f>
        <v>R$ 0-100</v>
      </c>
      <c r="AM646" s="34">
        <v>0</v>
      </c>
      <c r="AN646" s="34">
        <v>0</v>
      </c>
      <c r="AO646" s="34">
        <v>0</v>
      </c>
      <c r="AP646" s="34">
        <v>0</v>
      </c>
      <c r="AQ646" s="34">
        <v>0</v>
      </c>
      <c r="AR646" s="34">
        <v>0</v>
      </c>
      <c r="AS646" s="34">
        <v>0</v>
      </c>
      <c r="AT646" s="34">
        <v>3</v>
      </c>
      <c r="AU646" s="34">
        <v>11</v>
      </c>
      <c r="AV646" s="52">
        <v>52</v>
      </c>
      <c r="AW646" s="57">
        <v>0</v>
      </c>
      <c r="AX646" s="58" t="str">
        <f>IF(Tabela3[[#This Row],[Response]]=1, "Aceitou", "Não aceitou")</f>
        <v>Não aceitou</v>
      </c>
      <c r="AY646" s="55" t="str">
        <f>Tabela3[[#This Row],[Faixa Recência]] &amp; " | " &amp; Tabela3[[#This Row],[Faixa Gasto]] &amp; " | " &amp; Tabela3[[#This Row],[Faixa ticket médio]]</f>
        <v>16-30 dias | R$ 0-100 | R$ 1–25</v>
      </c>
      <c r="AZ6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6" s="36"/>
    </row>
    <row r="647" spans="1:54" x14ac:dyDescent="0.25">
      <c r="A647" s="61">
        <v>646</v>
      </c>
      <c r="B647" s="37">
        <v>14661</v>
      </c>
      <c r="C647" s="34">
        <v>0</v>
      </c>
      <c r="D647" s="34">
        <v>0</v>
      </c>
      <c r="E647" s="34">
        <v>88</v>
      </c>
      <c r="F647" s="58" t="str">
        <f>IF('Base tratada'!$E647&lt;=15,"0-15 dias",
IF('Base tratada'!$E647&lt;=30, "16-30 dias",
IF('Base tratada'!$E647&lt;=45, "31-45 dias",
IF('Base tratada'!$E647&lt;=60, "46-60 dias",
IF('Base tratada'!$E647&lt;=75, "61-75 dias", "76-99 dias")))))</f>
        <v>76-99 dias</v>
      </c>
      <c r="G647" s="38">
        <v>64</v>
      </c>
      <c r="H647" s="60" t="str">
        <f>IF('Base tratada'!$G647&lt;=29,"24–29",
IF('Base tratada'!$G647&lt;=39,"30–39",
IF('Base tratada'!$G647&lt;=49,"40–49",
IF('Base tratada'!$G647&lt;=59,"50–59",
IF('Base tratada'!$G647&lt;=69,"60–69",
"70–80")))))</f>
        <v>60–69</v>
      </c>
      <c r="I647" s="34">
        <v>2703</v>
      </c>
      <c r="J647" s="58" t="str">
        <f>IF('Base tratada'!$K647=1,"Divorciado",
IF('Base tratada'!$L647=1,"Casado",
IF('Base tratada'!$M647=1, "Solteiro",
IF('Base tratada'!$N647=1,"Juntos",
"Viúvo"))))</f>
        <v>Juntos</v>
      </c>
      <c r="K647" s="34">
        <v>0</v>
      </c>
      <c r="L647" s="34">
        <v>0</v>
      </c>
      <c r="M647" s="34">
        <v>0</v>
      </c>
      <c r="N647" s="34">
        <v>1</v>
      </c>
      <c r="O647" s="34">
        <v>0</v>
      </c>
      <c r="P647" s="34">
        <v>0</v>
      </c>
      <c r="Q647" s="34">
        <v>0</v>
      </c>
      <c r="R647" s="34">
        <v>0</v>
      </c>
      <c r="S647" s="34">
        <v>1</v>
      </c>
      <c r="T647" s="34">
        <v>0</v>
      </c>
      <c r="U647" s="35">
        <v>4</v>
      </c>
      <c r="V647" s="35">
        <v>1</v>
      </c>
      <c r="W647" s="35">
        <v>11</v>
      </c>
      <c r="X647" s="35">
        <v>6</v>
      </c>
      <c r="Y647" s="35">
        <v>2</v>
      </c>
      <c r="Z647" s="35">
        <v>2</v>
      </c>
      <c r="AA647" s="34">
        <v>1</v>
      </c>
      <c r="AB647" s="34">
        <v>6</v>
      </c>
      <c r="AC647" s="34">
        <v>1</v>
      </c>
      <c r="AD647" s="34">
        <v>0</v>
      </c>
      <c r="AE647" s="34">
        <v>3</v>
      </c>
      <c r="AF647" s="58">
        <f>'Base tratada'!$AC647+'Base tratada'!$AD647+'Base tratada'!$AE647</f>
        <v>4</v>
      </c>
      <c r="AG6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47" s="58" t="str">
        <f>IF('Base tratada'!$AC647&gt;=MAX('Base tratada'!$AD647,'Base tratada'!$AE647),"Web",
IF('Base tratada'!$AD647&gt;='Base tratada'!$AE647,"Catalog",
"Store"))</f>
        <v>Store</v>
      </c>
      <c r="AI647" s="59">
        <f>IF('Base tratada'!$AF647=0,"0",'Base tratada'!$AK647/'Base tratada'!$AF647)</f>
        <v>6</v>
      </c>
      <c r="AJ647" s="59" t="str">
        <f>IF('Base tratada'!$AI647=0,"R$ 0",
IF('Base tratada'!$AI647&lt;=25,"R$ 1–25",
IF('Base tratada'!$AI647&lt;=50,"R$ 26–50",
"+R$ 50")))</f>
        <v>R$ 1–25</v>
      </c>
      <c r="AK647" s="35">
        <v>24</v>
      </c>
      <c r="AL647" s="58" t="str">
        <f>IF('Base tratada'!$AK647&lt;=100,"R$ 0-100",
IF('Base tratada'!$AK647&lt;=500,"R$ 101-500",
IF('Base tratada'!$AK647&lt;=1000,"R$ 501-1000",
IF('Base tratada'!$AK647&lt;=1500,"R$ 1001-1500",
"+R$ 1500"))))</f>
        <v>R$ 0-100</v>
      </c>
      <c r="AM647" s="34">
        <v>0</v>
      </c>
      <c r="AN647" s="34">
        <v>0</v>
      </c>
      <c r="AO647" s="34">
        <v>0</v>
      </c>
      <c r="AP647" s="34">
        <v>0</v>
      </c>
      <c r="AQ647" s="34">
        <v>0</v>
      </c>
      <c r="AR647" s="34">
        <v>0</v>
      </c>
      <c r="AS647" s="34">
        <v>0</v>
      </c>
      <c r="AT647" s="34">
        <v>3</v>
      </c>
      <c r="AU647" s="34">
        <v>11</v>
      </c>
      <c r="AV647" s="52">
        <v>22</v>
      </c>
      <c r="AW647" s="57">
        <v>0</v>
      </c>
      <c r="AX647" s="58" t="str">
        <f>IF(Tabela3[[#This Row],[Response]]=1, "Aceitou", "Não aceitou")</f>
        <v>Não aceitou</v>
      </c>
      <c r="AY647" s="55" t="str">
        <f>Tabela3[[#This Row],[Faixa Recência]] &amp; " | " &amp; Tabela3[[#This Row],[Faixa Gasto]] &amp; " | " &amp; Tabela3[[#This Row],[Faixa ticket médio]]</f>
        <v>76-99 dias | R$ 0-100 | R$ 1–25</v>
      </c>
      <c r="AZ6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7" s="36"/>
    </row>
    <row r="648" spans="1:54" x14ac:dyDescent="0.25">
      <c r="A648" s="61">
        <v>647</v>
      </c>
      <c r="B648" s="37">
        <v>18690</v>
      </c>
      <c r="C648" s="34">
        <v>0</v>
      </c>
      <c r="D648" s="34">
        <v>0</v>
      </c>
      <c r="E648" s="34">
        <v>77</v>
      </c>
      <c r="F648" s="58" t="str">
        <f>IF('Base tratada'!$E648&lt;=15,"0-15 dias",
IF('Base tratada'!$E648&lt;=30, "16-30 dias",
IF('Base tratada'!$E648&lt;=45, "31-45 dias",
IF('Base tratada'!$E648&lt;=60, "46-60 dias",
IF('Base tratada'!$E648&lt;=75, "61-75 dias", "76-99 dias")))))</f>
        <v>76-99 dias</v>
      </c>
      <c r="G648" s="38">
        <v>61</v>
      </c>
      <c r="H648" s="60" t="str">
        <f>IF('Base tratada'!$G648&lt;=29,"24–29",
IF('Base tratada'!$G648&lt;=39,"30–39",
IF('Base tratada'!$G648&lt;=49,"40–49",
IF('Base tratada'!$G648&lt;=59,"50–59",
IF('Base tratada'!$G648&lt;=69,"60–69",
"70–80")))))</f>
        <v>60–69</v>
      </c>
      <c r="I648" s="34">
        <v>2707</v>
      </c>
      <c r="J648" s="58" t="str">
        <f>IF('Base tratada'!$K648=1,"Divorciado",
IF('Base tratada'!$L648=1,"Casado",
IF('Base tratada'!$M648=1, "Solteiro",
IF('Base tratada'!$N648=1,"Juntos",
"Viúvo"))))</f>
        <v>Casado</v>
      </c>
      <c r="K648" s="34">
        <v>0</v>
      </c>
      <c r="L648" s="34">
        <v>1</v>
      </c>
      <c r="M648" s="34">
        <v>0</v>
      </c>
      <c r="N648" s="34">
        <v>0</v>
      </c>
      <c r="O648" s="34">
        <v>0</v>
      </c>
      <c r="P648" s="34">
        <v>0</v>
      </c>
      <c r="Q648" s="34">
        <v>0</v>
      </c>
      <c r="R648" s="34">
        <v>1</v>
      </c>
      <c r="S648" s="34">
        <v>0</v>
      </c>
      <c r="T648" s="34">
        <v>0</v>
      </c>
      <c r="U648" s="35">
        <v>6</v>
      </c>
      <c r="V648" s="35">
        <v>1</v>
      </c>
      <c r="W648" s="35">
        <v>7</v>
      </c>
      <c r="X648" s="35">
        <v>23</v>
      </c>
      <c r="Y648" s="35">
        <v>4</v>
      </c>
      <c r="Z648" s="35">
        <v>19</v>
      </c>
      <c r="AA648" s="34">
        <v>1</v>
      </c>
      <c r="AB648" s="34">
        <v>8</v>
      </c>
      <c r="AC648" s="34">
        <v>1</v>
      </c>
      <c r="AD648" s="34">
        <v>1</v>
      </c>
      <c r="AE648" s="34">
        <v>2</v>
      </c>
      <c r="AF648" s="58">
        <f>'Base tratada'!$AC648+'Base tratada'!$AD648+'Base tratada'!$AE648</f>
        <v>4</v>
      </c>
      <c r="AG6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48" s="58" t="str">
        <f>IF('Base tratada'!$AC648&gt;=MAX('Base tratada'!$AD648,'Base tratada'!$AE648),"Web",
IF('Base tratada'!$AD648&gt;='Base tratada'!$AE648,"Catalog",
"Store"))</f>
        <v>Store</v>
      </c>
      <c r="AI648" s="59">
        <f>IF('Base tratada'!$AF648=0,"0",'Base tratada'!$AK648/'Base tratada'!$AF648)</f>
        <v>10.25</v>
      </c>
      <c r="AJ648" s="59" t="str">
        <f>IF('Base tratada'!$AI648=0,"R$ 0",
IF('Base tratada'!$AI648&lt;=25,"R$ 1–25",
IF('Base tratada'!$AI648&lt;=50,"R$ 26–50",
"+R$ 50")))</f>
        <v>R$ 1–25</v>
      </c>
      <c r="AK648" s="35">
        <v>41</v>
      </c>
      <c r="AL648" s="58" t="str">
        <f>IF('Base tratada'!$AK648&lt;=100,"R$ 0-100",
IF('Base tratada'!$AK648&lt;=500,"R$ 101-500",
IF('Base tratada'!$AK648&lt;=1000,"R$ 501-1000",
IF('Base tratada'!$AK648&lt;=1500,"R$ 1001-1500",
"+R$ 1500"))))</f>
        <v>R$ 0-100</v>
      </c>
      <c r="AM648" s="34">
        <v>0</v>
      </c>
      <c r="AN648" s="34">
        <v>0</v>
      </c>
      <c r="AO648" s="34">
        <v>0</v>
      </c>
      <c r="AP648" s="34">
        <v>0</v>
      </c>
      <c r="AQ648" s="34">
        <v>0</v>
      </c>
      <c r="AR648" s="34">
        <v>0</v>
      </c>
      <c r="AS648" s="34">
        <v>0</v>
      </c>
      <c r="AT648" s="34">
        <v>3</v>
      </c>
      <c r="AU648" s="34">
        <v>11</v>
      </c>
      <c r="AV648" s="52">
        <v>22</v>
      </c>
      <c r="AW648" s="57">
        <v>0</v>
      </c>
      <c r="AX648" s="58" t="str">
        <f>IF(Tabela3[[#This Row],[Response]]=1, "Aceitou", "Não aceitou")</f>
        <v>Não aceitou</v>
      </c>
      <c r="AY648" s="55" t="str">
        <f>Tabela3[[#This Row],[Faixa Recência]] &amp; " | " &amp; Tabela3[[#This Row],[Faixa Gasto]] &amp; " | " &amp; Tabela3[[#This Row],[Faixa ticket médio]]</f>
        <v>76-99 dias | R$ 0-100 | R$ 1–25</v>
      </c>
      <c r="AZ6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8" s="36"/>
    </row>
    <row r="649" spans="1:54" x14ac:dyDescent="0.25">
      <c r="A649" s="61">
        <v>648</v>
      </c>
      <c r="B649" s="37">
        <v>45068</v>
      </c>
      <c r="C649" s="34">
        <v>0</v>
      </c>
      <c r="D649" s="34">
        <v>1</v>
      </c>
      <c r="E649" s="34">
        <v>25</v>
      </c>
      <c r="F649" s="58" t="str">
        <f>IF('Base tratada'!$E649&lt;=15,"0-15 dias",
IF('Base tratada'!$E649&lt;=30, "16-30 dias",
IF('Base tratada'!$E649&lt;=45, "31-45 dias",
IF('Base tratada'!$E649&lt;=60, "46-60 dias",
IF('Base tratada'!$E649&lt;=75, "61-75 dias", "76-99 dias")))))</f>
        <v>16-30 dias</v>
      </c>
      <c r="G649" s="38">
        <v>46</v>
      </c>
      <c r="H649" s="60" t="str">
        <f>IF('Base tratada'!$G649&lt;=29,"24–29",
IF('Base tratada'!$G649&lt;=39,"30–39",
IF('Base tratada'!$G649&lt;=49,"40–49",
IF('Base tratada'!$G649&lt;=59,"50–59",
IF('Base tratada'!$G649&lt;=69,"60–69",
"70–80")))))</f>
        <v>40–49</v>
      </c>
      <c r="I649" s="34">
        <v>2568</v>
      </c>
      <c r="J649" s="58" t="str">
        <f>IF('Base tratada'!$K649=1,"Divorciado",
IF('Base tratada'!$L649=1,"Casado",
IF('Base tratada'!$M649=1, "Solteiro",
IF('Base tratada'!$N649=1,"Juntos",
"Viúvo"))))</f>
        <v>Juntos</v>
      </c>
      <c r="K649" s="34">
        <v>0</v>
      </c>
      <c r="L649" s="34">
        <v>0</v>
      </c>
      <c r="M649" s="34">
        <v>0</v>
      </c>
      <c r="N649" s="34">
        <v>1</v>
      </c>
      <c r="O649" s="34">
        <v>0</v>
      </c>
      <c r="P649" s="34">
        <v>0</v>
      </c>
      <c r="Q649" s="34">
        <v>0</v>
      </c>
      <c r="R649" s="34">
        <v>0</v>
      </c>
      <c r="S649" s="34">
        <v>0</v>
      </c>
      <c r="T649" s="34">
        <v>1</v>
      </c>
      <c r="U649" s="35">
        <v>14</v>
      </c>
      <c r="V649" s="35">
        <v>0</v>
      </c>
      <c r="W649" s="35">
        <v>3</v>
      </c>
      <c r="X649" s="35">
        <v>0</v>
      </c>
      <c r="Y649" s="35">
        <v>0</v>
      </c>
      <c r="Z649" s="35">
        <v>3</v>
      </c>
      <c r="AA649" s="34">
        <v>1</v>
      </c>
      <c r="AB649" s="34">
        <v>7</v>
      </c>
      <c r="AC649" s="34">
        <v>1</v>
      </c>
      <c r="AD649" s="34">
        <v>0</v>
      </c>
      <c r="AE649" s="34">
        <v>2</v>
      </c>
      <c r="AF649" s="58">
        <f>'Base tratada'!$AC649+'Base tratada'!$AD649+'Base tratada'!$AE649</f>
        <v>3</v>
      </c>
      <c r="AG6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49" s="58" t="str">
        <f>IF('Base tratada'!$AC649&gt;=MAX('Base tratada'!$AD649,'Base tratada'!$AE649),"Web",
IF('Base tratada'!$AD649&gt;='Base tratada'!$AE649,"Catalog",
"Store"))</f>
        <v>Store</v>
      </c>
      <c r="AI649" s="59">
        <f>IF('Base tratada'!$AF649=0,"0",'Base tratada'!$AK649/'Base tratada'!$AF649)</f>
        <v>5.666666666666667</v>
      </c>
      <c r="AJ649" s="59" t="str">
        <f>IF('Base tratada'!$AI649=0,"R$ 0",
IF('Base tratada'!$AI649&lt;=25,"R$ 1–25",
IF('Base tratada'!$AI649&lt;=50,"R$ 26–50",
"+R$ 50")))</f>
        <v>R$ 1–25</v>
      </c>
      <c r="AK649" s="35">
        <v>17</v>
      </c>
      <c r="AL649" s="58" t="str">
        <f>IF('Base tratada'!$AK649&lt;=100,"R$ 0-100",
IF('Base tratada'!$AK649&lt;=500,"R$ 101-500",
IF('Base tratada'!$AK649&lt;=1000,"R$ 501-1000",
IF('Base tratada'!$AK649&lt;=1500,"R$ 1001-1500",
"+R$ 1500"))))</f>
        <v>R$ 0-100</v>
      </c>
      <c r="AM649" s="34">
        <v>0</v>
      </c>
      <c r="AN649" s="34">
        <v>0</v>
      </c>
      <c r="AO649" s="34">
        <v>0</v>
      </c>
      <c r="AP649" s="34">
        <v>0</v>
      </c>
      <c r="AQ649" s="34">
        <v>0</v>
      </c>
      <c r="AR649" s="34">
        <v>0</v>
      </c>
      <c r="AS649" s="34">
        <v>0</v>
      </c>
      <c r="AT649" s="34">
        <v>3</v>
      </c>
      <c r="AU649" s="34">
        <v>11</v>
      </c>
      <c r="AV649" s="52">
        <v>14</v>
      </c>
      <c r="AW649" s="57">
        <v>0</v>
      </c>
      <c r="AX649" s="58" t="str">
        <f>IF(Tabela3[[#This Row],[Response]]=1, "Aceitou", "Não aceitou")</f>
        <v>Não aceitou</v>
      </c>
      <c r="AY649" s="55" t="str">
        <f>Tabela3[[#This Row],[Faixa Recência]] &amp; " | " &amp; Tabela3[[#This Row],[Faixa Gasto]] &amp; " | " &amp; Tabela3[[#This Row],[Faixa ticket médio]]</f>
        <v>16-30 dias | R$ 0-100 | R$ 1–25</v>
      </c>
      <c r="AZ6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49" s="36"/>
    </row>
    <row r="650" spans="1:54" x14ac:dyDescent="0.25">
      <c r="A650" s="61">
        <v>649</v>
      </c>
      <c r="B650" s="37">
        <v>21063</v>
      </c>
      <c r="C650" s="34">
        <v>1</v>
      </c>
      <c r="D650" s="34">
        <v>0</v>
      </c>
      <c r="E650" s="34">
        <v>34</v>
      </c>
      <c r="F650" s="58" t="str">
        <f>IF('Base tratada'!$E650&lt;=15,"0-15 dias",
IF('Base tratada'!$E650&lt;=30, "16-30 dias",
IF('Base tratada'!$E650&lt;=45, "31-45 dias",
IF('Base tratada'!$E650&lt;=60, "46-60 dias",
IF('Base tratada'!$E650&lt;=75, "61-75 dias", "76-99 dias")))))</f>
        <v>31-45 dias</v>
      </c>
      <c r="G650" s="38">
        <v>33</v>
      </c>
      <c r="H650" s="60" t="str">
        <f>IF('Base tratada'!$G650&lt;=29,"24–29",
IF('Base tratada'!$G650&lt;=39,"30–39",
IF('Base tratada'!$G650&lt;=49,"40–49",
IF('Base tratada'!$G650&lt;=59,"50–59",
IF('Base tratada'!$G650&lt;=69,"60–69",
"70–80")))))</f>
        <v>30–39</v>
      </c>
      <c r="I650" s="34">
        <v>2436</v>
      </c>
      <c r="J650" s="58" t="str">
        <f>IF('Base tratada'!$K650=1,"Divorciado",
IF('Base tratada'!$L650=1,"Casado",
IF('Base tratada'!$M650=1, "Solteiro",
IF('Base tratada'!$N650=1,"Juntos",
"Viúvo"))))</f>
        <v>Solteiro</v>
      </c>
      <c r="K650" s="34">
        <v>0</v>
      </c>
      <c r="L650" s="34">
        <v>0</v>
      </c>
      <c r="M650" s="34">
        <v>1</v>
      </c>
      <c r="N650" s="34">
        <v>0</v>
      </c>
      <c r="O650" s="34">
        <v>0</v>
      </c>
      <c r="P650" s="34">
        <v>0</v>
      </c>
      <c r="Q650" s="34">
        <v>1</v>
      </c>
      <c r="R650" s="34">
        <v>0</v>
      </c>
      <c r="S650" s="34">
        <v>0</v>
      </c>
      <c r="T650" s="34">
        <v>0</v>
      </c>
      <c r="U650" s="35">
        <v>1</v>
      </c>
      <c r="V650" s="35">
        <v>10</v>
      </c>
      <c r="W650" s="35">
        <v>11</v>
      </c>
      <c r="X650" s="35">
        <v>19</v>
      </c>
      <c r="Y650" s="35">
        <v>3</v>
      </c>
      <c r="Z650" s="35">
        <v>15</v>
      </c>
      <c r="AA650" s="34">
        <v>2</v>
      </c>
      <c r="AB650" s="34">
        <v>6</v>
      </c>
      <c r="AC650" s="34">
        <v>2</v>
      </c>
      <c r="AD650" s="34">
        <v>0</v>
      </c>
      <c r="AE650" s="34">
        <v>3</v>
      </c>
      <c r="AF650" s="58">
        <f>'Base tratada'!$AC650+'Base tratada'!$AD650+'Base tratada'!$AE650</f>
        <v>5</v>
      </c>
      <c r="AG6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50" s="58" t="str">
        <f>IF('Base tratada'!$AC650&gt;=MAX('Base tratada'!$AD650,'Base tratada'!$AE650),"Web",
IF('Base tratada'!$AD650&gt;='Base tratada'!$AE650,"Catalog",
"Store"))</f>
        <v>Store</v>
      </c>
      <c r="AI650" s="59">
        <f>IF('Base tratada'!$AF650=0,"0",'Base tratada'!$AK650/'Base tratada'!$AF650)</f>
        <v>8.8000000000000007</v>
      </c>
      <c r="AJ650" s="59" t="str">
        <f>IF('Base tratada'!$AI650=0,"R$ 0",
IF('Base tratada'!$AI650&lt;=25,"R$ 1–25",
IF('Base tratada'!$AI650&lt;=50,"R$ 26–50",
"+R$ 50")))</f>
        <v>R$ 1–25</v>
      </c>
      <c r="AK650" s="35">
        <v>44</v>
      </c>
      <c r="AL650" s="58" t="str">
        <f>IF('Base tratada'!$AK650&lt;=100,"R$ 0-100",
IF('Base tratada'!$AK650&lt;=500,"R$ 101-500",
IF('Base tratada'!$AK650&lt;=1000,"R$ 501-1000",
IF('Base tratada'!$AK650&lt;=1500,"R$ 1001-1500",
"+R$ 1500"))))</f>
        <v>R$ 0-100</v>
      </c>
      <c r="AM650" s="34">
        <v>0</v>
      </c>
      <c r="AN650" s="34">
        <v>0</v>
      </c>
      <c r="AO650" s="34">
        <v>0</v>
      </c>
      <c r="AP650" s="34">
        <v>0</v>
      </c>
      <c r="AQ650" s="34">
        <v>0</v>
      </c>
      <c r="AR650" s="34">
        <v>0</v>
      </c>
      <c r="AS650" s="34">
        <v>0</v>
      </c>
      <c r="AT650" s="34">
        <v>3</v>
      </c>
      <c r="AU650" s="34">
        <v>11</v>
      </c>
      <c r="AV650" s="52">
        <v>29</v>
      </c>
      <c r="AW650" s="57">
        <v>0</v>
      </c>
      <c r="AX650" s="58" t="str">
        <f>IF(Tabela3[[#This Row],[Response]]=1, "Aceitou", "Não aceitou")</f>
        <v>Não aceitou</v>
      </c>
      <c r="AY650" s="55" t="str">
        <f>Tabela3[[#This Row],[Faixa Recência]] &amp; " | " &amp; Tabela3[[#This Row],[Faixa Gasto]] &amp; " | " &amp; Tabela3[[#This Row],[Faixa ticket médio]]</f>
        <v>31-45 dias | R$ 0-100 | R$ 1–25</v>
      </c>
      <c r="AZ6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0" s="36"/>
    </row>
    <row r="651" spans="1:54" x14ac:dyDescent="0.25">
      <c r="A651" s="61">
        <v>650</v>
      </c>
      <c r="B651" s="37">
        <v>29187</v>
      </c>
      <c r="C651" s="34">
        <v>1</v>
      </c>
      <c r="D651" s="34">
        <v>0</v>
      </c>
      <c r="E651" s="34">
        <v>43</v>
      </c>
      <c r="F651" s="58" t="str">
        <f>IF('Base tratada'!$E651&lt;=15,"0-15 dias",
IF('Base tratada'!$E651&lt;=30, "16-30 dias",
IF('Base tratada'!$E651&lt;=45, "31-45 dias",
IF('Base tratada'!$E651&lt;=60, "46-60 dias",
IF('Base tratada'!$E651&lt;=75, "61-75 dias", "76-99 dias")))))</f>
        <v>31-45 dias</v>
      </c>
      <c r="G651" s="38">
        <v>52</v>
      </c>
      <c r="H651" s="60" t="str">
        <f>IF('Base tratada'!$G651&lt;=29,"24–29",
IF('Base tratada'!$G651&lt;=39,"30–39",
IF('Base tratada'!$G651&lt;=49,"40–49",
IF('Base tratada'!$G651&lt;=59,"50–59",
IF('Base tratada'!$G651&lt;=69,"60–69",
"70–80")))))</f>
        <v>50–59</v>
      </c>
      <c r="I651" s="34">
        <v>2575</v>
      </c>
      <c r="J651" s="58" t="str">
        <f>IF('Base tratada'!$K651=1,"Divorciado",
IF('Base tratada'!$L651=1,"Casado",
IF('Base tratada'!$M651=1, "Solteiro",
IF('Base tratada'!$N651=1,"Juntos",
"Viúvo"))))</f>
        <v>Casado</v>
      </c>
      <c r="K651" s="34">
        <v>0</v>
      </c>
      <c r="L651" s="34">
        <v>1</v>
      </c>
      <c r="M651" s="34">
        <v>0</v>
      </c>
      <c r="N651" s="34">
        <v>0</v>
      </c>
      <c r="O651" s="34">
        <v>0</v>
      </c>
      <c r="P651" s="34">
        <v>0</v>
      </c>
      <c r="Q651" s="34">
        <v>0</v>
      </c>
      <c r="R651" s="34">
        <v>0</v>
      </c>
      <c r="S651" s="34">
        <v>0</v>
      </c>
      <c r="T651" s="34">
        <v>1</v>
      </c>
      <c r="U651" s="35">
        <v>26</v>
      </c>
      <c r="V651" s="35">
        <v>0</v>
      </c>
      <c r="W651" s="35">
        <v>6</v>
      </c>
      <c r="X651" s="35">
        <v>0</v>
      </c>
      <c r="Y651" s="35">
        <v>0</v>
      </c>
      <c r="Z651" s="35">
        <v>2</v>
      </c>
      <c r="AA651" s="34">
        <v>1</v>
      </c>
      <c r="AB651" s="34">
        <v>8</v>
      </c>
      <c r="AC651" s="34">
        <v>1</v>
      </c>
      <c r="AD651" s="34">
        <v>0</v>
      </c>
      <c r="AE651" s="34">
        <v>3</v>
      </c>
      <c r="AF651" s="58">
        <f>'Base tratada'!$AC651+'Base tratada'!$AD651+'Base tratada'!$AE651</f>
        <v>4</v>
      </c>
      <c r="AG6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51" s="58" t="str">
        <f>IF('Base tratada'!$AC651&gt;=MAX('Base tratada'!$AD651,'Base tratada'!$AE651),"Web",
IF('Base tratada'!$AD651&gt;='Base tratada'!$AE651,"Catalog",
"Store"))</f>
        <v>Store</v>
      </c>
      <c r="AI651" s="59">
        <f>IF('Base tratada'!$AF651=0,"0",'Base tratada'!$AK651/'Base tratada'!$AF651)</f>
        <v>8</v>
      </c>
      <c r="AJ651" s="59" t="str">
        <f>IF('Base tratada'!$AI651=0,"R$ 0",
IF('Base tratada'!$AI651&lt;=25,"R$ 1–25",
IF('Base tratada'!$AI651&lt;=50,"R$ 26–50",
"+R$ 50")))</f>
        <v>R$ 1–25</v>
      </c>
      <c r="AK651" s="35">
        <v>32</v>
      </c>
      <c r="AL651" s="58" t="str">
        <f>IF('Base tratada'!$AK651&lt;=100,"R$ 0-100",
IF('Base tratada'!$AK651&lt;=500,"R$ 101-500",
IF('Base tratada'!$AK651&lt;=1000,"R$ 501-1000",
IF('Base tratada'!$AK651&lt;=1500,"R$ 1001-1500",
"+R$ 1500"))))</f>
        <v>R$ 0-100</v>
      </c>
      <c r="AM651" s="34">
        <v>0</v>
      </c>
      <c r="AN651" s="34">
        <v>0</v>
      </c>
      <c r="AO651" s="34">
        <v>0</v>
      </c>
      <c r="AP651" s="34">
        <v>0</v>
      </c>
      <c r="AQ651" s="34">
        <v>0</v>
      </c>
      <c r="AR651" s="34">
        <v>0</v>
      </c>
      <c r="AS651" s="34">
        <v>0</v>
      </c>
      <c r="AT651" s="34">
        <v>3</v>
      </c>
      <c r="AU651" s="34">
        <v>11</v>
      </c>
      <c r="AV651" s="52">
        <v>30</v>
      </c>
      <c r="AW651" s="57">
        <v>0</v>
      </c>
      <c r="AX651" s="58" t="str">
        <f>IF(Tabela3[[#This Row],[Response]]=1, "Aceitou", "Não aceitou")</f>
        <v>Não aceitou</v>
      </c>
      <c r="AY651" s="55" t="str">
        <f>Tabela3[[#This Row],[Faixa Recência]] &amp; " | " &amp; Tabela3[[#This Row],[Faixa Gasto]] &amp; " | " &amp; Tabela3[[#This Row],[Faixa ticket médio]]</f>
        <v>31-45 dias | R$ 0-100 | R$ 1–25</v>
      </c>
      <c r="AZ6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1" s="36"/>
    </row>
    <row r="652" spans="1:54" x14ac:dyDescent="0.25">
      <c r="A652" s="61">
        <v>651</v>
      </c>
      <c r="B652" s="37">
        <v>54690</v>
      </c>
      <c r="C652" s="34">
        <v>1</v>
      </c>
      <c r="D652" s="34">
        <v>1</v>
      </c>
      <c r="E652" s="34">
        <v>76</v>
      </c>
      <c r="F652" s="58" t="str">
        <f>IF('Base tratada'!$E652&lt;=15,"0-15 dias",
IF('Base tratada'!$E652&lt;=30, "16-30 dias",
IF('Base tratada'!$E652&lt;=45, "31-45 dias",
IF('Base tratada'!$E652&lt;=60, "46-60 dias",
IF('Base tratada'!$E652&lt;=75, "61-75 dias", "76-99 dias")))))</f>
        <v>76-99 dias</v>
      </c>
      <c r="G652" s="38">
        <v>49</v>
      </c>
      <c r="H652" s="60" t="str">
        <f>IF('Base tratada'!$G652&lt;=29,"24–29",
IF('Base tratada'!$G652&lt;=39,"30–39",
IF('Base tratada'!$G652&lt;=49,"40–49",
IF('Base tratada'!$G652&lt;=59,"50–59",
IF('Base tratada'!$G652&lt;=69,"60–69",
"70–80")))))</f>
        <v>40–49</v>
      </c>
      <c r="I652" s="34">
        <v>2393</v>
      </c>
      <c r="J652" s="58" t="str">
        <f>IF('Base tratada'!$K652=1,"Divorciado",
IF('Base tratada'!$L652=1,"Casado",
IF('Base tratada'!$M652=1, "Solteiro",
IF('Base tratada'!$N652=1,"Juntos",
"Viúvo"))))</f>
        <v>Casado</v>
      </c>
      <c r="K652" s="34">
        <v>0</v>
      </c>
      <c r="L652" s="34">
        <v>1</v>
      </c>
      <c r="M652" s="34">
        <v>0</v>
      </c>
      <c r="N652" s="34">
        <v>0</v>
      </c>
      <c r="O652" s="34">
        <v>0</v>
      </c>
      <c r="P652" s="34">
        <v>1</v>
      </c>
      <c r="Q652" s="34">
        <v>0</v>
      </c>
      <c r="R652" s="34">
        <v>0</v>
      </c>
      <c r="S652" s="34">
        <v>0</v>
      </c>
      <c r="T652" s="34">
        <v>0</v>
      </c>
      <c r="U652" s="35">
        <v>111</v>
      </c>
      <c r="V652" s="35">
        <v>16</v>
      </c>
      <c r="W652" s="35">
        <v>37</v>
      </c>
      <c r="X652" s="35">
        <v>7</v>
      </c>
      <c r="Y652" s="35">
        <v>9</v>
      </c>
      <c r="Z652" s="35">
        <v>18</v>
      </c>
      <c r="AA652" s="34">
        <v>3</v>
      </c>
      <c r="AB652" s="34">
        <v>3</v>
      </c>
      <c r="AC652" s="34">
        <v>3</v>
      </c>
      <c r="AD652" s="34">
        <v>1</v>
      </c>
      <c r="AE652" s="34">
        <v>5</v>
      </c>
      <c r="AF652" s="58">
        <f>'Base tratada'!$AC652+'Base tratada'!$AD652+'Base tratada'!$AE652</f>
        <v>9</v>
      </c>
      <c r="AG6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52" s="58" t="str">
        <f>IF('Base tratada'!$AC652&gt;=MAX('Base tratada'!$AD652,'Base tratada'!$AE652),"Web",
IF('Base tratada'!$AD652&gt;='Base tratada'!$AE652,"Catalog",
"Store"))</f>
        <v>Store</v>
      </c>
      <c r="AI652" s="59">
        <f>IF('Base tratada'!$AF652=0,"0",'Base tratada'!$AK652/'Base tratada'!$AF652)</f>
        <v>20</v>
      </c>
      <c r="AJ652" s="59" t="str">
        <f>IF('Base tratada'!$AI652=0,"R$ 0",
IF('Base tratada'!$AI652&lt;=25,"R$ 1–25",
IF('Base tratada'!$AI652&lt;=50,"R$ 26–50",
"+R$ 50")))</f>
        <v>R$ 1–25</v>
      </c>
      <c r="AK652" s="35">
        <v>180</v>
      </c>
      <c r="AL652" s="58" t="str">
        <f>IF('Base tratada'!$AK652&lt;=100,"R$ 0-100",
IF('Base tratada'!$AK652&lt;=500,"R$ 101-500",
IF('Base tratada'!$AK652&lt;=1000,"R$ 501-1000",
IF('Base tratada'!$AK652&lt;=1500,"R$ 1001-1500",
"+R$ 1500"))))</f>
        <v>R$ 101-500</v>
      </c>
      <c r="AM652" s="34">
        <v>0</v>
      </c>
      <c r="AN652" s="34">
        <v>0</v>
      </c>
      <c r="AO652" s="34">
        <v>0</v>
      </c>
      <c r="AP652" s="34">
        <v>0</v>
      </c>
      <c r="AQ652" s="34">
        <v>0</v>
      </c>
      <c r="AR652" s="34">
        <v>0</v>
      </c>
      <c r="AS652" s="34">
        <v>0</v>
      </c>
      <c r="AT652" s="34">
        <v>3</v>
      </c>
      <c r="AU652" s="34">
        <v>11</v>
      </c>
      <c r="AV652" s="52">
        <v>162</v>
      </c>
      <c r="AW652" s="57">
        <v>0</v>
      </c>
      <c r="AX652" s="58" t="str">
        <f>IF(Tabela3[[#This Row],[Response]]=1, "Aceitou", "Não aceitou")</f>
        <v>Não aceitou</v>
      </c>
      <c r="AY652" s="55" t="str">
        <f>Tabela3[[#This Row],[Faixa Recência]] &amp; " | " &amp; Tabela3[[#This Row],[Faixa Gasto]] &amp; " | " &amp; Tabela3[[#This Row],[Faixa ticket médio]]</f>
        <v>76-99 dias | R$ 101-500 | R$ 1–25</v>
      </c>
      <c r="AZ6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2" s="36"/>
    </row>
    <row r="653" spans="1:54" x14ac:dyDescent="0.25">
      <c r="A653" s="61">
        <v>652</v>
      </c>
      <c r="B653" s="37">
        <v>59304</v>
      </c>
      <c r="C653" s="34">
        <v>0</v>
      </c>
      <c r="D653" s="34">
        <v>1</v>
      </c>
      <c r="E653" s="34">
        <v>81</v>
      </c>
      <c r="F653" s="58" t="str">
        <f>IF('Base tratada'!$E653&lt;=15,"0-15 dias",
IF('Base tratada'!$E653&lt;=30, "16-30 dias",
IF('Base tratada'!$E653&lt;=45, "31-45 dias",
IF('Base tratada'!$E653&lt;=60, "46-60 dias",
IF('Base tratada'!$E653&lt;=75, "61-75 dias", "76-99 dias")))))</f>
        <v>76-99 dias</v>
      </c>
      <c r="G653" s="38">
        <v>56</v>
      </c>
      <c r="H653" s="60" t="str">
        <f>IF('Base tratada'!$G653&lt;=29,"24–29",
IF('Base tratada'!$G653&lt;=39,"30–39",
IF('Base tratada'!$G653&lt;=49,"40–49",
IF('Base tratada'!$G653&lt;=59,"50–59",
IF('Base tratada'!$G653&lt;=69,"60–69",
"70–80")))))</f>
        <v>50–59</v>
      </c>
      <c r="I653" s="34">
        <v>2494</v>
      </c>
      <c r="J653" s="58" t="str">
        <f>IF('Base tratada'!$K653=1,"Divorciado",
IF('Base tratada'!$L653=1,"Casado",
IF('Base tratada'!$M653=1, "Solteiro",
IF('Base tratada'!$N653=1,"Juntos",
"Viúvo"))))</f>
        <v>Casado</v>
      </c>
      <c r="K653" s="34">
        <v>0</v>
      </c>
      <c r="L653" s="34">
        <v>1</v>
      </c>
      <c r="M653" s="34">
        <v>0</v>
      </c>
      <c r="N653" s="34">
        <v>0</v>
      </c>
      <c r="O653" s="34">
        <v>0</v>
      </c>
      <c r="P653" s="34">
        <v>0</v>
      </c>
      <c r="Q653" s="34">
        <v>0</v>
      </c>
      <c r="R653" s="34">
        <v>0</v>
      </c>
      <c r="S653" s="34">
        <v>0</v>
      </c>
      <c r="T653" s="34">
        <v>1</v>
      </c>
      <c r="U653" s="35">
        <v>418</v>
      </c>
      <c r="V653" s="35">
        <v>61</v>
      </c>
      <c r="W653" s="35">
        <v>428</v>
      </c>
      <c r="X653" s="35">
        <v>80</v>
      </c>
      <c r="Y653" s="35">
        <v>51</v>
      </c>
      <c r="Z653" s="35">
        <v>10</v>
      </c>
      <c r="AA653" s="34">
        <v>3</v>
      </c>
      <c r="AB653" s="34">
        <v>5</v>
      </c>
      <c r="AC653" s="34">
        <v>7</v>
      </c>
      <c r="AD653" s="34">
        <v>8</v>
      </c>
      <c r="AE653" s="34">
        <v>10</v>
      </c>
      <c r="AF653" s="58">
        <f>'Base tratada'!$AC653+'Base tratada'!$AD653+'Base tratada'!$AE653</f>
        <v>25</v>
      </c>
      <c r="AG6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53" s="58" t="str">
        <f>IF('Base tratada'!$AC653&gt;=MAX('Base tratada'!$AD653,'Base tratada'!$AE653),"Web",
IF('Base tratada'!$AD653&gt;='Base tratada'!$AE653,"Catalog",
"Store"))</f>
        <v>Store</v>
      </c>
      <c r="AI653" s="59">
        <f>IF('Base tratada'!$AF653=0,"0",'Base tratada'!$AK653/'Base tratada'!$AF653)</f>
        <v>41.52</v>
      </c>
      <c r="AJ653" s="59" t="str">
        <f>IF('Base tratada'!$AI653=0,"R$ 0",
IF('Base tratada'!$AI653&lt;=25,"R$ 1–25",
IF('Base tratada'!$AI653&lt;=50,"R$ 26–50",
"+R$ 50")))</f>
        <v>R$ 26–50</v>
      </c>
      <c r="AK653" s="35">
        <v>1038</v>
      </c>
      <c r="AL653" s="58" t="str">
        <f>IF('Base tratada'!$AK653&lt;=100,"R$ 0-100",
IF('Base tratada'!$AK653&lt;=500,"R$ 101-500",
IF('Base tratada'!$AK653&lt;=1000,"R$ 501-1000",
IF('Base tratada'!$AK653&lt;=1500,"R$ 1001-1500",
"+R$ 1500"))))</f>
        <v>R$ 1001-1500</v>
      </c>
      <c r="AM653" s="34">
        <v>0</v>
      </c>
      <c r="AN653" s="34">
        <v>0</v>
      </c>
      <c r="AO653" s="34">
        <v>0</v>
      </c>
      <c r="AP653" s="34">
        <v>0</v>
      </c>
      <c r="AQ653" s="34">
        <v>0</v>
      </c>
      <c r="AR653" s="34">
        <v>0</v>
      </c>
      <c r="AS653" s="34">
        <v>0</v>
      </c>
      <c r="AT653" s="34">
        <v>3</v>
      </c>
      <c r="AU653" s="34">
        <v>11</v>
      </c>
      <c r="AV653" s="52">
        <v>1028</v>
      </c>
      <c r="AW653" s="57">
        <v>0</v>
      </c>
      <c r="AX653" s="58" t="str">
        <f>IF(Tabela3[[#This Row],[Response]]=1, "Aceitou", "Não aceitou")</f>
        <v>Não aceitou</v>
      </c>
      <c r="AY653" s="55" t="str">
        <f>Tabela3[[#This Row],[Faixa Recência]] &amp; " | " &amp; Tabela3[[#This Row],[Faixa Gasto]] &amp; " | " &amp; Tabela3[[#This Row],[Faixa ticket médio]]</f>
        <v>76-99 dias | R$ 1001-1500 | R$ 26–50</v>
      </c>
      <c r="AZ6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3" s="36"/>
    </row>
    <row r="654" spans="1:54" x14ac:dyDescent="0.25">
      <c r="A654" s="61">
        <v>653</v>
      </c>
      <c r="B654" s="37">
        <v>59247</v>
      </c>
      <c r="C654" s="34">
        <v>0</v>
      </c>
      <c r="D654" s="34">
        <v>2</v>
      </c>
      <c r="E654" s="34">
        <v>87</v>
      </c>
      <c r="F654" s="58" t="str">
        <f>IF('Base tratada'!$E654&lt;=15,"0-15 dias",
IF('Base tratada'!$E654&lt;=30, "16-30 dias",
IF('Base tratada'!$E654&lt;=45, "31-45 dias",
IF('Base tratada'!$E654&lt;=60, "46-60 dias",
IF('Base tratada'!$E654&lt;=75, "61-75 dias", "76-99 dias")))))</f>
        <v>76-99 dias</v>
      </c>
      <c r="G654" s="38">
        <v>58</v>
      </c>
      <c r="H654" s="60" t="str">
        <f>IF('Base tratada'!$G654&lt;=29,"24–29",
IF('Base tratada'!$G654&lt;=39,"30–39",
IF('Base tratada'!$G654&lt;=49,"40–49",
IF('Base tratada'!$G654&lt;=59,"50–59",
IF('Base tratada'!$G654&lt;=69,"60–69",
"70–80")))))</f>
        <v>50–59</v>
      </c>
      <c r="I654" s="34">
        <v>2392</v>
      </c>
      <c r="J654" s="58" t="str">
        <f>IF('Base tratada'!$K654=1,"Divorciado",
IF('Base tratada'!$L654=1,"Casado",
IF('Base tratada'!$M654=1, "Solteiro",
IF('Base tratada'!$N654=1,"Juntos",
"Viúvo"))))</f>
        <v>Solteiro</v>
      </c>
      <c r="K654" s="34">
        <v>0</v>
      </c>
      <c r="L654" s="34">
        <v>0</v>
      </c>
      <c r="M654" s="34">
        <v>1</v>
      </c>
      <c r="N654" s="34">
        <v>0</v>
      </c>
      <c r="O654" s="34">
        <v>0</v>
      </c>
      <c r="P654" s="34">
        <v>0</v>
      </c>
      <c r="Q654" s="34">
        <v>0</v>
      </c>
      <c r="R654" s="34">
        <v>0</v>
      </c>
      <c r="S654" s="34">
        <v>1</v>
      </c>
      <c r="T654" s="34">
        <v>0</v>
      </c>
      <c r="U654" s="35">
        <v>327</v>
      </c>
      <c r="V654" s="35">
        <v>9</v>
      </c>
      <c r="W654" s="35">
        <v>122</v>
      </c>
      <c r="X654" s="35">
        <v>19</v>
      </c>
      <c r="Y654" s="35">
        <v>14</v>
      </c>
      <c r="Z654" s="35">
        <v>83</v>
      </c>
      <c r="AA654" s="34">
        <v>5</v>
      </c>
      <c r="AB654" s="34">
        <v>6</v>
      </c>
      <c r="AC654" s="34">
        <v>5</v>
      </c>
      <c r="AD654" s="34">
        <v>2</v>
      </c>
      <c r="AE654" s="34">
        <v>9</v>
      </c>
      <c r="AF654" s="58">
        <f>'Base tratada'!$AC654+'Base tratada'!$AD654+'Base tratada'!$AE654</f>
        <v>16</v>
      </c>
      <c r="AG6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54" s="58" t="str">
        <f>IF('Base tratada'!$AC654&gt;=MAX('Base tratada'!$AD654,'Base tratada'!$AE654),"Web",
IF('Base tratada'!$AD654&gt;='Base tratada'!$AE654,"Catalog",
"Store"))</f>
        <v>Store</v>
      </c>
      <c r="AI654" s="59">
        <f>IF('Base tratada'!$AF654=0,"0",'Base tratada'!$AK654/'Base tratada'!$AF654)</f>
        <v>30.6875</v>
      </c>
      <c r="AJ654" s="59" t="str">
        <f>IF('Base tratada'!$AI654=0,"R$ 0",
IF('Base tratada'!$AI654&lt;=25,"R$ 1–25",
IF('Base tratada'!$AI654&lt;=50,"R$ 26–50",
"+R$ 50")))</f>
        <v>R$ 26–50</v>
      </c>
      <c r="AK654" s="35">
        <v>491</v>
      </c>
      <c r="AL654" s="58" t="str">
        <f>IF('Base tratada'!$AK654&lt;=100,"R$ 0-100",
IF('Base tratada'!$AK654&lt;=500,"R$ 101-500",
IF('Base tratada'!$AK654&lt;=1000,"R$ 501-1000",
IF('Base tratada'!$AK654&lt;=1500,"R$ 1001-1500",
"+R$ 1500"))))</f>
        <v>R$ 101-500</v>
      </c>
      <c r="AM654" s="34">
        <v>0</v>
      </c>
      <c r="AN654" s="34">
        <v>0</v>
      </c>
      <c r="AO654" s="34">
        <v>0</v>
      </c>
      <c r="AP654" s="34">
        <v>0</v>
      </c>
      <c r="AQ654" s="34">
        <v>0</v>
      </c>
      <c r="AR654" s="34">
        <v>0</v>
      </c>
      <c r="AS654" s="34">
        <v>0</v>
      </c>
      <c r="AT654" s="34">
        <v>3</v>
      </c>
      <c r="AU654" s="34">
        <v>11</v>
      </c>
      <c r="AV654" s="52">
        <v>408</v>
      </c>
      <c r="AW654" s="57">
        <v>0</v>
      </c>
      <c r="AX654" s="58" t="str">
        <f>IF(Tabela3[[#This Row],[Response]]=1, "Aceitou", "Não aceitou")</f>
        <v>Não aceitou</v>
      </c>
      <c r="AY654" s="55" t="str">
        <f>Tabela3[[#This Row],[Faixa Recência]] &amp; " | " &amp; Tabela3[[#This Row],[Faixa Gasto]] &amp; " | " &amp; Tabela3[[#This Row],[Faixa ticket médio]]</f>
        <v>76-99 dias | R$ 101-500 | R$ 26–50</v>
      </c>
      <c r="AZ6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4" s="36"/>
    </row>
    <row r="655" spans="1:54" x14ac:dyDescent="0.25">
      <c r="A655" s="61">
        <v>654</v>
      </c>
      <c r="B655" s="37">
        <v>66731</v>
      </c>
      <c r="C655" s="34">
        <v>0</v>
      </c>
      <c r="D655" s="34">
        <v>1</v>
      </c>
      <c r="E655" s="34">
        <v>33</v>
      </c>
      <c r="F655" s="58" t="str">
        <f>IF('Base tratada'!$E655&lt;=15,"0-15 dias",
IF('Base tratada'!$E655&lt;=30, "16-30 dias",
IF('Base tratada'!$E655&lt;=45, "31-45 dias",
IF('Base tratada'!$E655&lt;=60, "46-60 dias",
IF('Base tratada'!$E655&lt;=75, "61-75 dias", "76-99 dias")))))</f>
        <v>31-45 dias</v>
      </c>
      <c r="G655" s="38">
        <v>50</v>
      </c>
      <c r="H655" s="60" t="str">
        <f>IF('Base tratada'!$G655&lt;=29,"24–29",
IF('Base tratada'!$G655&lt;=39,"30–39",
IF('Base tratada'!$G655&lt;=49,"40–49",
IF('Base tratada'!$G655&lt;=59,"50–59",
IF('Base tratada'!$G655&lt;=69,"60–69",
"70–80")))))</f>
        <v>50–59</v>
      </c>
      <c r="I655" s="34">
        <v>2814</v>
      </c>
      <c r="J655" s="58" t="str">
        <f>IF('Base tratada'!$K655=1,"Divorciado",
IF('Base tratada'!$L655=1,"Casado",
IF('Base tratada'!$M655=1, "Solteiro",
IF('Base tratada'!$N655=1,"Juntos",
"Viúvo"))))</f>
        <v>Viúvo</v>
      </c>
      <c r="K655" s="34">
        <v>0</v>
      </c>
      <c r="L655" s="34">
        <v>0</v>
      </c>
      <c r="M655" s="34">
        <v>0</v>
      </c>
      <c r="N655" s="34">
        <v>0</v>
      </c>
      <c r="O655" s="34">
        <v>1</v>
      </c>
      <c r="P655" s="34">
        <v>0</v>
      </c>
      <c r="Q655" s="34">
        <v>0</v>
      </c>
      <c r="R655" s="34">
        <v>1</v>
      </c>
      <c r="S655" s="34">
        <v>0</v>
      </c>
      <c r="T655" s="34">
        <v>0</v>
      </c>
      <c r="U655" s="35">
        <v>371</v>
      </c>
      <c r="V655" s="35">
        <v>159</v>
      </c>
      <c r="W655" s="35">
        <v>194</v>
      </c>
      <c r="X655" s="35">
        <v>58</v>
      </c>
      <c r="Y655" s="35">
        <v>106</v>
      </c>
      <c r="Z655" s="35">
        <v>141</v>
      </c>
      <c r="AA655" s="34">
        <v>4</v>
      </c>
      <c r="AB655" s="34">
        <v>3</v>
      </c>
      <c r="AC655" s="34">
        <v>4</v>
      </c>
      <c r="AD655" s="34">
        <v>3</v>
      </c>
      <c r="AE655" s="34">
        <v>6</v>
      </c>
      <c r="AF655" s="58">
        <f>'Base tratada'!$AC655+'Base tratada'!$AD655+'Base tratada'!$AE655</f>
        <v>13</v>
      </c>
      <c r="AG6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55" s="58" t="str">
        <f>IF('Base tratada'!$AC655&gt;=MAX('Base tratada'!$AD655,'Base tratada'!$AE655),"Web",
IF('Base tratada'!$AD655&gt;='Base tratada'!$AE655,"Catalog",
"Store"))</f>
        <v>Store</v>
      </c>
      <c r="AI655" s="59">
        <f>IF('Base tratada'!$AF655=0,"0",'Base tratada'!$AK655/'Base tratada'!$AF655)</f>
        <v>68.307692307692307</v>
      </c>
      <c r="AJ655" s="59" t="str">
        <f>IF('Base tratada'!$AI655=0,"R$ 0",
IF('Base tratada'!$AI655&lt;=25,"R$ 1–25",
IF('Base tratada'!$AI655&lt;=50,"R$ 26–50",
"+R$ 50")))</f>
        <v>+R$ 50</v>
      </c>
      <c r="AK655" s="35">
        <v>888</v>
      </c>
      <c r="AL655" s="58" t="str">
        <f>IF('Base tratada'!$AK655&lt;=100,"R$ 0-100",
IF('Base tratada'!$AK655&lt;=500,"R$ 101-500",
IF('Base tratada'!$AK655&lt;=1000,"R$ 501-1000",
IF('Base tratada'!$AK655&lt;=1500,"R$ 1001-1500",
"+R$ 1500"))))</f>
        <v>R$ 501-1000</v>
      </c>
      <c r="AM655" s="34">
        <v>0</v>
      </c>
      <c r="AN655" s="34">
        <v>0</v>
      </c>
      <c r="AO655" s="34">
        <v>0</v>
      </c>
      <c r="AP655" s="34">
        <v>0</v>
      </c>
      <c r="AQ655" s="34">
        <v>0</v>
      </c>
      <c r="AR655" s="34">
        <v>0</v>
      </c>
      <c r="AS655" s="34">
        <v>0</v>
      </c>
      <c r="AT655" s="34">
        <v>3</v>
      </c>
      <c r="AU655" s="34">
        <v>11</v>
      </c>
      <c r="AV655" s="52">
        <v>747</v>
      </c>
      <c r="AW655" s="57">
        <v>0</v>
      </c>
      <c r="AX655" s="58" t="str">
        <f>IF(Tabela3[[#This Row],[Response]]=1, "Aceitou", "Não aceitou")</f>
        <v>Não aceitou</v>
      </c>
      <c r="AY655" s="55" t="str">
        <f>Tabela3[[#This Row],[Faixa Recência]] &amp; " | " &amp; Tabela3[[#This Row],[Faixa Gasto]] &amp; " | " &amp; Tabela3[[#This Row],[Faixa ticket médio]]</f>
        <v>31-45 dias | R$ 501-1000 | +R$ 50</v>
      </c>
      <c r="AZ6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55" s="36"/>
    </row>
    <row r="656" spans="1:54" x14ac:dyDescent="0.25">
      <c r="A656" s="61">
        <v>655</v>
      </c>
      <c r="B656" s="37">
        <v>77353</v>
      </c>
      <c r="C656" s="34">
        <v>0</v>
      </c>
      <c r="D656" s="34">
        <v>1</v>
      </c>
      <c r="E656" s="34">
        <v>38</v>
      </c>
      <c r="F656" s="58" t="str">
        <f>IF('Base tratada'!$E656&lt;=15,"0-15 dias",
IF('Base tratada'!$E656&lt;=30, "16-30 dias",
IF('Base tratada'!$E656&lt;=45, "31-45 dias",
IF('Base tratada'!$E656&lt;=60, "46-60 dias",
IF('Base tratada'!$E656&lt;=75, "61-75 dias", "76-99 dias")))))</f>
        <v>31-45 dias</v>
      </c>
      <c r="G656" s="38">
        <v>40</v>
      </c>
      <c r="H656" s="60" t="str">
        <f>IF('Base tratada'!$G656&lt;=29,"24–29",
IF('Base tratada'!$G656&lt;=39,"30–39",
IF('Base tratada'!$G656&lt;=49,"40–49",
IF('Base tratada'!$G656&lt;=59,"50–59",
IF('Base tratada'!$G656&lt;=69,"60–69",
"70–80")))))</f>
        <v>40–49</v>
      </c>
      <c r="I656" s="34">
        <v>2354</v>
      </c>
      <c r="J656" s="58" t="str">
        <f>IF('Base tratada'!$K656=1,"Divorciado",
IF('Base tratada'!$L656=1,"Casado",
IF('Base tratada'!$M656=1, "Solteiro",
IF('Base tratada'!$N656=1,"Juntos",
"Viúvo"))))</f>
        <v>Casado</v>
      </c>
      <c r="K656" s="34">
        <v>0</v>
      </c>
      <c r="L656" s="34">
        <v>1</v>
      </c>
      <c r="M656" s="34">
        <v>0</v>
      </c>
      <c r="N656" s="34">
        <v>0</v>
      </c>
      <c r="O656" s="34">
        <v>0</v>
      </c>
      <c r="P656" s="34">
        <v>0</v>
      </c>
      <c r="Q656" s="34">
        <v>0</v>
      </c>
      <c r="R656" s="34">
        <v>1</v>
      </c>
      <c r="S656" s="34">
        <v>0</v>
      </c>
      <c r="T656" s="34">
        <v>0</v>
      </c>
      <c r="U656" s="35">
        <v>275</v>
      </c>
      <c r="V656" s="35">
        <v>59</v>
      </c>
      <c r="W656" s="35">
        <v>107</v>
      </c>
      <c r="X656" s="35">
        <v>69</v>
      </c>
      <c r="Y656" s="35">
        <v>101</v>
      </c>
      <c r="Z656" s="35">
        <v>59</v>
      </c>
      <c r="AA656" s="34">
        <v>2</v>
      </c>
      <c r="AB656" s="34">
        <v>4</v>
      </c>
      <c r="AC656" s="34">
        <v>6</v>
      </c>
      <c r="AD656" s="34">
        <v>4</v>
      </c>
      <c r="AE656" s="34">
        <v>8</v>
      </c>
      <c r="AF656" s="58">
        <f>'Base tratada'!$AC656+'Base tratada'!$AD656+'Base tratada'!$AE656</f>
        <v>18</v>
      </c>
      <c r="AG6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56" s="58" t="str">
        <f>IF('Base tratada'!$AC656&gt;=MAX('Base tratada'!$AD656,'Base tratada'!$AE656),"Web",
IF('Base tratada'!$AD656&gt;='Base tratada'!$AE656,"Catalog",
"Store"))</f>
        <v>Store</v>
      </c>
      <c r="AI656" s="59">
        <f>IF('Base tratada'!$AF656=0,"0",'Base tratada'!$AK656/'Base tratada'!$AF656)</f>
        <v>33.944444444444443</v>
      </c>
      <c r="AJ656" s="59" t="str">
        <f>IF('Base tratada'!$AI656=0,"R$ 0",
IF('Base tratada'!$AI656&lt;=25,"R$ 1–25",
IF('Base tratada'!$AI656&lt;=50,"R$ 26–50",
"+R$ 50")))</f>
        <v>R$ 26–50</v>
      </c>
      <c r="AK656" s="35">
        <v>611</v>
      </c>
      <c r="AL656" s="58" t="str">
        <f>IF('Base tratada'!$AK656&lt;=100,"R$ 0-100",
IF('Base tratada'!$AK656&lt;=500,"R$ 101-500",
IF('Base tratada'!$AK656&lt;=1000,"R$ 501-1000",
IF('Base tratada'!$AK656&lt;=1500,"R$ 1001-1500",
"+R$ 1500"))))</f>
        <v>R$ 501-1000</v>
      </c>
      <c r="AM656" s="34">
        <v>0</v>
      </c>
      <c r="AN656" s="34">
        <v>0</v>
      </c>
      <c r="AO656" s="34">
        <v>0</v>
      </c>
      <c r="AP656" s="34">
        <v>0</v>
      </c>
      <c r="AQ656" s="34">
        <v>0</v>
      </c>
      <c r="AR656" s="34">
        <v>0</v>
      </c>
      <c r="AS656" s="34">
        <v>0</v>
      </c>
      <c r="AT656" s="34">
        <v>3</v>
      </c>
      <c r="AU656" s="34">
        <v>11</v>
      </c>
      <c r="AV656" s="52">
        <v>552</v>
      </c>
      <c r="AW656" s="57">
        <v>0</v>
      </c>
      <c r="AX656" s="58" t="str">
        <f>IF(Tabela3[[#This Row],[Response]]=1, "Aceitou", "Não aceitou")</f>
        <v>Não aceitou</v>
      </c>
      <c r="AY656" s="55" t="str">
        <f>Tabela3[[#This Row],[Faixa Recência]] &amp; " | " &amp; Tabela3[[#This Row],[Faixa Gasto]] &amp; " | " &amp; Tabela3[[#This Row],[Faixa ticket médio]]</f>
        <v>31-45 dias | R$ 501-1000 | R$ 26–50</v>
      </c>
      <c r="AZ6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6" s="36"/>
    </row>
    <row r="657" spans="1:54" x14ac:dyDescent="0.25">
      <c r="A657" s="61">
        <v>656</v>
      </c>
      <c r="B657" s="37">
        <v>52614</v>
      </c>
      <c r="C657" s="34">
        <v>0</v>
      </c>
      <c r="D657" s="34">
        <v>1</v>
      </c>
      <c r="E657" s="34">
        <v>63</v>
      </c>
      <c r="F657" s="58" t="str">
        <f>IF('Base tratada'!$E657&lt;=15,"0-15 dias",
IF('Base tratada'!$E657&lt;=30, "16-30 dias",
IF('Base tratada'!$E657&lt;=45, "31-45 dias",
IF('Base tratada'!$E657&lt;=60, "46-60 dias",
IF('Base tratada'!$E657&lt;=75, "61-75 dias", "76-99 dias")))))</f>
        <v>61-75 dias</v>
      </c>
      <c r="G657" s="38">
        <v>45</v>
      </c>
      <c r="H657" s="60" t="str">
        <f>IF('Base tratada'!$G657&lt;=29,"24–29",
IF('Base tratada'!$G657&lt;=39,"30–39",
IF('Base tratada'!$G657&lt;=49,"40–49",
IF('Base tratada'!$G657&lt;=59,"50–59",
IF('Base tratada'!$G657&lt;=69,"60–69",
"70–80")))))</f>
        <v>40–49</v>
      </c>
      <c r="I657" s="34">
        <v>2734</v>
      </c>
      <c r="J657" s="58" t="str">
        <f>IF('Base tratada'!$K657=1,"Divorciado",
IF('Base tratada'!$L657=1,"Casado",
IF('Base tratada'!$M657=1, "Solteiro",
IF('Base tratada'!$N657=1,"Juntos",
"Viúvo"))))</f>
        <v>Solteiro</v>
      </c>
      <c r="K657" s="34">
        <v>0</v>
      </c>
      <c r="L657" s="34">
        <v>0</v>
      </c>
      <c r="M657" s="34">
        <v>1</v>
      </c>
      <c r="N657" s="34">
        <v>0</v>
      </c>
      <c r="O657" s="34">
        <v>0</v>
      </c>
      <c r="P657" s="34">
        <v>0</v>
      </c>
      <c r="Q657" s="34">
        <v>0</v>
      </c>
      <c r="R657" s="34">
        <v>0</v>
      </c>
      <c r="S657" s="34">
        <v>0</v>
      </c>
      <c r="T657" s="34">
        <v>1</v>
      </c>
      <c r="U657" s="35">
        <v>789</v>
      </c>
      <c r="V657" s="35">
        <v>0</v>
      </c>
      <c r="W657" s="35">
        <v>142</v>
      </c>
      <c r="X657" s="35">
        <v>12</v>
      </c>
      <c r="Y657" s="35">
        <v>9</v>
      </c>
      <c r="Z657" s="35">
        <v>38</v>
      </c>
      <c r="AA657" s="34">
        <v>2</v>
      </c>
      <c r="AB657" s="34">
        <v>8</v>
      </c>
      <c r="AC657" s="34">
        <v>2</v>
      </c>
      <c r="AD657" s="34">
        <v>4</v>
      </c>
      <c r="AE657" s="34">
        <v>8</v>
      </c>
      <c r="AF657" s="58">
        <f>'Base tratada'!$AC657+'Base tratada'!$AD657+'Base tratada'!$AE657</f>
        <v>14</v>
      </c>
      <c r="AG6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57" s="58" t="str">
        <f>IF('Base tratada'!$AC657&gt;=MAX('Base tratada'!$AD657,'Base tratada'!$AE657),"Web",
IF('Base tratada'!$AD657&gt;='Base tratada'!$AE657,"Catalog",
"Store"))</f>
        <v>Store</v>
      </c>
      <c r="AI657" s="59">
        <f>IF('Base tratada'!$AF657=0,"0",'Base tratada'!$AK657/'Base tratada'!$AF657)</f>
        <v>68</v>
      </c>
      <c r="AJ657" s="59" t="str">
        <f>IF('Base tratada'!$AI657=0,"R$ 0",
IF('Base tratada'!$AI657&lt;=25,"R$ 1–25",
IF('Base tratada'!$AI657&lt;=50,"R$ 26–50",
"+R$ 50")))</f>
        <v>+R$ 50</v>
      </c>
      <c r="AK657" s="35">
        <v>952</v>
      </c>
      <c r="AL657" s="58" t="str">
        <f>IF('Base tratada'!$AK657&lt;=100,"R$ 0-100",
IF('Base tratada'!$AK657&lt;=500,"R$ 101-500",
IF('Base tratada'!$AK657&lt;=1000,"R$ 501-1000",
IF('Base tratada'!$AK657&lt;=1500,"R$ 1001-1500",
"+R$ 1500"))))</f>
        <v>R$ 501-1000</v>
      </c>
      <c r="AM657" s="34">
        <v>0</v>
      </c>
      <c r="AN657" s="34">
        <v>0</v>
      </c>
      <c r="AO657" s="34">
        <v>0</v>
      </c>
      <c r="AP657" s="34">
        <v>0</v>
      </c>
      <c r="AQ657" s="34">
        <v>0</v>
      </c>
      <c r="AR657" s="34">
        <v>0</v>
      </c>
      <c r="AS657" s="34">
        <v>0</v>
      </c>
      <c r="AT657" s="34">
        <v>3</v>
      </c>
      <c r="AU657" s="34">
        <v>11</v>
      </c>
      <c r="AV657" s="52">
        <v>914</v>
      </c>
      <c r="AW657" s="57">
        <v>0</v>
      </c>
      <c r="AX657" s="58" t="str">
        <f>IF(Tabela3[[#This Row],[Response]]=1, "Aceitou", "Não aceitou")</f>
        <v>Não aceitou</v>
      </c>
      <c r="AY657" s="55" t="str">
        <f>Tabela3[[#This Row],[Faixa Recência]] &amp; " | " &amp; Tabela3[[#This Row],[Faixa Gasto]] &amp; " | " &amp; Tabela3[[#This Row],[Faixa ticket médio]]</f>
        <v>61-75 dias | R$ 501-1000 | +R$ 50</v>
      </c>
      <c r="AZ6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7" s="36"/>
    </row>
    <row r="658" spans="1:54" x14ac:dyDescent="0.25">
      <c r="A658" s="61">
        <v>657</v>
      </c>
      <c r="B658" s="37">
        <v>26751</v>
      </c>
      <c r="C658" s="34">
        <v>2</v>
      </c>
      <c r="D658" s="34">
        <v>0</v>
      </c>
      <c r="E658" s="34">
        <v>26</v>
      </c>
      <c r="F658" s="58" t="str">
        <f>IF('Base tratada'!$E658&lt;=15,"0-15 dias",
IF('Base tratada'!$E658&lt;=30, "16-30 dias",
IF('Base tratada'!$E658&lt;=45, "31-45 dias",
IF('Base tratada'!$E658&lt;=60, "46-60 dias",
IF('Base tratada'!$E658&lt;=75, "61-75 dias", "76-99 dias")))))</f>
        <v>16-30 dias</v>
      </c>
      <c r="G658" s="38">
        <v>46</v>
      </c>
      <c r="H658" s="60" t="str">
        <f>IF('Base tratada'!$G658&lt;=29,"24–29",
IF('Base tratada'!$G658&lt;=39,"30–39",
IF('Base tratada'!$G658&lt;=49,"40–49",
IF('Base tratada'!$G658&lt;=59,"50–59",
IF('Base tratada'!$G658&lt;=69,"60–69",
"70–80")))))</f>
        <v>40–49</v>
      </c>
      <c r="I658" s="34">
        <v>2197</v>
      </c>
      <c r="J658" s="58" t="str">
        <f>IF('Base tratada'!$K658=1,"Divorciado",
IF('Base tratada'!$L658=1,"Casado",
IF('Base tratada'!$M658=1, "Solteiro",
IF('Base tratada'!$N658=1,"Juntos",
"Viúvo"))))</f>
        <v>Casado</v>
      </c>
      <c r="K658" s="34">
        <v>0</v>
      </c>
      <c r="L658" s="34">
        <v>1</v>
      </c>
      <c r="M658" s="34">
        <v>0</v>
      </c>
      <c r="N658" s="34">
        <v>0</v>
      </c>
      <c r="O658" s="34">
        <v>0</v>
      </c>
      <c r="P658" s="34">
        <v>0</v>
      </c>
      <c r="Q658" s="34">
        <v>0</v>
      </c>
      <c r="R658" s="34">
        <v>1</v>
      </c>
      <c r="S658" s="34">
        <v>0</v>
      </c>
      <c r="T658" s="34">
        <v>0</v>
      </c>
      <c r="U658" s="35">
        <v>1</v>
      </c>
      <c r="V658" s="35">
        <v>1</v>
      </c>
      <c r="W658" s="35">
        <v>5</v>
      </c>
      <c r="X658" s="35">
        <v>0</v>
      </c>
      <c r="Y658" s="35">
        <v>3</v>
      </c>
      <c r="Z658" s="35">
        <v>1</v>
      </c>
      <c r="AA658" s="34">
        <v>1</v>
      </c>
      <c r="AB658" s="34">
        <v>8</v>
      </c>
      <c r="AC658" s="34">
        <v>1</v>
      </c>
      <c r="AD658" s="34">
        <v>0</v>
      </c>
      <c r="AE658" s="34">
        <v>2</v>
      </c>
      <c r="AF658" s="58">
        <f>'Base tratada'!$AC658+'Base tratada'!$AD658+'Base tratada'!$AE658</f>
        <v>3</v>
      </c>
      <c r="AG6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58" s="58" t="str">
        <f>IF('Base tratada'!$AC658&gt;=MAX('Base tratada'!$AD658,'Base tratada'!$AE658),"Web",
IF('Base tratada'!$AD658&gt;='Base tratada'!$AE658,"Catalog",
"Store"))</f>
        <v>Store</v>
      </c>
      <c r="AI658" s="59">
        <f>IF('Base tratada'!$AF658=0,"0",'Base tratada'!$AK658/'Base tratada'!$AF658)</f>
        <v>3.3333333333333335</v>
      </c>
      <c r="AJ658" s="59" t="str">
        <f>IF('Base tratada'!$AI658=0,"R$ 0",
IF('Base tratada'!$AI658&lt;=25,"R$ 1–25",
IF('Base tratada'!$AI658&lt;=50,"R$ 26–50",
"+R$ 50")))</f>
        <v>R$ 1–25</v>
      </c>
      <c r="AK658" s="35">
        <v>10</v>
      </c>
      <c r="AL658" s="58" t="str">
        <f>IF('Base tratada'!$AK658&lt;=100,"R$ 0-100",
IF('Base tratada'!$AK658&lt;=500,"R$ 101-500",
IF('Base tratada'!$AK658&lt;=1000,"R$ 501-1000",
IF('Base tratada'!$AK658&lt;=1500,"R$ 1001-1500",
"+R$ 1500"))))</f>
        <v>R$ 0-100</v>
      </c>
      <c r="AM658" s="34">
        <v>0</v>
      </c>
      <c r="AN658" s="34">
        <v>0</v>
      </c>
      <c r="AO658" s="34">
        <v>0</v>
      </c>
      <c r="AP658" s="34">
        <v>0</v>
      </c>
      <c r="AQ658" s="34">
        <v>0</v>
      </c>
      <c r="AR658" s="34">
        <v>0</v>
      </c>
      <c r="AS658" s="34">
        <v>0</v>
      </c>
      <c r="AT658" s="34">
        <v>3</v>
      </c>
      <c r="AU658" s="34">
        <v>11</v>
      </c>
      <c r="AV658" s="52">
        <v>9</v>
      </c>
      <c r="AW658" s="57">
        <v>0</v>
      </c>
      <c r="AX658" s="58" t="str">
        <f>IF(Tabela3[[#This Row],[Response]]=1, "Aceitou", "Não aceitou")</f>
        <v>Não aceitou</v>
      </c>
      <c r="AY658" s="55" t="str">
        <f>Tabela3[[#This Row],[Faixa Recência]] &amp; " | " &amp; Tabela3[[#This Row],[Faixa Gasto]] &amp; " | " &amp; Tabela3[[#This Row],[Faixa ticket médio]]</f>
        <v>16-30 dias | R$ 0-100 | R$ 1–25</v>
      </c>
      <c r="AZ6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58" s="36"/>
    </row>
    <row r="659" spans="1:54" x14ac:dyDescent="0.25">
      <c r="A659" s="61">
        <v>658</v>
      </c>
      <c r="B659" s="37">
        <v>81300</v>
      </c>
      <c r="C659" s="34">
        <v>0</v>
      </c>
      <c r="D659" s="34">
        <v>1</v>
      </c>
      <c r="E659" s="34">
        <v>17</v>
      </c>
      <c r="F659" s="58" t="str">
        <f>IF('Base tratada'!$E659&lt;=15,"0-15 dias",
IF('Base tratada'!$E659&lt;=30, "16-30 dias",
IF('Base tratada'!$E659&lt;=45, "31-45 dias",
IF('Base tratada'!$E659&lt;=60, "46-60 dias",
IF('Base tratada'!$E659&lt;=75, "61-75 dias", "76-99 dias")))))</f>
        <v>16-30 dias</v>
      </c>
      <c r="G659" s="38">
        <v>57</v>
      </c>
      <c r="H659" s="60" t="str">
        <f>IF('Base tratada'!$G659&lt;=29,"24–29",
IF('Base tratada'!$G659&lt;=39,"30–39",
IF('Base tratada'!$G659&lt;=49,"40–49",
IF('Base tratada'!$G659&lt;=59,"50–59",
IF('Base tratada'!$G659&lt;=69,"60–69",
"70–80")))))</f>
        <v>50–59</v>
      </c>
      <c r="I659" s="34">
        <v>2766</v>
      </c>
      <c r="J659" s="58" t="str">
        <f>IF('Base tratada'!$K659=1,"Divorciado",
IF('Base tratada'!$L659=1,"Casado",
IF('Base tratada'!$M659=1, "Solteiro",
IF('Base tratada'!$N659=1,"Juntos",
"Viúvo"))))</f>
        <v>Casado</v>
      </c>
      <c r="K659" s="34">
        <v>0</v>
      </c>
      <c r="L659" s="34">
        <v>1</v>
      </c>
      <c r="M659" s="34">
        <v>0</v>
      </c>
      <c r="N659" s="34">
        <v>0</v>
      </c>
      <c r="O659" s="34">
        <v>0</v>
      </c>
      <c r="P659" s="34">
        <v>0</v>
      </c>
      <c r="Q659" s="34">
        <v>0</v>
      </c>
      <c r="R659" s="34">
        <v>0</v>
      </c>
      <c r="S659" s="34">
        <v>0</v>
      </c>
      <c r="T659" s="34">
        <v>1</v>
      </c>
      <c r="U659" s="35">
        <v>1004</v>
      </c>
      <c r="V659" s="35">
        <v>12</v>
      </c>
      <c r="W659" s="35">
        <v>145</v>
      </c>
      <c r="X659" s="35">
        <v>32</v>
      </c>
      <c r="Y659" s="35">
        <v>12</v>
      </c>
      <c r="Z659" s="35">
        <v>36</v>
      </c>
      <c r="AA659" s="34">
        <v>3</v>
      </c>
      <c r="AB659" s="34">
        <v>5</v>
      </c>
      <c r="AC659" s="34">
        <v>10</v>
      </c>
      <c r="AD659" s="34">
        <v>3</v>
      </c>
      <c r="AE659" s="34">
        <v>5</v>
      </c>
      <c r="AF659" s="58">
        <f>'Base tratada'!$AC659+'Base tratada'!$AD659+'Base tratada'!$AE659</f>
        <v>18</v>
      </c>
      <c r="AG6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59" s="58" t="str">
        <f>IF('Base tratada'!$AC659&gt;=MAX('Base tratada'!$AD659,'Base tratada'!$AE659),"Web",
IF('Base tratada'!$AD659&gt;='Base tratada'!$AE659,"Catalog",
"Store"))</f>
        <v>Web</v>
      </c>
      <c r="AI659" s="59">
        <f>IF('Base tratada'!$AF659=0,"0",'Base tratada'!$AK659/'Base tratada'!$AF659)</f>
        <v>66.944444444444443</v>
      </c>
      <c r="AJ659" s="59" t="str">
        <f>IF('Base tratada'!$AI659=0,"R$ 0",
IF('Base tratada'!$AI659&lt;=25,"R$ 1–25",
IF('Base tratada'!$AI659&lt;=50,"R$ 26–50",
"+R$ 50")))</f>
        <v>+R$ 50</v>
      </c>
      <c r="AK659" s="35">
        <v>1205</v>
      </c>
      <c r="AL659" s="58" t="str">
        <f>IF('Base tratada'!$AK659&lt;=100,"R$ 0-100",
IF('Base tratada'!$AK659&lt;=500,"R$ 101-500",
IF('Base tratada'!$AK659&lt;=1000,"R$ 501-1000",
IF('Base tratada'!$AK659&lt;=1500,"R$ 1001-1500",
"+R$ 1500"))))</f>
        <v>R$ 1001-1500</v>
      </c>
      <c r="AM659" s="34">
        <v>1</v>
      </c>
      <c r="AN659" s="34">
        <v>0</v>
      </c>
      <c r="AO659" s="34">
        <v>0</v>
      </c>
      <c r="AP659" s="34">
        <v>0</v>
      </c>
      <c r="AQ659" s="34">
        <v>0</v>
      </c>
      <c r="AR659" s="34">
        <v>1</v>
      </c>
      <c r="AS659" s="34">
        <v>0</v>
      </c>
      <c r="AT659" s="34">
        <v>3</v>
      </c>
      <c r="AU659" s="34">
        <v>11</v>
      </c>
      <c r="AV659" s="52">
        <v>1169</v>
      </c>
      <c r="AW659" s="57">
        <v>1</v>
      </c>
      <c r="AX659" s="58" t="str">
        <f>IF(Tabela3[[#This Row],[Response]]=1, "Aceitou", "Não aceitou")</f>
        <v>Aceitou</v>
      </c>
      <c r="AY659" s="55" t="str">
        <f>Tabela3[[#This Row],[Faixa Recência]] &amp; " | " &amp; Tabela3[[#This Row],[Faixa Gasto]] &amp; " | " &amp; Tabela3[[#This Row],[Faixa ticket médio]]</f>
        <v>16-30 dias | R$ 1001-1500 | +R$ 50</v>
      </c>
      <c r="AZ6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59" s="36"/>
    </row>
    <row r="660" spans="1:54" x14ac:dyDescent="0.25">
      <c r="A660" s="61">
        <v>659</v>
      </c>
      <c r="B660" s="37">
        <v>70337</v>
      </c>
      <c r="C660" s="34">
        <v>0</v>
      </c>
      <c r="D660" s="34">
        <v>0</v>
      </c>
      <c r="E660" s="34">
        <v>75</v>
      </c>
      <c r="F660" s="58" t="str">
        <f>IF('Base tratada'!$E660&lt;=15,"0-15 dias",
IF('Base tratada'!$E660&lt;=30, "16-30 dias",
IF('Base tratada'!$E660&lt;=45, "31-45 dias",
IF('Base tratada'!$E660&lt;=60, "46-60 dias",
IF('Base tratada'!$E660&lt;=75, "61-75 dias", "76-99 dias")))))</f>
        <v>61-75 dias</v>
      </c>
      <c r="G660" s="38">
        <v>41</v>
      </c>
      <c r="H660" s="60" t="str">
        <f>IF('Base tratada'!$G660&lt;=29,"24–29",
IF('Base tratada'!$G660&lt;=39,"30–39",
IF('Base tratada'!$G660&lt;=49,"40–49",
IF('Base tratada'!$G660&lt;=59,"50–59",
IF('Base tratada'!$G660&lt;=69,"60–69",
"70–80")))))</f>
        <v>40–49</v>
      </c>
      <c r="I660" s="34">
        <v>2337</v>
      </c>
      <c r="J660" s="58" t="str">
        <f>IF('Base tratada'!$K660=1,"Divorciado",
IF('Base tratada'!$L660=1,"Casado",
IF('Base tratada'!$M660=1, "Solteiro",
IF('Base tratada'!$N660=1,"Juntos",
"Viúvo"))))</f>
        <v>Solteiro</v>
      </c>
      <c r="K660" s="34">
        <v>0</v>
      </c>
      <c r="L660" s="34">
        <v>0</v>
      </c>
      <c r="M660" s="34">
        <v>1</v>
      </c>
      <c r="N660" s="34">
        <v>0</v>
      </c>
      <c r="O660" s="34">
        <v>0</v>
      </c>
      <c r="P660" s="34">
        <v>0</v>
      </c>
      <c r="Q660" s="34">
        <v>0</v>
      </c>
      <c r="R660" s="34">
        <v>1</v>
      </c>
      <c r="S660" s="34">
        <v>0</v>
      </c>
      <c r="T660" s="34">
        <v>0</v>
      </c>
      <c r="U660" s="35">
        <v>187</v>
      </c>
      <c r="V660" s="35">
        <v>81</v>
      </c>
      <c r="W660" s="35">
        <v>149</v>
      </c>
      <c r="X660" s="35">
        <v>25</v>
      </c>
      <c r="Y660" s="35">
        <v>43</v>
      </c>
      <c r="Z660" s="35">
        <v>91</v>
      </c>
      <c r="AA660" s="34">
        <v>1</v>
      </c>
      <c r="AB660" s="34">
        <v>1</v>
      </c>
      <c r="AC660" s="34">
        <v>2</v>
      </c>
      <c r="AD660" s="34">
        <v>2</v>
      </c>
      <c r="AE660" s="34">
        <v>12</v>
      </c>
      <c r="AF660" s="58">
        <f>'Base tratada'!$AC660+'Base tratada'!$AD660+'Base tratada'!$AE660</f>
        <v>16</v>
      </c>
      <c r="AG6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60" s="58" t="str">
        <f>IF('Base tratada'!$AC660&gt;=MAX('Base tratada'!$AD660,'Base tratada'!$AE660),"Web",
IF('Base tratada'!$AD660&gt;='Base tratada'!$AE660,"Catalog",
"Store"))</f>
        <v>Store</v>
      </c>
      <c r="AI660" s="59">
        <f>IF('Base tratada'!$AF660=0,"0",'Base tratada'!$AK660/'Base tratada'!$AF660)</f>
        <v>30.3125</v>
      </c>
      <c r="AJ660" s="59" t="str">
        <f>IF('Base tratada'!$AI660=0,"R$ 0",
IF('Base tratada'!$AI660&lt;=25,"R$ 1–25",
IF('Base tratada'!$AI660&lt;=50,"R$ 26–50",
"+R$ 50")))</f>
        <v>R$ 26–50</v>
      </c>
      <c r="AK660" s="35">
        <v>485</v>
      </c>
      <c r="AL660" s="58" t="str">
        <f>IF('Base tratada'!$AK660&lt;=100,"R$ 0-100",
IF('Base tratada'!$AK660&lt;=500,"R$ 101-500",
IF('Base tratada'!$AK660&lt;=1000,"R$ 501-1000",
IF('Base tratada'!$AK660&lt;=1500,"R$ 1001-1500",
"+R$ 1500"))))</f>
        <v>R$ 101-500</v>
      </c>
      <c r="AM660" s="34">
        <v>0</v>
      </c>
      <c r="AN660" s="34">
        <v>0</v>
      </c>
      <c r="AO660" s="34">
        <v>0</v>
      </c>
      <c r="AP660" s="34">
        <v>0</v>
      </c>
      <c r="AQ660" s="34">
        <v>0</v>
      </c>
      <c r="AR660" s="34">
        <v>0</v>
      </c>
      <c r="AS660" s="34">
        <v>0</v>
      </c>
      <c r="AT660" s="34">
        <v>3</v>
      </c>
      <c r="AU660" s="34">
        <v>11</v>
      </c>
      <c r="AV660" s="52">
        <v>394</v>
      </c>
      <c r="AW660" s="57">
        <v>0</v>
      </c>
      <c r="AX660" s="58" t="str">
        <f>IF(Tabela3[[#This Row],[Response]]=1, "Aceitou", "Não aceitou")</f>
        <v>Não aceitou</v>
      </c>
      <c r="AY660" s="55" t="str">
        <f>Tabela3[[#This Row],[Faixa Recência]] &amp; " | " &amp; Tabela3[[#This Row],[Faixa Gasto]] &amp; " | " &amp; Tabela3[[#This Row],[Faixa ticket médio]]</f>
        <v>61-75 dias | R$ 101-500 | R$ 26–50</v>
      </c>
      <c r="AZ6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0" s="36"/>
    </row>
    <row r="661" spans="1:54" x14ac:dyDescent="0.25">
      <c r="A661" s="61">
        <v>660</v>
      </c>
      <c r="B661" s="37">
        <v>36145</v>
      </c>
      <c r="C661" s="34">
        <v>1</v>
      </c>
      <c r="D661" s="34">
        <v>0</v>
      </c>
      <c r="E661" s="34">
        <v>13</v>
      </c>
      <c r="F661" s="58" t="str">
        <f>IF('Base tratada'!$E661&lt;=15,"0-15 dias",
IF('Base tratada'!$E661&lt;=30, "16-30 dias",
IF('Base tratada'!$E661&lt;=45, "31-45 dias",
IF('Base tratada'!$E661&lt;=60, "46-60 dias",
IF('Base tratada'!$E661&lt;=75, "61-75 dias", "76-99 dias")))))</f>
        <v>0-15 dias</v>
      </c>
      <c r="G661" s="38">
        <v>35</v>
      </c>
      <c r="H661" s="60" t="str">
        <f>IF('Base tratada'!$G661&lt;=29,"24–29",
IF('Base tratada'!$G661&lt;=39,"30–39",
IF('Base tratada'!$G661&lt;=49,"40–49",
IF('Base tratada'!$G661&lt;=59,"50–59",
IF('Base tratada'!$G661&lt;=69,"60–69",
"70–80")))))</f>
        <v>30–39</v>
      </c>
      <c r="I661" s="34">
        <v>2537</v>
      </c>
      <c r="J661" s="58" t="str">
        <f>IF('Base tratada'!$K661=1,"Divorciado",
IF('Base tratada'!$L661=1,"Casado",
IF('Base tratada'!$M661=1, "Solteiro",
IF('Base tratada'!$N661=1,"Juntos",
"Viúvo"))))</f>
        <v>Casado</v>
      </c>
      <c r="K661" s="34">
        <v>0</v>
      </c>
      <c r="L661" s="34">
        <v>1</v>
      </c>
      <c r="M661" s="34">
        <v>0</v>
      </c>
      <c r="N661" s="34">
        <v>0</v>
      </c>
      <c r="O661" s="34">
        <v>0</v>
      </c>
      <c r="P661" s="34">
        <v>1</v>
      </c>
      <c r="Q661" s="34">
        <v>0</v>
      </c>
      <c r="R661" s="34">
        <v>0</v>
      </c>
      <c r="S661" s="34">
        <v>0</v>
      </c>
      <c r="T661" s="34">
        <v>0</v>
      </c>
      <c r="U661" s="35">
        <v>56</v>
      </c>
      <c r="V661" s="35">
        <v>4</v>
      </c>
      <c r="W661" s="35">
        <v>76</v>
      </c>
      <c r="X661" s="35">
        <v>17</v>
      </c>
      <c r="Y661" s="35">
        <v>1</v>
      </c>
      <c r="Z661" s="35">
        <v>18</v>
      </c>
      <c r="AA661" s="34">
        <v>4</v>
      </c>
      <c r="AB661" s="34">
        <v>9</v>
      </c>
      <c r="AC661" s="34">
        <v>4</v>
      </c>
      <c r="AD661" s="34">
        <v>1</v>
      </c>
      <c r="AE661" s="34">
        <v>3</v>
      </c>
      <c r="AF661" s="58">
        <f>'Base tratada'!$AC661+'Base tratada'!$AD661+'Base tratada'!$AE661</f>
        <v>8</v>
      </c>
      <c r="AG6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61" s="58" t="str">
        <f>IF('Base tratada'!$AC661&gt;=MAX('Base tratada'!$AD661,'Base tratada'!$AE661),"Web",
IF('Base tratada'!$AD661&gt;='Base tratada'!$AE661,"Catalog",
"Store"))</f>
        <v>Web</v>
      </c>
      <c r="AI661" s="59">
        <f>IF('Base tratada'!$AF661=0,"0",'Base tratada'!$AK661/'Base tratada'!$AF661)</f>
        <v>19.25</v>
      </c>
      <c r="AJ661" s="59" t="str">
        <f>IF('Base tratada'!$AI661=0,"R$ 0",
IF('Base tratada'!$AI661&lt;=25,"R$ 1–25",
IF('Base tratada'!$AI661&lt;=50,"R$ 26–50",
"+R$ 50")))</f>
        <v>R$ 1–25</v>
      </c>
      <c r="AK661" s="35">
        <v>154</v>
      </c>
      <c r="AL661" s="58" t="str">
        <f>IF('Base tratada'!$AK661&lt;=100,"R$ 0-100",
IF('Base tratada'!$AK661&lt;=500,"R$ 101-500",
IF('Base tratada'!$AK661&lt;=1000,"R$ 501-1000",
IF('Base tratada'!$AK661&lt;=1500,"R$ 1001-1500",
"+R$ 1500"))))</f>
        <v>R$ 101-500</v>
      </c>
      <c r="AM661" s="34">
        <v>0</v>
      </c>
      <c r="AN661" s="34">
        <v>0</v>
      </c>
      <c r="AO661" s="34">
        <v>1</v>
      </c>
      <c r="AP661" s="34">
        <v>0</v>
      </c>
      <c r="AQ661" s="34">
        <v>0</v>
      </c>
      <c r="AR661" s="34">
        <v>1</v>
      </c>
      <c r="AS661" s="34">
        <v>0</v>
      </c>
      <c r="AT661" s="34">
        <v>3</v>
      </c>
      <c r="AU661" s="34">
        <v>11</v>
      </c>
      <c r="AV661" s="52">
        <v>136</v>
      </c>
      <c r="AW661" s="57">
        <v>1</v>
      </c>
      <c r="AX661" s="58" t="str">
        <f>IF(Tabela3[[#This Row],[Response]]=1, "Aceitou", "Não aceitou")</f>
        <v>Aceitou</v>
      </c>
      <c r="AY661" s="55" t="str">
        <f>Tabela3[[#This Row],[Faixa Recência]] &amp; " | " &amp; Tabela3[[#This Row],[Faixa Gasto]] &amp; " | " &amp; Tabela3[[#This Row],[Faixa ticket médio]]</f>
        <v>0-15 dias | R$ 101-500 | R$ 1–25</v>
      </c>
      <c r="AZ6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1" s="36"/>
    </row>
    <row r="662" spans="1:54" x14ac:dyDescent="0.25">
      <c r="A662" s="61">
        <v>661</v>
      </c>
      <c r="B662" s="37">
        <v>65295</v>
      </c>
      <c r="C662" s="34">
        <v>0</v>
      </c>
      <c r="D662" s="34">
        <v>0</v>
      </c>
      <c r="E662" s="34">
        <v>19</v>
      </c>
      <c r="F662" s="58" t="str">
        <f>IF('Base tratada'!$E662&lt;=15,"0-15 dias",
IF('Base tratada'!$E662&lt;=30, "16-30 dias",
IF('Base tratada'!$E662&lt;=45, "31-45 dias",
IF('Base tratada'!$E662&lt;=60, "46-60 dias",
IF('Base tratada'!$E662&lt;=75, "61-75 dias", "76-99 dias")))))</f>
        <v>16-30 dias</v>
      </c>
      <c r="G662" s="38">
        <v>40</v>
      </c>
      <c r="H662" s="60" t="str">
        <f>IF('Base tratada'!$G662&lt;=29,"24–29",
IF('Base tratada'!$G662&lt;=39,"30–39",
IF('Base tratada'!$G662&lt;=49,"40–49",
IF('Base tratada'!$G662&lt;=59,"50–59",
IF('Base tratada'!$G662&lt;=69,"60–69",
"70–80")))))</f>
        <v>40–49</v>
      </c>
      <c r="I662" s="34">
        <v>2347</v>
      </c>
      <c r="J662" s="58" t="str">
        <f>IF('Base tratada'!$K662=1,"Divorciado",
IF('Base tratada'!$L662=1,"Casado",
IF('Base tratada'!$M662=1, "Solteiro",
IF('Base tratada'!$N662=1,"Juntos",
"Viúvo"))))</f>
        <v>Solteiro</v>
      </c>
      <c r="K662" s="34">
        <v>0</v>
      </c>
      <c r="L662" s="34">
        <v>0</v>
      </c>
      <c r="M662" s="34">
        <v>1</v>
      </c>
      <c r="N662" s="34">
        <v>0</v>
      </c>
      <c r="O662" s="34">
        <v>0</v>
      </c>
      <c r="P662" s="34">
        <v>0</v>
      </c>
      <c r="Q662" s="34">
        <v>0</v>
      </c>
      <c r="R662" s="34">
        <v>0</v>
      </c>
      <c r="S662" s="34">
        <v>0</v>
      </c>
      <c r="T662" s="34">
        <v>1</v>
      </c>
      <c r="U662" s="35">
        <v>365</v>
      </c>
      <c r="V662" s="35">
        <v>32</v>
      </c>
      <c r="W662" s="35">
        <v>117</v>
      </c>
      <c r="X662" s="35">
        <v>34</v>
      </c>
      <c r="Y662" s="35">
        <v>110</v>
      </c>
      <c r="Z662" s="35">
        <v>6</v>
      </c>
      <c r="AA662" s="34">
        <v>1</v>
      </c>
      <c r="AB662" s="34">
        <v>2</v>
      </c>
      <c r="AC662" s="34">
        <v>3</v>
      </c>
      <c r="AD662" s="34">
        <v>3</v>
      </c>
      <c r="AE662" s="34">
        <v>13</v>
      </c>
      <c r="AF662" s="58">
        <f>'Base tratada'!$AC662+'Base tratada'!$AD662+'Base tratada'!$AE662</f>
        <v>19</v>
      </c>
      <c r="AG6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62" s="58" t="str">
        <f>IF('Base tratada'!$AC662&gt;=MAX('Base tratada'!$AD662,'Base tratada'!$AE662),"Web",
IF('Base tratada'!$AD662&gt;='Base tratada'!$AE662,"Catalog",
"Store"))</f>
        <v>Store</v>
      </c>
      <c r="AI662" s="59">
        <f>IF('Base tratada'!$AF662=0,"0",'Base tratada'!$AK662/'Base tratada'!$AF662)</f>
        <v>34.631578947368418</v>
      </c>
      <c r="AJ662" s="59" t="str">
        <f>IF('Base tratada'!$AI662=0,"R$ 0",
IF('Base tratada'!$AI662&lt;=25,"R$ 1–25",
IF('Base tratada'!$AI662&lt;=50,"R$ 26–50",
"+R$ 50")))</f>
        <v>R$ 26–50</v>
      </c>
      <c r="AK662" s="35">
        <v>658</v>
      </c>
      <c r="AL662" s="58" t="str">
        <f>IF('Base tratada'!$AK662&lt;=100,"R$ 0-100",
IF('Base tratada'!$AK662&lt;=500,"R$ 101-500",
IF('Base tratada'!$AK662&lt;=1000,"R$ 501-1000",
IF('Base tratada'!$AK662&lt;=1500,"R$ 1001-1500",
"+R$ 1500"))))</f>
        <v>R$ 501-1000</v>
      </c>
      <c r="AM662" s="34">
        <v>0</v>
      </c>
      <c r="AN662" s="34">
        <v>0</v>
      </c>
      <c r="AO662" s="34">
        <v>0</v>
      </c>
      <c r="AP662" s="34">
        <v>0</v>
      </c>
      <c r="AQ662" s="34">
        <v>0</v>
      </c>
      <c r="AR662" s="34">
        <v>0</v>
      </c>
      <c r="AS662" s="34">
        <v>0</v>
      </c>
      <c r="AT662" s="34">
        <v>3</v>
      </c>
      <c r="AU662" s="34">
        <v>11</v>
      </c>
      <c r="AV662" s="52">
        <v>652</v>
      </c>
      <c r="AW662" s="57">
        <v>0</v>
      </c>
      <c r="AX662" s="58" t="str">
        <f>IF(Tabela3[[#This Row],[Response]]=1, "Aceitou", "Não aceitou")</f>
        <v>Não aceitou</v>
      </c>
      <c r="AY662" s="55" t="str">
        <f>Tabela3[[#This Row],[Faixa Recência]] &amp; " | " &amp; Tabela3[[#This Row],[Faixa Gasto]] &amp; " | " &amp; Tabela3[[#This Row],[Faixa ticket médio]]</f>
        <v>16-30 dias | R$ 501-1000 | R$ 26–50</v>
      </c>
      <c r="AZ6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2" s="36"/>
    </row>
    <row r="663" spans="1:54" x14ac:dyDescent="0.25">
      <c r="A663" s="61">
        <v>662</v>
      </c>
      <c r="B663" s="37">
        <v>68118</v>
      </c>
      <c r="C663" s="34">
        <v>0</v>
      </c>
      <c r="D663" s="34">
        <v>1</v>
      </c>
      <c r="E663" s="34">
        <v>51</v>
      </c>
      <c r="F663" s="58" t="str">
        <f>IF('Base tratada'!$E663&lt;=15,"0-15 dias",
IF('Base tratada'!$E663&lt;=30, "16-30 dias",
IF('Base tratada'!$E663&lt;=45, "31-45 dias",
IF('Base tratada'!$E663&lt;=60, "46-60 dias",
IF('Base tratada'!$E663&lt;=75, "61-75 dias", "76-99 dias")))))</f>
        <v>46-60 dias</v>
      </c>
      <c r="G663" s="38">
        <v>57</v>
      </c>
      <c r="H663" s="60" t="str">
        <f>IF('Base tratada'!$G663&lt;=29,"24–29",
IF('Base tratada'!$G663&lt;=39,"30–39",
IF('Base tratada'!$G663&lt;=49,"40–49",
IF('Base tratada'!$G663&lt;=59,"50–59",
IF('Base tratada'!$G663&lt;=69,"60–69",
"70–80")))))</f>
        <v>50–59</v>
      </c>
      <c r="I663" s="34">
        <v>2413</v>
      </c>
      <c r="J663" s="58" t="str">
        <f>IF('Base tratada'!$K663=1,"Divorciado",
IF('Base tratada'!$L663=1,"Casado",
IF('Base tratada'!$M663=1, "Solteiro",
IF('Base tratada'!$N663=1,"Juntos",
"Viúvo"))))</f>
        <v>Divorciado</v>
      </c>
      <c r="K663" s="34">
        <v>1</v>
      </c>
      <c r="L663" s="34">
        <v>0</v>
      </c>
      <c r="M663" s="34">
        <v>0</v>
      </c>
      <c r="N663" s="34">
        <v>0</v>
      </c>
      <c r="O663" s="34">
        <v>0</v>
      </c>
      <c r="P663" s="34">
        <v>0</v>
      </c>
      <c r="Q663" s="34">
        <v>0</v>
      </c>
      <c r="R663" s="34">
        <v>1</v>
      </c>
      <c r="S663" s="34">
        <v>0</v>
      </c>
      <c r="T663" s="34">
        <v>0</v>
      </c>
      <c r="U663" s="35">
        <v>595</v>
      </c>
      <c r="V663" s="35">
        <v>23</v>
      </c>
      <c r="W663" s="35">
        <v>123</v>
      </c>
      <c r="X663" s="35">
        <v>10</v>
      </c>
      <c r="Y663" s="35">
        <v>23</v>
      </c>
      <c r="Z663" s="35">
        <v>154</v>
      </c>
      <c r="AA663" s="34">
        <v>2</v>
      </c>
      <c r="AB663" s="34">
        <v>6</v>
      </c>
      <c r="AC663" s="34">
        <v>8</v>
      </c>
      <c r="AD663" s="34">
        <v>9</v>
      </c>
      <c r="AE663" s="34">
        <v>4</v>
      </c>
      <c r="AF663" s="58">
        <f>'Base tratada'!$AC663+'Base tratada'!$AD663+'Base tratada'!$AE663</f>
        <v>21</v>
      </c>
      <c r="AG6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63" s="58" t="str">
        <f>IF('Base tratada'!$AC663&gt;=MAX('Base tratada'!$AD663,'Base tratada'!$AE663),"Web",
IF('Base tratada'!$AD663&gt;='Base tratada'!$AE663,"Catalog",
"Store"))</f>
        <v>Catalog</v>
      </c>
      <c r="AI663" s="59">
        <f>IF('Base tratada'!$AF663=0,"0",'Base tratada'!$AK663/'Base tratada'!$AF663)</f>
        <v>36.857142857142854</v>
      </c>
      <c r="AJ663" s="59" t="str">
        <f>IF('Base tratada'!$AI663=0,"R$ 0",
IF('Base tratada'!$AI663&lt;=25,"R$ 1–25",
IF('Base tratada'!$AI663&lt;=50,"R$ 26–50",
"+R$ 50")))</f>
        <v>R$ 26–50</v>
      </c>
      <c r="AK663" s="35">
        <v>774</v>
      </c>
      <c r="AL663" s="58" t="str">
        <f>IF('Base tratada'!$AK663&lt;=100,"R$ 0-100",
IF('Base tratada'!$AK663&lt;=500,"R$ 101-500",
IF('Base tratada'!$AK663&lt;=1000,"R$ 501-1000",
IF('Base tratada'!$AK663&lt;=1500,"R$ 1001-1500",
"+R$ 1500"))))</f>
        <v>R$ 501-1000</v>
      </c>
      <c r="AM663" s="34">
        <v>0</v>
      </c>
      <c r="AN663" s="34">
        <v>0</v>
      </c>
      <c r="AO663" s="34">
        <v>0</v>
      </c>
      <c r="AP663" s="34">
        <v>0</v>
      </c>
      <c r="AQ663" s="34">
        <v>0</v>
      </c>
      <c r="AR663" s="34">
        <v>0</v>
      </c>
      <c r="AS663" s="34">
        <v>0</v>
      </c>
      <c r="AT663" s="34">
        <v>3</v>
      </c>
      <c r="AU663" s="34">
        <v>11</v>
      </c>
      <c r="AV663" s="52">
        <v>620</v>
      </c>
      <c r="AW663" s="57">
        <v>0</v>
      </c>
      <c r="AX663" s="58" t="str">
        <f>IF(Tabela3[[#This Row],[Response]]=1, "Aceitou", "Não aceitou")</f>
        <v>Não aceitou</v>
      </c>
      <c r="AY663" s="55" t="str">
        <f>Tabela3[[#This Row],[Faixa Recência]] &amp; " | " &amp; Tabela3[[#This Row],[Faixa Gasto]] &amp; " | " &amp; Tabela3[[#This Row],[Faixa ticket médio]]</f>
        <v>46-60 dias | R$ 501-1000 | R$ 26–50</v>
      </c>
      <c r="AZ6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3" s="36"/>
    </row>
    <row r="664" spans="1:54" x14ac:dyDescent="0.25">
      <c r="A664" s="61">
        <v>663</v>
      </c>
      <c r="B664" s="37">
        <v>68743</v>
      </c>
      <c r="C664" s="34">
        <v>0</v>
      </c>
      <c r="D664" s="34">
        <v>0</v>
      </c>
      <c r="E664" s="34">
        <v>81</v>
      </c>
      <c r="F664" s="58" t="str">
        <f>IF('Base tratada'!$E664&lt;=15,"0-15 dias",
IF('Base tratada'!$E664&lt;=30, "16-30 dias",
IF('Base tratada'!$E664&lt;=45, "31-45 dias",
IF('Base tratada'!$E664&lt;=60, "46-60 dias",
IF('Base tratada'!$E664&lt;=75, "61-75 dias", "76-99 dias")))))</f>
        <v>76-99 dias</v>
      </c>
      <c r="G664" s="38">
        <v>53</v>
      </c>
      <c r="H664" s="60" t="str">
        <f>IF('Base tratada'!$G664&lt;=29,"24–29",
IF('Base tratada'!$G664&lt;=39,"30–39",
IF('Base tratada'!$G664&lt;=49,"40–49",
IF('Base tratada'!$G664&lt;=59,"50–59",
IF('Base tratada'!$G664&lt;=69,"60–69",
"70–80")))))</f>
        <v>50–59</v>
      </c>
      <c r="I664" s="34">
        <v>2827</v>
      </c>
      <c r="J664" s="58" t="str">
        <f>IF('Base tratada'!$K664=1,"Divorciado",
IF('Base tratada'!$L664=1,"Casado",
IF('Base tratada'!$M664=1, "Solteiro",
IF('Base tratada'!$N664=1,"Juntos",
"Viúvo"))))</f>
        <v>Divorciado</v>
      </c>
      <c r="K664" s="34">
        <v>1</v>
      </c>
      <c r="L664" s="34">
        <v>0</v>
      </c>
      <c r="M664" s="34">
        <v>0</v>
      </c>
      <c r="N664" s="34">
        <v>0</v>
      </c>
      <c r="O664" s="34">
        <v>0</v>
      </c>
      <c r="P664" s="34">
        <v>0</v>
      </c>
      <c r="Q664" s="34">
        <v>0</v>
      </c>
      <c r="R664" s="34">
        <v>1</v>
      </c>
      <c r="S664" s="34">
        <v>0</v>
      </c>
      <c r="T664" s="34">
        <v>0</v>
      </c>
      <c r="U664" s="35">
        <v>1132</v>
      </c>
      <c r="V664" s="35">
        <v>134</v>
      </c>
      <c r="W664" s="35">
        <v>384</v>
      </c>
      <c r="X664" s="35">
        <v>175</v>
      </c>
      <c r="Y664" s="35">
        <v>134</v>
      </c>
      <c r="Z664" s="35">
        <v>115</v>
      </c>
      <c r="AA664" s="34">
        <v>1</v>
      </c>
      <c r="AB664" s="34">
        <v>7</v>
      </c>
      <c r="AC664" s="34">
        <v>11</v>
      </c>
      <c r="AD664" s="34">
        <v>5</v>
      </c>
      <c r="AE664" s="34">
        <v>13</v>
      </c>
      <c r="AF664" s="58">
        <f>'Base tratada'!$AC664+'Base tratada'!$AD664+'Base tratada'!$AE664</f>
        <v>29</v>
      </c>
      <c r="AG6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64" s="58" t="str">
        <f>IF('Base tratada'!$AC664&gt;=MAX('Base tratada'!$AD664,'Base tratada'!$AE664),"Web",
IF('Base tratada'!$AD664&gt;='Base tratada'!$AE664,"Catalog",
"Store"))</f>
        <v>Store</v>
      </c>
      <c r="AI664" s="59">
        <f>IF('Base tratada'!$AF664=0,"0",'Base tratada'!$AK664/'Base tratada'!$AF664)</f>
        <v>67.551724137931032</v>
      </c>
      <c r="AJ664" s="59" t="str">
        <f>IF('Base tratada'!$AI664=0,"R$ 0",
IF('Base tratada'!$AI664&lt;=25,"R$ 1–25",
IF('Base tratada'!$AI664&lt;=50,"R$ 26–50",
"+R$ 50")))</f>
        <v>+R$ 50</v>
      </c>
      <c r="AK664" s="35">
        <v>1959</v>
      </c>
      <c r="AL664" s="58" t="str">
        <f>IF('Base tratada'!$AK664&lt;=100,"R$ 0-100",
IF('Base tratada'!$AK664&lt;=500,"R$ 101-500",
IF('Base tratada'!$AK664&lt;=1000,"R$ 501-1000",
IF('Base tratada'!$AK664&lt;=1500,"R$ 1001-1500",
"+R$ 1500"))))</f>
        <v>+R$ 1500</v>
      </c>
      <c r="AM664" s="34">
        <v>0</v>
      </c>
      <c r="AN664" s="34">
        <v>0</v>
      </c>
      <c r="AO664" s="34">
        <v>0</v>
      </c>
      <c r="AP664" s="34">
        <v>0</v>
      </c>
      <c r="AQ664" s="34">
        <v>0</v>
      </c>
      <c r="AR664" s="34">
        <v>0</v>
      </c>
      <c r="AS664" s="34">
        <v>0</v>
      </c>
      <c r="AT664" s="34">
        <v>3</v>
      </c>
      <c r="AU664" s="34">
        <v>11</v>
      </c>
      <c r="AV664" s="52">
        <v>1844</v>
      </c>
      <c r="AW664" s="57">
        <v>0</v>
      </c>
      <c r="AX664" s="58" t="str">
        <f>IF(Tabela3[[#This Row],[Response]]=1, "Aceitou", "Não aceitou")</f>
        <v>Não aceitou</v>
      </c>
      <c r="AY664" s="55" t="str">
        <f>Tabela3[[#This Row],[Faixa Recência]] &amp; " | " &amp; Tabela3[[#This Row],[Faixa Gasto]] &amp; " | " &amp; Tabela3[[#This Row],[Faixa ticket médio]]</f>
        <v>76-99 dias | +R$ 1500 | +R$ 50</v>
      </c>
      <c r="AZ6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4" s="36"/>
    </row>
    <row r="665" spans="1:54" x14ac:dyDescent="0.25">
      <c r="A665" s="61">
        <v>664</v>
      </c>
      <c r="B665" s="37">
        <v>41039</v>
      </c>
      <c r="C665" s="34">
        <v>0</v>
      </c>
      <c r="D665" s="34">
        <v>0</v>
      </c>
      <c r="E665" s="34">
        <v>32</v>
      </c>
      <c r="F665" s="58" t="str">
        <f>IF('Base tratada'!$E665&lt;=15,"0-15 dias",
IF('Base tratada'!$E665&lt;=30, "16-30 dias",
IF('Base tratada'!$E665&lt;=45, "31-45 dias",
IF('Base tratada'!$E665&lt;=60, "46-60 dias",
IF('Base tratada'!$E665&lt;=75, "61-75 dias", "76-99 dias")))))</f>
        <v>31-45 dias</v>
      </c>
      <c r="G665" s="38">
        <v>38</v>
      </c>
      <c r="H665" s="60" t="str">
        <f>IF('Base tratada'!$G665&lt;=29,"24–29",
IF('Base tratada'!$G665&lt;=39,"30–39",
IF('Base tratada'!$G665&lt;=49,"40–49",
IF('Base tratada'!$G665&lt;=59,"50–59",
IF('Base tratada'!$G665&lt;=69,"60–69",
"70–80")))))</f>
        <v>30–39</v>
      </c>
      <c r="I665" s="34">
        <v>2498</v>
      </c>
      <c r="J665" s="58" t="str">
        <f>IF('Base tratada'!$K665=1,"Divorciado",
IF('Base tratada'!$L665=1,"Casado",
IF('Base tratada'!$M665=1, "Solteiro",
IF('Base tratada'!$N665=1,"Juntos",
"Viúvo"))))</f>
        <v>Juntos</v>
      </c>
      <c r="K665" s="34">
        <v>0</v>
      </c>
      <c r="L665" s="34">
        <v>0</v>
      </c>
      <c r="M665" s="34">
        <v>0</v>
      </c>
      <c r="N665" s="34">
        <v>1</v>
      </c>
      <c r="O665" s="34">
        <v>0</v>
      </c>
      <c r="P665" s="34">
        <v>1</v>
      </c>
      <c r="Q665" s="34">
        <v>0</v>
      </c>
      <c r="R665" s="34">
        <v>0</v>
      </c>
      <c r="S665" s="34">
        <v>0</v>
      </c>
      <c r="T665" s="34">
        <v>0</v>
      </c>
      <c r="U665" s="35">
        <v>34</v>
      </c>
      <c r="V665" s="35">
        <v>11</v>
      </c>
      <c r="W665" s="35">
        <v>137</v>
      </c>
      <c r="X665" s="35">
        <v>179</v>
      </c>
      <c r="Y665" s="35">
        <v>61</v>
      </c>
      <c r="Z665" s="35">
        <v>45</v>
      </c>
      <c r="AA665" s="34">
        <v>1</v>
      </c>
      <c r="AB665" s="34">
        <v>8</v>
      </c>
      <c r="AC665" s="34">
        <v>8</v>
      </c>
      <c r="AD665" s="34">
        <v>1</v>
      </c>
      <c r="AE665" s="34">
        <v>5</v>
      </c>
      <c r="AF665" s="58">
        <f>'Base tratada'!$AC665+'Base tratada'!$AD665+'Base tratada'!$AE665</f>
        <v>14</v>
      </c>
      <c r="AG6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65" s="58" t="str">
        <f>IF('Base tratada'!$AC665&gt;=MAX('Base tratada'!$AD665,'Base tratada'!$AE665),"Web",
IF('Base tratada'!$AD665&gt;='Base tratada'!$AE665,"Catalog",
"Store"))</f>
        <v>Web</v>
      </c>
      <c r="AI665" s="59">
        <f>IF('Base tratada'!$AF665=0,"0",'Base tratada'!$AK665/'Base tratada'!$AF665)</f>
        <v>30.142857142857142</v>
      </c>
      <c r="AJ665" s="59" t="str">
        <f>IF('Base tratada'!$AI665=0,"R$ 0",
IF('Base tratada'!$AI665&lt;=25,"R$ 1–25",
IF('Base tratada'!$AI665&lt;=50,"R$ 26–50",
"+R$ 50")))</f>
        <v>R$ 26–50</v>
      </c>
      <c r="AK665" s="35">
        <v>422</v>
      </c>
      <c r="AL665" s="58" t="str">
        <f>IF('Base tratada'!$AK665&lt;=100,"R$ 0-100",
IF('Base tratada'!$AK665&lt;=500,"R$ 101-500",
IF('Base tratada'!$AK665&lt;=1000,"R$ 501-1000",
IF('Base tratada'!$AK665&lt;=1500,"R$ 1001-1500",
"+R$ 1500"))))</f>
        <v>R$ 101-500</v>
      </c>
      <c r="AM665" s="34">
        <v>0</v>
      </c>
      <c r="AN665" s="34">
        <v>0</v>
      </c>
      <c r="AO665" s="34">
        <v>0</v>
      </c>
      <c r="AP665" s="34">
        <v>0</v>
      </c>
      <c r="AQ665" s="34">
        <v>0</v>
      </c>
      <c r="AR665" s="34">
        <v>0</v>
      </c>
      <c r="AS665" s="34">
        <v>0</v>
      </c>
      <c r="AT665" s="34">
        <v>3</v>
      </c>
      <c r="AU665" s="34">
        <v>11</v>
      </c>
      <c r="AV665" s="52">
        <v>377</v>
      </c>
      <c r="AW665" s="57">
        <v>0</v>
      </c>
      <c r="AX665" s="58" t="str">
        <f>IF(Tabela3[[#This Row],[Response]]=1, "Aceitou", "Não aceitou")</f>
        <v>Não aceitou</v>
      </c>
      <c r="AY665" s="55" t="str">
        <f>Tabela3[[#This Row],[Faixa Recência]] &amp; " | " &amp; Tabela3[[#This Row],[Faixa Gasto]] &amp; " | " &amp; Tabela3[[#This Row],[Faixa ticket médio]]</f>
        <v>31-45 dias | R$ 101-500 | R$ 26–50</v>
      </c>
      <c r="AZ6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5" s="36"/>
    </row>
    <row r="666" spans="1:54" x14ac:dyDescent="0.25">
      <c r="A666" s="61">
        <v>665</v>
      </c>
      <c r="B666" s="37">
        <v>38946</v>
      </c>
      <c r="C666" s="34">
        <v>0</v>
      </c>
      <c r="D666" s="34">
        <v>1</v>
      </c>
      <c r="E666" s="34">
        <v>84</v>
      </c>
      <c r="F666" s="58" t="str">
        <f>IF('Base tratada'!$E666&lt;=15,"0-15 dias",
IF('Base tratada'!$E666&lt;=30, "16-30 dias",
IF('Base tratada'!$E666&lt;=45, "31-45 dias",
IF('Base tratada'!$E666&lt;=60, "46-60 dias",
IF('Base tratada'!$E666&lt;=75, "61-75 dias", "76-99 dias")))))</f>
        <v>76-99 dias</v>
      </c>
      <c r="G666" s="38">
        <v>65</v>
      </c>
      <c r="H666" s="60" t="str">
        <f>IF('Base tratada'!$G666&lt;=29,"24–29",
IF('Base tratada'!$G666&lt;=39,"30–39",
IF('Base tratada'!$G666&lt;=49,"40–49",
IF('Base tratada'!$G666&lt;=59,"50–59",
IF('Base tratada'!$G666&lt;=69,"60–69",
"70–80")))))</f>
        <v>60–69</v>
      </c>
      <c r="I666" s="34">
        <v>2407</v>
      </c>
      <c r="J666" s="58" t="str">
        <f>IF('Base tratada'!$K666=1,"Divorciado",
IF('Base tratada'!$L666=1,"Casado",
IF('Base tratada'!$M666=1, "Solteiro",
IF('Base tratada'!$N666=1,"Juntos",
"Viúvo"))))</f>
        <v>Juntos</v>
      </c>
      <c r="K666" s="34">
        <v>0</v>
      </c>
      <c r="L666" s="34">
        <v>0</v>
      </c>
      <c r="M666" s="34">
        <v>0</v>
      </c>
      <c r="N666" s="34">
        <v>1</v>
      </c>
      <c r="O666" s="34">
        <v>0</v>
      </c>
      <c r="P666" s="34">
        <v>0</v>
      </c>
      <c r="Q666" s="34">
        <v>0</v>
      </c>
      <c r="R666" s="34">
        <v>1</v>
      </c>
      <c r="S666" s="34">
        <v>0</v>
      </c>
      <c r="T666" s="34">
        <v>0</v>
      </c>
      <c r="U666" s="35">
        <v>116</v>
      </c>
      <c r="V666" s="35">
        <v>6</v>
      </c>
      <c r="W666" s="35">
        <v>82</v>
      </c>
      <c r="X666" s="35">
        <v>6</v>
      </c>
      <c r="Y666" s="35">
        <v>6</v>
      </c>
      <c r="Z666" s="35">
        <v>41</v>
      </c>
      <c r="AA666" s="34">
        <v>2</v>
      </c>
      <c r="AB666" s="34">
        <v>5</v>
      </c>
      <c r="AC666" s="34">
        <v>3</v>
      </c>
      <c r="AD666" s="34">
        <v>1</v>
      </c>
      <c r="AE666" s="34">
        <v>6</v>
      </c>
      <c r="AF666" s="58">
        <f>'Base tratada'!$AC666+'Base tratada'!$AD666+'Base tratada'!$AE666</f>
        <v>10</v>
      </c>
      <c r="AG6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66" s="58" t="str">
        <f>IF('Base tratada'!$AC666&gt;=MAX('Base tratada'!$AD666,'Base tratada'!$AE666),"Web",
IF('Base tratada'!$AD666&gt;='Base tratada'!$AE666,"Catalog",
"Store"))</f>
        <v>Store</v>
      </c>
      <c r="AI666" s="59">
        <f>IF('Base tratada'!$AF666=0,"0",'Base tratada'!$AK666/'Base tratada'!$AF666)</f>
        <v>21.6</v>
      </c>
      <c r="AJ666" s="59" t="str">
        <f>IF('Base tratada'!$AI666=0,"R$ 0",
IF('Base tratada'!$AI666&lt;=25,"R$ 1–25",
IF('Base tratada'!$AI666&lt;=50,"R$ 26–50",
"+R$ 50")))</f>
        <v>R$ 1–25</v>
      </c>
      <c r="AK666" s="35">
        <v>216</v>
      </c>
      <c r="AL666" s="58" t="str">
        <f>IF('Base tratada'!$AK666&lt;=100,"R$ 0-100",
IF('Base tratada'!$AK666&lt;=500,"R$ 101-500",
IF('Base tratada'!$AK666&lt;=1000,"R$ 501-1000",
IF('Base tratada'!$AK666&lt;=1500,"R$ 1001-1500",
"+R$ 1500"))))</f>
        <v>R$ 101-500</v>
      </c>
      <c r="AM666" s="34">
        <v>0</v>
      </c>
      <c r="AN666" s="34">
        <v>0</v>
      </c>
      <c r="AO666" s="34">
        <v>0</v>
      </c>
      <c r="AP666" s="34">
        <v>0</v>
      </c>
      <c r="AQ666" s="34">
        <v>0</v>
      </c>
      <c r="AR666" s="34">
        <v>0</v>
      </c>
      <c r="AS666" s="34">
        <v>0</v>
      </c>
      <c r="AT666" s="34">
        <v>3</v>
      </c>
      <c r="AU666" s="34">
        <v>11</v>
      </c>
      <c r="AV666" s="52">
        <v>175</v>
      </c>
      <c r="AW666" s="57">
        <v>0</v>
      </c>
      <c r="AX666" s="58" t="str">
        <f>IF(Tabela3[[#This Row],[Response]]=1, "Aceitou", "Não aceitou")</f>
        <v>Não aceitou</v>
      </c>
      <c r="AY666" s="55" t="str">
        <f>Tabela3[[#This Row],[Faixa Recência]] &amp; " | " &amp; Tabela3[[#This Row],[Faixa Gasto]] &amp; " | " &amp; Tabela3[[#This Row],[Faixa ticket médio]]</f>
        <v>76-99 dias | R$ 101-500 | R$ 1–25</v>
      </c>
      <c r="AZ6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6" s="36"/>
    </row>
    <row r="667" spans="1:54" x14ac:dyDescent="0.25">
      <c r="A667" s="61">
        <v>666</v>
      </c>
      <c r="B667" s="37">
        <v>65777</v>
      </c>
      <c r="C667" s="34">
        <v>0</v>
      </c>
      <c r="D667" s="34">
        <v>0</v>
      </c>
      <c r="E667" s="34">
        <v>87</v>
      </c>
      <c r="F667" s="58" t="str">
        <f>IF('Base tratada'!$E667&lt;=15,"0-15 dias",
IF('Base tratada'!$E667&lt;=30, "16-30 dias",
IF('Base tratada'!$E667&lt;=45, "31-45 dias",
IF('Base tratada'!$E667&lt;=60, "46-60 dias",
IF('Base tratada'!$E667&lt;=75, "61-75 dias", "76-99 dias")))))</f>
        <v>76-99 dias</v>
      </c>
      <c r="G667" s="38">
        <v>53</v>
      </c>
      <c r="H667" s="60" t="str">
        <f>IF('Base tratada'!$G667&lt;=29,"24–29",
IF('Base tratada'!$G667&lt;=39,"30–39",
IF('Base tratada'!$G667&lt;=49,"40–49",
IF('Base tratada'!$G667&lt;=59,"50–59",
IF('Base tratada'!$G667&lt;=69,"60–69",
"70–80")))))</f>
        <v>50–59</v>
      </c>
      <c r="I667" s="34">
        <v>2351</v>
      </c>
      <c r="J667" s="58" t="str">
        <f>IF('Base tratada'!$K667=1,"Divorciado",
IF('Base tratada'!$L667=1,"Casado",
IF('Base tratada'!$M667=1, "Solteiro",
IF('Base tratada'!$N667=1,"Juntos",
"Viúvo"))))</f>
        <v>Juntos</v>
      </c>
      <c r="K667" s="34">
        <v>0</v>
      </c>
      <c r="L667" s="34">
        <v>0</v>
      </c>
      <c r="M667" s="34">
        <v>0</v>
      </c>
      <c r="N667" s="34">
        <v>1</v>
      </c>
      <c r="O667" s="34">
        <v>0</v>
      </c>
      <c r="P667" s="34">
        <v>0</v>
      </c>
      <c r="Q667" s="34">
        <v>0</v>
      </c>
      <c r="R667" s="34">
        <v>1</v>
      </c>
      <c r="S667" s="34">
        <v>0</v>
      </c>
      <c r="T667" s="34">
        <v>0</v>
      </c>
      <c r="U667" s="35">
        <v>565</v>
      </c>
      <c r="V667" s="35">
        <v>32</v>
      </c>
      <c r="W667" s="35">
        <v>435</v>
      </c>
      <c r="X667" s="35">
        <v>28</v>
      </c>
      <c r="Y667" s="35">
        <v>32</v>
      </c>
      <c r="Z667" s="35">
        <v>54</v>
      </c>
      <c r="AA667" s="34">
        <v>1</v>
      </c>
      <c r="AB667" s="34">
        <v>1</v>
      </c>
      <c r="AC667" s="34">
        <v>2</v>
      </c>
      <c r="AD667" s="34">
        <v>8</v>
      </c>
      <c r="AE667" s="34">
        <v>6</v>
      </c>
      <c r="AF667" s="58">
        <f>'Base tratada'!$AC667+'Base tratada'!$AD667+'Base tratada'!$AE667</f>
        <v>16</v>
      </c>
      <c r="AG6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67" s="58" t="str">
        <f>IF('Base tratada'!$AC667&gt;=MAX('Base tratada'!$AD667,'Base tratada'!$AE667),"Web",
IF('Base tratada'!$AD667&gt;='Base tratada'!$AE667,"Catalog",
"Store"))</f>
        <v>Catalog</v>
      </c>
      <c r="AI667" s="59">
        <f>IF('Base tratada'!$AF667=0,"0",'Base tratada'!$AK667/'Base tratada'!$AF667)</f>
        <v>68.25</v>
      </c>
      <c r="AJ667" s="59" t="str">
        <f>IF('Base tratada'!$AI667=0,"R$ 0",
IF('Base tratada'!$AI667&lt;=25,"R$ 1–25",
IF('Base tratada'!$AI667&lt;=50,"R$ 26–50",
"+R$ 50")))</f>
        <v>+R$ 50</v>
      </c>
      <c r="AK667" s="35">
        <v>1092</v>
      </c>
      <c r="AL667" s="58" t="str">
        <f>IF('Base tratada'!$AK667&lt;=100,"R$ 0-100",
IF('Base tratada'!$AK667&lt;=500,"R$ 101-500",
IF('Base tratada'!$AK667&lt;=1000,"R$ 501-1000",
IF('Base tratada'!$AK667&lt;=1500,"R$ 1001-1500",
"+R$ 1500"))))</f>
        <v>R$ 1001-1500</v>
      </c>
      <c r="AM667" s="34">
        <v>0</v>
      </c>
      <c r="AN667" s="34">
        <v>0</v>
      </c>
      <c r="AO667" s="34">
        <v>0</v>
      </c>
      <c r="AP667" s="34">
        <v>0</v>
      </c>
      <c r="AQ667" s="34">
        <v>0</v>
      </c>
      <c r="AR667" s="34">
        <v>0</v>
      </c>
      <c r="AS667" s="34">
        <v>0</v>
      </c>
      <c r="AT667" s="34">
        <v>3</v>
      </c>
      <c r="AU667" s="34">
        <v>11</v>
      </c>
      <c r="AV667" s="52">
        <v>1038</v>
      </c>
      <c r="AW667" s="57">
        <v>0</v>
      </c>
      <c r="AX667" s="58" t="str">
        <f>IF(Tabela3[[#This Row],[Response]]=1, "Aceitou", "Não aceitou")</f>
        <v>Não aceitou</v>
      </c>
      <c r="AY667" s="55" t="str">
        <f>Tabela3[[#This Row],[Faixa Recência]] &amp; " | " &amp; Tabela3[[#This Row],[Faixa Gasto]] &amp; " | " &amp; Tabela3[[#This Row],[Faixa ticket médio]]</f>
        <v>76-99 dias | R$ 1001-1500 | +R$ 50</v>
      </c>
      <c r="AZ6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7" s="36"/>
    </row>
    <row r="668" spans="1:54" x14ac:dyDescent="0.25">
      <c r="A668" s="61">
        <v>667</v>
      </c>
      <c r="B668" s="37">
        <v>66476</v>
      </c>
      <c r="C668" s="34">
        <v>0</v>
      </c>
      <c r="D668" s="34">
        <v>1</v>
      </c>
      <c r="E668" s="34">
        <v>99</v>
      </c>
      <c r="F668" s="58" t="str">
        <f>IF('Base tratada'!$E668&lt;=15,"0-15 dias",
IF('Base tratada'!$E668&lt;=30, "16-30 dias",
IF('Base tratada'!$E668&lt;=45, "31-45 dias",
IF('Base tratada'!$E668&lt;=60, "46-60 dias",
IF('Base tratada'!$E668&lt;=75, "61-75 dias", "76-99 dias")))))</f>
        <v>76-99 dias</v>
      </c>
      <c r="G668" s="38">
        <v>44</v>
      </c>
      <c r="H668" s="60" t="str">
        <f>IF('Base tratada'!$G668&lt;=29,"24–29",
IF('Base tratada'!$G668&lt;=39,"30–39",
IF('Base tratada'!$G668&lt;=49,"40–49",
IF('Base tratada'!$G668&lt;=59,"50–59",
IF('Base tratada'!$G668&lt;=69,"60–69",
"70–80")))))</f>
        <v>40–49</v>
      </c>
      <c r="I668" s="34">
        <v>2638</v>
      </c>
      <c r="J668" s="58" t="str">
        <f>IF('Base tratada'!$K668=1,"Divorciado",
IF('Base tratada'!$L668=1,"Casado",
IF('Base tratada'!$M668=1, "Solteiro",
IF('Base tratada'!$N668=1,"Juntos",
"Viúvo"))))</f>
        <v>Divorciado</v>
      </c>
      <c r="K668" s="34">
        <v>1</v>
      </c>
      <c r="L668" s="34">
        <v>0</v>
      </c>
      <c r="M668" s="34">
        <v>0</v>
      </c>
      <c r="N668" s="34">
        <v>0</v>
      </c>
      <c r="O668" s="34">
        <v>0</v>
      </c>
      <c r="P668" s="34">
        <v>0</v>
      </c>
      <c r="Q668" s="34">
        <v>0</v>
      </c>
      <c r="R668" s="34">
        <v>0</v>
      </c>
      <c r="S668" s="34">
        <v>0</v>
      </c>
      <c r="T668" s="34">
        <v>1</v>
      </c>
      <c r="U668" s="35">
        <v>372</v>
      </c>
      <c r="V668" s="35">
        <v>18</v>
      </c>
      <c r="W668" s="35">
        <v>126</v>
      </c>
      <c r="X668" s="35">
        <v>47</v>
      </c>
      <c r="Y668" s="35">
        <v>48</v>
      </c>
      <c r="Z668" s="35">
        <v>78</v>
      </c>
      <c r="AA668" s="34">
        <v>2</v>
      </c>
      <c r="AB668" s="34">
        <v>4</v>
      </c>
      <c r="AC668" s="34">
        <v>5</v>
      </c>
      <c r="AD668" s="34">
        <v>2</v>
      </c>
      <c r="AE668" s="34">
        <v>11</v>
      </c>
      <c r="AF668" s="58">
        <f>'Base tratada'!$AC668+'Base tratada'!$AD668+'Base tratada'!$AE668</f>
        <v>18</v>
      </c>
      <c r="AG6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68" s="58" t="str">
        <f>IF('Base tratada'!$AC668&gt;=MAX('Base tratada'!$AD668,'Base tratada'!$AE668),"Web",
IF('Base tratada'!$AD668&gt;='Base tratada'!$AE668,"Catalog",
"Store"))</f>
        <v>Store</v>
      </c>
      <c r="AI668" s="59">
        <f>IF('Base tratada'!$AF668=0,"0",'Base tratada'!$AK668/'Base tratada'!$AF668)</f>
        <v>33.944444444444443</v>
      </c>
      <c r="AJ668" s="59" t="str">
        <f>IF('Base tratada'!$AI668=0,"R$ 0",
IF('Base tratada'!$AI668&lt;=25,"R$ 1–25",
IF('Base tratada'!$AI668&lt;=50,"R$ 26–50",
"+R$ 50")))</f>
        <v>R$ 26–50</v>
      </c>
      <c r="AK668" s="35">
        <v>611</v>
      </c>
      <c r="AL668" s="58" t="str">
        <f>IF('Base tratada'!$AK668&lt;=100,"R$ 0-100",
IF('Base tratada'!$AK668&lt;=500,"R$ 101-500",
IF('Base tratada'!$AK668&lt;=1000,"R$ 501-1000",
IF('Base tratada'!$AK668&lt;=1500,"R$ 1001-1500",
"+R$ 1500"))))</f>
        <v>R$ 501-1000</v>
      </c>
      <c r="AM668" s="34">
        <v>0</v>
      </c>
      <c r="AN668" s="34">
        <v>0</v>
      </c>
      <c r="AO668" s="34">
        <v>0</v>
      </c>
      <c r="AP668" s="34">
        <v>0</v>
      </c>
      <c r="AQ668" s="34">
        <v>0</v>
      </c>
      <c r="AR668" s="34">
        <v>0</v>
      </c>
      <c r="AS668" s="34">
        <v>0</v>
      </c>
      <c r="AT668" s="34">
        <v>3</v>
      </c>
      <c r="AU668" s="34">
        <v>11</v>
      </c>
      <c r="AV668" s="52">
        <v>533</v>
      </c>
      <c r="AW668" s="57">
        <v>0</v>
      </c>
      <c r="AX668" s="58" t="str">
        <f>IF(Tabela3[[#This Row],[Response]]=1, "Aceitou", "Não aceitou")</f>
        <v>Não aceitou</v>
      </c>
      <c r="AY668" s="55" t="str">
        <f>Tabela3[[#This Row],[Faixa Recência]] &amp; " | " &amp; Tabela3[[#This Row],[Faixa Gasto]] &amp; " | " &amp; Tabela3[[#This Row],[Faixa ticket médio]]</f>
        <v>76-99 dias | R$ 501-1000 | R$ 26–50</v>
      </c>
      <c r="AZ6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8" s="36"/>
    </row>
    <row r="669" spans="1:54" x14ac:dyDescent="0.25">
      <c r="A669" s="61">
        <v>668</v>
      </c>
      <c r="B669" s="37">
        <v>86857</v>
      </c>
      <c r="C669" s="34">
        <v>0</v>
      </c>
      <c r="D669" s="34">
        <v>0</v>
      </c>
      <c r="E669" s="34">
        <v>96</v>
      </c>
      <c r="F669" s="58" t="str">
        <f>IF('Base tratada'!$E669&lt;=15,"0-15 dias",
IF('Base tratada'!$E669&lt;=30, "16-30 dias",
IF('Base tratada'!$E669&lt;=45, "31-45 dias",
IF('Base tratada'!$E669&lt;=60, "46-60 dias",
IF('Base tratada'!$E669&lt;=75, "61-75 dias", "76-99 dias")))))</f>
        <v>76-99 dias</v>
      </c>
      <c r="G669" s="38">
        <v>48</v>
      </c>
      <c r="H669" s="60" t="str">
        <f>IF('Base tratada'!$G669&lt;=29,"24–29",
IF('Base tratada'!$G669&lt;=39,"30–39",
IF('Base tratada'!$G669&lt;=49,"40–49",
IF('Base tratada'!$G669&lt;=59,"50–59",
IF('Base tratada'!$G669&lt;=69,"60–69",
"70–80")))))</f>
        <v>40–49</v>
      </c>
      <c r="I669" s="34">
        <v>2814</v>
      </c>
      <c r="J669" s="58" t="str">
        <f>IF('Base tratada'!$K669=1,"Divorciado",
IF('Base tratada'!$L669=1,"Casado",
IF('Base tratada'!$M669=1, "Solteiro",
IF('Base tratada'!$N669=1,"Juntos",
"Viúvo"))))</f>
        <v>Solteiro</v>
      </c>
      <c r="K669" s="34">
        <v>0</v>
      </c>
      <c r="L669" s="34">
        <v>0</v>
      </c>
      <c r="M669" s="34">
        <v>1</v>
      </c>
      <c r="N669" s="34">
        <v>0</v>
      </c>
      <c r="O669" s="34">
        <v>0</v>
      </c>
      <c r="P669" s="34">
        <v>0</v>
      </c>
      <c r="Q669" s="34">
        <v>0</v>
      </c>
      <c r="R669" s="34">
        <v>0</v>
      </c>
      <c r="S669" s="34">
        <v>0</v>
      </c>
      <c r="T669" s="34">
        <v>1</v>
      </c>
      <c r="U669" s="35">
        <v>899</v>
      </c>
      <c r="V669" s="35">
        <v>102</v>
      </c>
      <c r="W669" s="35">
        <v>838</v>
      </c>
      <c r="X669" s="35">
        <v>133</v>
      </c>
      <c r="Y669" s="35">
        <v>102</v>
      </c>
      <c r="Z669" s="35">
        <v>40</v>
      </c>
      <c r="AA669" s="34">
        <v>1</v>
      </c>
      <c r="AB669" s="34">
        <v>2</v>
      </c>
      <c r="AC669" s="34">
        <v>5</v>
      </c>
      <c r="AD669" s="34">
        <v>6</v>
      </c>
      <c r="AE669" s="34">
        <v>10</v>
      </c>
      <c r="AF669" s="58">
        <f>'Base tratada'!$AC669+'Base tratada'!$AD669+'Base tratada'!$AE669</f>
        <v>21</v>
      </c>
      <c r="AG6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69" s="58" t="str">
        <f>IF('Base tratada'!$AC669&gt;=MAX('Base tratada'!$AD669,'Base tratada'!$AE669),"Web",
IF('Base tratada'!$AD669&gt;='Base tratada'!$AE669,"Catalog",
"Store"))</f>
        <v>Store</v>
      </c>
      <c r="AI669" s="59">
        <f>IF('Base tratada'!$AF669=0,"0",'Base tratada'!$AK669/'Base tratada'!$AF669)</f>
        <v>98.761904761904759</v>
      </c>
      <c r="AJ669" s="59" t="str">
        <f>IF('Base tratada'!$AI669=0,"R$ 0",
IF('Base tratada'!$AI669&lt;=25,"R$ 1–25",
IF('Base tratada'!$AI669&lt;=50,"R$ 26–50",
"+R$ 50")))</f>
        <v>+R$ 50</v>
      </c>
      <c r="AK669" s="35">
        <v>2074</v>
      </c>
      <c r="AL669" s="58" t="str">
        <f>IF('Base tratada'!$AK669&lt;=100,"R$ 0-100",
IF('Base tratada'!$AK669&lt;=500,"R$ 101-500",
IF('Base tratada'!$AK669&lt;=1000,"R$ 501-1000",
IF('Base tratada'!$AK669&lt;=1500,"R$ 1001-1500",
"+R$ 1500"))))</f>
        <v>+R$ 1500</v>
      </c>
      <c r="AM669" s="34">
        <v>0</v>
      </c>
      <c r="AN669" s="34">
        <v>0</v>
      </c>
      <c r="AO669" s="34">
        <v>0</v>
      </c>
      <c r="AP669" s="34">
        <v>0</v>
      </c>
      <c r="AQ669" s="34">
        <v>0</v>
      </c>
      <c r="AR669" s="34">
        <v>0</v>
      </c>
      <c r="AS669" s="34">
        <v>0</v>
      </c>
      <c r="AT669" s="34">
        <v>3</v>
      </c>
      <c r="AU669" s="34">
        <v>11</v>
      </c>
      <c r="AV669" s="52">
        <v>2034</v>
      </c>
      <c r="AW669" s="57">
        <v>1</v>
      </c>
      <c r="AX669" s="58" t="str">
        <f>IF(Tabela3[[#This Row],[Response]]=1, "Aceitou", "Não aceitou")</f>
        <v>Aceitou</v>
      </c>
      <c r="AY669" s="55" t="str">
        <f>Tabela3[[#This Row],[Faixa Recência]] &amp; " | " &amp; Tabela3[[#This Row],[Faixa Gasto]] &amp; " | " &amp; Tabela3[[#This Row],[Faixa ticket médio]]</f>
        <v>76-99 dias | +R$ 1500 | +R$ 50</v>
      </c>
      <c r="AZ6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69" s="36"/>
    </row>
    <row r="670" spans="1:54" x14ac:dyDescent="0.25">
      <c r="A670" s="61">
        <v>669</v>
      </c>
      <c r="B670" s="37">
        <v>77845</v>
      </c>
      <c r="C670" s="34">
        <v>0</v>
      </c>
      <c r="D670" s="34">
        <v>0</v>
      </c>
      <c r="E670" s="34">
        <v>40</v>
      </c>
      <c r="F670" s="58" t="str">
        <f>IF('Base tratada'!$E670&lt;=15,"0-15 dias",
IF('Base tratada'!$E670&lt;=30, "16-30 dias",
IF('Base tratada'!$E670&lt;=45, "31-45 dias",
IF('Base tratada'!$E670&lt;=60, "46-60 dias",
IF('Base tratada'!$E670&lt;=75, "61-75 dias", "76-99 dias")))))</f>
        <v>31-45 dias</v>
      </c>
      <c r="G670" s="38">
        <v>31</v>
      </c>
      <c r="H670" s="60" t="str">
        <f>IF('Base tratada'!$G670&lt;=29,"24–29",
IF('Base tratada'!$G670&lt;=39,"30–39",
IF('Base tratada'!$G670&lt;=49,"40–49",
IF('Base tratada'!$G670&lt;=59,"50–59",
IF('Base tratada'!$G670&lt;=69,"60–69",
"70–80")))))</f>
        <v>30–39</v>
      </c>
      <c r="I670" s="34">
        <v>2203</v>
      </c>
      <c r="J670" s="58" t="str">
        <f>IF('Base tratada'!$K670=1,"Divorciado",
IF('Base tratada'!$L670=1,"Casado",
IF('Base tratada'!$M670=1, "Solteiro",
IF('Base tratada'!$N670=1,"Juntos",
"Viúvo"))))</f>
        <v>Juntos</v>
      </c>
      <c r="K670" s="34">
        <v>0</v>
      </c>
      <c r="L670" s="34">
        <v>0</v>
      </c>
      <c r="M670" s="34">
        <v>0</v>
      </c>
      <c r="N670" s="34">
        <v>1</v>
      </c>
      <c r="O670" s="34">
        <v>0</v>
      </c>
      <c r="P670" s="34">
        <v>0</v>
      </c>
      <c r="Q670" s="34">
        <v>0</v>
      </c>
      <c r="R670" s="34">
        <v>0</v>
      </c>
      <c r="S670" s="34">
        <v>0</v>
      </c>
      <c r="T670" s="34">
        <v>1</v>
      </c>
      <c r="U670" s="35">
        <v>760</v>
      </c>
      <c r="V670" s="35">
        <v>40</v>
      </c>
      <c r="W670" s="35">
        <v>480</v>
      </c>
      <c r="X670" s="35">
        <v>0</v>
      </c>
      <c r="Y670" s="35">
        <v>40</v>
      </c>
      <c r="Z670" s="35">
        <v>26</v>
      </c>
      <c r="AA670" s="34">
        <v>1</v>
      </c>
      <c r="AB670" s="34">
        <v>1</v>
      </c>
      <c r="AC670" s="34">
        <v>3</v>
      </c>
      <c r="AD670" s="34">
        <v>5</v>
      </c>
      <c r="AE670" s="34">
        <v>12</v>
      </c>
      <c r="AF670" s="58">
        <f>'Base tratada'!$AC670+'Base tratada'!$AD670+'Base tratada'!$AE670</f>
        <v>20</v>
      </c>
      <c r="AG6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70" s="58" t="str">
        <f>IF('Base tratada'!$AC670&gt;=MAX('Base tratada'!$AD670,'Base tratada'!$AE670),"Web",
IF('Base tratada'!$AD670&gt;='Base tratada'!$AE670,"Catalog",
"Store"))</f>
        <v>Store</v>
      </c>
      <c r="AI670" s="59">
        <f>IF('Base tratada'!$AF670=0,"0",'Base tratada'!$AK670/'Base tratada'!$AF670)</f>
        <v>66</v>
      </c>
      <c r="AJ670" s="59" t="str">
        <f>IF('Base tratada'!$AI670=0,"R$ 0",
IF('Base tratada'!$AI670&lt;=25,"R$ 1–25",
IF('Base tratada'!$AI670&lt;=50,"R$ 26–50",
"+R$ 50")))</f>
        <v>+R$ 50</v>
      </c>
      <c r="AK670" s="35">
        <v>1320</v>
      </c>
      <c r="AL670" s="58" t="str">
        <f>IF('Base tratada'!$AK670&lt;=100,"R$ 0-100",
IF('Base tratada'!$AK670&lt;=500,"R$ 101-500",
IF('Base tratada'!$AK670&lt;=1000,"R$ 501-1000",
IF('Base tratada'!$AK670&lt;=1500,"R$ 1001-1500",
"+R$ 1500"))))</f>
        <v>R$ 1001-1500</v>
      </c>
      <c r="AM670" s="34">
        <v>1</v>
      </c>
      <c r="AN670" s="34">
        <v>0</v>
      </c>
      <c r="AO670" s="34">
        <v>0</v>
      </c>
      <c r="AP670" s="34">
        <v>0</v>
      </c>
      <c r="AQ670" s="34">
        <v>1</v>
      </c>
      <c r="AR670" s="34">
        <v>2</v>
      </c>
      <c r="AS670" s="34">
        <v>0</v>
      </c>
      <c r="AT670" s="34">
        <v>3</v>
      </c>
      <c r="AU670" s="34">
        <v>11</v>
      </c>
      <c r="AV670" s="52">
        <v>1294</v>
      </c>
      <c r="AW670" s="57">
        <v>0</v>
      </c>
      <c r="AX670" s="58" t="str">
        <f>IF(Tabela3[[#This Row],[Response]]=1, "Aceitou", "Não aceitou")</f>
        <v>Não aceitou</v>
      </c>
      <c r="AY670" s="55" t="str">
        <f>Tabela3[[#This Row],[Faixa Recência]] &amp; " | " &amp; Tabela3[[#This Row],[Faixa Gasto]] &amp; " | " &amp; Tabela3[[#This Row],[Faixa ticket médio]]</f>
        <v>31-45 dias | R$ 1001-1500 | +R$ 50</v>
      </c>
      <c r="AZ6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70" s="36"/>
    </row>
    <row r="671" spans="1:54" x14ac:dyDescent="0.25">
      <c r="A671" s="61">
        <v>670</v>
      </c>
      <c r="B671" s="37">
        <v>69476</v>
      </c>
      <c r="C671" s="34">
        <v>0</v>
      </c>
      <c r="D671" s="34">
        <v>0</v>
      </c>
      <c r="E671" s="34">
        <v>3</v>
      </c>
      <c r="F671" s="58" t="str">
        <f>IF('Base tratada'!$E671&lt;=15,"0-15 dias",
IF('Base tratada'!$E671&lt;=30, "16-30 dias",
IF('Base tratada'!$E671&lt;=45, "31-45 dias",
IF('Base tratada'!$E671&lt;=60, "46-60 dias",
IF('Base tratada'!$E671&lt;=75, "61-75 dias", "76-99 dias")))))</f>
        <v>0-15 dias</v>
      </c>
      <c r="G671" s="38">
        <v>51</v>
      </c>
      <c r="H671" s="60" t="str">
        <f>IF('Base tratada'!$G671&lt;=29,"24–29",
IF('Base tratada'!$G671&lt;=39,"30–39",
IF('Base tratada'!$G671&lt;=49,"40–49",
IF('Base tratada'!$G671&lt;=59,"50–59",
IF('Base tratada'!$G671&lt;=69,"60–69",
"70–80")))))</f>
        <v>50–59</v>
      </c>
      <c r="I671" s="34">
        <v>2431</v>
      </c>
      <c r="J671" s="58" t="str">
        <f>IF('Base tratada'!$K671=1,"Divorciado",
IF('Base tratada'!$L671=1,"Casado",
IF('Base tratada'!$M671=1, "Solteiro",
IF('Base tratada'!$N671=1,"Juntos",
"Viúvo"))))</f>
        <v>Juntos</v>
      </c>
      <c r="K671" s="34">
        <v>0</v>
      </c>
      <c r="L671" s="34">
        <v>0</v>
      </c>
      <c r="M671" s="34">
        <v>0</v>
      </c>
      <c r="N671" s="34">
        <v>1</v>
      </c>
      <c r="O671" s="34">
        <v>0</v>
      </c>
      <c r="P671" s="34">
        <v>0</v>
      </c>
      <c r="Q671" s="34">
        <v>0</v>
      </c>
      <c r="R671" s="34">
        <v>0</v>
      </c>
      <c r="S671" s="34">
        <v>0</v>
      </c>
      <c r="T671" s="34">
        <v>1</v>
      </c>
      <c r="U671" s="35">
        <v>260</v>
      </c>
      <c r="V671" s="35">
        <v>86</v>
      </c>
      <c r="W671" s="35">
        <v>559</v>
      </c>
      <c r="X671" s="35">
        <v>63</v>
      </c>
      <c r="Y671" s="35">
        <v>9</v>
      </c>
      <c r="Z671" s="35">
        <v>67</v>
      </c>
      <c r="AA671" s="34">
        <v>1</v>
      </c>
      <c r="AB671" s="34">
        <v>2</v>
      </c>
      <c r="AC671" s="34">
        <v>4</v>
      </c>
      <c r="AD671" s="34">
        <v>6</v>
      </c>
      <c r="AE671" s="34">
        <v>4</v>
      </c>
      <c r="AF671" s="58">
        <f>'Base tratada'!$AC671+'Base tratada'!$AD671+'Base tratada'!$AE671</f>
        <v>14</v>
      </c>
      <c r="AG6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71" s="58" t="str">
        <f>IF('Base tratada'!$AC671&gt;=MAX('Base tratada'!$AD671,'Base tratada'!$AE671),"Web",
IF('Base tratada'!$AD671&gt;='Base tratada'!$AE671,"Catalog",
"Store"))</f>
        <v>Catalog</v>
      </c>
      <c r="AI671" s="59">
        <f>IF('Base tratada'!$AF671=0,"0",'Base tratada'!$AK671/'Base tratada'!$AF671)</f>
        <v>69.785714285714292</v>
      </c>
      <c r="AJ671" s="59" t="str">
        <f>IF('Base tratada'!$AI671=0,"R$ 0",
IF('Base tratada'!$AI671&lt;=25,"R$ 1–25",
IF('Base tratada'!$AI671&lt;=50,"R$ 26–50",
"+R$ 50")))</f>
        <v>+R$ 50</v>
      </c>
      <c r="AK671" s="35">
        <v>977</v>
      </c>
      <c r="AL671" s="58" t="str">
        <f>IF('Base tratada'!$AK671&lt;=100,"R$ 0-100",
IF('Base tratada'!$AK671&lt;=500,"R$ 101-500",
IF('Base tratada'!$AK671&lt;=1000,"R$ 501-1000",
IF('Base tratada'!$AK671&lt;=1500,"R$ 1001-1500",
"+R$ 1500"))))</f>
        <v>R$ 501-1000</v>
      </c>
      <c r="AM671" s="34">
        <v>0</v>
      </c>
      <c r="AN671" s="34">
        <v>0</v>
      </c>
      <c r="AO671" s="34">
        <v>0</v>
      </c>
      <c r="AP671" s="34">
        <v>0</v>
      </c>
      <c r="AQ671" s="34">
        <v>0</v>
      </c>
      <c r="AR671" s="34">
        <v>0</v>
      </c>
      <c r="AS671" s="34">
        <v>0</v>
      </c>
      <c r="AT671" s="34">
        <v>3</v>
      </c>
      <c r="AU671" s="34">
        <v>11</v>
      </c>
      <c r="AV671" s="52">
        <v>910</v>
      </c>
      <c r="AW671" s="57">
        <v>0</v>
      </c>
      <c r="AX671" s="58" t="str">
        <f>IF(Tabela3[[#This Row],[Response]]=1, "Aceitou", "Não aceitou")</f>
        <v>Não aceitou</v>
      </c>
      <c r="AY671" s="55" t="str">
        <f>Tabela3[[#This Row],[Faixa Recência]] &amp; " | " &amp; Tabela3[[#This Row],[Faixa Gasto]] &amp; " | " &amp; Tabela3[[#This Row],[Faixa ticket médio]]</f>
        <v>0-15 dias | R$ 501-1000 | +R$ 50</v>
      </c>
      <c r="AZ6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1" s="36"/>
    </row>
    <row r="672" spans="1:54" x14ac:dyDescent="0.25">
      <c r="A672" s="61">
        <v>671</v>
      </c>
      <c r="B672" s="37">
        <v>50611</v>
      </c>
      <c r="C672" s="34">
        <v>0</v>
      </c>
      <c r="D672" s="34">
        <v>1</v>
      </c>
      <c r="E672" s="34">
        <v>98</v>
      </c>
      <c r="F672" s="58" t="str">
        <f>IF('Base tratada'!$E672&lt;=15,"0-15 dias",
IF('Base tratada'!$E672&lt;=30, "16-30 dias",
IF('Base tratada'!$E672&lt;=45, "31-45 dias",
IF('Base tratada'!$E672&lt;=60, "46-60 dias",
IF('Base tratada'!$E672&lt;=75, "61-75 dias", "76-99 dias")))))</f>
        <v>76-99 dias</v>
      </c>
      <c r="G672" s="38">
        <v>60</v>
      </c>
      <c r="H672" s="60" t="str">
        <f>IF('Base tratada'!$G672&lt;=29,"24–29",
IF('Base tratada'!$G672&lt;=39,"30–39",
IF('Base tratada'!$G672&lt;=49,"40–49",
IF('Base tratada'!$G672&lt;=59,"50–59",
IF('Base tratada'!$G672&lt;=69,"60–69",
"70–80")))))</f>
        <v>60–69</v>
      </c>
      <c r="I672" s="34">
        <v>2792</v>
      </c>
      <c r="J672" s="58" t="str">
        <f>IF('Base tratada'!$K672=1,"Divorciado",
IF('Base tratada'!$L672=1,"Casado",
IF('Base tratada'!$M672=1, "Solteiro",
IF('Base tratada'!$N672=1,"Juntos",
"Viúvo"))))</f>
        <v>Divorciado</v>
      </c>
      <c r="K672" s="34">
        <v>1</v>
      </c>
      <c r="L672" s="34">
        <v>0</v>
      </c>
      <c r="M672" s="34">
        <v>0</v>
      </c>
      <c r="N672" s="34">
        <v>0</v>
      </c>
      <c r="O672" s="34">
        <v>0</v>
      </c>
      <c r="P672" s="34">
        <v>0</v>
      </c>
      <c r="Q672" s="34">
        <v>0</v>
      </c>
      <c r="R672" s="34">
        <v>0</v>
      </c>
      <c r="S672" s="34">
        <v>0</v>
      </c>
      <c r="T672" s="34">
        <v>1</v>
      </c>
      <c r="U672" s="35">
        <v>459</v>
      </c>
      <c r="V672" s="35">
        <v>0</v>
      </c>
      <c r="W672" s="35">
        <v>24</v>
      </c>
      <c r="X672" s="35">
        <v>6</v>
      </c>
      <c r="Y672" s="35">
        <v>0</v>
      </c>
      <c r="Z672" s="35">
        <v>4</v>
      </c>
      <c r="AA672" s="34">
        <v>6</v>
      </c>
      <c r="AB672" s="34">
        <v>6</v>
      </c>
      <c r="AC672" s="34">
        <v>4</v>
      </c>
      <c r="AD672" s="34">
        <v>5</v>
      </c>
      <c r="AE672" s="34">
        <v>7</v>
      </c>
      <c r="AF672" s="58">
        <f>'Base tratada'!$AC672+'Base tratada'!$AD672+'Base tratada'!$AE672</f>
        <v>16</v>
      </c>
      <c r="AG6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72" s="58" t="str">
        <f>IF('Base tratada'!$AC672&gt;=MAX('Base tratada'!$AD672,'Base tratada'!$AE672),"Web",
IF('Base tratada'!$AD672&gt;='Base tratada'!$AE672,"Catalog",
"Store"))</f>
        <v>Store</v>
      </c>
      <c r="AI672" s="59">
        <f>IF('Base tratada'!$AF672=0,"0",'Base tratada'!$AK672/'Base tratada'!$AF672)</f>
        <v>30.5625</v>
      </c>
      <c r="AJ672" s="59" t="str">
        <f>IF('Base tratada'!$AI672=0,"R$ 0",
IF('Base tratada'!$AI672&lt;=25,"R$ 1–25",
IF('Base tratada'!$AI672&lt;=50,"R$ 26–50",
"+R$ 50")))</f>
        <v>R$ 26–50</v>
      </c>
      <c r="AK672" s="35">
        <v>489</v>
      </c>
      <c r="AL672" s="58" t="str">
        <f>IF('Base tratada'!$AK672&lt;=100,"R$ 0-100",
IF('Base tratada'!$AK672&lt;=500,"R$ 101-500",
IF('Base tratada'!$AK672&lt;=1000,"R$ 501-1000",
IF('Base tratada'!$AK672&lt;=1500,"R$ 1001-1500",
"+R$ 1500"))))</f>
        <v>R$ 101-500</v>
      </c>
      <c r="AM672" s="34">
        <v>0</v>
      </c>
      <c r="AN672" s="34">
        <v>0</v>
      </c>
      <c r="AO672" s="34">
        <v>0</v>
      </c>
      <c r="AP672" s="34">
        <v>1</v>
      </c>
      <c r="AQ672" s="34">
        <v>0</v>
      </c>
      <c r="AR672" s="34">
        <v>1</v>
      </c>
      <c r="AS672" s="34">
        <v>0</v>
      </c>
      <c r="AT672" s="34">
        <v>3</v>
      </c>
      <c r="AU672" s="34">
        <v>11</v>
      </c>
      <c r="AV672" s="52">
        <v>485</v>
      </c>
      <c r="AW672" s="57">
        <v>1</v>
      </c>
      <c r="AX672" s="58" t="str">
        <f>IF(Tabela3[[#This Row],[Response]]=1, "Aceitou", "Não aceitou")</f>
        <v>Aceitou</v>
      </c>
      <c r="AY672" s="55" t="str">
        <f>Tabela3[[#This Row],[Faixa Recência]] &amp; " | " &amp; Tabela3[[#This Row],[Faixa Gasto]] &amp; " | " &amp; Tabela3[[#This Row],[Faixa ticket médio]]</f>
        <v>76-99 dias | R$ 101-500 | R$ 26–50</v>
      </c>
      <c r="AZ6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2" s="36"/>
    </row>
    <row r="673" spans="1:54" x14ac:dyDescent="0.25">
      <c r="A673" s="61">
        <v>672</v>
      </c>
      <c r="B673" s="37">
        <v>61209</v>
      </c>
      <c r="C673" s="34">
        <v>0</v>
      </c>
      <c r="D673" s="34">
        <v>0</v>
      </c>
      <c r="E673" s="34">
        <v>73</v>
      </c>
      <c r="F673" s="58" t="str">
        <f>IF('Base tratada'!$E673&lt;=15,"0-15 dias",
IF('Base tratada'!$E673&lt;=30, "16-30 dias",
IF('Base tratada'!$E673&lt;=45, "31-45 dias",
IF('Base tratada'!$E673&lt;=60, "46-60 dias",
IF('Base tratada'!$E673&lt;=75, "61-75 dias", "76-99 dias")))))</f>
        <v>61-75 dias</v>
      </c>
      <c r="G673" s="38">
        <v>50</v>
      </c>
      <c r="H673" s="60" t="str">
        <f>IF('Base tratada'!$G673&lt;=29,"24–29",
IF('Base tratada'!$G673&lt;=39,"30–39",
IF('Base tratada'!$G673&lt;=49,"40–49",
IF('Base tratada'!$G673&lt;=59,"50–59",
IF('Base tratada'!$G673&lt;=69,"60–69",
"70–80")))))</f>
        <v>50–59</v>
      </c>
      <c r="I673" s="34">
        <v>2467</v>
      </c>
      <c r="J673" s="58" t="str">
        <f>IF('Base tratada'!$K673=1,"Divorciado",
IF('Base tratada'!$L673=1,"Casado",
IF('Base tratada'!$M673=1, "Solteiro",
IF('Base tratada'!$N673=1,"Juntos",
"Viúvo"))))</f>
        <v>Solteiro</v>
      </c>
      <c r="K673" s="34">
        <v>0</v>
      </c>
      <c r="L673" s="34">
        <v>0</v>
      </c>
      <c r="M673" s="34">
        <v>1</v>
      </c>
      <c r="N673" s="34">
        <v>0</v>
      </c>
      <c r="O673" s="34">
        <v>0</v>
      </c>
      <c r="P673" s="34">
        <v>0</v>
      </c>
      <c r="Q673" s="34">
        <v>0</v>
      </c>
      <c r="R673" s="34">
        <v>1</v>
      </c>
      <c r="S673" s="34">
        <v>0</v>
      </c>
      <c r="T673" s="34">
        <v>0</v>
      </c>
      <c r="U673" s="35">
        <v>466</v>
      </c>
      <c r="V673" s="35">
        <v>0</v>
      </c>
      <c r="W673" s="35">
        <v>224</v>
      </c>
      <c r="X673" s="35">
        <v>119</v>
      </c>
      <c r="Y673" s="35">
        <v>49</v>
      </c>
      <c r="Z673" s="35">
        <v>99</v>
      </c>
      <c r="AA673" s="34">
        <v>1</v>
      </c>
      <c r="AB673" s="34">
        <v>2</v>
      </c>
      <c r="AC673" s="34">
        <v>5</v>
      </c>
      <c r="AD673" s="34">
        <v>3</v>
      </c>
      <c r="AE673" s="34">
        <v>4</v>
      </c>
      <c r="AF673" s="58">
        <f>'Base tratada'!$AC673+'Base tratada'!$AD673+'Base tratada'!$AE673</f>
        <v>12</v>
      </c>
      <c r="AG6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73" s="58" t="str">
        <f>IF('Base tratada'!$AC673&gt;=MAX('Base tratada'!$AD673,'Base tratada'!$AE673),"Web",
IF('Base tratada'!$AD673&gt;='Base tratada'!$AE673,"Catalog",
"Store"))</f>
        <v>Web</v>
      </c>
      <c r="AI673" s="59">
        <f>IF('Base tratada'!$AF673=0,"0",'Base tratada'!$AK673/'Base tratada'!$AF673)</f>
        <v>71.5</v>
      </c>
      <c r="AJ673" s="59" t="str">
        <f>IF('Base tratada'!$AI673=0,"R$ 0",
IF('Base tratada'!$AI673&lt;=25,"R$ 1–25",
IF('Base tratada'!$AI673&lt;=50,"R$ 26–50",
"+R$ 50")))</f>
        <v>+R$ 50</v>
      </c>
      <c r="AK673" s="35">
        <v>858</v>
      </c>
      <c r="AL673" s="58" t="str">
        <f>IF('Base tratada'!$AK673&lt;=100,"R$ 0-100",
IF('Base tratada'!$AK673&lt;=500,"R$ 101-500",
IF('Base tratada'!$AK673&lt;=1000,"R$ 501-1000",
IF('Base tratada'!$AK673&lt;=1500,"R$ 1001-1500",
"+R$ 1500"))))</f>
        <v>R$ 501-1000</v>
      </c>
      <c r="AM673" s="34">
        <v>0</v>
      </c>
      <c r="AN673" s="34">
        <v>0</v>
      </c>
      <c r="AO673" s="34">
        <v>0</v>
      </c>
      <c r="AP673" s="34">
        <v>0</v>
      </c>
      <c r="AQ673" s="34">
        <v>0</v>
      </c>
      <c r="AR673" s="34">
        <v>0</v>
      </c>
      <c r="AS673" s="34">
        <v>0</v>
      </c>
      <c r="AT673" s="34">
        <v>3</v>
      </c>
      <c r="AU673" s="34">
        <v>11</v>
      </c>
      <c r="AV673" s="52">
        <v>759</v>
      </c>
      <c r="AW673" s="57">
        <v>0</v>
      </c>
      <c r="AX673" s="58" t="str">
        <f>IF(Tabela3[[#This Row],[Response]]=1, "Aceitou", "Não aceitou")</f>
        <v>Não aceitou</v>
      </c>
      <c r="AY673" s="55" t="str">
        <f>Tabela3[[#This Row],[Faixa Recência]] &amp; " | " &amp; Tabela3[[#This Row],[Faixa Gasto]] &amp; " | " &amp; Tabela3[[#This Row],[Faixa ticket médio]]</f>
        <v>61-75 dias | R$ 501-1000 | +R$ 50</v>
      </c>
      <c r="AZ6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3" s="36"/>
    </row>
    <row r="674" spans="1:54" x14ac:dyDescent="0.25">
      <c r="A674" s="61">
        <v>673</v>
      </c>
      <c r="B674" s="37">
        <v>42315</v>
      </c>
      <c r="C674" s="34">
        <v>0</v>
      </c>
      <c r="D674" s="34">
        <v>1</v>
      </c>
      <c r="E674" s="34">
        <v>90</v>
      </c>
      <c r="F674" s="58" t="str">
        <f>IF('Base tratada'!$E674&lt;=15,"0-15 dias",
IF('Base tratada'!$E674&lt;=30, "16-30 dias",
IF('Base tratada'!$E674&lt;=45, "31-45 dias",
IF('Base tratada'!$E674&lt;=60, "46-60 dias",
IF('Base tratada'!$E674&lt;=75, "61-75 dias", "76-99 dias")))))</f>
        <v>76-99 dias</v>
      </c>
      <c r="G674" s="38">
        <v>62</v>
      </c>
      <c r="H674" s="60" t="str">
        <f>IF('Base tratada'!$G674&lt;=29,"24–29",
IF('Base tratada'!$G674&lt;=39,"30–39",
IF('Base tratada'!$G674&lt;=49,"40–49",
IF('Base tratada'!$G674&lt;=59,"50–59",
IF('Base tratada'!$G674&lt;=69,"60–69",
"70–80")))))</f>
        <v>60–69</v>
      </c>
      <c r="I674" s="34">
        <v>2511</v>
      </c>
      <c r="J674" s="58" t="str">
        <f>IF('Base tratada'!$K674=1,"Divorciado",
IF('Base tratada'!$L674=1,"Casado",
IF('Base tratada'!$M674=1, "Solteiro",
IF('Base tratada'!$N674=1,"Juntos",
"Viúvo"))))</f>
        <v>Juntos</v>
      </c>
      <c r="K674" s="34">
        <v>0</v>
      </c>
      <c r="L674" s="34">
        <v>0</v>
      </c>
      <c r="M674" s="34">
        <v>0</v>
      </c>
      <c r="N674" s="34">
        <v>1</v>
      </c>
      <c r="O674" s="34">
        <v>0</v>
      </c>
      <c r="P674" s="34">
        <v>0</v>
      </c>
      <c r="Q674" s="34">
        <v>0</v>
      </c>
      <c r="R674" s="34">
        <v>0</v>
      </c>
      <c r="S674" s="34">
        <v>1</v>
      </c>
      <c r="T674" s="34">
        <v>0</v>
      </c>
      <c r="U674" s="35">
        <v>67</v>
      </c>
      <c r="V674" s="35">
        <v>15</v>
      </c>
      <c r="W674" s="35">
        <v>80</v>
      </c>
      <c r="X674" s="35">
        <v>17</v>
      </c>
      <c r="Y674" s="35">
        <v>11</v>
      </c>
      <c r="Z674" s="35">
        <v>80</v>
      </c>
      <c r="AA674" s="34">
        <v>3</v>
      </c>
      <c r="AB674" s="34">
        <v>3</v>
      </c>
      <c r="AC674" s="34">
        <v>1</v>
      </c>
      <c r="AD674" s="34">
        <v>4</v>
      </c>
      <c r="AE674" s="34">
        <v>4</v>
      </c>
      <c r="AF674" s="58">
        <f>'Base tratada'!$AC674+'Base tratada'!$AD674+'Base tratada'!$AE674</f>
        <v>9</v>
      </c>
      <c r="AG6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74" s="58" t="str">
        <f>IF('Base tratada'!$AC674&gt;=MAX('Base tratada'!$AD674,'Base tratada'!$AE674),"Web",
IF('Base tratada'!$AD674&gt;='Base tratada'!$AE674,"Catalog",
"Store"))</f>
        <v>Catalog</v>
      </c>
      <c r="AI674" s="59">
        <f>IF('Base tratada'!$AF674=0,"0",'Base tratada'!$AK674/'Base tratada'!$AF674)</f>
        <v>21.111111111111111</v>
      </c>
      <c r="AJ674" s="59" t="str">
        <f>IF('Base tratada'!$AI674=0,"R$ 0",
IF('Base tratada'!$AI674&lt;=25,"R$ 1–25",
IF('Base tratada'!$AI674&lt;=50,"R$ 26–50",
"+R$ 50")))</f>
        <v>R$ 1–25</v>
      </c>
      <c r="AK674" s="35">
        <v>190</v>
      </c>
      <c r="AL674" s="58" t="str">
        <f>IF('Base tratada'!$AK674&lt;=100,"R$ 0-100",
IF('Base tratada'!$AK674&lt;=500,"R$ 101-500",
IF('Base tratada'!$AK674&lt;=1000,"R$ 501-1000",
IF('Base tratada'!$AK674&lt;=1500,"R$ 1001-1500",
"+R$ 1500"))))</f>
        <v>R$ 101-500</v>
      </c>
      <c r="AM674" s="34">
        <v>0</v>
      </c>
      <c r="AN674" s="34">
        <v>0</v>
      </c>
      <c r="AO674" s="34">
        <v>0</v>
      </c>
      <c r="AP674" s="34">
        <v>0</v>
      </c>
      <c r="AQ674" s="34">
        <v>0</v>
      </c>
      <c r="AR674" s="34">
        <v>0</v>
      </c>
      <c r="AS674" s="34">
        <v>0</v>
      </c>
      <c r="AT674" s="34">
        <v>3</v>
      </c>
      <c r="AU674" s="34">
        <v>11</v>
      </c>
      <c r="AV674" s="52">
        <v>110</v>
      </c>
      <c r="AW674" s="57">
        <v>0</v>
      </c>
      <c r="AX674" s="58" t="str">
        <f>IF(Tabela3[[#This Row],[Response]]=1, "Aceitou", "Não aceitou")</f>
        <v>Não aceitou</v>
      </c>
      <c r="AY674" s="55" t="str">
        <f>Tabela3[[#This Row],[Faixa Recência]] &amp; " | " &amp; Tabela3[[#This Row],[Faixa Gasto]] &amp; " | " &amp; Tabela3[[#This Row],[Faixa ticket médio]]</f>
        <v>76-99 dias | R$ 101-500 | R$ 1–25</v>
      </c>
      <c r="AZ6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4" s="36"/>
    </row>
    <row r="675" spans="1:54" x14ac:dyDescent="0.25">
      <c r="A675" s="61">
        <v>674</v>
      </c>
      <c r="B675" s="37">
        <v>13084</v>
      </c>
      <c r="C675" s="34">
        <v>0</v>
      </c>
      <c r="D675" s="34">
        <v>0</v>
      </c>
      <c r="E675" s="34">
        <v>29</v>
      </c>
      <c r="F675" s="58" t="str">
        <f>IF('Base tratada'!$E675&lt;=15,"0-15 dias",
IF('Base tratada'!$E675&lt;=30, "16-30 dias",
IF('Base tratada'!$E675&lt;=45, "31-45 dias",
IF('Base tratada'!$E675&lt;=60, "46-60 dias",
IF('Base tratada'!$E675&lt;=75, "61-75 dias", "76-99 dias")))))</f>
        <v>16-30 dias</v>
      </c>
      <c r="G675" s="38">
        <v>68</v>
      </c>
      <c r="H675" s="60" t="str">
        <f>IF('Base tratada'!$G675&lt;=29,"24–29",
IF('Base tratada'!$G675&lt;=39,"30–39",
IF('Base tratada'!$G675&lt;=49,"40–49",
IF('Base tratada'!$G675&lt;=59,"50–59",
IF('Base tratada'!$G675&lt;=69,"60–69",
"70–80")))))</f>
        <v>60–69</v>
      </c>
      <c r="I675" s="34">
        <v>2398</v>
      </c>
      <c r="J675" s="58" t="str">
        <f>IF('Base tratada'!$K675=1,"Divorciado",
IF('Base tratada'!$L675=1,"Casado",
IF('Base tratada'!$M675=1, "Solteiro",
IF('Base tratada'!$N675=1,"Juntos",
"Viúvo"))))</f>
        <v>Juntos</v>
      </c>
      <c r="K675" s="34">
        <v>0</v>
      </c>
      <c r="L675" s="34">
        <v>0</v>
      </c>
      <c r="M675" s="34">
        <v>0</v>
      </c>
      <c r="N675" s="34">
        <v>1</v>
      </c>
      <c r="O675" s="34">
        <v>0</v>
      </c>
      <c r="P675" s="34">
        <v>0</v>
      </c>
      <c r="Q675" s="34">
        <v>1</v>
      </c>
      <c r="R675" s="34">
        <v>0</v>
      </c>
      <c r="S675" s="34">
        <v>0</v>
      </c>
      <c r="T675" s="34">
        <v>0</v>
      </c>
      <c r="U675" s="35">
        <v>2</v>
      </c>
      <c r="V675" s="35">
        <v>0</v>
      </c>
      <c r="W675" s="35">
        <v>7</v>
      </c>
      <c r="X675" s="35">
        <v>3</v>
      </c>
      <c r="Y675" s="35">
        <v>7</v>
      </c>
      <c r="Z675" s="35">
        <v>10</v>
      </c>
      <c r="AA675" s="34">
        <v>1</v>
      </c>
      <c r="AB675" s="34">
        <v>6</v>
      </c>
      <c r="AC675" s="34">
        <v>1</v>
      </c>
      <c r="AD675" s="34">
        <v>0</v>
      </c>
      <c r="AE675" s="34">
        <v>3</v>
      </c>
      <c r="AF675" s="58">
        <f>'Base tratada'!$AC675+'Base tratada'!$AD675+'Base tratada'!$AE675</f>
        <v>4</v>
      </c>
      <c r="AG6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75" s="58" t="str">
        <f>IF('Base tratada'!$AC675&gt;=MAX('Base tratada'!$AD675,'Base tratada'!$AE675),"Web",
IF('Base tratada'!$AD675&gt;='Base tratada'!$AE675,"Catalog",
"Store"))</f>
        <v>Store</v>
      </c>
      <c r="AI675" s="59">
        <f>IF('Base tratada'!$AF675=0,"0",'Base tratada'!$AK675/'Base tratada'!$AF675)</f>
        <v>4.75</v>
      </c>
      <c r="AJ675" s="59" t="str">
        <f>IF('Base tratada'!$AI675=0,"R$ 0",
IF('Base tratada'!$AI675&lt;=25,"R$ 1–25",
IF('Base tratada'!$AI675&lt;=50,"R$ 26–50",
"+R$ 50")))</f>
        <v>R$ 1–25</v>
      </c>
      <c r="AK675" s="35">
        <v>19</v>
      </c>
      <c r="AL675" s="58" t="str">
        <f>IF('Base tratada'!$AK675&lt;=100,"R$ 0-100",
IF('Base tratada'!$AK675&lt;=500,"R$ 101-500",
IF('Base tratada'!$AK675&lt;=1000,"R$ 501-1000",
IF('Base tratada'!$AK675&lt;=1500,"R$ 1001-1500",
"+R$ 1500"))))</f>
        <v>R$ 0-100</v>
      </c>
      <c r="AM675" s="34">
        <v>0</v>
      </c>
      <c r="AN675" s="34">
        <v>0</v>
      </c>
      <c r="AO675" s="34">
        <v>0</v>
      </c>
      <c r="AP675" s="34">
        <v>0</v>
      </c>
      <c r="AQ675" s="34">
        <v>0</v>
      </c>
      <c r="AR675" s="34">
        <v>0</v>
      </c>
      <c r="AS675" s="34">
        <v>0</v>
      </c>
      <c r="AT675" s="34">
        <v>3</v>
      </c>
      <c r="AU675" s="34">
        <v>11</v>
      </c>
      <c r="AV675" s="52">
        <v>9</v>
      </c>
      <c r="AW675" s="57">
        <v>0</v>
      </c>
      <c r="AX675" s="58" t="str">
        <f>IF(Tabela3[[#This Row],[Response]]=1, "Aceitou", "Não aceitou")</f>
        <v>Não aceitou</v>
      </c>
      <c r="AY675" s="55" t="str">
        <f>Tabela3[[#This Row],[Faixa Recência]] &amp; " | " &amp; Tabela3[[#This Row],[Faixa Gasto]] &amp; " | " &amp; Tabela3[[#This Row],[Faixa ticket médio]]</f>
        <v>16-30 dias | R$ 0-100 | R$ 1–25</v>
      </c>
      <c r="AZ6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5" s="36"/>
    </row>
    <row r="676" spans="1:54" x14ac:dyDescent="0.25">
      <c r="A676" s="61">
        <v>675</v>
      </c>
      <c r="B676" s="37">
        <v>47570</v>
      </c>
      <c r="C676" s="34">
        <v>1</v>
      </c>
      <c r="D676" s="34">
        <v>1</v>
      </c>
      <c r="E676" s="34">
        <v>3</v>
      </c>
      <c r="F676" s="58" t="str">
        <f>IF('Base tratada'!$E676&lt;=15,"0-15 dias",
IF('Base tratada'!$E676&lt;=30, "16-30 dias",
IF('Base tratada'!$E676&lt;=45, "31-45 dias",
IF('Base tratada'!$E676&lt;=60, "46-60 dias",
IF('Base tratada'!$E676&lt;=75, "61-75 dias", "76-99 dias")))))</f>
        <v>0-15 dias</v>
      </c>
      <c r="G676" s="38">
        <v>71</v>
      </c>
      <c r="H676" s="60" t="str">
        <f>IF('Base tratada'!$G676&lt;=29,"24–29",
IF('Base tratada'!$G676&lt;=39,"30–39",
IF('Base tratada'!$G676&lt;=49,"40–49",
IF('Base tratada'!$G676&lt;=59,"50–59",
IF('Base tratada'!$G676&lt;=69,"60–69",
"70–80")))))</f>
        <v>70–80</v>
      </c>
      <c r="I676" s="34">
        <v>2555</v>
      </c>
      <c r="J676" s="58" t="str">
        <f>IF('Base tratada'!$K676=1,"Divorciado",
IF('Base tratada'!$L676=1,"Casado",
IF('Base tratada'!$M676=1, "Solteiro",
IF('Base tratada'!$N676=1,"Juntos",
"Viúvo"))))</f>
        <v>Viúvo</v>
      </c>
      <c r="K676" s="34">
        <v>0</v>
      </c>
      <c r="L676" s="34">
        <v>0</v>
      </c>
      <c r="M676" s="34">
        <v>0</v>
      </c>
      <c r="N676" s="34">
        <v>0</v>
      </c>
      <c r="O676" s="34">
        <v>1</v>
      </c>
      <c r="P676" s="34">
        <v>0</v>
      </c>
      <c r="Q676" s="34">
        <v>0</v>
      </c>
      <c r="R676" s="34">
        <v>0</v>
      </c>
      <c r="S676" s="34">
        <v>1</v>
      </c>
      <c r="T676" s="34">
        <v>0</v>
      </c>
      <c r="U676" s="35">
        <v>67</v>
      </c>
      <c r="V676" s="35">
        <v>1</v>
      </c>
      <c r="W676" s="35">
        <v>20</v>
      </c>
      <c r="X676" s="35">
        <v>0</v>
      </c>
      <c r="Y676" s="35">
        <v>2</v>
      </c>
      <c r="Z676" s="35">
        <v>31</v>
      </c>
      <c r="AA676" s="34">
        <v>3</v>
      </c>
      <c r="AB676" s="34">
        <v>7</v>
      </c>
      <c r="AC676" s="34">
        <v>2</v>
      </c>
      <c r="AD676" s="34">
        <v>2</v>
      </c>
      <c r="AE676" s="34">
        <v>2</v>
      </c>
      <c r="AF676" s="58">
        <f>'Base tratada'!$AC676+'Base tratada'!$AD676+'Base tratada'!$AE676</f>
        <v>6</v>
      </c>
      <c r="AG6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76" s="58" t="str">
        <f>IF('Base tratada'!$AC676&gt;=MAX('Base tratada'!$AD676,'Base tratada'!$AE676),"Web",
IF('Base tratada'!$AD676&gt;='Base tratada'!$AE676,"Catalog",
"Store"))</f>
        <v>Web</v>
      </c>
      <c r="AI676" s="59">
        <f>IF('Base tratada'!$AF676=0,"0",'Base tratada'!$AK676/'Base tratada'!$AF676)</f>
        <v>15</v>
      </c>
      <c r="AJ676" s="59" t="str">
        <f>IF('Base tratada'!$AI676=0,"R$ 0",
IF('Base tratada'!$AI676&lt;=25,"R$ 1–25",
IF('Base tratada'!$AI676&lt;=50,"R$ 26–50",
"+R$ 50")))</f>
        <v>R$ 1–25</v>
      </c>
      <c r="AK676" s="35">
        <v>90</v>
      </c>
      <c r="AL676" s="58" t="str">
        <f>IF('Base tratada'!$AK676&lt;=100,"R$ 0-100",
IF('Base tratada'!$AK676&lt;=500,"R$ 101-500",
IF('Base tratada'!$AK676&lt;=1000,"R$ 501-1000",
IF('Base tratada'!$AK676&lt;=1500,"R$ 1001-1500",
"+R$ 1500"))))</f>
        <v>R$ 0-100</v>
      </c>
      <c r="AM676" s="34">
        <v>0</v>
      </c>
      <c r="AN676" s="34">
        <v>0</v>
      </c>
      <c r="AO676" s="34">
        <v>0</v>
      </c>
      <c r="AP676" s="34">
        <v>0</v>
      </c>
      <c r="AQ676" s="34">
        <v>0</v>
      </c>
      <c r="AR676" s="34">
        <v>0</v>
      </c>
      <c r="AS676" s="34">
        <v>0</v>
      </c>
      <c r="AT676" s="34">
        <v>3</v>
      </c>
      <c r="AU676" s="34">
        <v>11</v>
      </c>
      <c r="AV676" s="52">
        <v>59</v>
      </c>
      <c r="AW676" s="57">
        <v>1</v>
      </c>
      <c r="AX676" s="58" t="str">
        <f>IF(Tabela3[[#This Row],[Response]]=1, "Aceitou", "Não aceitou")</f>
        <v>Aceitou</v>
      </c>
      <c r="AY676" s="55" t="str">
        <f>Tabela3[[#This Row],[Faixa Recência]] &amp; " | " &amp; Tabela3[[#This Row],[Faixa Gasto]] &amp; " | " &amp; Tabela3[[#This Row],[Faixa ticket médio]]</f>
        <v>0-15 dias | R$ 0-100 | R$ 1–25</v>
      </c>
      <c r="AZ6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6" s="36"/>
    </row>
    <row r="677" spans="1:54" x14ac:dyDescent="0.25">
      <c r="A677" s="61">
        <v>676</v>
      </c>
      <c r="B677" s="37">
        <v>61923</v>
      </c>
      <c r="C677" s="34">
        <v>0</v>
      </c>
      <c r="D677" s="34">
        <v>2</v>
      </c>
      <c r="E677" s="34">
        <v>94</v>
      </c>
      <c r="F677" s="58" t="str">
        <f>IF('Base tratada'!$E677&lt;=15,"0-15 dias",
IF('Base tratada'!$E677&lt;=30, "16-30 dias",
IF('Base tratada'!$E677&lt;=45, "31-45 dias",
IF('Base tratada'!$E677&lt;=60, "46-60 dias",
IF('Base tratada'!$E677&lt;=75, "61-75 dias", "76-99 dias")))))</f>
        <v>76-99 dias</v>
      </c>
      <c r="G677" s="38">
        <v>59</v>
      </c>
      <c r="H677" s="60" t="str">
        <f>IF('Base tratada'!$G677&lt;=29,"24–29",
IF('Base tratada'!$G677&lt;=39,"30–39",
IF('Base tratada'!$G677&lt;=49,"40–49",
IF('Base tratada'!$G677&lt;=59,"50–59",
IF('Base tratada'!$G677&lt;=69,"60–69",
"70–80")))))</f>
        <v>50–59</v>
      </c>
      <c r="I677" s="34">
        <v>2497</v>
      </c>
      <c r="J677" s="58" t="str">
        <f>IF('Base tratada'!$K677=1,"Divorciado",
IF('Base tratada'!$L677=1,"Casado",
IF('Base tratada'!$M677=1, "Solteiro",
IF('Base tratada'!$N677=1,"Juntos",
"Viúvo"))))</f>
        <v>Casado</v>
      </c>
      <c r="K677" s="34">
        <v>0</v>
      </c>
      <c r="L677" s="34">
        <v>1</v>
      </c>
      <c r="M677" s="34">
        <v>0</v>
      </c>
      <c r="N677" s="34">
        <v>0</v>
      </c>
      <c r="O677" s="34">
        <v>0</v>
      </c>
      <c r="P677" s="34">
        <v>0</v>
      </c>
      <c r="Q677" s="34">
        <v>0</v>
      </c>
      <c r="R677" s="34">
        <v>0</v>
      </c>
      <c r="S677" s="34">
        <v>1</v>
      </c>
      <c r="T677" s="34">
        <v>0</v>
      </c>
      <c r="U677" s="35">
        <v>92</v>
      </c>
      <c r="V677" s="35">
        <v>4</v>
      </c>
      <c r="W677" s="35">
        <v>18</v>
      </c>
      <c r="X677" s="35">
        <v>3</v>
      </c>
      <c r="Y677" s="35">
        <v>3</v>
      </c>
      <c r="Z677" s="35">
        <v>6</v>
      </c>
      <c r="AA677" s="34">
        <v>1</v>
      </c>
      <c r="AB677" s="34">
        <v>3</v>
      </c>
      <c r="AC677" s="34">
        <v>2</v>
      </c>
      <c r="AD677" s="34">
        <v>1</v>
      </c>
      <c r="AE677" s="34">
        <v>4</v>
      </c>
      <c r="AF677" s="58">
        <f>'Base tratada'!$AC677+'Base tratada'!$AD677+'Base tratada'!$AE677</f>
        <v>7</v>
      </c>
      <c r="AG6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77" s="58" t="str">
        <f>IF('Base tratada'!$AC677&gt;=MAX('Base tratada'!$AD677,'Base tratada'!$AE677),"Web",
IF('Base tratada'!$AD677&gt;='Base tratada'!$AE677,"Catalog",
"Store"))</f>
        <v>Store</v>
      </c>
      <c r="AI677" s="59">
        <f>IF('Base tratada'!$AF677=0,"0",'Base tratada'!$AK677/'Base tratada'!$AF677)</f>
        <v>17.142857142857142</v>
      </c>
      <c r="AJ677" s="59" t="str">
        <f>IF('Base tratada'!$AI677=0,"R$ 0",
IF('Base tratada'!$AI677&lt;=25,"R$ 1–25",
IF('Base tratada'!$AI677&lt;=50,"R$ 26–50",
"+R$ 50")))</f>
        <v>R$ 1–25</v>
      </c>
      <c r="AK677" s="35">
        <v>120</v>
      </c>
      <c r="AL677" s="58" t="str">
        <f>IF('Base tratada'!$AK677&lt;=100,"R$ 0-100",
IF('Base tratada'!$AK677&lt;=500,"R$ 101-500",
IF('Base tratada'!$AK677&lt;=1000,"R$ 501-1000",
IF('Base tratada'!$AK677&lt;=1500,"R$ 1001-1500",
"+R$ 1500"))))</f>
        <v>R$ 101-500</v>
      </c>
      <c r="AM677" s="34">
        <v>0</v>
      </c>
      <c r="AN677" s="34">
        <v>0</v>
      </c>
      <c r="AO677" s="34">
        <v>0</v>
      </c>
      <c r="AP677" s="34">
        <v>0</v>
      </c>
      <c r="AQ677" s="34">
        <v>0</v>
      </c>
      <c r="AR677" s="34">
        <v>0</v>
      </c>
      <c r="AS677" s="34">
        <v>0</v>
      </c>
      <c r="AT677" s="34">
        <v>3</v>
      </c>
      <c r="AU677" s="34">
        <v>11</v>
      </c>
      <c r="AV677" s="52">
        <v>114</v>
      </c>
      <c r="AW677" s="57">
        <v>0</v>
      </c>
      <c r="AX677" s="58" t="str">
        <f>IF(Tabela3[[#This Row],[Response]]=1, "Aceitou", "Não aceitou")</f>
        <v>Não aceitou</v>
      </c>
      <c r="AY677" s="55" t="str">
        <f>Tabela3[[#This Row],[Faixa Recência]] &amp; " | " &amp; Tabela3[[#This Row],[Faixa Gasto]] &amp; " | " &amp; Tabela3[[#This Row],[Faixa ticket médio]]</f>
        <v>76-99 dias | R$ 101-500 | R$ 1–25</v>
      </c>
      <c r="AZ6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7" s="36"/>
    </row>
    <row r="678" spans="1:54" x14ac:dyDescent="0.25">
      <c r="A678" s="61">
        <v>677</v>
      </c>
      <c r="B678" s="37">
        <v>34824</v>
      </c>
      <c r="C678" s="34">
        <v>0</v>
      </c>
      <c r="D678" s="34">
        <v>0</v>
      </c>
      <c r="E678" s="34">
        <v>65</v>
      </c>
      <c r="F678" s="58" t="str">
        <f>IF('Base tratada'!$E678&lt;=15,"0-15 dias",
IF('Base tratada'!$E678&lt;=30, "16-30 dias",
IF('Base tratada'!$E678&lt;=45, "31-45 dias",
IF('Base tratada'!$E678&lt;=60, "46-60 dias",
IF('Base tratada'!$E678&lt;=75, "61-75 dias", "76-99 dias")))))</f>
        <v>61-75 dias</v>
      </c>
      <c r="G678" s="38">
        <v>25</v>
      </c>
      <c r="H678" s="60" t="str">
        <f>IF('Base tratada'!$G678&lt;=29,"24–29",
IF('Base tratada'!$G678&lt;=39,"30–39",
IF('Base tratada'!$G678&lt;=49,"40–49",
IF('Base tratada'!$G678&lt;=59,"50–59",
IF('Base tratada'!$G678&lt;=69,"60–69",
"70–80")))))</f>
        <v>24–29</v>
      </c>
      <c r="I678" s="34">
        <v>2254</v>
      </c>
      <c r="J678" s="58" t="str">
        <f>IF('Base tratada'!$K678=1,"Divorciado",
IF('Base tratada'!$L678=1,"Casado",
IF('Base tratada'!$M678=1, "Solteiro",
IF('Base tratada'!$N678=1,"Juntos",
"Viúvo"))))</f>
        <v>Solteiro</v>
      </c>
      <c r="K678" s="34">
        <v>0</v>
      </c>
      <c r="L678" s="34">
        <v>0</v>
      </c>
      <c r="M678" s="34">
        <v>1</v>
      </c>
      <c r="N678" s="34">
        <v>0</v>
      </c>
      <c r="O678" s="34">
        <v>0</v>
      </c>
      <c r="P678" s="34">
        <v>0</v>
      </c>
      <c r="Q678" s="34">
        <v>0</v>
      </c>
      <c r="R678" s="34">
        <v>1</v>
      </c>
      <c r="S678" s="34">
        <v>0</v>
      </c>
      <c r="T678" s="34">
        <v>0</v>
      </c>
      <c r="U678" s="35">
        <v>4</v>
      </c>
      <c r="V678" s="35">
        <v>2</v>
      </c>
      <c r="W678" s="35">
        <v>11</v>
      </c>
      <c r="X678" s="35">
        <v>2</v>
      </c>
      <c r="Y678" s="35">
        <v>0</v>
      </c>
      <c r="Z678" s="35">
        <v>4</v>
      </c>
      <c r="AA678" s="34">
        <v>1</v>
      </c>
      <c r="AB678" s="34">
        <v>6</v>
      </c>
      <c r="AC678" s="34">
        <v>1</v>
      </c>
      <c r="AD678" s="34">
        <v>0</v>
      </c>
      <c r="AE678" s="34">
        <v>2</v>
      </c>
      <c r="AF678" s="58">
        <f>'Base tratada'!$AC678+'Base tratada'!$AD678+'Base tratada'!$AE678</f>
        <v>3</v>
      </c>
      <c r="AG6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78" s="58" t="str">
        <f>IF('Base tratada'!$AC678&gt;=MAX('Base tratada'!$AD678,'Base tratada'!$AE678),"Web",
IF('Base tratada'!$AD678&gt;='Base tratada'!$AE678,"Catalog",
"Store"))</f>
        <v>Store</v>
      </c>
      <c r="AI678" s="59">
        <f>IF('Base tratada'!$AF678=0,"0",'Base tratada'!$AK678/'Base tratada'!$AF678)</f>
        <v>6.333333333333333</v>
      </c>
      <c r="AJ678" s="59" t="str">
        <f>IF('Base tratada'!$AI678=0,"R$ 0",
IF('Base tratada'!$AI678&lt;=25,"R$ 1–25",
IF('Base tratada'!$AI678&lt;=50,"R$ 26–50",
"+R$ 50")))</f>
        <v>R$ 1–25</v>
      </c>
      <c r="AK678" s="35">
        <v>19</v>
      </c>
      <c r="AL678" s="58" t="str">
        <f>IF('Base tratada'!$AK678&lt;=100,"R$ 0-100",
IF('Base tratada'!$AK678&lt;=500,"R$ 101-500",
IF('Base tratada'!$AK678&lt;=1000,"R$ 501-1000",
IF('Base tratada'!$AK678&lt;=1500,"R$ 1001-1500",
"+R$ 1500"))))</f>
        <v>R$ 0-100</v>
      </c>
      <c r="AM678" s="34">
        <v>0</v>
      </c>
      <c r="AN678" s="34">
        <v>0</v>
      </c>
      <c r="AO678" s="34">
        <v>0</v>
      </c>
      <c r="AP678" s="34">
        <v>0</v>
      </c>
      <c r="AQ678" s="34">
        <v>0</v>
      </c>
      <c r="AR678" s="34">
        <v>0</v>
      </c>
      <c r="AS678" s="34">
        <v>0</v>
      </c>
      <c r="AT678" s="34">
        <v>3</v>
      </c>
      <c r="AU678" s="34">
        <v>11</v>
      </c>
      <c r="AV678" s="52">
        <v>15</v>
      </c>
      <c r="AW678" s="57">
        <v>0</v>
      </c>
      <c r="AX678" s="58" t="str">
        <f>IF(Tabela3[[#This Row],[Response]]=1, "Aceitou", "Não aceitou")</f>
        <v>Não aceitou</v>
      </c>
      <c r="AY678" s="55" t="str">
        <f>Tabela3[[#This Row],[Faixa Recência]] &amp; " | " &amp; Tabela3[[#This Row],[Faixa Gasto]] &amp; " | " &amp; Tabela3[[#This Row],[Faixa ticket médio]]</f>
        <v>61-75 dias | R$ 0-100 | R$ 1–25</v>
      </c>
      <c r="AZ6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8" s="36"/>
    </row>
    <row r="679" spans="1:54" x14ac:dyDescent="0.25">
      <c r="A679" s="61">
        <v>678</v>
      </c>
      <c r="B679" s="37">
        <v>26518</v>
      </c>
      <c r="C679" s="34">
        <v>1</v>
      </c>
      <c r="D679" s="34">
        <v>1</v>
      </c>
      <c r="E679" s="34">
        <v>33</v>
      </c>
      <c r="F679" s="58" t="str">
        <f>IF('Base tratada'!$E679&lt;=15,"0-15 dias",
IF('Base tratada'!$E679&lt;=30, "16-30 dias",
IF('Base tratada'!$E679&lt;=45, "31-45 dias",
IF('Base tratada'!$E679&lt;=60, "46-60 dias",
IF('Base tratada'!$E679&lt;=75, "61-75 dias", "76-99 dias")))))</f>
        <v>31-45 dias</v>
      </c>
      <c r="G679" s="38">
        <v>71</v>
      </c>
      <c r="H679" s="60" t="str">
        <f>IF('Base tratada'!$G679&lt;=29,"24–29",
IF('Base tratada'!$G679&lt;=39,"30–39",
IF('Base tratada'!$G679&lt;=49,"40–49",
IF('Base tratada'!$G679&lt;=59,"50–59",
IF('Base tratada'!$G679&lt;=69,"60–69",
"70–80")))))</f>
        <v>70–80</v>
      </c>
      <c r="I679" s="34">
        <v>2606</v>
      </c>
      <c r="J679" s="58" t="str">
        <f>IF('Base tratada'!$K679=1,"Divorciado",
IF('Base tratada'!$L679=1,"Casado",
IF('Base tratada'!$M679=1, "Solteiro",
IF('Base tratada'!$N679=1,"Juntos",
"Viúvo"))))</f>
        <v>Solteiro</v>
      </c>
      <c r="K679" s="34">
        <v>0</v>
      </c>
      <c r="L679" s="34">
        <v>0</v>
      </c>
      <c r="M679" s="34">
        <v>1</v>
      </c>
      <c r="N679" s="34">
        <v>0</v>
      </c>
      <c r="O679" s="34">
        <v>0</v>
      </c>
      <c r="P679" s="34">
        <v>0</v>
      </c>
      <c r="Q679" s="34">
        <v>0</v>
      </c>
      <c r="R679" s="34">
        <v>0</v>
      </c>
      <c r="S679" s="34">
        <v>0</v>
      </c>
      <c r="T679" s="34">
        <v>1</v>
      </c>
      <c r="U679" s="35">
        <v>20</v>
      </c>
      <c r="V679" s="35">
        <v>1</v>
      </c>
      <c r="W679" s="35">
        <v>28</v>
      </c>
      <c r="X679" s="35">
        <v>3</v>
      </c>
      <c r="Y679" s="35">
        <v>3</v>
      </c>
      <c r="Z679" s="35">
        <v>2</v>
      </c>
      <c r="AA679" s="34">
        <v>3</v>
      </c>
      <c r="AB679" s="34">
        <v>8</v>
      </c>
      <c r="AC679" s="34">
        <v>2</v>
      </c>
      <c r="AD679" s="34">
        <v>0</v>
      </c>
      <c r="AE679" s="34">
        <v>3</v>
      </c>
      <c r="AF679" s="58">
        <f>'Base tratada'!$AC679+'Base tratada'!$AD679+'Base tratada'!$AE679</f>
        <v>5</v>
      </c>
      <c r="AG6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79" s="58" t="str">
        <f>IF('Base tratada'!$AC679&gt;=MAX('Base tratada'!$AD679,'Base tratada'!$AE679),"Web",
IF('Base tratada'!$AD679&gt;='Base tratada'!$AE679,"Catalog",
"Store"))</f>
        <v>Store</v>
      </c>
      <c r="AI679" s="59">
        <f>IF('Base tratada'!$AF679=0,"0",'Base tratada'!$AK679/'Base tratada'!$AF679)</f>
        <v>11</v>
      </c>
      <c r="AJ679" s="59" t="str">
        <f>IF('Base tratada'!$AI679=0,"R$ 0",
IF('Base tratada'!$AI679&lt;=25,"R$ 1–25",
IF('Base tratada'!$AI679&lt;=50,"R$ 26–50",
"+R$ 50")))</f>
        <v>R$ 1–25</v>
      </c>
      <c r="AK679" s="35">
        <v>55</v>
      </c>
      <c r="AL679" s="58" t="str">
        <f>IF('Base tratada'!$AK679&lt;=100,"R$ 0-100",
IF('Base tratada'!$AK679&lt;=500,"R$ 101-500",
IF('Base tratada'!$AK679&lt;=1000,"R$ 501-1000",
IF('Base tratada'!$AK679&lt;=1500,"R$ 1001-1500",
"+R$ 1500"))))</f>
        <v>R$ 0-100</v>
      </c>
      <c r="AM679" s="34">
        <v>0</v>
      </c>
      <c r="AN679" s="34">
        <v>0</v>
      </c>
      <c r="AO679" s="34">
        <v>0</v>
      </c>
      <c r="AP679" s="34">
        <v>0</v>
      </c>
      <c r="AQ679" s="34">
        <v>0</v>
      </c>
      <c r="AR679" s="34">
        <v>0</v>
      </c>
      <c r="AS679" s="34">
        <v>0</v>
      </c>
      <c r="AT679" s="34">
        <v>3</v>
      </c>
      <c r="AU679" s="34">
        <v>11</v>
      </c>
      <c r="AV679" s="52">
        <v>53</v>
      </c>
      <c r="AW679" s="57">
        <v>1</v>
      </c>
      <c r="AX679" s="58" t="str">
        <f>IF(Tabela3[[#This Row],[Response]]=1, "Aceitou", "Não aceitou")</f>
        <v>Aceitou</v>
      </c>
      <c r="AY679" s="55" t="str">
        <f>Tabela3[[#This Row],[Faixa Recência]] &amp; " | " &amp; Tabela3[[#This Row],[Faixa Gasto]] &amp; " | " &amp; Tabela3[[#This Row],[Faixa ticket médio]]</f>
        <v>31-45 dias | R$ 0-100 | R$ 1–25</v>
      </c>
      <c r="AZ6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79" s="36"/>
    </row>
    <row r="680" spans="1:54" x14ac:dyDescent="0.25">
      <c r="A680" s="61">
        <v>679</v>
      </c>
      <c r="B680" s="37">
        <v>45938</v>
      </c>
      <c r="C680" s="34">
        <v>0</v>
      </c>
      <c r="D680" s="34">
        <v>0</v>
      </c>
      <c r="E680" s="34">
        <v>46</v>
      </c>
      <c r="F680" s="58" t="str">
        <f>IF('Base tratada'!$E680&lt;=15,"0-15 dias",
IF('Base tratada'!$E680&lt;=30, "16-30 dias",
IF('Base tratada'!$E680&lt;=45, "31-45 dias",
IF('Base tratada'!$E680&lt;=60, "46-60 dias",
IF('Base tratada'!$E680&lt;=75, "61-75 dias", "76-99 dias")))))</f>
        <v>46-60 dias</v>
      </c>
      <c r="G680" s="38">
        <v>59</v>
      </c>
      <c r="H680" s="60" t="str">
        <f>IF('Base tratada'!$G680&lt;=29,"24–29",
IF('Base tratada'!$G680&lt;=39,"30–39",
IF('Base tratada'!$G680&lt;=49,"40–49",
IF('Base tratada'!$G680&lt;=59,"50–59",
IF('Base tratada'!$G680&lt;=69,"60–69",
"70–80")))))</f>
        <v>50–59</v>
      </c>
      <c r="I680" s="34">
        <v>2397</v>
      </c>
      <c r="J680" s="58" t="str">
        <f>IF('Base tratada'!$K680=1,"Divorciado",
IF('Base tratada'!$L680=1,"Casado",
IF('Base tratada'!$M680=1, "Solteiro",
IF('Base tratada'!$N680=1,"Juntos",
"Viúvo"))))</f>
        <v>Solteiro</v>
      </c>
      <c r="K680" s="34">
        <v>0</v>
      </c>
      <c r="L680" s="34">
        <v>0</v>
      </c>
      <c r="M680" s="34">
        <v>1</v>
      </c>
      <c r="N680" s="34">
        <v>0</v>
      </c>
      <c r="O680" s="34">
        <v>0</v>
      </c>
      <c r="P680" s="34">
        <v>0</v>
      </c>
      <c r="Q680" s="34">
        <v>0</v>
      </c>
      <c r="R680" s="34">
        <v>1</v>
      </c>
      <c r="S680" s="34">
        <v>0</v>
      </c>
      <c r="T680" s="34">
        <v>0</v>
      </c>
      <c r="U680" s="35">
        <v>273</v>
      </c>
      <c r="V680" s="35">
        <v>11</v>
      </c>
      <c r="W680" s="35">
        <v>178</v>
      </c>
      <c r="X680" s="35">
        <v>62</v>
      </c>
      <c r="Y680" s="35">
        <v>83</v>
      </c>
      <c r="Z680" s="35">
        <v>29</v>
      </c>
      <c r="AA680" s="34">
        <v>2</v>
      </c>
      <c r="AB680" s="34">
        <v>6</v>
      </c>
      <c r="AC680" s="34">
        <v>8</v>
      </c>
      <c r="AD680" s="34">
        <v>4</v>
      </c>
      <c r="AE680" s="34">
        <v>6</v>
      </c>
      <c r="AF680" s="58">
        <f>'Base tratada'!$AC680+'Base tratada'!$AD680+'Base tratada'!$AE680</f>
        <v>18</v>
      </c>
      <c r="AG6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80" s="58" t="str">
        <f>IF('Base tratada'!$AC680&gt;=MAX('Base tratada'!$AD680,'Base tratada'!$AE680),"Web",
IF('Base tratada'!$AD680&gt;='Base tratada'!$AE680,"Catalog",
"Store"))</f>
        <v>Web</v>
      </c>
      <c r="AI680" s="59">
        <f>IF('Base tratada'!$AF680=0,"0",'Base tratada'!$AK680/'Base tratada'!$AF680)</f>
        <v>33.722222222222221</v>
      </c>
      <c r="AJ680" s="59" t="str">
        <f>IF('Base tratada'!$AI680=0,"R$ 0",
IF('Base tratada'!$AI680&lt;=25,"R$ 1–25",
IF('Base tratada'!$AI680&lt;=50,"R$ 26–50",
"+R$ 50")))</f>
        <v>R$ 26–50</v>
      </c>
      <c r="AK680" s="35">
        <v>607</v>
      </c>
      <c r="AL680" s="58" t="str">
        <f>IF('Base tratada'!$AK680&lt;=100,"R$ 0-100",
IF('Base tratada'!$AK680&lt;=500,"R$ 101-500",
IF('Base tratada'!$AK680&lt;=1000,"R$ 501-1000",
IF('Base tratada'!$AK680&lt;=1500,"R$ 1001-1500",
"+R$ 1500"))))</f>
        <v>R$ 501-1000</v>
      </c>
      <c r="AM680" s="34">
        <v>0</v>
      </c>
      <c r="AN680" s="34">
        <v>0</v>
      </c>
      <c r="AO680" s="34">
        <v>0</v>
      </c>
      <c r="AP680" s="34">
        <v>0</v>
      </c>
      <c r="AQ680" s="34">
        <v>0</v>
      </c>
      <c r="AR680" s="34">
        <v>0</v>
      </c>
      <c r="AS680" s="34">
        <v>0</v>
      </c>
      <c r="AT680" s="34">
        <v>3</v>
      </c>
      <c r="AU680" s="34">
        <v>11</v>
      </c>
      <c r="AV680" s="52">
        <v>578</v>
      </c>
      <c r="AW680" s="57">
        <v>0</v>
      </c>
      <c r="AX680" s="58" t="str">
        <f>IF(Tabela3[[#This Row],[Response]]=1, "Aceitou", "Não aceitou")</f>
        <v>Não aceitou</v>
      </c>
      <c r="AY680" s="55" t="str">
        <f>Tabela3[[#This Row],[Faixa Recência]] &amp; " | " &amp; Tabela3[[#This Row],[Faixa Gasto]] &amp; " | " &amp; Tabela3[[#This Row],[Faixa ticket médio]]</f>
        <v>46-60 dias | R$ 501-1000 | R$ 26–50</v>
      </c>
      <c r="AZ6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0" s="36"/>
    </row>
    <row r="681" spans="1:54" x14ac:dyDescent="0.25">
      <c r="A681" s="61">
        <v>680</v>
      </c>
      <c r="B681" s="37">
        <v>78468</v>
      </c>
      <c r="C681" s="34">
        <v>0</v>
      </c>
      <c r="D681" s="34">
        <v>0</v>
      </c>
      <c r="E681" s="34">
        <v>29</v>
      </c>
      <c r="F681" s="58" t="str">
        <f>IF('Base tratada'!$E681&lt;=15,"0-15 dias",
IF('Base tratada'!$E681&lt;=30, "16-30 dias",
IF('Base tratada'!$E681&lt;=45, "31-45 dias",
IF('Base tratada'!$E681&lt;=60, "46-60 dias",
IF('Base tratada'!$E681&lt;=75, "61-75 dias", "76-99 dias")))))</f>
        <v>16-30 dias</v>
      </c>
      <c r="G681" s="38">
        <v>60</v>
      </c>
      <c r="H681" s="60" t="str">
        <f>IF('Base tratada'!$G681&lt;=29,"24–29",
IF('Base tratada'!$G681&lt;=39,"30–39",
IF('Base tratada'!$G681&lt;=49,"40–49",
IF('Base tratada'!$G681&lt;=59,"50–59",
IF('Base tratada'!$G681&lt;=69,"60–69",
"70–80")))))</f>
        <v>60–69</v>
      </c>
      <c r="I681" s="34">
        <v>2240</v>
      </c>
      <c r="J681" s="58" t="str">
        <f>IF('Base tratada'!$K681=1,"Divorciado",
IF('Base tratada'!$L681=1,"Casado",
IF('Base tratada'!$M681=1, "Solteiro",
IF('Base tratada'!$N681=1,"Juntos",
"Viúvo"))))</f>
        <v>Juntos</v>
      </c>
      <c r="K681" s="34">
        <v>0</v>
      </c>
      <c r="L681" s="34">
        <v>0</v>
      </c>
      <c r="M681" s="34">
        <v>0</v>
      </c>
      <c r="N681" s="34">
        <v>1</v>
      </c>
      <c r="O681" s="34">
        <v>0</v>
      </c>
      <c r="P681" s="34">
        <v>0</v>
      </c>
      <c r="Q681" s="34">
        <v>0</v>
      </c>
      <c r="R681" s="34">
        <v>1</v>
      </c>
      <c r="S681" s="34">
        <v>0</v>
      </c>
      <c r="T681" s="34">
        <v>0</v>
      </c>
      <c r="U681" s="35">
        <v>434</v>
      </c>
      <c r="V681" s="35">
        <v>22</v>
      </c>
      <c r="W681" s="35">
        <v>388</v>
      </c>
      <c r="X681" s="35">
        <v>104</v>
      </c>
      <c r="Y681" s="35">
        <v>22</v>
      </c>
      <c r="Z681" s="35">
        <v>34</v>
      </c>
      <c r="AA681" s="34">
        <v>1</v>
      </c>
      <c r="AB681" s="34">
        <v>4</v>
      </c>
      <c r="AC681" s="34">
        <v>10</v>
      </c>
      <c r="AD681" s="34">
        <v>7</v>
      </c>
      <c r="AE681" s="34">
        <v>10</v>
      </c>
      <c r="AF681" s="58">
        <f>'Base tratada'!$AC681+'Base tratada'!$AD681+'Base tratada'!$AE681</f>
        <v>27</v>
      </c>
      <c r="AG6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81" s="58" t="str">
        <f>IF('Base tratada'!$AC681&gt;=MAX('Base tratada'!$AD681,'Base tratada'!$AE681),"Web",
IF('Base tratada'!$AD681&gt;='Base tratada'!$AE681,"Catalog",
"Store"))</f>
        <v>Web</v>
      </c>
      <c r="AI681" s="59">
        <f>IF('Base tratada'!$AF681=0,"0",'Base tratada'!$AK681/'Base tratada'!$AF681)</f>
        <v>35.925925925925924</v>
      </c>
      <c r="AJ681" s="59" t="str">
        <f>IF('Base tratada'!$AI681=0,"R$ 0",
IF('Base tratada'!$AI681&lt;=25,"R$ 1–25",
IF('Base tratada'!$AI681&lt;=50,"R$ 26–50",
"+R$ 50")))</f>
        <v>R$ 26–50</v>
      </c>
      <c r="AK681" s="35">
        <v>970</v>
      </c>
      <c r="AL681" s="58" t="str">
        <f>IF('Base tratada'!$AK681&lt;=100,"R$ 0-100",
IF('Base tratada'!$AK681&lt;=500,"R$ 101-500",
IF('Base tratada'!$AK681&lt;=1000,"R$ 501-1000",
IF('Base tratada'!$AK681&lt;=1500,"R$ 1001-1500",
"+R$ 1500"))))</f>
        <v>R$ 501-1000</v>
      </c>
      <c r="AM681" s="34">
        <v>1</v>
      </c>
      <c r="AN681" s="34">
        <v>0</v>
      </c>
      <c r="AO681" s="34">
        <v>0</v>
      </c>
      <c r="AP681" s="34">
        <v>0</v>
      </c>
      <c r="AQ681" s="34">
        <v>0</v>
      </c>
      <c r="AR681" s="34">
        <v>1</v>
      </c>
      <c r="AS681" s="34">
        <v>0</v>
      </c>
      <c r="AT681" s="34">
        <v>3</v>
      </c>
      <c r="AU681" s="34">
        <v>11</v>
      </c>
      <c r="AV681" s="52">
        <v>936</v>
      </c>
      <c r="AW681" s="57">
        <v>0</v>
      </c>
      <c r="AX681" s="58" t="str">
        <f>IF(Tabela3[[#This Row],[Response]]=1, "Aceitou", "Não aceitou")</f>
        <v>Não aceitou</v>
      </c>
      <c r="AY681" s="55" t="str">
        <f>Tabela3[[#This Row],[Faixa Recência]] &amp; " | " &amp; Tabela3[[#This Row],[Faixa Gasto]] &amp; " | " &amp; Tabela3[[#This Row],[Faixa ticket médio]]</f>
        <v>16-30 dias | R$ 501-1000 | R$ 26–50</v>
      </c>
      <c r="AZ6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1" s="36"/>
    </row>
    <row r="682" spans="1:54" x14ac:dyDescent="0.25">
      <c r="A682" s="61">
        <v>681</v>
      </c>
      <c r="B682" s="37">
        <v>78901</v>
      </c>
      <c r="C682" s="34">
        <v>0</v>
      </c>
      <c r="D682" s="34">
        <v>1</v>
      </c>
      <c r="E682" s="34">
        <v>99</v>
      </c>
      <c r="F682" s="58" t="str">
        <f>IF('Base tratada'!$E682&lt;=15,"0-15 dias",
IF('Base tratada'!$E682&lt;=30, "16-30 dias",
IF('Base tratada'!$E682&lt;=45, "31-45 dias",
IF('Base tratada'!$E682&lt;=60, "46-60 dias",
IF('Base tratada'!$E682&lt;=75, "61-75 dias", "76-99 dias")))))</f>
        <v>76-99 dias</v>
      </c>
      <c r="G682" s="38">
        <v>47</v>
      </c>
      <c r="H682" s="60" t="str">
        <f>IF('Base tratada'!$G682&lt;=29,"24–29",
IF('Base tratada'!$G682&lt;=39,"30–39",
IF('Base tratada'!$G682&lt;=49,"40–49",
IF('Base tratada'!$G682&lt;=59,"50–59",
IF('Base tratada'!$G682&lt;=69,"60–69",
"70–80")))))</f>
        <v>40–49</v>
      </c>
      <c r="I682" s="34">
        <v>2444</v>
      </c>
      <c r="J682" s="58" t="str">
        <f>IF('Base tratada'!$K682=1,"Divorciado",
IF('Base tratada'!$L682=1,"Casado",
IF('Base tratada'!$M682=1, "Solteiro",
IF('Base tratada'!$N682=1,"Juntos",
"Viúvo"))))</f>
        <v>Divorciado</v>
      </c>
      <c r="K682" s="34">
        <v>1</v>
      </c>
      <c r="L682" s="34">
        <v>0</v>
      </c>
      <c r="M682" s="34">
        <v>0</v>
      </c>
      <c r="N682" s="34">
        <v>0</v>
      </c>
      <c r="O682" s="34">
        <v>0</v>
      </c>
      <c r="P682" s="34">
        <v>0</v>
      </c>
      <c r="Q682" s="34">
        <v>0</v>
      </c>
      <c r="R682" s="34">
        <v>1</v>
      </c>
      <c r="S682" s="34">
        <v>0</v>
      </c>
      <c r="T682" s="34">
        <v>0</v>
      </c>
      <c r="U682" s="35">
        <v>321</v>
      </c>
      <c r="V682" s="35">
        <v>11</v>
      </c>
      <c r="W682" s="35">
        <v>309</v>
      </c>
      <c r="X682" s="35">
        <v>33</v>
      </c>
      <c r="Y682" s="35">
        <v>26</v>
      </c>
      <c r="Z682" s="35">
        <v>34</v>
      </c>
      <c r="AA682" s="34">
        <v>3</v>
      </c>
      <c r="AB682" s="34">
        <v>4</v>
      </c>
      <c r="AC682" s="34">
        <v>9</v>
      </c>
      <c r="AD682" s="34">
        <v>3</v>
      </c>
      <c r="AE682" s="34">
        <v>5</v>
      </c>
      <c r="AF682" s="58">
        <f>'Base tratada'!$AC682+'Base tratada'!$AD682+'Base tratada'!$AE682</f>
        <v>17</v>
      </c>
      <c r="AG6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82" s="58" t="str">
        <f>IF('Base tratada'!$AC682&gt;=MAX('Base tratada'!$AD682,'Base tratada'!$AE682),"Web",
IF('Base tratada'!$AD682&gt;='Base tratada'!$AE682,"Catalog",
"Store"))</f>
        <v>Web</v>
      </c>
      <c r="AI682" s="59">
        <f>IF('Base tratada'!$AF682=0,"0",'Base tratada'!$AK682/'Base tratada'!$AF682)</f>
        <v>41.176470588235297</v>
      </c>
      <c r="AJ682" s="59" t="str">
        <f>IF('Base tratada'!$AI682=0,"R$ 0",
IF('Base tratada'!$AI682&lt;=25,"R$ 1–25",
IF('Base tratada'!$AI682&lt;=50,"R$ 26–50",
"+R$ 50")))</f>
        <v>R$ 26–50</v>
      </c>
      <c r="AK682" s="35">
        <v>700</v>
      </c>
      <c r="AL682" s="58" t="str">
        <f>IF('Base tratada'!$AK682&lt;=100,"R$ 0-100",
IF('Base tratada'!$AK682&lt;=500,"R$ 101-500",
IF('Base tratada'!$AK682&lt;=1000,"R$ 501-1000",
IF('Base tratada'!$AK682&lt;=1500,"R$ 1001-1500",
"+R$ 1500"))))</f>
        <v>R$ 501-1000</v>
      </c>
      <c r="AM682" s="34">
        <v>0</v>
      </c>
      <c r="AN682" s="34">
        <v>0</v>
      </c>
      <c r="AO682" s="34">
        <v>0</v>
      </c>
      <c r="AP682" s="34">
        <v>0</v>
      </c>
      <c r="AQ682" s="34">
        <v>0</v>
      </c>
      <c r="AR682" s="34">
        <v>0</v>
      </c>
      <c r="AS682" s="34">
        <v>0</v>
      </c>
      <c r="AT682" s="34">
        <v>3</v>
      </c>
      <c r="AU682" s="34">
        <v>11</v>
      </c>
      <c r="AV682" s="52">
        <v>666</v>
      </c>
      <c r="AW682" s="57">
        <v>0</v>
      </c>
      <c r="AX682" s="58" t="str">
        <f>IF(Tabela3[[#This Row],[Response]]=1, "Aceitou", "Não aceitou")</f>
        <v>Não aceitou</v>
      </c>
      <c r="AY682" s="55" t="str">
        <f>Tabela3[[#This Row],[Faixa Recência]] &amp; " | " &amp; Tabela3[[#This Row],[Faixa Gasto]] &amp; " | " &amp; Tabela3[[#This Row],[Faixa ticket médio]]</f>
        <v>76-99 dias | R$ 501-1000 | R$ 26–50</v>
      </c>
      <c r="AZ6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2" s="36"/>
    </row>
    <row r="683" spans="1:54" x14ac:dyDescent="0.25">
      <c r="A683" s="61">
        <v>682</v>
      </c>
      <c r="B683" s="37">
        <v>71427</v>
      </c>
      <c r="C683" s="34">
        <v>2</v>
      </c>
      <c r="D683" s="34">
        <v>0</v>
      </c>
      <c r="E683" s="34">
        <v>26</v>
      </c>
      <c r="F683" s="58" t="str">
        <f>IF('Base tratada'!$E683&lt;=15,"0-15 dias",
IF('Base tratada'!$E683&lt;=30, "16-30 dias",
IF('Base tratada'!$E683&lt;=45, "31-45 dias",
IF('Base tratada'!$E683&lt;=60, "46-60 dias",
IF('Base tratada'!$E683&lt;=75, "61-75 dias", "76-99 dias")))))</f>
        <v>16-30 dias</v>
      </c>
      <c r="G683" s="38">
        <v>42</v>
      </c>
      <c r="H683" s="60" t="str">
        <f>IF('Base tratada'!$G683&lt;=29,"24–29",
IF('Base tratada'!$G683&lt;=39,"30–39",
IF('Base tratada'!$G683&lt;=49,"40–49",
IF('Base tratada'!$G683&lt;=59,"50–59",
IF('Base tratada'!$G683&lt;=69,"60–69",
"70–80")))))</f>
        <v>40–49</v>
      </c>
      <c r="I683" s="34">
        <v>2268</v>
      </c>
      <c r="J683" s="58" t="str">
        <f>IF('Base tratada'!$K683=1,"Divorciado",
IF('Base tratada'!$L683=1,"Casado",
IF('Base tratada'!$M683=1, "Solteiro",
IF('Base tratada'!$N683=1,"Juntos",
"Viúvo"))))</f>
        <v>Casado</v>
      </c>
      <c r="K683" s="34">
        <v>0</v>
      </c>
      <c r="L683" s="34">
        <v>1</v>
      </c>
      <c r="M683" s="34">
        <v>0</v>
      </c>
      <c r="N683" s="34">
        <v>0</v>
      </c>
      <c r="O683" s="34">
        <v>0</v>
      </c>
      <c r="P683" s="34">
        <v>0</v>
      </c>
      <c r="Q683" s="34">
        <v>0</v>
      </c>
      <c r="R683" s="34">
        <v>1</v>
      </c>
      <c r="S683" s="34">
        <v>0</v>
      </c>
      <c r="T683" s="34">
        <v>0</v>
      </c>
      <c r="U683" s="35">
        <v>212</v>
      </c>
      <c r="V683" s="35">
        <v>123</v>
      </c>
      <c r="W683" s="35">
        <v>177</v>
      </c>
      <c r="X683" s="35">
        <v>15</v>
      </c>
      <c r="Y683" s="35">
        <v>64</v>
      </c>
      <c r="Z683" s="35">
        <v>23</v>
      </c>
      <c r="AA683" s="34">
        <v>2</v>
      </c>
      <c r="AB683" s="34">
        <v>4</v>
      </c>
      <c r="AC683" s="34">
        <v>8</v>
      </c>
      <c r="AD683" s="34">
        <v>2</v>
      </c>
      <c r="AE683" s="34">
        <v>8</v>
      </c>
      <c r="AF683" s="58">
        <f>'Base tratada'!$AC683+'Base tratada'!$AD683+'Base tratada'!$AE683</f>
        <v>18</v>
      </c>
      <c r="AG6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83" s="58" t="str">
        <f>IF('Base tratada'!$AC683&gt;=MAX('Base tratada'!$AD683,'Base tratada'!$AE683),"Web",
IF('Base tratada'!$AD683&gt;='Base tratada'!$AE683,"Catalog",
"Store"))</f>
        <v>Web</v>
      </c>
      <c r="AI683" s="59">
        <f>IF('Base tratada'!$AF683=0,"0",'Base tratada'!$AK683/'Base tratada'!$AF683)</f>
        <v>32.833333333333336</v>
      </c>
      <c r="AJ683" s="59" t="str">
        <f>IF('Base tratada'!$AI683=0,"R$ 0",
IF('Base tratada'!$AI683&lt;=25,"R$ 1–25",
IF('Base tratada'!$AI683&lt;=50,"R$ 26–50",
"+R$ 50")))</f>
        <v>R$ 26–50</v>
      </c>
      <c r="AK683" s="35">
        <v>591</v>
      </c>
      <c r="AL683" s="58" t="str">
        <f>IF('Base tratada'!$AK683&lt;=100,"R$ 0-100",
IF('Base tratada'!$AK683&lt;=500,"R$ 101-500",
IF('Base tratada'!$AK683&lt;=1000,"R$ 501-1000",
IF('Base tratada'!$AK683&lt;=1500,"R$ 1001-1500",
"+R$ 1500"))))</f>
        <v>R$ 501-1000</v>
      </c>
      <c r="AM683" s="34">
        <v>0</v>
      </c>
      <c r="AN683" s="34">
        <v>0</v>
      </c>
      <c r="AO683" s="34">
        <v>0</v>
      </c>
      <c r="AP683" s="34">
        <v>0</v>
      </c>
      <c r="AQ683" s="34">
        <v>0</v>
      </c>
      <c r="AR683" s="34">
        <v>0</v>
      </c>
      <c r="AS683" s="34">
        <v>0</v>
      </c>
      <c r="AT683" s="34">
        <v>3</v>
      </c>
      <c r="AU683" s="34">
        <v>11</v>
      </c>
      <c r="AV683" s="52">
        <v>568</v>
      </c>
      <c r="AW683" s="57">
        <v>0</v>
      </c>
      <c r="AX683" s="58" t="str">
        <f>IF(Tabela3[[#This Row],[Response]]=1, "Aceitou", "Não aceitou")</f>
        <v>Não aceitou</v>
      </c>
      <c r="AY683" s="55" t="str">
        <f>Tabela3[[#This Row],[Faixa Recência]] &amp; " | " &amp; Tabela3[[#This Row],[Faixa Gasto]] &amp; " | " &amp; Tabela3[[#This Row],[Faixa ticket médio]]</f>
        <v>16-30 dias | R$ 501-1000 | R$ 26–50</v>
      </c>
      <c r="AZ6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3" s="36"/>
    </row>
    <row r="684" spans="1:54" x14ac:dyDescent="0.25">
      <c r="A684" s="61">
        <v>683</v>
      </c>
      <c r="B684" s="37">
        <v>71022</v>
      </c>
      <c r="C684" s="34">
        <v>0</v>
      </c>
      <c r="D684" s="34">
        <v>1</v>
      </c>
      <c r="E684" s="34">
        <v>30</v>
      </c>
      <c r="F684" s="58" t="str">
        <f>IF('Base tratada'!$E684&lt;=15,"0-15 dias",
IF('Base tratada'!$E684&lt;=30, "16-30 dias",
IF('Base tratada'!$E684&lt;=45, "31-45 dias",
IF('Base tratada'!$E684&lt;=60, "46-60 dias",
IF('Base tratada'!$E684&lt;=75, "61-75 dias", "76-99 dias")))))</f>
        <v>16-30 dias</v>
      </c>
      <c r="G684" s="38">
        <v>42</v>
      </c>
      <c r="H684" s="60" t="str">
        <f>IF('Base tratada'!$G684&lt;=29,"24–29",
IF('Base tratada'!$G684&lt;=39,"30–39",
IF('Base tratada'!$G684&lt;=49,"40–49",
IF('Base tratada'!$G684&lt;=59,"50–59",
IF('Base tratada'!$G684&lt;=69,"60–69",
"70–80")))))</f>
        <v>40–49</v>
      </c>
      <c r="I684" s="34">
        <v>2297</v>
      </c>
      <c r="J684" s="58" t="str">
        <f>IF('Base tratada'!$K684=1,"Divorciado",
IF('Base tratada'!$L684=1,"Casado",
IF('Base tratada'!$M684=1, "Solteiro",
IF('Base tratada'!$N684=1,"Juntos",
"Viúvo"))))</f>
        <v>Divorciado</v>
      </c>
      <c r="K684" s="34">
        <v>1</v>
      </c>
      <c r="L684" s="34">
        <v>0</v>
      </c>
      <c r="M684" s="34">
        <v>0</v>
      </c>
      <c r="N684" s="34">
        <v>0</v>
      </c>
      <c r="O684" s="34">
        <v>0</v>
      </c>
      <c r="P684" s="34">
        <v>0</v>
      </c>
      <c r="Q684" s="34">
        <v>0</v>
      </c>
      <c r="R684" s="34">
        <v>1</v>
      </c>
      <c r="S684" s="34">
        <v>0</v>
      </c>
      <c r="T684" s="34">
        <v>0</v>
      </c>
      <c r="U684" s="35">
        <v>909</v>
      </c>
      <c r="V684" s="35">
        <v>12</v>
      </c>
      <c r="W684" s="35">
        <v>278</v>
      </c>
      <c r="X684" s="35">
        <v>0</v>
      </c>
      <c r="Y684" s="35">
        <v>12</v>
      </c>
      <c r="Z684" s="35">
        <v>242</v>
      </c>
      <c r="AA684" s="34">
        <v>3</v>
      </c>
      <c r="AB684" s="34">
        <v>8</v>
      </c>
      <c r="AC684" s="34">
        <v>5</v>
      </c>
      <c r="AD684" s="34">
        <v>2</v>
      </c>
      <c r="AE684" s="34">
        <v>11</v>
      </c>
      <c r="AF684" s="58">
        <f>'Base tratada'!$AC684+'Base tratada'!$AD684+'Base tratada'!$AE684</f>
        <v>18</v>
      </c>
      <c r="AG6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84" s="58" t="str">
        <f>IF('Base tratada'!$AC684&gt;=MAX('Base tratada'!$AD684,'Base tratada'!$AE684),"Web",
IF('Base tratada'!$AD684&gt;='Base tratada'!$AE684,"Catalog",
"Store"))</f>
        <v>Store</v>
      </c>
      <c r="AI684" s="59">
        <f>IF('Base tratada'!$AF684=0,"0",'Base tratada'!$AK684/'Base tratada'!$AF684)</f>
        <v>67.277777777777771</v>
      </c>
      <c r="AJ684" s="59" t="str">
        <f>IF('Base tratada'!$AI684=0,"R$ 0",
IF('Base tratada'!$AI684&lt;=25,"R$ 1–25",
IF('Base tratada'!$AI684&lt;=50,"R$ 26–50",
"+R$ 50")))</f>
        <v>+R$ 50</v>
      </c>
      <c r="AK684" s="35">
        <v>1211</v>
      </c>
      <c r="AL684" s="58" t="str">
        <f>IF('Base tratada'!$AK684&lt;=100,"R$ 0-100",
IF('Base tratada'!$AK684&lt;=500,"R$ 101-500",
IF('Base tratada'!$AK684&lt;=1000,"R$ 501-1000",
IF('Base tratada'!$AK684&lt;=1500,"R$ 1001-1500",
"+R$ 1500"))))</f>
        <v>R$ 1001-1500</v>
      </c>
      <c r="AM684" s="34">
        <v>0</v>
      </c>
      <c r="AN684" s="34">
        <v>0</v>
      </c>
      <c r="AO684" s="34">
        <v>1</v>
      </c>
      <c r="AP684" s="34">
        <v>0</v>
      </c>
      <c r="AQ684" s="34">
        <v>0</v>
      </c>
      <c r="AR684" s="34">
        <v>1</v>
      </c>
      <c r="AS684" s="34">
        <v>0</v>
      </c>
      <c r="AT684" s="34">
        <v>3</v>
      </c>
      <c r="AU684" s="34">
        <v>11</v>
      </c>
      <c r="AV684" s="52">
        <v>969</v>
      </c>
      <c r="AW684" s="57">
        <v>0</v>
      </c>
      <c r="AX684" s="58" t="str">
        <f>IF(Tabela3[[#This Row],[Response]]=1, "Aceitou", "Não aceitou")</f>
        <v>Não aceitou</v>
      </c>
      <c r="AY684" s="55" t="str">
        <f>Tabela3[[#This Row],[Faixa Recência]] &amp; " | " &amp; Tabela3[[#This Row],[Faixa Gasto]] &amp; " | " &amp; Tabela3[[#This Row],[Faixa ticket médio]]</f>
        <v>16-30 dias | R$ 1001-1500 | +R$ 50</v>
      </c>
      <c r="AZ6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84" s="36"/>
    </row>
    <row r="685" spans="1:54" x14ac:dyDescent="0.25">
      <c r="A685" s="61">
        <v>684</v>
      </c>
      <c r="B685" s="37">
        <v>90247</v>
      </c>
      <c r="C685" s="34">
        <v>0</v>
      </c>
      <c r="D685" s="34">
        <v>0</v>
      </c>
      <c r="E685" s="34">
        <v>27</v>
      </c>
      <c r="F685" s="58" t="str">
        <f>IF('Base tratada'!$E685&lt;=15,"0-15 dias",
IF('Base tratada'!$E685&lt;=30, "16-30 dias",
IF('Base tratada'!$E685&lt;=45, "31-45 dias",
IF('Base tratada'!$E685&lt;=60, "46-60 dias",
IF('Base tratada'!$E685&lt;=75, "61-75 dias", "76-99 dias")))))</f>
        <v>16-30 dias</v>
      </c>
      <c r="G685" s="38">
        <v>32</v>
      </c>
      <c r="H685" s="60" t="str">
        <f>IF('Base tratada'!$G685&lt;=29,"24–29",
IF('Base tratada'!$G685&lt;=39,"30–39",
IF('Base tratada'!$G685&lt;=49,"40–49",
IF('Base tratada'!$G685&lt;=59,"50–59",
IF('Base tratada'!$G685&lt;=69,"60–69",
"70–80")))))</f>
        <v>30–39</v>
      </c>
      <c r="I685" s="34">
        <v>2220</v>
      </c>
      <c r="J685" s="58" t="str">
        <f>IF('Base tratada'!$K685=1,"Divorciado",
IF('Base tratada'!$L685=1,"Casado",
IF('Base tratada'!$M685=1, "Solteiro",
IF('Base tratada'!$N685=1,"Juntos",
"Viúvo"))))</f>
        <v>Solteiro</v>
      </c>
      <c r="K685" s="34">
        <v>0</v>
      </c>
      <c r="L685" s="34">
        <v>0</v>
      </c>
      <c r="M685" s="34">
        <v>1</v>
      </c>
      <c r="N685" s="34">
        <v>0</v>
      </c>
      <c r="O685" s="34">
        <v>0</v>
      </c>
      <c r="P685" s="34">
        <v>0</v>
      </c>
      <c r="Q685" s="34">
        <v>0</v>
      </c>
      <c r="R685" s="34">
        <v>0</v>
      </c>
      <c r="S685" s="34">
        <v>1</v>
      </c>
      <c r="T685" s="34">
        <v>0</v>
      </c>
      <c r="U685" s="35">
        <v>1184</v>
      </c>
      <c r="V685" s="35">
        <v>32</v>
      </c>
      <c r="W685" s="35">
        <v>352</v>
      </c>
      <c r="X685" s="35">
        <v>21</v>
      </c>
      <c r="Y685" s="35">
        <v>16</v>
      </c>
      <c r="Z685" s="35">
        <v>16</v>
      </c>
      <c r="AA685" s="34">
        <v>1</v>
      </c>
      <c r="AB685" s="34">
        <v>1</v>
      </c>
      <c r="AC685" s="34">
        <v>3</v>
      </c>
      <c r="AD685" s="34">
        <v>4</v>
      </c>
      <c r="AE685" s="34">
        <v>7</v>
      </c>
      <c r="AF685" s="58">
        <f>'Base tratada'!$AC685+'Base tratada'!$AD685+'Base tratada'!$AE685</f>
        <v>14</v>
      </c>
      <c r="AG6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85" s="58" t="str">
        <f>IF('Base tratada'!$AC685&gt;=MAX('Base tratada'!$AD685,'Base tratada'!$AE685),"Web",
IF('Base tratada'!$AD685&gt;='Base tratada'!$AE685,"Catalog",
"Store"))</f>
        <v>Store</v>
      </c>
      <c r="AI685" s="59">
        <f>IF('Base tratada'!$AF685=0,"0",'Base tratada'!$AK685/'Base tratada'!$AF685)</f>
        <v>114.64285714285714</v>
      </c>
      <c r="AJ685" s="59" t="str">
        <f>IF('Base tratada'!$AI685=0,"R$ 0",
IF('Base tratada'!$AI685&lt;=25,"R$ 1–25",
IF('Base tratada'!$AI685&lt;=50,"R$ 26–50",
"+R$ 50")))</f>
        <v>+R$ 50</v>
      </c>
      <c r="AK685" s="35">
        <v>1605</v>
      </c>
      <c r="AL685" s="58" t="str">
        <f>IF('Base tratada'!$AK685&lt;=100,"R$ 0-100",
IF('Base tratada'!$AK685&lt;=500,"R$ 101-500",
IF('Base tratada'!$AK685&lt;=1000,"R$ 501-1000",
IF('Base tratada'!$AK685&lt;=1500,"R$ 1001-1500",
"+R$ 1500"))))</f>
        <v>+R$ 1500</v>
      </c>
      <c r="AM685" s="34">
        <v>1</v>
      </c>
      <c r="AN685" s="34">
        <v>0</v>
      </c>
      <c r="AO685" s="34">
        <v>0</v>
      </c>
      <c r="AP685" s="34">
        <v>1</v>
      </c>
      <c r="AQ685" s="34">
        <v>1</v>
      </c>
      <c r="AR685" s="34">
        <v>3</v>
      </c>
      <c r="AS685" s="34">
        <v>0</v>
      </c>
      <c r="AT685" s="34">
        <v>3</v>
      </c>
      <c r="AU685" s="34">
        <v>11</v>
      </c>
      <c r="AV685" s="52">
        <v>1589</v>
      </c>
      <c r="AW685" s="57">
        <v>1</v>
      </c>
      <c r="AX685" s="58" t="str">
        <f>IF(Tabela3[[#This Row],[Response]]=1, "Aceitou", "Não aceitou")</f>
        <v>Aceitou</v>
      </c>
      <c r="AY685" s="55" t="str">
        <f>Tabela3[[#This Row],[Faixa Recência]] &amp; " | " &amp; Tabela3[[#This Row],[Faixa Gasto]] &amp; " | " &amp; Tabela3[[#This Row],[Faixa ticket médio]]</f>
        <v>16-30 dias | +R$ 1500 | +R$ 50</v>
      </c>
      <c r="AZ6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85" s="36"/>
    </row>
    <row r="686" spans="1:54" x14ac:dyDescent="0.25">
      <c r="A686" s="61">
        <v>685</v>
      </c>
      <c r="B686" s="37">
        <v>41335</v>
      </c>
      <c r="C686" s="34">
        <v>1</v>
      </c>
      <c r="D686" s="34">
        <v>0</v>
      </c>
      <c r="E686" s="34">
        <v>24</v>
      </c>
      <c r="F686" s="58" t="str">
        <f>IF('Base tratada'!$E686&lt;=15,"0-15 dias",
IF('Base tratada'!$E686&lt;=30, "16-30 dias",
IF('Base tratada'!$E686&lt;=45, "31-45 dias",
IF('Base tratada'!$E686&lt;=60, "46-60 dias",
IF('Base tratada'!$E686&lt;=75, "61-75 dias", "76-99 dias")))))</f>
        <v>16-30 dias</v>
      </c>
      <c r="G686" s="38">
        <v>52</v>
      </c>
      <c r="H686" s="60" t="str">
        <f>IF('Base tratada'!$G686&lt;=29,"24–29",
IF('Base tratada'!$G686&lt;=39,"30–39",
IF('Base tratada'!$G686&lt;=49,"40–49",
IF('Base tratada'!$G686&lt;=59,"50–59",
IF('Base tratada'!$G686&lt;=69,"60–69",
"70–80")))))</f>
        <v>50–59</v>
      </c>
      <c r="I686" s="34">
        <v>2344</v>
      </c>
      <c r="J686" s="58" t="str">
        <f>IF('Base tratada'!$K686=1,"Divorciado",
IF('Base tratada'!$L686=1,"Casado",
IF('Base tratada'!$M686=1, "Solteiro",
IF('Base tratada'!$N686=1,"Juntos",
"Viúvo"))))</f>
        <v>Divorciado</v>
      </c>
      <c r="K686" s="34">
        <v>1</v>
      </c>
      <c r="L686" s="34">
        <v>0</v>
      </c>
      <c r="M686" s="34">
        <v>0</v>
      </c>
      <c r="N686" s="34">
        <v>0</v>
      </c>
      <c r="O686" s="34">
        <v>0</v>
      </c>
      <c r="P686" s="34">
        <v>0</v>
      </c>
      <c r="Q686" s="34">
        <v>0</v>
      </c>
      <c r="R686" s="34">
        <v>0</v>
      </c>
      <c r="S686" s="34">
        <v>1</v>
      </c>
      <c r="T686" s="34">
        <v>0</v>
      </c>
      <c r="U686" s="35">
        <v>112</v>
      </c>
      <c r="V686" s="35">
        <v>19</v>
      </c>
      <c r="W686" s="35">
        <v>21</v>
      </c>
      <c r="X686" s="35">
        <v>16</v>
      </c>
      <c r="Y686" s="35">
        <v>14</v>
      </c>
      <c r="Z686" s="35">
        <v>5</v>
      </c>
      <c r="AA686" s="34">
        <v>3</v>
      </c>
      <c r="AB686" s="34">
        <v>7</v>
      </c>
      <c r="AC686" s="34">
        <v>4</v>
      </c>
      <c r="AD686" s="34">
        <v>1</v>
      </c>
      <c r="AE686" s="34">
        <v>4</v>
      </c>
      <c r="AF686" s="58">
        <f>'Base tratada'!$AC686+'Base tratada'!$AD686+'Base tratada'!$AE686</f>
        <v>9</v>
      </c>
      <c r="AG6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86" s="58" t="str">
        <f>IF('Base tratada'!$AC686&gt;=MAX('Base tratada'!$AD686,'Base tratada'!$AE686),"Web",
IF('Base tratada'!$AD686&gt;='Base tratada'!$AE686,"Catalog",
"Store"))</f>
        <v>Web</v>
      </c>
      <c r="AI686" s="59">
        <f>IF('Base tratada'!$AF686=0,"0",'Base tratada'!$AK686/'Base tratada'!$AF686)</f>
        <v>20.222222222222221</v>
      </c>
      <c r="AJ686" s="59" t="str">
        <f>IF('Base tratada'!$AI686=0,"R$ 0",
IF('Base tratada'!$AI686&lt;=25,"R$ 1–25",
IF('Base tratada'!$AI686&lt;=50,"R$ 26–50",
"+R$ 50")))</f>
        <v>R$ 1–25</v>
      </c>
      <c r="AK686" s="35">
        <v>182</v>
      </c>
      <c r="AL686" s="58" t="str">
        <f>IF('Base tratada'!$AK686&lt;=100,"R$ 0-100",
IF('Base tratada'!$AK686&lt;=500,"R$ 101-500",
IF('Base tratada'!$AK686&lt;=1000,"R$ 501-1000",
IF('Base tratada'!$AK686&lt;=1500,"R$ 1001-1500",
"+R$ 1500"))))</f>
        <v>R$ 101-500</v>
      </c>
      <c r="AM686" s="34">
        <v>0</v>
      </c>
      <c r="AN686" s="34">
        <v>0</v>
      </c>
      <c r="AO686" s="34">
        <v>0</v>
      </c>
      <c r="AP686" s="34">
        <v>0</v>
      </c>
      <c r="AQ686" s="34">
        <v>0</v>
      </c>
      <c r="AR686" s="34">
        <v>0</v>
      </c>
      <c r="AS686" s="34">
        <v>0</v>
      </c>
      <c r="AT686" s="34">
        <v>3</v>
      </c>
      <c r="AU686" s="34">
        <v>11</v>
      </c>
      <c r="AV686" s="52">
        <v>177</v>
      </c>
      <c r="AW686" s="57">
        <v>0</v>
      </c>
      <c r="AX686" s="58" t="str">
        <f>IF(Tabela3[[#This Row],[Response]]=1, "Aceitou", "Não aceitou")</f>
        <v>Não aceitou</v>
      </c>
      <c r="AY686" s="55" t="str">
        <f>Tabela3[[#This Row],[Faixa Recência]] &amp; " | " &amp; Tabela3[[#This Row],[Faixa Gasto]] &amp; " | " &amp; Tabela3[[#This Row],[Faixa ticket médio]]</f>
        <v>16-30 dias | R$ 101-500 | R$ 1–25</v>
      </c>
      <c r="AZ6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6" s="36"/>
    </row>
    <row r="687" spans="1:54" x14ac:dyDescent="0.25">
      <c r="A687" s="61">
        <v>686</v>
      </c>
      <c r="B687" s="37">
        <v>71952</v>
      </c>
      <c r="C687" s="34">
        <v>1</v>
      </c>
      <c r="D687" s="34">
        <v>0</v>
      </c>
      <c r="E687" s="34">
        <v>93</v>
      </c>
      <c r="F687" s="58" t="str">
        <f>IF('Base tratada'!$E687&lt;=15,"0-15 dias",
IF('Base tratada'!$E687&lt;=30, "16-30 dias",
IF('Base tratada'!$E687&lt;=45, "31-45 dias",
IF('Base tratada'!$E687&lt;=60, "46-60 dias",
IF('Base tratada'!$E687&lt;=75, "61-75 dias", "76-99 dias")))))</f>
        <v>76-99 dias</v>
      </c>
      <c r="G687" s="38">
        <v>34</v>
      </c>
      <c r="H687" s="60" t="str">
        <f>IF('Base tratada'!$G687&lt;=29,"24–29",
IF('Base tratada'!$G687&lt;=39,"30–39",
IF('Base tratada'!$G687&lt;=49,"40–49",
IF('Base tratada'!$G687&lt;=59,"50–59",
IF('Base tratada'!$G687&lt;=69,"60–69",
"70–80")))))</f>
        <v>30–39</v>
      </c>
      <c r="I687" s="34">
        <v>2694</v>
      </c>
      <c r="J687" s="58" t="str">
        <f>IF('Base tratada'!$K687=1,"Divorciado",
IF('Base tratada'!$L687=1,"Casado",
IF('Base tratada'!$M687=1, "Solteiro",
IF('Base tratada'!$N687=1,"Juntos",
"Viúvo"))))</f>
        <v>Casado</v>
      </c>
      <c r="K687" s="34">
        <v>0</v>
      </c>
      <c r="L687" s="34">
        <v>1</v>
      </c>
      <c r="M687" s="34">
        <v>0</v>
      </c>
      <c r="N687" s="34">
        <v>0</v>
      </c>
      <c r="O687" s="34">
        <v>0</v>
      </c>
      <c r="P687" s="34">
        <v>0</v>
      </c>
      <c r="Q687" s="34">
        <v>0</v>
      </c>
      <c r="R687" s="34">
        <v>1</v>
      </c>
      <c r="S687" s="34">
        <v>0</v>
      </c>
      <c r="T687" s="34">
        <v>0</v>
      </c>
      <c r="U687" s="35">
        <v>656</v>
      </c>
      <c r="V687" s="35">
        <v>80</v>
      </c>
      <c r="W687" s="35">
        <v>455</v>
      </c>
      <c r="X687" s="35">
        <v>52</v>
      </c>
      <c r="Y687" s="35">
        <v>107</v>
      </c>
      <c r="Z687" s="35">
        <v>93</v>
      </c>
      <c r="AA687" s="34">
        <v>2</v>
      </c>
      <c r="AB687" s="34">
        <v>4</v>
      </c>
      <c r="AC687" s="34">
        <v>8</v>
      </c>
      <c r="AD687" s="34">
        <v>4</v>
      </c>
      <c r="AE687" s="34">
        <v>8</v>
      </c>
      <c r="AF687" s="58">
        <f>'Base tratada'!$AC687+'Base tratada'!$AD687+'Base tratada'!$AE687</f>
        <v>20</v>
      </c>
      <c r="AG6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87" s="58" t="str">
        <f>IF('Base tratada'!$AC687&gt;=MAX('Base tratada'!$AD687,'Base tratada'!$AE687),"Web",
IF('Base tratada'!$AD687&gt;='Base tratada'!$AE687,"Catalog",
"Store"))</f>
        <v>Web</v>
      </c>
      <c r="AI687" s="59">
        <f>IF('Base tratada'!$AF687=0,"0",'Base tratada'!$AK687/'Base tratada'!$AF687)</f>
        <v>67.5</v>
      </c>
      <c r="AJ687" s="59" t="str">
        <f>IF('Base tratada'!$AI687=0,"R$ 0",
IF('Base tratada'!$AI687&lt;=25,"R$ 1–25",
IF('Base tratada'!$AI687&lt;=50,"R$ 26–50",
"+R$ 50")))</f>
        <v>+R$ 50</v>
      </c>
      <c r="AK687" s="35">
        <v>1350</v>
      </c>
      <c r="AL687" s="58" t="str">
        <f>IF('Base tratada'!$AK687&lt;=100,"R$ 0-100",
IF('Base tratada'!$AK687&lt;=500,"R$ 101-500",
IF('Base tratada'!$AK687&lt;=1000,"R$ 501-1000",
IF('Base tratada'!$AK687&lt;=1500,"R$ 1001-1500",
"+R$ 1500"))))</f>
        <v>R$ 1001-1500</v>
      </c>
      <c r="AM687" s="34">
        <v>0</v>
      </c>
      <c r="AN687" s="34">
        <v>0</v>
      </c>
      <c r="AO687" s="34">
        <v>1</v>
      </c>
      <c r="AP687" s="34">
        <v>0</v>
      </c>
      <c r="AQ687" s="34">
        <v>1</v>
      </c>
      <c r="AR687" s="34">
        <v>2</v>
      </c>
      <c r="AS687" s="34">
        <v>0</v>
      </c>
      <c r="AT687" s="34">
        <v>3</v>
      </c>
      <c r="AU687" s="34">
        <v>11</v>
      </c>
      <c r="AV687" s="52">
        <v>1257</v>
      </c>
      <c r="AW687" s="57">
        <v>0</v>
      </c>
      <c r="AX687" s="58" t="str">
        <f>IF(Tabela3[[#This Row],[Response]]=1, "Aceitou", "Não aceitou")</f>
        <v>Não aceitou</v>
      </c>
      <c r="AY687" s="55" t="str">
        <f>Tabela3[[#This Row],[Faixa Recência]] &amp; " | " &amp; Tabela3[[#This Row],[Faixa Gasto]] &amp; " | " &amp; Tabela3[[#This Row],[Faixa ticket médio]]</f>
        <v>76-99 dias | R$ 1001-1500 | +R$ 50</v>
      </c>
      <c r="AZ6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7" s="36"/>
    </row>
    <row r="688" spans="1:54" x14ac:dyDescent="0.25">
      <c r="A688" s="61">
        <v>687</v>
      </c>
      <c r="B688" s="37">
        <v>35682</v>
      </c>
      <c r="C688" s="34">
        <v>1</v>
      </c>
      <c r="D688" s="34">
        <v>0</v>
      </c>
      <c r="E688" s="34">
        <v>34</v>
      </c>
      <c r="F688" s="58" t="str">
        <f>IF('Base tratada'!$E688&lt;=15,"0-15 dias",
IF('Base tratada'!$E688&lt;=30, "16-30 dias",
IF('Base tratada'!$E688&lt;=45, "31-45 dias",
IF('Base tratada'!$E688&lt;=60, "46-60 dias",
IF('Base tratada'!$E688&lt;=75, "61-75 dias", "76-99 dias")))))</f>
        <v>31-45 dias</v>
      </c>
      <c r="G688" s="38">
        <v>50</v>
      </c>
      <c r="H688" s="60" t="str">
        <f>IF('Base tratada'!$G688&lt;=29,"24–29",
IF('Base tratada'!$G688&lt;=39,"30–39",
IF('Base tratada'!$G688&lt;=49,"40–49",
IF('Base tratada'!$G688&lt;=59,"50–59",
IF('Base tratada'!$G688&lt;=69,"60–69",
"70–80")))))</f>
        <v>50–59</v>
      </c>
      <c r="I688" s="34">
        <v>2161</v>
      </c>
      <c r="J688" s="58" t="str">
        <f>IF('Base tratada'!$K688=1,"Divorciado",
IF('Base tratada'!$L688=1,"Casado",
IF('Base tratada'!$M688=1, "Solteiro",
IF('Base tratada'!$N688=1,"Juntos",
"Viúvo"))))</f>
        <v>Divorciado</v>
      </c>
      <c r="K688" s="34">
        <v>1</v>
      </c>
      <c r="L688" s="34">
        <v>0</v>
      </c>
      <c r="M688" s="34">
        <v>0</v>
      </c>
      <c r="N688" s="34">
        <v>0</v>
      </c>
      <c r="O688" s="34">
        <v>0</v>
      </c>
      <c r="P688" s="34">
        <v>0</v>
      </c>
      <c r="Q688" s="34">
        <v>0</v>
      </c>
      <c r="R688" s="34">
        <v>0</v>
      </c>
      <c r="S688" s="34">
        <v>0</v>
      </c>
      <c r="T688" s="34">
        <v>1</v>
      </c>
      <c r="U688" s="35">
        <v>23</v>
      </c>
      <c r="V688" s="35">
        <v>0</v>
      </c>
      <c r="W688" s="35">
        <v>8</v>
      </c>
      <c r="X688" s="35">
        <v>6</v>
      </c>
      <c r="Y688" s="35">
        <v>2</v>
      </c>
      <c r="Z688" s="35">
        <v>18</v>
      </c>
      <c r="AA688" s="34">
        <v>1</v>
      </c>
      <c r="AB688" s="34">
        <v>2</v>
      </c>
      <c r="AC688" s="34">
        <v>1</v>
      </c>
      <c r="AD688" s="34">
        <v>1</v>
      </c>
      <c r="AE688" s="34">
        <v>3</v>
      </c>
      <c r="AF688" s="58">
        <f>'Base tratada'!$AC688+'Base tratada'!$AD688+'Base tratada'!$AE688</f>
        <v>5</v>
      </c>
      <c r="AG6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88" s="58" t="str">
        <f>IF('Base tratada'!$AC688&gt;=MAX('Base tratada'!$AD688,'Base tratada'!$AE688),"Web",
IF('Base tratada'!$AD688&gt;='Base tratada'!$AE688,"Catalog",
"Store"))</f>
        <v>Store</v>
      </c>
      <c r="AI688" s="59">
        <f>IF('Base tratada'!$AF688=0,"0",'Base tratada'!$AK688/'Base tratada'!$AF688)</f>
        <v>7.8</v>
      </c>
      <c r="AJ688" s="59" t="str">
        <f>IF('Base tratada'!$AI688=0,"R$ 0",
IF('Base tratada'!$AI688&lt;=25,"R$ 1–25",
IF('Base tratada'!$AI688&lt;=50,"R$ 26–50",
"+R$ 50")))</f>
        <v>R$ 1–25</v>
      </c>
      <c r="AK688" s="35">
        <v>39</v>
      </c>
      <c r="AL688" s="58" t="str">
        <f>IF('Base tratada'!$AK688&lt;=100,"R$ 0-100",
IF('Base tratada'!$AK688&lt;=500,"R$ 101-500",
IF('Base tratada'!$AK688&lt;=1000,"R$ 501-1000",
IF('Base tratada'!$AK688&lt;=1500,"R$ 1001-1500",
"+R$ 1500"))))</f>
        <v>R$ 0-100</v>
      </c>
      <c r="AM688" s="34">
        <v>0</v>
      </c>
      <c r="AN688" s="34">
        <v>0</v>
      </c>
      <c r="AO688" s="34">
        <v>0</v>
      </c>
      <c r="AP688" s="34">
        <v>0</v>
      </c>
      <c r="AQ688" s="34">
        <v>0</v>
      </c>
      <c r="AR688" s="34">
        <v>0</v>
      </c>
      <c r="AS688" s="34">
        <v>0</v>
      </c>
      <c r="AT688" s="34">
        <v>3</v>
      </c>
      <c r="AU688" s="34">
        <v>11</v>
      </c>
      <c r="AV688" s="52">
        <v>21</v>
      </c>
      <c r="AW688" s="57">
        <v>0</v>
      </c>
      <c r="AX688" s="58" t="str">
        <f>IF(Tabela3[[#This Row],[Response]]=1, "Aceitou", "Não aceitou")</f>
        <v>Não aceitou</v>
      </c>
      <c r="AY688" s="55" t="str">
        <f>Tabela3[[#This Row],[Faixa Recência]] &amp; " | " &amp; Tabela3[[#This Row],[Faixa Gasto]] &amp; " | " &amp; Tabela3[[#This Row],[Faixa ticket médio]]</f>
        <v>31-45 dias | R$ 0-100 | R$ 1–25</v>
      </c>
      <c r="AZ6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8" s="36"/>
    </row>
    <row r="689" spans="1:54" x14ac:dyDescent="0.25">
      <c r="A689" s="61">
        <v>688</v>
      </c>
      <c r="B689" s="37">
        <v>43185</v>
      </c>
      <c r="C689" s="34">
        <v>0</v>
      </c>
      <c r="D689" s="34">
        <v>1</v>
      </c>
      <c r="E689" s="34">
        <v>88</v>
      </c>
      <c r="F689" s="58" t="str">
        <f>IF('Base tratada'!$E689&lt;=15,"0-15 dias",
IF('Base tratada'!$E689&lt;=30, "16-30 dias",
IF('Base tratada'!$E689&lt;=45, "31-45 dias",
IF('Base tratada'!$E689&lt;=60, "46-60 dias",
IF('Base tratada'!$E689&lt;=75, "61-75 dias", "76-99 dias")))))</f>
        <v>76-99 dias</v>
      </c>
      <c r="G689" s="38">
        <v>69</v>
      </c>
      <c r="H689" s="60" t="str">
        <f>IF('Base tratada'!$G689&lt;=29,"24–29",
IF('Base tratada'!$G689&lt;=39,"30–39",
IF('Base tratada'!$G689&lt;=49,"40–49",
IF('Base tratada'!$G689&lt;=59,"50–59",
IF('Base tratada'!$G689&lt;=69,"60–69",
"70–80")))))</f>
        <v>60–69</v>
      </c>
      <c r="I689" s="34">
        <v>2604</v>
      </c>
      <c r="J689" s="58" t="str">
        <f>IF('Base tratada'!$K689=1,"Divorciado",
IF('Base tratada'!$L689=1,"Casado",
IF('Base tratada'!$M689=1, "Solteiro",
IF('Base tratada'!$N689=1,"Juntos",
"Viúvo"))))</f>
        <v>Divorciado</v>
      </c>
      <c r="K689" s="34">
        <v>1</v>
      </c>
      <c r="L689" s="34">
        <v>0</v>
      </c>
      <c r="M689" s="34">
        <v>0</v>
      </c>
      <c r="N689" s="34">
        <v>0</v>
      </c>
      <c r="O689" s="34">
        <v>0</v>
      </c>
      <c r="P689" s="34">
        <v>0</v>
      </c>
      <c r="Q689" s="34">
        <v>0</v>
      </c>
      <c r="R689" s="34">
        <v>1</v>
      </c>
      <c r="S689" s="34">
        <v>0</v>
      </c>
      <c r="T689" s="34">
        <v>0</v>
      </c>
      <c r="U689" s="35">
        <v>537</v>
      </c>
      <c r="V689" s="35">
        <v>6</v>
      </c>
      <c r="W689" s="35">
        <v>42</v>
      </c>
      <c r="X689" s="35">
        <v>16</v>
      </c>
      <c r="Y689" s="35">
        <v>6</v>
      </c>
      <c r="Z689" s="35">
        <v>30</v>
      </c>
      <c r="AA689" s="34">
        <v>2</v>
      </c>
      <c r="AB689" s="34">
        <v>8</v>
      </c>
      <c r="AC689" s="34">
        <v>9</v>
      </c>
      <c r="AD689" s="34">
        <v>3</v>
      </c>
      <c r="AE689" s="34">
        <v>6</v>
      </c>
      <c r="AF689" s="58">
        <f>'Base tratada'!$AC689+'Base tratada'!$AD689+'Base tratada'!$AE689</f>
        <v>18</v>
      </c>
      <c r="AG6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89" s="58" t="str">
        <f>IF('Base tratada'!$AC689&gt;=MAX('Base tratada'!$AD689,'Base tratada'!$AE689),"Web",
IF('Base tratada'!$AD689&gt;='Base tratada'!$AE689,"Catalog",
"Store"))</f>
        <v>Web</v>
      </c>
      <c r="AI689" s="59">
        <f>IF('Base tratada'!$AF689=0,"0",'Base tratada'!$AK689/'Base tratada'!$AF689)</f>
        <v>33.722222222222221</v>
      </c>
      <c r="AJ689" s="59" t="str">
        <f>IF('Base tratada'!$AI689=0,"R$ 0",
IF('Base tratada'!$AI689&lt;=25,"R$ 1–25",
IF('Base tratada'!$AI689&lt;=50,"R$ 26–50",
"+R$ 50")))</f>
        <v>R$ 26–50</v>
      </c>
      <c r="AK689" s="35">
        <v>607</v>
      </c>
      <c r="AL689" s="58" t="str">
        <f>IF('Base tratada'!$AK689&lt;=100,"R$ 0-100",
IF('Base tratada'!$AK689&lt;=500,"R$ 101-500",
IF('Base tratada'!$AK689&lt;=1000,"R$ 501-1000",
IF('Base tratada'!$AK689&lt;=1500,"R$ 1001-1500",
"+R$ 1500"))))</f>
        <v>R$ 501-1000</v>
      </c>
      <c r="AM689" s="34">
        <v>0</v>
      </c>
      <c r="AN689" s="34">
        <v>0</v>
      </c>
      <c r="AO689" s="34">
        <v>0</v>
      </c>
      <c r="AP689" s="34">
        <v>0</v>
      </c>
      <c r="AQ689" s="34">
        <v>0</v>
      </c>
      <c r="AR689" s="34">
        <v>0</v>
      </c>
      <c r="AS689" s="34">
        <v>0</v>
      </c>
      <c r="AT689" s="34">
        <v>3</v>
      </c>
      <c r="AU689" s="34">
        <v>11</v>
      </c>
      <c r="AV689" s="52">
        <v>577</v>
      </c>
      <c r="AW689" s="57">
        <v>0</v>
      </c>
      <c r="AX689" s="58" t="str">
        <f>IF(Tabela3[[#This Row],[Response]]=1, "Aceitou", "Não aceitou")</f>
        <v>Não aceitou</v>
      </c>
      <c r="AY689" s="55" t="str">
        <f>Tabela3[[#This Row],[Faixa Recência]] &amp; " | " &amp; Tabela3[[#This Row],[Faixa Gasto]] &amp; " | " &amp; Tabela3[[#This Row],[Faixa ticket médio]]</f>
        <v>76-99 dias | R$ 501-1000 | R$ 26–50</v>
      </c>
      <c r="AZ6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89" s="36"/>
    </row>
    <row r="690" spans="1:54" x14ac:dyDescent="0.25">
      <c r="A690" s="61">
        <v>689</v>
      </c>
      <c r="B690" s="37">
        <v>66375</v>
      </c>
      <c r="C690" s="34">
        <v>0</v>
      </c>
      <c r="D690" s="34">
        <v>1</v>
      </c>
      <c r="E690" s="34">
        <v>96</v>
      </c>
      <c r="F690" s="58" t="str">
        <f>IF('Base tratada'!$E690&lt;=15,"0-15 dias",
IF('Base tratada'!$E690&lt;=30, "16-30 dias",
IF('Base tratada'!$E690&lt;=45, "31-45 dias",
IF('Base tratada'!$E690&lt;=60, "46-60 dias",
IF('Base tratada'!$E690&lt;=75, "61-75 dias", "76-99 dias")))))</f>
        <v>76-99 dias</v>
      </c>
      <c r="G690" s="38">
        <v>72</v>
      </c>
      <c r="H690" s="60" t="str">
        <f>IF('Base tratada'!$G690&lt;=29,"24–29",
IF('Base tratada'!$G690&lt;=39,"30–39",
IF('Base tratada'!$G690&lt;=49,"40–49",
IF('Base tratada'!$G690&lt;=59,"50–59",
IF('Base tratada'!$G690&lt;=69,"60–69",
"70–80")))))</f>
        <v>70–80</v>
      </c>
      <c r="I690" s="34">
        <v>2379</v>
      </c>
      <c r="J690" s="58" t="str">
        <f>IF('Base tratada'!$K690=1,"Divorciado",
IF('Base tratada'!$L690=1,"Casado",
IF('Base tratada'!$M690=1, "Solteiro",
IF('Base tratada'!$N690=1,"Juntos",
"Viúvo"))))</f>
        <v>Juntos</v>
      </c>
      <c r="K690" s="34">
        <v>0</v>
      </c>
      <c r="L690" s="34">
        <v>0</v>
      </c>
      <c r="M690" s="34">
        <v>0</v>
      </c>
      <c r="N690" s="34">
        <v>1</v>
      </c>
      <c r="O690" s="34">
        <v>0</v>
      </c>
      <c r="P690" s="34">
        <v>0</v>
      </c>
      <c r="Q690" s="34">
        <v>0</v>
      </c>
      <c r="R690" s="34">
        <v>0</v>
      </c>
      <c r="S690" s="34">
        <v>0</v>
      </c>
      <c r="T690" s="34">
        <v>1</v>
      </c>
      <c r="U690" s="35">
        <v>712</v>
      </c>
      <c r="V690" s="35">
        <v>0</v>
      </c>
      <c r="W690" s="35">
        <v>45</v>
      </c>
      <c r="X690" s="35">
        <v>0</v>
      </c>
      <c r="Y690" s="35">
        <v>0</v>
      </c>
      <c r="Z690" s="35">
        <v>191</v>
      </c>
      <c r="AA690" s="34">
        <v>3</v>
      </c>
      <c r="AB690" s="34">
        <v>7</v>
      </c>
      <c r="AC690" s="34">
        <v>2</v>
      </c>
      <c r="AD690" s="34">
        <v>4</v>
      </c>
      <c r="AE690" s="34">
        <v>5</v>
      </c>
      <c r="AF690" s="58">
        <f>'Base tratada'!$AC690+'Base tratada'!$AD690+'Base tratada'!$AE690</f>
        <v>11</v>
      </c>
      <c r="AG6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690" s="58" t="str">
        <f>IF('Base tratada'!$AC690&gt;=MAX('Base tratada'!$AD690,'Base tratada'!$AE690),"Web",
IF('Base tratada'!$AD690&gt;='Base tratada'!$AE690,"Catalog",
"Store"))</f>
        <v>Store</v>
      </c>
      <c r="AI690" s="59">
        <f>IF('Base tratada'!$AF690=0,"0",'Base tratada'!$AK690/'Base tratada'!$AF690)</f>
        <v>68.818181818181813</v>
      </c>
      <c r="AJ690" s="59" t="str">
        <f>IF('Base tratada'!$AI690=0,"R$ 0",
IF('Base tratada'!$AI690&lt;=25,"R$ 1–25",
IF('Base tratada'!$AI690&lt;=50,"R$ 26–50",
"+R$ 50")))</f>
        <v>+R$ 50</v>
      </c>
      <c r="AK690" s="35">
        <v>757</v>
      </c>
      <c r="AL690" s="58" t="str">
        <f>IF('Base tratada'!$AK690&lt;=100,"R$ 0-100",
IF('Base tratada'!$AK690&lt;=500,"R$ 101-500",
IF('Base tratada'!$AK690&lt;=1000,"R$ 501-1000",
IF('Base tratada'!$AK690&lt;=1500,"R$ 1001-1500",
"+R$ 1500"))))</f>
        <v>R$ 501-1000</v>
      </c>
      <c r="AM690" s="34">
        <v>0</v>
      </c>
      <c r="AN690" s="34">
        <v>0</v>
      </c>
      <c r="AO690" s="34">
        <v>1</v>
      </c>
      <c r="AP690" s="34">
        <v>0</v>
      </c>
      <c r="AQ690" s="34">
        <v>0</v>
      </c>
      <c r="AR690" s="34">
        <v>1</v>
      </c>
      <c r="AS690" s="34">
        <v>0</v>
      </c>
      <c r="AT690" s="34">
        <v>3</v>
      </c>
      <c r="AU690" s="34">
        <v>11</v>
      </c>
      <c r="AV690" s="52">
        <v>566</v>
      </c>
      <c r="AW690" s="57">
        <v>0</v>
      </c>
      <c r="AX690" s="58" t="str">
        <f>IF(Tabela3[[#This Row],[Response]]=1, "Aceitou", "Não aceitou")</f>
        <v>Não aceitou</v>
      </c>
      <c r="AY690" s="55" t="str">
        <f>Tabela3[[#This Row],[Faixa Recência]] &amp; " | " &amp; Tabela3[[#This Row],[Faixa Gasto]] &amp; " | " &amp; Tabela3[[#This Row],[Faixa ticket médio]]</f>
        <v>76-99 dias | R$ 501-1000 | +R$ 50</v>
      </c>
      <c r="AZ6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0" s="36"/>
    </row>
    <row r="691" spans="1:54" x14ac:dyDescent="0.25">
      <c r="A691" s="61">
        <v>690</v>
      </c>
      <c r="B691" s="37">
        <v>35178</v>
      </c>
      <c r="C691" s="34">
        <v>1</v>
      </c>
      <c r="D691" s="34">
        <v>0</v>
      </c>
      <c r="E691" s="34">
        <v>10</v>
      </c>
      <c r="F691" s="58" t="str">
        <f>IF('Base tratada'!$E691&lt;=15,"0-15 dias",
IF('Base tratada'!$E691&lt;=30, "16-30 dias",
IF('Base tratada'!$E691&lt;=45, "31-45 dias",
IF('Base tratada'!$E691&lt;=60, "46-60 dias",
IF('Base tratada'!$E691&lt;=75, "61-75 dias", "76-99 dias")))))</f>
        <v>0-15 dias</v>
      </c>
      <c r="G691" s="38">
        <v>49</v>
      </c>
      <c r="H691" s="60" t="str">
        <f>IF('Base tratada'!$G691&lt;=29,"24–29",
IF('Base tratada'!$G691&lt;=39,"30–39",
IF('Base tratada'!$G691&lt;=49,"40–49",
IF('Base tratada'!$G691&lt;=59,"50–59",
IF('Base tratada'!$G691&lt;=69,"60–69",
"70–80")))))</f>
        <v>40–49</v>
      </c>
      <c r="I691" s="34">
        <v>2694</v>
      </c>
      <c r="J691" s="58" t="str">
        <f>IF('Base tratada'!$K691=1,"Divorciado",
IF('Base tratada'!$L691=1,"Casado",
IF('Base tratada'!$M691=1, "Solteiro",
IF('Base tratada'!$N691=1,"Juntos",
"Viúvo"))))</f>
        <v>Casado</v>
      </c>
      <c r="K691" s="34">
        <v>0</v>
      </c>
      <c r="L691" s="34">
        <v>1</v>
      </c>
      <c r="M691" s="34">
        <v>0</v>
      </c>
      <c r="N691" s="34">
        <v>0</v>
      </c>
      <c r="O691" s="34">
        <v>0</v>
      </c>
      <c r="P691" s="34">
        <v>0</v>
      </c>
      <c r="Q691" s="34">
        <v>0</v>
      </c>
      <c r="R691" s="34">
        <v>0</v>
      </c>
      <c r="S691" s="34">
        <v>1</v>
      </c>
      <c r="T691" s="34">
        <v>0</v>
      </c>
      <c r="U691" s="35">
        <v>23</v>
      </c>
      <c r="V691" s="35">
        <v>1</v>
      </c>
      <c r="W691" s="35">
        <v>13</v>
      </c>
      <c r="X691" s="35">
        <v>2</v>
      </c>
      <c r="Y691" s="35">
        <v>2</v>
      </c>
      <c r="Z691" s="35">
        <v>18</v>
      </c>
      <c r="AA691" s="34">
        <v>1</v>
      </c>
      <c r="AB691" s="34">
        <v>7</v>
      </c>
      <c r="AC691" s="34">
        <v>1</v>
      </c>
      <c r="AD691" s="34">
        <v>1</v>
      </c>
      <c r="AE691" s="34">
        <v>2</v>
      </c>
      <c r="AF691" s="58">
        <f>'Base tratada'!$AC691+'Base tratada'!$AD691+'Base tratada'!$AE691</f>
        <v>4</v>
      </c>
      <c r="AG6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91" s="58" t="str">
        <f>IF('Base tratada'!$AC691&gt;=MAX('Base tratada'!$AD691,'Base tratada'!$AE691),"Web",
IF('Base tratada'!$AD691&gt;='Base tratada'!$AE691,"Catalog",
"Store"))</f>
        <v>Store</v>
      </c>
      <c r="AI691" s="59">
        <f>IF('Base tratada'!$AF691=0,"0",'Base tratada'!$AK691/'Base tratada'!$AF691)</f>
        <v>10.25</v>
      </c>
      <c r="AJ691" s="59" t="str">
        <f>IF('Base tratada'!$AI691=0,"R$ 0",
IF('Base tratada'!$AI691&lt;=25,"R$ 1–25",
IF('Base tratada'!$AI691&lt;=50,"R$ 26–50",
"+R$ 50")))</f>
        <v>R$ 1–25</v>
      </c>
      <c r="AK691" s="35">
        <v>41</v>
      </c>
      <c r="AL691" s="58" t="str">
        <f>IF('Base tratada'!$AK691&lt;=100,"R$ 0-100",
IF('Base tratada'!$AK691&lt;=500,"R$ 101-500",
IF('Base tratada'!$AK691&lt;=1000,"R$ 501-1000",
IF('Base tratada'!$AK691&lt;=1500,"R$ 1001-1500",
"+R$ 1500"))))</f>
        <v>R$ 0-100</v>
      </c>
      <c r="AM691" s="34">
        <v>0</v>
      </c>
      <c r="AN691" s="34">
        <v>0</v>
      </c>
      <c r="AO691" s="34">
        <v>1</v>
      </c>
      <c r="AP691" s="34">
        <v>0</v>
      </c>
      <c r="AQ691" s="34">
        <v>0</v>
      </c>
      <c r="AR691" s="34">
        <v>1</v>
      </c>
      <c r="AS691" s="34">
        <v>0</v>
      </c>
      <c r="AT691" s="34">
        <v>3</v>
      </c>
      <c r="AU691" s="34">
        <v>11</v>
      </c>
      <c r="AV691" s="52">
        <v>23</v>
      </c>
      <c r="AW691" s="57">
        <v>1</v>
      </c>
      <c r="AX691" s="58" t="str">
        <f>IF(Tabela3[[#This Row],[Response]]=1, "Aceitou", "Não aceitou")</f>
        <v>Aceitou</v>
      </c>
      <c r="AY691" s="55" t="str">
        <f>Tabela3[[#This Row],[Faixa Recência]] &amp; " | " &amp; Tabela3[[#This Row],[Faixa Gasto]] &amp; " | " &amp; Tabela3[[#This Row],[Faixa ticket médio]]</f>
        <v>0-15 dias | R$ 0-100 | R$ 1–25</v>
      </c>
      <c r="AZ6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1" s="36"/>
    </row>
    <row r="692" spans="1:54" x14ac:dyDescent="0.25">
      <c r="A692" s="61">
        <v>691</v>
      </c>
      <c r="B692" s="37">
        <v>25252</v>
      </c>
      <c r="C692" s="34">
        <v>1</v>
      </c>
      <c r="D692" s="34">
        <v>0</v>
      </c>
      <c r="E692" s="34">
        <v>26</v>
      </c>
      <c r="F692" s="58" t="str">
        <f>IF('Base tratada'!$E692&lt;=15,"0-15 dias",
IF('Base tratada'!$E692&lt;=30, "16-30 dias",
IF('Base tratada'!$E692&lt;=45, "31-45 dias",
IF('Base tratada'!$E692&lt;=60, "46-60 dias",
IF('Base tratada'!$E692&lt;=75, "61-75 dias", "76-99 dias")))))</f>
        <v>16-30 dias</v>
      </c>
      <c r="G692" s="38">
        <v>34</v>
      </c>
      <c r="H692" s="60" t="str">
        <f>IF('Base tratada'!$G692&lt;=29,"24–29",
IF('Base tratada'!$G692&lt;=39,"30–39",
IF('Base tratada'!$G692&lt;=49,"40–49",
IF('Base tratada'!$G692&lt;=59,"50–59",
IF('Base tratada'!$G692&lt;=69,"60–69",
"70–80")))))</f>
        <v>30–39</v>
      </c>
      <c r="I692" s="34">
        <v>2511</v>
      </c>
      <c r="J692" s="58" t="str">
        <f>IF('Base tratada'!$K692=1,"Divorciado",
IF('Base tratada'!$L692=1,"Casado",
IF('Base tratada'!$M692=1, "Solteiro",
IF('Base tratada'!$N692=1,"Juntos",
"Viúvo"))))</f>
        <v>Casado</v>
      </c>
      <c r="K692" s="34">
        <v>0</v>
      </c>
      <c r="L692" s="34">
        <v>1</v>
      </c>
      <c r="M692" s="34">
        <v>0</v>
      </c>
      <c r="N692" s="34">
        <v>0</v>
      </c>
      <c r="O692" s="34">
        <v>0</v>
      </c>
      <c r="P692" s="34">
        <v>0</v>
      </c>
      <c r="Q692" s="34">
        <v>0</v>
      </c>
      <c r="R692" s="34">
        <v>1</v>
      </c>
      <c r="S692" s="34">
        <v>0</v>
      </c>
      <c r="T692" s="34">
        <v>0</v>
      </c>
      <c r="U692" s="35">
        <v>1</v>
      </c>
      <c r="V692" s="35">
        <v>3</v>
      </c>
      <c r="W692" s="35">
        <v>4</v>
      </c>
      <c r="X692" s="35">
        <v>2</v>
      </c>
      <c r="Y692" s="35">
        <v>2</v>
      </c>
      <c r="Z692" s="35">
        <v>6</v>
      </c>
      <c r="AA692" s="34">
        <v>1</v>
      </c>
      <c r="AB692" s="34">
        <v>8</v>
      </c>
      <c r="AC692" s="34">
        <v>1</v>
      </c>
      <c r="AD692" s="34">
        <v>0</v>
      </c>
      <c r="AE692" s="34">
        <v>2</v>
      </c>
      <c r="AF692" s="58">
        <f>'Base tratada'!$AC692+'Base tratada'!$AD692+'Base tratada'!$AE692</f>
        <v>3</v>
      </c>
      <c r="AG6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692" s="58" t="str">
        <f>IF('Base tratada'!$AC692&gt;=MAX('Base tratada'!$AD692,'Base tratada'!$AE692),"Web",
IF('Base tratada'!$AD692&gt;='Base tratada'!$AE692,"Catalog",
"Store"))</f>
        <v>Store</v>
      </c>
      <c r="AI692" s="59">
        <f>IF('Base tratada'!$AF692=0,"0",'Base tratada'!$AK692/'Base tratada'!$AF692)</f>
        <v>4</v>
      </c>
      <c r="AJ692" s="59" t="str">
        <f>IF('Base tratada'!$AI692=0,"R$ 0",
IF('Base tratada'!$AI692&lt;=25,"R$ 1–25",
IF('Base tratada'!$AI692&lt;=50,"R$ 26–50",
"+R$ 50")))</f>
        <v>R$ 1–25</v>
      </c>
      <c r="AK692" s="35">
        <v>12</v>
      </c>
      <c r="AL692" s="58" t="str">
        <f>IF('Base tratada'!$AK692&lt;=100,"R$ 0-100",
IF('Base tratada'!$AK692&lt;=500,"R$ 101-500",
IF('Base tratada'!$AK692&lt;=1000,"R$ 501-1000",
IF('Base tratada'!$AK692&lt;=1500,"R$ 1001-1500",
"+R$ 1500"))))</f>
        <v>R$ 0-100</v>
      </c>
      <c r="AM692" s="34">
        <v>0</v>
      </c>
      <c r="AN692" s="34">
        <v>0</v>
      </c>
      <c r="AO692" s="34">
        <v>0</v>
      </c>
      <c r="AP692" s="34">
        <v>0</v>
      </c>
      <c r="AQ692" s="34">
        <v>0</v>
      </c>
      <c r="AR692" s="34">
        <v>0</v>
      </c>
      <c r="AS692" s="34">
        <v>0</v>
      </c>
      <c r="AT692" s="34">
        <v>3</v>
      </c>
      <c r="AU692" s="34">
        <v>11</v>
      </c>
      <c r="AV692" s="52">
        <v>6</v>
      </c>
      <c r="AW692" s="57">
        <v>0</v>
      </c>
      <c r="AX692" s="58" t="str">
        <f>IF(Tabela3[[#This Row],[Response]]=1, "Aceitou", "Não aceitou")</f>
        <v>Não aceitou</v>
      </c>
      <c r="AY692" s="55" t="str">
        <f>Tabela3[[#This Row],[Faixa Recência]] &amp; " | " &amp; Tabela3[[#This Row],[Faixa Gasto]] &amp; " | " &amp; Tabela3[[#This Row],[Faixa ticket médio]]</f>
        <v>16-30 dias | R$ 0-100 | R$ 1–25</v>
      </c>
      <c r="AZ6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2" s="36"/>
    </row>
    <row r="693" spans="1:54" x14ac:dyDescent="0.25">
      <c r="A693" s="61">
        <v>692</v>
      </c>
      <c r="B693" s="37">
        <v>55250</v>
      </c>
      <c r="C693" s="34">
        <v>0</v>
      </c>
      <c r="D693" s="34">
        <v>1</v>
      </c>
      <c r="E693" s="34">
        <v>49</v>
      </c>
      <c r="F693" s="58" t="str">
        <f>IF('Base tratada'!$E693&lt;=15,"0-15 dias",
IF('Base tratada'!$E693&lt;=30, "16-30 dias",
IF('Base tratada'!$E693&lt;=45, "31-45 dias",
IF('Base tratada'!$E693&lt;=60, "46-60 dias",
IF('Base tratada'!$E693&lt;=75, "61-75 dias", "76-99 dias")))))</f>
        <v>46-60 dias</v>
      </c>
      <c r="G693" s="38">
        <v>55</v>
      </c>
      <c r="H693" s="60" t="str">
        <f>IF('Base tratada'!$G693&lt;=29,"24–29",
IF('Base tratada'!$G693&lt;=39,"30–39",
IF('Base tratada'!$G693&lt;=49,"40–49",
IF('Base tratada'!$G693&lt;=59,"50–59",
IF('Base tratada'!$G693&lt;=69,"60–69",
"70–80")))))</f>
        <v>50–59</v>
      </c>
      <c r="I693" s="34">
        <v>2775</v>
      </c>
      <c r="J693" s="58" t="str">
        <f>IF('Base tratada'!$K693=1,"Divorciado",
IF('Base tratada'!$L693=1,"Casado",
IF('Base tratada'!$M693=1, "Solteiro",
IF('Base tratada'!$N693=1,"Juntos",
"Viúvo"))))</f>
        <v>Solteiro</v>
      </c>
      <c r="K693" s="34">
        <v>0</v>
      </c>
      <c r="L693" s="34">
        <v>0</v>
      </c>
      <c r="M693" s="34">
        <v>1</v>
      </c>
      <c r="N693" s="34">
        <v>0</v>
      </c>
      <c r="O693" s="34">
        <v>0</v>
      </c>
      <c r="P693" s="34">
        <v>0</v>
      </c>
      <c r="Q693" s="34">
        <v>0</v>
      </c>
      <c r="R693" s="34">
        <v>0</v>
      </c>
      <c r="S693" s="34">
        <v>1</v>
      </c>
      <c r="T693" s="34">
        <v>0</v>
      </c>
      <c r="U693" s="35">
        <v>664</v>
      </c>
      <c r="V693" s="35">
        <v>58</v>
      </c>
      <c r="W693" s="35">
        <v>83</v>
      </c>
      <c r="X693" s="35">
        <v>32</v>
      </c>
      <c r="Y693" s="35">
        <v>0</v>
      </c>
      <c r="Z693" s="35">
        <v>66</v>
      </c>
      <c r="AA693" s="34">
        <v>4</v>
      </c>
      <c r="AB693" s="34">
        <v>5</v>
      </c>
      <c r="AC693" s="34">
        <v>7</v>
      </c>
      <c r="AD693" s="34">
        <v>5</v>
      </c>
      <c r="AE693" s="34">
        <v>10</v>
      </c>
      <c r="AF693" s="58">
        <f>'Base tratada'!$AC693+'Base tratada'!$AD693+'Base tratada'!$AE693</f>
        <v>22</v>
      </c>
      <c r="AG6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693" s="58" t="str">
        <f>IF('Base tratada'!$AC693&gt;=MAX('Base tratada'!$AD693,'Base tratada'!$AE693),"Web",
IF('Base tratada'!$AD693&gt;='Base tratada'!$AE693,"Catalog",
"Store"))</f>
        <v>Store</v>
      </c>
      <c r="AI693" s="59">
        <f>IF('Base tratada'!$AF693=0,"0",'Base tratada'!$AK693/'Base tratada'!$AF693)</f>
        <v>38.045454545454547</v>
      </c>
      <c r="AJ693" s="59" t="str">
        <f>IF('Base tratada'!$AI693=0,"R$ 0",
IF('Base tratada'!$AI693&lt;=25,"R$ 1–25",
IF('Base tratada'!$AI693&lt;=50,"R$ 26–50",
"+R$ 50")))</f>
        <v>R$ 26–50</v>
      </c>
      <c r="AK693" s="35">
        <v>837</v>
      </c>
      <c r="AL693" s="58" t="str">
        <f>IF('Base tratada'!$AK693&lt;=100,"R$ 0-100",
IF('Base tratada'!$AK693&lt;=500,"R$ 101-500",
IF('Base tratada'!$AK693&lt;=1000,"R$ 501-1000",
IF('Base tratada'!$AK693&lt;=1500,"R$ 1001-1500",
"+R$ 1500"))))</f>
        <v>R$ 501-1000</v>
      </c>
      <c r="AM693" s="34">
        <v>0</v>
      </c>
      <c r="AN693" s="34">
        <v>0</v>
      </c>
      <c r="AO693" s="34">
        <v>0</v>
      </c>
      <c r="AP693" s="34">
        <v>0</v>
      </c>
      <c r="AQ693" s="34">
        <v>0</v>
      </c>
      <c r="AR693" s="34">
        <v>0</v>
      </c>
      <c r="AS693" s="34">
        <v>0</v>
      </c>
      <c r="AT693" s="34">
        <v>3</v>
      </c>
      <c r="AU693" s="34">
        <v>11</v>
      </c>
      <c r="AV693" s="52">
        <v>771</v>
      </c>
      <c r="AW693" s="57">
        <v>0</v>
      </c>
      <c r="AX693" s="58" t="str">
        <f>IF(Tabela3[[#This Row],[Response]]=1, "Aceitou", "Não aceitou")</f>
        <v>Não aceitou</v>
      </c>
      <c r="AY693" s="55" t="str">
        <f>Tabela3[[#This Row],[Faixa Recência]] &amp; " | " &amp; Tabela3[[#This Row],[Faixa Gasto]] &amp; " | " &amp; Tabela3[[#This Row],[Faixa ticket médio]]</f>
        <v>46-60 dias | R$ 501-1000 | R$ 26–50</v>
      </c>
      <c r="AZ6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3" s="36"/>
    </row>
    <row r="694" spans="1:54" x14ac:dyDescent="0.25">
      <c r="A694" s="61">
        <v>693</v>
      </c>
      <c r="B694" s="37">
        <v>33249</v>
      </c>
      <c r="C694" s="34">
        <v>1</v>
      </c>
      <c r="D694" s="34">
        <v>0</v>
      </c>
      <c r="E694" s="34">
        <v>11</v>
      </c>
      <c r="F694" s="58" t="str">
        <f>IF('Base tratada'!$E694&lt;=15,"0-15 dias",
IF('Base tratada'!$E694&lt;=30, "16-30 dias",
IF('Base tratada'!$E694&lt;=45, "31-45 dias",
IF('Base tratada'!$E694&lt;=60, "46-60 dias",
IF('Base tratada'!$E694&lt;=75, "61-75 dias", "76-99 dias")))))</f>
        <v>0-15 dias</v>
      </c>
      <c r="G694" s="38">
        <v>45</v>
      </c>
      <c r="H694" s="60" t="str">
        <f>IF('Base tratada'!$G694&lt;=29,"24–29",
IF('Base tratada'!$G694&lt;=39,"30–39",
IF('Base tratada'!$G694&lt;=49,"40–49",
IF('Base tratada'!$G694&lt;=59,"50–59",
IF('Base tratada'!$G694&lt;=69,"60–69",
"70–80")))))</f>
        <v>40–49</v>
      </c>
      <c r="I694" s="34">
        <v>2653</v>
      </c>
      <c r="J694" s="58" t="str">
        <f>IF('Base tratada'!$K694=1,"Divorciado",
IF('Base tratada'!$L694=1,"Casado",
IF('Base tratada'!$M694=1, "Solteiro",
IF('Base tratada'!$N694=1,"Juntos",
"Viúvo"))))</f>
        <v>Solteiro</v>
      </c>
      <c r="K694" s="34">
        <v>0</v>
      </c>
      <c r="L694" s="34">
        <v>0</v>
      </c>
      <c r="M694" s="34">
        <v>1</v>
      </c>
      <c r="N694" s="34">
        <v>0</v>
      </c>
      <c r="O694" s="34">
        <v>0</v>
      </c>
      <c r="P694" s="34">
        <v>0</v>
      </c>
      <c r="Q694" s="34">
        <v>0</v>
      </c>
      <c r="R694" s="34">
        <v>1</v>
      </c>
      <c r="S694" s="34">
        <v>0</v>
      </c>
      <c r="T694" s="34">
        <v>0</v>
      </c>
      <c r="U694" s="35">
        <v>6</v>
      </c>
      <c r="V694" s="35">
        <v>10</v>
      </c>
      <c r="W694" s="35">
        <v>21</v>
      </c>
      <c r="X694" s="35">
        <v>19</v>
      </c>
      <c r="Y694" s="35">
        <v>14</v>
      </c>
      <c r="Z694" s="35">
        <v>42</v>
      </c>
      <c r="AA694" s="34">
        <v>2</v>
      </c>
      <c r="AB694" s="34">
        <v>6</v>
      </c>
      <c r="AC694" s="34">
        <v>2</v>
      </c>
      <c r="AD694" s="34">
        <v>1</v>
      </c>
      <c r="AE694" s="34">
        <v>3</v>
      </c>
      <c r="AF694" s="58">
        <f>'Base tratada'!$AC694+'Base tratada'!$AD694+'Base tratada'!$AE694</f>
        <v>6</v>
      </c>
      <c r="AG6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94" s="58" t="str">
        <f>IF('Base tratada'!$AC694&gt;=MAX('Base tratada'!$AD694,'Base tratada'!$AE694),"Web",
IF('Base tratada'!$AD694&gt;='Base tratada'!$AE694,"Catalog",
"Store"))</f>
        <v>Store</v>
      </c>
      <c r="AI694" s="59">
        <f>IF('Base tratada'!$AF694=0,"0",'Base tratada'!$AK694/'Base tratada'!$AF694)</f>
        <v>11.666666666666666</v>
      </c>
      <c r="AJ694" s="59" t="str">
        <f>IF('Base tratada'!$AI694=0,"R$ 0",
IF('Base tratada'!$AI694&lt;=25,"R$ 1–25",
IF('Base tratada'!$AI694&lt;=50,"R$ 26–50",
"+R$ 50")))</f>
        <v>R$ 1–25</v>
      </c>
      <c r="AK694" s="35">
        <v>70</v>
      </c>
      <c r="AL694" s="58" t="str">
        <f>IF('Base tratada'!$AK694&lt;=100,"R$ 0-100",
IF('Base tratada'!$AK694&lt;=500,"R$ 101-500",
IF('Base tratada'!$AK694&lt;=1000,"R$ 501-1000",
IF('Base tratada'!$AK694&lt;=1500,"R$ 1001-1500",
"+R$ 1500"))))</f>
        <v>R$ 0-100</v>
      </c>
      <c r="AM694" s="34">
        <v>0</v>
      </c>
      <c r="AN694" s="34">
        <v>0</v>
      </c>
      <c r="AO694" s="34">
        <v>0</v>
      </c>
      <c r="AP694" s="34">
        <v>0</v>
      </c>
      <c r="AQ694" s="34">
        <v>0</v>
      </c>
      <c r="AR694" s="34">
        <v>0</v>
      </c>
      <c r="AS694" s="34">
        <v>0</v>
      </c>
      <c r="AT694" s="34">
        <v>3</v>
      </c>
      <c r="AU694" s="34">
        <v>11</v>
      </c>
      <c r="AV694" s="52">
        <v>28</v>
      </c>
      <c r="AW694" s="57">
        <v>0</v>
      </c>
      <c r="AX694" s="58" t="str">
        <f>IF(Tabela3[[#This Row],[Response]]=1, "Aceitou", "Não aceitou")</f>
        <v>Não aceitou</v>
      </c>
      <c r="AY694" s="55" t="str">
        <f>Tabela3[[#This Row],[Faixa Recência]] &amp; " | " &amp; Tabela3[[#This Row],[Faixa Gasto]] &amp; " | " &amp; Tabela3[[#This Row],[Faixa ticket médio]]</f>
        <v>0-15 dias | R$ 0-100 | R$ 1–25</v>
      </c>
      <c r="AZ6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4" s="36"/>
    </row>
    <row r="695" spans="1:54" x14ac:dyDescent="0.25">
      <c r="A695" s="61">
        <v>694</v>
      </c>
      <c r="B695" s="37">
        <v>58398</v>
      </c>
      <c r="C695" s="34">
        <v>0</v>
      </c>
      <c r="D695" s="34">
        <v>0</v>
      </c>
      <c r="E695" s="34">
        <v>44</v>
      </c>
      <c r="F695" s="58" t="str">
        <f>IF('Base tratada'!$E695&lt;=15,"0-15 dias",
IF('Base tratada'!$E695&lt;=30, "16-30 dias",
IF('Base tratada'!$E695&lt;=45, "31-45 dias",
IF('Base tratada'!$E695&lt;=60, "46-60 dias",
IF('Base tratada'!$E695&lt;=75, "61-75 dias", "76-99 dias")))))</f>
        <v>31-45 dias</v>
      </c>
      <c r="G695" s="38">
        <v>67</v>
      </c>
      <c r="H695" s="60" t="str">
        <f>IF('Base tratada'!$G695&lt;=29,"24–29",
IF('Base tratada'!$G695&lt;=39,"30–39",
IF('Base tratada'!$G695&lt;=49,"40–49",
IF('Base tratada'!$G695&lt;=59,"50–59",
IF('Base tratada'!$G695&lt;=69,"60–69",
"70–80")))))</f>
        <v>60–69</v>
      </c>
      <c r="I695" s="34">
        <v>2570</v>
      </c>
      <c r="J695" s="58" t="str">
        <f>IF('Base tratada'!$K695=1,"Divorciado",
IF('Base tratada'!$L695=1,"Casado",
IF('Base tratada'!$M695=1, "Solteiro",
IF('Base tratada'!$N695=1,"Juntos",
"Viúvo"))))</f>
        <v>Juntos</v>
      </c>
      <c r="K695" s="34">
        <v>0</v>
      </c>
      <c r="L695" s="34">
        <v>0</v>
      </c>
      <c r="M695" s="34">
        <v>0</v>
      </c>
      <c r="N695" s="34">
        <v>1</v>
      </c>
      <c r="O695" s="34">
        <v>0</v>
      </c>
      <c r="P695" s="34">
        <v>0</v>
      </c>
      <c r="Q695" s="34">
        <v>0</v>
      </c>
      <c r="R695" s="34">
        <v>1</v>
      </c>
      <c r="S695" s="34">
        <v>0</v>
      </c>
      <c r="T695" s="34">
        <v>0</v>
      </c>
      <c r="U695" s="35">
        <v>299</v>
      </c>
      <c r="V695" s="35">
        <v>5</v>
      </c>
      <c r="W695" s="35">
        <v>201</v>
      </c>
      <c r="X695" s="35">
        <v>21</v>
      </c>
      <c r="Y695" s="35">
        <v>21</v>
      </c>
      <c r="Z695" s="35">
        <v>49</v>
      </c>
      <c r="AA695" s="34">
        <v>3</v>
      </c>
      <c r="AB695" s="34">
        <v>4</v>
      </c>
      <c r="AC695" s="34">
        <v>5</v>
      </c>
      <c r="AD695" s="34">
        <v>4</v>
      </c>
      <c r="AE695" s="34">
        <v>8</v>
      </c>
      <c r="AF695" s="58">
        <f>'Base tratada'!$AC695+'Base tratada'!$AD695+'Base tratada'!$AE695</f>
        <v>17</v>
      </c>
      <c r="AG6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95" s="58" t="str">
        <f>IF('Base tratada'!$AC695&gt;=MAX('Base tratada'!$AD695,'Base tratada'!$AE695),"Web",
IF('Base tratada'!$AD695&gt;='Base tratada'!$AE695,"Catalog",
"Store"))</f>
        <v>Store</v>
      </c>
      <c r="AI695" s="59">
        <f>IF('Base tratada'!$AF695=0,"0",'Base tratada'!$AK695/'Base tratada'!$AF695)</f>
        <v>32.176470588235297</v>
      </c>
      <c r="AJ695" s="59" t="str">
        <f>IF('Base tratada'!$AI695=0,"R$ 0",
IF('Base tratada'!$AI695&lt;=25,"R$ 1–25",
IF('Base tratada'!$AI695&lt;=50,"R$ 26–50",
"+R$ 50")))</f>
        <v>R$ 26–50</v>
      </c>
      <c r="AK695" s="35">
        <v>547</v>
      </c>
      <c r="AL695" s="58" t="str">
        <f>IF('Base tratada'!$AK695&lt;=100,"R$ 0-100",
IF('Base tratada'!$AK695&lt;=500,"R$ 101-500",
IF('Base tratada'!$AK695&lt;=1000,"R$ 501-1000",
IF('Base tratada'!$AK695&lt;=1500,"R$ 1001-1500",
"+R$ 1500"))))</f>
        <v>R$ 501-1000</v>
      </c>
      <c r="AM695" s="34">
        <v>0</v>
      </c>
      <c r="AN695" s="34">
        <v>0</v>
      </c>
      <c r="AO695" s="34">
        <v>0</v>
      </c>
      <c r="AP695" s="34">
        <v>0</v>
      </c>
      <c r="AQ695" s="34">
        <v>0</v>
      </c>
      <c r="AR695" s="34">
        <v>0</v>
      </c>
      <c r="AS695" s="34">
        <v>0</v>
      </c>
      <c r="AT695" s="34">
        <v>3</v>
      </c>
      <c r="AU695" s="34">
        <v>11</v>
      </c>
      <c r="AV695" s="52">
        <v>498</v>
      </c>
      <c r="AW695" s="57">
        <v>0</v>
      </c>
      <c r="AX695" s="58" t="str">
        <f>IF(Tabela3[[#This Row],[Response]]=1, "Aceitou", "Não aceitou")</f>
        <v>Não aceitou</v>
      </c>
      <c r="AY695" s="55" t="str">
        <f>Tabela3[[#This Row],[Faixa Recência]] &amp; " | " &amp; Tabela3[[#This Row],[Faixa Gasto]] &amp; " | " &amp; Tabela3[[#This Row],[Faixa ticket médio]]</f>
        <v>31-45 dias | R$ 501-1000 | R$ 26–50</v>
      </c>
      <c r="AZ6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5" s="36"/>
    </row>
    <row r="696" spans="1:54" x14ac:dyDescent="0.25">
      <c r="A696" s="61">
        <v>695</v>
      </c>
      <c r="B696" s="37">
        <v>50272</v>
      </c>
      <c r="C696" s="34">
        <v>1</v>
      </c>
      <c r="D696" s="34">
        <v>0</v>
      </c>
      <c r="E696" s="34">
        <v>75</v>
      </c>
      <c r="F696" s="58" t="str">
        <f>IF('Base tratada'!$E696&lt;=15,"0-15 dias",
IF('Base tratada'!$E696&lt;=30, "16-30 dias",
IF('Base tratada'!$E696&lt;=45, "31-45 dias",
IF('Base tratada'!$E696&lt;=60, "46-60 dias",
IF('Base tratada'!$E696&lt;=75, "61-75 dias", "76-99 dias")))))</f>
        <v>61-75 dias</v>
      </c>
      <c r="G696" s="38">
        <v>38</v>
      </c>
      <c r="H696" s="60" t="str">
        <f>IF('Base tratada'!$G696&lt;=29,"24–29",
IF('Base tratada'!$G696&lt;=39,"30–39",
IF('Base tratada'!$G696&lt;=49,"40–49",
IF('Base tratada'!$G696&lt;=59,"50–59",
IF('Base tratada'!$G696&lt;=69,"60–69",
"70–80")))))</f>
        <v>30–39</v>
      </c>
      <c r="I696" s="34">
        <v>2485</v>
      </c>
      <c r="J696" s="58" t="str">
        <f>IF('Base tratada'!$K696=1,"Divorciado",
IF('Base tratada'!$L696=1,"Casado",
IF('Base tratada'!$M696=1, "Solteiro",
IF('Base tratada'!$N696=1,"Juntos",
"Viúvo"))))</f>
        <v>Juntos</v>
      </c>
      <c r="K696" s="34">
        <v>0</v>
      </c>
      <c r="L696" s="34">
        <v>0</v>
      </c>
      <c r="M696" s="34">
        <v>0</v>
      </c>
      <c r="N696" s="34">
        <v>1</v>
      </c>
      <c r="O696" s="34">
        <v>0</v>
      </c>
      <c r="P696" s="34">
        <v>0</v>
      </c>
      <c r="Q696" s="34">
        <v>0</v>
      </c>
      <c r="R696" s="34">
        <v>1</v>
      </c>
      <c r="S696" s="34">
        <v>0</v>
      </c>
      <c r="T696" s="34">
        <v>0</v>
      </c>
      <c r="U696" s="35">
        <v>99</v>
      </c>
      <c r="V696" s="35">
        <v>13</v>
      </c>
      <c r="W696" s="35">
        <v>66</v>
      </c>
      <c r="X696" s="35">
        <v>43</v>
      </c>
      <c r="Y696" s="35">
        <v>8</v>
      </c>
      <c r="Z696" s="35">
        <v>4</v>
      </c>
      <c r="AA696" s="34">
        <v>3</v>
      </c>
      <c r="AB696" s="34">
        <v>7</v>
      </c>
      <c r="AC696" s="34">
        <v>4</v>
      </c>
      <c r="AD696" s="34">
        <v>1</v>
      </c>
      <c r="AE696" s="34">
        <v>5</v>
      </c>
      <c r="AF696" s="58">
        <f>'Base tratada'!$AC696+'Base tratada'!$AD696+'Base tratada'!$AE696</f>
        <v>10</v>
      </c>
      <c r="AG6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96" s="58" t="str">
        <f>IF('Base tratada'!$AC696&gt;=MAX('Base tratada'!$AD696,'Base tratada'!$AE696),"Web",
IF('Base tratada'!$AD696&gt;='Base tratada'!$AE696,"Catalog",
"Store"))</f>
        <v>Store</v>
      </c>
      <c r="AI696" s="59">
        <f>IF('Base tratada'!$AF696=0,"0",'Base tratada'!$AK696/'Base tratada'!$AF696)</f>
        <v>22.9</v>
      </c>
      <c r="AJ696" s="59" t="str">
        <f>IF('Base tratada'!$AI696=0,"R$ 0",
IF('Base tratada'!$AI696&lt;=25,"R$ 1–25",
IF('Base tratada'!$AI696&lt;=50,"R$ 26–50",
"+R$ 50")))</f>
        <v>R$ 1–25</v>
      </c>
      <c r="AK696" s="35">
        <v>229</v>
      </c>
      <c r="AL696" s="58" t="str">
        <f>IF('Base tratada'!$AK696&lt;=100,"R$ 0-100",
IF('Base tratada'!$AK696&lt;=500,"R$ 101-500",
IF('Base tratada'!$AK696&lt;=1000,"R$ 501-1000",
IF('Base tratada'!$AK696&lt;=1500,"R$ 1001-1500",
"+R$ 1500"))))</f>
        <v>R$ 101-500</v>
      </c>
      <c r="AM696" s="34">
        <v>0</v>
      </c>
      <c r="AN696" s="34">
        <v>0</v>
      </c>
      <c r="AO696" s="34">
        <v>0</v>
      </c>
      <c r="AP696" s="34">
        <v>0</v>
      </c>
      <c r="AQ696" s="34">
        <v>0</v>
      </c>
      <c r="AR696" s="34">
        <v>0</v>
      </c>
      <c r="AS696" s="34">
        <v>0</v>
      </c>
      <c r="AT696" s="34">
        <v>3</v>
      </c>
      <c r="AU696" s="34">
        <v>11</v>
      </c>
      <c r="AV696" s="52">
        <v>225</v>
      </c>
      <c r="AW696" s="57">
        <v>0</v>
      </c>
      <c r="AX696" s="58" t="str">
        <f>IF(Tabela3[[#This Row],[Response]]=1, "Aceitou", "Não aceitou")</f>
        <v>Não aceitou</v>
      </c>
      <c r="AY696" s="55" t="str">
        <f>Tabela3[[#This Row],[Faixa Recência]] &amp; " | " &amp; Tabela3[[#This Row],[Faixa Gasto]] &amp; " | " &amp; Tabela3[[#This Row],[Faixa ticket médio]]</f>
        <v>61-75 dias | R$ 101-500 | R$ 1–25</v>
      </c>
      <c r="AZ6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6" s="36"/>
    </row>
    <row r="697" spans="1:54" x14ac:dyDescent="0.25">
      <c r="A697" s="61">
        <v>696</v>
      </c>
      <c r="B697" s="37">
        <v>76618</v>
      </c>
      <c r="C697" s="34">
        <v>0</v>
      </c>
      <c r="D697" s="34">
        <v>0</v>
      </c>
      <c r="E697" s="34">
        <v>64</v>
      </c>
      <c r="F697" s="58" t="str">
        <f>IF('Base tratada'!$E697&lt;=15,"0-15 dias",
IF('Base tratada'!$E697&lt;=30, "16-30 dias",
IF('Base tratada'!$E697&lt;=45, "31-45 dias",
IF('Base tratada'!$E697&lt;=60, "46-60 dias",
IF('Base tratada'!$E697&lt;=75, "61-75 dias", "76-99 dias")))))</f>
        <v>61-75 dias</v>
      </c>
      <c r="G697" s="38">
        <v>45</v>
      </c>
      <c r="H697" s="60" t="str">
        <f>IF('Base tratada'!$G697&lt;=29,"24–29",
IF('Base tratada'!$G697&lt;=39,"30–39",
IF('Base tratada'!$G697&lt;=49,"40–49",
IF('Base tratada'!$G697&lt;=59,"50–59",
IF('Base tratada'!$G697&lt;=69,"60–69",
"70–80")))))</f>
        <v>40–49</v>
      </c>
      <c r="I697" s="34">
        <v>2728</v>
      </c>
      <c r="J697" s="58" t="str">
        <f>IF('Base tratada'!$K697=1,"Divorciado",
IF('Base tratada'!$L697=1,"Casado",
IF('Base tratada'!$M697=1, "Solteiro",
IF('Base tratada'!$N697=1,"Juntos",
"Viúvo"))))</f>
        <v>Casado</v>
      </c>
      <c r="K697" s="34">
        <v>0</v>
      </c>
      <c r="L697" s="34">
        <v>1</v>
      </c>
      <c r="M697" s="34">
        <v>0</v>
      </c>
      <c r="N697" s="34">
        <v>0</v>
      </c>
      <c r="O697" s="34">
        <v>0</v>
      </c>
      <c r="P697" s="34">
        <v>0</v>
      </c>
      <c r="Q697" s="34">
        <v>0</v>
      </c>
      <c r="R697" s="34">
        <v>0</v>
      </c>
      <c r="S697" s="34">
        <v>0</v>
      </c>
      <c r="T697" s="34">
        <v>1</v>
      </c>
      <c r="U697" s="35">
        <v>749</v>
      </c>
      <c r="V697" s="35">
        <v>40</v>
      </c>
      <c r="W697" s="35">
        <v>294</v>
      </c>
      <c r="X697" s="35">
        <v>121</v>
      </c>
      <c r="Y697" s="35">
        <v>160</v>
      </c>
      <c r="Z697" s="35">
        <v>147</v>
      </c>
      <c r="AA697" s="34">
        <v>1</v>
      </c>
      <c r="AB697" s="34">
        <v>1</v>
      </c>
      <c r="AC697" s="34">
        <v>3</v>
      </c>
      <c r="AD697" s="34">
        <v>2</v>
      </c>
      <c r="AE697" s="34">
        <v>5</v>
      </c>
      <c r="AF697" s="58">
        <f>'Base tratada'!$AC697+'Base tratada'!$AD697+'Base tratada'!$AE697</f>
        <v>10</v>
      </c>
      <c r="AG6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97" s="58" t="str">
        <f>IF('Base tratada'!$AC697&gt;=MAX('Base tratada'!$AD697,'Base tratada'!$AE697),"Web",
IF('Base tratada'!$AD697&gt;='Base tratada'!$AE697,"Catalog",
"Store"))</f>
        <v>Store</v>
      </c>
      <c r="AI697" s="59">
        <f>IF('Base tratada'!$AF697=0,"0",'Base tratada'!$AK697/'Base tratada'!$AF697)</f>
        <v>136.4</v>
      </c>
      <c r="AJ697" s="59" t="str">
        <f>IF('Base tratada'!$AI697=0,"R$ 0",
IF('Base tratada'!$AI697&lt;=25,"R$ 1–25",
IF('Base tratada'!$AI697&lt;=50,"R$ 26–50",
"+R$ 50")))</f>
        <v>+R$ 50</v>
      </c>
      <c r="AK697" s="35">
        <v>1364</v>
      </c>
      <c r="AL697" s="58" t="str">
        <f>IF('Base tratada'!$AK697&lt;=100,"R$ 0-100",
IF('Base tratada'!$AK697&lt;=500,"R$ 101-500",
IF('Base tratada'!$AK697&lt;=1000,"R$ 501-1000",
IF('Base tratada'!$AK697&lt;=1500,"R$ 1001-1500",
"+R$ 1500"))))</f>
        <v>R$ 1001-1500</v>
      </c>
      <c r="AM697" s="34">
        <v>0</v>
      </c>
      <c r="AN697" s="34">
        <v>0</v>
      </c>
      <c r="AO697" s="34">
        <v>0</v>
      </c>
      <c r="AP697" s="34">
        <v>0</v>
      </c>
      <c r="AQ697" s="34">
        <v>0</v>
      </c>
      <c r="AR697" s="34">
        <v>0</v>
      </c>
      <c r="AS697" s="34">
        <v>0</v>
      </c>
      <c r="AT697" s="34">
        <v>3</v>
      </c>
      <c r="AU697" s="34">
        <v>11</v>
      </c>
      <c r="AV697" s="52">
        <v>1217</v>
      </c>
      <c r="AW697" s="57">
        <v>0</v>
      </c>
      <c r="AX697" s="58" t="str">
        <f>IF(Tabela3[[#This Row],[Response]]=1, "Aceitou", "Não aceitou")</f>
        <v>Não aceitou</v>
      </c>
      <c r="AY697" s="55" t="str">
        <f>Tabela3[[#This Row],[Faixa Recência]] &amp; " | " &amp; Tabela3[[#This Row],[Faixa Gasto]] &amp; " | " &amp; Tabela3[[#This Row],[Faixa ticket médio]]</f>
        <v>61-75 dias | R$ 1001-1500 | +R$ 50</v>
      </c>
      <c r="AZ6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7" s="36"/>
    </row>
    <row r="698" spans="1:54" x14ac:dyDescent="0.25">
      <c r="A698" s="61">
        <v>697</v>
      </c>
      <c r="B698" s="37">
        <v>87305</v>
      </c>
      <c r="C698" s="34">
        <v>0</v>
      </c>
      <c r="D698" s="34">
        <v>0</v>
      </c>
      <c r="E698" s="34">
        <v>19</v>
      </c>
      <c r="F698" s="58" t="str">
        <f>IF('Base tratada'!$E698&lt;=15,"0-15 dias",
IF('Base tratada'!$E698&lt;=30, "16-30 dias",
IF('Base tratada'!$E698&lt;=45, "31-45 dias",
IF('Base tratada'!$E698&lt;=60, "46-60 dias",
IF('Base tratada'!$E698&lt;=75, "61-75 dias", "76-99 dias")))))</f>
        <v>16-30 dias</v>
      </c>
      <c r="G698" s="38">
        <v>60</v>
      </c>
      <c r="H698" s="60" t="str">
        <f>IF('Base tratada'!$G698&lt;=29,"24–29",
IF('Base tratada'!$G698&lt;=39,"30–39",
IF('Base tratada'!$G698&lt;=49,"40–49",
IF('Base tratada'!$G698&lt;=59,"50–59",
IF('Base tratada'!$G698&lt;=69,"60–69",
"70–80")))))</f>
        <v>60–69</v>
      </c>
      <c r="I698" s="34">
        <v>2803</v>
      </c>
      <c r="J698" s="58" t="str">
        <f>IF('Base tratada'!$K698=1,"Divorciado",
IF('Base tratada'!$L698=1,"Casado",
IF('Base tratada'!$M698=1, "Solteiro",
IF('Base tratada'!$N698=1,"Juntos",
"Viúvo"))))</f>
        <v>Divorciado</v>
      </c>
      <c r="K698" s="34">
        <v>1</v>
      </c>
      <c r="L698" s="34">
        <v>0</v>
      </c>
      <c r="M698" s="34">
        <v>0</v>
      </c>
      <c r="N698" s="34">
        <v>0</v>
      </c>
      <c r="O698" s="34">
        <v>0</v>
      </c>
      <c r="P698" s="34">
        <v>1</v>
      </c>
      <c r="Q698" s="34">
        <v>0</v>
      </c>
      <c r="R698" s="34">
        <v>0</v>
      </c>
      <c r="S698" s="34">
        <v>0</v>
      </c>
      <c r="T698" s="34">
        <v>0</v>
      </c>
      <c r="U698" s="35">
        <v>345</v>
      </c>
      <c r="V698" s="35">
        <v>25</v>
      </c>
      <c r="W698" s="35">
        <v>501</v>
      </c>
      <c r="X698" s="35">
        <v>63</v>
      </c>
      <c r="Y698" s="35">
        <v>138</v>
      </c>
      <c r="Z698" s="35">
        <v>80</v>
      </c>
      <c r="AA698" s="34">
        <v>1</v>
      </c>
      <c r="AB698" s="34">
        <v>2</v>
      </c>
      <c r="AC698" s="34">
        <v>5</v>
      </c>
      <c r="AD698" s="34">
        <v>3</v>
      </c>
      <c r="AE698" s="34">
        <v>8</v>
      </c>
      <c r="AF698" s="58">
        <f>'Base tratada'!$AC698+'Base tratada'!$AD698+'Base tratada'!$AE698</f>
        <v>16</v>
      </c>
      <c r="AG6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698" s="58" t="str">
        <f>IF('Base tratada'!$AC698&gt;=MAX('Base tratada'!$AD698,'Base tratada'!$AE698),"Web",
IF('Base tratada'!$AD698&gt;='Base tratada'!$AE698,"Catalog",
"Store"))</f>
        <v>Store</v>
      </c>
      <c r="AI698" s="59">
        <f>IF('Base tratada'!$AF698=0,"0",'Base tratada'!$AK698/'Base tratada'!$AF698)</f>
        <v>67</v>
      </c>
      <c r="AJ698" s="59" t="str">
        <f>IF('Base tratada'!$AI698=0,"R$ 0",
IF('Base tratada'!$AI698&lt;=25,"R$ 1–25",
IF('Base tratada'!$AI698&lt;=50,"R$ 26–50",
"+R$ 50")))</f>
        <v>+R$ 50</v>
      </c>
      <c r="AK698" s="35">
        <v>1072</v>
      </c>
      <c r="AL698" s="58" t="str">
        <f>IF('Base tratada'!$AK698&lt;=100,"R$ 0-100",
IF('Base tratada'!$AK698&lt;=500,"R$ 101-500",
IF('Base tratada'!$AK698&lt;=1000,"R$ 501-1000",
IF('Base tratada'!$AK698&lt;=1500,"R$ 1001-1500",
"+R$ 1500"))))</f>
        <v>R$ 1001-1500</v>
      </c>
      <c r="AM698" s="34">
        <v>0</v>
      </c>
      <c r="AN698" s="34">
        <v>0</v>
      </c>
      <c r="AO698" s="34">
        <v>0</v>
      </c>
      <c r="AP698" s="34">
        <v>0</v>
      </c>
      <c r="AQ698" s="34">
        <v>1</v>
      </c>
      <c r="AR698" s="34">
        <v>1</v>
      </c>
      <c r="AS698" s="34">
        <v>0</v>
      </c>
      <c r="AT698" s="34">
        <v>3</v>
      </c>
      <c r="AU698" s="34">
        <v>11</v>
      </c>
      <c r="AV698" s="52">
        <v>992</v>
      </c>
      <c r="AW698" s="57">
        <v>1</v>
      </c>
      <c r="AX698" s="58" t="str">
        <f>IF(Tabela3[[#This Row],[Response]]=1, "Aceitou", "Não aceitou")</f>
        <v>Aceitou</v>
      </c>
      <c r="AY698" s="55" t="str">
        <f>Tabela3[[#This Row],[Faixa Recência]] &amp; " | " &amp; Tabela3[[#This Row],[Faixa Gasto]] &amp; " | " &amp; Tabela3[[#This Row],[Faixa ticket médio]]</f>
        <v>16-30 dias | R$ 1001-1500 | +R$ 50</v>
      </c>
      <c r="AZ6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698" s="36"/>
    </row>
    <row r="699" spans="1:54" x14ac:dyDescent="0.25">
      <c r="A699" s="61">
        <v>698</v>
      </c>
      <c r="B699" s="37">
        <v>25851</v>
      </c>
      <c r="C699" s="34">
        <v>1</v>
      </c>
      <c r="D699" s="34">
        <v>0</v>
      </c>
      <c r="E699" s="34">
        <v>45</v>
      </c>
      <c r="F699" s="58" t="str">
        <f>IF('Base tratada'!$E699&lt;=15,"0-15 dias",
IF('Base tratada'!$E699&lt;=30, "16-30 dias",
IF('Base tratada'!$E699&lt;=45, "31-45 dias",
IF('Base tratada'!$E699&lt;=60, "46-60 dias",
IF('Base tratada'!$E699&lt;=75, "61-75 dias", "76-99 dias")))))</f>
        <v>31-45 dias</v>
      </c>
      <c r="G699" s="38">
        <v>42</v>
      </c>
      <c r="H699" s="60" t="str">
        <f>IF('Base tratada'!$G699&lt;=29,"24–29",
IF('Base tratada'!$G699&lt;=39,"30–39",
IF('Base tratada'!$G699&lt;=49,"40–49",
IF('Base tratada'!$G699&lt;=59,"50–59",
IF('Base tratada'!$G699&lt;=69,"60–69",
"70–80")))))</f>
        <v>40–49</v>
      </c>
      <c r="I699" s="34">
        <v>2662</v>
      </c>
      <c r="J699" s="58" t="str">
        <f>IF('Base tratada'!$K699=1,"Divorciado",
IF('Base tratada'!$L699=1,"Casado",
IF('Base tratada'!$M699=1, "Solteiro",
IF('Base tratada'!$N699=1,"Juntos",
"Viúvo"))))</f>
        <v>Juntos</v>
      </c>
      <c r="K699" s="34">
        <v>0</v>
      </c>
      <c r="L699" s="34">
        <v>0</v>
      </c>
      <c r="M699" s="34">
        <v>0</v>
      </c>
      <c r="N699" s="34">
        <v>1</v>
      </c>
      <c r="O699" s="34">
        <v>0</v>
      </c>
      <c r="P699" s="34">
        <v>0</v>
      </c>
      <c r="Q699" s="34">
        <v>0</v>
      </c>
      <c r="R699" s="34">
        <v>1</v>
      </c>
      <c r="S699" s="34">
        <v>0</v>
      </c>
      <c r="T699" s="34">
        <v>0</v>
      </c>
      <c r="U699" s="35">
        <v>9</v>
      </c>
      <c r="V699" s="35">
        <v>4</v>
      </c>
      <c r="W699" s="35">
        <v>18</v>
      </c>
      <c r="X699" s="35">
        <v>7</v>
      </c>
      <c r="Y699" s="35">
        <v>5</v>
      </c>
      <c r="Z699" s="35">
        <v>5</v>
      </c>
      <c r="AA699" s="34">
        <v>2</v>
      </c>
      <c r="AB699" s="34">
        <v>7</v>
      </c>
      <c r="AC699" s="34">
        <v>2</v>
      </c>
      <c r="AD699" s="34">
        <v>0</v>
      </c>
      <c r="AE699" s="34">
        <v>3</v>
      </c>
      <c r="AF699" s="58">
        <f>'Base tratada'!$AC699+'Base tratada'!$AD699+'Base tratada'!$AE699</f>
        <v>5</v>
      </c>
      <c r="AG6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699" s="58" t="str">
        <f>IF('Base tratada'!$AC699&gt;=MAX('Base tratada'!$AD699,'Base tratada'!$AE699),"Web",
IF('Base tratada'!$AD699&gt;='Base tratada'!$AE699,"Catalog",
"Store"))</f>
        <v>Store</v>
      </c>
      <c r="AI699" s="59">
        <f>IF('Base tratada'!$AF699=0,"0",'Base tratada'!$AK699/'Base tratada'!$AF699)</f>
        <v>8.6</v>
      </c>
      <c r="AJ699" s="59" t="str">
        <f>IF('Base tratada'!$AI699=0,"R$ 0",
IF('Base tratada'!$AI699&lt;=25,"R$ 1–25",
IF('Base tratada'!$AI699&lt;=50,"R$ 26–50",
"+R$ 50")))</f>
        <v>R$ 1–25</v>
      </c>
      <c r="AK699" s="35">
        <v>43</v>
      </c>
      <c r="AL699" s="58" t="str">
        <f>IF('Base tratada'!$AK699&lt;=100,"R$ 0-100",
IF('Base tratada'!$AK699&lt;=500,"R$ 101-500",
IF('Base tratada'!$AK699&lt;=1000,"R$ 501-1000",
IF('Base tratada'!$AK699&lt;=1500,"R$ 1001-1500",
"+R$ 1500"))))</f>
        <v>R$ 0-100</v>
      </c>
      <c r="AM699" s="34">
        <v>0</v>
      </c>
      <c r="AN699" s="34">
        <v>0</v>
      </c>
      <c r="AO699" s="34">
        <v>0</v>
      </c>
      <c r="AP699" s="34">
        <v>0</v>
      </c>
      <c r="AQ699" s="34">
        <v>0</v>
      </c>
      <c r="AR699" s="34">
        <v>0</v>
      </c>
      <c r="AS699" s="34">
        <v>0</v>
      </c>
      <c r="AT699" s="34">
        <v>3</v>
      </c>
      <c r="AU699" s="34">
        <v>11</v>
      </c>
      <c r="AV699" s="52">
        <v>38</v>
      </c>
      <c r="AW699" s="57">
        <v>0</v>
      </c>
      <c r="AX699" s="58" t="str">
        <f>IF(Tabela3[[#This Row],[Response]]=1, "Aceitou", "Não aceitou")</f>
        <v>Não aceitou</v>
      </c>
      <c r="AY699" s="55" t="str">
        <f>Tabela3[[#This Row],[Faixa Recência]] &amp; " | " &amp; Tabela3[[#This Row],[Faixa Gasto]] &amp; " | " &amp; Tabela3[[#This Row],[Faixa ticket médio]]</f>
        <v>31-45 dias | R$ 0-100 | R$ 1–25</v>
      </c>
      <c r="AZ6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699" s="36"/>
    </row>
    <row r="700" spans="1:54" x14ac:dyDescent="0.25">
      <c r="A700" s="61">
        <v>699</v>
      </c>
      <c r="B700" s="37">
        <v>58710</v>
      </c>
      <c r="C700" s="34">
        <v>0</v>
      </c>
      <c r="D700" s="34">
        <v>1</v>
      </c>
      <c r="E700" s="34">
        <v>77</v>
      </c>
      <c r="F700" s="58" t="str">
        <f>IF('Base tratada'!$E700&lt;=15,"0-15 dias",
IF('Base tratada'!$E700&lt;=30, "16-30 dias",
IF('Base tratada'!$E700&lt;=45, "31-45 dias",
IF('Base tratada'!$E700&lt;=60, "46-60 dias",
IF('Base tratada'!$E700&lt;=75, "61-75 dias", "76-99 dias")))))</f>
        <v>76-99 dias</v>
      </c>
      <c r="G700" s="38">
        <v>50</v>
      </c>
      <c r="H700" s="60" t="str">
        <f>IF('Base tratada'!$G700&lt;=29,"24–29",
IF('Base tratada'!$G700&lt;=39,"30–39",
IF('Base tratada'!$G700&lt;=49,"40–49",
IF('Base tratada'!$G700&lt;=59,"50–59",
IF('Base tratada'!$G700&lt;=69,"60–69",
"70–80")))))</f>
        <v>50–59</v>
      </c>
      <c r="I700" s="34">
        <v>2614</v>
      </c>
      <c r="J700" s="58" t="str">
        <f>IF('Base tratada'!$K700=1,"Divorciado",
IF('Base tratada'!$L700=1,"Casado",
IF('Base tratada'!$M700=1, "Solteiro",
IF('Base tratada'!$N700=1,"Juntos",
"Viúvo"))))</f>
        <v>Divorciado</v>
      </c>
      <c r="K700" s="34">
        <v>1</v>
      </c>
      <c r="L700" s="34">
        <v>0</v>
      </c>
      <c r="M700" s="34">
        <v>0</v>
      </c>
      <c r="N700" s="34">
        <v>0</v>
      </c>
      <c r="O700" s="34">
        <v>0</v>
      </c>
      <c r="P700" s="34">
        <v>0</v>
      </c>
      <c r="Q700" s="34">
        <v>0</v>
      </c>
      <c r="R700" s="34">
        <v>1</v>
      </c>
      <c r="S700" s="34">
        <v>0</v>
      </c>
      <c r="T700" s="34">
        <v>0</v>
      </c>
      <c r="U700" s="35">
        <v>440</v>
      </c>
      <c r="V700" s="35">
        <v>81</v>
      </c>
      <c r="W700" s="35">
        <v>368</v>
      </c>
      <c r="X700" s="35">
        <v>0</v>
      </c>
      <c r="Y700" s="35">
        <v>122</v>
      </c>
      <c r="Z700" s="35">
        <v>174</v>
      </c>
      <c r="AA700" s="34">
        <v>6</v>
      </c>
      <c r="AB700" s="34">
        <v>6</v>
      </c>
      <c r="AC700" s="34">
        <v>11</v>
      </c>
      <c r="AD700" s="34">
        <v>5</v>
      </c>
      <c r="AE700" s="34">
        <v>9</v>
      </c>
      <c r="AF700" s="58">
        <f>'Base tratada'!$AC700+'Base tratada'!$AD700+'Base tratada'!$AE700</f>
        <v>25</v>
      </c>
      <c r="AG7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00" s="58" t="str">
        <f>IF('Base tratada'!$AC700&gt;=MAX('Base tratada'!$AD700,'Base tratada'!$AE700),"Web",
IF('Base tratada'!$AD700&gt;='Base tratada'!$AE700,"Catalog",
"Store"))</f>
        <v>Web</v>
      </c>
      <c r="AI700" s="59">
        <f>IF('Base tratada'!$AF700=0,"0",'Base tratada'!$AK700/'Base tratada'!$AF700)</f>
        <v>40.44</v>
      </c>
      <c r="AJ700" s="59" t="str">
        <f>IF('Base tratada'!$AI700=0,"R$ 0",
IF('Base tratada'!$AI700&lt;=25,"R$ 1–25",
IF('Base tratada'!$AI700&lt;=50,"R$ 26–50",
"+R$ 50")))</f>
        <v>R$ 26–50</v>
      </c>
      <c r="AK700" s="35">
        <v>1011</v>
      </c>
      <c r="AL700" s="58" t="str">
        <f>IF('Base tratada'!$AK700&lt;=100,"R$ 0-100",
IF('Base tratada'!$AK700&lt;=500,"R$ 101-500",
IF('Base tratada'!$AK700&lt;=1000,"R$ 501-1000",
IF('Base tratada'!$AK700&lt;=1500,"R$ 1001-1500",
"+R$ 1500"))))</f>
        <v>R$ 1001-1500</v>
      </c>
      <c r="AM700" s="34">
        <v>0</v>
      </c>
      <c r="AN700" s="34">
        <v>0</v>
      </c>
      <c r="AO700" s="34">
        <v>0</v>
      </c>
      <c r="AP700" s="34">
        <v>0</v>
      </c>
      <c r="AQ700" s="34">
        <v>0</v>
      </c>
      <c r="AR700" s="34">
        <v>0</v>
      </c>
      <c r="AS700" s="34">
        <v>0</v>
      </c>
      <c r="AT700" s="34">
        <v>3</v>
      </c>
      <c r="AU700" s="34">
        <v>11</v>
      </c>
      <c r="AV700" s="52">
        <v>837</v>
      </c>
      <c r="AW700" s="57">
        <v>0</v>
      </c>
      <c r="AX700" s="58" t="str">
        <f>IF(Tabela3[[#This Row],[Response]]=1, "Aceitou", "Não aceitou")</f>
        <v>Não aceitou</v>
      </c>
      <c r="AY700" s="55" t="str">
        <f>Tabela3[[#This Row],[Faixa Recência]] &amp; " | " &amp; Tabela3[[#This Row],[Faixa Gasto]] &amp; " | " &amp; Tabela3[[#This Row],[Faixa ticket médio]]</f>
        <v>76-99 dias | R$ 1001-1500 | R$ 26–50</v>
      </c>
      <c r="AZ7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0" s="36"/>
    </row>
    <row r="701" spans="1:54" x14ac:dyDescent="0.25">
      <c r="A701" s="61">
        <v>700</v>
      </c>
      <c r="B701" s="37">
        <v>45160</v>
      </c>
      <c r="C701" s="34">
        <v>1</v>
      </c>
      <c r="D701" s="34">
        <v>1</v>
      </c>
      <c r="E701" s="34">
        <v>9</v>
      </c>
      <c r="F701" s="58" t="str">
        <f>IF('Base tratada'!$E701&lt;=15,"0-15 dias",
IF('Base tratada'!$E701&lt;=30, "16-30 dias",
IF('Base tratada'!$E701&lt;=45, "31-45 dias",
IF('Base tratada'!$E701&lt;=60, "46-60 dias",
IF('Base tratada'!$E701&lt;=75, "61-75 dias", "76-99 dias")))))</f>
        <v>0-15 dias</v>
      </c>
      <c r="G701" s="38">
        <v>62</v>
      </c>
      <c r="H701" s="60" t="str">
        <f>IF('Base tratada'!$G701&lt;=29,"24–29",
IF('Base tratada'!$G701&lt;=39,"30–39",
IF('Base tratada'!$G701&lt;=49,"40–49",
IF('Base tratada'!$G701&lt;=59,"50–59",
IF('Base tratada'!$G701&lt;=69,"60–69",
"70–80")))))</f>
        <v>60–69</v>
      </c>
      <c r="I701" s="34">
        <v>2251</v>
      </c>
      <c r="J701" s="58" t="str">
        <f>IF('Base tratada'!$K701=1,"Divorciado",
IF('Base tratada'!$L701=1,"Casado",
IF('Base tratada'!$M701=1, "Solteiro",
IF('Base tratada'!$N701=1,"Juntos",
"Viúvo"))))</f>
        <v>Solteiro</v>
      </c>
      <c r="K701" s="34">
        <v>0</v>
      </c>
      <c r="L701" s="34">
        <v>0</v>
      </c>
      <c r="M701" s="34">
        <v>1</v>
      </c>
      <c r="N701" s="34">
        <v>0</v>
      </c>
      <c r="O701" s="34">
        <v>0</v>
      </c>
      <c r="P701" s="34">
        <v>0</v>
      </c>
      <c r="Q701" s="34">
        <v>0</v>
      </c>
      <c r="R701" s="34">
        <v>1</v>
      </c>
      <c r="S701" s="34">
        <v>0</v>
      </c>
      <c r="T701" s="34">
        <v>0</v>
      </c>
      <c r="U701" s="35">
        <v>8</v>
      </c>
      <c r="V701" s="35">
        <v>2</v>
      </c>
      <c r="W701" s="35">
        <v>5</v>
      </c>
      <c r="X701" s="35">
        <v>3</v>
      </c>
      <c r="Y701" s="35">
        <v>0</v>
      </c>
      <c r="Z701" s="35">
        <v>3</v>
      </c>
      <c r="AA701" s="34">
        <v>1</v>
      </c>
      <c r="AB701" s="34">
        <v>7</v>
      </c>
      <c r="AC701" s="34">
        <v>1</v>
      </c>
      <c r="AD701" s="34">
        <v>0</v>
      </c>
      <c r="AE701" s="34">
        <v>2</v>
      </c>
      <c r="AF701" s="58">
        <f>'Base tratada'!$AC701+'Base tratada'!$AD701+'Base tratada'!$AE701</f>
        <v>3</v>
      </c>
      <c r="AG7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01" s="58" t="str">
        <f>IF('Base tratada'!$AC701&gt;=MAX('Base tratada'!$AD701,'Base tratada'!$AE701),"Web",
IF('Base tratada'!$AD701&gt;='Base tratada'!$AE701,"Catalog",
"Store"))</f>
        <v>Store</v>
      </c>
      <c r="AI701" s="59">
        <f>IF('Base tratada'!$AF701=0,"0",'Base tratada'!$AK701/'Base tratada'!$AF701)</f>
        <v>6</v>
      </c>
      <c r="AJ701" s="59" t="str">
        <f>IF('Base tratada'!$AI701=0,"R$ 0",
IF('Base tratada'!$AI701&lt;=25,"R$ 1–25",
IF('Base tratada'!$AI701&lt;=50,"R$ 26–50",
"+R$ 50")))</f>
        <v>R$ 1–25</v>
      </c>
      <c r="AK701" s="35">
        <v>18</v>
      </c>
      <c r="AL701" s="58" t="str">
        <f>IF('Base tratada'!$AK701&lt;=100,"R$ 0-100",
IF('Base tratada'!$AK701&lt;=500,"R$ 101-500",
IF('Base tratada'!$AK701&lt;=1000,"R$ 501-1000",
IF('Base tratada'!$AK701&lt;=1500,"R$ 1001-1500",
"+R$ 1500"))))</f>
        <v>R$ 0-100</v>
      </c>
      <c r="AM701" s="34">
        <v>0</v>
      </c>
      <c r="AN701" s="34">
        <v>0</v>
      </c>
      <c r="AO701" s="34">
        <v>0</v>
      </c>
      <c r="AP701" s="34">
        <v>0</v>
      </c>
      <c r="AQ701" s="34">
        <v>0</v>
      </c>
      <c r="AR701" s="34">
        <v>0</v>
      </c>
      <c r="AS701" s="34">
        <v>0</v>
      </c>
      <c r="AT701" s="34">
        <v>3</v>
      </c>
      <c r="AU701" s="34">
        <v>11</v>
      </c>
      <c r="AV701" s="52">
        <v>15</v>
      </c>
      <c r="AW701" s="57">
        <v>0</v>
      </c>
      <c r="AX701" s="58" t="str">
        <f>IF(Tabela3[[#This Row],[Response]]=1, "Aceitou", "Não aceitou")</f>
        <v>Não aceitou</v>
      </c>
      <c r="AY701" s="55" t="str">
        <f>Tabela3[[#This Row],[Faixa Recência]] &amp; " | " &amp; Tabela3[[#This Row],[Faixa Gasto]] &amp; " | " &amp; Tabela3[[#This Row],[Faixa ticket médio]]</f>
        <v>0-15 dias | R$ 0-100 | R$ 1–25</v>
      </c>
      <c r="AZ7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1" s="36"/>
    </row>
    <row r="702" spans="1:54" x14ac:dyDescent="0.25">
      <c r="A702" s="61">
        <v>701</v>
      </c>
      <c r="B702" s="37">
        <v>74806</v>
      </c>
      <c r="C702" s="34">
        <v>0</v>
      </c>
      <c r="D702" s="34">
        <v>1</v>
      </c>
      <c r="E702" s="34">
        <v>1</v>
      </c>
      <c r="F702" s="58" t="str">
        <f>IF('Base tratada'!$E702&lt;=15,"0-15 dias",
IF('Base tratada'!$E702&lt;=30, "16-30 dias",
IF('Base tratada'!$E702&lt;=45, "31-45 dias",
IF('Base tratada'!$E702&lt;=60, "46-60 dias",
IF('Base tratada'!$E702&lt;=75, "61-75 dias", "76-99 dias")))))</f>
        <v>0-15 dias</v>
      </c>
      <c r="G702" s="38">
        <v>55</v>
      </c>
      <c r="H702" s="60" t="str">
        <f>IF('Base tratada'!$G702&lt;=29,"24–29",
IF('Base tratada'!$G702&lt;=39,"30–39",
IF('Base tratada'!$G702&lt;=49,"40–49",
IF('Base tratada'!$G702&lt;=59,"50–59",
IF('Base tratada'!$G702&lt;=69,"60–69",
"70–80")))))</f>
        <v>50–59</v>
      </c>
      <c r="I702" s="34">
        <v>2716</v>
      </c>
      <c r="J702" s="58" t="str">
        <f>IF('Base tratada'!$K702=1,"Divorciado",
IF('Base tratada'!$L702=1,"Casado",
IF('Base tratada'!$M702=1, "Solteiro",
IF('Base tratada'!$N702=1,"Juntos",
"Viúvo"))))</f>
        <v>Casado</v>
      </c>
      <c r="K702" s="34">
        <v>0</v>
      </c>
      <c r="L702" s="34">
        <v>1</v>
      </c>
      <c r="M702" s="34">
        <v>0</v>
      </c>
      <c r="N702" s="34">
        <v>0</v>
      </c>
      <c r="O702" s="34">
        <v>0</v>
      </c>
      <c r="P702" s="34">
        <v>0</v>
      </c>
      <c r="Q702" s="34">
        <v>0</v>
      </c>
      <c r="R702" s="34">
        <v>0</v>
      </c>
      <c r="S702" s="34">
        <v>1</v>
      </c>
      <c r="T702" s="34">
        <v>0</v>
      </c>
      <c r="U702" s="35">
        <v>670</v>
      </c>
      <c r="V702" s="35">
        <v>9</v>
      </c>
      <c r="W702" s="35">
        <v>249</v>
      </c>
      <c r="X702" s="35">
        <v>0</v>
      </c>
      <c r="Y702" s="35">
        <v>28</v>
      </c>
      <c r="Z702" s="35">
        <v>9</v>
      </c>
      <c r="AA702" s="34">
        <v>2</v>
      </c>
      <c r="AB702" s="34">
        <v>4</v>
      </c>
      <c r="AC702" s="34">
        <v>5</v>
      </c>
      <c r="AD702" s="34">
        <v>4</v>
      </c>
      <c r="AE702" s="34">
        <v>5</v>
      </c>
      <c r="AF702" s="58">
        <f>'Base tratada'!$AC702+'Base tratada'!$AD702+'Base tratada'!$AE702</f>
        <v>14</v>
      </c>
      <c r="AG7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02" s="58" t="str">
        <f>IF('Base tratada'!$AC702&gt;=MAX('Base tratada'!$AD702,'Base tratada'!$AE702),"Web",
IF('Base tratada'!$AD702&gt;='Base tratada'!$AE702,"Catalog",
"Store"))</f>
        <v>Web</v>
      </c>
      <c r="AI702" s="59">
        <f>IF('Base tratada'!$AF702=0,"0",'Base tratada'!$AK702/'Base tratada'!$AF702)</f>
        <v>68.285714285714292</v>
      </c>
      <c r="AJ702" s="59" t="str">
        <f>IF('Base tratada'!$AI702=0,"R$ 0",
IF('Base tratada'!$AI702&lt;=25,"R$ 1–25",
IF('Base tratada'!$AI702&lt;=50,"R$ 26–50",
"+R$ 50")))</f>
        <v>+R$ 50</v>
      </c>
      <c r="AK702" s="35">
        <v>956</v>
      </c>
      <c r="AL702" s="58" t="str">
        <f>IF('Base tratada'!$AK702&lt;=100,"R$ 0-100",
IF('Base tratada'!$AK702&lt;=500,"R$ 101-500",
IF('Base tratada'!$AK702&lt;=1000,"R$ 501-1000",
IF('Base tratada'!$AK702&lt;=1500,"R$ 1001-1500",
"+R$ 1500"))))</f>
        <v>R$ 501-1000</v>
      </c>
      <c r="AM702" s="34">
        <v>0</v>
      </c>
      <c r="AN702" s="34">
        <v>0</v>
      </c>
      <c r="AO702" s="34">
        <v>0</v>
      </c>
      <c r="AP702" s="34">
        <v>0</v>
      </c>
      <c r="AQ702" s="34">
        <v>0</v>
      </c>
      <c r="AR702" s="34">
        <v>0</v>
      </c>
      <c r="AS702" s="34">
        <v>0</v>
      </c>
      <c r="AT702" s="34">
        <v>3</v>
      </c>
      <c r="AU702" s="34">
        <v>11</v>
      </c>
      <c r="AV702" s="52">
        <v>947</v>
      </c>
      <c r="AW702" s="57">
        <v>0</v>
      </c>
      <c r="AX702" s="58" t="str">
        <f>IF(Tabela3[[#This Row],[Response]]=1, "Aceitou", "Não aceitou")</f>
        <v>Não aceitou</v>
      </c>
      <c r="AY702" s="55" t="str">
        <f>Tabela3[[#This Row],[Faixa Recência]] &amp; " | " &amp; Tabela3[[#This Row],[Faixa Gasto]] &amp; " | " &amp; Tabela3[[#This Row],[Faixa ticket médio]]</f>
        <v>0-15 dias | R$ 501-1000 | +R$ 50</v>
      </c>
      <c r="AZ7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2" s="36"/>
    </row>
    <row r="703" spans="1:54" x14ac:dyDescent="0.25">
      <c r="A703" s="61">
        <v>702</v>
      </c>
      <c r="B703" s="37">
        <v>59111</v>
      </c>
      <c r="C703" s="34">
        <v>0</v>
      </c>
      <c r="D703" s="34">
        <v>0</v>
      </c>
      <c r="E703" s="34">
        <v>90</v>
      </c>
      <c r="F703" s="58" t="str">
        <f>IF('Base tratada'!$E703&lt;=15,"0-15 dias",
IF('Base tratada'!$E703&lt;=30, "16-30 dias",
IF('Base tratada'!$E703&lt;=45, "31-45 dias",
IF('Base tratada'!$E703&lt;=60, "46-60 dias",
IF('Base tratada'!$E703&lt;=75, "61-75 dias", "76-99 dias")))))</f>
        <v>76-99 dias</v>
      </c>
      <c r="G703" s="38">
        <v>66</v>
      </c>
      <c r="H703" s="60" t="str">
        <f>IF('Base tratada'!$G703&lt;=29,"24–29",
IF('Base tratada'!$G703&lt;=39,"30–39",
IF('Base tratada'!$G703&lt;=49,"40–49",
IF('Base tratada'!$G703&lt;=59,"50–59",
IF('Base tratada'!$G703&lt;=69,"60–69",
"70–80")))))</f>
        <v>60–69</v>
      </c>
      <c r="I703" s="34">
        <v>2582</v>
      </c>
      <c r="J703" s="58" t="str">
        <f>IF('Base tratada'!$K703=1,"Divorciado",
IF('Base tratada'!$L703=1,"Casado",
IF('Base tratada'!$M703=1, "Solteiro",
IF('Base tratada'!$N703=1,"Juntos",
"Viúvo"))))</f>
        <v>Casado</v>
      </c>
      <c r="K703" s="34">
        <v>0</v>
      </c>
      <c r="L703" s="34">
        <v>1</v>
      </c>
      <c r="M703" s="34">
        <v>0</v>
      </c>
      <c r="N703" s="34">
        <v>0</v>
      </c>
      <c r="O703" s="34">
        <v>0</v>
      </c>
      <c r="P703" s="34">
        <v>0</v>
      </c>
      <c r="Q703" s="34">
        <v>0</v>
      </c>
      <c r="R703" s="34">
        <v>1</v>
      </c>
      <c r="S703" s="34">
        <v>0</v>
      </c>
      <c r="T703" s="34">
        <v>0</v>
      </c>
      <c r="U703" s="35">
        <v>524</v>
      </c>
      <c r="V703" s="35">
        <v>0</v>
      </c>
      <c r="W703" s="35">
        <v>134</v>
      </c>
      <c r="X703" s="35">
        <v>28</v>
      </c>
      <c r="Y703" s="35">
        <v>28</v>
      </c>
      <c r="Z703" s="35">
        <v>155</v>
      </c>
      <c r="AA703" s="34">
        <v>1</v>
      </c>
      <c r="AB703" s="34">
        <v>7</v>
      </c>
      <c r="AC703" s="34">
        <v>11</v>
      </c>
      <c r="AD703" s="34">
        <v>1</v>
      </c>
      <c r="AE703" s="34">
        <v>8</v>
      </c>
      <c r="AF703" s="58">
        <f>'Base tratada'!$AC703+'Base tratada'!$AD703+'Base tratada'!$AE703</f>
        <v>20</v>
      </c>
      <c r="AG7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03" s="58" t="str">
        <f>IF('Base tratada'!$AC703&gt;=MAX('Base tratada'!$AD703,'Base tratada'!$AE703),"Web",
IF('Base tratada'!$AD703&gt;='Base tratada'!$AE703,"Catalog",
"Store"))</f>
        <v>Web</v>
      </c>
      <c r="AI703" s="59">
        <f>IF('Base tratada'!$AF703=0,"0",'Base tratada'!$AK703/'Base tratada'!$AF703)</f>
        <v>35.700000000000003</v>
      </c>
      <c r="AJ703" s="59" t="str">
        <f>IF('Base tratada'!$AI703=0,"R$ 0",
IF('Base tratada'!$AI703&lt;=25,"R$ 1–25",
IF('Base tratada'!$AI703&lt;=50,"R$ 26–50",
"+R$ 50")))</f>
        <v>R$ 26–50</v>
      </c>
      <c r="AK703" s="35">
        <v>714</v>
      </c>
      <c r="AL703" s="58" t="str">
        <f>IF('Base tratada'!$AK703&lt;=100,"R$ 0-100",
IF('Base tratada'!$AK703&lt;=500,"R$ 101-500",
IF('Base tratada'!$AK703&lt;=1000,"R$ 501-1000",
IF('Base tratada'!$AK703&lt;=1500,"R$ 1001-1500",
"+R$ 1500"))))</f>
        <v>R$ 501-1000</v>
      </c>
      <c r="AM703" s="34">
        <v>0</v>
      </c>
      <c r="AN703" s="34">
        <v>0</v>
      </c>
      <c r="AO703" s="34">
        <v>0</v>
      </c>
      <c r="AP703" s="34">
        <v>0</v>
      </c>
      <c r="AQ703" s="34">
        <v>0</v>
      </c>
      <c r="AR703" s="34">
        <v>0</v>
      </c>
      <c r="AS703" s="34">
        <v>0</v>
      </c>
      <c r="AT703" s="34">
        <v>3</v>
      </c>
      <c r="AU703" s="34">
        <v>11</v>
      </c>
      <c r="AV703" s="52">
        <v>559</v>
      </c>
      <c r="AW703" s="57">
        <v>0</v>
      </c>
      <c r="AX703" s="58" t="str">
        <f>IF(Tabela3[[#This Row],[Response]]=1, "Aceitou", "Não aceitou")</f>
        <v>Não aceitou</v>
      </c>
      <c r="AY703" s="55" t="str">
        <f>Tabela3[[#This Row],[Faixa Recência]] &amp; " | " &amp; Tabela3[[#This Row],[Faixa Gasto]] &amp; " | " &amp; Tabela3[[#This Row],[Faixa ticket médio]]</f>
        <v>76-99 dias | R$ 501-1000 | R$ 26–50</v>
      </c>
      <c r="AZ7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3" s="36"/>
    </row>
    <row r="704" spans="1:54" x14ac:dyDescent="0.25">
      <c r="A704" s="61">
        <v>703</v>
      </c>
      <c r="B704" s="37">
        <v>18988</v>
      </c>
      <c r="C704" s="34">
        <v>1</v>
      </c>
      <c r="D704" s="34">
        <v>0</v>
      </c>
      <c r="E704" s="34">
        <v>43</v>
      </c>
      <c r="F704" s="58" t="str">
        <f>IF('Base tratada'!$E704&lt;=15,"0-15 dias",
IF('Base tratada'!$E704&lt;=30, "16-30 dias",
IF('Base tratada'!$E704&lt;=45, "31-45 dias",
IF('Base tratada'!$E704&lt;=60, "46-60 dias",
IF('Base tratada'!$E704&lt;=75, "61-75 dias", "76-99 dias")))))</f>
        <v>31-45 dias</v>
      </c>
      <c r="G704" s="38">
        <v>36</v>
      </c>
      <c r="H704" s="60" t="str">
        <f>IF('Base tratada'!$G704&lt;=29,"24–29",
IF('Base tratada'!$G704&lt;=39,"30–39",
IF('Base tratada'!$G704&lt;=49,"40–49",
IF('Base tratada'!$G704&lt;=59,"50–59",
IF('Base tratada'!$G704&lt;=69,"60–69",
"70–80")))))</f>
        <v>30–39</v>
      </c>
      <c r="I704" s="34">
        <v>2196</v>
      </c>
      <c r="J704" s="58" t="str">
        <f>IF('Base tratada'!$K704=1,"Divorciado",
IF('Base tratada'!$L704=1,"Casado",
IF('Base tratada'!$M704=1, "Solteiro",
IF('Base tratada'!$N704=1,"Juntos",
"Viúvo"))))</f>
        <v>Casado</v>
      </c>
      <c r="K704" s="34">
        <v>0</v>
      </c>
      <c r="L704" s="34">
        <v>1</v>
      </c>
      <c r="M704" s="34">
        <v>0</v>
      </c>
      <c r="N704" s="34">
        <v>0</v>
      </c>
      <c r="O704" s="34">
        <v>0</v>
      </c>
      <c r="P704" s="34">
        <v>0</v>
      </c>
      <c r="Q704" s="34">
        <v>0</v>
      </c>
      <c r="R704" s="34">
        <v>0</v>
      </c>
      <c r="S704" s="34">
        <v>0</v>
      </c>
      <c r="T704" s="34">
        <v>1</v>
      </c>
      <c r="U704" s="35">
        <v>6</v>
      </c>
      <c r="V704" s="35">
        <v>0</v>
      </c>
      <c r="W704" s="35">
        <v>6</v>
      </c>
      <c r="X704" s="35">
        <v>2</v>
      </c>
      <c r="Y704" s="35">
        <v>1</v>
      </c>
      <c r="Z704" s="35">
        <v>1</v>
      </c>
      <c r="AA704" s="34">
        <v>2</v>
      </c>
      <c r="AB704" s="34">
        <v>7</v>
      </c>
      <c r="AC704" s="34">
        <v>1</v>
      </c>
      <c r="AD704" s="34">
        <v>0</v>
      </c>
      <c r="AE704" s="34">
        <v>3</v>
      </c>
      <c r="AF704" s="58">
        <f>'Base tratada'!$AC704+'Base tratada'!$AD704+'Base tratada'!$AE704</f>
        <v>4</v>
      </c>
      <c r="AG7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04" s="58" t="str">
        <f>IF('Base tratada'!$AC704&gt;=MAX('Base tratada'!$AD704,'Base tratada'!$AE704),"Web",
IF('Base tratada'!$AD704&gt;='Base tratada'!$AE704,"Catalog",
"Store"))</f>
        <v>Store</v>
      </c>
      <c r="AI704" s="59">
        <f>IF('Base tratada'!$AF704=0,"0",'Base tratada'!$AK704/'Base tratada'!$AF704)</f>
        <v>3.75</v>
      </c>
      <c r="AJ704" s="59" t="str">
        <f>IF('Base tratada'!$AI704=0,"R$ 0",
IF('Base tratada'!$AI704&lt;=25,"R$ 1–25",
IF('Base tratada'!$AI704&lt;=50,"R$ 26–50",
"+R$ 50")))</f>
        <v>R$ 1–25</v>
      </c>
      <c r="AK704" s="35">
        <v>15</v>
      </c>
      <c r="AL704" s="58" t="str">
        <f>IF('Base tratada'!$AK704&lt;=100,"R$ 0-100",
IF('Base tratada'!$AK704&lt;=500,"R$ 101-500",
IF('Base tratada'!$AK704&lt;=1000,"R$ 501-1000",
IF('Base tratada'!$AK704&lt;=1500,"R$ 1001-1500",
"+R$ 1500"))))</f>
        <v>R$ 0-100</v>
      </c>
      <c r="AM704" s="34">
        <v>0</v>
      </c>
      <c r="AN704" s="34">
        <v>0</v>
      </c>
      <c r="AO704" s="34">
        <v>0</v>
      </c>
      <c r="AP704" s="34">
        <v>0</v>
      </c>
      <c r="AQ704" s="34">
        <v>0</v>
      </c>
      <c r="AR704" s="34">
        <v>0</v>
      </c>
      <c r="AS704" s="34">
        <v>0</v>
      </c>
      <c r="AT704" s="34">
        <v>3</v>
      </c>
      <c r="AU704" s="34">
        <v>11</v>
      </c>
      <c r="AV704" s="52">
        <v>14</v>
      </c>
      <c r="AW704" s="57">
        <v>0</v>
      </c>
      <c r="AX704" s="58" t="str">
        <f>IF(Tabela3[[#This Row],[Response]]=1, "Aceitou", "Não aceitou")</f>
        <v>Não aceitou</v>
      </c>
      <c r="AY704" s="55" t="str">
        <f>Tabela3[[#This Row],[Faixa Recência]] &amp; " | " &amp; Tabela3[[#This Row],[Faixa Gasto]] &amp; " | " &amp; Tabela3[[#This Row],[Faixa ticket médio]]</f>
        <v>31-45 dias | R$ 0-100 | R$ 1–25</v>
      </c>
      <c r="AZ7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4" s="36"/>
    </row>
    <row r="705" spans="1:54" x14ac:dyDescent="0.25">
      <c r="A705" s="61">
        <v>704</v>
      </c>
      <c r="B705" s="37">
        <v>72190</v>
      </c>
      <c r="C705" s="34">
        <v>0</v>
      </c>
      <c r="D705" s="34">
        <v>0</v>
      </c>
      <c r="E705" s="34">
        <v>79</v>
      </c>
      <c r="F705" s="58" t="str">
        <f>IF('Base tratada'!$E705&lt;=15,"0-15 dias",
IF('Base tratada'!$E705&lt;=30, "16-30 dias",
IF('Base tratada'!$E705&lt;=45, "31-45 dias",
IF('Base tratada'!$E705&lt;=60, "46-60 dias",
IF('Base tratada'!$E705&lt;=75, "61-75 dias", "76-99 dias")))))</f>
        <v>76-99 dias</v>
      </c>
      <c r="G705" s="38">
        <v>55</v>
      </c>
      <c r="H705" s="60" t="str">
        <f>IF('Base tratada'!$G705&lt;=29,"24–29",
IF('Base tratada'!$G705&lt;=39,"30–39",
IF('Base tratada'!$G705&lt;=49,"40–49",
IF('Base tratada'!$G705&lt;=59,"50–59",
IF('Base tratada'!$G705&lt;=69,"60–69",
"70–80")))))</f>
        <v>50–59</v>
      </c>
      <c r="I705" s="34">
        <v>2660</v>
      </c>
      <c r="J705" s="58" t="str">
        <f>IF('Base tratada'!$K705=1,"Divorciado",
IF('Base tratada'!$L705=1,"Casado",
IF('Base tratada'!$M705=1, "Solteiro",
IF('Base tratada'!$N705=1,"Juntos",
"Viúvo"))))</f>
        <v>Casado</v>
      </c>
      <c r="K705" s="34">
        <v>0</v>
      </c>
      <c r="L705" s="34">
        <v>1</v>
      </c>
      <c r="M705" s="34">
        <v>0</v>
      </c>
      <c r="N705" s="34">
        <v>0</v>
      </c>
      <c r="O705" s="34">
        <v>0</v>
      </c>
      <c r="P705" s="34">
        <v>0</v>
      </c>
      <c r="Q705" s="34">
        <v>0</v>
      </c>
      <c r="R705" s="34">
        <v>1</v>
      </c>
      <c r="S705" s="34">
        <v>0</v>
      </c>
      <c r="T705" s="34">
        <v>0</v>
      </c>
      <c r="U705" s="35">
        <v>597</v>
      </c>
      <c r="V705" s="35">
        <v>166</v>
      </c>
      <c r="W705" s="35">
        <v>597</v>
      </c>
      <c r="X705" s="35">
        <v>172</v>
      </c>
      <c r="Y705" s="35">
        <v>166</v>
      </c>
      <c r="Z705" s="35">
        <v>249</v>
      </c>
      <c r="AA705" s="34">
        <v>1</v>
      </c>
      <c r="AB705" s="34">
        <v>3</v>
      </c>
      <c r="AC705" s="34">
        <v>5</v>
      </c>
      <c r="AD705" s="34">
        <v>6</v>
      </c>
      <c r="AE705" s="34">
        <v>4</v>
      </c>
      <c r="AF705" s="58">
        <f>'Base tratada'!$AC705+'Base tratada'!$AD705+'Base tratada'!$AE705</f>
        <v>15</v>
      </c>
      <c r="AG7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05" s="58" t="str">
        <f>IF('Base tratada'!$AC705&gt;=MAX('Base tratada'!$AD705,'Base tratada'!$AE705),"Web",
IF('Base tratada'!$AD705&gt;='Base tratada'!$AE705,"Catalog",
"Store"))</f>
        <v>Catalog</v>
      </c>
      <c r="AI705" s="59">
        <f>IF('Base tratada'!$AF705=0,"0",'Base tratada'!$AK705/'Base tratada'!$AF705)</f>
        <v>113.2</v>
      </c>
      <c r="AJ705" s="59" t="str">
        <f>IF('Base tratada'!$AI705=0,"R$ 0",
IF('Base tratada'!$AI705&lt;=25,"R$ 1–25",
IF('Base tratada'!$AI705&lt;=50,"R$ 26–50",
"+R$ 50")))</f>
        <v>+R$ 50</v>
      </c>
      <c r="AK705" s="35">
        <v>1698</v>
      </c>
      <c r="AL705" s="58" t="str">
        <f>IF('Base tratada'!$AK705&lt;=100,"R$ 0-100",
IF('Base tratada'!$AK705&lt;=500,"R$ 101-500",
IF('Base tratada'!$AK705&lt;=1000,"R$ 501-1000",
IF('Base tratada'!$AK705&lt;=1500,"R$ 1001-1500",
"+R$ 1500"))))</f>
        <v>+R$ 1500</v>
      </c>
      <c r="AM705" s="34">
        <v>0</v>
      </c>
      <c r="AN705" s="34">
        <v>0</v>
      </c>
      <c r="AO705" s="34">
        <v>0</v>
      </c>
      <c r="AP705" s="34">
        <v>0</v>
      </c>
      <c r="AQ705" s="34">
        <v>0</v>
      </c>
      <c r="AR705" s="34">
        <v>0</v>
      </c>
      <c r="AS705" s="34">
        <v>0</v>
      </c>
      <c r="AT705" s="34">
        <v>3</v>
      </c>
      <c r="AU705" s="34">
        <v>11</v>
      </c>
      <c r="AV705" s="52">
        <v>1449</v>
      </c>
      <c r="AW705" s="57">
        <v>0</v>
      </c>
      <c r="AX705" s="58" t="str">
        <f>IF(Tabela3[[#This Row],[Response]]=1, "Aceitou", "Não aceitou")</f>
        <v>Não aceitou</v>
      </c>
      <c r="AY705" s="55" t="str">
        <f>Tabela3[[#This Row],[Faixa Recência]] &amp; " | " &amp; Tabela3[[#This Row],[Faixa Gasto]] &amp; " | " &amp; Tabela3[[#This Row],[Faixa ticket médio]]</f>
        <v>76-99 dias | +R$ 1500 | +R$ 50</v>
      </c>
      <c r="AZ7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5" s="36"/>
    </row>
    <row r="706" spans="1:54" x14ac:dyDescent="0.25">
      <c r="A706" s="61">
        <v>705</v>
      </c>
      <c r="B706" s="37">
        <v>7500</v>
      </c>
      <c r="C706" s="34">
        <v>1</v>
      </c>
      <c r="D706" s="34">
        <v>0</v>
      </c>
      <c r="E706" s="34">
        <v>19</v>
      </c>
      <c r="F706" s="58" t="str">
        <f>IF('Base tratada'!$E706&lt;=15,"0-15 dias",
IF('Base tratada'!$E706&lt;=30, "16-30 dias",
IF('Base tratada'!$E706&lt;=45, "31-45 dias",
IF('Base tratada'!$E706&lt;=60, "46-60 dias",
IF('Base tratada'!$E706&lt;=75, "61-75 dias", "76-99 dias")))))</f>
        <v>16-30 dias</v>
      </c>
      <c r="G706" s="38">
        <v>44</v>
      </c>
      <c r="H706" s="60" t="str">
        <f>IF('Base tratada'!$G706&lt;=29,"24–29",
IF('Base tratada'!$G706&lt;=39,"30–39",
IF('Base tratada'!$G706&lt;=49,"40–49",
IF('Base tratada'!$G706&lt;=59,"50–59",
IF('Base tratada'!$G706&lt;=69,"60–69",
"70–80")))))</f>
        <v>40–49</v>
      </c>
      <c r="I706" s="34">
        <v>2856</v>
      </c>
      <c r="J706" s="58" t="str">
        <f>IF('Base tratada'!$K706=1,"Divorciado",
IF('Base tratada'!$L706=1,"Casado",
IF('Base tratada'!$M706=1, "Solteiro",
IF('Base tratada'!$N706=1,"Juntos",
"Viúvo"))))</f>
        <v>Casado</v>
      </c>
      <c r="K706" s="34">
        <v>0</v>
      </c>
      <c r="L706" s="34">
        <v>1</v>
      </c>
      <c r="M706" s="34">
        <v>0</v>
      </c>
      <c r="N706" s="34">
        <v>0</v>
      </c>
      <c r="O706" s="34">
        <v>0</v>
      </c>
      <c r="P706" s="34">
        <v>0</v>
      </c>
      <c r="Q706" s="34">
        <v>0</v>
      </c>
      <c r="R706" s="34">
        <v>1</v>
      </c>
      <c r="S706" s="34">
        <v>0</v>
      </c>
      <c r="T706" s="34">
        <v>0</v>
      </c>
      <c r="U706" s="35">
        <v>7</v>
      </c>
      <c r="V706" s="35">
        <v>0</v>
      </c>
      <c r="W706" s="35">
        <v>12</v>
      </c>
      <c r="X706" s="35">
        <v>13</v>
      </c>
      <c r="Y706" s="35">
        <v>7</v>
      </c>
      <c r="Z706" s="35">
        <v>32</v>
      </c>
      <c r="AA706" s="34">
        <v>5</v>
      </c>
      <c r="AB706" s="34">
        <v>9</v>
      </c>
      <c r="AC706" s="34">
        <v>4</v>
      </c>
      <c r="AD706" s="34">
        <v>1</v>
      </c>
      <c r="AE706" s="34">
        <v>2</v>
      </c>
      <c r="AF706" s="58">
        <f>'Base tratada'!$AC706+'Base tratada'!$AD706+'Base tratada'!$AE706</f>
        <v>7</v>
      </c>
      <c r="AG7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06" s="58" t="str">
        <f>IF('Base tratada'!$AC706&gt;=MAX('Base tratada'!$AD706,'Base tratada'!$AE706),"Web",
IF('Base tratada'!$AD706&gt;='Base tratada'!$AE706,"Catalog",
"Store"))</f>
        <v>Web</v>
      </c>
      <c r="AI706" s="59">
        <f>IF('Base tratada'!$AF706=0,"0",'Base tratada'!$AK706/'Base tratada'!$AF706)</f>
        <v>5.5714285714285712</v>
      </c>
      <c r="AJ706" s="59" t="str">
        <f>IF('Base tratada'!$AI706=0,"R$ 0",
IF('Base tratada'!$AI706&lt;=25,"R$ 1–25",
IF('Base tratada'!$AI706&lt;=50,"R$ 26–50",
"+R$ 50")))</f>
        <v>R$ 1–25</v>
      </c>
      <c r="AK706" s="35">
        <v>39</v>
      </c>
      <c r="AL706" s="58" t="str">
        <f>IF('Base tratada'!$AK706&lt;=100,"R$ 0-100",
IF('Base tratada'!$AK706&lt;=500,"R$ 101-500",
IF('Base tratada'!$AK706&lt;=1000,"R$ 501-1000",
IF('Base tratada'!$AK706&lt;=1500,"R$ 1001-1500",
"+R$ 1500"))))</f>
        <v>R$ 0-100</v>
      </c>
      <c r="AM706" s="34">
        <v>0</v>
      </c>
      <c r="AN706" s="34">
        <v>0</v>
      </c>
      <c r="AO706" s="34">
        <v>1</v>
      </c>
      <c r="AP706" s="34">
        <v>0</v>
      </c>
      <c r="AQ706" s="34">
        <v>0</v>
      </c>
      <c r="AR706" s="34">
        <v>1</v>
      </c>
      <c r="AS706" s="34">
        <v>0</v>
      </c>
      <c r="AT706" s="34">
        <v>3</v>
      </c>
      <c r="AU706" s="34">
        <v>11</v>
      </c>
      <c r="AV706" s="52">
        <v>7</v>
      </c>
      <c r="AW706" s="57">
        <v>1</v>
      </c>
      <c r="AX706" s="58" t="str">
        <f>IF(Tabela3[[#This Row],[Response]]=1, "Aceitou", "Não aceitou")</f>
        <v>Aceitou</v>
      </c>
      <c r="AY706" s="55" t="str">
        <f>Tabela3[[#This Row],[Faixa Recência]] &amp; " | " &amp; Tabela3[[#This Row],[Faixa Gasto]] &amp; " | " &amp; Tabela3[[#This Row],[Faixa ticket médio]]</f>
        <v>16-30 dias | R$ 0-100 | R$ 1–25</v>
      </c>
      <c r="AZ7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6" s="36"/>
    </row>
    <row r="707" spans="1:54" x14ac:dyDescent="0.25">
      <c r="A707" s="61">
        <v>706</v>
      </c>
      <c r="B707" s="37">
        <v>44794</v>
      </c>
      <c r="C707" s="34">
        <v>0</v>
      </c>
      <c r="D707" s="34">
        <v>1</v>
      </c>
      <c r="E707" s="34">
        <v>99</v>
      </c>
      <c r="F707" s="58" t="str">
        <f>IF('Base tratada'!$E707&lt;=15,"0-15 dias",
IF('Base tratada'!$E707&lt;=30, "16-30 dias",
IF('Base tratada'!$E707&lt;=45, "31-45 dias",
IF('Base tratada'!$E707&lt;=60, "46-60 dias",
IF('Base tratada'!$E707&lt;=75, "61-75 dias", "76-99 dias")))))</f>
        <v>76-99 dias</v>
      </c>
      <c r="G707" s="38">
        <v>54</v>
      </c>
      <c r="H707" s="60" t="str">
        <f>IF('Base tratada'!$G707&lt;=29,"24–29",
IF('Base tratada'!$G707&lt;=39,"30–39",
IF('Base tratada'!$G707&lt;=49,"40–49",
IF('Base tratada'!$G707&lt;=59,"50–59",
IF('Base tratada'!$G707&lt;=69,"60–69",
"70–80")))))</f>
        <v>50–59</v>
      </c>
      <c r="I707" s="34">
        <v>2180</v>
      </c>
      <c r="J707" s="58" t="str">
        <f>IF('Base tratada'!$K707=1,"Divorciado",
IF('Base tratada'!$L707=1,"Casado",
IF('Base tratada'!$M707=1, "Solteiro",
IF('Base tratada'!$N707=1,"Juntos",
"Viúvo"))))</f>
        <v>Casado</v>
      </c>
      <c r="K707" s="34">
        <v>0</v>
      </c>
      <c r="L707" s="34">
        <v>1</v>
      </c>
      <c r="M707" s="34">
        <v>0</v>
      </c>
      <c r="N707" s="34">
        <v>0</v>
      </c>
      <c r="O707" s="34">
        <v>0</v>
      </c>
      <c r="P707" s="34">
        <v>0</v>
      </c>
      <c r="Q707" s="34">
        <v>0</v>
      </c>
      <c r="R707" s="34">
        <v>1</v>
      </c>
      <c r="S707" s="34">
        <v>0</v>
      </c>
      <c r="T707" s="34">
        <v>0</v>
      </c>
      <c r="U707" s="35">
        <v>54</v>
      </c>
      <c r="V707" s="35">
        <v>0</v>
      </c>
      <c r="W707" s="35">
        <v>7</v>
      </c>
      <c r="X707" s="35">
        <v>0</v>
      </c>
      <c r="Y707" s="35">
        <v>0</v>
      </c>
      <c r="Z707" s="35">
        <v>4</v>
      </c>
      <c r="AA707" s="34">
        <v>1</v>
      </c>
      <c r="AB707" s="34">
        <v>6</v>
      </c>
      <c r="AC707" s="34">
        <v>2</v>
      </c>
      <c r="AD707" s="34">
        <v>0</v>
      </c>
      <c r="AE707" s="34">
        <v>3</v>
      </c>
      <c r="AF707" s="58">
        <f>'Base tratada'!$AC707+'Base tratada'!$AD707+'Base tratada'!$AE707</f>
        <v>5</v>
      </c>
      <c r="AG7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07" s="58" t="str">
        <f>IF('Base tratada'!$AC707&gt;=MAX('Base tratada'!$AD707,'Base tratada'!$AE707),"Web",
IF('Base tratada'!$AD707&gt;='Base tratada'!$AE707,"Catalog",
"Store"))</f>
        <v>Store</v>
      </c>
      <c r="AI707" s="59">
        <f>IF('Base tratada'!$AF707=0,"0",'Base tratada'!$AK707/'Base tratada'!$AF707)</f>
        <v>12.2</v>
      </c>
      <c r="AJ707" s="59" t="str">
        <f>IF('Base tratada'!$AI707=0,"R$ 0",
IF('Base tratada'!$AI707&lt;=25,"R$ 1–25",
IF('Base tratada'!$AI707&lt;=50,"R$ 26–50",
"+R$ 50")))</f>
        <v>R$ 1–25</v>
      </c>
      <c r="AK707" s="35">
        <v>61</v>
      </c>
      <c r="AL707" s="58" t="str">
        <f>IF('Base tratada'!$AK707&lt;=100,"R$ 0-100",
IF('Base tratada'!$AK707&lt;=500,"R$ 101-500",
IF('Base tratada'!$AK707&lt;=1000,"R$ 501-1000",
IF('Base tratada'!$AK707&lt;=1500,"R$ 1001-1500",
"+R$ 1500"))))</f>
        <v>R$ 0-100</v>
      </c>
      <c r="AM707" s="34">
        <v>0</v>
      </c>
      <c r="AN707" s="34">
        <v>0</v>
      </c>
      <c r="AO707" s="34">
        <v>0</v>
      </c>
      <c r="AP707" s="34">
        <v>0</v>
      </c>
      <c r="AQ707" s="34">
        <v>0</v>
      </c>
      <c r="AR707" s="34">
        <v>0</v>
      </c>
      <c r="AS707" s="34">
        <v>0</v>
      </c>
      <c r="AT707" s="34">
        <v>3</v>
      </c>
      <c r="AU707" s="34">
        <v>11</v>
      </c>
      <c r="AV707" s="52">
        <v>57</v>
      </c>
      <c r="AW707" s="57">
        <v>0</v>
      </c>
      <c r="AX707" s="58" t="str">
        <f>IF(Tabela3[[#This Row],[Response]]=1, "Aceitou", "Não aceitou")</f>
        <v>Não aceitou</v>
      </c>
      <c r="AY707" s="55" t="str">
        <f>Tabela3[[#This Row],[Faixa Recência]] &amp; " | " &amp; Tabela3[[#This Row],[Faixa Gasto]] &amp; " | " &amp; Tabela3[[#This Row],[Faixa ticket médio]]</f>
        <v>76-99 dias | R$ 0-100 | R$ 1–25</v>
      </c>
      <c r="AZ7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7" s="36"/>
    </row>
    <row r="708" spans="1:54" x14ac:dyDescent="0.25">
      <c r="A708" s="61">
        <v>707</v>
      </c>
      <c r="B708" s="37">
        <v>80395</v>
      </c>
      <c r="C708" s="34">
        <v>0</v>
      </c>
      <c r="D708" s="34">
        <v>0</v>
      </c>
      <c r="E708" s="34">
        <v>62</v>
      </c>
      <c r="F708" s="58" t="str">
        <f>IF('Base tratada'!$E708&lt;=15,"0-15 dias",
IF('Base tratada'!$E708&lt;=30, "16-30 dias",
IF('Base tratada'!$E708&lt;=45, "31-45 dias",
IF('Base tratada'!$E708&lt;=60, "46-60 dias",
IF('Base tratada'!$E708&lt;=75, "61-75 dias", "76-99 dias")))))</f>
        <v>61-75 dias</v>
      </c>
      <c r="G708" s="38">
        <v>65</v>
      </c>
      <c r="H708" s="60" t="str">
        <f>IF('Base tratada'!$G708&lt;=29,"24–29",
IF('Base tratada'!$G708&lt;=39,"30–39",
IF('Base tratada'!$G708&lt;=49,"40–49",
IF('Base tratada'!$G708&lt;=59,"50–59",
IF('Base tratada'!$G708&lt;=69,"60–69",
"70–80")))))</f>
        <v>60–69</v>
      </c>
      <c r="I708" s="34">
        <v>2377</v>
      </c>
      <c r="J708" s="58" t="str">
        <f>IF('Base tratada'!$K708=1,"Divorciado",
IF('Base tratada'!$L708=1,"Casado",
IF('Base tratada'!$M708=1, "Solteiro",
IF('Base tratada'!$N708=1,"Juntos",
"Viúvo"))))</f>
        <v>Casado</v>
      </c>
      <c r="K708" s="34">
        <v>0</v>
      </c>
      <c r="L708" s="34">
        <v>1</v>
      </c>
      <c r="M708" s="34">
        <v>0</v>
      </c>
      <c r="N708" s="34">
        <v>0</v>
      </c>
      <c r="O708" s="34">
        <v>0</v>
      </c>
      <c r="P708" s="34">
        <v>0</v>
      </c>
      <c r="Q708" s="34">
        <v>0</v>
      </c>
      <c r="R708" s="34">
        <v>1</v>
      </c>
      <c r="S708" s="34">
        <v>0</v>
      </c>
      <c r="T708" s="34">
        <v>0</v>
      </c>
      <c r="U708" s="35">
        <v>445</v>
      </c>
      <c r="V708" s="35">
        <v>25</v>
      </c>
      <c r="W708" s="35">
        <v>706</v>
      </c>
      <c r="X708" s="35">
        <v>80</v>
      </c>
      <c r="Y708" s="35">
        <v>76</v>
      </c>
      <c r="Z708" s="35">
        <v>48</v>
      </c>
      <c r="AA708" s="34">
        <v>1</v>
      </c>
      <c r="AB708" s="34">
        <v>2</v>
      </c>
      <c r="AC708" s="34">
        <v>6</v>
      </c>
      <c r="AD708" s="34">
        <v>5</v>
      </c>
      <c r="AE708" s="34">
        <v>12</v>
      </c>
      <c r="AF708" s="58">
        <f>'Base tratada'!$AC708+'Base tratada'!$AD708+'Base tratada'!$AE708</f>
        <v>23</v>
      </c>
      <c r="AG7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08" s="58" t="str">
        <f>IF('Base tratada'!$AC708&gt;=MAX('Base tratada'!$AD708,'Base tratada'!$AE708),"Web",
IF('Base tratada'!$AD708&gt;='Base tratada'!$AE708,"Catalog",
"Store"))</f>
        <v>Store</v>
      </c>
      <c r="AI708" s="59">
        <f>IF('Base tratada'!$AF708=0,"0",'Base tratada'!$AK708/'Base tratada'!$AF708)</f>
        <v>57.913043478260867</v>
      </c>
      <c r="AJ708" s="59" t="str">
        <f>IF('Base tratada'!$AI708=0,"R$ 0",
IF('Base tratada'!$AI708&lt;=25,"R$ 1–25",
IF('Base tratada'!$AI708&lt;=50,"R$ 26–50",
"+R$ 50")))</f>
        <v>+R$ 50</v>
      </c>
      <c r="AK708" s="35">
        <v>1332</v>
      </c>
      <c r="AL708" s="58" t="str">
        <f>IF('Base tratada'!$AK708&lt;=100,"R$ 0-100",
IF('Base tratada'!$AK708&lt;=500,"R$ 101-500",
IF('Base tratada'!$AK708&lt;=1000,"R$ 501-1000",
IF('Base tratada'!$AK708&lt;=1500,"R$ 1001-1500",
"+R$ 1500"))))</f>
        <v>R$ 1001-1500</v>
      </c>
      <c r="AM708" s="34">
        <v>1</v>
      </c>
      <c r="AN708" s="34">
        <v>0</v>
      </c>
      <c r="AO708" s="34">
        <v>0</v>
      </c>
      <c r="AP708" s="34">
        <v>0</v>
      </c>
      <c r="AQ708" s="34">
        <v>0</v>
      </c>
      <c r="AR708" s="34">
        <v>1</v>
      </c>
      <c r="AS708" s="34">
        <v>0</v>
      </c>
      <c r="AT708" s="34">
        <v>3</v>
      </c>
      <c r="AU708" s="34">
        <v>11</v>
      </c>
      <c r="AV708" s="52">
        <v>1284</v>
      </c>
      <c r="AW708" s="57">
        <v>0</v>
      </c>
      <c r="AX708" s="58" t="str">
        <f>IF(Tabela3[[#This Row],[Response]]=1, "Aceitou", "Não aceitou")</f>
        <v>Não aceitou</v>
      </c>
      <c r="AY708" s="55" t="str">
        <f>Tabela3[[#This Row],[Faixa Recência]] &amp; " | " &amp; Tabela3[[#This Row],[Faixa Gasto]] &amp; " | " &amp; Tabela3[[#This Row],[Faixa ticket médio]]</f>
        <v>61-75 dias | R$ 1001-1500 | +R$ 50</v>
      </c>
      <c r="AZ7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8" s="36"/>
    </row>
    <row r="709" spans="1:54" x14ac:dyDescent="0.25">
      <c r="A709" s="61">
        <v>708</v>
      </c>
      <c r="B709" s="37">
        <v>75012</v>
      </c>
      <c r="C709" s="34">
        <v>0</v>
      </c>
      <c r="D709" s="34">
        <v>0</v>
      </c>
      <c r="E709" s="34">
        <v>41</v>
      </c>
      <c r="F709" s="58" t="str">
        <f>IF('Base tratada'!$E709&lt;=15,"0-15 dias",
IF('Base tratada'!$E709&lt;=30, "16-30 dias",
IF('Base tratada'!$E709&lt;=45, "31-45 dias",
IF('Base tratada'!$E709&lt;=60, "46-60 dias",
IF('Base tratada'!$E709&lt;=75, "61-75 dias", "76-99 dias")))))</f>
        <v>31-45 dias</v>
      </c>
      <c r="G709" s="38">
        <v>44</v>
      </c>
      <c r="H709" s="60" t="str">
        <f>IF('Base tratada'!$G709&lt;=29,"24–29",
IF('Base tratada'!$G709&lt;=39,"30–39",
IF('Base tratada'!$G709&lt;=49,"40–49",
IF('Base tratada'!$G709&lt;=59,"50–59",
IF('Base tratada'!$G709&lt;=69,"60–69",
"70–80")))))</f>
        <v>40–49</v>
      </c>
      <c r="I709" s="34">
        <v>2314</v>
      </c>
      <c r="J709" s="58" t="str">
        <f>IF('Base tratada'!$K709=1,"Divorciado",
IF('Base tratada'!$L709=1,"Casado",
IF('Base tratada'!$M709=1, "Solteiro",
IF('Base tratada'!$N709=1,"Juntos",
"Viúvo"))))</f>
        <v>Divorciado</v>
      </c>
      <c r="K709" s="34">
        <v>1</v>
      </c>
      <c r="L709" s="34">
        <v>0</v>
      </c>
      <c r="M709" s="34">
        <v>0</v>
      </c>
      <c r="N709" s="34">
        <v>0</v>
      </c>
      <c r="O709" s="34">
        <v>0</v>
      </c>
      <c r="P709" s="34">
        <v>0</v>
      </c>
      <c r="Q709" s="34">
        <v>0</v>
      </c>
      <c r="R709" s="34">
        <v>0</v>
      </c>
      <c r="S709" s="34">
        <v>1</v>
      </c>
      <c r="T709" s="34">
        <v>0</v>
      </c>
      <c r="U709" s="35">
        <v>294</v>
      </c>
      <c r="V709" s="35">
        <v>142</v>
      </c>
      <c r="W709" s="35">
        <v>218</v>
      </c>
      <c r="X709" s="35">
        <v>164</v>
      </c>
      <c r="Y709" s="35">
        <v>58</v>
      </c>
      <c r="Z709" s="35">
        <v>151</v>
      </c>
      <c r="AA709" s="34">
        <v>1</v>
      </c>
      <c r="AB709" s="34">
        <v>1</v>
      </c>
      <c r="AC709" s="34">
        <v>3</v>
      </c>
      <c r="AD709" s="34">
        <v>8</v>
      </c>
      <c r="AE709" s="34">
        <v>11</v>
      </c>
      <c r="AF709" s="58">
        <f>'Base tratada'!$AC709+'Base tratada'!$AD709+'Base tratada'!$AE709</f>
        <v>22</v>
      </c>
      <c r="AG7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09" s="58" t="str">
        <f>IF('Base tratada'!$AC709&gt;=MAX('Base tratada'!$AD709,'Base tratada'!$AE709),"Web",
IF('Base tratada'!$AD709&gt;='Base tratada'!$AE709,"Catalog",
"Store"))</f>
        <v>Store</v>
      </c>
      <c r="AI709" s="59">
        <f>IF('Base tratada'!$AF709=0,"0",'Base tratada'!$AK709/'Base tratada'!$AF709)</f>
        <v>39.81818181818182</v>
      </c>
      <c r="AJ709" s="59" t="str">
        <f>IF('Base tratada'!$AI709=0,"R$ 0",
IF('Base tratada'!$AI709&lt;=25,"R$ 1–25",
IF('Base tratada'!$AI709&lt;=50,"R$ 26–50",
"+R$ 50")))</f>
        <v>R$ 26–50</v>
      </c>
      <c r="AK709" s="35">
        <v>876</v>
      </c>
      <c r="AL709" s="58" t="str">
        <f>IF('Base tratada'!$AK709&lt;=100,"R$ 0-100",
IF('Base tratada'!$AK709&lt;=500,"R$ 101-500",
IF('Base tratada'!$AK709&lt;=1000,"R$ 501-1000",
IF('Base tratada'!$AK709&lt;=1500,"R$ 1001-1500",
"+R$ 1500"))))</f>
        <v>R$ 501-1000</v>
      </c>
      <c r="AM709" s="34">
        <v>0</v>
      </c>
      <c r="AN709" s="34">
        <v>0</v>
      </c>
      <c r="AO709" s="34">
        <v>0</v>
      </c>
      <c r="AP709" s="34">
        <v>0</v>
      </c>
      <c r="AQ709" s="34">
        <v>0</v>
      </c>
      <c r="AR709" s="34">
        <v>0</v>
      </c>
      <c r="AS709" s="34">
        <v>0</v>
      </c>
      <c r="AT709" s="34">
        <v>3</v>
      </c>
      <c r="AU709" s="34">
        <v>11</v>
      </c>
      <c r="AV709" s="52">
        <v>725</v>
      </c>
      <c r="AW709" s="57">
        <v>0</v>
      </c>
      <c r="AX709" s="58" t="str">
        <f>IF(Tabela3[[#This Row],[Response]]=1, "Aceitou", "Não aceitou")</f>
        <v>Não aceitou</v>
      </c>
      <c r="AY709" s="55" t="str">
        <f>Tabela3[[#This Row],[Faixa Recência]] &amp; " | " &amp; Tabela3[[#This Row],[Faixa Gasto]] &amp; " | " &amp; Tabela3[[#This Row],[Faixa ticket médio]]</f>
        <v>31-45 dias | R$ 501-1000 | R$ 26–50</v>
      </c>
      <c r="AZ7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09" s="36"/>
    </row>
    <row r="710" spans="1:54" x14ac:dyDescent="0.25">
      <c r="A710" s="61">
        <v>709</v>
      </c>
      <c r="B710" s="37">
        <v>56962</v>
      </c>
      <c r="C710" s="34">
        <v>2</v>
      </c>
      <c r="D710" s="34">
        <v>1</v>
      </c>
      <c r="E710" s="34">
        <v>60</v>
      </c>
      <c r="F710" s="58" t="str">
        <f>IF('Base tratada'!$E710&lt;=15,"0-15 dias",
IF('Base tratada'!$E710&lt;=30, "16-30 dias",
IF('Base tratada'!$E710&lt;=45, "31-45 dias",
IF('Base tratada'!$E710&lt;=60, "46-60 dias",
IF('Base tratada'!$E710&lt;=75, "61-75 dias", "76-99 dias")))))</f>
        <v>46-60 dias</v>
      </c>
      <c r="G710" s="38">
        <v>55</v>
      </c>
      <c r="H710" s="60" t="str">
        <f>IF('Base tratada'!$G710&lt;=29,"24–29",
IF('Base tratada'!$G710&lt;=39,"30–39",
IF('Base tratada'!$G710&lt;=49,"40–49",
IF('Base tratada'!$G710&lt;=59,"50–59",
IF('Base tratada'!$G710&lt;=69,"60–69",
"70–80")))))</f>
        <v>50–59</v>
      </c>
      <c r="I710" s="34">
        <v>2420</v>
      </c>
      <c r="J710" s="58" t="str">
        <f>IF('Base tratada'!$K710=1,"Divorciado",
IF('Base tratada'!$L710=1,"Casado",
IF('Base tratada'!$M710=1, "Solteiro",
IF('Base tratada'!$N710=1,"Juntos",
"Viúvo"))))</f>
        <v>Casado</v>
      </c>
      <c r="K710" s="34">
        <v>0</v>
      </c>
      <c r="L710" s="34">
        <v>1</v>
      </c>
      <c r="M710" s="34">
        <v>0</v>
      </c>
      <c r="N710" s="34">
        <v>0</v>
      </c>
      <c r="O710" s="34">
        <v>0</v>
      </c>
      <c r="P710" s="34">
        <v>0</v>
      </c>
      <c r="Q710" s="34">
        <v>0</v>
      </c>
      <c r="R710" s="34">
        <v>0</v>
      </c>
      <c r="S710" s="34">
        <v>1</v>
      </c>
      <c r="T710" s="34">
        <v>0</v>
      </c>
      <c r="U710" s="35">
        <v>292</v>
      </c>
      <c r="V710" s="35">
        <v>3</v>
      </c>
      <c r="W710" s="35">
        <v>77</v>
      </c>
      <c r="X710" s="35">
        <v>10</v>
      </c>
      <c r="Y710" s="35">
        <v>3</v>
      </c>
      <c r="Z710" s="35">
        <v>26</v>
      </c>
      <c r="AA710" s="34">
        <v>7</v>
      </c>
      <c r="AB710" s="34">
        <v>7</v>
      </c>
      <c r="AC710" s="34">
        <v>6</v>
      </c>
      <c r="AD710" s="34">
        <v>3</v>
      </c>
      <c r="AE710" s="34">
        <v>5</v>
      </c>
      <c r="AF710" s="58">
        <f>'Base tratada'!$AC710+'Base tratada'!$AD710+'Base tratada'!$AE710</f>
        <v>14</v>
      </c>
      <c r="AG7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10" s="58" t="str">
        <f>IF('Base tratada'!$AC710&gt;=MAX('Base tratada'!$AD710,'Base tratada'!$AE710),"Web",
IF('Base tratada'!$AD710&gt;='Base tratada'!$AE710,"Catalog",
"Store"))</f>
        <v>Web</v>
      </c>
      <c r="AI710" s="59">
        <f>IF('Base tratada'!$AF710=0,"0",'Base tratada'!$AK710/'Base tratada'!$AF710)</f>
        <v>27.5</v>
      </c>
      <c r="AJ710" s="59" t="str">
        <f>IF('Base tratada'!$AI710=0,"R$ 0",
IF('Base tratada'!$AI710&lt;=25,"R$ 1–25",
IF('Base tratada'!$AI710&lt;=50,"R$ 26–50",
"+R$ 50")))</f>
        <v>R$ 26–50</v>
      </c>
      <c r="AK710" s="35">
        <v>385</v>
      </c>
      <c r="AL710" s="58" t="str">
        <f>IF('Base tratada'!$AK710&lt;=100,"R$ 0-100",
IF('Base tratada'!$AK710&lt;=500,"R$ 101-500",
IF('Base tratada'!$AK710&lt;=1000,"R$ 501-1000",
IF('Base tratada'!$AK710&lt;=1500,"R$ 1001-1500",
"+R$ 1500"))))</f>
        <v>R$ 101-500</v>
      </c>
      <c r="AM710" s="34">
        <v>0</v>
      </c>
      <c r="AN710" s="34">
        <v>0</v>
      </c>
      <c r="AO710" s="34">
        <v>0</v>
      </c>
      <c r="AP710" s="34">
        <v>0</v>
      </c>
      <c r="AQ710" s="34">
        <v>0</v>
      </c>
      <c r="AR710" s="34">
        <v>0</v>
      </c>
      <c r="AS710" s="34">
        <v>0</v>
      </c>
      <c r="AT710" s="34">
        <v>3</v>
      </c>
      <c r="AU710" s="34">
        <v>11</v>
      </c>
      <c r="AV710" s="52">
        <v>359</v>
      </c>
      <c r="AW710" s="57">
        <v>0</v>
      </c>
      <c r="AX710" s="58" t="str">
        <f>IF(Tabela3[[#This Row],[Response]]=1, "Aceitou", "Não aceitou")</f>
        <v>Não aceitou</v>
      </c>
      <c r="AY710" s="55" t="str">
        <f>Tabela3[[#This Row],[Faixa Recência]] &amp; " | " &amp; Tabela3[[#This Row],[Faixa Gasto]] &amp; " | " &amp; Tabela3[[#This Row],[Faixa ticket médio]]</f>
        <v>46-60 dias | R$ 101-500 | R$ 26–50</v>
      </c>
      <c r="AZ7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0" s="36"/>
    </row>
    <row r="711" spans="1:54" x14ac:dyDescent="0.25">
      <c r="A711" s="61">
        <v>710</v>
      </c>
      <c r="B711" s="37">
        <v>89891</v>
      </c>
      <c r="C711" s="34">
        <v>0</v>
      </c>
      <c r="D711" s="34">
        <v>0</v>
      </c>
      <c r="E711" s="34">
        <v>17</v>
      </c>
      <c r="F711" s="58" t="str">
        <f>IF('Base tratada'!$E711&lt;=15,"0-15 dias",
IF('Base tratada'!$E711&lt;=30, "16-30 dias",
IF('Base tratada'!$E711&lt;=45, "31-45 dias",
IF('Base tratada'!$E711&lt;=60, "46-60 dias",
IF('Base tratada'!$E711&lt;=75, "61-75 dias", "76-99 dias")))))</f>
        <v>16-30 dias</v>
      </c>
      <c r="G711" s="38">
        <v>29</v>
      </c>
      <c r="H711" s="60" t="str">
        <f>IF('Base tratada'!$G711&lt;=29,"24–29",
IF('Base tratada'!$G711&lt;=39,"30–39",
IF('Base tratada'!$G711&lt;=49,"40–49",
IF('Base tratada'!$G711&lt;=59,"50–59",
IF('Base tratada'!$G711&lt;=69,"60–69",
"70–80")))))</f>
        <v>24–29</v>
      </c>
      <c r="I711" s="34">
        <v>2599</v>
      </c>
      <c r="J711" s="58" t="str">
        <f>IF('Base tratada'!$K711=1,"Divorciado",
IF('Base tratada'!$L711=1,"Casado",
IF('Base tratada'!$M711=1, "Solteiro",
IF('Base tratada'!$N711=1,"Juntos",
"Viúvo"))))</f>
        <v>Juntos</v>
      </c>
      <c r="K711" s="34">
        <v>0</v>
      </c>
      <c r="L711" s="34">
        <v>0</v>
      </c>
      <c r="M711" s="34">
        <v>0</v>
      </c>
      <c r="N711" s="34">
        <v>1</v>
      </c>
      <c r="O711" s="34">
        <v>0</v>
      </c>
      <c r="P711" s="34">
        <v>0</v>
      </c>
      <c r="Q711" s="34">
        <v>0</v>
      </c>
      <c r="R711" s="34">
        <v>1</v>
      </c>
      <c r="S711" s="34">
        <v>0</v>
      </c>
      <c r="T711" s="34">
        <v>0</v>
      </c>
      <c r="U711" s="35">
        <v>412</v>
      </c>
      <c r="V711" s="35">
        <v>22</v>
      </c>
      <c r="W711" s="35">
        <v>132</v>
      </c>
      <c r="X711" s="35">
        <v>59</v>
      </c>
      <c r="Y711" s="35">
        <v>28</v>
      </c>
      <c r="Z711" s="35">
        <v>183</v>
      </c>
      <c r="AA711" s="34">
        <v>1</v>
      </c>
      <c r="AB711" s="34">
        <v>4</v>
      </c>
      <c r="AC711" s="34">
        <v>11</v>
      </c>
      <c r="AD711" s="34">
        <v>6</v>
      </c>
      <c r="AE711" s="34">
        <v>8</v>
      </c>
      <c r="AF711" s="58">
        <f>'Base tratada'!$AC711+'Base tratada'!$AD711+'Base tratada'!$AE711</f>
        <v>25</v>
      </c>
      <c r="AG7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11" s="58" t="str">
        <f>IF('Base tratada'!$AC711&gt;=MAX('Base tratada'!$AD711,'Base tratada'!$AE711),"Web",
IF('Base tratada'!$AD711&gt;='Base tratada'!$AE711,"Catalog",
"Store"))</f>
        <v>Web</v>
      </c>
      <c r="AI711" s="59">
        <f>IF('Base tratada'!$AF711=0,"0",'Base tratada'!$AK711/'Base tratada'!$AF711)</f>
        <v>26.12</v>
      </c>
      <c r="AJ711" s="59" t="str">
        <f>IF('Base tratada'!$AI711=0,"R$ 0",
IF('Base tratada'!$AI711&lt;=25,"R$ 1–25",
IF('Base tratada'!$AI711&lt;=50,"R$ 26–50",
"+R$ 50")))</f>
        <v>R$ 26–50</v>
      </c>
      <c r="AK711" s="35">
        <v>653</v>
      </c>
      <c r="AL711" s="58" t="str">
        <f>IF('Base tratada'!$AK711&lt;=100,"R$ 0-100",
IF('Base tratada'!$AK711&lt;=500,"R$ 101-500",
IF('Base tratada'!$AK711&lt;=1000,"R$ 501-1000",
IF('Base tratada'!$AK711&lt;=1500,"R$ 1001-1500",
"+R$ 1500"))))</f>
        <v>R$ 501-1000</v>
      </c>
      <c r="AM711" s="34">
        <v>0</v>
      </c>
      <c r="AN711" s="34">
        <v>0</v>
      </c>
      <c r="AO711" s="34">
        <v>0</v>
      </c>
      <c r="AP711" s="34">
        <v>0</v>
      </c>
      <c r="AQ711" s="34">
        <v>1</v>
      </c>
      <c r="AR711" s="34">
        <v>1</v>
      </c>
      <c r="AS711" s="34">
        <v>0</v>
      </c>
      <c r="AT711" s="34">
        <v>3</v>
      </c>
      <c r="AU711" s="34">
        <v>11</v>
      </c>
      <c r="AV711" s="52">
        <v>470</v>
      </c>
      <c r="AW711" s="57">
        <v>0</v>
      </c>
      <c r="AX711" s="58" t="str">
        <f>IF(Tabela3[[#This Row],[Response]]=1, "Aceitou", "Não aceitou")</f>
        <v>Não aceitou</v>
      </c>
      <c r="AY711" s="55" t="str">
        <f>Tabela3[[#This Row],[Faixa Recência]] &amp; " | " &amp; Tabela3[[#This Row],[Faixa Gasto]] &amp; " | " &amp; Tabela3[[#This Row],[Faixa ticket médio]]</f>
        <v>16-30 dias | R$ 501-1000 | R$ 26–50</v>
      </c>
      <c r="AZ7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1" s="36"/>
    </row>
    <row r="712" spans="1:54" x14ac:dyDescent="0.25">
      <c r="A712" s="61">
        <v>711</v>
      </c>
      <c r="B712" s="37">
        <v>35946</v>
      </c>
      <c r="C712" s="34">
        <v>1</v>
      </c>
      <c r="D712" s="34">
        <v>1</v>
      </c>
      <c r="E712" s="34">
        <v>24</v>
      </c>
      <c r="F712" s="58" t="str">
        <f>IF('Base tratada'!$E712&lt;=15,"0-15 dias",
IF('Base tratada'!$E712&lt;=30, "16-30 dias",
IF('Base tratada'!$E712&lt;=45, "31-45 dias",
IF('Base tratada'!$E712&lt;=60, "46-60 dias",
IF('Base tratada'!$E712&lt;=75, "61-75 dias", "76-99 dias")))))</f>
        <v>16-30 dias</v>
      </c>
      <c r="G712" s="38">
        <v>71</v>
      </c>
      <c r="H712" s="60" t="str">
        <f>IF('Base tratada'!$G712&lt;=29,"24–29",
IF('Base tratada'!$G712&lt;=39,"30–39",
IF('Base tratada'!$G712&lt;=49,"40–49",
IF('Base tratada'!$G712&lt;=59,"50–59",
IF('Base tratada'!$G712&lt;=69,"60–69",
"70–80")))))</f>
        <v>70–80</v>
      </c>
      <c r="I712" s="34">
        <v>2434</v>
      </c>
      <c r="J712" s="58" t="str">
        <f>IF('Base tratada'!$K712=1,"Divorciado",
IF('Base tratada'!$L712=1,"Casado",
IF('Base tratada'!$M712=1, "Solteiro",
IF('Base tratada'!$N712=1,"Juntos",
"Viúvo"))))</f>
        <v>Divorciado</v>
      </c>
      <c r="K712" s="34">
        <v>1</v>
      </c>
      <c r="L712" s="34">
        <v>0</v>
      </c>
      <c r="M712" s="34">
        <v>0</v>
      </c>
      <c r="N712" s="34">
        <v>0</v>
      </c>
      <c r="O712" s="34">
        <v>0</v>
      </c>
      <c r="P712" s="34">
        <v>0</v>
      </c>
      <c r="Q712" s="34">
        <v>0</v>
      </c>
      <c r="R712" s="34">
        <v>0</v>
      </c>
      <c r="S712" s="34">
        <v>0</v>
      </c>
      <c r="T712" s="34">
        <v>1</v>
      </c>
      <c r="U712" s="35">
        <v>8</v>
      </c>
      <c r="V712" s="35">
        <v>0</v>
      </c>
      <c r="W712" s="35">
        <v>3</v>
      </c>
      <c r="X712" s="35">
        <v>0</v>
      </c>
      <c r="Y712" s="35">
        <v>0</v>
      </c>
      <c r="Z712" s="35">
        <v>0</v>
      </c>
      <c r="AA712" s="34">
        <v>1</v>
      </c>
      <c r="AB712" s="34">
        <v>5</v>
      </c>
      <c r="AC712" s="34">
        <v>0</v>
      </c>
      <c r="AD712" s="34">
        <v>0</v>
      </c>
      <c r="AE712" s="34">
        <v>3</v>
      </c>
      <c r="AF712" s="58">
        <f>'Base tratada'!$AC712+'Base tratada'!$AD712+'Base tratada'!$AE712</f>
        <v>3</v>
      </c>
      <c r="AG7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12" s="58" t="str">
        <f>IF('Base tratada'!$AC712&gt;=MAX('Base tratada'!$AD712,'Base tratada'!$AE712),"Web",
IF('Base tratada'!$AD712&gt;='Base tratada'!$AE712,"Catalog",
"Store"))</f>
        <v>Store</v>
      </c>
      <c r="AI712" s="59">
        <f>IF('Base tratada'!$AF712=0,"0",'Base tratada'!$AK712/'Base tratada'!$AF712)</f>
        <v>3.6666666666666665</v>
      </c>
      <c r="AJ712" s="59" t="str">
        <f>IF('Base tratada'!$AI712=0,"R$ 0",
IF('Base tratada'!$AI712&lt;=25,"R$ 1–25",
IF('Base tratada'!$AI712&lt;=50,"R$ 26–50",
"+R$ 50")))</f>
        <v>R$ 1–25</v>
      </c>
      <c r="AK712" s="35">
        <v>11</v>
      </c>
      <c r="AL712" s="58" t="str">
        <f>IF('Base tratada'!$AK712&lt;=100,"R$ 0-100",
IF('Base tratada'!$AK712&lt;=500,"R$ 101-500",
IF('Base tratada'!$AK712&lt;=1000,"R$ 501-1000",
IF('Base tratada'!$AK712&lt;=1500,"R$ 1001-1500",
"+R$ 1500"))))</f>
        <v>R$ 0-100</v>
      </c>
      <c r="AM712" s="34">
        <v>0</v>
      </c>
      <c r="AN712" s="34">
        <v>0</v>
      </c>
      <c r="AO712" s="34">
        <v>0</v>
      </c>
      <c r="AP712" s="34">
        <v>0</v>
      </c>
      <c r="AQ712" s="34">
        <v>0</v>
      </c>
      <c r="AR712" s="34">
        <v>0</v>
      </c>
      <c r="AS712" s="34">
        <v>0</v>
      </c>
      <c r="AT712" s="34">
        <v>3</v>
      </c>
      <c r="AU712" s="34">
        <v>11</v>
      </c>
      <c r="AV712" s="52">
        <v>11</v>
      </c>
      <c r="AW712" s="57">
        <v>0</v>
      </c>
      <c r="AX712" s="58" t="str">
        <f>IF(Tabela3[[#This Row],[Response]]=1, "Aceitou", "Não aceitou")</f>
        <v>Não aceitou</v>
      </c>
      <c r="AY712" s="55" t="str">
        <f>Tabela3[[#This Row],[Faixa Recência]] &amp; " | " &amp; Tabela3[[#This Row],[Faixa Gasto]] &amp; " | " &amp; Tabela3[[#This Row],[Faixa ticket médio]]</f>
        <v>16-30 dias | R$ 0-100 | R$ 1–25</v>
      </c>
      <c r="AZ7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2" s="36"/>
    </row>
    <row r="713" spans="1:54" x14ac:dyDescent="0.25">
      <c r="A713" s="61">
        <v>712</v>
      </c>
      <c r="B713" s="37">
        <v>53593</v>
      </c>
      <c r="C713" s="34">
        <v>1</v>
      </c>
      <c r="D713" s="34">
        <v>1</v>
      </c>
      <c r="E713" s="34">
        <v>60</v>
      </c>
      <c r="F713" s="58" t="str">
        <f>IF('Base tratada'!$E713&lt;=15,"0-15 dias",
IF('Base tratada'!$E713&lt;=30, "16-30 dias",
IF('Base tratada'!$E713&lt;=45, "31-45 dias",
IF('Base tratada'!$E713&lt;=60, "46-60 dias",
IF('Base tratada'!$E713&lt;=75, "61-75 dias", "76-99 dias")))))</f>
        <v>46-60 dias</v>
      </c>
      <c r="G713" s="38">
        <v>67</v>
      </c>
      <c r="H713" s="60" t="str">
        <f>IF('Base tratada'!$G713&lt;=29,"24–29",
IF('Base tratada'!$G713&lt;=39,"30–39",
IF('Base tratada'!$G713&lt;=49,"40–49",
IF('Base tratada'!$G713&lt;=59,"50–59",
IF('Base tratada'!$G713&lt;=69,"60–69",
"70–80")))))</f>
        <v>60–69</v>
      </c>
      <c r="I713" s="34">
        <v>2850</v>
      </c>
      <c r="J713" s="58" t="str">
        <f>IF('Base tratada'!$K713=1,"Divorciado",
IF('Base tratada'!$L713=1,"Casado",
IF('Base tratada'!$M713=1, "Solteiro",
IF('Base tratada'!$N713=1,"Juntos",
"Viúvo"))))</f>
        <v>Juntos</v>
      </c>
      <c r="K713" s="34">
        <v>0</v>
      </c>
      <c r="L713" s="34">
        <v>0</v>
      </c>
      <c r="M713" s="34">
        <v>0</v>
      </c>
      <c r="N713" s="34">
        <v>1</v>
      </c>
      <c r="O713" s="34">
        <v>0</v>
      </c>
      <c r="P713" s="34">
        <v>0</v>
      </c>
      <c r="Q713" s="34">
        <v>0</v>
      </c>
      <c r="R713" s="34">
        <v>0</v>
      </c>
      <c r="S713" s="34">
        <v>0</v>
      </c>
      <c r="T713" s="34">
        <v>1</v>
      </c>
      <c r="U713" s="35">
        <v>349</v>
      </c>
      <c r="V713" s="35">
        <v>4</v>
      </c>
      <c r="W713" s="35">
        <v>78</v>
      </c>
      <c r="X713" s="35">
        <v>6</v>
      </c>
      <c r="Y713" s="35">
        <v>0</v>
      </c>
      <c r="Z713" s="35">
        <v>43</v>
      </c>
      <c r="AA713" s="34">
        <v>8</v>
      </c>
      <c r="AB713" s="34">
        <v>8</v>
      </c>
      <c r="AC713" s="34">
        <v>7</v>
      </c>
      <c r="AD713" s="34">
        <v>2</v>
      </c>
      <c r="AE713" s="34">
        <v>6</v>
      </c>
      <c r="AF713" s="58">
        <f>'Base tratada'!$AC713+'Base tratada'!$AD713+'Base tratada'!$AE713</f>
        <v>15</v>
      </c>
      <c r="AG7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13" s="58" t="str">
        <f>IF('Base tratada'!$AC713&gt;=MAX('Base tratada'!$AD713,'Base tratada'!$AE713),"Web",
IF('Base tratada'!$AD713&gt;='Base tratada'!$AE713,"Catalog",
"Store"))</f>
        <v>Web</v>
      </c>
      <c r="AI713" s="59">
        <f>IF('Base tratada'!$AF713=0,"0",'Base tratada'!$AK713/'Base tratada'!$AF713)</f>
        <v>29.133333333333333</v>
      </c>
      <c r="AJ713" s="59" t="str">
        <f>IF('Base tratada'!$AI713=0,"R$ 0",
IF('Base tratada'!$AI713&lt;=25,"R$ 1–25",
IF('Base tratada'!$AI713&lt;=50,"R$ 26–50",
"+R$ 50")))</f>
        <v>R$ 26–50</v>
      </c>
      <c r="AK713" s="35">
        <v>437</v>
      </c>
      <c r="AL713" s="58" t="str">
        <f>IF('Base tratada'!$AK713&lt;=100,"R$ 0-100",
IF('Base tratada'!$AK713&lt;=500,"R$ 101-500",
IF('Base tratada'!$AK713&lt;=1000,"R$ 501-1000",
IF('Base tratada'!$AK713&lt;=1500,"R$ 1001-1500",
"+R$ 1500"))))</f>
        <v>R$ 101-500</v>
      </c>
      <c r="AM713" s="34">
        <v>0</v>
      </c>
      <c r="AN713" s="34">
        <v>0</v>
      </c>
      <c r="AO713" s="34">
        <v>0</v>
      </c>
      <c r="AP713" s="34">
        <v>0</v>
      </c>
      <c r="AQ713" s="34">
        <v>0</v>
      </c>
      <c r="AR713" s="34">
        <v>0</v>
      </c>
      <c r="AS713" s="34">
        <v>0</v>
      </c>
      <c r="AT713" s="34">
        <v>3</v>
      </c>
      <c r="AU713" s="34">
        <v>11</v>
      </c>
      <c r="AV713" s="52">
        <v>394</v>
      </c>
      <c r="AW713" s="57">
        <v>0</v>
      </c>
      <c r="AX713" s="58" t="str">
        <f>IF(Tabela3[[#This Row],[Response]]=1, "Aceitou", "Não aceitou")</f>
        <v>Não aceitou</v>
      </c>
      <c r="AY713" s="55" t="str">
        <f>Tabela3[[#This Row],[Faixa Recência]] &amp; " | " &amp; Tabela3[[#This Row],[Faixa Gasto]] &amp; " | " &amp; Tabela3[[#This Row],[Faixa ticket médio]]</f>
        <v>46-60 dias | R$ 101-500 | R$ 26–50</v>
      </c>
      <c r="AZ7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3" s="36"/>
    </row>
    <row r="714" spans="1:54" x14ac:dyDescent="0.25">
      <c r="A714" s="61">
        <v>713</v>
      </c>
      <c r="B714" s="37">
        <v>66373</v>
      </c>
      <c r="C714" s="34">
        <v>1</v>
      </c>
      <c r="D714" s="34">
        <v>1</v>
      </c>
      <c r="E714" s="34">
        <v>57</v>
      </c>
      <c r="F714" s="58" t="str">
        <f>IF('Base tratada'!$E714&lt;=15,"0-15 dias",
IF('Base tratada'!$E714&lt;=30, "16-30 dias",
IF('Base tratada'!$E714&lt;=45, "31-45 dias",
IF('Base tratada'!$E714&lt;=60, "46-60 dias",
IF('Base tratada'!$E714&lt;=75, "61-75 dias", "76-99 dias")))))</f>
        <v>46-60 dias</v>
      </c>
      <c r="G714" s="38">
        <v>42</v>
      </c>
      <c r="H714" s="60" t="str">
        <f>IF('Base tratada'!$G714&lt;=29,"24–29",
IF('Base tratada'!$G714&lt;=39,"30–39",
IF('Base tratada'!$G714&lt;=49,"40–49",
IF('Base tratada'!$G714&lt;=59,"50–59",
IF('Base tratada'!$G714&lt;=69,"60–69",
"70–80")))))</f>
        <v>40–49</v>
      </c>
      <c r="I714" s="34">
        <v>2541</v>
      </c>
      <c r="J714" s="58" t="str">
        <f>IF('Base tratada'!$K714=1,"Divorciado",
IF('Base tratada'!$L714=1,"Casado",
IF('Base tratada'!$M714=1, "Solteiro",
IF('Base tratada'!$N714=1,"Juntos",
"Viúvo"))))</f>
        <v>Casado</v>
      </c>
      <c r="K714" s="34">
        <v>0</v>
      </c>
      <c r="L714" s="34">
        <v>1</v>
      </c>
      <c r="M714" s="34">
        <v>0</v>
      </c>
      <c r="N714" s="34">
        <v>0</v>
      </c>
      <c r="O714" s="34">
        <v>0</v>
      </c>
      <c r="P714" s="34">
        <v>0</v>
      </c>
      <c r="Q714" s="34">
        <v>0</v>
      </c>
      <c r="R714" s="34">
        <v>1</v>
      </c>
      <c r="S714" s="34">
        <v>0</v>
      </c>
      <c r="T714" s="34">
        <v>0</v>
      </c>
      <c r="U714" s="35">
        <v>328</v>
      </c>
      <c r="V714" s="35">
        <v>9</v>
      </c>
      <c r="W714" s="35">
        <v>124</v>
      </c>
      <c r="X714" s="35">
        <v>12</v>
      </c>
      <c r="Y714" s="35">
        <v>24</v>
      </c>
      <c r="Z714" s="35">
        <v>109</v>
      </c>
      <c r="AA714" s="34">
        <v>7</v>
      </c>
      <c r="AB714" s="34">
        <v>3</v>
      </c>
      <c r="AC714" s="34">
        <v>4</v>
      </c>
      <c r="AD714" s="34">
        <v>2</v>
      </c>
      <c r="AE714" s="34">
        <v>10</v>
      </c>
      <c r="AF714" s="58">
        <f>'Base tratada'!$AC714+'Base tratada'!$AD714+'Base tratada'!$AE714</f>
        <v>16</v>
      </c>
      <c r="AG7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14" s="58" t="str">
        <f>IF('Base tratada'!$AC714&gt;=MAX('Base tratada'!$AD714,'Base tratada'!$AE714),"Web",
IF('Base tratada'!$AD714&gt;='Base tratada'!$AE714,"Catalog",
"Store"))</f>
        <v>Store</v>
      </c>
      <c r="AI714" s="59">
        <f>IF('Base tratada'!$AF714=0,"0",'Base tratada'!$AK714/'Base tratada'!$AF714)</f>
        <v>31.0625</v>
      </c>
      <c r="AJ714" s="59" t="str">
        <f>IF('Base tratada'!$AI714=0,"R$ 0",
IF('Base tratada'!$AI714&lt;=25,"R$ 1–25",
IF('Base tratada'!$AI714&lt;=50,"R$ 26–50",
"+R$ 50")))</f>
        <v>R$ 26–50</v>
      </c>
      <c r="AK714" s="35">
        <v>497</v>
      </c>
      <c r="AL714" s="58" t="str">
        <f>IF('Base tratada'!$AK714&lt;=100,"R$ 0-100",
IF('Base tratada'!$AK714&lt;=500,"R$ 101-500",
IF('Base tratada'!$AK714&lt;=1000,"R$ 501-1000",
IF('Base tratada'!$AK714&lt;=1500,"R$ 1001-1500",
"+R$ 1500"))))</f>
        <v>R$ 101-500</v>
      </c>
      <c r="AM714" s="34">
        <v>0</v>
      </c>
      <c r="AN714" s="34">
        <v>0</v>
      </c>
      <c r="AO714" s="34">
        <v>0</v>
      </c>
      <c r="AP714" s="34">
        <v>0</v>
      </c>
      <c r="AQ714" s="34">
        <v>0</v>
      </c>
      <c r="AR714" s="34">
        <v>0</v>
      </c>
      <c r="AS714" s="34">
        <v>0</v>
      </c>
      <c r="AT714" s="34">
        <v>3</v>
      </c>
      <c r="AU714" s="34">
        <v>11</v>
      </c>
      <c r="AV714" s="52">
        <v>388</v>
      </c>
      <c r="AW714" s="57">
        <v>0</v>
      </c>
      <c r="AX714" s="58" t="str">
        <f>IF(Tabela3[[#This Row],[Response]]=1, "Aceitou", "Não aceitou")</f>
        <v>Não aceitou</v>
      </c>
      <c r="AY714" s="55" t="str">
        <f>Tabela3[[#This Row],[Faixa Recência]] &amp; " | " &amp; Tabela3[[#This Row],[Faixa Gasto]] &amp; " | " &amp; Tabela3[[#This Row],[Faixa ticket médio]]</f>
        <v>46-60 dias | R$ 101-500 | R$ 26–50</v>
      </c>
      <c r="AZ7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4" s="36"/>
    </row>
    <row r="715" spans="1:54" x14ac:dyDescent="0.25">
      <c r="A715" s="61">
        <v>714</v>
      </c>
      <c r="B715" s="37">
        <v>45072</v>
      </c>
      <c r="C715" s="34">
        <v>1</v>
      </c>
      <c r="D715" s="34">
        <v>2</v>
      </c>
      <c r="E715" s="34">
        <v>74</v>
      </c>
      <c r="F715" s="58" t="str">
        <f>IF('Base tratada'!$E715&lt;=15,"0-15 dias",
IF('Base tratada'!$E715&lt;=30, "16-30 dias",
IF('Base tratada'!$E715&lt;=45, "31-45 dias",
IF('Base tratada'!$E715&lt;=60, "46-60 dias",
IF('Base tratada'!$E715&lt;=75, "61-75 dias", "76-99 dias")))))</f>
        <v>61-75 dias</v>
      </c>
      <c r="G715" s="38">
        <v>72</v>
      </c>
      <c r="H715" s="60" t="str">
        <f>IF('Base tratada'!$G715&lt;=29,"24–29",
IF('Base tratada'!$G715&lt;=39,"30–39",
IF('Base tratada'!$G715&lt;=49,"40–49",
IF('Base tratada'!$G715&lt;=59,"50–59",
IF('Base tratada'!$G715&lt;=69,"60–69",
"70–80")))))</f>
        <v>70–80</v>
      </c>
      <c r="I715" s="34">
        <v>2415</v>
      </c>
      <c r="J715" s="58" t="str">
        <f>IF('Base tratada'!$K715=1,"Divorciado",
IF('Base tratada'!$L715=1,"Casado",
IF('Base tratada'!$M715=1, "Solteiro",
IF('Base tratada'!$N715=1,"Juntos",
"Viúvo"))))</f>
        <v>Divorciado</v>
      </c>
      <c r="K715" s="34">
        <v>1</v>
      </c>
      <c r="L715" s="34">
        <v>0</v>
      </c>
      <c r="M715" s="34">
        <v>0</v>
      </c>
      <c r="N715" s="34">
        <v>0</v>
      </c>
      <c r="O715" s="34">
        <v>0</v>
      </c>
      <c r="P715" s="34">
        <v>0</v>
      </c>
      <c r="Q715" s="34">
        <v>0</v>
      </c>
      <c r="R715" s="34">
        <v>0</v>
      </c>
      <c r="S715" s="34">
        <v>0</v>
      </c>
      <c r="T715" s="34">
        <v>1</v>
      </c>
      <c r="U715" s="35">
        <v>144</v>
      </c>
      <c r="V715" s="35">
        <v>2</v>
      </c>
      <c r="W715" s="35">
        <v>99</v>
      </c>
      <c r="X715" s="35">
        <v>7</v>
      </c>
      <c r="Y715" s="35">
        <v>2</v>
      </c>
      <c r="Z715" s="35">
        <v>30</v>
      </c>
      <c r="AA715" s="34">
        <v>5</v>
      </c>
      <c r="AB715" s="34">
        <v>8</v>
      </c>
      <c r="AC715" s="34">
        <v>6</v>
      </c>
      <c r="AD715" s="34">
        <v>1</v>
      </c>
      <c r="AE715" s="34">
        <v>4</v>
      </c>
      <c r="AF715" s="58">
        <f>'Base tratada'!$AC715+'Base tratada'!$AD715+'Base tratada'!$AE715</f>
        <v>11</v>
      </c>
      <c r="AG7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15" s="58" t="str">
        <f>IF('Base tratada'!$AC715&gt;=MAX('Base tratada'!$AD715,'Base tratada'!$AE715),"Web",
IF('Base tratada'!$AD715&gt;='Base tratada'!$AE715,"Catalog",
"Store"))</f>
        <v>Web</v>
      </c>
      <c r="AI715" s="59">
        <f>IF('Base tratada'!$AF715=0,"0",'Base tratada'!$AK715/'Base tratada'!$AF715)</f>
        <v>23.09090909090909</v>
      </c>
      <c r="AJ715" s="59" t="str">
        <f>IF('Base tratada'!$AI715=0,"R$ 0",
IF('Base tratada'!$AI715&lt;=25,"R$ 1–25",
IF('Base tratada'!$AI715&lt;=50,"R$ 26–50",
"+R$ 50")))</f>
        <v>R$ 1–25</v>
      </c>
      <c r="AK715" s="35">
        <v>254</v>
      </c>
      <c r="AL715" s="58" t="str">
        <f>IF('Base tratada'!$AK715&lt;=100,"R$ 0-100",
IF('Base tratada'!$AK715&lt;=500,"R$ 101-500",
IF('Base tratada'!$AK715&lt;=1000,"R$ 501-1000",
IF('Base tratada'!$AK715&lt;=1500,"R$ 1001-1500",
"+R$ 1500"))))</f>
        <v>R$ 101-500</v>
      </c>
      <c r="AM715" s="34">
        <v>0</v>
      </c>
      <c r="AN715" s="34">
        <v>0</v>
      </c>
      <c r="AO715" s="34">
        <v>0</v>
      </c>
      <c r="AP715" s="34">
        <v>0</v>
      </c>
      <c r="AQ715" s="34">
        <v>0</v>
      </c>
      <c r="AR715" s="34">
        <v>0</v>
      </c>
      <c r="AS715" s="34">
        <v>0</v>
      </c>
      <c r="AT715" s="34">
        <v>3</v>
      </c>
      <c r="AU715" s="34">
        <v>11</v>
      </c>
      <c r="AV715" s="52">
        <v>224</v>
      </c>
      <c r="AW715" s="57">
        <v>0</v>
      </c>
      <c r="AX715" s="58" t="str">
        <f>IF(Tabela3[[#This Row],[Response]]=1, "Aceitou", "Não aceitou")</f>
        <v>Não aceitou</v>
      </c>
      <c r="AY715" s="55" t="str">
        <f>Tabela3[[#This Row],[Faixa Recência]] &amp; " | " &amp; Tabela3[[#This Row],[Faixa Gasto]] &amp; " | " &amp; Tabela3[[#This Row],[Faixa ticket médio]]</f>
        <v>61-75 dias | R$ 101-500 | R$ 1–25</v>
      </c>
      <c r="AZ7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5" s="36"/>
    </row>
    <row r="716" spans="1:54" x14ac:dyDescent="0.25">
      <c r="A716" s="61">
        <v>715</v>
      </c>
      <c r="B716" s="37">
        <v>89694</v>
      </c>
      <c r="C716" s="34">
        <v>1</v>
      </c>
      <c r="D716" s="34">
        <v>1</v>
      </c>
      <c r="E716" s="34">
        <v>22</v>
      </c>
      <c r="F716" s="58" t="str">
        <f>IF('Base tratada'!$E716&lt;=15,"0-15 dias",
IF('Base tratada'!$E716&lt;=30, "16-30 dias",
IF('Base tratada'!$E716&lt;=45, "31-45 dias",
IF('Base tratada'!$E716&lt;=60, "46-60 dias",
IF('Base tratada'!$E716&lt;=75, "61-75 dias", "76-99 dias")))))</f>
        <v>16-30 dias</v>
      </c>
      <c r="G716" s="38">
        <v>47</v>
      </c>
      <c r="H716" s="60" t="str">
        <f>IF('Base tratada'!$G716&lt;=29,"24–29",
IF('Base tratada'!$G716&lt;=39,"30–39",
IF('Base tratada'!$G716&lt;=49,"40–49",
IF('Base tratada'!$G716&lt;=59,"50–59",
IF('Base tratada'!$G716&lt;=69,"60–69",
"70–80")))))</f>
        <v>40–49</v>
      </c>
      <c r="I716" s="34">
        <v>2422</v>
      </c>
      <c r="J716" s="58" t="str">
        <f>IF('Base tratada'!$K716=1,"Divorciado",
IF('Base tratada'!$L716=1,"Casado",
IF('Base tratada'!$M716=1, "Solteiro",
IF('Base tratada'!$N716=1,"Juntos",
"Viúvo"))))</f>
        <v>Divorciado</v>
      </c>
      <c r="K716" s="34">
        <v>1</v>
      </c>
      <c r="L716" s="34">
        <v>0</v>
      </c>
      <c r="M716" s="34">
        <v>0</v>
      </c>
      <c r="N716" s="34">
        <v>0</v>
      </c>
      <c r="O716" s="34">
        <v>0</v>
      </c>
      <c r="P716" s="34">
        <v>0</v>
      </c>
      <c r="Q716" s="34">
        <v>0</v>
      </c>
      <c r="R716" s="34">
        <v>1</v>
      </c>
      <c r="S716" s="34">
        <v>0</v>
      </c>
      <c r="T716" s="34">
        <v>0</v>
      </c>
      <c r="U716" s="35">
        <v>1126</v>
      </c>
      <c r="V716" s="35">
        <v>28</v>
      </c>
      <c r="W716" s="35">
        <v>211</v>
      </c>
      <c r="X716" s="35">
        <v>37</v>
      </c>
      <c r="Y716" s="35">
        <v>28</v>
      </c>
      <c r="Z716" s="35">
        <v>42</v>
      </c>
      <c r="AA716" s="34">
        <v>3</v>
      </c>
      <c r="AB716" s="34">
        <v>5</v>
      </c>
      <c r="AC716" s="34">
        <v>4</v>
      </c>
      <c r="AD716" s="34">
        <v>3</v>
      </c>
      <c r="AE716" s="34">
        <v>4</v>
      </c>
      <c r="AF716" s="58">
        <f>'Base tratada'!$AC716+'Base tratada'!$AD716+'Base tratada'!$AE716</f>
        <v>11</v>
      </c>
      <c r="AG7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16" s="58" t="str">
        <f>IF('Base tratada'!$AC716&gt;=MAX('Base tratada'!$AD716,'Base tratada'!$AE716),"Web",
IF('Base tratada'!$AD716&gt;='Base tratada'!$AE716,"Catalog",
"Store"))</f>
        <v>Web</v>
      </c>
      <c r="AI716" s="59">
        <f>IF('Base tratada'!$AF716=0,"0",'Base tratada'!$AK716/'Base tratada'!$AF716)</f>
        <v>130</v>
      </c>
      <c r="AJ716" s="59" t="str">
        <f>IF('Base tratada'!$AI716=0,"R$ 0",
IF('Base tratada'!$AI716&lt;=25,"R$ 1–25",
IF('Base tratada'!$AI716&lt;=50,"R$ 26–50",
"+R$ 50")))</f>
        <v>+R$ 50</v>
      </c>
      <c r="AK716" s="35">
        <v>1430</v>
      </c>
      <c r="AL716" s="58" t="str">
        <f>IF('Base tratada'!$AK716&lt;=100,"R$ 0-100",
IF('Base tratada'!$AK716&lt;=500,"R$ 101-500",
IF('Base tratada'!$AK716&lt;=1000,"R$ 501-1000",
IF('Base tratada'!$AK716&lt;=1500,"R$ 1001-1500",
"+R$ 1500"))))</f>
        <v>R$ 1001-1500</v>
      </c>
      <c r="AM716" s="34">
        <v>1</v>
      </c>
      <c r="AN716" s="34">
        <v>0</v>
      </c>
      <c r="AO716" s="34">
        <v>0</v>
      </c>
      <c r="AP716" s="34">
        <v>1</v>
      </c>
      <c r="AQ716" s="34">
        <v>1</v>
      </c>
      <c r="AR716" s="34">
        <v>3</v>
      </c>
      <c r="AS716" s="34">
        <v>0</v>
      </c>
      <c r="AT716" s="34">
        <v>3</v>
      </c>
      <c r="AU716" s="34">
        <v>11</v>
      </c>
      <c r="AV716" s="52">
        <v>1388</v>
      </c>
      <c r="AW716" s="57">
        <v>0</v>
      </c>
      <c r="AX716" s="58" t="str">
        <f>IF(Tabela3[[#This Row],[Response]]=1, "Aceitou", "Não aceitou")</f>
        <v>Não aceitou</v>
      </c>
      <c r="AY716" s="55" t="str">
        <f>Tabela3[[#This Row],[Faixa Recência]] &amp; " | " &amp; Tabela3[[#This Row],[Faixa Gasto]] &amp; " | " &amp; Tabela3[[#This Row],[Faixa ticket médio]]</f>
        <v>16-30 dias | R$ 1001-1500 | +R$ 50</v>
      </c>
      <c r="AZ7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16" s="36"/>
    </row>
    <row r="717" spans="1:54" x14ac:dyDescent="0.25">
      <c r="A717" s="61">
        <v>716</v>
      </c>
      <c r="B717" s="37">
        <v>72025</v>
      </c>
      <c r="C717" s="34">
        <v>0</v>
      </c>
      <c r="D717" s="34">
        <v>0</v>
      </c>
      <c r="E717" s="34">
        <v>46</v>
      </c>
      <c r="F717" s="58" t="str">
        <f>IF('Base tratada'!$E717&lt;=15,"0-15 dias",
IF('Base tratada'!$E717&lt;=30, "16-30 dias",
IF('Base tratada'!$E717&lt;=45, "31-45 dias",
IF('Base tratada'!$E717&lt;=60, "46-60 dias",
IF('Base tratada'!$E717&lt;=75, "61-75 dias", "76-99 dias")))))</f>
        <v>46-60 dias</v>
      </c>
      <c r="G717" s="38">
        <v>71</v>
      </c>
      <c r="H717" s="60" t="str">
        <f>IF('Base tratada'!$G717&lt;=29,"24–29",
IF('Base tratada'!$G717&lt;=39,"30–39",
IF('Base tratada'!$G717&lt;=49,"40–49",
IF('Base tratada'!$G717&lt;=59,"50–59",
IF('Base tratada'!$G717&lt;=69,"60–69",
"70–80")))))</f>
        <v>70–80</v>
      </c>
      <c r="I717" s="34">
        <v>2220</v>
      </c>
      <c r="J717" s="58" t="str">
        <f>IF('Base tratada'!$K717=1,"Divorciado",
IF('Base tratada'!$L717=1,"Casado",
IF('Base tratada'!$M717=1, "Solteiro",
IF('Base tratada'!$N717=1,"Juntos",
"Viúvo"))))</f>
        <v>Casado</v>
      </c>
      <c r="K717" s="34">
        <v>0</v>
      </c>
      <c r="L717" s="34">
        <v>1</v>
      </c>
      <c r="M717" s="34">
        <v>0</v>
      </c>
      <c r="N717" s="34">
        <v>0</v>
      </c>
      <c r="O717" s="34">
        <v>0</v>
      </c>
      <c r="P717" s="34">
        <v>0</v>
      </c>
      <c r="Q717" s="34">
        <v>0</v>
      </c>
      <c r="R717" s="34">
        <v>1</v>
      </c>
      <c r="S717" s="34">
        <v>0</v>
      </c>
      <c r="T717" s="34">
        <v>0</v>
      </c>
      <c r="U717" s="35">
        <v>967</v>
      </c>
      <c r="V717" s="35">
        <v>0</v>
      </c>
      <c r="W717" s="35">
        <v>617</v>
      </c>
      <c r="X717" s="35">
        <v>43</v>
      </c>
      <c r="Y717" s="35">
        <v>50</v>
      </c>
      <c r="Z717" s="35">
        <v>0</v>
      </c>
      <c r="AA717" s="34">
        <v>1</v>
      </c>
      <c r="AB717" s="34">
        <v>2</v>
      </c>
      <c r="AC717" s="34">
        <v>4</v>
      </c>
      <c r="AD717" s="34">
        <v>8</v>
      </c>
      <c r="AE717" s="34">
        <v>13</v>
      </c>
      <c r="AF717" s="58">
        <f>'Base tratada'!$AC717+'Base tratada'!$AD717+'Base tratada'!$AE717</f>
        <v>25</v>
      </c>
      <c r="AG7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17" s="58" t="str">
        <f>IF('Base tratada'!$AC717&gt;=MAX('Base tratada'!$AD717,'Base tratada'!$AE717),"Web",
IF('Base tratada'!$AD717&gt;='Base tratada'!$AE717,"Catalog",
"Store"))</f>
        <v>Store</v>
      </c>
      <c r="AI717" s="59">
        <f>IF('Base tratada'!$AF717=0,"0",'Base tratada'!$AK717/'Base tratada'!$AF717)</f>
        <v>67.08</v>
      </c>
      <c r="AJ717" s="59" t="str">
        <f>IF('Base tratada'!$AI717=0,"R$ 0",
IF('Base tratada'!$AI717&lt;=25,"R$ 1–25",
IF('Base tratada'!$AI717&lt;=50,"R$ 26–50",
"+R$ 50")))</f>
        <v>+R$ 50</v>
      </c>
      <c r="AK717" s="35">
        <v>1677</v>
      </c>
      <c r="AL717" s="58" t="str">
        <f>IF('Base tratada'!$AK717&lt;=100,"R$ 0-100",
IF('Base tratada'!$AK717&lt;=500,"R$ 101-500",
IF('Base tratada'!$AK717&lt;=1000,"R$ 501-1000",
IF('Base tratada'!$AK717&lt;=1500,"R$ 1001-1500",
"+R$ 1500"))))</f>
        <v>+R$ 1500</v>
      </c>
      <c r="AM717" s="34">
        <v>1</v>
      </c>
      <c r="AN717" s="34">
        <v>0</v>
      </c>
      <c r="AO717" s="34">
        <v>0</v>
      </c>
      <c r="AP717" s="34">
        <v>1</v>
      </c>
      <c r="AQ717" s="34">
        <v>1</v>
      </c>
      <c r="AR717" s="34">
        <v>3</v>
      </c>
      <c r="AS717" s="34">
        <v>0</v>
      </c>
      <c r="AT717" s="34">
        <v>3</v>
      </c>
      <c r="AU717" s="34">
        <v>11</v>
      </c>
      <c r="AV717" s="52">
        <v>1677</v>
      </c>
      <c r="AW717" s="57">
        <v>1</v>
      </c>
      <c r="AX717" s="58" t="str">
        <f>IF(Tabela3[[#This Row],[Response]]=1, "Aceitou", "Não aceitou")</f>
        <v>Aceitou</v>
      </c>
      <c r="AY717" s="55" t="str">
        <f>Tabela3[[#This Row],[Faixa Recência]] &amp; " | " &amp; Tabela3[[#This Row],[Faixa Gasto]] &amp; " | " &amp; Tabela3[[#This Row],[Faixa ticket médio]]</f>
        <v>46-60 dias | +R$ 1500 | +R$ 50</v>
      </c>
      <c r="AZ7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7" s="36"/>
    </row>
    <row r="718" spans="1:54" x14ac:dyDescent="0.25">
      <c r="A718" s="61">
        <v>717</v>
      </c>
      <c r="B718" s="37">
        <v>67432</v>
      </c>
      <c r="C718" s="34">
        <v>0</v>
      </c>
      <c r="D718" s="34">
        <v>1</v>
      </c>
      <c r="E718" s="34">
        <v>69</v>
      </c>
      <c r="F718" s="58" t="str">
        <f>IF('Base tratada'!$E718&lt;=15,"0-15 dias",
IF('Base tratada'!$E718&lt;=30, "16-30 dias",
IF('Base tratada'!$E718&lt;=45, "31-45 dias",
IF('Base tratada'!$E718&lt;=60, "46-60 dias",
IF('Base tratada'!$E718&lt;=75, "61-75 dias", "76-99 dias")))))</f>
        <v>61-75 dias</v>
      </c>
      <c r="G718" s="38">
        <v>47</v>
      </c>
      <c r="H718" s="60" t="str">
        <f>IF('Base tratada'!$G718&lt;=29,"24–29",
IF('Base tratada'!$G718&lt;=39,"30–39",
IF('Base tratada'!$G718&lt;=49,"40–49",
IF('Base tratada'!$G718&lt;=59,"50–59",
IF('Base tratada'!$G718&lt;=69,"60–69",
"70–80")))))</f>
        <v>40–49</v>
      </c>
      <c r="I718" s="34">
        <v>2616</v>
      </c>
      <c r="J718" s="58" t="str">
        <f>IF('Base tratada'!$K718=1,"Divorciado",
IF('Base tratada'!$L718=1,"Casado",
IF('Base tratada'!$M718=1, "Solteiro",
IF('Base tratada'!$N718=1,"Juntos",
"Viúvo"))))</f>
        <v>Casado</v>
      </c>
      <c r="K718" s="34">
        <v>0</v>
      </c>
      <c r="L718" s="34">
        <v>1</v>
      </c>
      <c r="M718" s="34">
        <v>0</v>
      </c>
      <c r="N718" s="34">
        <v>0</v>
      </c>
      <c r="O718" s="34">
        <v>0</v>
      </c>
      <c r="P718" s="34">
        <v>0</v>
      </c>
      <c r="Q718" s="34">
        <v>0</v>
      </c>
      <c r="R718" s="34">
        <v>1</v>
      </c>
      <c r="S718" s="34">
        <v>0</v>
      </c>
      <c r="T718" s="34">
        <v>0</v>
      </c>
      <c r="U718" s="35">
        <v>432</v>
      </c>
      <c r="V718" s="35">
        <v>79</v>
      </c>
      <c r="W718" s="35">
        <v>341</v>
      </c>
      <c r="X718" s="35">
        <v>177</v>
      </c>
      <c r="Y718" s="35">
        <v>136</v>
      </c>
      <c r="Z718" s="35">
        <v>170</v>
      </c>
      <c r="AA718" s="34">
        <v>2</v>
      </c>
      <c r="AB718" s="34">
        <v>4</v>
      </c>
      <c r="AC718" s="34">
        <v>8</v>
      </c>
      <c r="AD718" s="34">
        <v>5</v>
      </c>
      <c r="AE718" s="34">
        <v>4</v>
      </c>
      <c r="AF718" s="58">
        <f>'Base tratada'!$AC718+'Base tratada'!$AD718+'Base tratada'!$AE718</f>
        <v>17</v>
      </c>
      <c r="AG7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18" s="58" t="str">
        <f>IF('Base tratada'!$AC718&gt;=MAX('Base tratada'!$AD718,'Base tratada'!$AE718),"Web",
IF('Base tratada'!$AD718&gt;='Base tratada'!$AE718,"Catalog",
"Store"))</f>
        <v>Web</v>
      </c>
      <c r="AI718" s="59">
        <f>IF('Base tratada'!$AF718=0,"0",'Base tratada'!$AK718/'Base tratada'!$AF718)</f>
        <v>68.529411764705884</v>
      </c>
      <c r="AJ718" s="59" t="str">
        <f>IF('Base tratada'!$AI718=0,"R$ 0",
IF('Base tratada'!$AI718&lt;=25,"R$ 1–25",
IF('Base tratada'!$AI718&lt;=50,"R$ 26–50",
"+R$ 50")))</f>
        <v>+R$ 50</v>
      </c>
      <c r="AK718" s="35">
        <v>1165</v>
      </c>
      <c r="AL718" s="58" t="str">
        <f>IF('Base tratada'!$AK718&lt;=100,"R$ 0-100",
IF('Base tratada'!$AK718&lt;=500,"R$ 101-500",
IF('Base tratada'!$AK718&lt;=1000,"R$ 501-1000",
IF('Base tratada'!$AK718&lt;=1500,"R$ 1001-1500",
"+R$ 1500"))))</f>
        <v>R$ 1001-1500</v>
      </c>
      <c r="AM718" s="34">
        <v>0</v>
      </c>
      <c r="AN718" s="34">
        <v>0</v>
      </c>
      <c r="AO718" s="34">
        <v>0</v>
      </c>
      <c r="AP718" s="34">
        <v>0</v>
      </c>
      <c r="AQ718" s="34">
        <v>0</v>
      </c>
      <c r="AR718" s="34">
        <v>0</v>
      </c>
      <c r="AS718" s="34">
        <v>0</v>
      </c>
      <c r="AT718" s="34">
        <v>3</v>
      </c>
      <c r="AU718" s="34">
        <v>11</v>
      </c>
      <c r="AV718" s="52">
        <v>995</v>
      </c>
      <c r="AW718" s="57">
        <v>0</v>
      </c>
      <c r="AX718" s="58" t="str">
        <f>IF(Tabela3[[#This Row],[Response]]=1, "Aceitou", "Não aceitou")</f>
        <v>Não aceitou</v>
      </c>
      <c r="AY718" s="55" t="str">
        <f>Tabela3[[#This Row],[Faixa Recência]] &amp; " | " &amp; Tabela3[[#This Row],[Faixa Gasto]] &amp; " | " &amp; Tabela3[[#This Row],[Faixa ticket médio]]</f>
        <v>61-75 dias | R$ 1001-1500 | +R$ 50</v>
      </c>
      <c r="AZ7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8" s="36"/>
    </row>
    <row r="719" spans="1:54" x14ac:dyDescent="0.25">
      <c r="A719" s="61">
        <v>718</v>
      </c>
      <c r="B719" s="37">
        <v>70545</v>
      </c>
      <c r="C719" s="34">
        <v>0</v>
      </c>
      <c r="D719" s="34">
        <v>1</v>
      </c>
      <c r="E719" s="34">
        <v>29</v>
      </c>
      <c r="F719" s="58" t="str">
        <f>IF('Base tratada'!$E719&lt;=15,"0-15 dias",
IF('Base tratada'!$E719&lt;=30, "16-30 dias",
IF('Base tratada'!$E719&lt;=45, "31-45 dias",
IF('Base tratada'!$E719&lt;=60, "46-60 dias",
IF('Base tratada'!$E719&lt;=75, "61-75 dias", "76-99 dias")))))</f>
        <v>16-30 dias</v>
      </c>
      <c r="G719" s="38">
        <v>68</v>
      </c>
      <c r="H719" s="60" t="str">
        <f>IF('Base tratada'!$G719&lt;=29,"24–29",
IF('Base tratada'!$G719&lt;=39,"30–39",
IF('Base tratada'!$G719&lt;=49,"40–49",
IF('Base tratada'!$G719&lt;=59,"50–59",
IF('Base tratada'!$G719&lt;=69,"60–69",
"70–80")))))</f>
        <v>60–69</v>
      </c>
      <c r="I719" s="34">
        <v>2185</v>
      </c>
      <c r="J719" s="58" t="str">
        <f>IF('Base tratada'!$K719=1,"Divorciado",
IF('Base tratada'!$L719=1,"Casado",
IF('Base tratada'!$M719=1, "Solteiro",
IF('Base tratada'!$N719=1,"Juntos",
"Viúvo"))))</f>
        <v>Juntos</v>
      </c>
      <c r="K719" s="34">
        <v>0</v>
      </c>
      <c r="L719" s="34">
        <v>0</v>
      </c>
      <c r="M719" s="34">
        <v>0</v>
      </c>
      <c r="N719" s="34">
        <v>1</v>
      </c>
      <c r="O719" s="34">
        <v>0</v>
      </c>
      <c r="P719" s="34">
        <v>0</v>
      </c>
      <c r="Q719" s="34">
        <v>0</v>
      </c>
      <c r="R719" s="34">
        <v>0</v>
      </c>
      <c r="S719" s="34">
        <v>1</v>
      </c>
      <c r="T719" s="34">
        <v>0</v>
      </c>
      <c r="U719" s="35">
        <v>138</v>
      </c>
      <c r="V719" s="35">
        <v>39</v>
      </c>
      <c r="W719" s="35">
        <v>63</v>
      </c>
      <c r="X719" s="35">
        <v>55</v>
      </c>
      <c r="Y719" s="35">
        <v>18</v>
      </c>
      <c r="Z719" s="35">
        <v>21</v>
      </c>
      <c r="AA719" s="34">
        <v>1</v>
      </c>
      <c r="AB719" s="34">
        <v>2</v>
      </c>
      <c r="AC719" s="34">
        <v>4</v>
      </c>
      <c r="AD719" s="34">
        <v>1</v>
      </c>
      <c r="AE719" s="34">
        <v>7</v>
      </c>
      <c r="AF719" s="58">
        <f>'Base tratada'!$AC719+'Base tratada'!$AD719+'Base tratada'!$AE719</f>
        <v>12</v>
      </c>
      <c r="AG7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19" s="58" t="str">
        <f>IF('Base tratada'!$AC719&gt;=MAX('Base tratada'!$AD719,'Base tratada'!$AE719),"Web",
IF('Base tratada'!$AD719&gt;='Base tratada'!$AE719,"Catalog",
"Store"))</f>
        <v>Store</v>
      </c>
      <c r="AI719" s="59">
        <f>IF('Base tratada'!$AF719=0,"0",'Base tratada'!$AK719/'Base tratada'!$AF719)</f>
        <v>26.083333333333332</v>
      </c>
      <c r="AJ719" s="59" t="str">
        <f>IF('Base tratada'!$AI719=0,"R$ 0",
IF('Base tratada'!$AI719&lt;=25,"R$ 1–25",
IF('Base tratada'!$AI719&lt;=50,"R$ 26–50",
"+R$ 50")))</f>
        <v>R$ 26–50</v>
      </c>
      <c r="AK719" s="35">
        <v>313</v>
      </c>
      <c r="AL719" s="58" t="str">
        <f>IF('Base tratada'!$AK719&lt;=100,"R$ 0-100",
IF('Base tratada'!$AK719&lt;=500,"R$ 101-500",
IF('Base tratada'!$AK719&lt;=1000,"R$ 501-1000",
IF('Base tratada'!$AK719&lt;=1500,"R$ 1001-1500",
"+R$ 1500"))))</f>
        <v>R$ 101-500</v>
      </c>
      <c r="AM719" s="34">
        <v>0</v>
      </c>
      <c r="AN719" s="34">
        <v>0</v>
      </c>
      <c r="AO719" s="34">
        <v>0</v>
      </c>
      <c r="AP719" s="34">
        <v>0</v>
      </c>
      <c r="AQ719" s="34">
        <v>0</v>
      </c>
      <c r="AR719" s="34">
        <v>0</v>
      </c>
      <c r="AS719" s="34">
        <v>0</v>
      </c>
      <c r="AT719" s="34">
        <v>3</v>
      </c>
      <c r="AU719" s="34">
        <v>11</v>
      </c>
      <c r="AV719" s="52">
        <v>292</v>
      </c>
      <c r="AW719" s="57">
        <v>0</v>
      </c>
      <c r="AX719" s="58" t="str">
        <f>IF(Tabela3[[#This Row],[Response]]=1, "Aceitou", "Não aceitou")</f>
        <v>Não aceitou</v>
      </c>
      <c r="AY719" s="55" t="str">
        <f>Tabela3[[#This Row],[Faixa Recência]] &amp; " | " &amp; Tabela3[[#This Row],[Faixa Gasto]] &amp; " | " &amp; Tabela3[[#This Row],[Faixa ticket médio]]</f>
        <v>16-30 dias | R$ 101-500 | R$ 26–50</v>
      </c>
      <c r="AZ7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19" s="36"/>
    </row>
    <row r="720" spans="1:54" x14ac:dyDescent="0.25">
      <c r="A720" s="61">
        <v>719</v>
      </c>
      <c r="B720" s="37">
        <v>17487</v>
      </c>
      <c r="C720" s="34">
        <v>1</v>
      </c>
      <c r="D720" s="34">
        <v>0</v>
      </c>
      <c r="E720" s="34">
        <v>37</v>
      </c>
      <c r="F720" s="58" t="str">
        <f>IF('Base tratada'!$E720&lt;=15,"0-15 dias",
IF('Base tratada'!$E720&lt;=30, "16-30 dias",
IF('Base tratada'!$E720&lt;=45, "31-45 dias",
IF('Base tratada'!$E720&lt;=60, "46-60 dias",
IF('Base tratada'!$E720&lt;=75, "61-75 dias", "76-99 dias")))))</f>
        <v>31-45 dias</v>
      </c>
      <c r="G720" s="38">
        <v>31</v>
      </c>
      <c r="H720" s="60" t="str">
        <f>IF('Base tratada'!$G720&lt;=29,"24–29",
IF('Base tratada'!$G720&lt;=39,"30–39",
IF('Base tratada'!$G720&lt;=49,"40–49",
IF('Base tratada'!$G720&lt;=59,"50–59",
IF('Base tratada'!$G720&lt;=69,"60–69",
"70–80")))))</f>
        <v>30–39</v>
      </c>
      <c r="I720" s="34">
        <v>2627</v>
      </c>
      <c r="J720" s="58" t="str">
        <f>IF('Base tratada'!$K720=1,"Divorciado",
IF('Base tratada'!$L720=1,"Casado",
IF('Base tratada'!$M720=1, "Solteiro",
IF('Base tratada'!$N720=1,"Juntos",
"Viúvo"))))</f>
        <v>Casado</v>
      </c>
      <c r="K720" s="34">
        <v>0</v>
      </c>
      <c r="L720" s="34">
        <v>1</v>
      </c>
      <c r="M720" s="34">
        <v>0</v>
      </c>
      <c r="N720" s="34">
        <v>0</v>
      </c>
      <c r="O720" s="34">
        <v>0</v>
      </c>
      <c r="P720" s="34">
        <v>0</v>
      </c>
      <c r="Q720" s="34">
        <v>1</v>
      </c>
      <c r="R720" s="34">
        <v>0</v>
      </c>
      <c r="S720" s="34">
        <v>0</v>
      </c>
      <c r="T720" s="34">
        <v>0</v>
      </c>
      <c r="U720" s="35">
        <v>0</v>
      </c>
      <c r="V720" s="35">
        <v>0</v>
      </c>
      <c r="W720" s="35">
        <v>1</v>
      </c>
      <c r="X720" s="35">
        <v>7</v>
      </c>
      <c r="Y720" s="35">
        <v>4</v>
      </c>
      <c r="Z720" s="35">
        <v>6</v>
      </c>
      <c r="AA720" s="34">
        <v>1</v>
      </c>
      <c r="AB720" s="34">
        <v>7</v>
      </c>
      <c r="AC720" s="34">
        <v>1</v>
      </c>
      <c r="AD720" s="34">
        <v>0</v>
      </c>
      <c r="AE720" s="34">
        <v>2</v>
      </c>
      <c r="AF720" s="58">
        <f>'Base tratada'!$AC720+'Base tratada'!$AD720+'Base tratada'!$AE720</f>
        <v>3</v>
      </c>
      <c r="AG7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20" s="58" t="str">
        <f>IF('Base tratada'!$AC720&gt;=MAX('Base tratada'!$AD720,'Base tratada'!$AE720),"Web",
IF('Base tratada'!$AD720&gt;='Base tratada'!$AE720,"Catalog",
"Store"))</f>
        <v>Store</v>
      </c>
      <c r="AI720" s="59">
        <f>IF('Base tratada'!$AF720=0,"0",'Base tratada'!$AK720/'Base tratada'!$AF720)</f>
        <v>4</v>
      </c>
      <c r="AJ720" s="59" t="str">
        <f>IF('Base tratada'!$AI720=0,"R$ 0",
IF('Base tratada'!$AI720&lt;=25,"R$ 1–25",
IF('Base tratada'!$AI720&lt;=50,"R$ 26–50",
"+R$ 50")))</f>
        <v>R$ 1–25</v>
      </c>
      <c r="AK720" s="35">
        <v>12</v>
      </c>
      <c r="AL720" s="58" t="str">
        <f>IF('Base tratada'!$AK720&lt;=100,"R$ 0-100",
IF('Base tratada'!$AK720&lt;=500,"R$ 101-500",
IF('Base tratada'!$AK720&lt;=1000,"R$ 501-1000",
IF('Base tratada'!$AK720&lt;=1500,"R$ 1001-1500",
"+R$ 1500"))))</f>
        <v>R$ 0-100</v>
      </c>
      <c r="AM720" s="34">
        <v>0</v>
      </c>
      <c r="AN720" s="34">
        <v>0</v>
      </c>
      <c r="AO720" s="34">
        <v>0</v>
      </c>
      <c r="AP720" s="34">
        <v>0</v>
      </c>
      <c r="AQ720" s="34">
        <v>0</v>
      </c>
      <c r="AR720" s="34">
        <v>0</v>
      </c>
      <c r="AS720" s="34">
        <v>0</v>
      </c>
      <c r="AT720" s="34">
        <v>3</v>
      </c>
      <c r="AU720" s="34">
        <v>11</v>
      </c>
      <c r="AV720" s="52">
        <v>6</v>
      </c>
      <c r="AW720" s="57">
        <v>0</v>
      </c>
      <c r="AX720" s="58" t="str">
        <f>IF(Tabela3[[#This Row],[Response]]=1, "Aceitou", "Não aceitou")</f>
        <v>Não aceitou</v>
      </c>
      <c r="AY720" s="55" t="str">
        <f>Tabela3[[#This Row],[Faixa Recência]] &amp; " | " &amp; Tabela3[[#This Row],[Faixa Gasto]] &amp; " | " &amp; Tabela3[[#This Row],[Faixa ticket médio]]</f>
        <v>31-45 dias | R$ 0-100 | R$ 1–25</v>
      </c>
      <c r="AZ7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0" s="36"/>
    </row>
    <row r="721" spans="1:54" x14ac:dyDescent="0.25">
      <c r="A721" s="61">
        <v>720</v>
      </c>
      <c r="B721" s="37">
        <v>62882</v>
      </c>
      <c r="C721" s="34">
        <v>0</v>
      </c>
      <c r="D721" s="34">
        <v>1</v>
      </c>
      <c r="E721" s="34">
        <v>26</v>
      </c>
      <c r="F721" s="58" t="str">
        <f>IF('Base tratada'!$E721&lt;=15,"0-15 dias",
IF('Base tratada'!$E721&lt;=30, "16-30 dias",
IF('Base tratada'!$E721&lt;=45, "31-45 dias",
IF('Base tratada'!$E721&lt;=60, "46-60 dias",
IF('Base tratada'!$E721&lt;=75, "61-75 dias", "76-99 dias")))))</f>
        <v>16-30 dias</v>
      </c>
      <c r="G721" s="38">
        <v>51</v>
      </c>
      <c r="H721" s="60" t="str">
        <f>IF('Base tratada'!$G721&lt;=29,"24–29",
IF('Base tratada'!$G721&lt;=39,"30–39",
IF('Base tratada'!$G721&lt;=49,"40–49",
IF('Base tratada'!$G721&lt;=59,"50–59",
IF('Base tratada'!$G721&lt;=69,"60–69",
"70–80")))))</f>
        <v>50–59</v>
      </c>
      <c r="I721" s="34">
        <v>2848</v>
      </c>
      <c r="J721" s="58" t="str">
        <f>IF('Base tratada'!$K721=1,"Divorciado",
IF('Base tratada'!$L721=1,"Casado",
IF('Base tratada'!$M721=1, "Solteiro",
IF('Base tratada'!$N721=1,"Juntos",
"Viúvo"))))</f>
        <v>Juntos</v>
      </c>
      <c r="K721" s="34">
        <v>0</v>
      </c>
      <c r="L721" s="34">
        <v>0</v>
      </c>
      <c r="M721" s="34">
        <v>0</v>
      </c>
      <c r="N721" s="34">
        <v>1</v>
      </c>
      <c r="O721" s="34">
        <v>0</v>
      </c>
      <c r="P721" s="34">
        <v>0</v>
      </c>
      <c r="Q721" s="34">
        <v>0</v>
      </c>
      <c r="R721" s="34">
        <v>1</v>
      </c>
      <c r="S721" s="34">
        <v>0</v>
      </c>
      <c r="T721" s="34">
        <v>0</v>
      </c>
      <c r="U721" s="35">
        <v>509</v>
      </c>
      <c r="V721" s="35">
        <v>133</v>
      </c>
      <c r="W721" s="35">
        <v>497</v>
      </c>
      <c r="X721" s="35">
        <v>78</v>
      </c>
      <c r="Y721" s="35">
        <v>24</v>
      </c>
      <c r="Z721" s="35">
        <v>97</v>
      </c>
      <c r="AA721" s="34">
        <v>2</v>
      </c>
      <c r="AB721" s="34">
        <v>4</v>
      </c>
      <c r="AC721" s="34">
        <v>7</v>
      </c>
      <c r="AD721" s="34">
        <v>5</v>
      </c>
      <c r="AE721" s="34">
        <v>6</v>
      </c>
      <c r="AF721" s="58">
        <f>'Base tratada'!$AC721+'Base tratada'!$AD721+'Base tratada'!$AE721</f>
        <v>18</v>
      </c>
      <c r="AG7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21" s="58" t="str">
        <f>IF('Base tratada'!$AC721&gt;=MAX('Base tratada'!$AD721,'Base tratada'!$AE721),"Web",
IF('Base tratada'!$AD721&gt;='Base tratada'!$AE721,"Catalog",
"Store"))</f>
        <v>Web</v>
      </c>
      <c r="AI721" s="59">
        <f>IF('Base tratada'!$AF721=0,"0",'Base tratada'!$AK721/'Base tratada'!$AF721)</f>
        <v>68.944444444444443</v>
      </c>
      <c r="AJ721" s="59" t="str">
        <f>IF('Base tratada'!$AI721=0,"R$ 0",
IF('Base tratada'!$AI721&lt;=25,"R$ 1–25",
IF('Base tratada'!$AI721&lt;=50,"R$ 26–50",
"+R$ 50")))</f>
        <v>+R$ 50</v>
      </c>
      <c r="AK721" s="35">
        <v>1241</v>
      </c>
      <c r="AL721" s="58" t="str">
        <f>IF('Base tratada'!$AK721&lt;=100,"R$ 0-100",
IF('Base tratada'!$AK721&lt;=500,"R$ 101-500",
IF('Base tratada'!$AK721&lt;=1000,"R$ 501-1000",
IF('Base tratada'!$AK721&lt;=1500,"R$ 1001-1500",
"+R$ 1500"))))</f>
        <v>R$ 1001-1500</v>
      </c>
      <c r="AM721" s="34">
        <v>0</v>
      </c>
      <c r="AN721" s="34">
        <v>0</v>
      </c>
      <c r="AO721" s="34">
        <v>0</v>
      </c>
      <c r="AP721" s="34">
        <v>0</v>
      </c>
      <c r="AQ721" s="34">
        <v>0</v>
      </c>
      <c r="AR721" s="34">
        <v>0</v>
      </c>
      <c r="AS721" s="34">
        <v>0</v>
      </c>
      <c r="AT721" s="34">
        <v>3</v>
      </c>
      <c r="AU721" s="34">
        <v>11</v>
      </c>
      <c r="AV721" s="52">
        <v>1144</v>
      </c>
      <c r="AW721" s="57">
        <v>0</v>
      </c>
      <c r="AX721" s="58" t="str">
        <f>IF(Tabela3[[#This Row],[Response]]=1, "Aceitou", "Não aceitou")</f>
        <v>Não aceitou</v>
      </c>
      <c r="AY721" s="55" t="str">
        <f>Tabela3[[#This Row],[Faixa Recência]] &amp; " | " &amp; Tabela3[[#This Row],[Faixa Gasto]] &amp; " | " &amp; Tabela3[[#This Row],[Faixa ticket médio]]</f>
        <v>16-30 dias | R$ 1001-1500 | +R$ 50</v>
      </c>
      <c r="AZ7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21" s="36"/>
    </row>
    <row r="722" spans="1:54" x14ac:dyDescent="0.25">
      <c r="A722" s="61">
        <v>721</v>
      </c>
      <c r="B722" s="37">
        <v>64108</v>
      </c>
      <c r="C722" s="34">
        <v>0</v>
      </c>
      <c r="D722" s="34">
        <v>1</v>
      </c>
      <c r="E722" s="34">
        <v>8</v>
      </c>
      <c r="F722" s="58" t="str">
        <f>IF('Base tratada'!$E722&lt;=15,"0-15 dias",
IF('Base tratada'!$E722&lt;=30, "16-30 dias",
IF('Base tratada'!$E722&lt;=45, "31-45 dias",
IF('Base tratada'!$E722&lt;=60, "46-60 dias",
IF('Base tratada'!$E722&lt;=75, "61-75 dias", "76-99 dias")))))</f>
        <v>0-15 dias</v>
      </c>
      <c r="G722" s="38">
        <v>67</v>
      </c>
      <c r="H722" s="60" t="str">
        <f>IF('Base tratada'!$G722&lt;=29,"24–29",
IF('Base tratada'!$G722&lt;=39,"30–39",
IF('Base tratada'!$G722&lt;=49,"40–49",
IF('Base tratada'!$G722&lt;=59,"50–59",
IF('Base tratada'!$G722&lt;=69,"60–69",
"70–80")))))</f>
        <v>60–69</v>
      </c>
      <c r="I722" s="34">
        <v>2622</v>
      </c>
      <c r="J722" s="58" t="str">
        <f>IF('Base tratada'!$K722=1,"Divorciado",
IF('Base tratada'!$L722=1,"Casado",
IF('Base tratada'!$M722=1, "Solteiro",
IF('Base tratada'!$N722=1,"Juntos",
"Viúvo"))))</f>
        <v>Solteiro</v>
      </c>
      <c r="K722" s="34">
        <v>0</v>
      </c>
      <c r="L722" s="34">
        <v>0</v>
      </c>
      <c r="M722" s="34">
        <v>1</v>
      </c>
      <c r="N722" s="34">
        <v>0</v>
      </c>
      <c r="O722" s="34">
        <v>0</v>
      </c>
      <c r="P722" s="34">
        <v>0</v>
      </c>
      <c r="Q722" s="34">
        <v>0</v>
      </c>
      <c r="R722" s="34">
        <v>0</v>
      </c>
      <c r="S722" s="34">
        <v>0</v>
      </c>
      <c r="T722" s="34">
        <v>1</v>
      </c>
      <c r="U722" s="35">
        <v>948</v>
      </c>
      <c r="V722" s="35">
        <v>10</v>
      </c>
      <c r="W722" s="35">
        <v>86</v>
      </c>
      <c r="X722" s="35">
        <v>13</v>
      </c>
      <c r="Y722" s="35">
        <v>21</v>
      </c>
      <c r="Z722" s="35">
        <v>21</v>
      </c>
      <c r="AA722" s="34">
        <v>4</v>
      </c>
      <c r="AB722" s="34">
        <v>5</v>
      </c>
      <c r="AC722" s="34">
        <v>6</v>
      </c>
      <c r="AD722" s="34">
        <v>9</v>
      </c>
      <c r="AE722" s="34">
        <v>11</v>
      </c>
      <c r="AF722" s="58">
        <f>'Base tratada'!$AC722+'Base tratada'!$AD722+'Base tratada'!$AE722</f>
        <v>26</v>
      </c>
      <c r="AG7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22" s="58" t="str">
        <f>IF('Base tratada'!$AC722&gt;=MAX('Base tratada'!$AD722,'Base tratada'!$AE722),"Web",
IF('Base tratada'!$AD722&gt;='Base tratada'!$AE722,"Catalog",
"Store"))</f>
        <v>Store</v>
      </c>
      <c r="AI722" s="59">
        <f>IF('Base tratada'!$AF722=0,"0",'Base tratada'!$AK722/'Base tratada'!$AF722)</f>
        <v>41.46153846153846</v>
      </c>
      <c r="AJ722" s="59" t="str">
        <f>IF('Base tratada'!$AI722=0,"R$ 0",
IF('Base tratada'!$AI722&lt;=25,"R$ 1–25",
IF('Base tratada'!$AI722&lt;=50,"R$ 26–50",
"+R$ 50")))</f>
        <v>R$ 26–50</v>
      </c>
      <c r="AK722" s="35">
        <v>1078</v>
      </c>
      <c r="AL722" s="58" t="str">
        <f>IF('Base tratada'!$AK722&lt;=100,"R$ 0-100",
IF('Base tratada'!$AK722&lt;=500,"R$ 101-500",
IF('Base tratada'!$AK722&lt;=1000,"R$ 501-1000",
IF('Base tratada'!$AK722&lt;=1500,"R$ 1001-1500",
"+R$ 1500"))))</f>
        <v>R$ 1001-1500</v>
      </c>
      <c r="AM722" s="34">
        <v>0</v>
      </c>
      <c r="AN722" s="34">
        <v>0</v>
      </c>
      <c r="AO722" s="34">
        <v>0</v>
      </c>
      <c r="AP722" s="34">
        <v>0</v>
      </c>
      <c r="AQ722" s="34">
        <v>0</v>
      </c>
      <c r="AR722" s="34">
        <v>0</v>
      </c>
      <c r="AS722" s="34">
        <v>0</v>
      </c>
      <c r="AT722" s="34">
        <v>3</v>
      </c>
      <c r="AU722" s="34">
        <v>11</v>
      </c>
      <c r="AV722" s="52">
        <v>1057</v>
      </c>
      <c r="AW722" s="57">
        <v>0</v>
      </c>
      <c r="AX722" s="58" t="str">
        <f>IF(Tabela3[[#This Row],[Response]]=1, "Aceitou", "Não aceitou")</f>
        <v>Não aceitou</v>
      </c>
      <c r="AY722" s="55" t="str">
        <f>Tabela3[[#This Row],[Faixa Recência]] &amp; " | " &amp; Tabela3[[#This Row],[Faixa Gasto]] &amp; " | " &amp; Tabela3[[#This Row],[Faixa ticket médio]]</f>
        <v>0-15 dias | R$ 1001-1500 | R$ 26–50</v>
      </c>
      <c r="AZ7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22" s="36"/>
    </row>
    <row r="723" spans="1:54" x14ac:dyDescent="0.25">
      <c r="A723" s="61">
        <v>722</v>
      </c>
      <c r="B723" s="37">
        <v>34941</v>
      </c>
      <c r="C723" s="34">
        <v>1</v>
      </c>
      <c r="D723" s="34">
        <v>1</v>
      </c>
      <c r="E723" s="34">
        <v>26</v>
      </c>
      <c r="F723" s="58" t="str">
        <f>IF('Base tratada'!$E723&lt;=15,"0-15 dias",
IF('Base tratada'!$E723&lt;=30, "16-30 dias",
IF('Base tratada'!$E723&lt;=45, "31-45 dias",
IF('Base tratada'!$E723&lt;=60, "46-60 dias",
IF('Base tratada'!$E723&lt;=75, "61-75 dias", "76-99 dias")))))</f>
        <v>16-30 dias</v>
      </c>
      <c r="G723" s="38">
        <v>64</v>
      </c>
      <c r="H723" s="60" t="str">
        <f>IF('Base tratada'!$G723&lt;=29,"24–29",
IF('Base tratada'!$G723&lt;=39,"30–39",
IF('Base tratada'!$G723&lt;=49,"40–49",
IF('Base tratada'!$G723&lt;=59,"50–59",
IF('Base tratada'!$G723&lt;=69,"60–69",
"70–80")))))</f>
        <v>60–69</v>
      </c>
      <c r="I723" s="34">
        <v>2639</v>
      </c>
      <c r="J723" s="58" t="str">
        <f>IF('Base tratada'!$K723=1,"Divorciado",
IF('Base tratada'!$L723=1,"Casado",
IF('Base tratada'!$M723=1, "Solteiro",
IF('Base tratada'!$N723=1,"Juntos",
"Viúvo"))))</f>
        <v>Juntos</v>
      </c>
      <c r="K723" s="34">
        <v>0</v>
      </c>
      <c r="L723" s="34">
        <v>0</v>
      </c>
      <c r="M723" s="34">
        <v>0</v>
      </c>
      <c r="N723" s="34">
        <v>1</v>
      </c>
      <c r="O723" s="34">
        <v>0</v>
      </c>
      <c r="P723" s="34">
        <v>0</v>
      </c>
      <c r="Q723" s="34">
        <v>0</v>
      </c>
      <c r="R723" s="34">
        <v>0</v>
      </c>
      <c r="S723" s="34">
        <v>1</v>
      </c>
      <c r="T723" s="34">
        <v>0</v>
      </c>
      <c r="U723" s="35">
        <v>39</v>
      </c>
      <c r="V723" s="35">
        <v>2</v>
      </c>
      <c r="W723" s="35">
        <v>25</v>
      </c>
      <c r="X723" s="35">
        <v>4</v>
      </c>
      <c r="Y723" s="35">
        <v>3</v>
      </c>
      <c r="Z723" s="35">
        <v>24</v>
      </c>
      <c r="AA723" s="34">
        <v>2</v>
      </c>
      <c r="AB723" s="34">
        <v>8</v>
      </c>
      <c r="AC723" s="34">
        <v>3</v>
      </c>
      <c r="AD723" s="34">
        <v>0</v>
      </c>
      <c r="AE723" s="34">
        <v>3</v>
      </c>
      <c r="AF723" s="58">
        <f>'Base tratada'!$AC723+'Base tratada'!$AD723+'Base tratada'!$AE723</f>
        <v>6</v>
      </c>
      <c r="AG7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23" s="58" t="str">
        <f>IF('Base tratada'!$AC723&gt;=MAX('Base tratada'!$AD723,'Base tratada'!$AE723),"Web",
IF('Base tratada'!$AD723&gt;='Base tratada'!$AE723,"Catalog",
"Store"))</f>
        <v>Web</v>
      </c>
      <c r="AI723" s="59">
        <f>IF('Base tratada'!$AF723=0,"0",'Base tratada'!$AK723/'Base tratada'!$AF723)</f>
        <v>12.166666666666666</v>
      </c>
      <c r="AJ723" s="59" t="str">
        <f>IF('Base tratada'!$AI723=0,"R$ 0",
IF('Base tratada'!$AI723&lt;=25,"R$ 1–25",
IF('Base tratada'!$AI723&lt;=50,"R$ 26–50",
"+R$ 50")))</f>
        <v>R$ 1–25</v>
      </c>
      <c r="AK723" s="35">
        <v>73</v>
      </c>
      <c r="AL723" s="58" t="str">
        <f>IF('Base tratada'!$AK723&lt;=100,"R$ 0-100",
IF('Base tratada'!$AK723&lt;=500,"R$ 101-500",
IF('Base tratada'!$AK723&lt;=1000,"R$ 501-1000",
IF('Base tratada'!$AK723&lt;=1500,"R$ 1001-1500",
"+R$ 1500"))))</f>
        <v>R$ 0-100</v>
      </c>
      <c r="AM723" s="34">
        <v>0</v>
      </c>
      <c r="AN723" s="34">
        <v>0</v>
      </c>
      <c r="AO723" s="34">
        <v>0</v>
      </c>
      <c r="AP723" s="34">
        <v>0</v>
      </c>
      <c r="AQ723" s="34">
        <v>0</v>
      </c>
      <c r="AR723" s="34">
        <v>0</v>
      </c>
      <c r="AS723" s="34">
        <v>0</v>
      </c>
      <c r="AT723" s="34">
        <v>3</v>
      </c>
      <c r="AU723" s="34">
        <v>11</v>
      </c>
      <c r="AV723" s="52">
        <v>49</v>
      </c>
      <c r="AW723" s="57">
        <v>0</v>
      </c>
      <c r="AX723" s="58" t="str">
        <f>IF(Tabela3[[#This Row],[Response]]=1, "Aceitou", "Não aceitou")</f>
        <v>Não aceitou</v>
      </c>
      <c r="AY723" s="55" t="str">
        <f>Tabela3[[#This Row],[Faixa Recência]] &amp; " | " &amp; Tabela3[[#This Row],[Faixa Gasto]] &amp; " | " &amp; Tabela3[[#This Row],[Faixa ticket médio]]</f>
        <v>16-30 dias | R$ 0-100 | R$ 1–25</v>
      </c>
      <c r="AZ7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3" s="36"/>
    </row>
    <row r="724" spans="1:54" x14ac:dyDescent="0.25">
      <c r="A724" s="61">
        <v>723</v>
      </c>
      <c r="B724" s="37">
        <v>48767</v>
      </c>
      <c r="C724" s="34">
        <v>1</v>
      </c>
      <c r="D724" s="34">
        <v>2</v>
      </c>
      <c r="E724" s="34">
        <v>79</v>
      </c>
      <c r="F724" s="58" t="str">
        <f>IF('Base tratada'!$E724&lt;=15,"0-15 dias",
IF('Base tratada'!$E724&lt;=30, "16-30 dias",
IF('Base tratada'!$E724&lt;=45, "31-45 dias",
IF('Base tratada'!$E724&lt;=60, "46-60 dias",
IF('Base tratada'!$E724&lt;=75, "61-75 dias", "76-99 dias")))))</f>
        <v>76-99 dias</v>
      </c>
      <c r="G724" s="38">
        <v>70</v>
      </c>
      <c r="H724" s="60" t="str">
        <f>IF('Base tratada'!$G724&lt;=29,"24–29",
IF('Base tratada'!$G724&lt;=39,"30–39",
IF('Base tratada'!$G724&lt;=49,"40–49",
IF('Base tratada'!$G724&lt;=59,"50–59",
IF('Base tratada'!$G724&lt;=69,"60–69",
"70–80")))))</f>
        <v>70–80</v>
      </c>
      <c r="I724" s="34">
        <v>2338</v>
      </c>
      <c r="J724" s="58" t="str">
        <f>IF('Base tratada'!$K724=1,"Divorciado",
IF('Base tratada'!$L724=1,"Casado",
IF('Base tratada'!$M724=1, "Solteiro",
IF('Base tratada'!$N724=1,"Juntos",
"Viúvo"))))</f>
        <v>Solteiro</v>
      </c>
      <c r="K724" s="34">
        <v>0</v>
      </c>
      <c r="L724" s="34">
        <v>0</v>
      </c>
      <c r="M724" s="34">
        <v>1</v>
      </c>
      <c r="N724" s="34">
        <v>0</v>
      </c>
      <c r="O724" s="34">
        <v>0</v>
      </c>
      <c r="P724" s="34">
        <v>0</v>
      </c>
      <c r="Q724" s="34">
        <v>0</v>
      </c>
      <c r="R724" s="34">
        <v>0</v>
      </c>
      <c r="S724" s="34">
        <v>0</v>
      </c>
      <c r="T724" s="34">
        <v>1</v>
      </c>
      <c r="U724" s="35">
        <v>28</v>
      </c>
      <c r="V724" s="35">
        <v>1</v>
      </c>
      <c r="W724" s="35">
        <v>21</v>
      </c>
      <c r="X724" s="35">
        <v>3</v>
      </c>
      <c r="Y724" s="35">
        <v>0</v>
      </c>
      <c r="Z724" s="35">
        <v>10</v>
      </c>
      <c r="AA724" s="34">
        <v>3</v>
      </c>
      <c r="AB724" s="34">
        <v>5</v>
      </c>
      <c r="AC724" s="34">
        <v>2</v>
      </c>
      <c r="AD724" s="34">
        <v>1</v>
      </c>
      <c r="AE724" s="34">
        <v>3</v>
      </c>
      <c r="AF724" s="58">
        <f>'Base tratada'!$AC724+'Base tratada'!$AD724+'Base tratada'!$AE724</f>
        <v>6</v>
      </c>
      <c r="AG7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24" s="58" t="str">
        <f>IF('Base tratada'!$AC724&gt;=MAX('Base tratada'!$AD724,'Base tratada'!$AE724),"Web",
IF('Base tratada'!$AD724&gt;='Base tratada'!$AE724,"Catalog",
"Store"))</f>
        <v>Store</v>
      </c>
      <c r="AI724" s="59">
        <f>IF('Base tratada'!$AF724=0,"0",'Base tratada'!$AK724/'Base tratada'!$AF724)</f>
        <v>8.8333333333333339</v>
      </c>
      <c r="AJ724" s="59" t="str">
        <f>IF('Base tratada'!$AI724=0,"R$ 0",
IF('Base tratada'!$AI724&lt;=25,"R$ 1–25",
IF('Base tratada'!$AI724&lt;=50,"R$ 26–50",
"+R$ 50")))</f>
        <v>R$ 1–25</v>
      </c>
      <c r="AK724" s="35">
        <v>53</v>
      </c>
      <c r="AL724" s="58" t="str">
        <f>IF('Base tratada'!$AK724&lt;=100,"R$ 0-100",
IF('Base tratada'!$AK724&lt;=500,"R$ 101-500",
IF('Base tratada'!$AK724&lt;=1000,"R$ 501-1000",
IF('Base tratada'!$AK724&lt;=1500,"R$ 1001-1500",
"+R$ 1500"))))</f>
        <v>R$ 0-100</v>
      </c>
      <c r="AM724" s="34">
        <v>0</v>
      </c>
      <c r="AN724" s="34">
        <v>0</v>
      </c>
      <c r="AO724" s="34">
        <v>0</v>
      </c>
      <c r="AP724" s="34">
        <v>0</v>
      </c>
      <c r="AQ724" s="34">
        <v>0</v>
      </c>
      <c r="AR724" s="34">
        <v>0</v>
      </c>
      <c r="AS724" s="34">
        <v>0</v>
      </c>
      <c r="AT724" s="34">
        <v>3</v>
      </c>
      <c r="AU724" s="34">
        <v>11</v>
      </c>
      <c r="AV724" s="52">
        <v>43</v>
      </c>
      <c r="AW724" s="57">
        <v>0</v>
      </c>
      <c r="AX724" s="58" t="str">
        <f>IF(Tabela3[[#This Row],[Response]]=1, "Aceitou", "Não aceitou")</f>
        <v>Não aceitou</v>
      </c>
      <c r="AY724" s="55" t="str">
        <f>Tabela3[[#This Row],[Faixa Recência]] &amp; " | " &amp; Tabela3[[#This Row],[Faixa Gasto]] &amp; " | " &amp; Tabela3[[#This Row],[Faixa ticket médio]]</f>
        <v>76-99 dias | R$ 0-100 | R$ 1–25</v>
      </c>
      <c r="AZ7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4" s="36"/>
    </row>
    <row r="725" spans="1:54" x14ac:dyDescent="0.25">
      <c r="A725" s="61">
        <v>724</v>
      </c>
      <c r="B725" s="37">
        <v>38702</v>
      </c>
      <c r="C725" s="34">
        <v>1</v>
      </c>
      <c r="D725" s="34">
        <v>0</v>
      </c>
      <c r="E725" s="34">
        <v>71</v>
      </c>
      <c r="F725" s="58" t="str">
        <f>IF('Base tratada'!$E725&lt;=15,"0-15 dias",
IF('Base tratada'!$E725&lt;=30, "16-30 dias",
IF('Base tratada'!$E725&lt;=45, "31-45 dias",
IF('Base tratada'!$E725&lt;=60, "46-60 dias",
IF('Base tratada'!$E725&lt;=75, "61-75 dias", "76-99 dias")))))</f>
        <v>61-75 dias</v>
      </c>
      <c r="G725" s="38">
        <v>42</v>
      </c>
      <c r="H725" s="60" t="str">
        <f>IF('Base tratada'!$G725&lt;=29,"24–29",
IF('Base tratada'!$G725&lt;=39,"30–39",
IF('Base tratada'!$G725&lt;=49,"40–49",
IF('Base tratada'!$G725&lt;=59,"50–59",
IF('Base tratada'!$G725&lt;=69,"60–69",
"70–80")))))</f>
        <v>40–49</v>
      </c>
      <c r="I725" s="34">
        <v>2491</v>
      </c>
      <c r="J725" s="58" t="str">
        <f>IF('Base tratada'!$K725=1,"Divorciado",
IF('Base tratada'!$L725=1,"Casado",
IF('Base tratada'!$M725=1, "Solteiro",
IF('Base tratada'!$N725=1,"Juntos",
"Viúvo"))))</f>
        <v>Juntos</v>
      </c>
      <c r="K725" s="34">
        <v>0</v>
      </c>
      <c r="L725" s="34">
        <v>0</v>
      </c>
      <c r="M725" s="34">
        <v>0</v>
      </c>
      <c r="N725" s="34">
        <v>1</v>
      </c>
      <c r="O725" s="34">
        <v>0</v>
      </c>
      <c r="P725" s="34">
        <v>1</v>
      </c>
      <c r="Q725" s="34">
        <v>0</v>
      </c>
      <c r="R725" s="34">
        <v>0</v>
      </c>
      <c r="S725" s="34">
        <v>0</v>
      </c>
      <c r="T725" s="34">
        <v>0</v>
      </c>
      <c r="U725" s="35">
        <v>13</v>
      </c>
      <c r="V725" s="35">
        <v>11</v>
      </c>
      <c r="W725" s="35">
        <v>24</v>
      </c>
      <c r="X725" s="35">
        <v>13</v>
      </c>
      <c r="Y725" s="35">
        <v>8</v>
      </c>
      <c r="Z725" s="35">
        <v>40</v>
      </c>
      <c r="AA725" s="34">
        <v>2</v>
      </c>
      <c r="AB725" s="34">
        <v>6</v>
      </c>
      <c r="AC725" s="34">
        <v>3</v>
      </c>
      <c r="AD725" s="34">
        <v>0</v>
      </c>
      <c r="AE725" s="34">
        <v>4</v>
      </c>
      <c r="AF725" s="58">
        <f>'Base tratada'!$AC725+'Base tratada'!$AD725+'Base tratada'!$AE725</f>
        <v>7</v>
      </c>
      <c r="AG7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25" s="58" t="str">
        <f>IF('Base tratada'!$AC725&gt;=MAX('Base tratada'!$AD725,'Base tratada'!$AE725),"Web",
IF('Base tratada'!$AD725&gt;='Base tratada'!$AE725,"Catalog",
"Store"))</f>
        <v>Store</v>
      </c>
      <c r="AI725" s="59">
        <f>IF('Base tratada'!$AF725=0,"0",'Base tratada'!$AK725/'Base tratada'!$AF725)</f>
        <v>9.8571428571428577</v>
      </c>
      <c r="AJ725" s="59" t="str">
        <f>IF('Base tratada'!$AI725=0,"R$ 0",
IF('Base tratada'!$AI725&lt;=25,"R$ 1–25",
IF('Base tratada'!$AI725&lt;=50,"R$ 26–50",
"+R$ 50")))</f>
        <v>R$ 1–25</v>
      </c>
      <c r="AK725" s="35">
        <v>69</v>
      </c>
      <c r="AL725" s="58" t="str">
        <f>IF('Base tratada'!$AK725&lt;=100,"R$ 0-100",
IF('Base tratada'!$AK725&lt;=500,"R$ 101-500",
IF('Base tratada'!$AK725&lt;=1000,"R$ 501-1000",
IF('Base tratada'!$AK725&lt;=1500,"R$ 1001-1500",
"+R$ 1500"))))</f>
        <v>R$ 0-100</v>
      </c>
      <c r="AM725" s="34">
        <v>0</v>
      </c>
      <c r="AN725" s="34">
        <v>0</v>
      </c>
      <c r="AO725" s="34">
        <v>0</v>
      </c>
      <c r="AP725" s="34">
        <v>0</v>
      </c>
      <c r="AQ725" s="34">
        <v>0</v>
      </c>
      <c r="AR725" s="34">
        <v>0</v>
      </c>
      <c r="AS725" s="34">
        <v>0</v>
      </c>
      <c r="AT725" s="34">
        <v>3</v>
      </c>
      <c r="AU725" s="34">
        <v>11</v>
      </c>
      <c r="AV725" s="52">
        <v>29</v>
      </c>
      <c r="AW725" s="57">
        <v>0</v>
      </c>
      <c r="AX725" s="58" t="str">
        <f>IF(Tabela3[[#This Row],[Response]]=1, "Aceitou", "Não aceitou")</f>
        <v>Não aceitou</v>
      </c>
      <c r="AY725" s="55" t="str">
        <f>Tabela3[[#This Row],[Faixa Recência]] &amp; " | " &amp; Tabela3[[#This Row],[Faixa Gasto]] &amp; " | " &amp; Tabela3[[#This Row],[Faixa ticket médio]]</f>
        <v>61-75 dias | R$ 0-100 | R$ 1–25</v>
      </c>
      <c r="AZ7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5" s="36"/>
    </row>
    <row r="726" spans="1:54" x14ac:dyDescent="0.25">
      <c r="A726" s="61">
        <v>725</v>
      </c>
      <c r="B726" s="37">
        <v>82224</v>
      </c>
      <c r="C726" s="34">
        <v>0</v>
      </c>
      <c r="D726" s="34">
        <v>0</v>
      </c>
      <c r="E726" s="34">
        <v>83</v>
      </c>
      <c r="F726" s="58" t="str">
        <f>IF('Base tratada'!$E726&lt;=15,"0-15 dias",
IF('Base tratada'!$E726&lt;=30, "16-30 dias",
IF('Base tratada'!$E726&lt;=45, "31-45 dias",
IF('Base tratada'!$E726&lt;=60, "46-60 dias",
IF('Base tratada'!$E726&lt;=75, "61-75 dias", "76-99 dias")))))</f>
        <v>76-99 dias</v>
      </c>
      <c r="G726" s="38">
        <v>56</v>
      </c>
      <c r="H726" s="60" t="str">
        <f>IF('Base tratada'!$G726&lt;=29,"24–29",
IF('Base tratada'!$G726&lt;=39,"30–39",
IF('Base tratada'!$G726&lt;=49,"40–49",
IF('Base tratada'!$G726&lt;=59,"50–59",
IF('Base tratada'!$G726&lt;=69,"60–69",
"70–80")))))</f>
        <v>50–59</v>
      </c>
      <c r="I726" s="34">
        <v>2314</v>
      </c>
      <c r="J726" s="58" t="str">
        <f>IF('Base tratada'!$K726=1,"Divorciado",
IF('Base tratada'!$L726=1,"Casado",
IF('Base tratada'!$M726=1, "Solteiro",
IF('Base tratada'!$N726=1,"Juntos",
"Viúvo"))))</f>
        <v>Casado</v>
      </c>
      <c r="K726" s="34">
        <v>0</v>
      </c>
      <c r="L726" s="34">
        <v>1</v>
      </c>
      <c r="M726" s="34">
        <v>0</v>
      </c>
      <c r="N726" s="34">
        <v>0</v>
      </c>
      <c r="O726" s="34">
        <v>0</v>
      </c>
      <c r="P726" s="34">
        <v>0</v>
      </c>
      <c r="Q726" s="34">
        <v>0</v>
      </c>
      <c r="R726" s="34">
        <v>1</v>
      </c>
      <c r="S726" s="34">
        <v>0</v>
      </c>
      <c r="T726" s="34">
        <v>0</v>
      </c>
      <c r="U726" s="35">
        <v>307</v>
      </c>
      <c r="V726" s="35">
        <v>26</v>
      </c>
      <c r="W726" s="35">
        <v>360</v>
      </c>
      <c r="X726" s="35">
        <v>138</v>
      </c>
      <c r="Y726" s="35">
        <v>31</v>
      </c>
      <c r="Z726" s="35">
        <v>40</v>
      </c>
      <c r="AA726" s="34">
        <v>1</v>
      </c>
      <c r="AB726" s="34">
        <v>3</v>
      </c>
      <c r="AC726" s="34">
        <v>6</v>
      </c>
      <c r="AD726" s="34">
        <v>9</v>
      </c>
      <c r="AE726" s="34">
        <v>5</v>
      </c>
      <c r="AF726" s="58">
        <f>'Base tratada'!$AC726+'Base tratada'!$AD726+'Base tratada'!$AE726</f>
        <v>20</v>
      </c>
      <c r="AG7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26" s="58" t="str">
        <f>IF('Base tratada'!$AC726&gt;=MAX('Base tratada'!$AD726,'Base tratada'!$AE726),"Web",
IF('Base tratada'!$AD726&gt;='Base tratada'!$AE726,"Catalog",
"Store"))</f>
        <v>Catalog</v>
      </c>
      <c r="AI726" s="59">
        <f>IF('Base tratada'!$AF726=0,"0",'Base tratada'!$AK726/'Base tratada'!$AF726)</f>
        <v>43.1</v>
      </c>
      <c r="AJ726" s="59" t="str">
        <f>IF('Base tratada'!$AI726=0,"R$ 0",
IF('Base tratada'!$AI726&lt;=25,"R$ 1–25",
IF('Base tratada'!$AI726&lt;=50,"R$ 26–50",
"+R$ 50")))</f>
        <v>R$ 26–50</v>
      </c>
      <c r="AK726" s="35">
        <v>862</v>
      </c>
      <c r="AL726" s="58" t="str">
        <f>IF('Base tratada'!$AK726&lt;=100,"R$ 0-100",
IF('Base tratada'!$AK726&lt;=500,"R$ 101-500",
IF('Base tratada'!$AK726&lt;=1000,"R$ 501-1000",
IF('Base tratada'!$AK726&lt;=1500,"R$ 1001-1500",
"+R$ 1500"))))</f>
        <v>R$ 501-1000</v>
      </c>
      <c r="AM726" s="34">
        <v>1</v>
      </c>
      <c r="AN726" s="34">
        <v>0</v>
      </c>
      <c r="AO726" s="34">
        <v>0</v>
      </c>
      <c r="AP726" s="34">
        <v>0</v>
      </c>
      <c r="AQ726" s="34">
        <v>0</v>
      </c>
      <c r="AR726" s="34">
        <v>1</v>
      </c>
      <c r="AS726" s="34">
        <v>0</v>
      </c>
      <c r="AT726" s="34">
        <v>3</v>
      </c>
      <c r="AU726" s="34">
        <v>11</v>
      </c>
      <c r="AV726" s="52">
        <v>822</v>
      </c>
      <c r="AW726" s="57">
        <v>0</v>
      </c>
      <c r="AX726" s="58" t="str">
        <f>IF(Tabela3[[#This Row],[Response]]=1, "Aceitou", "Não aceitou")</f>
        <v>Não aceitou</v>
      </c>
      <c r="AY726" s="55" t="str">
        <f>Tabela3[[#This Row],[Faixa Recência]] &amp; " | " &amp; Tabela3[[#This Row],[Faixa Gasto]] &amp; " | " &amp; Tabela3[[#This Row],[Faixa ticket médio]]</f>
        <v>76-99 dias | R$ 501-1000 | R$ 26–50</v>
      </c>
      <c r="AZ7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6" s="36"/>
    </row>
    <row r="727" spans="1:54" x14ac:dyDescent="0.25">
      <c r="A727" s="61">
        <v>726</v>
      </c>
      <c r="B727" s="37">
        <v>83844</v>
      </c>
      <c r="C727" s="34">
        <v>0</v>
      </c>
      <c r="D727" s="34">
        <v>0</v>
      </c>
      <c r="E727" s="34">
        <v>57</v>
      </c>
      <c r="F727" s="58" t="str">
        <f>IF('Base tratada'!$E727&lt;=15,"0-15 dias",
IF('Base tratada'!$E727&lt;=30, "16-30 dias",
IF('Base tratada'!$E727&lt;=45, "31-45 dias",
IF('Base tratada'!$E727&lt;=60, "46-60 dias",
IF('Base tratada'!$E727&lt;=75, "61-75 dias", "76-99 dias")))))</f>
        <v>46-60 dias</v>
      </c>
      <c r="G727" s="38">
        <v>68</v>
      </c>
      <c r="H727" s="60" t="str">
        <f>IF('Base tratada'!$G727&lt;=29,"24–29",
IF('Base tratada'!$G727&lt;=39,"30–39",
IF('Base tratada'!$G727&lt;=49,"40–49",
IF('Base tratada'!$G727&lt;=59,"50–59",
IF('Base tratada'!$G727&lt;=69,"60–69",
"70–80")))))</f>
        <v>60–69</v>
      </c>
      <c r="I727" s="34">
        <v>2572</v>
      </c>
      <c r="J727" s="58" t="str">
        <f>IF('Base tratada'!$K727=1,"Divorciado",
IF('Base tratada'!$L727=1,"Casado",
IF('Base tratada'!$M727=1, "Solteiro",
IF('Base tratada'!$N727=1,"Juntos",
"Viúvo"))))</f>
        <v>Juntos</v>
      </c>
      <c r="K727" s="34">
        <v>0</v>
      </c>
      <c r="L727" s="34">
        <v>0</v>
      </c>
      <c r="M727" s="34">
        <v>0</v>
      </c>
      <c r="N727" s="34">
        <v>1</v>
      </c>
      <c r="O727" s="34">
        <v>0</v>
      </c>
      <c r="P727" s="34">
        <v>0</v>
      </c>
      <c r="Q727" s="34">
        <v>0</v>
      </c>
      <c r="R727" s="34">
        <v>1</v>
      </c>
      <c r="S727" s="34">
        <v>0</v>
      </c>
      <c r="T727" s="34">
        <v>0</v>
      </c>
      <c r="U727" s="35">
        <v>901</v>
      </c>
      <c r="V727" s="35">
        <v>31</v>
      </c>
      <c r="W727" s="35">
        <v>345</v>
      </c>
      <c r="X727" s="35">
        <v>75</v>
      </c>
      <c r="Y727" s="35">
        <v>31</v>
      </c>
      <c r="Z727" s="35">
        <v>191</v>
      </c>
      <c r="AA727" s="34">
        <v>1</v>
      </c>
      <c r="AB727" s="34">
        <v>1</v>
      </c>
      <c r="AC727" s="34">
        <v>4</v>
      </c>
      <c r="AD727" s="34">
        <v>4</v>
      </c>
      <c r="AE727" s="34">
        <v>11</v>
      </c>
      <c r="AF727" s="58">
        <f>'Base tratada'!$AC727+'Base tratada'!$AD727+'Base tratada'!$AE727</f>
        <v>19</v>
      </c>
      <c r="AG7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27" s="58" t="str">
        <f>IF('Base tratada'!$AC727&gt;=MAX('Base tratada'!$AD727,'Base tratada'!$AE727),"Web",
IF('Base tratada'!$AD727&gt;='Base tratada'!$AE727,"Catalog",
"Store"))</f>
        <v>Store</v>
      </c>
      <c r="AI727" s="59">
        <f>IF('Base tratada'!$AF727=0,"0",'Base tratada'!$AK727/'Base tratada'!$AF727)</f>
        <v>72.78947368421052</v>
      </c>
      <c r="AJ727" s="59" t="str">
        <f>IF('Base tratada'!$AI727=0,"R$ 0",
IF('Base tratada'!$AI727&lt;=25,"R$ 1–25",
IF('Base tratada'!$AI727&lt;=50,"R$ 26–50",
"+R$ 50")))</f>
        <v>+R$ 50</v>
      </c>
      <c r="AK727" s="35">
        <v>1383</v>
      </c>
      <c r="AL727" s="58" t="str">
        <f>IF('Base tratada'!$AK727&lt;=100,"R$ 0-100",
IF('Base tratada'!$AK727&lt;=500,"R$ 101-500",
IF('Base tratada'!$AK727&lt;=1000,"R$ 501-1000",
IF('Base tratada'!$AK727&lt;=1500,"R$ 1001-1500",
"+R$ 1500"))))</f>
        <v>R$ 1001-1500</v>
      </c>
      <c r="AM727" s="34">
        <v>0</v>
      </c>
      <c r="AN727" s="34">
        <v>0</v>
      </c>
      <c r="AO727" s="34">
        <v>0</v>
      </c>
      <c r="AP727" s="34">
        <v>0</v>
      </c>
      <c r="AQ727" s="34">
        <v>1</v>
      </c>
      <c r="AR727" s="34">
        <v>1</v>
      </c>
      <c r="AS727" s="34">
        <v>0</v>
      </c>
      <c r="AT727" s="34">
        <v>3</v>
      </c>
      <c r="AU727" s="34">
        <v>11</v>
      </c>
      <c r="AV727" s="52">
        <v>1192</v>
      </c>
      <c r="AW727" s="57">
        <v>0</v>
      </c>
      <c r="AX727" s="58" t="str">
        <f>IF(Tabela3[[#This Row],[Response]]=1, "Aceitou", "Não aceitou")</f>
        <v>Não aceitou</v>
      </c>
      <c r="AY727" s="55" t="str">
        <f>Tabela3[[#This Row],[Faixa Recência]] &amp; " | " &amp; Tabela3[[#This Row],[Faixa Gasto]] &amp; " | " &amp; Tabela3[[#This Row],[Faixa ticket médio]]</f>
        <v>46-60 dias | R$ 1001-1500 | +R$ 50</v>
      </c>
      <c r="AZ7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7" s="36"/>
    </row>
    <row r="728" spans="1:54" x14ac:dyDescent="0.25">
      <c r="A728" s="61">
        <v>727</v>
      </c>
      <c r="B728" s="37">
        <v>17003</v>
      </c>
      <c r="C728" s="34">
        <v>1</v>
      </c>
      <c r="D728" s="34">
        <v>0</v>
      </c>
      <c r="E728" s="34">
        <v>37</v>
      </c>
      <c r="F728" s="58" t="str">
        <f>IF('Base tratada'!$E728&lt;=15,"0-15 dias",
IF('Base tratada'!$E728&lt;=30, "16-30 dias",
IF('Base tratada'!$E728&lt;=45, "31-45 dias",
IF('Base tratada'!$E728&lt;=60, "46-60 dias",
IF('Base tratada'!$E728&lt;=75, "61-75 dias", "76-99 dias")))))</f>
        <v>31-45 dias</v>
      </c>
      <c r="G728" s="38">
        <v>45</v>
      </c>
      <c r="H728" s="60" t="str">
        <f>IF('Base tratada'!$G728&lt;=29,"24–29",
IF('Base tratada'!$G728&lt;=39,"30–39",
IF('Base tratada'!$G728&lt;=49,"40–49",
IF('Base tratada'!$G728&lt;=59,"50–59",
IF('Base tratada'!$G728&lt;=69,"60–69",
"70–80")))))</f>
        <v>40–49</v>
      </c>
      <c r="I728" s="34">
        <v>2361</v>
      </c>
      <c r="J728" s="58" t="str">
        <f>IF('Base tratada'!$K728=1,"Divorciado",
IF('Base tratada'!$L728=1,"Casado",
IF('Base tratada'!$M728=1, "Solteiro",
IF('Base tratada'!$N728=1,"Juntos",
"Viúvo"))))</f>
        <v>Casado</v>
      </c>
      <c r="K728" s="34">
        <v>0</v>
      </c>
      <c r="L728" s="34">
        <v>1</v>
      </c>
      <c r="M728" s="34">
        <v>0</v>
      </c>
      <c r="N728" s="34">
        <v>0</v>
      </c>
      <c r="O728" s="34">
        <v>0</v>
      </c>
      <c r="P728" s="34">
        <v>1</v>
      </c>
      <c r="Q728" s="34">
        <v>0</v>
      </c>
      <c r="R728" s="34">
        <v>0</v>
      </c>
      <c r="S728" s="34">
        <v>0</v>
      </c>
      <c r="T728" s="34">
        <v>0</v>
      </c>
      <c r="U728" s="35">
        <v>2</v>
      </c>
      <c r="V728" s="35">
        <v>5</v>
      </c>
      <c r="W728" s="35">
        <v>12</v>
      </c>
      <c r="X728" s="35">
        <v>4</v>
      </c>
      <c r="Y728" s="35">
        <v>8</v>
      </c>
      <c r="Z728" s="35">
        <v>7</v>
      </c>
      <c r="AA728" s="34">
        <v>3</v>
      </c>
      <c r="AB728" s="34">
        <v>5</v>
      </c>
      <c r="AC728" s="34">
        <v>2</v>
      </c>
      <c r="AD728" s="34">
        <v>0</v>
      </c>
      <c r="AE728" s="34">
        <v>4</v>
      </c>
      <c r="AF728" s="58">
        <f>'Base tratada'!$AC728+'Base tratada'!$AD728+'Base tratada'!$AE728</f>
        <v>6</v>
      </c>
      <c r="AG7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28" s="58" t="str">
        <f>IF('Base tratada'!$AC728&gt;=MAX('Base tratada'!$AD728,'Base tratada'!$AE728),"Web",
IF('Base tratada'!$AD728&gt;='Base tratada'!$AE728,"Catalog",
"Store"))</f>
        <v>Store</v>
      </c>
      <c r="AI728" s="59">
        <f>IF('Base tratada'!$AF728=0,"0",'Base tratada'!$AK728/'Base tratada'!$AF728)</f>
        <v>5.166666666666667</v>
      </c>
      <c r="AJ728" s="59" t="str">
        <f>IF('Base tratada'!$AI728=0,"R$ 0",
IF('Base tratada'!$AI728&lt;=25,"R$ 1–25",
IF('Base tratada'!$AI728&lt;=50,"R$ 26–50",
"+R$ 50")))</f>
        <v>R$ 1–25</v>
      </c>
      <c r="AK728" s="35">
        <v>31</v>
      </c>
      <c r="AL728" s="58" t="str">
        <f>IF('Base tratada'!$AK728&lt;=100,"R$ 0-100",
IF('Base tratada'!$AK728&lt;=500,"R$ 101-500",
IF('Base tratada'!$AK728&lt;=1000,"R$ 501-1000",
IF('Base tratada'!$AK728&lt;=1500,"R$ 1001-1500",
"+R$ 1500"))))</f>
        <v>R$ 0-100</v>
      </c>
      <c r="AM728" s="34">
        <v>0</v>
      </c>
      <c r="AN728" s="34">
        <v>0</v>
      </c>
      <c r="AO728" s="34">
        <v>0</v>
      </c>
      <c r="AP728" s="34">
        <v>0</v>
      </c>
      <c r="AQ728" s="34">
        <v>0</v>
      </c>
      <c r="AR728" s="34">
        <v>0</v>
      </c>
      <c r="AS728" s="34">
        <v>0</v>
      </c>
      <c r="AT728" s="34">
        <v>3</v>
      </c>
      <c r="AU728" s="34">
        <v>11</v>
      </c>
      <c r="AV728" s="52">
        <v>24</v>
      </c>
      <c r="AW728" s="57">
        <v>0</v>
      </c>
      <c r="AX728" s="58" t="str">
        <f>IF(Tabela3[[#This Row],[Response]]=1, "Aceitou", "Não aceitou")</f>
        <v>Não aceitou</v>
      </c>
      <c r="AY728" s="55" t="str">
        <f>Tabela3[[#This Row],[Faixa Recência]] &amp; " | " &amp; Tabela3[[#This Row],[Faixa Gasto]] &amp; " | " &amp; Tabela3[[#This Row],[Faixa ticket médio]]</f>
        <v>31-45 dias | R$ 0-100 | R$ 1–25</v>
      </c>
      <c r="AZ7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8" s="36"/>
    </row>
    <row r="729" spans="1:54" x14ac:dyDescent="0.25">
      <c r="A729" s="61">
        <v>728</v>
      </c>
      <c r="B729" s="37">
        <v>71163</v>
      </c>
      <c r="C729" s="34">
        <v>0</v>
      </c>
      <c r="D729" s="34">
        <v>0</v>
      </c>
      <c r="E729" s="34">
        <v>30</v>
      </c>
      <c r="F729" s="58" t="str">
        <f>IF('Base tratada'!$E729&lt;=15,"0-15 dias",
IF('Base tratada'!$E729&lt;=30, "16-30 dias",
IF('Base tratada'!$E729&lt;=45, "31-45 dias",
IF('Base tratada'!$E729&lt;=60, "46-60 dias",
IF('Base tratada'!$E729&lt;=75, "61-75 dias", "76-99 dias")))))</f>
        <v>16-30 dias</v>
      </c>
      <c r="G729" s="38">
        <v>25</v>
      </c>
      <c r="H729" s="60" t="str">
        <f>IF('Base tratada'!$G729&lt;=29,"24–29",
IF('Base tratada'!$G729&lt;=39,"30–39",
IF('Base tratada'!$G729&lt;=49,"40–49",
IF('Base tratada'!$G729&lt;=59,"50–59",
IF('Base tratada'!$G729&lt;=69,"60–69",
"70–80")))))</f>
        <v>24–29</v>
      </c>
      <c r="I729" s="34">
        <v>2271</v>
      </c>
      <c r="J729" s="58" t="str">
        <f>IF('Base tratada'!$K729=1,"Divorciado",
IF('Base tratada'!$L729=1,"Casado",
IF('Base tratada'!$M729=1, "Solteiro",
IF('Base tratada'!$N729=1,"Juntos",
"Viúvo"))))</f>
        <v>Solteiro</v>
      </c>
      <c r="K729" s="34">
        <v>0</v>
      </c>
      <c r="L729" s="34">
        <v>0</v>
      </c>
      <c r="M729" s="34">
        <v>1</v>
      </c>
      <c r="N729" s="34">
        <v>0</v>
      </c>
      <c r="O729" s="34">
        <v>0</v>
      </c>
      <c r="P729" s="34">
        <v>0</v>
      </c>
      <c r="Q729" s="34">
        <v>0</v>
      </c>
      <c r="R729" s="34">
        <v>1</v>
      </c>
      <c r="S729" s="34">
        <v>0</v>
      </c>
      <c r="T729" s="34">
        <v>0</v>
      </c>
      <c r="U729" s="35">
        <v>283</v>
      </c>
      <c r="V729" s="35">
        <v>17</v>
      </c>
      <c r="W729" s="35">
        <v>372</v>
      </c>
      <c r="X729" s="35">
        <v>138</v>
      </c>
      <c r="Y729" s="35">
        <v>106</v>
      </c>
      <c r="Z729" s="35">
        <v>44</v>
      </c>
      <c r="AA729" s="34">
        <v>1</v>
      </c>
      <c r="AB729" s="34">
        <v>1</v>
      </c>
      <c r="AC729" s="34">
        <v>3</v>
      </c>
      <c r="AD729" s="34">
        <v>8</v>
      </c>
      <c r="AE729" s="34">
        <v>12</v>
      </c>
      <c r="AF729" s="58">
        <f>'Base tratada'!$AC729+'Base tratada'!$AD729+'Base tratada'!$AE729</f>
        <v>23</v>
      </c>
      <c r="AG7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29" s="58" t="str">
        <f>IF('Base tratada'!$AC729&gt;=MAX('Base tratada'!$AD729,'Base tratada'!$AE729),"Web",
IF('Base tratada'!$AD729&gt;='Base tratada'!$AE729,"Catalog",
"Store"))</f>
        <v>Store</v>
      </c>
      <c r="AI729" s="59">
        <f>IF('Base tratada'!$AF729=0,"0",'Base tratada'!$AK729/'Base tratada'!$AF729)</f>
        <v>39.826086956521742</v>
      </c>
      <c r="AJ729" s="59" t="str">
        <f>IF('Base tratada'!$AI729=0,"R$ 0",
IF('Base tratada'!$AI729&lt;=25,"R$ 1–25",
IF('Base tratada'!$AI729&lt;=50,"R$ 26–50",
"+R$ 50")))</f>
        <v>R$ 26–50</v>
      </c>
      <c r="AK729" s="35">
        <v>916</v>
      </c>
      <c r="AL729" s="58" t="str">
        <f>IF('Base tratada'!$AK729&lt;=100,"R$ 0-100",
IF('Base tratada'!$AK729&lt;=500,"R$ 101-500",
IF('Base tratada'!$AK729&lt;=1000,"R$ 501-1000",
IF('Base tratada'!$AK729&lt;=1500,"R$ 1001-1500",
"+R$ 1500"))))</f>
        <v>R$ 501-1000</v>
      </c>
      <c r="AM729" s="34">
        <v>0</v>
      </c>
      <c r="AN729" s="34">
        <v>0</v>
      </c>
      <c r="AO729" s="34">
        <v>0</v>
      </c>
      <c r="AP729" s="34">
        <v>0</v>
      </c>
      <c r="AQ729" s="34">
        <v>0</v>
      </c>
      <c r="AR729" s="34">
        <v>0</v>
      </c>
      <c r="AS729" s="34">
        <v>0</v>
      </c>
      <c r="AT729" s="34">
        <v>3</v>
      </c>
      <c r="AU729" s="34">
        <v>11</v>
      </c>
      <c r="AV729" s="52">
        <v>872</v>
      </c>
      <c r="AW729" s="57">
        <v>0</v>
      </c>
      <c r="AX729" s="58" t="str">
        <f>IF(Tabela3[[#This Row],[Response]]=1, "Aceitou", "Não aceitou")</f>
        <v>Não aceitou</v>
      </c>
      <c r="AY729" s="55" t="str">
        <f>Tabela3[[#This Row],[Faixa Recência]] &amp; " | " &amp; Tabela3[[#This Row],[Faixa Gasto]] &amp; " | " &amp; Tabela3[[#This Row],[Faixa ticket médio]]</f>
        <v>16-30 dias | R$ 501-1000 | R$ 26–50</v>
      </c>
      <c r="AZ7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29" s="36"/>
    </row>
    <row r="730" spans="1:54" x14ac:dyDescent="0.25">
      <c r="A730" s="61">
        <v>729</v>
      </c>
      <c r="B730" s="37">
        <v>33697</v>
      </c>
      <c r="C730" s="34">
        <v>1</v>
      </c>
      <c r="D730" s="34">
        <v>0</v>
      </c>
      <c r="E730" s="34">
        <v>34</v>
      </c>
      <c r="F730" s="58" t="str">
        <f>IF('Base tratada'!$E730&lt;=15,"0-15 dias",
IF('Base tratada'!$E730&lt;=30, "16-30 dias",
IF('Base tratada'!$E730&lt;=45, "31-45 dias",
IF('Base tratada'!$E730&lt;=60, "46-60 dias",
IF('Base tratada'!$E730&lt;=75, "61-75 dias", "76-99 dias")))))</f>
        <v>31-45 dias</v>
      </c>
      <c r="G730" s="38">
        <v>50</v>
      </c>
      <c r="H730" s="60" t="str">
        <f>IF('Base tratada'!$G730&lt;=29,"24–29",
IF('Base tratada'!$G730&lt;=39,"30–39",
IF('Base tratada'!$G730&lt;=49,"40–49",
IF('Base tratada'!$G730&lt;=59,"50–59",
IF('Base tratada'!$G730&lt;=69,"60–69",
"70–80")))))</f>
        <v>50–59</v>
      </c>
      <c r="I730" s="34">
        <v>2446</v>
      </c>
      <c r="J730" s="58" t="str">
        <f>IF('Base tratada'!$K730=1,"Divorciado",
IF('Base tratada'!$L730=1,"Casado",
IF('Base tratada'!$M730=1, "Solteiro",
IF('Base tratada'!$N730=1,"Juntos",
"Viúvo"))))</f>
        <v>Solteiro</v>
      </c>
      <c r="K730" s="34">
        <v>0</v>
      </c>
      <c r="L730" s="34">
        <v>0</v>
      </c>
      <c r="M730" s="34">
        <v>1</v>
      </c>
      <c r="N730" s="34">
        <v>0</v>
      </c>
      <c r="O730" s="34">
        <v>0</v>
      </c>
      <c r="P730" s="34">
        <v>0</v>
      </c>
      <c r="Q730" s="34">
        <v>0</v>
      </c>
      <c r="R730" s="34">
        <v>1</v>
      </c>
      <c r="S730" s="34">
        <v>0</v>
      </c>
      <c r="T730" s="34">
        <v>0</v>
      </c>
      <c r="U730" s="35">
        <v>4</v>
      </c>
      <c r="V730" s="35">
        <v>3</v>
      </c>
      <c r="W730" s="35">
        <v>7</v>
      </c>
      <c r="X730" s="35">
        <v>0</v>
      </c>
      <c r="Y730" s="35">
        <v>3</v>
      </c>
      <c r="Z730" s="35">
        <v>11</v>
      </c>
      <c r="AA730" s="34">
        <v>1</v>
      </c>
      <c r="AB730" s="34">
        <v>7</v>
      </c>
      <c r="AC730" s="34">
        <v>1</v>
      </c>
      <c r="AD730" s="34">
        <v>0</v>
      </c>
      <c r="AE730" s="34">
        <v>2</v>
      </c>
      <c r="AF730" s="58">
        <f>'Base tratada'!$AC730+'Base tratada'!$AD730+'Base tratada'!$AE730</f>
        <v>3</v>
      </c>
      <c r="AG7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30" s="58" t="str">
        <f>IF('Base tratada'!$AC730&gt;=MAX('Base tratada'!$AD730,'Base tratada'!$AE730),"Web",
IF('Base tratada'!$AD730&gt;='Base tratada'!$AE730,"Catalog",
"Store"))</f>
        <v>Store</v>
      </c>
      <c r="AI730" s="59">
        <f>IF('Base tratada'!$AF730=0,"0",'Base tratada'!$AK730/'Base tratada'!$AF730)</f>
        <v>5.666666666666667</v>
      </c>
      <c r="AJ730" s="59" t="str">
        <f>IF('Base tratada'!$AI730=0,"R$ 0",
IF('Base tratada'!$AI730&lt;=25,"R$ 1–25",
IF('Base tratada'!$AI730&lt;=50,"R$ 26–50",
"+R$ 50")))</f>
        <v>R$ 1–25</v>
      </c>
      <c r="AK730" s="35">
        <v>17</v>
      </c>
      <c r="AL730" s="58" t="str">
        <f>IF('Base tratada'!$AK730&lt;=100,"R$ 0-100",
IF('Base tratada'!$AK730&lt;=500,"R$ 101-500",
IF('Base tratada'!$AK730&lt;=1000,"R$ 501-1000",
IF('Base tratada'!$AK730&lt;=1500,"R$ 1001-1500",
"+R$ 1500"))))</f>
        <v>R$ 0-100</v>
      </c>
      <c r="AM730" s="34">
        <v>0</v>
      </c>
      <c r="AN730" s="34">
        <v>0</v>
      </c>
      <c r="AO730" s="34">
        <v>1</v>
      </c>
      <c r="AP730" s="34">
        <v>0</v>
      </c>
      <c r="AQ730" s="34">
        <v>0</v>
      </c>
      <c r="AR730" s="34">
        <v>1</v>
      </c>
      <c r="AS730" s="34">
        <v>0</v>
      </c>
      <c r="AT730" s="34">
        <v>3</v>
      </c>
      <c r="AU730" s="34">
        <v>11</v>
      </c>
      <c r="AV730" s="52">
        <v>6</v>
      </c>
      <c r="AW730" s="57">
        <v>0</v>
      </c>
      <c r="AX730" s="58" t="str">
        <f>IF(Tabela3[[#This Row],[Response]]=1, "Aceitou", "Não aceitou")</f>
        <v>Não aceitou</v>
      </c>
      <c r="AY730" s="55" t="str">
        <f>Tabela3[[#This Row],[Faixa Recência]] &amp; " | " &amp; Tabela3[[#This Row],[Faixa Gasto]] &amp; " | " &amp; Tabela3[[#This Row],[Faixa ticket médio]]</f>
        <v>31-45 dias | R$ 0-100 | R$ 1–25</v>
      </c>
      <c r="AZ7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30" s="36"/>
    </row>
    <row r="731" spans="1:54" x14ac:dyDescent="0.25">
      <c r="A731" s="61">
        <v>730</v>
      </c>
      <c r="B731" s="37">
        <v>63564</v>
      </c>
      <c r="C731" s="34">
        <v>0</v>
      </c>
      <c r="D731" s="34">
        <v>0</v>
      </c>
      <c r="E731" s="34">
        <v>0</v>
      </c>
      <c r="F731" s="58" t="str">
        <f>IF('Base tratada'!$E731&lt;=15,"0-15 dias",
IF('Base tratada'!$E731&lt;=30, "16-30 dias",
IF('Base tratada'!$E731&lt;=45, "31-45 dias",
IF('Base tratada'!$E731&lt;=60, "46-60 dias",
IF('Base tratada'!$E731&lt;=75, "61-75 dias", "76-99 dias")))))</f>
        <v>0-15 dias</v>
      </c>
      <c r="G731" s="38">
        <v>66</v>
      </c>
      <c r="H731" s="60" t="str">
        <f>IF('Base tratada'!$G731&lt;=29,"24–29",
IF('Base tratada'!$G731&lt;=39,"30–39",
IF('Base tratada'!$G731&lt;=49,"40–49",
IF('Base tratada'!$G731&lt;=59,"50–59",
IF('Base tratada'!$G731&lt;=69,"60–69",
"70–80")))))</f>
        <v>60–69</v>
      </c>
      <c r="I731" s="34">
        <v>2310</v>
      </c>
      <c r="J731" s="58" t="str">
        <f>IF('Base tratada'!$K731=1,"Divorciado",
IF('Base tratada'!$L731=1,"Casado",
IF('Base tratada'!$M731=1, "Solteiro",
IF('Base tratada'!$N731=1,"Juntos",
"Viúvo"))))</f>
        <v>Casado</v>
      </c>
      <c r="K731" s="34">
        <v>0</v>
      </c>
      <c r="L731" s="34">
        <v>1</v>
      </c>
      <c r="M731" s="34">
        <v>0</v>
      </c>
      <c r="N731" s="34">
        <v>0</v>
      </c>
      <c r="O731" s="34">
        <v>0</v>
      </c>
      <c r="P731" s="34">
        <v>1</v>
      </c>
      <c r="Q731" s="34">
        <v>0</v>
      </c>
      <c r="R731" s="34">
        <v>0</v>
      </c>
      <c r="S731" s="34">
        <v>0</v>
      </c>
      <c r="T731" s="34">
        <v>0</v>
      </c>
      <c r="U731" s="35">
        <v>769</v>
      </c>
      <c r="V731" s="35">
        <v>80</v>
      </c>
      <c r="W731" s="35">
        <v>252</v>
      </c>
      <c r="X731" s="35">
        <v>15</v>
      </c>
      <c r="Y731" s="35">
        <v>34</v>
      </c>
      <c r="Z731" s="35">
        <v>65</v>
      </c>
      <c r="AA731" s="34">
        <v>1</v>
      </c>
      <c r="AB731" s="34">
        <v>6</v>
      </c>
      <c r="AC731" s="34">
        <v>10</v>
      </c>
      <c r="AD731" s="34">
        <v>10</v>
      </c>
      <c r="AE731" s="34">
        <v>7</v>
      </c>
      <c r="AF731" s="58">
        <f>'Base tratada'!$AC731+'Base tratada'!$AD731+'Base tratada'!$AE731</f>
        <v>27</v>
      </c>
      <c r="AG7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31" s="58" t="str">
        <f>IF('Base tratada'!$AC731&gt;=MAX('Base tratada'!$AD731,'Base tratada'!$AE731),"Web",
IF('Base tratada'!$AD731&gt;='Base tratada'!$AE731,"Catalog",
"Store"))</f>
        <v>Web</v>
      </c>
      <c r="AI731" s="59">
        <f>IF('Base tratada'!$AF731=0,"0",'Base tratada'!$AK731/'Base tratada'!$AF731)</f>
        <v>42.592592592592595</v>
      </c>
      <c r="AJ731" s="59" t="str">
        <f>IF('Base tratada'!$AI731=0,"R$ 0",
IF('Base tratada'!$AI731&lt;=25,"R$ 1–25",
IF('Base tratada'!$AI731&lt;=50,"R$ 26–50",
"+R$ 50")))</f>
        <v>R$ 26–50</v>
      </c>
      <c r="AK731" s="35">
        <v>1150</v>
      </c>
      <c r="AL731" s="58" t="str">
        <f>IF('Base tratada'!$AK731&lt;=100,"R$ 0-100",
IF('Base tratada'!$AK731&lt;=500,"R$ 101-500",
IF('Base tratada'!$AK731&lt;=1000,"R$ 501-1000",
IF('Base tratada'!$AK731&lt;=1500,"R$ 1001-1500",
"+R$ 1500"))))</f>
        <v>R$ 1001-1500</v>
      </c>
      <c r="AM731" s="34">
        <v>0</v>
      </c>
      <c r="AN731" s="34">
        <v>0</v>
      </c>
      <c r="AO731" s="34">
        <v>1</v>
      </c>
      <c r="AP731" s="34">
        <v>0</v>
      </c>
      <c r="AQ731" s="34">
        <v>0</v>
      </c>
      <c r="AR731" s="34">
        <v>1</v>
      </c>
      <c r="AS731" s="34">
        <v>0</v>
      </c>
      <c r="AT731" s="34">
        <v>3</v>
      </c>
      <c r="AU731" s="34">
        <v>11</v>
      </c>
      <c r="AV731" s="52">
        <v>1085</v>
      </c>
      <c r="AW731" s="57">
        <v>1</v>
      </c>
      <c r="AX731" s="58" t="str">
        <f>IF(Tabela3[[#This Row],[Response]]=1, "Aceitou", "Não aceitou")</f>
        <v>Aceitou</v>
      </c>
      <c r="AY731" s="55" t="str">
        <f>Tabela3[[#This Row],[Faixa Recência]] &amp; " | " &amp; Tabela3[[#This Row],[Faixa Gasto]] &amp; " | " &amp; Tabela3[[#This Row],[Faixa ticket médio]]</f>
        <v>0-15 dias | R$ 1001-1500 | R$ 26–50</v>
      </c>
      <c r="AZ7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31" s="36"/>
    </row>
    <row r="732" spans="1:54" x14ac:dyDescent="0.25">
      <c r="A732" s="61">
        <v>731</v>
      </c>
      <c r="B732" s="37">
        <v>83443</v>
      </c>
      <c r="C732" s="34">
        <v>0</v>
      </c>
      <c r="D732" s="34">
        <v>0</v>
      </c>
      <c r="E732" s="34">
        <v>89</v>
      </c>
      <c r="F732" s="58" t="str">
        <f>IF('Base tratada'!$E732&lt;=15,"0-15 dias",
IF('Base tratada'!$E732&lt;=30, "16-30 dias",
IF('Base tratada'!$E732&lt;=45, "31-45 dias",
IF('Base tratada'!$E732&lt;=60, "46-60 dias",
IF('Base tratada'!$E732&lt;=75, "61-75 dias", "76-99 dias")))))</f>
        <v>76-99 dias</v>
      </c>
      <c r="G732" s="38">
        <v>48</v>
      </c>
      <c r="H732" s="60" t="str">
        <f>IF('Base tratada'!$G732&lt;=29,"24–29",
IF('Base tratada'!$G732&lt;=39,"30–39",
IF('Base tratada'!$G732&lt;=49,"40–49",
IF('Base tratada'!$G732&lt;=59,"50–59",
IF('Base tratada'!$G732&lt;=69,"60–69",
"70–80")))))</f>
        <v>40–49</v>
      </c>
      <c r="I732" s="34">
        <v>2339</v>
      </c>
      <c r="J732" s="58" t="str">
        <f>IF('Base tratada'!$K732=1,"Divorciado",
IF('Base tratada'!$L732=1,"Casado",
IF('Base tratada'!$M732=1, "Solteiro",
IF('Base tratada'!$N732=1,"Juntos",
"Viúvo"))))</f>
        <v>Juntos</v>
      </c>
      <c r="K732" s="34">
        <v>0</v>
      </c>
      <c r="L732" s="34">
        <v>0</v>
      </c>
      <c r="M732" s="34">
        <v>0</v>
      </c>
      <c r="N732" s="34">
        <v>1</v>
      </c>
      <c r="O732" s="34">
        <v>0</v>
      </c>
      <c r="P732" s="34">
        <v>0</v>
      </c>
      <c r="Q732" s="34">
        <v>0</v>
      </c>
      <c r="R732" s="34">
        <v>0</v>
      </c>
      <c r="S732" s="34">
        <v>0</v>
      </c>
      <c r="T732" s="34">
        <v>1</v>
      </c>
      <c r="U732" s="35">
        <v>518</v>
      </c>
      <c r="V732" s="35">
        <v>42</v>
      </c>
      <c r="W732" s="35">
        <v>742</v>
      </c>
      <c r="X732" s="35">
        <v>55</v>
      </c>
      <c r="Y732" s="35">
        <v>56</v>
      </c>
      <c r="Z732" s="35">
        <v>84</v>
      </c>
      <c r="AA732" s="34">
        <v>1</v>
      </c>
      <c r="AB732" s="34">
        <v>2</v>
      </c>
      <c r="AC732" s="34">
        <v>6</v>
      </c>
      <c r="AD732" s="34">
        <v>10</v>
      </c>
      <c r="AE732" s="34">
        <v>5</v>
      </c>
      <c r="AF732" s="58">
        <f>'Base tratada'!$AC732+'Base tratada'!$AD732+'Base tratada'!$AE732</f>
        <v>21</v>
      </c>
      <c r="AG7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32" s="58" t="str">
        <f>IF('Base tratada'!$AC732&gt;=MAX('Base tratada'!$AD732,'Base tratada'!$AE732),"Web",
IF('Base tratada'!$AD732&gt;='Base tratada'!$AE732,"Catalog",
"Store"))</f>
        <v>Catalog</v>
      </c>
      <c r="AI732" s="59">
        <f>IF('Base tratada'!$AF732=0,"0",'Base tratada'!$AK732/'Base tratada'!$AF732)</f>
        <v>67.285714285714292</v>
      </c>
      <c r="AJ732" s="59" t="str">
        <f>IF('Base tratada'!$AI732=0,"R$ 0",
IF('Base tratada'!$AI732&lt;=25,"R$ 1–25",
IF('Base tratada'!$AI732&lt;=50,"R$ 26–50",
"+R$ 50")))</f>
        <v>+R$ 50</v>
      </c>
      <c r="AK732" s="35">
        <v>1413</v>
      </c>
      <c r="AL732" s="58" t="str">
        <f>IF('Base tratada'!$AK732&lt;=100,"R$ 0-100",
IF('Base tratada'!$AK732&lt;=500,"R$ 101-500",
IF('Base tratada'!$AK732&lt;=1000,"R$ 501-1000",
IF('Base tratada'!$AK732&lt;=1500,"R$ 1001-1500",
"+R$ 1500"))))</f>
        <v>R$ 1001-1500</v>
      </c>
      <c r="AM732" s="34">
        <v>0</v>
      </c>
      <c r="AN732" s="34">
        <v>0</v>
      </c>
      <c r="AO732" s="34">
        <v>0</v>
      </c>
      <c r="AP732" s="34">
        <v>0</v>
      </c>
      <c r="AQ732" s="34">
        <v>0</v>
      </c>
      <c r="AR732" s="34">
        <v>0</v>
      </c>
      <c r="AS732" s="34">
        <v>0</v>
      </c>
      <c r="AT732" s="34">
        <v>3</v>
      </c>
      <c r="AU732" s="34">
        <v>11</v>
      </c>
      <c r="AV732" s="52">
        <v>1329</v>
      </c>
      <c r="AW732" s="57">
        <v>0</v>
      </c>
      <c r="AX732" s="58" t="str">
        <f>IF(Tabela3[[#This Row],[Response]]=1, "Aceitou", "Não aceitou")</f>
        <v>Não aceitou</v>
      </c>
      <c r="AY732" s="55" t="str">
        <f>Tabela3[[#This Row],[Faixa Recência]] &amp; " | " &amp; Tabela3[[#This Row],[Faixa Gasto]] &amp; " | " &amp; Tabela3[[#This Row],[Faixa ticket médio]]</f>
        <v>76-99 dias | R$ 1001-1500 | +R$ 50</v>
      </c>
      <c r="AZ7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32" s="36"/>
    </row>
    <row r="733" spans="1:54" x14ac:dyDescent="0.25">
      <c r="A733" s="61">
        <v>732</v>
      </c>
      <c r="B733" s="37">
        <v>51518</v>
      </c>
      <c r="C733" s="34">
        <v>0</v>
      </c>
      <c r="D733" s="34">
        <v>1</v>
      </c>
      <c r="E733" s="34">
        <v>92</v>
      </c>
      <c r="F733" s="58" t="str">
        <f>IF('Base tratada'!$E733&lt;=15,"0-15 dias",
IF('Base tratada'!$E733&lt;=30, "16-30 dias",
IF('Base tratada'!$E733&lt;=45, "31-45 dias",
IF('Base tratada'!$E733&lt;=60, "46-60 dias",
IF('Base tratada'!$E733&lt;=75, "61-75 dias", "76-99 dias")))))</f>
        <v>76-99 dias</v>
      </c>
      <c r="G733" s="38">
        <v>62</v>
      </c>
      <c r="H733" s="60" t="str">
        <f>IF('Base tratada'!$G733&lt;=29,"24–29",
IF('Base tratada'!$G733&lt;=39,"30–39",
IF('Base tratada'!$G733&lt;=49,"40–49",
IF('Base tratada'!$G733&lt;=59,"50–59",
IF('Base tratada'!$G733&lt;=69,"60–69",
"70–80")))))</f>
        <v>60–69</v>
      </c>
      <c r="I733" s="34">
        <v>2428</v>
      </c>
      <c r="J733" s="58" t="str">
        <f>IF('Base tratada'!$K733=1,"Divorciado",
IF('Base tratada'!$L733=1,"Casado",
IF('Base tratada'!$M733=1, "Solteiro",
IF('Base tratada'!$N733=1,"Juntos",
"Viúvo"))))</f>
        <v>Juntos</v>
      </c>
      <c r="K733" s="34">
        <v>0</v>
      </c>
      <c r="L733" s="34">
        <v>0</v>
      </c>
      <c r="M733" s="34">
        <v>0</v>
      </c>
      <c r="N733" s="34">
        <v>1</v>
      </c>
      <c r="O733" s="34">
        <v>0</v>
      </c>
      <c r="P733" s="34">
        <v>0</v>
      </c>
      <c r="Q733" s="34">
        <v>0</v>
      </c>
      <c r="R733" s="34">
        <v>0</v>
      </c>
      <c r="S733" s="34">
        <v>0</v>
      </c>
      <c r="T733" s="34">
        <v>1</v>
      </c>
      <c r="U733" s="35">
        <v>350</v>
      </c>
      <c r="V733" s="35">
        <v>8</v>
      </c>
      <c r="W733" s="35">
        <v>66</v>
      </c>
      <c r="X733" s="35">
        <v>17</v>
      </c>
      <c r="Y733" s="35">
        <v>4</v>
      </c>
      <c r="Z733" s="35">
        <v>4</v>
      </c>
      <c r="AA733" s="34">
        <v>2</v>
      </c>
      <c r="AB733" s="34">
        <v>3</v>
      </c>
      <c r="AC733" s="34">
        <v>3</v>
      </c>
      <c r="AD733" s="34">
        <v>2</v>
      </c>
      <c r="AE733" s="34">
        <v>10</v>
      </c>
      <c r="AF733" s="58">
        <f>'Base tratada'!$AC733+'Base tratada'!$AD733+'Base tratada'!$AE733</f>
        <v>15</v>
      </c>
      <c r="AG7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33" s="58" t="str">
        <f>IF('Base tratada'!$AC733&gt;=MAX('Base tratada'!$AD733,'Base tratada'!$AE733),"Web",
IF('Base tratada'!$AD733&gt;='Base tratada'!$AE733,"Catalog",
"Store"))</f>
        <v>Store</v>
      </c>
      <c r="AI733" s="59">
        <f>IF('Base tratada'!$AF733=0,"0",'Base tratada'!$AK733/'Base tratada'!$AF733)</f>
        <v>29.666666666666668</v>
      </c>
      <c r="AJ733" s="59" t="str">
        <f>IF('Base tratada'!$AI733=0,"R$ 0",
IF('Base tratada'!$AI733&lt;=25,"R$ 1–25",
IF('Base tratada'!$AI733&lt;=50,"R$ 26–50",
"+R$ 50")))</f>
        <v>R$ 26–50</v>
      </c>
      <c r="AK733" s="35">
        <v>445</v>
      </c>
      <c r="AL733" s="58" t="str">
        <f>IF('Base tratada'!$AK733&lt;=100,"R$ 0-100",
IF('Base tratada'!$AK733&lt;=500,"R$ 101-500",
IF('Base tratada'!$AK733&lt;=1000,"R$ 501-1000",
IF('Base tratada'!$AK733&lt;=1500,"R$ 1001-1500",
"+R$ 1500"))))</f>
        <v>R$ 101-500</v>
      </c>
      <c r="AM733" s="34">
        <v>0</v>
      </c>
      <c r="AN733" s="34">
        <v>0</v>
      </c>
      <c r="AO733" s="34">
        <v>0</v>
      </c>
      <c r="AP733" s="34">
        <v>0</v>
      </c>
      <c r="AQ733" s="34">
        <v>0</v>
      </c>
      <c r="AR733" s="34">
        <v>0</v>
      </c>
      <c r="AS733" s="34">
        <v>0</v>
      </c>
      <c r="AT733" s="34">
        <v>3</v>
      </c>
      <c r="AU733" s="34">
        <v>11</v>
      </c>
      <c r="AV733" s="52">
        <v>441</v>
      </c>
      <c r="AW733" s="57">
        <v>0</v>
      </c>
      <c r="AX733" s="58" t="str">
        <f>IF(Tabela3[[#This Row],[Response]]=1, "Aceitou", "Não aceitou")</f>
        <v>Não aceitou</v>
      </c>
      <c r="AY733" s="55" t="str">
        <f>Tabela3[[#This Row],[Faixa Recência]] &amp; " | " &amp; Tabela3[[#This Row],[Faixa Gasto]] &amp; " | " &amp; Tabela3[[#This Row],[Faixa ticket médio]]</f>
        <v>76-99 dias | R$ 101-500 | R$ 26–50</v>
      </c>
      <c r="AZ7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33" s="36"/>
    </row>
    <row r="734" spans="1:54" x14ac:dyDescent="0.25">
      <c r="A734" s="61">
        <v>733</v>
      </c>
      <c r="B734" s="37">
        <v>58330</v>
      </c>
      <c r="C734" s="34">
        <v>0</v>
      </c>
      <c r="D734" s="34">
        <v>1</v>
      </c>
      <c r="E734" s="34">
        <v>87</v>
      </c>
      <c r="F734" s="58" t="str">
        <f>IF('Base tratada'!$E734&lt;=15,"0-15 dias",
IF('Base tratada'!$E734&lt;=30, "16-30 dias",
IF('Base tratada'!$E734&lt;=45, "31-45 dias",
IF('Base tratada'!$E734&lt;=60, "46-60 dias",
IF('Base tratada'!$E734&lt;=75, "61-75 dias", "76-99 dias")))))</f>
        <v>76-99 dias</v>
      </c>
      <c r="G734" s="38">
        <v>45</v>
      </c>
      <c r="H734" s="60" t="str">
        <f>IF('Base tratada'!$G734&lt;=29,"24–29",
IF('Base tratada'!$G734&lt;=39,"30–39",
IF('Base tratada'!$G734&lt;=49,"40–49",
IF('Base tratada'!$G734&lt;=59,"50–59",
IF('Base tratada'!$G734&lt;=69,"60–69",
"70–80")))))</f>
        <v>40–49</v>
      </c>
      <c r="I734" s="34">
        <v>2345</v>
      </c>
      <c r="J734" s="58" t="str">
        <f>IF('Base tratada'!$K734=1,"Divorciado",
IF('Base tratada'!$L734=1,"Casado",
IF('Base tratada'!$M734=1, "Solteiro",
IF('Base tratada'!$N734=1,"Juntos",
"Viúvo"))))</f>
        <v>Viúvo</v>
      </c>
      <c r="K734" s="34">
        <v>0</v>
      </c>
      <c r="L734" s="34">
        <v>0</v>
      </c>
      <c r="M734" s="34">
        <v>0</v>
      </c>
      <c r="N734" s="34">
        <v>0</v>
      </c>
      <c r="O734" s="34">
        <v>1</v>
      </c>
      <c r="P734" s="34">
        <v>0</v>
      </c>
      <c r="Q734" s="34">
        <v>0</v>
      </c>
      <c r="R734" s="34">
        <v>1</v>
      </c>
      <c r="S734" s="34">
        <v>0</v>
      </c>
      <c r="T734" s="34">
        <v>0</v>
      </c>
      <c r="U734" s="35">
        <v>445</v>
      </c>
      <c r="V734" s="35">
        <v>53</v>
      </c>
      <c r="W734" s="35">
        <v>213</v>
      </c>
      <c r="X734" s="35">
        <v>104</v>
      </c>
      <c r="Y734" s="35">
        <v>98</v>
      </c>
      <c r="Z734" s="35">
        <v>151</v>
      </c>
      <c r="AA734" s="34">
        <v>1</v>
      </c>
      <c r="AB734" s="34">
        <v>4</v>
      </c>
      <c r="AC734" s="34">
        <v>6</v>
      </c>
      <c r="AD734" s="34">
        <v>4</v>
      </c>
      <c r="AE734" s="34">
        <v>13</v>
      </c>
      <c r="AF734" s="58">
        <f>'Base tratada'!$AC734+'Base tratada'!$AD734+'Base tratada'!$AE734</f>
        <v>23</v>
      </c>
      <c r="AG7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34" s="58" t="str">
        <f>IF('Base tratada'!$AC734&gt;=MAX('Base tratada'!$AD734,'Base tratada'!$AE734),"Web",
IF('Base tratada'!$AD734&gt;='Base tratada'!$AE734,"Catalog",
"Store"))</f>
        <v>Store</v>
      </c>
      <c r="AI734" s="59">
        <f>IF('Base tratada'!$AF734=0,"0",'Base tratada'!$AK734/'Base tratada'!$AF734)</f>
        <v>39.695652173913047</v>
      </c>
      <c r="AJ734" s="59" t="str">
        <f>IF('Base tratada'!$AI734=0,"R$ 0",
IF('Base tratada'!$AI734&lt;=25,"R$ 1–25",
IF('Base tratada'!$AI734&lt;=50,"R$ 26–50",
"+R$ 50")))</f>
        <v>R$ 26–50</v>
      </c>
      <c r="AK734" s="35">
        <v>913</v>
      </c>
      <c r="AL734" s="58" t="str">
        <f>IF('Base tratada'!$AK734&lt;=100,"R$ 0-100",
IF('Base tratada'!$AK734&lt;=500,"R$ 101-500",
IF('Base tratada'!$AK734&lt;=1000,"R$ 501-1000",
IF('Base tratada'!$AK734&lt;=1500,"R$ 1001-1500",
"+R$ 1500"))))</f>
        <v>R$ 501-1000</v>
      </c>
      <c r="AM734" s="34">
        <v>0</v>
      </c>
      <c r="AN734" s="34">
        <v>0</v>
      </c>
      <c r="AO734" s="34">
        <v>0</v>
      </c>
      <c r="AP734" s="34">
        <v>0</v>
      </c>
      <c r="AQ734" s="34">
        <v>0</v>
      </c>
      <c r="AR734" s="34">
        <v>0</v>
      </c>
      <c r="AS734" s="34">
        <v>0</v>
      </c>
      <c r="AT734" s="34">
        <v>3</v>
      </c>
      <c r="AU734" s="34">
        <v>11</v>
      </c>
      <c r="AV734" s="52">
        <v>762</v>
      </c>
      <c r="AW734" s="57">
        <v>0</v>
      </c>
      <c r="AX734" s="58" t="str">
        <f>IF(Tabela3[[#This Row],[Response]]=1, "Aceitou", "Não aceitou")</f>
        <v>Não aceitou</v>
      </c>
      <c r="AY734" s="55" t="str">
        <f>Tabela3[[#This Row],[Faixa Recência]] &amp; " | " &amp; Tabela3[[#This Row],[Faixa Gasto]] &amp; " | " &amp; Tabela3[[#This Row],[Faixa ticket médio]]</f>
        <v>76-99 dias | R$ 501-1000 | R$ 26–50</v>
      </c>
      <c r="AZ7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34" s="36"/>
    </row>
    <row r="735" spans="1:54" x14ac:dyDescent="0.25">
      <c r="A735" s="61">
        <v>734</v>
      </c>
      <c r="B735" s="37">
        <v>80952</v>
      </c>
      <c r="C735" s="34">
        <v>0</v>
      </c>
      <c r="D735" s="34">
        <v>0</v>
      </c>
      <c r="E735" s="34">
        <v>20</v>
      </c>
      <c r="F735" s="58" t="str">
        <f>IF('Base tratada'!$E735&lt;=15,"0-15 dias",
IF('Base tratada'!$E735&lt;=30, "16-30 dias",
IF('Base tratada'!$E735&lt;=45, "31-45 dias",
IF('Base tratada'!$E735&lt;=60, "46-60 dias",
IF('Base tratada'!$E735&lt;=75, "61-75 dias", "76-99 dias")))))</f>
        <v>16-30 dias</v>
      </c>
      <c r="G735" s="38">
        <v>51</v>
      </c>
      <c r="H735" s="60" t="str">
        <f>IF('Base tratada'!$G735&lt;=29,"24–29",
IF('Base tratada'!$G735&lt;=39,"30–39",
IF('Base tratada'!$G735&lt;=49,"40–49",
IF('Base tratada'!$G735&lt;=59,"50–59",
IF('Base tratada'!$G735&lt;=69,"60–69",
"70–80")))))</f>
        <v>50–59</v>
      </c>
      <c r="I735" s="34">
        <v>2645</v>
      </c>
      <c r="J735" s="58" t="str">
        <f>IF('Base tratada'!$K735=1,"Divorciado",
IF('Base tratada'!$L735=1,"Casado",
IF('Base tratada'!$M735=1, "Solteiro",
IF('Base tratada'!$N735=1,"Juntos",
"Viúvo"))))</f>
        <v>Casado</v>
      </c>
      <c r="K735" s="34">
        <v>0</v>
      </c>
      <c r="L735" s="34">
        <v>1</v>
      </c>
      <c r="M735" s="34">
        <v>0</v>
      </c>
      <c r="N735" s="34">
        <v>0</v>
      </c>
      <c r="O735" s="34">
        <v>0</v>
      </c>
      <c r="P735" s="34">
        <v>0</v>
      </c>
      <c r="Q735" s="34">
        <v>0</v>
      </c>
      <c r="R735" s="34">
        <v>1</v>
      </c>
      <c r="S735" s="34">
        <v>0</v>
      </c>
      <c r="T735" s="34">
        <v>0</v>
      </c>
      <c r="U735" s="35">
        <v>778</v>
      </c>
      <c r="V735" s="35">
        <v>178</v>
      </c>
      <c r="W735" s="35">
        <v>689</v>
      </c>
      <c r="X735" s="35">
        <v>41</v>
      </c>
      <c r="Y735" s="35">
        <v>27</v>
      </c>
      <c r="Z735" s="35">
        <v>44</v>
      </c>
      <c r="AA735" s="34">
        <v>1</v>
      </c>
      <c r="AB735" s="34">
        <v>8</v>
      </c>
      <c r="AC735" s="34">
        <v>8</v>
      </c>
      <c r="AD735" s="34">
        <v>5</v>
      </c>
      <c r="AE735" s="34">
        <v>11</v>
      </c>
      <c r="AF735" s="58">
        <f>'Base tratada'!$AC735+'Base tratada'!$AD735+'Base tratada'!$AE735</f>
        <v>24</v>
      </c>
      <c r="AG7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35" s="58" t="str">
        <f>IF('Base tratada'!$AC735&gt;=MAX('Base tratada'!$AD735,'Base tratada'!$AE735),"Web",
IF('Base tratada'!$AD735&gt;='Base tratada'!$AE735,"Catalog",
"Store"))</f>
        <v>Store</v>
      </c>
      <c r="AI735" s="59">
        <f>IF('Base tratada'!$AF735=0,"0",'Base tratada'!$AK735/'Base tratada'!$AF735)</f>
        <v>71.375</v>
      </c>
      <c r="AJ735" s="59" t="str">
        <f>IF('Base tratada'!$AI735=0,"R$ 0",
IF('Base tratada'!$AI735&lt;=25,"R$ 1–25",
IF('Base tratada'!$AI735&lt;=50,"R$ 26–50",
"+R$ 50")))</f>
        <v>+R$ 50</v>
      </c>
      <c r="AK735" s="35">
        <v>1713</v>
      </c>
      <c r="AL735" s="58" t="str">
        <f>IF('Base tratada'!$AK735&lt;=100,"R$ 0-100",
IF('Base tratada'!$AK735&lt;=500,"R$ 101-500",
IF('Base tratada'!$AK735&lt;=1000,"R$ 501-1000",
IF('Base tratada'!$AK735&lt;=1500,"R$ 1001-1500",
"+R$ 1500"))))</f>
        <v>+R$ 1500</v>
      </c>
      <c r="AM735" s="34">
        <v>1</v>
      </c>
      <c r="AN735" s="34">
        <v>0</v>
      </c>
      <c r="AO735" s="34">
        <v>0</v>
      </c>
      <c r="AP735" s="34">
        <v>1</v>
      </c>
      <c r="AQ735" s="34">
        <v>1</v>
      </c>
      <c r="AR735" s="34">
        <v>3</v>
      </c>
      <c r="AS735" s="34">
        <v>0</v>
      </c>
      <c r="AT735" s="34">
        <v>3</v>
      </c>
      <c r="AU735" s="34">
        <v>11</v>
      </c>
      <c r="AV735" s="52">
        <v>1669</v>
      </c>
      <c r="AW735" s="57">
        <v>1</v>
      </c>
      <c r="AX735" s="58" t="str">
        <f>IF(Tabela3[[#This Row],[Response]]=1, "Aceitou", "Não aceitou")</f>
        <v>Aceitou</v>
      </c>
      <c r="AY735" s="55" t="str">
        <f>Tabela3[[#This Row],[Faixa Recência]] &amp; " | " &amp; Tabela3[[#This Row],[Faixa Gasto]] &amp; " | " &amp; Tabela3[[#This Row],[Faixa ticket médio]]</f>
        <v>16-30 dias | +R$ 1500 | +R$ 50</v>
      </c>
      <c r="AZ7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35" s="36"/>
    </row>
    <row r="736" spans="1:54" x14ac:dyDescent="0.25">
      <c r="A736" s="61">
        <v>735</v>
      </c>
      <c r="B736" s="37">
        <v>75507</v>
      </c>
      <c r="C736" s="34">
        <v>0</v>
      </c>
      <c r="D736" s="34">
        <v>0</v>
      </c>
      <c r="E736" s="34">
        <v>56</v>
      </c>
      <c r="F736" s="58" t="str">
        <f>IF('Base tratada'!$E736&lt;=15,"0-15 dias",
IF('Base tratada'!$E736&lt;=30, "16-30 dias",
IF('Base tratada'!$E736&lt;=45, "31-45 dias",
IF('Base tratada'!$E736&lt;=60, "46-60 dias",
IF('Base tratada'!$E736&lt;=75, "61-75 dias", "76-99 dias")))))</f>
        <v>46-60 dias</v>
      </c>
      <c r="G736" s="38">
        <v>41</v>
      </c>
      <c r="H736" s="60" t="str">
        <f>IF('Base tratada'!$G736&lt;=29,"24–29",
IF('Base tratada'!$G736&lt;=39,"30–39",
IF('Base tratada'!$G736&lt;=49,"40–49",
IF('Base tratada'!$G736&lt;=59,"50–59",
IF('Base tratada'!$G736&lt;=69,"60–69",
"70–80")))))</f>
        <v>40–49</v>
      </c>
      <c r="I736" s="34">
        <v>2217</v>
      </c>
      <c r="J736" s="58" t="str">
        <f>IF('Base tratada'!$K736=1,"Divorciado",
IF('Base tratada'!$L736=1,"Casado",
IF('Base tratada'!$M736=1, "Solteiro",
IF('Base tratada'!$N736=1,"Juntos",
"Viúvo"))))</f>
        <v>Juntos</v>
      </c>
      <c r="K736" s="34">
        <v>0</v>
      </c>
      <c r="L736" s="34">
        <v>0</v>
      </c>
      <c r="M736" s="34">
        <v>0</v>
      </c>
      <c r="N736" s="34">
        <v>1</v>
      </c>
      <c r="O736" s="34">
        <v>0</v>
      </c>
      <c r="P736" s="34">
        <v>0</v>
      </c>
      <c r="Q736" s="34">
        <v>0</v>
      </c>
      <c r="R736" s="34">
        <v>1</v>
      </c>
      <c r="S736" s="34">
        <v>0</v>
      </c>
      <c r="T736" s="34">
        <v>0</v>
      </c>
      <c r="U736" s="35">
        <v>709</v>
      </c>
      <c r="V736" s="35">
        <v>93</v>
      </c>
      <c r="W736" s="35">
        <v>374</v>
      </c>
      <c r="X736" s="35">
        <v>104</v>
      </c>
      <c r="Y736" s="35">
        <v>80</v>
      </c>
      <c r="Z736" s="35">
        <v>80</v>
      </c>
      <c r="AA736" s="34">
        <v>1</v>
      </c>
      <c r="AB736" s="34">
        <v>3</v>
      </c>
      <c r="AC736" s="34">
        <v>8</v>
      </c>
      <c r="AD736" s="34">
        <v>6</v>
      </c>
      <c r="AE736" s="34">
        <v>6</v>
      </c>
      <c r="AF736" s="58">
        <f>'Base tratada'!$AC736+'Base tratada'!$AD736+'Base tratada'!$AE736</f>
        <v>20</v>
      </c>
      <c r="AG7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36" s="58" t="str">
        <f>IF('Base tratada'!$AC736&gt;=MAX('Base tratada'!$AD736,'Base tratada'!$AE736),"Web",
IF('Base tratada'!$AD736&gt;='Base tratada'!$AE736,"Catalog",
"Store"))</f>
        <v>Web</v>
      </c>
      <c r="AI736" s="59">
        <f>IF('Base tratada'!$AF736=0,"0",'Base tratada'!$AK736/'Base tratada'!$AF736)</f>
        <v>68</v>
      </c>
      <c r="AJ736" s="59" t="str">
        <f>IF('Base tratada'!$AI736=0,"R$ 0",
IF('Base tratada'!$AI736&lt;=25,"R$ 1–25",
IF('Base tratada'!$AI736&lt;=50,"R$ 26–50",
"+R$ 50")))</f>
        <v>+R$ 50</v>
      </c>
      <c r="AK736" s="35">
        <v>1360</v>
      </c>
      <c r="AL736" s="58" t="str">
        <f>IF('Base tratada'!$AK736&lt;=100,"R$ 0-100",
IF('Base tratada'!$AK736&lt;=500,"R$ 101-500",
IF('Base tratada'!$AK736&lt;=1000,"R$ 501-1000",
IF('Base tratada'!$AK736&lt;=1500,"R$ 1001-1500",
"+R$ 1500"))))</f>
        <v>R$ 1001-1500</v>
      </c>
      <c r="AM736" s="34">
        <v>0</v>
      </c>
      <c r="AN736" s="34">
        <v>0</v>
      </c>
      <c r="AO736" s="34">
        <v>0</v>
      </c>
      <c r="AP736" s="34">
        <v>0</v>
      </c>
      <c r="AQ736" s="34">
        <v>0</v>
      </c>
      <c r="AR736" s="34">
        <v>0</v>
      </c>
      <c r="AS736" s="34">
        <v>0</v>
      </c>
      <c r="AT736" s="34">
        <v>3</v>
      </c>
      <c r="AU736" s="34">
        <v>11</v>
      </c>
      <c r="AV736" s="52">
        <v>1280</v>
      </c>
      <c r="AW736" s="57">
        <v>0</v>
      </c>
      <c r="AX736" s="58" t="str">
        <f>IF(Tabela3[[#This Row],[Response]]=1, "Aceitou", "Não aceitou")</f>
        <v>Não aceitou</v>
      </c>
      <c r="AY736" s="55" t="str">
        <f>Tabela3[[#This Row],[Faixa Recência]] &amp; " | " &amp; Tabela3[[#This Row],[Faixa Gasto]] &amp; " | " &amp; Tabela3[[#This Row],[Faixa ticket médio]]</f>
        <v>46-60 dias | R$ 1001-1500 | +R$ 50</v>
      </c>
      <c r="AZ7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36" s="36"/>
    </row>
    <row r="737" spans="1:54" x14ac:dyDescent="0.25">
      <c r="A737" s="61">
        <v>736</v>
      </c>
      <c r="B737" s="37">
        <v>63855</v>
      </c>
      <c r="C737" s="34">
        <v>0</v>
      </c>
      <c r="D737" s="34">
        <v>0</v>
      </c>
      <c r="E737" s="34">
        <v>28</v>
      </c>
      <c r="F737" s="58" t="str">
        <f>IF('Base tratada'!$E737&lt;=15,"0-15 dias",
IF('Base tratada'!$E737&lt;=30, "16-30 dias",
IF('Base tratada'!$E737&lt;=45, "31-45 dias",
IF('Base tratada'!$E737&lt;=60, "46-60 dias",
IF('Base tratada'!$E737&lt;=75, "61-75 dias", "76-99 dias")))))</f>
        <v>16-30 dias</v>
      </c>
      <c r="G737" s="38">
        <v>42</v>
      </c>
      <c r="H737" s="60" t="str">
        <f>IF('Base tratada'!$G737&lt;=29,"24–29",
IF('Base tratada'!$G737&lt;=39,"30–39",
IF('Base tratada'!$G737&lt;=49,"40–49",
IF('Base tratada'!$G737&lt;=59,"50–59",
IF('Base tratada'!$G737&lt;=69,"60–69",
"70–80")))))</f>
        <v>40–49</v>
      </c>
      <c r="I737" s="34">
        <v>2664</v>
      </c>
      <c r="J737" s="58" t="str">
        <f>IF('Base tratada'!$K737=1,"Divorciado",
IF('Base tratada'!$L737=1,"Casado",
IF('Base tratada'!$M737=1, "Solteiro",
IF('Base tratada'!$N737=1,"Juntos",
"Viúvo"))))</f>
        <v>Juntos</v>
      </c>
      <c r="K737" s="34">
        <v>0</v>
      </c>
      <c r="L737" s="34">
        <v>0</v>
      </c>
      <c r="M737" s="34">
        <v>0</v>
      </c>
      <c r="N737" s="34">
        <v>1</v>
      </c>
      <c r="O737" s="34">
        <v>0</v>
      </c>
      <c r="P737" s="34">
        <v>1</v>
      </c>
      <c r="Q737" s="34">
        <v>0</v>
      </c>
      <c r="R737" s="34">
        <v>0</v>
      </c>
      <c r="S737" s="34">
        <v>0</v>
      </c>
      <c r="T737" s="34">
        <v>0</v>
      </c>
      <c r="U737" s="35">
        <v>359</v>
      </c>
      <c r="V737" s="35">
        <v>35</v>
      </c>
      <c r="W737" s="35">
        <v>314</v>
      </c>
      <c r="X737" s="35">
        <v>93</v>
      </c>
      <c r="Y737" s="35">
        <v>116</v>
      </c>
      <c r="Z737" s="35">
        <v>89</v>
      </c>
      <c r="AA737" s="34">
        <v>1</v>
      </c>
      <c r="AB737" s="34">
        <v>4</v>
      </c>
      <c r="AC737" s="34">
        <v>7</v>
      </c>
      <c r="AD737" s="34">
        <v>3</v>
      </c>
      <c r="AE737" s="34">
        <v>13</v>
      </c>
      <c r="AF737" s="58">
        <f>'Base tratada'!$AC737+'Base tratada'!$AD737+'Base tratada'!$AE737</f>
        <v>23</v>
      </c>
      <c r="AG7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37" s="58" t="str">
        <f>IF('Base tratada'!$AC737&gt;=MAX('Base tratada'!$AD737,'Base tratada'!$AE737),"Web",
IF('Base tratada'!$AD737&gt;='Base tratada'!$AE737,"Catalog",
"Store"))</f>
        <v>Store</v>
      </c>
      <c r="AI737" s="59">
        <f>IF('Base tratada'!$AF737=0,"0",'Base tratada'!$AK737/'Base tratada'!$AF737)</f>
        <v>39.869565217391305</v>
      </c>
      <c r="AJ737" s="59" t="str">
        <f>IF('Base tratada'!$AI737=0,"R$ 0",
IF('Base tratada'!$AI737&lt;=25,"R$ 1–25",
IF('Base tratada'!$AI737&lt;=50,"R$ 26–50",
"+R$ 50")))</f>
        <v>R$ 26–50</v>
      </c>
      <c r="AK737" s="35">
        <v>917</v>
      </c>
      <c r="AL737" s="58" t="str">
        <f>IF('Base tratada'!$AK737&lt;=100,"R$ 0-100",
IF('Base tratada'!$AK737&lt;=500,"R$ 101-500",
IF('Base tratada'!$AK737&lt;=1000,"R$ 501-1000",
IF('Base tratada'!$AK737&lt;=1500,"R$ 1001-1500",
"+R$ 1500"))))</f>
        <v>R$ 501-1000</v>
      </c>
      <c r="AM737" s="34">
        <v>0</v>
      </c>
      <c r="AN737" s="34">
        <v>0</v>
      </c>
      <c r="AO737" s="34">
        <v>0</v>
      </c>
      <c r="AP737" s="34">
        <v>0</v>
      </c>
      <c r="AQ737" s="34">
        <v>0</v>
      </c>
      <c r="AR737" s="34">
        <v>0</v>
      </c>
      <c r="AS737" s="34">
        <v>0</v>
      </c>
      <c r="AT737" s="34">
        <v>3</v>
      </c>
      <c r="AU737" s="34">
        <v>11</v>
      </c>
      <c r="AV737" s="52">
        <v>828</v>
      </c>
      <c r="AW737" s="57">
        <v>0</v>
      </c>
      <c r="AX737" s="58" t="str">
        <f>IF(Tabela3[[#This Row],[Response]]=1, "Aceitou", "Não aceitou")</f>
        <v>Não aceitou</v>
      </c>
      <c r="AY737" s="55" t="str">
        <f>Tabela3[[#This Row],[Faixa Recência]] &amp; " | " &amp; Tabela3[[#This Row],[Faixa Gasto]] &amp; " | " &amp; Tabela3[[#This Row],[Faixa ticket médio]]</f>
        <v>16-30 dias | R$ 501-1000 | R$ 26–50</v>
      </c>
      <c r="AZ7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37" s="36"/>
    </row>
    <row r="738" spans="1:54" x14ac:dyDescent="0.25">
      <c r="A738" s="61">
        <v>737</v>
      </c>
      <c r="B738" s="37">
        <v>62220</v>
      </c>
      <c r="C738" s="34">
        <v>0</v>
      </c>
      <c r="D738" s="34">
        <v>1</v>
      </c>
      <c r="E738" s="34">
        <v>55</v>
      </c>
      <c r="F738" s="58" t="str">
        <f>IF('Base tratada'!$E738&lt;=15,"0-15 dias",
IF('Base tratada'!$E738&lt;=30, "16-30 dias",
IF('Base tratada'!$E738&lt;=45, "31-45 dias",
IF('Base tratada'!$E738&lt;=60, "46-60 dias",
IF('Base tratada'!$E738&lt;=75, "61-75 dias", "76-99 dias")))))</f>
        <v>46-60 dias</v>
      </c>
      <c r="G738" s="38">
        <v>48</v>
      </c>
      <c r="H738" s="60" t="str">
        <f>IF('Base tratada'!$G738&lt;=29,"24–29",
IF('Base tratada'!$G738&lt;=39,"30–39",
IF('Base tratada'!$G738&lt;=49,"40–49",
IF('Base tratada'!$G738&lt;=59,"50–59",
IF('Base tratada'!$G738&lt;=69,"60–69",
"70–80")))))</f>
        <v>40–49</v>
      </c>
      <c r="I738" s="34">
        <v>2846</v>
      </c>
      <c r="J738" s="58" t="str">
        <f>IF('Base tratada'!$K738=1,"Divorciado",
IF('Base tratada'!$L738=1,"Casado",
IF('Base tratada'!$M738=1, "Solteiro",
IF('Base tratada'!$N738=1,"Juntos",
"Viúvo"))))</f>
        <v>Juntos</v>
      </c>
      <c r="K738" s="34">
        <v>0</v>
      </c>
      <c r="L738" s="34">
        <v>0</v>
      </c>
      <c r="M738" s="34">
        <v>0</v>
      </c>
      <c r="N738" s="34">
        <v>1</v>
      </c>
      <c r="O738" s="34">
        <v>0</v>
      </c>
      <c r="P738" s="34">
        <v>0</v>
      </c>
      <c r="Q738" s="34">
        <v>0</v>
      </c>
      <c r="R738" s="34">
        <v>0</v>
      </c>
      <c r="S738" s="34">
        <v>0</v>
      </c>
      <c r="T738" s="34">
        <v>1</v>
      </c>
      <c r="U738" s="35">
        <v>799</v>
      </c>
      <c r="V738" s="35">
        <v>12</v>
      </c>
      <c r="W738" s="35">
        <v>375</v>
      </c>
      <c r="X738" s="35">
        <v>16</v>
      </c>
      <c r="Y738" s="35">
        <v>12</v>
      </c>
      <c r="Z738" s="35">
        <v>12</v>
      </c>
      <c r="AA738" s="34">
        <v>5</v>
      </c>
      <c r="AB738" s="34">
        <v>6</v>
      </c>
      <c r="AC738" s="34">
        <v>7</v>
      </c>
      <c r="AD738" s="34">
        <v>6</v>
      </c>
      <c r="AE738" s="34">
        <v>5</v>
      </c>
      <c r="AF738" s="58">
        <f>'Base tratada'!$AC738+'Base tratada'!$AD738+'Base tratada'!$AE738</f>
        <v>18</v>
      </c>
      <c r="AG7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38" s="58" t="str">
        <f>IF('Base tratada'!$AC738&gt;=MAX('Base tratada'!$AD738,'Base tratada'!$AE738),"Web",
IF('Base tratada'!$AD738&gt;='Base tratada'!$AE738,"Catalog",
"Store"))</f>
        <v>Web</v>
      </c>
      <c r="AI738" s="59">
        <f>IF('Base tratada'!$AF738=0,"0",'Base tratada'!$AK738/'Base tratada'!$AF738)</f>
        <v>67.444444444444443</v>
      </c>
      <c r="AJ738" s="59" t="str">
        <f>IF('Base tratada'!$AI738=0,"R$ 0",
IF('Base tratada'!$AI738&lt;=25,"R$ 1–25",
IF('Base tratada'!$AI738&lt;=50,"R$ 26–50",
"+R$ 50")))</f>
        <v>+R$ 50</v>
      </c>
      <c r="AK738" s="35">
        <v>1214</v>
      </c>
      <c r="AL738" s="58" t="str">
        <f>IF('Base tratada'!$AK738&lt;=100,"R$ 0-100",
IF('Base tratada'!$AK738&lt;=500,"R$ 101-500",
IF('Base tratada'!$AK738&lt;=1000,"R$ 501-1000",
IF('Base tratada'!$AK738&lt;=1500,"R$ 1001-1500",
"+R$ 1500"))))</f>
        <v>R$ 1001-1500</v>
      </c>
      <c r="AM738" s="34">
        <v>0</v>
      </c>
      <c r="AN738" s="34">
        <v>0</v>
      </c>
      <c r="AO738" s="34">
        <v>0</v>
      </c>
      <c r="AP738" s="34">
        <v>0</v>
      </c>
      <c r="AQ738" s="34">
        <v>0</v>
      </c>
      <c r="AR738" s="34">
        <v>0</v>
      </c>
      <c r="AS738" s="34">
        <v>0</v>
      </c>
      <c r="AT738" s="34">
        <v>3</v>
      </c>
      <c r="AU738" s="34">
        <v>11</v>
      </c>
      <c r="AV738" s="52">
        <v>1202</v>
      </c>
      <c r="AW738" s="57">
        <v>1</v>
      </c>
      <c r="AX738" s="58" t="str">
        <f>IF(Tabela3[[#This Row],[Response]]=1, "Aceitou", "Não aceitou")</f>
        <v>Aceitou</v>
      </c>
      <c r="AY738" s="55" t="str">
        <f>Tabela3[[#This Row],[Faixa Recência]] &amp; " | " &amp; Tabela3[[#This Row],[Faixa Gasto]] &amp; " | " &amp; Tabela3[[#This Row],[Faixa ticket médio]]</f>
        <v>46-60 dias | R$ 1001-1500 | +R$ 50</v>
      </c>
      <c r="AZ7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38" s="36"/>
    </row>
    <row r="739" spans="1:54" x14ac:dyDescent="0.25">
      <c r="A739" s="61">
        <v>738</v>
      </c>
      <c r="B739" s="37">
        <v>58512</v>
      </c>
      <c r="C739" s="34">
        <v>0</v>
      </c>
      <c r="D739" s="34">
        <v>1</v>
      </c>
      <c r="E739" s="34">
        <v>25</v>
      </c>
      <c r="F739" s="58" t="str">
        <f>IF('Base tratada'!$E739&lt;=15,"0-15 dias",
IF('Base tratada'!$E739&lt;=30, "16-30 dias",
IF('Base tratada'!$E739&lt;=45, "31-45 dias",
IF('Base tratada'!$E739&lt;=60, "46-60 dias",
IF('Base tratada'!$E739&lt;=75, "61-75 dias", "76-99 dias")))))</f>
        <v>16-30 dias</v>
      </c>
      <c r="G739" s="38">
        <v>56</v>
      </c>
      <c r="H739" s="60" t="str">
        <f>IF('Base tratada'!$G739&lt;=29,"24–29",
IF('Base tratada'!$G739&lt;=39,"30–39",
IF('Base tratada'!$G739&lt;=49,"40–49",
IF('Base tratada'!$G739&lt;=59,"50–59",
IF('Base tratada'!$G739&lt;=69,"60–69",
"70–80")))))</f>
        <v>50–59</v>
      </c>
      <c r="I739" s="34">
        <v>2442</v>
      </c>
      <c r="J739" s="58" t="str">
        <f>IF('Base tratada'!$K739=1,"Divorciado",
IF('Base tratada'!$L739=1,"Casado",
IF('Base tratada'!$M739=1, "Solteiro",
IF('Base tratada'!$N739=1,"Juntos",
"Viúvo"))))</f>
        <v>Casado</v>
      </c>
      <c r="K739" s="34">
        <v>0</v>
      </c>
      <c r="L739" s="34">
        <v>1</v>
      </c>
      <c r="M739" s="34">
        <v>0</v>
      </c>
      <c r="N739" s="34">
        <v>0</v>
      </c>
      <c r="O739" s="34">
        <v>0</v>
      </c>
      <c r="P739" s="34">
        <v>0</v>
      </c>
      <c r="Q739" s="34">
        <v>0</v>
      </c>
      <c r="R739" s="34">
        <v>1</v>
      </c>
      <c r="S739" s="34">
        <v>0</v>
      </c>
      <c r="T739" s="34">
        <v>0</v>
      </c>
      <c r="U739" s="35">
        <v>895</v>
      </c>
      <c r="V739" s="35">
        <v>10</v>
      </c>
      <c r="W739" s="35">
        <v>101</v>
      </c>
      <c r="X739" s="35">
        <v>13</v>
      </c>
      <c r="Y739" s="35">
        <v>0</v>
      </c>
      <c r="Z739" s="35">
        <v>152</v>
      </c>
      <c r="AA739" s="34">
        <v>5</v>
      </c>
      <c r="AB739" s="34">
        <v>8</v>
      </c>
      <c r="AC739" s="34">
        <v>3</v>
      </c>
      <c r="AD739" s="34">
        <v>4</v>
      </c>
      <c r="AE739" s="34">
        <v>8</v>
      </c>
      <c r="AF739" s="58">
        <f>'Base tratada'!$AC739+'Base tratada'!$AD739+'Base tratada'!$AE739</f>
        <v>15</v>
      </c>
      <c r="AG7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39" s="58" t="str">
        <f>IF('Base tratada'!$AC739&gt;=MAX('Base tratada'!$AD739,'Base tratada'!$AE739),"Web",
IF('Base tratada'!$AD739&gt;='Base tratada'!$AE739,"Catalog",
"Store"))</f>
        <v>Store</v>
      </c>
      <c r="AI739" s="59">
        <f>IF('Base tratada'!$AF739=0,"0",'Base tratada'!$AK739/'Base tratada'!$AF739)</f>
        <v>67.933333333333337</v>
      </c>
      <c r="AJ739" s="59" t="str">
        <f>IF('Base tratada'!$AI739=0,"R$ 0",
IF('Base tratada'!$AI739&lt;=25,"R$ 1–25",
IF('Base tratada'!$AI739&lt;=50,"R$ 26–50",
"+R$ 50")))</f>
        <v>+R$ 50</v>
      </c>
      <c r="AK739" s="35">
        <v>1019</v>
      </c>
      <c r="AL739" s="58" t="str">
        <f>IF('Base tratada'!$AK739&lt;=100,"R$ 0-100",
IF('Base tratada'!$AK739&lt;=500,"R$ 101-500",
IF('Base tratada'!$AK739&lt;=1000,"R$ 501-1000",
IF('Base tratada'!$AK739&lt;=1500,"R$ 1001-1500",
"+R$ 1500"))))</f>
        <v>R$ 1001-1500</v>
      </c>
      <c r="AM739" s="34">
        <v>0</v>
      </c>
      <c r="AN739" s="34">
        <v>0</v>
      </c>
      <c r="AO739" s="34">
        <v>0</v>
      </c>
      <c r="AP739" s="34">
        <v>0</v>
      </c>
      <c r="AQ739" s="34">
        <v>0</v>
      </c>
      <c r="AR739" s="34">
        <v>0</v>
      </c>
      <c r="AS739" s="34">
        <v>0</v>
      </c>
      <c r="AT739" s="34">
        <v>3</v>
      </c>
      <c r="AU739" s="34">
        <v>11</v>
      </c>
      <c r="AV739" s="52">
        <v>867</v>
      </c>
      <c r="AW739" s="57">
        <v>0</v>
      </c>
      <c r="AX739" s="58" t="str">
        <f>IF(Tabela3[[#This Row],[Response]]=1, "Aceitou", "Não aceitou")</f>
        <v>Não aceitou</v>
      </c>
      <c r="AY739" s="55" t="str">
        <f>Tabela3[[#This Row],[Faixa Recência]] &amp; " | " &amp; Tabela3[[#This Row],[Faixa Gasto]] &amp; " | " &amp; Tabela3[[#This Row],[Faixa ticket médio]]</f>
        <v>16-30 dias | R$ 1001-1500 | +R$ 50</v>
      </c>
      <c r="AZ7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39" s="36"/>
    </row>
    <row r="740" spans="1:54" x14ac:dyDescent="0.25">
      <c r="A740" s="61">
        <v>739</v>
      </c>
      <c r="B740" s="37">
        <v>40662</v>
      </c>
      <c r="C740" s="34">
        <v>1</v>
      </c>
      <c r="D740" s="34">
        <v>0</v>
      </c>
      <c r="E740" s="34">
        <v>0</v>
      </c>
      <c r="F740" s="58" t="str">
        <f>IF('Base tratada'!$E740&lt;=15,"0-15 dias",
IF('Base tratada'!$E740&lt;=30, "16-30 dias",
IF('Base tratada'!$E740&lt;=45, "31-45 dias",
IF('Base tratada'!$E740&lt;=60, "46-60 dias",
IF('Base tratada'!$E740&lt;=75, "61-75 dias", "76-99 dias")))))</f>
        <v>0-15 dias</v>
      </c>
      <c r="G740" s="38">
        <v>41</v>
      </c>
      <c r="H740" s="60" t="str">
        <f>IF('Base tratada'!$G740&lt;=29,"24–29",
IF('Base tratada'!$G740&lt;=39,"30–39",
IF('Base tratada'!$G740&lt;=49,"40–49",
IF('Base tratada'!$G740&lt;=59,"50–59",
IF('Base tratada'!$G740&lt;=69,"60–69",
"70–80")))))</f>
        <v>40–49</v>
      </c>
      <c r="I740" s="34">
        <v>2630</v>
      </c>
      <c r="J740" s="58" t="str">
        <f>IF('Base tratada'!$K740=1,"Divorciado",
IF('Base tratada'!$L740=1,"Casado",
IF('Base tratada'!$M740=1, "Solteiro",
IF('Base tratada'!$N740=1,"Juntos",
"Viúvo"))))</f>
        <v>Casado</v>
      </c>
      <c r="K740" s="34">
        <v>0</v>
      </c>
      <c r="L740" s="34">
        <v>1</v>
      </c>
      <c r="M740" s="34">
        <v>0</v>
      </c>
      <c r="N740" s="34">
        <v>0</v>
      </c>
      <c r="O740" s="34">
        <v>0</v>
      </c>
      <c r="P740" s="34">
        <v>0</v>
      </c>
      <c r="Q740" s="34">
        <v>0</v>
      </c>
      <c r="R740" s="34">
        <v>0</v>
      </c>
      <c r="S740" s="34">
        <v>1</v>
      </c>
      <c r="T740" s="34">
        <v>0</v>
      </c>
      <c r="U740" s="35">
        <v>40</v>
      </c>
      <c r="V740" s="35">
        <v>2</v>
      </c>
      <c r="W740" s="35">
        <v>23</v>
      </c>
      <c r="X740" s="35">
        <v>0</v>
      </c>
      <c r="Y740" s="35">
        <v>4</v>
      </c>
      <c r="Z740" s="35">
        <v>23</v>
      </c>
      <c r="AA740" s="34">
        <v>2</v>
      </c>
      <c r="AB740" s="34">
        <v>4</v>
      </c>
      <c r="AC740" s="34">
        <v>2</v>
      </c>
      <c r="AD740" s="34">
        <v>1</v>
      </c>
      <c r="AE740" s="34">
        <v>3</v>
      </c>
      <c r="AF740" s="58">
        <f>'Base tratada'!$AC740+'Base tratada'!$AD740+'Base tratada'!$AE740</f>
        <v>6</v>
      </c>
      <c r="AG7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40" s="58" t="str">
        <f>IF('Base tratada'!$AC740&gt;=MAX('Base tratada'!$AD740,'Base tratada'!$AE740),"Web",
IF('Base tratada'!$AD740&gt;='Base tratada'!$AE740,"Catalog",
"Store"))</f>
        <v>Store</v>
      </c>
      <c r="AI740" s="59">
        <f>IF('Base tratada'!$AF740=0,"0",'Base tratada'!$AK740/'Base tratada'!$AF740)</f>
        <v>11.5</v>
      </c>
      <c r="AJ740" s="59" t="str">
        <f>IF('Base tratada'!$AI740=0,"R$ 0",
IF('Base tratada'!$AI740&lt;=25,"R$ 1–25",
IF('Base tratada'!$AI740&lt;=50,"R$ 26–50",
"+R$ 50")))</f>
        <v>R$ 1–25</v>
      </c>
      <c r="AK740" s="35">
        <v>69</v>
      </c>
      <c r="AL740" s="58" t="str">
        <f>IF('Base tratada'!$AK740&lt;=100,"R$ 0-100",
IF('Base tratada'!$AK740&lt;=500,"R$ 101-500",
IF('Base tratada'!$AK740&lt;=1000,"R$ 501-1000",
IF('Base tratada'!$AK740&lt;=1500,"R$ 1001-1500",
"+R$ 1500"))))</f>
        <v>R$ 0-100</v>
      </c>
      <c r="AM740" s="34">
        <v>0</v>
      </c>
      <c r="AN740" s="34">
        <v>0</v>
      </c>
      <c r="AO740" s="34">
        <v>0</v>
      </c>
      <c r="AP740" s="34">
        <v>0</v>
      </c>
      <c r="AQ740" s="34">
        <v>0</v>
      </c>
      <c r="AR740" s="34">
        <v>0</v>
      </c>
      <c r="AS740" s="34">
        <v>0</v>
      </c>
      <c r="AT740" s="34">
        <v>3</v>
      </c>
      <c r="AU740" s="34">
        <v>11</v>
      </c>
      <c r="AV740" s="52">
        <v>46</v>
      </c>
      <c r="AW740" s="57">
        <v>0</v>
      </c>
      <c r="AX740" s="58" t="str">
        <f>IF(Tabela3[[#This Row],[Response]]=1, "Aceitou", "Não aceitou")</f>
        <v>Não aceitou</v>
      </c>
      <c r="AY740" s="55" t="str">
        <f>Tabela3[[#This Row],[Faixa Recência]] &amp; " | " &amp; Tabela3[[#This Row],[Faixa Gasto]] &amp; " | " &amp; Tabela3[[#This Row],[Faixa ticket médio]]</f>
        <v>0-15 dias | R$ 0-100 | R$ 1–25</v>
      </c>
      <c r="AZ7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0" s="36"/>
    </row>
    <row r="741" spans="1:54" x14ac:dyDescent="0.25">
      <c r="A741" s="61">
        <v>740</v>
      </c>
      <c r="B741" s="37">
        <v>38829</v>
      </c>
      <c r="C741" s="34">
        <v>0</v>
      </c>
      <c r="D741" s="34">
        <v>1</v>
      </c>
      <c r="E741" s="34">
        <v>86</v>
      </c>
      <c r="F741" s="58" t="str">
        <f>IF('Base tratada'!$E741&lt;=15,"0-15 dias",
IF('Base tratada'!$E741&lt;=30, "16-30 dias",
IF('Base tratada'!$E741&lt;=45, "31-45 dias",
IF('Base tratada'!$E741&lt;=60, "46-60 dias",
IF('Base tratada'!$E741&lt;=75, "61-75 dias", "76-99 dias")))))</f>
        <v>76-99 dias</v>
      </c>
      <c r="G741" s="38">
        <v>61</v>
      </c>
      <c r="H741" s="60" t="str">
        <f>IF('Base tratada'!$G741&lt;=29,"24–29",
IF('Base tratada'!$G741&lt;=39,"30–39",
IF('Base tratada'!$G741&lt;=49,"40–49",
IF('Base tratada'!$G741&lt;=59,"50–59",
IF('Base tratada'!$G741&lt;=69,"60–69",
"70–80")))))</f>
        <v>60–69</v>
      </c>
      <c r="I741" s="34">
        <v>2243</v>
      </c>
      <c r="J741" s="58" t="str">
        <f>IF('Base tratada'!$K741=1,"Divorciado",
IF('Base tratada'!$L741=1,"Casado",
IF('Base tratada'!$M741=1, "Solteiro",
IF('Base tratada'!$N741=1,"Juntos",
"Viúvo"))))</f>
        <v>Casado</v>
      </c>
      <c r="K741" s="34">
        <v>0</v>
      </c>
      <c r="L741" s="34">
        <v>1</v>
      </c>
      <c r="M741" s="34">
        <v>0</v>
      </c>
      <c r="N741" s="34">
        <v>0</v>
      </c>
      <c r="O741" s="34">
        <v>0</v>
      </c>
      <c r="P741" s="34">
        <v>0</v>
      </c>
      <c r="Q741" s="34">
        <v>0</v>
      </c>
      <c r="R741" s="34">
        <v>0</v>
      </c>
      <c r="S741" s="34">
        <v>0</v>
      </c>
      <c r="T741" s="34">
        <v>1</v>
      </c>
      <c r="U741" s="35">
        <v>76</v>
      </c>
      <c r="V741" s="35">
        <v>0</v>
      </c>
      <c r="W741" s="35">
        <v>7</v>
      </c>
      <c r="X741" s="35">
        <v>0</v>
      </c>
      <c r="Y741" s="35">
        <v>0</v>
      </c>
      <c r="Z741" s="35">
        <v>16</v>
      </c>
      <c r="AA741" s="34">
        <v>1</v>
      </c>
      <c r="AB741" s="34">
        <v>5</v>
      </c>
      <c r="AC741" s="34">
        <v>3</v>
      </c>
      <c r="AD741" s="34">
        <v>2</v>
      </c>
      <c r="AE741" s="34">
        <v>2</v>
      </c>
      <c r="AF741" s="58">
        <f>'Base tratada'!$AC741+'Base tratada'!$AD741+'Base tratada'!$AE741</f>
        <v>7</v>
      </c>
      <c r="AG7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41" s="58" t="str">
        <f>IF('Base tratada'!$AC741&gt;=MAX('Base tratada'!$AD741,'Base tratada'!$AE741),"Web",
IF('Base tratada'!$AD741&gt;='Base tratada'!$AE741,"Catalog",
"Store"))</f>
        <v>Web</v>
      </c>
      <c r="AI741" s="59">
        <f>IF('Base tratada'!$AF741=0,"0",'Base tratada'!$AK741/'Base tratada'!$AF741)</f>
        <v>11.857142857142858</v>
      </c>
      <c r="AJ741" s="59" t="str">
        <f>IF('Base tratada'!$AI741=0,"R$ 0",
IF('Base tratada'!$AI741&lt;=25,"R$ 1–25",
IF('Base tratada'!$AI741&lt;=50,"R$ 26–50",
"+R$ 50")))</f>
        <v>R$ 1–25</v>
      </c>
      <c r="AK741" s="35">
        <v>83</v>
      </c>
      <c r="AL741" s="58" t="str">
        <f>IF('Base tratada'!$AK741&lt;=100,"R$ 0-100",
IF('Base tratada'!$AK741&lt;=500,"R$ 101-500",
IF('Base tratada'!$AK741&lt;=1000,"R$ 501-1000",
IF('Base tratada'!$AK741&lt;=1500,"R$ 1001-1500",
"+R$ 1500"))))</f>
        <v>R$ 0-100</v>
      </c>
      <c r="AM741" s="34">
        <v>0</v>
      </c>
      <c r="AN741" s="34">
        <v>0</v>
      </c>
      <c r="AO741" s="34">
        <v>0</v>
      </c>
      <c r="AP741" s="34">
        <v>0</v>
      </c>
      <c r="AQ741" s="34">
        <v>0</v>
      </c>
      <c r="AR741" s="34">
        <v>0</v>
      </c>
      <c r="AS741" s="34">
        <v>0</v>
      </c>
      <c r="AT741" s="34">
        <v>3</v>
      </c>
      <c r="AU741" s="34">
        <v>11</v>
      </c>
      <c r="AV741" s="52">
        <v>67</v>
      </c>
      <c r="AW741" s="57">
        <v>0</v>
      </c>
      <c r="AX741" s="58" t="str">
        <f>IF(Tabela3[[#This Row],[Response]]=1, "Aceitou", "Não aceitou")</f>
        <v>Não aceitou</v>
      </c>
      <c r="AY741" s="55" t="str">
        <f>Tabela3[[#This Row],[Faixa Recência]] &amp; " | " &amp; Tabela3[[#This Row],[Faixa Gasto]] &amp; " | " &amp; Tabela3[[#This Row],[Faixa ticket médio]]</f>
        <v>76-99 dias | R$ 0-100 | R$ 1–25</v>
      </c>
      <c r="AZ7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1" s="36"/>
    </row>
    <row r="742" spans="1:54" x14ac:dyDescent="0.25">
      <c r="A742" s="61">
        <v>741</v>
      </c>
      <c r="B742" s="37">
        <v>35523</v>
      </c>
      <c r="C742" s="34">
        <v>1</v>
      </c>
      <c r="D742" s="34">
        <v>0</v>
      </c>
      <c r="E742" s="34">
        <v>8</v>
      </c>
      <c r="F742" s="58" t="str">
        <f>IF('Base tratada'!$E742&lt;=15,"0-15 dias",
IF('Base tratada'!$E742&lt;=30, "16-30 dias",
IF('Base tratada'!$E742&lt;=45, "31-45 dias",
IF('Base tratada'!$E742&lt;=60, "46-60 dias",
IF('Base tratada'!$E742&lt;=75, "61-75 dias", "76-99 dias")))))</f>
        <v>0-15 dias</v>
      </c>
      <c r="G742" s="38">
        <v>39</v>
      </c>
      <c r="H742" s="60" t="str">
        <f>IF('Base tratada'!$G742&lt;=29,"24–29",
IF('Base tratada'!$G742&lt;=39,"30–39",
IF('Base tratada'!$G742&lt;=49,"40–49",
IF('Base tratada'!$G742&lt;=59,"50–59",
IF('Base tratada'!$G742&lt;=69,"60–69",
"70–80")))))</f>
        <v>30–39</v>
      </c>
      <c r="I742" s="34">
        <v>2428</v>
      </c>
      <c r="J742" s="58" t="str">
        <f>IF('Base tratada'!$K742=1,"Divorciado",
IF('Base tratada'!$L742=1,"Casado",
IF('Base tratada'!$M742=1, "Solteiro",
IF('Base tratada'!$N742=1,"Juntos",
"Viúvo"))))</f>
        <v>Casado</v>
      </c>
      <c r="K742" s="34">
        <v>0</v>
      </c>
      <c r="L742" s="34">
        <v>1</v>
      </c>
      <c r="M742" s="34">
        <v>0</v>
      </c>
      <c r="N742" s="34">
        <v>0</v>
      </c>
      <c r="O742" s="34">
        <v>0</v>
      </c>
      <c r="P742" s="34">
        <v>1</v>
      </c>
      <c r="Q742" s="34">
        <v>0</v>
      </c>
      <c r="R742" s="34">
        <v>0</v>
      </c>
      <c r="S742" s="34">
        <v>0</v>
      </c>
      <c r="T742" s="34">
        <v>0</v>
      </c>
      <c r="U742" s="35">
        <v>11</v>
      </c>
      <c r="V742" s="35">
        <v>5</v>
      </c>
      <c r="W742" s="35">
        <v>22</v>
      </c>
      <c r="X742" s="35">
        <v>12</v>
      </c>
      <c r="Y742" s="35">
        <v>5</v>
      </c>
      <c r="Z742" s="35">
        <v>11</v>
      </c>
      <c r="AA742" s="34">
        <v>2</v>
      </c>
      <c r="AB742" s="34">
        <v>7</v>
      </c>
      <c r="AC742" s="34">
        <v>3</v>
      </c>
      <c r="AD742" s="34">
        <v>0</v>
      </c>
      <c r="AE742" s="34">
        <v>3</v>
      </c>
      <c r="AF742" s="58">
        <f>'Base tratada'!$AC742+'Base tratada'!$AD742+'Base tratada'!$AE742</f>
        <v>6</v>
      </c>
      <c r="AG7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42" s="58" t="str">
        <f>IF('Base tratada'!$AC742&gt;=MAX('Base tratada'!$AD742,'Base tratada'!$AE742),"Web",
IF('Base tratada'!$AD742&gt;='Base tratada'!$AE742,"Catalog",
"Store"))</f>
        <v>Web</v>
      </c>
      <c r="AI742" s="59">
        <f>IF('Base tratada'!$AF742=0,"0",'Base tratada'!$AK742/'Base tratada'!$AF742)</f>
        <v>9.1666666666666661</v>
      </c>
      <c r="AJ742" s="59" t="str">
        <f>IF('Base tratada'!$AI742=0,"R$ 0",
IF('Base tratada'!$AI742&lt;=25,"R$ 1–25",
IF('Base tratada'!$AI742&lt;=50,"R$ 26–50",
"+R$ 50")))</f>
        <v>R$ 1–25</v>
      </c>
      <c r="AK742" s="35">
        <v>55</v>
      </c>
      <c r="AL742" s="58" t="str">
        <f>IF('Base tratada'!$AK742&lt;=100,"R$ 0-100",
IF('Base tratada'!$AK742&lt;=500,"R$ 101-500",
IF('Base tratada'!$AK742&lt;=1000,"R$ 501-1000",
IF('Base tratada'!$AK742&lt;=1500,"R$ 1001-1500",
"+R$ 1500"))))</f>
        <v>R$ 0-100</v>
      </c>
      <c r="AM742" s="34">
        <v>0</v>
      </c>
      <c r="AN742" s="34">
        <v>0</v>
      </c>
      <c r="AO742" s="34">
        <v>0</v>
      </c>
      <c r="AP742" s="34">
        <v>0</v>
      </c>
      <c r="AQ742" s="34">
        <v>0</v>
      </c>
      <c r="AR742" s="34">
        <v>0</v>
      </c>
      <c r="AS742" s="34">
        <v>0</v>
      </c>
      <c r="AT742" s="34">
        <v>3</v>
      </c>
      <c r="AU742" s="34">
        <v>11</v>
      </c>
      <c r="AV742" s="52">
        <v>44</v>
      </c>
      <c r="AW742" s="57">
        <v>0</v>
      </c>
      <c r="AX742" s="58" t="str">
        <f>IF(Tabela3[[#This Row],[Response]]=1, "Aceitou", "Não aceitou")</f>
        <v>Não aceitou</v>
      </c>
      <c r="AY742" s="55" t="str">
        <f>Tabela3[[#This Row],[Faixa Recência]] &amp; " | " &amp; Tabela3[[#This Row],[Faixa Gasto]] &amp; " | " &amp; Tabela3[[#This Row],[Faixa ticket médio]]</f>
        <v>0-15 dias | R$ 0-100 | R$ 1–25</v>
      </c>
      <c r="AZ7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2" s="36"/>
    </row>
    <row r="743" spans="1:54" x14ac:dyDescent="0.25">
      <c r="A743" s="61">
        <v>742</v>
      </c>
      <c r="B743" s="37">
        <v>79146</v>
      </c>
      <c r="C743" s="34">
        <v>1</v>
      </c>
      <c r="D743" s="34">
        <v>1</v>
      </c>
      <c r="E743" s="34">
        <v>33</v>
      </c>
      <c r="F743" s="58" t="str">
        <f>IF('Base tratada'!$E743&lt;=15,"0-15 dias",
IF('Base tratada'!$E743&lt;=30, "16-30 dias",
IF('Base tratada'!$E743&lt;=45, "31-45 dias",
IF('Base tratada'!$E743&lt;=60, "46-60 dias",
IF('Base tratada'!$E743&lt;=75, "61-75 dias", "76-99 dias")))))</f>
        <v>31-45 dias</v>
      </c>
      <c r="G743" s="38">
        <v>53</v>
      </c>
      <c r="H743" s="60" t="str">
        <f>IF('Base tratada'!$G743&lt;=29,"24–29",
IF('Base tratada'!$G743&lt;=39,"30–39",
IF('Base tratada'!$G743&lt;=49,"40–49",
IF('Base tratada'!$G743&lt;=59,"50–59",
IF('Base tratada'!$G743&lt;=69,"60–69",
"70–80")))))</f>
        <v>50–59</v>
      </c>
      <c r="I743" s="34">
        <v>2225</v>
      </c>
      <c r="J743" s="58" t="str">
        <f>IF('Base tratada'!$K743=1,"Divorciado",
IF('Base tratada'!$L743=1,"Casado",
IF('Base tratada'!$M743=1, "Solteiro",
IF('Base tratada'!$N743=1,"Juntos",
"Viúvo"))))</f>
        <v>Solteiro</v>
      </c>
      <c r="K743" s="34">
        <v>0</v>
      </c>
      <c r="L743" s="34">
        <v>0</v>
      </c>
      <c r="M743" s="34">
        <v>1</v>
      </c>
      <c r="N743" s="34">
        <v>0</v>
      </c>
      <c r="O743" s="34">
        <v>0</v>
      </c>
      <c r="P743" s="34">
        <v>0</v>
      </c>
      <c r="Q743" s="34">
        <v>0</v>
      </c>
      <c r="R743" s="34">
        <v>1</v>
      </c>
      <c r="S743" s="34">
        <v>0</v>
      </c>
      <c r="T743" s="34">
        <v>0</v>
      </c>
      <c r="U743" s="35">
        <v>245</v>
      </c>
      <c r="V743" s="35">
        <v>16</v>
      </c>
      <c r="W743" s="35">
        <v>223</v>
      </c>
      <c r="X743" s="35">
        <v>21</v>
      </c>
      <c r="Y743" s="35">
        <v>43</v>
      </c>
      <c r="Z743" s="35">
        <v>16</v>
      </c>
      <c r="AA743" s="34">
        <v>2</v>
      </c>
      <c r="AB743" s="34">
        <v>6</v>
      </c>
      <c r="AC743" s="34">
        <v>8</v>
      </c>
      <c r="AD743" s="34">
        <v>1</v>
      </c>
      <c r="AE743" s="34">
        <v>8</v>
      </c>
      <c r="AF743" s="58">
        <f>'Base tratada'!$AC743+'Base tratada'!$AD743+'Base tratada'!$AE743</f>
        <v>17</v>
      </c>
      <c r="AG7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43" s="58" t="str">
        <f>IF('Base tratada'!$AC743&gt;=MAX('Base tratada'!$AD743,'Base tratada'!$AE743),"Web",
IF('Base tratada'!$AD743&gt;='Base tratada'!$AE743,"Catalog",
"Store"))</f>
        <v>Web</v>
      </c>
      <c r="AI743" s="59">
        <f>IF('Base tratada'!$AF743=0,"0",'Base tratada'!$AK743/'Base tratada'!$AF743)</f>
        <v>32.235294117647058</v>
      </c>
      <c r="AJ743" s="59" t="str">
        <f>IF('Base tratada'!$AI743=0,"R$ 0",
IF('Base tratada'!$AI743&lt;=25,"R$ 1–25",
IF('Base tratada'!$AI743&lt;=50,"R$ 26–50",
"+R$ 50")))</f>
        <v>R$ 26–50</v>
      </c>
      <c r="AK743" s="35">
        <v>548</v>
      </c>
      <c r="AL743" s="58" t="str">
        <f>IF('Base tratada'!$AK743&lt;=100,"R$ 0-100",
IF('Base tratada'!$AK743&lt;=500,"R$ 101-500",
IF('Base tratada'!$AK743&lt;=1000,"R$ 501-1000",
IF('Base tratada'!$AK743&lt;=1500,"R$ 1001-1500",
"+R$ 1500"))))</f>
        <v>R$ 501-1000</v>
      </c>
      <c r="AM743" s="34">
        <v>0</v>
      </c>
      <c r="AN743" s="34">
        <v>0</v>
      </c>
      <c r="AO743" s="34">
        <v>0</v>
      </c>
      <c r="AP743" s="34">
        <v>0</v>
      </c>
      <c r="AQ743" s="34">
        <v>0</v>
      </c>
      <c r="AR743" s="34">
        <v>0</v>
      </c>
      <c r="AS743" s="34">
        <v>0</v>
      </c>
      <c r="AT743" s="34">
        <v>3</v>
      </c>
      <c r="AU743" s="34">
        <v>11</v>
      </c>
      <c r="AV743" s="52">
        <v>532</v>
      </c>
      <c r="AW743" s="57">
        <v>0</v>
      </c>
      <c r="AX743" s="58" t="str">
        <f>IF(Tabela3[[#This Row],[Response]]=1, "Aceitou", "Não aceitou")</f>
        <v>Não aceitou</v>
      </c>
      <c r="AY743" s="55" t="str">
        <f>Tabela3[[#This Row],[Faixa Recência]] &amp; " | " &amp; Tabela3[[#This Row],[Faixa Gasto]] &amp; " | " &amp; Tabela3[[#This Row],[Faixa ticket médio]]</f>
        <v>31-45 dias | R$ 501-1000 | R$ 26–50</v>
      </c>
      <c r="AZ7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3" s="36"/>
    </row>
    <row r="744" spans="1:54" x14ac:dyDescent="0.25">
      <c r="A744" s="61">
        <v>743</v>
      </c>
      <c r="B744" s="37">
        <v>78285</v>
      </c>
      <c r="C744" s="34">
        <v>0</v>
      </c>
      <c r="D744" s="34">
        <v>0</v>
      </c>
      <c r="E744" s="34">
        <v>13</v>
      </c>
      <c r="F744" s="58" t="str">
        <f>IF('Base tratada'!$E744&lt;=15,"0-15 dias",
IF('Base tratada'!$E744&lt;=30, "16-30 dias",
IF('Base tratada'!$E744&lt;=45, "31-45 dias",
IF('Base tratada'!$E744&lt;=60, "46-60 dias",
IF('Base tratada'!$E744&lt;=75, "61-75 dias", "76-99 dias")))))</f>
        <v>0-15 dias</v>
      </c>
      <c r="G744" s="38">
        <v>32</v>
      </c>
      <c r="H744" s="60" t="str">
        <f>IF('Base tratada'!$G744&lt;=29,"24–29",
IF('Base tratada'!$G744&lt;=39,"30–39",
IF('Base tratada'!$G744&lt;=49,"40–49",
IF('Base tratada'!$G744&lt;=59,"50–59",
IF('Base tratada'!$G744&lt;=69,"60–69",
"70–80")))))</f>
        <v>30–39</v>
      </c>
      <c r="I744" s="34">
        <v>2403</v>
      </c>
      <c r="J744" s="58" t="str">
        <f>IF('Base tratada'!$K744=1,"Divorciado",
IF('Base tratada'!$L744=1,"Casado",
IF('Base tratada'!$M744=1, "Solteiro",
IF('Base tratada'!$N744=1,"Juntos",
"Viúvo"))))</f>
        <v>Casado</v>
      </c>
      <c r="K744" s="34">
        <v>0</v>
      </c>
      <c r="L744" s="34">
        <v>1</v>
      </c>
      <c r="M744" s="34">
        <v>0</v>
      </c>
      <c r="N744" s="34">
        <v>0</v>
      </c>
      <c r="O744" s="34">
        <v>0</v>
      </c>
      <c r="P744" s="34">
        <v>0</v>
      </c>
      <c r="Q744" s="34">
        <v>0</v>
      </c>
      <c r="R744" s="34">
        <v>0</v>
      </c>
      <c r="S744" s="34">
        <v>1</v>
      </c>
      <c r="T744" s="34">
        <v>0</v>
      </c>
      <c r="U744" s="35">
        <v>647</v>
      </c>
      <c r="V744" s="35">
        <v>107</v>
      </c>
      <c r="W744" s="35">
        <v>391</v>
      </c>
      <c r="X744" s="35">
        <v>175</v>
      </c>
      <c r="Y744" s="35">
        <v>67</v>
      </c>
      <c r="Z744" s="35">
        <v>40</v>
      </c>
      <c r="AA744" s="34">
        <v>1</v>
      </c>
      <c r="AB744" s="34">
        <v>3</v>
      </c>
      <c r="AC744" s="34">
        <v>6</v>
      </c>
      <c r="AD744" s="34">
        <v>4</v>
      </c>
      <c r="AE744" s="34">
        <v>10</v>
      </c>
      <c r="AF744" s="58">
        <f>'Base tratada'!$AC744+'Base tratada'!$AD744+'Base tratada'!$AE744</f>
        <v>20</v>
      </c>
      <c r="AG7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44" s="58" t="str">
        <f>IF('Base tratada'!$AC744&gt;=MAX('Base tratada'!$AD744,'Base tratada'!$AE744),"Web",
IF('Base tratada'!$AD744&gt;='Base tratada'!$AE744,"Catalog",
"Store"))</f>
        <v>Store</v>
      </c>
      <c r="AI744" s="59">
        <f>IF('Base tratada'!$AF744=0,"0",'Base tratada'!$AK744/'Base tratada'!$AF744)</f>
        <v>69.349999999999994</v>
      </c>
      <c r="AJ744" s="59" t="str">
        <f>IF('Base tratada'!$AI744=0,"R$ 0",
IF('Base tratada'!$AI744&lt;=25,"R$ 1–25",
IF('Base tratada'!$AI744&lt;=50,"R$ 26–50",
"+R$ 50")))</f>
        <v>+R$ 50</v>
      </c>
      <c r="AK744" s="35">
        <v>1387</v>
      </c>
      <c r="AL744" s="58" t="str">
        <f>IF('Base tratada'!$AK744&lt;=100,"R$ 0-100",
IF('Base tratada'!$AK744&lt;=500,"R$ 101-500",
IF('Base tratada'!$AK744&lt;=1000,"R$ 501-1000",
IF('Base tratada'!$AK744&lt;=1500,"R$ 1001-1500",
"+R$ 1500"))))</f>
        <v>R$ 1001-1500</v>
      </c>
      <c r="AM744" s="34">
        <v>0</v>
      </c>
      <c r="AN744" s="34">
        <v>0</v>
      </c>
      <c r="AO744" s="34">
        <v>0</v>
      </c>
      <c r="AP744" s="34">
        <v>0</v>
      </c>
      <c r="AQ744" s="34">
        <v>0</v>
      </c>
      <c r="AR744" s="34">
        <v>0</v>
      </c>
      <c r="AS744" s="34">
        <v>0</v>
      </c>
      <c r="AT744" s="34">
        <v>3</v>
      </c>
      <c r="AU744" s="34">
        <v>11</v>
      </c>
      <c r="AV744" s="52">
        <v>1347</v>
      </c>
      <c r="AW744" s="57">
        <v>0</v>
      </c>
      <c r="AX744" s="58" t="str">
        <f>IF(Tabela3[[#This Row],[Response]]=1, "Aceitou", "Não aceitou")</f>
        <v>Não aceitou</v>
      </c>
      <c r="AY744" s="55" t="str">
        <f>Tabela3[[#This Row],[Faixa Recência]] &amp; " | " &amp; Tabela3[[#This Row],[Faixa Gasto]] &amp; " | " &amp; Tabela3[[#This Row],[Faixa ticket médio]]</f>
        <v>0-15 dias | R$ 1001-1500 | +R$ 50</v>
      </c>
      <c r="AZ7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44" s="36"/>
    </row>
    <row r="745" spans="1:54" x14ac:dyDescent="0.25">
      <c r="A745" s="61">
        <v>744</v>
      </c>
      <c r="B745" s="37">
        <v>31626</v>
      </c>
      <c r="C745" s="34">
        <v>1</v>
      </c>
      <c r="D745" s="34">
        <v>0</v>
      </c>
      <c r="E745" s="34">
        <v>12</v>
      </c>
      <c r="F745" s="58" t="str">
        <f>IF('Base tratada'!$E745&lt;=15,"0-15 dias",
IF('Base tratada'!$E745&lt;=30, "16-30 dias",
IF('Base tratada'!$E745&lt;=45, "31-45 dias",
IF('Base tratada'!$E745&lt;=60, "46-60 dias",
IF('Base tratada'!$E745&lt;=75, "61-75 dias", "76-99 dias")))))</f>
        <v>0-15 dias</v>
      </c>
      <c r="G745" s="38">
        <v>42</v>
      </c>
      <c r="H745" s="60" t="str">
        <f>IF('Base tratada'!$G745&lt;=29,"24–29",
IF('Base tratada'!$G745&lt;=39,"30–39",
IF('Base tratada'!$G745&lt;=49,"40–49",
IF('Base tratada'!$G745&lt;=59,"50–59",
IF('Base tratada'!$G745&lt;=69,"60–69",
"70–80")))))</f>
        <v>40–49</v>
      </c>
      <c r="I745" s="34">
        <v>2574</v>
      </c>
      <c r="J745" s="58" t="str">
        <f>IF('Base tratada'!$K745=1,"Divorciado",
IF('Base tratada'!$L745=1,"Casado",
IF('Base tratada'!$M745=1, "Solteiro",
IF('Base tratada'!$N745=1,"Juntos",
"Viúvo"))))</f>
        <v>Solteiro</v>
      </c>
      <c r="K745" s="34">
        <v>0</v>
      </c>
      <c r="L745" s="34">
        <v>0</v>
      </c>
      <c r="M745" s="34">
        <v>1</v>
      </c>
      <c r="N745" s="34">
        <v>0</v>
      </c>
      <c r="O745" s="34">
        <v>0</v>
      </c>
      <c r="P745" s="34">
        <v>0</v>
      </c>
      <c r="Q745" s="34">
        <v>0</v>
      </c>
      <c r="R745" s="34">
        <v>0</v>
      </c>
      <c r="S745" s="34">
        <v>0</v>
      </c>
      <c r="T745" s="34">
        <v>1</v>
      </c>
      <c r="U745" s="35">
        <v>39</v>
      </c>
      <c r="V745" s="35">
        <v>1</v>
      </c>
      <c r="W745" s="35">
        <v>9</v>
      </c>
      <c r="X745" s="35">
        <v>2</v>
      </c>
      <c r="Y745" s="35">
        <v>1</v>
      </c>
      <c r="Z745" s="35">
        <v>34</v>
      </c>
      <c r="AA745" s="34">
        <v>1</v>
      </c>
      <c r="AB745" s="34">
        <v>7</v>
      </c>
      <c r="AC745" s="34">
        <v>2</v>
      </c>
      <c r="AD745" s="34">
        <v>1</v>
      </c>
      <c r="AE745" s="34">
        <v>2</v>
      </c>
      <c r="AF745" s="58">
        <f>'Base tratada'!$AC745+'Base tratada'!$AD745+'Base tratada'!$AE745</f>
        <v>5</v>
      </c>
      <c r="AG7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45" s="58" t="str">
        <f>IF('Base tratada'!$AC745&gt;=MAX('Base tratada'!$AD745,'Base tratada'!$AE745),"Web",
IF('Base tratada'!$AD745&gt;='Base tratada'!$AE745,"Catalog",
"Store"))</f>
        <v>Web</v>
      </c>
      <c r="AI745" s="59">
        <f>IF('Base tratada'!$AF745=0,"0",'Base tratada'!$AK745/'Base tratada'!$AF745)</f>
        <v>10.4</v>
      </c>
      <c r="AJ745" s="59" t="str">
        <f>IF('Base tratada'!$AI745=0,"R$ 0",
IF('Base tratada'!$AI745&lt;=25,"R$ 1–25",
IF('Base tratada'!$AI745&lt;=50,"R$ 26–50",
"+R$ 50")))</f>
        <v>R$ 1–25</v>
      </c>
      <c r="AK745" s="35">
        <v>52</v>
      </c>
      <c r="AL745" s="58" t="str">
        <f>IF('Base tratada'!$AK745&lt;=100,"R$ 0-100",
IF('Base tratada'!$AK745&lt;=500,"R$ 101-500",
IF('Base tratada'!$AK745&lt;=1000,"R$ 501-1000",
IF('Base tratada'!$AK745&lt;=1500,"R$ 1001-1500",
"+R$ 1500"))))</f>
        <v>R$ 0-100</v>
      </c>
      <c r="AM745" s="34">
        <v>0</v>
      </c>
      <c r="AN745" s="34">
        <v>0</v>
      </c>
      <c r="AO745" s="34">
        <v>1</v>
      </c>
      <c r="AP745" s="34">
        <v>0</v>
      </c>
      <c r="AQ745" s="34">
        <v>0</v>
      </c>
      <c r="AR745" s="34">
        <v>1</v>
      </c>
      <c r="AS745" s="34">
        <v>0</v>
      </c>
      <c r="AT745" s="34">
        <v>3</v>
      </c>
      <c r="AU745" s="34">
        <v>11</v>
      </c>
      <c r="AV745" s="52">
        <v>18</v>
      </c>
      <c r="AW745" s="57">
        <v>1</v>
      </c>
      <c r="AX745" s="58" t="str">
        <f>IF(Tabela3[[#This Row],[Response]]=1, "Aceitou", "Não aceitou")</f>
        <v>Aceitou</v>
      </c>
      <c r="AY745" s="55" t="str">
        <f>Tabela3[[#This Row],[Faixa Recência]] &amp; " | " &amp; Tabela3[[#This Row],[Faixa Gasto]] &amp; " | " &amp; Tabela3[[#This Row],[Faixa ticket médio]]</f>
        <v>0-15 dias | R$ 0-100 | R$ 1–25</v>
      </c>
      <c r="AZ7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5" s="36"/>
    </row>
    <row r="746" spans="1:54" x14ac:dyDescent="0.25">
      <c r="A746" s="61">
        <v>745</v>
      </c>
      <c r="B746" s="37">
        <v>75127</v>
      </c>
      <c r="C746" s="34">
        <v>0</v>
      </c>
      <c r="D746" s="34">
        <v>0</v>
      </c>
      <c r="E746" s="34">
        <v>92</v>
      </c>
      <c r="F746" s="58" t="str">
        <f>IF('Base tratada'!$E746&lt;=15,"0-15 dias",
IF('Base tratada'!$E746&lt;=30, "16-30 dias",
IF('Base tratada'!$E746&lt;=45, "31-45 dias",
IF('Base tratada'!$E746&lt;=60, "46-60 dias",
IF('Base tratada'!$E746&lt;=75, "61-75 dias", "76-99 dias")))))</f>
        <v>76-99 dias</v>
      </c>
      <c r="G746" s="38">
        <v>68</v>
      </c>
      <c r="H746" s="60" t="str">
        <f>IF('Base tratada'!$G746&lt;=29,"24–29",
IF('Base tratada'!$G746&lt;=39,"30–39",
IF('Base tratada'!$G746&lt;=49,"40–49",
IF('Base tratada'!$G746&lt;=59,"50–59",
IF('Base tratada'!$G746&lt;=69,"60–69",
"70–80")))))</f>
        <v>60–69</v>
      </c>
      <c r="I746" s="34">
        <v>2197</v>
      </c>
      <c r="J746" s="58" t="str">
        <f>IF('Base tratada'!$K746=1,"Divorciado",
IF('Base tratada'!$L746=1,"Casado",
IF('Base tratada'!$M746=1, "Solteiro",
IF('Base tratada'!$N746=1,"Juntos",
"Viúvo"))))</f>
        <v>Solteiro</v>
      </c>
      <c r="K746" s="34">
        <v>0</v>
      </c>
      <c r="L746" s="34">
        <v>0</v>
      </c>
      <c r="M746" s="34">
        <v>1</v>
      </c>
      <c r="N746" s="34">
        <v>0</v>
      </c>
      <c r="O746" s="34">
        <v>0</v>
      </c>
      <c r="P746" s="34">
        <v>0</v>
      </c>
      <c r="Q746" s="34">
        <v>0</v>
      </c>
      <c r="R746" s="34">
        <v>1</v>
      </c>
      <c r="S746" s="34">
        <v>0</v>
      </c>
      <c r="T746" s="34">
        <v>0</v>
      </c>
      <c r="U746" s="35">
        <v>203</v>
      </c>
      <c r="V746" s="35">
        <v>35</v>
      </c>
      <c r="W746" s="35">
        <v>305</v>
      </c>
      <c r="X746" s="35">
        <v>46</v>
      </c>
      <c r="Y746" s="35">
        <v>17</v>
      </c>
      <c r="Z746" s="35">
        <v>227</v>
      </c>
      <c r="AA746" s="34">
        <v>1</v>
      </c>
      <c r="AB746" s="34">
        <v>1</v>
      </c>
      <c r="AC746" s="34">
        <v>2</v>
      </c>
      <c r="AD746" s="34">
        <v>11</v>
      </c>
      <c r="AE746" s="34">
        <v>5</v>
      </c>
      <c r="AF746" s="58">
        <f>'Base tratada'!$AC746+'Base tratada'!$AD746+'Base tratada'!$AE746</f>
        <v>18</v>
      </c>
      <c r="AG7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46" s="58" t="str">
        <f>IF('Base tratada'!$AC746&gt;=MAX('Base tratada'!$AD746,'Base tratada'!$AE746),"Web",
IF('Base tratada'!$AD746&gt;='Base tratada'!$AE746,"Catalog",
"Store"))</f>
        <v>Catalog</v>
      </c>
      <c r="AI746" s="59">
        <f>IF('Base tratada'!$AF746=0,"0",'Base tratada'!$AK746/'Base tratada'!$AF746)</f>
        <v>33.666666666666664</v>
      </c>
      <c r="AJ746" s="59" t="str">
        <f>IF('Base tratada'!$AI746=0,"R$ 0",
IF('Base tratada'!$AI746&lt;=25,"R$ 1–25",
IF('Base tratada'!$AI746&lt;=50,"R$ 26–50",
"+R$ 50")))</f>
        <v>R$ 26–50</v>
      </c>
      <c r="AK746" s="35">
        <v>606</v>
      </c>
      <c r="AL746" s="58" t="str">
        <f>IF('Base tratada'!$AK746&lt;=100,"R$ 0-100",
IF('Base tratada'!$AK746&lt;=500,"R$ 101-500",
IF('Base tratada'!$AK746&lt;=1000,"R$ 501-1000",
IF('Base tratada'!$AK746&lt;=1500,"R$ 1001-1500",
"+R$ 1500"))))</f>
        <v>R$ 501-1000</v>
      </c>
      <c r="AM746" s="34">
        <v>0</v>
      </c>
      <c r="AN746" s="34">
        <v>0</v>
      </c>
      <c r="AO746" s="34">
        <v>0</v>
      </c>
      <c r="AP746" s="34">
        <v>0</v>
      </c>
      <c r="AQ746" s="34">
        <v>0</v>
      </c>
      <c r="AR746" s="34">
        <v>0</v>
      </c>
      <c r="AS746" s="34">
        <v>0</v>
      </c>
      <c r="AT746" s="34">
        <v>3</v>
      </c>
      <c r="AU746" s="34">
        <v>11</v>
      </c>
      <c r="AV746" s="52">
        <v>379</v>
      </c>
      <c r="AW746" s="57">
        <v>0</v>
      </c>
      <c r="AX746" s="58" t="str">
        <f>IF(Tabela3[[#This Row],[Response]]=1, "Aceitou", "Não aceitou")</f>
        <v>Não aceitou</v>
      </c>
      <c r="AY746" s="55" t="str">
        <f>Tabela3[[#This Row],[Faixa Recência]] &amp; " | " &amp; Tabela3[[#This Row],[Faixa Gasto]] &amp; " | " &amp; Tabela3[[#This Row],[Faixa ticket médio]]</f>
        <v>76-99 dias | R$ 501-1000 | R$ 26–50</v>
      </c>
      <c r="AZ7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6" s="36"/>
    </row>
    <row r="747" spans="1:54" x14ac:dyDescent="0.25">
      <c r="A747" s="61">
        <v>746</v>
      </c>
      <c r="B747" s="37">
        <v>48726</v>
      </c>
      <c r="C747" s="34">
        <v>0</v>
      </c>
      <c r="D747" s="34">
        <v>1</v>
      </c>
      <c r="E747" s="34">
        <v>90</v>
      </c>
      <c r="F747" s="58" t="str">
        <f>IF('Base tratada'!$E747&lt;=15,"0-15 dias",
IF('Base tratada'!$E747&lt;=30, "16-30 dias",
IF('Base tratada'!$E747&lt;=45, "31-45 dias",
IF('Base tratada'!$E747&lt;=60, "46-60 dias",
IF('Base tratada'!$E747&lt;=75, "61-75 dias", "76-99 dias")))))</f>
        <v>76-99 dias</v>
      </c>
      <c r="G747" s="38">
        <v>65</v>
      </c>
      <c r="H747" s="60" t="str">
        <f>IF('Base tratada'!$G747&lt;=29,"24–29",
IF('Base tratada'!$G747&lt;=39,"30–39",
IF('Base tratada'!$G747&lt;=49,"40–49",
IF('Base tratada'!$G747&lt;=59,"50–59",
IF('Base tratada'!$G747&lt;=69,"60–69",
"70–80")))))</f>
        <v>60–69</v>
      </c>
      <c r="I747" s="34">
        <v>2587</v>
      </c>
      <c r="J747" s="58" t="str">
        <f>IF('Base tratada'!$K747=1,"Divorciado",
IF('Base tratada'!$L747=1,"Casado",
IF('Base tratada'!$M747=1, "Solteiro",
IF('Base tratada'!$N747=1,"Juntos",
"Viúvo"))))</f>
        <v>Casado</v>
      </c>
      <c r="K747" s="34">
        <v>0</v>
      </c>
      <c r="L747" s="34">
        <v>1</v>
      </c>
      <c r="M747" s="34">
        <v>0</v>
      </c>
      <c r="N747" s="34">
        <v>0</v>
      </c>
      <c r="O747" s="34">
        <v>0</v>
      </c>
      <c r="P747" s="34">
        <v>0</v>
      </c>
      <c r="Q747" s="34">
        <v>0</v>
      </c>
      <c r="R747" s="34">
        <v>1</v>
      </c>
      <c r="S747" s="34">
        <v>0</v>
      </c>
      <c r="T747" s="34">
        <v>0</v>
      </c>
      <c r="U747" s="35">
        <v>138</v>
      </c>
      <c r="V747" s="35">
        <v>3</v>
      </c>
      <c r="W747" s="35">
        <v>38</v>
      </c>
      <c r="X747" s="35">
        <v>4</v>
      </c>
      <c r="Y747" s="35">
        <v>0</v>
      </c>
      <c r="Z747" s="35">
        <v>59</v>
      </c>
      <c r="AA747" s="34">
        <v>3</v>
      </c>
      <c r="AB747" s="34">
        <v>6</v>
      </c>
      <c r="AC747" s="34">
        <v>3</v>
      </c>
      <c r="AD747" s="34">
        <v>2</v>
      </c>
      <c r="AE747" s="34">
        <v>4</v>
      </c>
      <c r="AF747" s="58">
        <f>'Base tratada'!$AC747+'Base tratada'!$AD747+'Base tratada'!$AE747</f>
        <v>9</v>
      </c>
      <c r="AG7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47" s="58" t="str">
        <f>IF('Base tratada'!$AC747&gt;=MAX('Base tratada'!$AD747,'Base tratada'!$AE747),"Web",
IF('Base tratada'!$AD747&gt;='Base tratada'!$AE747,"Catalog",
"Store"))</f>
        <v>Store</v>
      </c>
      <c r="AI747" s="59">
        <f>IF('Base tratada'!$AF747=0,"0",'Base tratada'!$AK747/'Base tratada'!$AF747)</f>
        <v>20.333333333333332</v>
      </c>
      <c r="AJ747" s="59" t="str">
        <f>IF('Base tratada'!$AI747=0,"R$ 0",
IF('Base tratada'!$AI747&lt;=25,"R$ 1–25",
IF('Base tratada'!$AI747&lt;=50,"R$ 26–50",
"+R$ 50")))</f>
        <v>R$ 1–25</v>
      </c>
      <c r="AK747" s="35">
        <v>183</v>
      </c>
      <c r="AL747" s="58" t="str">
        <f>IF('Base tratada'!$AK747&lt;=100,"R$ 0-100",
IF('Base tratada'!$AK747&lt;=500,"R$ 101-500",
IF('Base tratada'!$AK747&lt;=1000,"R$ 501-1000",
IF('Base tratada'!$AK747&lt;=1500,"R$ 1001-1500",
"+R$ 1500"))))</f>
        <v>R$ 101-500</v>
      </c>
      <c r="AM747" s="34">
        <v>0</v>
      </c>
      <c r="AN747" s="34">
        <v>0</v>
      </c>
      <c r="AO747" s="34">
        <v>0</v>
      </c>
      <c r="AP747" s="34">
        <v>0</v>
      </c>
      <c r="AQ747" s="34">
        <v>0</v>
      </c>
      <c r="AR747" s="34">
        <v>0</v>
      </c>
      <c r="AS747" s="34">
        <v>0</v>
      </c>
      <c r="AT747" s="34">
        <v>3</v>
      </c>
      <c r="AU747" s="34">
        <v>11</v>
      </c>
      <c r="AV747" s="52">
        <v>124</v>
      </c>
      <c r="AW747" s="57">
        <v>0</v>
      </c>
      <c r="AX747" s="58" t="str">
        <f>IF(Tabela3[[#This Row],[Response]]=1, "Aceitou", "Não aceitou")</f>
        <v>Não aceitou</v>
      </c>
      <c r="AY747" s="55" t="str">
        <f>Tabela3[[#This Row],[Faixa Recência]] &amp; " | " &amp; Tabela3[[#This Row],[Faixa Gasto]] &amp; " | " &amp; Tabela3[[#This Row],[Faixa ticket médio]]</f>
        <v>76-99 dias | R$ 101-500 | R$ 1–25</v>
      </c>
      <c r="AZ7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47" s="36"/>
    </row>
    <row r="748" spans="1:54" x14ac:dyDescent="0.25">
      <c r="A748" s="61">
        <v>747</v>
      </c>
      <c r="B748" s="37">
        <v>74985</v>
      </c>
      <c r="C748" s="34">
        <v>0</v>
      </c>
      <c r="D748" s="34">
        <v>0</v>
      </c>
      <c r="E748" s="34">
        <v>8</v>
      </c>
      <c r="F748" s="58" t="str">
        <f>IF('Base tratada'!$E748&lt;=15,"0-15 dias",
IF('Base tratada'!$E748&lt;=30, "16-30 dias",
IF('Base tratada'!$E748&lt;=45, "31-45 dias",
IF('Base tratada'!$E748&lt;=60, "46-60 dias",
IF('Base tratada'!$E748&lt;=75, "61-75 dias", "76-99 dias")))))</f>
        <v>0-15 dias</v>
      </c>
      <c r="G748" s="38">
        <v>43</v>
      </c>
      <c r="H748" s="60" t="str">
        <f>IF('Base tratada'!$G748&lt;=29,"24–29",
IF('Base tratada'!$G748&lt;=39,"30–39",
IF('Base tratada'!$G748&lt;=49,"40–49",
IF('Base tratada'!$G748&lt;=59,"50–59",
IF('Base tratada'!$G748&lt;=69,"60–69",
"70–80")))))</f>
        <v>40–49</v>
      </c>
      <c r="I748" s="34">
        <v>2815</v>
      </c>
      <c r="J748" s="58" t="str">
        <f>IF('Base tratada'!$K748=1,"Divorciado",
IF('Base tratada'!$L748=1,"Casado",
IF('Base tratada'!$M748=1, "Solteiro",
IF('Base tratada'!$N748=1,"Juntos",
"Viúvo"))))</f>
        <v>Casado</v>
      </c>
      <c r="K748" s="34">
        <v>0</v>
      </c>
      <c r="L748" s="34">
        <v>1</v>
      </c>
      <c r="M748" s="34">
        <v>0</v>
      </c>
      <c r="N748" s="34">
        <v>0</v>
      </c>
      <c r="O748" s="34">
        <v>0</v>
      </c>
      <c r="P748" s="34">
        <v>0</v>
      </c>
      <c r="Q748" s="34">
        <v>0</v>
      </c>
      <c r="R748" s="34">
        <v>1</v>
      </c>
      <c r="S748" s="34">
        <v>0</v>
      </c>
      <c r="T748" s="34">
        <v>0</v>
      </c>
      <c r="U748" s="35">
        <v>587</v>
      </c>
      <c r="V748" s="35">
        <v>51</v>
      </c>
      <c r="W748" s="35">
        <v>898</v>
      </c>
      <c r="X748" s="35">
        <v>247</v>
      </c>
      <c r="Y748" s="35">
        <v>0</v>
      </c>
      <c r="Z748" s="35">
        <v>86</v>
      </c>
      <c r="AA748" s="34">
        <v>1</v>
      </c>
      <c r="AB748" s="34">
        <v>2</v>
      </c>
      <c r="AC748" s="34">
        <v>3</v>
      </c>
      <c r="AD748" s="34">
        <v>6</v>
      </c>
      <c r="AE748" s="34">
        <v>7</v>
      </c>
      <c r="AF748" s="58">
        <f>'Base tratada'!$AC748+'Base tratada'!$AD748+'Base tratada'!$AE748</f>
        <v>16</v>
      </c>
      <c r="AG7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48" s="58" t="str">
        <f>IF('Base tratada'!$AC748&gt;=MAX('Base tratada'!$AD748,'Base tratada'!$AE748),"Web",
IF('Base tratada'!$AD748&gt;='Base tratada'!$AE748,"Catalog",
"Store"))</f>
        <v>Store</v>
      </c>
      <c r="AI748" s="59">
        <f>IF('Base tratada'!$AF748=0,"0",'Base tratada'!$AK748/'Base tratada'!$AF748)</f>
        <v>111.4375</v>
      </c>
      <c r="AJ748" s="59" t="str">
        <f>IF('Base tratada'!$AI748=0,"R$ 0",
IF('Base tratada'!$AI748&lt;=25,"R$ 1–25",
IF('Base tratada'!$AI748&lt;=50,"R$ 26–50",
"+R$ 50")))</f>
        <v>+R$ 50</v>
      </c>
      <c r="AK748" s="35">
        <v>1783</v>
      </c>
      <c r="AL748" s="58" t="str">
        <f>IF('Base tratada'!$AK748&lt;=100,"R$ 0-100",
IF('Base tratada'!$AK748&lt;=500,"R$ 101-500",
IF('Base tratada'!$AK748&lt;=1000,"R$ 501-1000",
IF('Base tratada'!$AK748&lt;=1500,"R$ 1001-1500",
"+R$ 1500"))))</f>
        <v>+R$ 1500</v>
      </c>
      <c r="AM748" s="34">
        <v>0</v>
      </c>
      <c r="AN748" s="34">
        <v>0</v>
      </c>
      <c r="AO748" s="34">
        <v>0</v>
      </c>
      <c r="AP748" s="34">
        <v>0</v>
      </c>
      <c r="AQ748" s="34">
        <v>0</v>
      </c>
      <c r="AR748" s="34">
        <v>0</v>
      </c>
      <c r="AS748" s="34">
        <v>0</v>
      </c>
      <c r="AT748" s="34">
        <v>3</v>
      </c>
      <c r="AU748" s="34">
        <v>11</v>
      </c>
      <c r="AV748" s="52">
        <v>1697</v>
      </c>
      <c r="AW748" s="57">
        <v>0</v>
      </c>
      <c r="AX748" s="58" t="str">
        <f>IF(Tabela3[[#This Row],[Response]]=1, "Aceitou", "Não aceitou")</f>
        <v>Não aceitou</v>
      </c>
      <c r="AY748" s="55" t="str">
        <f>Tabela3[[#This Row],[Faixa Recência]] &amp; " | " &amp; Tabela3[[#This Row],[Faixa Gasto]] &amp; " | " &amp; Tabela3[[#This Row],[Faixa ticket médio]]</f>
        <v>0-15 dias | +R$ 1500 | +R$ 50</v>
      </c>
      <c r="AZ7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48" s="36"/>
    </row>
    <row r="749" spans="1:54" x14ac:dyDescent="0.25">
      <c r="A749" s="61">
        <v>748</v>
      </c>
      <c r="B749" s="37">
        <v>67430</v>
      </c>
      <c r="C749" s="34">
        <v>0</v>
      </c>
      <c r="D749" s="34">
        <v>0</v>
      </c>
      <c r="E749" s="34">
        <v>6</v>
      </c>
      <c r="F749" s="58" t="str">
        <f>IF('Base tratada'!$E749&lt;=15,"0-15 dias",
IF('Base tratada'!$E749&lt;=30, "16-30 dias",
IF('Base tratada'!$E749&lt;=45, "31-45 dias",
IF('Base tratada'!$E749&lt;=60, "46-60 dias",
IF('Base tratada'!$E749&lt;=75, "61-75 dias", "76-99 dias")))))</f>
        <v>0-15 dias</v>
      </c>
      <c r="G749" s="38">
        <v>33</v>
      </c>
      <c r="H749" s="60" t="str">
        <f>IF('Base tratada'!$G749&lt;=29,"24–29",
IF('Base tratada'!$G749&lt;=39,"30–39",
IF('Base tratada'!$G749&lt;=49,"40–49",
IF('Base tratada'!$G749&lt;=59,"50–59",
IF('Base tratada'!$G749&lt;=69,"60–69",
"70–80")))))</f>
        <v>30–39</v>
      </c>
      <c r="I749" s="34">
        <v>2821</v>
      </c>
      <c r="J749" s="58" t="str">
        <f>IF('Base tratada'!$K749=1,"Divorciado",
IF('Base tratada'!$L749=1,"Casado",
IF('Base tratada'!$M749=1, "Solteiro",
IF('Base tratada'!$N749=1,"Juntos",
"Viúvo"))))</f>
        <v>Juntos</v>
      </c>
      <c r="K749" s="34">
        <v>0</v>
      </c>
      <c r="L749" s="34">
        <v>0</v>
      </c>
      <c r="M749" s="34">
        <v>0</v>
      </c>
      <c r="N749" s="34">
        <v>1</v>
      </c>
      <c r="O749" s="34">
        <v>0</v>
      </c>
      <c r="P749" s="34">
        <v>0</v>
      </c>
      <c r="Q749" s="34">
        <v>0</v>
      </c>
      <c r="R749" s="34">
        <v>1</v>
      </c>
      <c r="S749" s="34">
        <v>0</v>
      </c>
      <c r="T749" s="34">
        <v>0</v>
      </c>
      <c r="U749" s="35">
        <v>595</v>
      </c>
      <c r="V749" s="35">
        <v>97</v>
      </c>
      <c r="W749" s="35">
        <v>291</v>
      </c>
      <c r="X749" s="35">
        <v>127</v>
      </c>
      <c r="Y749" s="35">
        <v>133</v>
      </c>
      <c r="Z749" s="35">
        <v>121</v>
      </c>
      <c r="AA749" s="34">
        <v>1</v>
      </c>
      <c r="AB749" s="34">
        <v>6</v>
      </c>
      <c r="AC749" s="34">
        <v>11</v>
      </c>
      <c r="AD749" s="34">
        <v>5</v>
      </c>
      <c r="AE749" s="34">
        <v>12</v>
      </c>
      <c r="AF749" s="58">
        <f>'Base tratada'!$AC749+'Base tratada'!$AD749+'Base tratada'!$AE749</f>
        <v>28</v>
      </c>
      <c r="AG7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49" s="58" t="str">
        <f>IF('Base tratada'!$AC749&gt;=MAX('Base tratada'!$AD749,'Base tratada'!$AE749),"Web",
IF('Base tratada'!$AD749&gt;='Base tratada'!$AE749,"Catalog",
"Store"))</f>
        <v>Store</v>
      </c>
      <c r="AI749" s="59">
        <f>IF('Base tratada'!$AF749=0,"0",'Base tratada'!$AK749/'Base tratada'!$AF749)</f>
        <v>44.392857142857146</v>
      </c>
      <c r="AJ749" s="59" t="str">
        <f>IF('Base tratada'!$AI749=0,"R$ 0",
IF('Base tratada'!$AI749&lt;=25,"R$ 1–25",
IF('Base tratada'!$AI749&lt;=50,"R$ 26–50",
"+R$ 50")))</f>
        <v>R$ 26–50</v>
      </c>
      <c r="AK749" s="35">
        <v>1243</v>
      </c>
      <c r="AL749" s="58" t="str">
        <f>IF('Base tratada'!$AK749&lt;=100,"R$ 0-100",
IF('Base tratada'!$AK749&lt;=500,"R$ 101-500",
IF('Base tratada'!$AK749&lt;=1000,"R$ 501-1000",
IF('Base tratada'!$AK749&lt;=1500,"R$ 1001-1500",
"+R$ 1500"))))</f>
        <v>R$ 1001-1500</v>
      </c>
      <c r="AM749" s="34">
        <v>0</v>
      </c>
      <c r="AN749" s="34">
        <v>0</v>
      </c>
      <c r="AO749" s="34">
        <v>0</v>
      </c>
      <c r="AP749" s="34">
        <v>0</v>
      </c>
      <c r="AQ749" s="34">
        <v>0</v>
      </c>
      <c r="AR749" s="34">
        <v>0</v>
      </c>
      <c r="AS749" s="34">
        <v>0</v>
      </c>
      <c r="AT749" s="34">
        <v>3</v>
      </c>
      <c r="AU749" s="34">
        <v>11</v>
      </c>
      <c r="AV749" s="52">
        <v>1122</v>
      </c>
      <c r="AW749" s="57">
        <v>0</v>
      </c>
      <c r="AX749" s="58" t="str">
        <f>IF(Tabela3[[#This Row],[Response]]=1, "Aceitou", "Não aceitou")</f>
        <v>Não aceitou</v>
      </c>
      <c r="AY749" s="55" t="str">
        <f>Tabela3[[#This Row],[Faixa Recência]] &amp; " | " &amp; Tabela3[[#This Row],[Faixa Gasto]] &amp; " | " &amp; Tabela3[[#This Row],[Faixa ticket médio]]</f>
        <v>0-15 dias | R$ 1001-1500 | R$ 26–50</v>
      </c>
      <c r="AZ7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49" s="36"/>
    </row>
    <row r="750" spans="1:54" x14ac:dyDescent="0.25">
      <c r="A750" s="61">
        <v>749</v>
      </c>
      <c r="B750" s="37">
        <v>46891</v>
      </c>
      <c r="C750" s="34">
        <v>0</v>
      </c>
      <c r="D750" s="34">
        <v>1</v>
      </c>
      <c r="E750" s="34">
        <v>91</v>
      </c>
      <c r="F750" s="58" t="str">
        <f>IF('Base tratada'!$E750&lt;=15,"0-15 dias",
IF('Base tratada'!$E750&lt;=30, "16-30 dias",
IF('Base tratada'!$E750&lt;=45, "31-45 dias",
IF('Base tratada'!$E750&lt;=60, "46-60 dias",
IF('Base tratada'!$E750&lt;=75, "61-75 dias", "76-99 dias")))))</f>
        <v>76-99 dias</v>
      </c>
      <c r="G750" s="38">
        <v>55</v>
      </c>
      <c r="H750" s="60" t="str">
        <f>IF('Base tratada'!$G750&lt;=29,"24–29",
IF('Base tratada'!$G750&lt;=39,"30–39",
IF('Base tratada'!$G750&lt;=49,"40–49",
IF('Base tratada'!$G750&lt;=59,"50–59",
IF('Base tratada'!$G750&lt;=69,"60–69",
"70–80")))))</f>
        <v>50–59</v>
      </c>
      <c r="I750" s="34">
        <v>2460</v>
      </c>
      <c r="J750" s="58" t="str">
        <f>IF('Base tratada'!$K750=1,"Divorciado",
IF('Base tratada'!$L750=1,"Casado",
IF('Base tratada'!$M750=1, "Solteiro",
IF('Base tratada'!$N750=1,"Juntos",
"Viúvo"))))</f>
        <v>Casado</v>
      </c>
      <c r="K750" s="34">
        <v>0</v>
      </c>
      <c r="L750" s="34">
        <v>1</v>
      </c>
      <c r="M750" s="34">
        <v>0</v>
      </c>
      <c r="N750" s="34">
        <v>0</v>
      </c>
      <c r="O750" s="34">
        <v>0</v>
      </c>
      <c r="P750" s="34">
        <v>1</v>
      </c>
      <c r="Q750" s="34">
        <v>0</v>
      </c>
      <c r="R750" s="34">
        <v>0</v>
      </c>
      <c r="S750" s="34">
        <v>0</v>
      </c>
      <c r="T750" s="34">
        <v>0</v>
      </c>
      <c r="U750" s="35">
        <v>43</v>
      </c>
      <c r="V750" s="35">
        <v>12</v>
      </c>
      <c r="W750" s="35">
        <v>23</v>
      </c>
      <c r="X750" s="35">
        <v>29</v>
      </c>
      <c r="Y750" s="35">
        <v>15</v>
      </c>
      <c r="Z750" s="35">
        <v>61</v>
      </c>
      <c r="AA750" s="34">
        <v>1</v>
      </c>
      <c r="AB750" s="34">
        <v>4</v>
      </c>
      <c r="AC750" s="34">
        <v>2</v>
      </c>
      <c r="AD750" s="34">
        <v>1</v>
      </c>
      <c r="AE750" s="34">
        <v>4</v>
      </c>
      <c r="AF750" s="58">
        <f>'Base tratada'!$AC750+'Base tratada'!$AD750+'Base tratada'!$AE750</f>
        <v>7</v>
      </c>
      <c r="AG7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50" s="58" t="str">
        <f>IF('Base tratada'!$AC750&gt;=MAX('Base tratada'!$AD750,'Base tratada'!$AE750),"Web",
IF('Base tratada'!$AD750&gt;='Base tratada'!$AE750,"Catalog",
"Store"))</f>
        <v>Store</v>
      </c>
      <c r="AI750" s="59">
        <f>IF('Base tratada'!$AF750=0,"0",'Base tratada'!$AK750/'Base tratada'!$AF750)</f>
        <v>17.428571428571427</v>
      </c>
      <c r="AJ750" s="59" t="str">
        <f>IF('Base tratada'!$AI750=0,"R$ 0",
IF('Base tratada'!$AI750&lt;=25,"R$ 1–25",
IF('Base tratada'!$AI750&lt;=50,"R$ 26–50",
"+R$ 50")))</f>
        <v>R$ 1–25</v>
      </c>
      <c r="AK750" s="35">
        <v>122</v>
      </c>
      <c r="AL750" s="58" t="str">
        <f>IF('Base tratada'!$AK750&lt;=100,"R$ 0-100",
IF('Base tratada'!$AK750&lt;=500,"R$ 101-500",
IF('Base tratada'!$AK750&lt;=1000,"R$ 501-1000",
IF('Base tratada'!$AK750&lt;=1500,"R$ 1001-1500",
"+R$ 1500"))))</f>
        <v>R$ 101-500</v>
      </c>
      <c r="AM750" s="34">
        <v>0</v>
      </c>
      <c r="AN750" s="34">
        <v>0</v>
      </c>
      <c r="AO750" s="34">
        <v>0</v>
      </c>
      <c r="AP750" s="34">
        <v>0</v>
      </c>
      <c r="AQ750" s="34">
        <v>0</v>
      </c>
      <c r="AR750" s="34">
        <v>0</v>
      </c>
      <c r="AS750" s="34">
        <v>0</v>
      </c>
      <c r="AT750" s="34">
        <v>3</v>
      </c>
      <c r="AU750" s="34">
        <v>11</v>
      </c>
      <c r="AV750" s="52">
        <v>61</v>
      </c>
      <c r="AW750" s="57">
        <v>0</v>
      </c>
      <c r="AX750" s="58" t="str">
        <f>IF(Tabela3[[#This Row],[Response]]=1, "Aceitou", "Não aceitou")</f>
        <v>Não aceitou</v>
      </c>
      <c r="AY750" s="55" t="str">
        <f>Tabela3[[#This Row],[Faixa Recência]] &amp; " | " &amp; Tabela3[[#This Row],[Faixa Gasto]] &amp; " | " &amp; Tabela3[[#This Row],[Faixa ticket médio]]</f>
        <v>76-99 dias | R$ 101-500 | R$ 1–25</v>
      </c>
      <c r="AZ7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0" s="36"/>
    </row>
    <row r="751" spans="1:54" x14ac:dyDescent="0.25">
      <c r="A751" s="61">
        <v>750</v>
      </c>
      <c r="B751" s="37">
        <v>62058</v>
      </c>
      <c r="C751" s="34">
        <v>0</v>
      </c>
      <c r="D751" s="34">
        <v>1</v>
      </c>
      <c r="E751" s="34">
        <v>52</v>
      </c>
      <c r="F751" s="58" t="str">
        <f>IF('Base tratada'!$E751&lt;=15,"0-15 dias",
IF('Base tratada'!$E751&lt;=30, "16-30 dias",
IF('Base tratada'!$E751&lt;=45, "31-45 dias",
IF('Base tratada'!$E751&lt;=60, "46-60 dias",
IF('Base tratada'!$E751&lt;=75, "61-75 dias", "76-99 dias")))))</f>
        <v>46-60 dias</v>
      </c>
      <c r="G751" s="38">
        <v>64</v>
      </c>
      <c r="H751" s="60" t="str">
        <f>IF('Base tratada'!$G751&lt;=29,"24–29",
IF('Base tratada'!$G751&lt;=39,"30–39",
IF('Base tratada'!$G751&lt;=49,"40–49",
IF('Base tratada'!$G751&lt;=59,"50–59",
IF('Base tratada'!$G751&lt;=69,"60–69",
"70–80")))))</f>
        <v>60–69</v>
      </c>
      <c r="I751" s="34">
        <v>2558</v>
      </c>
      <c r="J751" s="58" t="str">
        <f>IF('Base tratada'!$K751=1,"Divorciado",
IF('Base tratada'!$L751=1,"Casado",
IF('Base tratada'!$M751=1, "Solteiro",
IF('Base tratada'!$N751=1,"Juntos",
"Viúvo"))))</f>
        <v>Casado</v>
      </c>
      <c r="K751" s="34">
        <v>0</v>
      </c>
      <c r="L751" s="34">
        <v>1</v>
      </c>
      <c r="M751" s="34">
        <v>0</v>
      </c>
      <c r="N751" s="34">
        <v>0</v>
      </c>
      <c r="O751" s="34">
        <v>0</v>
      </c>
      <c r="P751" s="34">
        <v>0</v>
      </c>
      <c r="Q751" s="34">
        <v>0</v>
      </c>
      <c r="R751" s="34">
        <v>0</v>
      </c>
      <c r="S751" s="34">
        <v>1</v>
      </c>
      <c r="T751" s="34">
        <v>0</v>
      </c>
      <c r="U751" s="35">
        <v>301</v>
      </c>
      <c r="V751" s="35">
        <v>7</v>
      </c>
      <c r="W751" s="35">
        <v>74</v>
      </c>
      <c r="X751" s="35">
        <v>10</v>
      </c>
      <c r="Y751" s="35">
        <v>0</v>
      </c>
      <c r="Z751" s="35">
        <v>58</v>
      </c>
      <c r="AA751" s="34">
        <v>4</v>
      </c>
      <c r="AB751" s="34">
        <v>6</v>
      </c>
      <c r="AC751" s="34">
        <v>6</v>
      </c>
      <c r="AD751" s="34">
        <v>1</v>
      </c>
      <c r="AE751" s="34">
        <v>7</v>
      </c>
      <c r="AF751" s="58">
        <f>'Base tratada'!$AC751+'Base tratada'!$AD751+'Base tratada'!$AE751</f>
        <v>14</v>
      </c>
      <c r="AG7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51" s="58" t="str">
        <f>IF('Base tratada'!$AC751&gt;=MAX('Base tratada'!$AD751,'Base tratada'!$AE751),"Web",
IF('Base tratada'!$AD751&gt;='Base tratada'!$AE751,"Catalog",
"Store"))</f>
        <v>Store</v>
      </c>
      <c r="AI751" s="59">
        <f>IF('Base tratada'!$AF751=0,"0",'Base tratada'!$AK751/'Base tratada'!$AF751)</f>
        <v>28</v>
      </c>
      <c r="AJ751" s="59" t="str">
        <f>IF('Base tratada'!$AI751=0,"R$ 0",
IF('Base tratada'!$AI751&lt;=25,"R$ 1–25",
IF('Base tratada'!$AI751&lt;=50,"R$ 26–50",
"+R$ 50")))</f>
        <v>R$ 26–50</v>
      </c>
      <c r="AK751" s="35">
        <v>392</v>
      </c>
      <c r="AL751" s="58" t="str">
        <f>IF('Base tratada'!$AK751&lt;=100,"R$ 0-100",
IF('Base tratada'!$AK751&lt;=500,"R$ 101-500",
IF('Base tratada'!$AK751&lt;=1000,"R$ 501-1000",
IF('Base tratada'!$AK751&lt;=1500,"R$ 1001-1500",
"+R$ 1500"))))</f>
        <v>R$ 101-500</v>
      </c>
      <c r="AM751" s="34">
        <v>0</v>
      </c>
      <c r="AN751" s="34">
        <v>0</v>
      </c>
      <c r="AO751" s="34">
        <v>0</v>
      </c>
      <c r="AP751" s="34">
        <v>0</v>
      </c>
      <c r="AQ751" s="34">
        <v>0</v>
      </c>
      <c r="AR751" s="34">
        <v>0</v>
      </c>
      <c r="AS751" s="34">
        <v>0</v>
      </c>
      <c r="AT751" s="34">
        <v>3</v>
      </c>
      <c r="AU751" s="34">
        <v>11</v>
      </c>
      <c r="AV751" s="52">
        <v>334</v>
      </c>
      <c r="AW751" s="57">
        <v>0</v>
      </c>
      <c r="AX751" s="58" t="str">
        <f>IF(Tabela3[[#This Row],[Response]]=1, "Aceitou", "Não aceitou")</f>
        <v>Não aceitou</v>
      </c>
      <c r="AY751" s="55" t="str">
        <f>Tabela3[[#This Row],[Faixa Recência]] &amp; " | " &amp; Tabela3[[#This Row],[Faixa Gasto]] &amp; " | " &amp; Tabela3[[#This Row],[Faixa ticket médio]]</f>
        <v>46-60 dias | R$ 101-500 | R$ 26–50</v>
      </c>
      <c r="AZ7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1" s="36"/>
    </row>
    <row r="752" spans="1:54" x14ac:dyDescent="0.25">
      <c r="A752" s="61">
        <v>751</v>
      </c>
      <c r="B752" s="37">
        <v>72063</v>
      </c>
      <c r="C752" s="34">
        <v>0</v>
      </c>
      <c r="D752" s="34">
        <v>1</v>
      </c>
      <c r="E752" s="34">
        <v>3</v>
      </c>
      <c r="F752" s="58" t="str">
        <f>IF('Base tratada'!$E752&lt;=15,"0-15 dias",
IF('Base tratada'!$E752&lt;=30, "16-30 dias",
IF('Base tratada'!$E752&lt;=45, "31-45 dias",
IF('Base tratada'!$E752&lt;=60, "46-60 dias",
IF('Base tratada'!$E752&lt;=75, "61-75 dias", "76-99 dias")))))</f>
        <v>0-15 dias</v>
      </c>
      <c r="G752" s="38">
        <v>41</v>
      </c>
      <c r="H752" s="60" t="str">
        <f>IF('Base tratada'!$G752&lt;=29,"24–29",
IF('Base tratada'!$G752&lt;=39,"30–39",
IF('Base tratada'!$G752&lt;=49,"40–49",
IF('Base tratada'!$G752&lt;=59,"50–59",
IF('Base tratada'!$G752&lt;=69,"60–69",
"70–80")))))</f>
        <v>40–49</v>
      </c>
      <c r="I752" s="34">
        <v>2520</v>
      </c>
      <c r="J752" s="58" t="str">
        <f>IF('Base tratada'!$K752=1,"Divorciado",
IF('Base tratada'!$L752=1,"Casado",
IF('Base tratada'!$M752=1, "Solteiro",
IF('Base tratada'!$N752=1,"Juntos",
"Viúvo"))))</f>
        <v>Casado</v>
      </c>
      <c r="K752" s="34">
        <v>0</v>
      </c>
      <c r="L752" s="34">
        <v>1</v>
      </c>
      <c r="M752" s="34">
        <v>0</v>
      </c>
      <c r="N752" s="34">
        <v>0</v>
      </c>
      <c r="O752" s="34">
        <v>0</v>
      </c>
      <c r="P752" s="34">
        <v>0</v>
      </c>
      <c r="Q752" s="34">
        <v>0</v>
      </c>
      <c r="R752" s="34">
        <v>1</v>
      </c>
      <c r="S752" s="34">
        <v>0</v>
      </c>
      <c r="T752" s="34">
        <v>0</v>
      </c>
      <c r="U752" s="35">
        <v>180</v>
      </c>
      <c r="V752" s="35">
        <v>32</v>
      </c>
      <c r="W752" s="35">
        <v>348</v>
      </c>
      <c r="X752" s="35">
        <v>76</v>
      </c>
      <c r="Y752" s="35">
        <v>32</v>
      </c>
      <c r="Z752" s="35">
        <v>90</v>
      </c>
      <c r="AA752" s="34">
        <v>2</v>
      </c>
      <c r="AB752" s="34">
        <v>2</v>
      </c>
      <c r="AC752" s="34">
        <v>5</v>
      </c>
      <c r="AD752" s="34">
        <v>2</v>
      </c>
      <c r="AE752" s="34">
        <v>12</v>
      </c>
      <c r="AF752" s="58">
        <f>'Base tratada'!$AC752+'Base tratada'!$AD752+'Base tratada'!$AE752</f>
        <v>19</v>
      </c>
      <c r="AG7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52" s="58" t="str">
        <f>IF('Base tratada'!$AC752&gt;=MAX('Base tratada'!$AD752,'Base tratada'!$AE752),"Web",
IF('Base tratada'!$AD752&gt;='Base tratada'!$AE752,"Catalog",
"Store"))</f>
        <v>Store</v>
      </c>
      <c r="AI752" s="59">
        <f>IF('Base tratada'!$AF752=0,"0",'Base tratada'!$AK752/'Base tratada'!$AF752)</f>
        <v>35.157894736842103</v>
      </c>
      <c r="AJ752" s="59" t="str">
        <f>IF('Base tratada'!$AI752=0,"R$ 0",
IF('Base tratada'!$AI752&lt;=25,"R$ 1–25",
IF('Base tratada'!$AI752&lt;=50,"R$ 26–50",
"+R$ 50")))</f>
        <v>R$ 26–50</v>
      </c>
      <c r="AK752" s="35">
        <v>668</v>
      </c>
      <c r="AL752" s="58" t="str">
        <f>IF('Base tratada'!$AK752&lt;=100,"R$ 0-100",
IF('Base tratada'!$AK752&lt;=500,"R$ 101-500",
IF('Base tratada'!$AK752&lt;=1000,"R$ 501-1000",
IF('Base tratada'!$AK752&lt;=1500,"R$ 1001-1500",
"+R$ 1500"))))</f>
        <v>R$ 501-1000</v>
      </c>
      <c r="AM752" s="34">
        <v>0</v>
      </c>
      <c r="AN752" s="34">
        <v>0</v>
      </c>
      <c r="AO752" s="34">
        <v>0</v>
      </c>
      <c r="AP752" s="34">
        <v>0</v>
      </c>
      <c r="AQ752" s="34">
        <v>0</v>
      </c>
      <c r="AR752" s="34">
        <v>0</v>
      </c>
      <c r="AS752" s="34">
        <v>0</v>
      </c>
      <c r="AT752" s="34">
        <v>3</v>
      </c>
      <c r="AU752" s="34">
        <v>11</v>
      </c>
      <c r="AV752" s="52">
        <v>578</v>
      </c>
      <c r="AW752" s="57">
        <v>0</v>
      </c>
      <c r="AX752" s="58" t="str">
        <f>IF(Tabela3[[#This Row],[Response]]=1, "Aceitou", "Não aceitou")</f>
        <v>Não aceitou</v>
      </c>
      <c r="AY752" s="55" t="str">
        <f>Tabela3[[#This Row],[Faixa Recência]] &amp; " | " &amp; Tabela3[[#This Row],[Faixa Gasto]] &amp; " | " &amp; Tabela3[[#This Row],[Faixa ticket médio]]</f>
        <v>0-15 dias | R$ 501-1000 | R$ 26–50</v>
      </c>
      <c r="AZ7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2" s="36"/>
    </row>
    <row r="753" spans="1:54" x14ac:dyDescent="0.25">
      <c r="A753" s="61">
        <v>752</v>
      </c>
      <c r="B753" s="37">
        <v>78939</v>
      </c>
      <c r="C753" s="34">
        <v>0</v>
      </c>
      <c r="D753" s="34">
        <v>0</v>
      </c>
      <c r="E753" s="34">
        <v>57</v>
      </c>
      <c r="F753" s="58" t="str">
        <f>IF('Base tratada'!$E753&lt;=15,"0-15 dias",
IF('Base tratada'!$E753&lt;=30, "16-30 dias",
IF('Base tratada'!$E753&lt;=45, "31-45 dias",
IF('Base tratada'!$E753&lt;=60, "46-60 dias",
IF('Base tratada'!$E753&lt;=75, "61-75 dias", "76-99 dias")))))</f>
        <v>46-60 dias</v>
      </c>
      <c r="G753" s="38">
        <v>69</v>
      </c>
      <c r="H753" s="60" t="str">
        <f>IF('Base tratada'!$G753&lt;=29,"24–29",
IF('Base tratada'!$G753&lt;=39,"30–39",
IF('Base tratada'!$G753&lt;=49,"40–49",
IF('Base tratada'!$G753&lt;=59,"50–59",
IF('Base tratada'!$G753&lt;=69,"60–69",
"70–80")))))</f>
        <v>60–69</v>
      </c>
      <c r="I753" s="34">
        <v>2358</v>
      </c>
      <c r="J753" s="58" t="str">
        <f>IF('Base tratada'!$K753=1,"Divorciado",
IF('Base tratada'!$L753=1,"Casado",
IF('Base tratada'!$M753=1, "Solteiro",
IF('Base tratada'!$N753=1,"Juntos",
"Viúvo"))))</f>
        <v>Casado</v>
      </c>
      <c r="K753" s="34">
        <v>0</v>
      </c>
      <c r="L753" s="34">
        <v>1</v>
      </c>
      <c r="M753" s="34">
        <v>0</v>
      </c>
      <c r="N753" s="34">
        <v>0</v>
      </c>
      <c r="O753" s="34">
        <v>0</v>
      </c>
      <c r="P753" s="34">
        <v>0</v>
      </c>
      <c r="Q753" s="34">
        <v>0</v>
      </c>
      <c r="R753" s="34">
        <v>0</v>
      </c>
      <c r="S753" s="34">
        <v>0</v>
      </c>
      <c r="T753" s="34">
        <v>1</v>
      </c>
      <c r="U753" s="35">
        <v>794</v>
      </c>
      <c r="V753" s="35">
        <v>115</v>
      </c>
      <c r="W753" s="35">
        <v>243</v>
      </c>
      <c r="X753" s="35">
        <v>150</v>
      </c>
      <c r="Y753" s="35">
        <v>0</v>
      </c>
      <c r="Z753" s="35">
        <v>205</v>
      </c>
      <c r="AA753" s="34">
        <v>1</v>
      </c>
      <c r="AB753" s="34">
        <v>3</v>
      </c>
      <c r="AC753" s="34">
        <v>8</v>
      </c>
      <c r="AD753" s="34">
        <v>5</v>
      </c>
      <c r="AE753" s="34">
        <v>6</v>
      </c>
      <c r="AF753" s="58">
        <f>'Base tratada'!$AC753+'Base tratada'!$AD753+'Base tratada'!$AE753</f>
        <v>19</v>
      </c>
      <c r="AG7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53" s="58" t="str">
        <f>IF('Base tratada'!$AC753&gt;=MAX('Base tratada'!$AD753,'Base tratada'!$AE753),"Web",
IF('Base tratada'!$AD753&gt;='Base tratada'!$AE753,"Catalog",
"Store"))</f>
        <v>Web</v>
      </c>
      <c r="AI753" s="59">
        <f>IF('Base tratada'!$AF753=0,"0",'Base tratada'!$AK753/'Base tratada'!$AF753)</f>
        <v>68.526315789473685</v>
      </c>
      <c r="AJ753" s="59" t="str">
        <f>IF('Base tratada'!$AI753=0,"R$ 0",
IF('Base tratada'!$AI753&lt;=25,"R$ 1–25",
IF('Base tratada'!$AI753&lt;=50,"R$ 26–50",
"+R$ 50")))</f>
        <v>+R$ 50</v>
      </c>
      <c r="AK753" s="35">
        <v>1302</v>
      </c>
      <c r="AL753" s="58" t="str">
        <f>IF('Base tratada'!$AK753&lt;=100,"R$ 0-100",
IF('Base tratada'!$AK753&lt;=500,"R$ 101-500",
IF('Base tratada'!$AK753&lt;=1000,"R$ 501-1000",
IF('Base tratada'!$AK753&lt;=1500,"R$ 1001-1500",
"+R$ 1500"))))</f>
        <v>R$ 1001-1500</v>
      </c>
      <c r="AM753" s="34">
        <v>0</v>
      </c>
      <c r="AN753" s="34">
        <v>0</v>
      </c>
      <c r="AO753" s="34">
        <v>0</v>
      </c>
      <c r="AP753" s="34">
        <v>0</v>
      </c>
      <c r="AQ753" s="34">
        <v>0</v>
      </c>
      <c r="AR753" s="34">
        <v>0</v>
      </c>
      <c r="AS753" s="34">
        <v>0</v>
      </c>
      <c r="AT753" s="34">
        <v>3</v>
      </c>
      <c r="AU753" s="34">
        <v>11</v>
      </c>
      <c r="AV753" s="52">
        <v>1097</v>
      </c>
      <c r="AW753" s="57">
        <v>0</v>
      </c>
      <c r="AX753" s="58" t="str">
        <f>IF(Tabela3[[#This Row],[Response]]=1, "Aceitou", "Não aceitou")</f>
        <v>Não aceitou</v>
      </c>
      <c r="AY753" s="55" t="str">
        <f>Tabela3[[#This Row],[Faixa Recência]] &amp; " | " &amp; Tabela3[[#This Row],[Faixa Gasto]] &amp; " | " &amp; Tabela3[[#This Row],[Faixa ticket médio]]</f>
        <v>46-60 dias | R$ 1001-1500 | +R$ 50</v>
      </c>
      <c r="AZ7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3" s="36"/>
    </row>
    <row r="754" spans="1:54" x14ac:dyDescent="0.25">
      <c r="A754" s="61">
        <v>753</v>
      </c>
      <c r="B754" s="37">
        <v>42720</v>
      </c>
      <c r="C754" s="34">
        <v>1</v>
      </c>
      <c r="D754" s="34">
        <v>1</v>
      </c>
      <c r="E754" s="34">
        <v>9</v>
      </c>
      <c r="F754" s="58" t="str">
        <f>IF('Base tratada'!$E754&lt;=15,"0-15 dias",
IF('Base tratada'!$E754&lt;=30, "16-30 dias",
IF('Base tratada'!$E754&lt;=45, "31-45 dias",
IF('Base tratada'!$E754&lt;=60, "46-60 dias",
IF('Base tratada'!$E754&lt;=75, "61-75 dias", "76-99 dias")))))</f>
        <v>0-15 dias</v>
      </c>
      <c r="G754" s="38">
        <v>55</v>
      </c>
      <c r="H754" s="60" t="str">
        <f>IF('Base tratada'!$G754&lt;=29,"24–29",
IF('Base tratada'!$G754&lt;=39,"30–39",
IF('Base tratada'!$G754&lt;=49,"40–49",
IF('Base tratada'!$G754&lt;=59,"50–59",
IF('Base tratada'!$G754&lt;=69,"60–69",
"70–80")))))</f>
        <v>50–59</v>
      </c>
      <c r="I754" s="34">
        <v>2590</v>
      </c>
      <c r="J754" s="58" t="str">
        <f>IF('Base tratada'!$K754=1,"Divorciado",
IF('Base tratada'!$L754=1,"Casado",
IF('Base tratada'!$M754=1, "Solteiro",
IF('Base tratada'!$N754=1,"Juntos",
"Viúvo"))))</f>
        <v>Solteiro</v>
      </c>
      <c r="K754" s="34">
        <v>0</v>
      </c>
      <c r="L754" s="34">
        <v>0</v>
      </c>
      <c r="M754" s="34">
        <v>1</v>
      </c>
      <c r="N754" s="34">
        <v>0</v>
      </c>
      <c r="O754" s="34">
        <v>0</v>
      </c>
      <c r="P754" s="34">
        <v>0</v>
      </c>
      <c r="Q754" s="34">
        <v>0</v>
      </c>
      <c r="R754" s="34">
        <v>1</v>
      </c>
      <c r="S754" s="34">
        <v>0</v>
      </c>
      <c r="T754" s="34">
        <v>0</v>
      </c>
      <c r="U754" s="35">
        <v>392</v>
      </c>
      <c r="V754" s="35">
        <v>5</v>
      </c>
      <c r="W754" s="35">
        <v>91</v>
      </c>
      <c r="X754" s="35">
        <v>28</v>
      </c>
      <c r="Y754" s="35">
        <v>26</v>
      </c>
      <c r="Z754" s="35">
        <v>112</v>
      </c>
      <c r="AA754" s="34">
        <v>8</v>
      </c>
      <c r="AB754" s="34">
        <v>8</v>
      </c>
      <c r="AC754" s="34">
        <v>7</v>
      </c>
      <c r="AD754" s="34">
        <v>3</v>
      </c>
      <c r="AE754" s="34">
        <v>7</v>
      </c>
      <c r="AF754" s="58">
        <f>'Base tratada'!$AC754+'Base tratada'!$AD754+'Base tratada'!$AE754</f>
        <v>17</v>
      </c>
      <c r="AG7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54" s="58" t="str">
        <f>IF('Base tratada'!$AC754&gt;=MAX('Base tratada'!$AD754,'Base tratada'!$AE754),"Web",
IF('Base tratada'!$AD754&gt;='Base tratada'!$AE754,"Catalog",
"Store"))</f>
        <v>Web</v>
      </c>
      <c r="AI754" s="59">
        <f>IF('Base tratada'!$AF754=0,"0",'Base tratada'!$AK754/'Base tratada'!$AF754)</f>
        <v>31.882352941176471</v>
      </c>
      <c r="AJ754" s="59" t="str">
        <f>IF('Base tratada'!$AI754=0,"R$ 0",
IF('Base tratada'!$AI754&lt;=25,"R$ 1–25",
IF('Base tratada'!$AI754&lt;=50,"R$ 26–50",
"+R$ 50")))</f>
        <v>R$ 26–50</v>
      </c>
      <c r="AK754" s="35">
        <v>542</v>
      </c>
      <c r="AL754" s="58" t="str">
        <f>IF('Base tratada'!$AK754&lt;=100,"R$ 0-100",
IF('Base tratada'!$AK754&lt;=500,"R$ 101-500",
IF('Base tratada'!$AK754&lt;=1000,"R$ 501-1000",
IF('Base tratada'!$AK754&lt;=1500,"R$ 1001-1500",
"+R$ 1500"))))</f>
        <v>R$ 501-1000</v>
      </c>
      <c r="AM754" s="34">
        <v>0</v>
      </c>
      <c r="AN754" s="34">
        <v>0</v>
      </c>
      <c r="AO754" s="34">
        <v>0</v>
      </c>
      <c r="AP754" s="34">
        <v>0</v>
      </c>
      <c r="AQ754" s="34">
        <v>0</v>
      </c>
      <c r="AR754" s="34">
        <v>0</v>
      </c>
      <c r="AS754" s="34">
        <v>0</v>
      </c>
      <c r="AT754" s="34">
        <v>3</v>
      </c>
      <c r="AU754" s="34">
        <v>11</v>
      </c>
      <c r="AV754" s="52">
        <v>430</v>
      </c>
      <c r="AW754" s="57">
        <v>1</v>
      </c>
      <c r="AX754" s="58" t="str">
        <f>IF(Tabela3[[#This Row],[Response]]=1, "Aceitou", "Não aceitou")</f>
        <v>Aceitou</v>
      </c>
      <c r="AY754" s="55" t="str">
        <f>Tabela3[[#This Row],[Faixa Recência]] &amp; " | " &amp; Tabela3[[#This Row],[Faixa Gasto]] &amp; " | " &amp; Tabela3[[#This Row],[Faixa ticket médio]]</f>
        <v>0-15 dias | R$ 501-1000 | R$ 26–50</v>
      </c>
      <c r="AZ7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4" s="36"/>
    </row>
    <row r="755" spans="1:54" x14ac:dyDescent="0.25">
      <c r="A755" s="61">
        <v>754</v>
      </c>
      <c r="B755" s="37">
        <v>33622</v>
      </c>
      <c r="C755" s="34">
        <v>1</v>
      </c>
      <c r="D755" s="34">
        <v>1</v>
      </c>
      <c r="E755" s="34">
        <v>22</v>
      </c>
      <c r="F755" s="58" t="str">
        <f>IF('Base tratada'!$E755&lt;=15,"0-15 dias",
IF('Base tratada'!$E755&lt;=30, "16-30 dias",
IF('Base tratada'!$E755&lt;=45, "31-45 dias",
IF('Base tratada'!$E755&lt;=60, "46-60 dias",
IF('Base tratada'!$E755&lt;=75, "61-75 dias", "76-99 dias")))))</f>
        <v>16-30 dias</v>
      </c>
      <c r="G755" s="38">
        <v>48</v>
      </c>
      <c r="H755" s="60" t="str">
        <f>IF('Base tratada'!$G755&lt;=29,"24–29",
IF('Base tratada'!$G755&lt;=39,"30–39",
IF('Base tratada'!$G755&lt;=49,"40–49",
IF('Base tratada'!$G755&lt;=59,"50–59",
IF('Base tratada'!$G755&lt;=69,"60–69",
"70–80")))))</f>
        <v>40–49</v>
      </c>
      <c r="I755" s="34">
        <v>2601</v>
      </c>
      <c r="J755" s="58" t="str">
        <f>IF('Base tratada'!$K755=1,"Divorciado",
IF('Base tratada'!$L755=1,"Casado",
IF('Base tratada'!$M755=1, "Solteiro",
IF('Base tratada'!$N755=1,"Juntos",
"Viúvo"))))</f>
        <v>Casado</v>
      </c>
      <c r="K755" s="34">
        <v>0</v>
      </c>
      <c r="L755" s="34">
        <v>1</v>
      </c>
      <c r="M755" s="34">
        <v>0</v>
      </c>
      <c r="N755" s="34">
        <v>0</v>
      </c>
      <c r="O755" s="34">
        <v>0</v>
      </c>
      <c r="P755" s="34">
        <v>0</v>
      </c>
      <c r="Q755" s="34">
        <v>0</v>
      </c>
      <c r="R755" s="34">
        <v>1</v>
      </c>
      <c r="S755" s="34">
        <v>0</v>
      </c>
      <c r="T755" s="34">
        <v>0</v>
      </c>
      <c r="U755" s="35">
        <v>39</v>
      </c>
      <c r="V755" s="35">
        <v>1</v>
      </c>
      <c r="W755" s="35">
        <v>22</v>
      </c>
      <c r="X755" s="35">
        <v>3</v>
      </c>
      <c r="Y755" s="35">
        <v>4</v>
      </c>
      <c r="Z755" s="35">
        <v>12</v>
      </c>
      <c r="AA755" s="34">
        <v>3</v>
      </c>
      <c r="AB755" s="34">
        <v>7</v>
      </c>
      <c r="AC755" s="34">
        <v>2</v>
      </c>
      <c r="AD755" s="34">
        <v>0</v>
      </c>
      <c r="AE755" s="34">
        <v>4</v>
      </c>
      <c r="AF755" s="58">
        <f>'Base tratada'!$AC755+'Base tratada'!$AD755+'Base tratada'!$AE755</f>
        <v>6</v>
      </c>
      <c r="AG7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55" s="58" t="str">
        <f>IF('Base tratada'!$AC755&gt;=MAX('Base tratada'!$AD755,'Base tratada'!$AE755),"Web",
IF('Base tratada'!$AD755&gt;='Base tratada'!$AE755,"Catalog",
"Store"))</f>
        <v>Store</v>
      </c>
      <c r="AI755" s="59">
        <f>IF('Base tratada'!$AF755=0,"0",'Base tratada'!$AK755/'Base tratada'!$AF755)</f>
        <v>11.5</v>
      </c>
      <c r="AJ755" s="59" t="str">
        <f>IF('Base tratada'!$AI755=0,"R$ 0",
IF('Base tratada'!$AI755&lt;=25,"R$ 1–25",
IF('Base tratada'!$AI755&lt;=50,"R$ 26–50",
"+R$ 50")))</f>
        <v>R$ 1–25</v>
      </c>
      <c r="AK755" s="35">
        <v>69</v>
      </c>
      <c r="AL755" s="58" t="str">
        <f>IF('Base tratada'!$AK755&lt;=100,"R$ 0-100",
IF('Base tratada'!$AK755&lt;=500,"R$ 101-500",
IF('Base tratada'!$AK755&lt;=1000,"R$ 501-1000",
IF('Base tratada'!$AK755&lt;=1500,"R$ 1001-1500",
"+R$ 1500"))))</f>
        <v>R$ 0-100</v>
      </c>
      <c r="AM755" s="34">
        <v>0</v>
      </c>
      <c r="AN755" s="34">
        <v>0</v>
      </c>
      <c r="AO755" s="34">
        <v>0</v>
      </c>
      <c r="AP755" s="34">
        <v>0</v>
      </c>
      <c r="AQ755" s="34">
        <v>0</v>
      </c>
      <c r="AR755" s="34">
        <v>0</v>
      </c>
      <c r="AS755" s="34">
        <v>0</v>
      </c>
      <c r="AT755" s="34">
        <v>3</v>
      </c>
      <c r="AU755" s="34">
        <v>11</v>
      </c>
      <c r="AV755" s="52">
        <v>57</v>
      </c>
      <c r="AW755" s="57">
        <v>0</v>
      </c>
      <c r="AX755" s="58" t="str">
        <f>IF(Tabela3[[#This Row],[Response]]=1, "Aceitou", "Não aceitou")</f>
        <v>Não aceitou</v>
      </c>
      <c r="AY755" s="55" t="str">
        <f>Tabela3[[#This Row],[Faixa Recência]] &amp; " | " &amp; Tabela3[[#This Row],[Faixa Gasto]] &amp; " | " &amp; Tabela3[[#This Row],[Faixa ticket médio]]</f>
        <v>16-30 dias | R$ 0-100 | R$ 1–25</v>
      </c>
      <c r="AZ7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5" s="36"/>
    </row>
    <row r="756" spans="1:54" x14ac:dyDescent="0.25">
      <c r="A756" s="61">
        <v>755</v>
      </c>
      <c r="B756" s="37">
        <v>6835</v>
      </c>
      <c r="C756" s="34">
        <v>0</v>
      </c>
      <c r="D756" s="34">
        <v>1</v>
      </c>
      <c r="E756" s="34">
        <v>76</v>
      </c>
      <c r="F756" s="58" t="str">
        <f>IF('Base tratada'!$E756&lt;=15,"0-15 dias",
IF('Base tratada'!$E756&lt;=30, "16-30 dias",
IF('Base tratada'!$E756&lt;=45, "31-45 dias",
IF('Base tratada'!$E756&lt;=60, "46-60 dias",
IF('Base tratada'!$E756&lt;=75, "61-75 dias", "76-99 dias")))))</f>
        <v>76-99 dias</v>
      </c>
      <c r="G756" s="38">
        <v>63</v>
      </c>
      <c r="H756" s="60" t="str">
        <f>IF('Base tratada'!$G756&lt;=29,"24–29",
IF('Base tratada'!$G756&lt;=39,"30–39",
IF('Base tratada'!$G756&lt;=49,"40–49",
IF('Base tratada'!$G756&lt;=59,"50–59",
IF('Base tratada'!$G756&lt;=69,"60–69",
"70–80")))))</f>
        <v>60–69</v>
      </c>
      <c r="I756" s="34">
        <v>2727</v>
      </c>
      <c r="J756" s="58" t="str">
        <f>IF('Base tratada'!$K756=1,"Divorciado",
IF('Base tratada'!$L756=1,"Casado",
IF('Base tratada'!$M756=1, "Solteiro",
IF('Base tratada'!$N756=1,"Juntos",
"Viúvo"))))</f>
        <v>Juntos</v>
      </c>
      <c r="K756" s="34">
        <v>0</v>
      </c>
      <c r="L756" s="34">
        <v>0</v>
      </c>
      <c r="M756" s="34">
        <v>0</v>
      </c>
      <c r="N756" s="34">
        <v>1</v>
      </c>
      <c r="O756" s="34">
        <v>0</v>
      </c>
      <c r="P756" s="34">
        <v>0</v>
      </c>
      <c r="Q756" s="34">
        <v>0</v>
      </c>
      <c r="R756" s="34">
        <v>0</v>
      </c>
      <c r="S756" s="34">
        <v>0</v>
      </c>
      <c r="T756" s="34">
        <v>1</v>
      </c>
      <c r="U756" s="35">
        <v>107</v>
      </c>
      <c r="V756" s="35">
        <v>2</v>
      </c>
      <c r="W756" s="35">
        <v>12</v>
      </c>
      <c r="X756" s="35">
        <v>2</v>
      </c>
      <c r="Y756" s="35">
        <v>2</v>
      </c>
      <c r="Z756" s="35">
        <v>12</v>
      </c>
      <c r="AA756" s="34">
        <v>0</v>
      </c>
      <c r="AB756" s="34">
        <v>20</v>
      </c>
      <c r="AC756" s="34">
        <v>0</v>
      </c>
      <c r="AD756" s="34">
        <v>0</v>
      </c>
      <c r="AE756" s="34">
        <v>1</v>
      </c>
      <c r="AF756" s="58">
        <f>'Base tratada'!$AC756+'Base tratada'!$AD756+'Base tratada'!$AE756</f>
        <v>1</v>
      </c>
      <c r="AG7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56" s="58" t="str">
        <f>IF('Base tratada'!$AC756&gt;=MAX('Base tratada'!$AD756,'Base tratada'!$AE756),"Web",
IF('Base tratada'!$AD756&gt;='Base tratada'!$AE756,"Catalog",
"Store"))</f>
        <v>Store</v>
      </c>
      <c r="AI756" s="59">
        <f>IF('Base tratada'!$AF756=0,"0",'Base tratada'!$AK756/'Base tratada'!$AF756)</f>
        <v>125</v>
      </c>
      <c r="AJ756" s="59" t="str">
        <f>IF('Base tratada'!$AI756=0,"R$ 0",
IF('Base tratada'!$AI756&lt;=25,"R$ 1–25",
IF('Base tratada'!$AI756&lt;=50,"R$ 26–50",
"+R$ 50")))</f>
        <v>+R$ 50</v>
      </c>
      <c r="AK756" s="35">
        <v>125</v>
      </c>
      <c r="AL756" s="58" t="str">
        <f>IF('Base tratada'!$AK756&lt;=100,"R$ 0-100",
IF('Base tratada'!$AK756&lt;=500,"R$ 101-500",
IF('Base tratada'!$AK756&lt;=1000,"R$ 501-1000",
IF('Base tratada'!$AK756&lt;=1500,"R$ 1001-1500",
"+R$ 1500"))))</f>
        <v>R$ 101-500</v>
      </c>
      <c r="AM756" s="34">
        <v>0</v>
      </c>
      <c r="AN756" s="34">
        <v>0</v>
      </c>
      <c r="AO756" s="34">
        <v>0</v>
      </c>
      <c r="AP756" s="34">
        <v>0</v>
      </c>
      <c r="AQ756" s="34">
        <v>0</v>
      </c>
      <c r="AR756" s="34">
        <v>0</v>
      </c>
      <c r="AS756" s="34">
        <v>0</v>
      </c>
      <c r="AT756" s="34">
        <v>3</v>
      </c>
      <c r="AU756" s="34">
        <v>11</v>
      </c>
      <c r="AV756" s="52">
        <v>113</v>
      </c>
      <c r="AW756" s="57">
        <v>0</v>
      </c>
      <c r="AX756" s="58" t="str">
        <f>IF(Tabela3[[#This Row],[Response]]=1, "Aceitou", "Não aceitou")</f>
        <v>Não aceitou</v>
      </c>
      <c r="AY756" s="55" t="str">
        <f>Tabela3[[#This Row],[Faixa Recência]] &amp; " | " &amp; Tabela3[[#This Row],[Faixa Gasto]] &amp; " | " &amp; Tabela3[[#This Row],[Faixa ticket médio]]</f>
        <v>76-99 dias | R$ 101-500 | +R$ 50</v>
      </c>
      <c r="AZ7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6" s="36"/>
    </row>
    <row r="757" spans="1:54" x14ac:dyDescent="0.25">
      <c r="A757" s="61">
        <v>756</v>
      </c>
      <c r="B757" s="37">
        <v>41452</v>
      </c>
      <c r="C757" s="34">
        <v>1</v>
      </c>
      <c r="D757" s="34">
        <v>1</v>
      </c>
      <c r="E757" s="34">
        <v>86</v>
      </c>
      <c r="F757" s="58" t="str">
        <f>IF('Base tratada'!$E757&lt;=15,"0-15 dias",
IF('Base tratada'!$E757&lt;=30, "16-30 dias",
IF('Base tratada'!$E757&lt;=45, "31-45 dias",
IF('Base tratada'!$E757&lt;=60, "46-60 dias",
IF('Base tratada'!$E757&lt;=75, "61-75 dias", "76-99 dias")))))</f>
        <v>76-99 dias</v>
      </c>
      <c r="G757" s="38">
        <v>67</v>
      </c>
      <c r="H757" s="60" t="str">
        <f>IF('Base tratada'!$G757&lt;=29,"24–29",
IF('Base tratada'!$G757&lt;=39,"30–39",
IF('Base tratada'!$G757&lt;=49,"40–49",
IF('Base tratada'!$G757&lt;=59,"50–59",
IF('Base tratada'!$G757&lt;=69,"60–69",
"70–80")))))</f>
        <v>60–69</v>
      </c>
      <c r="I757" s="34">
        <v>2639</v>
      </c>
      <c r="J757" s="58" t="str">
        <f>IF('Base tratada'!$K757=1,"Divorciado",
IF('Base tratada'!$L757=1,"Casado",
IF('Base tratada'!$M757=1, "Solteiro",
IF('Base tratada'!$N757=1,"Juntos",
"Viúvo"))))</f>
        <v>Juntos</v>
      </c>
      <c r="K757" s="34">
        <v>0</v>
      </c>
      <c r="L757" s="34">
        <v>0</v>
      </c>
      <c r="M757" s="34">
        <v>0</v>
      </c>
      <c r="N757" s="34">
        <v>1</v>
      </c>
      <c r="O757" s="34">
        <v>0</v>
      </c>
      <c r="P757" s="34">
        <v>0</v>
      </c>
      <c r="Q757" s="34">
        <v>0</v>
      </c>
      <c r="R757" s="34">
        <v>1</v>
      </c>
      <c r="S757" s="34">
        <v>0</v>
      </c>
      <c r="T757" s="34">
        <v>0</v>
      </c>
      <c r="U757" s="35">
        <v>13</v>
      </c>
      <c r="V757" s="35">
        <v>0</v>
      </c>
      <c r="W757" s="35">
        <v>3</v>
      </c>
      <c r="X757" s="35">
        <v>0</v>
      </c>
      <c r="Y757" s="35">
        <v>0</v>
      </c>
      <c r="Z757" s="35">
        <v>0</v>
      </c>
      <c r="AA757" s="34">
        <v>1</v>
      </c>
      <c r="AB757" s="34">
        <v>7</v>
      </c>
      <c r="AC757" s="34">
        <v>1</v>
      </c>
      <c r="AD757" s="34">
        <v>0</v>
      </c>
      <c r="AE757" s="34">
        <v>2</v>
      </c>
      <c r="AF757" s="58">
        <f>'Base tratada'!$AC757+'Base tratada'!$AD757+'Base tratada'!$AE757</f>
        <v>3</v>
      </c>
      <c r="AG7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57" s="58" t="str">
        <f>IF('Base tratada'!$AC757&gt;=MAX('Base tratada'!$AD757,'Base tratada'!$AE757),"Web",
IF('Base tratada'!$AD757&gt;='Base tratada'!$AE757,"Catalog",
"Store"))</f>
        <v>Store</v>
      </c>
      <c r="AI757" s="59">
        <f>IF('Base tratada'!$AF757=0,"0",'Base tratada'!$AK757/'Base tratada'!$AF757)</f>
        <v>5.333333333333333</v>
      </c>
      <c r="AJ757" s="59" t="str">
        <f>IF('Base tratada'!$AI757=0,"R$ 0",
IF('Base tratada'!$AI757&lt;=25,"R$ 1–25",
IF('Base tratada'!$AI757&lt;=50,"R$ 26–50",
"+R$ 50")))</f>
        <v>R$ 1–25</v>
      </c>
      <c r="AK757" s="35">
        <v>16</v>
      </c>
      <c r="AL757" s="58" t="str">
        <f>IF('Base tratada'!$AK757&lt;=100,"R$ 0-100",
IF('Base tratada'!$AK757&lt;=500,"R$ 101-500",
IF('Base tratada'!$AK757&lt;=1000,"R$ 501-1000",
IF('Base tratada'!$AK757&lt;=1500,"R$ 1001-1500",
"+R$ 1500"))))</f>
        <v>R$ 0-100</v>
      </c>
      <c r="AM757" s="34">
        <v>0</v>
      </c>
      <c r="AN757" s="34">
        <v>0</v>
      </c>
      <c r="AO757" s="34">
        <v>0</v>
      </c>
      <c r="AP757" s="34">
        <v>0</v>
      </c>
      <c r="AQ757" s="34">
        <v>0</v>
      </c>
      <c r="AR757" s="34">
        <v>0</v>
      </c>
      <c r="AS757" s="34">
        <v>0</v>
      </c>
      <c r="AT757" s="34">
        <v>3</v>
      </c>
      <c r="AU757" s="34">
        <v>11</v>
      </c>
      <c r="AV757" s="52">
        <v>16</v>
      </c>
      <c r="AW757" s="57">
        <v>0</v>
      </c>
      <c r="AX757" s="58" t="str">
        <f>IF(Tabela3[[#This Row],[Response]]=1, "Aceitou", "Não aceitou")</f>
        <v>Não aceitou</v>
      </c>
      <c r="AY757" s="55" t="str">
        <f>Tabela3[[#This Row],[Faixa Recência]] &amp; " | " &amp; Tabela3[[#This Row],[Faixa Gasto]] &amp; " | " &amp; Tabela3[[#This Row],[Faixa ticket médio]]</f>
        <v>76-99 dias | R$ 0-100 | R$ 1–25</v>
      </c>
      <c r="AZ7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7" s="36"/>
    </row>
    <row r="758" spans="1:54" x14ac:dyDescent="0.25">
      <c r="A758" s="61">
        <v>757</v>
      </c>
      <c r="B758" s="37">
        <v>40760</v>
      </c>
      <c r="C758" s="34">
        <v>0</v>
      </c>
      <c r="D758" s="34">
        <v>1</v>
      </c>
      <c r="E758" s="34">
        <v>64</v>
      </c>
      <c r="F758" s="58" t="str">
        <f>IF('Base tratada'!$E758&lt;=15,"0-15 dias",
IF('Base tratada'!$E758&lt;=30, "16-30 dias",
IF('Base tratada'!$E758&lt;=45, "31-45 dias",
IF('Base tratada'!$E758&lt;=60, "46-60 dias",
IF('Base tratada'!$E758&lt;=75, "61-75 dias", "76-99 dias")))))</f>
        <v>61-75 dias</v>
      </c>
      <c r="G758" s="38">
        <v>55</v>
      </c>
      <c r="H758" s="60" t="str">
        <f>IF('Base tratada'!$G758&lt;=29,"24–29",
IF('Base tratada'!$G758&lt;=39,"30–39",
IF('Base tratada'!$G758&lt;=49,"40–49",
IF('Base tratada'!$G758&lt;=59,"50–59",
IF('Base tratada'!$G758&lt;=69,"60–69",
"70–80")))))</f>
        <v>50–59</v>
      </c>
      <c r="I758" s="34">
        <v>2462</v>
      </c>
      <c r="J758" s="58" t="str">
        <f>IF('Base tratada'!$K758=1,"Divorciado",
IF('Base tratada'!$L758=1,"Casado",
IF('Base tratada'!$M758=1, "Solteiro",
IF('Base tratada'!$N758=1,"Juntos",
"Viúvo"))))</f>
        <v>Solteiro</v>
      </c>
      <c r="K758" s="34">
        <v>0</v>
      </c>
      <c r="L758" s="34">
        <v>0</v>
      </c>
      <c r="M758" s="34">
        <v>1</v>
      </c>
      <c r="N758" s="34">
        <v>0</v>
      </c>
      <c r="O758" s="34">
        <v>0</v>
      </c>
      <c r="P758" s="34">
        <v>0</v>
      </c>
      <c r="Q758" s="34">
        <v>0</v>
      </c>
      <c r="R758" s="34">
        <v>0</v>
      </c>
      <c r="S758" s="34">
        <v>0</v>
      </c>
      <c r="T758" s="34">
        <v>1</v>
      </c>
      <c r="U758" s="35">
        <v>70</v>
      </c>
      <c r="V758" s="35">
        <v>0</v>
      </c>
      <c r="W758" s="35">
        <v>17</v>
      </c>
      <c r="X758" s="35">
        <v>0</v>
      </c>
      <c r="Y758" s="35">
        <v>0</v>
      </c>
      <c r="Z758" s="35">
        <v>6</v>
      </c>
      <c r="AA758" s="34">
        <v>2</v>
      </c>
      <c r="AB758" s="34">
        <v>6</v>
      </c>
      <c r="AC758" s="34">
        <v>2</v>
      </c>
      <c r="AD758" s="34">
        <v>1</v>
      </c>
      <c r="AE758" s="34">
        <v>3</v>
      </c>
      <c r="AF758" s="58">
        <f>'Base tratada'!$AC758+'Base tratada'!$AD758+'Base tratada'!$AE758</f>
        <v>6</v>
      </c>
      <c r="AG7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58" s="58" t="str">
        <f>IF('Base tratada'!$AC758&gt;=MAX('Base tratada'!$AD758,'Base tratada'!$AE758),"Web",
IF('Base tratada'!$AD758&gt;='Base tratada'!$AE758,"Catalog",
"Store"))</f>
        <v>Store</v>
      </c>
      <c r="AI758" s="59">
        <f>IF('Base tratada'!$AF758=0,"0",'Base tratada'!$AK758/'Base tratada'!$AF758)</f>
        <v>14.5</v>
      </c>
      <c r="AJ758" s="59" t="str">
        <f>IF('Base tratada'!$AI758=0,"R$ 0",
IF('Base tratada'!$AI758&lt;=25,"R$ 1–25",
IF('Base tratada'!$AI758&lt;=50,"R$ 26–50",
"+R$ 50")))</f>
        <v>R$ 1–25</v>
      </c>
      <c r="AK758" s="35">
        <v>87</v>
      </c>
      <c r="AL758" s="58" t="str">
        <f>IF('Base tratada'!$AK758&lt;=100,"R$ 0-100",
IF('Base tratada'!$AK758&lt;=500,"R$ 101-500",
IF('Base tratada'!$AK758&lt;=1000,"R$ 501-1000",
IF('Base tratada'!$AK758&lt;=1500,"R$ 1001-1500",
"+R$ 1500"))))</f>
        <v>R$ 0-100</v>
      </c>
      <c r="AM758" s="34">
        <v>0</v>
      </c>
      <c r="AN758" s="34">
        <v>0</v>
      </c>
      <c r="AO758" s="34">
        <v>0</v>
      </c>
      <c r="AP758" s="34">
        <v>0</v>
      </c>
      <c r="AQ758" s="34">
        <v>0</v>
      </c>
      <c r="AR758" s="34">
        <v>0</v>
      </c>
      <c r="AS758" s="34">
        <v>0</v>
      </c>
      <c r="AT758" s="34">
        <v>3</v>
      </c>
      <c r="AU758" s="34">
        <v>11</v>
      </c>
      <c r="AV758" s="52">
        <v>81</v>
      </c>
      <c r="AW758" s="57">
        <v>0</v>
      </c>
      <c r="AX758" s="58" t="str">
        <f>IF(Tabela3[[#This Row],[Response]]=1, "Aceitou", "Não aceitou")</f>
        <v>Não aceitou</v>
      </c>
      <c r="AY758" s="55" t="str">
        <f>Tabela3[[#This Row],[Faixa Recência]] &amp; " | " &amp; Tabela3[[#This Row],[Faixa Gasto]] &amp; " | " &amp; Tabela3[[#This Row],[Faixa ticket médio]]</f>
        <v>61-75 dias | R$ 0-100 | R$ 1–25</v>
      </c>
      <c r="AZ7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8" s="36"/>
    </row>
    <row r="759" spans="1:54" x14ac:dyDescent="0.25">
      <c r="A759" s="61">
        <v>758</v>
      </c>
      <c r="B759" s="37">
        <v>74250</v>
      </c>
      <c r="C759" s="34">
        <v>0</v>
      </c>
      <c r="D759" s="34">
        <v>0</v>
      </c>
      <c r="E759" s="34">
        <v>90</v>
      </c>
      <c r="F759" s="58" t="str">
        <f>IF('Base tratada'!$E759&lt;=15,"0-15 dias",
IF('Base tratada'!$E759&lt;=30, "16-30 dias",
IF('Base tratada'!$E759&lt;=45, "31-45 dias",
IF('Base tratada'!$E759&lt;=60, "46-60 dias",
IF('Base tratada'!$E759&lt;=75, "61-75 dias", "76-99 dias")))))</f>
        <v>76-99 dias</v>
      </c>
      <c r="G759" s="38">
        <v>62</v>
      </c>
      <c r="H759" s="60" t="str">
        <f>IF('Base tratada'!$G759&lt;=29,"24–29",
IF('Base tratada'!$G759&lt;=39,"30–39",
IF('Base tratada'!$G759&lt;=49,"40–49",
IF('Base tratada'!$G759&lt;=59,"50–59",
IF('Base tratada'!$G759&lt;=69,"60–69",
"70–80")))))</f>
        <v>60–69</v>
      </c>
      <c r="I759" s="34">
        <v>2313</v>
      </c>
      <c r="J759" s="58" t="str">
        <f>IF('Base tratada'!$K759=1,"Divorciado",
IF('Base tratada'!$L759=1,"Casado",
IF('Base tratada'!$M759=1, "Solteiro",
IF('Base tratada'!$N759=1,"Juntos",
"Viúvo"))))</f>
        <v>Juntos</v>
      </c>
      <c r="K759" s="34">
        <v>0</v>
      </c>
      <c r="L759" s="34">
        <v>0</v>
      </c>
      <c r="M759" s="34">
        <v>0</v>
      </c>
      <c r="N759" s="34">
        <v>1</v>
      </c>
      <c r="O759" s="34">
        <v>0</v>
      </c>
      <c r="P759" s="34">
        <v>0</v>
      </c>
      <c r="Q759" s="34">
        <v>0</v>
      </c>
      <c r="R759" s="34">
        <v>0</v>
      </c>
      <c r="S759" s="34">
        <v>0</v>
      </c>
      <c r="T759" s="34">
        <v>1</v>
      </c>
      <c r="U759" s="35">
        <v>680</v>
      </c>
      <c r="V759" s="35">
        <v>11</v>
      </c>
      <c r="W759" s="35">
        <v>392</v>
      </c>
      <c r="X759" s="35">
        <v>75</v>
      </c>
      <c r="Y759" s="35">
        <v>0</v>
      </c>
      <c r="Z759" s="35">
        <v>0</v>
      </c>
      <c r="AA759" s="34">
        <v>1</v>
      </c>
      <c r="AB759" s="34">
        <v>1</v>
      </c>
      <c r="AC759" s="34">
        <v>2</v>
      </c>
      <c r="AD759" s="34">
        <v>11</v>
      </c>
      <c r="AE759" s="34">
        <v>4</v>
      </c>
      <c r="AF759" s="58">
        <f>'Base tratada'!$AC759+'Base tratada'!$AD759+'Base tratada'!$AE759</f>
        <v>17</v>
      </c>
      <c r="AG7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59" s="58" t="str">
        <f>IF('Base tratada'!$AC759&gt;=MAX('Base tratada'!$AD759,'Base tratada'!$AE759),"Web",
IF('Base tratada'!$AD759&gt;='Base tratada'!$AE759,"Catalog",
"Store"))</f>
        <v>Catalog</v>
      </c>
      <c r="AI759" s="59">
        <f>IF('Base tratada'!$AF759=0,"0",'Base tratada'!$AK759/'Base tratada'!$AF759)</f>
        <v>68.117647058823536</v>
      </c>
      <c r="AJ759" s="59" t="str">
        <f>IF('Base tratada'!$AI759=0,"R$ 0",
IF('Base tratada'!$AI759&lt;=25,"R$ 1–25",
IF('Base tratada'!$AI759&lt;=50,"R$ 26–50",
"+R$ 50")))</f>
        <v>+R$ 50</v>
      </c>
      <c r="AK759" s="35">
        <v>1158</v>
      </c>
      <c r="AL759" s="58" t="str">
        <f>IF('Base tratada'!$AK759&lt;=100,"R$ 0-100",
IF('Base tratada'!$AK759&lt;=500,"R$ 101-500",
IF('Base tratada'!$AK759&lt;=1000,"R$ 501-1000",
IF('Base tratada'!$AK759&lt;=1500,"R$ 1001-1500",
"+R$ 1500"))))</f>
        <v>R$ 1001-1500</v>
      </c>
      <c r="AM759" s="34">
        <v>0</v>
      </c>
      <c r="AN759" s="34">
        <v>0</v>
      </c>
      <c r="AO759" s="34">
        <v>0</v>
      </c>
      <c r="AP759" s="34">
        <v>0</v>
      </c>
      <c r="AQ759" s="34">
        <v>0</v>
      </c>
      <c r="AR759" s="34">
        <v>0</v>
      </c>
      <c r="AS759" s="34">
        <v>0</v>
      </c>
      <c r="AT759" s="34">
        <v>3</v>
      </c>
      <c r="AU759" s="34">
        <v>11</v>
      </c>
      <c r="AV759" s="52">
        <v>1158</v>
      </c>
      <c r="AW759" s="57">
        <v>0</v>
      </c>
      <c r="AX759" s="58" t="str">
        <f>IF(Tabela3[[#This Row],[Response]]=1, "Aceitou", "Não aceitou")</f>
        <v>Não aceitou</v>
      </c>
      <c r="AY759" s="55" t="str">
        <f>Tabela3[[#This Row],[Faixa Recência]] &amp; " | " &amp; Tabela3[[#This Row],[Faixa Gasto]] &amp; " | " &amp; Tabela3[[#This Row],[Faixa ticket médio]]</f>
        <v>76-99 dias | R$ 1001-1500 | +R$ 50</v>
      </c>
      <c r="AZ7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59" s="36"/>
    </row>
    <row r="760" spans="1:54" x14ac:dyDescent="0.25">
      <c r="A760" s="61">
        <v>759</v>
      </c>
      <c r="B760" s="37">
        <v>51124</v>
      </c>
      <c r="C760" s="34">
        <v>1</v>
      </c>
      <c r="D760" s="34">
        <v>1</v>
      </c>
      <c r="E760" s="34">
        <v>79</v>
      </c>
      <c r="F760" s="58" t="str">
        <f>IF('Base tratada'!$E760&lt;=15,"0-15 dias",
IF('Base tratada'!$E760&lt;=30, "16-30 dias",
IF('Base tratada'!$E760&lt;=45, "31-45 dias",
IF('Base tratada'!$E760&lt;=60, "46-60 dias",
IF('Base tratada'!$E760&lt;=75, "61-75 dias", "76-99 dias")))))</f>
        <v>76-99 dias</v>
      </c>
      <c r="G760" s="38">
        <v>65</v>
      </c>
      <c r="H760" s="60" t="str">
        <f>IF('Base tratada'!$G760&lt;=29,"24–29",
IF('Base tratada'!$G760&lt;=39,"30–39",
IF('Base tratada'!$G760&lt;=49,"40–49",
IF('Base tratada'!$G760&lt;=59,"50–59",
IF('Base tratada'!$G760&lt;=69,"60–69",
"70–80")))))</f>
        <v>60–69</v>
      </c>
      <c r="I760" s="34">
        <v>2352</v>
      </c>
      <c r="J760" s="58" t="str">
        <f>IF('Base tratada'!$K760=1,"Divorciado",
IF('Base tratada'!$L760=1,"Casado",
IF('Base tratada'!$M760=1, "Solteiro",
IF('Base tratada'!$N760=1,"Juntos",
"Viúvo"))))</f>
        <v>Solteiro</v>
      </c>
      <c r="K760" s="34">
        <v>0</v>
      </c>
      <c r="L760" s="34">
        <v>0</v>
      </c>
      <c r="M760" s="34">
        <v>1</v>
      </c>
      <c r="N760" s="34">
        <v>0</v>
      </c>
      <c r="O760" s="34">
        <v>0</v>
      </c>
      <c r="P760" s="34">
        <v>0</v>
      </c>
      <c r="Q760" s="34">
        <v>0</v>
      </c>
      <c r="R760" s="34">
        <v>0</v>
      </c>
      <c r="S760" s="34">
        <v>1</v>
      </c>
      <c r="T760" s="34">
        <v>0</v>
      </c>
      <c r="U760" s="35">
        <v>26</v>
      </c>
      <c r="V760" s="35">
        <v>1</v>
      </c>
      <c r="W760" s="35">
        <v>11</v>
      </c>
      <c r="X760" s="35">
        <v>0</v>
      </c>
      <c r="Y760" s="35">
        <v>1</v>
      </c>
      <c r="Z760" s="35">
        <v>4</v>
      </c>
      <c r="AA760" s="34">
        <v>2</v>
      </c>
      <c r="AB760" s="34">
        <v>3</v>
      </c>
      <c r="AC760" s="34">
        <v>1</v>
      </c>
      <c r="AD760" s="34">
        <v>0</v>
      </c>
      <c r="AE760" s="34">
        <v>3</v>
      </c>
      <c r="AF760" s="58">
        <f>'Base tratada'!$AC760+'Base tratada'!$AD760+'Base tratada'!$AE760</f>
        <v>4</v>
      </c>
      <c r="AG7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60" s="58" t="str">
        <f>IF('Base tratada'!$AC760&gt;=MAX('Base tratada'!$AD760,'Base tratada'!$AE760),"Web",
IF('Base tratada'!$AD760&gt;='Base tratada'!$AE760,"Catalog",
"Store"))</f>
        <v>Store</v>
      </c>
      <c r="AI760" s="59">
        <f>IF('Base tratada'!$AF760=0,"0",'Base tratada'!$AK760/'Base tratada'!$AF760)</f>
        <v>9.75</v>
      </c>
      <c r="AJ760" s="59" t="str">
        <f>IF('Base tratada'!$AI760=0,"R$ 0",
IF('Base tratada'!$AI760&lt;=25,"R$ 1–25",
IF('Base tratada'!$AI760&lt;=50,"R$ 26–50",
"+R$ 50")))</f>
        <v>R$ 1–25</v>
      </c>
      <c r="AK760" s="35">
        <v>39</v>
      </c>
      <c r="AL760" s="58" t="str">
        <f>IF('Base tratada'!$AK760&lt;=100,"R$ 0-100",
IF('Base tratada'!$AK760&lt;=500,"R$ 101-500",
IF('Base tratada'!$AK760&lt;=1000,"R$ 501-1000",
IF('Base tratada'!$AK760&lt;=1500,"R$ 1001-1500",
"+R$ 1500"))))</f>
        <v>R$ 0-100</v>
      </c>
      <c r="AM760" s="34">
        <v>0</v>
      </c>
      <c r="AN760" s="34">
        <v>0</v>
      </c>
      <c r="AO760" s="34">
        <v>0</v>
      </c>
      <c r="AP760" s="34">
        <v>0</v>
      </c>
      <c r="AQ760" s="34">
        <v>0</v>
      </c>
      <c r="AR760" s="34">
        <v>0</v>
      </c>
      <c r="AS760" s="34">
        <v>0</v>
      </c>
      <c r="AT760" s="34">
        <v>3</v>
      </c>
      <c r="AU760" s="34">
        <v>11</v>
      </c>
      <c r="AV760" s="52">
        <v>35</v>
      </c>
      <c r="AW760" s="57">
        <v>0</v>
      </c>
      <c r="AX760" s="58" t="str">
        <f>IF(Tabela3[[#This Row],[Response]]=1, "Aceitou", "Não aceitou")</f>
        <v>Não aceitou</v>
      </c>
      <c r="AY760" s="55" t="str">
        <f>Tabela3[[#This Row],[Faixa Recência]] &amp; " | " &amp; Tabela3[[#This Row],[Faixa Gasto]] &amp; " | " &amp; Tabela3[[#This Row],[Faixa ticket médio]]</f>
        <v>76-99 dias | R$ 0-100 | R$ 1–25</v>
      </c>
      <c r="AZ7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0" s="36"/>
    </row>
    <row r="761" spans="1:54" x14ac:dyDescent="0.25">
      <c r="A761" s="61">
        <v>760</v>
      </c>
      <c r="B761" s="37">
        <v>72258</v>
      </c>
      <c r="C761" s="34">
        <v>0</v>
      </c>
      <c r="D761" s="34">
        <v>1</v>
      </c>
      <c r="E761" s="34">
        <v>28</v>
      </c>
      <c r="F761" s="58" t="str">
        <f>IF('Base tratada'!$E761&lt;=15,"0-15 dias",
IF('Base tratada'!$E761&lt;=30, "16-30 dias",
IF('Base tratada'!$E761&lt;=45, "31-45 dias",
IF('Base tratada'!$E761&lt;=60, "46-60 dias",
IF('Base tratada'!$E761&lt;=75, "61-75 dias", "76-99 dias")))))</f>
        <v>16-30 dias</v>
      </c>
      <c r="G761" s="38">
        <v>49</v>
      </c>
      <c r="H761" s="60" t="str">
        <f>IF('Base tratada'!$G761&lt;=29,"24–29",
IF('Base tratada'!$G761&lt;=39,"30–39",
IF('Base tratada'!$G761&lt;=49,"40–49",
IF('Base tratada'!$G761&lt;=59,"50–59",
IF('Base tratada'!$G761&lt;=69,"60–69",
"70–80")))))</f>
        <v>40–49</v>
      </c>
      <c r="I761" s="34">
        <v>2449</v>
      </c>
      <c r="J761" s="58" t="str">
        <f>IF('Base tratada'!$K761=1,"Divorciado",
IF('Base tratada'!$L761=1,"Casado",
IF('Base tratada'!$M761=1, "Solteiro",
IF('Base tratada'!$N761=1,"Juntos",
"Viúvo"))))</f>
        <v>Solteiro</v>
      </c>
      <c r="K761" s="34">
        <v>0</v>
      </c>
      <c r="L761" s="34">
        <v>0</v>
      </c>
      <c r="M761" s="34">
        <v>1</v>
      </c>
      <c r="N761" s="34">
        <v>0</v>
      </c>
      <c r="O761" s="34">
        <v>0</v>
      </c>
      <c r="P761" s="34">
        <v>0</v>
      </c>
      <c r="Q761" s="34">
        <v>0</v>
      </c>
      <c r="R761" s="34">
        <v>1</v>
      </c>
      <c r="S761" s="34">
        <v>0</v>
      </c>
      <c r="T761" s="34">
        <v>0</v>
      </c>
      <c r="U761" s="35">
        <v>522</v>
      </c>
      <c r="V761" s="35">
        <v>0</v>
      </c>
      <c r="W761" s="35">
        <v>522</v>
      </c>
      <c r="X761" s="35">
        <v>227</v>
      </c>
      <c r="Y761" s="35">
        <v>120</v>
      </c>
      <c r="Z761" s="35">
        <v>134</v>
      </c>
      <c r="AA761" s="34">
        <v>2</v>
      </c>
      <c r="AB761" s="34">
        <v>2</v>
      </c>
      <c r="AC761" s="34">
        <v>6</v>
      </c>
      <c r="AD761" s="34">
        <v>9</v>
      </c>
      <c r="AE761" s="34">
        <v>5</v>
      </c>
      <c r="AF761" s="58">
        <f>'Base tratada'!$AC761+'Base tratada'!$AD761+'Base tratada'!$AE761</f>
        <v>20</v>
      </c>
      <c r="AG7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61" s="58" t="str">
        <f>IF('Base tratada'!$AC761&gt;=MAX('Base tratada'!$AD761,'Base tratada'!$AE761),"Web",
IF('Base tratada'!$AD761&gt;='Base tratada'!$AE761,"Catalog",
"Store"))</f>
        <v>Catalog</v>
      </c>
      <c r="AI761" s="59">
        <f>IF('Base tratada'!$AF761=0,"0",'Base tratada'!$AK761/'Base tratada'!$AF761)</f>
        <v>69.55</v>
      </c>
      <c r="AJ761" s="59" t="str">
        <f>IF('Base tratada'!$AI761=0,"R$ 0",
IF('Base tratada'!$AI761&lt;=25,"R$ 1–25",
IF('Base tratada'!$AI761&lt;=50,"R$ 26–50",
"+R$ 50")))</f>
        <v>+R$ 50</v>
      </c>
      <c r="AK761" s="35">
        <v>1391</v>
      </c>
      <c r="AL761" s="58" t="str">
        <f>IF('Base tratada'!$AK761&lt;=100,"R$ 0-100",
IF('Base tratada'!$AK761&lt;=500,"R$ 101-500",
IF('Base tratada'!$AK761&lt;=1000,"R$ 501-1000",
IF('Base tratada'!$AK761&lt;=1500,"R$ 1001-1500",
"+R$ 1500"))))</f>
        <v>R$ 1001-1500</v>
      </c>
      <c r="AM761" s="34">
        <v>0</v>
      </c>
      <c r="AN761" s="34">
        <v>0</v>
      </c>
      <c r="AO761" s="34">
        <v>0</v>
      </c>
      <c r="AP761" s="34">
        <v>0</v>
      </c>
      <c r="AQ761" s="34">
        <v>0</v>
      </c>
      <c r="AR761" s="34">
        <v>0</v>
      </c>
      <c r="AS761" s="34">
        <v>0</v>
      </c>
      <c r="AT761" s="34">
        <v>3</v>
      </c>
      <c r="AU761" s="34">
        <v>11</v>
      </c>
      <c r="AV761" s="52">
        <v>1257</v>
      </c>
      <c r="AW761" s="57">
        <v>0</v>
      </c>
      <c r="AX761" s="58" t="str">
        <f>IF(Tabela3[[#This Row],[Response]]=1, "Aceitou", "Não aceitou")</f>
        <v>Não aceitou</v>
      </c>
      <c r="AY761" s="55" t="str">
        <f>Tabela3[[#This Row],[Faixa Recência]] &amp; " | " &amp; Tabela3[[#This Row],[Faixa Gasto]] &amp; " | " &amp; Tabela3[[#This Row],[Faixa ticket médio]]</f>
        <v>16-30 dias | R$ 1001-1500 | +R$ 50</v>
      </c>
      <c r="AZ7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61" s="36"/>
    </row>
    <row r="762" spans="1:54" x14ac:dyDescent="0.25">
      <c r="A762" s="61">
        <v>761</v>
      </c>
      <c r="B762" s="37">
        <v>71466</v>
      </c>
      <c r="C762" s="34">
        <v>0</v>
      </c>
      <c r="D762" s="34">
        <v>0</v>
      </c>
      <c r="E762" s="34">
        <v>86</v>
      </c>
      <c r="F762" s="58" t="str">
        <f>IF('Base tratada'!$E762&lt;=15,"0-15 dias",
IF('Base tratada'!$E762&lt;=30, "16-30 dias",
IF('Base tratada'!$E762&lt;=45, "31-45 dias",
IF('Base tratada'!$E762&lt;=60, "46-60 dias",
IF('Base tratada'!$E762&lt;=75, "61-75 dias", "76-99 dias")))))</f>
        <v>76-99 dias</v>
      </c>
      <c r="G762" s="38">
        <v>46</v>
      </c>
      <c r="H762" s="60" t="str">
        <f>IF('Base tratada'!$G762&lt;=29,"24–29",
IF('Base tratada'!$G762&lt;=39,"30–39",
IF('Base tratada'!$G762&lt;=49,"40–49",
IF('Base tratada'!$G762&lt;=59,"50–59",
IF('Base tratada'!$G762&lt;=69,"60–69",
"70–80")))))</f>
        <v>40–49</v>
      </c>
      <c r="I762" s="34">
        <v>2244</v>
      </c>
      <c r="J762" s="58" t="str">
        <f>IF('Base tratada'!$K762=1,"Divorciado",
IF('Base tratada'!$L762=1,"Casado",
IF('Base tratada'!$M762=1, "Solteiro",
IF('Base tratada'!$N762=1,"Juntos",
"Viúvo"))))</f>
        <v>Solteiro</v>
      </c>
      <c r="K762" s="34">
        <v>0</v>
      </c>
      <c r="L762" s="34">
        <v>0</v>
      </c>
      <c r="M762" s="34">
        <v>1</v>
      </c>
      <c r="N762" s="34">
        <v>0</v>
      </c>
      <c r="O762" s="34">
        <v>0</v>
      </c>
      <c r="P762" s="34">
        <v>0</v>
      </c>
      <c r="Q762" s="34">
        <v>0</v>
      </c>
      <c r="R762" s="34">
        <v>0</v>
      </c>
      <c r="S762" s="34">
        <v>0</v>
      </c>
      <c r="T762" s="34">
        <v>1</v>
      </c>
      <c r="U762" s="35">
        <v>412</v>
      </c>
      <c r="V762" s="35">
        <v>12</v>
      </c>
      <c r="W762" s="35">
        <v>546</v>
      </c>
      <c r="X762" s="35">
        <v>78</v>
      </c>
      <c r="Y762" s="35">
        <v>182</v>
      </c>
      <c r="Z762" s="35">
        <v>0</v>
      </c>
      <c r="AA762" s="34">
        <v>1</v>
      </c>
      <c r="AB762" s="34">
        <v>1</v>
      </c>
      <c r="AC762" s="34">
        <v>4</v>
      </c>
      <c r="AD762" s="34">
        <v>4</v>
      </c>
      <c r="AE762" s="34">
        <v>10</v>
      </c>
      <c r="AF762" s="58">
        <f>'Base tratada'!$AC762+'Base tratada'!$AD762+'Base tratada'!$AE762</f>
        <v>18</v>
      </c>
      <c r="AG7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62" s="58" t="str">
        <f>IF('Base tratada'!$AC762&gt;=MAX('Base tratada'!$AD762,'Base tratada'!$AE762),"Web",
IF('Base tratada'!$AD762&gt;='Base tratada'!$AE762,"Catalog",
"Store"))</f>
        <v>Store</v>
      </c>
      <c r="AI762" s="59">
        <f>IF('Base tratada'!$AF762=0,"0",'Base tratada'!$AK762/'Base tratada'!$AF762)</f>
        <v>68.333333333333329</v>
      </c>
      <c r="AJ762" s="59" t="str">
        <f>IF('Base tratada'!$AI762=0,"R$ 0",
IF('Base tratada'!$AI762&lt;=25,"R$ 1–25",
IF('Base tratada'!$AI762&lt;=50,"R$ 26–50",
"+R$ 50")))</f>
        <v>+R$ 50</v>
      </c>
      <c r="AK762" s="35">
        <v>1230</v>
      </c>
      <c r="AL762" s="58" t="str">
        <f>IF('Base tratada'!$AK762&lt;=100,"R$ 0-100",
IF('Base tratada'!$AK762&lt;=500,"R$ 101-500",
IF('Base tratada'!$AK762&lt;=1000,"R$ 501-1000",
IF('Base tratada'!$AK762&lt;=1500,"R$ 1001-1500",
"+R$ 1500"))))</f>
        <v>R$ 1001-1500</v>
      </c>
      <c r="AM762" s="34">
        <v>0</v>
      </c>
      <c r="AN762" s="34">
        <v>0</v>
      </c>
      <c r="AO762" s="34">
        <v>0</v>
      </c>
      <c r="AP762" s="34">
        <v>0</v>
      </c>
      <c r="AQ762" s="34">
        <v>0</v>
      </c>
      <c r="AR762" s="34">
        <v>0</v>
      </c>
      <c r="AS762" s="34">
        <v>0</v>
      </c>
      <c r="AT762" s="34">
        <v>3</v>
      </c>
      <c r="AU762" s="34">
        <v>11</v>
      </c>
      <c r="AV762" s="52">
        <v>1230</v>
      </c>
      <c r="AW762" s="57">
        <v>0</v>
      </c>
      <c r="AX762" s="58" t="str">
        <f>IF(Tabela3[[#This Row],[Response]]=1, "Aceitou", "Não aceitou")</f>
        <v>Não aceitou</v>
      </c>
      <c r="AY762" s="55" t="str">
        <f>Tabela3[[#This Row],[Faixa Recência]] &amp; " | " &amp; Tabela3[[#This Row],[Faixa Gasto]] &amp; " | " &amp; Tabela3[[#This Row],[Faixa ticket médio]]</f>
        <v>76-99 dias | R$ 1001-1500 | +R$ 50</v>
      </c>
      <c r="AZ7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2" s="36"/>
    </row>
    <row r="763" spans="1:54" x14ac:dyDescent="0.25">
      <c r="A763" s="61">
        <v>762</v>
      </c>
      <c r="B763" s="37">
        <v>36283</v>
      </c>
      <c r="C763" s="34">
        <v>1</v>
      </c>
      <c r="D763" s="34">
        <v>1</v>
      </c>
      <c r="E763" s="34">
        <v>42</v>
      </c>
      <c r="F763" s="58" t="str">
        <f>IF('Base tratada'!$E763&lt;=15,"0-15 dias",
IF('Base tratada'!$E763&lt;=30, "16-30 dias",
IF('Base tratada'!$E763&lt;=45, "31-45 dias",
IF('Base tratada'!$E763&lt;=60, "46-60 dias",
IF('Base tratada'!$E763&lt;=75, "61-75 dias", "76-99 dias")))))</f>
        <v>31-45 dias</v>
      </c>
      <c r="G763" s="38">
        <v>44</v>
      </c>
      <c r="H763" s="60" t="str">
        <f>IF('Base tratada'!$G763&lt;=29,"24–29",
IF('Base tratada'!$G763&lt;=39,"30–39",
IF('Base tratada'!$G763&lt;=49,"40–49",
IF('Base tratada'!$G763&lt;=59,"50–59",
IF('Base tratada'!$G763&lt;=69,"60–69",
"70–80")))))</f>
        <v>40–49</v>
      </c>
      <c r="I763" s="34">
        <v>2235</v>
      </c>
      <c r="J763" s="58" t="str">
        <f>IF('Base tratada'!$K763=1,"Divorciado",
IF('Base tratada'!$L763=1,"Casado",
IF('Base tratada'!$M763=1, "Solteiro",
IF('Base tratada'!$N763=1,"Juntos",
"Viúvo"))))</f>
        <v>Juntos</v>
      </c>
      <c r="K763" s="34">
        <v>0</v>
      </c>
      <c r="L763" s="34">
        <v>0</v>
      </c>
      <c r="M763" s="34">
        <v>0</v>
      </c>
      <c r="N763" s="34">
        <v>1</v>
      </c>
      <c r="O763" s="34">
        <v>0</v>
      </c>
      <c r="P763" s="34">
        <v>0</v>
      </c>
      <c r="Q763" s="34">
        <v>0</v>
      </c>
      <c r="R763" s="34">
        <v>1</v>
      </c>
      <c r="S763" s="34">
        <v>0</v>
      </c>
      <c r="T763" s="34">
        <v>0</v>
      </c>
      <c r="U763" s="35">
        <v>6</v>
      </c>
      <c r="V763" s="35">
        <v>5</v>
      </c>
      <c r="W763" s="35">
        <v>5</v>
      </c>
      <c r="X763" s="35">
        <v>8</v>
      </c>
      <c r="Y763" s="35">
        <v>0</v>
      </c>
      <c r="Z763" s="35">
        <v>5</v>
      </c>
      <c r="AA763" s="34">
        <v>2</v>
      </c>
      <c r="AB763" s="34">
        <v>4</v>
      </c>
      <c r="AC763" s="34">
        <v>1</v>
      </c>
      <c r="AD763" s="34">
        <v>0</v>
      </c>
      <c r="AE763" s="34">
        <v>3</v>
      </c>
      <c r="AF763" s="58">
        <f>'Base tratada'!$AC763+'Base tratada'!$AD763+'Base tratada'!$AE763</f>
        <v>4</v>
      </c>
      <c r="AG7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63" s="58" t="str">
        <f>IF('Base tratada'!$AC763&gt;=MAX('Base tratada'!$AD763,'Base tratada'!$AE763),"Web",
IF('Base tratada'!$AD763&gt;='Base tratada'!$AE763,"Catalog",
"Store"))</f>
        <v>Store</v>
      </c>
      <c r="AI763" s="59">
        <f>IF('Base tratada'!$AF763=0,"0",'Base tratada'!$AK763/'Base tratada'!$AF763)</f>
        <v>6</v>
      </c>
      <c r="AJ763" s="59" t="str">
        <f>IF('Base tratada'!$AI763=0,"R$ 0",
IF('Base tratada'!$AI763&lt;=25,"R$ 1–25",
IF('Base tratada'!$AI763&lt;=50,"R$ 26–50",
"+R$ 50")))</f>
        <v>R$ 1–25</v>
      </c>
      <c r="AK763" s="35">
        <v>24</v>
      </c>
      <c r="AL763" s="58" t="str">
        <f>IF('Base tratada'!$AK763&lt;=100,"R$ 0-100",
IF('Base tratada'!$AK763&lt;=500,"R$ 101-500",
IF('Base tratada'!$AK763&lt;=1000,"R$ 501-1000",
IF('Base tratada'!$AK763&lt;=1500,"R$ 1001-1500",
"+R$ 1500"))))</f>
        <v>R$ 0-100</v>
      </c>
      <c r="AM763" s="34">
        <v>0</v>
      </c>
      <c r="AN763" s="34">
        <v>0</v>
      </c>
      <c r="AO763" s="34">
        <v>0</v>
      </c>
      <c r="AP763" s="34">
        <v>0</v>
      </c>
      <c r="AQ763" s="34">
        <v>0</v>
      </c>
      <c r="AR763" s="34">
        <v>0</v>
      </c>
      <c r="AS763" s="34">
        <v>0</v>
      </c>
      <c r="AT763" s="34">
        <v>3</v>
      </c>
      <c r="AU763" s="34">
        <v>11</v>
      </c>
      <c r="AV763" s="52">
        <v>19</v>
      </c>
      <c r="AW763" s="57">
        <v>0</v>
      </c>
      <c r="AX763" s="58" t="str">
        <f>IF(Tabela3[[#This Row],[Response]]=1, "Aceitou", "Não aceitou")</f>
        <v>Não aceitou</v>
      </c>
      <c r="AY763" s="55" t="str">
        <f>Tabela3[[#This Row],[Faixa Recência]] &amp; " | " &amp; Tabela3[[#This Row],[Faixa Gasto]] &amp; " | " &amp; Tabela3[[#This Row],[Faixa ticket médio]]</f>
        <v>31-45 dias | R$ 0-100 | R$ 1–25</v>
      </c>
      <c r="AZ7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3" s="36"/>
    </row>
    <row r="764" spans="1:54" x14ac:dyDescent="0.25">
      <c r="A764" s="61">
        <v>763</v>
      </c>
      <c r="B764" s="37">
        <v>20587</v>
      </c>
      <c r="C764" s="34">
        <v>1</v>
      </c>
      <c r="D764" s="34">
        <v>0</v>
      </c>
      <c r="E764" s="34">
        <v>39</v>
      </c>
      <c r="F764" s="58" t="str">
        <f>IF('Base tratada'!$E764&lt;=15,"0-15 dias",
IF('Base tratada'!$E764&lt;=30, "16-30 dias",
IF('Base tratada'!$E764&lt;=45, "31-45 dias",
IF('Base tratada'!$E764&lt;=60, "46-60 dias",
IF('Base tratada'!$E764&lt;=75, "61-75 dias", "76-99 dias")))))</f>
        <v>31-45 dias</v>
      </c>
      <c r="G764" s="38">
        <v>50</v>
      </c>
      <c r="H764" s="60" t="str">
        <f>IF('Base tratada'!$G764&lt;=29,"24–29",
IF('Base tratada'!$G764&lt;=39,"30–39",
IF('Base tratada'!$G764&lt;=49,"40–49",
IF('Base tratada'!$G764&lt;=59,"50–59",
IF('Base tratada'!$G764&lt;=69,"60–69",
"70–80")))))</f>
        <v>50–59</v>
      </c>
      <c r="I764" s="34">
        <v>2208</v>
      </c>
      <c r="J764" s="58" t="str">
        <f>IF('Base tratada'!$K764=1,"Divorciado",
IF('Base tratada'!$L764=1,"Casado",
IF('Base tratada'!$M764=1, "Solteiro",
IF('Base tratada'!$N764=1,"Juntos",
"Viúvo"))))</f>
        <v>Solteiro</v>
      </c>
      <c r="K764" s="34">
        <v>0</v>
      </c>
      <c r="L764" s="34">
        <v>0</v>
      </c>
      <c r="M764" s="34">
        <v>1</v>
      </c>
      <c r="N764" s="34">
        <v>0</v>
      </c>
      <c r="O764" s="34">
        <v>0</v>
      </c>
      <c r="P764" s="34">
        <v>0</v>
      </c>
      <c r="Q764" s="34">
        <v>0</v>
      </c>
      <c r="R764" s="34">
        <v>1</v>
      </c>
      <c r="S764" s="34">
        <v>0</v>
      </c>
      <c r="T764" s="34">
        <v>0</v>
      </c>
      <c r="U764" s="35">
        <v>2</v>
      </c>
      <c r="V764" s="35">
        <v>3</v>
      </c>
      <c r="W764" s="35">
        <v>6</v>
      </c>
      <c r="X764" s="35">
        <v>4</v>
      </c>
      <c r="Y764" s="35">
        <v>1</v>
      </c>
      <c r="Z764" s="35">
        <v>9</v>
      </c>
      <c r="AA764" s="34">
        <v>1</v>
      </c>
      <c r="AB764" s="34">
        <v>7</v>
      </c>
      <c r="AC764" s="34">
        <v>1</v>
      </c>
      <c r="AD764" s="34">
        <v>1</v>
      </c>
      <c r="AE764" s="34">
        <v>2</v>
      </c>
      <c r="AF764" s="58">
        <f>'Base tratada'!$AC764+'Base tratada'!$AD764+'Base tratada'!$AE764</f>
        <v>4</v>
      </c>
      <c r="AG7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64" s="58" t="str">
        <f>IF('Base tratada'!$AC764&gt;=MAX('Base tratada'!$AD764,'Base tratada'!$AE764),"Web",
IF('Base tratada'!$AD764&gt;='Base tratada'!$AE764,"Catalog",
"Store"))</f>
        <v>Store</v>
      </c>
      <c r="AI764" s="59">
        <f>IF('Base tratada'!$AF764=0,"0",'Base tratada'!$AK764/'Base tratada'!$AF764)</f>
        <v>4</v>
      </c>
      <c r="AJ764" s="59" t="str">
        <f>IF('Base tratada'!$AI764=0,"R$ 0",
IF('Base tratada'!$AI764&lt;=25,"R$ 1–25",
IF('Base tratada'!$AI764&lt;=50,"R$ 26–50",
"+R$ 50")))</f>
        <v>R$ 1–25</v>
      </c>
      <c r="AK764" s="35">
        <v>16</v>
      </c>
      <c r="AL764" s="58" t="str">
        <f>IF('Base tratada'!$AK764&lt;=100,"R$ 0-100",
IF('Base tratada'!$AK764&lt;=500,"R$ 101-500",
IF('Base tratada'!$AK764&lt;=1000,"R$ 501-1000",
IF('Base tratada'!$AK764&lt;=1500,"R$ 1001-1500",
"+R$ 1500"))))</f>
        <v>R$ 0-100</v>
      </c>
      <c r="AM764" s="34">
        <v>0</v>
      </c>
      <c r="AN764" s="34">
        <v>0</v>
      </c>
      <c r="AO764" s="34">
        <v>0</v>
      </c>
      <c r="AP764" s="34">
        <v>0</v>
      </c>
      <c r="AQ764" s="34">
        <v>0</v>
      </c>
      <c r="AR764" s="34">
        <v>0</v>
      </c>
      <c r="AS764" s="34">
        <v>0</v>
      </c>
      <c r="AT764" s="34">
        <v>3</v>
      </c>
      <c r="AU764" s="34">
        <v>11</v>
      </c>
      <c r="AV764" s="52">
        <v>7</v>
      </c>
      <c r="AW764" s="57">
        <v>0</v>
      </c>
      <c r="AX764" s="58" t="str">
        <f>IF(Tabela3[[#This Row],[Response]]=1, "Aceitou", "Não aceitou")</f>
        <v>Não aceitou</v>
      </c>
      <c r="AY764" s="55" t="str">
        <f>Tabela3[[#This Row],[Faixa Recência]] &amp; " | " &amp; Tabela3[[#This Row],[Faixa Gasto]] &amp; " | " &amp; Tabela3[[#This Row],[Faixa ticket médio]]</f>
        <v>31-45 dias | R$ 0-100 | R$ 1–25</v>
      </c>
      <c r="AZ7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4" s="36"/>
    </row>
    <row r="765" spans="1:54" x14ac:dyDescent="0.25">
      <c r="A765" s="61">
        <v>764</v>
      </c>
      <c r="B765" s="37">
        <v>30467</v>
      </c>
      <c r="C765" s="34">
        <v>1</v>
      </c>
      <c r="D765" s="34">
        <v>0</v>
      </c>
      <c r="E765" s="34">
        <v>8</v>
      </c>
      <c r="F765" s="58" t="str">
        <f>IF('Base tratada'!$E765&lt;=15,"0-15 dias",
IF('Base tratada'!$E765&lt;=30, "16-30 dias",
IF('Base tratada'!$E765&lt;=45, "31-45 dias",
IF('Base tratada'!$E765&lt;=60, "46-60 dias",
IF('Base tratada'!$E765&lt;=75, "61-75 dias", "76-99 dias")))))</f>
        <v>0-15 dias</v>
      </c>
      <c r="G765" s="38">
        <v>48</v>
      </c>
      <c r="H765" s="60" t="str">
        <f>IF('Base tratada'!$G765&lt;=29,"24–29",
IF('Base tratada'!$G765&lt;=39,"30–39",
IF('Base tratada'!$G765&lt;=49,"40–49",
IF('Base tratada'!$G765&lt;=59,"50–59",
IF('Base tratada'!$G765&lt;=69,"60–69",
"70–80")))))</f>
        <v>40–49</v>
      </c>
      <c r="I765" s="34">
        <v>2261</v>
      </c>
      <c r="J765" s="58" t="str">
        <f>IF('Base tratada'!$K765=1,"Divorciado",
IF('Base tratada'!$L765=1,"Casado",
IF('Base tratada'!$M765=1, "Solteiro",
IF('Base tratada'!$N765=1,"Juntos",
"Viúvo"))))</f>
        <v>Casado</v>
      </c>
      <c r="K765" s="34">
        <v>0</v>
      </c>
      <c r="L765" s="34">
        <v>1</v>
      </c>
      <c r="M765" s="34">
        <v>0</v>
      </c>
      <c r="N765" s="34">
        <v>0</v>
      </c>
      <c r="O765" s="34">
        <v>0</v>
      </c>
      <c r="P765" s="34">
        <v>0</v>
      </c>
      <c r="Q765" s="34">
        <v>0</v>
      </c>
      <c r="R765" s="34">
        <v>1</v>
      </c>
      <c r="S765" s="34">
        <v>0</v>
      </c>
      <c r="T765" s="34">
        <v>0</v>
      </c>
      <c r="U765" s="35">
        <v>1</v>
      </c>
      <c r="V765" s="35">
        <v>3</v>
      </c>
      <c r="W765" s="35">
        <v>8</v>
      </c>
      <c r="X765" s="35">
        <v>2</v>
      </c>
      <c r="Y765" s="35">
        <v>5</v>
      </c>
      <c r="Z765" s="35">
        <v>5</v>
      </c>
      <c r="AA765" s="34">
        <v>1</v>
      </c>
      <c r="AB765" s="34">
        <v>7</v>
      </c>
      <c r="AC765" s="34">
        <v>1</v>
      </c>
      <c r="AD765" s="34">
        <v>0</v>
      </c>
      <c r="AE765" s="34">
        <v>2</v>
      </c>
      <c r="AF765" s="58">
        <f>'Base tratada'!$AC765+'Base tratada'!$AD765+'Base tratada'!$AE765</f>
        <v>3</v>
      </c>
      <c r="AG7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65" s="58" t="str">
        <f>IF('Base tratada'!$AC765&gt;=MAX('Base tratada'!$AD765,'Base tratada'!$AE765),"Web",
IF('Base tratada'!$AD765&gt;='Base tratada'!$AE765,"Catalog",
"Store"))</f>
        <v>Store</v>
      </c>
      <c r="AI765" s="59">
        <f>IF('Base tratada'!$AF765=0,"0",'Base tratada'!$AK765/'Base tratada'!$AF765)</f>
        <v>6.333333333333333</v>
      </c>
      <c r="AJ765" s="59" t="str">
        <f>IF('Base tratada'!$AI765=0,"R$ 0",
IF('Base tratada'!$AI765&lt;=25,"R$ 1–25",
IF('Base tratada'!$AI765&lt;=50,"R$ 26–50",
"+R$ 50")))</f>
        <v>R$ 1–25</v>
      </c>
      <c r="AK765" s="35">
        <v>19</v>
      </c>
      <c r="AL765" s="58" t="str">
        <f>IF('Base tratada'!$AK765&lt;=100,"R$ 0-100",
IF('Base tratada'!$AK765&lt;=500,"R$ 101-500",
IF('Base tratada'!$AK765&lt;=1000,"R$ 501-1000",
IF('Base tratada'!$AK765&lt;=1500,"R$ 1001-1500",
"+R$ 1500"))))</f>
        <v>R$ 0-100</v>
      </c>
      <c r="AM765" s="34">
        <v>0</v>
      </c>
      <c r="AN765" s="34">
        <v>0</v>
      </c>
      <c r="AO765" s="34">
        <v>0</v>
      </c>
      <c r="AP765" s="34">
        <v>0</v>
      </c>
      <c r="AQ765" s="34">
        <v>0</v>
      </c>
      <c r="AR765" s="34">
        <v>0</v>
      </c>
      <c r="AS765" s="34">
        <v>0</v>
      </c>
      <c r="AT765" s="34">
        <v>3</v>
      </c>
      <c r="AU765" s="34">
        <v>11</v>
      </c>
      <c r="AV765" s="52">
        <v>14</v>
      </c>
      <c r="AW765" s="57">
        <v>0</v>
      </c>
      <c r="AX765" s="58" t="str">
        <f>IF(Tabela3[[#This Row],[Response]]=1, "Aceitou", "Não aceitou")</f>
        <v>Não aceitou</v>
      </c>
      <c r="AY765" s="55" t="str">
        <f>Tabela3[[#This Row],[Faixa Recência]] &amp; " | " &amp; Tabela3[[#This Row],[Faixa Gasto]] &amp; " | " &amp; Tabela3[[#This Row],[Faixa ticket médio]]</f>
        <v>0-15 dias | R$ 0-100 | R$ 1–25</v>
      </c>
      <c r="AZ7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5" s="36"/>
    </row>
    <row r="766" spans="1:54" x14ac:dyDescent="0.25">
      <c r="A766" s="61">
        <v>765</v>
      </c>
      <c r="B766" s="37">
        <v>31590</v>
      </c>
      <c r="C766" s="34">
        <v>1</v>
      </c>
      <c r="D766" s="34">
        <v>0</v>
      </c>
      <c r="E766" s="34">
        <v>40</v>
      </c>
      <c r="F766" s="58" t="str">
        <f>IF('Base tratada'!$E766&lt;=15,"0-15 dias",
IF('Base tratada'!$E766&lt;=30, "16-30 dias",
IF('Base tratada'!$E766&lt;=45, "31-45 dias",
IF('Base tratada'!$E766&lt;=60, "46-60 dias",
IF('Base tratada'!$E766&lt;=75, "61-75 dias", "76-99 dias")))))</f>
        <v>31-45 dias</v>
      </c>
      <c r="G766" s="38">
        <v>48</v>
      </c>
      <c r="H766" s="60" t="str">
        <f>IF('Base tratada'!$G766&lt;=29,"24–29",
IF('Base tratada'!$G766&lt;=39,"30–39",
IF('Base tratada'!$G766&lt;=49,"40–49",
IF('Base tratada'!$G766&lt;=59,"50–59",
IF('Base tratada'!$G766&lt;=69,"60–69",
"70–80")))))</f>
        <v>40–49</v>
      </c>
      <c r="I766" s="34">
        <v>2535</v>
      </c>
      <c r="J766" s="58" t="str">
        <f>IF('Base tratada'!$K766=1,"Divorciado",
IF('Base tratada'!$L766=1,"Casado",
IF('Base tratada'!$M766=1, "Solteiro",
IF('Base tratada'!$N766=1,"Juntos",
"Viúvo"))))</f>
        <v>Juntos</v>
      </c>
      <c r="K766" s="34">
        <v>0</v>
      </c>
      <c r="L766" s="34">
        <v>0</v>
      </c>
      <c r="M766" s="34">
        <v>0</v>
      </c>
      <c r="N766" s="34">
        <v>1</v>
      </c>
      <c r="O766" s="34">
        <v>0</v>
      </c>
      <c r="P766" s="34">
        <v>0</v>
      </c>
      <c r="Q766" s="34">
        <v>0</v>
      </c>
      <c r="R766" s="34">
        <v>1</v>
      </c>
      <c r="S766" s="34">
        <v>0</v>
      </c>
      <c r="T766" s="34">
        <v>0</v>
      </c>
      <c r="U766" s="35">
        <v>6</v>
      </c>
      <c r="V766" s="35">
        <v>2</v>
      </c>
      <c r="W766" s="35">
        <v>15</v>
      </c>
      <c r="X766" s="35">
        <v>6</v>
      </c>
      <c r="Y766" s="35">
        <v>6</v>
      </c>
      <c r="Z766" s="35">
        <v>3</v>
      </c>
      <c r="AA766" s="34">
        <v>1</v>
      </c>
      <c r="AB766" s="34">
        <v>8</v>
      </c>
      <c r="AC766" s="34">
        <v>1</v>
      </c>
      <c r="AD766" s="34">
        <v>0</v>
      </c>
      <c r="AE766" s="34">
        <v>3</v>
      </c>
      <c r="AF766" s="58">
        <f>'Base tratada'!$AC766+'Base tratada'!$AD766+'Base tratada'!$AE766</f>
        <v>4</v>
      </c>
      <c r="AG7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66" s="58" t="str">
        <f>IF('Base tratada'!$AC766&gt;=MAX('Base tratada'!$AD766,'Base tratada'!$AE766),"Web",
IF('Base tratada'!$AD766&gt;='Base tratada'!$AE766,"Catalog",
"Store"))</f>
        <v>Store</v>
      </c>
      <c r="AI766" s="59">
        <f>IF('Base tratada'!$AF766=0,"0",'Base tratada'!$AK766/'Base tratada'!$AF766)</f>
        <v>8.75</v>
      </c>
      <c r="AJ766" s="59" t="str">
        <f>IF('Base tratada'!$AI766=0,"R$ 0",
IF('Base tratada'!$AI766&lt;=25,"R$ 1–25",
IF('Base tratada'!$AI766&lt;=50,"R$ 26–50",
"+R$ 50")))</f>
        <v>R$ 1–25</v>
      </c>
      <c r="AK766" s="35">
        <v>35</v>
      </c>
      <c r="AL766" s="58" t="str">
        <f>IF('Base tratada'!$AK766&lt;=100,"R$ 0-100",
IF('Base tratada'!$AK766&lt;=500,"R$ 101-500",
IF('Base tratada'!$AK766&lt;=1000,"R$ 501-1000",
IF('Base tratada'!$AK766&lt;=1500,"R$ 1001-1500",
"+R$ 1500"))))</f>
        <v>R$ 0-100</v>
      </c>
      <c r="AM766" s="34">
        <v>0</v>
      </c>
      <c r="AN766" s="34">
        <v>0</v>
      </c>
      <c r="AO766" s="34">
        <v>0</v>
      </c>
      <c r="AP766" s="34">
        <v>0</v>
      </c>
      <c r="AQ766" s="34">
        <v>0</v>
      </c>
      <c r="AR766" s="34">
        <v>0</v>
      </c>
      <c r="AS766" s="34">
        <v>0</v>
      </c>
      <c r="AT766" s="34">
        <v>3</v>
      </c>
      <c r="AU766" s="34">
        <v>11</v>
      </c>
      <c r="AV766" s="52">
        <v>32</v>
      </c>
      <c r="AW766" s="57">
        <v>0</v>
      </c>
      <c r="AX766" s="58" t="str">
        <f>IF(Tabela3[[#This Row],[Response]]=1, "Aceitou", "Não aceitou")</f>
        <v>Não aceitou</v>
      </c>
      <c r="AY766" s="55" t="str">
        <f>Tabela3[[#This Row],[Faixa Recência]] &amp; " | " &amp; Tabela3[[#This Row],[Faixa Gasto]] &amp; " | " &amp; Tabela3[[#This Row],[Faixa ticket médio]]</f>
        <v>31-45 dias | R$ 0-100 | R$ 1–25</v>
      </c>
      <c r="AZ7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6" s="36"/>
    </row>
    <row r="767" spans="1:54" x14ac:dyDescent="0.25">
      <c r="A767" s="61">
        <v>766</v>
      </c>
      <c r="B767" s="37">
        <v>20425</v>
      </c>
      <c r="C767" s="34">
        <v>1</v>
      </c>
      <c r="D767" s="34">
        <v>0</v>
      </c>
      <c r="E767" s="34">
        <v>5</v>
      </c>
      <c r="F767" s="58" t="str">
        <f>IF('Base tratada'!$E767&lt;=15,"0-15 dias",
IF('Base tratada'!$E767&lt;=30, "16-30 dias",
IF('Base tratada'!$E767&lt;=45, "31-45 dias",
IF('Base tratada'!$E767&lt;=60, "46-60 dias",
IF('Base tratada'!$E767&lt;=75, "61-75 dias", "76-99 dias")))))</f>
        <v>0-15 dias</v>
      </c>
      <c r="G767" s="38">
        <v>34</v>
      </c>
      <c r="H767" s="60" t="str">
        <f>IF('Base tratada'!$G767&lt;=29,"24–29",
IF('Base tratada'!$G767&lt;=39,"30–39",
IF('Base tratada'!$G767&lt;=49,"40–49",
IF('Base tratada'!$G767&lt;=59,"50–59",
IF('Base tratada'!$G767&lt;=69,"60–69",
"70–80")))))</f>
        <v>30–39</v>
      </c>
      <c r="I767" s="34">
        <v>2767</v>
      </c>
      <c r="J767" s="58" t="str">
        <f>IF('Base tratada'!$K767=1,"Divorciado",
IF('Base tratada'!$L767=1,"Casado",
IF('Base tratada'!$M767=1, "Solteiro",
IF('Base tratada'!$N767=1,"Juntos",
"Viúvo"))))</f>
        <v>Casado</v>
      </c>
      <c r="K767" s="34">
        <v>0</v>
      </c>
      <c r="L767" s="34">
        <v>1</v>
      </c>
      <c r="M767" s="34">
        <v>0</v>
      </c>
      <c r="N767" s="34">
        <v>0</v>
      </c>
      <c r="O767" s="34">
        <v>0</v>
      </c>
      <c r="P767" s="34">
        <v>0</v>
      </c>
      <c r="Q767" s="34">
        <v>1</v>
      </c>
      <c r="R767" s="34">
        <v>0</v>
      </c>
      <c r="S767" s="34">
        <v>0</v>
      </c>
      <c r="T767" s="34">
        <v>0</v>
      </c>
      <c r="U767" s="35">
        <v>4</v>
      </c>
      <c r="V767" s="35">
        <v>12</v>
      </c>
      <c r="W767" s="35">
        <v>5</v>
      </c>
      <c r="X767" s="35">
        <v>3</v>
      </c>
      <c r="Y767" s="35">
        <v>16</v>
      </c>
      <c r="Z767" s="35">
        <v>17</v>
      </c>
      <c r="AA767" s="34">
        <v>2</v>
      </c>
      <c r="AB767" s="34">
        <v>7</v>
      </c>
      <c r="AC767" s="34">
        <v>2</v>
      </c>
      <c r="AD767" s="34">
        <v>0</v>
      </c>
      <c r="AE767" s="34">
        <v>3</v>
      </c>
      <c r="AF767" s="58">
        <f>'Base tratada'!$AC767+'Base tratada'!$AD767+'Base tratada'!$AE767</f>
        <v>5</v>
      </c>
      <c r="AG7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67" s="58" t="str">
        <f>IF('Base tratada'!$AC767&gt;=MAX('Base tratada'!$AD767,'Base tratada'!$AE767),"Web",
IF('Base tratada'!$AD767&gt;='Base tratada'!$AE767,"Catalog",
"Store"))</f>
        <v>Store</v>
      </c>
      <c r="AI767" s="59">
        <f>IF('Base tratada'!$AF767=0,"0",'Base tratada'!$AK767/'Base tratada'!$AF767)</f>
        <v>8</v>
      </c>
      <c r="AJ767" s="59" t="str">
        <f>IF('Base tratada'!$AI767=0,"R$ 0",
IF('Base tratada'!$AI767&lt;=25,"R$ 1–25",
IF('Base tratada'!$AI767&lt;=50,"R$ 26–50",
"+R$ 50")))</f>
        <v>R$ 1–25</v>
      </c>
      <c r="AK767" s="35">
        <v>40</v>
      </c>
      <c r="AL767" s="58" t="str">
        <f>IF('Base tratada'!$AK767&lt;=100,"R$ 0-100",
IF('Base tratada'!$AK767&lt;=500,"R$ 101-500",
IF('Base tratada'!$AK767&lt;=1000,"R$ 501-1000",
IF('Base tratada'!$AK767&lt;=1500,"R$ 1001-1500",
"+R$ 1500"))))</f>
        <v>R$ 0-100</v>
      </c>
      <c r="AM767" s="34">
        <v>0</v>
      </c>
      <c r="AN767" s="34">
        <v>0</v>
      </c>
      <c r="AO767" s="34">
        <v>0</v>
      </c>
      <c r="AP767" s="34">
        <v>0</v>
      </c>
      <c r="AQ767" s="34">
        <v>0</v>
      </c>
      <c r="AR767" s="34">
        <v>0</v>
      </c>
      <c r="AS767" s="34">
        <v>0</v>
      </c>
      <c r="AT767" s="34">
        <v>3</v>
      </c>
      <c r="AU767" s="34">
        <v>11</v>
      </c>
      <c r="AV767" s="52">
        <v>23</v>
      </c>
      <c r="AW767" s="57">
        <v>0</v>
      </c>
      <c r="AX767" s="58" t="str">
        <f>IF(Tabela3[[#This Row],[Response]]=1, "Aceitou", "Não aceitou")</f>
        <v>Não aceitou</v>
      </c>
      <c r="AY767" s="55" t="str">
        <f>Tabela3[[#This Row],[Faixa Recência]] &amp; " | " &amp; Tabela3[[#This Row],[Faixa Gasto]] &amp; " | " &amp; Tabela3[[#This Row],[Faixa ticket médio]]</f>
        <v>0-15 dias | R$ 0-100 | R$ 1–25</v>
      </c>
      <c r="AZ7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7" s="36"/>
    </row>
    <row r="768" spans="1:54" x14ac:dyDescent="0.25">
      <c r="A768" s="61">
        <v>767</v>
      </c>
      <c r="B768" s="37">
        <v>17144</v>
      </c>
      <c r="C768" s="34">
        <v>1</v>
      </c>
      <c r="D768" s="34">
        <v>1</v>
      </c>
      <c r="E768" s="34">
        <v>96</v>
      </c>
      <c r="F768" s="58" t="str">
        <f>IF('Base tratada'!$E768&lt;=15,"0-15 dias",
IF('Base tratada'!$E768&lt;=30, "16-30 dias",
IF('Base tratada'!$E768&lt;=45, "31-45 dias",
IF('Base tratada'!$E768&lt;=60, "46-60 dias",
IF('Base tratada'!$E768&lt;=75, "61-75 dias", "76-99 dias")))))</f>
        <v>76-99 dias</v>
      </c>
      <c r="G768" s="38">
        <v>60</v>
      </c>
      <c r="H768" s="60" t="str">
        <f>IF('Base tratada'!$G768&lt;=29,"24–29",
IF('Base tratada'!$G768&lt;=39,"30–39",
IF('Base tratada'!$G768&lt;=49,"40–49",
IF('Base tratada'!$G768&lt;=59,"50–59",
IF('Base tratada'!$G768&lt;=69,"60–69",
"70–80")))))</f>
        <v>60–69</v>
      </c>
      <c r="I768" s="34">
        <v>2293</v>
      </c>
      <c r="J768" s="58" t="str">
        <f>IF('Base tratada'!$K768=1,"Divorciado",
IF('Base tratada'!$L768=1,"Casado",
IF('Base tratada'!$M768=1, "Solteiro",
IF('Base tratada'!$N768=1,"Juntos",
"Viúvo"))))</f>
        <v>Juntos</v>
      </c>
      <c r="K768" s="34">
        <v>0</v>
      </c>
      <c r="L768" s="34">
        <v>0</v>
      </c>
      <c r="M768" s="34">
        <v>0</v>
      </c>
      <c r="N768" s="34">
        <v>1</v>
      </c>
      <c r="O768" s="34">
        <v>0</v>
      </c>
      <c r="P768" s="34">
        <v>0</v>
      </c>
      <c r="Q768" s="34">
        <v>0</v>
      </c>
      <c r="R768" s="34">
        <v>0</v>
      </c>
      <c r="S768" s="34">
        <v>1</v>
      </c>
      <c r="T768" s="34">
        <v>0</v>
      </c>
      <c r="U768" s="35">
        <v>18</v>
      </c>
      <c r="V768" s="35">
        <v>2</v>
      </c>
      <c r="W768" s="35">
        <v>19</v>
      </c>
      <c r="X768" s="35">
        <v>0</v>
      </c>
      <c r="Y768" s="35">
        <v>2</v>
      </c>
      <c r="Z768" s="35">
        <v>6</v>
      </c>
      <c r="AA768" s="34">
        <v>5</v>
      </c>
      <c r="AB768" s="34">
        <v>7</v>
      </c>
      <c r="AC768" s="34">
        <v>3</v>
      </c>
      <c r="AD768" s="34">
        <v>0</v>
      </c>
      <c r="AE768" s="34">
        <v>4</v>
      </c>
      <c r="AF768" s="58">
        <f>'Base tratada'!$AC768+'Base tratada'!$AD768+'Base tratada'!$AE768</f>
        <v>7</v>
      </c>
      <c r="AG7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68" s="58" t="str">
        <f>IF('Base tratada'!$AC768&gt;=MAX('Base tratada'!$AD768,'Base tratada'!$AE768),"Web",
IF('Base tratada'!$AD768&gt;='Base tratada'!$AE768,"Catalog",
"Store"))</f>
        <v>Store</v>
      </c>
      <c r="AI768" s="59">
        <f>IF('Base tratada'!$AF768=0,"0",'Base tratada'!$AK768/'Base tratada'!$AF768)</f>
        <v>5.8571428571428568</v>
      </c>
      <c r="AJ768" s="59" t="str">
        <f>IF('Base tratada'!$AI768=0,"R$ 0",
IF('Base tratada'!$AI768&lt;=25,"R$ 1–25",
IF('Base tratada'!$AI768&lt;=50,"R$ 26–50",
"+R$ 50")))</f>
        <v>R$ 1–25</v>
      </c>
      <c r="AK768" s="35">
        <v>41</v>
      </c>
      <c r="AL768" s="58" t="str">
        <f>IF('Base tratada'!$AK768&lt;=100,"R$ 0-100",
IF('Base tratada'!$AK768&lt;=500,"R$ 101-500",
IF('Base tratada'!$AK768&lt;=1000,"R$ 501-1000",
IF('Base tratada'!$AK768&lt;=1500,"R$ 1001-1500",
"+R$ 1500"))))</f>
        <v>R$ 0-100</v>
      </c>
      <c r="AM768" s="34">
        <v>0</v>
      </c>
      <c r="AN768" s="34">
        <v>0</v>
      </c>
      <c r="AO768" s="34">
        <v>0</v>
      </c>
      <c r="AP768" s="34">
        <v>0</v>
      </c>
      <c r="AQ768" s="34">
        <v>0</v>
      </c>
      <c r="AR768" s="34">
        <v>0</v>
      </c>
      <c r="AS768" s="34">
        <v>0</v>
      </c>
      <c r="AT768" s="34">
        <v>3</v>
      </c>
      <c r="AU768" s="34">
        <v>11</v>
      </c>
      <c r="AV768" s="52">
        <v>35</v>
      </c>
      <c r="AW768" s="57">
        <v>0</v>
      </c>
      <c r="AX768" s="58" t="str">
        <f>IF(Tabela3[[#This Row],[Response]]=1, "Aceitou", "Não aceitou")</f>
        <v>Não aceitou</v>
      </c>
      <c r="AY768" s="55" t="str">
        <f>Tabela3[[#This Row],[Faixa Recência]] &amp; " | " &amp; Tabela3[[#This Row],[Faixa Gasto]] &amp; " | " &amp; Tabela3[[#This Row],[Faixa ticket médio]]</f>
        <v>76-99 dias | R$ 0-100 | R$ 1–25</v>
      </c>
      <c r="AZ7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8" s="36"/>
    </row>
    <row r="769" spans="1:54" x14ac:dyDescent="0.25">
      <c r="A769" s="61">
        <v>768</v>
      </c>
      <c r="B769" s="37">
        <v>42564</v>
      </c>
      <c r="C769" s="34">
        <v>0</v>
      </c>
      <c r="D769" s="34">
        <v>1</v>
      </c>
      <c r="E769" s="34">
        <v>28</v>
      </c>
      <c r="F769" s="58" t="str">
        <f>IF('Base tratada'!$E769&lt;=15,"0-15 dias",
IF('Base tratada'!$E769&lt;=30, "16-30 dias",
IF('Base tratada'!$E769&lt;=45, "31-45 dias",
IF('Base tratada'!$E769&lt;=60, "46-60 dias",
IF('Base tratada'!$E769&lt;=75, "61-75 dias", "76-99 dias")))))</f>
        <v>16-30 dias</v>
      </c>
      <c r="G769" s="38">
        <v>52</v>
      </c>
      <c r="H769" s="60" t="str">
        <f>IF('Base tratada'!$G769&lt;=29,"24–29",
IF('Base tratada'!$G769&lt;=39,"30–39",
IF('Base tratada'!$G769&lt;=49,"40–49",
IF('Base tratada'!$G769&lt;=59,"50–59",
IF('Base tratada'!$G769&lt;=69,"60–69",
"70–80")))))</f>
        <v>50–59</v>
      </c>
      <c r="I769" s="34">
        <v>2702</v>
      </c>
      <c r="J769" s="58" t="str">
        <f>IF('Base tratada'!$K769=1,"Divorciado",
IF('Base tratada'!$L769=1,"Casado",
IF('Base tratada'!$M769=1, "Solteiro",
IF('Base tratada'!$N769=1,"Juntos",
"Viúvo"))))</f>
        <v>Divorciado</v>
      </c>
      <c r="K769" s="34">
        <v>1</v>
      </c>
      <c r="L769" s="34">
        <v>0</v>
      </c>
      <c r="M769" s="34">
        <v>0</v>
      </c>
      <c r="N769" s="34">
        <v>0</v>
      </c>
      <c r="O769" s="34">
        <v>0</v>
      </c>
      <c r="P769" s="34">
        <v>0</v>
      </c>
      <c r="Q769" s="34">
        <v>0</v>
      </c>
      <c r="R769" s="34">
        <v>0</v>
      </c>
      <c r="S769" s="34">
        <v>0</v>
      </c>
      <c r="T769" s="34">
        <v>1</v>
      </c>
      <c r="U769" s="35">
        <v>324</v>
      </c>
      <c r="V769" s="35">
        <v>48</v>
      </c>
      <c r="W769" s="35">
        <v>186</v>
      </c>
      <c r="X769" s="35">
        <v>39</v>
      </c>
      <c r="Y769" s="35">
        <v>18</v>
      </c>
      <c r="Z769" s="35">
        <v>198</v>
      </c>
      <c r="AA769" s="34">
        <v>6</v>
      </c>
      <c r="AB769" s="34">
        <v>7</v>
      </c>
      <c r="AC769" s="34">
        <v>6</v>
      </c>
      <c r="AD769" s="34">
        <v>8</v>
      </c>
      <c r="AE769" s="34">
        <v>4</v>
      </c>
      <c r="AF769" s="58">
        <f>'Base tratada'!$AC769+'Base tratada'!$AD769+'Base tratada'!$AE769</f>
        <v>18</v>
      </c>
      <c r="AG7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69" s="58" t="str">
        <f>IF('Base tratada'!$AC769&gt;=MAX('Base tratada'!$AD769,'Base tratada'!$AE769),"Web",
IF('Base tratada'!$AD769&gt;='Base tratada'!$AE769,"Catalog",
"Store"))</f>
        <v>Catalog</v>
      </c>
      <c r="AI769" s="59">
        <f>IF('Base tratada'!$AF769=0,"0",'Base tratada'!$AK769/'Base tratada'!$AF769)</f>
        <v>34.166666666666664</v>
      </c>
      <c r="AJ769" s="59" t="str">
        <f>IF('Base tratada'!$AI769=0,"R$ 0",
IF('Base tratada'!$AI769&lt;=25,"R$ 1–25",
IF('Base tratada'!$AI769&lt;=50,"R$ 26–50",
"+R$ 50")))</f>
        <v>R$ 26–50</v>
      </c>
      <c r="AK769" s="35">
        <v>615</v>
      </c>
      <c r="AL769" s="58" t="str">
        <f>IF('Base tratada'!$AK769&lt;=100,"R$ 0-100",
IF('Base tratada'!$AK769&lt;=500,"R$ 101-500",
IF('Base tratada'!$AK769&lt;=1000,"R$ 501-1000",
IF('Base tratada'!$AK769&lt;=1500,"R$ 1001-1500",
"+R$ 1500"))))</f>
        <v>R$ 501-1000</v>
      </c>
      <c r="AM769" s="34">
        <v>0</v>
      </c>
      <c r="AN769" s="34">
        <v>0</v>
      </c>
      <c r="AO769" s="34">
        <v>1</v>
      </c>
      <c r="AP769" s="34">
        <v>0</v>
      </c>
      <c r="AQ769" s="34">
        <v>0</v>
      </c>
      <c r="AR769" s="34">
        <v>1</v>
      </c>
      <c r="AS769" s="34">
        <v>0</v>
      </c>
      <c r="AT769" s="34">
        <v>3</v>
      </c>
      <c r="AU769" s="34">
        <v>11</v>
      </c>
      <c r="AV769" s="52">
        <v>417</v>
      </c>
      <c r="AW769" s="57">
        <v>1</v>
      </c>
      <c r="AX769" s="58" t="str">
        <f>IF(Tabela3[[#This Row],[Response]]=1, "Aceitou", "Não aceitou")</f>
        <v>Aceitou</v>
      </c>
      <c r="AY769" s="55" t="str">
        <f>Tabela3[[#This Row],[Faixa Recência]] &amp; " | " &amp; Tabela3[[#This Row],[Faixa Gasto]] &amp; " | " &amp; Tabela3[[#This Row],[Faixa ticket médio]]</f>
        <v>16-30 dias | R$ 501-1000 | R$ 26–50</v>
      </c>
      <c r="AZ7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69" s="36"/>
    </row>
    <row r="770" spans="1:54" x14ac:dyDescent="0.25">
      <c r="A770" s="61">
        <v>769</v>
      </c>
      <c r="B770" s="37">
        <v>43783</v>
      </c>
      <c r="C770" s="34">
        <v>1</v>
      </c>
      <c r="D770" s="34">
        <v>0</v>
      </c>
      <c r="E770" s="34">
        <v>22</v>
      </c>
      <c r="F770" s="58" t="str">
        <f>IF('Base tratada'!$E770&lt;=15,"0-15 dias",
IF('Base tratada'!$E770&lt;=30, "16-30 dias",
IF('Base tratada'!$E770&lt;=45, "31-45 dias",
IF('Base tratada'!$E770&lt;=60, "46-60 dias",
IF('Base tratada'!$E770&lt;=75, "61-75 dias", "76-99 dias")))))</f>
        <v>16-30 dias</v>
      </c>
      <c r="G770" s="38">
        <v>42</v>
      </c>
      <c r="H770" s="60" t="str">
        <f>IF('Base tratada'!$G770&lt;=29,"24–29",
IF('Base tratada'!$G770&lt;=39,"30–39",
IF('Base tratada'!$G770&lt;=49,"40–49",
IF('Base tratada'!$G770&lt;=59,"50–59",
IF('Base tratada'!$G770&lt;=69,"60–69",
"70–80")))))</f>
        <v>40–49</v>
      </c>
      <c r="I770" s="34">
        <v>2190</v>
      </c>
      <c r="J770" s="58" t="str">
        <f>IF('Base tratada'!$K770=1,"Divorciado",
IF('Base tratada'!$L770=1,"Casado",
IF('Base tratada'!$M770=1, "Solteiro",
IF('Base tratada'!$N770=1,"Juntos",
"Viúvo"))))</f>
        <v>Casado</v>
      </c>
      <c r="K770" s="34">
        <v>0</v>
      </c>
      <c r="L770" s="34">
        <v>1</v>
      </c>
      <c r="M770" s="34">
        <v>0</v>
      </c>
      <c r="N770" s="34">
        <v>0</v>
      </c>
      <c r="O770" s="34">
        <v>0</v>
      </c>
      <c r="P770" s="34">
        <v>0</v>
      </c>
      <c r="Q770" s="34">
        <v>0</v>
      </c>
      <c r="R770" s="34">
        <v>0</v>
      </c>
      <c r="S770" s="34">
        <v>1</v>
      </c>
      <c r="T770" s="34">
        <v>0</v>
      </c>
      <c r="U770" s="35">
        <v>327</v>
      </c>
      <c r="V770" s="35">
        <v>9</v>
      </c>
      <c r="W770" s="35">
        <v>125</v>
      </c>
      <c r="X770" s="35">
        <v>25</v>
      </c>
      <c r="Y770" s="35">
        <v>4</v>
      </c>
      <c r="Z770" s="35">
        <v>139</v>
      </c>
      <c r="AA770" s="34">
        <v>6</v>
      </c>
      <c r="AB770" s="34">
        <v>7</v>
      </c>
      <c r="AC770" s="34">
        <v>7</v>
      </c>
      <c r="AD770" s="34">
        <v>1</v>
      </c>
      <c r="AE770" s="34">
        <v>8</v>
      </c>
      <c r="AF770" s="58">
        <f>'Base tratada'!$AC770+'Base tratada'!$AD770+'Base tratada'!$AE770</f>
        <v>16</v>
      </c>
      <c r="AG7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70" s="58" t="str">
        <f>IF('Base tratada'!$AC770&gt;=MAX('Base tratada'!$AD770,'Base tratada'!$AE770),"Web",
IF('Base tratada'!$AD770&gt;='Base tratada'!$AE770,"Catalog",
"Store"))</f>
        <v>Store</v>
      </c>
      <c r="AI770" s="59">
        <f>IF('Base tratada'!$AF770=0,"0",'Base tratada'!$AK770/'Base tratada'!$AF770)</f>
        <v>30.625</v>
      </c>
      <c r="AJ770" s="59" t="str">
        <f>IF('Base tratada'!$AI770=0,"R$ 0",
IF('Base tratada'!$AI770&lt;=25,"R$ 1–25",
IF('Base tratada'!$AI770&lt;=50,"R$ 26–50",
"+R$ 50")))</f>
        <v>R$ 26–50</v>
      </c>
      <c r="AK770" s="35">
        <v>490</v>
      </c>
      <c r="AL770" s="58" t="str">
        <f>IF('Base tratada'!$AK770&lt;=100,"R$ 0-100",
IF('Base tratada'!$AK770&lt;=500,"R$ 101-500",
IF('Base tratada'!$AK770&lt;=1000,"R$ 501-1000",
IF('Base tratada'!$AK770&lt;=1500,"R$ 1001-1500",
"+R$ 1500"))))</f>
        <v>R$ 101-500</v>
      </c>
      <c r="AM770" s="34">
        <v>0</v>
      </c>
      <c r="AN770" s="34">
        <v>0</v>
      </c>
      <c r="AO770" s="34">
        <v>1</v>
      </c>
      <c r="AP770" s="34">
        <v>0</v>
      </c>
      <c r="AQ770" s="34">
        <v>0</v>
      </c>
      <c r="AR770" s="34">
        <v>1</v>
      </c>
      <c r="AS770" s="34">
        <v>0</v>
      </c>
      <c r="AT770" s="34">
        <v>3</v>
      </c>
      <c r="AU770" s="34">
        <v>11</v>
      </c>
      <c r="AV770" s="52">
        <v>351</v>
      </c>
      <c r="AW770" s="57">
        <v>0</v>
      </c>
      <c r="AX770" s="58" t="str">
        <f>IF(Tabela3[[#This Row],[Response]]=1, "Aceitou", "Não aceitou")</f>
        <v>Não aceitou</v>
      </c>
      <c r="AY770" s="55" t="str">
        <f>Tabela3[[#This Row],[Faixa Recência]] &amp; " | " &amp; Tabela3[[#This Row],[Faixa Gasto]] &amp; " | " &amp; Tabela3[[#This Row],[Faixa ticket médio]]</f>
        <v>16-30 dias | R$ 101-500 | R$ 26–50</v>
      </c>
      <c r="AZ7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0" s="36"/>
    </row>
    <row r="771" spans="1:54" x14ac:dyDescent="0.25">
      <c r="A771" s="61">
        <v>770</v>
      </c>
      <c r="B771" s="37">
        <v>40780</v>
      </c>
      <c r="C771" s="34">
        <v>0</v>
      </c>
      <c r="D771" s="34">
        <v>1</v>
      </c>
      <c r="E771" s="34">
        <v>30</v>
      </c>
      <c r="F771" s="58" t="str">
        <f>IF('Base tratada'!$E771&lt;=15,"0-15 dias",
IF('Base tratada'!$E771&lt;=30, "16-30 dias",
IF('Base tratada'!$E771&lt;=45, "31-45 dias",
IF('Base tratada'!$E771&lt;=60, "46-60 dias",
IF('Base tratada'!$E771&lt;=75, "61-75 dias", "76-99 dias")))))</f>
        <v>16-30 dias</v>
      </c>
      <c r="G771" s="38">
        <v>44</v>
      </c>
      <c r="H771" s="60" t="str">
        <f>IF('Base tratada'!$G771&lt;=29,"24–29",
IF('Base tratada'!$G771&lt;=39,"30–39",
IF('Base tratada'!$G771&lt;=49,"40–49",
IF('Base tratada'!$G771&lt;=59,"50–59",
IF('Base tratada'!$G771&lt;=69,"60–69",
"70–80")))))</f>
        <v>40–49</v>
      </c>
      <c r="I771" s="34">
        <v>2818</v>
      </c>
      <c r="J771" s="58" t="str">
        <f>IF('Base tratada'!$K771=1,"Divorciado",
IF('Base tratada'!$L771=1,"Casado",
IF('Base tratada'!$M771=1, "Solteiro",
IF('Base tratada'!$N771=1,"Juntos",
"Viúvo"))))</f>
        <v>Divorciado</v>
      </c>
      <c r="K771" s="34">
        <v>1</v>
      </c>
      <c r="L771" s="34">
        <v>0</v>
      </c>
      <c r="M771" s="34">
        <v>0</v>
      </c>
      <c r="N771" s="34">
        <v>0</v>
      </c>
      <c r="O771" s="34">
        <v>0</v>
      </c>
      <c r="P771" s="34">
        <v>0</v>
      </c>
      <c r="Q771" s="34">
        <v>0</v>
      </c>
      <c r="R771" s="34">
        <v>1</v>
      </c>
      <c r="S771" s="34">
        <v>0</v>
      </c>
      <c r="T771" s="34">
        <v>0</v>
      </c>
      <c r="U771" s="35">
        <v>229</v>
      </c>
      <c r="V771" s="35">
        <v>27</v>
      </c>
      <c r="W771" s="35">
        <v>71</v>
      </c>
      <c r="X771" s="35">
        <v>13</v>
      </c>
      <c r="Y771" s="35">
        <v>3</v>
      </c>
      <c r="Z771" s="35">
        <v>34</v>
      </c>
      <c r="AA771" s="34">
        <v>4</v>
      </c>
      <c r="AB771" s="34">
        <v>9</v>
      </c>
      <c r="AC771" s="34">
        <v>7</v>
      </c>
      <c r="AD771" s="34">
        <v>1</v>
      </c>
      <c r="AE771" s="34">
        <v>5</v>
      </c>
      <c r="AF771" s="58">
        <f>'Base tratada'!$AC771+'Base tratada'!$AD771+'Base tratada'!$AE771</f>
        <v>13</v>
      </c>
      <c r="AG7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71" s="58" t="str">
        <f>IF('Base tratada'!$AC771&gt;=MAX('Base tratada'!$AD771,'Base tratada'!$AE771),"Web",
IF('Base tratada'!$AD771&gt;='Base tratada'!$AE771,"Catalog",
"Store"))</f>
        <v>Web</v>
      </c>
      <c r="AI771" s="59">
        <f>IF('Base tratada'!$AF771=0,"0",'Base tratada'!$AK771/'Base tratada'!$AF771)</f>
        <v>26.384615384615383</v>
      </c>
      <c r="AJ771" s="59" t="str">
        <f>IF('Base tratada'!$AI771=0,"R$ 0",
IF('Base tratada'!$AI771&lt;=25,"R$ 1–25",
IF('Base tratada'!$AI771&lt;=50,"R$ 26–50",
"+R$ 50")))</f>
        <v>R$ 26–50</v>
      </c>
      <c r="AK771" s="35">
        <v>343</v>
      </c>
      <c r="AL771" s="58" t="str">
        <f>IF('Base tratada'!$AK771&lt;=100,"R$ 0-100",
IF('Base tratada'!$AK771&lt;=500,"R$ 101-500",
IF('Base tratada'!$AK771&lt;=1000,"R$ 501-1000",
IF('Base tratada'!$AK771&lt;=1500,"R$ 1001-1500",
"+R$ 1500"))))</f>
        <v>R$ 101-500</v>
      </c>
      <c r="AM771" s="34">
        <v>0</v>
      </c>
      <c r="AN771" s="34">
        <v>0</v>
      </c>
      <c r="AO771" s="34">
        <v>0</v>
      </c>
      <c r="AP771" s="34">
        <v>0</v>
      </c>
      <c r="AQ771" s="34">
        <v>0</v>
      </c>
      <c r="AR771" s="34">
        <v>0</v>
      </c>
      <c r="AS771" s="34">
        <v>0</v>
      </c>
      <c r="AT771" s="34">
        <v>3</v>
      </c>
      <c r="AU771" s="34">
        <v>11</v>
      </c>
      <c r="AV771" s="52">
        <v>309</v>
      </c>
      <c r="AW771" s="57">
        <v>0</v>
      </c>
      <c r="AX771" s="58" t="str">
        <f>IF(Tabela3[[#This Row],[Response]]=1, "Aceitou", "Não aceitou")</f>
        <v>Não aceitou</v>
      </c>
      <c r="AY771" s="55" t="str">
        <f>Tabela3[[#This Row],[Faixa Recência]] &amp; " | " &amp; Tabela3[[#This Row],[Faixa Gasto]] &amp; " | " &amp; Tabela3[[#This Row],[Faixa ticket médio]]</f>
        <v>16-30 dias | R$ 101-500 | R$ 26–50</v>
      </c>
      <c r="AZ7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1" s="36"/>
    </row>
    <row r="772" spans="1:54" x14ac:dyDescent="0.25">
      <c r="A772" s="61">
        <v>771</v>
      </c>
      <c r="B772" s="37">
        <v>62847</v>
      </c>
      <c r="C772" s="34">
        <v>0</v>
      </c>
      <c r="D772" s="34">
        <v>0</v>
      </c>
      <c r="E772" s="34">
        <v>45</v>
      </c>
      <c r="F772" s="58" t="str">
        <f>IF('Base tratada'!$E772&lt;=15,"0-15 dias",
IF('Base tratada'!$E772&lt;=30, "16-30 dias",
IF('Base tratada'!$E772&lt;=45, "31-45 dias",
IF('Base tratada'!$E772&lt;=60, "46-60 dias",
IF('Base tratada'!$E772&lt;=75, "61-75 dias", "76-99 dias")))))</f>
        <v>31-45 dias</v>
      </c>
      <c r="G772" s="38">
        <v>75</v>
      </c>
      <c r="H772" s="60" t="str">
        <f>IF('Base tratada'!$G772&lt;=29,"24–29",
IF('Base tratada'!$G772&lt;=39,"30–39",
IF('Base tratada'!$G772&lt;=49,"40–49",
IF('Base tratada'!$G772&lt;=59,"50–59",
IF('Base tratada'!$G772&lt;=69,"60–69",
"70–80")))))</f>
        <v>70–80</v>
      </c>
      <c r="I772" s="34">
        <v>2689</v>
      </c>
      <c r="J772" s="58" t="str">
        <f>IF('Base tratada'!$K772=1,"Divorciado",
IF('Base tratada'!$L772=1,"Casado",
IF('Base tratada'!$M772=1, "Solteiro",
IF('Base tratada'!$N772=1,"Juntos",
"Viúvo"))))</f>
        <v>Juntos</v>
      </c>
      <c r="K772" s="34">
        <v>0</v>
      </c>
      <c r="L772" s="34">
        <v>0</v>
      </c>
      <c r="M772" s="34">
        <v>0</v>
      </c>
      <c r="N772" s="34">
        <v>1</v>
      </c>
      <c r="O772" s="34">
        <v>0</v>
      </c>
      <c r="P772" s="34">
        <v>0</v>
      </c>
      <c r="Q772" s="34">
        <v>0</v>
      </c>
      <c r="R772" s="34">
        <v>0</v>
      </c>
      <c r="S772" s="34">
        <v>1</v>
      </c>
      <c r="T772" s="34">
        <v>0</v>
      </c>
      <c r="U772" s="35">
        <v>521</v>
      </c>
      <c r="V772" s="35">
        <v>168</v>
      </c>
      <c r="W772" s="35">
        <v>706</v>
      </c>
      <c r="X772" s="35">
        <v>80</v>
      </c>
      <c r="Y772" s="35">
        <v>76</v>
      </c>
      <c r="Z772" s="35">
        <v>61</v>
      </c>
      <c r="AA772" s="34">
        <v>1</v>
      </c>
      <c r="AB772" s="34">
        <v>2</v>
      </c>
      <c r="AC772" s="34">
        <v>3</v>
      </c>
      <c r="AD772" s="34">
        <v>6</v>
      </c>
      <c r="AE772" s="34">
        <v>4</v>
      </c>
      <c r="AF772" s="58">
        <f>'Base tratada'!$AC772+'Base tratada'!$AD772+'Base tratada'!$AE772</f>
        <v>13</v>
      </c>
      <c r="AG7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72" s="58" t="str">
        <f>IF('Base tratada'!$AC772&gt;=MAX('Base tratada'!$AD772,'Base tratada'!$AE772),"Web",
IF('Base tratada'!$AD772&gt;='Base tratada'!$AE772,"Catalog",
"Store"))</f>
        <v>Catalog</v>
      </c>
      <c r="AI772" s="59">
        <f>IF('Base tratada'!$AF772=0,"0",'Base tratada'!$AK772/'Base tratada'!$AF772)</f>
        <v>119.30769230769231</v>
      </c>
      <c r="AJ772" s="59" t="str">
        <f>IF('Base tratada'!$AI772=0,"R$ 0",
IF('Base tratada'!$AI772&lt;=25,"R$ 1–25",
IF('Base tratada'!$AI772&lt;=50,"R$ 26–50",
"+R$ 50")))</f>
        <v>+R$ 50</v>
      </c>
      <c r="AK772" s="35">
        <v>1551</v>
      </c>
      <c r="AL772" s="58" t="str">
        <f>IF('Base tratada'!$AK772&lt;=100,"R$ 0-100",
IF('Base tratada'!$AK772&lt;=500,"R$ 101-500",
IF('Base tratada'!$AK772&lt;=1000,"R$ 501-1000",
IF('Base tratada'!$AK772&lt;=1500,"R$ 1001-1500",
"+R$ 1500"))))</f>
        <v>+R$ 1500</v>
      </c>
      <c r="AM772" s="34">
        <v>0</v>
      </c>
      <c r="AN772" s="34">
        <v>0</v>
      </c>
      <c r="AO772" s="34">
        <v>0</v>
      </c>
      <c r="AP772" s="34">
        <v>0</v>
      </c>
      <c r="AQ772" s="34">
        <v>0</v>
      </c>
      <c r="AR772" s="34">
        <v>0</v>
      </c>
      <c r="AS772" s="34">
        <v>0</v>
      </c>
      <c r="AT772" s="34">
        <v>3</v>
      </c>
      <c r="AU772" s="34">
        <v>11</v>
      </c>
      <c r="AV772" s="52">
        <v>1490</v>
      </c>
      <c r="AW772" s="57">
        <v>0</v>
      </c>
      <c r="AX772" s="58" t="str">
        <f>IF(Tabela3[[#This Row],[Response]]=1, "Aceitou", "Não aceitou")</f>
        <v>Não aceitou</v>
      </c>
      <c r="AY772" s="55" t="str">
        <f>Tabela3[[#This Row],[Faixa Recência]] &amp; " | " &amp; Tabela3[[#This Row],[Faixa Gasto]] &amp; " | " &amp; Tabela3[[#This Row],[Faixa ticket médio]]</f>
        <v>31-45 dias | +R$ 1500 | +R$ 50</v>
      </c>
      <c r="AZ7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72" s="36"/>
    </row>
    <row r="773" spans="1:54" x14ac:dyDescent="0.25">
      <c r="A773" s="61">
        <v>772</v>
      </c>
      <c r="B773" s="37">
        <v>82017</v>
      </c>
      <c r="C773" s="34">
        <v>0</v>
      </c>
      <c r="D773" s="34">
        <v>0</v>
      </c>
      <c r="E773" s="34">
        <v>58</v>
      </c>
      <c r="F773" s="58" t="str">
        <f>IF('Base tratada'!$E773&lt;=15,"0-15 dias",
IF('Base tratada'!$E773&lt;=30, "16-30 dias",
IF('Base tratada'!$E773&lt;=45, "31-45 dias",
IF('Base tratada'!$E773&lt;=60, "46-60 dias",
IF('Base tratada'!$E773&lt;=75, "61-75 dias", "76-99 dias")))))</f>
        <v>46-60 dias</v>
      </c>
      <c r="G773" s="38">
        <v>63</v>
      </c>
      <c r="H773" s="60" t="str">
        <f>IF('Base tratada'!$G773&lt;=29,"24–29",
IF('Base tratada'!$G773&lt;=39,"30–39",
IF('Base tratada'!$G773&lt;=49,"40–49",
IF('Base tratada'!$G773&lt;=59,"50–59",
IF('Base tratada'!$G773&lt;=69,"60–69",
"70–80")))))</f>
        <v>60–69</v>
      </c>
      <c r="I773" s="34">
        <v>2758</v>
      </c>
      <c r="J773" s="58" t="str">
        <f>IF('Base tratada'!$K773=1,"Divorciado",
IF('Base tratada'!$L773=1,"Casado",
IF('Base tratada'!$M773=1, "Solteiro",
IF('Base tratada'!$N773=1,"Juntos",
"Viúvo"))))</f>
        <v>Casado</v>
      </c>
      <c r="K773" s="34">
        <v>0</v>
      </c>
      <c r="L773" s="34">
        <v>1</v>
      </c>
      <c r="M773" s="34">
        <v>0</v>
      </c>
      <c r="N773" s="34">
        <v>0</v>
      </c>
      <c r="O773" s="34">
        <v>0</v>
      </c>
      <c r="P773" s="34">
        <v>0</v>
      </c>
      <c r="Q773" s="34">
        <v>0</v>
      </c>
      <c r="R773" s="34">
        <v>0</v>
      </c>
      <c r="S773" s="34">
        <v>0</v>
      </c>
      <c r="T773" s="34">
        <v>1</v>
      </c>
      <c r="U773" s="35">
        <v>184</v>
      </c>
      <c r="V773" s="35">
        <v>23</v>
      </c>
      <c r="W773" s="35">
        <v>446</v>
      </c>
      <c r="X773" s="35">
        <v>30</v>
      </c>
      <c r="Y773" s="35">
        <v>23</v>
      </c>
      <c r="Z773" s="35">
        <v>23</v>
      </c>
      <c r="AA773" s="34">
        <v>1</v>
      </c>
      <c r="AB773" s="34">
        <v>2</v>
      </c>
      <c r="AC773" s="34">
        <v>5</v>
      </c>
      <c r="AD773" s="34">
        <v>4</v>
      </c>
      <c r="AE773" s="34">
        <v>7</v>
      </c>
      <c r="AF773" s="58">
        <f>'Base tratada'!$AC773+'Base tratada'!$AD773+'Base tratada'!$AE773</f>
        <v>16</v>
      </c>
      <c r="AG7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73" s="58" t="str">
        <f>IF('Base tratada'!$AC773&gt;=MAX('Base tratada'!$AD773,'Base tratada'!$AE773),"Web",
IF('Base tratada'!$AD773&gt;='Base tratada'!$AE773,"Catalog",
"Store"))</f>
        <v>Store</v>
      </c>
      <c r="AI773" s="59">
        <f>IF('Base tratada'!$AF773=0,"0",'Base tratada'!$AK773/'Base tratada'!$AF773)</f>
        <v>44.125</v>
      </c>
      <c r="AJ773" s="59" t="str">
        <f>IF('Base tratada'!$AI773=0,"R$ 0",
IF('Base tratada'!$AI773&lt;=25,"R$ 1–25",
IF('Base tratada'!$AI773&lt;=50,"R$ 26–50",
"+R$ 50")))</f>
        <v>R$ 26–50</v>
      </c>
      <c r="AK773" s="35">
        <v>706</v>
      </c>
      <c r="AL773" s="58" t="str">
        <f>IF('Base tratada'!$AK773&lt;=100,"R$ 0-100",
IF('Base tratada'!$AK773&lt;=500,"R$ 101-500",
IF('Base tratada'!$AK773&lt;=1000,"R$ 501-1000",
IF('Base tratada'!$AK773&lt;=1500,"R$ 1001-1500",
"+R$ 1500"))))</f>
        <v>R$ 501-1000</v>
      </c>
      <c r="AM773" s="34">
        <v>1</v>
      </c>
      <c r="AN773" s="34">
        <v>0</v>
      </c>
      <c r="AO773" s="34">
        <v>0</v>
      </c>
      <c r="AP773" s="34">
        <v>1</v>
      </c>
      <c r="AQ773" s="34">
        <v>1</v>
      </c>
      <c r="AR773" s="34">
        <v>3</v>
      </c>
      <c r="AS773" s="34">
        <v>0</v>
      </c>
      <c r="AT773" s="34">
        <v>3</v>
      </c>
      <c r="AU773" s="34">
        <v>11</v>
      </c>
      <c r="AV773" s="52">
        <v>683</v>
      </c>
      <c r="AW773" s="57">
        <v>1</v>
      </c>
      <c r="AX773" s="58" t="str">
        <f>IF(Tabela3[[#This Row],[Response]]=1, "Aceitou", "Não aceitou")</f>
        <v>Aceitou</v>
      </c>
      <c r="AY773" s="55" t="str">
        <f>Tabela3[[#This Row],[Faixa Recência]] &amp; " | " &amp; Tabela3[[#This Row],[Faixa Gasto]] &amp; " | " &amp; Tabela3[[#This Row],[Faixa ticket médio]]</f>
        <v>46-60 dias | R$ 501-1000 | R$ 26–50</v>
      </c>
      <c r="AZ7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3" s="36"/>
    </row>
    <row r="774" spans="1:54" x14ac:dyDescent="0.25">
      <c r="A774" s="61">
        <v>773</v>
      </c>
      <c r="B774" s="37">
        <v>16813</v>
      </c>
      <c r="C774" s="34">
        <v>0</v>
      </c>
      <c r="D774" s="34">
        <v>0</v>
      </c>
      <c r="E774" s="34">
        <v>49</v>
      </c>
      <c r="F774" s="58" t="str">
        <f>IF('Base tratada'!$E774&lt;=15,"0-15 dias",
IF('Base tratada'!$E774&lt;=30, "16-30 dias",
IF('Base tratada'!$E774&lt;=45, "31-45 dias",
IF('Base tratada'!$E774&lt;=60, "46-60 dias",
IF('Base tratada'!$E774&lt;=75, "61-75 dias", "76-99 dias")))))</f>
        <v>46-60 dias</v>
      </c>
      <c r="G774" s="38">
        <v>70</v>
      </c>
      <c r="H774" s="60" t="str">
        <f>IF('Base tratada'!$G774&lt;=29,"24–29",
IF('Base tratada'!$G774&lt;=39,"30–39",
IF('Base tratada'!$G774&lt;=49,"40–49",
IF('Base tratada'!$G774&lt;=59,"50–59",
IF('Base tratada'!$G774&lt;=69,"60–69",
"70–80")))))</f>
        <v>70–80</v>
      </c>
      <c r="I774" s="34">
        <v>2504</v>
      </c>
      <c r="J774" s="58" t="str">
        <f>IF('Base tratada'!$K774=1,"Divorciado",
IF('Base tratada'!$L774=1,"Casado",
IF('Base tratada'!$M774=1, "Solteiro",
IF('Base tratada'!$N774=1,"Juntos",
"Viúvo"))))</f>
        <v>Solteiro</v>
      </c>
      <c r="K774" s="34">
        <v>0</v>
      </c>
      <c r="L774" s="34">
        <v>0</v>
      </c>
      <c r="M774" s="34">
        <v>1</v>
      </c>
      <c r="N774" s="34">
        <v>0</v>
      </c>
      <c r="O774" s="34">
        <v>0</v>
      </c>
      <c r="P774" s="34">
        <v>0</v>
      </c>
      <c r="Q774" s="34">
        <v>0</v>
      </c>
      <c r="R774" s="34">
        <v>1</v>
      </c>
      <c r="S774" s="34">
        <v>0</v>
      </c>
      <c r="T774" s="34">
        <v>0</v>
      </c>
      <c r="U774" s="35">
        <v>4</v>
      </c>
      <c r="V774" s="35">
        <v>8</v>
      </c>
      <c r="W774" s="35">
        <v>11</v>
      </c>
      <c r="X774" s="35">
        <v>12</v>
      </c>
      <c r="Y774" s="35">
        <v>2</v>
      </c>
      <c r="Z774" s="35">
        <v>13</v>
      </c>
      <c r="AA774" s="34">
        <v>1</v>
      </c>
      <c r="AB774" s="34">
        <v>7</v>
      </c>
      <c r="AC774" s="34">
        <v>2</v>
      </c>
      <c r="AD774" s="34">
        <v>0</v>
      </c>
      <c r="AE774" s="34">
        <v>3</v>
      </c>
      <c r="AF774" s="58">
        <f>'Base tratada'!$AC774+'Base tratada'!$AD774+'Base tratada'!$AE774</f>
        <v>5</v>
      </c>
      <c r="AG7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74" s="58" t="str">
        <f>IF('Base tratada'!$AC774&gt;=MAX('Base tratada'!$AD774,'Base tratada'!$AE774),"Web",
IF('Base tratada'!$AD774&gt;='Base tratada'!$AE774,"Catalog",
"Store"))</f>
        <v>Store</v>
      </c>
      <c r="AI774" s="59">
        <f>IF('Base tratada'!$AF774=0,"0",'Base tratada'!$AK774/'Base tratada'!$AF774)</f>
        <v>7.4</v>
      </c>
      <c r="AJ774" s="59" t="str">
        <f>IF('Base tratada'!$AI774=0,"R$ 0",
IF('Base tratada'!$AI774&lt;=25,"R$ 1–25",
IF('Base tratada'!$AI774&lt;=50,"R$ 26–50",
"+R$ 50")))</f>
        <v>R$ 1–25</v>
      </c>
      <c r="AK774" s="35">
        <v>37</v>
      </c>
      <c r="AL774" s="58" t="str">
        <f>IF('Base tratada'!$AK774&lt;=100,"R$ 0-100",
IF('Base tratada'!$AK774&lt;=500,"R$ 101-500",
IF('Base tratada'!$AK774&lt;=1000,"R$ 501-1000",
IF('Base tratada'!$AK774&lt;=1500,"R$ 1001-1500",
"+R$ 1500"))))</f>
        <v>R$ 0-100</v>
      </c>
      <c r="AM774" s="34">
        <v>0</v>
      </c>
      <c r="AN774" s="34">
        <v>0</v>
      </c>
      <c r="AO774" s="34">
        <v>1</v>
      </c>
      <c r="AP774" s="34">
        <v>0</v>
      </c>
      <c r="AQ774" s="34">
        <v>0</v>
      </c>
      <c r="AR774" s="34">
        <v>1</v>
      </c>
      <c r="AS774" s="34">
        <v>0</v>
      </c>
      <c r="AT774" s="34">
        <v>3</v>
      </c>
      <c r="AU774" s="34">
        <v>11</v>
      </c>
      <c r="AV774" s="52">
        <v>24</v>
      </c>
      <c r="AW774" s="57">
        <v>0</v>
      </c>
      <c r="AX774" s="58" t="str">
        <f>IF(Tabela3[[#This Row],[Response]]=1, "Aceitou", "Não aceitou")</f>
        <v>Não aceitou</v>
      </c>
      <c r="AY774" s="55" t="str">
        <f>Tabela3[[#This Row],[Faixa Recência]] &amp; " | " &amp; Tabela3[[#This Row],[Faixa Gasto]] &amp; " | " &amp; Tabela3[[#This Row],[Faixa ticket médio]]</f>
        <v>46-60 dias | R$ 0-100 | R$ 1–25</v>
      </c>
      <c r="AZ7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4" s="36"/>
    </row>
    <row r="775" spans="1:54" x14ac:dyDescent="0.25">
      <c r="A775" s="61">
        <v>774</v>
      </c>
      <c r="B775" s="37">
        <v>51267</v>
      </c>
      <c r="C775" s="34">
        <v>1</v>
      </c>
      <c r="D775" s="34">
        <v>1</v>
      </c>
      <c r="E775" s="34">
        <v>37</v>
      </c>
      <c r="F775" s="58" t="str">
        <f>IF('Base tratada'!$E775&lt;=15,"0-15 dias",
IF('Base tratada'!$E775&lt;=30, "16-30 dias",
IF('Base tratada'!$E775&lt;=45, "31-45 dias",
IF('Base tratada'!$E775&lt;=60, "46-60 dias",
IF('Base tratada'!$E775&lt;=75, "61-75 dias", "76-99 dias")))))</f>
        <v>31-45 dias</v>
      </c>
      <c r="G775" s="38">
        <v>42</v>
      </c>
      <c r="H775" s="60" t="str">
        <f>IF('Base tratada'!$G775&lt;=29,"24–29",
IF('Base tratada'!$G775&lt;=39,"30–39",
IF('Base tratada'!$G775&lt;=49,"40–49",
IF('Base tratada'!$G775&lt;=59,"50–59",
IF('Base tratada'!$G775&lt;=69,"60–69",
"70–80")))))</f>
        <v>40–49</v>
      </c>
      <c r="I775" s="34">
        <v>2402</v>
      </c>
      <c r="J775" s="58" t="str">
        <f>IF('Base tratada'!$K775=1,"Divorciado",
IF('Base tratada'!$L775=1,"Casado",
IF('Base tratada'!$M775=1, "Solteiro",
IF('Base tratada'!$N775=1,"Juntos",
"Viúvo"))))</f>
        <v>Casado</v>
      </c>
      <c r="K775" s="34">
        <v>0</v>
      </c>
      <c r="L775" s="34">
        <v>1</v>
      </c>
      <c r="M775" s="34">
        <v>0</v>
      </c>
      <c r="N775" s="34">
        <v>0</v>
      </c>
      <c r="O775" s="34">
        <v>0</v>
      </c>
      <c r="P775" s="34">
        <v>0</v>
      </c>
      <c r="Q775" s="34">
        <v>0</v>
      </c>
      <c r="R775" s="34">
        <v>1</v>
      </c>
      <c r="S775" s="34">
        <v>0</v>
      </c>
      <c r="T775" s="34">
        <v>0</v>
      </c>
      <c r="U775" s="35">
        <v>183</v>
      </c>
      <c r="V775" s="35">
        <v>2</v>
      </c>
      <c r="W775" s="35">
        <v>64</v>
      </c>
      <c r="X775" s="35">
        <v>7</v>
      </c>
      <c r="Y775" s="35">
        <v>2</v>
      </c>
      <c r="Z775" s="35">
        <v>12</v>
      </c>
      <c r="AA775" s="34">
        <v>4</v>
      </c>
      <c r="AB775" s="34">
        <v>4</v>
      </c>
      <c r="AC775" s="34">
        <v>3</v>
      </c>
      <c r="AD775" s="34">
        <v>3</v>
      </c>
      <c r="AE775" s="34">
        <v>5</v>
      </c>
      <c r="AF775" s="58">
        <f>'Base tratada'!$AC775+'Base tratada'!$AD775+'Base tratada'!$AE775</f>
        <v>11</v>
      </c>
      <c r="AG7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75" s="58" t="str">
        <f>IF('Base tratada'!$AC775&gt;=MAX('Base tratada'!$AD775,'Base tratada'!$AE775),"Web",
IF('Base tratada'!$AD775&gt;='Base tratada'!$AE775,"Catalog",
"Store"))</f>
        <v>Store</v>
      </c>
      <c r="AI775" s="59">
        <f>IF('Base tratada'!$AF775=0,"0",'Base tratada'!$AK775/'Base tratada'!$AF775)</f>
        <v>23.454545454545453</v>
      </c>
      <c r="AJ775" s="59" t="str">
        <f>IF('Base tratada'!$AI775=0,"R$ 0",
IF('Base tratada'!$AI775&lt;=25,"R$ 1–25",
IF('Base tratada'!$AI775&lt;=50,"R$ 26–50",
"+R$ 50")))</f>
        <v>R$ 1–25</v>
      </c>
      <c r="AK775" s="35">
        <v>258</v>
      </c>
      <c r="AL775" s="58" t="str">
        <f>IF('Base tratada'!$AK775&lt;=100,"R$ 0-100",
IF('Base tratada'!$AK775&lt;=500,"R$ 101-500",
IF('Base tratada'!$AK775&lt;=1000,"R$ 501-1000",
IF('Base tratada'!$AK775&lt;=1500,"R$ 1001-1500",
"+R$ 1500"))))</f>
        <v>R$ 101-500</v>
      </c>
      <c r="AM775" s="34">
        <v>0</v>
      </c>
      <c r="AN775" s="34">
        <v>0</v>
      </c>
      <c r="AO775" s="34">
        <v>0</v>
      </c>
      <c r="AP775" s="34">
        <v>0</v>
      </c>
      <c r="AQ775" s="34">
        <v>0</v>
      </c>
      <c r="AR775" s="34">
        <v>0</v>
      </c>
      <c r="AS775" s="34">
        <v>0</v>
      </c>
      <c r="AT775" s="34">
        <v>3</v>
      </c>
      <c r="AU775" s="34">
        <v>11</v>
      </c>
      <c r="AV775" s="52">
        <v>246</v>
      </c>
      <c r="AW775" s="57">
        <v>0</v>
      </c>
      <c r="AX775" s="58" t="str">
        <f>IF(Tabela3[[#This Row],[Response]]=1, "Aceitou", "Não aceitou")</f>
        <v>Não aceitou</v>
      </c>
      <c r="AY775" s="55" t="str">
        <f>Tabela3[[#This Row],[Faixa Recência]] &amp; " | " &amp; Tabela3[[#This Row],[Faixa Gasto]] &amp; " | " &amp; Tabela3[[#This Row],[Faixa ticket médio]]</f>
        <v>31-45 dias | R$ 101-500 | R$ 1–25</v>
      </c>
      <c r="AZ7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5" s="36"/>
    </row>
    <row r="776" spans="1:54" x14ac:dyDescent="0.25">
      <c r="A776" s="61">
        <v>775</v>
      </c>
      <c r="B776" s="37">
        <v>46524</v>
      </c>
      <c r="C776" s="34">
        <v>0</v>
      </c>
      <c r="D776" s="34">
        <v>1</v>
      </c>
      <c r="E776" s="34">
        <v>70</v>
      </c>
      <c r="F776" s="58" t="str">
        <f>IF('Base tratada'!$E776&lt;=15,"0-15 dias",
IF('Base tratada'!$E776&lt;=30, "16-30 dias",
IF('Base tratada'!$E776&lt;=45, "31-45 dias",
IF('Base tratada'!$E776&lt;=60, "46-60 dias",
IF('Base tratada'!$E776&lt;=75, "61-75 dias", "76-99 dias")))))</f>
        <v>61-75 dias</v>
      </c>
      <c r="G776" s="38">
        <v>59</v>
      </c>
      <c r="H776" s="60" t="str">
        <f>IF('Base tratada'!$G776&lt;=29,"24–29",
IF('Base tratada'!$G776&lt;=39,"30–39",
IF('Base tratada'!$G776&lt;=49,"40–49",
IF('Base tratada'!$G776&lt;=59,"50–59",
IF('Base tratada'!$G776&lt;=69,"60–69",
"70–80")))))</f>
        <v>50–59</v>
      </c>
      <c r="I776" s="34">
        <v>2609</v>
      </c>
      <c r="J776" s="58" t="str">
        <f>IF('Base tratada'!$K776=1,"Divorciado",
IF('Base tratada'!$L776=1,"Casado",
IF('Base tratada'!$M776=1, "Solteiro",
IF('Base tratada'!$N776=1,"Juntos",
"Viúvo"))))</f>
        <v>Solteiro</v>
      </c>
      <c r="K776" s="34">
        <v>0</v>
      </c>
      <c r="L776" s="34">
        <v>0</v>
      </c>
      <c r="M776" s="34">
        <v>1</v>
      </c>
      <c r="N776" s="34">
        <v>0</v>
      </c>
      <c r="O776" s="34">
        <v>0</v>
      </c>
      <c r="P776" s="34">
        <v>0</v>
      </c>
      <c r="Q776" s="34">
        <v>0</v>
      </c>
      <c r="R776" s="34">
        <v>1</v>
      </c>
      <c r="S776" s="34">
        <v>0</v>
      </c>
      <c r="T776" s="34">
        <v>0</v>
      </c>
      <c r="U776" s="35">
        <v>31</v>
      </c>
      <c r="V776" s="35">
        <v>19</v>
      </c>
      <c r="W776" s="35">
        <v>35</v>
      </c>
      <c r="X776" s="35">
        <v>26</v>
      </c>
      <c r="Y776" s="35">
        <v>14</v>
      </c>
      <c r="Z776" s="35">
        <v>52</v>
      </c>
      <c r="AA776" s="34">
        <v>2</v>
      </c>
      <c r="AB776" s="34">
        <v>3</v>
      </c>
      <c r="AC776" s="34">
        <v>1</v>
      </c>
      <c r="AD776" s="34">
        <v>1</v>
      </c>
      <c r="AE776" s="34">
        <v>5</v>
      </c>
      <c r="AF776" s="58">
        <f>'Base tratada'!$AC776+'Base tratada'!$AD776+'Base tratada'!$AE776</f>
        <v>7</v>
      </c>
      <c r="AG7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76" s="58" t="str">
        <f>IF('Base tratada'!$AC776&gt;=MAX('Base tratada'!$AD776,'Base tratada'!$AE776),"Web",
IF('Base tratada'!$AD776&gt;='Base tratada'!$AE776,"Catalog",
"Store"))</f>
        <v>Store</v>
      </c>
      <c r="AI776" s="59">
        <f>IF('Base tratada'!$AF776=0,"0",'Base tratada'!$AK776/'Base tratada'!$AF776)</f>
        <v>17.857142857142858</v>
      </c>
      <c r="AJ776" s="59" t="str">
        <f>IF('Base tratada'!$AI776=0,"R$ 0",
IF('Base tratada'!$AI776&lt;=25,"R$ 1–25",
IF('Base tratada'!$AI776&lt;=50,"R$ 26–50",
"+R$ 50")))</f>
        <v>R$ 1–25</v>
      </c>
      <c r="AK776" s="35">
        <v>125</v>
      </c>
      <c r="AL776" s="58" t="str">
        <f>IF('Base tratada'!$AK776&lt;=100,"R$ 0-100",
IF('Base tratada'!$AK776&lt;=500,"R$ 101-500",
IF('Base tratada'!$AK776&lt;=1000,"R$ 501-1000",
IF('Base tratada'!$AK776&lt;=1500,"R$ 1001-1500",
"+R$ 1500"))))</f>
        <v>R$ 101-500</v>
      </c>
      <c r="AM776" s="34">
        <v>0</v>
      </c>
      <c r="AN776" s="34">
        <v>0</v>
      </c>
      <c r="AO776" s="34">
        <v>0</v>
      </c>
      <c r="AP776" s="34">
        <v>0</v>
      </c>
      <c r="AQ776" s="34">
        <v>0</v>
      </c>
      <c r="AR776" s="34">
        <v>0</v>
      </c>
      <c r="AS776" s="34">
        <v>0</v>
      </c>
      <c r="AT776" s="34">
        <v>3</v>
      </c>
      <c r="AU776" s="34">
        <v>11</v>
      </c>
      <c r="AV776" s="52">
        <v>73</v>
      </c>
      <c r="AW776" s="57">
        <v>0</v>
      </c>
      <c r="AX776" s="58" t="str">
        <f>IF(Tabela3[[#This Row],[Response]]=1, "Aceitou", "Não aceitou")</f>
        <v>Não aceitou</v>
      </c>
      <c r="AY776" s="55" t="str">
        <f>Tabela3[[#This Row],[Faixa Recência]] &amp; " | " &amp; Tabela3[[#This Row],[Faixa Gasto]] &amp; " | " &amp; Tabela3[[#This Row],[Faixa ticket médio]]</f>
        <v>61-75 dias | R$ 101-500 | R$ 1–25</v>
      </c>
      <c r="AZ7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6" s="36"/>
    </row>
    <row r="777" spans="1:54" x14ac:dyDescent="0.25">
      <c r="A777" s="61">
        <v>776</v>
      </c>
      <c r="B777" s="37">
        <v>45183</v>
      </c>
      <c r="C777" s="34">
        <v>0</v>
      </c>
      <c r="D777" s="34">
        <v>0</v>
      </c>
      <c r="E777" s="34">
        <v>33</v>
      </c>
      <c r="F777" s="58" t="str">
        <f>IF('Base tratada'!$E777&lt;=15,"0-15 dias",
IF('Base tratada'!$E777&lt;=30, "16-30 dias",
IF('Base tratada'!$E777&lt;=45, "31-45 dias",
IF('Base tratada'!$E777&lt;=60, "46-60 dias",
IF('Base tratada'!$E777&lt;=75, "61-75 dias", "76-99 dias")))))</f>
        <v>31-45 dias</v>
      </c>
      <c r="G777" s="38">
        <v>58</v>
      </c>
      <c r="H777" s="60" t="str">
        <f>IF('Base tratada'!$G777&lt;=29,"24–29",
IF('Base tratada'!$G777&lt;=39,"30–39",
IF('Base tratada'!$G777&lt;=49,"40–49",
IF('Base tratada'!$G777&lt;=59,"50–59",
IF('Base tratada'!$G777&lt;=69,"60–69",
"70–80")))))</f>
        <v>50–59</v>
      </c>
      <c r="I777" s="34">
        <v>2684</v>
      </c>
      <c r="J777" s="58" t="str">
        <f>IF('Base tratada'!$K777=1,"Divorciado",
IF('Base tratada'!$L777=1,"Casado",
IF('Base tratada'!$M777=1, "Solteiro",
IF('Base tratada'!$N777=1,"Juntos",
"Viúvo"))))</f>
        <v>Solteiro</v>
      </c>
      <c r="K777" s="34">
        <v>0</v>
      </c>
      <c r="L777" s="34">
        <v>0</v>
      </c>
      <c r="M777" s="34">
        <v>1</v>
      </c>
      <c r="N777" s="34">
        <v>0</v>
      </c>
      <c r="O777" s="34">
        <v>0</v>
      </c>
      <c r="P777" s="34">
        <v>0</v>
      </c>
      <c r="Q777" s="34">
        <v>0</v>
      </c>
      <c r="R777" s="34">
        <v>0</v>
      </c>
      <c r="S777" s="34">
        <v>1</v>
      </c>
      <c r="T777" s="34">
        <v>0</v>
      </c>
      <c r="U777" s="35">
        <v>219</v>
      </c>
      <c r="V777" s="35">
        <v>3</v>
      </c>
      <c r="W777" s="35">
        <v>60</v>
      </c>
      <c r="X777" s="35">
        <v>12</v>
      </c>
      <c r="Y777" s="35">
        <v>9</v>
      </c>
      <c r="Z777" s="35">
        <v>12</v>
      </c>
      <c r="AA777" s="34">
        <v>1</v>
      </c>
      <c r="AB777" s="34">
        <v>7</v>
      </c>
      <c r="AC777" s="34">
        <v>4</v>
      </c>
      <c r="AD777" s="34">
        <v>1</v>
      </c>
      <c r="AE777" s="34">
        <v>7</v>
      </c>
      <c r="AF777" s="58">
        <f>'Base tratada'!$AC777+'Base tratada'!$AD777+'Base tratada'!$AE777</f>
        <v>12</v>
      </c>
      <c r="AG7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77" s="58" t="str">
        <f>IF('Base tratada'!$AC777&gt;=MAX('Base tratada'!$AD777,'Base tratada'!$AE777),"Web",
IF('Base tratada'!$AD777&gt;='Base tratada'!$AE777,"Catalog",
"Store"))</f>
        <v>Store</v>
      </c>
      <c r="AI777" s="59">
        <f>IF('Base tratada'!$AF777=0,"0",'Base tratada'!$AK777/'Base tratada'!$AF777)</f>
        <v>25.25</v>
      </c>
      <c r="AJ777" s="59" t="str">
        <f>IF('Base tratada'!$AI777=0,"R$ 0",
IF('Base tratada'!$AI777&lt;=25,"R$ 1–25",
IF('Base tratada'!$AI777&lt;=50,"R$ 26–50",
"+R$ 50")))</f>
        <v>R$ 26–50</v>
      </c>
      <c r="AK777" s="35">
        <v>303</v>
      </c>
      <c r="AL777" s="58" t="str">
        <f>IF('Base tratada'!$AK777&lt;=100,"R$ 0-100",
IF('Base tratada'!$AK777&lt;=500,"R$ 101-500",
IF('Base tratada'!$AK777&lt;=1000,"R$ 501-1000",
IF('Base tratada'!$AK777&lt;=1500,"R$ 1001-1500",
"+R$ 1500"))))</f>
        <v>R$ 101-500</v>
      </c>
      <c r="AM777" s="34">
        <v>0</v>
      </c>
      <c r="AN777" s="34">
        <v>0</v>
      </c>
      <c r="AO777" s="34">
        <v>0</v>
      </c>
      <c r="AP777" s="34">
        <v>1</v>
      </c>
      <c r="AQ777" s="34">
        <v>0</v>
      </c>
      <c r="AR777" s="34">
        <v>1</v>
      </c>
      <c r="AS777" s="34">
        <v>0</v>
      </c>
      <c r="AT777" s="34">
        <v>3</v>
      </c>
      <c r="AU777" s="34">
        <v>11</v>
      </c>
      <c r="AV777" s="52">
        <v>291</v>
      </c>
      <c r="AW777" s="57">
        <v>0</v>
      </c>
      <c r="AX777" s="58" t="str">
        <f>IF(Tabela3[[#This Row],[Response]]=1, "Aceitou", "Não aceitou")</f>
        <v>Não aceitou</v>
      </c>
      <c r="AY777" s="55" t="str">
        <f>Tabela3[[#This Row],[Faixa Recência]] &amp; " | " &amp; Tabela3[[#This Row],[Faixa Gasto]] &amp; " | " &amp; Tabela3[[#This Row],[Faixa ticket médio]]</f>
        <v>31-45 dias | R$ 101-500 | R$ 26–50</v>
      </c>
      <c r="AZ7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7" s="36"/>
    </row>
    <row r="778" spans="1:54" x14ac:dyDescent="0.25">
      <c r="A778" s="61">
        <v>777</v>
      </c>
      <c r="B778" s="37">
        <v>70421</v>
      </c>
      <c r="C778" s="34">
        <v>0</v>
      </c>
      <c r="D778" s="34">
        <v>1</v>
      </c>
      <c r="E778" s="34">
        <v>98</v>
      </c>
      <c r="F778" s="58" t="str">
        <f>IF('Base tratada'!$E778&lt;=15,"0-15 dias",
IF('Base tratada'!$E778&lt;=30, "16-30 dias",
IF('Base tratada'!$E778&lt;=45, "31-45 dias",
IF('Base tratada'!$E778&lt;=60, "46-60 dias",
IF('Base tratada'!$E778&lt;=75, "61-75 dias", "76-99 dias")))))</f>
        <v>76-99 dias</v>
      </c>
      <c r="G778" s="38">
        <v>66</v>
      </c>
      <c r="H778" s="60" t="str">
        <f>IF('Base tratada'!$G778&lt;=29,"24–29",
IF('Base tratada'!$G778&lt;=39,"30–39",
IF('Base tratada'!$G778&lt;=49,"40–49",
IF('Base tratada'!$G778&lt;=59,"50–59",
IF('Base tratada'!$G778&lt;=69,"60–69",
"70–80")))))</f>
        <v>60–69</v>
      </c>
      <c r="I778" s="34">
        <v>2160</v>
      </c>
      <c r="J778" s="58" t="str">
        <f>IF('Base tratada'!$K778=1,"Divorciado",
IF('Base tratada'!$L778=1,"Casado",
IF('Base tratada'!$M778=1, "Solteiro",
IF('Base tratada'!$N778=1,"Juntos",
"Viúvo"))))</f>
        <v>Casado</v>
      </c>
      <c r="K778" s="34">
        <v>0</v>
      </c>
      <c r="L778" s="34">
        <v>1</v>
      </c>
      <c r="M778" s="34">
        <v>0</v>
      </c>
      <c r="N778" s="34">
        <v>0</v>
      </c>
      <c r="O778" s="34">
        <v>0</v>
      </c>
      <c r="P778" s="34">
        <v>0</v>
      </c>
      <c r="Q778" s="34">
        <v>0</v>
      </c>
      <c r="R778" s="34">
        <v>0</v>
      </c>
      <c r="S778" s="34">
        <v>0</v>
      </c>
      <c r="T778" s="34">
        <v>1</v>
      </c>
      <c r="U778" s="35">
        <v>479</v>
      </c>
      <c r="V778" s="35">
        <v>28</v>
      </c>
      <c r="W778" s="35">
        <v>136</v>
      </c>
      <c r="X778" s="35">
        <v>75</v>
      </c>
      <c r="Y778" s="35">
        <v>14</v>
      </c>
      <c r="Z778" s="35">
        <v>35</v>
      </c>
      <c r="AA778" s="34">
        <v>3</v>
      </c>
      <c r="AB778" s="34">
        <v>6</v>
      </c>
      <c r="AC778" s="34">
        <v>10</v>
      </c>
      <c r="AD778" s="34">
        <v>3</v>
      </c>
      <c r="AE778" s="34">
        <v>7</v>
      </c>
      <c r="AF778" s="58">
        <f>'Base tratada'!$AC778+'Base tratada'!$AD778+'Base tratada'!$AE778</f>
        <v>20</v>
      </c>
      <c r="AG7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78" s="58" t="str">
        <f>IF('Base tratada'!$AC778&gt;=MAX('Base tratada'!$AD778,'Base tratada'!$AE778),"Web",
IF('Base tratada'!$AD778&gt;='Base tratada'!$AE778,"Catalog",
"Store"))</f>
        <v>Web</v>
      </c>
      <c r="AI778" s="59">
        <f>IF('Base tratada'!$AF778=0,"0",'Base tratada'!$AK778/'Base tratada'!$AF778)</f>
        <v>36.6</v>
      </c>
      <c r="AJ778" s="59" t="str">
        <f>IF('Base tratada'!$AI778=0,"R$ 0",
IF('Base tratada'!$AI778&lt;=25,"R$ 1–25",
IF('Base tratada'!$AI778&lt;=50,"R$ 26–50",
"+R$ 50")))</f>
        <v>R$ 26–50</v>
      </c>
      <c r="AK778" s="35">
        <v>732</v>
      </c>
      <c r="AL778" s="58" t="str">
        <f>IF('Base tratada'!$AK778&lt;=100,"R$ 0-100",
IF('Base tratada'!$AK778&lt;=500,"R$ 101-500",
IF('Base tratada'!$AK778&lt;=1000,"R$ 501-1000",
IF('Base tratada'!$AK778&lt;=1500,"R$ 1001-1500",
"+R$ 1500"))))</f>
        <v>R$ 501-1000</v>
      </c>
      <c r="AM778" s="34">
        <v>0</v>
      </c>
      <c r="AN778" s="34">
        <v>0</v>
      </c>
      <c r="AO778" s="34">
        <v>0</v>
      </c>
      <c r="AP778" s="34">
        <v>0</v>
      </c>
      <c r="AQ778" s="34">
        <v>0</v>
      </c>
      <c r="AR778" s="34">
        <v>0</v>
      </c>
      <c r="AS778" s="34">
        <v>0</v>
      </c>
      <c r="AT778" s="34">
        <v>3</v>
      </c>
      <c r="AU778" s="34">
        <v>11</v>
      </c>
      <c r="AV778" s="52">
        <v>697</v>
      </c>
      <c r="AW778" s="57">
        <v>0</v>
      </c>
      <c r="AX778" s="58" t="str">
        <f>IF(Tabela3[[#This Row],[Response]]=1, "Aceitou", "Não aceitou")</f>
        <v>Não aceitou</v>
      </c>
      <c r="AY778" s="55" t="str">
        <f>Tabela3[[#This Row],[Faixa Recência]] &amp; " | " &amp; Tabela3[[#This Row],[Faixa Gasto]] &amp; " | " &amp; Tabela3[[#This Row],[Faixa ticket médio]]</f>
        <v>76-99 dias | R$ 501-1000 | R$ 26–50</v>
      </c>
      <c r="AZ7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8" s="36"/>
    </row>
    <row r="779" spans="1:54" x14ac:dyDescent="0.25">
      <c r="A779" s="61">
        <v>778</v>
      </c>
      <c r="B779" s="37">
        <v>60161</v>
      </c>
      <c r="C779" s="34">
        <v>0</v>
      </c>
      <c r="D779" s="34">
        <v>1</v>
      </c>
      <c r="E779" s="34">
        <v>17</v>
      </c>
      <c r="F779" s="58" t="str">
        <f>IF('Base tratada'!$E779&lt;=15,"0-15 dias",
IF('Base tratada'!$E779&lt;=30, "16-30 dias",
IF('Base tratada'!$E779&lt;=45, "31-45 dias",
IF('Base tratada'!$E779&lt;=60, "46-60 dias",
IF('Base tratada'!$E779&lt;=75, "61-75 dias", "76-99 dias")))))</f>
        <v>16-30 dias</v>
      </c>
      <c r="G779" s="38">
        <v>55</v>
      </c>
      <c r="H779" s="60" t="str">
        <f>IF('Base tratada'!$G779&lt;=29,"24–29",
IF('Base tratada'!$G779&lt;=39,"30–39",
IF('Base tratada'!$G779&lt;=49,"40–49",
IF('Base tratada'!$G779&lt;=59,"50–59",
IF('Base tratada'!$G779&lt;=69,"60–69",
"70–80")))))</f>
        <v>50–59</v>
      </c>
      <c r="I779" s="34">
        <v>2773</v>
      </c>
      <c r="J779" s="58" t="str">
        <f>IF('Base tratada'!$K779=1,"Divorciado",
IF('Base tratada'!$L779=1,"Casado",
IF('Base tratada'!$M779=1, "Solteiro",
IF('Base tratada'!$N779=1,"Juntos",
"Viúvo"))))</f>
        <v>Divorciado</v>
      </c>
      <c r="K779" s="34">
        <v>1</v>
      </c>
      <c r="L779" s="34">
        <v>0</v>
      </c>
      <c r="M779" s="34">
        <v>0</v>
      </c>
      <c r="N779" s="34">
        <v>0</v>
      </c>
      <c r="O779" s="34">
        <v>0</v>
      </c>
      <c r="P779" s="34">
        <v>1</v>
      </c>
      <c r="Q779" s="34">
        <v>0</v>
      </c>
      <c r="R779" s="34">
        <v>0</v>
      </c>
      <c r="S779" s="34">
        <v>0</v>
      </c>
      <c r="T779" s="34">
        <v>0</v>
      </c>
      <c r="U779" s="35">
        <v>584</v>
      </c>
      <c r="V779" s="35">
        <v>44</v>
      </c>
      <c r="W779" s="35">
        <v>212</v>
      </c>
      <c r="X779" s="35">
        <v>46</v>
      </c>
      <c r="Y779" s="35">
        <v>8</v>
      </c>
      <c r="Z779" s="35">
        <v>177</v>
      </c>
      <c r="AA779" s="34">
        <v>3</v>
      </c>
      <c r="AB779" s="34">
        <v>8</v>
      </c>
      <c r="AC779" s="34">
        <v>11</v>
      </c>
      <c r="AD779" s="34">
        <v>4</v>
      </c>
      <c r="AE779" s="34">
        <v>8</v>
      </c>
      <c r="AF779" s="58">
        <f>'Base tratada'!$AC779+'Base tratada'!$AD779+'Base tratada'!$AE779</f>
        <v>23</v>
      </c>
      <c r="AG7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79" s="58" t="str">
        <f>IF('Base tratada'!$AC779&gt;=MAX('Base tratada'!$AD779,'Base tratada'!$AE779),"Web",
IF('Base tratada'!$AD779&gt;='Base tratada'!$AE779,"Catalog",
"Store"))</f>
        <v>Web</v>
      </c>
      <c r="AI779" s="59">
        <f>IF('Base tratada'!$AF779=0,"0",'Base tratada'!$AK779/'Base tratada'!$AF779)</f>
        <v>38.869565217391305</v>
      </c>
      <c r="AJ779" s="59" t="str">
        <f>IF('Base tratada'!$AI779=0,"R$ 0",
IF('Base tratada'!$AI779&lt;=25,"R$ 1–25",
IF('Base tratada'!$AI779&lt;=50,"R$ 26–50",
"+R$ 50")))</f>
        <v>R$ 26–50</v>
      </c>
      <c r="AK779" s="35">
        <v>894</v>
      </c>
      <c r="AL779" s="58" t="str">
        <f>IF('Base tratada'!$AK779&lt;=100,"R$ 0-100",
IF('Base tratada'!$AK779&lt;=500,"R$ 101-500",
IF('Base tratada'!$AK779&lt;=1000,"R$ 501-1000",
IF('Base tratada'!$AK779&lt;=1500,"R$ 1001-1500",
"+R$ 1500"))))</f>
        <v>R$ 501-1000</v>
      </c>
      <c r="AM779" s="34">
        <v>0</v>
      </c>
      <c r="AN779" s="34">
        <v>0</v>
      </c>
      <c r="AO779" s="34">
        <v>0</v>
      </c>
      <c r="AP779" s="34">
        <v>0</v>
      </c>
      <c r="AQ779" s="34">
        <v>0</v>
      </c>
      <c r="AR779" s="34">
        <v>0</v>
      </c>
      <c r="AS779" s="34">
        <v>0</v>
      </c>
      <c r="AT779" s="34">
        <v>3</v>
      </c>
      <c r="AU779" s="34">
        <v>11</v>
      </c>
      <c r="AV779" s="52">
        <v>717</v>
      </c>
      <c r="AW779" s="57">
        <v>0</v>
      </c>
      <c r="AX779" s="58" t="str">
        <f>IF(Tabela3[[#This Row],[Response]]=1, "Aceitou", "Não aceitou")</f>
        <v>Não aceitou</v>
      </c>
      <c r="AY779" s="55" t="str">
        <f>Tabela3[[#This Row],[Faixa Recência]] &amp; " | " &amp; Tabela3[[#This Row],[Faixa Gasto]] &amp; " | " &amp; Tabela3[[#This Row],[Faixa ticket médio]]</f>
        <v>16-30 dias | R$ 501-1000 | R$ 26–50</v>
      </c>
      <c r="AZ7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79" s="36"/>
    </row>
    <row r="780" spans="1:54" x14ac:dyDescent="0.25">
      <c r="A780" s="61">
        <v>779</v>
      </c>
      <c r="B780" s="37">
        <v>73926</v>
      </c>
      <c r="C780" s="34">
        <v>0</v>
      </c>
      <c r="D780" s="34">
        <v>0</v>
      </c>
      <c r="E780" s="34">
        <v>54</v>
      </c>
      <c r="F780" s="58" t="str">
        <f>IF('Base tratada'!$E780&lt;=15,"0-15 dias",
IF('Base tratada'!$E780&lt;=30, "16-30 dias",
IF('Base tratada'!$E780&lt;=45, "31-45 dias",
IF('Base tratada'!$E780&lt;=60, "46-60 dias",
IF('Base tratada'!$E780&lt;=75, "61-75 dias", "76-99 dias")))))</f>
        <v>46-60 dias</v>
      </c>
      <c r="G780" s="38">
        <v>47</v>
      </c>
      <c r="H780" s="60" t="str">
        <f>IF('Base tratada'!$G780&lt;=29,"24–29",
IF('Base tratada'!$G780&lt;=39,"30–39",
IF('Base tratada'!$G780&lt;=49,"40–49",
IF('Base tratada'!$G780&lt;=59,"50–59",
IF('Base tratada'!$G780&lt;=69,"60–69",
"70–80")))))</f>
        <v>40–49</v>
      </c>
      <c r="I780" s="34">
        <v>2643</v>
      </c>
      <c r="J780" s="58" t="str">
        <f>IF('Base tratada'!$K780=1,"Divorciado",
IF('Base tratada'!$L780=1,"Casado",
IF('Base tratada'!$M780=1, "Solteiro",
IF('Base tratada'!$N780=1,"Juntos",
"Viúvo"))))</f>
        <v>Juntos</v>
      </c>
      <c r="K780" s="34">
        <v>0</v>
      </c>
      <c r="L780" s="34">
        <v>0</v>
      </c>
      <c r="M780" s="34">
        <v>0</v>
      </c>
      <c r="N780" s="34">
        <v>1</v>
      </c>
      <c r="O780" s="34">
        <v>0</v>
      </c>
      <c r="P780" s="34">
        <v>0</v>
      </c>
      <c r="Q780" s="34">
        <v>0</v>
      </c>
      <c r="R780" s="34">
        <v>1</v>
      </c>
      <c r="S780" s="34">
        <v>0</v>
      </c>
      <c r="T780" s="34">
        <v>0</v>
      </c>
      <c r="U780" s="35">
        <v>627</v>
      </c>
      <c r="V780" s="35">
        <v>91</v>
      </c>
      <c r="W780" s="35">
        <v>597</v>
      </c>
      <c r="X780" s="35">
        <v>159</v>
      </c>
      <c r="Y780" s="35">
        <v>91</v>
      </c>
      <c r="Z780" s="35">
        <v>15</v>
      </c>
      <c r="AA780" s="34">
        <v>1</v>
      </c>
      <c r="AB780" s="34">
        <v>3</v>
      </c>
      <c r="AC780" s="34">
        <v>6</v>
      </c>
      <c r="AD780" s="34">
        <v>5</v>
      </c>
      <c r="AE780" s="34">
        <v>12</v>
      </c>
      <c r="AF780" s="58">
        <f>'Base tratada'!$AC780+'Base tratada'!$AD780+'Base tratada'!$AE780</f>
        <v>23</v>
      </c>
      <c r="AG7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80" s="58" t="str">
        <f>IF('Base tratada'!$AC780&gt;=MAX('Base tratada'!$AD780,'Base tratada'!$AE780),"Web",
IF('Base tratada'!$AD780&gt;='Base tratada'!$AE780,"Catalog",
"Store"))</f>
        <v>Store</v>
      </c>
      <c r="AI780" s="59">
        <f>IF('Base tratada'!$AF780=0,"0",'Base tratada'!$AK780/'Base tratada'!$AF780)</f>
        <v>68.043478260869563</v>
      </c>
      <c r="AJ780" s="59" t="str">
        <f>IF('Base tratada'!$AI780=0,"R$ 0",
IF('Base tratada'!$AI780&lt;=25,"R$ 1–25",
IF('Base tratada'!$AI780&lt;=50,"R$ 26–50",
"+R$ 50")))</f>
        <v>+R$ 50</v>
      </c>
      <c r="AK780" s="35">
        <v>1565</v>
      </c>
      <c r="AL780" s="58" t="str">
        <f>IF('Base tratada'!$AK780&lt;=100,"R$ 0-100",
IF('Base tratada'!$AK780&lt;=500,"R$ 101-500",
IF('Base tratada'!$AK780&lt;=1000,"R$ 501-1000",
IF('Base tratada'!$AK780&lt;=1500,"R$ 1001-1500",
"+R$ 1500"))))</f>
        <v>+R$ 1500</v>
      </c>
      <c r="AM780" s="34">
        <v>0</v>
      </c>
      <c r="AN780" s="34">
        <v>0</v>
      </c>
      <c r="AO780" s="34">
        <v>0</v>
      </c>
      <c r="AP780" s="34">
        <v>0</v>
      </c>
      <c r="AQ780" s="34">
        <v>0</v>
      </c>
      <c r="AR780" s="34">
        <v>0</v>
      </c>
      <c r="AS780" s="34">
        <v>0</v>
      </c>
      <c r="AT780" s="34">
        <v>3</v>
      </c>
      <c r="AU780" s="34">
        <v>11</v>
      </c>
      <c r="AV780" s="52">
        <v>1550</v>
      </c>
      <c r="AW780" s="57">
        <v>0</v>
      </c>
      <c r="AX780" s="58" t="str">
        <f>IF(Tabela3[[#This Row],[Response]]=1, "Aceitou", "Não aceitou")</f>
        <v>Não aceitou</v>
      </c>
      <c r="AY780" s="55" t="str">
        <f>Tabela3[[#This Row],[Faixa Recência]] &amp; " | " &amp; Tabela3[[#This Row],[Faixa Gasto]] &amp; " | " &amp; Tabela3[[#This Row],[Faixa ticket médio]]</f>
        <v>46-60 dias | +R$ 1500 | +R$ 50</v>
      </c>
      <c r="AZ7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0" s="36"/>
    </row>
    <row r="781" spans="1:54" x14ac:dyDescent="0.25">
      <c r="A781" s="61">
        <v>780</v>
      </c>
      <c r="B781" s="37">
        <v>19329</v>
      </c>
      <c r="C781" s="34">
        <v>1</v>
      </c>
      <c r="D781" s="34">
        <v>0</v>
      </c>
      <c r="E781" s="34">
        <v>39</v>
      </c>
      <c r="F781" s="58" t="str">
        <f>IF('Base tratada'!$E781&lt;=15,"0-15 dias",
IF('Base tratada'!$E781&lt;=30, "16-30 dias",
IF('Base tratada'!$E781&lt;=45, "31-45 dias",
IF('Base tratada'!$E781&lt;=60, "46-60 dias",
IF('Base tratada'!$E781&lt;=75, "61-75 dias", "76-99 dias")))))</f>
        <v>31-45 dias</v>
      </c>
      <c r="G781" s="38">
        <v>52</v>
      </c>
      <c r="H781" s="60" t="str">
        <f>IF('Base tratada'!$G781&lt;=29,"24–29",
IF('Base tratada'!$G781&lt;=39,"30–39",
IF('Base tratada'!$G781&lt;=49,"40–49",
IF('Base tratada'!$G781&lt;=59,"50–59",
IF('Base tratada'!$G781&lt;=69,"60–69",
"70–80")))))</f>
        <v>50–59</v>
      </c>
      <c r="I781" s="34">
        <v>2356</v>
      </c>
      <c r="J781" s="58" t="str">
        <f>IF('Base tratada'!$K781=1,"Divorciado",
IF('Base tratada'!$L781=1,"Casado",
IF('Base tratada'!$M781=1, "Solteiro",
IF('Base tratada'!$N781=1,"Juntos",
"Viúvo"))))</f>
        <v>Casado</v>
      </c>
      <c r="K781" s="34">
        <v>0</v>
      </c>
      <c r="L781" s="34">
        <v>1</v>
      </c>
      <c r="M781" s="34">
        <v>0</v>
      </c>
      <c r="N781" s="34">
        <v>0</v>
      </c>
      <c r="O781" s="34">
        <v>0</v>
      </c>
      <c r="P781" s="34">
        <v>0</v>
      </c>
      <c r="Q781" s="34">
        <v>0</v>
      </c>
      <c r="R781" s="34">
        <v>1</v>
      </c>
      <c r="S781" s="34">
        <v>0</v>
      </c>
      <c r="T781" s="34">
        <v>0</v>
      </c>
      <c r="U781" s="35">
        <v>24</v>
      </c>
      <c r="V781" s="35">
        <v>1</v>
      </c>
      <c r="W781" s="35">
        <v>16</v>
      </c>
      <c r="X781" s="35">
        <v>12</v>
      </c>
      <c r="Y781" s="35">
        <v>2</v>
      </c>
      <c r="Z781" s="35">
        <v>5</v>
      </c>
      <c r="AA781" s="34">
        <v>3</v>
      </c>
      <c r="AB781" s="34">
        <v>8</v>
      </c>
      <c r="AC781" s="34">
        <v>4</v>
      </c>
      <c r="AD781" s="34">
        <v>0</v>
      </c>
      <c r="AE781" s="34">
        <v>3</v>
      </c>
      <c r="AF781" s="58">
        <f>'Base tratada'!$AC781+'Base tratada'!$AD781+'Base tratada'!$AE781</f>
        <v>7</v>
      </c>
      <c r="AG7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81" s="58" t="str">
        <f>IF('Base tratada'!$AC781&gt;=MAX('Base tratada'!$AD781,'Base tratada'!$AE781),"Web",
IF('Base tratada'!$AD781&gt;='Base tratada'!$AE781,"Catalog",
"Store"))</f>
        <v>Web</v>
      </c>
      <c r="AI781" s="59">
        <f>IF('Base tratada'!$AF781=0,"0",'Base tratada'!$AK781/'Base tratada'!$AF781)</f>
        <v>7.8571428571428568</v>
      </c>
      <c r="AJ781" s="59" t="str">
        <f>IF('Base tratada'!$AI781=0,"R$ 0",
IF('Base tratada'!$AI781&lt;=25,"R$ 1–25",
IF('Base tratada'!$AI781&lt;=50,"R$ 26–50",
"+R$ 50")))</f>
        <v>R$ 1–25</v>
      </c>
      <c r="AK781" s="35">
        <v>55</v>
      </c>
      <c r="AL781" s="58" t="str">
        <f>IF('Base tratada'!$AK781&lt;=100,"R$ 0-100",
IF('Base tratada'!$AK781&lt;=500,"R$ 101-500",
IF('Base tratada'!$AK781&lt;=1000,"R$ 501-1000",
IF('Base tratada'!$AK781&lt;=1500,"R$ 1001-1500",
"+R$ 1500"))))</f>
        <v>R$ 0-100</v>
      </c>
      <c r="AM781" s="34">
        <v>0</v>
      </c>
      <c r="AN781" s="34">
        <v>0</v>
      </c>
      <c r="AO781" s="34">
        <v>0</v>
      </c>
      <c r="AP781" s="34">
        <v>0</v>
      </c>
      <c r="AQ781" s="34">
        <v>0</v>
      </c>
      <c r="AR781" s="34">
        <v>0</v>
      </c>
      <c r="AS781" s="34">
        <v>0</v>
      </c>
      <c r="AT781" s="34">
        <v>3</v>
      </c>
      <c r="AU781" s="34">
        <v>11</v>
      </c>
      <c r="AV781" s="52">
        <v>50</v>
      </c>
      <c r="AW781" s="57">
        <v>0</v>
      </c>
      <c r="AX781" s="58" t="str">
        <f>IF(Tabela3[[#This Row],[Response]]=1, "Aceitou", "Não aceitou")</f>
        <v>Não aceitou</v>
      </c>
      <c r="AY781" s="55" t="str">
        <f>Tabela3[[#This Row],[Faixa Recência]] &amp; " | " &amp; Tabela3[[#This Row],[Faixa Gasto]] &amp; " | " &amp; Tabela3[[#This Row],[Faixa ticket médio]]</f>
        <v>31-45 dias | R$ 0-100 | R$ 1–25</v>
      </c>
      <c r="AZ7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1" s="36"/>
    </row>
    <row r="782" spans="1:54" x14ac:dyDescent="0.25">
      <c r="A782" s="61">
        <v>781</v>
      </c>
      <c r="B782" s="37">
        <v>61872</v>
      </c>
      <c r="C782" s="34">
        <v>0</v>
      </c>
      <c r="D782" s="34">
        <v>1</v>
      </c>
      <c r="E782" s="34">
        <v>81</v>
      </c>
      <c r="F782" s="58" t="str">
        <f>IF('Base tratada'!$E782&lt;=15,"0-15 dias",
IF('Base tratada'!$E782&lt;=30, "16-30 dias",
IF('Base tratada'!$E782&lt;=45, "31-45 dias",
IF('Base tratada'!$E782&lt;=60, "46-60 dias",
IF('Base tratada'!$E782&lt;=75, "61-75 dias", "76-99 dias")))))</f>
        <v>76-99 dias</v>
      </c>
      <c r="G782" s="38">
        <v>50</v>
      </c>
      <c r="H782" s="60" t="str">
        <f>IF('Base tratada'!$G782&lt;=29,"24–29",
IF('Base tratada'!$G782&lt;=39,"30–39",
IF('Base tratada'!$G782&lt;=49,"40–49",
IF('Base tratada'!$G782&lt;=59,"50–59",
IF('Base tratada'!$G782&lt;=69,"60–69",
"70–80")))))</f>
        <v>50–59</v>
      </c>
      <c r="I782" s="34">
        <v>2357</v>
      </c>
      <c r="J782" s="58" t="str">
        <f>IF('Base tratada'!$K782=1,"Divorciado",
IF('Base tratada'!$L782=1,"Casado",
IF('Base tratada'!$M782=1, "Solteiro",
IF('Base tratada'!$N782=1,"Juntos",
"Viúvo"))))</f>
        <v>Casado</v>
      </c>
      <c r="K782" s="34">
        <v>0</v>
      </c>
      <c r="L782" s="34">
        <v>1</v>
      </c>
      <c r="M782" s="34">
        <v>0</v>
      </c>
      <c r="N782" s="34">
        <v>0</v>
      </c>
      <c r="O782" s="34">
        <v>0</v>
      </c>
      <c r="P782" s="34">
        <v>0</v>
      </c>
      <c r="Q782" s="34">
        <v>0</v>
      </c>
      <c r="R782" s="34">
        <v>0</v>
      </c>
      <c r="S782" s="34">
        <v>1</v>
      </c>
      <c r="T782" s="34">
        <v>0</v>
      </c>
      <c r="U782" s="35">
        <v>330</v>
      </c>
      <c r="V782" s="35">
        <v>5</v>
      </c>
      <c r="W782" s="35">
        <v>159</v>
      </c>
      <c r="X782" s="35">
        <v>36</v>
      </c>
      <c r="Y782" s="35">
        <v>27</v>
      </c>
      <c r="Z782" s="35">
        <v>16</v>
      </c>
      <c r="AA782" s="34">
        <v>4</v>
      </c>
      <c r="AB782" s="34">
        <v>4</v>
      </c>
      <c r="AC782" s="34">
        <v>4</v>
      </c>
      <c r="AD782" s="34">
        <v>4</v>
      </c>
      <c r="AE782" s="34">
        <v>9</v>
      </c>
      <c r="AF782" s="58">
        <f>'Base tratada'!$AC782+'Base tratada'!$AD782+'Base tratada'!$AE782</f>
        <v>17</v>
      </c>
      <c r="AG7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82" s="58" t="str">
        <f>IF('Base tratada'!$AC782&gt;=MAX('Base tratada'!$AD782,'Base tratada'!$AE782),"Web",
IF('Base tratada'!$AD782&gt;='Base tratada'!$AE782,"Catalog",
"Store"))</f>
        <v>Store</v>
      </c>
      <c r="AI782" s="59">
        <f>IF('Base tratada'!$AF782=0,"0",'Base tratada'!$AK782/'Base tratada'!$AF782)</f>
        <v>32.764705882352942</v>
      </c>
      <c r="AJ782" s="59" t="str">
        <f>IF('Base tratada'!$AI782=0,"R$ 0",
IF('Base tratada'!$AI782&lt;=25,"R$ 1–25",
IF('Base tratada'!$AI782&lt;=50,"R$ 26–50",
"+R$ 50")))</f>
        <v>R$ 26–50</v>
      </c>
      <c r="AK782" s="35">
        <v>557</v>
      </c>
      <c r="AL782" s="58" t="str">
        <f>IF('Base tratada'!$AK782&lt;=100,"R$ 0-100",
IF('Base tratada'!$AK782&lt;=500,"R$ 101-500",
IF('Base tratada'!$AK782&lt;=1000,"R$ 501-1000",
IF('Base tratada'!$AK782&lt;=1500,"R$ 1001-1500",
"+R$ 1500"))))</f>
        <v>R$ 501-1000</v>
      </c>
      <c r="AM782" s="34">
        <v>0</v>
      </c>
      <c r="AN782" s="34">
        <v>0</v>
      </c>
      <c r="AO782" s="34">
        <v>0</v>
      </c>
      <c r="AP782" s="34">
        <v>0</v>
      </c>
      <c r="AQ782" s="34">
        <v>0</v>
      </c>
      <c r="AR782" s="34">
        <v>0</v>
      </c>
      <c r="AS782" s="34">
        <v>0</v>
      </c>
      <c r="AT782" s="34">
        <v>3</v>
      </c>
      <c r="AU782" s="34">
        <v>11</v>
      </c>
      <c r="AV782" s="52">
        <v>541</v>
      </c>
      <c r="AW782" s="57">
        <v>0</v>
      </c>
      <c r="AX782" s="58" t="str">
        <f>IF(Tabela3[[#This Row],[Response]]=1, "Aceitou", "Não aceitou")</f>
        <v>Não aceitou</v>
      </c>
      <c r="AY782" s="55" t="str">
        <f>Tabela3[[#This Row],[Faixa Recência]] &amp; " | " &amp; Tabela3[[#This Row],[Faixa Gasto]] &amp; " | " &amp; Tabela3[[#This Row],[Faixa ticket médio]]</f>
        <v>76-99 dias | R$ 501-1000 | R$ 26–50</v>
      </c>
      <c r="AZ7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2" s="36"/>
    </row>
    <row r="783" spans="1:54" x14ac:dyDescent="0.25">
      <c r="A783" s="61">
        <v>782</v>
      </c>
      <c r="B783" s="37">
        <v>46984</v>
      </c>
      <c r="C783" s="34">
        <v>1</v>
      </c>
      <c r="D783" s="34">
        <v>1</v>
      </c>
      <c r="E783" s="34">
        <v>71</v>
      </c>
      <c r="F783" s="58" t="str">
        <f>IF('Base tratada'!$E783&lt;=15,"0-15 dias",
IF('Base tratada'!$E783&lt;=30, "16-30 dias",
IF('Base tratada'!$E783&lt;=45, "31-45 dias",
IF('Base tratada'!$E783&lt;=60, "46-60 dias",
IF('Base tratada'!$E783&lt;=75, "61-75 dias", "76-99 dias")))))</f>
        <v>61-75 dias</v>
      </c>
      <c r="G783" s="38">
        <v>64</v>
      </c>
      <c r="H783" s="60" t="str">
        <f>IF('Base tratada'!$G783&lt;=29,"24–29",
IF('Base tratada'!$G783&lt;=39,"30–39",
IF('Base tratada'!$G783&lt;=49,"40–49",
IF('Base tratada'!$G783&lt;=59,"50–59",
IF('Base tratada'!$G783&lt;=69,"60–69",
"70–80")))))</f>
        <v>60–69</v>
      </c>
      <c r="I783" s="34">
        <v>2619</v>
      </c>
      <c r="J783" s="58" t="str">
        <f>IF('Base tratada'!$K783=1,"Divorciado",
IF('Base tratada'!$L783=1,"Casado",
IF('Base tratada'!$M783=1, "Solteiro",
IF('Base tratada'!$N783=1,"Juntos",
"Viúvo"))))</f>
        <v>Viúvo</v>
      </c>
      <c r="K783" s="34">
        <v>0</v>
      </c>
      <c r="L783" s="34">
        <v>0</v>
      </c>
      <c r="M783" s="34">
        <v>0</v>
      </c>
      <c r="N783" s="34">
        <v>0</v>
      </c>
      <c r="O783" s="34">
        <v>1</v>
      </c>
      <c r="P783" s="34">
        <v>0</v>
      </c>
      <c r="Q783" s="34">
        <v>0</v>
      </c>
      <c r="R783" s="34">
        <v>1</v>
      </c>
      <c r="S783" s="34">
        <v>0</v>
      </c>
      <c r="T783" s="34">
        <v>0</v>
      </c>
      <c r="U783" s="35">
        <v>19</v>
      </c>
      <c r="V783" s="35">
        <v>1</v>
      </c>
      <c r="W783" s="35">
        <v>10</v>
      </c>
      <c r="X783" s="35">
        <v>2</v>
      </c>
      <c r="Y783" s="35">
        <v>1</v>
      </c>
      <c r="Z783" s="35">
        <v>8</v>
      </c>
      <c r="AA783" s="34">
        <v>1</v>
      </c>
      <c r="AB783" s="34">
        <v>5</v>
      </c>
      <c r="AC783" s="34">
        <v>1</v>
      </c>
      <c r="AD783" s="34">
        <v>0</v>
      </c>
      <c r="AE783" s="34">
        <v>3</v>
      </c>
      <c r="AF783" s="58">
        <f>'Base tratada'!$AC783+'Base tratada'!$AD783+'Base tratada'!$AE783</f>
        <v>4</v>
      </c>
      <c r="AG7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83" s="58" t="str">
        <f>IF('Base tratada'!$AC783&gt;=MAX('Base tratada'!$AD783,'Base tratada'!$AE783),"Web",
IF('Base tratada'!$AD783&gt;='Base tratada'!$AE783,"Catalog",
"Store"))</f>
        <v>Store</v>
      </c>
      <c r="AI783" s="59">
        <f>IF('Base tratada'!$AF783=0,"0",'Base tratada'!$AK783/'Base tratada'!$AF783)</f>
        <v>8.25</v>
      </c>
      <c r="AJ783" s="59" t="str">
        <f>IF('Base tratada'!$AI783=0,"R$ 0",
IF('Base tratada'!$AI783&lt;=25,"R$ 1–25",
IF('Base tratada'!$AI783&lt;=50,"R$ 26–50",
"+R$ 50")))</f>
        <v>R$ 1–25</v>
      </c>
      <c r="AK783" s="35">
        <v>33</v>
      </c>
      <c r="AL783" s="58" t="str">
        <f>IF('Base tratada'!$AK783&lt;=100,"R$ 0-100",
IF('Base tratada'!$AK783&lt;=500,"R$ 101-500",
IF('Base tratada'!$AK783&lt;=1000,"R$ 501-1000",
IF('Base tratada'!$AK783&lt;=1500,"R$ 1001-1500",
"+R$ 1500"))))</f>
        <v>R$ 0-100</v>
      </c>
      <c r="AM783" s="34">
        <v>0</v>
      </c>
      <c r="AN783" s="34">
        <v>0</v>
      </c>
      <c r="AO783" s="34">
        <v>0</v>
      </c>
      <c r="AP783" s="34">
        <v>0</v>
      </c>
      <c r="AQ783" s="34">
        <v>0</v>
      </c>
      <c r="AR783" s="34">
        <v>0</v>
      </c>
      <c r="AS783" s="34">
        <v>0</v>
      </c>
      <c r="AT783" s="34">
        <v>3</v>
      </c>
      <c r="AU783" s="34">
        <v>11</v>
      </c>
      <c r="AV783" s="52">
        <v>25</v>
      </c>
      <c r="AW783" s="57">
        <v>0</v>
      </c>
      <c r="AX783" s="58" t="str">
        <f>IF(Tabela3[[#This Row],[Response]]=1, "Aceitou", "Não aceitou")</f>
        <v>Não aceitou</v>
      </c>
      <c r="AY783" s="55" t="str">
        <f>Tabela3[[#This Row],[Faixa Recência]] &amp; " | " &amp; Tabela3[[#This Row],[Faixa Gasto]] &amp; " | " &amp; Tabela3[[#This Row],[Faixa ticket médio]]</f>
        <v>61-75 dias | R$ 0-100 | R$ 1–25</v>
      </c>
      <c r="AZ7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3" s="36"/>
    </row>
    <row r="784" spans="1:54" x14ac:dyDescent="0.25">
      <c r="A784" s="61">
        <v>783</v>
      </c>
      <c r="B784" s="37">
        <v>34838</v>
      </c>
      <c r="C784" s="34">
        <v>1</v>
      </c>
      <c r="D784" s="34">
        <v>1</v>
      </c>
      <c r="E784" s="34">
        <v>62</v>
      </c>
      <c r="F784" s="58" t="str">
        <f>IF('Base tratada'!$E784&lt;=15,"0-15 dias",
IF('Base tratada'!$E784&lt;=30, "16-30 dias",
IF('Base tratada'!$E784&lt;=45, "31-45 dias",
IF('Base tratada'!$E784&lt;=60, "46-60 dias",
IF('Base tratada'!$E784&lt;=75, "61-75 dias", "76-99 dias")))))</f>
        <v>61-75 dias</v>
      </c>
      <c r="G784" s="38">
        <v>69</v>
      </c>
      <c r="H784" s="60" t="str">
        <f>IF('Base tratada'!$G784&lt;=29,"24–29",
IF('Base tratada'!$G784&lt;=39,"30–39",
IF('Base tratada'!$G784&lt;=49,"40–49",
IF('Base tratada'!$G784&lt;=59,"50–59",
IF('Base tratada'!$G784&lt;=69,"60–69",
"70–80")))))</f>
        <v>60–69</v>
      </c>
      <c r="I784" s="34">
        <v>2685</v>
      </c>
      <c r="J784" s="58" t="str">
        <f>IF('Base tratada'!$K784=1,"Divorciado",
IF('Base tratada'!$L784=1,"Casado",
IF('Base tratada'!$M784=1, "Solteiro",
IF('Base tratada'!$N784=1,"Juntos",
"Viúvo"))))</f>
        <v>Casado</v>
      </c>
      <c r="K784" s="34">
        <v>0</v>
      </c>
      <c r="L784" s="34">
        <v>1</v>
      </c>
      <c r="M784" s="34">
        <v>0</v>
      </c>
      <c r="N784" s="34">
        <v>0</v>
      </c>
      <c r="O784" s="34">
        <v>0</v>
      </c>
      <c r="P784" s="34">
        <v>0</v>
      </c>
      <c r="Q784" s="34">
        <v>0</v>
      </c>
      <c r="R784" s="34">
        <v>1</v>
      </c>
      <c r="S784" s="34">
        <v>0</v>
      </c>
      <c r="T784" s="34">
        <v>0</v>
      </c>
      <c r="U784" s="35">
        <v>28</v>
      </c>
      <c r="V784" s="35">
        <v>23</v>
      </c>
      <c r="W784" s="35">
        <v>29</v>
      </c>
      <c r="X784" s="35">
        <v>29</v>
      </c>
      <c r="Y784" s="35">
        <v>14</v>
      </c>
      <c r="Z784" s="35">
        <v>47</v>
      </c>
      <c r="AA784" s="34">
        <v>3</v>
      </c>
      <c r="AB784" s="34">
        <v>6</v>
      </c>
      <c r="AC784" s="34">
        <v>2</v>
      </c>
      <c r="AD784" s="34">
        <v>1</v>
      </c>
      <c r="AE784" s="34">
        <v>4</v>
      </c>
      <c r="AF784" s="58">
        <f>'Base tratada'!$AC784+'Base tratada'!$AD784+'Base tratada'!$AE784</f>
        <v>7</v>
      </c>
      <c r="AG7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84" s="58" t="str">
        <f>IF('Base tratada'!$AC784&gt;=MAX('Base tratada'!$AD784,'Base tratada'!$AE784),"Web",
IF('Base tratada'!$AD784&gt;='Base tratada'!$AE784,"Catalog",
"Store"))</f>
        <v>Store</v>
      </c>
      <c r="AI784" s="59">
        <f>IF('Base tratada'!$AF784=0,"0",'Base tratada'!$AK784/'Base tratada'!$AF784)</f>
        <v>17.571428571428573</v>
      </c>
      <c r="AJ784" s="59" t="str">
        <f>IF('Base tratada'!$AI784=0,"R$ 0",
IF('Base tratada'!$AI784&lt;=25,"R$ 1–25",
IF('Base tratada'!$AI784&lt;=50,"R$ 26–50",
"+R$ 50")))</f>
        <v>R$ 1–25</v>
      </c>
      <c r="AK784" s="35">
        <v>123</v>
      </c>
      <c r="AL784" s="58" t="str">
        <f>IF('Base tratada'!$AK784&lt;=100,"R$ 0-100",
IF('Base tratada'!$AK784&lt;=500,"R$ 101-500",
IF('Base tratada'!$AK784&lt;=1000,"R$ 501-1000",
IF('Base tratada'!$AK784&lt;=1500,"R$ 1001-1500",
"+R$ 1500"))))</f>
        <v>R$ 101-500</v>
      </c>
      <c r="AM784" s="34">
        <v>0</v>
      </c>
      <c r="AN784" s="34">
        <v>0</v>
      </c>
      <c r="AO784" s="34">
        <v>0</v>
      </c>
      <c r="AP784" s="34">
        <v>0</v>
      </c>
      <c r="AQ784" s="34">
        <v>0</v>
      </c>
      <c r="AR784" s="34">
        <v>0</v>
      </c>
      <c r="AS784" s="34">
        <v>0</v>
      </c>
      <c r="AT784" s="34">
        <v>3</v>
      </c>
      <c r="AU784" s="34">
        <v>11</v>
      </c>
      <c r="AV784" s="52">
        <v>76</v>
      </c>
      <c r="AW784" s="57">
        <v>0</v>
      </c>
      <c r="AX784" s="58" t="str">
        <f>IF(Tabela3[[#This Row],[Response]]=1, "Aceitou", "Não aceitou")</f>
        <v>Não aceitou</v>
      </c>
      <c r="AY784" s="55" t="str">
        <f>Tabela3[[#This Row],[Faixa Recência]] &amp; " | " &amp; Tabela3[[#This Row],[Faixa Gasto]] &amp; " | " &amp; Tabela3[[#This Row],[Faixa ticket médio]]</f>
        <v>61-75 dias | R$ 101-500 | R$ 1–25</v>
      </c>
      <c r="AZ7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4" s="36"/>
    </row>
    <row r="785" spans="1:54" x14ac:dyDescent="0.25">
      <c r="A785" s="61">
        <v>784</v>
      </c>
      <c r="B785" s="37">
        <v>82716</v>
      </c>
      <c r="C785" s="34">
        <v>0</v>
      </c>
      <c r="D785" s="34">
        <v>0</v>
      </c>
      <c r="E785" s="34">
        <v>8</v>
      </c>
      <c r="F785" s="58" t="str">
        <f>IF('Base tratada'!$E785&lt;=15,"0-15 dias",
IF('Base tratada'!$E785&lt;=30, "16-30 dias",
IF('Base tratada'!$E785&lt;=45, "31-45 dias",
IF('Base tratada'!$E785&lt;=60, "46-60 dias",
IF('Base tratada'!$E785&lt;=75, "61-75 dias", "76-99 dias")))))</f>
        <v>0-15 dias</v>
      </c>
      <c r="G785" s="38">
        <v>76</v>
      </c>
      <c r="H785" s="60" t="str">
        <f>IF('Base tratada'!$G785&lt;=29,"24–29",
IF('Base tratada'!$G785&lt;=39,"30–39",
IF('Base tratada'!$G785&lt;=49,"40–49",
IF('Base tratada'!$G785&lt;=59,"50–59",
IF('Base tratada'!$G785&lt;=69,"60–69",
"70–80")))))</f>
        <v>70–80</v>
      </c>
      <c r="I785" s="34">
        <v>2395</v>
      </c>
      <c r="J785" s="58" t="str">
        <f>IF('Base tratada'!$K785=1,"Divorciado",
IF('Base tratada'!$L785=1,"Casado",
IF('Base tratada'!$M785=1, "Solteiro",
IF('Base tratada'!$N785=1,"Juntos",
"Viúvo"))))</f>
        <v>Solteiro</v>
      </c>
      <c r="K785" s="34">
        <v>0</v>
      </c>
      <c r="L785" s="34">
        <v>0</v>
      </c>
      <c r="M785" s="34">
        <v>1</v>
      </c>
      <c r="N785" s="34">
        <v>0</v>
      </c>
      <c r="O785" s="34">
        <v>0</v>
      </c>
      <c r="P785" s="34">
        <v>0</v>
      </c>
      <c r="Q785" s="34">
        <v>0</v>
      </c>
      <c r="R785" s="34">
        <v>0</v>
      </c>
      <c r="S785" s="34">
        <v>0</v>
      </c>
      <c r="T785" s="34">
        <v>1</v>
      </c>
      <c r="U785" s="35">
        <v>606</v>
      </c>
      <c r="V785" s="35">
        <v>148</v>
      </c>
      <c r="W785" s="35">
        <v>228</v>
      </c>
      <c r="X785" s="35">
        <v>15</v>
      </c>
      <c r="Y785" s="35">
        <v>148</v>
      </c>
      <c r="Z785" s="35">
        <v>22</v>
      </c>
      <c r="AA785" s="34">
        <v>1</v>
      </c>
      <c r="AB785" s="34">
        <v>2</v>
      </c>
      <c r="AC785" s="34">
        <v>6</v>
      </c>
      <c r="AD785" s="34">
        <v>8</v>
      </c>
      <c r="AE785" s="34">
        <v>13</v>
      </c>
      <c r="AF785" s="58">
        <f>'Base tratada'!$AC785+'Base tratada'!$AD785+'Base tratada'!$AE785</f>
        <v>27</v>
      </c>
      <c r="AG7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85" s="58" t="str">
        <f>IF('Base tratada'!$AC785&gt;=MAX('Base tratada'!$AD785,'Base tratada'!$AE785),"Web",
IF('Base tratada'!$AD785&gt;='Base tratada'!$AE785,"Catalog",
"Store"))</f>
        <v>Store</v>
      </c>
      <c r="AI785" s="59">
        <f>IF('Base tratada'!$AF785=0,"0",'Base tratada'!$AK785/'Base tratada'!$AF785)</f>
        <v>42.407407407407405</v>
      </c>
      <c r="AJ785" s="59" t="str">
        <f>IF('Base tratada'!$AI785=0,"R$ 0",
IF('Base tratada'!$AI785&lt;=25,"R$ 1–25",
IF('Base tratada'!$AI785&lt;=50,"R$ 26–50",
"+R$ 50")))</f>
        <v>R$ 26–50</v>
      </c>
      <c r="AK785" s="35">
        <v>1145</v>
      </c>
      <c r="AL785" s="58" t="str">
        <f>IF('Base tratada'!$AK785&lt;=100,"R$ 0-100",
IF('Base tratada'!$AK785&lt;=500,"R$ 101-500",
IF('Base tratada'!$AK785&lt;=1000,"R$ 501-1000",
IF('Base tratada'!$AK785&lt;=1500,"R$ 1001-1500",
"+R$ 1500"))))</f>
        <v>R$ 1001-1500</v>
      </c>
      <c r="AM785" s="34">
        <v>0</v>
      </c>
      <c r="AN785" s="34">
        <v>0</v>
      </c>
      <c r="AO785" s="34">
        <v>0</v>
      </c>
      <c r="AP785" s="34">
        <v>0</v>
      </c>
      <c r="AQ785" s="34">
        <v>0</v>
      </c>
      <c r="AR785" s="34">
        <v>0</v>
      </c>
      <c r="AS785" s="34">
        <v>0</v>
      </c>
      <c r="AT785" s="34">
        <v>3</v>
      </c>
      <c r="AU785" s="34">
        <v>11</v>
      </c>
      <c r="AV785" s="52">
        <v>1123</v>
      </c>
      <c r="AW785" s="57">
        <v>0</v>
      </c>
      <c r="AX785" s="58" t="str">
        <f>IF(Tabela3[[#This Row],[Response]]=1, "Aceitou", "Não aceitou")</f>
        <v>Não aceitou</v>
      </c>
      <c r="AY785" s="55" t="str">
        <f>Tabela3[[#This Row],[Faixa Recência]] &amp; " | " &amp; Tabela3[[#This Row],[Faixa Gasto]] &amp; " | " &amp; Tabela3[[#This Row],[Faixa ticket médio]]</f>
        <v>0-15 dias | R$ 1001-1500 | R$ 26–50</v>
      </c>
      <c r="AZ7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85" s="36"/>
    </row>
    <row r="786" spans="1:54" x14ac:dyDescent="0.25">
      <c r="A786" s="61">
        <v>785</v>
      </c>
      <c r="B786" s="37">
        <v>48192</v>
      </c>
      <c r="C786" s="34">
        <v>0</v>
      </c>
      <c r="D786" s="34">
        <v>0</v>
      </c>
      <c r="E786" s="34">
        <v>76</v>
      </c>
      <c r="F786" s="58" t="str">
        <f>IF('Base tratada'!$E786&lt;=15,"0-15 dias",
IF('Base tratada'!$E786&lt;=30, "16-30 dias",
IF('Base tratada'!$E786&lt;=45, "31-45 dias",
IF('Base tratada'!$E786&lt;=60, "46-60 dias",
IF('Base tratada'!$E786&lt;=75, "61-75 dias", "76-99 dias")))))</f>
        <v>76-99 dias</v>
      </c>
      <c r="G786" s="38">
        <v>62</v>
      </c>
      <c r="H786" s="60" t="str">
        <f>IF('Base tratada'!$G786&lt;=29,"24–29",
IF('Base tratada'!$G786&lt;=39,"30–39",
IF('Base tratada'!$G786&lt;=49,"40–49",
IF('Base tratada'!$G786&lt;=59,"50–59",
IF('Base tratada'!$G786&lt;=69,"60–69",
"70–80")))))</f>
        <v>60–69</v>
      </c>
      <c r="I786" s="34">
        <v>2608</v>
      </c>
      <c r="J786" s="58" t="str">
        <f>IF('Base tratada'!$K786=1,"Divorciado",
IF('Base tratada'!$L786=1,"Casado",
IF('Base tratada'!$M786=1, "Solteiro",
IF('Base tratada'!$N786=1,"Juntos",
"Viúvo"))))</f>
        <v>Casado</v>
      </c>
      <c r="K786" s="34">
        <v>0</v>
      </c>
      <c r="L786" s="34">
        <v>1</v>
      </c>
      <c r="M786" s="34">
        <v>0</v>
      </c>
      <c r="N786" s="34">
        <v>0</v>
      </c>
      <c r="O786" s="34">
        <v>0</v>
      </c>
      <c r="P786" s="34">
        <v>0</v>
      </c>
      <c r="Q786" s="34">
        <v>0</v>
      </c>
      <c r="R786" s="34">
        <v>1</v>
      </c>
      <c r="S786" s="34">
        <v>0</v>
      </c>
      <c r="T786" s="34">
        <v>0</v>
      </c>
      <c r="U786" s="35">
        <v>1039</v>
      </c>
      <c r="V786" s="35">
        <v>43</v>
      </c>
      <c r="W786" s="35">
        <v>204</v>
      </c>
      <c r="X786" s="35">
        <v>153</v>
      </c>
      <c r="Y786" s="35">
        <v>58</v>
      </c>
      <c r="Z786" s="35">
        <v>29</v>
      </c>
      <c r="AA786" s="34">
        <v>3</v>
      </c>
      <c r="AB786" s="34">
        <v>8</v>
      </c>
      <c r="AC786" s="34">
        <v>2</v>
      </c>
      <c r="AD786" s="34">
        <v>8</v>
      </c>
      <c r="AE786" s="34">
        <v>12</v>
      </c>
      <c r="AF786" s="58">
        <f>'Base tratada'!$AC786+'Base tratada'!$AD786+'Base tratada'!$AE786</f>
        <v>22</v>
      </c>
      <c r="AG7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86" s="58" t="str">
        <f>IF('Base tratada'!$AC786&gt;=MAX('Base tratada'!$AD786,'Base tratada'!$AE786),"Web",
IF('Base tratada'!$AD786&gt;='Base tratada'!$AE786,"Catalog",
"Store"))</f>
        <v>Store</v>
      </c>
      <c r="AI786" s="59">
        <f>IF('Base tratada'!$AF786=0,"0",'Base tratada'!$AK786/'Base tratada'!$AF786)</f>
        <v>68.045454545454547</v>
      </c>
      <c r="AJ786" s="59" t="str">
        <f>IF('Base tratada'!$AI786=0,"R$ 0",
IF('Base tratada'!$AI786&lt;=25,"R$ 1–25",
IF('Base tratada'!$AI786&lt;=50,"R$ 26–50",
"+R$ 50")))</f>
        <v>+R$ 50</v>
      </c>
      <c r="AK786" s="35">
        <v>1497</v>
      </c>
      <c r="AL786" s="58" t="str">
        <f>IF('Base tratada'!$AK786&lt;=100,"R$ 0-100",
IF('Base tratada'!$AK786&lt;=500,"R$ 101-500",
IF('Base tratada'!$AK786&lt;=1000,"R$ 501-1000",
IF('Base tratada'!$AK786&lt;=1500,"R$ 1001-1500",
"+R$ 1500"))))</f>
        <v>R$ 1001-1500</v>
      </c>
      <c r="AM786" s="34">
        <v>1</v>
      </c>
      <c r="AN786" s="34">
        <v>1</v>
      </c>
      <c r="AO786" s="34">
        <v>0</v>
      </c>
      <c r="AP786" s="34">
        <v>1</v>
      </c>
      <c r="AQ786" s="34">
        <v>0</v>
      </c>
      <c r="AR786" s="34">
        <v>3</v>
      </c>
      <c r="AS786" s="34">
        <v>0</v>
      </c>
      <c r="AT786" s="34">
        <v>3</v>
      </c>
      <c r="AU786" s="34">
        <v>11</v>
      </c>
      <c r="AV786" s="52">
        <v>1468</v>
      </c>
      <c r="AW786" s="57">
        <v>1</v>
      </c>
      <c r="AX786" s="58" t="str">
        <f>IF(Tabela3[[#This Row],[Response]]=1, "Aceitou", "Não aceitou")</f>
        <v>Aceitou</v>
      </c>
      <c r="AY786" s="55" t="str">
        <f>Tabela3[[#This Row],[Faixa Recência]] &amp; " | " &amp; Tabela3[[#This Row],[Faixa Gasto]] &amp; " | " &amp; Tabela3[[#This Row],[Faixa ticket médio]]</f>
        <v>76-99 dias | R$ 1001-1500 | +R$ 50</v>
      </c>
      <c r="AZ7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6" s="36"/>
    </row>
    <row r="787" spans="1:54" x14ac:dyDescent="0.25">
      <c r="A787" s="61">
        <v>786</v>
      </c>
      <c r="B787" s="37">
        <v>49681</v>
      </c>
      <c r="C787" s="34">
        <v>0</v>
      </c>
      <c r="D787" s="34">
        <v>2</v>
      </c>
      <c r="E787" s="34">
        <v>66</v>
      </c>
      <c r="F787" s="58" t="str">
        <f>IF('Base tratada'!$E787&lt;=15,"0-15 dias",
IF('Base tratada'!$E787&lt;=30, "16-30 dias",
IF('Base tratada'!$E787&lt;=45, "31-45 dias",
IF('Base tratada'!$E787&lt;=60, "46-60 dias",
IF('Base tratada'!$E787&lt;=75, "61-75 dias", "76-99 dias")))))</f>
        <v>61-75 dias</v>
      </c>
      <c r="G787" s="38">
        <v>44</v>
      </c>
      <c r="H787" s="60" t="str">
        <f>IF('Base tratada'!$G787&lt;=29,"24–29",
IF('Base tratada'!$G787&lt;=39,"30–39",
IF('Base tratada'!$G787&lt;=49,"40–49",
IF('Base tratada'!$G787&lt;=59,"50–59",
IF('Base tratada'!$G787&lt;=69,"60–69",
"70–80")))))</f>
        <v>40–49</v>
      </c>
      <c r="I787" s="34">
        <v>2396</v>
      </c>
      <c r="J787" s="58" t="str">
        <f>IF('Base tratada'!$K787=1,"Divorciado",
IF('Base tratada'!$L787=1,"Casado",
IF('Base tratada'!$M787=1, "Solteiro",
IF('Base tratada'!$N787=1,"Juntos",
"Viúvo"))))</f>
        <v>Casado</v>
      </c>
      <c r="K787" s="34">
        <v>0</v>
      </c>
      <c r="L787" s="34">
        <v>1</v>
      </c>
      <c r="M787" s="34">
        <v>0</v>
      </c>
      <c r="N787" s="34">
        <v>0</v>
      </c>
      <c r="O787" s="34">
        <v>0</v>
      </c>
      <c r="P787" s="34">
        <v>0</v>
      </c>
      <c r="Q787" s="34">
        <v>0</v>
      </c>
      <c r="R787" s="34">
        <v>0</v>
      </c>
      <c r="S787" s="34">
        <v>1</v>
      </c>
      <c r="T787" s="34">
        <v>0</v>
      </c>
      <c r="U787" s="35">
        <v>411</v>
      </c>
      <c r="V787" s="35">
        <v>0</v>
      </c>
      <c r="W787" s="35">
        <v>26</v>
      </c>
      <c r="X787" s="35">
        <v>0</v>
      </c>
      <c r="Y787" s="35">
        <v>0</v>
      </c>
      <c r="Z787" s="35">
        <v>21</v>
      </c>
      <c r="AA787" s="34">
        <v>6</v>
      </c>
      <c r="AB787" s="34">
        <v>7</v>
      </c>
      <c r="AC787" s="34">
        <v>7</v>
      </c>
      <c r="AD787" s="34">
        <v>1</v>
      </c>
      <c r="AE787" s="34">
        <v>7</v>
      </c>
      <c r="AF787" s="58">
        <f>'Base tratada'!$AC787+'Base tratada'!$AD787+'Base tratada'!$AE787</f>
        <v>15</v>
      </c>
      <c r="AG7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87" s="58" t="str">
        <f>IF('Base tratada'!$AC787&gt;=MAX('Base tratada'!$AD787,'Base tratada'!$AE787),"Web",
IF('Base tratada'!$AD787&gt;='Base tratada'!$AE787,"Catalog",
"Store"))</f>
        <v>Web</v>
      </c>
      <c r="AI787" s="59">
        <f>IF('Base tratada'!$AF787=0,"0",'Base tratada'!$AK787/'Base tratada'!$AF787)</f>
        <v>29.133333333333333</v>
      </c>
      <c r="AJ787" s="59" t="str">
        <f>IF('Base tratada'!$AI787=0,"R$ 0",
IF('Base tratada'!$AI787&lt;=25,"R$ 1–25",
IF('Base tratada'!$AI787&lt;=50,"R$ 26–50",
"+R$ 50")))</f>
        <v>R$ 26–50</v>
      </c>
      <c r="AK787" s="35">
        <v>437</v>
      </c>
      <c r="AL787" s="58" t="str">
        <f>IF('Base tratada'!$AK787&lt;=100,"R$ 0-100",
IF('Base tratada'!$AK787&lt;=500,"R$ 101-500",
IF('Base tratada'!$AK787&lt;=1000,"R$ 501-1000",
IF('Base tratada'!$AK787&lt;=1500,"R$ 1001-1500",
"+R$ 1500"))))</f>
        <v>R$ 101-500</v>
      </c>
      <c r="AM787" s="34">
        <v>0</v>
      </c>
      <c r="AN787" s="34">
        <v>0</v>
      </c>
      <c r="AO787" s="34">
        <v>0</v>
      </c>
      <c r="AP787" s="34">
        <v>0</v>
      </c>
      <c r="AQ787" s="34">
        <v>0</v>
      </c>
      <c r="AR787" s="34">
        <v>0</v>
      </c>
      <c r="AS787" s="34">
        <v>0</v>
      </c>
      <c r="AT787" s="34">
        <v>3</v>
      </c>
      <c r="AU787" s="34">
        <v>11</v>
      </c>
      <c r="AV787" s="52">
        <v>416</v>
      </c>
      <c r="AW787" s="57">
        <v>0</v>
      </c>
      <c r="AX787" s="58" t="str">
        <f>IF(Tabela3[[#This Row],[Response]]=1, "Aceitou", "Não aceitou")</f>
        <v>Não aceitou</v>
      </c>
      <c r="AY787" s="55" t="str">
        <f>Tabela3[[#This Row],[Faixa Recência]] &amp; " | " &amp; Tabela3[[#This Row],[Faixa Gasto]] &amp; " | " &amp; Tabela3[[#This Row],[Faixa ticket médio]]</f>
        <v>61-75 dias | R$ 101-500 | R$ 26–50</v>
      </c>
      <c r="AZ7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7" s="36"/>
    </row>
    <row r="788" spans="1:54" x14ac:dyDescent="0.25">
      <c r="A788" s="61">
        <v>787</v>
      </c>
      <c r="B788" s="37">
        <v>56850</v>
      </c>
      <c r="C788" s="34">
        <v>0</v>
      </c>
      <c r="D788" s="34">
        <v>1</v>
      </c>
      <c r="E788" s="34">
        <v>83</v>
      </c>
      <c r="F788" s="58" t="str">
        <f>IF('Base tratada'!$E788&lt;=15,"0-15 dias",
IF('Base tratada'!$E788&lt;=30, "16-30 dias",
IF('Base tratada'!$E788&lt;=45, "31-45 dias",
IF('Base tratada'!$E788&lt;=60, "46-60 dias",
IF('Base tratada'!$E788&lt;=75, "61-75 dias", "76-99 dias")))))</f>
        <v>76-99 dias</v>
      </c>
      <c r="G788" s="38">
        <v>49</v>
      </c>
      <c r="H788" s="60" t="str">
        <f>IF('Base tratada'!$G788&lt;=29,"24–29",
IF('Base tratada'!$G788&lt;=39,"30–39",
IF('Base tratada'!$G788&lt;=49,"40–49",
IF('Base tratada'!$G788&lt;=59,"50–59",
IF('Base tratada'!$G788&lt;=69,"60–69",
"70–80")))))</f>
        <v>40–49</v>
      </c>
      <c r="I788" s="34">
        <v>2257</v>
      </c>
      <c r="J788" s="58" t="str">
        <f>IF('Base tratada'!$K788=1,"Divorciado",
IF('Base tratada'!$L788=1,"Casado",
IF('Base tratada'!$M788=1, "Solteiro",
IF('Base tratada'!$N788=1,"Juntos",
"Viúvo"))))</f>
        <v>Casado</v>
      </c>
      <c r="K788" s="34">
        <v>0</v>
      </c>
      <c r="L788" s="34">
        <v>1</v>
      </c>
      <c r="M788" s="34">
        <v>0</v>
      </c>
      <c r="N788" s="34">
        <v>0</v>
      </c>
      <c r="O788" s="34">
        <v>0</v>
      </c>
      <c r="P788" s="34">
        <v>0</v>
      </c>
      <c r="Q788" s="34">
        <v>0</v>
      </c>
      <c r="R788" s="34">
        <v>0</v>
      </c>
      <c r="S788" s="34">
        <v>1</v>
      </c>
      <c r="T788" s="34">
        <v>0</v>
      </c>
      <c r="U788" s="35">
        <v>34</v>
      </c>
      <c r="V788" s="35">
        <v>1</v>
      </c>
      <c r="W788" s="35">
        <v>19</v>
      </c>
      <c r="X788" s="35">
        <v>2</v>
      </c>
      <c r="Y788" s="35">
        <v>7</v>
      </c>
      <c r="Z788" s="35">
        <v>0</v>
      </c>
      <c r="AA788" s="34">
        <v>1</v>
      </c>
      <c r="AB788" s="34">
        <v>2</v>
      </c>
      <c r="AC788" s="34">
        <v>1</v>
      </c>
      <c r="AD788" s="34">
        <v>1</v>
      </c>
      <c r="AE788" s="34">
        <v>3</v>
      </c>
      <c r="AF788" s="58">
        <f>'Base tratada'!$AC788+'Base tratada'!$AD788+'Base tratada'!$AE788</f>
        <v>5</v>
      </c>
      <c r="AG7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88" s="58" t="str">
        <f>IF('Base tratada'!$AC788&gt;=MAX('Base tratada'!$AD788,'Base tratada'!$AE788),"Web",
IF('Base tratada'!$AD788&gt;='Base tratada'!$AE788,"Catalog",
"Store"))</f>
        <v>Store</v>
      </c>
      <c r="AI788" s="59">
        <f>IF('Base tratada'!$AF788=0,"0",'Base tratada'!$AK788/'Base tratada'!$AF788)</f>
        <v>12.6</v>
      </c>
      <c r="AJ788" s="59" t="str">
        <f>IF('Base tratada'!$AI788=0,"R$ 0",
IF('Base tratada'!$AI788&lt;=25,"R$ 1–25",
IF('Base tratada'!$AI788&lt;=50,"R$ 26–50",
"+R$ 50")))</f>
        <v>R$ 1–25</v>
      </c>
      <c r="AK788" s="35">
        <v>63</v>
      </c>
      <c r="AL788" s="58" t="str">
        <f>IF('Base tratada'!$AK788&lt;=100,"R$ 0-100",
IF('Base tratada'!$AK788&lt;=500,"R$ 101-500",
IF('Base tratada'!$AK788&lt;=1000,"R$ 501-1000",
IF('Base tratada'!$AK788&lt;=1500,"R$ 1001-1500",
"+R$ 1500"))))</f>
        <v>R$ 0-100</v>
      </c>
      <c r="AM788" s="34">
        <v>0</v>
      </c>
      <c r="AN788" s="34">
        <v>0</v>
      </c>
      <c r="AO788" s="34">
        <v>0</v>
      </c>
      <c r="AP788" s="34">
        <v>0</v>
      </c>
      <c r="AQ788" s="34">
        <v>0</v>
      </c>
      <c r="AR788" s="34">
        <v>0</v>
      </c>
      <c r="AS788" s="34">
        <v>0</v>
      </c>
      <c r="AT788" s="34">
        <v>3</v>
      </c>
      <c r="AU788" s="34">
        <v>11</v>
      </c>
      <c r="AV788" s="52">
        <v>63</v>
      </c>
      <c r="AW788" s="57">
        <v>0</v>
      </c>
      <c r="AX788" s="58" t="str">
        <f>IF(Tabela3[[#This Row],[Response]]=1, "Aceitou", "Não aceitou")</f>
        <v>Não aceitou</v>
      </c>
      <c r="AY788" s="55" t="str">
        <f>Tabela3[[#This Row],[Faixa Recência]] &amp; " | " &amp; Tabela3[[#This Row],[Faixa Gasto]] &amp; " | " &amp; Tabela3[[#This Row],[Faixa ticket médio]]</f>
        <v>76-99 dias | R$ 0-100 | R$ 1–25</v>
      </c>
      <c r="AZ7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8" s="36"/>
    </row>
    <row r="789" spans="1:54" x14ac:dyDescent="0.25">
      <c r="A789" s="61">
        <v>788</v>
      </c>
      <c r="B789" s="37">
        <v>55267</v>
      </c>
      <c r="C789" s="34">
        <v>0</v>
      </c>
      <c r="D789" s="34">
        <v>1</v>
      </c>
      <c r="E789" s="34">
        <v>28</v>
      </c>
      <c r="F789" s="58" t="str">
        <f>IF('Base tratada'!$E789&lt;=15,"0-15 dias",
IF('Base tratada'!$E789&lt;=30, "16-30 dias",
IF('Base tratada'!$E789&lt;=45, "31-45 dias",
IF('Base tratada'!$E789&lt;=60, "46-60 dias",
IF('Base tratada'!$E789&lt;=75, "61-75 dias", "76-99 dias")))))</f>
        <v>16-30 dias</v>
      </c>
      <c r="G789" s="38">
        <v>63</v>
      </c>
      <c r="H789" s="60" t="str">
        <f>IF('Base tratada'!$G789&lt;=29,"24–29",
IF('Base tratada'!$G789&lt;=39,"30–39",
IF('Base tratada'!$G789&lt;=49,"40–49",
IF('Base tratada'!$G789&lt;=59,"50–59",
IF('Base tratada'!$G789&lt;=69,"60–69",
"70–80")))))</f>
        <v>60–69</v>
      </c>
      <c r="I789" s="34">
        <v>2410</v>
      </c>
      <c r="J789" s="58" t="str">
        <f>IF('Base tratada'!$K789=1,"Divorciado",
IF('Base tratada'!$L789=1,"Casado",
IF('Base tratada'!$M789=1, "Solteiro",
IF('Base tratada'!$N789=1,"Juntos",
"Viúvo"))))</f>
        <v>Casado</v>
      </c>
      <c r="K789" s="34">
        <v>0</v>
      </c>
      <c r="L789" s="34">
        <v>1</v>
      </c>
      <c r="M789" s="34">
        <v>0</v>
      </c>
      <c r="N789" s="34">
        <v>0</v>
      </c>
      <c r="O789" s="34">
        <v>0</v>
      </c>
      <c r="P789" s="34">
        <v>0</v>
      </c>
      <c r="Q789" s="34">
        <v>0</v>
      </c>
      <c r="R789" s="34">
        <v>1</v>
      </c>
      <c r="S789" s="34">
        <v>0</v>
      </c>
      <c r="T789" s="34">
        <v>0</v>
      </c>
      <c r="U789" s="35">
        <v>161</v>
      </c>
      <c r="V789" s="35">
        <v>28</v>
      </c>
      <c r="W789" s="35">
        <v>136</v>
      </c>
      <c r="X789" s="35">
        <v>32</v>
      </c>
      <c r="Y789" s="35">
        <v>3</v>
      </c>
      <c r="Z789" s="35">
        <v>45</v>
      </c>
      <c r="AA789" s="34">
        <v>4</v>
      </c>
      <c r="AB789" s="34">
        <v>3</v>
      </c>
      <c r="AC789" s="34">
        <v>3</v>
      </c>
      <c r="AD789" s="34">
        <v>4</v>
      </c>
      <c r="AE789" s="34">
        <v>6</v>
      </c>
      <c r="AF789" s="58">
        <f>'Base tratada'!$AC789+'Base tratada'!$AD789+'Base tratada'!$AE789</f>
        <v>13</v>
      </c>
      <c r="AG7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89" s="58" t="str">
        <f>IF('Base tratada'!$AC789&gt;=MAX('Base tratada'!$AD789,'Base tratada'!$AE789),"Web",
IF('Base tratada'!$AD789&gt;='Base tratada'!$AE789,"Catalog",
"Store"))</f>
        <v>Store</v>
      </c>
      <c r="AI789" s="59">
        <f>IF('Base tratada'!$AF789=0,"0",'Base tratada'!$AK789/'Base tratada'!$AF789)</f>
        <v>27.692307692307693</v>
      </c>
      <c r="AJ789" s="59" t="str">
        <f>IF('Base tratada'!$AI789=0,"R$ 0",
IF('Base tratada'!$AI789&lt;=25,"R$ 1–25",
IF('Base tratada'!$AI789&lt;=50,"R$ 26–50",
"+R$ 50")))</f>
        <v>R$ 26–50</v>
      </c>
      <c r="AK789" s="35">
        <v>360</v>
      </c>
      <c r="AL789" s="58" t="str">
        <f>IF('Base tratada'!$AK789&lt;=100,"R$ 0-100",
IF('Base tratada'!$AK789&lt;=500,"R$ 101-500",
IF('Base tratada'!$AK789&lt;=1000,"R$ 501-1000",
IF('Base tratada'!$AK789&lt;=1500,"R$ 1001-1500",
"+R$ 1500"))))</f>
        <v>R$ 101-500</v>
      </c>
      <c r="AM789" s="34">
        <v>0</v>
      </c>
      <c r="AN789" s="34">
        <v>0</v>
      </c>
      <c r="AO789" s="34">
        <v>0</v>
      </c>
      <c r="AP789" s="34">
        <v>0</v>
      </c>
      <c r="AQ789" s="34">
        <v>0</v>
      </c>
      <c r="AR789" s="34">
        <v>0</v>
      </c>
      <c r="AS789" s="34">
        <v>0</v>
      </c>
      <c r="AT789" s="34">
        <v>3</v>
      </c>
      <c r="AU789" s="34">
        <v>11</v>
      </c>
      <c r="AV789" s="52">
        <v>315</v>
      </c>
      <c r="AW789" s="57">
        <v>0</v>
      </c>
      <c r="AX789" s="58" t="str">
        <f>IF(Tabela3[[#This Row],[Response]]=1, "Aceitou", "Não aceitou")</f>
        <v>Não aceitou</v>
      </c>
      <c r="AY789" s="55" t="str">
        <f>Tabela3[[#This Row],[Faixa Recência]] &amp; " | " &amp; Tabela3[[#This Row],[Faixa Gasto]] &amp; " | " &amp; Tabela3[[#This Row],[Faixa ticket médio]]</f>
        <v>16-30 dias | R$ 101-500 | R$ 26–50</v>
      </c>
      <c r="AZ7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89" s="36"/>
    </row>
    <row r="790" spans="1:54" x14ac:dyDescent="0.25">
      <c r="A790" s="61">
        <v>789</v>
      </c>
      <c r="B790" s="37">
        <v>59666</v>
      </c>
      <c r="C790" s="34">
        <v>1</v>
      </c>
      <c r="D790" s="34">
        <v>1</v>
      </c>
      <c r="E790" s="34">
        <v>87</v>
      </c>
      <c r="F790" s="58" t="str">
        <f>IF('Base tratada'!$E790&lt;=15,"0-15 dias",
IF('Base tratada'!$E790&lt;=30, "16-30 dias",
IF('Base tratada'!$E790&lt;=45, "31-45 dias",
IF('Base tratada'!$E790&lt;=60, "46-60 dias",
IF('Base tratada'!$E790&lt;=75, "61-75 dias", "76-99 dias")))))</f>
        <v>76-99 dias</v>
      </c>
      <c r="G790" s="38">
        <v>48</v>
      </c>
      <c r="H790" s="60" t="str">
        <f>IF('Base tratada'!$G790&lt;=29,"24–29",
IF('Base tratada'!$G790&lt;=39,"30–39",
IF('Base tratada'!$G790&lt;=49,"40–49",
IF('Base tratada'!$G790&lt;=59,"50–59",
IF('Base tratada'!$G790&lt;=69,"60–69",
"70–80")))))</f>
        <v>40–49</v>
      </c>
      <c r="I790" s="34">
        <v>2623</v>
      </c>
      <c r="J790" s="58" t="str">
        <f>IF('Base tratada'!$K790=1,"Divorciado",
IF('Base tratada'!$L790=1,"Casado",
IF('Base tratada'!$M790=1, "Solteiro",
IF('Base tratada'!$N790=1,"Juntos",
"Viúvo"))))</f>
        <v>Casado</v>
      </c>
      <c r="K790" s="34">
        <v>0</v>
      </c>
      <c r="L790" s="34">
        <v>1</v>
      </c>
      <c r="M790" s="34">
        <v>0</v>
      </c>
      <c r="N790" s="34">
        <v>0</v>
      </c>
      <c r="O790" s="34">
        <v>0</v>
      </c>
      <c r="P790" s="34">
        <v>0</v>
      </c>
      <c r="Q790" s="34">
        <v>0</v>
      </c>
      <c r="R790" s="34">
        <v>1</v>
      </c>
      <c r="S790" s="34">
        <v>0</v>
      </c>
      <c r="T790" s="34">
        <v>0</v>
      </c>
      <c r="U790" s="35">
        <v>623</v>
      </c>
      <c r="V790" s="35">
        <v>53</v>
      </c>
      <c r="W790" s="35">
        <v>178</v>
      </c>
      <c r="X790" s="35">
        <v>23</v>
      </c>
      <c r="Y790" s="35">
        <v>17</v>
      </c>
      <c r="Z790" s="35">
        <v>133</v>
      </c>
      <c r="AA790" s="34">
        <v>7</v>
      </c>
      <c r="AB790" s="34">
        <v>8</v>
      </c>
      <c r="AC790" s="34">
        <v>3</v>
      </c>
      <c r="AD790" s="34">
        <v>2</v>
      </c>
      <c r="AE790" s="34">
        <v>8</v>
      </c>
      <c r="AF790" s="58">
        <f>'Base tratada'!$AC790+'Base tratada'!$AD790+'Base tratada'!$AE790</f>
        <v>13</v>
      </c>
      <c r="AG7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90" s="58" t="str">
        <f>IF('Base tratada'!$AC790&gt;=MAX('Base tratada'!$AD790,'Base tratada'!$AE790),"Web",
IF('Base tratada'!$AD790&gt;='Base tratada'!$AE790,"Catalog",
"Store"))</f>
        <v>Store</v>
      </c>
      <c r="AI790" s="59">
        <f>IF('Base tratada'!$AF790=0,"0",'Base tratada'!$AK790/'Base tratada'!$AF790)</f>
        <v>68.769230769230774</v>
      </c>
      <c r="AJ790" s="59" t="str">
        <f>IF('Base tratada'!$AI790=0,"R$ 0",
IF('Base tratada'!$AI790&lt;=25,"R$ 1–25",
IF('Base tratada'!$AI790&lt;=50,"R$ 26–50",
"+R$ 50")))</f>
        <v>+R$ 50</v>
      </c>
      <c r="AK790" s="35">
        <v>894</v>
      </c>
      <c r="AL790" s="58" t="str">
        <f>IF('Base tratada'!$AK790&lt;=100,"R$ 0-100",
IF('Base tratada'!$AK790&lt;=500,"R$ 101-500",
IF('Base tratada'!$AK790&lt;=1000,"R$ 501-1000",
IF('Base tratada'!$AK790&lt;=1500,"R$ 1001-1500",
"+R$ 1500"))))</f>
        <v>R$ 501-1000</v>
      </c>
      <c r="AM790" s="34">
        <v>0</v>
      </c>
      <c r="AN790" s="34">
        <v>0</v>
      </c>
      <c r="AO790" s="34">
        <v>0</v>
      </c>
      <c r="AP790" s="34">
        <v>1</v>
      </c>
      <c r="AQ790" s="34">
        <v>0</v>
      </c>
      <c r="AR790" s="34">
        <v>1</v>
      </c>
      <c r="AS790" s="34">
        <v>0</v>
      </c>
      <c r="AT790" s="34">
        <v>3</v>
      </c>
      <c r="AU790" s="34">
        <v>11</v>
      </c>
      <c r="AV790" s="52">
        <v>761</v>
      </c>
      <c r="AW790" s="57">
        <v>0</v>
      </c>
      <c r="AX790" s="58" t="str">
        <f>IF(Tabela3[[#This Row],[Response]]=1, "Aceitou", "Não aceitou")</f>
        <v>Não aceitou</v>
      </c>
      <c r="AY790" s="55" t="str">
        <f>Tabela3[[#This Row],[Faixa Recência]] &amp; " | " &amp; Tabela3[[#This Row],[Faixa Gasto]] &amp; " | " &amp; Tabela3[[#This Row],[Faixa ticket médio]]</f>
        <v>76-99 dias | R$ 501-1000 | +R$ 50</v>
      </c>
      <c r="AZ7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0" s="36"/>
    </row>
    <row r="791" spans="1:54" x14ac:dyDescent="0.25">
      <c r="A791" s="61">
        <v>790</v>
      </c>
      <c r="B791" s="37">
        <v>72504</v>
      </c>
      <c r="C791" s="34">
        <v>0</v>
      </c>
      <c r="D791" s="34">
        <v>1</v>
      </c>
      <c r="E791" s="34">
        <v>43</v>
      </c>
      <c r="F791" s="58" t="str">
        <f>IF('Base tratada'!$E791&lt;=15,"0-15 dias",
IF('Base tratada'!$E791&lt;=30, "16-30 dias",
IF('Base tratada'!$E791&lt;=45, "31-45 dias",
IF('Base tratada'!$E791&lt;=60, "46-60 dias",
IF('Base tratada'!$E791&lt;=75, "61-75 dias", "76-99 dias")))))</f>
        <v>31-45 dias</v>
      </c>
      <c r="G791" s="38">
        <v>48</v>
      </c>
      <c r="H791" s="60" t="str">
        <f>IF('Base tratada'!$G791&lt;=29,"24–29",
IF('Base tratada'!$G791&lt;=39,"30–39",
IF('Base tratada'!$G791&lt;=49,"40–49",
IF('Base tratada'!$G791&lt;=59,"50–59",
IF('Base tratada'!$G791&lt;=69,"60–69",
"70–80")))))</f>
        <v>40–49</v>
      </c>
      <c r="I791" s="34">
        <v>2608</v>
      </c>
      <c r="J791" s="58" t="str">
        <f>IF('Base tratada'!$K791=1,"Divorciado",
IF('Base tratada'!$L791=1,"Casado",
IF('Base tratada'!$M791=1, "Solteiro",
IF('Base tratada'!$N791=1,"Juntos",
"Viúvo"))))</f>
        <v>Solteiro</v>
      </c>
      <c r="K791" s="34">
        <v>0</v>
      </c>
      <c r="L791" s="34">
        <v>0</v>
      </c>
      <c r="M791" s="34">
        <v>1</v>
      </c>
      <c r="N791" s="34">
        <v>0</v>
      </c>
      <c r="O791" s="34">
        <v>0</v>
      </c>
      <c r="P791" s="34">
        <v>0</v>
      </c>
      <c r="Q791" s="34">
        <v>0</v>
      </c>
      <c r="R791" s="34">
        <v>1</v>
      </c>
      <c r="S791" s="34">
        <v>0</v>
      </c>
      <c r="T791" s="34">
        <v>0</v>
      </c>
      <c r="U791" s="35">
        <v>604</v>
      </c>
      <c r="V791" s="35">
        <v>26</v>
      </c>
      <c r="W791" s="35">
        <v>470</v>
      </c>
      <c r="X791" s="35">
        <v>123</v>
      </c>
      <c r="Y791" s="35">
        <v>161</v>
      </c>
      <c r="Z791" s="35">
        <v>94</v>
      </c>
      <c r="AA791" s="34">
        <v>2</v>
      </c>
      <c r="AB791" s="34">
        <v>2</v>
      </c>
      <c r="AC791" s="34">
        <v>5</v>
      </c>
      <c r="AD791" s="34">
        <v>9</v>
      </c>
      <c r="AE791" s="34">
        <v>6</v>
      </c>
      <c r="AF791" s="58">
        <f>'Base tratada'!$AC791+'Base tratada'!$AD791+'Base tratada'!$AE791</f>
        <v>20</v>
      </c>
      <c r="AG7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91" s="58" t="str">
        <f>IF('Base tratada'!$AC791&gt;=MAX('Base tratada'!$AD791,'Base tratada'!$AE791),"Web",
IF('Base tratada'!$AD791&gt;='Base tratada'!$AE791,"Catalog",
"Store"))</f>
        <v>Catalog</v>
      </c>
      <c r="AI791" s="59">
        <f>IF('Base tratada'!$AF791=0,"0",'Base tratada'!$AK791/'Base tratada'!$AF791)</f>
        <v>69.2</v>
      </c>
      <c r="AJ791" s="59" t="str">
        <f>IF('Base tratada'!$AI791=0,"R$ 0",
IF('Base tratada'!$AI791&lt;=25,"R$ 1–25",
IF('Base tratada'!$AI791&lt;=50,"R$ 26–50",
"+R$ 50")))</f>
        <v>+R$ 50</v>
      </c>
      <c r="AK791" s="35">
        <v>1384</v>
      </c>
      <c r="AL791" s="58" t="str">
        <f>IF('Base tratada'!$AK791&lt;=100,"R$ 0-100",
IF('Base tratada'!$AK791&lt;=500,"R$ 101-500",
IF('Base tratada'!$AK791&lt;=1000,"R$ 501-1000",
IF('Base tratada'!$AK791&lt;=1500,"R$ 1001-1500",
"+R$ 1500"))))</f>
        <v>R$ 1001-1500</v>
      </c>
      <c r="AM791" s="34">
        <v>0</v>
      </c>
      <c r="AN791" s="34">
        <v>0</v>
      </c>
      <c r="AO791" s="34">
        <v>0</v>
      </c>
      <c r="AP791" s="34">
        <v>0</v>
      </c>
      <c r="AQ791" s="34">
        <v>0</v>
      </c>
      <c r="AR791" s="34">
        <v>0</v>
      </c>
      <c r="AS791" s="34">
        <v>0</v>
      </c>
      <c r="AT791" s="34">
        <v>3</v>
      </c>
      <c r="AU791" s="34">
        <v>11</v>
      </c>
      <c r="AV791" s="52">
        <v>1290</v>
      </c>
      <c r="AW791" s="57">
        <v>0</v>
      </c>
      <c r="AX791" s="58" t="str">
        <f>IF(Tabela3[[#This Row],[Response]]=1, "Aceitou", "Não aceitou")</f>
        <v>Não aceitou</v>
      </c>
      <c r="AY791" s="55" t="str">
        <f>Tabela3[[#This Row],[Faixa Recência]] &amp; " | " &amp; Tabela3[[#This Row],[Faixa Gasto]] &amp; " | " &amp; Tabela3[[#This Row],[Faixa ticket médio]]</f>
        <v>31-45 dias | R$ 1001-1500 | +R$ 50</v>
      </c>
      <c r="AZ7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791" s="36"/>
    </row>
    <row r="792" spans="1:54" x14ac:dyDescent="0.25">
      <c r="A792" s="61">
        <v>791</v>
      </c>
      <c r="B792" s="37">
        <v>26872</v>
      </c>
      <c r="C792" s="34">
        <v>0</v>
      </c>
      <c r="D792" s="34">
        <v>0</v>
      </c>
      <c r="E792" s="34">
        <v>0</v>
      </c>
      <c r="F792" s="58" t="str">
        <f>IF('Base tratada'!$E792&lt;=15,"0-15 dias",
IF('Base tratada'!$E792&lt;=30, "16-30 dias",
IF('Base tratada'!$E792&lt;=45, "31-45 dias",
IF('Base tratada'!$E792&lt;=60, "46-60 dias",
IF('Base tratada'!$E792&lt;=75, "61-75 dias", "76-99 dias")))))</f>
        <v>0-15 dias</v>
      </c>
      <c r="G792" s="38">
        <v>39</v>
      </c>
      <c r="H792" s="60" t="str">
        <f>IF('Base tratada'!$G792&lt;=29,"24–29",
IF('Base tratada'!$G792&lt;=39,"30–39",
IF('Base tratada'!$G792&lt;=49,"40–49",
IF('Base tratada'!$G792&lt;=59,"50–59",
IF('Base tratada'!$G792&lt;=69,"60–69",
"70–80")))))</f>
        <v>30–39</v>
      </c>
      <c r="I792" s="34">
        <v>2415</v>
      </c>
      <c r="J792" s="58" t="str">
        <f>IF('Base tratada'!$K792=1,"Divorciado",
IF('Base tratada'!$L792=1,"Casado",
IF('Base tratada'!$M792=1, "Solteiro",
IF('Base tratada'!$N792=1,"Juntos",
"Viúvo"))))</f>
        <v>Casado</v>
      </c>
      <c r="K792" s="34">
        <v>0</v>
      </c>
      <c r="L792" s="34">
        <v>1</v>
      </c>
      <c r="M792" s="34">
        <v>0</v>
      </c>
      <c r="N792" s="34">
        <v>0</v>
      </c>
      <c r="O792" s="34">
        <v>0</v>
      </c>
      <c r="P792" s="34">
        <v>0</v>
      </c>
      <c r="Q792" s="34">
        <v>0</v>
      </c>
      <c r="R792" s="34">
        <v>1</v>
      </c>
      <c r="S792" s="34">
        <v>0</v>
      </c>
      <c r="T792" s="34">
        <v>0</v>
      </c>
      <c r="U792" s="35">
        <v>3</v>
      </c>
      <c r="V792" s="35">
        <v>10</v>
      </c>
      <c r="W792" s="35">
        <v>8</v>
      </c>
      <c r="X792" s="35">
        <v>3</v>
      </c>
      <c r="Y792" s="35">
        <v>16</v>
      </c>
      <c r="Z792" s="35">
        <v>32</v>
      </c>
      <c r="AA792" s="34">
        <v>1</v>
      </c>
      <c r="AB792" s="34">
        <v>6</v>
      </c>
      <c r="AC792" s="34">
        <v>1</v>
      </c>
      <c r="AD792" s="34">
        <v>1</v>
      </c>
      <c r="AE792" s="34">
        <v>2</v>
      </c>
      <c r="AF792" s="58">
        <f>'Base tratada'!$AC792+'Base tratada'!$AD792+'Base tratada'!$AE792</f>
        <v>4</v>
      </c>
      <c r="AG7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92" s="58" t="str">
        <f>IF('Base tratada'!$AC792&gt;=MAX('Base tratada'!$AD792,'Base tratada'!$AE792),"Web",
IF('Base tratada'!$AD792&gt;='Base tratada'!$AE792,"Catalog",
"Store"))</f>
        <v>Store</v>
      </c>
      <c r="AI792" s="59">
        <f>IF('Base tratada'!$AF792=0,"0",'Base tratada'!$AK792/'Base tratada'!$AF792)</f>
        <v>10</v>
      </c>
      <c r="AJ792" s="59" t="str">
        <f>IF('Base tratada'!$AI792=0,"R$ 0",
IF('Base tratada'!$AI792&lt;=25,"R$ 1–25",
IF('Base tratada'!$AI792&lt;=50,"R$ 26–50",
"+R$ 50")))</f>
        <v>R$ 1–25</v>
      </c>
      <c r="AK792" s="35">
        <v>40</v>
      </c>
      <c r="AL792" s="58" t="str">
        <f>IF('Base tratada'!$AK792&lt;=100,"R$ 0-100",
IF('Base tratada'!$AK792&lt;=500,"R$ 101-500",
IF('Base tratada'!$AK792&lt;=1000,"R$ 501-1000",
IF('Base tratada'!$AK792&lt;=1500,"R$ 1001-1500",
"+R$ 1500"))))</f>
        <v>R$ 0-100</v>
      </c>
      <c r="AM792" s="34">
        <v>0</v>
      </c>
      <c r="AN792" s="34">
        <v>0</v>
      </c>
      <c r="AO792" s="34">
        <v>0</v>
      </c>
      <c r="AP792" s="34">
        <v>0</v>
      </c>
      <c r="AQ792" s="34">
        <v>0</v>
      </c>
      <c r="AR792" s="34">
        <v>0</v>
      </c>
      <c r="AS792" s="34">
        <v>0</v>
      </c>
      <c r="AT792" s="34">
        <v>3</v>
      </c>
      <c r="AU792" s="34">
        <v>11</v>
      </c>
      <c r="AV792" s="52">
        <v>8</v>
      </c>
      <c r="AW792" s="57">
        <v>0</v>
      </c>
      <c r="AX792" s="58" t="str">
        <f>IF(Tabela3[[#This Row],[Response]]=1, "Aceitou", "Não aceitou")</f>
        <v>Não aceitou</v>
      </c>
      <c r="AY792" s="55" t="str">
        <f>Tabela3[[#This Row],[Faixa Recência]] &amp; " | " &amp; Tabela3[[#This Row],[Faixa Gasto]] &amp; " | " &amp; Tabela3[[#This Row],[Faixa ticket médio]]</f>
        <v>0-15 dias | R$ 0-100 | R$ 1–25</v>
      </c>
      <c r="AZ7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2" s="36"/>
    </row>
    <row r="793" spans="1:54" x14ac:dyDescent="0.25">
      <c r="A793" s="61">
        <v>792</v>
      </c>
      <c r="B793" s="37">
        <v>21359</v>
      </c>
      <c r="C793" s="34">
        <v>1</v>
      </c>
      <c r="D793" s="34">
        <v>0</v>
      </c>
      <c r="E793" s="34">
        <v>1</v>
      </c>
      <c r="F793" s="58" t="str">
        <f>IF('Base tratada'!$E793&lt;=15,"0-15 dias",
IF('Base tratada'!$E793&lt;=30, "16-30 dias",
IF('Base tratada'!$E793&lt;=45, "31-45 dias",
IF('Base tratada'!$E793&lt;=60, "46-60 dias",
IF('Base tratada'!$E793&lt;=75, "61-75 dias", "76-99 dias")))))</f>
        <v>0-15 dias</v>
      </c>
      <c r="G793" s="38">
        <v>48</v>
      </c>
      <c r="H793" s="60" t="str">
        <f>IF('Base tratada'!$G793&lt;=29,"24–29",
IF('Base tratada'!$G793&lt;=39,"30–39",
IF('Base tratada'!$G793&lt;=49,"40–49",
IF('Base tratada'!$G793&lt;=59,"50–59",
IF('Base tratada'!$G793&lt;=69,"60–69",
"70–80")))))</f>
        <v>40–49</v>
      </c>
      <c r="I793" s="34">
        <v>2594</v>
      </c>
      <c r="J793" s="58" t="str">
        <f>IF('Base tratada'!$K793=1,"Divorciado",
IF('Base tratada'!$L793=1,"Casado",
IF('Base tratada'!$M793=1, "Solteiro",
IF('Base tratada'!$N793=1,"Juntos",
"Viúvo"))))</f>
        <v>Solteiro</v>
      </c>
      <c r="K793" s="34">
        <v>0</v>
      </c>
      <c r="L793" s="34">
        <v>0</v>
      </c>
      <c r="M793" s="34">
        <v>1</v>
      </c>
      <c r="N793" s="34">
        <v>0</v>
      </c>
      <c r="O793" s="34">
        <v>0</v>
      </c>
      <c r="P793" s="34">
        <v>0</v>
      </c>
      <c r="Q793" s="34">
        <v>0</v>
      </c>
      <c r="R793" s="34">
        <v>1</v>
      </c>
      <c r="S793" s="34">
        <v>0</v>
      </c>
      <c r="T793" s="34">
        <v>0</v>
      </c>
      <c r="U793" s="35">
        <v>12</v>
      </c>
      <c r="V793" s="35">
        <v>2</v>
      </c>
      <c r="W793" s="35">
        <v>17</v>
      </c>
      <c r="X793" s="35">
        <v>6</v>
      </c>
      <c r="Y793" s="35">
        <v>1</v>
      </c>
      <c r="Z793" s="35">
        <v>10</v>
      </c>
      <c r="AA793" s="34">
        <v>2</v>
      </c>
      <c r="AB793" s="34">
        <v>8</v>
      </c>
      <c r="AC793" s="34">
        <v>2</v>
      </c>
      <c r="AD793" s="34">
        <v>0</v>
      </c>
      <c r="AE793" s="34">
        <v>3</v>
      </c>
      <c r="AF793" s="58">
        <f>'Base tratada'!$AC793+'Base tratada'!$AD793+'Base tratada'!$AE793</f>
        <v>5</v>
      </c>
      <c r="AG7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793" s="58" t="str">
        <f>IF('Base tratada'!$AC793&gt;=MAX('Base tratada'!$AD793,'Base tratada'!$AE793),"Web",
IF('Base tratada'!$AD793&gt;='Base tratada'!$AE793,"Catalog",
"Store"))</f>
        <v>Store</v>
      </c>
      <c r="AI793" s="59">
        <f>IF('Base tratada'!$AF793=0,"0",'Base tratada'!$AK793/'Base tratada'!$AF793)</f>
        <v>7.6</v>
      </c>
      <c r="AJ793" s="59" t="str">
        <f>IF('Base tratada'!$AI793=0,"R$ 0",
IF('Base tratada'!$AI793&lt;=25,"R$ 1–25",
IF('Base tratada'!$AI793&lt;=50,"R$ 26–50",
"+R$ 50")))</f>
        <v>R$ 1–25</v>
      </c>
      <c r="AK793" s="35">
        <v>38</v>
      </c>
      <c r="AL793" s="58" t="str">
        <f>IF('Base tratada'!$AK793&lt;=100,"R$ 0-100",
IF('Base tratada'!$AK793&lt;=500,"R$ 101-500",
IF('Base tratada'!$AK793&lt;=1000,"R$ 501-1000",
IF('Base tratada'!$AK793&lt;=1500,"R$ 1001-1500",
"+R$ 1500"))))</f>
        <v>R$ 0-100</v>
      </c>
      <c r="AM793" s="34">
        <v>0</v>
      </c>
      <c r="AN793" s="34">
        <v>0</v>
      </c>
      <c r="AO793" s="34">
        <v>0</v>
      </c>
      <c r="AP793" s="34">
        <v>0</v>
      </c>
      <c r="AQ793" s="34">
        <v>0</v>
      </c>
      <c r="AR793" s="34">
        <v>0</v>
      </c>
      <c r="AS793" s="34">
        <v>0</v>
      </c>
      <c r="AT793" s="34">
        <v>3</v>
      </c>
      <c r="AU793" s="34">
        <v>11</v>
      </c>
      <c r="AV793" s="52">
        <v>28</v>
      </c>
      <c r="AW793" s="57">
        <v>1</v>
      </c>
      <c r="AX793" s="58" t="str">
        <f>IF(Tabela3[[#This Row],[Response]]=1, "Aceitou", "Não aceitou")</f>
        <v>Aceitou</v>
      </c>
      <c r="AY793" s="55" t="str">
        <f>Tabela3[[#This Row],[Faixa Recência]] &amp; " | " &amp; Tabela3[[#This Row],[Faixa Gasto]] &amp; " | " &amp; Tabela3[[#This Row],[Faixa ticket médio]]</f>
        <v>0-15 dias | R$ 0-100 | R$ 1–25</v>
      </c>
      <c r="AZ7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3" s="36"/>
    </row>
    <row r="794" spans="1:54" x14ac:dyDescent="0.25">
      <c r="A794" s="61">
        <v>793</v>
      </c>
      <c r="B794" s="37">
        <v>73170</v>
      </c>
      <c r="C794" s="34">
        <v>0</v>
      </c>
      <c r="D794" s="34">
        <v>0</v>
      </c>
      <c r="E794" s="34">
        <v>1</v>
      </c>
      <c r="F794" s="58" t="str">
        <f>IF('Base tratada'!$E794&lt;=15,"0-15 dias",
IF('Base tratada'!$E794&lt;=30, "16-30 dias",
IF('Base tratada'!$E794&lt;=45, "31-45 dias",
IF('Base tratada'!$E794&lt;=60, "46-60 dias",
IF('Base tratada'!$E794&lt;=75, "61-75 dias", "76-99 dias")))))</f>
        <v>0-15 dias</v>
      </c>
      <c r="G794" s="38">
        <v>45</v>
      </c>
      <c r="H794" s="60" t="str">
        <f>IF('Base tratada'!$G794&lt;=29,"24–29",
IF('Base tratada'!$G794&lt;=39,"30–39",
IF('Base tratada'!$G794&lt;=49,"40–49",
IF('Base tratada'!$G794&lt;=59,"50–59",
IF('Base tratada'!$G794&lt;=69,"60–69",
"70–80")))))</f>
        <v>40–49</v>
      </c>
      <c r="I794" s="34">
        <v>2188</v>
      </c>
      <c r="J794" s="58" t="str">
        <f>IF('Base tratada'!$K794=1,"Divorciado",
IF('Base tratada'!$L794=1,"Casado",
IF('Base tratada'!$M794=1, "Solteiro",
IF('Base tratada'!$N794=1,"Juntos",
"Viúvo"))))</f>
        <v>Solteiro</v>
      </c>
      <c r="K794" s="34">
        <v>0</v>
      </c>
      <c r="L794" s="34">
        <v>0</v>
      </c>
      <c r="M794" s="34">
        <v>1</v>
      </c>
      <c r="N794" s="34">
        <v>0</v>
      </c>
      <c r="O794" s="34">
        <v>0</v>
      </c>
      <c r="P794" s="34">
        <v>0</v>
      </c>
      <c r="Q794" s="34">
        <v>0</v>
      </c>
      <c r="R794" s="34">
        <v>1</v>
      </c>
      <c r="S794" s="34">
        <v>0</v>
      </c>
      <c r="T794" s="34">
        <v>0</v>
      </c>
      <c r="U794" s="35">
        <v>184</v>
      </c>
      <c r="V794" s="35">
        <v>174</v>
      </c>
      <c r="W794" s="35">
        <v>256</v>
      </c>
      <c r="X794" s="35">
        <v>50</v>
      </c>
      <c r="Y794" s="35">
        <v>30</v>
      </c>
      <c r="Z794" s="35">
        <v>32</v>
      </c>
      <c r="AA794" s="34">
        <v>1</v>
      </c>
      <c r="AB794" s="34">
        <v>2</v>
      </c>
      <c r="AC794" s="34">
        <v>5</v>
      </c>
      <c r="AD794" s="34">
        <v>4</v>
      </c>
      <c r="AE794" s="34">
        <v>6</v>
      </c>
      <c r="AF794" s="58">
        <f>'Base tratada'!$AC794+'Base tratada'!$AD794+'Base tratada'!$AE794</f>
        <v>15</v>
      </c>
      <c r="AG7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794" s="58" t="str">
        <f>IF('Base tratada'!$AC794&gt;=MAX('Base tratada'!$AD794,'Base tratada'!$AE794),"Web",
IF('Base tratada'!$AD794&gt;='Base tratada'!$AE794,"Catalog",
"Store"))</f>
        <v>Store</v>
      </c>
      <c r="AI794" s="59">
        <f>IF('Base tratada'!$AF794=0,"0",'Base tratada'!$AK794/'Base tratada'!$AF794)</f>
        <v>46.266666666666666</v>
      </c>
      <c r="AJ794" s="59" t="str">
        <f>IF('Base tratada'!$AI794=0,"R$ 0",
IF('Base tratada'!$AI794&lt;=25,"R$ 1–25",
IF('Base tratada'!$AI794&lt;=50,"R$ 26–50",
"+R$ 50")))</f>
        <v>R$ 26–50</v>
      </c>
      <c r="AK794" s="35">
        <v>694</v>
      </c>
      <c r="AL794" s="58" t="str">
        <f>IF('Base tratada'!$AK794&lt;=100,"R$ 0-100",
IF('Base tratada'!$AK794&lt;=500,"R$ 101-500",
IF('Base tratada'!$AK794&lt;=1000,"R$ 501-1000",
IF('Base tratada'!$AK794&lt;=1500,"R$ 1001-1500",
"+R$ 1500"))))</f>
        <v>R$ 501-1000</v>
      </c>
      <c r="AM794" s="34">
        <v>0</v>
      </c>
      <c r="AN794" s="34">
        <v>0</v>
      </c>
      <c r="AO794" s="34">
        <v>0</v>
      </c>
      <c r="AP794" s="34">
        <v>0</v>
      </c>
      <c r="AQ794" s="34">
        <v>0</v>
      </c>
      <c r="AR794" s="34">
        <v>0</v>
      </c>
      <c r="AS794" s="34">
        <v>0</v>
      </c>
      <c r="AT794" s="34">
        <v>3</v>
      </c>
      <c r="AU794" s="34">
        <v>11</v>
      </c>
      <c r="AV794" s="52">
        <v>662</v>
      </c>
      <c r="AW794" s="57">
        <v>0</v>
      </c>
      <c r="AX794" s="58" t="str">
        <f>IF(Tabela3[[#This Row],[Response]]=1, "Aceitou", "Não aceitou")</f>
        <v>Não aceitou</v>
      </c>
      <c r="AY794" s="55" t="str">
        <f>Tabela3[[#This Row],[Faixa Recência]] &amp; " | " &amp; Tabela3[[#This Row],[Faixa Gasto]] &amp; " | " &amp; Tabela3[[#This Row],[Faixa ticket médio]]</f>
        <v>0-15 dias | R$ 501-1000 | R$ 26–50</v>
      </c>
      <c r="AZ7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4" s="36"/>
    </row>
    <row r="795" spans="1:54" x14ac:dyDescent="0.25">
      <c r="A795" s="61">
        <v>794</v>
      </c>
      <c r="B795" s="37">
        <v>52750</v>
      </c>
      <c r="C795" s="34">
        <v>0</v>
      </c>
      <c r="D795" s="34">
        <v>1</v>
      </c>
      <c r="E795" s="34">
        <v>72</v>
      </c>
      <c r="F795" s="58" t="str">
        <f>IF('Base tratada'!$E795&lt;=15,"0-15 dias",
IF('Base tratada'!$E795&lt;=30, "16-30 dias",
IF('Base tratada'!$E795&lt;=45, "31-45 dias",
IF('Base tratada'!$E795&lt;=60, "46-60 dias",
IF('Base tratada'!$E795&lt;=75, "61-75 dias", "76-99 dias")))))</f>
        <v>61-75 dias</v>
      </c>
      <c r="G795" s="38">
        <v>65</v>
      </c>
      <c r="H795" s="60" t="str">
        <f>IF('Base tratada'!$G795&lt;=29,"24–29",
IF('Base tratada'!$G795&lt;=39,"30–39",
IF('Base tratada'!$G795&lt;=49,"40–49",
IF('Base tratada'!$G795&lt;=59,"50–59",
IF('Base tratada'!$G795&lt;=69,"60–69",
"70–80")))))</f>
        <v>60–69</v>
      </c>
      <c r="I795" s="34">
        <v>2669</v>
      </c>
      <c r="J795" s="58" t="str">
        <f>IF('Base tratada'!$K795=1,"Divorciado",
IF('Base tratada'!$L795=1,"Casado",
IF('Base tratada'!$M795=1, "Solteiro",
IF('Base tratada'!$N795=1,"Juntos",
"Viúvo"))))</f>
        <v>Casado</v>
      </c>
      <c r="K795" s="34">
        <v>0</v>
      </c>
      <c r="L795" s="34">
        <v>1</v>
      </c>
      <c r="M795" s="34">
        <v>0</v>
      </c>
      <c r="N795" s="34">
        <v>0</v>
      </c>
      <c r="O795" s="34">
        <v>0</v>
      </c>
      <c r="P795" s="34">
        <v>0</v>
      </c>
      <c r="Q795" s="34">
        <v>0</v>
      </c>
      <c r="R795" s="34">
        <v>0</v>
      </c>
      <c r="S795" s="34">
        <v>1</v>
      </c>
      <c r="T795" s="34">
        <v>0</v>
      </c>
      <c r="U795" s="35">
        <v>393</v>
      </c>
      <c r="V795" s="35">
        <v>0</v>
      </c>
      <c r="W795" s="35">
        <v>239</v>
      </c>
      <c r="X795" s="35">
        <v>90</v>
      </c>
      <c r="Y795" s="35">
        <v>69</v>
      </c>
      <c r="Z795" s="35">
        <v>69</v>
      </c>
      <c r="AA795" s="34">
        <v>6</v>
      </c>
      <c r="AB795" s="34">
        <v>4</v>
      </c>
      <c r="AC795" s="34">
        <v>5</v>
      </c>
      <c r="AD795" s="34">
        <v>7</v>
      </c>
      <c r="AE795" s="34">
        <v>9</v>
      </c>
      <c r="AF795" s="58">
        <f>'Base tratada'!$AC795+'Base tratada'!$AD795+'Base tratada'!$AE795</f>
        <v>21</v>
      </c>
      <c r="AG7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95" s="58" t="str">
        <f>IF('Base tratada'!$AC795&gt;=MAX('Base tratada'!$AD795,'Base tratada'!$AE795),"Web",
IF('Base tratada'!$AD795&gt;='Base tratada'!$AE795,"Catalog",
"Store"))</f>
        <v>Store</v>
      </c>
      <c r="AI795" s="59">
        <f>IF('Base tratada'!$AF795=0,"0",'Base tratada'!$AK795/'Base tratada'!$AF795)</f>
        <v>37.666666666666664</v>
      </c>
      <c r="AJ795" s="59" t="str">
        <f>IF('Base tratada'!$AI795=0,"R$ 0",
IF('Base tratada'!$AI795&lt;=25,"R$ 1–25",
IF('Base tratada'!$AI795&lt;=50,"R$ 26–50",
"+R$ 50")))</f>
        <v>R$ 26–50</v>
      </c>
      <c r="AK795" s="35">
        <v>791</v>
      </c>
      <c r="AL795" s="58" t="str">
        <f>IF('Base tratada'!$AK795&lt;=100,"R$ 0-100",
IF('Base tratada'!$AK795&lt;=500,"R$ 101-500",
IF('Base tratada'!$AK795&lt;=1000,"R$ 501-1000",
IF('Base tratada'!$AK795&lt;=1500,"R$ 1001-1500",
"+R$ 1500"))))</f>
        <v>R$ 501-1000</v>
      </c>
      <c r="AM795" s="34">
        <v>0</v>
      </c>
      <c r="AN795" s="34">
        <v>0</v>
      </c>
      <c r="AO795" s="34">
        <v>0</v>
      </c>
      <c r="AP795" s="34">
        <v>0</v>
      </c>
      <c r="AQ795" s="34">
        <v>0</v>
      </c>
      <c r="AR795" s="34">
        <v>0</v>
      </c>
      <c r="AS795" s="34">
        <v>0</v>
      </c>
      <c r="AT795" s="34">
        <v>3</v>
      </c>
      <c r="AU795" s="34">
        <v>11</v>
      </c>
      <c r="AV795" s="52">
        <v>722</v>
      </c>
      <c r="AW795" s="57">
        <v>0</v>
      </c>
      <c r="AX795" s="58" t="str">
        <f>IF(Tabela3[[#This Row],[Response]]=1, "Aceitou", "Não aceitou")</f>
        <v>Não aceitou</v>
      </c>
      <c r="AY795" s="55" t="str">
        <f>Tabela3[[#This Row],[Faixa Recência]] &amp; " | " &amp; Tabela3[[#This Row],[Faixa Gasto]] &amp; " | " &amp; Tabela3[[#This Row],[Faixa ticket médio]]</f>
        <v>61-75 dias | R$ 501-1000 | R$ 26–50</v>
      </c>
      <c r="AZ7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5" s="36"/>
    </row>
    <row r="796" spans="1:54" x14ac:dyDescent="0.25">
      <c r="A796" s="61">
        <v>795</v>
      </c>
      <c r="B796" s="37">
        <v>91820</v>
      </c>
      <c r="C796" s="34">
        <v>0</v>
      </c>
      <c r="D796" s="34">
        <v>0</v>
      </c>
      <c r="E796" s="34">
        <v>72</v>
      </c>
      <c r="F796" s="58" t="str">
        <f>IF('Base tratada'!$E796&lt;=15,"0-15 dias",
IF('Base tratada'!$E796&lt;=30, "16-30 dias",
IF('Base tratada'!$E796&lt;=45, "31-45 dias",
IF('Base tratada'!$E796&lt;=60, "46-60 dias",
IF('Base tratada'!$E796&lt;=75, "61-75 dias", "76-99 dias")))))</f>
        <v>61-75 dias</v>
      </c>
      <c r="G796" s="38">
        <v>34</v>
      </c>
      <c r="H796" s="60" t="str">
        <f>IF('Base tratada'!$G796&lt;=29,"24–29",
IF('Base tratada'!$G796&lt;=39,"30–39",
IF('Base tratada'!$G796&lt;=49,"40–49",
IF('Base tratada'!$G796&lt;=59,"50–59",
IF('Base tratada'!$G796&lt;=69,"60–69",
"70–80")))))</f>
        <v>30–39</v>
      </c>
      <c r="I796" s="34">
        <v>2377</v>
      </c>
      <c r="J796" s="58" t="str">
        <f>IF('Base tratada'!$K796=1,"Divorciado",
IF('Base tratada'!$L796=1,"Casado",
IF('Base tratada'!$M796=1, "Solteiro",
IF('Base tratada'!$N796=1,"Juntos",
"Viúvo"))))</f>
        <v>Juntos</v>
      </c>
      <c r="K796" s="34">
        <v>0</v>
      </c>
      <c r="L796" s="34">
        <v>0</v>
      </c>
      <c r="M796" s="34">
        <v>0</v>
      </c>
      <c r="N796" s="34">
        <v>1</v>
      </c>
      <c r="O796" s="34">
        <v>0</v>
      </c>
      <c r="P796" s="34">
        <v>0</v>
      </c>
      <c r="Q796" s="34">
        <v>0</v>
      </c>
      <c r="R796" s="34">
        <v>0</v>
      </c>
      <c r="S796" s="34">
        <v>0</v>
      </c>
      <c r="T796" s="34">
        <v>1</v>
      </c>
      <c r="U796" s="35">
        <v>410</v>
      </c>
      <c r="V796" s="35">
        <v>73</v>
      </c>
      <c r="W796" s="35">
        <v>747</v>
      </c>
      <c r="X796" s="35">
        <v>76</v>
      </c>
      <c r="Y796" s="35">
        <v>161</v>
      </c>
      <c r="Z796" s="35">
        <v>30</v>
      </c>
      <c r="AA796" s="34">
        <v>0</v>
      </c>
      <c r="AB796" s="34">
        <v>1</v>
      </c>
      <c r="AC796" s="34">
        <v>5</v>
      </c>
      <c r="AD796" s="34">
        <v>5</v>
      </c>
      <c r="AE796" s="34">
        <v>12</v>
      </c>
      <c r="AF796" s="58">
        <f>'Base tratada'!$AC796+'Base tratada'!$AD796+'Base tratada'!$AE796</f>
        <v>22</v>
      </c>
      <c r="AG7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796" s="58" t="str">
        <f>IF('Base tratada'!$AC796&gt;=MAX('Base tratada'!$AD796,'Base tratada'!$AE796),"Web",
IF('Base tratada'!$AD796&gt;='Base tratada'!$AE796,"Catalog",
"Store"))</f>
        <v>Store</v>
      </c>
      <c r="AI796" s="59">
        <f>IF('Base tratada'!$AF796=0,"0",'Base tratada'!$AK796/'Base tratada'!$AF796)</f>
        <v>66.681818181818187</v>
      </c>
      <c r="AJ796" s="59" t="str">
        <f>IF('Base tratada'!$AI796=0,"R$ 0",
IF('Base tratada'!$AI796&lt;=25,"R$ 1–25",
IF('Base tratada'!$AI796&lt;=50,"R$ 26–50",
"+R$ 50")))</f>
        <v>+R$ 50</v>
      </c>
      <c r="AK796" s="35">
        <v>1467</v>
      </c>
      <c r="AL796" s="58" t="str">
        <f>IF('Base tratada'!$AK796&lt;=100,"R$ 0-100",
IF('Base tratada'!$AK796&lt;=500,"R$ 101-500",
IF('Base tratada'!$AK796&lt;=1000,"R$ 501-1000",
IF('Base tratada'!$AK796&lt;=1500,"R$ 1001-1500",
"+R$ 1500"))))</f>
        <v>R$ 1001-1500</v>
      </c>
      <c r="AM796" s="34">
        <v>0</v>
      </c>
      <c r="AN796" s="34">
        <v>0</v>
      </c>
      <c r="AO796" s="34">
        <v>0</v>
      </c>
      <c r="AP796" s="34">
        <v>0</v>
      </c>
      <c r="AQ796" s="34">
        <v>0</v>
      </c>
      <c r="AR796" s="34">
        <v>0</v>
      </c>
      <c r="AS796" s="34">
        <v>0</v>
      </c>
      <c r="AT796" s="34">
        <v>3</v>
      </c>
      <c r="AU796" s="34">
        <v>11</v>
      </c>
      <c r="AV796" s="52">
        <v>1437</v>
      </c>
      <c r="AW796" s="57">
        <v>0</v>
      </c>
      <c r="AX796" s="58" t="str">
        <f>IF(Tabela3[[#This Row],[Response]]=1, "Aceitou", "Não aceitou")</f>
        <v>Não aceitou</v>
      </c>
      <c r="AY796" s="55" t="str">
        <f>Tabela3[[#This Row],[Faixa Recência]] &amp; " | " &amp; Tabela3[[#This Row],[Faixa Gasto]] &amp; " | " &amp; Tabela3[[#This Row],[Faixa ticket médio]]</f>
        <v>61-75 dias | R$ 1001-1500 | +R$ 50</v>
      </c>
      <c r="AZ7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6" s="36"/>
    </row>
    <row r="797" spans="1:54" x14ac:dyDescent="0.25">
      <c r="A797" s="61">
        <v>796</v>
      </c>
      <c r="B797" s="37">
        <v>65968</v>
      </c>
      <c r="C797" s="34">
        <v>0</v>
      </c>
      <c r="D797" s="34">
        <v>1</v>
      </c>
      <c r="E797" s="34">
        <v>12</v>
      </c>
      <c r="F797" s="58" t="str">
        <f>IF('Base tratada'!$E797&lt;=15,"0-15 dias",
IF('Base tratada'!$E797&lt;=30, "16-30 dias",
IF('Base tratada'!$E797&lt;=45, "31-45 dias",
IF('Base tratada'!$E797&lt;=60, "46-60 dias",
IF('Base tratada'!$E797&lt;=75, "61-75 dias", "76-99 dias")))))</f>
        <v>0-15 dias</v>
      </c>
      <c r="G797" s="38">
        <v>50</v>
      </c>
      <c r="H797" s="60" t="str">
        <f>IF('Base tratada'!$G797&lt;=29,"24–29",
IF('Base tratada'!$G797&lt;=39,"30–39",
IF('Base tratada'!$G797&lt;=49,"40–49",
IF('Base tratada'!$G797&lt;=59,"50–59",
IF('Base tratada'!$G797&lt;=69,"60–69",
"70–80")))))</f>
        <v>50–59</v>
      </c>
      <c r="I797" s="34">
        <v>2207</v>
      </c>
      <c r="J797" s="58" t="str">
        <f>IF('Base tratada'!$K797=1,"Divorciado",
IF('Base tratada'!$L797=1,"Casado",
IF('Base tratada'!$M797=1, "Solteiro",
IF('Base tratada'!$N797=1,"Juntos",
"Viúvo"))))</f>
        <v>Juntos</v>
      </c>
      <c r="K797" s="34">
        <v>0</v>
      </c>
      <c r="L797" s="34">
        <v>0</v>
      </c>
      <c r="M797" s="34">
        <v>0</v>
      </c>
      <c r="N797" s="34">
        <v>1</v>
      </c>
      <c r="O797" s="34">
        <v>0</v>
      </c>
      <c r="P797" s="34">
        <v>0</v>
      </c>
      <c r="Q797" s="34">
        <v>0</v>
      </c>
      <c r="R797" s="34">
        <v>0</v>
      </c>
      <c r="S797" s="34">
        <v>0</v>
      </c>
      <c r="T797" s="34">
        <v>1</v>
      </c>
      <c r="U797" s="35">
        <v>376</v>
      </c>
      <c r="V797" s="35">
        <v>9</v>
      </c>
      <c r="W797" s="35">
        <v>83</v>
      </c>
      <c r="X797" s="35">
        <v>19</v>
      </c>
      <c r="Y797" s="35">
        <v>4</v>
      </c>
      <c r="Z797" s="35">
        <v>4</v>
      </c>
      <c r="AA797" s="34">
        <v>2</v>
      </c>
      <c r="AB797" s="34">
        <v>3</v>
      </c>
      <c r="AC797" s="34">
        <v>5</v>
      </c>
      <c r="AD797" s="34">
        <v>4</v>
      </c>
      <c r="AE797" s="34">
        <v>7</v>
      </c>
      <c r="AF797" s="58">
        <f>'Base tratada'!$AC797+'Base tratada'!$AD797+'Base tratada'!$AE797</f>
        <v>16</v>
      </c>
      <c r="AG7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97" s="58" t="str">
        <f>IF('Base tratada'!$AC797&gt;=MAX('Base tratada'!$AD797,'Base tratada'!$AE797),"Web",
IF('Base tratada'!$AD797&gt;='Base tratada'!$AE797,"Catalog",
"Store"))</f>
        <v>Store</v>
      </c>
      <c r="AI797" s="59">
        <f>IF('Base tratada'!$AF797=0,"0",'Base tratada'!$AK797/'Base tratada'!$AF797)</f>
        <v>30.6875</v>
      </c>
      <c r="AJ797" s="59" t="str">
        <f>IF('Base tratada'!$AI797=0,"R$ 0",
IF('Base tratada'!$AI797&lt;=25,"R$ 1–25",
IF('Base tratada'!$AI797&lt;=50,"R$ 26–50",
"+R$ 50")))</f>
        <v>R$ 26–50</v>
      </c>
      <c r="AK797" s="35">
        <v>491</v>
      </c>
      <c r="AL797" s="58" t="str">
        <f>IF('Base tratada'!$AK797&lt;=100,"R$ 0-100",
IF('Base tratada'!$AK797&lt;=500,"R$ 101-500",
IF('Base tratada'!$AK797&lt;=1000,"R$ 501-1000",
IF('Base tratada'!$AK797&lt;=1500,"R$ 1001-1500",
"+R$ 1500"))))</f>
        <v>R$ 101-500</v>
      </c>
      <c r="AM797" s="34">
        <v>0</v>
      </c>
      <c r="AN797" s="34">
        <v>0</v>
      </c>
      <c r="AO797" s="34">
        <v>0</v>
      </c>
      <c r="AP797" s="34">
        <v>0</v>
      </c>
      <c r="AQ797" s="34">
        <v>0</v>
      </c>
      <c r="AR797" s="34">
        <v>0</v>
      </c>
      <c r="AS797" s="34">
        <v>0</v>
      </c>
      <c r="AT797" s="34">
        <v>3</v>
      </c>
      <c r="AU797" s="34">
        <v>11</v>
      </c>
      <c r="AV797" s="52">
        <v>487</v>
      </c>
      <c r="AW797" s="57">
        <v>0</v>
      </c>
      <c r="AX797" s="58" t="str">
        <f>IF(Tabela3[[#This Row],[Response]]=1, "Aceitou", "Não aceitou")</f>
        <v>Não aceitou</v>
      </c>
      <c r="AY797" s="55" t="str">
        <f>Tabela3[[#This Row],[Faixa Recência]] &amp; " | " &amp; Tabela3[[#This Row],[Faixa Gasto]] &amp; " | " &amp; Tabela3[[#This Row],[Faixa ticket médio]]</f>
        <v>0-15 dias | R$ 101-500 | R$ 26–50</v>
      </c>
      <c r="AZ7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7" s="36"/>
    </row>
    <row r="798" spans="1:54" x14ac:dyDescent="0.25">
      <c r="A798" s="61">
        <v>797</v>
      </c>
      <c r="B798" s="37">
        <v>30772</v>
      </c>
      <c r="C798" s="34">
        <v>1</v>
      </c>
      <c r="D798" s="34">
        <v>1</v>
      </c>
      <c r="E798" s="34">
        <v>89</v>
      </c>
      <c r="F798" s="58" t="str">
        <f>IF('Base tratada'!$E798&lt;=15,"0-15 dias",
IF('Base tratada'!$E798&lt;=30, "16-30 dias",
IF('Base tratada'!$E798&lt;=45, "31-45 dias",
IF('Base tratada'!$E798&lt;=60, "46-60 dias",
IF('Base tratada'!$E798&lt;=75, "61-75 dias", "76-99 dias")))))</f>
        <v>76-99 dias</v>
      </c>
      <c r="G798" s="38">
        <v>44</v>
      </c>
      <c r="H798" s="60" t="str">
        <f>IF('Base tratada'!$G798&lt;=29,"24–29",
IF('Base tratada'!$G798&lt;=39,"30–39",
IF('Base tratada'!$G798&lt;=49,"40–49",
IF('Base tratada'!$G798&lt;=59,"50–59",
IF('Base tratada'!$G798&lt;=69,"60–69",
"70–80")))))</f>
        <v>40–49</v>
      </c>
      <c r="I798" s="34">
        <v>2268</v>
      </c>
      <c r="J798" s="58" t="str">
        <f>IF('Base tratada'!$K798=1,"Divorciado",
IF('Base tratada'!$L798=1,"Casado",
IF('Base tratada'!$M798=1, "Solteiro",
IF('Base tratada'!$N798=1,"Juntos",
"Viúvo"))))</f>
        <v>Casado</v>
      </c>
      <c r="K798" s="34">
        <v>0</v>
      </c>
      <c r="L798" s="34">
        <v>1</v>
      </c>
      <c r="M798" s="34">
        <v>0</v>
      </c>
      <c r="N798" s="34">
        <v>0</v>
      </c>
      <c r="O798" s="34">
        <v>0</v>
      </c>
      <c r="P798" s="34">
        <v>0</v>
      </c>
      <c r="Q798" s="34">
        <v>0</v>
      </c>
      <c r="R798" s="34">
        <v>1</v>
      </c>
      <c r="S798" s="34">
        <v>0</v>
      </c>
      <c r="T798" s="34">
        <v>0</v>
      </c>
      <c r="U798" s="35">
        <v>7</v>
      </c>
      <c r="V798" s="35">
        <v>2</v>
      </c>
      <c r="W798" s="35">
        <v>4</v>
      </c>
      <c r="X798" s="35">
        <v>2</v>
      </c>
      <c r="Y798" s="35">
        <v>1</v>
      </c>
      <c r="Z798" s="35">
        <v>4</v>
      </c>
      <c r="AA798" s="34">
        <v>1</v>
      </c>
      <c r="AB798" s="34">
        <v>6</v>
      </c>
      <c r="AC798" s="34">
        <v>1</v>
      </c>
      <c r="AD798" s="34">
        <v>0</v>
      </c>
      <c r="AE798" s="34">
        <v>2</v>
      </c>
      <c r="AF798" s="58">
        <f>'Base tratada'!$AC798+'Base tratada'!$AD798+'Base tratada'!$AE798</f>
        <v>3</v>
      </c>
      <c r="AG7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798" s="58" t="str">
        <f>IF('Base tratada'!$AC798&gt;=MAX('Base tratada'!$AD798,'Base tratada'!$AE798),"Web",
IF('Base tratada'!$AD798&gt;='Base tratada'!$AE798,"Catalog",
"Store"))</f>
        <v>Store</v>
      </c>
      <c r="AI798" s="59">
        <f>IF('Base tratada'!$AF798=0,"0",'Base tratada'!$AK798/'Base tratada'!$AF798)</f>
        <v>5.333333333333333</v>
      </c>
      <c r="AJ798" s="59" t="str">
        <f>IF('Base tratada'!$AI798=0,"R$ 0",
IF('Base tratada'!$AI798&lt;=25,"R$ 1–25",
IF('Base tratada'!$AI798&lt;=50,"R$ 26–50",
"+R$ 50")))</f>
        <v>R$ 1–25</v>
      </c>
      <c r="AK798" s="35">
        <v>16</v>
      </c>
      <c r="AL798" s="58" t="str">
        <f>IF('Base tratada'!$AK798&lt;=100,"R$ 0-100",
IF('Base tratada'!$AK798&lt;=500,"R$ 101-500",
IF('Base tratada'!$AK798&lt;=1000,"R$ 501-1000",
IF('Base tratada'!$AK798&lt;=1500,"R$ 1001-1500",
"+R$ 1500"))))</f>
        <v>R$ 0-100</v>
      </c>
      <c r="AM798" s="34">
        <v>0</v>
      </c>
      <c r="AN798" s="34">
        <v>0</v>
      </c>
      <c r="AO798" s="34">
        <v>0</v>
      </c>
      <c r="AP798" s="34">
        <v>0</v>
      </c>
      <c r="AQ798" s="34">
        <v>0</v>
      </c>
      <c r="AR798" s="34">
        <v>0</v>
      </c>
      <c r="AS798" s="34">
        <v>0</v>
      </c>
      <c r="AT798" s="34">
        <v>3</v>
      </c>
      <c r="AU798" s="34">
        <v>11</v>
      </c>
      <c r="AV798" s="52">
        <v>12</v>
      </c>
      <c r="AW798" s="57">
        <v>0</v>
      </c>
      <c r="AX798" s="58" t="str">
        <f>IF(Tabela3[[#This Row],[Response]]=1, "Aceitou", "Não aceitou")</f>
        <v>Não aceitou</v>
      </c>
      <c r="AY798" s="55" t="str">
        <f>Tabela3[[#This Row],[Faixa Recência]] &amp; " | " &amp; Tabela3[[#This Row],[Faixa Gasto]] &amp; " | " &amp; Tabela3[[#This Row],[Faixa ticket médio]]</f>
        <v>76-99 dias | R$ 0-100 | R$ 1–25</v>
      </c>
      <c r="AZ7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8" s="36"/>
    </row>
    <row r="799" spans="1:54" x14ac:dyDescent="0.25">
      <c r="A799" s="61">
        <v>798</v>
      </c>
      <c r="B799" s="37">
        <v>22507</v>
      </c>
      <c r="C799" s="34">
        <v>0</v>
      </c>
      <c r="D799" s="34">
        <v>0</v>
      </c>
      <c r="E799" s="34">
        <v>67</v>
      </c>
      <c r="F799" s="58" t="str">
        <f>IF('Base tratada'!$E799&lt;=15,"0-15 dias",
IF('Base tratada'!$E799&lt;=30, "16-30 dias",
IF('Base tratada'!$E799&lt;=45, "31-45 dias",
IF('Base tratada'!$E799&lt;=60, "46-60 dias",
IF('Base tratada'!$E799&lt;=75, "61-75 dias", "76-99 dias")))))</f>
        <v>61-75 dias</v>
      </c>
      <c r="G799" s="38">
        <v>66</v>
      </c>
      <c r="H799" s="60" t="str">
        <f>IF('Base tratada'!$G799&lt;=29,"24–29",
IF('Base tratada'!$G799&lt;=39,"30–39",
IF('Base tratada'!$G799&lt;=49,"40–49",
IF('Base tratada'!$G799&lt;=59,"50–59",
IF('Base tratada'!$G799&lt;=69,"60–69",
"70–80")))))</f>
        <v>60–69</v>
      </c>
      <c r="I799" s="34">
        <v>2741</v>
      </c>
      <c r="J799" s="58" t="str">
        <f>IF('Base tratada'!$K799=1,"Divorciado",
IF('Base tratada'!$L799=1,"Casado",
IF('Base tratada'!$M799=1, "Solteiro",
IF('Base tratada'!$N799=1,"Juntos",
"Viúvo"))))</f>
        <v>Solteiro</v>
      </c>
      <c r="K799" s="34">
        <v>0</v>
      </c>
      <c r="L799" s="34">
        <v>0</v>
      </c>
      <c r="M799" s="34">
        <v>1</v>
      </c>
      <c r="N799" s="34">
        <v>0</v>
      </c>
      <c r="O799" s="34">
        <v>0</v>
      </c>
      <c r="P799" s="34">
        <v>0</v>
      </c>
      <c r="Q799" s="34">
        <v>0</v>
      </c>
      <c r="R799" s="34">
        <v>1</v>
      </c>
      <c r="S799" s="34">
        <v>0</v>
      </c>
      <c r="T799" s="34">
        <v>0</v>
      </c>
      <c r="U799" s="35">
        <v>68</v>
      </c>
      <c r="V799" s="35">
        <v>0</v>
      </c>
      <c r="W799" s="35">
        <v>226</v>
      </c>
      <c r="X799" s="35">
        <v>51</v>
      </c>
      <c r="Y799" s="35">
        <v>157</v>
      </c>
      <c r="Z799" s="35">
        <v>68</v>
      </c>
      <c r="AA799" s="34">
        <v>3</v>
      </c>
      <c r="AB799" s="34">
        <v>9</v>
      </c>
      <c r="AC799" s="34">
        <v>10</v>
      </c>
      <c r="AD799" s="34">
        <v>2</v>
      </c>
      <c r="AE799" s="34">
        <v>4</v>
      </c>
      <c r="AF799" s="58">
        <f>'Base tratada'!$AC799+'Base tratada'!$AD799+'Base tratada'!$AE799</f>
        <v>16</v>
      </c>
      <c r="AG7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799" s="58" t="str">
        <f>IF('Base tratada'!$AC799&gt;=MAX('Base tratada'!$AD799,'Base tratada'!$AE799),"Web",
IF('Base tratada'!$AD799&gt;='Base tratada'!$AE799,"Catalog",
"Store"))</f>
        <v>Web</v>
      </c>
      <c r="AI799" s="59">
        <f>IF('Base tratada'!$AF799=0,"0",'Base tratada'!$AK799/'Base tratada'!$AF799)</f>
        <v>31.375</v>
      </c>
      <c r="AJ799" s="59" t="str">
        <f>IF('Base tratada'!$AI799=0,"R$ 0",
IF('Base tratada'!$AI799&lt;=25,"R$ 1–25",
IF('Base tratada'!$AI799&lt;=50,"R$ 26–50",
"+R$ 50")))</f>
        <v>R$ 26–50</v>
      </c>
      <c r="AK799" s="35">
        <v>502</v>
      </c>
      <c r="AL799" s="58" t="str">
        <f>IF('Base tratada'!$AK799&lt;=100,"R$ 0-100",
IF('Base tratada'!$AK799&lt;=500,"R$ 101-500",
IF('Base tratada'!$AK799&lt;=1000,"R$ 501-1000",
IF('Base tratada'!$AK799&lt;=1500,"R$ 1001-1500",
"+R$ 1500"))))</f>
        <v>R$ 501-1000</v>
      </c>
      <c r="AM799" s="34">
        <v>0</v>
      </c>
      <c r="AN799" s="34">
        <v>0</v>
      </c>
      <c r="AO799" s="34">
        <v>0</v>
      </c>
      <c r="AP799" s="34">
        <v>0</v>
      </c>
      <c r="AQ799" s="34">
        <v>0</v>
      </c>
      <c r="AR799" s="34">
        <v>0</v>
      </c>
      <c r="AS799" s="34">
        <v>0</v>
      </c>
      <c r="AT799" s="34">
        <v>3</v>
      </c>
      <c r="AU799" s="34">
        <v>11</v>
      </c>
      <c r="AV799" s="52">
        <v>434</v>
      </c>
      <c r="AW799" s="57">
        <v>0</v>
      </c>
      <c r="AX799" s="58" t="str">
        <f>IF(Tabela3[[#This Row],[Response]]=1, "Aceitou", "Não aceitou")</f>
        <v>Não aceitou</v>
      </c>
      <c r="AY799" s="55" t="str">
        <f>Tabela3[[#This Row],[Faixa Recência]] &amp; " | " &amp; Tabela3[[#This Row],[Faixa Gasto]] &amp; " | " &amp; Tabela3[[#This Row],[Faixa ticket médio]]</f>
        <v>61-75 dias | R$ 501-1000 | R$ 26–50</v>
      </c>
      <c r="AZ7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799" s="36"/>
    </row>
    <row r="800" spans="1:54" x14ac:dyDescent="0.25">
      <c r="A800" s="61">
        <v>799</v>
      </c>
      <c r="B800" s="37">
        <v>65685</v>
      </c>
      <c r="C800" s="34">
        <v>0</v>
      </c>
      <c r="D800" s="34">
        <v>1</v>
      </c>
      <c r="E800" s="34">
        <v>54</v>
      </c>
      <c r="F800" s="58" t="str">
        <f>IF('Base tratada'!$E800&lt;=15,"0-15 dias",
IF('Base tratada'!$E800&lt;=30, "16-30 dias",
IF('Base tratada'!$E800&lt;=45, "31-45 dias",
IF('Base tratada'!$E800&lt;=60, "46-60 dias",
IF('Base tratada'!$E800&lt;=75, "61-75 dias", "76-99 dias")))))</f>
        <v>46-60 dias</v>
      </c>
      <c r="G800" s="38">
        <v>48</v>
      </c>
      <c r="H800" s="60" t="str">
        <f>IF('Base tratada'!$G800&lt;=29,"24–29",
IF('Base tratada'!$G800&lt;=39,"30–39",
IF('Base tratada'!$G800&lt;=49,"40–49",
IF('Base tratada'!$G800&lt;=59,"50–59",
IF('Base tratada'!$G800&lt;=69,"60–69",
"70–80")))))</f>
        <v>40–49</v>
      </c>
      <c r="I800" s="34">
        <v>2251</v>
      </c>
      <c r="J800" s="58" t="str">
        <f>IF('Base tratada'!$K800=1,"Divorciado",
IF('Base tratada'!$L800=1,"Casado",
IF('Base tratada'!$M800=1, "Solteiro",
IF('Base tratada'!$N800=1,"Juntos",
"Viúvo"))))</f>
        <v>Casado</v>
      </c>
      <c r="K800" s="34">
        <v>0</v>
      </c>
      <c r="L800" s="34">
        <v>1</v>
      </c>
      <c r="M800" s="34">
        <v>0</v>
      </c>
      <c r="N800" s="34">
        <v>0</v>
      </c>
      <c r="O800" s="34">
        <v>0</v>
      </c>
      <c r="P800" s="34">
        <v>0</v>
      </c>
      <c r="Q800" s="34">
        <v>0</v>
      </c>
      <c r="R800" s="34">
        <v>1</v>
      </c>
      <c r="S800" s="34">
        <v>0</v>
      </c>
      <c r="T800" s="34">
        <v>0</v>
      </c>
      <c r="U800" s="35">
        <v>642</v>
      </c>
      <c r="V800" s="35">
        <v>14</v>
      </c>
      <c r="W800" s="35">
        <v>49</v>
      </c>
      <c r="X800" s="35">
        <v>0</v>
      </c>
      <c r="Y800" s="35">
        <v>7</v>
      </c>
      <c r="Z800" s="35">
        <v>57</v>
      </c>
      <c r="AA800" s="34">
        <v>1</v>
      </c>
      <c r="AB800" s="34">
        <v>5</v>
      </c>
      <c r="AC800" s="34">
        <v>9</v>
      </c>
      <c r="AD800" s="34">
        <v>2</v>
      </c>
      <c r="AE800" s="34">
        <v>9</v>
      </c>
      <c r="AF800" s="58">
        <f>'Base tratada'!$AC800+'Base tratada'!$AD800+'Base tratada'!$AE800</f>
        <v>20</v>
      </c>
      <c r="AG8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00" s="58" t="str">
        <f>IF('Base tratada'!$AC800&gt;=MAX('Base tratada'!$AD800,'Base tratada'!$AE800),"Web",
IF('Base tratada'!$AD800&gt;='Base tratada'!$AE800,"Catalog",
"Store"))</f>
        <v>Web</v>
      </c>
      <c r="AI800" s="59">
        <f>IF('Base tratada'!$AF800=0,"0",'Base tratada'!$AK800/'Base tratada'!$AF800)</f>
        <v>35.6</v>
      </c>
      <c r="AJ800" s="59" t="str">
        <f>IF('Base tratada'!$AI800=0,"R$ 0",
IF('Base tratada'!$AI800&lt;=25,"R$ 1–25",
IF('Base tratada'!$AI800&lt;=50,"R$ 26–50",
"+R$ 50")))</f>
        <v>R$ 26–50</v>
      </c>
      <c r="AK800" s="35">
        <v>712</v>
      </c>
      <c r="AL800" s="58" t="str">
        <f>IF('Base tratada'!$AK800&lt;=100,"R$ 0-100",
IF('Base tratada'!$AK800&lt;=500,"R$ 101-500",
IF('Base tratada'!$AK800&lt;=1000,"R$ 501-1000",
IF('Base tratada'!$AK800&lt;=1500,"R$ 1001-1500",
"+R$ 1500"))))</f>
        <v>R$ 501-1000</v>
      </c>
      <c r="AM800" s="34">
        <v>0</v>
      </c>
      <c r="AN800" s="34">
        <v>0</v>
      </c>
      <c r="AO800" s="34">
        <v>0</v>
      </c>
      <c r="AP800" s="34">
        <v>0</v>
      </c>
      <c r="AQ800" s="34">
        <v>0</v>
      </c>
      <c r="AR800" s="34">
        <v>0</v>
      </c>
      <c r="AS800" s="34">
        <v>0</v>
      </c>
      <c r="AT800" s="34">
        <v>3</v>
      </c>
      <c r="AU800" s="34">
        <v>11</v>
      </c>
      <c r="AV800" s="52">
        <v>655</v>
      </c>
      <c r="AW800" s="57">
        <v>0</v>
      </c>
      <c r="AX800" s="58" t="str">
        <f>IF(Tabela3[[#This Row],[Response]]=1, "Aceitou", "Não aceitou")</f>
        <v>Não aceitou</v>
      </c>
      <c r="AY800" s="55" t="str">
        <f>Tabela3[[#This Row],[Faixa Recência]] &amp; " | " &amp; Tabela3[[#This Row],[Faixa Gasto]] &amp; " | " &amp; Tabela3[[#This Row],[Faixa ticket médio]]</f>
        <v>46-60 dias | R$ 501-1000 | R$ 26–50</v>
      </c>
      <c r="AZ8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0" s="36"/>
    </row>
    <row r="801" spans="1:54" x14ac:dyDescent="0.25">
      <c r="A801" s="61">
        <v>800</v>
      </c>
      <c r="B801" s="37">
        <v>25804</v>
      </c>
      <c r="C801" s="34">
        <v>1</v>
      </c>
      <c r="D801" s="34">
        <v>0</v>
      </c>
      <c r="E801" s="34">
        <v>34</v>
      </c>
      <c r="F801" s="58" t="str">
        <f>IF('Base tratada'!$E801&lt;=15,"0-15 dias",
IF('Base tratada'!$E801&lt;=30, "16-30 dias",
IF('Base tratada'!$E801&lt;=45, "31-45 dias",
IF('Base tratada'!$E801&lt;=60, "46-60 dias",
IF('Base tratada'!$E801&lt;=75, "61-75 dias", "76-99 dias")))))</f>
        <v>31-45 dias</v>
      </c>
      <c r="G801" s="38">
        <v>42</v>
      </c>
      <c r="H801" s="60" t="str">
        <f>IF('Base tratada'!$G801&lt;=29,"24–29",
IF('Base tratada'!$G801&lt;=39,"30–39",
IF('Base tratada'!$G801&lt;=49,"40–49",
IF('Base tratada'!$G801&lt;=59,"50–59",
IF('Base tratada'!$G801&lt;=69,"60–69",
"70–80")))))</f>
        <v>40–49</v>
      </c>
      <c r="I801" s="34">
        <v>2460</v>
      </c>
      <c r="J801" s="58" t="str">
        <f>IF('Base tratada'!$K801=1,"Divorciado",
IF('Base tratada'!$L801=1,"Casado",
IF('Base tratada'!$M801=1, "Solteiro",
IF('Base tratada'!$N801=1,"Juntos",
"Viúvo"))))</f>
        <v>Casado</v>
      </c>
      <c r="K801" s="34">
        <v>0</v>
      </c>
      <c r="L801" s="34">
        <v>1</v>
      </c>
      <c r="M801" s="34">
        <v>0</v>
      </c>
      <c r="N801" s="34">
        <v>0</v>
      </c>
      <c r="O801" s="34">
        <v>0</v>
      </c>
      <c r="P801" s="34">
        <v>1</v>
      </c>
      <c r="Q801" s="34">
        <v>0</v>
      </c>
      <c r="R801" s="34">
        <v>0</v>
      </c>
      <c r="S801" s="34">
        <v>0</v>
      </c>
      <c r="T801" s="34">
        <v>0</v>
      </c>
      <c r="U801" s="35">
        <v>8</v>
      </c>
      <c r="V801" s="35">
        <v>7</v>
      </c>
      <c r="W801" s="35">
        <v>9</v>
      </c>
      <c r="X801" s="35">
        <v>13</v>
      </c>
      <c r="Y801" s="35">
        <v>6</v>
      </c>
      <c r="Z801" s="35">
        <v>12</v>
      </c>
      <c r="AA801" s="34">
        <v>2</v>
      </c>
      <c r="AB801" s="34">
        <v>8</v>
      </c>
      <c r="AC801" s="34">
        <v>2</v>
      </c>
      <c r="AD801" s="34">
        <v>0</v>
      </c>
      <c r="AE801" s="34">
        <v>3</v>
      </c>
      <c r="AF801" s="58">
        <f>'Base tratada'!$AC801+'Base tratada'!$AD801+'Base tratada'!$AE801</f>
        <v>5</v>
      </c>
      <c r="AG8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01" s="58" t="str">
        <f>IF('Base tratada'!$AC801&gt;=MAX('Base tratada'!$AD801,'Base tratada'!$AE801),"Web",
IF('Base tratada'!$AD801&gt;='Base tratada'!$AE801,"Catalog",
"Store"))</f>
        <v>Store</v>
      </c>
      <c r="AI801" s="59">
        <f>IF('Base tratada'!$AF801=0,"0",'Base tratada'!$AK801/'Base tratada'!$AF801)</f>
        <v>8.6</v>
      </c>
      <c r="AJ801" s="59" t="str">
        <f>IF('Base tratada'!$AI801=0,"R$ 0",
IF('Base tratada'!$AI801&lt;=25,"R$ 1–25",
IF('Base tratada'!$AI801&lt;=50,"R$ 26–50",
"+R$ 50")))</f>
        <v>R$ 1–25</v>
      </c>
      <c r="AK801" s="35">
        <v>43</v>
      </c>
      <c r="AL801" s="58" t="str">
        <f>IF('Base tratada'!$AK801&lt;=100,"R$ 0-100",
IF('Base tratada'!$AK801&lt;=500,"R$ 101-500",
IF('Base tratada'!$AK801&lt;=1000,"R$ 501-1000",
IF('Base tratada'!$AK801&lt;=1500,"R$ 1001-1500",
"+R$ 1500"))))</f>
        <v>R$ 0-100</v>
      </c>
      <c r="AM801" s="34">
        <v>0</v>
      </c>
      <c r="AN801" s="34">
        <v>0</v>
      </c>
      <c r="AO801" s="34">
        <v>0</v>
      </c>
      <c r="AP801" s="34">
        <v>0</v>
      </c>
      <c r="AQ801" s="34">
        <v>0</v>
      </c>
      <c r="AR801" s="34">
        <v>0</v>
      </c>
      <c r="AS801" s="34">
        <v>0</v>
      </c>
      <c r="AT801" s="34">
        <v>3</v>
      </c>
      <c r="AU801" s="34">
        <v>11</v>
      </c>
      <c r="AV801" s="52">
        <v>31</v>
      </c>
      <c r="AW801" s="57">
        <v>0</v>
      </c>
      <c r="AX801" s="58" t="str">
        <f>IF(Tabela3[[#This Row],[Response]]=1, "Aceitou", "Não aceitou")</f>
        <v>Não aceitou</v>
      </c>
      <c r="AY801" s="55" t="str">
        <f>Tabela3[[#This Row],[Faixa Recência]] &amp; " | " &amp; Tabela3[[#This Row],[Faixa Gasto]] &amp; " | " &amp; Tabela3[[#This Row],[Faixa ticket médio]]</f>
        <v>31-45 dias | R$ 0-100 | R$ 1–25</v>
      </c>
      <c r="AZ8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1" s="36"/>
    </row>
    <row r="802" spans="1:54" x14ac:dyDescent="0.25">
      <c r="A802" s="61">
        <v>801</v>
      </c>
      <c r="B802" s="37">
        <v>76412</v>
      </c>
      <c r="C802" s="34">
        <v>0</v>
      </c>
      <c r="D802" s="34">
        <v>0</v>
      </c>
      <c r="E802" s="34">
        <v>15</v>
      </c>
      <c r="F802" s="58" t="str">
        <f>IF('Base tratada'!$E802&lt;=15,"0-15 dias",
IF('Base tratada'!$E802&lt;=30, "16-30 dias",
IF('Base tratada'!$E802&lt;=45, "31-45 dias",
IF('Base tratada'!$E802&lt;=60, "46-60 dias",
IF('Base tratada'!$E802&lt;=75, "61-75 dias", "76-99 dias")))))</f>
        <v>0-15 dias</v>
      </c>
      <c r="G802" s="38">
        <v>40</v>
      </c>
      <c r="H802" s="60" t="str">
        <f>IF('Base tratada'!$G802&lt;=29,"24–29",
IF('Base tratada'!$G802&lt;=39,"30–39",
IF('Base tratada'!$G802&lt;=49,"40–49",
IF('Base tratada'!$G802&lt;=59,"50–59",
IF('Base tratada'!$G802&lt;=69,"60–69",
"70–80")))))</f>
        <v>40–49</v>
      </c>
      <c r="I802" s="34">
        <v>2579</v>
      </c>
      <c r="J802" s="58" t="str">
        <f>IF('Base tratada'!$K802=1,"Divorciado",
IF('Base tratada'!$L802=1,"Casado",
IF('Base tratada'!$M802=1, "Solteiro",
IF('Base tratada'!$N802=1,"Juntos",
"Viúvo"))))</f>
        <v>Solteiro</v>
      </c>
      <c r="K802" s="34">
        <v>0</v>
      </c>
      <c r="L802" s="34">
        <v>0</v>
      </c>
      <c r="M802" s="34">
        <v>1</v>
      </c>
      <c r="N802" s="34">
        <v>0</v>
      </c>
      <c r="O802" s="34">
        <v>0</v>
      </c>
      <c r="P802" s="34">
        <v>0</v>
      </c>
      <c r="Q802" s="34">
        <v>0</v>
      </c>
      <c r="R802" s="34">
        <v>0</v>
      </c>
      <c r="S802" s="34">
        <v>0</v>
      </c>
      <c r="T802" s="34">
        <v>1</v>
      </c>
      <c r="U802" s="35">
        <v>840</v>
      </c>
      <c r="V802" s="35">
        <v>53</v>
      </c>
      <c r="W802" s="35">
        <v>804</v>
      </c>
      <c r="X802" s="35">
        <v>23</v>
      </c>
      <c r="Y802" s="35">
        <v>71</v>
      </c>
      <c r="Z802" s="35">
        <v>17</v>
      </c>
      <c r="AA802" s="34">
        <v>1</v>
      </c>
      <c r="AB802" s="34">
        <v>3</v>
      </c>
      <c r="AC802" s="34">
        <v>5</v>
      </c>
      <c r="AD802" s="34">
        <v>4</v>
      </c>
      <c r="AE802" s="34">
        <v>8</v>
      </c>
      <c r="AF802" s="58">
        <f>'Base tratada'!$AC802+'Base tratada'!$AD802+'Base tratada'!$AE802</f>
        <v>17</v>
      </c>
      <c r="AG8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02" s="58" t="str">
        <f>IF('Base tratada'!$AC802&gt;=MAX('Base tratada'!$AD802,'Base tratada'!$AE802),"Web",
IF('Base tratada'!$AD802&gt;='Base tratada'!$AE802,"Catalog",
"Store"))</f>
        <v>Store</v>
      </c>
      <c r="AI802" s="59">
        <f>IF('Base tratada'!$AF802=0,"0",'Base tratada'!$AK802/'Base tratada'!$AF802)</f>
        <v>105.35294117647059</v>
      </c>
      <c r="AJ802" s="59" t="str">
        <f>IF('Base tratada'!$AI802=0,"R$ 0",
IF('Base tratada'!$AI802&lt;=25,"R$ 1–25",
IF('Base tratada'!$AI802&lt;=50,"R$ 26–50",
"+R$ 50")))</f>
        <v>+R$ 50</v>
      </c>
      <c r="AK802" s="35">
        <v>1791</v>
      </c>
      <c r="AL802" s="58" t="str">
        <f>IF('Base tratada'!$AK802&lt;=100,"R$ 0-100",
IF('Base tratada'!$AK802&lt;=500,"R$ 101-500",
IF('Base tratada'!$AK802&lt;=1000,"R$ 501-1000",
IF('Base tratada'!$AK802&lt;=1500,"R$ 1001-1500",
"+R$ 1500"))))</f>
        <v>+R$ 1500</v>
      </c>
      <c r="AM802" s="34">
        <v>1</v>
      </c>
      <c r="AN802" s="34">
        <v>0</v>
      </c>
      <c r="AO802" s="34">
        <v>0</v>
      </c>
      <c r="AP802" s="34">
        <v>0</v>
      </c>
      <c r="AQ802" s="34">
        <v>1</v>
      </c>
      <c r="AR802" s="34">
        <v>2</v>
      </c>
      <c r="AS802" s="34">
        <v>0</v>
      </c>
      <c r="AT802" s="34">
        <v>3</v>
      </c>
      <c r="AU802" s="34">
        <v>11</v>
      </c>
      <c r="AV802" s="52">
        <v>1774</v>
      </c>
      <c r="AW802" s="57">
        <v>1</v>
      </c>
      <c r="AX802" s="58" t="str">
        <f>IF(Tabela3[[#This Row],[Response]]=1, "Aceitou", "Não aceitou")</f>
        <v>Aceitou</v>
      </c>
      <c r="AY802" s="55" t="str">
        <f>Tabela3[[#This Row],[Faixa Recência]] &amp; " | " &amp; Tabela3[[#This Row],[Faixa Gasto]] &amp; " | " &amp; Tabela3[[#This Row],[Faixa ticket médio]]</f>
        <v>0-15 dias | +R$ 1500 | +R$ 50</v>
      </c>
      <c r="AZ8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02" s="36"/>
    </row>
    <row r="803" spans="1:54" x14ac:dyDescent="0.25">
      <c r="A803" s="61">
        <v>802</v>
      </c>
      <c r="B803" s="37">
        <v>22063</v>
      </c>
      <c r="C803" s="34">
        <v>1</v>
      </c>
      <c r="D803" s="34">
        <v>0</v>
      </c>
      <c r="E803" s="34">
        <v>43</v>
      </c>
      <c r="F803" s="58" t="str">
        <f>IF('Base tratada'!$E803&lt;=15,"0-15 dias",
IF('Base tratada'!$E803&lt;=30, "16-30 dias",
IF('Base tratada'!$E803&lt;=45, "31-45 dias",
IF('Base tratada'!$E803&lt;=60, "46-60 dias",
IF('Base tratada'!$E803&lt;=75, "61-75 dias", "76-99 dias")))))</f>
        <v>31-45 dias</v>
      </c>
      <c r="G803" s="38">
        <v>48</v>
      </c>
      <c r="H803" s="60" t="str">
        <f>IF('Base tratada'!$G803&lt;=29,"24–29",
IF('Base tratada'!$G803&lt;=39,"30–39",
IF('Base tratada'!$G803&lt;=49,"40–49",
IF('Base tratada'!$G803&lt;=59,"50–59",
IF('Base tratada'!$G803&lt;=69,"60–69",
"70–80")))))</f>
        <v>40–49</v>
      </c>
      <c r="I803" s="34">
        <v>2484</v>
      </c>
      <c r="J803" s="58" t="str">
        <f>IF('Base tratada'!$K803=1,"Divorciado",
IF('Base tratada'!$L803=1,"Casado",
IF('Base tratada'!$M803=1, "Solteiro",
IF('Base tratada'!$N803=1,"Juntos",
"Viúvo"))))</f>
        <v>Casado</v>
      </c>
      <c r="K803" s="34">
        <v>0</v>
      </c>
      <c r="L803" s="34">
        <v>1</v>
      </c>
      <c r="M803" s="34">
        <v>0</v>
      </c>
      <c r="N803" s="34">
        <v>0</v>
      </c>
      <c r="O803" s="34">
        <v>0</v>
      </c>
      <c r="P803" s="34">
        <v>0</v>
      </c>
      <c r="Q803" s="34">
        <v>0</v>
      </c>
      <c r="R803" s="34">
        <v>1</v>
      </c>
      <c r="S803" s="34">
        <v>0</v>
      </c>
      <c r="T803" s="34">
        <v>0</v>
      </c>
      <c r="U803" s="35">
        <v>7</v>
      </c>
      <c r="V803" s="35">
        <v>10</v>
      </c>
      <c r="W803" s="35">
        <v>13</v>
      </c>
      <c r="X803" s="35">
        <v>3</v>
      </c>
      <c r="Y803" s="35">
        <v>11</v>
      </c>
      <c r="Z803" s="35">
        <v>11</v>
      </c>
      <c r="AA803" s="34">
        <v>2</v>
      </c>
      <c r="AB803" s="34">
        <v>7</v>
      </c>
      <c r="AC803" s="34">
        <v>2</v>
      </c>
      <c r="AD803" s="34">
        <v>0</v>
      </c>
      <c r="AE803" s="34">
        <v>3</v>
      </c>
      <c r="AF803" s="58">
        <f>'Base tratada'!$AC803+'Base tratada'!$AD803+'Base tratada'!$AE803</f>
        <v>5</v>
      </c>
      <c r="AG8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03" s="58" t="str">
        <f>IF('Base tratada'!$AC803&gt;=MAX('Base tratada'!$AD803,'Base tratada'!$AE803),"Web",
IF('Base tratada'!$AD803&gt;='Base tratada'!$AE803,"Catalog",
"Store"))</f>
        <v>Store</v>
      </c>
      <c r="AI803" s="59">
        <f>IF('Base tratada'!$AF803=0,"0",'Base tratada'!$AK803/'Base tratada'!$AF803)</f>
        <v>8.8000000000000007</v>
      </c>
      <c r="AJ803" s="59" t="str">
        <f>IF('Base tratada'!$AI803=0,"R$ 0",
IF('Base tratada'!$AI803&lt;=25,"R$ 1–25",
IF('Base tratada'!$AI803&lt;=50,"R$ 26–50",
"+R$ 50")))</f>
        <v>R$ 1–25</v>
      </c>
      <c r="AK803" s="35">
        <v>44</v>
      </c>
      <c r="AL803" s="58" t="str">
        <f>IF('Base tratada'!$AK803&lt;=100,"R$ 0-100",
IF('Base tratada'!$AK803&lt;=500,"R$ 101-500",
IF('Base tratada'!$AK803&lt;=1000,"R$ 501-1000",
IF('Base tratada'!$AK803&lt;=1500,"R$ 1001-1500",
"+R$ 1500"))))</f>
        <v>R$ 0-100</v>
      </c>
      <c r="AM803" s="34">
        <v>0</v>
      </c>
      <c r="AN803" s="34">
        <v>0</v>
      </c>
      <c r="AO803" s="34">
        <v>0</v>
      </c>
      <c r="AP803" s="34">
        <v>0</v>
      </c>
      <c r="AQ803" s="34">
        <v>0</v>
      </c>
      <c r="AR803" s="34">
        <v>0</v>
      </c>
      <c r="AS803" s="34">
        <v>0</v>
      </c>
      <c r="AT803" s="34">
        <v>3</v>
      </c>
      <c r="AU803" s="34">
        <v>11</v>
      </c>
      <c r="AV803" s="52">
        <v>33</v>
      </c>
      <c r="AW803" s="57">
        <v>0</v>
      </c>
      <c r="AX803" s="58" t="str">
        <f>IF(Tabela3[[#This Row],[Response]]=1, "Aceitou", "Não aceitou")</f>
        <v>Não aceitou</v>
      </c>
      <c r="AY803" s="55" t="str">
        <f>Tabela3[[#This Row],[Faixa Recência]] &amp; " | " &amp; Tabela3[[#This Row],[Faixa Gasto]] &amp; " | " &amp; Tabela3[[#This Row],[Faixa ticket médio]]</f>
        <v>31-45 dias | R$ 0-100 | R$ 1–25</v>
      </c>
      <c r="AZ8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3" s="36"/>
    </row>
    <row r="804" spans="1:54" x14ac:dyDescent="0.25">
      <c r="A804" s="61">
        <v>803</v>
      </c>
      <c r="B804" s="37">
        <v>57091</v>
      </c>
      <c r="C804" s="34">
        <v>0</v>
      </c>
      <c r="D804" s="34">
        <v>0</v>
      </c>
      <c r="E804" s="34">
        <v>0</v>
      </c>
      <c r="F804" s="58" t="str">
        <f>IF('Base tratada'!$E804&lt;=15,"0-15 dias",
IF('Base tratada'!$E804&lt;=30, "16-30 dias",
IF('Base tratada'!$E804&lt;=45, "31-45 dias",
IF('Base tratada'!$E804&lt;=60, "46-60 dias",
IF('Base tratada'!$E804&lt;=75, "61-75 dias", "76-99 dias")))))</f>
        <v>0-15 dias</v>
      </c>
      <c r="G804" s="38">
        <v>59</v>
      </c>
      <c r="H804" s="60" t="str">
        <f>IF('Base tratada'!$G804&lt;=29,"24–29",
IF('Base tratada'!$G804&lt;=39,"30–39",
IF('Base tratada'!$G804&lt;=49,"40–49",
IF('Base tratada'!$G804&lt;=59,"50–59",
IF('Base tratada'!$G804&lt;=69,"60–69",
"70–80")))))</f>
        <v>50–59</v>
      </c>
      <c r="I804" s="34">
        <v>2173</v>
      </c>
      <c r="J804" s="58" t="str">
        <f>IF('Base tratada'!$K804=1,"Divorciado",
IF('Base tratada'!$L804=1,"Casado",
IF('Base tratada'!$M804=1, "Solteiro",
IF('Base tratada'!$N804=1,"Juntos",
"Viúvo"))))</f>
        <v>Solteiro</v>
      </c>
      <c r="K804" s="34">
        <v>0</v>
      </c>
      <c r="L804" s="34">
        <v>0</v>
      </c>
      <c r="M804" s="34">
        <v>1</v>
      </c>
      <c r="N804" s="34">
        <v>0</v>
      </c>
      <c r="O804" s="34">
        <v>0</v>
      </c>
      <c r="P804" s="34">
        <v>0</v>
      </c>
      <c r="Q804" s="34">
        <v>0</v>
      </c>
      <c r="R804" s="34">
        <v>1</v>
      </c>
      <c r="S804" s="34">
        <v>0</v>
      </c>
      <c r="T804" s="34">
        <v>0</v>
      </c>
      <c r="U804" s="35">
        <v>464</v>
      </c>
      <c r="V804" s="35">
        <v>5</v>
      </c>
      <c r="W804" s="35">
        <v>64</v>
      </c>
      <c r="X804" s="35">
        <v>7</v>
      </c>
      <c r="Y804" s="35">
        <v>0</v>
      </c>
      <c r="Z804" s="35">
        <v>37</v>
      </c>
      <c r="AA804" s="34">
        <v>1</v>
      </c>
      <c r="AB804" s="34">
        <v>5</v>
      </c>
      <c r="AC804" s="34">
        <v>7</v>
      </c>
      <c r="AD804" s="34">
        <v>3</v>
      </c>
      <c r="AE804" s="34">
        <v>7</v>
      </c>
      <c r="AF804" s="58">
        <f>'Base tratada'!$AC804+'Base tratada'!$AD804+'Base tratada'!$AE804</f>
        <v>17</v>
      </c>
      <c r="AG8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04" s="58" t="str">
        <f>IF('Base tratada'!$AC804&gt;=MAX('Base tratada'!$AD804,'Base tratada'!$AE804),"Web",
IF('Base tratada'!$AD804&gt;='Base tratada'!$AE804,"Catalog",
"Store"))</f>
        <v>Web</v>
      </c>
      <c r="AI804" s="59">
        <f>IF('Base tratada'!$AF804=0,"0",'Base tratada'!$AK804/'Base tratada'!$AF804)</f>
        <v>31.764705882352942</v>
      </c>
      <c r="AJ804" s="59" t="str">
        <f>IF('Base tratada'!$AI804=0,"R$ 0",
IF('Base tratada'!$AI804&lt;=25,"R$ 1–25",
IF('Base tratada'!$AI804&lt;=50,"R$ 26–50",
"+R$ 50")))</f>
        <v>R$ 26–50</v>
      </c>
      <c r="AK804" s="35">
        <v>540</v>
      </c>
      <c r="AL804" s="58" t="str">
        <f>IF('Base tratada'!$AK804&lt;=100,"R$ 0-100",
IF('Base tratada'!$AK804&lt;=500,"R$ 101-500",
IF('Base tratada'!$AK804&lt;=1000,"R$ 501-1000",
IF('Base tratada'!$AK804&lt;=1500,"R$ 1001-1500",
"+R$ 1500"))))</f>
        <v>R$ 501-1000</v>
      </c>
      <c r="AM804" s="34">
        <v>0</v>
      </c>
      <c r="AN804" s="34">
        <v>1</v>
      </c>
      <c r="AO804" s="34">
        <v>0</v>
      </c>
      <c r="AP804" s="34">
        <v>0</v>
      </c>
      <c r="AQ804" s="34">
        <v>0</v>
      </c>
      <c r="AR804" s="34">
        <v>1</v>
      </c>
      <c r="AS804" s="34">
        <v>0</v>
      </c>
      <c r="AT804" s="34">
        <v>3</v>
      </c>
      <c r="AU804" s="34">
        <v>11</v>
      </c>
      <c r="AV804" s="52">
        <v>503</v>
      </c>
      <c r="AW804" s="57">
        <v>1</v>
      </c>
      <c r="AX804" s="58" t="str">
        <f>IF(Tabela3[[#This Row],[Response]]=1, "Aceitou", "Não aceitou")</f>
        <v>Aceitou</v>
      </c>
      <c r="AY804" s="55" t="str">
        <f>Tabela3[[#This Row],[Faixa Recência]] &amp; " | " &amp; Tabela3[[#This Row],[Faixa Gasto]] &amp; " | " &amp; Tabela3[[#This Row],[Faixa ticket médio]]</f>
        <v>0-15 dias | R$ 501-1000 | R$ 26–50</v>
      </c>
      <c r="AZ8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4" s="36"/>
    </row>
    <row r="805" spans="1:54" x14ac:dyDescent="0.25">
      <c r="A805" s="61">
        <v>804</v>
      </c>
      <c r="B805" s="37">
        <v>22419</v>
      </c>
      <c r="C805" s="34">
        <v>0</v>
      </c>
      <c r="D805" s="34">
        <v>0</v>
      </c>
      <c r="E805" s="34">
        <v>74</v>
      </c>
      <c r="F805" s="58" t="str">
        <f>IF('Base tratada'!$E805&lt;=15,"0-15 dias",
IF('Base tratada'!$E805&lt;=30, "16-30 dias",
IF('Base tratada'!$E805&lt;=45, "31-45 dias",
IF('Base tratada'!$E805&lt;=60, "46-60 dias",
IF('Base tratada'!$E805&lt;=75, "61-75 dias", "76-99 dias")))))</f>
        <v>61-75 dias</v>
      </c>
      <c r="G805" s="38">
        <v>57</v>
      </c>
      <c r="H805" s="60" t="str">
        <f>IF('Base tratada'!$G805&lt;=29,"24–29",
IF('Base tratada'!$G805&lt;=39,"30–39",
IF('Base tratada'!$G805&lt;=49,"40–49",
IF('Base tratada'!$G805&lt;=59,"50–59",
IF('Base tratada'!$G805&lt;=69,"60–69",
"70–80")))))</f>
        <v>50–59</v>
      </c>
      <c r="I805" s="34">
        <v>2596</v>
      </c>
      <c r="J805" s="58" t="str">
        <f>IF('Base tratada'!$K805=1,"Divorciado",
IF('Base tratada'!$L805=1,"Casado",
IF('Base tratada'!$M805=1, "Solteiro",
IF('Base tratada'!$N805=1,"Juntos",
"Viúvo"))))</f>
        <v>Casado</v>
      </c>
      <c r="K805" s="34">
        <v>0</v>
      </c>
      <c r="L805" s="34">
        <v>1</v>
      </c>
      <c r="M805" s="34">
        <v>0</v>
      </c>
      <c r="N805" s="34">
        <v>0</v>
      </c>
      <c r="O805" s="34">
        <v>0</v>
      </c>
      <c r="P805" s="34">
        <v>0</v>
      </c>
      <c r="Q805" s="34">
        <v>0</v>
      </c>
      <c r="R805" s="34">
        <v>1</v>
      </c>
      <c r="S805" s="34">
        <v>0</v>
      </c>
      <c r="T805" s="34">
        <v>0</v>
      </c>
      <c r="U805" s="35">
        <v>30</v>
      </c>
      <c r="V805" s="35">
        <v>3</v>
      </c>
      <c r="W805" s="35">
        <v>47</v>
      </c>
      <c r="X805" s="35">
        <v>19</v>
      </c>
      <c r="Y805" s="35">
        <v>21</v>
      </c>
      <c r="Z805" s="35">
        <v>42</v>
      </c>
      <c r="AA805" s="34">
        <v>1</v>
      </c>
      <c r="AB805" s="34">
        <v>8</v>
      </c>
      <c r="AC805" s="34">
        <v>3</v>
      </c>
      <c r="AD805" s="34">
        <v>2</v>
      </c>
      <c r="AE805" s="34">
        <v>2</v>
      </c>
      <c r="AF805" s="58">
        <f>'Base tratada'!$AC805+'Base tratada'!$AD805+'Base tratada'!$AE805</f>
        <v>7</v>
      </c>
      <c r="AG8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05" s="58" t="str">
        <f>IF('Base tratada'!$AC805&gt;=MAX('Base tratada'!$AD805,'Base tratada'!$AE805),"Web",
IF('Base tratada'!$AD805&gt;='Base tratada'!$AE805,"Catalog",
"Store"))</f>
        <v>Web</v>
      </c>
      <c r="AI805" s="59">
        <f>IF('Base tratada'!$AF805=0,"0",'Base tratada'!$AK805/'Base tratada'!$AF805)</f>
        <v>17.142857142857142</v>
      </c>
      <c r="AJ805" s="59" t="str">
        <f>IF('Base tratada'!$AI805=0,"R$ 0",
IF('Base tratada'!$AI805&lt;=25,"R$ 1–25",
IF('Base tratada'!$AI805&lt;=50,"R$ 26–50",
"+R$ 50")))</f>
        <v>R$ 1–25</v>
      </c>
      <c r="AK805" s="35">
        <v>120</v>
      </c>
      <c r="AL805" s="58" t="str">
        <f>IF('Base tratada'!$AK805&lt;=100,"R$ 0-100",
IF('Base tratada'!$AK805&lt;=500,"R$ 101-500",
IF('Base tratada'!$AK805&lt;=1000,"R$ 501-1000",
IF('Base tratada'!$AK805&lt;=1500,"R$ 1001-1500",
"+R$ 1500"))))</f>
        <v>R$ 101-500</v>
      </c>
      <c r="AM805" s="34">
        <v>0</v>
      </c>
      <c r="AN805" s="34">
        <v>0</v>
      </c>
      <c r="AO805" s="34">
        <v>0</v>
      </c>
      <c r="AP805" s="34">
        <v>0</v>
      </c>
      <c r="AQ805" s="34">
        <v>0</v>
      </c>
      <c r="AR805" s="34">
        <v>0</v>
      </c>
      <c r="AS805" s="34">
        <v>0</v>
      </c>
      <c r="AT805" s="34">
        <v>3</v>
      </c>
      <c r="AU805" s="34">
        <v>11</v>
      </c>
      <c r="AV805" s="52">
        <v>78</v>
      </c>
      <c r="AW805" s="57">
        <v>0</v>
      </c>
      <c r="AX805" s="58" t="str">
        <f>IF(Tabela3[[#This Row],[Response]]=1, "Aceitou", "Não aceitou")</f>
        <v>Não aceitou</v>
      </c>
      <c r="AY805" s="55" t="str">
        <f>Tabela3[[#This Row],[Faixa Recência]] &amp; " | " &amp; Tabela3[[#This Row],[Faixa Gasto]] &amp; " | " &amp; Tabela3[[#This Row],[Faixa ticket médio]]</f>
        <v>61-75 dias | R$ 101-500 | R$ 1–25</v>
      </c>
      <c r="AZ8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5" s="36"/>
    </row>
    <row r="806" spans="1:54" x14ac:dyDescent="0.25">
      <c r="A806" s="61">
        <v>805</v>
      </c>
      <c r="B806" s="37">
        <v>87771</v>
      </c>
      <c r="C806" s="34">
        <v>0</v>
      </c>
      <c r="D806" s="34">
        <v>1</v>
      </c>
      <c r="E806" s="34">
        <v>61</v>
      </c>
      <c r="F806" s="58" t="str">
        <f>IF('Base tratada'!$E806&lt;=15,"0-15 dias",
IF('Base tratada'!$E806&lt;=30, "16-30 dias",
IF('Base tratada'!$E806&lt;=45, "31-45 dias",
IF('Base tratada'!$E806&lt;=60, "46-60 dias",
IF('Base tratada'!$E806&lt;=75, "61-75 dias", "76-99 dias")))))</f>
        <v>61-75 dias</v>
      </c>
      <c r="G806" s="38">
        <v>61</v>
      </c>
      <c r="H806" s="60" t="str">
        <f>IF('Base tratada'!$G806&lt;=29,"24–29",
IF('Base tratada'!$G806&lt;=39,"30–39",
IF('Base tratada'!$G806&lt;=49,"40–49",
IF('Base tratada'!$G806&lt;=59,"50–59",
IF('Base tratada'!$G806&lt;=69,"60–69",
"70–80")))))</f>
        <v>60–69</v>
      </c>
      <c r="I806" s="34">
        <v>2562</v>
      </c>
      <c r="J806" s="58" t="str">
        <f>IF('Base tratada'!$K806=1,"Divorciado",
IF('Base tratada'!$L806=1,"Casado",
IF('Base tratada'!$M806=1, "Solteiro",
IF('Base tratada'!$N806=1,"Juntos",
"Viúvo"))))</f>
        <v>Juntos</v>
      </c>
      <c r="K806" s="34">
        <v>0</v>
      </c>
      <c r="L806" s="34">
        <v>0</v>
      </c>
      <c r="M806" s="34">
        <v>0</v>
      </c>
      <c r="N806" s="34">
        <v>1</v>
      </c>
      <c r="O806" s="34">
        <v>0</v>
      </c>
      <c r="P806" s="34">
        <v>0</v>
      </c>
      <c r="Q806" s="34">
        <v>0</v>
      </c>
      <c r="R806" s="34">
        <v>1</v>
      </c>
      <c r="S806" s="34">
        <v>0</v>
      </c>
      <c r="T806" s="34">
        <v>0</v>
      </c>
      <c r="U806" s="35">
        <v>1492</v>
      </c>
      <c r="V806" s="35">
        <v>38</v>
      </c>
      <c r="W806" s="35">
        <v>287</v>
      </c>
      <c r="X806" s="35">
        <v>50</v>
      </c>
      <c r="Y806" s="35">
        <v>57</v>
      </c>
      <c r="Z806" s="35">
        <v>33</v>
      </c>
      <c r="AA806" s="34">
        <v>1</v>
      </c>
      <c r="AB806" s="34">
        <v>6</v>
      </c>
      <c r="AC806" s="34">
        <v>5</v>
      </c>
      <c r="AD806" s="34">
        <v>10</v>
      </c>
      <c r="AE806" s="34">
        <v>4</v>
      </c>
      <c r="AF806" s="58">
        <f>'Base tratada'!$AC806+'Base tratada'!$AD806+'Base tratada'!$AE806</f>
        <v>19</v>
      </c>
      <c r="AG8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06" s="58" t="str">
        <f>IF('Base tratada'!$AC806&gt;=MAX('Base tratada'!$AD806,'Base tratada'!$AE806),"Web",
IF('Base tratada'!$AD806&gt;='Base tratada'!$AE806,"Catalog",
"Store"))</f>
        <v>Catalog</v>
      </c>
      <c r="AI806" s="59">
        <f>IF('Base tratada'!$AF806=0,"0",'Base tratada'!$AK806/'Base tratada'!$AF806)</f>
        <v>101.26315789473684</v>
      </c>
      <c r="AJ806" s="59" t="str">
        <f>IF('Base tratada'!$AI806=0,"R$ 0",
IF('Base tratada'!$AI806&lt;=25,"R$ 1–25",
IF('Base tratada'!$AI806&lt;=50,"R$ 26–50",
"+R$ 50")))</f>
        <v>+R$ 50</v>
      </c>
      <c r="AK806" s="35">
        <v>1924</v>
      </c>
      <c r="AL806" s="58" t="str">
        <f>IF('Base tratada'!$AK806&lt;=100,"R$ 0-100",
IF('Base tratada'!$AK806&lt;=500,"R$ 101-500",
IF('Base tratada'!$AK806&lt;=1000,"R$ 501-1000",
IF('Base tratada'!$AK806&lt;=1500,"R$ 1001-1500",
"+R$ 1500"))))</f>
        <v>+R$ 1500</v>
      </c>
      <c r="AM806" s="34">
        <v>1</v>
      </c>
      <c r="AN806" s="34">
        <v>1</v>
      </c>
      <c r="AO806" s="34">
        <v>0</v>
      </c>
      <c r="AP806" s="34">
        <v>1</v>
      </c>
      <c r="AQ806" s="34">
        <v>1</v>
      </c>
      <c r="AR806" s="34">
        <v>4</v>
      </c>
      <c r="AS806" s="34">
        <v>0</v>
      </c>
      <c r="AT806" s="34">
        <v>3</v>
      </c>
      <c r="AU806" s="34">
        <v>11</v>
      </c>
      <c r="AV806" s="52">
        <v>1891</v>
      </c>
      <c r="AW806" s="57">
        <v>1</v>
      </c>
      <c r="AX806" s="58" t="str">
        <f>IF(Tabela3[[#This Row],[Response]]=1, "Aceitou", "Não aceitou")</f>
        <v>Aceitou</v>
      </c>
      <c r="AY806" s="55" t="str">
        <f>Tabela3[[#This Row],[Faixa Recência]] &amp; " | " &amp; Tabela3[[#This Row],[Faixa Gasto]] &amp; " | " &amp; Tabela3[[#This Row],[Faixa ticket médio]]</f>
        <v>61-75 dias | +R$ 1500 | +R$ 50</v>
      </c>
      <c r="AZ8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6" s="36"/>
    </row>
    <row r="807" spans="1:54" x14ac:dyDescent="0.25">
      <c r="A807" s="61">
        <v>806</v>
      </c>
      <c r="B807" s="37">
        <v>78353</v>
      </c>
      <c r="C807" s="34">
        <v>0</v>
      </c>
      <c r="D807" s="34">
        <v>1</v>
      </c>
      <c r="E807" s="34">
        <v>51</v>
      </c>
      <c r="F807" s="58" t="str">
        <f>IF('Base tratada'!$E807&lt;=15,"0-15 dias",
IF('Base tratada'!$E807&lt;=30, "16-30 dias",
IF('Base tratada'!$E807&lt;=45, "31-45 dias",
IF('Base tratada'!$E807&lt;=60, "46-60 dias",
IF('Base tratada'!$E807&lt;=75, "61-75 dias", "76-99 dias")))))</f>
        <v>46-60 dias</v>
      </c>
      <c r="G807" s="38">
        <v>61</v>
      </c>
      <c r="H807" s="60" t="str">
        <f>IF('Base tratada'!$G807&lt;=29,"24–29",
IF('Base tratada'!$G807&lt;=39,"30–39",
IF('Base tratada'!$G807&lt;=49,"40–49",
IF('Base tratada'!$G807&lt;=59,"50–59",
IF('Base tratada'!$G807&lt;=69,"60–69",
"70–80")))))</f>
        <v>60–69</v>
      </c>
      <c r="I807" s="34">
        <v>2598</v>
      </c>
      <c r="J807" s="58" t="str">
        <f>IF('Base tratada'!$K807=1,"Divorciado",
IF('Base tratada'!$L807=1,"Casado",
IF('Base tratada'!$M807=1, "Solteiro",
IF('Base tratada'!$N807=1,"Juntos",
"Viúvo"))))</f>
        <v>Divorciado</v>
      </c>
      <c r="K807" s="34">
        <v>1</v>
      </c>
      <c r="L807" s="34">
        <v>0</v>
      </c>
      <c r="M807" s="34">
        <v>0</v>
      </c>
      <c r="N807" s="34">
        <v>0</v>
      </c>
      <c r="O807" s="34">
        <v>0</v>
      </c>
      <c r="P807" s="34">
        <v>1</v>
      </c>
      <c r="Q807" s="34">
        <v>0</v>
      </c>
      <c r="R807" s="34">
        <v>0</v>
      </c>
      <c r="S807" s="34">
        <v>0</v>
      </c>
      <c r="T807" s="34">
        <v>0</v>
      </c>
      <c r="U807" s="35">
        <v>752</v>
      </c>
      <c r="V807" s="35">
        <v>122</v>
      </c>
      <c r="W807" s="35">
        <v>476</v>
      </c>
      <c r="X807" s="35">
        <v>39</v>
      </c>
      <c r="Y807" s="35">
        <v>153</v>
      </c>
      <c r="Z807" s="35">
        <v>34</v>
      </c>
      <c r="AA807" s="34">
        <v>1</v>
      </c>
      <c r="AB807" s="34">
        <v>8</v>
      </c>
      <c r="AC807" s="34">
        <v>10</v>
      </c>
      <c r="AD807" s="34">
        <v>2</v>
      </c>
      <c r="AE807" s="34">
        <v>11</v>
      </c>
      <c r="AF807" s="58">
        <f>'Base tratada'!$AC807+'Base tratada'!$AD807+'Base tratada'!$AE807</f>
        <v>23</v>
      </c>
      <c r="AG8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07" s="58" t="str">
        <f>IF('Base tratada'!$AC807&gt;=MAX('Base tratada'!$AD807,'Base tratada'!$AE807),"Web",
IF('Base tratada'!$AD807&gt;='Base tratada'!$AE807,"Catalog",
"Store"))</f>
        <v>Store</v>
      </c>
      <c r="AI807" s="59">
        <f>IF('Base tratada'!$AF807=0,"0",'Base tratada'!$AK807/'Base tratada'!$AF807)</f>
        <v>67.043478260869563</v>
      </c>
      <c r="AJ807" s="59" t="str">
        <f>IF('Base tratada'!$AI807=0,"R$ 0",
IF('Base tratada'!$AI807&lt;=25,"R$ 1–25",
IF('Base tratada'!$AI807&lt;=50,"R$ 26–50",
"+R$ 50")))</f>
        <v>+R$ 50</v>
      </c>
      <c r="AK807" s="35">
        <v>1542</v>
      </c>
      <c r="AL807" s="58" t="str">
        <f>IF('Base tratada'!$AK807&lt;=100,"R$ 0-100",
IF('Base tratada'!$AK807&lt;=500,"R$ 101-500",
IF('Base tratada'!$AK807&lt;=1000,"R$ 501-1000",
IF('Base tratada'!$AK807&lt;=1500,"R$ 1001-1500",
"+R$ 1500"))))</f>
        <v>+R$ 1500</v>
      </c>
      <c r="AM807" s="34">
        <v>0</v>
      </c>
      <c r="AN807" s="34">
        <v>0</v>
      </c>
      <c r="AO807" s="34">
        <v>0</v>
      </c>
      <c r="AP807" s="34">
        <v>0</v>
      </c>
      <c r="AQ807" s="34">
        <v>0</v>
      </c>
      <c r="AR807" s="34">
        <v>0</v>
      </c>
      <c r="AS807" s="34">
        <v>0</v>
      </c>
      <c r="AT807" s="34">
        <v>3</v>
      </c>
      <c r="AU807" s="34">
        <v>11</v>
      </c>
      <c r="AV807" s="52">
        <v>1508</v>
      </c>
      <c r="AW807" s="57">
        <v>0</v>
      </c>
      <c r="AX807" s="58" t="str">
        <f>IF(Tabela3[[#This Row],[Response]]=1, "Aceitou", "Não aceitou")</f>
        <v>Não aceitou</v>
      </c>
      <c r="AY807" s="55" t="str">
        <f>Tabela3[[#This Row],[Faixa Recência]] &amp; " | " &amp; Tabela3[[#This Row],[Faixa Gasto]] &amp; " | " &amp; Tabela3[[#This Row],[Faixa ticket médio]]</f>
        <v>46-60 dias | +R$ 1500 | +R$ 50</v>
      </c>
      <c r="AZ8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7" s="36"/>
    </row>
    <row r="808" spans="1:54" x14ac:dyDescent="0.25">
      <c r="A808" s="61">
        <v>807</v>
      </c>
      <c r="B808" s="37">
        <v>93404</v>
      </c>
      <c r="C808" s="34">
        <v>1</v>
      </c>
      <c r="D808" s="34">
        <v>2</v>
      </c>
      <c r="E808" s="34">
        <v>97</v>
      </c>
      <c r="F808" s="58" t="str">
        <f>IF('Base tratada'!$E808&lt;=15,"0-15 dias",
IF('Base tratada'!$E808&lt;=30, "16-30 dias",
IF('Base tratada'!$E808&lt;=45, "31-45 dias",
IF('Base tratada'!$E808&lt;=60, "46-60 dias",
IF('Base tratada'!$E808&lt;=75, "61-75 dias", "76-99 dias")))))</f>
        <v>76-99 dias</v>
      </c>
      <c r="G808" s="38">
        <v>66</v>
      </c>
      <c r="H808" s="60" t="str">
        <f>IF('Base tratada'!$G808&lt;=29,"24–29",
IF('Base tratada'!$G808&lt;=39,"30–39",
IF('Base tratada'!$G808&lt;=49,"40–49",
IF('Base tratada'!$G808&lt;=59,"50–59",
IF('Base tratada'!$G808&lt;=69,"60–69",
"70–80")))))</f>
        <v>60–69</v>
      </c>
      <c r="I808" s="34">
        <v>2577</v>
      </c>
      <c r="J808" s="58" t="str">
        <f>IF('Base tratada'!$K808=1,"Divorciado",
IF('Base tratada'!$L808=1,"Casado",
IF('Base tratada'!$M808=1, "Solteiro",
IF('Base tratada'!$N808=1,"Juntos",
"Viúvo"))))</f>
        <v>Casado</v>
      </c>
      <c r="K808" s="34">
        <v>0</v>
      </c>
      <c r="L808" s="34">
        <v>1</v>
      </c>
      <c r="M808" s="34">
        <v>0</v>
      </c>
      <c r="N808" s="34">
        <v>0</v>
      </c>
      <c r="O808" s="34">
        <v>0</v>
      </c>
      <c r="P808" s="34">
        <v>0</v>
      </c>
      <c r="Q808" s="34">
        <v>0</v>
      </c>
      <c r="R808" s="34">
        <v>1</v>
      </c>
      <c r="S808" s="34">
        <v>0</v>
      </c>
      <c r="T808" s="34">
        <v>0</v>
      </c>
      <c r="U808" s="35">
        <v>1279</v>
      </c>
      <c r="V808" s="35">
        <v>15</v>
      </c>
      <c r="W808" s="35">
        <v>287</v>
      </c>
      <c r="X808" s="35">
        <v>20</v>
      </c>
      <c r="Y808" s="35">
        <v>0</v>
      </c>
      <c r="Z808" s="35">
        <v>15</v>
      </c>
      <c r="AA808" s="34">
        <v>3</v>
      </c>
      <c r="AB808" s="34">
        <v>5</v>
      </c>
      <c r="AC808" s="34">
        <v>3</v>
      </c>
      <c r="AD808" s="34">
        <v>4</v>
      </c>
      <c r="AE808" s="34">
        <v>7</v>
      </c>
      <c r="AF808" s="58">
        <f>'Base tratada'!$AC808+'Base tratada'!$AD808+'Base tratada'!$AE808</f>
        <v>14</v>
      </c>
      <c r="AG8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08" s="58" t="str">
        <f>IF('Base tratada'!$AC808&gt;=MAX('Base tratada'!$AD808,'Base tratada'!$AE808),"Web",
IF('Base tratada'!$AD808&gt;='Base tratada'!$AE808,"Catalog",
"Store"))</f>
        <v>Store</v>
      </c>
      <c r="AI808" s="59">
        <f>IF('Base tratada'!$AF808=0,"0",'Base tratada'!$AK808/'Base tratada'!$AF808)</f>
        <v>114.35714285714286</v>
      </c>
      <c r="AJ808" s="59" t="str">
        <f>IF('Base tratada'!$AI808=0,"R$ 0",
IF('Base tratada'!$AI808&lt;=25,"R$ 1–25",
IF('Base tratada'!$AI808&lt;=50,"R$ 26–50",
"+R$ 50")))</f>
        <v>+R$ 50</v>
      </c>
      <c r="AK808" s="35">
        <v>1601</v>
      </c>
      <c r="AL808" s="58" t="str">
        <f>IF('Base tratada'!$AK808&lt;=100,"R$ 0-100",
IF('Base tratada'!$AK808&lt;=500,"R$ 101-500",
IF('Base tratada'!$AK808&lt;=1000,"R$ 501-1000",
IF('Base tratada'!$AK808&lt;=1500,"R$ 1001-1500",
"+R$ 1500"))))</f>
        <v>+R$ 1500</v>
      </c>
      <c r="AM808" s="34">
        <v>0</v>
      </c>
      <c r="AN808" s="34">
        <v>0</v>
      </c>
      <c r="AO808" s="34">
        <v>0</v>
      </c>
      <c r="AP808" s="34">
        <v>1</v>
      </c>
      <c r="AQ808" s="34">
        <v>1</v>
      </c>
      <c r="AR808" s="34">
        <v>2</v>
      </c>
      <c r="AS808" s="34">
        <v>0</v>
      </c>
      <c r="AT808" s="34">
        <v>3</v>
      </c>
      <c r="AU808" s="34">
        <v>11</v>
      </c>
      <c r="AV808" s="52">
        <v>1586</v>
      </c>
      <c r="AW808" s="57">
        <v>0</v>
      </c>
      <c r="AX808" s="58" t="str">
        <f>IF(Tabela3[[#This Row],[Response]]=1, "Aceitou", "Não aceitou")</f>
        <v>Não aceitou</v>
      </c>
      <c r="AY808" s="55" t="str">
        <f>Tabela3[[#This Row],[Faixa Recência]] &amp; " | " &amp; Tabela3[[#This Row],[Faixa Gasto]] &amp; " | " &amp; Tabela3[[#This Row],[Faixa ticket médio]]</f>
        <v>76-99 dias | +R$ 1500 | +R$ 50</v>
      </c>
      <c r="AZ8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8" s="36"/>
    </row>
    <row r="809" spans="1:54" x14ac:dyDescent="0.25">
      <c r="A809" s="61">
        <v>808</v>
      </c>
      <c r="B809" s="37">
        <v>37859</v>
      </c>
      <c r="C809" s="34">
        <v>1</v>
      </c>
      <c r="D809" s="34">
        <v>2</v>
      </c>
      <c r="E809" s="34">
        <v>75</v>
      </c>
      <c r="F809" s="58" t="str">
        <f>IF('Base tratada'!$E809&lt;=15,"0-15 dias",
IF('Base tratada'!$E809&lt;=30, "16-30 dias",
IF('Base tratada'!$E809&lt;=45, "31-45 dias",
IF('Base tratada'!$E809&lt;=60, "46-60 dias",
IF('Base tratada'!$E809&lt;=75, "61-75 dias", "76-99 dias")))))</f>
        <v>61-75 dias</v>
      </c>
      <c r="G809" s="38">
        <v>58</v>
      </c>
      <c r="H809" s="60" t="str">
        <f>IF('Base tratada'!$G809&lt;=29,"24–29",
IF('Base tratada'!$G809&lt;=39,"30–39",
IF('Base tratada'!$G809&lt;=49,"40–49",
IF('Base tratada'!$G809&lt;=59,"50–59",
IF('Base tratada'!$G809&lt;=69,"60–69",
"70–80")))))</f>
        <v>50–59</v>
      </c>
      <c r="I809" s="34">
        <v>2692</v>
      </c>
      <c r="J809" s="58" t="str">
        <f>IF('Base tratada'!$K809=1,"Divorciado",
IF('Base tratada'!$L809=1,"Casado",
IF('Base tratada'!$M809=1, "Solteiro",
IF('Base tratada'!$N809=1,"Juntos",
"Viúvo"))))</f>
        <v>Divorciado</v>
      </c>
      <c r="K809" s="34">
        <v>1</v>
      </c>
      <c r="L809" s="34">
        <v>0</v>
      </c>
      <c r="M809" s="34">
        <v>0</v>
      </c>
      <c r="N809" s="34">
        <v>0</v>
      </c>
      <c r="O809" s="34">
        <v>0</v>
      </c>
      <c r="P809" s="34">
        <v>0</v>
      </c>
      <c r="Q809" s="34">
        <v>0</v>
      </c>
      <c r="R809" s="34">
        <v>1</v>
      </c>
      <c r="S809" s="34">
        <v>0</v>
      </c>
      <c r="T809" s="34">
        <v>0</v>
      </c>
      <c r="U809" s="35">
        <v>22</v>
      </c>
      <c r="V809" s="35">
        <v>1</v>
      </c>
      <c r="W809" s="35">
        <v>8</v>
      </c>
      <c r="X809" s="35">
        <v>2</v>
      </c>
      <c r="Y809" s="35">
        <v>1</v>
      </c>
      <c r="Z809" s="35">
        <v>2</v>
      </c>
      <c r="AA809" s="34">
        <v>2</v>
      </c>
      <c r="AB809" s="34">
        <v>8</v>
      </c>
      <c r="AC809" s="34">
        <v>1</v>
      </c>
      <c r="AD809" s="34">
        <v>0</v>
      </c>
      <c r="AE809" s="34">
        <v>3</v>
      </c>
      <c r="AF809" s="58">
        <f>'Base tratada'!$AC809+'Base tratada'!$AD809+'Base tratada'!$AE809</f>
        <v>4</v>
      </c>
      <c r="AG8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09" s="58" t="str">
        <f>IF('Base tratada'!$AC809&gt;=MAX('Base tratada'!$AD809,'Base tratada'!$AE809),"Web",
IF('Base tratada'!$AD809&gt;='Base tratada'!$AE809,"Catalog",
"Store"))</f>
        <v>Store</v>
      </c>
      <c r="AI809" s="59">
        <f>IF('Base tratada'!$AF809=0,"0",'Base tratada'!$AK809/'Base tratada'!$AF809)</f>
        <v>8.5</v>
      </c>
      <c r="AJ809" s="59" t="str">
        <f>IF('Base tratada'!$AI809=0,"R$ 0",
IF('Base tratada'!$AI809&lt;=25,"R$ 1–25",
IF('Base tratada'!$AI809&lt;=50,"R$ 26–50",
"+R$ 50")))</f>
        <v>R$ 1–25</v>
      </c>
      <c r="AK809" s="35">
        <v>34</v>
      </c>
      <c r="AL809" s="58" t="str">
        <f>IF('Base tratada'!$AK809&lt;=100,"R$ 0-100",
IF('Base tratada'!$AK809&lt;=500,"R$ 101-500",
IF('Base tratada'!$AK809&lt;=1000,"R$ 501-1000",
IF('Base tratada'!$AK809&lt;=1500,"R$ 1001-1500",
"+R$ 1500"))))</f>
        <v>R$ 0-100</v>
      </c>
      <c r="AM809" s="34">
        <v>0</v>
      </c>
      <c r="AN809" s="34">
        <v>0</v>
      </c>
      <c r="AO809" s="34">
        <v>0</v>
      </c>
      <c r="AP809" s="34">
        <v>0</v>
      </c>
      <c r="AQ809" s="34">
        <v>0</v>
      </c>
      <c r="AR809" s="34">
        <v>0</v>
      </c>
      <c r="AS809" s="34">
        <v>0</v>
      </c>
      <c r="AT809" s="34">
        <v>3</v>
      </c>
      <c r="AU809" s="34">
        <v>11</v>
      </c>
      <c r="AV809" s="52">
        <v>32</v>
      </c>
      <c r="AW809" s="57">
        <v>0</v>
      </c>
      <c r="AX809" s="58" t="str">
        <f>IF(Tabela3[[#This Row],[Response]]=1, "Aceitou", "Não aceitou")</f>
        <v>Não aceitou</v>
      </c>
      <c r="AY809" s="55" t="str">
        <f>Tabela3[[#This Row],[Faixa Recência]] &amp; " | " &amp; Tabela3[[#This Row],[Faixa Gasto]] &amp; " | " &amp; Tabela3[[#This Row],[Faixa ticket médio]]</f>
        <v>61-75 dias | R$ 0-100 | R$ 1–25</v>
      </c>
      <c r="AZ8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09" s="36"/>
    </row>
    <row r="810" spans="1:54" x14ac:dyDescent="0.25">
      <c r="A810" s="61">
        <v>809</v>
      </c>
      <c r="B810" s="37">
        <v>80995</v>
      </c>
      <c r="C810" s="34">
        <v>0</v>
      </c>
      <c r="D810" s="34">
        <v>1</v>
      </c>
      <c r="E810" s="34">
        <v>83</v>
      </c>
      <c r="F810" s="58" t="str">
        <f>IF('Base tratada'!$E810&lt;=15,"0-15 dias",
IF('Base tratada'!$E810&lt;=30, "16-30 dias",
IF('Base tratada'!$E810&lt;=45, "31-45 dias",
IF('Base tratada'!$E810&lt;=60, "46-60 dias",
IF('Base tratada'!$E810&lt;=75, "61-75 dias", "76-99 dias")))))</f>
        <v>76-99 dias</v>
      </c>
      <c r="G810" s="38">
        <v>62</v>
      </c>
      <c r="H810" s="60" t="str">
        <f>IF('Base tratada'!$G810&lt;=29,"24–29",
IF('Base tratada'!$G810&lt;=39,"30–39",
IF('Base tratada'!$G810&lt;=49,"40–49",
IF('Base tratada'!$G810&lt;=59,"50–59",
IF('Base tratada'!$G810&lt;=69,"60–69",
"70–80")))))</f>
        <v>60–69</v>
      </c>
      <c r="I810" s="34">
        <v>2573</v>
      </c>
      <c r="J810" s="58" t="str">
        <f>IF('Base tratada'!$K810=1,"Divorciado",
IF('Base tratada'!$L810=1,"Casado",
IF('Base tratada'!$M810=1, "Solteiro",
IF('Base tratada'!$N810=1,"Juntos",
"Viúvo"))))</f>
        <v>Viúvo</v>
      </c>
      <c r="K810" s="34">
        <v>0</v>
      </c>
      <c r="L810" s="34">
        <v>0</v>
      </c>
      <c r="M810" s="34">
        <v>0</v>
      </c>
      <c r="N810" s="34">
        <v>0</v>
      </c>
      <c r="O810" s="34">
        <v>1</v>
      </c>
      <c r="P810" s="34">
        <v>0</v>
      </c>
      <c r="Q810" s="34">
        <v>0</v>
      </c>
      <c r="R810" s="34">
        <v>0</v>
      </c>
      <c r="S810" s="34">
        <v>0</v>
      </c>
      <c r="T810" s="34">
        <v>1</v>
      </c>
      <c r="U810" s="35">
        <v>860</v>
      </c>
      <c r="V810" s="35">
        <v>28</v>
      </c>
      <c r="W810" s="35">
        <v>409</v>
      </c>
      <c r="X810" s="35">
        <v>73</v>
      </c>
      <c r="Y810" s="35">
        <v>56</v>
      </c>
      <c r="Z810" s="35">
        <v>56</v>
      </c>
      <c r="AA810" s="34">
        <v>1</v>
      </c>
      <c r="AB810" s="34">
        <v>4</v>
      </c>
      <c r="AC810" s="34">
        <v>8</v>
      </c>
      <c r="AD810" s="34">
        <v>9</v>
      </c>
      <c r="AE810" s="34">
        <v>4</v>
      </c>
      <c r="AF810" s="58">
        <f>'Base tratada'!$AC810+'Base tratada'!$AD810+'Base tratada'!$AE810</f>
        <v>21</v>
      </c>
      <c r="AG8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10" s="58" t="str">
        <f>IF('Base tratada'!$AC810&gt;=MAX('Base tratada'!$AD810,'Base tratada'!$AE810),"Web",
IF('Base tratada'!$AD810&gt;='Base tratada'!$AE810,"Catalog",
"Store"))</f>
        <v>Catalog</v>
      </c>
      <c r="AI810" s="59">
        <f>IF('Base tratada'!$AF810=0,"0",'Base tratada'!$AK810/'Base tratada'!$AF810)</f>
        <v>67.904761904761898</v>
      </c>
      <c r="AJ810" s="59" t="str">
        <f>IF('Base tratada'!$AI810=0,"R$ 0",
IF('Base tratada'!$AI810&lt;=25,"R$ 1–25",
IF('Base tratada'!$AI810&lt;=50,"R$ 26–50",
"+R$ 50")))</f>
        <v>+R$ 50</v>
      </c>
      <c r="AK810" s="35">
        <v>1426</v>
      </c>
      <c r="AL810" s="58" t="str">
        <f>IF('Base tratada'!$AK810&lt;=100,"R$ 0-100",
IF('Base tratada'!$AK810&lt;=500,"R$ 101-500",
IF('Base tratada'!$AK810&lt;=1000,"R$ 501-1000",
IF('Base tratada'!$AK810&lt;=1500,"R$ 1001-1500",
"+R$ 1500"))))</f>
        <v>R$ 1001-1500</v>
      </c>
      <c r="AM810" s="34">
        <v>0</v>
      </c>
      <c r="AN810" s="34">
        <v>0</v>
      </c>
      <c r="AO810" s="34">
        <v>0</v>
      </c>
      <c r="AP810" s="34">
        <v>0</v>
      </c>
      <c r="AQ810" s="34">
        <v>0</v>
      </c>
      <c r="AR810" s="34">
        <v>0</v>
      </c>
      <c r="AS810" s="34">
        <v>0</v>
      </c>
      <c r="AT810" s="34">
        <v>3</v>
      </c>
      <c r="AU810" s="34">
        <v>11</v>
      </c>
      <c r="AV810" s="52">
        <v>1370</v>
      </c>
      <c r="AW810" s="57">
        <v>0</v>
      </c>
      <c r="AX810" s="58" t="str">
        <f>IF(Tabela3[[#This Row],[Response]]=1, "Aceitou", "Não aceitou")</f>
        <v>Não aceitou</v>
      </c>
      <c r="AY810" s="55" t="str">
        <f>Tabela3[[#This Row],[Faixa Recência]] &amp; " | " &amp; Tabela3[[#This Row],[Faixa Gasto]] &amp; " | " &amp; Tabela3[[#This Row],[Faixa ticket médio]]</f>
        <v>76-99 dias | R$ 1001-1500 | +R$ 50</v>
      </c>
      <c r="AZ8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0" s="36"/>
    </row>
    <row r="811" spans="1:54" x14ac:dyDescent="0.25">
      <c r="A811" s="61">
        <v>810</v>
      </c>
      <c r="B811" s="37">
        <v>16529</v>
      </c>
      <c r="C811" s="34">
        <v>1</v>
      </c>
      <c r="D811" s="34">
        <v>0</v>
      </c>
      <c r="E811" s="34">
        <v>23</v>
      </c>
      <c r="F811" s="58" t="str">
        <f>IF('Base tratada'!$E811&lt;=15,"0-15 dias",
IF('Base tratada'!$E811&lt;=30, "16-30 dias",
IF('Base tratada'!$E811&lt;=45, "31-45 dias",
IF('Base tratada'!$E811&lt;=60, "46-60 dias",
IF('Base tratada'!$E811&lt;=75, "61-75 dias", "76-99 dias")))))</f>
        <v>16-30 dias</v>
      </c>
      <c r="G811" s="38">
        <v>36</v>
      </c>
      <c r="H811" s="60" t="str">
        <f>IF('Base tratada'!$G811&lt;=29,"24–29",
IF('Base tratada'!$G811&lt;=39,"30–39",
IF('Base tratada'!$G811&lt;=49,"40–49",
IF('Base tratada'!$G811&lt;=59,"50–59",
IF('Base tratada'!$G811&lt;=69,"60–69",
"70–80")))))</f>
        <v>30–39</v>
      </c>
      <c r="I811" s="34">
        <v>2279</v>
      </c>
      <c r="J811" s="58" t="str">
        <f>IF('Base tratada'!$K811=1,"Divorciado",
IF('Base tratada'!$L811=1,"Casado",
IF('Base tratada'!$M811=1, "Solteiro",
IF('Base tratada'!$N811=1,"Juntos",
"Viúvo"))))</f>
        <v>Juntos</v>
      </c>
      <c r="K811" s="34">
        <v>0</v>
      </c>
      <c r="L811" s="34">
        <v>0</v>
      </c>
      <c r="M811" s="34">
        <v>0</v>
      </c>
      <c r="N811" s="34">
        <v>1</v>
      </c>
      <c r="O811" s="34">
        <v>0</v>
      </c>
      <c r="P811" s="34">
        <v>0</v>
      </c>
      <c r="Q811" s="34">
        <v>0</v>
      </c>
      <c r="R811" s="34">
        <v>1</v>
      </c>
      <c r="S811" s="34">
        <v>0</v>
      </c>
      <c r="T811" s="34">
        <v>0</v>
      </c>
      <c r="U811" s="35">
        <v>3</v>
      </c>
      <c r="V811" s="35">
        <v>0</v>
      </c>
      <c r="W811" s="35">
        <v>5</v>
      </c>
      <c r="X811" s="35">
        <v>13</v>
      </c>
      <c r="Y811" s="35">
        <v>0</v>
      </c>
      <c r="Z811" s="35">
        <v>1</v>
      </c>
      <c r="AA811" s="34">
        <v>1</v>
      </c>
      <c r="AB811" s="34">
        <v>6</v>
      </c>
      <c r="AC811" s="34">
        <v>1</v>
      </c>
      <c r="AD811" s="34">
        <v>0</v>
      </c>
      <c r="AE811" s="34">
        <v>3</v>
      </c>
      <c r="AF811" s="58">
        <f>'Base tratada'!$AC811+'Base tratada'!$AD811+'Base tratada'!$AE811</f>
        <v>4</v>
      </c>
      <c r="AG8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11" s="58" t="str">
        <f>IF('Base tratada'!$AC811&gt;=MAX('Base tratada'!$AD811,'Base tratada'!$AE811),"Web",
IF('Base tratada'!$AD811&gt;='Base tratada'!$AE811,"Catalog",
"Store"))</f>
        <v>Store</v>
      </c>
      <c r="AI811" s="59">
        <f>IF('Base tratada'!$AF811=0,"0",'Base tratada'!$AK811/'Base tratada'!$AF811)</f>
        <v>5.25</v>
      </c>
      <c r="AJ811" s="59" t="str">
        <f>IF('Base tratada'!$AI811=0,"R$ 0",
IF('Base tratada'!$AI811&lt;=25,"R$ 1–25",
IF('Base tratada'!$AI811&lt;=50,"R$ 26–50",
"+R$ 50")))</f>
        <v>R$ 1–25</v>
      </c>
      <c r="AK811" s="35">
        <v>21</v>
      </c>
      <c r="AL811" s="58" t="str">
        <f>IF('Base tratada'!$AK811&lt;=100,"R$ 0-100",
IF('Base tratada'!$AK811&lt;=500,"R$ 101-500",
IF('Base tratada'!$AK811&lt;=1000,"R$ 501-1000",
IF('Base tratada'!$AK811&lt;=1500,"R$ 1001-1500",
"+R$ 1500"))))</f>
        <v>R$ 0-100</v>
      </c>
      <c r="AM811" s="34">
        <v>0</v>
      </c>
      <c r="AN811" s="34">
        <v>0</v>
      </c>
      <c r="AO811" s="34">
        <v>0</v>
      </c>
      <c r="AP811" s="34">
        <v>0</v>
      </c>
      <c r="AQ811" s="34">
        <v>0</v>
      </c>
      <c r="AR811" s="34">
        <v>0</v>
      </c>
      <c r="AS811" s="34">
        <v>0</v>
      </c>
      <c r="AT811" s="34">
        <v>3</v>
      </c>
      <c r="AU811" s="34">
        <v>11</v>
      </c>
      <c r="AV811" s="52">
        <v>20</v>
      </c>
      <c r="AW811" s="57">
        <v>0</v>
      </c>
      <c r="AX811" s="58" t="str">
        <f>IF(Tabela3[[#This Row],[Response]]=1, "Aceitou", "Não aceitou")</f>
        <v>Não aceitou</v>
      </c>
      <c r="AY811" s="55" t="str">
        <f>Tabela3[[#This Row],[Faixa Recência]] &amp; " | " &amp; Tabela3[[#This Row],[Faixa Gasto]] &amp; " | " &amp; Tabela3[[#This Row],[Faixa ticket médio]]</f>
        <v>16-30 dias | R$ 0-100 | R$ 1–25</v>
      </c>
      <c r="AZ8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1" s="36"/>
    </row>
    <row r="812" spans="1:54" x14ac:dyDescent="0.25">
      <c r="A812" s="61">
        <v>811</v>
      </c>
      <c r="B812" s="37">
        <v>55412</v>
      </c>
      <c r="C812" s="34">
        <v>1</v>
      </c>
      <c r="D812" s="34">
        <v>1</v>
      </c>
      <c r="E812" s="34">
        <v>65</v>
      </c>
      <c r="F812" s="58" t="str">
        <f>IF('Base tratada'!$E812&lt;=15,"0-15 dias",
IF('Base tratada'!$E812&lt;=30, "16-30 dias",
IF('Base tratada'!$E812&lt;=45, "31-45 dias",
IF('Base tratada'!$E812&lt;=60, "46-60 dias",
IF('Base tratada'!$E812&lt;=75, "61-75 dias", "76-99 dias")))))</f>
        <v>61-75 dias</v>
      </c>
      <c r="G812" s="38">
        <v>44</v>
      </c>
      <c r="H812" s="60" t="str">
        <f>IF('Base tratada'!$G812&lt;=29,"24–29",
IF('Base tratada'!$G812&lt;=39,"30–39",
IF('Base tratada'!$G812&lt;=49,"40–49",
IF('Base tratada'!$G812&lt;=59,"50–59",
IF('Base tratada'!$G812&lt;=69,"60–69",
"70–80")))))</f>
        <v>40–49</v>
      </c>
      <c r="I812" s="34">
        <v>2378</v>
      </c>
      <c r="J812" s="58" t="str">
        <f>IF('Base tratada'!$K812=1,"Divorciado",
IF('Base tratada'!$L812=1,"Casado",
IF('Base tratada'!$M812=1, "Solteiro",
IF('Base tratada'!$N812=1,"Juntos",
"Viúvo"))))</f>
        <v>Divorciado</v>
      </c>
      <c r="K812" s="34">
        <v>1</v>
      </c>
      <c r="L812" s="34">
        <v>0</v>
      </c>
      <c r="M812" s="34">
        <v>0</v>
      </c>
      <c r="N812" s="34">
        <v>0</v>
      </c>
      <c r="O812" s="34">
        <v>0</v>
      </c>
      <c r="P812" s="34">
        <v>0</v>
      </c>
      <c r="Q812" s="34">
        <v>0</v>
      </c>
      <c r="R812" s="34">
        <v>0</v>
      </c>
      <c r="S812" s="34">
        <v>0</v>
      </c>
      <c r="T812" s="34">
        <v>1</v>
      </c>
      <c r="U812" s="35">
        <v>10</v>
      </c>
      <c r="V812" s="35">
        <v>5</v>
      </c>
      <c r="W812" s="35">
        <v>28</v>
      </c>
      <c r="X812" s="35">
        <v>11</v>
      </c>
      <c r="Y812" s="35">
        <v>1</v>
      </c>
      <c r="Z812" s="35">
        <v>8</v>
      </c>
      <c r="AA812" s="34">
        <v>1</v>
      </c>
      <c r="AB812" s="34">
        <v>5</v>
      </c>
      <c r="AC812" s="34">
        <v>2</v>
      </c>
      <c r="AD812" s="34">
        <v>0</v>
      </c>
      <c r="AE812" s="34">
        <v>3</v>
      </c>
      <c r="AF812" s="58">
        <f>'Base tratada'!$AC812+'Base tratada'!$AD812+'Base tratada'!$AE812</f>
        <v>5</v>
      </c>
      <c r="AG8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12" s="58" t="str">
        <f>IF('Base tratada'!$AC812&gt;=MAX('Base tratada'!$AD812,'Base tratada'!$AE812),"Web",
IF('Base tratada'!$AD812&gt;='Base tratada'!$AE812,"Catalog",
"Store"))</f>
        <v>Store</v>
      </c>
      <c r="AI812" s="59">
        <f>IF('Base tratada'!$AF812=0,"0",'Base tratada'!$AK812/'Base tratada'!$AF812)</f>
        <v>11</v>
      </c>
      <c r="AJ812" s="59" t="str">
        <f>IF('Base tratada'!$AI812=0,"R$ 0",
IF('Base tratada'!$AI812&lt;=25,"R$ 1–25",
IF('Base tratada'!$AI812&lt;=50,"R$ 26–50",
"+R$ 50")))</f>
        <v>R$ 1–25</v>
      </c>
      <c r="AK812" s="35">
        <v>55</v>
      </c>
      <c r="AL812" s="58" t="str">
        <f>IF('Base tratada'!$AK812&lt;=100,"R$ 0-100",
IF('Base tratada'!$AK812&lt;=500,"R$ 101-500",
IF('Base tratada'!$AK812&lt;=1000,"R$ 501-1000",
IF('Base tratada'!$AK812&lt;=1500,"R$ 1001-1500",
"+R$ 1500"))))</f>
        <v>R$ 0-100</v>
      </c>
      <c r="AM812" s="34">
        <v>0</v>
      </c>
      <c r="AN812" s="34">
        <v>0</v>
      </c>
      <c r="AO812" s="34">
        <v>0</v>
      </c>
      <c r="AP812" s="34">
        <v>0</v>
      </c>
      <c r="AQ812" s="34">
        <v>0</v>
      </c>
      <c r="AR812" s="34">
        <v>0</v>
      </c>
      <c r="AS812" s="34">
        <v>0</v>
      </c>
      <c r="AT812" s="34">
        <v>3</v>
      </c>
      <c r="AU812" s="34">
        <v>11</v>
      </c>
      <c r="AV812" s="52">
        <v>47</v>
      </c>
      <c r="AW812" s="57">
        <v>0</v>
      </c>
      <c r="AX812" s="58" t="str">
        <f>IF(Tabela3[[#This Row],[Response]]=1, "Aceitou", "Não aceitou")</f>
        <v>Não aceitou</v>
      </c>
      <c r="AY812" s="55" t="str">
        <f>Tabela3[[#This Row],[Faixa Recência]] &amp; " | " &amp; Tabela3[[#This Row],[Faixa Gasto]] &amp; " | " &amp; Tabela3[[#This Row],[Faixa ticket médio]]</f>
        <v>61-75 dias | R$ 0-100 | R$ 1–25</v>
      </c>
      <c r="AZ8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2" s="36"/>
    </row>
    <row r="813" spans="1:54" x14ac:dyDescent="0.25">
      <c r="A813" s="61">
        <v>812</v>
      </c>
      <c r="B813" s="37">
        <v>48789</v>
      </c>
      <c r="C813" s="34">
        <v>0</v>
      </c>
      <c r="D813" s="34">
        <v>0</v>
      </c>
      <c r="E813" s="34">
        <v>94</v>
      </c>
      <c r="F813" s="58" t="str">
        <f>IF('Base tratada'!$E813&lt;=15,"0-15 dias",
IF('Base tratada'!$E813&lt;=30, "16-30 dias",
IF('Base tratada'!$E813&lt;=45, "31-45 dias",
IF('Base tratada'!$E813&lt;=60, "46-60 dias",
IF('Base tratada'!$E813&lt;=75, "61-75 dias", "76-99 dias")))))</f>
        <v>76-99 dias</v>
      </c>
      <c r="G813" s="38">
        <v>28</v>
      </c>
      <c r="H813" s="60" t="str">
        <f>IF('Base tratada'!$G813&lt;=29,"24–29",
IF('Base tratada'!$G813&lt;=39,"30–39",
IF('Base tratada'!$G813&lt;=49,"40–49",
IF('Base tratada'!$G813&lt;=59,"50–59",
IF('Base tratada'!$G813&lt;=69,"60–69",
"70–80")))))</f>
        <v>24–29</v>
      </c>
      <c r="I813" s="34">
        <v>2816</v>
      </c>
      <c r="J813" s="58" t="str">
        <f>IF('Base tratada'!$K813=1,"Divorciado",
IF('Base tratada'!$L813=1,"Casado",
IF('Base tratada'!$M813=1, "Solteiro",
IF('Base tratada'!$N813=1,"Juntos",
"Viúvo"))))</f>
        <v>Solteiro</v>
      </c>
      <c r="K813" s="34">
        <v>0</v>
      </c>
      <c r="L813" s="34">
        <v>0</v>
      </c>
      <c r="M813" s="34">
        <v>1</v>
      </c>
      <c r="N813" s="34">
        <v>0</v>
      </c>
      <c r="O813" s="34">
        <v>0</v>
      </c>
      <c r="P813" s="34">
        <v>0</v>
      </c>
      <c r="Q813" s="34">
        <v>0</v>
      </c>
      <c r="R813" s="34">
        <v>1</v>
      </c>
      <c r="S813" s="34">
        <v>0</v>
      </c>
      <c r="T813" s="34">
        <v>0</v>
      </c>
      <c r="U813" s="35">
        <v>351</v>
      </c>
      <c r="V813" s="35">
        <v>16</v>
      </c>
      <c r="W813" s="35">
        <v>156</v>
      </c>
      <c r="X813" s="35">
        <v>7</v>
      </c>
      <c r="Y813" s="35">
        <v>5</v>
      </c>
      <c r="Z813" s="35">
        <v>145</v>
      </c>
      <c r="AA813" s="34">
        <v>1</v>
      </c>
      <c r="AB813" s="34">
        <v>6</v>
      </c>
      <c r="AC813" s="34">
        <v>6</v>
      </c>
      <c r="AD813" s="34">
        <v>4</v>
      </c>
      <c r="AE813" s="34">
        <v>7</v>
      </c>
      <c r="AF813" s="58">
        <f>'Base tratada'!$AC813+'Base tratada'!$AD813+'Base tratada'!$AE813</f>
        <v>17</v>
      </c>
      <c r="AG8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13" s="58" t="str">
        <f>IF('Base tratada'!$AC813&gt;=MAX('Base tratada'!$AD813,'Base tratada'!$AE813),"Web",
IF('Base tratada'!$AD813&gt;='Base tratada'!$AE813,"Catalog",
"Store"))</f>
        <v>Store</v>
      </c>
      <c r="AI813" s="59">
        <f>IF('Base tratada'!$AF813=0,"0",'Base tratada'!$AK813/'Base tratada'!$AF813)</f>
        <v>31.470588235294116</v>
      </c>
      <c r="AJ813" s="59" t="str">
        <f>IF('Base tratada'!$AI813=0,"R$ 0",
IF('Base tratada'!$AI813&lt;=25,"R$ 1–25",
IF('Base tratada'!$AI813&lt;=50,"R$ 26–50",
"+R$ 50")))</f>
        <v>R$ 26–50</v>
      </c>
      <c r="AK813" s="35">
        <v>535</v>
      </c>
      <c r="AL813" s="58" t="str">
        <f>IF('Base tratada'!$AK813&lt;=100,"R$ 0-100",
IF('Base tratada'!$AK813&lt;=500,"R$ 101-500",
IF('Base tratada'!$AK813&lt;=1000,"R$ 501-1000",
IF('Base tratada'!$AK813&lt;=1500,"R$ 1001-1500",
"+R$ 1500"))))</f>
        <v>R$ 501-1000</v>
      </c>
      <c r="AM813" s="34">
        <v>0</v>
      </c>
      <c r="AN813" s="34">
        <v>0</v>
      </c>
      <c r="AO813" s="34">
        <v>0</v>
      </c>
      <c r="AP813" s="34">
        <v>0</v>
      </c>
      <c r="AQ813" s="34">
        <v>0</v>
      </c>
      <c r="AR813" s="34">
        <v>0</v>
      </c>
      <c r="AS813" s="34">
        <v>0</v>
      </c>
      <c r="AT813" s="34">
        <v>3</v>
      </c>
      <c r="AU813" s="34">
        <v>11</v>
      </c>
      <c r="AV813" s="52">
        <v>390</v>
      </c>
      <c r="AW813" s="57">
        <v>0</v>
      </c>
      <c r="AX813" s="58" t="str">
        <f>IF(Tabela3[[#This Row],[Response]]=1, "Aceitou", "Não aceitou")</f>
        <v>Não aceitou</v>
      </c>
      <c r="AY813" s="55" t="str">
        <f>Tabela3[[#This Row],[Faixa Recência]] &amp; " | " &amp; Tabela3[[#This Row],[Faixa Gasto]] &amp; " | " &amp; Tabela3[[#This Row],[Faixa ticket médio]]</f>
        <v>76-99 dias | R$ 501-1000 | R$ 26–50</v>
      </c>
      <c r="AZ8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3" s="36"/>
    </row>
    <row r="814" spans="1:54" x14ac:dyDescent="0.25">
      <c r="A814" s="61">
        <v>813</v>
      </c>
      <c r="B814" s="37">
        <v>56575</v>
      </c>
      <c r="C814" s="34">
        <v>0</v>
      </c>
      <c r="D814" s="34">
        <v>2</v>
      </c>
      <c r="E814" s="34">
        <v>42</v>
      </c>
      <c r="F814" s="58" t="str">
        <f>IF('Base tratada'!$E814&lt;=15,"0-15 dias",
IF('Base tratada'!$E814&lt;=30, "16-30 dias",
IF('Base tratada'!$E814&lt;=45, "31-45 dias",
IF('Base tratada'!$E814&lt;=60, "46-60 dias",
IF('Base tratada'!$E814&lt;=75, "61-75 dias", "76-99 dias")))))</f>
        <v>31-45 dias</v>
      </c>
      <c r="G814" s="38">
        <v>53</v>
      </c>
      <c r="H814" s="60" t="str">
        <f>IF('Base tratada'!$G814&lt;=29,"24–29",
IF('Base tratada'!$G814&lt;=39,"30–39",
IF('Base tratada'!$G814&lt;=49,"40–49",
IF('Base tratada'!$G814&lt;=59,"50–59",
IF('Base tratada'!$G814&lt;=69,"60–69",
"70–80")))))</f>
        <v>50–59</v>
      </c>
      <c r="I814" s="34">
        <v>2579</v>
      </c>
      <c r="J814" s="58" t="str">
        <f>IF('Base tratada'!$K814=1,"Divorciado",
IF('Base tratada'!$L814=1,"Casado",
IF('Base tratada'!$M814=1, "Solteiro",
IF('Base tratada'!$N814=1,"Juntos",
"Viúvo"))))</f>
        <v>Juntos</v>
      </c>
      <c r="K814" s="34">
        <v>0</v>
      </c>
      <c r="L814" s="34">
        <v>0</v>
      </c>
      <c r="M814" s="34">
        <v>0</v>
      </c>
      <c r="N814" s="34">
        <v>1</v>
      </c>
      <c r="O814" s="34">
        <v>0</v>
      </c>
      <c r="P814" s="34">
        <v>0</v>
      </c>
      <c r="Q814" s="34">
        <v>0</v>
      </c>
      <c r="R814" s="34">
        <v>0</v>
      </c>
      <c r="S814" s="34">
        <v>0</v>
      </c>
      <c r="T814" s="34">
        <v>1</v>
      </c>
      <c r="U814" s="35">
        <v>421</v>
      </c>
      <c r="V814" s="35">
        <v>5</v>
      </c>
      <c r="W814" s="35">
        <v>90</v>
      </c>
      <c r="X814" s="35">
        <v>0</v>
      </c>
      <c r="Y814" s="35">
        <v>16</v>
      </c>
      <c r="Z814" s="35">
        <v>10</v>
      </c>
      <c r="AA814" s="34">
        <v>3</v>
      </c>
      <c r="AB814" s="34">
        <v>5</v>
      </c>
      <c r="AC814" s="34">
        <v>7</v>
      </c>
      <c r="AD814" s="34">
        <v>3</v>
      </c>
      <c r="AE814" s="34">
        <v>7</v>
      </c>
      <c r="AF814" s="58">
        <f>'Base tratada'!$AC814+'Base tratada'!$AD814+'Base tratada'!$AE814</f>
        <v>17</v>
      </c>
      <c r="AG8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14" s="58" t="str">
        <f>IF('Base tratada'!$AC814&gt;=MAX('Base tratada'!$AD814,'Base tratada'!$AE814),"Web",
IF('Base tratada'!$AD814&gt;='Base tratada'!$AE814,"Catalog",
"Store"))</f>
        <v>Web</v>
      </c>
      <c r="AI814" s="59">
        <f>IF('Base tratada'!$AF814=0,"0",'Base tratada'!$AK814/'Base tratada'!$AF814)</f>
        <v>31.294117647058822</v>
      </c>
      <c r="AJ814" s="59" t="str">
        <f>IF('Base tratada'!$AI814=0,"R$ 0",
IF('Base tratada'!$AI814&lt;=25,"R$ 1–25",
IF('Base tratada'!$AI814&lt;=50,"R$ 26–50",
"+R$ 50")))</f>
        <v>R$ 26–50</v>
      </c>
      <c r="AK814" s="35">
        <v>532</v>
      </c>
      <c r="AL814" s="58" t="str">
        <f>IF('Base tratada'!$AK814&lt;=100,"R$ 0-100",
IF('Base tratada'!$AK814&lt;=500,"R$ 101-500",
IF('Base tratada'!$AK814&lt;=1000,"R$ 501-1000",
IF('Base tratada'!$AK814&lt;=1500,"R$ 1001-1500",
"+R$ 1500"))))</f>
        <v>R$ 501-1000</v>
      </c>
      <c r="AM814" s="34">
        <v>0</v>
      </c>
      <c r="AN814" s="34">
        <v>0</v>
      </c>
      <c r="AO814" s="34">
        <v>0</v>
      </c>
      <c r="AP814" s="34">
        <v>0</v>
      </c>
      <c r="AQ814" s="34">
        <v>0</v>
      </c>
      <c r="AR814" s="34">
        <v>0</v>
      </c>
      <c r="AS814" s="34">
        <v>0</v>
      </c>
      <c r="AT814" s="34">
        <v>3</v>
      </c>
      <c r="AU814" s="34">
        <v>11</v>
      </c>
      <c r="AV814" s="52">
        <v>522</v>
      </c>
      <c r="AW814" s="57">
        <v>0</v>
      </c>
      <c r="AX814" s="58" t="str">
        <f>IF(Tabela3[[#This Row],[Response]]=1, "Aceitou", "Não aceitou")</f>
        <v>Não aceitou</v>
      </c>
      <c r="AY814" s="55" t="str">
        <f>Tabela3[[#This Row],[Faixa Recência]] &amp; " | " &amp; Tabela3[[#This Row],[Faixa Gasto]] &amp; " | " &amp; Tabela3[[#This Row],[Faixa ticket médio]]</f>
        <v>31-45 dias | R$ 501-1000 | R$ 26–50</v>
      </c>
      <c r="AZ8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4" s="36"/>
    </row>
    <row r="815" spans="1:54" x14ac:dyDescent="0.25">
      <c r="A815" s="61">
        <v>814</v>
      </c>
      <c r="B815" s="37">
        <v>25130</v>
      </c>
      <c r="C815" s="34">
        <v>1</v>
      </c>
      <c r="D815" s="34">
        <v>0</v>
      </c>
      <c r="E815" s="34">
        <v>10</v>
      </c>
      <c r="F815" s="58" t="str">
        <f>IF('Base tratada'!$E815&lt;=15,"0-15 dias",
IF('Base tratada'!$E815&lt;=30, "16-30 dias",
IF('Base tratada'!$E815&lt;=45, "31-45 dias",
IF('Base tratada'!$E815&lt;=60, "46-60 dias",
IF('Base tratada'!$E815&lt;=75, "61-75 dias", "76-99 dias")))))</f>
        <v>0-15 dias</v>
      </c>
      <c r="G815" s="38">
        <v>40</v>
      </c>
      <c r="H815" s="60" t="str">
        <f>IF('Base tratada'!$G815&lt;=29,"24–29",
IF('Base tratada'!$G815&lt;=39,"30–39",
IF('Base tratada'!$G815&lt;=49,"40–49",
IF('Base tratada'!$G815&lt;=59,"50–59",
IF('Base tratada'!$G815&lt;=69,"60–69",
"70–80")))))</f>
        <v>40–49</v>
      </c>
      <c r="I815" s="34">
        <v>2429</v>
      </c>
      <c r="J815" s="58" t="str">
        <f>IF('Base tratada'!$K815=1,"Divorciado",
IF('Base tratada'!$L815=1,"Casado",
IF('Base tratada'!$M815=1, "Solteiro",
IF('Base tratada'!$N815=1,"Juntos",
"Viúvo"))))</f>
        <v>Juntos</v>
      </c>
      <c r="K815" s="34">
        <v>0</v>
      </c>
      <c r="L815" s="34">
        <v>0</v>
      </c>
      <c r="M815" s="34">
        <v>0</v>
      </c>
      <c r="N815" s="34">
        <v>1</v>
      </c>
      <c r="O815" s="34">
        <v>0</v>
      </c>
      <c r="P815" s="34">
        <v>1</v>
      </c>
      <c r="Q815" s="34">
        <v>0</v>
      </c>
      <c r="R815" s="34">
        <v>0</v>
      </c>
      <c r="S815" s="34">
        <v>0</v>
      </c>
      <c r="T815" s="34">
        <v>0</v>
      </c>
      <c r="U815" s="35">
        <v>2</v>
      </c>
      <c r="V815" s="35">
        <v>5</v>
      </c>
      <c r="W815" s="35">
        <v>7</v>
      </c>
      <c r="X815" s="35">
        <v>0</v>
      </c>
      <c r="Y815" s="35">
        <v>18</v>
      </c>
      <c r="Z815" s="35">
        <v>18</v>
      </c>
      <c r="AA815" s="34">
        <v>2</v>
      </c>
      <c r="AB815" s="34">
        <v>7</v>
      </c>
      <c r="AC815" s="34">
        <v>2</v>
      </c>
      <c r="AD815" s="34">
        <v>0</v>
      </c>
      <c r="AE815" s="34">
        <v>3</v>
      </c>
      <c r="AF815" s="58">
        <f>'Base tratada'!$AC815+'Base tratada'!$AD815+'Base tratada'!$AE815</f>
        <v>5</v>
      </c>
      <c r="AG8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15" s="58" t="str">
        <f>IF('Base tratada'!$AC815&gt;=MAX('Base tratada'!$AD815,'Base tratada'!$AE815),"Web",
IF('Base tratada'!$AD815&gt;='Base tratada'!$AE815,"Catalog",
"Store"))</f>
        <v>Store</v>
      </c>
      <c r="AI815" s="59">
        <f>IF('Base tratada'!$AF815=0,"0",'Base tratada'!$AK815/'Base tratada'!$AF815)</f>
        <v>6.4</v>
      </c>
      <c r="AJ815" s="59" t="str">
        <f>IF('Base tratada'!$AI815=0,"R$ 0",
IF('Base tratada'!$AI815&lt;=25,"R$ 1–25",
IF('Base tratada'!$AI815&lt;=50,"R$ 26–50",
"+R$ 50")))</f>
        <v>R$ 1–25</v>
      </c>
      <c r="AK815" s="35">
        <v>32</v>
      </c>
      <c r="AL815" s="58" t="str">
        <f>IF('Base tratada'!$AK815&lt;=100,"R$ 0-100",
IF('Base tratada'!$AK815&lt;=500,"R$ 101-500",
IF('Base tratada'!$AK815&lt;=1000,"R$ 501-1000",
IF('Base tratada'!$AK815&lt;=1500,"R$ 1001-1500",
"+R$ 1500"))))</f>
        <v>R$ 0-100</v>
      </c>
      <c r="AM815" s="34">
        <v>0</v>
      </c>
      <c r="AN815" s="34">
        <v>0</v>
      </c>
      <c r="AO815" s="34">
        <v>0</v>
      </c>
      <c r="AP815" s="34">
        <v>0</v>
      </c>
      <c r="AQ815" s="34">
        <v>0</v>
      </c>
      <c r="AR815" s="34">
        <v>0</v>
      </c>
      <c r="AS815" s="34">
        <v>0</v>
      </c>
      <c r="AT815" s="34">
        <v>3</v>
      </c>
      <c r="AU815" s="34">
        <v>11</v>
      </c>
      <c r="AV815" s="52">
        <v>14</v>
      </c>
      <c r="AW815" s="57">
        <v>0</v>
      </c>
      <c r="AX815" s="58" t="str">
        <f>IF(Tabela3[[#This Row],[Response]]=1, "Aceitou", "Não aceitou")</f>
        <v>Não aceitou</v>
      </c>
      <c r="AY815" s="55" t="str">
        <f>Tabela3[[#This Row],[Faixa Recência]] &amp; " | " &amp; Tabela3[[#This Row],[Faixa Gasto]] &amp; " | " &amp; Tabela3[[#This Row],[Faixa ticket médio]]</f>
        <v>0-15 dias | R$ 0-100 | R$ 1–25</v>
      </c>
      <c r="AZ8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5" s="36"/>
    </row>
    <row r="816" spans="1:54" x14ac:dyDescent="0.25">
      <c r="A816" s="61">
        <v>815</v>
      </c>
      <c r="B816" s="37">
        <v>35441</v>
      </c>
      <c r="C816" s="34">
        <v>1</v>
      </c>
      <c r="D816" s="34">
        <v>1</v>
      </c>
      <c r="E816" s="34">
        <v>94</v>
      </c>
      <c r="F816" s="58" t="str">
        <f>IF('Base tratada'!$E816&lt;=15,"0-15 dias",
IF('Base tratada'!$E816&lt;=30, "16-30 dias",
IF('Base tratada'!$E816&lt;=45, "31-45 dias",
IF('Base tratada'!$E816&lt;=60, "46-60 dias",
IF('Base tratada'!$E816&lt;=75, "61-75 dias", "76-99 dias")))))</f>
        <v>76-99 dias</v>
      </c>
      <c r="G816" s="38">
        <v>53</v>
      </c>
      <c r="H816" s="60" t="str">
        <f>IF('Base tratada'!$G816&lt;=29,"24–29",
IF('Base tratada'!$G816&lt;=39,"30–39",
IF('Base tratada'!$G816&lt;=49,"40–49",
IF('Base tratada'!$G816&lt;=59,"50–59",
IF('Base tratada'!$G816&lt;=69,"60–69",
"70–80")))))</f>
        <v>50–59</v>
      </c>
      <c r="I816" s="34">
        <v>2659</v>
      </c>
      <c r="J816" s="58" t="str">
        <f>IF('Base tratada'!$K816=1,"Divorciado",
IF('Base tratada'!$L816=1,"Casado",
IF('Base tratada'!$M816=1, "Solteiro",
IF('Base tratada'!$N816=1,"Juntos",
"Viúvo"))))</f>
        <v>Casado</v>
      </c>
      <c r="K816" s="34">
        <v>0</v>
      </c>
      <c r="L816" s="34">
        <v>1</v>
      </c>
      <c r="M816" s="34">
        <v>0</v>
      </c>
      <c r="N816" s="34">
        <v>0</v>
      </c>
      <c r="O816" s="34">
        <v>0</v>
      </c>
      <c r="P816" s="34">
        <v>0</v>
      </c>
      <c r="Q816" s="34">
        <v>0</v>
      </c>
      <c r="R816" s="34">
        <v>1</v>
      </c>
      <c r="S816" s="34">
        <v>0</v>
      </c>
      <c r="T816" s="34">
        <v>0</v>
      </c>
      <c r="U816" s="35">
        <v>25</v>
      </c>
      <c r="V816" s="35">
        <v>1</v>
      </c>
      <c r="W816" s="35">
        <v>9</v>
      </c>
      <c r="X816" s="35">
        <v>2</v>
      </c>
      <c r="Y816" s="35">
        <v>1</v>
      </c>
      <c r="Z816" s="35">
        <v>1</v>
      </c>
      <c r="AA816" s="34">
        <v>2</v>
      </c>
      <c r="AB816" s="34">
        <v>8</v>
      </c>
      <c r="AC816" s="34">
        <v>1</v>
      </c>
      <c r="AD816" s="34">
        <v>0</v>
      </c>
      <c r="AE816" s="34">
        <v>3</v>
      </c>
      <c r="AF816" s="58">
        <f>'Base tratada'!$AC816+'Base tratada'!$AD816+'Base tratada'!$AE816</f>
        <v>4</v>
      </c>
      <c r="AG8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16" s="58" t="str">
        <f>IF('Base tratada'!$AC816&gt;=MAX('Base tratada'!$AD816,'Base tratada'!$AE816),"Web",
IF('Base tratada'!$AD816&gt;='Base tratada'!$AE816,"Catalog",
"Store"))</f>
        <v>Store</v>
      </c>
      <c r="AI816" s="59">
        <f>IF('Base tratada'!$AF816=0,"0",'Base tratada'!$AK816/'Base tratada'!$AF816)</f>
        <v>9.5</v>
      </c>
      <c r="AJ816" s="59" t="str">
        <f>IF('Base tratada'!$AI816=0,"R$ 0",
IF('Base tratada'!$AI816&lt;=25,"R$ 1–25",
IF('Base tratada'!$AI816&lt;=50,"R$ 26–50",
"+R$ 50")))</f>
        <v>R$ 1–25</v>
      </c>
      <c r="AK816" s="35">
        <v>38</v>
      </c>
      <c r="AL816" s="58" t="str">
        <f>IF('Base tratada'!$AK816&lt;=100,"R$ 0-100",
IF('Base tratada'!$AK816&lt;=500,"R$ 101-500",
IF('Base tratada'!$AK816&lt;=1000,"R$ 501-1000",
IF('Base tratada'!$AK816&lt;=1500,"R$ 1001-1500",
"+R$ 1500"))))</f>
        <v>R$ 0-100</v>
      </c>
      <c r="AM816" s="34">
        <v>0</v>
      </c>
      <c r="AN816" s="34">
        <v>0</v>
      </c>
      <c r="AO816" s="34">
        <v>0</v>
      </c>
      <c r="AP816" s="34">
        <v>0</v>
      </c>
      <c r="AQ816" s="34">
        <v>0</v>
      </c>
      <c r="AR816" s="34">
        <v>0</v>
      </c>
      <c r="AS816" s="34">
        <v>0</v>
      </c>
      <c r="AT816" s="34">
        <v>3</v>
      </c>
      <c r="AU816" s="34">
        <v>11</v>
      </c>
      <c r="AV816" s="52">
        <v>37</v>
      </c>
      <c r="AW816" s="57">
        <v>0</v>
      </c>
      <c r="AX816" s="58" t="str">
        <f>IF(Tabela3[[#This Row],[Response]]=1, "Aceitou", "Não aceitou")</f>
        <v>Não aceitou</v>
      </c>
      <c r="AY816" s="55" t="str">
        <f>Tabela3[[#This Row],[Faixa Recência]] &amp; " | " &amp; Tabela3[[#This Row],[Faixa Gasto]] &amp; " | " &amp; Tabela3[[#This Row],[Faixa ticket médio]]</f>
        <v>76-99 dias | R$ 0-100 | R$ 1–25</v>
      </c>
      <c r="AZ8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6" s="36"/>
    </row>
    <row r="817" spans="1:54" x14ac:dyDescent="0.25">
      <c r="A817" s="61">
        <v>816</v>
      </c>
      <c r="B817" s="37">
        <v>71391</v>
      </c>
      <c r="C817" s="34">
        <v>0</v>
      </c>
      <c r="D817" s="34">
        <v>1</v>
      </c>
      <c r="E817" s="34">
        <v>50</v>
      </c>
      <c r="F817" s="58" t="str">
        <f>IF('Base tratada'!$E817&lt;=15,"0-15 dias",
IF('Base tratada'!$E817&lt;=30, "16-30 dias",
IF('Base tratada'!$E817&lt;=45, "31-45 dias",
IF('Base tratada'!$E817&lt;=60, "46-60 dias",
IF('Base tratada'!$E817&lt;=75, "61-75 dias", "76-99 dias")))))</f>
        <v>46-60 dias</v>
      </c>
      <c r="G817" s="38">
        <v>64</v>
      </c>
      <c r="H817" s="60" t="str">
        <f>IF('Base tratada'!$G817&lt;=29,"24–29",
IF('Base tratada'!$G817&lt;=39,"30–39",
IF('Base tratada'!$G817&lt;=49,"40–49",
IF('Base tratada'!$G817&lt;=59,"50–59",
IF('Base tratada'!$G817&lt;=69,"60–69",
"70–80")))))</f>
        <v>60–69</v>
      </c>
      <c r="I817" s="34">
        <v>2616</v>
      </c>
      <c r="J817" s="58" t="str">
        <f>IF('Base tratada'!$K817=1,"Divorciado",
IF('Base tratada'!$L817=1,"Casado",
IF('Base tratada'!$M817=1, "Solteiro",
IF('Base tratada'!$N817=1,"Juntos",
"Viúvo"))))</f>
        <v>Casado</v>
      </c>
      <c r="K817" s="34">
        <v>0</v>
      </c>
      <c r="L817" s="34">
        <v>1</v>
      </c>
      <c r="M817" s="34">
        <v>0</v>
      </c>
      <c r="N817" s="34">
        <v>0</v>
      </c>
      <c r="O817" s="34">
        <v>0</v>
      </c>
      <c r="P817" s="34">
        <v>0</v>
      </c>
      <c r="Q817" s="34">
        <v>0</v>
      </c>
      <c r="R817" s="34">
        <v>1</v>
      </c>
      <c r="S817" s="34">
        <v>0</v>
      </c>
      <c r="T817" s="34">
        <v>0</v>
      </c>
      <c r="U817" s="35">
        <v>336</v>
      </c>
      <c r="V817" s="35">
        <v>123</v>
      </c>
      <c r="W817" s="35">
        <v>274</v>
      </c>
      <c r="X817" s="35">
        <v>46</v>
      </c>
      <c r="Y817" s="35">
        <v>123</v>
      </c>
      <c r="Z817" s="35">
        <v>141</v>
      </c>
      <c r="AA817" s="34">
        <v>5</v>
      </c>
      <c r="AB817" s="34">
        <v>3</v>
      </c>
      <c r="AC817" s="34">
        <v>6</v>
      </c>
      <c r="AD817" s="34">
        <v>5</v>
      </c>
      <c r="AE817" s="34">
        <v>12</v>
      </c>
      <c r="AF817" s="58">
        <f>'Base tratada'!$AC817+'Base tratada'!$AD817+'Base tratada'!$AE817</f>
        <v>23</v>
      </c>
      <c r="AG8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17" s="58" t="str">
        <f>IF('Base tratada'!$AC817&gt;=MAX('Base tratada'!$AD817,'Base tratada'!$AE817),"Web",
IF('Base tratada'!$AD817&gt;='Base tratada'!$AE817,"Catalog",
"Store"))</f>
        <v>Store</v>
      </c>
      <c r="AI817" s="59">
        <f>IF('Base tratada'!$AF817=0,"0",'Base tratada'!$AK817/'Base tratada'!$AF817)</f>
        <v>39.217391304347828</v>
      </c>
      <c r="AJ817" s="59" t="str">
        <f>IF('Base tratada'!$AI817=0,"R$ 0",
IF('Base tratada'!$AI817&lt;=25,"R$ 1–25",
IF('Base tratada'!$AI817&lt;=50,"R$ 26–50",
"+R$ 50")))</f>
        <v>R$ 26–50</v>
      </c>
      <c r="AK817" s="35">
        <v>902</v>
      </c>
      <c r="AL817" s="58" t="str">
        <f>IF('Base tratada'!$AK817&lt;=100,"R$ 0-100",
IF('Base tratada'!$AK817&lt;=500,"R$ 101-500",
IF('Base tratada'!$AK817&lt;=1000,"R$ 501-1000",
IF('Base tratada'!$AK817&lt;=1500,"R$ 1001-1500",
"+R$ 1500"))))</f>
        <v>R$ 501-1000</v>
      </c>
      <c r="AM817" s="34">
        <v>0</v>
      </c>
      <c r="AN817" s="34">
        <v>0</v>
      </c>
      <c r="AO817" s="34">
        <v>0</v>
      </c>
      <c r="AP817" s="34">
        <v>0</v>
      </c>
      <c r="AQ817" s="34">
        <v>0</v>
      </c>
      <c r="AR817" s="34">
        <v>0</v>
      </c>
      <c r="AS817" s="34">
        <v>0</v>
      </c>
      <c r="AT817" s="34">
        <v>3</v>
      </c>
      <c r="AU817" s="34">
        <v>11</v>
      </c>
      <c r="AV817" s="52">
        <v>761</v>
      </c>
      <c r="AW817" s="57">
        <v>0</v>
      </c>
      <c r="AX817" s="58" t="str">
        <f>IF(Tabela3[[#This Row],[Response]]=1, "Aceitou", "Não aceitou")</f>
        <v>Não aceitou</v>
      </c>
      <c r="AY817" s="55" t="str">
        <f>Tabela3[[#This Row],[Faixa Recência]] &amp; " | " &amp; Tabela3[[#This Row],[Faixa Gasto]] &amp; " | " &amp; Tabela3[[#This Row],[Faixa ticket médio]]</f>
        <v>46-60 dias | R$ 501-1000 | R$ 26–50</v>
      </c>
      <c r="AZ8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7" s="36"/>
    </row>
    <row r="818" spans="1:54" x14ac:dyDescent="0.25">
      <c r="A818" s="61">
        <v>817</v>
      </c>
      <c r="B818" s="37">
        <v>49494</v>
      </c>
      <c r="C818" s="34">
        <v>1</v>
      </c>
      <c r="D818" s="34">
        <v>0</v>
      </c>
      <c r="E818" s="34">
        <v>46</v>
      </c>
      <c r="F818" s="58" t="str">
        <f>IF('Base tratada'!$E818&lt;=15,"0-15 dias",
IF('Base tratada'!$E818&lt;=30, "16-30 dias",
IF('Base tratada'!$E818&lt;=45, "31-45 dias",
IF('Base tratada'!$E818&lt;=60, "46-60 dias",
IF('Base tratada'!$E818&lt;=75, "61-75 dias", "76-99 dias")))))</f>
        <v>46-60 dias</v>
      </c>
      <c r="G818" s="38">
        <v>48</v>
      </c>
      <c r="H818" s="60" t="str">
        <f>IF('Base tratada'!$G818&lt;=29,"24–29",
IF('Base tratada'!$G818&lt;=39,"30–39",
IF('Base tratada'!$G818&lt;=49,"40–49",
IF('Base tratada'!$G818&lt;=59,"50–59",
IF('Base tratada'!$G818&lt;=69,"60–69",
"70–80")))))</f>
        <v>40–49</v>
      </c>
      <c r="I818" s="34">
        <v>2589</v>
      </c>
      <c r="J818" s="58" t="str">
        <f>IF('Base tratada'!$K818=1,"Divorciado",
IF('Base tratada'!$L818=1,"Casado",
IF('Base tratada'!$M818=1, "Solteiro",
IF('Base tratada'!$N818=1,"Juntos",
"Viúvo"))))</f>
        <v>Solteiro</v>
      </c>
      <c r="K818" s="34">
        <v>0</v>
      </c>
      <c r="L818" s="34">
        <v>0</v>
      </c>
      <c r="M818" s="34">
        <v>1</v>
      </c>
      <c r="N818" s="34">
        <v>0</v>
      </c>
      <c r="O818" s="34">
        <v>0</v>
      </c>
      <c r="P818" s="34">
        <v>0</v>
      </c>
      <c r="Q818" s="34">
        <v>0</v>
      </c>
      <c r="R818" s="34">
        <v>0</v>
      </c>
      <c r="S818" s="34">
        <v>1</v>
      </c>
      <c r="T818" s="34">
        <v>0</v>
      </c>
      <c r="U818" s="35">
        <v>191</v>
      </c>
      <c r="V818" s="35">
        <v>9</v>
      </c>
      <c r="W818" s="35">
        <v>97</v>
      </c>
      <c r="X818" s="35">
        <v>0</v>
      </c>
      <c r="Y818" s="35">
        <v>6</v>
      </c>
      <c r="Z818" s="35">
        <v>82</v>
      </c>
      <c r="AA818" s="34">
        <v>2</v>
      </c>
      <c r="AB818" s="34">
        <v>7</v>
      </c>
      <c r="AC818" s="34">
        <v>6</v>
      </c>
      <c r="AD818" s="34">
        <v>1</v>
      </c>
      <c r="AE818" s="34">
        <v>5</v>
      </c>
      <c r="AF818" s="58">
        <f>'Base tratada'!$AC818+'Base tratada'!$AD818+'Base tratada'!$AE818</f>
        <v>12</v>
      </c>
      <c r="AG8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18" s="58" t="str">
        <f>IF('Base tratada'!$AC818&gt;=MAX('Base tratada'!$AD818,'Base tratada'!$AE818),"Web",
IF('Base tratada'!$AD818&gt;='Base tratada'!$AE818,"Catalog",
"Store"))</f>
        <v>Web</v>
      </c>
      <c r="AI818" s="59">
        <f>IF('Base tratada'!$AF818=0,"0",'Base tratada'!$AK818/'Base tratada'!$AF818)</f>
        <v>25.25</v>
      </c>
      <c r="AJ818" s="59" t="str">
        <f>IF('Base tratada'!$AI818=0,"R$ 0",
IF('Base tratada'!$AI818&lt;=25,"R$ 1–25",
IF('Base tratada'!$AI818&lt;=50,"R$ 26–50",
"+R$ 50")))</f>
        <v>R$ 26–50</v>
      </c>
      <c r="AK818" s="35">
        <v>303</v>
      </c>
      <c r="AL818" s="58" t="str">
        <f>IF('Base tratada'!$AK818&lt;=100,"R$ 0-100",
IF('Base tratada'!$AK818&lt;=500,"R$ 101-500",
IF('Base tratada'!$AK818&lt;=1000,"R$ 501-1000",
IF('Base tratada'!$AK818&lt;=1500,"R$ 1001-1500",
"+R$ 1500"))))</f>
        <v>R$ 101-500</v>
      </c>
      <c r="AM818" s="34">
        <v>0</v>
      </c>
      <c r="AN818" s="34">
        <v>0</v>
      </c>
      <c r="AO818" s="34">
        <v>0</v>
      </c>
      <c r="AP818" s="34">
        <v>0</v>
      </c>
      <c r="AQ818" s="34">
        <v>0</v>
      </c>
      <c r="AR818" s="34">
        <v>0</v>
      </c>
      <c r="AS818" s="34">
        <v>0</v>
      </c>
      <c r="AT818" s="34">
        <v>3</v>
      </c>
      <c r="AU818" s="34">
        <v>11</v>
      </c>
      <c r="AV818" s="52">
        <v>221</v>
      </c>
      <c r="AW818" s="57">
        <v>0</v>
      </c>
      <c r="AX818" s="58" t="str">
        <f>IF(Tabela3[[#This Row],[Response]]=1, "Aceitou", "Não aceitou")</f>
        <v>Não aceitou</v>
      </c>
      <c r="AY818" s="55" t="str">
        <f>Tabela3[[#This Row],[Faixa Recência]] &amp; " | " &amp; Tabela3[[#This Row],[Faixa Gasto]] &amp; " | " &amp; Tabela3[[#This Row],[Faixa ticket médio]]</f>
        <v>46-60 dias | R$ 101-500 | R$ 26–50</v>
      </c>
      <c r="AZ8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8" s="36"/>
    </row>
    <row r="819" spans="1:54" x14ac:dyDescent="0.25">
      <c r="A819" s="61">
        <v>818</v>
      </c>
      <c r="B819" s="37">
        <v>81702</v>
      </c>
      <c r="C819" s="34">
        <v>0</v>
      </c>
      <c r="D819" s="34">
        <v>0</v>
      </c>
      <c r="E819" s="34">
        <v>98</v>
      </c>
      <c r="F819" s="58" t="str">
        <f>IF('Base tratada'!$E819&lt;=15,"0-15 dias",
IF('Base tratada'!$E819&lt;=30, "16-30 dias",
IF('Base tratada'!$E819&lt;=45, "31-45 dias",
IF('Base tratada'!$E819&lt;=60, "46-60 dias",
IF('Base tratada'!$E819&lt;=75, "61-75 dias", "76-99 dias")))))</f>
        <v>76-99 dias</v>
      </c>
      <c r="G819" s="38">
        <v>40</v>
      </c>
      <c r="H819" s="60" t="str">
        <f>IF('Base tratada'!$G819&lt;=29,"24–29",
IF('Base tratada'!$G819&lt;=39,"30–39",
IF('Base tratada'!$G819&lt;=49,"40–49",
IF('Base tratada'!$G819&lt;=59,"50–59",
IF('Base tratada'!$G819&lt;=69,"60–69",
"70–80")))))</f>
        <v>40–49</v>
      </c>
      <c r="I819" s="34">
        <v>2803</v>
      </c>
      <c r="J819" s="58" t="str">
        <f>IF('Base tratada'!$K819=1,"Divorciado",
IF('Base tratada'!$L819=1,"Casado",
IF('Base tratada'!$M819=1, "Solteiro",
IF('Base tratada'!$N819=1,"Juntos",
"Viúvo"))))</f>
        <v>Divorciado</v>
      </c>
      <c r="K819" s="34">
        <v>1</v>
      </c>
      <c r="L819" s="34">
        <v>0</v>
      </c>
      <c r="M819" s="34">
        <v>0</v>
      </c>
      <c r="N819" s="34">
        <v>0</v>
      </c>
      <c r="O819" s="34">
        <v>0</v>
      </c>
      <c r="P819" s="34">
        <v>0</v>
      </c>
      <c r="Q819" s="34">
        <v>0</v>
      </c>
      <c r="R819" s="34">
        <v>1</v>
      </c>
      <c r="S819" s="34">
        <v>0</v>
      </c>
      <c r="T819" s="34">
        <v>0</v>
      </c>
      <c r="U819" s="35">
        <v>563</v>
      </c>
      <c r="V819" s="35">
        <v>50</v>
      </c>
      <c r="W819" s="35">
        <v>774</v>
      </c>
      <c r="X819" s="35">
        <v>28</v>
      </c>
      <c r="Y819" s="35">
        <v>31</v>
      </c>
      <c r="Z819" s="35">
        <v>187</v>
      </c>
      <c r="AA819" s="34">
        <v>1</v>
      </c>
      <c r="AB819" s="34">
        <v>3</v>
      </c>
      <c r="AC819" s="34">
        <v>7</v>
      </c>
      <c r="AD819" s="34">
        <v>7</v>
      </c>
      <c r="AE819" s="34">
        <v>12</v>
      </c>
      <c r="AF819" s="58">
        <f>'Base tratada'!$AC819+'Base tratada'!$AD819+'Base tratada'!$AE819</f>
        <v>26</v>
      </c>
      <c r="AG8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19" s="58" t="str">
        <f>IF('Base tratada'!$AC819&gt;=MAX('Base tratada'!$AD819,'Base tratada'!$AE819),"Web",
IF('Base tratada'!$AD819&gt;='Base tratada'!$AE819,"Catalog",
"Store"))</f>
        <v>Store</v>
      </c>
      <c r="AI819" s="59">
        <f>IF('Base tratada'!$AF819=0,"0",'Base tratada'!$AK819/'Base tratada'!$AF819)</f>
        <v>55.615384615384613</v>
      </c>
      <c r="AJ819" s="59" t="str">
        <f>IF('Base tratada'!$AI819=0,"R$ 0",
IF('Base tratada'!$AI819&lt;=25,"R$ 1–25",
IF('Base tratada'!$AI819&lt;=50,"R$ 26–50",
"+R$ 50")))</f>
        <v>+R$ 50</v>
      </c>
      <c r="AK819" s="35">
        <v>1446</v>
      </c>
      <c r="AL819" s="58" t="str">
        <f>IF('Base tratada'!$AK819&lt;=100,"R$ 0-100",
IF('Base tratada'!$AK819&lt;=500,"R$ 101-500",
IF('Base tratada'!$AK819&lt;=1000,"R$ 501-1000",
IF('Base tratada'!$AK819&lt;=1500,"R$ 1001-1500",
"+R$ 1500"))))</f>
        <v>R$ 1001-1500</v>
      </c>
      <c r="AM819" s="34">
        <v>0</v>
      </c>
      <c r="AN819" s="34">
        <v>0</v>
      </c>
      <c r="AO819" s="34">
        <v>0</v>
      </c>
      <c r="AP819" s="34">
        <v>0</v>
      </c>
      <c r="AQ819" s="34">
        <v>0</v>
      </c>
      <c r="AR819" s="34">
        <v>0</v>
      </c>
      <c r="AS819" s="34">
        <v>0</v>
      </c>
      <c r="AT819" s="34">
        <v>3</v>
      </c>
      <c r="AU819" s="34">
        <v>11</v>
      </c>
      <c r="AV819" s="52">
        <v>1259</v>
      </c>
      <c r="AW819" s="57">
        <v>0</v>
      </c>
      <c r="AX819" s="58" t="str">
        <f>IF(Tabela3[[#This Row],[Response]]=1, "Aceitou", "Não aceitou")</f>
        <v>Não aceitou</v>
      </c>
      <c r="AY819" s="55" t="str">
        <f>Tabela3[[#This Row],[Faixa Recência]] &amp; " | " &amp; Tabela3[[#This Row],[Faixa Gasto]] &amp; " | " &amp; Tabela3[[#This Row],[Faixa ticket médio]]</f>
        <v>76-99 dias | R$ 1001-1500 | +R$ 50</v>
      </c>
      <c r="AZ8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19" s="36"/>
    </row>
    <row r="820" spans="1:54" x14ac:dyDescent="0.25">
      <c r="A820" s="61">
        <v>819</v>
      </c>
      <c r="B820" s="37">
        <v>45889</v>
      </c>
      <c r="C820" s="34">
        <v>0</v>
      </c>
      <c r="D820" s="34">
        <v>1</v>
      </c>
      <c r="E820" s="34">
        <v>42</v>
      </c>
      <c r="F820" s="58" t="str">
        <f>IF('Base tratada'!$E820&lt;=15,"0-15 dias",
IF('Base tratada'!$E820&lt;=30, "16-30 dias",
IF('Base tratada'!$E820&lt;=45, "31-45 dias",
IF('Base tratada'!$E820&lt;=60, "46-60 dias",
IF('Base tratada'!$E820&lt;=75, "61-75 dias", "76-99 dias")))))</f>
        <v>31-45 dias</v>
      </c>
      <c r="G820" s="38">
        <v>40</v>
      </c>
      <c r="H820" s="60" t="str">
        <f>IF('Base tratada'!$G820&lt;=29,"24–29",
IF('Base tratada'!$G820&lt;=39,"30–39",
IF('Base tratada'!$G820&lt;=49,"40–49",
IF('Base tratada'!$G820&lt;=59,"50–59",
IF('Base tratada'!$G820&lt;=69,"60–69",
"70–80")))))</f>
        <v>40–49</v>
      </c>
      <c r="I820" s="34">
        <v>2521</v>
      </c>
      <c r="J820" s="58" t="str">
        <f>IF('Base tratada'!$K820=1,"Divorciado",
IF('Base tratada'!$L820=1,"Casado",
IF('Base tratada'!$M820=1, "Solteiro",
IF('Base tratada'!$N820=1,"Juntos",
"Viúvo"))))</f>
        <v>Solteiro</v>
      </c>
      <c r="K820" s="34">
        <v>0</v>
      </c>
      <c r="L820" s="34">
        <v>0</v>
      </c>
      <c r="M820" s="34">
        <v>1</v>
      </c>
      <c r="N820" s="34">
        <v>0</v>
      </c>
      <c r="O820" s="34">
        <v>0</v>
      </c>
      <c r="P820" s="34">
        <v>1</v>
      </c>
      <c r="Q820" s="34">
        <v>0</v>
      </c>
      <c r="R820" s="34">
        <v>0</v>
      </c>
      <c r="S820" s="34">
        <v>0</v>
      </c>
      <c r="T820" s="34">
        <v>0</v>
      </c>
      <c r="U820" s="35">
        <v>31</v>
      </c>
      <c r="V820" s="35">
        <v>0</v>
      </c>
      <c r="W820" s="35">
        <v>6</v>
      </c>
      <c r="X820" s="35">
        <v>0</v>
      </c>
      <c r="Y820" s="35">
        <v>1</v>
      </c>
      <c r="Z820" s="35">
        <v>8</v>
      </c>
      <c r="AA820" s="34">
        <v>1</v>
      </c>
      <c r="AB820" s="34">
        <v>6</v>
      </c>
      <c r="AC820" s="34">
        <v>1</v>
      </c>
      <c r="AD820" s="34">
        <v>0</v>
      </c>
      <c r="AE820" s="34">
        <v>3</v>
      </c>
      <c r="AF820" s="58">
        <f>'Base tratada'!$AC820+'Base tratada'!$AD820+'Base tratada'!$AE820</f>
        <v>4</v>
      </c>
      <c r="AG8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20" s="58" t="str">
        <f>IF('Base tratada'!$AC820&gt;=MAX('Base tratada'!$AD820,'Base tratada'!$AE820),"Web",
IF('Base tratada'!$AD820&gt;='Base tratada'!$AE820,"Catalog",
"Store"))</f>
        <v>Store</v>
      </c>
      <c r="AI820" s="59">
        <f>IF('Base tratada'!$AF820=0,"0",'Base tratada'!$AK820/'Base tratada'!$AF820)</f>
        <v>9.5</v>
      </c>
      <c r="AJ820" s="59" t="str">
        <f>IF('Base tratada'!$AI820=0,"R$ 0",
IF('Base tratada'!$AI820&lt;=25,"R$ 1–25",
IF('Base tratada'!$AI820&lt;=50,"R$ 26–50",
"+R$ 50")))</f>
        <v>R$ 1–25</v>
      </c>
      <c r="AK820" s="35">
        <v>38</v>
      </c>
      <c r="AL820" s="58" t="str">
        <f>IF('Base tratada'!$AK820&lt;=100,"R$ 0-100",
IF('Base tratada'!$AK820&lt;=500,"R$ 101-500",
IF('Base tratada'!$AK820&lt;=1000,"R$ 501-1000",
IF('Base tratada'!$AK820&lt;=1500,"R$ 1001-1500",
"+R$ 1500"))))</f>
        <v>R$ 0-100</v>
      </c>
      <c r="AM820" s="34">
        <v>0</v>
      </c>
      <c r="AN820" s="34">
        <v>0</v>
      </c>
      <c r="AO820" s="34">
        <v>0</v>
      </c>
      <c r="AP820" s="34">
        <v>0</v>
      </c>
      <c r="AQ820" s="34">
        <v>0</v>
      </c>
      <c r="AR820" s="34">
        <v>0</v>
      </c>
      <c r="AS820" s="34">
        <v>0</v>
      </c>
      <c r="AT820" s="34">
        <v>3</v>
      </c>
      <c r="AU820" s="34">
        <v>11</v>
      </c>
      <c r="AV820" s="52">
        <v>30</v>
      </c>
      <c r="AW820" s="57">
        <v>0</v>
      </c>
      <c r="AX820" s="58" t="str">
        <f>IF(Tabela3[[#This Row],[Response]]=1, "Aceitou", "Não aceitou")</f>
        <v>Não aceitou</v>
      </c>
      <c r="AY820" s="55" t="str">
        <f>Tabela3[[#This Row],[Faixa Recência]] &amp; " | " &amp; Tabela3[[#This Row],[Faixa Gasto]] &amp; " | " &amp; Tabela3[[#This Row],[Faixa ticket médio]]</f>
        <v>31-45 dias | R$ 0-100 | R$ 1–25</v>
      </c>
      <c r="AZ8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0" s="36"/>
    </row>
    <row r="821" spans="1:54" x14ac:dyDescent="0.25">
      <c r="A821" s="61">
        <v>820</v>
      </c>
      <c r="B821" s="37">
        <v>56628</v>
      </c>
      <c r="C821" s="34">
        <v>0</v>
      </c>
      <c r="D821" s="34">
        <v>1</v>
      </c>
      <c r="E821" s="34">
        <v>30</v>
      </c>
      <c r="F821" s="58" t="str">
        <f>IF('Base tratada'!$E821&lt;=15,"0-15 dias",
IF('Base tratada'!$E821&lt;=30, "16-30 dias",
IF('Base tratada'!$E821&lt;=45, "31-45 dias",
IF('Base tratada'!$E821&lt;=60, "46-60 dias",
IF('Base tratada'!$E821&lt;=75, "61-75 dias", "76-99 dias")))))</f>
        <v>16-30 dias</v>
      </c>
      <c r="G821" s="38">
        <v>43</v>
      </c>
      <c r="H821" s="60" t="str">
        <f>IF('Base tratada'!$G821&lt;=29,"24–29",
IF('Base tratada'!$G821&lt;=39,"30–39",
IF('Base tratada'!$G821&lt;=49,"40–49",
IF('Base tratada'!$G821&lt;=59,"50–59",
IF('Base tratada'!$G821&lt;=69,"60–69",
"70–80")))))</f>
        <v>40–49</v>
      </c>
      <c r="I821" s="34">
        <v>2259</v>
      </c>
      <c r="J821" s="58" t="str">
        <f>IF('Base tratada'!$K821=1,"Divorciado",
IF('Base tratada'!$L821=1,"Casado",
IF('Base tratada'!$M821=1, "Solteiro",
IF('Base tratada'!$N821=1,"Juntos",
"Viúvo"))))</f>
        <v>Solteiro</v>
      </c>
      <c r="K821" s="34">
        <v>0</v>
      </c>
      <c r="L821" s="34">
        <v>0</v>
      </c>
      <c r="M821" s="34">
        <v>1</v>
      </c>
      <c r="N821" s="34">
        <v>0</v>
      </c>
      <c r="O821" s="34">
        <v>0</v>
      </c>
      <c r="P821" s="34">
        <v>0</v>
      </c>
      <c r="Q821" s="34">
        <v>0</v>
      </c>
      <c r="R821" s="34">
        <v>1</v>
      </c>
      <c r="S821" s="34">
        <v>0</v>
      </c>
      <c r="T821" s="34">
        <v>0</v>
      </c>
      <c r="U821" s="35">
        <v>479</v>
      </c>
      <c r="V821" s="35">
        <v>5</v>
      </c>
      <c r="W821" s="35">
        <v>82</v>
      </c>
      <c r="X821" s="35">
        <v>7</v>
      </c>
      <c r="Y821" s="35">
        <v>17</v>
      </c>
      <c r="Z821" s="35">
        <v>171</v>
      </c>
      <c r="AA821" s="34">
        <v>2</v>
      </c>
      <c r="AB821" s="34">
        <v>5</v>
      </c>
      <c r="AC821" s="34">
        <v>7</v>
      </c>
      <c r="AD821" s="34">
        <v>6</v>
      </c>
      <c r="AE821" s="34">
        <v>5</v>
      </c>
      <c r="AF821" s="58">
        <f>'Base tratada'!$AC821+'Base tratada'!$AD821+'Base tratada'!$AE821</f>
        <v>18</v>
      </c>
      <c r="AG8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21" s="58" t="str">
        <f>IF('Base tratada'!$AC821&gt;=MAX('Base tratada'!$AD821,'Base tratada'!$AE821),"Web",
IF('Base tratada'!$AD821&gt;='Base tratada'!$AE821,"Catalog",
"Store"))</f>
        <v>Web</v>
      </c>
      <c r="AI821" s="59">
        <f>IF('Base tratada'!$AF821=0,"0",'Base tratada'!$AK821/'Base tratada'!$AF821)</f>
        <v>32.777777777777779</v>
      </c>
      <c r="AJ821" s="59" t="str">
        <f>IF('Base tratada'!$AI821=0,"R$ 0",
IF('Base tratada'!$AI821&lt;=25,"R$ 1–25",
IF('Base tratada'!$AI821&lt;=50,"R$ 26–50",
"+R$ 50")))</f>
        <v>R$ 26–50</v>
      </c>
      <c r="AK821" s="35">
        <v>590</v>
      </c>
      <c r="AL821" s="58" t="str">
        <f>IF('Base tratada'!$AK821&lt;=100,"R$ 0-100",
IF('Base tratada'!$AK821&lt;=500,"R$ 101-500",
IF('Base tratada'!$AK821&lt;=1000,"R$ 501-1000",
IF('Base tratada'!$AK821&lt;=1500,"R$ 1001-1500",
"+R$ 1500"))))</f>
        <v>R$ 501-1000</v>
      </c>
      <c r="AM821" s="34">
        <v>0</v>
      </c>
      <c r="AN821" s="34">
        <v>0</v>
      </c>
      <c r="AO821" s="34">
        <v>1</v>
      </c>
      <c r="AP821" s="34">
        <v>0</v>
      </c>
      <c r="AQ821" s="34">
        <v>0</v>
      </c>
      <c r="AR821" s="34">
        <v>1</v>
      </c>
      <c r="AS821" s="34">
        <v>0</v>
      </c>
      <c r="AT821" s="34">
        <v>3</v>
      </c>
      <c r="AU821" s="34">
        <v>11</v>
      </c>
      <c r="AV821" s="52">
        <v>419</v>
      </c>
      <c r="AW821" s="57">
        <v>0</v>
      </c>
      <c r="AX821" s="58" t="str">
        <f>IF(Tabela3[[#This Row],[Response]]=1, "Aceitou", "Não aceitou")</f>
        <v>Não aceitou</v>
      </c>
      <c r="AY821" s="55" t="str">
        <f>Tabela3[[#This Row],[Faixa Recência]] &amp; " | " &amp; Tabela3[[#This Row],[Faixa Gasto]] &amp; " | " &amp; Tabela3[[#This Row],[Faixa ticket médio]]</f>
        <v>16-30 dias | R$ 501-1000 | R$ 26–50</v>
      </c>
      <c r="AZ8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1" s="36"/>
    </row>
    <row r="822" spans="1:54" x14ac:dyDescent="0.25">
      <c r="A822" s="61">
        <v>821</v>
      </c>
      <c r="B822" s="37">
        <v>34026</v>
      </c>
      <c r="C822" s="34">
        <v>1</v>
      </c>
      <c r="D822" s="34">
        <v>1</v>
      </c>
      <c r="E822" s="34">
        <v>11</v>
      </c>
      <c r="F822" s="58" t="str">
        <f>IF('Base tratada'!$E822&lt;=15,"0-15 dias",
IF('Base tratada'!$E822&lt;=30, "16-30 dias",
IF('Base tratada'!$E822&lt;=45, "31-45 dias",
IF('Base tratada'!$E822&lt;=60, "46-60 dias",
IF('Base tratada'!$E822&lt;=75, "61-75 dias", "76-99 dias")))))</f>
        <v>0-15 dias</v>
      </c>
      <c r="G822" s="38">
        <v>70</v>
      </c>
      <c r="H822" s="60" t="str">
        <f>IF('Base tratada'!$G822&lt;=29,"24–29",
IF('Base tratada'!$G822&lt;=39,"30–39",
IF('Base tratada'!$G822&lt;=49,"40–49",
IF('Base tratada'!$G822&lt;=59,"50–59",
IF('Base tratada'!$G822&lt;=69,"60–69",
"70–80")))))</f>
        <v>70–80</v>
      </c>
      <c r="I822" s="34">
        <v>2487</v>
      </c>
      <c r="J822" s="58" t="str">
        <f>IF('Base tratada'!$K822=1,"Divorciado",
IF('Base tratada'!$L822=1,"Casado",
IF('Base tratada'!$M822=1, "Solteiro",
IF('Base tratada'!$N822=1,"Juntos",
"Viúvo"))))</f>
        <v>Juntos</v>
      </c>
      <c r="K822" s="34">
        <v>0</v>
      </c>
      <c r="L822" s="34">
        <v>0</v>
      </c>
      <c r="M822" s="34">
        <v>0</v>
      </c>
      <c r="N822" s="34">
        <v>1</v>
      </c>
      <c r="O822" s="34">
        <v>0</v>
      </c>
      <c r="P822" s="34">
        <v>0</v>
      </c>
      <c r="Q822" s="34">
        <v>0</v>
      </c>
      <c r="R822" s="34">
        <v>1</v>
      </c>
      <c r="S822" s="34">
        <v>0</v>
      </c>
      <c r="T822" s="34">
        <v>0</v>
      </c>
      <c r="U822" s="35">
        <v>18</v>
      </c>
      <c r="V822" s="35">
        <v>6</v>
      </c>
      <c r="W822" s="35">
        <v>15</v>
      </c>
      <c r="X822" s="35">
        <v>12</v>
      </c>
      <c r="Y822" s="35">
        <v>8</v>
      </c>
      <c r="Z822" s="35">
        <v>17</v>
      </c>
      <c r="AA822" s="34">
        <v>3</v>
      </c>
      <c r="AB822" s="34">
        <v>5</v>
      </c>
      <c r="AC822" s="34">
        <v>2</v>
      </c>
      <c r="AD822" s="34">
        <v>1</v>
      </c>
      <c r="AE822" s="34">
        <v>3</v>
      </c>
      <c r="AF822" s="58">
        <f>'Base tratada'!$AC822+'Base tratada'!$AD822+'Base tratada'!$AE822</f>
        <v>6</v>
      </c>
      <c r="AG8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22" s="58" t="str">
        <f>IF('Base tratada'!$AC822&gt;=MAX('Base tratada'!$AD822,'Base tratada'!$AE822),"Web",
IF('Base tratada'!$AD822&gt;='Base tratada'!$AE822,"Catalog",
"Store"))</f>
        <v>Store</v>
      </c>
      <c r="AI822" s="59">
        <f>IF('Base tratada'!$AF822=0,"0",'Base tratada'!$AK822/'Base tratada'!$AF822)</f>
        <v>9.8333333333333339</v>
      </c>
      <c r="AJ822" s="59" t="str">
        <f>IF('Base tratada'!$AI822=0,"R$ 0",
IF('Base tratada'!$AI822&lt;=25,"R$ 1–25",
IF('Base tratada'!$AI822&lt;=50,"R$ 26–50",
"+R$ 50")))</f>
        <v>R$ 1–25</v>
      </c>
      <c r="AK822" s="35">
        <v>59</v>
      </c>
      <c r="AL822" s="58" t="str">
        <f>IF('Base tratada'!$AK822&lt;=100,"R$ 0-100",
IF('Base tratada'!$AK822&lt;=500,"R$ 101-500",
IF('Base tratada'!$AK822&lt;=1000,"R$ 501-1000",
IF('Base tratada'!$AK822&lt;=1500,"R$ 1001-1500",
"+R$ 1500"))))</f>
        <v>R$ 0-100</v>
      </c>
      <c r="AM822" s="34">
        <v>0</v>
      </c>
      <c r="AN822" s="34">
        <v>0</v>
      </c>
      <c r="AO822" s="34">
        <v>0</v>
      </c>
      <c r="AP822" s="34">
        <v>0</v>
      </c>
      <c r="AQ822" s="34">
        <v>0</v>
      </c>
      <c r="AR822" s="34">
        <v>0</v>
      </c>
      <c r="AS822" s="34">
        <v>0</v>
      </c>
      <c r="AT822" s="34">
        <v>3</v>
      </c>
      <c r="AU822" s="34">
        <v>11</v>
      </c>
      <c r="AV822" s="52">
        <v>42</v>
      </c>
      <c r="AW822" s="57">
        <v>0</v>
      </c>
      <c r="AX822" s="58" t="str">
        <f>IF(Tabela3[[#This Row],[Response]]=1, "Aceitou", "Não aceitou")</f>
        <v>Não aceitou</v>
      </c>
      <c r="AY822" s="55" t="str">
        <f>Tabela3[[#This Row],[Faixa Recência]] &amp; " | " &amp; Tabela3[[#This Row],[Faixa Gasto]] &amp; " | " &amp; Tabela3[[#This Row],[Faixa ticket médio]]</f>
        <v>0-15 dias | R$ 0-100 | R$ 1–25</v>
      </c>
      <c r="AZ8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2" s="36"/>
    </row>
    <row r="823" spans="1:54" x14ac:dyDescent="0.25">
      <c r="A823" s="61">
        <v>822</v>
      </c>
      <c r="B823" s="37">
        <v>40049</v>
      </c>
      <c r="C823" s="34">
        <v>0</v>
      </c>
      <c r="D823" s="34">
        <v>1</v>
      </c>
      <c r="E823" s="34">
        <v>61</v>
      </c>
      <c r="F823" s="58" t="str">
        <f>IF('Base tratada'!$E823&lt;=15,"0-15 dias",
IF('Base tratada'!$E823&lt;=30, "16-30 dias",
IF('Base tratada'!$E823&lt;=45, "31-45 dias",
IF('Base tratada'!$E823&lt;=60, "46-60 dias",
IF('Base tratada'!$E823&lt;=75, "61-75 dias", "76-99 dias")))))</f>
        <v>61-75 dias</v>
      </c>
      <c r="G823" s="38">
        <v>46</v>
      </c>
      <c r="H823" s="60" t="str">
        <f>IF('Base tratada'!$G823&lt;=29,"24–29",
IF('Base tratada'!$G823&lt;=39,"30–39",
IF('Base tratada'!$G823&lt;=49,"40–49",
IF('Base tratada'!$G823&lt;=59,"50–59",
IF('Base tratada'!$G823&lt;=69,"60–69",
"70–80")))))</f>
        <v>40–49</v>
      </c>
      <c r="I823" s="34">
        <v>2736</v>
      </c>
      <c r="J823" s="58" t="str">
        <f>IF('Base tratada'!$K823=1,"Divorciado",
IF('Base tratada'!$L823=1,"Casado",
IF('Base tratada'!$M823=1, "Solteiro",
IF('Base tratada'!$N823=1,"Juntos",
"Viúvo"))))</f>
        <v>Casado</v>
      </c>
      <c r="K823" s="34">
        <v>0</v>
      </c>
      <c r="L823" s="34">
        <v>1</v>
      </c>
      <c r="M823" s="34">
        <v>0</v>
      </c>
      <c r="N823" s="34">
        <v>0</v>
      </c>
      <c r="O823" s="34">
        <v>0</v>
      </c>
      <c r="P823" s="34">
        <v>0</v>
      </c>
      <c r="Q823" s="34">
        <v>0</v>
      </c>
      <c r="R823" s="34">
        <v>1</v>
      </c>
      <c r="S823" s="34">
        <v>0</v>
      </c>
      <c r="T823" s="34">
        <v>0</v>
      </c>
      <c r="U823" s="35">
        <v>91</v>
      </c>
      <c r="V823" s="35">
        <v>65</v>
      </c>
      <c r="W823" s="35">
        <v>52</v>
      </c>
      <c r="X823" s="35">
        <v>10</v>
      </c>
      <c r="Y823" s="35">
        <v>44</v>
      </c>
      <c r="Z823" s="35">
        <v>28</v>
      </c>
      <c r="AA823" s="34">
        <v>3</v>
      </c>
      <c r="AB823" s="34">
        <v>5</v>
      </c>
      <c r="AC823" s="34">
        <v>3</v>
      </c>
      <c r="AD823" s="34">
        <v>2</v>
      </c>
      <c r="AE823" s="34">
        <v>6</v>
      </c>
      <c r="AF823" s="58">
        <f>'Base tratada'!$AC823+'Base tratada'!$AD823+'Base tratada'!$AE823</f>
        <v>11</v>
      </c>
      <c r="AG8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23" s="58" t="str">
        <f>IF('Base tratada'!$AC823&gt;=MAX('Base tratada'!$AD823,'Base tratada'!$AE823),"Web",
IF('Base tratada'!$AD823&gt;='Base tratada'!$AE823,"Catalog",
"Store"))</f>
        <v>Store</v>
      </c>
      <c r="AI823" s="59">
        <f>IF('Base tratada'!$AF823=0,"0",'Base tratada'!$AK823/'Base tratada'!$AF823)</f>
        <v>23.818181818181817</v>
      </c>
      <c r="AJ823" s="59" t="str">
        <f>IF('Base tratada'!$AI823=0,"R$ 0",
IF('Base tratada'!$AI823&lt;=25,"R$ 1–25",
IF('Base tratada'!$AI823&lt;=50,"R$ 26–50",
"+R$ 50")))</f>
        <v>R$ 1–25</v>
      </c>
      <c r="AK823" s="35">
        <v>262</v>
      </c>
      <c r="AL823" s="58" t="str">
        <f>IF('Base tratada'!$AK823&lt;=100,"R$ 0-100",
IF('Base tratada'!$AK823&lt;=500,"R$ 101-500",
IF('Base tratada'!$AK823&lt;=1000,"R$ 501-1000",
IF('Base tratada'!$AK823&lt;=1500,"R$ 1001-1500",
"+R$ 1500"))))</f>
        <v>R$ 101-500</v>
      </c>
      <c r="AM823" s="34">
        <v>0</v>
      </c>
      <c r="AN823" s="34">
        <v>0</v>
      </c>
      <c r="AO823" s="34">
        <v>0</v>
      </c>
      <c r="AP823" s="34">
        <v>0</v>
      </c>
      <c r="AQ823" s="34">
        <v>0</v>
      </c>
      <c r="AR823" s="34">
        <v>0</v>
      </c>
      <c r="AS823" s="34">
        <v>0</v>
      </c>
      <c r="AT823" s="34">
        <v>3</v>
      </c>
      <c r="AU823" s="34">
        <v>11</v>
      </c>
      <c r="AV823" s="52">
        <v>234</v>
      </c>
      <c r="AW823" s="57">
        <v>0</v>
      </c>
      <c r="AX823" s="58" t="str">
        <f>IF(Tabela3[[#This Row],[Response]]=1, "Aceitou", "Não aceitou")</f>
        <v>Não aceitou</v>
      </c>
      <c r="AY823" s="55" t="str">
        <f>Tabela3[[#This Row],[Faixa Recência]] &amp; " | " &amp; Tabela3[[#This Row],[Faixa Gasto]] &amp; " | " &amp; Tabela3[[#This Row],[Faixa ticket médio]]</f>
        <v>61-75 dias | R$ 101-500 | R$ 1–25</v>
      </c>
      <c r="AZ8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3" s="36"/>
    </row>
    <row r="824" spans="1:54" x14ac:dyDescent="0.25">
      <c r="A824" s="61">
        <v>823</v>
      </c>
      <c r="B824" s="37">
        <v>34176</v>
      </c>
      <c r="C824" s="34">
        <v>1</v>
      </c>
      <c r="D824" s="34">
        <v>0</v>
      </c>
      <c r="E824" s="34">
        <v>12</v>
      </c>
      <c r="F824" s="58" t="str">
        <f>IF('Base tratada'!$E824&lt;=15,"0-15 dias",
IF('Base tratada'!$E824&lt;=30, "16-30 dias",
IF('Base tratada'!$E824&lt;=45, "31-45 dias",
IF('Base tratada'!$E824&lt;=60, "46-60 dias",
IF('Base tratada'!$E824&lt;=75, "61-75 dias", "76-99 dias")))))</f>
        <v>0-15 dias</v>
      </c>
      <c r="G824" s="38">
        <v>32</v>
      </c>
      <c r="H824" s="60" t="str">
        <f>IF('Base tratada'!$G824&lt;=29,"24–29",
IF('Base tratada'!$G824&lt;=39,"30–39",
IF('Base tratada'!$G824&lt;=49,"40–49",
IF('Base tratada'!$G824&lt;=59,"50–59",
IF('Base tratada'!$G824&lt;=69,"60–69",
"70–80")))))</f>
        <v>30–39</v>
      </c>
      <c r="I824" s="34">
        <v>2207</v>
      </c>
      <c r="J824" s="58" t="str">
        <f>IF('Base tratada'!$K824=1,"Divorciado",
IF('Base tratada'!$L824=1,"Casado",
IF('Base tratada'!$M824=1, "Solteiro",
IF('Base tratada'!$N824=1,"Juntos",
"Viúvo"))))</f>
        <v>Solteiro</v>
      </c>
      <c r="K824" s="34">
        <v>0</v>
      </c>
      <c r="L824" s="34">
        <v>0</v>
      </c>
      <c r="M824" s="34">
        <v>1</v>
      </c>
      <c r="N824" s="34">
        <v>0</v>
      </c>
      <c r="O824" s="34">
        <v>0</v>
      </c>
      <c r="P824" s="34">
        <v>0</v>
      </c>
      <c r="Q824" s="34">
        <v>0</v>
      </c>
      <c r="R824" s="34">
        <v>1</v>
      </c>
      <c r="S824" s="34">
        <v>0</v>
      </c>
      <c r="T824" s="34">
        <v>0</v>
      </c>
      <c r="U824" s="35">
        <v>5</v>
      </c>
      <c r="V824" s="35">
        <v>7</v>
      </c>
      <c r="W824" s="35">
        <v>24</v>
      </c>
      <c r="X824" s="35">
        <v>19</v>
      </c>
      <c r="Y824" s="35">
        <v>14</v>
      </c>
      <c r="Z824" s="35">
        <v>20</v>
      </c>
      <c r="AA824" s="34">
        <v>4</v>
      </c>
      <c r="AB824" s="34">
        <v>6</v>
      </c>
      <c r="AC824" s="34">
        <v>3</v>
      </c>
      <c r="AD824" s="34">
        <v>0</v>
      </c>
      <c r="AE824" s="34">
        <v>4</v>
      </c>
      <c r="AF824" s="58">
        <f>'Base tratada'!$AC824+'Base tratada'!$AD824+'Base tratada'!$AE824</f>
        <v>7</v>
      </c>
      <c r="AG8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24" s="58" t="str">
        <f>IF('Base tratada'!$AC824&gt;=MAX('Base tratada'!$AD824,'Base tratada'!$AE824),"Web",
IF('Base tratada'!$AD824&gt;='Base tratada'!$AE824,"Catalog",
"Store"))</f>
        <v>Store</v>
      </c>
      <c r="AI824" s="59">
        <f>IF('Base tratada'!$AF824=0,"0",'Base tratada'!$AK824/'Base tratada'!$AF824)</f>
        <v>9.8571428571428577</v>
      </c>
      <c r="AJ824" s="59" t="str">
        <f>IF('Base tratada'!$AI824=0,"R$ 0",
IF('Base tratada'!$AI824&lt;=25,"R$ 1–25",
IF('Base tratada'!$AI824&lt;=50,"R$ 26–50",
"+R$ 50")))</f>
        <v>R$ 1–25</v>
      </c>
      <c r="AK824" s="35">
        <v>69</v>
      </c>
      <c r="AL824" s="58" t="str">
        <f>IF('Base tratada'!$AK824&lt;=100,"R$ 0-100",
IF('Base tratada'!$AK824&lt;=500,"R$ 101-500",
IF('Base tratada'!$AK824&lt;=1000,"R$ 501-1000",
IF('Base tratada'!$AK824&lt;=1500,"R$ 1001-1500",
"+R$ 1500"))))</f>
        <v>R$ 0-100</v>
      </c>
      <c r="AM824" s="34">
        <v>0</v>
      </c>
      <c r="AN824" s="34">
        <v>0</v>
      </c>
      <c r="AO824" s="34">
        <v>0</v>
      </c>
      <c r="AP824" s="34">
        <v>0</v>
      </c>
      <c r="AQ824" s="34">
        <v>0</v>
      </c>
      <c r="AR824" s="34">
        <v>0</v>
      </c>
      <c r="AS824" s="34">
        <v>0</v>
      </c>
      <c r="AT824" s="34">
        <v>3</v>
      </c>
      <c r="AU824" s="34">
        <v>11</v>
      </c>
      <c r="AV824" s="52">
        <v>49</v>
      </c>
      <c r="AW824" s="57">
        <v>0</v>
      </c>
      <c r="AX824" s="58" t="str">
        <f>IF(Tabela3[[#This Row],[Response]]=1, "Aceitou", "Não aceitou")</f>
        <v>Não aceitou</v>
      </c>
      <c r="AY824" s="55" t="str">
        <f>Tabela3[[#This Row],[Faixa Recência]] &amp; " | " &amp; Tabela3[[#This Row],[Faixa Gasto]] &amp; " | " &amp; Tabela3[[#This Row],[Faixa ticket médio]]</f>
        <v>0-15 dias | R$ 0-100 | R$ 1–25</v>
      </c>
      <c r="AZ8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4" s="36"/>
    </row>
    <row r="825" spans="1:54" x14ac:dyDescent="0.25">
      <c r="A825" s="61">
        <v>824</v>
      </c>
      <c r="B825" s="37">
        <v>19419</v>
      </c>
      <c r="C825" s="34">
        <v>1</v>
      </c>
      <c r="D825" s="34">
        <v>0</v>
      </c>
      <c r="E825" s="34">
        <v>76</v>
      </c>
      <c r="F825" s="58" t="str">
        <f>IF('Base tratada'!$E825&lt;=15,"0-15 dias",
IF('Base tratada'!$E825&lt;=30, "16-30 dias",
IF('Base tratada'!$E825&lt;=45, "31-45 dias",
IF('Base tratada'!$E825&lt;=60, "46-60 dias",
IF('Base tratada'!$E825&lt;=75, "61-75 dias", "76-99 dias")))))</f>
        <v>76-99 dias</v>
      </c>
      <c r="G825" s="38">
        <v>39</v>
      </c>
      <c r="H825" s="60" t="str">
        <f>IF('Base tratada'!$G825&lt;=29,"24–29",
IF('Base tratada'!$G825&lt;=39,"30–39",
IF('Base tratada'!$G825&lt;=49,"40–49",
IF('Base tratada'!$G825&lt;=59,"50–59",
IF('Base tratada'!$G825&lt;=69,"60–69",
"70–80")))))</f>
        <v>30–39</v>
      </c>
      <c r="I825" s="34">
        <v>2755</v>
      </c>
      <c r="J825" s="58" t="str">
        <f>IF('Base tratada'!$K825=1,"Divorciado",
IF('Base tratada'!$L825=1,"Casado",
IF('Base tratada'!$M825=1, "Solteiro",
IF('Base tratada'!$N825=1,"Juntos",
"Viúvo"))))</f>
        <v>Casado</v>
      </c>
      <c r="K825" s="34">
        <v>0</v>
      </c>
      <c r="L825" s="34">
        <v>1</v>
      </c>
      <c r="M825" s="34">
        <v>0</v>
      </c>
      <c r="N825" s="34">
        <v>0</v>
      </c>
      <c r="O825" s="34">
        <v>0</v>
      </c>
      <c r="P825" s="34">
        <v>0</v>
      </c>
      <c r="Q825" s="34">
        <v>0</v>
      </c>
      <c r="R825" s="34">
        <v>1</v>
      </c>
      <c r="S825" s="34">
        <v>0</v>
      </c>
      <c r="T825" s="34">
        <v>0</v>
      </c>
      <c r="U825" s="35">
        <v>2</v>
      </c>
      <c r="V825" s="35">
        <v>14</v>
      </c>
      <c r="W825" s="35">
        <v>28</v>
      </c>
      <c r="X825" s="35">
        <v>16</v>
      </c>
      <c r="Y825" s="35">
        <v>3</v>
      </c>
      <c r="Z825" s="35">
        <v>7</v>
      </c>
      <c r="AA825" s="34">
        <v>4</v>
      </c>
      <c r="AB825" s="34">
        <v>9</v>
      </c>
      <c r="AC825" s="34">
        <v>4</v>
      </c>
      <c r="AD825" s="34">
        <v>0</v>
      </c>
      <c r="AE825" s="34">
        <v>3</v>
      </c>
      <c r="AF825" s="58">
        <f>'Base tratada'!$AC825+'Base tratada'!$AD825+'Base tratada'!$AE825</f>
        <v>7</v>
      </c>
      <c r="AG8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25" s="58" t="str">
        <f>IF('Base tratada'!$AC825&gt;=MAX('Base tratada'!$AD825,'Base tratada'!$AE825),"Web",
IF('Base tratada'!$AD825&gt;='Base tratada'!$AE825,"Catalog",
"Store"))</f>
        <v>Web</v>
      </c>
      <c r="AI825" s="59">
        <f>IF('Base tratada'!$AF825=0,"0",'Base tratada'!$AK825/'Base tratada'!$AF825)</f>
        <v>9</v>
      </c>
      <c r="AJ825" s="59" t="str">
        <f>IF('Base tratada'!$AI825=0,"R$ 0",
IF('Base tratada'!$AI825&lt;=25,"R$ 1–25",
IF('Base tratada'!$AI825&lt;=50,"R$ 26–50",
"+R$ 50")))</f>
        <v>R$ 1–25</v>
      </c>
      <c r="AK825" s="35">
        <v>63</v>
      </c>
      <c r="AL825" s="58" t="str">
        <f>IF('Base tratada'!$AK825&lt;=100,"R$ 0-100",
IF('Base tratada'!$AK825&lt;=500,"R$ 101-500",
IF('Base tratada'!$AK825&lt;=1000,"R$ 501-1000",
IF('Base tratada'!$AK825&lt;=1500,"R$ 1001-1500",
"+R$ 1500"))))</f>
        <v>R$ 0-100</v>
      </c>
      <c r="AM825" s="34">
        <v>0</v>
      </c>
      <c r="AN825" s="34">
        <v>0</v>
      </c>
      <c r="AO825" s="34">
        <v>0</v>
      </c>
      <c r="AP825" s="34">
        <v>0</v>
      </c>
      <c r="AQ825" s="34">
        <v>0</v>
      </c>
      <c r="AR825" s="34">
        <v>0</v>
      </c>
      <c r="AS825" s="34">
        <v>0</v>
      </c>
      <c r="AT825" s="34">
        <v>3</v>
      </c>
      <c r="AU825" s="34">
        <v>11</v>
      </c>
      <c r="AV825" s="52">
        <v>56</v>
      </c>
      <c r="AW825" s="57">
        <v>0</v>
      </c>
      <c r="AX825" s="58" t="str">
        <f>IF(Tabela3[[#This Row],[Response]]=1, "Aceitou", "Não aceitou")</f>
        <v>Não aceitou</v>
      </c>
      <c r="AY825" s="55" t="str">
        <f>Tabela3[[#This Row],[Faixa Recência]] &amp; " | " &amp; Tabela3[[#This Row],[Faixa Gasto]] &amp; " | " &amp; Tabela3[[#This Row],[Faixa ticket médio]]</f>
        <v>76-99 dias | R$ 0-100 | R$ 1–25</v>
      </c>
      <c r="AZ8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5" s="36"/>
    </row>
    <row r="826" spans="1:54" x14ac:dyDescent="0.25">
      <c r="A826" s="61">
        <v>825</v>
      </c>
      <c r="B826" s="37">
        <v>82504</v>
      </c>
      <c r="C826" s="34">
        <v>0</v>
      </c>
      <c r="D826" s="34">
        <v>0</v>
      </c>
      <c r="E826" s="34">
        <v>2</v>
      </c>
      <c r="F826" s="58" t="str">
        <f>IF('Base tratada'!$E826&lt;=15,"0-15 dias",
IF('Base tratada'!$E826&lt;=30, "16-30 dias",
IF('Base tratada'!$E826&lt;=45, "31-45 dias",
IF('Base tratada'!$E826&lt;=60, "46-60 dias",
IF('Base tratada'!$E826&lt;=75, "61-75 dias", "76-99 dias")))))</f>
        <v>0-15 dias</v>
      </c>
      <c r="G826" s="38">
        <v>60</v>
      </c>
      <c r="H826" s="60" t="str">
        <f>IF('Base tratada'!$G826&lt;=29,"24–29",
IF('Base tratada'!$G826&lt;=39,"30–39",
IF('Base tratada'!$G826&lt;=49,"40–49",
IF('Base tratada'!$G826&lt;=59,"50–59",
IF('Base tratada'!$G826&lt;=69,"60–69",
"70–80")))))</f>
        <v>60–69</v>
      </c>
      <c r="I826" s="34">
        <v>2496</v>
      </c>
      <c r="J826" s="58" t="str">
        <f>IF('Base tratada'!$K826=1,"Divorciado",
IF('Base tratada'!$L826=1,"Casado",
IF('Base tratada'!$M826=1, "Solteiro",
IF('Base tratada'!$N826=1,"Juntos",
"Viúvo"))))</f>
        <v>Casado</v>
      </c>
      <c r="K826" s="34">
        <v>0</v>
      </c>
      <c r="L826" s="34">
        <v>1</v>
      </c>
      <c r="M826" s="34">
        <v>0</v>
      </c>
      <c r="N826" s="34">
        <v>0</v>
      </c>
      <c r="O826" s="34">
        <v>0</v>
      </c>
      <c r="P826" s="34">
        <v>1</v>
      </c>
      <c r="Q826" s="34">
        <v>0</v>
      </c>
      <c r="R826" s="34">
        <v>0</v>
      </c>
      <c r="S826" s="34">
        <v>0</v>
      </c>
      <c r="T826" s="34">
        <v>0</v>
      </c>
      <c r="U826" s="35">
        <v>362</v>
      </c>
      <c r="V826" s="35">
        <v>50</v>
      </c>
      <c r="W826" s="35">
        <v>431</v>
      </c>
      <c r="X826" s="35">
        <v>134</v>
      </c>
      <c r="Y826" s="35">
        <v>35</v>
      </c>
      <c r="Z826" s="35">
        <v>54</v>
      </c>
      <c r="AA826" s="34">
        <v>1</v>
      </c>
      <c r="AB826" s="34">
        <v>1</v>
      </c>
      <c r="AC826" s="34">
        <v>3</v>
      </c>
      <c r="AD826" s="34">
        <v>6</v>
      </c>
      <c r="AE826" s="34">
        <v>7</v>
      </c>
      <c r="AF826" s="58">
        <f>'Base tratada'!$AC826+'Base tratada'!$AD826+'Base tratada'!$AE826</f>
        <v>16</v>
      </c>
      <c r="AG8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26" s="58" t="str">
        <f>IF('Base tratada'!$AC826&gt;=MAX('Base tratada'!$AD826,'Base tratada'!$AE826),"Web",
IF('Base tratada'!$AD826&gt;='Base tratada'!$AE826,"Catalog",
"Store"))</f>
        <v>Store</v>
      </c>
      <c r="AI826" s="59">
        <f>IF('Base tratada'!$AF826=0,"0",'Base tratada'!$AK826/'Base tratada'!$AF826)</f>
        <v>63.25</v>
      </c>
      <c r="AJ826" s="59" t="str">
        <f>IF('Base tratada'!$AI826=0,"R$ 0",
IF('Base tratada'!$AI826&lt;=25,"R$ 1–25",
IF('Base tratada'!$AI826&lt;=50,"R$ 26–50",
"+R$ 50")))</f>
        <v>+R$ 50</v>
      </c>
      <c r="AK826" s="35">
        <v>1012</v>
      </c>
      <c r="AL826" s="58" t="str">
        <f>IF('Base tratada'!$AK826&lt;=100,"R$ 0-100",
IF('Base tratada'!$AK826&lt;=500,"R$ 101-500",
IF('Base tratada'!$AK826&lt;=1000,"R$ 501-1000",
IF('Base tratada'!$AK826&lt;=1500,"R$ 1001-1500",
"+R$ 1500"))))</f>
        <v>R$ 1001-1500</v>
      </c>
      <c r="AM826" s="34">
        <v>0</v>
      </c>
      <c r="AN826" s="34">
        <v>0</v>
      </c>
      <c r="AO826" s="34">
        <v>0</v>
      </c>
      <c r="AP826" s="34">
        <v>0</v>
      </c>
      <c r="AQ826" s="34">
        <v>0</v>
      </c>
      <c r="AR826" s="34">
        <v>0</v>
      </c>
      <c r="AS826" s="34">
        <v>0</v>
      </c>
      <c r="AT826" s="34">
        <v>3</v>
      </c>
      <c r="AU826" s="34">
        <v>11</v>
      </c>
      <c r="AV826" s="52">
        <v>958</v>
      </c>
      <c r="AW826" s="57">
        <v>0</v>
      </c>
      <c r="AX826" s="58" t="str">
        <f>IF(Tabela3[[#This Row],[Response]]=1, "Aceitou", "Não aceitou")</f>
        <v>Não aceitou</v>
      </c>
      <c r="AY826" s="55" t="str">
        <f>Tabela3[[#This Row],[Faixa Recência]] &amp; " | " &amp; Tabela3[[#This Row],[Faixa Gasto]] &amp; " | " &amp; Tabela3[[#This Row],[Faixa ticket médio]]</f>
        <v>0-15 dias | R$ 1001-1500 | +R$ 50</v>
      </c>
      <c r="AZ8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26" s="36"/>
    </row>
    <row r="827" spans="1:54" x14ac:dyDescent="0.25">
      <c r="A827" s="61">
        <v>826</v>
      </c>
      <c r="B827" s="37">
        <v>81205</v>
      </c>
      <c r="C827" s="34">
        <v>0</v>
      </c>
      <c r="D827" s="34">
        <v>0</v>
      </c>
      <c r="E827" s="34">
        <v>43</v>
      </c>
      <c r="F827" s="58" t="str">
        <f>IF('Base tratada'!$E827&lt;=15,"0-15 dias",
IF('Base tratada'!$E827&lt;=30, "16-30 dias",
IF('Base tratada'!$E827&lt;=45, "31-45 dias",
IF('Base tratada'!$E827&lt;=60, "46-60 dias",
IF('Base tratada'!$E827&lt;=75, "61-75 dias", "76-99 dias")))))</f>
        <v>31-45 dias</v>
      </c>
      <c r="G827" s="38">
        <v>50</v>
      </c>
      <c r="H827" s="60" t="str">
        <f>IF('Base tratada'!$G827&lt;=29,"24–29",
IF('Base tratada'!$G827&lt;=39,"30–39",
IF('Base tratada'!$G827&lt;=49,"40–49",
IF('Base tratada'!$G827&lt;=59,"50–59",
IF('Base tratada'!$G827&lt;=69,"60–69",
"70–80")))))</f>
        <v>50–59</v>
      </c>
      <c r="I827" s="34">
        <v>2326</v>
      </c>
      <c r="J827" s="58" t="str">
        <f>IF('Base tratada'!$K827=1,"Divorciado",
IF('Base tratada'!$L827=1,"Casado",
IF('Base tratada'!$M827=1, "Solteiro",
IF('Base tratada'!$N827=1,"Juntos",
"Viúvo"))))</f>
        <v>Juntos</v>
      </c>
      <c r="K827" s="34">
        <v>0</v>
      </c>
      <c r="L827" s="34">
        <v>0</v>
      </c>
      <c r="M827" s="34">
        <v>0</v>
      </c>
      <c r="N827" s="34">
        <v>1</v>
      </c>
      <c r="O827" s="34">
        <v>0</v>
      </c>
      <c r="P827" s="34">
        <v>0</v>
      </c>
      <c r="Q827" s="34">
        <v>0</v>
      </c>
      <c r="R827" s="34">
        <v>1</v>
      </c>
      <c r="S827" s="34">
        <v>0</v>
      </c>
      <c r="T827" s="34">
        <v>0</v>
      </c>
      <c r="U827" s="35">
        <v>724</v>
      </c>
      <c r="V827" s="35">
        <v>74</v>
      </c>
      <c r="W827" s="35">
        <v>929</v>
      </c>
      <c r="X827" s="35">
        <v>97</v>
      </c>
      <c r="Y827" s="35">
        <v>55</v>
      </c>
      <c r="Z827" s="35">
        <v>130</v>
      </c>
      <c r="AA827" s="34">
        <v>1</v>
      </c>
      <c r="AB827" s="34">
        <v>2</v>
      </c>
      <c r="AC827" s="34">
        <v>5</v>
      </c>
      <c r="AD827" s="34">
        <v>6</v>
      </c>
      <c r="AE827" s="34">
        <v>7</v>
      </c>
      <c r="AF827" s="58">
        <f>'Base tratada'!$AC827+'Base tratada'!$AD827+'Base tratada'!$AE827</f>
        <v>18</v>
      </c>
      <c r="AG8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27" s="58" t="str">
        <f>IF('Base tratada'!$AC827&gt;=MAX('Base tratada'!$AD827,'Base tratada'!$AE827),"Web",
IF('Base tratada'!$AD827&gt;='Base tratada'!$AE827,"Catalog",
"Store"))</f>
        <v>Store</v>
      </c>
      <c r="AI827" s="59">
        <f>IF('Base tratada'!$AF827=0,"0",'Base tratada'!$AK827/'Base tratada'!$AF827)</f>
        <v>104.38888888888889</v>
      </c>
      <c r="AJ827" s="59" t="str">
        <f>IF('Base tratada'!$AI827=0,"R$ 0",
IF('Base tratada'!$AI827&lt;=25,"R$ 1–25",
IF('Base tratada'!$AI827&lt;=50,"R$ 26–50",
"+R$ 50")))</f>
        <v>+R$ 50</v>
      </c>
      <c r="AK827" s="35">
        <v>1879</v>
      </c>
      <c r="AL827" s="58" t="str">
        <f>IF('Base tratada'!$AK827&lt;=100,"R$ 0-100",
IF('Base tratada'!$AK827&lt;=500,"R$ 101-500",
IF('Base tratada'!$AK827&lt;=1000,"R$ 501-1000",
IF('Base tratada'!$AK827&lt;=1500,"R$ 1001-1500",
"+R$ 1500"))))</f>
        <v>+R$ 1500</v>
      </c>
      <c r="AM827" s="34">
        <v>0</v>
      </c>
      <c r="AN827" s="34">
        <v>1</v>
      </c>
      <c r="AO827" s="34">
        <v>1</v>
      </c>
      <c r="AP827" s="34">
        <v>0</v>
      </c>
      <c r="AQ827" s="34">
        <v>1</v>
      </c>
      <c r="AR827" s="34">
        <v>3</v>
      </c>
      <c r="AS827" s="34">
        <v>0</v>
      </c>
      <c r="AT827" s="34">
        <v>3</v>
      </c>
      <c r="AU827" s="34">
        <v>11</v>
      </c>
      <c r="AV827" s="52">
        <v>1749</v>
      </c>
      <c r="AW827" s="57">
        <v>1</v>
      </c>
      <c r="AX827" s="58" t="str">
        <f>IF(Tabela3[[#This Row],[Response]]=1, "Aceitou", "Não aceitou")</f>
        <v>Aceitou</v>
      </c>
      <c r="AY827" s="55" t="str">
        <f>Tabela3[[#This Row],[Faixa Recência]] &amp; " | " &amp; Tabela3[[#This Row],[Faixa Gasto]] &amp; " | " &amp; Tabela3[[#This Row],[Faixa ticket médio]]</f>
        <v>31-45 dias | +R$ 1500 | +R$ 50</v>
      </c>
      <c r="AZ8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27" s="36"/>
    </row>
    <row r="828" spans="1:54" x14ac:dyDescent="0.25">
      <c r="A828" s="61">
        <v>827</v>
      </c>
      <c r="B828" s="37">
        <v>61618</v>
      </c>
      <c r="C828" s="34">
        <v>0</v>
      </c>
      <c r="D828" s="34">
        <v>0</v>
      </c>
      <c r="E828" s="34">
        <v>27</v>
      </c>
      <c r="F828" s="58" t="str">
        <f>IF('Base tratada'!$E828&lt;=15,"0-15 dias",
IF('Base tratada'!$E828&lt;=30, "16-30 dias",
IF('Base tratada'!$E828&lt;=45, "31-45 dias",
IF('Base tratada'!$E828&lt;=60, "46-60 dias",
IF('Base tratada'!$E828&lt;=75, "61-75 dias", "76-99 dias")))))</f>
        <v>16-30 dias</v>
      </c>
      <c r="G828" s="38">
        <v>29</v>
      </c>
      <c r="H828" s="60" t="str">
        <f>IF('Base tratada'!$G828&lt;=29,"24–29",
IF('Base tratada'!$G828&lt;=39,"30–39",
IF('Base tratada'!$G828&lt;=49,"40–49",
IF('Base tratada'!$G828&lt;=59,"50–59",
IF('Base tratada'!$G828&lt;=69,"60–69",
"70–80")))))</f>
        <v>24–29</v>
      </c>
      <c r="I828" s="34">
        <v>2797</v>
      </c>
      <c r="J828" s="58" t="str">
        <f>IF('Base tratada'!$K828=1,"Divorciado",
IF('Base tratada'!$L828=1,"Casado",
IF('Base tratada'!$M828=1, "Solteiro",
IF('Base tratada'!$N828=1,"Juntos",
"Viúvo"))))</f>
        <v>Solteiro</v>
      </c>
      <c r="K828" s="34">
        <v>0</v>
      </c>
      <c r="L828" s="34">
        <v>0</v>
      </c>
      <c r="M828" s="34">
        <v>1</v>
      </c>
      <c r="N828" s="34">
        <v>0</v>
      </c>
      <c r="O828" s="34">
        <v>0</v>
      </c>
      <c r="P828" s="34">
        <v>1</v>
      </c>
      <c r="Q828" s="34">
        <v>0</v>
      </c>
      <c r="R828" s="34">
        <v>0</v>
      </c>
      <c r="S828" s="34">
        <v>0</v>
      </c>
      <c r="T828" s="34">
        <v>0</v>
      </c>
      <c r="U828" s="35">
        <v>605</v>
      </c>
      <c r="V828" s="35">
        <v>91</v>
      </c>
      <c r="W828" s="35">
        <v>399</v>
      </c>
      <c r="X828" s="35">
        <v>0</v>
      </c>
      <c r="Y828" s="35">
        <v>45</v>
      </c>
      <c r="Z828" s="35">
        <v>205</v>
      </c>
      <c r="AA828" s="34">
        <v>2</v>
      </c>
      <c r="AB828" s="34">
        <v>3</v>
      </c>
      <c r="AC828" s="34">
        <v>3</v>
      </c>
      <c r="AD828" s="34">
        <v>6</v>
      </c>
      <c r="AE828" s="34">
        <v>8</v>
      </c>
      <c r="AF828" s="58">
        <f>'Base tratada'!$AC828+'Base tratada'!$AD828+'Base tratada'!$AE828</f>
        <v>17</v>
      </c>
      <c r="AG8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28" s="58" t="str">
        <f>IF('Base tratada'!$AC828&gt;=MAX('Base tratada'!$AD828,'Base tratada'!$AE828),"Web",
IF('Base tratada'!$AD828&gt;='Base tratada'!$AE828,"Catalog",
"Store"))</f>
        <v>Store</v>
      </c>
      <c r="AI828" s="59">
        <f>IF('Base tratada'!$AF828=0,"0",'Base tratada'!$AK828/'Base tratada'!$AF828)</f>
        <v>67.058823529411768</v>
      </c>
      <c r="AJ828" s="59" t="str">
        <f>IF('Base tratada'!$AI828=0,"R$ 0",
IF('Base tratada'!$AI828&lt;=25,"R$ 1–25",
IF('Base tratada'!$AI828&lt;=50,"R$ 26–50",
"+R$ 50")))</f>
        <v>+R$ 50</v>
      </c>
      <c r="AK828" s="35">
        <v>1140</v>
      </c>
      <c r="AL828" s="58" t="str">
        <f>IF('Base tratada'!$AK828&lt;=100,"R$ 0-100",
IF('Base tratada'!$AK828&lt;=500,"R$ 101-500",
IF('Base tratada'!$AK828&lt;=1000,"R$ 501-1000",
IF('Base tratada'!$AK828&lt;=1500,"R$ 1001-1500",
"+R$ 1500"))))</f>
        <v>R$ 1001-1500</v>
      </c>
      <c r="AM828" s="34">
        <v>0</v>
      </c>
      <c r="AN828" s="34">
        <v>0</v>
      </c>
      <c r="AO828" s="34">
        <v>0</v>
      </c>
      <c r="AP828" s="34">
        <v>0</v>
      </c>
      <c r="AQ828" s="34">
        <v>0</v>
      </c>
      <c r="AR828" s="34">
        <v>0</v>
      </c>
      <c r="AS828" s="34">
        <v>0</v>
      </c>
      <c r="AT828" s="34">
        <v>3</v>
      </c>
      <c r="AU828" s="34">
        <v>11</v>
      </c>
      <c r="AV828" s="52">
        <v>935</v>
      </c>
      <c r="AW828" s="57">
        <v>0</v>
      </c>
      <c r="AX828" s="58" t="str">
        <f>IF(Tabela3[[#This Row],[Response]]=1, "Aceitou", "Não aceitou")</f>
        <v>Não aceitou</v>
      </c>
      <c r="AY828" s="55" t="str">
        <f>Tabela3[[#This Row],[Faixa Recência]] &amp; " | " &amp; Tabela3[[#This Row],[Faixa Gasto]] &amp; " | " &amp; Tabela3[[#This Row],[Faixa ticket médio]]</f>
        <v>16-30 dias | R$ 1001-1500 | +R$ 50</v>
      </c>
      <c r="AZ8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28" s="36"/>
    </row>
    <row r="829" spans="1:54" x14ac:dyDescent="0.25">
      <c r="A829" s="61">
        <v>828</v>
      </c>
      <c r="B829" s="37">
        <v>55284</v>
      </c>
      <c r="C829" s="34">
        <v>0</v>
      </c>
      <c r="D829" s="34">
        <v>1</v>
      </c>
      <c r="E829" s="34">
        <v>60</v>
      </c>
      <c r="F829" s="58" t="str">
        <f>IF('Base tratada'!$E829&lt;=15,"0-15 dias",
IF('Base tratada'!$E829&lt;=30, "16-30 dias",
IF('Base tratada'!$E829&lt;=45, "31-45 dias",
IF('Base tratada'!$E829&lt;=60, "46-60 dias",
IF('Base tratada'!$E829&lt;=75, "61-75 dias", "76-99 dias")))))</f>
        <v>46-60 dias</v>
      </c>
      <c r="G829" s="38">
        <v>64</v>
      </c>
      <c r="H829" s="60" t="str">
        <f>IF('Base tratada'!$G829&lt;=29,"24–29",
IF('Base tratada'!$G829&lt;=39,"30–39",
IF('Base tratada'!$G829&lt;=49,"40–49",
IF('Base tratada'!$G829&lt;=59,"50–59",
IF('Base tratada'!$G829&lt;=69,"60–69",
"70–80")))))</f>
        <v>60–69</v>
      </c>
      <c r="I829" s="34">
        <v>2711</v>
      </c>
      <c r="J829" s="58" t="str">
        <f>IF('Base tratada'!$K829=1,"Divorciado",
IF('Base tratada'!$L829=1,"Casado",
IF('Base tratada'!$M829=1, "Solteiro",
IF('Base tratada'!$N829=1,"Juntos",
"Viúvo"))))</f>
        <v>Solteiro</v>
      </c>
      <c r="K829" s="34">
        <v>0</v>
      </c>
      <c r="L829" s="34">
        <v>0</v>
      </c>
      <c r="M829" s="34">
        <v>1</v>
      </c>
      <c r="N829" s="34">
        <v>0</v>
      </c>
      <c r="O829" s="34">
        <v>0</v>
      </c>
      <c r="P829" s="34">
        <v>0</v>
      </c>
      <c r="Q829" s="34">
        <v>0</v>
      </c>
      <c r="R829" s="34">
        <v>0</v>
      </c>
      <c r="S829" s="34">
        <v>1</v>
      </c>
      <c r="T829" s="34">
        <v>0</v>
      </c>
      <c r="U829" s="35">
        <v>547</v>
      </c>
      <c r="V829" s="35">
        <v>7</v>
      </c>
      <c r="W829" s="35">
        <v>140</v>
      </c>
      <c r="X829" s="35">
        <v>0</v>
      </c>
      <c r="Y829" s="35">
        <v>7</v>
      </c>
      <c r="Z829" s="35">
        <v>63</v>
      </c>
      <c r="AA829" s="34">
        <v>3</v>
      </c>
      <c r="AB829" s="34">
        <v>5</v>
      </c>
      <c r="AC829" s="34">
        <v>7</v>
      </c>
      <c r="AD829" s="34">
        <v>5</v>
      </c>
      <c r="AE829" s="34">
        <v>8</v>
      </c>
      <c r="AF829" s="58">
        <f>'Base tratada'!$AC829+'Base tratada'!$AD829+'Base tratada'!$AE829</f>
        <v>20</v>
      </c>
      <c r="AG8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29" s="58" t="str">
        <f>IF('Base tratada'!$AC829&gt;=MAX('Base tratada'!$AD829,'Base tratada'!$AE829),"Web",
IF('Base tratada'!$AD829&gt;='Base tratada'!$AE829,"Catalog",
"Store"))</f>
        <v>Store</v>
      </c>
      <c r="AI829" s="59">
        <f>IF('Base tratada'!$AF829=0,"0",'Base tratada'!$AK829/'Base tratada'!$AF829)</f>
        <v>35.049999999999997</v>
      </c>
      <c r="AJ829" s="59" t="str">
        <f>IF('Base tratada'!$AI829=0,"R$ 0",
IF('Base tratada'!$AI829&lt;=25,"R$ 1–25",
IF('Base tratada'!$AI829&lt;=50,"R$ 26–50",
"+R$ 50")))</f>
        <v>R$ 26–50</v>
      </c>
      <c r="AK829" s="35">
        <v>701</v>
      </c>
      <c r="AL829" s="58" t="str">
        <f>IF('Base tratada'!$AK829&lt;=100,"R$ 0-100",
IF('Base tratada'!$AK829&lt;=500,"R$ 101-500",
IF('Base tratada'!$AK829&lt;=1000,"R$ 501-1000",
IF('Base tratada'!$AK829&lt;=1500,"R$ 1001-1500",
"+R$ 1500"))))</f>
        <v>R$ 501-1000</v>
      </c>
      <c r="AM829" s="34">
        <v>0</v>
      </c>
      <c r="AN829" s="34">
        <v>0</v>
      </c>
      <c r="AO829" s="34">
        <v>0</v>
      </c>
      <c r="AP829" s="34">
        <v>0</v>
      </c>
      <c r="AQ829" s="34">
        <v>0</v>
      </c>
      <c r="AR829" s="34">
        <v>0</v>
      </c>
      <c r="AS829" s="34">
        <v>0</v>
      </c>
      <c r="AT829" s="34">
        <v>3</v>
      </c>
      <c r="AU829" s="34">
        <v>11</v>
      </c>
      <c r="AV829" s="52">
        <v>638</v>
      </c>
      <c r="AW829" s="57">
        <v>0</v>
      </c>
      <c r="AX829" s="58" t="str">
        <f>IF(Tabela3[[#This Row],[Response]]=1, "Aceitou", "Não aceitou")</f>
        <v>Não aceitou</v>
      </c>
      <c r="AY829" s="55" t="str">
        <f>Tabela3[[#This Row],[Faixa Recência]] &amp; " | " &amp; Tabela3[[#This Row],[Faixa Gasto]] &amp; " | " &amp; Tabela3[[#This Row],[Faixa ticket médio]]</f>
        <v>46-60 dias | R$ 501-1000 | R$ 26–50</v>
      </c>
      <c r="AZ8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29" s="36"/>
    </row>
    <row r="830" spans="1:54" x14ac:dyDescent="0.25">
      <c r="A830" s="61">
        <v>829</v>
      </c>
      <c r="B830" s="37">
        <v>49980</v>
      </c>
      <c r="C830" s="34">
        <v>0</v>
      </c>
      <c r="D830" s="34">
        <v>1</v>
      </c>
      <c r="E830" s="34">
        <v>79</v>
      </c>
      <c r="F830" s="58" t="str">
        <f>IF('Base tratada'!$E830&lt;=15,"0-15 dias",
IF('Base tratada'!$E830&lt;=30, "16-30 dias",
IF('Base tratada'!$E830&lt;=45, "31-45 dias",
IF('Base tratada'!$E830&lt;=60, "46-60 dias",
IF('Base tratada'!$E830&lt;=75, "61-75 dias", "76-99 dias")))))</f>
        <v>76-99 dias</v>
      </c>
      <c r="G830" s="38">
        <v>57</v>
      </c>
      <c r="H830" s="60" t="str">
        <f>IF('Base tratada'!$G830&lt;=29,"24–29",
IF('Base tratada'!$G830&lt;=39,"30–39",
IF('Base tratada'!$G830&lt;=49,"40–49",
IF('Base tratada'!$G830&lt;=59,"50–59",
IF('Base tratada'!$G830&lt;=69,"60–69",
"70–80")))))</f>
        <v>50–59</v>
      </c>
      <c r="I830" s="34">
        <v>2408</v>
      </c>
      <c r="J830" s="58" t="str">
        <f>IF('Base tratada'!$K830=1,"Divorciado",
IF('Base tratada'!$L830=1,"Casado",
IF('Base tratada'!$M830=1, "Solteiro",
IF('Base tratada'!$N830=1,"Juntos",
"Viúvo"))))</f>
        <v>Solteiro</v>
      </c>
      <c r="K830" s="34">
        <v>0</v>
      </c>
      <c r="L830" s="34">
        <v>0</v>
      </c>
      <c r="M830" s="34">
        <v>1</v>
      </c>
      <c r="N830" s="34">
        <v>0</v>
      </c>
      <c r="O830" s="34">
        <v>0</v>
      </c>
      <c r="P830" s="34">
        <v>0</v>
      </c>
      <c r="Q830" s="34">
        <v>0</v>
      </c>
      <c r="R830" s="34">
        <v>1</v>
      </c>
      <c r="S830" s="34">
        <v>0</v>
      </c>
      <c r="T830" s="34">
        <v>0</v>
      </c>
      <c r="U830" s="35">
        <v>104</v>
      </c>
      <c r="V830" s="35">
        <v>1</v>
      </c>
      <c r="W830" s="35">
        <v>54</v>
      </c>
      <c r="X830" s="35">
        <v>13</v>
      </c>
      <c r="Y830" s="35">
        <v>9</v>
      </c>
      <c r="Z830" s="35">
        <v>14</v>
      </c>
      <c r="AA830" s="34">
        <v>2</v>
      </c>
      <c r="AB830" s="34">
        <v>5</v>
      </c>
      <c r="AC830" s="34">
        <v>3</v>
      </c>
      <c r="AD830" s="34">
        <v>1</v>
      </c>
      <c r="AE830" s="34">
        <v>5</v>
      </c>
      <c r="AF830" s="58">
        <f>'Base tratada'!$AC830+'Base tratada'!$AD830+'Base tratada'!$AE830</f>
        <v>9</v>
      </c>
      <c r="AG8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30" s="58" t="str">
        <f>IF('Base tratada'!$AC830&gt;=MAX('Base tratada'!$AD830,'Base tratada'!$AE830),"Web",
IF('Base tratada'!$AD830&gt;='Base tratada'!$AE830,"Catalog",
"Store"))</f>
        <v>Store</v>
      </c>
      <c r="AI830" s="59">
        <f>IF('Base tratada'!$AF830=0,"0",'Base tratada'!$AK830/'Base tratada'!$AF830)</f>
        <v>20.111111111111111</v>
      </c>
      <c r="AJ830" s="59" t="str">
        <f>IF('Base tratada'!$AI830=0,"R$ 0",
IF('Base tratada'!$AI830&lt;=25,"R$ 1–25",
IF('Base tratada'!$AI830&lt;=50,"R$ 26–50",
"+R$ 50")))</f>
        <v>R$ 1–25</v>
      </c>
      <c r="AK830" s="35">
        <v>181</v>
      </c>
      <c r="AL830" s="58" t="str">
        <f>IF('Base tratada'!$AK830&lt;=100,"R$ 0-100",
IF('Base tratada'!$AK830&lt;=500,"R$ 101-500",
IF('Base tratada'!$AK830&lt;=1000,"R$ 501-1000",
IF('Base tratada'!$AK830&lt;=1500,"R$ 1001-1500",
"+R$ 1500"))))</f>
        <v>R$ 101-500</v>
      </c>
      <c r="AM830" s="34">
        <v>0</v>
      </c>
      <c r="AN830" s="34">
        <v>0</v>
      </c>
      <c r="AO830" s="34">
        <v>0</v>
      </c>
      <c r="AP830" s="34">
        <v>0</v>
      </c>
      <c r="AQ830" s="34">
        <v>0</v>
      </c>
      <c r="AR830" s="34">
        <v>0</v>
      </c>
      <c r="AS830" s="34">
        <v>0</v>
      </c>
      <c r="AT830" s="34">
        <v>3</v>
      </c>
      <c r="AU830" s="34">
        <v>11</v>
      </c>
      <c r="AV830" s="52">
        <v>167</v>
      </c>
      <c r="AW830" s="57">
        <v>0</v>
      </c>
      <c r="AX830" s="58" t="str">
        <f>IF(Tabela3[[#This Row],[Response]]=1, "Aceitou", "Não aceitou")</f>
        <v>Não aceitou</v>
      </c>
      <c r="AY830" s="55" t="str">
        <f>Tabela3[[#This Row],[Faixa Recência]] &amp; " | " &amp; Tabela3[[#This Row],[Faixa Gasto]] &amp; " | " &amp; Tabela3[[#This Row],[Faixa ticket médio]]</f>
        <v>76-99 dias | R$ 101-500 | R$ 1–25</v>
      </c>
      <c r="AZ8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0" s="36"/>
    </row>
    <row r="831" spans="1:54" x14ac:dyDescent="0.25">
      <c r="A831" s="61">
        <v>830</v>
      </c>
      <c r="B831" s="37">
        <v>15072</v>
      </c>
      <c r="C831" s="34">
        <v>2</v>
      </c>
      <c r="D831" s="34">
        <v>0</v>
      </c>
      <c r="E831" s="34">
        <v>96</v>
      </c>
      <c r="F831" s="58" t="str">
        <f>IF('Base tratada'!$E831&lt;=15,"0-15 dias",
IF('Base tratada'!$E831&lt;=30, "16-30 dias",
IF('Base tratada'!$E831&lt;=45, "31-45 dias",
IF('Base tratada'!$E831&lt;=60, "46-60 dias",
IF('Base tratada'!$E831&lt;=75, "61-75 dias", "76-99 dias")))))</f>
        <v>76-99 dias</v>
      </c>
      <c r="G831" s="38">
        <v>40</v>
      </c>
      <c r="H831" s="60" t="str">
        <f>IF('Base tratada'!$G831&lt;=29,"24–29",
IF('Base tratada'!$G831&lt;=39,"30–39",
IF('Base tratada'!$G831&lt;=49,"40–49",
IF('Base tratada'!$G831&lt;=59,"50–59",
IF('Base tratada'!$G831&lt;=69,"60–69",
"70–80")))))</f>
        <v>40–49</v>
      </c>
      <c r="I831" s="34">
        <v>2574</v>
      </c>
      <c r="J831" s="58" t="str">
        <f>IF('Base tratada'!$K831=1,"Divorciado",
IF('Base tratada'!$L831=1,"Casado",
IF('Base tratada'!$M831=1, "Solteiro",
IF('Base tratada'!$N831=1,"Juntos",
"Viúvo"))))</f>
        <v>Casado</v>
      </c>
      <c r="K831" s="34">
        <v>0</v>
      </c>
      <c r="L831" s="34">
        <v>1</v>
      </c>
      <c r="M831" s="34">
        <v>0</v>
      </c>
      <c r="N831" s="34">
        <v>0</v>
      </c>
      <c r="O831" s="34">
        <v>0</v>
      </c>
      <c r="P831" s="34">
        <v>0</v>
      </c>
      <c r="Q831" s="34">
        <v>0</v>
      </c>
      <c r="R831" s="34">
        <v>1</v>
      </c>
      <c r="S831" s="34">
        <v>0</v>
      </c>
      <c r="T831" s="34">
        <v>0</v>
      </c>
      <c r="U831" s="35">
        <v>8</v>
      </c>
      <c r="V831" s="35">
        <v>2</v>
      </c>
      <c r="W831" s="35">
        <v>15</v>
      </c>
      <c r="X831" s="35">
        <v>0</v>
      </c>
      <c r="Y831" s="35">
        <v>10</v>
      </c>
      <c r="Z831" s="35">
        <v>18</v>
      </c>
      <c r="AA831" s="34">
        <v>4</v>
      </c>
      <c r="AB831" s="34">
        <v>5</v>
      </c>
      <c r="AC831" s="34">
        <v>3</v>
      </c>
      <c r="AD831" s="34">
        <v>1</v>
      </c>
      <c r="AE831" s="34">
        <v>3</v>
      </c>
      <c r="AF831" s="58">
        <f>'Base tratada'!$AC831+'Base tratada'!$AD831+'Base tratada'!$AE831</f>
        <v>7</v>
      </c>
      <c r="AG8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31" s="58" t="str">
        <f>IF('Base tratada'!$AC831&gt;=MAX('Base tratada'!$AD831,'Base tratada'!$AE831),"Web",
IF('Base tratada'!$AD831&gt;='Base tratada'!$AE831,"Catalog",
"Store"))</f>
        <v>Web</v>
      </c>
      <c r="AI831" s="59">
        <f>IF('Base tratada'!$AF831=0,"0",'Base tratada'!$AK831/'Base tratada'!$AF831)</f>
        <v>5</v>
      </c>
      <c r="AJ831" s="59" t="str">
        <f>IF('Base tratada'!$AI831=0,"R$ 0",
IF('Base tratada'!$AI831&lt;=25,"R$ 1–25",
IF('Base tratada'!$AI831&lt;=50,"R$ 26–50",
"+R$ 50")))</f>
        <v>R$ 1–25</v>
      </c>
      <c r="AK831" s="35">
        <v>35</v>
      </c>
      <c r="AL831" s="58" t="str">
        <f>IF('Base tratada'!$AK831&lt;=100,"R$ 0-100",
IF('Base tratada'!$AK831&lt;=500,"R$ 101-500",
IF('Base tratada'!$AK831&lt;=1000,"R$ 501-1000",
IF('Base tratada'!$AK831&lt;=1500,"R$ 1001-1500",
"+R$ 1500"))))</f>
        <v>R$ 0-100</v>
      </c>
      <c r="AM831" s="34">
        <v>0</v>
      </c>
      <c r="AN831" s="34">
        <v>0</v>
      </c>
      <c r="AO831" s="34">
        <v>0</v>
      </c>
      <c r="AP831" s="34">
        <v>0</v>
      </c>
      <c r="AQ831" s="34">
        <v>0</v>
      </c>
      <c r="AR831" s="34">
        <v>0</v>
      </c>
      <c r="AS831" s="34">
        <v>0</v>
      </c>
      <c r="AT831" s="34">
        <v>3</v>
      </c>
      <c r="AU831" s="34">
        <v>11</v>
      </c>
      <c r="AV831" s="52">
        <v>17</v>
      </c>
      <c r="AW831" s="57">
        <v>0</v>
      </c>
      <c r="AX831" s="58" t="str">
        <f>IF(Tabela3[[#This Row],[Response]]=1, "Aceitou", "Não aceitou")</f>
        <v>Não aceitou</v>
      </c>
      <c r="AY831" s="55" t="str">
        <f>Tabela3[[#This Row],[Faixa Recência]] &amp; " | " &amp; Tabela3[[#This Row],[Faixa Gasto]] &amp; " | " &amp; Tabela3[[#This Row],[Faixa ticket médio]]</f>
        <v>76-99 dias | R$ 0-100 | R$ 1–25</v>
      </c>
      <c r="AZ8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1" s="36"/>
    </row>
    <row r="832" spans="1:54" x14ac:dyDescent="0.25">
      <c r="A832" s="61">
        <v>831</v>
      </c>
      <c r="B832" s="37">
        <v>49166</v>
      </c>
      <c r="C832" s="34">
        <v>0</v>
      </c>
      <c r="D832" s="34">
        <v>1</v>
      </c>
      <c r="E832" s="34">
        <v>17</v>
      </c>
      <c r="F832" s="58" t="str">
        <f>IF('Base tratada'!$E832&lt;=15,"0-15 dias",
IF('Base tratada'!$E832&lt;=30, "16-30 dias",
IF('Base tratada'!$E832&lt;=45, "31-45 dias",
IF('Base tratada'!$E832&lt;=60, "46-60 dias",
IF('Base tratada'!$E832&lt;=75, "61-75 dias", "76-99 dias")))))</f>
        <v>16-30 dias</v>
      </c>
      <c r="G832" s="38">
        <v>46</v>
      </c>
      <c r="H832" s="60" t="str">
        <f>IF('Base tratada'!$G832&lt;=29,"24–29",
IF('Base tratada'!$G832&lt;=39,"30–39",
IF('Base tratada'!$G832&lt;=49,"40–49",
IF('Base tratada'!$G832&lt;=59,"50–59",
IF('Base tratada'!$G832&lt;=69,"60–69",
"70–80")))))</f>
        <v>40–49</v>
      </c>
      <c r="I832" s="34">
        <v>2540</v>
      </c>
      <c r="J832" s="58" t="str">
        <f>IF('Base tratada'!$K832=1,"Divorciado",
IF('Base tratada'!$L832=1,"Casado",
IF('Base tratada'!$M832=1, "Solteiro",
IF('Base tratada'!$N832=1,"Juntos",
"Viúvo"))))</f>
        <v>Solteiro</v>
      </c>
      <c r="K832" s="34">
        <v>0</v>
      </c>
      <c r="L832" s="34">
        <v>0</v>
      </c>
      <c r="M832" s="34">
        <v>1</v>
      </c>
      <c r="N832" s="34">
        <v>0</v>
      </c>
      <c r="O832" s="34">
        <v>0</v>
      </c>
      <c r="P832" s="34">
        <v>0</v>
      </c>
      <c r="Q832" s="34">
        <v>0</v>
      </c>
      <c r="R832" s="34">
        <v>1</v>
      </c>
      <c r="S832" s="34">
        <v>0</v>
      </c>
      <c r="T832" s="34">
        <v>0</v>
      </c>
      <c r="U832" s="35">
        <v>224</v>
      </c>
      <c r="V832" s="35">
        <v>2</v>
      </c>
      <c r="W832" s="35">
        <v>25</v>
      </c>
      <c r="X832" s="35">
        <v>7</v>
      </c>
      <c r="Y832" s="35">
        <v>0</v>
      </c>
      <c r="Z832" s="35">
        <v>110</v>
      </c>
      <c r="AA832" s="34">
        <v>2</v>
      </c>
      <c r="AB832" s="34">
        <v>6</v>
      </c>
      <c r="AC832" s="34">
        <v>5</v>
      </c>
      <c r="AD832" s="34">
        <v>3</v>
      </c>
      <c r="AE832" s="34">
        <v>3</v>
      </c>
      <c r="AF832" s="58">
        <f>'Base tratada'!$AC832+'Base tratada'!$AD832+'Base tratada'!$AE832</f>
        <v>11</v>
      </c>
      <c r="AG8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32" s="58" t="str">
        <f>IF('Base tratada'!$AC832&gt;=MAX('Base tratada'!$AD832,'Base tratada'!$AE832),"Web",
IF('Base tratada'!$AD832&gt;='Base tratada'!$AE832,"Catalog",
"Store"))</f>
        <v>Web</v>
      </c>
      <c r="AI832" s="59">
        <f>IF('Base tratada'!$AF832=0,"0",'Base tratada'!$AK832/'Base tratada'!$AF832)</f>
        <v>23.454545454545453</v>
      </c>
      <c r="AJ832" s="59" t="str">
        <f>IF('Base tratada'!$AI832=0,"R$ 0",
IF('Base tratada'!$AI832&lt;=25,"R$ 1–25",
IF('Base tratada'!$AI832&lt;=50,"R$ 26–50",
"+R$ 50")))</f>
        <v>R$ 1–25</v>
      </c>
      <c r="AK832" s="35">
        <v>258</v>
      </c>
      <c r="AL832" s="58" t="str">
        <f>IF('Base tratada'!$AK832&lt;=100,"R$ 0-100",
IF('Base tratada'!$AK832&lt;=500,"R$ 101-500",
IF('Base tratada'!$AK832&lt;=1000,"R$ 501-1000",
IF('Base tratada'!$AK832&lt;=1500,"R$ 1001-1500",
"+R$ 1500"))))</f>
        <v>R$ 101-500</v>
      </c>
      <c r="AM832" s="34">
        <v>0</v>
      </c>
      <c r="AN832" s="34">
        <v>0</v>
      </c>
      <c r="AO832" s="34">
        <v>0</v>
      </c>
      <c r="AP832" s="34">
        <v>0</v>
      </c>
      <c r="AQ832" s="34">
        <v>0</v>
      </c>
      <c r="AR832" s="34">
        <v>0</v>
      </c>
      <c r="AS832" s="34">
        <v>0</v>
      </c>
      <c r="AT832" s="34">
        <v>3</v>
      </c>
      <c r="AU832" s="34">
        <v>11</v>
      </c>
      <c r="AV832" s="52">
        <v>148</v>
      </c>
      <c r="AW832" s="57">
        <v>0</v>
      </c>
      <c r="AX832" s="58" t="str">
        <f>IF(Tabela3[[#This Row],[Response]]=1, "Aceitou", "Não aceitou")</f>
        <v>Não aceitou</v>
      </c>
      <c r="AY832" s="55" t="str">
        <f>Tabela3[[#This Row],[Faixa Recência]] &amp; " | " &amp; Tabela3[[#This Row],[Faixa Gasto]] &amp; " | " &amp; Tabela3[[#This Row],[Faixa ticket médio]]</f>
        <v>16-30 dias | R$ 101-500 | R$ 1–25</v>
      </c>
      <c r="AZ8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2" s="36"/>
    </row>
    <row r="833" spans="1:54" x14ac:dyDescent="0.25">
      <c r="A833" s="61">
        <v>832</v>
      </c>
      <c r="B833" s="37">
        <v>65324</v>
      </c>
      <c r="C833" s="34">
        <v>0</v>
      </c>
      <c r="D833" s="34">
        <v>1</v>
      </c>
      <c r="E833" s="34">
        <v>0</v>
      </c>
      <c r="F833" s="58" t="str">
        <f>IF('Base tratada'!$E833&lt;=15,"0-15 dias",
IF('Base tratada'!$E833&lt;=30, "16-30 dias",
IF('Base tratada'!$E833&lt;=45, "31-45 dias",
IF('Base tratada'!$E833&lt;=60, "46-60 dias",
IF('Base tratada'!$E833&lt;=75, "61-75 dias", "76-99 dias")))))</f>
        <v>0-15 dias</v>
      </c>
      <c r="G833" s="38">
        <v>66</v>
      </c>
      <c r="H833" s="60" t="str">
        <f>IF('Base tratada'!$G833&lt;=29,"24–29",
IF('Base tratada'!$G833&lt;=39,"30–39",
IF('Base tratada'!$G833&lt;=49,"40–49",
IF('Base tratada'!$G833&lt;=59,"50–59",
IF('Base tratada'!$G833&lt;=69,"60–69",
"70–80")))))</f>
        <v>60–69</v>
      </c>
      <c r="I833" s="34">
        <v>2328</v>
      </c>
      <c r="J833" s="58" t="str">
        <f>IF('Base tratada'!$K833=1,"Divorciado",
IF('Base tratada'!$L833=1,"Casado",
IF('Base tratada'!$M833=1, "Solteiro",
IF('Base tratada'!$N833=1,"Juntos",
"Viúvo"))))</f>
        <v>Casado</v>
      </c>
      <c r="K833" s="34">
        <v>0</v>
      </c>
      <c r="L833" s="34">
        <v>1</v>
      </c>
      <c r="M833" s="34">
        <v>0</v>
      </c>
      <c r="N833" s="34">
        <v>0</v>
      </c>
      <c r="O833" s="34">
        <v>0</v>
      </c>
      <c r="P833" s="34">
        <v>0</v>
      </c>
      <c r="Q833" s="34">
        <v>0</v>
      </c>
      <c r="R833" s="34">
        <v>0</v>
      </c>
      <c r="S833" s="34">
        <v>0</v>
      </c>
      <c r="T833" s="34">
        <v>1</v>
      </c>
      <c r="U833" s="35">
        <v>384</v>
      </c>
      <c r="V833" s="35">
        <v>0</v>
      </c>
      <c r="W833" s="35">
        <v>102</v>
      </c>
      <c r="X833" s="35">
        <v>21</v>
      </c>
      <c r="Y833" s="35">
        <v>32</v>
      </c>
      <c r="Z833" s="35">
        <v>5</v>
      </c>
      <c r="AA833" s="34">
        <v>3</v>
      </c>
      <c r="AB833" s="34">
        <v>4</v>
      </c>
      <c r="AC833" s="34">
        <v>6</v>
      </c>
      <c r="AD833" s="34">
        <v>2</v>
      </c>
      <c r="AE833" s="34">
        <v>9</v>
      </c>
      <c r="AF833" s="58">
        <f>'Base tratada'!$AC833+'Base tratada'!$AD833+'Base tratada'!$AE833</f>
        <v>17</v>
      </c>
      <c r="AG8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33" s="58" t="str">
        <f>IF('Base tratada'!$AC833&gt;=MAX('Base tratada'!$AD833,'Base tratada'!$AE833),"Web",
IF('Base tratada'!$AD833&gt;='Base tratada'!$AE833,"Catalog",
"Store"))</f>
        <v>Store</v>
      </c>
      <c r="AI833" s="59">
        <f>IF('Base tratada'!$AF833=0,"0",'Base tratada'!$AK833/'Base tratada'!$AF833)</f>
        <v>31.705882352941178</v>
      </c>
      <c r="AJ833" s="59" t="str">
        <f>IF('Base tratada'!$AI833=0,"R$ 0",
IF('Base tratada'!$AI833&lt;=25,"R$ 1–25",
IF('Base tratada'!$AI833&lt;=50,"R$ 26–50",
"+R$ 50")))</f>
        <v>R$ 26–50</v>
      </c>
      <c r="AK833" s="35">
        <v>539</v>
      </c>
      <c r="AL833" s="58" t="str">
        <f>IF('Base tratada'!$AK833&lt;=100,"R$ 0-100",
IF('Base tratada'!$AK833&lt;=500,"R$ 101-500",
IF('Base tratada'!$AK833&lt;=1000,"R$ 501-1000",
IF('Base tratada'!$AK833&lt;=1500,"R$ 1001-1500",
"+R$ 1500"))))</f>
        <v>R$ 501-1000</v>
      </c>
      <c r="AM833" s="34">
        <v>0</v>
      </c>
      <c r="AN833" s="34">
        <v>0</v>
      </c>
      <c r="AO833" s="34">
        <v>0</v>
      </c>
      <c r="AP833" s="34">
        <v>0</v>
      </c>
      <c r="AQ833" s="34">
        <v>0</v>
      </c>
      <c r="AR833" s="34">
        <v>0</v>
      </c>
      <c r="AS833" s="34">
        <v>0</v>
      </c>
      <c r="AT833" s="34">
        <v>3</v>
      </c>
      <c r="AU833" s="34">
        <v>11</v>
      </c>
      <c r="AV833" s="52">
        <v>534</v>
      </c>
      <c r="AW833" s="57">
        <v>0</v>
      </c>
      <c r="AX833" s="58" t="str">
        <f>IF(Tabela3[[#This Row],[Response]]=1, "Aceitou", "Não aceitou")</f>
        <v>Não aceitou</v>
      </c>
      <c r="AY833" s="55" t="str">
        <f>Tabela3[[#This Row],[Faixa Recência]] &amp; " | " &amp; Tabela3[[#This Row],[Faixa Gasto]] &amp; " | " &amp; Tabela3[[#This Row],[Faixa ticket médio]]</f>
        <v>0-15 dias | R$ 501-1000 | R$ 26–50</v>
      </c>
      <c r="AZ8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3" s="36"/>
    </row>
    <row r="834" spans="1:54" x14ac:dyDescent="0.25">
      <c r="A834" s="61">
        <v>833</v>
      </c>
      <c r="B834" s="37">
        <v>82347</v>
      </c>
      <c r="C834" s="34">
        <v>0</v>
      </c>
      <c r="D834" s="34">
        <v>0</v>
      </c>
      <c r="E834" s="34">
        <v>38</v>
      </c>
      <c r="F834" s="58" t="str">
        <f>IF('Base tratada'!$E834&lt;=15,"0-15 dias",
IF('Base tratada'!$E834&lt;=30, "16-30 dias",
IF('Base tratada'!$E834&lt;=45, "31-45 dias",
IF('Base tratada'!$E834&lt;=60, "46-60 dias",
IF('Base tratada'!$E834&lt;=75, "61-75 dias", "76-99 dias")))))</f>
        <v>31-45 dias</v>
      </c>
      <c r="G834" s="38">
        <v>63</v>
      </c>
      <c r="H834" s="60" t="str">
        <f>IF('Base tratada'!$G834&lt;=29,"24–29",
IF('Base tratada'!$G834&lt;=39,"30–39",
IF('Base tratada'!$G834&lt;=49,"40–49",
IF('Base tratada'!$G834&lt;=59,"50–59",
IF('Base tratada'!$G834&lt;=69,"60–69",
"70–80")))))</f>
        <v>60–69</v>
      </c>
      <c r="I834" s="34">
        <v>2759</v>
      </c>
      <c r="J834" s="58" t="str">
        <f>IF('Base tratada'!$K834=1,"Divorciado",
IF('Base tratada'!$L834=1,"Casado",
IF('Base tratada'!$M834=1, "Solteiro",
IF('Base tratada'!$N834=1,"Juntos",
"Viúvo"))))</f>
        <v>Casado</v>
      </c>
      <c r="K834" s="34">
        <v>0</v>
      </c>
      <c r="L834" s="34">
        <v>1</v>
      </c>
      <c r="M834" s="34">
        <v>0</v>
      </c>
      <c r="N834" s="34">
        <v>0</v>
      </c>
      <c r="O834" s="34">
        <v>0</v>
      </c>
      <c r="P834" s="34">
        <v>1</v>
      </c>
      <c r="Q834" s="34">
        <v>0</v>
      </c>
      <c r="R834" s="34">
        <v>0</v>
      </c>
      <c r="S834" s="34">
        <v>0</v>
      </c>
      <c r="T834" s="34">
        <v>0</v>
      </c>
      <c r="U834" s="35">
        <v>556</v>
      </c>
      <c r="V834" s="35">
        <v>54</v>
      </c>
      <c r="W834" s="35">
        <v>845</v>
      </c>
      <c r="X834" s="35">
        <v>202</v>
      </c>
      <c r="Y834" s="35">
        <v>133</v>
      </c>
      <c r="Z834" s="35">
        <v>63</v>
      </c>
      <c r="AA834" s="34">
        <v>1</v>
      </c>
      <c r="AB834" s="34">
        <v>3</v>
      </c>
      <c r="AC834" s="34">
        <v>7</v>
      </c>
      <c r="AD834" s="34">
        <v>7</v>
      </c>
      <c r="AE834" s="34">
        <v>10</v>
      </c>
      <c r="AF834" s="58">
        <f>'Base tratada'!$AC834+'Base tratada'!$AD834+'Base tratada'!$AE834</f>
        <v>24</v>
      </c>
      <c r="AG8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34" s="58" t="str">
        <f>IF('Base tratada'!$AC834&gt;=MAX('Base tratada'!$AD834,'Base tratada'!$AE834),"Web",
IF('Base tratada'!$AD834&gt;='Base tratada'!$AE834,"Catalog",
"Store"))</f>
        <v>Store</v>
      </c>
      <c r="AI834" s="59">
        <f>IF('Base tratada'!$AF834=0,"0",'Base tratada'!$AK834/'Base tratada'!$AF834)</f>
        <v>74.583333333333329</v>
      </c>
      <c r="AJ834" s="59" t="str">
        <f>IF('Base tratada'!$AI834=0,"R$ 0",
IF('Base tratada'!$AI834&lt;=25,"R$ 1–25",
IF('Base tratada'!$AI834&lt;=50,"R$ 26–50",
"+R$ 50")))</f>
        <v>+R$ 50</v>
      </c>
      <c r="AK834" s="35">
        <v>1790</v>
      </c>
      <c r="AL834" s="58" t="str">
        <f>IF('Base tratada'!$AK834&lt;=100,"R$ 0-100",
IF('Base tratada'!$AK834&lt;=500,"R$ 101-500",
IF('Base tratada'!$AK834&lt;=1000,"R$ 501-1000",
IF('Base tratada'!$AK834&lt;=1500,"R$ 1001-1500",
"+R$ 1500"))))</f>
        <v>+R$ 1500</v>
      </c>
      <c r="AM834" s="34">
        <v>1</v>
      </c>
      <c r="AN834" s="34">
        <v>0</v>
      </c>
      <c r="AO834" s="34">
        <v>1</v>
      </c>
      <c r="AP834" s="34">
        <v>0</v>
      </c>
      <c r="AQ834" s="34">
        <v>0</v>
      </c>
      <c r="AR834" s="34">
        <v>2</v>
      </c>
      <c r="AS834" s="34">
        <v>0</v>
      </c>
      <c r="AT834" s="34">
        <v>3</v>
      </c>
      <c r="AU834" s="34">
        <v>11</v>
      </c>
      <c r="AV834" s="52">
        <v>1727</v>
      </c>
      <c r="AW834" s="57">
        <v>0</v>
      </c>
      <c r="AX834" s="58" t="str">
        <f>IF(Tabela3[[#This Row],[Response]]=1, "Aceitou", "Não aceitou")</f>
        <v>Não aceitou</v>
      </c>
      <c r="AY834" s="55" t="str">
        <f>Tabela3[[#This Row],[Faixa Recência]] &amp; " | " &amp; Tabela3[[#This Row],[Faixa Gasto]] &amp; " | " &amp; Tabela3[[#This Row],[Faixa ticket médio]]</f>
        <v>31-45 dias | +R$ 1500 | +R$ 50</v>
      </c>
      <c r="AZ8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34" s="36"/>
    </row>
    <row r="835" spans="1:54" x14ac:dyDescent="0.25">
      <c r="A835" s="61">
        <v>834</v>
      </c>
      <c r="B835" s="37">
        <v>30843</v>
      </c>
      <c r="C835" s="34">
        <v>1</v>
      </c>
      <c r="D835" s="34">
        <v>1</v>
      </c>
      <c r="E835" s="34">
        <v>43</v>
      </c>
      <c r="F835" s="58" t="str">
        <f>IF('Base tratada'!$E835&lt;=15,"0-15 dias",
IF('Base tratada'!$E835&lt;=30, "16-30 dias",
IF('Base tratada'!$E835&lt;=45, "31-45 dias",
IF('Base tratada'!$E835&lt;=60, "46-60 dias",
IF('Base tratada'!$E835&lt;=75, "61-75 dias", "76-99 dias")))))</f>
        <v>31-45 dias</v>
      </c>
      <c r="G835" s="38">
        <v>54</v>
      </c>
      <c r="H835" s="60" t="str">
        <f>IF('Base tratada'!$G835&lt;=29,"24–29",
IF('Base tratada'!$G835&lt;=39,"30–39",
IF('Base tratada'!$G835&lt;=49,"40–49",
IF('Base tratada'!$G835&lt;=59,"50–59",
IF('Base tratada'!$G835&lt;=69,"60–69",
"70–80")))))</f>
        <v>50–59</v>
      </c>
      <c r="I835" s="34">
        <v>2193</v>
      </c>
      <c r="J835" s="58" t="str">
        <f>IF('Base tratada'!$K835=1,"Divorciado",
IF('Base tratada'!$L835=1,"Casado",
IF('Base tratada'!$M835=1, "Solteiro",
IF('Base tratada'!$N835=1,"Juntos",
"Viúvo"))))</f>
        <v>Juntos</v>
      </c>
      <c r="K835" s="34">
        <v>0</v>
      </c>
      <c r="L835" s="34">
        <v>0</v>
      </c>
      <c r="M835" s="34">
        <v>0</v>
      </c>
      <c r="N835" s="34">
        <v>1</v>
      </c>
      <c r="O835" s="34">
        <v>0</v>
      </c>
      <c r="P835" s="34">
        <v>0</v>
      </c>
      <c r="Q835" s="34">
        <v>0</v>
      </c>
      <c r="R835" s="34">
        <v>0</v>
      </c>
      <c r="S835" s="34">
        <v>0</v>
      </c>
      <c r="T835" s="34">
        <v>1</v>
      </c>
      <c r="U835" s="35">
        <v>24</v>
      </c>
      <c r="V835" s="35">
        <v>0</v>
      </c>
      <c r="W835" s="35">
        <v>2</v>
      </c>
      <c r="X835" s="35">
        <v>0</v>
      </c>
      <c r="Y835" s="35">
        <v>0</v>
      </c>
      <c r="Z835" s="35">
        <v>9</v>
      </c>
      <c r="AA835" s="34">
        <v>2</v>
      </c>
      <c r="AB835" s="34">
        <v>5</v>
      </c>
      <c r="AC835" s="34">
        <v>1</v>
      </c>
      <c r="AD835" s="34">
        <v>1</v>
      </c>
      <c r="AE835" s="34">
        <v>2</v>
      </c>
      <c r="AF835" s="58">
        <f>'Base tratada'!$AC835+'Base tratada'!$AD835+'Base tratada'!$AE835</f>
        <v>4</v>
      </c>
      <c r="AG8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35" s="58" t="str">
        <f>IF('Base tratada'!$AC835&gt;=MAX('Base tratada'!$AD835,'Base tratada'!$AE835),"Web",
IF('Base tratada'!$AD835&gt;='Base tratada'!$AE835,"Catalog",
"Store"))</f>
        <v>Store</v>
      </c>
      <c r="AI835" s="59">
        <f>IF('Base tratada'!$AF835=0,"0",'Base tratada'!$AK835/'Base tratada'!$AF835)</f>
        <v>6.5</v>
      </c>
      <c r="AJ835" s="59" t="str">
        <f>IF('Base tratada'!$AI835=0,"R$ 0",
IF('Base tratada'!$AI835&lt;=25,"R$ 1–25",
IF('Base tratada'!$AI835&lt;=50,"R$ 26–50",
"+R$ 50")))</f>
        <v>R$ 1–25</v>
      </c>
      <c r="AK835" s="35">
        <v>26</v>
      </c>
      <c r="AL835" s="58" t="str">
        <f>IF('Base tratada'!$AK835&lt;=100,"R$ 0-100",
IF('Base tratada'!$AK835&lt;=500,"R$ 101-500",
IF('Base tratada'!$AK835&lt;=1000,"R$ 501-1000",
IF('Base tratada'!$AK835&lt;=1500,"R$ 1001-1500",
"+R$ 1500"))))</f>
        <v>R$ 0-100</v>
      </c>
      <c r="AM835" s="34">
        <v>0</v>
      </c>
      <c r="AN835" s="34">
        <v>0</v>
      </c>
      <c r="AO835" s="34">
        <v>1</v>
      </c>
      <c r="AP835" s="34">
        <v>0</v>
      </c>
      <c r="AQ835" s="34">
        <v>0</v>
      </c>
      <c r="AR835" s="34">
        <v>1</v>
      </c>
      <c r="AS835" s="34">
        <v>0</v>
      </c>
      <c r="AT835" s="34">
        <v>3</v>
      </c>
      <c r="AU835" s="34">
        <v>11</v>
      </c>
      <c r="AV835" s="52">
        <v>17</v>
      </c>
      <c r="AW835" s="57">
        <v>0</v>
      </c>
      <c r="AX835" s="58" t="str">
        <f>IF(Tabela3[[#This Row],[Response]]=1, "Aceitou", "Não aceitou")</f>
        <v>Não aceitou</v>
      </c>
      <c r="AY835" s="55" t="str">
        <f>Tabela3[[#This Row],[Faixa Recência]] &amp; " | " &amp; Tabela3[[#This Row],[Faixa Gasto]] &amp; " | " &amp; Tabela3[[#This Row],[Faixa ticket médio]]</f>
        <v>31-45 dias | R$ 0-100 | R$ 1–25</v>
      </c>
      <c r="AZ8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5" s="36"/>
    </row>
    <row r="836" spans="1:54" x14ac:dyDescent="0.25">
      <c r="A836" s="61">
        <v>835</v>
      </c>
      <c r="B836" s="37">
        <v>46374</v>
      </c>
      <c r="C836" s="34">
        <v>0</v>
      </c>
      <c r="D836" s="34">
        <v>1</v>
      </c>
      <c r="E836" s="34">
        <v>1</v>
      </c>
      <c r="F836" s="58" t="str">
        <f>IF('Base tratada'!$E836&lt;=15,"0-15 dias",
IF('Base tratada'!$E836&lt;=30, "16-30 dias",
IF('Base tratada'!$E836&lt;=45, "31-45 dias",
IF('Base tratada'!$E836&lt;=60, "46-60 dias",
IF('Base tratada'!$E836&lt;=75, "61-75 dias", "76-99 dias")))))</f>
        <v>0-15 dias</v>
      </c>
      <c r="G836" s="38">
        <v>46</v>
      </c>
      <c r="H836" s="60" t="str">
        <f>IF('Base tratada'!$G836&lt;=29,"24–29",
IF('Base tratada'!$G836&lt;=39,"30–39",
IF('Base tratada'!$G836&lt;=49,"40–49",
IF('Base tratada'!$G836&lt;=59,"50–59",
IF('Base tratada'!$G836&lt;=69,"60–69",
"70–80")))))</f>
        <v>40–49</v>
      </c>
      <c r="I836" s="34">
        <v>2263</v>
      </c>
      <c r="J836" s="58" t="str">
        <f>IF('Base tratada'!$K836=1,"Divorciado",
IF('Base tratada'!$L836=1,"Casado",
IF('Base tratada'!$M836=1, "Solteiro",
IF('Base tratada'!$N836=1,"Juntos",
"Viúvo"))))</f>
        <v>Casado</v>
      </c>
      <c r="K836" s="34">
        <v>0</v>
      </c>
      <c r="L836" s="34">
        <v>1</v>
      </c>
      <c r="M836" s="34">
        <v>0</v>
      </c>
      <c r="N836" s="34">
        <v>0</v>
      </c>
      <c r="O836" s="34">
        <v>0</v>
      </c>
      <c r="P836" s="34">
        <v>0</v>
      </c>
      <c r="Q836" s="34">
        <v>0</v>
      </c>
      <c r="R836" s="34">
        <v>0</v>
      </c>
      <c r="S836" s="34">
        <v>0</v>
      </c>
      <c r="T836" s="34">
        <v>1</v>
      </c>
      <c r="U836" s="35">
        <v>408</v>
      </c>
      <c r="V836" s="35">
        <v>0</v>
      </c>
      <c r="W836" s="35">
        <v>21</v>
      </c>
      <c r="X836" s="35">
        <v>0</v>
      </c>
      <c r="Y836" s="35">
        <v>0</v>
      </c>
      <c r="Z836" s="35">
        <v>17</v>
      </c>
      <c r="AA836" s="34">
        <v>3</v>
      </c>
      <c r="AB836" s="34">
        <v>8</v>
      </c>
      <c r="AC836" s="34">
        <v>7</v>
      </c>
      <c r="AD836" s="34">
        <v>1</v>
      </c>
      <c r="AE836" s="34">
        <v>7</v>
      </c>
      <c r="AF836" s="58">
        <f>'Base tratada'!$AC836+'Base tratada'!$AD836+'Base tratada'!$AE836</f>
        <v>15</v>
      </c>
      <c r="AG8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36" s="58" t="str">
        <f>IF('Base tratada'!$AC836&gt;=MAX('Base tratada'!$AD836,'Base tratada'!$AE836),"Web",
IF('Base tratada'!$AD836&gt;='Base tratada'!$AE836,"Catalog",
"Store"))</f>
        <v>Web</v>
      </c>
      <c r="AI836" s="59">
        <f>IF('Base tratada'!$AF836=0,"0",'Base tratada'!$AK836/'Base tratada'!$AF836)</f>
        <v>28.6</v>
      </c>
      <c r="AJ836" s="59" t="str">
        <f>IF('Base tratada'!$AI836=0,"R$ 0",
IF('Base tratada'!$AI836&lt;=25,"R$ 1–25",
IF('Base tratada'!$AI836&lt;=50,"R$ 26–50",
"+R$ 50")))</f>
        <v>R$ 26–50</v>
      </c>
      <c r="AK836" s="35">
        <v>429</v>
      </c>
      <c r="AL836" s="58" t="str">
        <f>IF('Base tratada'!$AK836&lt;=100,"R$ 0-100",
IF('Base tratada'!$AK836&lt;=500,"R$ 101-500",
IF('Base tratada'!$AK836&lt;=1000,"R$ 501-1000",
IF('Base tratada'!$AK836&lt;=1500,"R$ 1001-1500",
"+R$ 1500"))))</f>
        <v>R$ 101-500</v>
      </c>
      <c r="AM836" s="34">
        <v>1</v>
      </c>
      <c r="AN836" s="34">
        <v>0</v>
      </c>
      <c r="AO836" s="34">
        <v>0</v>
      </c>
      <c r="AP836" s="34">
        <v>1</v>
      </c>
      <c r="AQ836" s="34">
        <v>0</v>
      </c>
      <c r="AR836" s="34">
        <v>2</v>
      </c>
      <c r="AS836" s="34">
        <v>0</v>
      </c>
      <c r="AT836" s="34">
        <v>3</v>
      </c>
      <c r="AU836" s="34">
        <v>11</v>
      </c>
      <c r="AV836" s="52">
        <v>412</v>
      </c>
      <c r="AW836" s="57">
        <v>1</v>
      </c>
      <c r="AX836" s="58" t="str">
        <f>IF(Tabela3[[#This Row],[Response]]=1, "Aceitou", "Não aceitou")</f>
        <v>Aceitou</v>
      </c>
      <c r="AY836" s="55" t="str">
        <f>Tabela3[[#This Row],[Faixa Recência]] &amp; " | " &amp; Tabela3[[#This Row],[Faixa Gasto]] &amp; " | " &amp; Tabela3[[#This Row],[Faixa ticket médio]]</f>
        <v>0-15 dias | R$ 101-500 | R$ 26–50</v>
      </c>
      <c r="AZ8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6" s="36"/>
    </row>
    <row r="837" spans="1:54" x14ac:dyDescent="0.25">
      <c r="A837" s="61">
        <v>836</v>
      </c>
      <c r="B837" s="37">
        <v>60474</v>
      </c>
      <c r="C837" s="34">
        <v>0</v>
      </c>
      <c r="D837" s="34">
        <v>1</v>
      </c>
      <c r="E837" s="34">
        <v>25</v>
      </c>
      <c r="F837" s="58" t="str">
        <f>IF('Base tratada'!$E837&lt;=15,"0-15 dias",
IF('Base tratada'!$E837&lt;=30, "16-30 dias",
IF('Base tratada'!$E837&lt;=45, "31-45 dias",
IF('Base tratada'!$E837&lt;=60, "46-60 dias",
IF('Base tratada'!$E837&lt;=75, "61-75 dias", "76-99 dias")))))</f>
        <v>16-30 dias</v>
      </c>
      <c r="G837" s="38">
        <v>41</v>
      </c>
      <c r="H837" s="60" t="str">
        <f>IF('Base tratada'!$G837&lt;=29,"24–29",
IF('Base tratada'!$G837&lt;=39,"30–39",
IF('Base tratada'!$G837&lt;=49,"40–49",
IF('Base tratada'!$G837&lt;=59,"50–59",
IF('Base tratada'!$G837&lt;=69,"60–69",
"70–80")))))</f>
        <v>40–49</v>
      </c>
      <c r="I837" s="34">
        <v>2613</v>
      </c>
      <c r="J837" s="58" t="str">
        <f>IF('Base tratada'!$K837=1,"Divorciado",
IF('Base tratada'!$L837=1,"Casado",
IF('Base tratada'!$M837=1, "Solteiro",
IF('Base tratada'!$N837=1,"Juntos",
"Viúvo"))))</f>
        <v>Solteiro</v>
      </c>
      <c r="K837" s="34">
        <v>0</v>
      </c>
      <c r="L837" s="34">
        <v>0</v>
      </c>
      <c r="M837" s="34">
        <v>1</v>
      </c>
      <c r="N837" s="34">
        <v>0</v>
      </c>
      <c r="O837" s="34">
        <v>0</v>
      </c>
      <c r="P837" s="34">
        <v>0</v>
      </c>
      <c r="Q837" s="34">
        <v>0</v>
      </c>
      <c r="R837" s="34">
        <v>1</v>
      </c>
      <c r="S837" s="34">
        <v>0</v>
      </c>
      <c r="T837" s="34">
        <v>0</v>
      </c>
      <c r="U837" s="35">
        <v>265</v>
      </c>
      <c r="V837" s="35">
        <v>199</v>
      </c>
      <c r="W837" s="35">
        <v>303</v>
      </c>
      <c r="X837" s="35">
        <v>234</v>
      </c>
      <c r="Y837" s="35">
        <v>9</v>
      </c>
      <c r="Z837" s="35">
        <v>170</v>
      </c>
      <c r="AA837" s="34">
        <v>7</v>
      </c>
      <c r="AB837" s="34">
        <v>7</v>
      </c>
      <c r="AC837" s="34">
        <v>10</v>
      </c>
      <c r="AD837" s="34">
        <v>2</v>
      </c>
      <c r="AE837" s="34">
        <v>12</v>
      </c>
      <c r="AF837" s="58">
        <f>'Base tratada'!$AC837+'Base tratada'!$AD837+'Base tratada'!$AE837</f>
        <v>24</v>
      </c>
      <c r="AG8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37" s="58" t="str">
        <f>IF('Base tratada'!$AC837&gt;=MAX('Base tratada'!$AD837,'Base tratada'!$AE837),"Web",
IF('Base tratada'!$AD837&gt;='Base tratada'!$AE837,"Catalog",
"Store"))</f>
        <v>Store</v>
      </c>
      <c r="AI837" s="59">
        <f>IF('Base tratada'!$AF837=0,"0",'Base tratada'!$AK837/'Base tratada'!$AF837)</f>
        <v>42.083333333333336</v>
      </c>
      <c r="AJ837" s="59" t="str">
        <f>IF('Base tratada'!$AI837=0,"R$ 0",
IF('Base tratada'!$AI837&lt;=25,"R$ 1–25",
IF('Base tratada'!$AI837&lt;=50,"R$ 26–50",
"+R$ 50")))</f>
        <v>R$ 26–50</v>
      </c>
      <c r="AK837" s="35">
        <v>1010</v>
      </c>
      <c r="AL837" s="58" t="str">
        <f>IF('Base tratada'!$AK837&lt;=100,"R$ 0-100",
IF('Base tratada'!$AK837&lt;=500,"R$ 101-500",
IF('Base tratada'!$AK837&lt;=1000,"R$ 501-1000",
IF('Base tratada'!$AK837&lt;=1500,"R$ 1001-1500",
"+R$ 1500"))))</f>
        <v>R$ 1001-1500</v>
      </c>
      <c r="AM837" s="34">
        <v>0</v>
      </c>
      <c r="AN837" s="34">
        <v>0</v>
      </c>
      <c r="AO837" s="34">
        <v>0</v>
      </c>
      <c r="AP837" s="34">
        <v>0</v>
      </c>
      <c r="AQ837" s="34">
        <v>0</v>
      </c>
      <c r="AR837" s="34">
        <v>0</v>
      </c>
      <c r="AS837" s="34">
        <v>0</v>
      </c>
      <c r="AT837" s="34">
        <v>3</v>
      </c>
      <c r="AU837" s="34">
        <v>11</v>
      </c>
      <c r="AV837" s="52">
        <v>840</v>
      </c>
      <c r="AW837" s="57">
        <v>0</v>
      </c>
      <c r="AX837" s="58" t="str">
        <f>IF(Tabela3[[#This Row],[Response]]=1, "Aceitou", "Não aceitou")</f>
        <v>Não aceitou</v>
      </c>
      <c r="AY837" s="55" t="str">
        <f>Tabela3[[#This Row],[Faixa Recência]] &amp; " | " &amp; Tabela3[[#This Row],[Faixa Gasto]] &amp; " | " &amp; Tabela3[[#This Row],[Faixa ticket médio]]</f>
        <v>16-30 dias | R$ 1001-1500 | R$ 26–50</v>
      </c>
      <c r="AZ8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37" s="36"/>
    </row>
    <row r="838" spans="1:54" x14ac:dyDescent="0.25">
      <c r="A838" s="61">
        <v>837</v>
      </c>
      <c r="B838" s="37">
        <v>38576</v>
      </c>
      <c r="C838" s="34">
        <v>0</v>
      </c>
      <c r="D838" s="34">
        <v>1</v>
      </c>
      <c r="E838" s="34">
        <v>2</v>
      </c>
      <c r="F838" s="58" t="str">
        <f>IF('Base tratada'!$E838&lt;=15,"0-15 dias",
IF('Base tratada'!$E838&lt;=30, "16-30 dias",
IF('Base tratada'!$E838&lt;=45, "31-45 dias",
IF('Base tratada'!$E838&lt;=60, "46-60 dias",
IF('Base tratada'!$E838&lt;=75, "61-75 dias", "76-99 dias")))))</f>
        <v>0-15 dias</v>
      </c>
      <c r="G838" s="38">
        <v>47</v>
      </c>
      <c r="H838" s="60" t="str">
        <f>IF('Base tratada'!$G838&lt;=29,"24–29",
IF('Base tratada'!$G838&lt;=39,"30–39",
IF('Base tratada'!$G838&lt;=49,"40–49",
IF('Base tratada'!$G838&lt;=59,"50–59",
IF('Base tratada'!$G838&lt;=69,"60–69",
"70–80")))))</f>
        <v>40–49</v>
      </c>
      <c r="I838" s="34">
        <v>2276</v>
      </c>
      <c r="J838" s="58" t="str">
        <f>IF('Base tratada'!$K838=1,"Divorciado",
IF('Base tratada'!$L838=1,"Casado",
IF('Base tratada'!$M838=1, "Solteiro",
IF('Base tratada'!$N838=1,"Juntos",
"Viúvo"))))</f>
        <v>Casado</v>
      </c>
      <c r="K838" s="34">
        <v>0</v>
      </c>
      <c r="L838" s="34">
        <v>1</v>
      </c>
      <c r="M838" s="34">
        <v>0</v>
      </c>
      <c r="N838" s="34">
        <v>0</v>
      </c>
      <c r="O838" s="34">
        <v>0</v>
      </c>
      <c r="P838" s="34">
        <v>0</v>
      </c>
      <c r="Q838" s="34">
        <v>0</v>
      </c>
      <c r="R838" s="34">
        <v>0</v>
      </c>
      <c r="S838" s="34">
        <v>1</v>
      </c>
      <c r="T838" s="34">
        <v>0</v>
      </c>
      <c r="U838" s="35">
        <v>34</v>
      </c>
      <c r="V838" s="35">
        <v>0</v>
      </c>
      <c r="W838" s="35">
        <v>7</v>
      </c>
      <c r="X838" s="35">
        <v>0</v>
      </c>
      <c r="Y838" s="35">
        <v>0</v>
      </c>
      <c r="Z838" s="35">
        <v>0</v>
      </c>
      <c r="AA838" s="34">
        <v>1</v>
      </c>
      <c r="AB838" s="34">
        <v>7</v>
      </c>
      <c r="AC838" s="34">
        <v>1</v>
      </c>
      <c r="AD838" s="34">
        <v>0</v>
      </c>
      <c r="AE838" s="34">
        <v>3</v>
      </c>
      <c r="AF838" s="58">
        <f>'Base tratada'!$AC838+'Base tratada'!$AD838+'Base tratada'!$AE838</f>
        <v>4</v>
      </c>
      <c r="AG8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38" s="58" t="str">
        <f>IF('Base tratada'!$AC838&gt;=MAX('Base tratada'!$AD838,'Base tratada'!$AE838),"Web",
IF('Base tratada'!$AD838&gt;='Base tratada'!$AE838,"Catalog",
"Store"))</f>
        <v>Store</v>
      </c>
      <c r="AI838" s="59">
        <f>IF('Base tratada'!$AF838=0,"0",'Base tratada'!$AK838/'Base tratada'!$AF838)</f>
        <v>10.25</v>
      </c>
      <c r="AJ838" s="59" t="str">
        <f>IF('Base tratada'!$AI838=0,"R$ 0",
IF('Base tratada'!$AI838&lt;=25,"R$ 1–25",
IF('Base tratada'!$AI838&lt;=50,"R$ 26–50",
"+R$ 50")))</f>
        <v>R$ 1–25</v>
      </c>
      <c r="AK838" s="35">
        <v>41</v>
      </c>
      <c r="AL838" s="58" t="str">
        <f>IF('Base tratada'!$AK838&lt;=100,"R$ 0-100",
IF('Base tratada'!$AK838&lt;=500,"R$ 101-500",
IF('Base tratada'!$AK838&lt;=1000,"R$ 501-1000",
IF('Base tratada'!$AK838&lt;=1500,"R$ 1001-1500",
"+R$ 1500"))))</f>
        <v>R$ 0-100</v>
      </c>
      <c r="AM838" s="34">
        <v>0</v>
      </c>
      <c r="AN838" s="34">
        <v>0</v>
      </c>
      <c r="AO838" s="34">
        <v>0</v>
      </c>
      <c r="AP838" s="34">
        <v>0</v>
      </c>
      <c r="AQ838" s="34">
        <v>0</v>
      </c>
      <c r="AR838" s="34">
        <v>0</v>
      </c>
      <c r="AS838" s="34">
        <v>0</v>
      </c>
      <c r="AT838" s="34">
        <v>3</v>
      </c>
      <c r="AU838" s="34">
        <v>11</v>
      </c>
      <c r="AV838" s="52">
        <v>41</v>
      </c>
      <c r="AW838" s="57">
        <v>0</v>
      </c>
      <c r="AX838" s="58" t="str">
        <f>IF(Tabela3[[#This Row],[Response]]=1, "Aceitou", "Não aceitou")</f>
        <v>Não aceitou</v>
      </c>
      <c r="AY838" s="55" t="str">
        <f>Tabela3[[#This Row],[Faixa Recência]] &amp; " | " &amp; Tabela3[[#This Row],[Faixa Gasto]] &amp; " | " &amp; Tabela3[[#This Row],[Faixa ticket médio]]</f>
        <v>0-15 dias | R$ 0-100 | R$ 1–25</v>
      </c>
      <c r="AZ8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8" s="36"/>
    </row>
    <row r="839" spans="1:54" x14ac:dyDescent="0.25">
      <c r="A839" s="61">
        <v>838</v>
      </c>
      <c r="B839" s="37">
        <v>55357</v>
      </c>
      <c r="C839" s="34">
        <v>2</v>
      </c>
      <c r="D839" s="34">
        <v>0</v>
      </c>
      <c r="E839" s="34">
        <v>66</v>
      </c>
      <c r="F839" s="58" t="str">
        <f>IF('Base tratada'!$E839&lt;=15,"0-15 dias",
IF('Base tratada'!$E839&lt;=30, "16-30 dias",
IF('Base tratada'!$E839&lt;=45, "31-45 dias",
IF('Base tratada'!$E839&lt;=60, "46-60 dias",
IF('Base tratada'!$E839&lt;=75, "61-75 dias", "76-99 dias")))))</f>
        <v>61-75 dias</v>
      </c>
      <c r="G839" s="38">
        <v>35</v>
      </c>
      <c r="H839" s="60" t="str">
        <f>IF('Base tratada'!$G839&lt;=29,"24–29",
IF('Base tratada'!$G839&lt;=39,"30–39",
IF('Base tratada'!$G839&lt;=49,"40–49",
IF('Base tratada'!$G839&lt;=59,"50–59",
IF('Base tratada'!$G839&lt;=69,"60–69",
"70–80")))))</f>
        <v>30–39</v>
      </c>
      <c r="I839" s="34">
        <v>2654</v>
      </c>
      <c r="J839" s="58" t="str">
        <f>IF('Base tratada'!$K839=1,"Divorciado",
IF('Base tratada'!$L839=1,"Casado",
IF('Base tratada'!$M839=1, "Solteiro",
IF('Base tratada'!$N839=1,"Juntos",
"Viúvo"))))</f>
        <v>Casado</v>
      </c>
      <c r="K839" s="34">
        <v>0</v>
      </c>
      <c r="L839" s="34">
        <v>1</v>
      </c>
      <c r="M839" s="34">
        <v>0</v>
      </c>
      <c r="N839" s="34">
        <v>0</v>
      </c>
      <c r="O839" s="34">
        <v>0</v>
      </c>
      <c r="P839" s="34">
        <v>0</v>
      </c>
      <c r="Q839" s="34">
        <v>0</v>
      </c>
      <c r="R839" s="34">
        <v>1</v>
      </c>
      <c r="S839" s="34">
        <v>0</v>
      </c>
      <c r="T839" s="34">
        <v>0</v>
      </c>
      <c r="U839" s="35">
        <v>374</v>
      </c>
      <c r="V839" s="35">
        <v>64</v>
      </c>
      <c r="W839" s="35">
        <v>116</v>
      </c>
      <c r="X839" s="35">
        <v>84</v>
      </c>
      <c r="Y839" s="35">
        <v>25</v>
      </c>
      <c r="Z839" s="35">
        <v>64</v>
      </c>
      <c r="AA839" s="34">
        <v>3</v>
      </c>
      <c r="AB839" s="34">
        <v>5</v>
      </c>
      <c r="AC839" s="34">
        <v>6</v>
      </c>
      <c r="AD839" s="34">
        <v>2</v>
      </c>
      <c r="AE839" s="34">
        <v>11</v>
      </c>
      <c r="AF839" s="58">
        <f>'Base tratada'!$AC839+'Base tratada'!$AD839+'Base tratada'!$AE839</f>
        <v>19</v>
      </c>
      <c r="AG8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39" s="58" t="str">
        <f>IF('Base tratada'!$AC839&gt;=MAX('Base tratada'!$AD839,'Base tratada'!$AE839),"Web",
IF('Base tratada'!$AD839&gt;='Base tratada'!$AE839,"Catalog",
"Store"))</f>
        <v>Store</v>
      </c>
      <c r="AI839" s="59">
        <f>IF('Base tratada'!$AF839=0,"0",'Base tratada'!$AK839/'Base tratada'!$AF839)</f>
        <v>34.89473684210526</v>
      </c>
      <c r="AJ839" s="59" t="str">
        <f>IF('Base tratada'!$AI839=0,"R$ 0",
IF('Base tratada'!$AI839&lt;=25,"R$ 1–25",
IF('Base tratada'!$AI839&lt;=50,"R$ 26–50",
"+R$ 50")))</f>
        <v>R$ 26–50</v>
      </c>
      <c r="AK839" s="35">
        <v>663</v>
      </c>
      <c r="AL839" s="58" t="str">
        <f>IF('Base tratada'!$AK839&lt;=100,"R$ 0-100",
IF('Base tratada'!$AK839&lt;=500,"R$ 101-500",
IF('Base tratada'!$AK839&lt;=1000,"R$ 501-1000",
IF('Base tratada'!$AK839&lt;=1500,"R$ 1001-1500",
"+R$ 1500"))))</f>
        <v>R$ 501-1000</v>
      </c>
      <c r="AM839" s="34">
        <v>0</v>
      </c>
      <c r="AN839" s="34">
        <v>0</v>
      </c>
      <c r="AO839" s="34">
        <v>0</v>
      </c>
      <c r="AP839" s="34">
        <v>0</v>
      </c>
      <c r="AQ839" s="34">
        <v>0</v>
      </c>
      <c r="AR839" s="34">
        <v>0</v>
      </c>
      <c r="AS839" s="34">
        <v>0</v>
      </c>
      <c r="AT839" s="34">
        <v>3</v>
      </c>
      <c r="AU839" s="34">
        <v>11</v>
      </c>
      <c r="AV839" s="52">
        <v>599</v>
      </c>
      <c r="AW839" s="57">
        <v>0</v>
      </c>
      <c r="AX839" s="58" t="str">
        <f>IF(Tabela3[[#This Row],[Response]]=1, "Aceitou", "Não aceitou")</f>
        <v>Não aceitou</v>
      </c>
      <c r="AY839" s="55" t="str">
        <f>Tabela3[[#This Row],[Faixa Recência]] &amp; " | " &amp; Tabela3[[#This Row],[Faixa Gasto]] &amp; " | " &amp; Tabela3[[#This Row],[Faixa ticket médio]]</f>
        <v>61-75 dias | R$ 501-1000 | R$ 26–50</v>
      </c>
      <c r="AZ8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39" s="36"/>
    </row>
    <row r="840" spans="1:54" x14ac:dyDescent="0.25">
      <c r="A840" s="61">
        <v>839</v>
      </c>
      <c r="B840" s="37">
        <v>37758</v>
      </c>
      <c r="C840" s="34">
        <v>1</v>
      </c>
      <c r="D840" s="34">
        <v>1</v>
      </c>
      <c r="E840" s="34">
        <v>49</v>
      </c>
      <c r="F840" s="58" t="str">
        <f>IF('Base tratada'!$E840&lt;=15,"0-15 dias",
IF('Base tratada'!$E840&lt;=30, "16-30 dias",
IF('Base tratada'!$E840&lt;=45, "31-45 dias",
IF('Base tratada'!$E840&lt;=60, "46-60 dias",
IF('Base tratada'!$E840&lt;=75, "61-75 dias", "76-99 dias")))))</f>
        <v>46-60 dias</v>
      </c>
      <c r="G840" s="38">
        <v>54</v>
      </c>
      <c r="H840" s="60" t="str">
        <f>IF('Base tratada'!$G840&lt;=29,"24–29",
IF('Base tratada'!$G840&lt;=39,"30–39",
IF('Base tratada'!$G840&lt;=49,"40–49",
IF('Base tratada'!$G840&lt;=59,"50–59",
IF('Base tratada'!$G840&lt;=69,"60–69",
"70–80")))))</f>
        <v>50–59</v>
      </c>
      <c r="I840" s="34">
        <v>2792</v>
      </c>
      <c r="J840" s="58" t="str">
        <f>IF('Base tratada'!$K840=1,"Divorciado",
IF('Base tratada'!$L840=1,"Casado",
IF('Base tratada'!$M840=1, "Solteiro",
IF('Base tratada'!$N840=1,"Juntos",
"Viúvo"))))</f>
        <v>Juntos</v>
      </c>
      <c r="K840" s="34">
        <v>0</v>
      </c>
      <c r="L840" s="34">
        <v>0</v>
      </c>
      <c r="M840" s="34">
        <v>0</v>
      </c>
      <c r="N840" s="34">
        <v>1</v>
      </c>
      <c r="O840" s="34">
        <v>0</v>
      </c>
      <c r="P840" s="34">
        <v>0</v>
      </c>
      <c r="Q840" s="34">
        <v>0</v>
      </c>
      <c r="R840" s="34">
        <v>1</v>
      </c>
      <c r="S840" s="34">
        <v>0</v>
      </c>
      <c r="T840" s="34">
        <v>0</v>
      </c>
      <c r="U840" s="35">
        <v>27</v>
      </c>
      <c r="V840" s="35">
        <v>2</v>
      </c>
      <c r="W840" s="35">
        <v>10</v>
      </c>
      <c r="X840" s="35">
        <v>0</v>
      </c>
      <c r="Y840" s="35">
        <v>0</v>
      </c>
      <c r="Z840" s="35">
        <v>1</v>
      </c>
      <c r="AA840" s="34">
        <v>2</v>
      </c>
      <c r="AB840" s="34">
        <v>8</v>
      </c>
      <c r="AC840" s="34">
        <v>1</v>
      </c>
      <c r="AD840" s="34">
        <v>0</v>
      </c>
      <c r="AE840" s="34">
        <v>3</v>
      </c>
      <c r="AF840" s="58">
        <f>'Base tratada'!$AC840+'Base tratada'!$AD840+'Base tratada'!$AE840</f>
        <v>4</v>
      </c>
      <c r="AG8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40" s="58" t="str">
        <f>IF('Base tratada'!$AC840&gt;=MAX('Base tratada'!$AD840,'Base tratada'!$AE840),"Web",
IF('Base tratada'!$AD840&gt;='Base tratada'!$AE840,"Catalog",
"Store"))</f>
        <v>Store</v>
      </c>
      <c r="AI840" s="59">
        <f>IF('Base tratada'!$AF840=0,"0",'Base tratada'!$AK840/'Base tratada'!$AF840)</f>
        <v>9.75</v>
      </c>
      <c r="AJ840" s="59" t="str">
        <f>IF('Base tratada'!$AI840=0,"R$ 0",
IF('Base tratada'!$AI840&lt;=25,"R$ 1–25",
IF('Base tratada'!$AI840&lt;=50,"R$ 26–50",
"+R$ 50")))</f>
        <v>R$ 1–25</v>
      </c>
      <c r="AK840" s="35">
        <v>39</v>
      </c>
      <c r="AL840" s="58" t="str">
        <f>IF('Base tratada'!$AK840&lt;=100,"R$ 0-100",
IF('Base tratada'!$AK840&lt;=500,"R$ 101-500",
IF('Base tratada'!$AK840&lt;=1000,"R$ 501-1000",
IF('Base tratada'!$AK840&lt;=1500,"R$ 1001-1500",
"+R$ 1500"))))</f>
        <v>R$ 0-100</v>
      </c>
      <c r="AM840" s="34">
        <v>0</v>
      </c>
      <c r="AN840" s="34">
        <v>0</v>
      </c>
      <c r="AO840" s="34">
        <v>0</v>
      </c>
      <c r="AP840" s="34">
        <v>0</v>
      </c>
      <c r="AQ840" s="34">
        <v>0</v>
      </c>
      <c r="AR840" s="34">
        <v>0</v>
      </c>
      <c r="AS840" s="34">
        <v>0</v>
      </c>
      <c r="AT840" s="34">
        <v>3</v>
      </c>
      <c r="AU840" s="34">
        <v>11</v>
      </c>
      <c r="AV840" s="52">
        <v>38</v>
      </c>
      <c r="AW840" s="57">
        <v>0</v>
      </c>
      <c r="AX840" s="58" t="str">
        <f>IF(Tabela3[[#This Row],[Response]]=1, "Aceitou", "Não aceitou")</f>
        <v>Não aceitou</v>
      </c>
      <c r="AY840" s="55" t="str">
        <f>Tabela3[[#This Row],[Faixa Recência]] &amp; " | " &amp; Tabela3[[#This Row],[Faixa Gasto]] &amp; " | " &amp; Tabela3[[#This Row],[Faixa ticket médio]]</f>
        <v>46-60 dias | R$ 0-100 | R$ 1–25</v>
      </c>
      <c r="AZ8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0" s="36"/>
    </row>
    <row r="841" spans="1:54" x14ac:dyDescent="0.25">
      <c r="A841" s="61">
        <v>840</v>
      </c>
      <c r="B841" s="37">
        <v>85710</v>
      </c>
      <c r="C841" s="34">
        <v>0</v>
      </c>
      <c r="D841" s="34">
        <v>0</v>
      </c>
      <c r="E841" s="34">
        <v>5</v>
      </c>
      <c r="F841" s="58" t="str">
        <f>IF('Base tratada'!$E841&lt;=15,"0-15 dias",
IF('Base tratada'!$E841&lt;=30, "16-30 dias",
IF('Base tratada'!$E841&lt;=45, "31-45 dias",
IF('Base tratada'!$E841&lt;=60, "46-60 dias",
IF('Base tratada'!$E841&lt;=75, "61-75 dias", "76-99 dias")))))</f>
        <v>0-15 dias</v>
      </c>
      <c r="G841" s="38">
        <v>31</v>
      </c>
      <c r="H841" s="60" t="str">
        <f>IF('Base tratada'!$G841&lt;=29,"24–29",
IF('Base tratada'!$G841&lt;=39,"30–39",
IF('Base tratada'!$G841&lt;=49,"40–49",
IF('Base tratada'!$G841&lt;=59,"50–59",
IF('Base tratada'!$G841&lt;=69,"60–69",
"70–80")))))</f>
        <v>30–39</v>
      </c>
      <c r="I841" s="34">
        <v>2579</v>
      </c>
      <c r="J841" s="58" t="str">
        <f>IF('Base tratada'!$K841=1,"Divorciado",
IF('Base tratada'!$L841=1,"Casado",
IF('Base tratada'!$M841=1, "Solteiro",
IF('Base tratada'!$N841=1,"Juntos",
"Viúvo"))))</f>
        <v>Casado</v>
      </c>
      <c r="K841" s="34">
        <v>0</v>
      </c>
      <c r="L841" s="34">
        <v>1</v>
      </c>
      <c r="M841" s="34">
        <v>0</v>
      </c>
      <c r="N841" s="34">
        <v>0</v>
      </c>
      <c r="O841" s="34">
        <v>0</v>
      </c>
      <c r="P841" s="34">
        <v>1</v>
      </c>
      <c r="Q841" s="34">
        <v>0</v>
      </c>
      <c r="R841" s="34">
        <v>0</v>
      </c>
      <c r="S841" s="34">
        <v>0</v>
      </c>
      <c r="T841" s="34">
        <v>0</v>
      </c>
      <c r="U841" s="35">
        <v>600</v>
      </c>
      <c r="V841" s="35">
        <v>20</v>
      </c>
      <c r="W841" s="35">
        <v>350</v>
      </c>
      <c r="X841" s="35">
        <v>29</v>
      </c>
      <c r="Y841" s="35">
        <v>30</v>
      </c>
      <c r="Z841" s="35">
        <v>33</v>
      </c>
      <c r="AA841" s="34">
        <v>1</v>
      </c>
      <c r="AB841" s="34">
        <v>2</v>
      </c>
      <c r="AC841" s="34">
        <v>6</v>
      </c>
      <c r="AD841" s="34">
        <v>9</v>
      </c>
      <c r="AE841" s="34">
        <v>10</v>
      </c>
      <c r="AF841" s="58">
        <f>'Base tratada'!$AC841+'Base tratada'!$AD841+'Base tratada'!$AE841</f>
        <v>25</v>
      </c>
      <c r="AG8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41" s="58" t="str">
        <f>IF('Base tratada'!$AC841&gt;=MAX('Base tratada'!$AD841,'Base tratada'!$AE841),"Web",
IF('Base tratada'!$AD841&gt;='Base tratada'!$AE841,"Catalog",
"Store"))</f>
        <v>Store</v>
      </c>
      <c r="AI841" s="59">
        <f>IF('Base tratada'!$AF841=0,"0",'Base tratada'!$AK841/'Base tratada'!$AF841)</f>
        <v>41.16</v>
      </c>
      <c r="AJ841" s="59" t="str">
        <f>IF('Base tratada'!$AI841=0,"R$ 0",
IF('Base tratada'!$AI841&lt;=25,"R$ 1–25",
IF('Base tratada'!$AI841&lt;=50,"R$ 26–50",
"+R$ 50")))</f>
        <v>R$ 26–50</v>
      </c>
      <c r="AK841" s="35">
        <v>1029</v>
      </c>
      <c r="AL841" s="58" t="str">
        <f>IF('Base tratada'!$AK841&lt;=100,"R$ 0-100",
IF('Base tratada'!$AK841&lt;=500,"R$ 101-500",
IF('Base tratada'!$AK841&lt;=1000,"R$ 501-1000",
IF('Base tratada'!$AK841&lt;=1500,"R$ 1001-1500",
"+R$ 1500"))))</f>
        <v>R$ 1001-1500</v>
      </c>
      <c r="AM841" s="34">
        <v>0</v>
      </c>
      <c r="AN841" s="34">
        <v>0</v>
      </c>
      <c r="AO841" s="34">
        <v>0</v>
      </c>
      <c r="AP841" s="34">
        <v>0</v>
      </c>
      <c r="AQ841" s="34">
        <v>1</v>
      </c>
      <c r="AR841" s="34">
        <v>1</v>
      </c>
      <c r="AS841" s="34">
        <v>0</v>
      </c>
      <c r="AT841" s="34">
        <v>3</v>
      </c>
      <c r="AU841" s="34">
        <v>11</v>
      </c>
      <c r="AV841" s="52">
        <v>996</v>
      </c>
      <c r="AW841" s="57">
        <v>0</v>
      </c>
      <c r="AX841" s="58" t="str">
        <f>IF(Tabela3[[#This Row],[Response]]=1, "Aceitou", "Não aceitou")</f>
        <v>Não aceitou</v>
      </c>
      <c r="AY841" s="55" t="str">
        <f>Tabela3[[#This Row],[Faixa Recência]] &amp; " | " &amp; Tabela3[[#This Row],[Faixa Gasto]] &amp; " | " &amp; Tabela3[[#This Row],[Faixa ticket médio]]</f>
        <v>0-15 dias | R$ 1001-1500 | R$ 26–50</v>
      </c>
      <c r="AZ8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41" s="36"/>
    </row>
    <row r="842" spans="1:54" x14ac:dyDescent="0.25">
      <c r="A842" s="61">
        <v>841</v>
      </c>
      <c r="B842" s="37">
        <v>23228</v>
      </c>
      <c r="C842" s="34">
        <v>1</v>
      </c>
      <c r="D842" s="34">
        <v>0</v>
      </c>
      <c r="E842" s="34">
        <v>71</v>
      </c>
      <c r="F842" s="58" t="str">
        <f>IF('Base tratada'!$E842&lt;=15,"0-15 dias",
IF('Base tratada'!$E842&lt;=30, "16-30 dias",
IF('Base tratada'!$E842&lt;=45, "31-45 dias",
IF('Base tratada'!$E842&lt;=60, "46-60 dias",
IF('Base tratada'!$E842&lt;=75, "61-75 dias", "76-99 dias")))))</f>
        <v>61-75 dias</v>
      </c>
      <c r="G842" s="38">
        <v>51</v>
      </c>
      <c r="H842" s="60" t="str">
        <f>IF('Base tratada'!$G842&lt;=29,"24–29",
IF('Base tratada'!$G842&lt;=39,"30–39",
IF('Base tratada'!$G842&lt;=49,"40–49",
IF('Base tratada'!$G842&lt;=59,"50–59",
IF('Base tratada'!$G842&lt;=69,"60–69",
"70–80")))))</f>
        <v>50–59</v>
      </c>
      <c r="I842" s="34">
        <v>2313</v>
      </c>
      <c r="J842" s="58" t="str">
        <f>IF('Base tratada'!$K842=1,"Divorciado",
IF('Base tratada'!$L842=1,"Casado",
IF('Base tratada'!$M842=1, "Solteiro",
IF('Base tratada'!$N842=1,"Juntos",
"Viúvo"))))</f>
        <v>Juntos</v>
      </c>
      <c r="K842" s="34">
        <v>0</v>
      </c>
      <c r="L842" s="34">
        <v>0</v>
      </c>
      <c r="M842" s="34">
        <v>0</v>
      </c>
      <c r="N842" s="34">
        <v>1</v>
      </c>
      <c r="O842" s="34">
        <v>0</v>
      </c>
      <c r="P842" s="34">
        <v>0</v>
      </c>
      <c r="Q842" s="34">
        <v>0</v>
      </c>
      <c r="R842" s="34">
        <v>1</v>
      </c>
      <c r="S842" s="34">
        <v>0</v>
      </c>
      <c r="T842" s="34">
        <v>0</v>
      </c>
      <c r="U842" s="35">
        <v>13</v>
      </c>
      <c r="V842" s="35">
        <v>2</v>
      </c>
      <c r="W842" s="35">
        <v>18</v>
      </c>
      <c r="X842" s="35">
        <v>6</v>
      </c>
      <c r="Y842" s="35">
        <v>1</v>
      </c>
      <c r="Z842" s="35">
        <v>0</v>
      </c>
      <c r="AA842" s="34">
        <v>2</v>
      </c>
      <c r="AB842" s="34">
        <v>8</v>
      </c>
      <c r="AC842" s="34">
        <v>2</v>
      </c>
      <c r="AD842" s="34">
        <v>0</v>
      </c>
      <c r="AE842" s="34">
        <v>3</v>
      </c>
      <c r="AF842" s="58">
        <f>'Base tratada'!$AC842+'Base tratada'!$AD842+'Base tratada'!$AE842</f>
        <v>5</v>
      </c>
      <c r="AG8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42" s="58" t="str">
        <f>IF('Base tratada'!$AC842&gt;=MAX('Base tratada'!$AD842,'Base tratada'!$AE842),"Web",
IF('Base tratada'!$AD842&gt;='Base tratada'!$AE842,"Catalog",
"Store"))</f>
        <v>Store</v>
      </c>
      <c r="AI842" s="59">
        <f>IF('Base tratada'!$AF842=0,"0",'Base tratada'!$AK842/'Base tratada'!$AF842)</f>
        <v>8</v>
      </c>
      <c r="AJ842" s="59" t="str">
        <f>IF('Base tratada'!$AI842=0,"R$ 0",
IF('Base tratada'!$AI842&lt;=25,"R$ 1–25",
IF('Base tratada'!$AI842&lt;=50,"R$ 26–50",
"+R$ 50")))</f>
        <v>R$ 1–25</v>
      </c>
      <c r="AK842" s="35">
        <v>40</v>
      </c>
      <c r="AL842" s="58" t="str">
        <f>IF('Base tratada'!$AK842&lt;=100,"R$ 0-100",
IF('Base tratada'!$AK842&lt;=500,"R$ 101-500",
IF('Base tratada'!$AK842&lt;=1000,"R$ 501-1000",
IF('Base tratada'!$AK842&lt;=1500,"R$ 1001-1500",
"+R$ 1500"))))</f>
        <v>R$ 0-100</v>
      </c>
      <c r="AM842" s="34">
        <v>0</v>
      </c>
      <c r="AN842" s="34">
        <v>0</v>
      </c>
      <c r="AO842" s="34">
        <v>0</v>
      </c>
      <c r="AP842" s="34">
        <v>0</v>
      </c>
      <c r="AQ842" s="34">
        <v>0</v>
      </c>
      <c r="AR842" s="34">
        <v>0</v>
      </c>
      <c r="AS842" s="34">
        <v>0</v>
      </c>
      <c r="AT842" s="34">
        <v>3</v>
      </c>
      <c r="AU842" s="34">
        <v>11</v>
      </c>
      <c r="AV842" s="52">
        <v>40</v>
      </c>
      <c r="AW842" s="57">
        <v>0</v>
      </c>
      <c r="AX842" s="58" t="str">
        <f>IF(Tabela3[[#This Row],[Response]]=1, "Aceitou", "Não aceitou")</f>
        <v>Não aceitou</v>
      </c>
      <c r="AY842" s="55" t="str">
        <f>Tabela3[[#This Row],[Faixa Recência]] &amp; " | " &amp; Tabela3[[#This Row],[Faixa Gasto]] &amp; " | " &amp; Tabela3[[#This Row],[Faixa ticket médio]]</f>
        <v>61-75 dias | R$ 0-100 | R$ 1–25</v>
      </c>
      <c r="AZ8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2" s="36"/>
    </row>
    <row r="843" spans="1:54" x14ac:dyDescent="0.25">
      <c r="A843" s="61">
        <v>842</v>
      </c>
      <c r="B843" s="37">
        <v>44602</v>
      </c>
      <c r="C843" s="34">
        <v>1</v>
      </c>
      <c r="D843" s="34">
        <v>1</v>
      </c>
      <c r="E843" s="34">
        <v>35</v>
      </c>
      <c r="F843" s="58" t="str">
        <f>IF('Base tratada'!$E843&lt;=15,"0-15 dias",
IF('Base tratada'!$E843&lt;=30, "16-30 dias",
IF('Base tratada'!$E843&lt;=45, "31-45 dias",
IF('Base tratada'!$E843&lt;=60, "46-60 dias",
IF('Base tratada'!$E843&lt;=75, "61-75 dias", "76-99 dias")))))</f>
        <v>31-45 dias</v>
      </c>
      <c r="G843" s="38">
        <v>51</v>
      </c>
      <c r="H843" s="60" t="str">
        <f>IF('Base tratada'!$G843&lt;=29,"24–29",
IF('Base tratada'!$G843&lt;=39,"30–39",
IF('Base tratada'!$G843&lt;=49,"40–49",
IF('Base tratada'!$G843&lt;=59,"50–59",
IF('Base tratada'!$G843&lt;=69,"60–69",
"70–80")))))</f>
        <v>50–59</v>
      </c>
      <c r="I843" s="34">
        <v>2293</v>
      </c>
      <c r="J843" s="58" t="str">
        <f>IF('Base tratada'!$K843=1,"Divorciado",
IF('Base tratada'!$L843=1,"Casado",
IF('Base tratada'!$M843=1, "Solteiro",
IF('Base tratada'!$N843=1,"Juntos",
"Viúvo"))))</f>
        <v>Juntos</v>
      </c>
      <c r="K843" s="34">
        <v>0</v>
      </c>
      <c r="L843" s="34">
        <v>0</v>
      </c>
      <c r="M843" s="34">
        <v>0</v>
      </c>
      <c r="N843" s="34">
        <v>1</v>
      </c>
      <c r="O843" s="34">
        <v>0</v>
      </c>
      <c r="P843" s="34">
        <v>0</v>
      </c>
      <c r="Q843" s="34">
        <v>0</v>
      </c>
      <c r="R843" s="34">
        <v>0</v>
      </c>
      <c r="S843" s="34">
        <v>1</v>
      </c>
      <c r="T843" s="34">
        <v>0</v>
      </c>
      <c r="U843" s="35">
        <v>167</v>
      </c>
      <c r="V843" s="35">
        <v>2</v>
      </c>
      <c r="W843" s="35">
        <v>89</v>
      </c>
      <c r="X843" s="35">
        <v>0</v>
      </c>
      <c r="Y843" s="35">
        <v>0</v>
      </c>
      <c r="Z843" s="35">
        <v>34</v>
      </c>
      <c r="AA843" s="34">
        <v>6</v>
      </c>
      <c r="AB843" s="34">
        <v>8</v>
      </c>
      <c r="AC843" s="34">
        <v>6</v>
      </c>
      <c r="AD843" s="34">
        <v>1</v>
      </c>
      <c r="AE843" s="34">
        <v>4</v>
      </c>
      <c r="AF843" s="58">
        <f>'Base tratada'!$AC843+'Base tratada'!$AD843+'Base tratada'!$AE843</f>
        <v>11</v>
      </c>
      <c r="AG8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43" s="58" t="str">
        <f>IF('Base tratada'!$AC843&gt;=MAX('Base tratada'!$AD843,'Base tratada'!$AE843),"Web",
IF('Base tratada'!$AD843&gt;='Base tratada'!$AE843,"Catalog",
"Store"))</f>
        <v>Web</v>
      </c>
      <c r="AI843" s="59">
        <f>IF('Base tratada'!$AF843=0,"0",'Base tratada'!$AK843/'Base tratada'!$AF843)</f>
        <v>23.454545454545453</v>
      </c>
      <c r="AJ843" s="59" t="str">
        <f>IF('Base tratada'!$AI843=0,"R$ 0",
IF('Base tratada'!$AI843&lt;=25,"R$ 1–25",
IF('Base tratada'!$AI843&lt;=50,"R$ 26–50",
"+R$ 50")))</f>
        <v>R$ 1–25</v>
      </c>
      <c r="AK843" s="35">
        <v>258</v>
      </c>
      <c r="AL843" s="58" t="str">
        <f>IF('Base tratada'!$AK843&lt;=100,"R$ 0-100",
IF('Base tratada'!$AK843&lt;=500,"R$ 101-500",
IF('Base tratada'!$AK843&lt;=1000,"R$ 501-1000",
IF('Base tratada'!$AK843&lt;=1500,"R$ 1001-1500",
"+R$ 1500"))))</f>
        <v>R$ 101-500</v>
      </c>
      <c r="AM843" s="34">
        <v>0</v>
      </c>
      <c r="AN843" s="34">
        <v>0</v>
      </c>
      <c r="AO843" s="34">
        <v>0</v>
      </c>
      <c r="AP843" s="34">
        <v>0</v>
      </c>
      <c r="AQ843" s="34">
        <v>0</v>
      </c>
      <c r="AR843" s="34">
        <v>0</v>
      </c>
      <c r="AS843" s="34">
        <v>0</v>
      </c>
      <c r="AT843" s="34">
        <v>3</v>
      </c>
      <c r="AU843" s="34">
        <v>11</v>
      </c>
      <c r="AV843" s="52">
        <v>224</v>
      </c>
      <c r="AW843" s="57">
        <v>0</v>
      </c>
      <c r="AX843" s="58" t="str">
        <f>IF(Tabela3[[#This Row],[Response]]=1, "Aceitou", "Não aceitou")</f>
        <v>Não aceitou</v>
      </c>
      <c r="AY843" s="55" t="str">
        <f>Tabela3[[#This Row],[Faixa Recência]] &amp; " | " &amp; Tabela3[[#This Row],[Faixa Gasto]] &amp; " | " &amp; Tabela3[[#This Row],[Faixa ticket médio]]</f>
        <v>31-45 dias | R$ 101-500 | R$ 1–25</v>
      </c>
      <c r="AZ8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3" s="36"/>
    </row>
    <row r="844" spans="1:54" x14ac:dyDescent="0.25">
      <c r="A844" s="61">
        <v>843</v>
      </c>
      <c r="B844" s="37">
        <v>7500</v>
      </c>
      <c r="C844" s="34">
        <v>0</v>
      </c>
      <c r="D844" s="34">
        <v>0</v>
      </c>
      <c r="E844" s="34">
        <v>94</v>
      </c>
      <c r="F844" s="58" t="str">
        <f>IF('Base tratada'!$E844&lt;=15,"0-15 dias",
IF('Base tratada'!$E844&lt;=30, "16-30 dias",
IF('Base tratada'!$E844&lt;=45, "31-45 dias",
IF('Base tratada'!$E844&lt;=60, "46-60 dias",
IF('Base tratada'!$E844&lt;=75, "61-75 dias", "76-99 dias")))))</f>
        <v>76-99 dias</v>
      </c>
      <c r="G844" s="38">
        <v>33</v>
      </c>
      <c r="H844" s="60" t="str">
        <f>IF('Base tratada'!$G844&lt;=29,"24–29",
IF('Base tratada'!$G844&lt;=39,"30–39",
IF('Base tratada'!$G844&lt;=49,"40–49",
IF('Base tratada'!$G844&lt;=59,"50–59",
IF('Base tratada'!$G844&lt;=69,"60–69",
"70–80")))))</f>
        <v>30–39</v>
      </c>
      <c r="I844" s="34">
        <v>2695</v>
      </c>
      <c r="J844" s="58" t="str">
        <f>IF('Base tratada'!$K844=1,"Divorciado",
IF('Base tratada'!$L844=1,"Casado",
IF('Base tratada'!$M844=1, "Solteiro",
IF('Base tratada'!$N844=1,"Juntos",
"Viúvo"))))</f>
        <v>Casado</v>
      </c>
      <c r="K844" s="34">
        <v>0</v>
      </c>
      <c r="L844" s="34">
        <v>1</v>
      </c>
      <c r="M844" s="34">
        <v>0</v>
      </c>
      <c r="N844" s="34">
        <v>0</v>
      </c>
      <c r="O844" s="34">
        <v>0</v>
      </c>
      <c r="P844" s="34">
        <v>0</v>
      </c>
      <c r="Q844" s="34">
        <v>0</v>
      </c>
      <c r="R844" s="34">
        <v>1</v>
      </c>
      <c r="S844" s="34">
        <v>0</v>
      </c>
      <c r="T844" s="34">
        <v>0</v>
      </c>
      <c r="U844" s="35">
        <v>0</v>
      </c>
      <c r="V844" s="35">
        <v>2</v>
      </c>
      <c r="W844" s="35">
        <v>3</v>
      </c>
      <c r="X844" s="35">
        <v>4</v>
      </c>
      <c r="Y844" s="35">
        <v>1</v>
      </c>
      <c r="Z844" s="35">
        <v>5</v>
      </c>
      <c r="AA844" s="34">
        <v>1</v>
      </c>
      <c r="AB844" s="34">
        <v>6</v>
      </c>
      <c r="AC844" s="34">
        <v>0</v>
      </c>
      <c r="AD844" s="34">
        <v>0</v>
      </c>
      <c r="AE844" s="34">
        <v>3</v>
      </c>
      <c r="AF844" s="58">
        <f>'Base tratada'!$AC844+'Base tratada'!$AD844+'Base tratada'!$AE844</f>
        <v>3</v>
      </c>
      <c r="AG8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44" s="58" t="str">
        <f>IF('Base tratada'!$AC844&gt;=MAX('Base tratada'!$AD844,'Base tratada'!$AE844),"Web",
IF('Base tratada'!$AD844&gt;='Base tratada'!$AE844,"Catalog",
"Store"))</f>
        <v>Store</v>
      </c>
      <c r="AI844" s="59">
        <f>IF('Base tratada'!$AF844=0,"0",'Base tratada'!$AK844/'Base tratada'!$AF844)</f>
        <v>3.3333333333333335</v>
      </c>
      <c r="AJ844" s="59" t="str">
        <f>IF('Base tratada'!$AI844=0,"R$ 0",
IF('Base tratada'!$AI844&lt;=25,"R$ 1–25",
IF('Base tratada'!$AI844&lt;=50,"R$ 26–50",
"+R$ 50")))</f>
        <v>R$ 1–25</v>
      </c>
      <c r="AK844" s="35">
        <v>10</v>
      </c>
      <c r="AL844" s="58" t="str">
        <f>IF('Base tratada'!$AK844&lt;=100,"R$ 0-100",
IF('Base tratada'!$AK844&lt;=500,"R$ 101-500",
IF('Base tratada'!$AK844&lt;=1000,"R$ 501-1000",
IF('Base tratada'!$AK844&lt;=1500,"R$ 1001-1500",
"+R$ 1500"))))</f>
        <v>R$ 0-100</v>
      </c>
      <c r="AM844" s="34">
        <v>0</v>
      </c>
      <c r="AN844" s="34">
        <v>0</v>
      </c>
      <c r="AO844" s="34">
        <v>0</v>
      </c>
      <c r="AP844" s="34">
        <v>0</v>
      </c>
      <c r="AQ844" s="34">
        <v>0</v>
      </c>
      <c r="AR844" s="34">
        <v>0</v>
      </c>
      <c r="AS844" s="34">
        <v>0</v>
      </c>
      <c r="AT844" s="34">
        <v>3</v>
      </c>
      <c r="AU844" s="34">
        <v>11</v>
      </c>
      <c r="AV844" s="52">
        <v>5</v>
      </c>
      <c r="AW844" s="57">
        <v>0</v>
      </c>
      <c r="AX844" s="58" t="str">
        <f>IF(Tabela3[[#This Row],[Response]]=1, "Aceitou", "Não aceitou")</f>
        <v>Não aceitou</v>
      </c>
      <c r="AY844" s="55" t="str">
        <f>Tabela3[[#This Row],[Faixa Recência]] &amp; " | " &amp; Tabela3[[#This Row],[Faixa Gasto]] &amp; " | " &amp; Tabela3[[#This Row],[Faixa ticket médio]]</f>
        <v>76-99 dias | R$ 0-100 | R$ 1–25</v>
      </c>
      <c r="AZ8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4" s="36"/>
    </row>
    <row r="845" spans="1:54" x14ac:dyDescent="0.25">
      <c r="A845" s="61">
        <v>844</v>
      </c>
      <c r="B845" s="37">
        <v>38683</v>
      </c>
      <c r="C845" s="34">
        <v>1</v>
      </c>
      <c r="D845" s="34">
        <v>0</v>
      </c>
      <c r="E845" s="34">
        <v>80</v>
      </c>
      <c r="F845" s="58" t="str">
        <f>IF('Base tratada'!$E845&lt;=15,"0-15 dias",
IF('Base tratada'!$E845&lt;=30, "16-30 dias",
IF('Base tratada'!$E845&lt;=45, "31-45 dias",
IF('Base tratada'!$E845&lt;=60, "46-60 dias",
IF('Base tratada'!$E845&lt;=75, "61-75 dias", "76-99 dias")))))</f>
        <v>76-99 dias</v>
      </c>
      <c r="G845" s="38">
        <v>31</v>
      </c>
      <c r="H845" s="60" t="str">
        <f>IF('Base tratada'!$G845&lt;=29,"24–29",
IF('Base tratada'!$G845&lt;=39,"30–39",
IF('Base tratada'!$G845&lt;=49,"40–49",
IF('Base tratada'!$G845&lt;=59,"50–59",
IF('Base tratada'!$G845&lt;=69,"60–69",
"70–80")))))</f>
        <v>30–39</v>
      </c>
      <c r="I845" s="34">
        <v>2792</v>
      </c>
      <c r="J845" s="58" t="str">
        <f>IF('Base tratada'!$K845=1,"Divorciado",
IF('Base tratada'!$L845=1,"Casado",
IF('Base tratada'!$M845=1, "Solteiro",
IF('Base tratada'!$N845=1,"Juntos",
"Viúvo"))))</f>
        <v>Juntos</v>
      </c>
      <c r="K845" s="34">
        <v>0</v>
      </c>
      <c r="L845" s="34">
        <v>0</v>
      </c>
      <c r="M845" s="34">
        <v>0</v>
      </c>
      <c r="N845" s="34">
        <v>1</v>
      </c>
      <c r="O845" s="34">
        <v>0</v>
      </c>
      <c r="P845" s="34">
        <v>1</v>
      </c>
      <c r="Q845" s="34">
        <v>0</v>
      </c>
      <c r="R845" s="34">
        <v>0</v>
      </c>
      <c r="S845" s="34">
        <v>0</v>
      </c>
      <c r="T845" s="34">
        <v>0</v>
      </c>
      <c r="U845" s="35">
        <v>46</v>
      </c>
      <c r="V845" s="35">
        <v>35</v>
      </c>
      <c r="W845" s="35">
        <v>69</v>
      </c>
      <c r="X845" s="35">
        <v>84</v>
      </c>
      <c r="Y845" s="35">
        <v>41</v>
      </c>
      <c r="Z845" s="35">
        <v>66</v>
      </c>
      <c r="AA845" s="34">
        <v>6</v>
      </c>
      <c r="AB845" s="34">
        <v>7</v>
      </c>
      <c r="AC845" s="34">
        <v>4</v>
      </c>
      <c r="AD845" s="34">
        <v>1</v>
      </c>
      <c r="AE845" s="34">
        <v>6</v>
      </c>
      <c r="AF845" s="58">
        <f>'Base tratada'!$AC845+'Base tratada'!$AD845+'Base tratada'!$AE845</f>
        <v>11</v>
      </c>
      <c r="AG8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45" s="58" t="str">
        <f>IF('Base tratada'!$AC845&gt;=MAX('Base tratada'!$AD845,'Base tratada'!$AE845),"Web",
IF('Base tratada'!$AD845&gt;='Base tratada'!$AE845,"Catalog",
"Store"))</f>
        <v>Store</v>
      </c>
      <c r="AI845" s="59">
        <f>IF('Base tratada'!$AF845=0,"0",'Base tratada'!$AK845/'Base tratada'!$AF845)</f>
        <v>25</v>
      </c>
      <c r="AJ845" s="59" t="str">
        <f>IF('Base tratada'!$AI845=0,"R$ 0",
IF('Base tratada'!$AI845&lt;=25,"R$ 1–25",
IF('Base tratada'!$AI845&lt;=50,"R$ 26–50",
"+R$ 50")))</f>
        <v>R$ 1–25</v>
      </c>
      <c r="AK845" s="35">
        <v>275</v>
      </c>
      <c r="AL845" s="58" t="str">
        <f>IF('Base tratada'!$AK845&lt;=100,"R$ 0-100",
IF('Base tratada'!$AK845&lt;=500,"R$ 101-500",
IF('Base tratada'!$AK845&lt;=1000,"R$ 501-1000",
IF('Base tratada'!$AK845&lt;=1500,"R$ 1001-1500",
"+R$ 1500"))))</f>
        <v>R$ 101-500</v>
      </c>
      <c r="AM845" s="34">
        <v>0</v>
      </c>
      <c r="AN845" s="34">
        <v>0</v>
      </c>
      <c r="AO845" s="34">
        <v>0</v>
      </c>
      <c r="AP845" s="34">
        <v>0</v>
      </c>
      <c r="AQ845" s="34">
        <v>0</v>
      </c>
      <c r="AR845" s="34">
        <v>0</v>
      </c>
      <c r="AS845" s="34">
        <v>0</v>
      </c>
      <c r="AT845" s="34">
        <v>3</v>
      </c>
      <c r="AU845" s="34">
        <v>11</v>
      </c>
      <c r="AV845" s="52">
        <v>209</v>
      </c>
      <c r="AW845" s="57">
        <v>0</v>
      </c>
      <c r="AX845" s="58" t="str">
        <f>IF(Tabela3[[#This Row],[Response]]=1, "Aceitou", "Não aceitou")</f>
        <v>Não aceitou</v>
      </c>
      <c r="AY845" s="55" t="str">
        <f>Tabela3[[#This Row],[Faixa Recência]] &amp; " | " &amp; Tabela3[[#This Row],[Faixa Gasto]] &amp; " | " &amp; Tabela3[[#This Row],[Faixa ticket médio]]</f>
        <v>76-99 dias | R$ 101-500 | R$ 1–25</v>
      </c>
      <c r="AZ8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5" s="36"/>
    </row>
    <row r="846" spans="1:54" x14ac:dyDescent="0.25">
      <c r="A846" s="61">
        <v>845</v>
      </c>
      <c r="B846" s="37">
        <v>49514</v>
      </c>
      <c r="C846" s="34">
        <v>1</v>
      </c>
      <c r="D846" s="34">
        <v>0</v>
      </c>
      <c r="E846" s="34">
        <v>61</v>
      </c>
      <c r="F846" s="58" t="str">
        <f>IF('Base tratada'!$E846&lt;=15,"0-15 dias",
IF('Base tratada'!$E846&lt;=30, "16-30 dias",
IF('Base tratada'!$E846&lt;=45, "31-45 dias",
IF('Base tratada'!$E846&lt;=60, "46-60 dias",
IF('Base tratada'!$E846&lt;=75, "61-75 dias", "76-99 dias")))))</f>
        <v>61-75 dias</v>
      </c>
      <c r="G846" s="38">
        <v>45</v>
      </c>
      <c r="H846" s="60" t="str">
        <f>IF('Base tratada'!$G846&lt;=29,"24–29",
IF('Base tratada'!$G846&lt;=39,"30–39",
IF('Base tratada'!$G846&lt;=49,"40–49",
IF('Base tratada'!$G846&lt;=59,"50–59",
IF('Base tratada'!$G846&lt;=69,"60–69",
"70–80")))))</f>
        <v>40–49</v>
      </c>
      <c r="I846" s="34">
        <v>2353</v>
      </c>
      <c r="J846" s="58" t="str">
        <f>IF('Base tratada'!$K846=1,"Divorciado",
IF('Base tratada'!$L846=1,"Casado",
IF('Base tratada'!$M846=1, "Solteiro",
IF('Base tratada'!$N846=1,"Juntos",
"Viúvo"))))</f>
        <v>Solteiro</v>
      </c>
      <c r="K846" s="34">
        <v>0</v>
      </c>
      <c r="L846" s="34">
        <v>0</v>
      </c>
      <c r="M846" s="34">
        <v>1</v>
      </c>
      <c r="N846" s="34">
        <v>0</v>
      </c>
      <c r="O846" s="34">
        <v>0</v>
      </c>
      <c r="P846" s="34">
        <v>1</v>
      </c>
      <c r="Q846" s="34">
        <v>0</v>
      </c>
      <c r="R846" s="34">
        <v>0</v>
      </c>
      <c r="S846" s="34">
        <v>0</v>
      </c>
      <c r="T846" s="34">
        <v>0</v>
      </c>
      <c r="U846" s="35">
        <v>88</v>
      </c>
      <c r="V846" s="35">
        <v>39</v>
      </c>
      <c r="W846" s="35">
        <v>78</v>
      </c>
      <c r="X846" s="35">
        <v>58</v>
      </c>
      <c r="Y846" s="35">
        <v>13</v>
      </c>
      <c r="Z846" s="35">
        <v>93</v>
      </c>
      <c r="AA846" s="34">
        <v>2</v>
      </c>
      <c r="AB846" s="34">
        <v>7</v>
      </c>
      <c r="AC846" s="34">
        <v>6</v>
      </c>
      <c r="AD846" s="34">
        <v>1</v>
      </c>
      <c r="AE846" s="34">
        <v>4</v>
      </c>
      <c r="AF846" s="58">
        <f>'Base tratada'!$AC846+'Base tratada'!$AD846+'Base tratada'!$AE846</f>
        <v>11</v>
      </c>
      <c r="AG8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46" s="58" t="str">
        <f>IF('Base tratada'!$AC846&gt;=MAX('Base tratada'!$AD846,'Base tratada'!$AE846),"Web",
IF('Base tratada'!$AD846&gt;='Base tratada'!$AE846,"Catalog",
"Store"))</f>
        <v>Web</v>
      </c>
      <c r="AI846" s="59">
        <f>IF('Base tratada'!$AF846=0,"0",'Base tratada'!$AK846/'Base tratada'!$AF846)</f>
        <v>25.09090909090909</v>
      </c>
      <c r="AJ846" s="59" t="str">
        <f>IF('Base tratada'!$AI846=0,"R$ 0",
IF('Base tratada'!$AI846&lt;=25,"R$ 1–25",
IF('Base tratada'!$AI846&lt;=50,"R$ 26–50",
"+R$ 50")))</f>
        <v>R$ 26–50</v>
      </c>
      <c r="AK846" s="35">
        <v>276</v>
      </c>
      <c r="AL846" s="58" t="str">
        <f>IF('Base tratada'!$AK846&lt;=100,"R$ 0-100",
IF('Base tratada'!$AK846&lt;=500,"R$ 101-500",
IF('Base tratada'!$AK846&lt;=1000,"R$ 501-1000",
IF('Base tratada'!$AK846&lt;=1500,"R$ 1001-1500",
"+R$ 1500"))))</f>
        <v>R$ 101-500</v>
      </c>
      <c r="AM846" s="34">
        <v>0</v>
      </c>
      <c r="AN846" s="34">
        <v>0</v>
      </c>
      <c r="AO846" s="34">
        <v>0</v>
      </c>
      <c r="AP846" s="34">
        <v>0</v>
      </c>
      <c r="AQ846" s="34">
        <v>0</v>
      </c>
      <c r="AR846" s="34">
        <v>0</v>
      </c>
      <c r="AS846" s="34">
        <v>0</v>
      </c>
      <c r="AT846" s="34">
        <v>3</v>
      </c>
      <c r="AU846" s="34">
        <v>11</v>
      </c>
      <c r="AV846" s="52">
        <v>183</v>
      </c>
      <c r="AW846" s="57">
        <v>0</v>
      </c>
      <c r="AX846" s="58" t="str">
        <f>IF(Tabela3[[#This Row],[Response]]=1, "Aceitou", "Não aceitou")</f>
        <v>Não aceitou</v>
      </c>
      <c r="AY846" s="55" t="str">
        <f>Tabela3[[#This Row],[Faixa Recência]] &amp; " | " &amp; Tabela3[[#This Row],[Faixa Gasto]] &amp; " | " &amp; Tabela3[[#This Row],[Faixa ticket médio]]</f>
        <v>61-75 dias | R$ 101-500 | R$ 26–50</v>
      </c>
      <c r="AZ8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6" s="36"/>
    </row>
    <row r="847" spans="1:54" x14ac:dyDescent="0.25">
      <c r="A847" s="61">
        <v>846</v>
      </c>
      <c r="B847" s="37">
        <v>57906</v>
      </c>
      <c r="C847" s="34">
        <v>0</v>
      </c>
      <c r="D847" s="34">
        <v>1</v>
      </c>
      <c r="E847" s="34">
        <v>29</v>
      </c>
      <c r="F847" s="58" t="str">
        <f>IF('Base tratada'!$E847&lt;=15,"0-15 dias",
IF('Base tratada'!$E847&lt;=30, "16-30 dias",
IF('Base tratada'!$E847&lt;=45, "31-45 dias",
IF('Base tratada'!$E847&lt;=60, "46-60 dias",
IF('Base tratada'!$E847&lt;=75, "61-75 dias", "76-99 dias")))))</f>
        <v>16-30 dias</v>
      </c>
      <c r="G847" s="38">
        <v>47</v>
      </c>
      <c r="H847" s="60" t="str">
        <f>IF('Base tratada'!$G847&lt;=29,"24–29",
IF('Base tratada'!$G847&lt;=39,"30–39",
IF('Base tratada'!$G847&lt;=49,"40–49",
IF('Base tratada'!$G847&lt;=59,"50–59",
IF('Base tratada'!$G847&lt;=69,"60–69",
"70–80")))))</f>
        <v>40–49</v>
      </c>
      <c r="I847" s="34">
        <v>2542</v>
      </c>
      <c r="J847" s="58" t="str">
        <f>IF('Base tratada'!$K847=1,"Divorciado",
IF('Base tratada'!$L847=1,"Casado",
IF('Base tratada'!$M847=1, "Solteiro",
IF('Base tratada'!$N847=1,"Juntos",
"Viúvo"))))</f>
        <v>Juntos</v>
      </c>
      <c r="K847" s="34">
        <v>0</v>
      </c>
      <c r="L847" s="34">
        <v>0</v>
      </c>
      <c r="M847" s="34">
        <v>0</v>
      </c>
      <c r="N847" s="34">
        <v>1</v>
      </c>
      <c r="O847" s="34">
        <v>0</v>
      </c>
      <c r="P847" s="34">
        <v>0</v>
      </c>
      <c r="Q847" s="34">
        <v>0</v>
      </c>
      <c r="R847" s="34">
        <v>0</v>
      </c>
      <c r="S847" s="34">
        <v>0</v>
      </c>
      <c r="T847" s="34">
        <v>1</v>
      </c>
      <c r="U847" s="35">
        <v>243</v>
      </c>
      <c r="V847" s="35">
        <v>11</v>
      </c>
      <c r="W847" s="35">
        <v>119</v>
      </c>
      <c r="X847" s="35">
        <v>10</v>
      </c>
      <c r="Y847" s="35">
        <v>3</v>
      </c>
      <c r="Z847" s="35">
        <v>15</v>
      </c>
      <c r="AA847" s="34">
        <v>3</v>
      </c>
      <c r="AB847" s="34">
        <v>4</v>
      </c>
      <c r="AC847" s="34">
        <v>4</v>
      </c>
      <c r="AD847" s="34">
        <v>2</v>
      </c>
      <c r="AE847" s="34">
        <v>8</v>
      </c>
      <c r="AF847" s="58">
        <f>'Base tratada'!$AC847+'Base tratada'!$AD847+'Base tratada'!$AE847</f>
        <v>14</v>
      </c>
      <c r="AG8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47" s="58" t="str">
        <f>IF('Base tratada'!$AC847&gt;=MAX('Base tratada'!$AD847,'Base tratada'!$AE847),"Web",
IF('Base tratada'!$AD847&gt;='Base tratada'!$AE847,"Catalog",
"Store"))</f>
        <v>Store</v>
      </c>
      <c r="AI847" s="59">
        <f>IF('Base tratada'!$AF847=0,"0",'Base tratada'!$AK847/'Base tratada'!$AF847)</f>
        <v>27.571428571428573</v>
      </c>
      <c r="AJ847" s="59" t="str">
        <f>IF('Base tratada'!$AI847=0,"R$ 0",
IF('Base tratada'!$AI847&lt;=25,"R$ 1–25",
IF('Base tratada'!$AI847&lt;=50,"R$ 26–50",
"+R$ 50")))</f>
        <v>R$ 26–50</v>
      </c>
      <c r="AK847" s="35">
        <v>386</v>
      </c>
      <c r="AL847" s="58" t="str">
        <f>IF('Base tratada'!$AK847&lt;=100,"R$ 0-100",
IF('Base tratada'!$AK847&lt;=500,"R$ 101-500",
IF('Base tratada'!$AK847&lt;=1000,"R$ 501-1000",
IF('Base tratada'!$AK847&lt;=1500,"R$ 1001-1500",
"+R$ 1500"))))</f>
        <v>R$ 101-500</v>
      </c>
      <c r="AM847" s="34">
        <v>0</v>
      </c>
      <c r="AN847" s="34">
        <v>0</v>
      </c>
      <c r="AO847" s="34">
        <v>0</v>
      </c>
      <c r="AP847" s="34">
        <v>0</v>
      </c>
      <c r="AQ847" s="34">
        <v>0</v>
      </c>
      <c r="AR847" s="34">
        <v>0</v>
      </c>
      <c r="AS847" s="34">
        <v>0</v>
      </c>
      <c r="AT847" s="34">
        <v>3</v>
      </c>
      <c r="AU847" s="34">
        <v>11</v>
      </c>
      <c r="AV847" s="52">
        <v>371</v>
      </c>
      <c r="AW847" s="57">
        <v>0</v>
      </c>
      <c r="AX847" s="58" t="str">
        <f>IF(Tabela3[[#This Row],[Response]]=1, "Aceitou", "Não aceitou")</f>
        <v>Não aceitou</v>
      </c>
      <c r="AY847" s="55" t="str">
        <f>Tabela3[[#This Row],[Faixa Recência]] &amp; " | " &amp; Tabela3[[#This Row],[Faixa Gasto]] &amp; " | " &amp; Tabela3[[#This Row],[Faixa ticket médio]]</f>
        <v>16-30 dias | R$ 101-500 | R$ 26–50</v>
      </c>
      <c r="AZ8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7" s="36"/>
    </row>
    <row r="848" spans="1:54" x14ac:dyDescent="0.25">
      <c r="A848" s="61">
        <v>847</v>
      </c>
      <c r="B848" s="37">
        <v>43456</v>
      </c>
      <c r="C848" s="34">
        <v>0</v>
      </c>
      <c r="D848" s="34">
        <v>1</v>
      </c>
      <c r="E848" s="34">
        <v>0</v>
      </c>
      <c r="F848" s="58" t="str">
        <f>IF('Base tratada'!$E848&lt;=15,"0-15 dias",
IF('Base tratada'!$E848&lt;=30, "16-30 dias",
IF('Base tratada'!$E848&lt;=45, "31-45 dias",
IF('Base tratada'!$E848&lt;=60, "46-60 dias",
IF('Base tratada'!$E848&lt;=75, "61-75 dias", "76-99 dias")))))</f>
        <v>0-15 dias</v>
      </c>
      <c r="G848" s="38">
        <v>54</v>
      </c>
      <c r="H848" s="60" t="str">
        <f>IF('Base tratada'!$G848&lt;=29,"24–29",
IF('Base tratada'!$G848&lt;=39,"30–39",
IF('Base tratada'!$G848&lt;=49,"40–49",
IF('Base tratada'!$G848&lt;=59,"50–59",
IF('Base tratada'!$G848&lt;=69,"60–69",
"70–80")))))</f>
        <v>50–59</v>
      </c>
      <c r="I848" s="34">
        <v>2619</v>
      </c>
      <c r="J848" s="58" t="str">
        <f>IF('Base tratada'!$K848=1,"Divorciado",
IF('Base tratada'!$L848=1,"Casado",
IF('Base tratada'!$M848=1, "Solteiro",
IF('Base tratada'!$N848=1,"Juntos",
"Viúvo"))))</f>
        <v>Solteiro</v>
      </c>
      <c r="K848" s="34">
        <v>0</v>
      </c>
      <c r="L848" s="34">
        <v>0</v>
      </c>
      <c r="M848" s="34">
        <v>1</v>
      </c>
      <c r="N848" s="34">
        <v>0</v>
      </c>
      <c r="O848" s="34">
        <v>0</v>
      </c>
      <c r="P848" s="34">
        <v>0</v>
      </c>
      <c r="Q848" s="34">
        <v>0</v>
      </c>
      <c r="R848" s="34">
        <v>0</v>
      </c>
      <c r="S848" s="34">
        <v>1</v>
      </c>
      <c r="T848" s="34">
        <v>0</v>
      </c>
      <c r="U848" s="35">
        <v>275</v>
      </c>
      <c r="V848" s="35">
        <v>11</v>
      </c>
      <c r="W848" s="35">
        <v>68</v>
      </c>
      <c r="X848" s="35">
        <v>25</v>
      </c>
      <c r="Y848" s="35">
        <v>7</v>
      </c>
      <c r="Z848" s="35">
        <v>7</v>
      </c>
      <c r="AA848" s="34">
        <v>3</v>
      </c>
      <c r="AB848" s="34">
        <v>5</v>
      </c>
      <c r="AC848" s="34">
        <v>5</v>
      </c>
      <c r="AD848" s="34">
        <v>1</v>
      </c>
      <c r="AE848" s="34">
        <v>8</v>
      </c>
      <c r="AF848" s="58">
        <f>'Base tratada'!$AC848+'Base tratada'!$AD848+'Base tratada'!$AE848</f>
        <v>14</v>
      </c>
      <c r="AG8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48" s="58" t="str">
        <f>IF('Base tratada'!$AC848&gt;=MAX('Base tratada'!$AD848,'Base tratada'!$AE848),"Web",
IF('Base tratada'!$AD848&gt;='Base tratada'!$AE848,"Catalog",
"Store"))</f>
        <v>Store</v>
      </c>
      <c r="AI848" s="59">
        <f>IF('Base tratada'!$AF848=0,"0",'Base tratada'!$AK848/'Base tratada'!$AF848)</f>
        <v>27.571428571428573</v>
      </c>
      <c r="AJ848" s="59" t="str">
        <f>IF('Base tratada'!$AI848=0,"R$ 0",
IF('Base tratada'!$AI848&lt;=25,"R$ 1–25",
IF('Base tratada'!$AI848&lt;=50,"R$ 26–50",
"+R$ 50")))</f>
        <v>R$ 26–50</v>
      </c>
      <c r="AK848" s="35">
        <v>386</v>
      </c>
      <c r="AL848" s="58" t="str">
        <f>IF('Base tratada'!$AK848&lt;=100,"R$ 0-100",
IF('Base tratada'!$AK848&lt;=500,"R$ 101-500",
IF('Base tratada'!$AK848&lt;=1000,"R$ 501-1000",
IF('Base tratada'!$AK848&lt;=1500,"R$ 1001-1500",
"+R$ 1500"))))</f>
        <v>R$ 101-500</v>
      </c>
      <c r="AM848" s="34">
        <v>0</v>
      </c>
      <c r="AN848" s="34">
        <v>0</v>
      </c>
      <c r="AO848" s="34">
        <v>0</v>
      </c>
      <c r="AP848" s="34">
        <v>0</v>
      </c>
      <c r="AQ848" s="34">
        <v>0</v>
      </c>
      <c r="AR848" s="34">
        <v>0</v>
      </c>
      <c r="AS848" s="34">
        <v>0</v>
      </c>
      <c r="AT848" s="34">
        <v>3</v>
      </c>
      <c r="AU848" s="34">
        <v>11</v>
      </c>
      <c r="AV848" s="52">
        <v>379</v>
      </c>
      <c r="AW848" s="57">
        <v>0</v>
      </c>
      <c r="AX848" s="58" t="str">
        <f>IF(Tabela3[[#This Row],[Response]]=1, "Aceitou", "Não aceitou")</f>
        <v>Não aceitou</v>
      </c>
      <c r="AY848" s="55" t="str">
        <f>Tabela3[[#This Row],[Faixa Recência]] &amp; " | " &amp; Tabela3[[#This Row],[Faixa Gasto]] &amp; " | " &amp; Tabela3[[#This Row],[Faixa ticket médio]]</f>
        <v>0-15 dias | R$ 101-500 | R$ 26–50</v>
      </c>
      <c r="AZ8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8" s="36"/>
    </row>
    <row r="849" spans="1:54" x14ac:dyDescent="0.25">
      <c r="A849" s="61">
        <v>848</v>
      </c>
      <c r="B849" s="37">
        <v>19485</v>
      </c>
      <c r="C849" s="34">
        <v>2</v>
      </c>
      <c r="D849" s="34">
        <v>0</v>
      </c>
      <c r="E849" s="34">
        <v>80</v>
      </c>
      <c r="F849" s="58" t="str">
        <f>IF('Base tratada'!$E849&lt;=15,"0-15 dias",
IF('Base tratada'!$E849&lt;=30, "16-30 dias",
IF('Base tratada'!$E849&lt;=45, "31-45 dias",
IF('Base tratada'!$E849&lt;=60, "46-60 dias",
IF('Base tratada'!$E849&lt;=75, "61-75 dias", "76-99 dias")))))</f>
        <v>76-99 dias</v>
      </c>
      <c r="G849" s="38">
        <v>34</v>
      </c>
      <c r="H849" s="60" t="str">
        <f>IF('Base tratada'!$G849&lt;=29,"24–29",
IF('Base tratada'!$G849&lt;=39,"30–39",
IF('Base tratada'!$G849&lt;=49,"40–49",
IF('Base tratada'!$G849&lt;=59,"50–59",
IF('Base tratada'!$G849&lt;=69,"60–69",
"70–80")))))</f>
        <v>30–39</v>
      </c>
      <c r="I849" s="34">
        <v>2437</v>
      </c>
      <c r="J849" s="58" t="str">
        <f>IF('Base tratada'!$K849=1,"Divorciado",
IF('Base tratada'!$L849=1,"Casado",
IF('Base tratada'!$M849=1, "Solteiro",
IF('Base tratada'!$N849=1,"Juntos",
"Viúvo"))))</f>
        <v>Solteiro</v>
      </c>
      <c r="K849" s="34">
        <v>0</v>
      </c>
      <c r="L849" s="34">
        <v>0</v>
      </c>
      <c r="M849" s="34">
        <v>1</v>
      </c>
      <c r="N849" s="34">
        <v>0</v>
      </c>
      <c r="O849" s="34">
        <v>0</v>
      </c>
      <c r="P849" s="34">
        <v>0</v>
      </c>
      <c r="Q849" s="34">
        <v>0</v>
      </c>
      <c r="R849" s="34">
        <v>0</v>
      </c>
      <c r="S849" s="34">
        <v>1</v>
      </c>
      <c r="T849" s="34">
        <v>0</v>
      </c>
      <c r="U849" s="35">
        <v>6</v>
      </c>
      <c r="V849" s="35">
        <v>0</v>
      </c>
      <c r="W849" s="35">
        <v>4</v>
      </c>
      <c r="X849" s="35">
        <v>0</v>
      </c>
      <c r="Y849" s="35">
        <v>0</v>
      </c>
      <c r="Z849" s="35">
        <v>0</v>
      </c>
      <c r="AA849" s="34">
        <v>1</v>
      </c>
      <c r="AB849" s="34">
        <v>7</v>
      </c>
      <c r="AC849" s="34">
        <v>1</v>
      </c>
      <c r="AD849" s="34">
        <v>0</v>
      </c>
      <c r="AE849" s="34">
        <v>2</v>
      </c>
      <c r="AF849" s="58">
        <f>'Base tratada'!$AC849+'Base tratada'!$AD849+'Base tratada'!$AE849</f>
        <v>3</v>
      </c>
      <c r="AG8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49" s="58" t="str">
        <f>IF('Base tratada'!$AC849&gt;=MAX('Base tratada'!$AD849,'Base tratada'!$AE849),"Web",
IF('Base tratada'!$AD849&gt;='Base tratada'!$AE849,"Catalog",
"Store"))</f>
        <v>Store</v>
      </c>
      <c r="AI849" s="59">
        <f>IF('Base tratada'!$AF849=0,"0",'Base tratada'!$AK849/'Base tratada'!$AF849)</f>
        <v>3.3333333333333335</v>
      </c>
      <c r="AJ849" s="59" t="str">
        <f>IF('Base tratada'!$AI849=0,"R$ 0",
IF('Base tratada'!$AI849&lt;=25,"R$ 1–25",
IF('Base tratada'!$AI849&lt;=50,"R$ 26–50",
"+R$ 50")))</f>
        <v>R$ 1–25</v>
      </c>
      <c r="AK849" s="35">
        <v>10</v>
      </c>
      <c r="AL849" s="58" t="str">
        <f>IF('Base tratada'!$AK849&lt;=100,"R$ 0-100",
IF('Base tratada'!$AK849&lt;=500,"R$ 101-500",
IF('Base tratada'!$AK849&lt;=1000,"R$ 501-1000",
IF('Base tratada'!$AK849&lt;=1500,"R$ 1001-1500",
"+R$ 1500"))))</f>
        <v>R$ 0-100</v>
      </c>
      <c r="AM849" s="34">
        <v>0</v>
      </c>
      <c r="AN849" s="34">
        <v>0</v>
      </c>
      <c r="AO849" s="34">
        <v>0</v>
      </c>
      <c r="AP849" s="34">
        <v>0</v>
      </c>
      <c r="AQ849" s="34">
        <v>0</v>
      </c>
      <c r="AR849" s="34">
        <v>0</v>
      </c>
      <c r="AS849" s="34">
        <v>0</v>
      </c>
      <c r="AT849" s="34">
        <v>3</v>
      </c>
      <c r="AU849" s="34">
        <v>11</v>
      </c>
      <c r="AV849" s="52">
        <v>10</v>
      </c>
      <c r="AW849" s="57">
        <v>0</v>
      </c>
      <c r="AX849" s="58" t="str">
        <f>IF(Tabela3[[#This Row],[Response]]=1, "Aceitou", "Não aceitou")</f>
        <v>Não aceitou</v>
      </c>
      <c r="AY849" s="55" t="str">
        <f>Tabela3[[#This Row],[Faixa Recência]] &amp; " | " &amp; Tabela3[[#This Row],[Faixa Gasto]] &amp; " | " &amp; Tabela3[[#This Row],[Faixa ticket médio]]</f>
        <v>76-99 dias | R$ 0-100 | R$ 1–25</v>
      </c>
      <c r="AZ8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49" s="36"/>
    </row>
    <row r="850" spans="1:54" x14ac:dyDescent="0.25">
      <c r="A850" s="61">
        <v>849</v>
      </c>
      <c r="B850" s="37">
        <v>53172</v>
      </c>
      <c r="C850" s="34">
        <v>0</v>
      </c>
      <c r="D850" s="34">
        <v>1</v>
      </c>
      <c r="E850" s="34">
        <v>54</v>
      </c>
      <c r="F850" s="58" t="str">
        <f>IF('Base tratada'!$E850&lt;=15,"0-15 dias",
IF('Base tratada'!$E850&lt;=30, "16-30 dias",
IF('Base tratada'!$E850&lt;=45, "31-45 dias",
IF('Base tratada'!$E850&lt;=60, "46-60 dias",
IF('Base tratada'!$E850&lt;=75, "61-75 dias", "76-99 dias")))))</f>
        <v>46-60 dias</v>
      </c>
      <c r="G850" s="38">
        <v>42</v>
      </c>
      <c r="H850" s="60" t="str">
        <f>IF('Base tratada'!$G850&lt;=29,"24–29",
IF('Base tratada'!$G850&lt;=39,"30–39",
IF('Base tratada'!$G850&lt;=49,"40–49",
IF('Base tratada'!$G850&lt;=59,"50–59",
IF('Base tratada'!$G850&lt;=69,"60–69",
"70–80")))))</f>
        <v>40–49</v>
      </c>
      <c r="I850" s="34">
        <v>2578</v>
      </c>
      <c r="J850" s="58" t="str">
        <f>IF('Base tratada'!$K850=1,"Divorciado",
IF('Base tratada'!$L850=1,"Casado",
IF('Base tratada'!$M850=1, "Solteiro",
IF('Base tratada'!$N850=1,"Juntos",
"Viúvo"))))</f>
        <v>Juntos</v>
      </c>
      <c r="K850" s="34">
        <v>0</v>
      </c>
      <c r="L850" s="34">
        <v>0</v>
      </c>
      <c r="M850" s="34">
        <v>0</v>
      </c>
      <c r="N850" s="34">
        <v>1</v>
      </c>
      <c r="O850" s="34">
        <v>0</v>
      </c>
      <c r="P850" s="34">
        <v>0</v>
      </c>
      <c r="Q850" s="34">
        <v>0</v>
      </c>
      <c r="R850" s="34">
        <v>1</v>
      </c>
      <c r="S850" s="34">
        <v>0</v>
      </c>
      <c r="T850" s="34">
        <v>0</v>
      </c>
      <c r="U850" s="35">
        <v>121</v>
      </c>
      <c r="V850" s="35">
        <v>62</v>
      </c>
      <c r="W850" s="35">
        <v>90</v>
      </c>
      <c r="X850" s="35">
        <v>68</v>
      </c>
      <c r="Y850" s="35">
        <v>20</v>
      </c>
      <c r="Z850" s="35">
        <v>125</v>
      </c>
      <c r="AA850" s="34">
        <v>3</v>
      </c>
      <c r="AB850" s="34">
        <v>3</v>
      </c>
      <c r="AC850" s="34">
        <v>2</v>
      </c>
      <c r="AD850" s="34">
        <v>3</v>
      </c>
      <c r="AE850" s="34">
        <v>8</v>
      </c>
      <c r="AF850" s="58">
        <f>'Base tratada'!$AC850+'Base tratada'!$AD850+'Base tratada'!$AE850</f>
        <v>13</v>
      </c>
      <c r="AG8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50" s="58" t="str">
        <f>IF('Base tratada'!$AC850&gt;=MAX('Base tratada'!$AD850,'Base tratada'!$AE850),"Web",
IF('Base tratada'!$AD850&gt;='Base tratada'!$AE850,"Catalog",
"Store"))</f>
        <v>Store</v>
      </c>
      <c r="AI850" s="59">
        <f>IF('Base tratada'!$AF850=0,"0",'Base tratada'!$AK850/'Base tratada'!$AF850)</f>
        <v>27.76923076923077</v>
      </c>
      <c r="AJ850" s="59" t="str">
        <f>IF('Base tratada'!$AI850=0,"R$ 0",
IF('Base tratada'!$AI850&lt;=25,"R$ 1–25",
IF('Base tratada'!$AI850&lt;=50,"R$ 26–50",
"+R$ 50")))</f>
        <v>R$ 26–50</v>
      </c>
      <c r="AK850" s="35">
        <v>361</v>
      </c>
      <c r="AL850" s="58" t="str">
        <f>IF('Base tratada'!$AK850&lt;=100,"R$ 0-100",
IF('Base tratada'!$AK850&lt;=500,"R$ 101-500",
IF('Base tratada'!$AK850&lt;=1000,"R$ 501-1000",
IF('Base tratada'!$AK850&lt;=1500,"R$ 1001-1500",
"+R$ 1500"))))</f>
        <v>R$ 101-500</v>
      </c>
      <c r="AM850" s="34">
        <v>0</v>
      </c>
      <c r="AN850" s="34">
        <v>0</v>
      </c>
      <c r="AO850" s="34">
        <v>0</v>
      </c>
      <c r="AP850" s="34">
        <v>0</v>
      </c>
      <c r="AQ850" s="34">
        <v>0</v>
      </c>
      <c r="AR850" s="34">
        <v>0</v>
      </c>
      <c r="AS850" s="34">
        <v>0</v>
      </c>
      <c r="AT850" s="34">
        <v>3</v>
      </c>
      <c r="AU850" s="34">
        <v>11</v>
      </c>
      <c r="AV850" s="52">
        <v>236</v>
      </c>
      <c r="AW850" s="57">
        <v>0</v>
      </c>
      <c r="AX850" s="58" t="str">
        <f>IF(Tabela3[[#This Row],[Response]]=1, "Aceitou", "Não aceitou")</f>
        <v>Não aceitou</v>
      </c>
      <c r="AY850" s="55" t="str">
        <f>Tabela3[[#This Row],[Faixa Recência]] &amp; " | " &amp; Tabela3[[#This Row],[Faixa Gasto]] &amp; " | " &amp; Tabela3[[#This Row],[Faixa ticket médio]]</f>
        <v>46-60 dias | R$ 101-500 | R$ 26–50</v>
      </c>
      <c r="AZ8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0" s="36"/>
    </row>
    <row r="851" spans="1:54" x14ac:dyDescent="0.25">
      <c r="A851" s="61">
        <v>850</v>
      </c>
      <c r="B851" s="37">
        <v>30545</v>
      </c>
      <c r="C851" s="34">
        <v>1</v>
      </c>
      <c r="D851" s="34">
        <v>0</v>
      </c>
      <c r="E851" s="34">
        <v>71</v>
      </c>
      <c r="F851" s="58" t="str">
        <f>IF('Base tratada'!$E851&lt;=15,"0-15 dias",
IF('Base tratada'!$E851&lt;=30, "16-30 dias",
IF('Base tratada'!$E851&lt;=45, "31-45 dias",
IF('Base tratada'!$E851&lt;=60, "46-60 dias",
IF('Base tratada'!$E851&lt;=75, "61-75 dias", "76-99 dias")))))</f>
        <v>61-75 dias</v>
      </c>
      <c r="G851" s="38">
        <v>41</v>
      </c>
      <c r="H851" s="60" t="str">
        <f>IF('Base tratada'!$G851&lt;=29,"24–29",
IF('Base tratada'!$G851&lt;=39,"30–39",
IF('Base tratada'!$G851&lt;=49,"40–49",
IF('Base tratada'!$G851&lt;=59,"50–59",
IF('Base tratada'!$G851&lt;=69,"60–69",
"70–80")))))</f>
        <v>40–49</v>
      </c>
      <c r="I851" s="34">
        <v>2779</v>
      </c>
      <c r="J851" s="58" t="str">
        <f>IF('Base tratada'!$K851=1,"Divorciado",
IF('Base tratada'!$L851=1,"Casado",
IF('Base tratada'!$M851=1, "Solteiro",
IF('Base tratada'!$N851=1,"Juntos",
"Viúvo"))))</f>
        <v>Juntos</v>
      </c>
      <c r="K851" s="34">
        <v>0</v>
      </c>
      <c r="L851" s="34">
        <v>0</v>
      </c>
      <c r="M851" s="34">
        <v>0</v>
      </c>
      <c r="N851" s="34">
        <v>1</v>
      </c>
      <c r="O851" s="34">
        <v>0</v>
      </c>
      <c r="P851" s="34">
        <v>0</v>
      </c>
      <c r="Q851" s="34">
        <v>0</v>
      </c>
      <c r="R851" s="34">
        <v>1</v>
      </c>
      <c r="S851" s="34">
        <v>0</v>
      </c>
      <c r="T851" s="34">
        <v>0</v>
      </c>
      <c r="U851" s="35">
        <v>4</v>
      </c>
      <c r="V851" s="35">
        <v>12</v>
      </c>
      <c r="W851" s="35">
        <v>15</v>
      </c>
      <c r="X851" s="35">
        <v>19</v>
      </c>
      <c r="Y851" s="35">
        <v>7</v>
      </c>
      <c r="Z851" s="35">
        <v>12</v>
      </c>
      <c r="AA851" s="34">
        <v>2</v>
      </c>
      <c r="AB851" s="34">
        <v>7</v>
      </c>
      <c r="AC851" s="34">
        <v>2</v>
      </c>
      <c r="AD851" s="34">
        <v>0</v>
      </c>
      <c r="AE851" s="34">
        <v>3</v>
      </c>
      <c r="AF851" s="58">
        <f>'Base tratada'!$AC851+'Base tratada'!$AD851+'Base tratada'!$AE851</f>
        <v>5</v>
      </c>
      <c r="AG8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51" s="58" t="str">
        <f>IF('Base tratada'!$AC851&gt;=MAX('Base tratada'!$AD851,'Base tratada'!$AE851),"Web",
IF('Base tratada'!$AD851&gt;='Base tratada'!$AE851,"Catalog",
"Store"))</f>
        <v>Store</v>
      </c>
      <c r="AI851" s="59">
        <f>IF('Base tratada'!$AF851=0,"0",'Base tratada'!$AK851/'Base tratada'!$AF851)</f>
        <v>11.4</v>
      </c>
      <c r="AJ851" s="59" t="str">
        <f>IF('Base tratada'!$AI851=0,"R$ 0",
IF('Base tratada'!$AI851&lt;=25,"R$ 1–25",
IF('Base tratada'!$AI851&lt;=50,"R$ 26–50",
"+R$ 50")))</f>
        <v>R$ 1–25</v>
      </c>
      <c r="AK851" s="35">
        <v>57</v>
      </c>
      <c r="AL851" s="58" t="str">
        <f>IF('Base tratada'!$AK851&lt;=100,"R$ 0-100",
IF('Base tratada'!$AK851&lt;=500,"R$ 101-500",
IF('Base tratada'!$AK851&lt;=1000,"R$ 501-1000",
IF('Base tratada'!$AK851&lt;=1500,"R$ 1001-1500",
"+R$ 1500"))))</f>
        <v>R$ 0-100</v>
      </c>
      <c r="AM851" s="34">
        <v>0</v>
      </c>
      <c r="AN851" s="34">
        <v>0</v>
      </c>
      <c r="AO851" s="34">
        <v>0</v>
      </c>
      <c r="AP851" s="34">
        <v>0</v>
      </c>
      <c r="AQ851" s="34">
        <v>0</v>
      </c>
      <c r="AR851" s="34">
        <v>0</v>
      </c>
      <c r="AS851" s="34">
        <v>0</v>
      </c>
      <c r="AT851" s="34">
        <v>3</v>
      </c>
      <c r="AU851" s="34">
        <v>11</v>
      </c>
      <c r="AV851" s="52">
        <v>45</v>
      </c>
      <c r="AW851" s="57">
        <v>0</v>
      </c>
      <c r="AX851" s="58" t="str">
        <f>IF(Tabela3[[#This Row],[Response]]=1, "Aceitou", "Não aceitou")</f>
        <v>Não aceitou</v>
      </c>
      <c r="AY851" s="55" t="str">
        <f>Tabela3[[#This Row],[Faixa Recência]] &amp; " | " &amp; Tabela3[[#This Row],[Faixa Gasto]] &amp; " | " &amp; Tabela3[[#This Row],[Faixa ticket médio]]</f>
        <v>61-75 dias | R$ 0-100 | R$ 1–25</v>
      </c>
      <c r="AZ8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1" s="36"/>
    </row>
    <row r="852" spans="1:54" x14ac:dyDescent="0.25">
      <c r="A852" s="61">
        <v>851</v>
      </c>
      <c r="B852" s="37">
        <v>70123</v>
      </c>
      <c r="C852" s="34">
        <v>0</v>
      </c>
      <c r="D852" s="34">
        <v>0</v>
      </c>
      <c r="E852" s="34">
        <v>27</v>
      </c>
      <c r="F852" s="58" t="str">
        <f>IF('Base tratada'!$E852&lt;=15,"0-15 dias",
IF('Base tratada'!$E852&lt;=30, "16-30 dias",
IF('Base tratada'!$E852&lt;=45, "31-45 dias",
IF('Base tratada'!$E852&lt;=60, "46-60 dias",
IF('Base tratada'!$E852&lt;=75, "61-75 dias", "76-99 dias")))))</f>
        <v>16-30 dias</v>
      </c>
      <c r="G852" s="38">
        <v>37</v>
      </c>
      <c r="H852" s="60" t="str">
        <f>IF('Base tratada'!$G852&lt;=29,"24–29",
IF('Base tratada'!$G852&lt;=39,"30–39",
IF('Base tratada'!$G852&lt;=49,"40–49",
IF('Base tratada'!$G852&lt;=59,"50–59",
IF('Base tratada'!$G852&lt;=69,"60–69",
"70–80")))))</f>
        <v>30–39</v>
      </c>
      <c r="I852" s="34">
        <v>2433</v>
      </c>
      <c r="J852" s="58" t="str">
        <f>IF('Base tratada'!$K852=1,"Divorciado",
IF('Base tratada'!$L852=1,"Casado",
IF('Base tratada'!$M852=1, "Solteiro",
IF('Base tratada'!$N852=1,"Juntos",
"Viúvo"))))</f>
        <v>Juntos</v>
      </c>
      <c r="K852" s="34">
        <v>0</v>
      </c>
      <c r="L852" s="34">
        <v>0</v>
      </c>
      <c r="M852" s="34">
        <v>0</v>
      </c>
      <c r="N852" s="34">
        <v>1</v>
      </c>
      <c r="O852" s="34">
        <v>0</v>
      </c>
      <c r="P852" s="34">
        <v>0</v>
      </c>
      <c r="Q852" s="34">
        <v>0</v>
      </c>
      <c r="R852" s="34">
        <v>0</v>
      </c>
      <c r="S852" s="34">
        <v>0</v>
      </c>
      <c r="T852" s="34">
        <v>1</v>
      </c>
      <c r="U852" s="35">
        <v>1308</v>
      </c>
      <c r="V852" s="35">
        <v>0</v>
      </c>
      <c r="W852" s="35">
        <v>396</v>
      </c>
      <c r="X852" s="35">
        <v>23</v>
      </c>
      <c r="Y852" s="35">
        <v>0</v>
      </c>
      <c r="Z852" s="35">
        <v>0</v>
      </c>
      <c r="AA852" s="34">
        <v>1</v>
      </c>
      <c r="AB852" s="34">
        <v>3</v>
      </c>
      <c r="AC852" s="34">
        <v>5</v>
      </c>
      <c r="AD852" s="34">
        <v>7</v>
      </c>
      <c r="AE852" s="34">
        <v>4</v>
      </c>
      <c r="AF852" s="58">
        <f>'Base tratada'!$AC852+'Base tratada'!$AD852+'Base tratada'!$AE852</f>
        <v>16</v>
      </c>
      <c r="AG8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52" s="58" t="str">
        <f>IF('Base tratada'!$AC852&gt;=MAX('Base tratada'!$AD852,'Base tratada'!$AE852),"Web",
IF('Base tratada'!$AD852&gt;='Base tratada'!$AE852,"Catalog",
"Store"))</f>
        <v>Catalog</v>
      </c>
      <c r="AI852" s="59">
        <f>IF('Base tratada'!$AF852=0,"0",'Base tratada'!$AK852/'Base tratada'!$AF852)</f>
        <v>107.9375</v>
      </c>
      <c r="AJ852" s="59" t="str">
        <f>IF('Base tratada'!$AI852=0,"R$ 0",
IF('Base tratada'!$AI852&lt;=25,"R$ 1–25",
IF('Base tratada'!$AI852&lt;=50,"R$ 26–50",
"+R$ 50")))</f>
        <v>+R$ 50</v>
      </c>
      <c r="AK852" s="35">
        <v>1727</v>
      </c>
      <c r="AL852" s="58" t="str">
        <f>IF('Base tratada'!$AK852&lt;=100,"R$ 0-100",
IF('Base tratada'!$AK852&lt;=500,"R$ 101-500",
IF('Base tratada'!$AK852&lt;=1000,"R$ 501-1000",
IF('Base tratada'!$AK852&lt;=1500,"R$ 1001-1500",
"+R$ 1500"))))</f>
        <v>+R$ 1500</v>
      </c>
      <c r="AM852" s="34">
        <v>0</v>
      </c>
      <c r="AN852" s="34">
        <v>1</v>
      </c>
      <c r="AO852" s="34">
        <v>0</v>
      </c>
      <c r="AP852" s="34">
        <v>1</v>
      </c>
      <c r="AQ852" s="34">
        <v>0</v>
      </c>
      <c r="AR852" s="34">
        <v>2</v>
      </c>
      <c r="AS852" s="34">
        <v>0</v>
      </c>
      <c r="AT852" s="34">
        <v>3</v>
      </c>
      <c r="AU852" s="34">
        <v>11</v>
      </c>
      <c r="AV852" s="52">
        <v>1727</v>
      </c>
      <c r="AW852" s="57">
        <v>0</v>
      </c>
      <c r="AX852" s="58" t="str">
        <f>IF(Tabela3[[#This Row],[Response]]=1, "Aceitou", "Não aceitou")</f>
        <v>Não aceitou</v>
      </c>
      <c r="AY852" s="55" t="str">
        <f>Tabela3[[#This Row],[Faixa Recência]] &amp; " | " &amp; Tabela3[[#This Row],[Faixa Gasto]] &amp; " | " &amp; Tabela3[[#This Row],[Faixa ticket médio]]</f>
        <v>16-30 dias | +R$ 1500 | +R$ 50</v>
      </c>
      <c r="AZ8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52" s="36"/>
    </row>
    <row r="853" spans="1:54" x14ac:dyDescent="0.25">
      <c r="A853" s="61">
        <v>852</v>
      </c>
      <c r="B853" s="37">
        <v>62450</v>
      </c>
      <c r="C853" s="34">
        <v>0</v>
      </c>
      <c r="D853" s="34">
        <v>1</v>
      </c>
      <c r="E853" s="34">
        <v>61</v>
      </c>
      <c r="F853" s="58" t="str">
        <f>IF('Base tratada'!$E853&lt;=15,"0-15 dias",
IF('Base tratada'!$E853&lt;=30, "16-30 dias",
IF('Base tratada'!$E853&lt;=45, "31-45 dias",
IF('Base tratada'!$E853&lt;=60, "46-60 dias",
IF('Base tratada'!$E853&lt;=75, "61-75 dias", "76-99 dias")))))</f>
        <v>61-75 dias</v>
      </c>
      <c r="G853" s="38">
        <v>61</v>
      </c>
      <c r="H853" s="60" t="str">
        <f>IF('Base tratada'!$G853&lt;=29,"24–29",
IF('Base tratada'!$G853&lt;=39,"30–39",
IF('Base tratada'!$G853&lt;=49,"40–49",
IF('Base tratada'!$G853&lt;=59,"50–59",
IF('Base tratada'!$G853&lt;=69,"60–69",
"70–80")))))</f>
        <v>60–69</v>
      </c>
      <c r="I853" s="34">
        <v>2333</v>
      </c>
      <c r="J853" s="58" t="str">
        <f>IF('Base tratada'!$K853=1,"Divorciado",
IF('Base tratada'!$L853=1,"Casado",
IF('Base tratada'!$M853=1, "Solteiro",
IF('Base tratada'!$N853=1,"Juntos",
"Viúvo"))))</f>
        <v>Solteiro</v>
      </c>
      <c r="K853" s="34">
        <v>0</v>
      </c>
      <c r="L853" s="34">
        <v>0</v>
      </c>
      <c r="M853" s="34">
        <v>1</v>
      </c>
      <c r="N853" s="34">
        <v>0</v>
      </c>
      <c r="O853" s="34">
        <v>0</v>
      </c>
      <c r="P853" s="34">
        <v>0</v>
      </c>
      <c r="Q853" s="34">
        <v>0</v>
      </c>
      <c r="R853" s="34">
        <v>1</v>
      </c>
      <c r="S853" s="34">
        <v>0</v>
      </c>
      <c r="T853" s="34">
        <v>0</v>
      </c>
      <c r="U853" s="35">
        <v>515</v>
      </c>
      <c r="V853" s="35">
        <v>47</v>
      </c>
      <c r="W853" s="35">
        <v>267</v>
      </c>
      <c r="X853" s="35">
        <v>62</v>
      </c>
      <c r="Y853" s="35">
        <v>66</v>
      </c>
      <c r="Z853" s="35">
        <v>38</v>
      </c>
      <c r="AA853" s="34">
        <v>2</v>
      </c>
      <c r="AB853" s="34">
        <v>3</v>
      </c>
      <c r="AC853" s="34">
        <v>5</v>
      </c>
      <c r="AD853" s="34">
        <v>5</v>
      </c>
      <c r="AE853" s="34">
        <v>4</v>
      </c>
      <c r="AF853" s="58">
        <f>'Base tratada'!$AC853+'Base tratada'!$AD853+'Base tratada'!$AE853</f>
        <v>14</v>
      </c>
      <c r="AG8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53" s="58" t="str">
        <f>IF('Base tratada'!$AC853&gt;=MAX('Base tratada'!$AD853,'Base tratada'!$AE853),"Web",
IF('Base tratada'!$AD853&gt;='Base tratada'!$AE853,"Catalog",
"Store"))</f>
        <v>Web</v>
      </c>
      <c r="AI853" s="59">
        <f>IF('Base tratada'!$AF853=0,"0",'Base tratada'!$AK853/'Base tratada'!$AF853)</f>
        <v>68.357142857142861</v>
      </c>
      <c r="AJ853" s="59" t="str">
        <f>IF('Base tratada'!$AI853=0,"R$ 0",
IF('Base tratada'!$AI853&lt;=25,"R$ 1–25",
IF('Base tratada'!$AI853&lt;=50,"R$ 26–50",
"+R$ 50")))</f>
        <v>+R$ 50</v>
      </c>
      <c r="AK853" s="35">
        <v>957</v>
      </c>
      <c r="AL853" s="58" t="str">
        <f>IF('Base tratada'!$AK853&lt;=100,"R$ 0-100",
IF('Base tratada'!$AK853&lt;=500,"R$ 101-500",
IF('Base tratada'!$AK853&lt;=1000,"R$ 501-1000",
IF('Base tratada'!$AK853&lt;=1500,"R$ 1001-1500",
"+R$ 1500"))))</f>
        <v>R$ 501-1000</v>
      </c>
      <c r="AM853" s="34">
        <v>0</v>
      </c>
      <c r="AN853" s="34">
        <v>0</v>
      </c>
      <c r="AO853" s="34">
        <v>0</v>
      </c>
      <c r="AP853" s="34">
        <v>1</v>
      </c>
      <c r="AQ853" s="34">
        <v>0</v>
      </c>
      <c r="AR853" s="34">
        <v>1</v>
      </c>
      <c r="AS853" s="34">
        <v>0</v>
      </c>
      <c r="AT853" s="34">
        <v>3</v>
      </c>
      <c r="AU853" s="34">
        <v>11</v>
      </c>
      <c r="AV853" s="52">
        <v>919</v>
      </c>
      <c r="AW853" s="57">
        <v>0</v>
      </c>
      <c r="AX853" s="58" t="str">
        <f>IF(Tabela3[[#This Row],[Response]]=1, "Aceitou", "Não aceitou")</f>
        <v>Não aceitou</v>
      </c>
      <c r="AY853" s="55" t="str">
        <f>Tabela3[[#This Row],[Faixa Recência]] &amp; " | " &amp; Tabela3[[#This Row],[Faixa Gasto]] &amp; " | " &amp; Tabela3[[#This Row],[Faixa ticket médio]]</f>
        <v>61-75 dias | R$ 501-1000 | +R$ 50</v>
      </c>
      <c r="AZ8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3" s="36"/>
    </row>
    <row r="854" spans="1:54" x14ac:dyDescent="0.25">
      <c r="A854" s="61">
        <v>853</v>
      </c>
      <c r="B854" s="37">
        <v>21675</v>
      </c>
      <c r="C854" s="34">
        <v>1</v>
      </c>
      <c r="D854" s="34">
        <v>0</v>
      </c>
      <c r="E854" s="34">
        <v>55</v>
      </c>
      <c r="F854" s="58" t="str">
        <f>IF('Base tratada'!$E854&lt;=15,"0-15 dias",
IF('Base tratada'!$E854&lt;=30, "16-30 dias",
IF('Base tratada'!$E854&lt;=45, "31-45 dias",
IF('Base tratada'!$E854&lt;=60, "46-60 dias",
IF('Base tratada'!$E854&lt;=75, "61-75 dias", "76-99 dias")))))</f>
        <v>46-60 dias</v>
      </c>
      <c r="G854" s="38">
        <v>44</v>
      </c>
      <c r="H854" s="60" t="str">
        <f>IF('Base tratada'!$G854&lt;=29,"24–29",
IF('Base tratada'!$G854&lt;=39,"30–39",
IF('Base tratada'!$G854&lt;=49,"40–49",
IF('Base tratada'!$G854&lt;=59,"50–59",
IF('Base tratada'!$G854&lt;=69,"60–69",
"70–80")))))</f>
        <v>40–49</v>
      </c>
      <c r="I854" s="34">
        <v>2177</v>
      </c>
      <c r="J854" s="58" t="str">
        <f>IF('Base tratada'!$K854=1,"Divorciado",
IF('Base tratada'!$L854=1,"Casado",
IF('Base tratada'!$M854=1, "Solteiro",
IF('Base tratada'!$N854=1,"Juntos",
"Viúvo"))))</f>
        <v>Juntos</v>
      </c>
      <c r="K854" s="34">
        <v>0</v>
      </c>
      <c r="L854" s="34">
        <v>0</v>
      </c>
      <c r="M854" s="34">
        <v>0</v>
      </c>
      <c r="N854" s="34">
        <v>1</v>
      </c>
      <c r="O854" s="34">
        <v>0</v>
      </c>
      <c r="P854" s="34">
        <v>0</v>
      </c>
      <c r="Q854" s="34">
        <v>0</v>
      </c>
      <c r="R854" s="34">
        <v>1</v>
      </c>
      <c r="S854" s="34">
        <v>0</v>
      </c>
      <c r="T854" s="34">
        <v>0</v>
      </c>
      <c r="U854" s="35">
        <v>4</v>
      </c>
      <c r="V854" s="35">
        <v>0</v>
      </c>
      <c r="W854" s="35">
        <v>16</v>
      </c>
      <c r="X854" s="35">
        <v>17</v>
      </c>
      <c r="Y854" s="35">
        <v>4</v>
      </c>
      <c r="Z854" s="35">
        <v>4</v>
      </c>
      <c r="AA854" s="34">
        <v>3</v>
      </c>
      <c r="AB854" s="34">
        <v>7</v>
      </c>
      <c r="AC854" s="34">
        <v>4</v>
      </c>
      <c r="AD854" s="34">
        <v>0</v>
      </c>
      <c r="AE854" s="34">
        <v>3</v>
      </c>
      <c r="AF854" s="58">
        <f>'Base tratada'!$AC854+'Base tratada'!$AD854+'Base tratada'!$AE854</f>
        <v>7</v>
      </c>
      <c r="AG8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54" s="58" t="str">
        <f>IF('Base tratada'!$AC854&gt;=MAX('Base tratada'!$AD854,'Base tratada'!$AE854),"Web",
IF('Base tratada'!$AD854&gt;='Base tratada'!$AE854,"Catalog",
"Store"))</f>
        <v>Web</v>
      </c>
      <c r="AI854" s="59">
        <f>IF('Base tratada'!$AF854=0,"0",'Base tratada'!$AK854/'Base tratada'!$AF854)</f>
        <v>5.8571428571428568</v>
      </c>
      <c r="AJ854" s="59" t="str">
        <f>IF('Base tratada'!$AI854=0,"R$ 0",
IF('Base tratada'!$AI854&lt;=25,"R$ 1–25",
IF('Base tratada'!$AI854&lt;=50,"R$ 26–50",
"+R$ 50")))</f>
        <v>R$ 1–25</v>
      </c>
      <c r="AK854" s="35">
        <v>41</v>
      </c>
      <c r="AL854" s="58" t="str">
        <f>IF('Base tratada'!$AK854&lt;=100,"R$ 0-100",
IF('Base tratada'!$AK854&lt;=500,"R$ 101-500",
IF('Base tratada'!$AK854&lt;=1000,"R$ 501-1000",
IF('Base tratada'!$AK854&lt;=1500,"R$ 1001-1500",
"+R$ 1500"))))</f>
        <v>R$ 0-100</v>
      </c>
      <c r="AM854" s="34">
        <v>0</v>
      </c>
      <c r="AN854" s="34">
        <v>0</v>
      </c>
      <c r="AO854" s="34">
        <v>0</v>
      </c>
      <c r="AP854" s="34">
        <v>0</v>
      </c>
      <c r="AQ854" s="34">
        <v>0</v>
      </c>
      <c r="AR854" s="34">
        <v>0</v>
      </c>
      <c r="AS854" s="34">
        <v>0</v>
      </c>
      <c r="AT854" s="34">
        <v>3</v>
      </c>
      <c r="AU854" s="34">
        <v>11</v>
      </c>
      <c r="AV854" s="52">
        <v>37</v>
      </c>
      <c r="AW854" s="57">
        <v>0</v>
      </c>
      <c r="AX854" s="58" t="str">
        <f>IF(Tabela3[[#This Row],[Response]]=1, "Aceitou", "Não aceitou")</f>
        <v>Não aceitou</v>
      </c>
      <c r="AY854" s="55" t="str">
        <f>Tabela3[[#This Row],[Faixa Recência]] &amp; " | " &amp; Tabela3[[#This Row],[Faixa Gasto]] &amp; " | " &amp; Tabela3[[#This Row],[Faixa ticket médio]]</f>
        <v>46-60 dias | R$ 0-100 | R$ 1–25</v>
      </c>
      <c r="AZ8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4" s="36"/>
    </row>
    <row r="855" spans="1:54" x14ac:dyDescent="0.25">
      <c r="A855" s="61">
        <v>854</v>
      </c>
      <c r="B855" s="37">
        <v>42395</v>
      </c>
      <c r="C855" s="34">
        <v>1</v>
      </c>
      <c r="D855" s="34">
        <v>1</v>
      </c>
      <c r="E855" s="34">
        <v>35</v>
      </c>
      <c r="F855" s="58" t="str">
        <f>IF('Base tratada'!$E855&lt;=15,"0-15 dias",
IF('Base tratada'!$E855&lt;=30, "16-30 dias",
IF('Base tratada'!$E855&lt;=45, "31-45 dias",
IF('Base tratada'!$E855&lt;=60, "46-60 dias",
IF('Base tratada'!$E855&lt;=75, "61-75 dias", "76-99 dias")))))</f>
        <v>31-45 dias</v>
      </c>
      <c r="G855" s="38">
        <v>39</v>
      </c>
      <c r="H855" s="60" t="str">
        <f>IF('Base tratada'!$G855&lt;=29,"24–29",
IF('Base tratada'!$G855&lt;=39,"30–39",
IF('Base tratada'!$G855&lt;=49,"40–49",
IF('Base tratada'!$G855&lt;=59,"50–59",
IF('Base tratada'!$G855&lt;=69,"60–69",
"70–80")))))</f>
        <v>30–39</v>
      </c>
      <c r="I855" s="34">
        <v>2245</v>
      </c>
      <c r="J855" s="58" t="str">
        <f>IF('Base tratada'!$K855=1,"Divorciado",
IF('Base tratada'!$L855=1,"Casado",
IF('Base tratada'!$M855=1, "Solteiro",
IF('Base tratada'!$N855=1,"Juntos",
"Viúvo"))))</f>
        <v>Solteiro</v>
      </c>
      <c r="K855" s="34">
        <v>0</v>
      </c>
      <c r="L855" s="34">
        <v>0</v>
      </c>
      <c r="M855" s="34">
        <v>1</v>
      </c>
      <c r="N855" s="34">
        <v>0</v>
      </c>
      <c r="O855" s="34">
        <v>0</v>
      </c>
      <c r="P855" s="34">
        <v>1</v>
      </c>
      <c r="Q855" s="34">
        <v>0</v>
      </c>
      <c r="R855" s="34">
        <v>0</v>
      </c>
      <c r="S855" s="34">
        <v>0</v>
      </c>
      <c r="T855" s="34">
        <v>0</v>
      </c>
      <c r="U855" s="35">
        <v>48</v>
      </c>
      <c r="V855" s="35">
        <v>13</v>
      </c>
      <c r="W855" s="35">
        <v>57</v>
      </c>
      <c r="X855" s="35">
        <v>24</v>
      </c>
      <c r="Y855" s="35">
        <v>15</v>
      </c>
      <c r="Z855" s="35">
        <v>25</v>
      </c>
      <c r="AA855" s="34">
        <v>4</v>
      </c>
      <c r="AB855" s="34">
        <v>7</v>
      </c>
      <c r="AC855" s="34">
        <v>3</v>
      </c>
      <c r="AD855" s="34">
        <v>1</v>
      </c>
      <c r="AE855" s="34">
        <v>4</v>
      </c>
      <c r="AF855" s="58">
        <f>'Base tratada'!$AC855+'Base tratada'!$AD855+'Base tratada'!$AE855</f>
        <v>8</v>
      </c>
      <c r="AG8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55" s="58" t="str">
        <f>IF('Base tratada'!$AC855&gt;=MAX('Base tratada'!$AD855,'Base tratada'!$AE855),"Web",
IF('Base tratada'!$AD855&gt;='Base tratada'!$AE855,"Catalog",
"Store"))</f>
        <v>Store</v>
      </c>
      <c r="AI855" s="59">
        <f>IF('Base tratada'!$AF855=0,"0",'Base tratada'!$AK855/'Base tratada'!$AF855)</f>
        <v>19.625</v>
      </c>
      <c r="AJ855" s="59" t="str">
        <f>IF('Base tratada'!$AI855=0,"R$ 0",
IF('Base tratada'!$AI855&lt;=25,"R$ 1–25",
IF('Base tratada'!$AI855&lt;=50,"R$ 26–50",
"+R$ 50")))</f>
        <v>R$ 1–25</v>
      </c>
      <c r="AK855" s="35">
        <v>157</v>
      </c>
      <c r="AL855" s="58" t="str">
        <f>IF('Base tratada'!$AK855&lt;=100,"R$ 0-100",
IF('Base tratada'!$AK855&lt;=500,"R$ 101-500",
IF('Base tratada'!$AK855&lt;=1000,"R$ 501-1000",
IF('Base tratada'!$AK855&lt;=1500,"R$ 1001-1500",
"+R$ 1500"))))</f>
        <v>R$ 101-500</v>
      </c>
      <c r="AM855" s="34">
        <v>0</v>
      </c>
      <c r="AN855" s="34">
        <v>0</v>
      </c>
      <c r="AO855" s="34">
        <v>0</v>
      </c>
      <c r="AP855" s="34">
        <v>0</v>
      </c>
      <c r="AQ855" s="34">
        <v>0</v>
      </c>
      <c r="AR855" s="34">
        <v>0</v>
      </c>
      <c r="AS855" s="34">
        <v>0</v>
      </c>
      <c r="AT855" s="34">
        <v>3</v>
      </c>
      <c r="AU855" s="34">
        <v>11</v>
      </c>
      <c r="AV855" s="52">
        <v>132</v>
      </c>
      <c r="AW855" s="57">
        <v>0</v>
      </c>
      <c r="AX855" s="58" t="str">
        <f>IF(Tabela3[[#This Row],[Response]]=1, "Aceitou", "Não aceitou")</f>
        <v>Não aceitou</v>
      </c>
      <c r="AY855" s="55" t="str">
        <f>Tabela3[[#This Row],[Faixa Recência]] &amp; " | " &amp; Tabela3[[#This Row],[Faixa Gasto]] &amp; " | " &amp; Tabela3[[#This Row],[Faixa ticket médio]]</f>
        <v>31-45 dias | R$ 101-500 | R$ 1–25</v>
      </c>
      <c r="AZ8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5" s="36"/>
    </row>
    <row r="856" spans="1:54" x14ac:dyDescent="0.25">
      <c r="A856" s="61">
        <v>855</v>
      </c>
      <c r="B856" s="37">
        <v>61346</v>
      </c>
      <c r="C856" s="34">
        <v>1</v>
      </c>
      <c r="D856" s="34">
        <v>0</v>
      </c>
      <c r="E856" s="34">
        <v>34</v>
      </c>
      <c r="F856" s="58" t="str">
        <f>IF('Base tratada'!$E856&lt;=15,"0-15 dias",
IF('Base tratada'!$E856&lt;=30, "16-30 dias",
IF('Base tratada'!$E856&lt;=45, "31-45 dias",
IF('Base tratada'!$E856&lt;=60, "46-60 dias",
IF('Base tratada'!$E856&lt;=75, "61-75 dias", "76-99 dias")))))</f>
        <v>31-45 dias</v>
      </c>
      <c r="G856" s="38">
        <v>42</v>
      </c>
      <c r="H856" s="60" t="str">
        <f>IF('Base tratada'!$G856&lt;=29,"24–29",
IF('Base tratada'!$G856&lt;=39,"30–39",
IF('Base tratada'!$G856&lt;=49,"40–49",
IF('Base tratada'!$G856&lt;=59,"50–59",
IF('Base tratada'!$G856&lt;=69,"60–69",
"70–80")))))</f>
        <v>40–49</v>
      </c>
      <c r="I856" s="34">
        <v>2425</v>
      </c>
      <c r="J856" s="58" t="str">
        <f>IF('Base tratada'!$K856=1,"Divorciado",
IF('Base tratada'!$L856=1,"Casado",
IF('Base tratada'!$M856=1, "Solteiro",
IF('Base tratada'!$N856=1,"Juntos",
"Viúvo"))))</f>
        <v>Juntos</v>
      </c>
      <c r="K856" s="34">
        <v>0</v>
      </c>
      <c r="L856" s="34">
        <v>0</v>
      </c>
      <c r="M856" s="34">
        <v>0</v>
      </c>
      <c r="N856" s="34">
        <v>1</v>
      </c>
      <c r="O856" s="34">
        <v>0</v>
      </c>
      <c r="P856" s="34">
        <v>0</v>
      </c>
      <c r="Q856" s="34">
        <v>0</v>
      </c>
      <c r="R856" s="34">
        <v>0</v>
      </c>
      <c r="S856" s="34">
        <v>1</v>
      </c>
      <c r="T856" s="34">
        <v>0</v>
      </c>
      <c r="U856" s="35">
        <v>562</v>
      </c>
      <c r="V856" s="35">
        <v>58</v>
      </c>
      <c r="W856" s="35">
        <v>168</v>
      </c>
      <c r="X856" s="35">
        <v>43</v>
      </c>
      <c r="Y856" s="35">
        <v>16</v>
      </c>
      <c r="Z856" s="35">
        <v>142</v>
      </c>
      <c r="AA856" s="34">
        <v>1</v>
      </c>
      <c r="AB856" s="34">
        <v>3</v>
      </c>
      <c r="AC856" s="34">
        <v>5</v>
      </c>
      <c r="AD856" s="34">
        <v>7</v>
      </c>
      <c r="AE856" s="34">
        <v>10</v>
      </c>
      <c r="AF856" s="58">
        <f>'Base tratada'!$AC856+'Base tratada'!$AD856+'Base tratada'!$AE856</f>
        <v>22</v>
      </c>
      <c r="AG8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56" s="58" t="str">
        <f>IF('Base tratada'!$AC856&gt;=MAX('Base tratada'!$AD856,'Base tratada'!$AE856),"Web",
IF('Base tratada'!$AD856&gt;='Base tratada'!$AE856,"Catalog",
"Store"))</f>
        <v>Store</v>
      </c>
      <c r="AI856" s="59">
        <f>IF('Base tratada'!$AF856=0,"0",'Base tratada'!$AK856/'Base tratada'!$AF856)</f>
        <v>38.5</v>
      </c>
      <c r="AJ856" s="59" t="str">
        <f>IF('Base tratada'!$AI856=0,"R$ 0",
IF('Base tratada'!$AI856&lt;=25,"R$ 1–25",
IF('Base tratada'!$AI856&lt;=50,"R$ 26–50",
"+R$ 50")))</f>
        <v>R$ 26–50</v>
      </c>
      <c r="AK856" s="35">
        <v>847</v>
      </c>
      <c r="AL856" s="58" t="str">
        <f>IF('Base tratada'!$AK856&lt;=100,"R$ 0-100",
IF('Base tratada'!$AK856&lt;=500,"R$ 101-500",
IF('Base tratada'!$AK856&lt;=1000,"R$ 501-1000",
IF('Base tratada'!$AK856&lt;=1500,"R$ 1001-1500",
"+R$ 1500"))))</f>
        <v>R$ 501-1000</v>
      </c>
      <c r="AM856" s="34">
        <v>0</v>
      </c>
      <c r="AN856" s="34">
        <v>0</v>
      </c>
      <c r="AO856" s="34">
        <v>0</v>
      </c>
      <c r="AP856" s="34">
        <v>0</v>
      </c>
      <c r="AQ856" s="34">
        <v>0</v>
      </c>
      <c r="AR856" s="34">
        <v>0</v>
      </c>
      <c r="AS856" s="34">
        <v>0</v>
      </c>
      <c r="AT856" s="34">
        <v>3</v>
      </c>
      <c r="AU856" s="34">
        <v>11</v>
      </c>
      <c r="AV856" s="52">
        <v>705</v>
      </c>
      <c r="AW856" s="57">
        <v>0</v>
      </c>
      <c r="AX856" s="58" t="str">
        <f>IF(Tabela3[[#This Row],[Response]]=1, "Aceitou", "Não aceitou")</f>
        <v>Não aceitou</v>
      </c>
      <c r="AY856" s="55" t="str">
        <f>Tabela3[[#This Row],[Faixa Recência]] &amp; " | " &amp; Tabela3[[#This Row],[Faixa Gasto]] &amp; " | " &amp; Tabela3[[#This Row],[Faixa ticket médio]]</f>
        <v>31-45 dias | R$ 501-1000 | R$ 26–50</v>
      </c>
      <c r="AZ8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6" s="36"/>
    </row>
    <row r="857" spans="1:54" x14ac:dyDescent="0.25">
      <c r="A857" s="61">
        <v>856</v>
      </c>
      <c r="B857" s="37">
        <v>80812</v>
      </c>
      <c r="C857" s="34">
        <v>0</v>
      </c>
      <c r="D857" s="34">
        <v>0</v>
      </c>
      <c r="E857" s="34">
        <v>95</v>
      </c>
      <c r="F857" s="58" t="str">
        <f>IF('Base tratada'!$E857&lt;=15,"0-15 dias",
IF('Base tratada'!$E857&lt;=30, "16-30 dias",
IF('Base tratada'!$E857&lt;=45, "31-45 dias",
IF('Base tratada'!$E857&lt;=60, "46-60 dias",
IF('Base tratada'!$E857&lt;=75, "61-75 dias", "76-99 dias")))))</f>
        <v>76-99 dias</v>
      </c>
      <c r="G857" s="38">
        <v>67</v>
      </c>
      <c r="H857" s="60" t="str">
        <f>IF('Base tratada'!$G857&lt;=29,"24–29",
IF('Base tratada'!$G857&lt;=39,"30–39",
IF('Base tratada'!$G857&lt;=49,"40–49",
IF('Base tratada'!$G857&lt;=59,"50–59",
IF('Base tratada'!$G857&lt;=69,"60–69",
"70–80")))))</f>
        <v>60–69</v>
      </c>
      <c r="I857" s="34">
        <v>2444</v>
      </c>
      <c r="J857" s="58" t="str">
        <f>IF('Base tratada'!$K857=1,"Divorciado",
IF('Base tratada'!$L857=1,"Casado",
IF('Base tratada'!$M857=1, "Solteiro",
IF('Base tratada'!$N857=1,"Juntos",
"Viúvo"))))</f>
        <v>Juntos</v>
      </c>
      <c r="K857" s="34">
        <v>0</v>
      </c>
      <c r="L857" s="34">
        <v>0</v>
      </c>
      <c r="M857" s="34">
        <v>0</v>
      </c>
      <c r="N857" s="34">
        <v>1</v>
      </c>
      <c r="O857" s="34">
        <v>0</v>
      </c>
      <c r="P857" s="34">
        <v>0</v>
      </c>
      <c r="Q857" s="34">
        <v>0</v>
      </c>
      <c r="R857" s="34">
        <v>1</v>
      </c>
      <c r="S857" s="34">
        <v>0</v>
      </c>
      <c r="T857" s="34">
        <v>0</v>
      </c>
      <c r="U857" s="35">
        <v>769</v>
      </c>
      <c r="V857" s="35">
        <v>22</v>
      </c>
      <c r="W857" s="35">
        <v>500</v>
      </c>
      <c r="X857" s="35">
        <v>210</v>
      </c>
      <c r="Y857" s="35">
        <v>143</v>
      </c>
      <c r="Z857" s="35">
        <v>33</v>
      </c>
      <c r="AA857" s="34">
        <v>1</v>
      </c>
      <c r="AB857" s="34">
        <v>2</v>
      </c>
      <c r="AC857" s="34">
        <v>4</v>
      </c>
      <c r="AD857" s="34">
        <v>8</v>
      </c>
      <c r="AE857" s="34">
        <v>5</v>
      </c>
      <c r="AF857" s="58">
        <f>'Base tratada'!$AC857+'Base tratada'!$AD857+'Base tratada'!$AE857</f>
        <v>17</v>
      </c>
      <c r="AG8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57" s="58" t="str">
        <f>IF('Base tratada'!$AC857&gt;=MAX('Base tratada'!$AD857,'Base tratada'!$AE857),"Web",
IF('Base tratada'!$AD857&gt;='Base tratada'!$AE857,"Catalog",
"Store"))</f>
        <v>Catalog</v>
      </c>
      <c r="AI857" s="59">
        <f>IF('Base tratada'!$AF857=0,"0",'Base tratada'!$AK857/'Base tratada'!$AF857)</f>
        <v>96.705882352941174</v>
      </c>
      <c r="AJ857" s="59" t="str">
        <f>IF('Base tratada'!$AI857=0,"R$ 0",
IF('Base tratada'!$AI857&lt;=25,"R$ 1–25",
IF('Base tratada'!$AI857&lt;=50,"R$ 26–50",
"+R$ 50")))</f>
        <v>+R$ 50</v>
      </c>
      <c r="AK857" s="35">
        <v>1644</v>
      </c>
      <c r="AL857" s="58" t="str">
        <f>IF('Base tratada'!$AK857&lt;=100,"R$ 0-100",
IF('Base tratada'!$AK857&lt;=500,"R$ 101-500",
IF('Base tratada'!$AK857&lt;=1000,"R$ 501-1000",
IF('Base tratada'!$AK857&lt;=1500,"R$ 1001-1500",
"+R$ 1500"))))</f>
        <v>+R$ 1500</v>
      </c>
      <c r="AM857" s="34">
        <v>1</v>
      </c>
      <c r="AN857" s="34">
        <v>0</v>
      </c>
      <c r="AO857" s="34">
        <v>1</v>
      </c>
      <c r="AP857" s="34">
        <v>0</v>
      </c>
      <c r="AQ857" s="34">
        <v>1</v>
      </c>
      <c r="AR857" s="34">
        <v>3</v>
      </c>
      <c r="AS857" s="34">
        <v>0</v>
      </c>
      <c r="AT857" s="34">
        <v>3</v>
      </c>
      <c r="AU857" s="34">
        <v>11</v>
      </c>
      <c r="AV857" s="52">
        <v>1611</v>
      </c>
      <c r="AW857" s="57">
        <v>0</v>
      </c>
      <c r="AX857" s="58" t="str">
        <f>IF(Tabela3[[#This Row],[Response]]=1, "Aceitou", "Não aceitou")</f>
        <v>Não aceitou</v>
      </c>
      <c r="AY857" s="55" t="str">
        <f>Tabela3[[#This Row],[Faixa Recência]] &amp; " | " &amp; Tabela3[[#This Row],[Faixa Gasto]] &amp; " | " &amp; Tabela3[[#This Row],[Faixa ticket médio]]</f>
        <v>76-99 dias | +R$ 1500 | +R$ 50</v>
      </c>
      <c r="AZ8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7" s="36"/>
    </row>
    <row r="858" spans="1:54" x14ac:dyDescent="0.25">
      <c r="A858" s="61">
        <v>857</v>
      </c>
      <c r="B858" s="37">
        <v>42835</v>
      </c>
      <c r="C858" s="34">
        <v>1</v>
      </c>
      <c r="D858" s="34">
        <v>1</v>
      </c>
      <c r="E858" s="34">
        <v>64</v>
      </c>
      <c r="F858" s="58" t="str">
        <f>IF('Base tratada'!$E858&lt;=15,"0-15 dias",
IF('Base tratada'!$E858&lt;=30, "16-30 dias",
IF('Base tratada'!$E858&lt;=45, "31-45 dias",
IF('Base tratada'!$E858&lt;=60, "46-60 dias",
IF('Base tratada'!$E858&lt;=75, "61-75 dias", "76-99 dias")))))</f>
        <v>61-75 dias</v>
      </c>
      <c r="G858" s="38">
        <v>49</v>
      </c>
      <c r="H858" s="60" t="str">
        <f>IF('Base tratada'!$G858&lt;=29,"24–29",
IF('Base tratada'!$G858&lt;=39,"30–39",
IF('Base tratada'!$G858&lt;=49,"40–49",
IF('Base tratada'!$G858&lt;=59,"50–59",
IF('Base tratada'!$G858&lt;=69,"60–69",
"70–80")))))</f>
        <v>40–49</v>
      </c>
      <c r="I858" s="34">
        <v>2523</v>
      </c>
      <c r="J858" s="58" t="str">
        <f>IF('Base tratada'!$K858=1,"Divorciado",
IF('Base tratada'!$L858=1,"Casado",
IF('Base tratada'!$M858=1, "Solteiro",
IF('Base tratada'!$N858=1,"Juntos",
"Viúvo"))))</f>
        <v>Divorciado</v>
      </c>
      <c r="K858" s="34">
        <v>1</v>
      </c>
      <c r="L858" s="34">
        <v>0</v>
      </c>
      <c r="M858" s="34">
        <v>0</v>
      </c>
      <c r="N858" s="34">
        <v>0</v>
      </c>
      <c r="O858" s="34">
        <v>0</v>
      </c>
      <c r="P858" s="34">
        <v>0</v>
      </c>
      <c r="Q858" s="34">
        <v>0</v>
      </c>
      <c r="R858" s="34">
        <v>0</v>
      </c>
      <c r="S858" s="34">
        <v>1</v>
      </c>
      <c r="T858" s="34">
        <v>0</v>
      </c>
      <c r="U858" s="35">
        <v>379</v>
      </c>
      <c r="V858" s="35">
        <v>4</v>
      </c>
      <c r="W858" s="35">
        <v>93</v>
      </c>
      <c r="X858" s="35">
        <v>12</v>
      </c>
      <c r="Y858" s="35">
        <v>9</v>
      </c>
      <c r="Z858" s="35">
        <v>98</v>
      </c>
      <c r="AA858" s="34">
        <v>7</v>
      </c>
      <c r="AB858" s="34">
        <v>6</v>
      </c>
      <c r="AC858" s="34">
        <v>6</v>
      </c>
      <c r="AD858" s="34">
        <v>6</v>
      </c>
      <c r="AE858" s="34">
        <v>4</v>
      </c>
      <c r="AF858" s="58">
        <f>'Base tratada'!$AC858+'Base tratada'!$AD858+'Base tratada'!$AE858</f>
        <v>16</v>
      </c>
      <c r="AG8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58" s="58" t="str">
        <f>IF('Base tratada'!$AC858&gt;=MAX('Base tratada'!$AD858,'Base tratada'!$AE858),"Web",
IF('Base tratada'!$AD858&gt;='Base tratada'!$AE858,"Catalog",
"Store"))</f>
        <v>Web</v>
      </c>
      <c r="AI858" s="59">
        <f>IF('Base tratada'!$AF858=0,"0",'Base tratada'!$AK858/'Base tratada'!$AF858)</f>
        <v>31.0625</v>
      </c>
      <c r="AJ858" s="59" t="str">
        <f>IF('Base tratada'!$AI858=0,"R$ 0",
IF('Base tratada'!$AI858&lt;=25,"R$ 1–25",
IF('Base tratada'!$AI858&lt;=50,"R$ 26–50",
"+R$ 50")))</f>
        <v>R$ 26–50</v>
      </c>
      <c r="AK858" s="35">
        <v>497</v>
      </c>
      <c r="AL858" s="58" t="str">
        <f>IF('Base tratada'!$AK858&lt;=100,"R$ 0-100",
IF('Base tratada'!$AK858&lt;=500,"R$ 101-500",
IF('Base tratada'!$AK858&lt;=1000,"R$ 501-1000",
IF('Base tratada'!$AK858&lt;=1500,"R$ 1001-1500",
"+R$ 1500"))))</f>
        <v>R$ 101-500</v>
      </c>
      <c r="AM858" s="34">
        <v>0</v>
      </c>
      <c r="AN858" s="34">
        <v>0</v>
      </c>
      <c r="AO858" s="34">
        <v>0</v>
      </c>
      <c r="AP858" s="34">
        <v>0</v>
      </c>
      <c r="AQ858" s="34">
        <v>0</v>
      </c>
      <c r="AR858" s="34">
        <v>0</v>
      </c>
      <c r="AS858" s="34">
        <v>0</v>
      </c>
      <c r="AT858" s="34">
        <v>3</v>
      </c>
      <c r="AU858" s="34">
        <v>11</v>
      </c>
      <c r="AV858" s="52">
        <v>399</v>
      </c>
      <c r="AW858" s="57">
        <v>0</v>
      </c>
      <c r="AX858" s="58" t="str">
        <f>IF(Tabela3[[#This Row],[Response]]=1, "Aceitou", "Não aceitou")</f>
        <v>Não aceitou</v>
      </c>
      <c r="AY858" s="55" t="str">
        <f>Tabela3[[#This Row],[Faixa Recência]] &amp; " | " &amp; Tabela3[[#This Row],[Faixa Gasto]] &amp; " | " &amp; Tabela3[[#This Row],[Faixa ticket médio]]</f>
        <v>61-75 dias | R$ 101-500 | R$ 26–50</v>
      </c>
      <c r="AZ8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8" s="36"/>
    </row>
    <row r="859" spans="1:54" x14ac:dyDescent="0.25">
      <c r="A859" s="61">
        <v>858</v>
      </c>
      <c r="B859" s="37">
        <v>39922</v>
      </c>
      <c r="C859" s="34">
        <v>1</v>
      </c>
      <c r="D859" s="34">
        <v>0</v>
      </c>
      <c r="E859" s="34">
        <v>30</v>
      </c>
      <c r="F859" s="58" t="str">
        <f>IF('Base tratada'!$E859&lt;=15,"0-15 dias",
IF('Base tratada'!$E859&lt;=30, "16-30 dias",
IF('Base tratada'!$E859&lt;=45, "31-45 dias",
IF('Base tratada'!$E859&lt;=60, "46-60 dias",
IF('Base tratada'!$E859&lt;=75, "61-75 dias", "76-99 dias")))))</f>
        <v>16-30 dias</v>
      </c>
      <c r="G859" s="38">
        <v>37</v>
      </c>
      <c r="H859" s="60" t="str">
        <f>IF('Base tratada'!$G859&lt;=29,"24–29",
IF('Base tratada'!$G859&lt;=39,"30–39",
IF('Base tratada'!$G859&lt;=49,"40–49",
IF('Base tratada'!$G859&lt;=59,"50–59",
IF('Base tratada'!$G859&lt;=69,"60–69",
"70–80")))))</f>
        <v>30–39</v>
      </c>
      <c r="I859" s="34">
        <v>2659</v>
      </c>
      <c r="J859" s="58" t="str">
        <f>IF('Base tratada'!$K859=1,"Divorciado",
IF('Base tratada'!$L859=1,"Casado",
IF('Base tratada'!$M859=1, "Solteiro",
IF('Base tratada'!$N859=1,"Juntos",
"Viúvo"))))</f>
        <v>Casado</v>
      </c>
      <c r="K859" s="34">
        <v>0</v>
      </c>
      <c r="L859" s="34">
        <v>1</v>
      </c>
      <c r="M859" s="34">
        <v>0</v>
      </c>
      <c r="N859" s="34">
        <v>0</v>
      </c>
      <c r="O859" s="34">
        <v>0</v>
      </c>
      <c r="P859" s="34">
        <v>0</v>
      </c>
      <c r="Q859" s="34">
        <v>0</v>
      </c>
      <c r="R859" s="34">
        <v>1</v>
      </c>
      <c r="S859" s="34">
        <v>0</v>
      </c>
      <c r="T859" s="34">
        <v>0</v>
      </c>
      <c r="U859" s="35">
        <v>29</v>
      </c>
      <c r="V859" s="35">
        <v>12</v>
      </c>
      <c r="W859" s="35">
        <v>59</v>
      </c>
      <c r="X859" s="35">
        <v>19</v>
      </c>
      <c r="Y859" s="35">
        <v>1</v>
      </c>
      <c r="Z859" s="35">
        <v>36</v>
      </c>
      <c r="AA859" s="34">
        <v>2</v>
      </c>
      <c r="AB859" s="34">
        <v>8</v>
      </c>
      <c r="AC859" s="34">
        <v>3</v>
      </c>
      <c r="AD859" s="34">
        <v>0</v>
      </c>
      <c r="AE859" s="34">
        <v>4</v>
      </c>
      <c r="AF859" s="58">
        <f>'Base tratada'!$AC859+'Base tratada'!$AD859+'Base tratada'!$AE859</f>
        <v>7</v>
      </c>
      <c r="AG8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59" s="58" t="str">
        <f>IF('Base tratada'!$AC859&gt;=MAX('Base tratada'!$AD859,'Base tratada'!$AE859),"Web",
IF('Base tratada'!$AD859&gt;='Base tratada'!$AE859,"Catalog",
"Store"))</f>
        <v>Store</v>
      </c>
      <c r="AI859" s="59">
        <f>IF('Base tratada'!$AF859=0,"0",'Base tratada'!$AK859/'Base tratada'!$AF859)</f>
        <v>17.142857142857142</v>
      </c>
      <c r="AJ859" s="59" t="str">
        <f>IF('Base tratada'!$AI859=0,"R$ 0",
IF('Base tratada'!$AI859&lt;=25,"R$ 1–25",
IF('Base tratada'!$AI859&lt;=50,"R$ 26–50",
"+R$ 50")))</f>
        <v>R$ 1–25</v>
      </c>
      <c r="AK859" s="35">
        <v>120</v>
      </c>
      <c r="AL859" s="58" t="str">
        <f>IF('Base tratada'!$AK859&lt;=100,"R$ 0-100",
IF('Base tratada'!$AK859&lt;=500,"R$ 101-500",
IF('Base tratada'!$AK859&lt;=1000,"R$ 501-1000",
IF('Base tratada'!$AK859&lt;=1500,"R$ 1001-1500",
"+R$ 1500"))))</f>
        <v>R$ 101-500</v>
      </c>
      <c r="AM859" s="34">
        <v>0</v>
      </c>
      <c r="AN859" s="34">
        <v>0</v>
      </c>
      <c r="AO859" s="34">
        <v>0</v>
      </c>
      <c r="AP859" s="34">
        <v>0</v>
      </c>
      <c r="AQ859" s="34">
        <v>0</v>
      </c>
      <c r="AR859" s="34">
        <v>0</v>
      </c>
      <c r="AS859" s="34">
        <v>0</v>
      </c>
      <c r="AT859" s="34">
        <v>3</v>
      </c>
      <c r="AU859" s="34">
        <v>11</v>
      </c>
      <c r="AV859" s="52">
        <v>84</v>
      </c>
      <c r="AW859" s="57">
        <v>0</v>
      </c>
      <c r="AX859" s="58" t="str">
        <f>IF(Tabela3[[#This Row],[Response]]=1, "Aceitou", "Não aceitou")</f>
        <v>Não aceitou</v>
      </c>
      <c r="AY859" s="55" t="str">
        <f>Tabela3[[#This Row],[Faixa Recência]] &amp; " | " &amp; Tabela3[[#This Row],[Faixa Gasto]] &amp; " | " &amp; Tabela3[[#This Row],[Faixa ticket médio]]</f>
        <v>16-30 dias | R$ 101-500 | R$ 1–25</v>
      </c>
      <c r="AZ8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59" s="36"/>
    </row>
    <row r="860" spans="1:54" x14ac:dyDescent="0.25">
      <c r="A860" s="61">
        <v>859</v>
      </c>
      <c r="B860" s="37">
        <v>86424</v>
      </c>
      <c r="C860" s="34">
        <v>0</v>
      </c>
      <c r="D860" s="34">
        <v>0</v>
      </c>
      <c r="E860" s="34">
        <v>12</v>
      </c>
      <c r="F860" s="58" t="str">
        <f>IF('Base tratada'!$E860&lt;=15,"0-15 dias",
IF('Base tratada'!$E860&lt;=30, "16-30 dias",
IF('Base tratada'!$E860&lt;=45, "31-45 dias",
IF('Base tratada'!$E860&lt;=60, "46-60 dias",
IF('Base tratada'!$E860&lt;=75, "61-75 dias", "76-99 dias")))))</f>
        <v>0-15 dias</v>
      </c>
      <c r="G860" s="38">
        <v>64</v>
      </c>
      <c r="H860" s="60" t="str">
        <f>IF('Base tratada'!$G860&lt;=29,"24–29",
IF('Base tratada'!$G860&lt;=39,"30–39",
IF('Base tratada'!$G860&lt;=49,"40–49",
IF('Base tratada'!$G860&lt;=59,"50–59",
IF('Base tratada'!$G860&lt;=69,"60–69",
"70–80")))))</f>
        <v>60–69</v>
      </c>
      <c r="I860" s="34">
        <v>2244</v>
      </c>
      <c r="J860" s="58" t="str">
        <f>IF('Base tratada'!$K860=1,"Divorciado",
IF('Base tratada'!$L860=1,"Casado",
IF('Base tratada'!$M860=1, "Solteiro",
IF('Base tratada'!$N860=1,"Juntos",
"Viúvo"))))</f>
        <v>Solteiro</v>
      </c>
      <c r="K860" s="34">
        <v>0</v>
      </c>
      <c r="L860" s="34">
        <v>0</v>
      </c>
      <c r="M860" s="34">
        <v>1</v>
      </c>
      <c r="N860" s="34">
        <v>0</v>
      </c>
      <c r="O860" s="34">
        <v>0</v>
      </c>
      <c r="P860" s="34">
        <v>0</v>
      </c>
      <c r="Q860" s="34">
        <v>0</v>
      </c>
      <c r="R860" s="34">
        <v>0</v>
      </c>
      <c r="S860" s="34">
        <v>1</v>
      </c>
      <c r="T860" s="34">
        <v>0</v>
      </c>
      <c r="U860" s="35">
        <v>387</v>
      </c>
      <c r="V860" s="35">
        <v>68</v>
      </c>
      <c r="W860" s="35">
        <v>569</v>
      </c>
      <c r="X860" s="35">
        <v>89</v>
      </c>
      <c r="Y860" s="35">
        <v>45</v>
      </c>
      <c r="Z860" s="35">
        <v>68</v>
      </c>
      <c r="AA860" s="34">
        <v>1</v>
      </c>
      <c r="AB860" s="34">
        <v>1</v>
      </c>
      <c r="AC860" s="34">
        <v>6</v>
      </c>
      <c r="AD860" s="34">
        <v>9</v>
      </c>
      <c r="AE860" s="34">
        <v>12</v>
      </c>
      <c r="AF860" s="58">
        <f>'Base tratada'!$AC860+'Base tratada'!$AD860+'Base tratada'!$AE860</f>
        <v>27</v>
      </c>
      <c r="AG8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60" s="58" t="str">
        <f>IF('Base tratada'!$AC860&gt;=MAX('Base tratada'!$AD860,'Base tratada'!$AE860),"Web",
IF('Base tratada'!$AD860&gt;='Base tratada'!$AE860,"Catalog",
"Store"))</f>
        <v>Store</v>
      </c>
      <c r="AI860" s="59">
        <f>IF('Base tratada'!$AF860=0,"0",'Base tratada'!$AK860/'Base tratada'!$AF860)</f>
        <v>42.888888888888886</v>
      </c>
      <c r="AJ860" s="59" t="str">
        <f>IF('Base tratada'!$AI860=0,"R$ 0",
IF('Base tratada'!$AI860&lt;=25,"R$ 1–25",
IF('Base tratada'!$AI860&lt;=50,"R$ 26–50",
"+R$ 50")))</f>
        <v>R$ 26–50</v>
      </c>
      <c r="AK860" s="35">
        <v>1158</v>
      </c>
      <c r="AL860" s="58" t="str">
        <f>IF('Base tratada'!$AK860&lt;=100,"R$ 0-100",
IF('Base tratada'!$AK860&lt;=500,"R$ 101-500",
IF('Base tratada'!$AK860&lt;=1000,"R$ 501-1000",
IF('Base tratada'!$AK860&lt;=1500,"R$ 1001-1500",
"+R$ 1500"))))</f>
        <v>R$ 1001-1500</v>
      </c>
      <c r="AM860" s="34">
        <v>0</v>
      </c>
      <c r="AN860" s="34">
        <v>0</v>
      </c>
      <c r="AO860" s="34">
        <v>0</v>
      </c>
      <c r="AP860" s="34">
        <v>0</v>
      </c>
      <c r="AQ860" s="34">
        <v>0</v>
      </c>
      <c r="AR860" s="34">
        <v>0</v>
      </c>
      <c r="AS860" s="34">
        <v>0</v>
      </c>
      <c r="AT860" s="34">
        <v>3</v>
      </c>
      <c r="AU860" s="34">
        <v>11</v>
      </c>
      <c r="AV860" s="52">
        <v>1090</v>
      </c>
      <c r="AW860" s="57">
        <v>0</v>
      </c>
      <c r="AX860" s="58" t="str">
        <f>IF(Tabela3[[#This Row],[Response]]=1, "Aceitou", "Não aceitou")</f>
        <v>Não aceitou</v>
      </c>
      <c r="AY860" s="55" t="str">
        <f>Tabela3[[#This Row],[Faixa Recência]] &amp; " | " &amp; Tabela3[[#This Row],[Faixa Gasto]] &amp; " | " &amp; Tabela3[[#This Row],[Faixa ticket médio]]</f>
        <v>0-15 dias | R$ 1001-1500 | R$ 26–50</v>
      </c>
      <c r="AZ8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60" s="36"/>
    </row>
    <row r="861" spans="1:54" x14ac:dyDescent="0.25">
      <c r="A861" s="61">
        <v>860</v>
      </c>
      <c r="B861" s="37">
        <v>17117</v>
      </c>
      <c r="C861" s="34">
        <v>1</v>
      </c>
      <c r="D861" s="34">
        <v>0</v>
      </c>
      <c r="E861" s="34">
        <v>96</v>
      </c>
      <c r="F861" s="58" t="str">
        <f>IF('Base tratada'!$E861&lt;=15,"0-15 dias",
IF('Base tratada'!$E861&lt;=30, "16-30 dias",
IF('Base tratada'!$E861&lt;=45, "31-45 dias",
IF('Base tratada'!$E861&lt;=60, "46-60 dias",
IF('Base tratada'!$E861&lt;=75, "61-75 dias", "76-99 dias")))))</f>
        <v>76-99 dias</v>
      </c>
      <c r="G861" s="38">
        <v>42</v>
      </c>
      <c r="H861" s="60" t="str">
        <f>IF('Base tratada'!$G861&lt;=29,"24–29",
IF('Base tratada'!$G861&lt;=39,"30–39",
IF('Base tratada'!$G861&lt;=49,"40–49",
IF('Base tratada'!$G861&lt;=59,"50–59",
IF('Base tratada'!$G861&lt;=69,"60–69",
"70–80")))))</f>
        <v>40–49</v>
      </c>
      <c r="I861" s="34">
        <v>2687</v>
      </c>
      <c r="J861" s="58" t="str">
        <f>IF('Base tratada'!$K861=1,"Divorciado",
IF('Base tratada'!$L861=1,"Casado",
IF('Base tratada'!$M861=1, "Solteiro",
IF('Base tratada'!$N861=1,"Juntos",
"Viúvo"))))</f>
        <v>Juntos</v>
      </c>
      <c r="K861" s="34">
        <v>0</v>
      </c>
      <c r="L861" s="34">
        <v>0</v>
      </c>
      <c r="M861" s="34">
        <v>0</v>
      </c>
      <c r="N861" s="34">
        <v>1</v>
      </c>
      <c r="O861" s="34">
        <v>0</v>
      </c>
      <c r="P861" s="34">
        <v>1</v>
      </c>
      <c r="Q861" s="34">
        <v>0</v>
      </c>
      <c r="R861" s="34">
        <v>0</v>
      </c>
      <c r="S861" s="34">
        <v>0</v>
      </c>
      <c r="T861" s="34">
        <v>0</v>
      </c>
      <c r="U861" s="35">
        <v>12</v>
      </c>
      <c r="V861" s="35">
        <v>23</v>
      </c>
      <c r="W861" s="35">
        <v>38</v>
      </c>
      <c r="X861" s="35">
        <v>30</v>
      </c>
      <c r="Y861" s="35">
        <v>18</v>
      </c>
      <c r="Z861" s="35">
        <v>7</v>
      </c>
      <c r="AA861" s="34">
        <v>4</v>
      </c>
      <c r="AB861" s="34">
        <v>9</v>
      </c>
      <c r="AC861" s="34">
        <v>3</v>
      </c>
      <c r="AD861" s="34">
        <v>1</v>
      </c>
      <c r="AE861" s="34">
        <v>3</v>
      </c>
      <c r="AF861" s="58">
        <f>'Base tratada'!$AC861+'Base tratada'!$AD861+'Base tratada'!$AE861</f>
        <v>7</v>
      </c>
      <c r="AG8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61" s="58" t="str">
        <f>IF('Base tratada'!$AC861&gt;=MAX('Base tratada'!$AD861,'Base tratada'!$AE861),"Web",
IF('Base tratada'!$AD861&gt;='Base tratada'!$AE861,"Catalog",
"Store"))</f>
        <v>Web</v>
      </c>
      <c r="AI861" s="59">
        <f>IF('Base tratada'!$AF861=0,"0",'Base tratada'!$AK861/'Base tratada'!$AF861)</f>
        <v>17.285714285714285</v>
      </c>
      <c r="AJ861" s="59" t="str">
        <f>IF('Base tratada'!$AI861=0,"R$ 0",
IF('Base tratada'!$AI861&lt;=25,"R$ 1–25",
IF('Base tratada'!$AI861&lt;=50,"R$ 26–50",
"+R$ 50")))</f>
        <v>R$ 1–25</v>
      </c>
      <c r="AK861" s="35">
        <v>121</v>
      </c>
      <c r="AL861" s="58" t="str">
        <f>IF('Base tratada'!$AK861&lt;=100,"R$ 0-100",
IF('Base tratada'!$AK861&lt;=500,"R$ 101-500",
IF('Base tratada'!$AK861&lt;=1000,"R$ 501-1000",
IF('Base tratada'!$AK861&lt;=1500,"R$ 1001-1500",
"+R$ 1500"))))</f>
        <v>R$ 101-500</v>
      </c>
      <c r="AM861" s="34">
        <v>0</v>
      </c>
      <c r="AN861" s="34">
        <v>0</v>
      </c>
      <c r="AO861" s="34">
        <v>0</v>
      </c>
      <c r="AP861" s="34">
        <v>0</v>
      </c>
      <c r="AQ861" s="34">
        <v>0</v>
      </c>
      <c r="AR861" s="34">
        <v>0</v>
      </c>
      <c r="AS861" s="34">
        <v>0</v>
      </c>
      <c r="AT861" s="34">
        <v>3</v>
      </c>
      <c r="AU861" s="34">
        <v>11</v>
      </c>
      <c r="AV861" s="52">
        <v>114</v>
      </c>
      <c r="AW861" s="57">
        <v>0</v>
      </c>
      <c r="AX861" s="58" t="str">
        <f>IF(Tabela3[[#This Row],[Response]]=1, "Aceitou", "Não aceitou")</f>
        <v>Não aceitou</v>
      </c>
      <c r="AY861" s="55" t="str">
        <f>Tabela3[[#This Row],[Faixa Recência]] &amp; " | " &amp; Tabela3[[#This Row],[Faixa Gasto]] &amp; " | " &amp; Tabela3[[#This Row],[Faixa ticket médio]]</f>
        <v>76-99 dias | R$ 101-500 | R$ 1–25</v>
      </c>
      <c r="AZ8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1" s="36"/>
    </row>
    <row r="862" spans="1:54" x14ac:dyDescent="0.25">
      <c r="A862" s="61">
        <v>861</v>
      </c>
      <c r="B862" s="37">
        <v>24762</v>
      </c>
      <c r="C862" s="34">
        <v>1</v>
      </c>
      <c r="D862" s="34">
        <v>0</v>
      </c>
      <c r="E862" s="34">
        <v>16</v>
      </c>
      <c r="F862" s="58" t="str">
        <f>IF('Base tratada'!$E862&lt;=15,"0-15 dias",
IF('Base tratada'!$E862&lt;=30, "16-30 dias",
IF('Base tratada'!$E862&lt;=45, "31-45 dias",
IF('Base tratada'!$E862&lt;=60, "46-60 dias",
IF('Base tratada'!$E862&lt;=75, "61-75 dias", "76-99 dias")))))</f>
        <v>16-30 dias</v>
      </c>
      <c r="G862" s="38">
        <v>48</v>
      </c>
      <c r="H862" s="60" t="str">
        <f>IF('Base tratada'!$G862&lt;=29,"24–29",
IF('Base tratada'!$G862&lt;=39,"30–39",
IF('Base tratada'!$G862&lt;=49,"40–49",
IF('Base tratada'!$G862&lt;=59,"50–59",
IF('Base tratada'!$G862&lt;=69,"60–69",
"70–80")))))</f>
        <v>40–49</v>
      </c>
      <c r="I862" s="34">
        <v>2298</v>
      </c>
      <c r="J862" s="58" t="str">
        <f>IF('Base tratada'!$K862=1,"Divorciado",
IF('Base tratada'!$L862=1,"Casado",
IF('Base tratada'!$M862=1, "Solteiro",
IF('Base tratada'!$N862=1,"Juntos",
"Viúvo"))))</f>
        <v>Solteiro</v>
      </c>
      <c r="K862" s="34">
        <v>0</v>
      </c>
      <c r="L862" s="34">
        <v>0</v>
      </c>
      <c r="M862" s="34">
        <v>1</v>
      </c>
      <c r="N862" s="34">
        <v>0</v>
      </c>
      <c r="O862" s="34">
        <v>0</v>
      </c>
      <c r="P862" s="34">
        <v>0</v>
      </c>
      <c r="Q862" s="34">
        <v>0</v>
      </c>
      <c r="R862" s="34">
        <v>1</v>
      </c>
      <c r="S862" s="34">
        <v>0</v>
      </c>
      <c r="T862" s="34">
        <v>0</v>
      </c>
      <c r="U862" s="35">
        <v>6</v>
      </c>
      <c r="V862" s="35">
        <v>10</v>
      </c>
      <c r="W862" s="35">
        <v>12</v>
      </c>
      <c r="X862" s="35">
        <v>3</v>
      </c>
      <c r="Y862" s="35">
        <v>15</v>
      </c>
      <c r="Z862" s="35">
        <v>40</v>
      </c>
      <c r="AA862" s="34">
        <v>3</v>
      </c>
      <c r="AB862" s="34">
        <v>8</v>
      </c>
      <c r="AC862" s="34">
        <v>3</v>
      </c>
      <c r="AD862" s="34">
        <v>1</v>
      </c>
      <c r="AE862" s="34">
        <v>2</v>
      </c>
      <c r="AF862" s="58">
        <f>'Base tratada'!$AC862+'Base tratada'!$AD862+'Base tratada'!$AE862</f>
        <v>6</v>
      </c>
      <c r="AG8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62" s="58" t="str">
        <f>IF('Base tratada'!$AC862&gt;=MAX('Base tratada'!$AD862,'Base tratada'!$AE862),"Web",
IF('Base tratada'!$AD862&gt;='Base tratada'!$AE862,"Catalog",
"Store"))</f>
        <v>Web</v>
      </c>
      <c r="AI862" s="59">
        <f>IF('Base tratada'!$AF862=0,"0",'Base tratada'!$AK862/'Base tratada'!$AF862)</f>
        <v>7.666666666666667</v>
      </c>
      <c r="AJ862" s="59" t="str">
        <f>IF('Base tratada'!$AI862=0,"R$ 0",
IF('Base tratada'!$AI862&lt;=25,"R$ 1–25",
IF('Base tratada'!$AI862&lt;=50,"R$ 26–50",
"+R$ 50")))</f>
        <v>R$ 1–25</v>
      </c>
      <c r="AK862" s="35">
        <v>46</v>
      </c>
      <c r="AL862" s="58" t="str">
        <f>IF('Base tratada'!$AK862&lt;=100,"R$ 0-100",
IF('Base tratada'!$AK862&lt;=500,"R$ 101-500",
IF('Base tratada'!$AK862&lt;=1000,"R$ 501-1000",
IF('Base tratada'!$AK862&lt;=1500,"R$ 1001-1500",
"+R$ 1500"))))</f>
        <v>R$ 0-100</v>
      </c>
      <c r="AM862" s="34">
        <v>0</v>
      </c>
      <c r="AN862" s="34">
        <v>0</v>
      </c>
      <c r="AO862" s="34">
        <v>1</v>
      </c>
      <c r="AP862" s="34">
        <v>0</v>
      </c>
      <c r="AQ862" s="34">
        <v>0</v>
      </c>
      <c r="AR862" s="34">
        <v>1</v>
      </c>
      <c r="AS862" s="34">
        <v>0</v>
      </c>
      <c r="AT862" s="34">
        <v>3</v>
      </c>
      <c r="AU862" s="34">
        <v>11</v>
      </c>
      <c r="AV862" s="52">
        <v>6</v>
      </c>
      <c r="AW862" s="57">
        <v>1</v>
      </c>
      <c r="AX862" s="58" t="str">
        <f>IF(Tabela3[[#This Row],[Response]]=1, "Aceitou", "Não aceitou")</f>
        <v>Aceitou</v>
      </c>
      <c r="AY862" s="55" t="str">
        <f>Tabela3[[#This Row],[Faixa Recência]] &amp; " | " &amp; Tabela3[[#This Row],[Faixa Gasto]] &amp; " | " &amp; Tabela3[[#This Row],[Faixa ticket médio]]</f>
        <v>16-30 dias | R$ 0-100 | R$ 1–25</v>
      </c>
      <c r="AZ8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2" s="36"/>
    </row>
    <row r="863" spans="1:54" x14ac:dyDescent="0.25">
      <c r="A863" s="61">
        <v>862</v>
      </c>
      <c r="B863" s="37">
        <v>35797</v>
      </c>
      <c r="C863" s="34">
        <v>0</v>
      </c>
      <c r="D863" s="34">
        <v>1</v>
      </c>
      <c r="E863" s="34">
        <v>16</v>
      </c>
      <c r="F863" s="58" t="str">
        <f>IF('Base tratada'!$E863&lt;=15,"0-15 dias",
IF('Base tratada'!$E863&lt;=30, "16-30 dias",
IF('Base tratada'!$E863&lt;=45, "31-45 dias",
IF('Base tratada'!$E863&lt;=60, "46-60 dias",
IF('Base tratada'!$E863&lt;=75, "61-75 dias", "76-99 dias")))))</f>
        <v>16-30 dias</v>
      </c>
      <c r="G863" s="38">
        <v>45</v>
      </c>
      <c r="H863" s="60" t="str">
        <f>IF('Base tratada'!$G863&lt;=29,"24–29",
IF('Base tratada'!$G863&lt;=39,"30–39",
IF('Base tratada'!$G863&lt;=49,"40–49",
IF('Base tratada'!$G863&lt;=59,"50–59",
IF('Base tratada'!$G863&lt;=69,"60–69",
"70–80")))))</f>
        <v>40–49</v>
      </c>
      <c r="I863" s="34">
        <v>2780</v>
      </c>
      <c r="J863" s="58" t="str">
        <f>IF('Base tratada'!$K863=1,"Divorciado",
IF('Base tratada'!$L863=1,"Casado",
IF('Base tratada'!$M863=1, "Solteiro",
IF('Base tratada'!$N863=1,"Juntos",
"Viúvo"))))</f>
        <v>Casado</v>
      </c>
      <c r="K863" s="34">
        <v>0</v>
      </c>
      <c r="L863" s="34">
        <v>1</v>
      </c>
      <c r="M863" s="34">
        <v>0</v>
      </c>
      <c r="N863" s="34">
        <v>0</v>
      </c>
      <c r="O863" s="34">
        <v>0</v>
      </c>
      <c r="P863" s="34">
        <v>0</v>
      </c>
      <c r="Q863" s="34">
        <v>0</v>
      </c>
      <c r="R863" s="34">
        <v>1</v>
      </c>
      <c r="S863" s="34">
        <v>0</v>
      </c>
      <c r="T863" s="34">
        <v>0</v>
      </c>
      <c r="U863" s="35">
        <v>27</v>
      </c>
      <c r="V863" s="35">
        <v>1</v>
      </c>
      <c r="W863" s="35">
        <v>14</v>
      </c>
      <c r="X863" s="35">
        <v>4</v>
      </c>
      <c r="Y863" s="35">
        <v>1</v>
      </c>
      <c r="Z863" s="35">
        <v>21</v>
      </c>
      <c r="AA863" s="34">
        <v>2</v>
      </c>
      <c r="AB863" s="34">
        <v>8</v>
      </c>
      <c r="AC863" s="34">
        <v>2</v>
      </c>
      <c r="AD863" s="34">
        <v>0</v>
      </c>
      <c r="AE863" s="34">
        <v>3</v>
      </c>
      <c r="AF863" s="58">
        <f>'Base tratada'!$AC863+'Base tratada'!$AD863+'Base tratada'!$AE863</f>
        <v>5</v>
      </c>
      <c r="AG8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63" s="58" t="str">
        <f>IF('Base tratada'!$AC863&gt;=MAX('Base tratada'!$AD863,'Base tratada'!$AE863),"Web",
IF('Base tratada'!$AD863&gt;='Base tratada'!$AE863,"Catalog",
"Store"))</f>
        <v>Store</v>
      </c>
      <c r="AI863" s="59">
        <f>IF('Base tratada'!$AF863=0,"0",'Base tratada'!$AK863/'Base tratada'!$AF863)</f>
        <v>9.4</v>
      </c>
      <c r="AJ863" s="59" t="str">
        <f>IF('Base tratada'!$AI863=0,"R$ 0",
IF('Base tratada'!$AI863&lt;=25,"R$ 1–25",
IF('Base tratada'!$AI863&lt;=50,"R$ 26–50",
"+R$ 50")))</f>
        <v>R$ 1–25</v>
      </c>
      <c r="AK863" s="35">
        <v>47</v>
      </c>
      <c r="AL863" s="58" t="str">
        <f>IF('Base tratada'!$AK863&lt;=100,"R$ 0-100",
IF('Base tratada'!$AK863&lt;=500,"R$ 101-500",
IF('Base tratada'!$AK863&lt;=1000,"R$ 501-1000",
IF('Base tratada'!$AK863&lt;=1500,"R$ 1001-1500",
"+R$ 1500"))))</f>
        <v>R$ 0-100</v>
      </c>
      <c r="AM863" s="34">
        <v>0</v>
      </c>
      <c r="AN863" s="34">
        <v>0</v>
      </c>
      <c r="AO863" s="34">
        <v>0</v>
      </c>
      <c r="AP863" s="34">
        <v>0</v>
      </c>
      <c r="AQ863" s="34">
        <v>0</v>
      </c>
      <c r="AR863" s="34">
        <v>0</v>
      </c>
      <c r="AS863" s="34">
        <v>0</v>
      </c>
      <c r="AT863" s="34">
        <v>3</v>
      </c>
      <c r="AU863" s="34">
        <v>11</v>
      </c>
      <c r="AV863" s="52">
        <v>26</v>
      </c>
      <c r="AW863" s="57">
        <v>0</v>
      </c>
      <c r="AX863" s="58" t="str">
        <f>IF(Tabela3[[#This Row],[Response]]=1, "Aceitou", "Não aceitou")</f>
        <v>Não aceitou</v>
      </c>
      <c r="AY863" s="55" t="str">
        <f>Tabela3[[#This Row],[Faixa Recência]] &amp; " | " &amp; Tabela3[[#This Row],[Faixa Gasto]] &amp; " | " &amp; Tabela3[[#This Row],[Faixa ticket médio]]</f>
        <v>16-30 dias | R$ 0-100 | R$ 1–25</v>
      </c>
      <c r="AZ8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3" s="36"/>
    </row>
    <row r="864" spans="1:54" x14ac:dyDescent="0.25">
      <c r="A864" s="61">
        <v>863</v>
      </c>
      <c r="B864" s="37">
        <v>36627</v>
      </c>
      <c r="C864" s="34">
        <v>2</v>
      </c>
      <c r="D864" s="34">
        <v>0</v>
      </c>
      <c r="E864" s="34">
        <v>78</v>
      </c>
      <c r="F864" s="58" t="str">
        <f>IF('Base tratada'!$E864&lt;=15,"0-15 dias",
IF('Base tratada'!$E864&lt;=30, "16-30 dias",
IF('Base tratada'!$E864&lt;=45, "31-45 dias",
IF('Base tratada'!$E864&lt;=60, "46-60 dias",
IF('Base tratada'!$E864&lt;=75, "61-75 dias", "76-99 dias")))))</f>
        <v>76-99 dias</v>
      </c>
      <c r="G864" s="38">
        <v>45</v>
      </c>
      <c r="H864" s="60" t="str">
        <f>IF('Base tratada'!$G864&lt;=29,"24–29",
IF('Base tratada'!$G864&lt;=39,"30–39",
IF('Base tratada'!$G864&lt;=49,"40–49",
IF('Base tratada'!$G864&lt;=59,"50–59",
IF('Base tratada'!$G864&lt;=69,"60–69",
"70–80")))))</f>
        <v>40–49</v>
      </c>
      <c r="I864" s="34">
        <v>2500</v>
      </c>
      <c r="J864" s="58" t="str">
        <f>IF('Base tratada'!$K864=1,"Divorciado",
IF('Base tratada'!$L864=1,"Casado",
IF('Base tratada'!$M864=1, "Solteiro",
IF('Base tratada'!$N864=1,"Juntos",
"Viúvo"))))</f>
        <v>Divorciado</v>
      </c>
      <c r="K864" s="34">
        <v>1</v>
      </c>
      <c r="L864" s="34">
        <v>0</v>
      </c>
      <c r="M864" s="34">
        <v>0</v>
      </c>
      <c r="N864" s="34">
        <v>0</v>
      </c>
      <c r="O864" s="34">
        <v>0</v>
      </c>
      <c r="P864" s="34">
        <v>0</v>
      </c>
      <c r="Q864" s="34">
        <v>0</v>
      </c>
      <c r="R864" s="34">
        <v>1</v>
      </c>
      <c r="S864" s="34">
        <v>0</v>
      </c>
      <c r="T864" s="34">
        <v>0</v>
      </c>
      <c r="U864" s="35">
        <v>9</v>
      </c>
      <c r="V864" s="35">
        <v>1</v>
      </c>
      <c r="W864" s="35">
        <v>5</v>
      </c>
      <c r="X864" s="35">
        <v>0</v>
      </c>
      <c r="Y864" s="35">
        <v>0</v>
      </c>
      <c r="Z864" s="35">
        <v>1</v>
      </c>
      <c r="AA864" s="34">
        <v>1</v>
      </c>
      <c r="AB864" s="34">
        <v>5</v>
      </c>
      <c r="AC864" s="34">
        <v>0</v>
      </c>
      <c r="AD864" s="34">
        <v>0</v>
      </c>
      <c r="AE864" s="34">
        <v>3</v>
      </c>
      <c r="AF864" s="58">
        <f>'Base tratada'!$AC864+'Base tratada'!$AD864+'Base tratada'!$AE864</f>
        <v>3</v>
      </c>
      <c r="AG8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64" s="58" t="str">
        <f>IF('Base tratada'!$AC864&gt;=MAX('Base tratada'!$AD864,'Base tratada'!$AE864),"Web",
IF('Base tratada'!$AD864&gt;='Base tratada'!$AE864,"Catalog",
"Store"))</f>
        <v>Store</v>
      </c>
      <c r="AI864" s="59">
        <f>IF('Base tratada'!$AF864=0,"0",'Base tratada'!$AK864/'Base tratada'!$AF864)</f>
        <v>5</v>
      </c>
      <c r="AJ864" s="59" t="str">
        <f>IF('Base tratada'!$AI864=0,"R$ 0",
IF('Base tratada'!$AI864&lt;=25,"R$ 1–25",
IF('Base tratada'!$AI864&lt;=50,"R$ 26–50",
"+R$ 50")))</f>
        <v>R$ 1–25</v>
      </c>
      <c r="AK864" s="35">
        <v>15</v>
      </c>
      <c r="AL864" s="58" t="str">
        <f>IF('Base tratada'!$AK864&lt;=100,"R$ 0-100",
IF('Base tratada'!$AK864&lt;=500,"R$ 101-500",
IF('Base tratada'!$AK864&lt;=1000,"R$ 501-1000",
IF('Base tratada'!$AK864&lt;=1500,"R$ 1001-1500",
"+R$ 1500"))))</f>
        <v>R$ 0-100</v>
      </c>
      <c r="AM864" s="34">
        <v>0</v>
      </c>
      <c r="AN864" s="34">
        <v>0</v>
      </c>
      <c r="AO864" s="34">
        <v>0</v>
      </c>
      <c r="AP864" s="34">
        <v>0</v>
      </c>
      <c r="AQ864" s="34">
        <v>0</v>
      </c>
      <c r="AR864" s="34">
        <v>0</v>
      </c>
      <c r="AS864" s="34">
        <v>0</v>
      </c>
      <c r="AT864" s="34">
        <v>3</v>
      </c>
      <c r="AU864" s="34">
        <v>11</v>
      </c>
      <c r="AV864" s="52">
        <v>14</v>
      </c>
      <c r="AW864" s="57">
        <v>0</v>
      </c>
      <c r="AX864" s="58" t="str">
        <f>IF(Tabela3[[#This Row],[Response]]=1, "Aceitou", "Não aceitou")</f>
        <v>Não aceitou</v>
      </c>
      <c r="AY864" s="55" t="str">
        <f>Tabela3[[#This Row],[Faixa Recência]] &amp; " | " &amp; Tabela3[[#This Row],[Faixa Gasto]] &amp; " | " &amp; Tabela3[[#This Row],[Faixa ticket médio]]</f>
        <v>76-99 dias | R$ 0-100 | R$ 1–25</v>
      </c>
      <c r="AZ8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4" s="36"/>
    </row>
    <row r="865" spans="1:54" x14ac:dyDescent="0.25">
      <c r="A865" s="61">
        <v>864</v>
      </c>
      <c r="B865" s="37">
        <v>51111</v>
      </c>
      <c r="C865" s="34">
        <v>1</v>
      </c>
      <c r="D865" s="34">
        <v>1</v>
      </c>
      <c r="E865" s="34">
        <v>83</v>
      </c>
      <c r="F865" s="58" t="str">
        <f>IF('Base tratada'!$E865&lt;=15,"0-15 dias",
IF('Base tratada'!$E865&lt;=30, "16-30 dias",
IF('Base tratada'!$E865&lt;=45, "31-45 dias",
IF('Base tratada'!$E865&lt;=60, "46-60 dias",
IF('Base tratada'!$E865&lt;=75, "61-75 dias", "76-99 dias")))))</f>
        <v>76-99 dias</v>
      </c>
      <c r="G865" s="38">
        <v>39</v>
      </c>
      <c r="H865" s="60" t="str">
        <f>IF('Base tratada'!$G865&lt;=29,"24–29",
IF('Base tratada'!$G865&lt;=39,"30–39",
IF('Base tratada'!$G865&lt;=49,"40–49",
IF('Base tratada'!$G865&lt;=59,"50–59",
IF('Base tratada'!$G865&lt;=69,"60–69",
"70–80")))))</f>
        <v>30–39</v>
      </c>
      <c r="I865" s="34">
        <v>2169</v>
      </c>
      <c r="J865" s="58" t="str">
        <f>IF('Base tratada'!$K865=1,"Divorciado",
IF('Base tratada'!$L865=1,"Casado",
IF('Base tratada'!$M865=1, "Solteiro",
IF('Base tratada'!$N865=1,"Juntos",
"Viúvo"))))</f>
        <v>Casado</v>
      </c>
      <c r="K865" s="34">
        <v>0</v>
      </c>
      <c r="L865" s="34">
        <v>1</v>
      </c>
      <c r="M865" s="34">
        <v>0</v>
      </c>
      <c r="N865" s="34">
        <v>0</v>
      </c>
      <c r="O865" s="34">
        <v>0</v>
      </c>
      <c r="P865" s="34">
        <v>1</v>
      </c>
      <c r="Q865" s="34">
        <v>0</v>
      </c>
      <c r="R865" s="34">
        <v>0</v>
      </c>
      <c r="S865" s="34">
        <v>0</v>
      </c>
      <c r="T865" s="34">
        <v>0</v>
      </c>
      <c r="U865" s="35">
        <v>22</v>
      </c>
      <c r="V865" s="35">
        <v>0</v>
      </c>
      <c r="W865" s="35">
        <v>19</v>
      </c>
      <c r="X865" s="35">
        <v>6</v>
      </c>
      <c r="Y865" s="35">
        <v>5</v>
      </c>
      <c r="Z865" s="35">
        <v>3</v>
      </c>
      <c r="AA865" s="34">
        <v>2</v>
      </c>
      <c r="AB865" s="34">
        <v>6</v>
      </c>
      <c r="AC865" s="34">
        <v>2</v>
      </c>
      <c r="AD865" s="34">
        <v>0</v>
      </c>
      <c r="AE865" s="34">
        <v>3</v>
      </c>
      <c r="AF865" s="58">
        <f>'Base tratada'!$AC865+'Base tratada'!$AD865+'Base tratada'!$AE865</f>
        <v>5</v>
      </c>
      <c r="AG8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65" s="58" t="str">
        <f>IF('Base tratada'!$AC865&gt;=MAX('Base tratada'!$AD865,'Base tratada'!$AE865),"Web",
IF('Base tratada'!$AD865&gt;='Base tratada'!$AE865,"Catalog",
"Store"))</f>
        <v>Store</v>
      </c>
      <c r="AI865" s="59">
        <f>IF('Base tratada'!$AF865=0,"0",'Base tratada'!$AK865/'Base tratada'!$AF865)</f>
        <v>10.4</v>
      </c>
      <c r="AJ865" s="59" t="str">
        <f>IF('Base tratada'!$AI865=0,"R$ 0",
IF('Base tratada'!$AI865&lt;=25,"R$ 1–25",
IF('Base tratada'!$AI865&lt;=50,"R$ 26–50",
"+R$ 50")))</f>
        <v>R$ 1–25</v>
      </c>
      <c r="AK865" s="35">
        <v>52</v>
      </c>
      <c r="AL865" s="58" t="str">
        <f>IF('Base tratada'!$AK865&lt;=100,"R$ 0-100",
IF('Base tratada'!$AK865&lt;=500,"R$ 101-500",
IF('Base tratada'!$AK865&lt;=1000,"R$ 501-1000",
IF('Base tratada'!$AK865&lt;=1500,"R$ 1001-1500",
"+R$ 1500"))))</f>
        <v>R$ 0-100</v>
      </c>
      <c r="AM865" s="34">
        <v>0</v>
      </c>
      <c r="AN865" s="34">
        <v>0</v>
      </c>
      <c r="AO865" s="34">
        <v>0</v>
      </c>
      <c r="AP865" s="34">
        <v>0</v>
      </c>
      <c r="AQ865" s="34">
        <v>0</v>
      </c>
      <c r="AR865" s="34">
        <v>0</v>
      </c>
      <c r="AS865" s="34">
        <v>0</v>
      </c>
      <c r="AT865" s="34">
        <v>3</v>
      </c>
      <c r="AU865" s="34">
        <v>11</v>
      </c>
      <c r="AV865" s="52">
        <v>49</v>
      </c>
      <c r="AW865" s="57">
        <v>0</v>
      </c>
      <c r="AX865" s="58" t="str">
        <f>IF(Tabela3[[#This Row],[Response]]=1, "Aceitou", "Não aceitou")</f>
        <v>Não aceitou</v>
      </c>
      <c r="AY865" s="55" t="str">
        <f>Tabela3[[#This Row],[Faixa Recência]] &amp; " | " &amp; Tabela3[[#This Row],[Faixa Gasto]] &amp; " | " &amp; Tabela3[[#This Row],[Faixa ticket médio]]</f>
        <v>76-99 dias | R$ 0-100 | R$ 1–25</v>
      </c>
      <c r="AZ8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5" s="36"/>
    </row>
    <row r="866" spans="1:54" x14ac:dyDescent="0.25">
      <c r="A866" s="61">
        <v>865</v>
      </c>
      <c r="B866" s="37">
        <v>86857</v>
      </c>
      <c r="C866" s="34">
        <v>0</v>
      </c>
      <c r="D866" s="34">
        <v>0</v>
      </c>
      <c r="E866" s="34">
        <v>96</v>
      </c>
      <c r="F866" s="58" t="str">
        <f>IF('Base tratada'!$E866&lt;=15,"0-15 dias",
IF('Base tratada'!$E866&lt;=30, "16-30 dias",
IF('Base tratada'!$E866&lt;=45, "31-45 dias",
IF('Base tratada'!$E866&lt;=60, "46-60 dias",
IF('Base tratada'!$E866&lt;=75, "61-75 dias", "76-99 dias")))))</f>
        <v>76-99 dias</v>
      </c>
      <c r="G866" s="38">
        <v>48</v>
      </c>
      <c r="H866" s="60" t="str">
        <f>IF('Base tratada'!$G866&lt;=29,"24–29",
IF('Base tratada'!$G866&lt;=39,"30–39",
IF('Base tratada'!$G866&lt;=49,"40–49",
IF('Base tratada'!$G866&lt;=59,"50–59",
IF('Base tratada'!$G866&lt;=69,"60–69",
"70–80")))))</f>
        <v>40–49</v>
      </c>
      <c r="I866" s="34">
        <v>2814</v>
      </c>
      <c r="J866" s="58" t="str">
        <f>IF('Base tratada'!$K866=1,"Divorciado",
IF('Base tratada'!$L866=1,"Casado",
IF('Base tratada'!$M866=1, "Solteiro",
IF('Base tratada'!$N866=1,"Juntos",
"Viúvo"))))</f>
        <v>Solteiro</v>
      </c>
      <c r="K866" s="34">
        <v>0</v>
      </c>
      <c r="L866" s="34">
        <v>0</v>
      </c>
      <c r="M866" s="34">
        <v>1</v>
      </c>
      <c r="N866" s="34">
        <v>0</v>
      </c>
      <c r="O866" s="34">
        <v>0</v>
      </c>
      <c r="P866" s="34">
        <v>0</v>
      </c>
      <c r="Q866" s="34">
        <v>0</v>
      </c>
      <c r="R866" s="34">
        <v>0</v>
      </c>
      <c r="S866" s="34">
        <v>0</v>
      </c>
      <c r="T866" s="34">
        <v>1</v>
      </c>
      <c r="U866" s="35">
        <v>899</v>
      </c>
      <c r="V866" s="35">
        <v>102</v>
      </c>
      <c r="W866" s="35">
        <v>838</v>
      </c>
      <c r="X866" s="35">
        <v>133</v>
      </c>
      <c r="Y866" s="35">
        <v>102</v>
      </c>
      <c r="Z866" s="35">
        <v>40</v>
      </c>
      <c r="AA866" s="34">
        <v>1</v>
      </c>
      <c r="AB866" s="34">
        <v>2</v>
      </c>
      <c r="AC866" s="34">
        <v>5</v>
      </c>
      <c r="AD866" s="34">
        <v>6</v>
      </c>
      <c r="AE866" s="34">
        <v>10</v>
      </c>
      <c r="AF866" s="58">
        <f>'Base tratada'!$AC866+'Base tratada'!$AD866+'Base tratada'!$AE866</f>
        <v>21</v>
      </c>
      <c r="AG8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66" s="58" t="str">
        <f>IF('Base tratada'!$AC866&gt;=MAX('Base tratada'!$AD866,'Base tratada'!$AE866),"Web",
IF('Base tratada'!$AD866&gt;='Base tratada'!$AE866,"Catalog",
"Store"))</f>
        <v>Store</v>
      </c>
      <c r="AI866" s="59">
        <f>IF('Base tratada'!$AF866=0,"0",'Base tratada'!$AK866/'Base tratada'!$AF866)</f>
        <v>98.761904761904759</v>
      </c>
      <c r="AJ866" s="59" t="str">
        <f>IF('Base tratada'!$AI866=0,"R$ 0",
IF('Base tratada'!$AI866&lt;=25,"R$ 1–25",
IF('Base tratada'!$AI866&lt;=50,"R$ 26–50",
"+R$ 50")))</f>
        <v>+R$ 50</v>
      </c>
      <c r="AK866" s="35">
        <v>2074</v>
      </c>
      <c r="AL866" s="58" t="str">
        <f>IF('Base tratada'!$AK866&lt;=100,"R$ 0-100",
IF('Base tratada'!$AK866&lt;=500,"R$ 101-500",
IF('Base tratada'!$AK866&lt;=1000,"R$ 501-1000",
IF('Base tratada'!$AK866&lt;=1500,"R$ 1001-1500",
"+R$ 1500"))))</f>
        <v>+R$ 1500</v>
      </c>
      <c r="AM866" s="34">
        <v>0</v>
      </c>
      <c r="AN866" s="34">
        <v>0</v>
      </c>
      <c r="AO866" s="34">
        <v>0</v>
      </c>
      <c r="AP866" s="34">
        <v>0</v>
      </c>
      <c r="AQ866" s="34">
        <v>0</v>
      </c>
      <c r="AR866" s="34">
        <v>0</v>
      </c>
      <c r="AS866" s="34">
        <v>0</v>
      </c>
      <c r="AT866" s="34">
        <v>3</v>
      </c>
      <c r="AU866" s="34">
        <v>11</v>
      </c>
      <c r="AV866" s="52">
        <v>2034</v>
      </c>
      <c r="AW866" s="57">
        <v>1</v>
      </c>
      <c r="AX866" s="58" t="str">
        <f>IF(Tabela3[[#This Row],[Response]]=1, "Aceitou", "Não aceitou")</f>
        <v>Aceitou</v>
      </c>
      <c r="AY866" s="55" t="str">
        <f>Tabela3[[#This Row],[Faixa Recência]] &amp; " | " &amp; Tabela3[[#This Row],[Faixa Gasto]] &amp; " | " &amp; Tabela3[[#This Row],[Faixa ticket médio]]</f>
        <v>76-99 dias | +R$ 1500 | +R$ 50</v>
      </c>
      <c r="AZ8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6" s="36"/>
    </row>
    <row r="867" spans="1:54" x14ac:dyDescent="0.25">
      <c r="A867" s="61">
        <v>866</v>
      </c>
      <c r="B867" s="37">
        <v>82072</v>
      </c>
      <c r="C867" s="34">
        <v>0</v>
      </c>
      <c r="D867" s="34">
        <v>0</v>
      </c>
      <c r="E867" s="34">
        <v>67</v>
      </c>
      <c r="F867" s="58" t="str">
        <f>IF('Base tratada'!$E867&lt;=15,"0-15 dias",
IF('Base tratada'!$E867&lt;=30, "16-30 dias",
IF('Base tratada'!$E867&lt;=45, "31-45 dias",
IF('Base tratada'!$E867&lt;=60, "46-60 dias",
IF('Base tratada'!$E867&lt;=75, "61-75 dias", "76-99 dias")))))</f>
        <v>61-75 dias</v>
      </c>
      <c r="G867" s="38">
        <v>50</v>
      </c>
      <c r="H867" s="60" t="str">
        <f>IF('Base tratada'!$G867&lt;=29,"24–29",
IF('Base tratada'!$G867&lt;=39,"30–39",
IF('Base tratada'!$G867&lt;=49,"40–49",
IF('Base tratada'!$G867&lt;=59,"50–59",
IF('Base tratada'!$G867&lt;=69,"60–69",
"70–80")))))</f>
        <v>50–59</v>
      </c>
      <c r="I867" s="34">
        <v>2521</v>
      </c>
      <c r="J867" s="58" t="str">
        <f>IF('Base tratada'!$K867=1,"Divorciado",
IF('Base tratada'!$L867=1,"Casado",
IF('Base tratada'!$M867=1, "Solteiro",
IF('Base tratada'!$N867=1,"Juntos",
"Viúvo"))))</f>
        <v>Juntos</v>
      </c>
      <c r="K867" s="34">
        <v>0</v>
      </c>
      <c r="L867" s="34">
        <v>0</v>
      </c>
      <c r="M867" s="34">
        <v>0</v>
      </c>
      <c r="N867" s="34">
        <v>1</v>
      </c>
      <c r="O867" s="34">
        <v>0</v>
      </c>
      <c r="P867" s="34">
        <v>0</v>
      </c>
      <c r="Q867" s="34">
        <v>0</v>
      </c>
      <c r="R867" s="34">
        <v>0</v>
      </c>
      <c r="S867" s="34">
        <v>0</v>
      </c>
      <c r="T867" s="34">
        <v>1</v>
      </c>
      <c r="U867" s="35">
        <v>889</v>
      </c>
      <c r="V867" s="35">
        <v>55</v>
      </c>
      <c r="W867" s="35">
        <v>685</v>
      </c>
      <c r="X867" s="35">
        <v>168</v>
      </c>
      <c r="Y867" s="35">
        <v>92</v>
      </c>
      <c r="Z867" s="35">
        <v>129</v>
      </c>
      <c r="AA867" s="34">
        <v>1</v>
      </c>
      <c r="AB867" s="34">
        <v>1</v>
      </c>
      <c r="AC867" s="34">
        <v>3</v>
      </c>
      <c r="AD867" s="34">
        <v>2</v>
      </c>
      <c r="AE867" s="34">
        <v>13</v>
      </c>
      <c r="AF867" s="58">
        <f>'Base tratada'!$AC867+'Base tratada'!$AD867+'Base tratada'!$AE867</f>
        <v>18</v>
      </c>
      <c r="AG8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67" s="58" t="str">
        <f>IF('Base tratada'!$AC867&gt;=MAX('Base tratada'!$AD867,'Base tratada'!$AE867),"Web",
IF('Base tratada'!$AD867&gt;='Base tratada'!$AE867,"Catalog",
"Store"))</f>
        <v>Store</v>
      </c>
      <c r="AI867" s="59">
        <f>IF('Base tratada'!$AF867=0,"0",'Base tratada'!$AK867/'Base tratada'!$AF867)</f>
        <v>104.94444444444444</v>
      </c>
      <c r="AJ867" s="59" t="str">
        <f>IF('Base tratada'!$AI867=0,"R$ 0",
IF('Base tratada'!$AI867&lt;=25,"R$ 1–25",
IF('Base tratada'!$AI867&lt;=50,"R$ 26–50",
"+R$ 50")))</f>
        <v>+R$ 50</v>
      </c>
      <c r="AK867" s="35">
        <v>1889</v>
      </c>
      <c r="AL867" s="58" t="str">
        <f>IF('Base tratada'!$AK867&lt;=100,"R$ 0-100",
IF('Base tratada'!$AK867&lt;=500,"R$ 101-500",
IF('Base tratada'!$AK867&lt;=1000,"R$ 501-1000",
IF('Base tratada'!$AK867&lt;=1500,"R$ 1001-1500",
"+R$ 1500"))))</f>
        <v>+R$ 1500</v>
      </c>
      <c r="AM867" s="34">
        <v>0</v>
      </c>
      <c r="AN867" s="34">
        <v>0</v>
      </c>
      <c r="AO867" s="34">
        <v>0</v>
      </c>
      <c r="AP867" s="34">
        <v>0</v>
      </c>
      <c r="AQ867" s="34">
        <v>0</v>
      </c>
      <c r="AR867" s="34">
        <v>0</v>
      </c>
      <c r="AS867" s="34">
        <v>0</v>
      </c>
      <c r="AT867" s="34">
        <v>3</v>
      </c>
      <c r="AU867" s="34">
        <v>11</v>
      </c>
      <c r="AV867" s="52">
        <v>1760</v>
      </c>
      <c r="AW867" s="57">
        <v>0</v>
      </c>
      <c r="AX867" s="58" t="str">
        <f>IF(Tabela3[[#This Row],[Response]]=1, "Aceitou", "Não aceitou")</f>
        <v>Não aceitou</v>
      </c>
      <c r="AY867" s="55" t="str">
        <f>Tabela3[[#This Row],[Faixa Recência]] &amp; " | " &amp; Tabela3[[#This Row],[Faixa Gasto]] &amp; " | " &amp; Tabela3[[#This Row],[Faixa ticket médio]]</f>
        <v>61-75 dias | +R$ 1500 | +R$ 50</v>
      </c>
      <c r="AZ8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7" s="36"/>
    </row>
    <row r="868" spans="1:54" x14ac:dyDescent="0.25">
      <c r="A868" s="61">
        <v>867</v>
      </c>
      <c r="B868" s="37">
        <v>46231</v>
      </c>
      <c r="C868" s="34">
        <v>2</v>
      </c>
      <c r="D868" s="34">
        <v>1</v>
      </c>
      <c r="E868" s="34">
        <v>87</v>
      </c>
      <c r="F868" s="58" t="str">
        <f>IF('Base tratada'!$E868&lt;=15,"0-15 dias",
IF('Base tratada'!$E868&lt;=30, "16-30 dias",
IF('Base tratada'!$E868&lt;=45, "31-45 dias",
IF('Base tratada'!$E868&lt;=60, "46-60 dias",
IF('Base tratada'!$E868&lt;=75, "61-75 dias", "76-99 dias")))))</f>
        <v>76-99 dias</v>
      </c>
      <c r="G868" s="38">
        <v>67</v>
      </c>
      <c r="H868" s="60" t="str">
        <f>IF('Base tratada'!$G868&lt;=29,"24–29",
IF('Base tratada'!$G868&lt;=39,"30–39",
IF('Base tratada'!$G868&lt;=49,"40–49",
IF('Base tratada'!$G868&lt;=59,"50–59",
IF('Base tratada'!$G868&lt;=69,"60–69",
"70–80")))))</f>
        <v>60–69</v>
      </c>
      <c r="I868" s="34">
        <v>2739</v>
      </c>
      <c r="J868" s="58" t="str">
        <f>IF('Base tratada'!$K868=1,"Divorciado",
IF('Base tratada'!$L868=1,"Casado",
IF('Base tratada'!$M868=1, "Solteiro",
IF('Base tratada'!$N868=1,"Juntos",
"Viúvo"))))</f>
        <v>Solteiro</v>
      </c>
      <c r="K868" s="34">
        <v>0</v>
      </c>
      <c r="L868" s="34">
        <v>0</v>
      </c>
      <c r="M868" s="34">
        <v>1</v>
      </c>
      <c r="N868" s="34">
        <v>0</v>
      </c>
      <c r="O868" s="34">
        <v>0</v>
      </c>
      <c r="P868" s="34">
        <v>0</v>
      </c>
      <c r="Q868" s="34">
        <v>0</v>
      </c>
      <c r="R868" s="34">
        <v>0</v>
      </c>
      <c r="S868" s="34">
        <v>0</v>
      </c>
      <c r="T868" s="34">
        <v>1</v>
      </c>
      <c r="U868" s="35">
        <v>189</v>
      </c>
      <c r="V868" s="35">
        <v>2</v>
      </c>
      <c r="W868" s="35">
        <v>55</v>
      </c>
      <c r="X868" s="35">
        <v>0</v>
      </c>
      <c r="Y868" s="35">
        <v>5</v>
      </c>
      <c r="Z868" s="35">
        <v>12</v>
      </c>
      <c r="AA868" s="34">
        <v>4</v>
      </c>
      <c r="AB868" s="34">
        <v>9</v>
      </c>
      <c r="AC868" s="34">
        <v>6</v>
      </c>
      <c r="AD868" s="34">
        <v>1</v>
      </c>
      <c r="AE868" s="34">
        <v>4</v>
      </c>
      <c r="AF868" s="58">
        <f>'Base tratada'!$AC868+'Base tratada'!$AD868+'Base tratada'!$AE868</f>
        <v>11</v>
      </c>
      <c r="AG8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68" s="58" t="str">
        <f>IF('Base tratada'!$AC868&gt;=MAX('Base tratada'!$AD868,'Base tratada'!$AE868),"Web",
IF('Base tratada'!$AD868&gt;='Base tratada'!$AE868,"Catalog",
"Store"))</f>
        <v>Web</v>
      </c>
      <c r="AI868" s="59">
        <f>IF('Base tratada'!$AF868=0,"0",'Base tratada'!$AK868/'Base tratada'!$AF868)</f>
        <v>22.818181818181817</v>
      </c>
      <c r="AJ868" s="59" t="str">
        <f>IF('Base tratada'!$AI868=0,"R$ 0",
IF('Base tratada'!$AI868&lt;=25,"R$ 1–25",
IF('Base tratada'!$AI868&lt;=50,"R$ 26–50",
"+R$ 50")))</f>
        <v>R$ 1–25</v>
      </c>
      <c r="AK868" s="35">
        <v>251</v>
      </c>
      <c r="AL868" s="58" t="str">
        <f>IF('Base tratada'!$AK868&lt;=100,"R$ 0-100",
IF('Base tratada'!$AK868&lt;=500,"R$ 101-500",
IF('Base tratada'!$AK868&lt;=1000,"R$ 501-1000",
IF('Base tratada'!$AK868&lt;=1500,"R$ 1001-1500",
"+R$ 1500"))))</f>
        <v>R$ 101-500</v>
      </c>
      <c r="AM868" s="34">
        <v>0</v>
      </c>
      <c r="AN868" s="34">
        <v>0</v>
      </c>
      <c r="AO868" s="34">
        <v>0</v>
      </c>
      <c r="AP868" s="34">
        <v>0</v>
      </c>
      <c r="AQ868" s="34">
        <v>0</v>
      </c>
      <c r="AR868" s="34">
        <v>0</v>
      </c>
      <c r="AS868" s="34">
        <v>0</v>
      </c>
      <c r="AT868" s="34">
        <v>3</v>
      </c>
      <c r="AU868" s="34">
        <v>11</v>
      </c>
      <c r="AV868" s="52">
        <v>239</v>
      </c>
      <c r="AW868" s="57">
        <v>0</v>
      </c>
      <c r="AX868" s="58" t="str">
        <f>IF(Tabela3[[#This Row],[Response]]=1, "Aceitou", "Não aceitou")</f>
        <v>Não aceitou</v>
      </c>
      <c r="AY868" s="55" t="str">
        <f>Tabela3[[#This Row],[Faixa Recência]] &amp; " | " &amp; Tabela3[[#This Row],[Faixa Gasto]] &amp; " | " &amp; Tabela3[[#This Row],[Faixa ticket médio]]</f>
        <v>76-99 dias | R$ 101-500 | R$ 1–25</v>
      </c>
      <c r="AZ8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8" s="36"/>
    </row>
    <row r="869" spans="1:54" x14ac:dyDescent="0.25">
      <c r="A869" s="61">
        <v>868</v>
      </c>
      <c r="B869" s="37">
        <v>42243</v>
      </c>
      <c r="C869" s="34">
        <v>1</v>
      </c>
      <c r="D869" s="34">
        <v>1</v>
      </c>
      <c r="E869" s="34">
        <v>34</v>
      </c>
      <c r="F869" s="58" t="str">
        <f>IF('Base tratada'!$E869&lt;=15,"0-15 dias",
IF('Base tratada'!$E869&lt;=30, "16-30 dias",
IF('Base tratada'!$E869&lt;=45, "31-45 dias",
IF('Base tratada'!$E869&lt;=60, "46-60 dias",
IF('Base tratada'!$E869&lt;=75, "61-75 dias", "76-99 dias")))))</f>
        <v>31-45 dias</v>
      </c>
      <c r="G869" s="38">
        <v>61</v>
      </c>
      <c r="H869" s="60" t="str">
        <f>IF('Base tratada'!$G869&lt;=29,"24–29",
IF('Base tratada'!$G869&lt;=39,"30–39",
IF('Base tratada'!$G869&lt;=49,"40–49",
IF('Base tratada'!$G869&lt;=59,"50–59",
IF('Base tratada'!$G869&lt;=69,"60–69",
"70–80")))))</f>
        <v>60–69</v>
      </c>
      <c r="I869" s="34">
        <v>2359</v>
      </c>
      <c r="J869" s="58" t="str">
        <f>IF('Base tratada'!$K869=1,"Divorciado",
IF('Base tratada'!$L869=1,"Casado",
IF('Base tratada'!$M869=1, "Solteiro",
IF('Base tratada'!$N869=1,"Juntos",
"Viúvo"))))</f>
        <v>Casado</v>
      </c>
      <c r="K869" s="34">
        <v>0</v>
      </c>
      <c r="L869" s="34">
        <v>1</v>
      </c>
      <c r="M869" s="34">
        <v>0</v>
      </c>
      <c r="N869" s="34">
        <v>0</v>
      </c>
      <c r="O869" s="34">
        <v>0</v>
      </c>
      <c r="P869" s="34">
        <v>0</v>
      </c>
      <c r="Q869" s="34">
        <v>0</v>
      </c>
      <c r="R869" s="34">
        <v>1</v>
      </c>
      <c r="S869" s="34">
        <v>0</v>
      </c>
      <c r="T869" s="34">
        <v>0</v>
      </c>
      <c r="U869" s="35">
        <v>48</v>
      </c>
      <c r="V869" s="35">
        <v>0</v>
      </c>
      <c r="W869" s="35">
        <v>2</v>
      </c>
      <c r="X869" s="35">
        <v>0</v>
      </c>
      <c r="Y869" s="35">
        <v>0</v>
      </c>
      <c r="Z869" s="35">
        <v>5</v>
      </c>
      <c r="AA869" s="34">
        <v>2</v>
      </c>
      <c r="AB869" s="34">
        <v>7</v>
      </c>
      <c r="AC869" s="34">
        <v>2</v>
      </c>
      <c r="AD869" s="34">
        <v>0</v>
      </c>
      <c r="AE869" s="34">
        <v>3</v>
      </c>
      <c r="AF869" s="58">
        <f>'Base tratada'!$AC869+'Base tratada'!$AD869+'Base tratada'!$AE869</f>
        <v>5</v>
      </c>
      <c r="AG8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69" s="58" t="str">
        <f>IF('Base tratada'!$AC869&gt;=MAX('Base tratada'!$AD869,'Base tratada'!$AE869),"Web",
IF('Base tratada'!$AD869&gt;='Base tratada'!$AE869,"Catalog",
"Store"))</f>
        <v>Store</v>
      </c>
      <c r="AI869" s="59">
        <f>IF('Base tratada'!$AF869=0,"0",'Base tratada'!$AK869/'Base tratada'!$AF869)</f>
        <v>10</v>
      </c>
      <c r="AJ869" s="59" t="str">
        <f>IF('Base tratada'!$AI869=0,"R$ 0",
IF('Base tratada'!$AI869&lt;=25,"R$ 1–25",
IF('Base tratada'!$AI869&lt;=50,"R$ 26–50",
"+R$ 50")))</f>
        <v>R$ 1–25</v>
      </c>
      <c r="AK869" s="35">
        <v>50</v>
      </c>
      <c r="AL869" s="58" t="str">
        <f>IF('Base tratada'!$AK869&lt;=100,"R$ 0-100",
IF('Base tratada'!$AK869&lt;=500,"R$ 101-500",
IF('Base tratada'!$AK869&lt;=1000,"R$ 501-1000",
IF('Base tratada'!$AK869&lt;=1500,"R$ 1001-1500",
"+R$ 1500"))))</f>
        <v>R$ 0-100</v>
      </c>
      <c r="AM869" s="34">
        <v>0</v>
      </c>
      <c r="AN869" s="34">
        <v>0</v>
      </c>
      <c r="AO869" s="34">
        <v>0</v>
      </c>
      <c r="AP869" s="34">
        <v>0</v>
      </c>
      <c r="AQ869" s="34">
        <v>0</v>
      </c>
      <c r="AR869" s="34">
        <v>0</v>
      </c>
      <c r="AS869" s="34">
        <v>0</v>
      </c>
      <c r="AT869" s="34">
        <v>3</v>
      </c>
      <c r="AU869" s="34">
        <v>11</v>
      </c>
      <c r="AV869" s="52">
        <v>45</v>
      </c>
      <c r="AW869" s="57">
        <v>0</v>
      </c>
      <c r="AX869" s="58" t="str">
        <f>IF(Tabela3[[#This Row],[Response]]=1, "Aceitou", "Não aceitou")</f>
        <v>Não aceitou</v>
      </c>
      <c r="AY869" s="55" t="str">
        <f>Tabela3[[#This Row],[Faixa Recência]] &amp; " | " &amp; Tabela3[[#This Row],[Faixa Gasto]] &amp; " | " &amp; Tabela3[[#This Row],[Faixa ticket médio]]</f>
        <v>31-45 dias | R$ 0-100 | R$ 1–25</v>
      </c>
      <c r="AZ8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69" s="36"/>
    </row>
    <row r="870" spans="1:54" x14ac:dyDescent="0.25">
      <c r="A870" s="61">
        <v>869</v>
      </c>
      <c r="B870" s="37">
        <v>51195</v>
      </c>
      <c r="C870" s="34">
        <v>1</v>
      </c>
      <c r="D870" s="34">
        <v>1</v>
      </c>
      <c r="E870" s="34">
        <v>46</v>
      </c>
      <c r="F870" s="58" t="str">
        <f>IF('Base tratada'!$E870&lt;=15,"0-15 dias",
IF('Base tratada'!$E870&lt;=30, "16-30 dias",
IF('Base tratada'!$E870&lt;=45, "31-45 dias",
IF('Base tratada'!$E870&lt;=60, "46-60 dias",
IF('Base tratada'!$E870&lt;=75, "61-75 dias", "76-99 dias")))))</f>
        <v>46-60 dias</v>
      </c>
      <c r="G870" s="38">
        <v>58</v>
      </c>
      <c r="H870" s="60" t="str">
        <f>IF('Base tratada'!$G870&lt;=29,"24–29",
IF('Base tratada'!$G870&lt;=39,"30–39",
IF('Base tratada'!$G870&lt;=49,"40–49",
IF('Base tratada'!$G870&lt;=59,"50–59",
IF('Base tratada'!$G870&lt;=69,"60–69",
"70–80")))))</f>
        <v>50–59</v>
      </c>
      <c r="I870" s="34">
        <v>2613</v>
      </c>
      <c r="J870" s="58" t="str">
        <f>IF('Base tratada'!$K870=1,"Divorciado",
IF('Base tratada'!$L870=1,"Casado",
IF('Base tratada'!$M870=1, "Solteiro",
IF('Base tratada'!$N870=1,"Juntos",
"Viúvo"))))</f>
        <v>Juntos</v>
      </c>
      <c r="K870" s="34">
        <v>0</v>
      </c>
      <c r="L870" s="34">
        <v>0</v>
      </c>
      <c r="M870" s="34">
        <v>0</v>
      </c>
      <c r="N870" s="34">
        <v>1</v>
      </c>
      <c r="O870" s="34">
        <v>0</v>
      </c>
      <c r="P870" s="34">
        <v>0</v>
      </c>
      <c r="Q870" s="34">
        <v>0</v>
      </c>
      <c r="R870" s="34">
        <v>1</v>
      </c>
      <c r="S870" s="34">
        <v>0</v>
      </c>
      <c r="T870" s="34">
        <v>0</v>
      </c>
      <c r="U870" s="35">
        <v>230</v>
      </c>
      <c r="V870" s="35">
        <v>14</v>
      </c>
      <c r="W870" s="35">
        <v>156</v>
      </c>
      <c r="X870" s="35">
        <v>82</v>
      </c>
      <c r="Y870" s="35">
        <v>24</v>
      </c>
      <c r="Z870" s="35">
        <v>58</v>
      </c>
      <c r="AA870" s="34">
        <v>8</v>
      </c>
      <c r="AB870" s="34">
        <v>8</v>
      </c>
      <c r="AC870" s="34">
        <v>9</v>
      </c>
      <c r="AD870" s="34">
        <v>2</v>
      </c>
      <c r="AE870" s="34">
        <v>5</v>
      </c>
      <c r="AF870" s="58">
        <f>'Base tratada'!$AC870+'Base tratada'!$AD870+'Base tratada'!$AE870</f>
        <v>16</v>
      </c>
      <c r="AG8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70" s="58" t="str">
        <f>IF('Base tratada'!$AC870&gt;=MAX('Base tratada'!$AD870,'Base tratada'!$AE870),"Web",
IF('Base tratada'!$AD870&gt;='Base tratada'!$AE870,"Catalog",
"Store"))</f>
        <v>Web</v>
      </c>
      <c r="AI870" s="59">
        <f>IF('Base tratada'!$AF870=0,"0",'Base tratada'!$AK870/'Base tratada'!$AF870)</f>
        <v>31.625</v>
      </c>
      <c r="AJ870" s="59" t="str">
        <f>IF('Base tratada'!$AI870=0,"R$ 0",
IF('Base tratada'!$AI870&lt;=25,"R$ 1–25",
IF('Base tratada'!$AI870&lt;=50,"R$ 26–50",
"+R$ 50")))</f>
        <v>R$ 26–50</v>
      </c>
      <c r="AK870" s="35">
        <v>506</v>
      </c>
      <c r="AL870" s="58" t="str">
        <f>IF('Base tratada'!$AK870&lt;=100,"R$ 0-100",
IF('Base tratada'!$AK870&lt;=500,"R$ 101-500",
IF('Base tratada'!$AK870&lt;=1000,"R$ 501-1000",
IF('Base tratada'!$AK870&lt;=1500,"R$ 1001-1500",
"+R$ 1500"))))</f>
        <v>R$ 501-1000</v>
      </c>
      <c r="AM870" s="34">
        <v>0</v>
      </c>
      <c r="AN870" s="34">
        <v>0</v>
      </c>
      <c r="AO870" s="34">
        <v>0</v>
      </c>
      <c r="AP870" s="34">
        <v>0</v>
      </c>
      <c r="AQ870" s="34">
        <v>0</v>
      </c>
      <c r="AR870" s="34">
        <v>0</v>
      </c>
      <c r="AS870" s="34">
        <v>0</v>
      </c>
      <c r="AT870" s="34">
        <v>3</v>
      </c>
      <c r="AU870" s="34">
        <v>11</v>
      </c>
      <c r="AV870" s="52">
        <v>448</v>
      </c>
      <c r="AW870" s="57">
        <v>0</v>
      </c>
      <c r="AX870" s="58" t="str">
        <f>IF(Tabela3[[#This Row],[Response]]=1, "Aceitou", "Não aceitou")</f>
        <v>Não aceitou</v>
      </c>
      <c r="AY870" s="55" t="str">
        <f>Tabela3[[#This Row],[Faixa Recência]] &amp; " | " &amp; Tabela3[[#This Row],[Faixa Gasto]] &amp; " | " &amp; Tabela3[[#This Row],[Faixa ticket médio]]</f>
        <v>46-60 dias | R$ 501-1000 | R$ 26–50</v>
      </c>
      <c r="AZ8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0" s="36"/>
    </row>
    <row r="871" spans="1:54" x14ac:dyDescent="0.25">
      <c r="A871" s="61">
        <v>870</v>
      </c>
      <c r="B871" s="37">
        <v>68092</v>
      </c>
      <c r="C871" s="34">
        <v>0</v>
      </c>
      <c r="D871" s="34">
        <v>0</v>
      </c>
      <c r="E871" s="34">
        <v>7</v>
      </c>
      <c r="F871" s="58" t="str">
        <f>IF('Base tratada'!$E871&lt;=15,"0-15 dias",
IF('Base tratada'!$E871&lt;=30, "16-30 dias",
IF('Base tratada'!$E871&lt;=45, "31-45 dias",
IF('Base tratada'!$E871&lt;=60, "46-60 dias",
IF('Base tratada'!$E871&lt;=75, "61-75 dias", "76-99 dias")))))</f>
        <v>0-15 dias</v>
      </c>
      <c r="G871" s="38">
        <v>42</v>
      </c>
      <c r="H871" s="60" t="str">
        <f>IF('Base tratada'!$G871&lt;=29,"24–29",
IF('Base tratada'!$G871&lt;=39,"30–39",
IF('Base tratada'!$G871&lt;=49,"40–49",
IF('Base tratada'!$G871&lt;=59,"50–59",
IF('Base tratada'!$G871&lt;=69,"60–69",
"70–80")))))</f>
        <v>40–49</v>
      </c>
      <c r="I871" s="34">
        <v>2354</v>
      </c>
      <c r="J871" s="58" t="str">
        <f>IF('Base tratada'!$K871=1,"Divorciado",
IF('Base tratada'!$L871=1,"Casado",
IF('Base tratada'!$M871=1, "Solteiro",
IF('Base tratada'!$N871=1,"Juntos",
"Viúvo"))))</f>
        <v>Solteiro</v>
      </c>
      <c r="K871" s="34">
        <v>0</v>
      </c>
      <c r="L871" s="34">
        <v>0</v>
      </c>
      <c r="M871" s="34">
        <v>1</v>
      </c>
      <c r="N871" s="34">
        <v>0</v>
      </c>
      <c r="O871" s="34">
        <v>0</v>
      </c>
      <c r="P871" s="34">
        <v>0</v>
      </c>
      <c r="Q871" s="34">
        <v>0</v>
      </c>
      <c r="R871" s="34">
        <v>0</v>
      </c>
      <c r="S871" s="34">
        <v>1</v>
      </c>
      <c r="T871" s="34">
        <v>0</v>
      </c>
      <c r="U871" s="35">
        <v>852</v>
      </c>
      <c r="V871" s="35">
        <v>60</v>
      </c>
      <c r="W871" s="35">
        <v>207</v>
      </c>
      <c r="X871" s="35">
        <v>78</v>
      </c>
      <c r="Y871" s="35">
        <v>36</v>
      </c>
      <c r="Z871" s="35">
        <v>48</v>
      </c>
      <c r="AA871" s="34">
        <v>2</v>
      </c>
      <c r="AB871" s="34">
        <v>5</v>
      </c>
      <c r="AC871" s="34">
        <v>2</v>
      </c>
      <c r="AD871" s="34">
        <v>6</v>
      </c>
      <c r="AE871" s="34">
        <v>10</v>
      </c>
      <c r="AF871" s="58">
        <f>'Base tratada'!$AC871+'Base tratada'!$AD871+'Base tratada'!$AE871</f>
        <v>18</v>
      </c>
      <c r="AG8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71" s="58" t="str">
        <f>IF('Base tratada'!$AC871&gt;=MAX('Base tratada'!$AD871,'Base tratada'!$AE871),"Web",
IF('Base tratada'!$AD871&gt;='Base tratada'!$AE871,"Catalog",
"Store"))</f>
        <v>Store</v>
      </c>
      <c r="AI871" s="59">
        <f>IF('Base tratada'!$AF871=0,"0",'Base tratada'!$AK871/'Base tratada'!$AF871)</f>
        <v>68.5</v>
      </c>
      <c r="AJ871" s="59" t="str">
        <f>IF('Base tratada'!$AI871=0,"R$ 0",
IF('Base tratada'!$AI871&lt;=25,"R$ 1–25",
IF('Base tratada'!$AI871&lt;=50,"R$ 26–50",
"+R$ 50")))</f>
        <v>+R$ 50</v>
      </c>
      <c r="AK871" s="35">
        <v>1233</v>
      </c>
      <c r="AL871" s="58" t="str">
        <f>IF('Base tratada'!$AK871&lt;=100,"R$ 0-100",
IF('Base tratada'!$AK871&lt;=500,"R$ 101-500",
IF('Base tratada'!$AK871&lt;=1000,"R$ 501-1000",
IF('Base tratada'!$AK871&lt;=1500,"R$ 1001-1500",
"+R$ 1500"))))</f>
        <v>R$ 1001-1500</v>
      </c>
      <c r="AM871" s="34">
        <v>0</v>
      </c>
      <c r="AN871" s="34">
        <v>0</v>
      </c>
      <c r="AO871" s="34">
        <v>0</v>
      </c>
      <c r="AP871" s="34">
        <v>0</v>
      </c>
      <c r="AQ871" s="34">
        <v>0</v>
      </c>
      <c r="AR871" s="34">
        <v>0</v>
      </c>
      <c r="AS871" s="34">
        <v>0</v>
      </c>
      <c r="AT871" s="34">
        <v>3</v>
      </c>
      <c r="AU871" s="34">
        <v>11</v>
      </c>
      <c r="AV871" s="52">
        <v>1185</v>
      </c>
      <c r="AW871" s="57">
        <v>0</v>
      </c>
      <c r="AX871" s="58" t="str">
        <f>IF(Tabela3[[#This Row],[Response]]=1, "Aceitou", "Não aceitou")</f>
        <v>Não aceitou</v>
      </c>
      <c r="AY871" s="55" t="str">
        <f>Tabela3[[#This Row],[Faixa Recência]] &amp; " | " &amp; Tabela3[[#This Row],[Faixa Gasto]] &amp; " | " &amp; Tabela3[[#This Row],[Faixa ticket médio]]</f>
        <v>0-15 dias | R$ 1001-1500 | +R$ 50</v>
      </c>
      <c r="AZ8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71" s="36"/>
    </row>
    <row r="872" spans="1:54" x14ac:dyDescent="0.25">
      <c r="A872" s="61">
        <v>871</v>
      </c>
      <c r="B872" s="37">
        <v>31814</v>
      </c>
      <c r="C872" s="34">
        <v>1</v>
      </c>
      <c r="D872" s="34">
        <v>0</v>
      </c>
      <c r="E872" s="34">
        <v>73</v>
      </c>
      <c r="F872" s="58" t="str">
        <f>IF('Base tratada'!$E872&lt;=15,"0-15 dias",
IF('Base tratada'!$E872&lt;=30, "16-30 dias",
IF('Base tratada'!$E872&lt;=45, "31-45 dias",
IF('Base tratada'!$E872&lt;=60, "46-60 dias",
IF('Base tratada'!$E872&lt;=75, "61-75 dias", "76-99 dias")))))</f>
        <v>61-75 dias</v>
      </c>
      <c r="G872" s="38">
        <v>47</v>
      </c>
      <c r="H872" s="60" t="str">
        <f>IF('Base tratada'!$G872&lt;=29,"24–29",
IF('Base tratada'!$G872&lt;=39,"30–39",
IF('Base tratada'!$G872&lt;=49,"40–49",
IF('Base tratada'!$G872&lt;=59,"50–59",
IF('Base tratada'!$G872&lt;=69,"60–69",
"70–80")))))</f>
        <v>40–49</v>
      </c>
      <c r="I872" s="34">
        <v>2664</v>
      </c>
      <c r="J872" s="58" t="str">
        <f>IF('Base tratada'!$K872=1,"Divorciado",
IF('Base tratada'!$L872=1,"Casado",
IF('Base tratada'!$M872=1, "Solteiro",
IF('Base tratada'!$N872=1,"Juntos",
"Viúvo"))))</f>
        <v>Casado</v>
      </c>
      <c r="K872" s="34">
        <v>0</v>
      </c>
      <c r="L872" s="34">
        <v>1</v>
      </c>
      <c r="M872" s="34">
        <v>0</v>
      </c>
      <c r="N872" s="34">
        <v>0</v>
      </c>
      <c r="O872" s="34">
        <v>0</v>
      </c>
      <c r="P872" s="34">
        <v>0</v>
      </c>
      <c r="Q872" s="34">
        <v>0</v>
      </c>
      <c r="R872" s="34">
        <v>1</v>
      </c>
      <c r="S872" s="34">
        <v>0</v>
      </c>
      <c r="T872" s="34">
        <v>0</v>
      </c>
      <c r="U872" s="35">
        <v>35</v>
      </c>
      <c r="V872" s="35">
        <v>3</v>
      </c>
      <c r="W872" s="35">
        <v>20</v>
      </c>
      <c r="X872" s="35">
        <v>4</v>
      </c>
      <c r="Y872" s="35">
        <v>1</v>
      </c>
      <c r="Z872" s="35">
        <v>20</v>
      </c>
      <c r="AA872" s="34">
        <v>2</v>
      </c>
      <c r="AB872" s="34">
        <v>9</v>
      </c>
      <c r="AC872" s="34">
        <v>2</v>
      </c>
      <c r="AD872" s="34">
        <v>0</v>
      </c>
      <c r="AE872" s="34">
        <v>3</v>
      </c>
      <c r="AF872" s="58">
        <f>'Base tratada'!$AC872+'Base tratada'!$AD872+'Base tratada'!$AE872</f>
        <v>5</v>
      </c>
      <c r="AG8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72" s="58" t="str">
        <f>IF('Base tratada'!$AC872&gt;=MAX('Base tratada'!$AD872,'Base tratada'!$AE872),"Web",
IF('Base tratada'!$AD872&gt;='Base tratada'!$AE872,"Catalog",
"Store"))</f>
        <v>Store</v>
      </c>
      <c r="AI872" s="59">
        <f>IF('Base tratada'!$AF872=0,"0",'Base tratada'!$AK872/'Base tratada'!$AF872)</f>
        <v>12.6</v>
      </c>
      <c r="AJ872" s="59" t="str">
        <f>IF('Base tratada'!$AI872=0,"R$ 0",
IF('Base tratada'!$AI872&lt;=25,"R$ 1–25",
IF('Base tratada'!$AI872&lt;=50,"R$ 26–50",
"+R$ 50")))</f>
        <v>R$ 1–25</v>
      </c>
      <c r="AK872" s="35">
        <v>63</v>
      </c>
      <c r="AL872" s="58" t="str">
        <f>IF('Base tratada'!$AK872&lt;=100,"R$ 0-100",
IF('Base tratada'!$AK872&lt;=500,"R$ 101-500",
IF('Base tratada'!$AK872&lt;=1000,"R$ 501-1000",
IF('Base tratada'!$AK872&lt;=1500,"R$ 1001-1500",
"+R$ 1500"))))</f>
        <v>R$ 0-100</v>
      </c>
      <c r="AM872" s="34">
        <v>0</v>
      </c>
      <c r="AN872" s="34">
        <v>0</v>
      </c>
      <c r="AO872" s="34">
        <v>1</v>
      </c>
      <c r="AP872" s="34">
        <v>0</v>
      </c>
      <c r="AQ872" s="34">
        <v>0</v>
      </c>
      <c r="AR872" s="34">
        <v>1</v>
      </c>
      <c r="AS872" s="34">
        <v>0</v>
      </c>
      <c r="AT872" s="34">
        <v>3</v>
      </c>
      <c r="AU872" s="34">
        <v>11</v>
      </c>
      <c r="AV872" s="52">
        <v>43</v>
      </c>
      <c r="AW872" s="57">
        <v>0</v>
      </c>
      <c r="AX872" s="58" t="str">
        <f>IF(Tabela3[[#This Row],[Response]]=1, "Aceitou", "Não aceitou")</f>
        <v>Não aceitou</v>
      </c>
      <c r="AY872" s="55" t="str">
        <f>Tabela3[[#This Row],[Faixa Recência]] &amp; " | " &amp; Tabela3[[#This Row],[Faixa Gasto]] &amp; " | " &amp; Tabela3[[#This Row],[Faixa ticket médio]]</f>
        <v>61-75 dias | R$ 0-100 | R$ 1–25</v>
      </c>
      <c r="AZ8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2" s="36"/>
    </row>
    <row r="873" spans="1:54" x14ac:dyDescent="0.25">
      <c r="A873" s="61">
        <v>872</v>
      </c>
      <c r="B873" s="37">
        <v>51390</v>
      </c>
      <c r="C873" s="34">
        <v>1</v>
      </c>
      <c r="D873" s="34">
        <v>1</v>
      </c>
      <c r="E873" s="34">
        <v>54</v>
      </c>
      <c r="F873" s="58" t="str">
        <f>IF('Base tratada'!$E873&lt;=15,"0-15 dias",
IF('Base tratada'!$E873&lt;=30, "16-30 dias",
IF('Base tratada'!$E873&lt;=45, "31-45 dias",
IF('Base tratada'!$E873&lt;=60, "46-60 dias",
IF('Base tratada'!$E873&lt;=75, "61-75 dias", "76-99 dias")))))</f>
        <v>46-60 dias</v>
      </c>
      <c r="G873" s="38">
        <v>55</v>
      </c>
      <c r="H873" s="60" t="str">
        <f>IF('Base tratada'!$G873&lt;=29,"24–29",
IF('Base tratada'!$G873&lt;=39,"30–39",
IF('Base tratada'!$G873&lt;=49,"40–49",
IF('Base tratada'!$G873&lt;=59,"50–59",
IF('Base tratada'!$G873&lt;=69,"60–69",
"70–80")))))</f>
        <v>50–59</v>
      </c>
      <c r="I873" s="34">
        <v>2818</v>
      </c>
      <c r="J873" s="58" t="str">
        <f>IF('Base tratada'!$K873=1,"Divorciado",
IF('Base tratada'!$L873=1,"Casado",
IF('Base tratada'!$M873=1, "Solteiro",
IF('Base tratada'!$N873=1,"Juntos",
"Viúvo"))))</f>
        <v>Viúvo</v>
      </c>
      <c r="K873" s="34">
        <v>0</v>
      </c>
      <c r="L873" s="34">
        <v>0</v>
      </c>
      <c r="M873" s="34">
        <v>0</v>
      </c>
      <c r="N873" s="34">
        <v>0</v>
      </c>
      <c r="O873" s="34">
        <v>1</v>
      </c>
      <c r="P873" s="34">
        <v>0</v>
      </c>
      <c r="Q873" s="34">
        <v>0</v>
      </c>
      <c r="R873" s="34">
        <v>0</v>
      </c>
      <c r="S873" s="34">
        <v>1</v>
      </c>
      <c r="T873" s="34">
        <v>0</v>
      </c>
      <c r="U873" s="35">
        <v>205</v>
      </c>
      <c r="V873" s="35">
        <v>20</v>
      </c>
      <c r="W873" s="35">
        <v>47</v>
      </c>
      <c r="X873" s="35">
        <v>23</v>
      </c>
      <c r="Y873" s="35">
        <v>2</v>
      </c>
      <c r="Z873" s="35">
        <v>56</v>
      </c>
      <c r="AA873" s="34">
        <v>6</v>
      </c>
      <c r="AB873" s="34">
        <v>5</v>
      </c>
      <c r="AC873" s="34">
        <v>5</v>
      </c>
      <c r="AD873" s="34">
        <v>2</v>
      </c>
      <c r="AE873" s="34">
        <v>5</v>
      </c>
      <c r="AF873" s="58">
        <f>'Base tratada'!$AC873+'Base tratada'!$AD873+'Base tratada'!$AE873</f>
        <v>12</v>
      </c>
      <c r="AG8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73" s="58" t="str">
        <f>IF('Base tratada'!$AC873&gt;=MAX('Base tratada'!$AD873,'Base tratada'!$AE873),"Web",
IF('Base tratada'!$AD873&gt;='Base tratada'!$AE873,"Catalog",
"Store"))</f>
        <v>Web</v>
      </c>
      <c r="AI873" s="59">
        <f>IF('Base tratada'!$AF873=0,"0",'Base tratada'!$AK873/'Base tratada'!$AF873)</f>
        <v>24.75</v>
      </c>
      <c r="AJ873" s="59" t="str">
        <f>IF('Base tratada'!$AI873=0,"R$ 0",
IF('Base tratada'!$AI873&lt;=25,"R$ 1–25",
IF('Base tratada'!$AI873&lt;=50,"R$ 26–50",
"+R$ 50")))</f>
        <v>R$ 1–25</v>
      </c>
      <c r="AK873" s="35">
        <v>297</v>
      </c>
      <c r="AL873" s="58" t="str">
        <f>IF('Base tratada'!$AK873&lt;=100,"R$ 0-100",
IF('Base tratada'!$AK873&lt;=500,"R$ 101-500",
IF('Base tratada'!$AK873&lt;=1000,"R$ 501-1000",
IF('Base tratada'!$AK873&lt;=1500,"R$ 1001-1500",
"+R$ 1500"))))</f>
        <v>R$ 101-500</v>
      </c>
      <c r="AM873" s="34">
        <v>0</v>
      </c>
      <c r="AN873" s="34">
        <v>0</v>
      </c>
      <c r="AO873" s="34">
        <v>0</v>
      </c>
      <c r="AP873" s="34">
        <v>0</v>
      </c>
      <c r="AQ873" s="34">
        <v>0</v>
      </c>
      <c r="AR873" s="34">
        <v>0</v>
      </c>
      <c r="AS873" s="34">
        <v>0</v>
      </c>
      <c r="AT873" s="34">
        <v>3</v>
      </c>
      <c r="AU873" s="34">
        <v>11</v>
      </c>
      <c r="AV873" s="52">
        <v>241</v>
      </c>
      <c r="AW873" s="57">
        <v>0</v>
      </c>
      <c r="AX873" s="58" t="str">
        <f>IF(Tabela3[[#This Row],[Response]]=1, "Aceitou", "Não aceitou")</f>
        <v>Não aceitou</v>
      </c>
      <c r="AY873" s="55" t="str">
        <f>Tabela3[[#This Row],[Faixa Recência]] &amp; " | " &amp; Tabela3[[#This Row],[Faixa Gasto]] &amp; " | " &amp; Tabela3[[#This Row],[Faixa ticket médio]]</f>
        <v>46-60 dias | R$ 101-500 | R$ 1–25</v>
      </c>
      <c r="AZ8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3" s="36"/>
    </row>
    <row r="874" spans="1:54" x14ac:dyDescent="0.25">
      <c r="A874" s="61">
        <v>873</v>
      </c>
      <c r="B874" s="37">
        <v>76630</v>
      </c>
      <c r="C874" s="34">
        <v>0</v>
      </c>
      <c r="D874" s="34">
        <v>0</v>
      </c>
      <c r="E874" s="34">
        <v>93</v>
      </c>
      <c r="F874" s="58" t="str">
        <f>IF('Base tratada'!$E874&lt;=15,"0-15 dias",
IF('Base tratada'!$E874&lt;=30, "16-30 dias",
IF('Base tratada'!$E874&lt;=45, "31-45 dias",
IF('Base tratada'!$E874&lt;=60, "46-60 dias",
IF('Base tratada'!$E874&lt;=75, "61-75 dias", "76-99 dias")))))</f>
        <v>76-99 dias</v>
      </c>
      <c r="G874" s="38">
        <v>37</v>
      </c>
      <c r="H874" s="60" t="str">
        <f>IF('Base tratada'!$G874&lt;=29,"24–29",
IF('Base tratada'!$G874&lt;=39,"30–39",
IF('Base tratada'!$G874&lt;=49,"40–49",
IF('Base tratada'!$G874&lt;=59,"50–59",
IF('Base tratada'!$G874&lt;=69,"60–69",
"70–80")))))</f>
        <v>30–39</v>
      </c>
      <c r="I874" s="34">
        <v>2325</v>
      </c>
      <c r="J874" s="58" t="str">
        <f>IF('Base tratada'!$K874=1,"Divorciado",
IF('Base tratada'!$L874=1,"Casado",
IF('Base tratada'!$M874=1, "Solteiro",
IF('Base tratada'!$N874=1,"Juntos",
"Viúvo"))))</f>
        <v>Casado</v>
      </c>
      <c r="K874" s="34">
        <v>0</v>
      </c>
      <c r="L874" s="34">
        <v>1</v>
      </c>
      <c r="M874" s="34">
        <v>0</v>
      </c>
      <c r="N874" s="34">
        <v>0</v>
      </c>
      <c r="O874" s="34">
        <v>0</v>
      </c>
      <c r="P874" s="34">
        <v>0</v>
      </c>
      <c r="Q874" s="34">
        <v>0</v>
      </c>
      <c r="R874" s="34">
        <v>1</v>
      </c>
      <c r="S874" s="34">
        <v>0</v>
      </c>
      <c r="T874" s="34">
        <v>0</v>
      </c>
      <c r="U874" s="35">
        <v>255</v>
      </c>
      <c r="V874" s="35">
        <v>31</v>
      </c>
      <c r="W874" s="35">
        <v>446</v>
      </c>
      <c r="X874" s="35">
        <v>40</v>
      </c>
      <c r="Y874" s="35">
        <v>56</v>
      </c>
      <c r="Z874" s="35">
        <v>175</v>
      </c>
      <c r="AA874" s="34">
        <v>1</v>
      </c>
      <c r="AB874" s="34">
        <v>1</v>
      </c>
      <c r="AC874" s="34">
        <v>3</v>
      </c>
      <c r="AD874" s="34">
        <v>10</v>
      </c>
      <c r="AE874" s="34">
        <v>11</v>
      </c>
      <c r="AF874" s="58">
        <f>'Base tratada'!$AC874+'Base tratada'!$AD874+'Base tratada'!$AE874</f>
        <v>24</v>
      </c>
      <c r="AG8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74" s="58" t="str">
        <f>IF('Base tratada'!$AC874&gt;=MAX('Base tratada'!$AD874,'Base tratada'!$AE874),"Web",
IF('Base tratada'!$AD874&gt;='Base tratada'!$AE874,"Catalog",
"Store"))</f>
        <v>Store</v>
      </c>
      <c r="AI874" s="59">
        <f>IF('Base tratada'!$AF874=0,"0",'Base tratada'!$AK874/'Base tratada'!$AF874)</f>
        <v>34.5</v>
      </c>
      <c r="AJ874" s="59" t="str">
        <f>IF('Base tratada'!$AI874=0,"R$ 0",
IF('Base tratada'!$AI874&lt;=25,"R$ 1–25",
IF('Base tratada'!$AI874&lt;=50,"R$ 26–50",
"+R$ 50")))</f>
        <v>R$ 26–50</v>
      </c>
      <c r="AK874" s="35">
        <v>828</v>
      </c>
      <c r="AL874" s="58" t="str">
        <f>IF('Base tratada'!$AK874&lt;=100,"R$ 0-100",
IF('Base tratada'!$AK874&lt;=500,"R$ 101-500",
IF('Base tratada'!$AK874&lt;=1000,"R$ 501-1000",
IF('Base tratada'!$AK874&lt;=1500,"R$ 1001-1500",
"+R$ 1500"))))</f>
        <v>R$ 501-1000</v>
      </c>
      <c r="AM874" s="34">
        <v>0</v>
      </c>
      <c r="AN874" s="34">
        <v>0</v>
      </c>
      <c r="AO874" s="34">
        <v>0</v>
      </c>
      <c r="AP874" s="34">
        <v>0</v>
      </c>
      <c r="AQ874" s="34">
        <v>0</v>
      </c>
      <c r="AR874" s="34">
        <v>0</v>
      </c>
      <c r="AS874" s="34">
        <v>0</v>
      </c>
      <c r="AT874" s="34">
        <v>3</v>
      </c>
      <c r="AU874" s="34">
        <v>11</v>
      </c>
      <c r="AV874" s="52">
        <v>653</v>
      </c>
      <c r="AW874" s="57">
        <v>0</v>
      </c>
      <c r="AX874" s="58" t="str">
        <f>IF(Tabela3[[#This Row],[Response]]=1, "Aceitou", "Não aceitou")</f>
        <v>Não aceitou</v>
      </c>
      <c r="AY874" s="55" t="str">
        <f>Tabela3[[#This Row],[Faixa Recência]] &amp; " | " &amp; Tabela3[[#This Row],[Faixa Gasto]] &amp; " | " &amp; Tabela3[[#This Row],[Faixa ticket médio]]</f>
        <v>76-99 dias | R$ 501-1000 | R$ 26–50</v>
      </c>
      <c r="AZ8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4" s="36"/>
    </row>
    <row r="875" spans="1:54" x14ac:dyDescent="0.25">
      <c r="A875" s="61">
        <v>874</v>
      </c>
      <c r="B875" s="37">
        <v>26868</v>
      </c>
      <c r="C875" s="34">
        <v>1</v>
      </c>
      <c r="D875" s="34">
        <v>0</v>
      </c>
      <c r="E875" s="34">
        <v>52</v>
      </c>
      <c r="F875" s="58" t="str">
        <f>IF('Base tratada'!$E875&lt;=15,"0-15 dias",
IF('Base tratada'!$E875&lt;=30, "16-30 dias",
IF('Base tratada'!$E875&lt;=45, "31-45 dias",
IF('Base tratada'!$E875&lt;=60, "46-60 dias",
IF('Base tratada'!$E875&lt;=75, "61-75 dias", "76-99 dias")))))</f>
        <v>46-60 dias</v>
      </c>
      <c r="G875" s="38">
        <v>29</v>
      </c>
      <c r="H875" s="60" t="str">
        <f>IF('Base tratada'!$G875&lt;=29,"24–29",
IF('Base tratada'!$G875&lt;=39,"30–39",
IF('Base tratada'!$G875&lt;=49,"40–49",
IF('Base tratada'!$G875&lt;=59,"50–59",
IF('Base tratada'!$G875&lt;=69,"60–69",
"70–80")))))</f>
        <v>24–29</v>
      </c>
      <c r="I875" s="34">
        <v>2219</v>
      </c>
      <c r="J875" s="58" t="str">
        <f>IF('Base tratada'!$K875=1,"Divorciado",
IF('Base tratada'!$L875=1,"Casado",
IF('Base tratada'!$M875=1, "Solteiro",
IF('Base tratada'!$N875=1,"Juntos",
"Viúvo"))))</f>
        <v>Solteiro</v>
      </c>
      <c r="K875" s="34">
        <v>0</v>
      </c>
      <c r="L875" s="34">
        <v>0</v>
      </c>
      <c r="M875" s="34">
        <v>1</v>
      </c>
      <c r="N875" s="34">
        <v>0</v>
      </c>
      <c r="O875" s="34">
        <v>0</v>
      </c>
      <c r="P875" s="34">
        <v>0</v>
      </c>
      <c r="Q875" s="34">
        <v>1</v>
      </c>
      <c r="R875" s="34">
        <v>0</v>
      </c>
      <c r="S875" s="34">
        <v>0</v>
      </c>
      <c r="T875" s="34">
        <v>0</v>
      </c>
      <c r="U875" s="35">
        <v>0</v>
      </c>
      <c r="V875" s="35">
        <v>0</v>
      </c>
      <c r="W875" s="35">
        <v>1</v>
      </c>
      <c r="X875" s="35">
        <v>8</v>
      </c>
      <c r="Y875" s="35">
        <v>3</v>
      </c>
      <c r="Z875" s="35">
        <v>2</v>
      </c>
      <c r="AA875" s="34">
        <v>1</v>
      </c>
      <c r="AB875" s="34">
        <v>7</v>
      </c>
      <c r="AC875" s="34">
        <v>1</v>
      </c>
      <c r="AD875" s="34">
        <v>0</v>
      </c>
      <c r="AE875" s="34">
        <v>2</v>
      </c>
      <c r="AF875" s="58">
        <f>'Base tratada'!$AC875+'Base tratada'!$AD875+'Base tratada'!$AE875</f>
        <v>3</v>
      </c>
      <c r="AG8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75" s="58" t="str">
        <f>IF('Base tratada'!$AC875&gt;=MAX('Base tratada'!$AD875,'Base tratada'!$AE875),"Web",
IF('Base tratada'!$AD875&gt;='Base tratada'!$AE875,"Catalog",
"Store"))</f>
        <v>Store</v>
      </c>
      <c r="AI875" s="59">
        <f>IF('Base tratada'!$AF875=0,"0",'Base tratada'!$AK875/'Base tratada'!$AF875)</f>
        <v>4</v>
      </c>
      <c r="AJ875" s="59" t="str">
        <f>IF('Base tratada'!$AI875=0,"R$ 0",
IF('Base tratada'!$AI875&lt;=25,"R$ 1–25",
IF('Base tratada'!$AI875&lt;=50,"R$ 26–50",
"+R$ 50")))</f>
        <v>R$ 1–25</v>
      </c>
      <c r="AK875" s="35">
        <v>12</v>
      </c>
      <c r="AL875" s="58" t="str">
        <f>IF('Base tratada'!$AK875&lt;=100,"R$ 0-100",
IF('Base tratada'!$AK875&lt;=500,"R$ 101-500",
IF('Base tratada'!$AK875&lt;=1000,"R$ 501-1000",
IF('Base tratada'!$AK875&lt;=1500,"R$ 1001-1500",
"+R$ 1500"))))</f>
        <v>R$ 0-100</v>
      </c>
      <c r="AM875" s="34">
        <v>0</v>
      </c>
      <c r="AN875" s="34">
        <v>0</v>
      </c>
      <c r="AO875" s="34">
        <v>0</v>
      </c>
      <c r="AP875" s="34">
        <v>0</v>
      </c>
      <c r="AQ875" s="34">
        <v>0</v>
      </c>
      <c r="AR875" s="34">
        <v>0</v>
      </c>
      <c r="AS875" s="34">
        <v>0</v>
      </c>
      <c r="AT875" s="34">
        <v>3</v>
      </c>
      <c r="AU875" s="34">
        <v>11</v>
      </c>
      <c r="AV875" s="52">
        <v>10</v>
      </c>
      <c r="AW875" s="57">
        <v>0</v>
      </c>
      <c r="AX875" s="58" t="str">
        <f>IF(Tabela3[[#This Row],[Response]]=1, "Aceitou", "Não aceitou")</f>
        <v>Não aceitou</v>
      </c>
      <c r="AY875" s="55" t="str">
        <f>Tabela3[[#This Row],[Faixa Recência]] &amp; " | " &amp; Tabela3[[#This Row],[Faixa Gasto]] &amp; " | " &amp; Tabela3[[#This Row],[Faixa ticket médio]]</f>
        <v>46-60 dias | R$ 0-100 | R$ 1–25</v>
      </c>
      <c r="AZ8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5" s="36"/>
    </row>
    <row r="876" spans="1:54" x14ac:dyDescent="0.25">
      <c r="A876" s="61">
        <v>875</v>
      </c>
      <c r="B876" s="37">
        <v>48948</v>
      </c>
      <c r="C876" s="34">
        <v>0</v>
      </c>
      <c r="D876" s="34">
        <v>0</v>
      </c>
      <c r="E876" s="34">
        <v>53</v>
      </c>
      <c r="F876" s="58" t="str">
        <f>IF('Base tratada'!$E876&lt;=15,"0-15 dias",
IF('Base tratada'!$E876&lt;=30, "16-30 dias",
IF('Base tratada'!$E876&lt;=45, "31-45 dias",
IF('Base tratada'!$E876&lt;=60, "46-60 dias",
IF('Base tratada'!$E876&lt;=75, "61-75 dias", "76-99 dias")))))</f>
        <v>46-60 dias</v>
      </c>
      <c r="G876" s="38">
        <v>77</v>
      </c>
      <c r="H876" s="60" t="str">
        <f>IF('Base tratada'!$G876&lt;=29,"24–29",
IF('Base tratada'!$G876&lt;=39,"30–39",
IF('Base tratada'!$G876&lt;=49,"40–49",
IF('Base tratada'!$G876&lt;=59,"50–59",
IF('Base tratada'!$G876&lt;=69,"60–69",
"70–80")))))</f>
        <v>70–80</v>
      </c>
      <c r="I876" s="34">
        <v>2672</v>
      </c>
      <c r="J876" s="58" t="str">
        <f>IF('Base tratada'!$K876=1,"Divorciado",
IF('Base tratada'!$L876=1,"Casado",
IF('Base tratada'!$M876=1, "Solteiro",
IF('Base tratada'!$N876=1,"Juntos",
"Viúvo"))))</f>
        <v>Divorciado</v>
      </c>
      <c r="K876" s="34">
        <v>1</v>
      </c>
      <c r="L876" s="34">
        <v>0</v>
      </c>
      <c r="M876" s="34">
        <v>0</v>
      </c>
      <c r="N876" s="34">
        <v>0</v>
      </c>
      <c r="O876" s="34">
        <v>0</v>
      </c>
      <c r="P876" s="34">
        <v>0</v>
      </c>
      <c r="Q876" s="34">
        <v>0</v>
      </c>
      <c r="R876" s="34">
        <v>0</v>
      </c>
      <c r="S876" s="34">
        <v>0</v>
      </c>
      <c r="T876" s="34">
        <v>1</v>
      </c>
      <c r="U876" s="35">
        <v>437</v>
      </c>
      <c r="V876" s="35">
        <v>8</v>
      </c>
      <c r="W876" s="35">
        <v>206</v>
      </c>
      <c r="X876" s="35">
        <v>160</v>
      </c>
      <c r="Y876" s="35">
        <v>49</v>
      </c>
      <c r="Z876" s="35">
        <v>42</v>
      </c>
      <c r="AA876" s="34">
        <v>2</v>
      </c>
      <c r="AB876" s="34">
        <v>6</v>
      </c>
      <c r="AC876" s="34">
        <v>7</v>
      </c>
      <c r="AD876" s="34">
        <v>10</v>
      </c>
      <c r="AE876" s="34">
        <v>5</v>
      </c>
      <c r="AF876" s="58">
        <f>'Base tratada'!$AC876+'Base tratada'!$AD876+'Base tratada'!$AE876</f>
        <v>22</v>
      </c>
      <c r="AG8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76" s="58" t="str">
        <f>IF('Base tratada'!$AC876&gt;=MAX('Base tratada'!$AD876,'Base tratada'!$AE876),"Web",
IF('Base tratada'!$AD876&gt;='Base tratada'!$AE876,"Catalog",
"Store"))</f>
        <v>Catalog</v>
      </c>
      <c r="AI876" s="59">
        <f>IF('Base tratada'!$AF876=0,"0",'Base tratada'!$AK876/'Base tratada'!$AF876)</f>
        <v>39.090909090909093</v>
      </c>
      <c r="AJ876" s="59" t="str">
        <f>IF('Base tratada'!$AI876=0,"R$ 0",
IF('Base tratada'!$AI876&lt;=25,"R$ 1–25",
IF('Base tratada'!$AI876&lt;=50,"R$ 26–50",
"+R$ 50")))</f>
        <v>R$ 26–50</v>
      </c>
      <c r="AK876" s="35">
        <v>860</v>
      </c>
      <c r="AL876" s="58" t="str">
        <f>IF('Base tratada'!$AK876&lt;=100,"R$ 0-100",
IF('Base tratada'!$AK876&lt;=500,"R$ 101-500",
IF('Base tratada'!$AK876&lt;=1000,"R$ 501-1000",
IF('Base tratada'!$AK876&lt;=1500,"R$ 1001-1500",
"+R$ 1500"))))</f>
        <v>R$ 501-1000</v>
      </c>
      <c r="AM876" s="34">
        <v>0</v>
      </c>
      <c r="AN876" s="34">
        <v>0</v>
      </c>
      <c r="AO876" s="34">
        <v>1</v>
      </c>
      <c r="AP876" s="34">
        <v>0</v>
      </c>
      <c r="AQ876" s="34">
        <v>0</v>
      </c>
      <c r="AR876" s="34">
        <v>1</v>
      </c>
      <c r="AS876" s="34">
        <v>0</v>
      </c>
      <c r="AT876" s="34">
        <v>3</v>
      </c>
      <c r="AU876" s="34">
        <v>11</v>
      </c>
      <c r="AV876" s="52">
        <v>818</v>
      </c>
      <c r="AW876" s="57">
        <v>1</v>
      </c>
      <c r="AX876" s="58" t="str">
        <f>IF(Tabela3[[#This Row],[Response]]=1, "Aceitou", "Não aceitou")</f>
        <v>Aceitou</v>
      </c>
      <c r="AY876" s="55" t="str">
        <f>Tabela3[[#This Row],[Faixa Recência]] &amp; " | " &amp; Tabela3[[#This Row],[Faixa Gasto]] &amp; " | " &amp; Tabela3[[#This Row],[Faixa ticket médio]]</f>
        <v>46-60 dias | R$ 501-1000 | R$ 26–50</v>
      </c>
      <c r="AZ8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6" s="36"/>
    </row>
    <row r="877" spans="1:54" x14ac:dyDescent="0.25">
      <c r="A877" s="61">
        <v>876</v>
      </c>
      <c r="B877" s="37">
        <v>55260</v>
      </c>
      <c r="C877" s="34">
        <v>0</v>
      </c>
      <c r="D877" s="34">
        <v>1</v>
      </c>
      <c r="E877" s="34">
        <v>81</v>
      </c>
      <c r="F877" s="58" t="str">
        <f>IF('Base tratada'!$E877&lt;=15,"0-15 dias",
IF('Base tratada'!$E877&lt;=30, "16-30 dias",
IF('Base tratada'!$E877&lt;=45, "31-45 dias",
IF('Base tratada'!$E877&lt;=60, "46-60 dias",
IF('Base tratada'!$E877&lt;=75, "61-75 dias", "76-99 dias")))))</f>
        <v>76-99 dias</v>
      </c>
      <c r="G877" s="38">
        <v>48</v>
      </c>
      <c r="H877" s="60" t="str">
        <f>IF('Base tratada'!$G877&lt;=29,"24–29",
IF('Base tratada'!$G877&lt;=39,"30–39",
IF('Base tratada'!$G877&lt;=49,"40–49",
IF('Base tratada'!$G877&lt;=59,"50–59",
IF('Base tratada'!$G877&lt;=69,"60–69",
"70–80")))))</f>
        <v>40–49</v>
      </c>
      <c r="I877" s="34">
        <v>2723</v>
      </c>
      <c r="J877" s="58" t="str">
        <f>IF('Base tratada'!$K877=1,"Divorciado",
IF('Base tratada'!$L877=1,"Casado",
IF('Base tratada'!$M877=1, "Solteiro",
IF('Base tratada'!$N877=1,"Juntos",
"Viúvo"))))</f>
        <v>Solteiro</v>
      </c>
      <c r="K877" s="34">
        <v>0</v>
      </c>
      <c r="L877" s="34">
        <v>0</v>
      </c>
      <c r="M877" s="34">
        <v>1</v>
      </c>
      <c r="N877" s="34">
        <v>0</v>
      </c>
      <c r="O877" s="34">
        <v>0</v>
      </c>
      <c r="P877" s="34">
        <v>0</v>
      </c>
      <c r="Q877" s="34">
        <v>0</v>
      </c>
      <c r="R877" s="34">
        <v>0</v>
      </c>
      <c r="S877" s="34">
        <v>0</v>
      </c>
      <c r="T877" s="34">
        <v>1</v>
      </c>
      <c r="U877" s="35">
        <v>825</v>
      </c>
      <c r="V877" s="35">
        <v>8</v>
      </c>
      <c r="W877" s="35">
        <v>53</v>
      </c>
      <c r="X877" s="35">
        <v>11</v>
      </c>
      <c r="Y877" s="35">
        <v>0</v>
      </c>
      <c r="Z877" s="35">
        <v>242</v>
      </c>
      <c r="AA877" s="34">
        <v>2</v>
      </c>
      <c r="AB877" s="34">
        <v>6</v>
      </c>
      <c r="AC877" s="34">
        <v>8</v>
      </c>
      <c r="AD877" s="34">
        <v>10</v>
      </c>
      <c r="AE877" s="34">
        <v>5</v>
      </c>
      <c r="AF877" s="58">
        <f>'Base tratada'!$AC877+'Base tratada'!$AD877+'Base tratada'!$AE877</f>
        <v>23</v>
      </c>
      <c r="AG8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77" s="58" t="str">
        <f>IF('Base tratada'!$AC877&gt;=MAX('Base tratada'!$AD877,'Base tratada'!$AE877),"Web",
IF('Base tratada'!$AD877&gt;='Base tratada'!$AE877,"Catalog",
"Store"))</f>
        <v>Catalog</v>
      </c>
      <c r="AI877" s="59">
        <f>IF('Base tratada'!$AF877=0,"0",'Base tratada'!$AK877/'Base tratada'!$AF877)</f>
        <v>39</v>
      </c>
      <c r="AJ877" s="59" t="str">
        <f>IF('Base tratada'!$AI877=0,"R$ 0",
IF('Base tratada'!$AI877&lt;=25,"R$ 1–25",
IF('Base tratada'!$AI877&lt;=50,"R$ 26–50",
"+R$ 50")))</f>
        <v>R$ 26–50</v>
      </c>
      <c r="AK877" s="35">
        <v>897</v>
      </c>
      <c r="AL877" s="58" t="str">
        <f>IF('Base tratada'!$AK877&lt;=100,"R$ 0-100",
IF('Base tratada'!$AK877&lt;=500,"R$ 101-500",
IF('Base tratada'!$AK877&lt;=1000,"R$ 501-1000",
IF('Base tratada'!$AK877&lt;=1500,"R$ 1001-1500",
"+R$ 1500"))))</f>
        <v>R$ 501-1000</v>
      </c>
      <c r="AM877" s="34">
        <v>0</v>
      </c>
      <c r="AN877" s="34">
        <v>0</v>
      </c>
      <c r="AO877" s="34">
        <v>0</v>
      </c>
      <c r="AP877" s="34">
        <v>0</v>
      </c>
      <c r="AQ877" s="34">
        <v>0</v>
      </c>
      <c r="AR877" s="34">
        <v>0</v>
      </c>
      <c r="AS877" s="34">
        <v>0</v>
      </c>
      <c r="AT877" s="34">
        <v>3</v>
      </c>
      <c r="AU877" s="34">
        <v>11</v>
      </c>
      <c r="AV877" s="52">
        <v>655</v>
      </c>
      <c r="AW877" s="57">
        <v>0</v>
      </c>
      <c r="AX877" s="58" t="str">
        <f>IF(Tabela3[[#This Row],[Response]]=1, "Aceitou", "Não aceitou")</f>
        <v>Não aceitou</v>
      </c>
      <c r="AY877" s="55" t="str">
        <f>Tabela3[[#This Row],[Faixa Recência]] &amp; " | " &amp; Tabela3[[#This Row],[Faixa Gasto]] &amp; " | " &amp; Tabela3[[#This Row],[Faixa ticket médio]]</f>
        <v>76-99 dias | R$ 501-1000 | R$ 26–50</v>
      </c>
      <c r="AZ8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7" s="36"/>
    </row>
    <row r="878" spans="1:54" x14ac:dyDescent="0.25">
      <c r="A878" s="61">
        <v>877</v>
      </c>
      <c r="B878" s="37">
        <v>64090</v>
      </c>
      <c r="C878" s="34">
        <v>0</v>
      </c>
      <c r="D878" s="34">
        <v>1</v>
      </c>
      <c r="E878" s="34">
        <v>8</v>
      </c>
      <c r="F878" s="58" t="str">
        <f>IF('Base tratada'!$E878&lt;=15,"0-15 dias",
IF('Base tratada'!$E878&lt;=30, "16-30 dias",
IF('Base tratada'!$E878&lt;=45, "31-45 dias",
IF('Base tratada'!$E878&lt;=60, "46-60 dias",
IF('Base tratada'!$E878&lt;=75, "61-75 dias", "76-99 dias")))))</f>
        <v>0-15 dias</v>
      </c>
      <c r="G878" s="38">
        <v>64</v>
      </c>
      <c r="H878" s="60" t="str">
        <f>IF('Base tratada'!$G878&lt;=29,"24–29",
IF('Base tratada'!$G878&lt;=39,"30–39",
IF('Base tratada'!$G878&lt;=49,"40–49",
IF('Base tratada'!$G878&lt;=59,"50–59",
IF('Base tratada'!$G878&lt;=69,"60–69",
"70–80")))))</f>
        <v>60–69</v>
      </c>
      <c r="I878" s="34">
        <v>2485</v>
      </c>
      <c r="J878" s="58" t="str">
        <f>IF('Base tratada'!$K878=1,"Divorciado",
IF('Base tratada'!$L878=1,"Casado",
IF('Base tratada'!$M878=1, "Solteiro",
IF('Base tratada'!$N878=1,"Juntos",
"Viúvo"))))</f>
        <v>Juntos</v>
      </c>
      <c r="K878" s="34">
        <v>0</v>
      </c>
      <c r="L878" s="34">
        <v>0</v>
      </c>
      <c r="M878" s="34">
        <v>0</v>
      </c>
      <c r="N878" s="34">
        <v>1</v>
      </c>
      <c r="O878" s="34">
        <v>0</v>
      </c>
      <c r="P878" s="34">
        <v>0</v>
      </c>
      <c r="Q878" s="34">
        <v>0</v>
      </c>
      <c r="R878" s="34">
        <v>1</v>
      </c>
      <c r="S878" s="34">
        <v>0</v>
      </c>
      <c r="T878" s="34">
        <v>0</v>
      </c>
      <c r="U878" s="35">
        <v>316</v>
      </c>
      <c r="V878" s="35">
        <v>58</v>
      </c>
      <c r="W878" s="35">
        <v>161</v>
      </c>
      <c r="X878" s="35">
        <v>76</v>
      </c>
      <c r="Y878" s="35">
        <v>51</v>
      </c>
      <c r="Z878" s="35">
        <v>135</v>
      </c>
      <c r="AA878" s="34">
        <v>1</v>
      </c>
      <c r="AB878" s="34">
        <v>5</v>
      </c>
      <c r="AC878" s="34">
        <v>6</v>
      </c>
      <c r="AD878" s="34">
        <v>9</v>
      </c>
      <c r="AE878" s="34">
        <v>4</v>
      </c>
      <c r="AF878" s="58">
        <f>'Base tratada'!$AC878+'Base tratada'!$AD878+'Base tratada'!$AE878</f>
        <v>19</v>
      </c>
      <c r="AG8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78" s="58" t="str">
        <f>IF('Base tratada'!$AC878&gt;=MAX('Base tratada'!$AD878,'Base tratada'!$AE878),"Web",
IF('Base tratada'!$AD878&gt;='Base tratada'!$AE878,"Catalog",
"Store"))</f>
        <v>Catalog</v>
      </c>
      <c r="AI878" s="59">
        <f>IF('Base tratada'!$AF878=0,"0",'Base tratada'!$AK878/'Base tratada'!$AF878)</f>
        <v>34.842105263157897</v>
      </c>
      <c r="AJ878" s="59" t="str">
        <f>IF('Base tratada'!$AI878=0,"R$ 0",
IF('Base tratada'!$AI878&lt;=25,"R$ 1–25",
IF('Base tratada'!$AI878&lt;=50,"R$ 26–50",
"+R$ 50")))</f>
        <v>R$ 26–50</v>
      </c>
      <c r="AK878" s="35">
        <v>662</v>
      </c>
      <c r="AL878" s="58" t="str">
        <f>IF('Base tratada'!$AK878&lt;=100,"R$ 0-100",
IF('Base tratada'!$AK878&lt;=500,"R$ 101-500",
IF('Base tratada'!$AK878&lt;=1000,"R$ 501-1000",
IF('Base tratada'!$AK878&lt;=1500,"R$ 1001-1500",
"+R$ 1500"))))</f>
        <v>R$ 501-1000</v>
      </c>
      <c r="AM878" s="34">
        <v>0</v>
      </c>
      <c r="AN878" s="34">
        <v>0</v>
      </c>
      <c r="AO878" s="34">
        <v>0</v>
      </c>
      <c r="AP878" s="34">
        <v>0</v>
      </c>
      <c r="AQ878" s="34">
        <v>0</v>
      </c>
      <c r="AR878" s="34">
        <v>0</v>
      </c>
      <c r="AS878" s="34">
        <v>0</v>
      </c>
      <c r="AT878" s="34">
        <v>3</v>
      </c>
      <c r="AU878" s="34">
        <v>11</v>
      </c>
      <c r="AV878" s="52">
        <v>527</v>
      </c>
      <c r="AW878" s="57">
        <v>1</v>
      </c>
      <c r="AX878" s="58" t="str">
        <f>IF(Tabela3[[#This Row],[Response]]=1, "Aceitou", "Não aceitou")</f>
        <v>Aceitou</v>
      </c>
      <c r="AY878" s="55" t="str">
        <f>Tabela3[[#This Row],[Faixa Recência]] &amp; " | " &amp; Tabela3[[#This Row],[Faixa Gasto]] &amp; " | " &amp; Tabela3[[#This Row],[Faixa ticket médio]]</f>
        <v>0-15 dias | R$ 501-1000 | R$ 26–50</v>
      </c>
      <c r="AZ8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8" s="36"/>
    </row>
    <row r="879" spans="1:54" x14ac:dyDescent="0.25">
      <c r="A879" s="61">
        <v>878</v>
      </c>
      <c r="B879" s="37">
        <v>78331</v>
      </c>
      <c r="C879" s="34">
        <v>0</v>
      </c>
      <c r="D879" s="34">
        <v>1</v>
      </c>
      <c r="E879" s="34">
        <v>97</v>
      </c>
      <c r="F879" s="58" t="str">
        <f>IF('Base tratada'!$E879&lt;=15,"0-15 dias",
IF('Base tratada'!$E879&lt;=30, "16-30 dias",
IF('Base tratada'!$E879&lt;=45, "31-45 dias",
IF('Base tratada'!$E879&lt;=60, "46-60 dias",
IF('Base tratada'!$E879&lt;=75, "61-75 dias", "76-99 dias")))))</f>
        <v>76-99 dias</v>
      </c>
      <c r="G879" s="38">
        <v>62</v>
      </c>
      <c r="H879" s="60" t="str">
        <f>IF('Base tratada'!$G879&lt;=29,"24–29",
IF('Base tratada'!$G879&lt;=39,"30–39",
IF('Base tratada'!$G879&lt;=49,"40–49",
IF('Base tratada'!$G879&lt;=59,"50–59",
IF('Base tratada'!$G879&lt;=69,"60–69",
"70–80")))))</f>
        <v>60–69</v>
      </c>
      <c r="I879" s="34">
        <v>2316</v>
      </c>
      <c r="J879" s="58" t="str">
        <f>IF('Base tratada'!$K879=1,"Divorciado",
IF('Base tratada'!$L879=1,"Casado",
IF('Base tratada'!$M879=1, "Solteiro",
IF('Base tratada'!$N879=1,"Juntos",
"Viúvo"))))</f>
        <v>Divorciado</v>
      </c>
      <c r="K879" s="34">
        <v>1</v>
      </c>
      <c r="L879" s="34">
        <v>0</v>
      </c>
      <c r="M879" s="34">
        <v>0</v>
      </c>
      <c r="N879" s="34">
        <v>0</v>
      </c>
      <c r="O879" s="34">
        <v>0</v>
      </c>
      <c r="P879" s="34">
        <v>0</v>
      </c>
      <c r="Q879" s="34">
        <v>0</v>
      </c>
      <c r="R879" s="34">
        <v>1</v>
      </c>
      <c r="S879" s="34">
        <v>0</v>
      </c>
      <c r="T879" s="34">
        <v>0</v>
      </c>
      <c r="U879" s="35">
        <v>756</v>
      </c>
      <c r="V879" s="35">
        <v>138</v>
      </c>
      <c r="W879" s="35">
        <v>354</v>
      </c>
      <c r="X879" s="35">
        <v>160</v>
      </c>
      <c r="Y879" s="35">
        <v>169</v>
      </c>
      <c r="Z879" s="35">
        <v>61</v>
      </c>
      <c r="AA879" s="34">
        <v>2</v>
      </c>
      <c r="AB879" s="34">
        <v>4</v>
      </c>
      <c r="AC879" s="34">
        <v>10</v>
      </c>
      <c r="AD879" s="34">
        <v>6</v>
      </c>
      <c r="AE879" s="34">
        <v>7</v>
      </c>
      <c r="AF879" s="58">
        <f>'Base tratada'!$AC879+'Base tratada'!$AD879+'Base tratada'!$AE879</f>
        <v>23</v>
      </c>
      <c r="AG8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79" s="58" t="str">
        <f>IF('Base tratada'!$AC879&gt;=MAX('Base tratada'!$AD879,'Base tratada'!$AE879),"Web",
IF('Base tratada'!$AD879&gt;='Base tratada'!$AE879,"Catalog",
"Store"))</f>
        <v>Web</v>
      </c>
      <c r="AI879" s="59">
        <f>IF('Base tratada'!$AF879=0,"0",'Base tratada'!$AK879/'Base tratada'!$AF879)</f>
        <v>68.565217391304344</v>
      </c>
      <c r="AJ879" s="59" t="str">
        <f>IF('Base tratada'!$AI879=0,"R$ 0",
IF('Base tratada'!$AI879&lt;=25,"R$ 1–25",
IF('Base tratada'!$AI879&lt;=50,"R$ 26–50",
"+R$ 50")))</f>
        <v>+R$ 50</v>
      </c>
      <c r="AK879" s="35">
        <v>1577</v>
      </c>
      <c r="AL879" s="58" t="str">
        <f>IF('Base tratada'!$AK879&lt;=100,"R$ 0-100",
IF('Base tratada'!$AK879&lt;=500,"R$ 101-500",
IF('Base tratada'!$AK879&lt;=1000,"R$ 501-1000",
IF('Base tratada'!$AK879&lt;=1500,"R$ 1001-1500",
"+R$ 1500"))))</f>
        <v>+R$ 1500</v>
      </c>
      <c r="AM879" s="34">
        <v>0</v>
      </c>
      <c r="AN879" s="34">
        <v>0</v>
      </c>
      <c r="AO879" s="34">
        <v>0</v>
      </c>
      <c r="AP879" s="34">
        <v>0</v>
      </c>
      <c r="AQ879" s="34">
        <v>0</v>
      </c>
      <c r="AR879" s="34">
        <v>0</v>
      </c>
      <c r="AS879" s="34">
        <v>0</v>
      </c>
      <c r="AT879" s="34">
        <v>3</v>
      </c>
      <c r="AU879" s="34">
        <v>11</v>
      </c>
      <c r="AV879" s="52">
        <v>1516</v>
      </c>
      <c r="AW879" s="57">
        <v>0</v>
      </c>
      <c r="AX879" s="58" t="str">
        <f>IF(Tabela3[[#This Row],[Response]]=1, "Aceitou", "Não aceitou")</f>
        <v>Não aceitou</v>
      </c>
      <c r="AY879" s="55" t="str">
        <f>Tabela3[[#This Row],[Faixa Recência]] &amp; " | " &amp; Tabela3[[#This Row],[Faixa Gasto]] &amp; " | " &amp; Tabela3[[#This Row],[Faixa ticket médio]]</f>
        <v>76-99 dias | +R$ 1500 | +R$ 50</v>
      </c>
      <c r="AZ8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79" s="36"/>
    </row>
    <row r="880" spans="1:54" x14ac:dyDescent="0.25">
      <c r="A880" s="61">
        <v>879</v>
      </c>
      <c r="B880" s="37">
        <v>37087</v>
      </c>
      <c r="C880" s="34">
        <v>1</v>
      </c>
      <c r="D880" s="34">
        <v>0</v>
      </c>
      <c r="E880" s="34">
        <v>50</v>
      </c>
      <c r="F880" s="58" t="str">
        <f>IF('Base tratada'!$E880&lt;=15,"0-15 dias",
IF('Base tratada'!$E880&lt;=30, "16-30 dias",
IF('Base tratada'!$E880&lt;=45, "31-45 dias",
IF('Base tratada'!$E880&lt;=60, "46-60 dias",
IF('Base tratada'!$E880&lt;=75, "61-75 dias", "76-99 dias")))))</f>
        <v>46-60 dias</v>
      </c>
      <c r="G880" s="38">
        <v>46</v>
      </c>
      <c r="H880" s="60" t="str">
        <f>IF('Base tratada'!$G880&lt;=29,"24–29",
IF('Base tratada'!$G880&lt;=39,"30–39",
IF('Base tratada'!$G880&lt;=49,"40–49",
IF('Base tratada'!$G880&lt;=59,"50–59",
IF('Base tratada'!$G880&lt;=69,"60–69",
"70–80")))))</f>
        <v>40–49</v>
      </c>
      <c r="I880" s="34">
        <v>2481</v>
      </c>
      <c r="J880" s="58" t="str">
        <f>IF('Base tratada'!$K880=1,"Divorciado",
IF('Base tratada'!$L880=1,"Casado",
IF('Base tratada'!$M880=1, "Solteiro",
IF('Base tratada'!$N880=1,"Juntos",
"Viúvo"))))</f>
        <v>Casado</v>
      </c>
      <c r="K880" s="34">
        <v>0</v>
      </c>
      <c r="L880" s="34">
        <v>1</v>
      </c>
      <c r="M880" s="34">
        <v>0</v>
      </c>
      <c r="N880" s="34">
        <v>0</v>
      </c>
      <c r="O880" s="34">
        <v>0</v>
      </c>
      <c r="P880" s="34">
        <v>0</v>
      </c>
      <c r="Q880" s="34">
        <v>0</v>
      </c>
      <c r="R880" s="34">
        <v>0</v>
      </c>
      <c r="S880" s="34">
        <v>0</v>
      </c>
      <c r="T880" s="34">
        <v>1</v>
      </c>
      <c r="U880" s="35">
        <v>194</v>
      </c>
      <c r="V880" s="35">
        <v>55</v>
      </c>
      <c r="W880" s="35">
        <v>134</v>
      </c>
      <c r="X880" s="35">
        <v>15</v>
      </c>
      <c r="Y880" s="35">
        <v>0</v>
      </c>
      <c r="Z880" s="35">
        <v>3</v>
      </c>
      <c r="AA880" s="34">
        <v>3</v>
      </c>
      <c r="AB880" s="34">
        <v>6</v>
      </c>
      <c r="AC880" s="34">
        <v>4</v>
      </c>
      <c r="AD880" s="34">
        <v>2</v>
      </c>
      <c r="AE880" s="34">
        <v>8</v>
      </c>
      <c r="AF880" s="58">
        <f>'Base tratada'!$AC880+'Base tratada'!$AD880+'Base tratada'!$AE880</f>
        <v>14</v>
      </c>
      <c r="AG8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80" s="58" t="str">
        <f>IF('Base tratada'!$AC880&gt;=MAX('Base tratada'!$AD880,'Base tratada'!$AE880),"Web",
IF('Base tratada'!$AD880&gt;='Base tratada'!$AE880,"Catalog",
"Store"))</f>
        <v>Store</v>
      </c>
      <c r="AI880" s="59">
        <f>IF('Base tratada'!$AF880=0,"0",'Base tratada'!$AK880/'Base tratada'!$AF880)</f>
        <v>28.428571428571427</v>
      </c>
      <c r="AJ880" s="59" t="str">
        <f>IF('Base tratada'!$AI880=0,"R$ 0",
IF('Base tratada'!$AI880&lt;=25,"R$ 1–25",
IF('Base tratada'!$AI880&lt;=50,"R$ 26–50",
"+R$ 50")))</f>
        <v>R$ 26–50</v>
      </c>
      <c r="AK880" s="35">
        <v>398</v>
      </c>
      <c r="AL880" s="58" t="str">
        <f>IF('Base tratada'!$AK880&lt;=100,"R$ 0-100",
IF('Base tratada'!$AK880&lt;=500,"R$ 101-500",
IF('Base tratada'!$AK880&lt;=1000,"R$ 501-1000",
IF('Base tratada'!$AK880&lt;=1500,"R$ 1001-1500",
"+R$ 1500"))))</f>
        <v>R$ 101-500</v>
      </c>
      <c r="AM880" s="34">
        <v>0</v>
      </c>
      <c r="AN880" s="34">
        <v>0</v>
      </c>
      <c r="AO880" s="34">
        <v>0</v>
      </c>
      <c r="AP880" s="34">
        <v>0</v>
      </c>
      <c r="AQ880" s="34">
        <v>0</v>
      </c>
      <c r="AR880" s="34">
        <v>0</v>
      </c>
      <c r="AS880" s="34">
        <v>0</v>
      </c>
      <c r="AT880" s="34">
        <v>3</v>
      </c>
      <c r="AU880" s="34">
        <v>11</v>
      </c>
      <c r="AV880" s="52">
        <v>395</v>
      </c>
      <c r="AW880" s="57">
        <v>0</v>
      </c>
      <c r="AX880" s="58" t="str">
        <f>IF(Tabela3[[#This Row],[Response]]=1, "Aceitou", "Não aceitou")</f>
        <v>Não aceitou</v>
      </c>
      <c r="AY880" s="55" t="str">
        <f>Tabela3[[#This Row],[Faixa Recência]] &amp; " | " &amp; Tabela3[[#This Row],[Faixa Gasto]] &amp; " | " &amp; Tabela3[[#This Row],[Faixa ticket médio]]</f>
        <v>46-60 dias | R$ 101-500 | R$ 26–50</v>
      </c>
      <c r="AZ8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0" s="36"/>
    </row>
    <row r="881" spans="1:54" x14ac:dyDescent="0.25">
      <c r="A881" s="61">
        <v>880</v>
      </c>
      <c r="B881" s="37">
        <v>21846</v>
      </c>
      <c r="C881" s="34">
        <v>1</v>
      </c>
      <c r="D881" s="34">
        <v>0</v>
      </c>
      <c r="E881" s="34">
        <v>38</v>
      </c>
      <c r="F881" s="58" t="str">
        <f>IF('Base tratada'!$E881&lt;=15,"0-15 dias",
IF('Base tratada'!$E881&lt;=30, "16-30 dias",
IF('Base tratada'!$E881&lt;=45, "31-45 dias",
IF('Base tratada'!$E881&lt;=60, "46-60 dias",
IF('Base tratada'!$E881&lt;=75, "61-75 dias", "76-99 dias")))))</f>
        <v>31-45 dias</v>
      </c>
      <c r="G881" s="38">
        <v>34</v>
      </c>
      <c r="H881" s="60" t="str">
        <f>IF('Base tratada'!$G881&lt;=29,"24–29",
IF('Base tratada'!$G881&lt;=39,"30–39",
IF('Base tratada'!$G881&lt;=49,"40–49",
IF('Base tratada'!$G881&lt;=59,"50–59",
IF('Base tratada'!$G881&lt;=69,"60–69",
"70–80")))))</f>
        <v>30–39</v>
      </c>
      <c r="I881" s="34">
        <v>2409</v>
      </c>
      <c r="J881" s="58" t="str">
        <f>IF('Base tratada'!$K881=1,"Divorciado",
IF('Base tratada'!$L881=1,"Casado",
IF('Base tratada'!$M881=1, "Solteiro",
IF('Base tratada'!$N881=1,"Juntos",
"Viúvo"))))</f>
        <v>Divorciado</v>
      </c>
      <c r="K881" s="34">
        <v>1</v>
      </c>
      <c r="L881" s="34">
        <v>0</v>
      </c>
      <c r="M881" s="34">
        <v>0</v>
      </c>
      <c r="N881" s="34">
        <v>0</v>
      </c>
      <c r="O881" s="34">
        <v>0</v>
      </c>
      <c r="P881" s="34">
        <v>0</v>
      </c>
      <c r="Q881" s="34">
        <v>0</v>
      </c>
      <c r="R881" s="34">
        <v>1</v>
      </c>
      <c r="S881" s="34">
        <v>0</v>
      </c>
      <c r="T881" s="34">
        <v>0</v>
      </c>
      <c r="U881" s="35">
        <v>7</v>
      </c>
      <c r="V881" s="35">
        <v>17</v>
      </c>
      <c r="W881" s="35">
        <v>18</v>
      </c>
      <c r="X881" s="35">
        <v>6</v>
      </c>
      <c r="Y881" s="35">
        <v>10</v>
      </c>
      <c r="Z881" s="35">
        <v>26</v>
      </c>
      <c r="AA881" s="34">
        <v>4</v>
      </c>
      <c r="AB881" s="34">
        <v>8</v>
      </c>
      <c r="AC881" s="34">
        <v>4</v>
      </c>
      <c r="AD881" s="34">
        <v>0</v>
      </c>
      <c r="AE881" s="34">
        <v>3</v>
      </c>
      <c r="AF881" s="58">
        <f>'Base tratada'!$AC881+'Base tratada'!$AD881+'Base tratada'!$AE881</f>
        <v>7</v>
      </c>
      <c r="AG8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81" s="58" t="str">
        <f>IF('Base tratada'!$AC881&gt;=MAX('Base tratada'!$AD881,'Base tratada'!$AE881),"Web",
IF('Base tratada'!$AD881&gt;='Base tratada'!$AE881,"Catalog",
"Store"))</f>
        <v>Web</v>
      </c>
      <c r="AI881" s="59">
        <f>IF('Base tratada'!$AF881=0,"0",'Base tratada'!$AK881/'Base tratada'!$AF881)</f>
        <v>8.2857142857142865</v>
      </c>
      <c r="AJ881" s="59" t="str">
        <f>IF('Base tratada'!$AI881=0,"R$ 0",
IF('Base tratada'!$AI881&lt;=25,"R$ 1–25",
IF('Base tratada'!$AI881&lt;=50,"R$ 26–50",
"+R$ 50")))</f>
        <v>R$ 1–25</v>
      </c>
      <c r="AK881" s="35">
        <v>58</v>
      </c>
      <c r="AL881" s="58" t="str">
        <f>IF('Base tratada'!$AK881&lt;=100,"R$ 0-100",
IF('Base tratada'!$AK881&lt;=500,"R$ 101-500",
IF('Base tratada'!$AK881&lt;=1000,"R$ 501-1000",
IF('Base tratada'!$AK881&lt;=1500,"R$ 1001-1500",
"+R$ 1500"))))</f>
        <v>R$ 0-100</v>
      </c>
      <c r="AM881" s="34">
        <v>0</v>
      </c>
      <c r="AN881" s="34">
        <v>0</v>
      </c>
      <c r="AO881" s="34">
        <v>0</v>
      </c>
      <c r="AP881" s="34">
        <v>0</v>
      </c>
      <c r="AQ881" s="34">
        <v>0</v>
      </c>
      <c r="AR881" s="34">
        <v>0</v>
      </c>
      <c r="AS881" s="34">
        <v>0</v>
      </c>
      <c r="AT881" s="34">
        <v>3</v>
      </c>
      <c r="AU881" s="34">
        <v>11</v>
      </c>
      <c r="AV881" s="52">
        <v>32</v>
      </c>
      <c r="AW881" s="57">
        <v>0</v>
      </c>
      <c r="AX881" s="58" t="str">
        <f>IF(Tabela3[[#This Row],[Response]]=1, "Aceitou", "Não aceitou")</f>
        <v>Não aceitou</v>
      </c>
      <c r="AY881" s="55" t="str">
        <f>Tabela3[[#This Row],[Faixa Recência]] &amp; " | " &amp; Tabela3[[#This Row],[Faixa Gasto]] &amp; " | " &amp; Tabela3[[#This Row],[Faixa ticket médio]]</f>
        <v>31-45 dias | R$ 0-100 | R$ 1–25</v>
      </c>
      <c r="AZ8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1" s="36"/>
    </row>
    <row r="882" spans="1:54" x14ac:dyDescent="0.25">
      <c r="A882" s="61">
        <v>881</v>
      </c>
      <c r="B882" s="37">
        <v>81320</v>
      </c>
      <c r="C882" s="34">
        <v>0</v>
      </c>
      <c r="D882" s="34">
        <v>0</v>
      </c>
      <c r="E882" s="34">
        <v>61</v>
      </c>
      <c r="F882" s="58" t="str">
        <f>IF('Base tratada'!$E882&lt;=15,"0-15 dias",
IF('Base tratada'!$E882&lt;=30, "16-30 dias",
IF('Base tratada'!$E882&lt;=45, "31-45 dias",
IF('Base tratada'!$E882&lt;=60, "46-60 dias",
IF('Base tratada'!$E882&lt;=75, "61-75 dias", "76-99 dias")))))</f>
        <v>61-75 dias</v>
      </c>
      <c r="G882" s="38">
        <v>62</v>
      </c>
      <c r="H882" s="60" t="str">
        <f>IF('Base tratada'!$G882&lt;=29,"24–29",
IF('Base tratada'!$G882&lt;=39,"30–39",
IF('Base tratada'!$G882&lt;=49,"40–49",
IF('Base tratada'!$G882&lt;=59,"50–59",
IF('Base tratada'!$G882&lt;=69,"60–69",
"70–80")))))</f>
        <v>60–69</v>
      </c>
      <c r="I882" s="34">
        <v>2667</v>
      </c>
      <c r="J882" s="58" t="str">
        <f>IF('Base tratada'!$K882=1,"Divorciado",
IF('Base tratada'!$L882=1,"Casado",
IF('Base tratada'!$M882=1, "Solteiro",
IF('Base tratada'!$N882=1,"Juntos",
"Viúvo"))))</f>
        <v>Casado</v>
      </c>
      <c r="K882" s="34">
        <v>0</v>
      </c>
      <c r="L882" s="34">
        <v>1</v>
      </c>
      <c r="M882" s="34">
        <v>0</v>
      </c>
      <c r="N882" s="34">
        <v>0</v>
      </c>
      <c r="O882" s="34">
        <v>0</v>
      </c>
      <c r="P882" s="34">
        <v>0</v>
      </c>
      <c r="Q882" s="34">
        <v>0</v>
      </c>
      <c r="R882" s="34">
        <v>1</v>
      </c>
      <c r="S882" s="34">
        <v>0</v>
      </c>
      <c r="T882" s="34">
        <v>0</v>
      </c>
      <c r="U882" s="35">
        <v>183</v>
      </c>
      <c r="V882" s="35">
        <v>33</v>
      </c>
      <c r="W882" s="35">
        <v>493</v>
      </c>
      <c r="X882" s="35">
        <v>59</v>
      </c>
      <c r="Y882" s="35">
        <v>103</v>
      </c>
      <c r="Z882" s="35">
        <v>57</v>
      </c>
      <c r="AA882" s="34">
        <v>1</v>
      </c>
      <c r="AB882" s="34">
        <v>2</v>
      </c>
      <c r="AC882" s="34">
        <v>4</v>
      </c>
      <c r="AD882" s="34">
        <v>3</v>
      </c>
      <c r="AE882" s="34">
        <v>10</v>
      </c>
      <c r="AF882" s="58">
        <f>'Base tratada'!$AC882+'Base tratada'!$AD882+'Base tratada'!$AE882</f>
        <v>17</v>
      </c>
      <c r="AG8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82" s="58" t="str">
        <f>IF('Base tratada'!$AC882&gt;=MAX('Base tratada'!$AD882,'Base tratada'!$AE882),"Web",
IF('Base tratada'!$AD882&gt;='Base tratada'!$AE882,"Catalog",
"Store"))</f>
        <v>Store</v>
      </c>
      <c r="AI882" s="59">
        <f>IF('Base tratada'!$AF882=0,"0",'Base tratada'!$AK882/'Base tratada'!$AF882)</f>
        <v>51.235294117647058</v>
      </c>
      <c r="AJ882" s="59" t="str">
        <f>IF('Base tratada'!$AI882=0,"R$ 0",
IF('Base tratada'!$AI882&lt;=25,"R$ 1–25",
IF('Base tratada'!$AI882&lt;=50,"R$ 26–50",
"+R$ 50")))</f>
        <v>+R$ 50</v>
      </c>
      <c r="AK882" s="35">
        <v>871</v>
      </c>
      <c r="AL882" s="58" t="str">
        <f>IF('Base tratada'!$AK882&lt;=100,"R$ 0-100",
IF('Base tratada'!$AK882&lt;=500,"R$ 101-500",
IF('Base tratada'!$AK882&lt;=1000,"R$ 501-1000",
IF('Base tratada'!$AK882&lt;=1500,"R$ 1001-1500",
"+R$ 1500"))))</f>
        <v>R$ 501-1000</v>
      </c>
      <c r="AM882" s="34">
        <v>0</v>
      </c>
      <c r="AN882" s="34">
        <v>0</v>
      </c>
      <c r="AO882" s="34">
        <v>0</v>
      </c>
      <c r="AP882" s="34">
        <v>0</v>
      </c>
      <c r="AQ882" s="34">
        <v>0</v>
      </c>
      <c r="AR882" s="34">
        <v>0</v>
      </c>
      <c r="AS882" s="34">
        <v>0</v>
      </c>
      <c r="AT882" s="34">
        <v>3</v>
      </c>
      <c r="AU882" s="34">
        <v>11</v>
      </c>
      <c r="AV882" s="52">
        <v>814</v>
      </c>
      <c r="AW882" s="57">
        <v>0</v>
      </c>
      <c r="AX882" s="58" t="str">
        <f>IF(Tabela3[[#This Row],[Response]]=1, "Aceitou", "Não aceitou")</f>
        <v>Não aceitou</v>
      </c>
      <c r="AY882" s="55" t="str">
        <f>Tabela3[[#This Row],[Faixa Recência]] &amp; " | " &amp; Tabela3[[#This Row],[Faixa Gasto]] &amp; " | " &amp; Tabela3[[#This Row],[Faixa ticket médio]]</f>
        <v>61-75 dias | R$ 501-1000 | +R$ 50</v>
      </c>
      <c r="AZ8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2" s="36"/>
    </row>
    <row r="883" spans="1:54" x14ac:dyDescent="0.25">
      <c r="A883" s="61">
        <v>882</v>
      </c>
      <c r="B883" s="37">
        <v>54137</v>
      </c>
      <c r="C883" s="34">
        <v>0</v>
      </c>
      <c r="D883" s="34">
        <v>1</v>
      </c>
      <c r="E883" s="34">
        <v>46</v>
      </c>
      <c r="F883" s="58" t="str">
        <f>IF('Base tratada'!$E883&lt;=15,"0-15 dias",
IF('Base tratada'!$E883&lt;=30, "16-30 dias",
IF('Base tratada'!$E883&lt;=45, "31-45 dias",
IF('Base tratada'!$E883&lt;=60, "46-60 dias",
IF('Base tratada'!$E883&lt;=75, "61-75 dias", "76-99 dias")))))</f>
        <v>46-60 dias</v>
      </c>
      <c r="G883" s="38">
        <v>50</v>
      </c>
      <c r="H883" s="60" t="str">
        <f>IF('Base tratada'!$G883&lt;=29,"24–29",
IF('Base tratada'!$G883&lt;=39,"30–39",
IF('Base tratada'!$G883&lt;=49,"40–49",
IF('Base tratada'!$G883&lt;=59,"50–59",
IF('Base tratada'!$G883&lt;=69,"60–69",
"70–80")))))</f>
        <v>50–59</v>
      </c>
      <c r="I883" s="34">
        <v>2476</v>
      </c>
      <c r="J883" s="58" t="str">
        <f>IF('Base tratada'!$K883=1,"Divorciado",
IF('Base tratada'!$L883=1,"Casado",
IF('Base tratada'!$M883=1, "Solteiro",
IF('Base tratada'!$N883=1,"Juntos",
"Viúvo"))))</f>
        <v>Divorciado</v>
      </c>
      <c r="K883" s="34">
        <v>1</v>
      </c>
      <c r="L883" s="34">
        <v>0</v>
      </c>
      <c r="M883" s="34">
        <v>0</v>
      </c>
      <c r="N883" s="34">
        <v>0</v>
      </c>
      <c r="O883" s="34">
        <v>0</v>
      </c>
      <c r="P883" s="34">
        <v>0</v>
      </c>
      <c r="Q883" s="34">
        <v>0</v>
      </c>
      <c r="R883" s="34">
        <v>1</v>
      </c>
      <c r="S883" s="34">
        <v>0</v>
      </c>
      <c r="T883" s="34">
        <v>0</v>
      </c>
      <c r="U883" s="35">
        <v>171</v>
      </c>
      <c r="V883" s="35">
        <v>0</v>
      </c>
      <c r="W883" s="35">
        <v>11</v>
      </c>
      <c r="X883" s="35">
        <v>0</v>
      </c>
      <c r="Y883" s="35">
        <v>1</v>
      </c>
      <c r="Z883" s="35">
        <v>20</v>
      </c>
      <c r="AA883" s="34">
        <v>2</v>
      </c>
      <c r="AB883" s="34">
        <v>6</v>
      </c>
      <c r="AC883" s="34">
        <v>4</v>
      </c>
      <c r="AD883" s="34">
        <v>1</v>
      </c>
      <c r="AE883" s="34">
        <v>4</v>
      </c>
      <c r="AF883" s="58">
        <f>'Base tratada'!$AC883+'Base tratada'!$AD883+'Base tratada'!$AE883</f>
        <v>9</v>
      </c>
      <c r="AG8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83" s="58" t="str">
        <f>IF('Base tratada'!$AC883&gt;=MAX('Base tratada'!$AD883,'Base tratada'!$AE883),"Web",
IF('Base tratada'!$AD883&gt;='Base tratada'!$AE883,"Catalog",
"Store"))</f>
        <v>Web</v>
      </c>
      <c r="AI883" s="59">
        <f>IF('Base tratada'!$AF883=0,"0",'Base tratada'!$AK883/'Base tratada'!$AF883)</f>
        <v>20.333333333333332</v>
      </c>
      <c r="AJ883" s="59" t="str">
        <f>IF('Base tratada'!$AI883=0,"R$ 0",
IF('Base tratada'!$AI883&lt;=25,"R$ 1–25",
IF('Base tratada'!$AI883&lt;=50,"R$ 26–50",
"+R$ 50")))</f>
        <v>R$ 1–25</v>
      </c>
      <c r="AK883" s="35">
        <v>183</v>
      </c>
      <c r="AL883" s="58" t="str">
        <f>IF('Base tratada'!$AK883&lt;=100,"R$ 0-100",
IF('Base tratada'!$AK883&lt;=500,"R$ 101-500",
IF('Base tratada'!$AK883&lt;=1000,"R$ 501-1000",
IF('Base tratada'!$AK883&lt;=1500,"R$ 1001-1500",
"+R$ 1500"))))</f>
        <v>R$ 101-500</v>
      </c>
      <c r="AM883" s="34">
        <v>0</v>
      </c>
      <c r="AN883" s="34">
        <v>0</v>
      </c>
      <c r="AO883" s="34">
        <v>0</v>
      </c>
      <c r="AP883" s="34">
        <v>0</v>
      </c>
      <c r="AQ883" s="34">
        <v>0</v>
      </c>
      <c r="AR883" s="34">
        <v>0</v>
      </c>
      <c r="AS883" s="34">
        <v>0</v>
      </c>
      <c r="AT883" s="34">
        <v>3</v>
      </c>
      <c r="AU883" s="34">
        <v>11</v>
      </c>
      <c r="AV883" s="52">
        <v>163</v>
      </c>
      <c r="AW883" s="57">
        <v>0</v>
      </c>
      <c r="AX883" s="58" t="str">
        <f>IF(Tabela3[[#This Row],[Response]]=1, "Aceitou", "Não aceitou")</f>
        <v>Não aceitou</v>
      </c>
      <c r="AY883" s="55" t="str">
        <f>Tabela3[[#This Row],[Faixa Recência]] &amp; " | " &amp; Tabela3[[#This Row],[Faixa Gasto]] &amp; " | " &amp; Tabela3[[#This Row],[Faixa ticket médio]]</f>
        <v>46-60 dias | R$ 101-500 | R$ 1–25</v>
      </c>
      <c r="AZ8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3" s="36"/>
    </row>
    <row r="884" spans="1:54" x14ac:dyDescent="0.25">
      <c r="A884" s="61">
        <v>883</v>
      </c>
      <c r="B884" s="37">
        <v>66825</v>
      </c>
      <c r="C884" s="34">
        <v>0</v>
      </c>
      <c r="D884" s="34">
        <v>0</v>
      </c>
      <c r="E884" s="34">
        <v>73</v>
      </c>
      <c r="F884" s="58" t="str">
        <f>IF('Base tratada'!$E884&lt;=15,"0-15 dias",
IF('Base tratada'!$E884&lt;=30, "16-30 dias",
IF('Base tratada'!$E884&lt;=45, "31-45 dias",
IF('Base tratada'!$E884&lt;=60, "46-60 dias",
IF('Base tratada'!$E884&lt;=75, "61-75 dias", "76-99 dias")))))</f>
        <v>61-75 dias</v>
      </c>
      <c r="G884" s="38">
        <v>53</v>
      </c>
      <c r="H884" s="60" t="str">
        <f>IF('Base tratada'!$G884&lt;=29,"24–29",
IF('Base tratada'!$G884&lt;=39,"30–39",
IF('Base tratada'!$G884&lt;=49,"40–49",
IF('Base tratada'!$G884&lt;=59,"50–59",
IF('Base tratada'!$G884&lt;=69,"60–69",
"70–80")))))</f>
        <v>50–59</v>
      </c>
      <c r="I884" s="34">
        <v>2509</v>
      </c>
      <c r="J884" s="58" t="str">
        <f>IF('Base tratada'!$K884=1,"Divorciado",
IF('Base tratada'!$L884=1,"Casado",
IF('Base tratada'!$M884=1, "Solteiro",
IF('Base tratada'!$N884=1,"Juntos",
"Viúvo"))))</f>
        <v>Juntos</v>
      </c>
      <c r="K884" s="34">
        <v>0</v>
      </c>
      <c r="L884" s="34">
        <v>0</v>
      </c>
      <c r="M884" s="34">
        <v>0</v>
      </c>
      <c r="N884" s="34">
        <v>1</v>
      </c>
      <c r="O884" s="34">
        <v>0</v>
      </c>
      <c r="P884" s="34">
        <v>0</v>
      </c>
      <c r="Q884" s="34">
        <v>0</v>
      </c>
      <c r="R884" s="34">
        <v>1</v>
      </c>
      <c r="S884" s="34">
        <v>0</v>
      </c>
      <c r="T884" s="34">
        <v>0</v>
      </c>
      <c r="U884" s="35">
        <v>243</v>
      </c>
      <c r="V884" s="35">
        <v>101</v>
      </c>
      <c r="W884" s="35">
        <v>405</v>
      </c>
      <c r="X884" s="35">
        <v>29</v>
      </c>
      <c r="Y884" s="35">
        <v>40</v>
      </c>
      <c r="Z884" s="35">
        <v>40</v>
      </c>
      <c r="AA884" s="34">
        <v>1</v>
      </c>
      <c r="AB884" s="34">
        <v>2</v>
      </c>
      <c r="AC884" s="34">
        <v>4</v>
      </c>
      <c r="AD884" s="34">
        <v>5</v>
      </c>
      <c r="AE884" s="34">
        <v>6</v>
      </c>
      <c r="AF884" s="58">
        <f>'Base tratada'!$AC884+'Base tratada'!$AD884+'Base tratada'!$AE884</f>
        <v>15</v>
      </c>
      <c r="AG8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84" s="58" t="str">
        <f>IF('Base tratada'!$AC884&gt;=MAX('Base tratada'!$AD884,'Base tratada'!$AE884),"Web",
IF('Base tratada'!$AD884&gt;='Base tratada'!$AE884,"Catalog",
"Store"))</f>
        <v>Store</v>
      </c>
      <c r="AI884" s="59">
        <f>IF('Base tratada'!$AF884=0,"0",'Base tratada'!$AK884/'Base tratada'!$AF884)</f>
        <v>54.533333333333331</v>
      </c>
      <c r="AJ884" s="59" t="str">
        <f>IF('Base tratada'!$AI884=0,"R$ 0",
IF('Base tratada'!$AI884&lt;=25,"R$ 1–25",
IF('Base tratada'!$AI884&lt;=50,"R$ 26–50",
"+R$ 50")))</f>
        <v>+R$ 50</v>
      </c>
      <c r="AK884" s="35">
        <v>818</v>
      </c>
      <c r="AL884" s="58" t="str">
        <f>IF('Base tratada'!$AK884&lt;=100,"R$ 0-100",
IF('Base tratada'!$AK884&lt;=500,"R$ 101-500",
IF('Base tratada'!$AK884&lt;=1000,"R$ 501-1000",
IF('Base tratada'!$AK884&lt;=1500,"R$ 1001-1500",
"+R$ 1500"))))</f>
        <v>R$ 501-1000</v>
      </c>
      <c r="AM884" s="34">
        <v>0</v>
      </c>
      <c r="AN884" s="34">
        <v>0</v>
      </c>
      <c r="AO884" s="34">
        <v>0</v>
      </c>
      <c r="AP884" s="34">
        <v>0</v>
      </c>
      <c r="AQ884" s="34">
        <v>0</v>
      </c>
      <c r="AR884" s="34">
        <v>0</v>
      </c>
      <c r="AS884" s="34">
        <v>0</v>
      </c>
      <c r="AT884" s="34">
        <v>3</v>
      </c>
      <c r="AU884" s="34">
        <v>11</v>
      </c>
      <c r="AV884" s="52">
        <v>778</v>
      </c>
      <c r="AW884" s="57">
        <v>0</v>
      </c>
      <c r="AX884" s="58" t="str">
        <f>IF(Tabela3[[#This Row],[Response]]=1, "Aceitou", "Não aceitou")</f>
        <v>Não aceitou</v>
      </c>
      <c r="AY884" s="55" t="str">
        <f>Tabela3[[#This Row],[Faixa Recência]] &amp; " | " &amp; Tabela3[[#This Row],[Faixa Gasto]] &amp; " | " &amp; Tabela3[[#This Row],[Faixa ticket médio]]</f>
        <v>61-75 dias | R$ 501-1000 | +R$ 50</v>
      </c>
      <c r="AZ8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4" s="36"/>
    </row>
    <row r="885" spans="1:54" x14ac:dyDescent="0.25">
      <c r="A885" s="61">
        <v>884</v>
      </c>
      <c r="B885" s="37">
        <v>57100</v>
      </c>
      <c r="C885" s="34">
        <v>0</v>
      </c>
      <c r="D885" s="34">
        <v>0</v>
      </c>
      <c r="E885" s="34">
        <v>19</v>
      </c>
      <c r="F885" s="58" t="str">
        <f>IF('Base tratada'!$E885&lt;=15,"0-15 dias",
IF('Base tratada'!$E885&lt;=30, "16-30 dias",
IF('Base tratada'!$E885&lt;=45, "31-45 dias",
IF('Base tratada'!$E885&lt;=60, "46-60 dias",
IF('Base tratada'!$E885&lt;=75, "61-75 dias", "76-99 dias")))))</f>
        <v>16-30 dias</v>
      </c>
      <c r="G885" s="38">
        <v>47</v>
      </c>
      <c r="H885" s="60" t="str">
        <f>IF('Base tratada'!$G885&lt;=29,"24–29",
IF('Base tratada'!$G885&lt;=39,"30–39",
IF('Base tratada'!$G885&lt;=49,"40–49",
IF('Base tratada'!$G885&lt;=59,"50–59",
IF('Base tratada'!$G885&lt;=69,"60–69",
"70–80")))))</f>
        <v>40–49</v>
      </c>
      <c r="I885" s="34">
        <v>2366</v>
      </c>
      <c r="J885" s="58" t="str">
        <f>IF('Base tratada'!$K885=1,"Divorciado",
IF('Base tratada'!$L885=1,"Casado",
IF('Base tratada'!$M885=1, "Solteiro",
IF('Base tratada'!$N885=1,"Juntos",
"Viúvo"))))</f>
        <v>Juntos</v>
      </c>
      <c r="K885" s="34">
        <v>0</v>
      </c>
      <c r="L885" s="34">
        <v>0</v>
      </c>
      <c r="M885" s="34">
        <v>0</v>
      </c>
      <c r="N885" s="34">
        <v>1</v>
      </c>
      <c r="O885" s="34">
        <v>0</v>
      </c>
      <c r="P885" s="34">
        <v>0</v>
      </c>
      <c r="Q885" s="34">
        <v>0</v>
      </c>
      <c r="R885" s="34">
        <v>1</v>
      </c>
      <c r="S885" s="34">
        <v>0</v>
      </c>
      <c r="T885" s="34">
        <v>0</v>
      </c>
      <c r="U885" s="35">
        <v>181</v>
      </c>
      <c r="V885" s="35">
        <v>21</v>
      </c>
      <c r="W885" s="35">
        <v>69</v>
      </c>
      <c r="X885" s="35">
        <v>39</v>
      </c>
      <c r="Y885" s="35">
        <v>3</v>
      </c>
      <c r="Z885" s="35">
        <v>96</v>
      </c>
      <c r="AA885" s="34">
        <v>1</v>
      </c>
      <c r="AB885" s="34">
        <v>3</v>
      </c>
      <c r="AC885" s="34">
        <v>3</v>
      </c>
      <c r="AD885" s="34">
        <v>3</v>
      </c>
      <c r="AE885" s="34">
        <v>6</v>
      </c>
      <c r="AF885" s="58">
        <f>'Base tratada'!$AC885+'Base tratada'!$AD885+'Base tratada'!$AE885</f>
        <v>12</v>
      </c>
      <c r="AG8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85" s="58" t="str">
        <f>IF('Base tratada'!$AC885&gt;=MAX('Base tratada'!$AD885,'Base tratada'!$AE885),"Web",
IF('Base tratada'!$AD885&gt;='Base tratada'!$AE885,"Catalog",
"Store"))</f>
        <v>Store</v>
      </c>
      <c r="AI885" s="59">
        <f>IF('Base tratada'!$AF885=0,"0",'Base tratada'!$AK885/'Base tratada'!$AF885)</f>
        <v>26.083333333333332</v>
      </c>
      <c r="AJ885" s="59" t="str">
        <f>IF('Base tratada'!$AI885=0,"R$ 0",
IF('Base tratada'!$AI885&lt;=25,"R$ 1–25",
IF('Base tratada'!$AI885&lt;=50,"R$ 26–50",
"+R$ 50")))</f>
        <v>R$ 26–50</v>
      </c>
      <c r="AK885" s="35">
        <v>313</v>
      </c>
      <c r="AL885" s="58" t="str">
        <f>IF('Base tratada'!$AK885&lt;=100,"R$ 0-100",
IF('Base tratada'!$AK885&lt;=500,"R$ 101-500",
IF('Base tratada'!$AK885&lt;=1000,"R$ 501-1000",
IF('Base tratada'!$AK885&lt;=1500,"R$ 1001-1500",
"+R$ 1500"))))</f>
        <v>R$ 101-500</v>
      </c>
      <c r="AM885" s="34">
        <v>0</v>
      </c>
      <c r="AN885" s="34">
        <v>0</v>
      </c>
      <c r="AO885" s="34">
        <v>0</v>
      </c>
      <c r="AP885" s="34">
        <v>0</v>
      </c>
      <c r="AQ885" s="34">
        <v>0</v>
      </c>
      <c r="AR885" s="34">
        <v>0</v>
      </c>
      <c r="AS885" s="34">
        <v>0</v>
      </c>
      <c r="AT885" s="34">
        <v>3</v>
      </c>
      <c r="AU885" s="34">
        <v>11</v>
      </c>
      <c r="AV885" s="52">
        <v>217</v>
      </c>
      <c r="AW885" s="57">
        <v>0</v>
      </c>
      <c r="AX885" s="58" t="str">
        <f>IF(Tabela3[[#This Row],[Response]]=1, "Aceitou", "Não aceitou")</f>
        <v>Não aceitou</v>
      </c>
      <c r="AY885" s="55" t="str">
        <f>Tabela3[[#This Row],[Faixa Recência]] &amp; " | " &amp; Tabela3[[#This Row],[Faixa Gasto]] &amp; " | " &amp; Tabela3[[#This Row],[Faixa ticket médio]]</f>
        <v>16-30 dias | R$ 101-500 | R$ 26–50</v>
      </c>
      <c r="AZ8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5" s="36"/>
    </row>
    <row r="886" spans="1:54" x14ac:dyDescent="0.25">
      <c r="A886" s="61">
        <v>885</v>
      </c>
      <c r="B886" s="37">
        <v>58917</v>
      </c>
      <c r="C886" s="34">
        <v>1</v>
      </c>
      <c r="D886" s="34">
        <v>2</v>
      </c>
      <c r="E886" s="34">
        <v>10</v>
      </c>
      <c r="F886" s="58" t="str">
        <f>IF('Base tratada'!$E886&lt;=15,"0-15 dias",
IF('Base tratada'!$E886&lt;=30, "16-30 dias",
IF('Base tratada'!$E886&lt;=45, "31-45 dias",
IF('Base tratada'!$E886&lt;=60, "46-60 dias",
IF('Base tratada'!$E886&lt;=75, "61-75 dias", "76-99 dias")))))</f>
        <v>0-15 dias</v>
      </c>
      <c r="G886" s="38">
        <v>51</v>
      </c>
      <c r="H886" s="60" t="str">
        <f>IF('Base tratada'!$G886&lt;=29,"24–29",
IF('Base tratada'!$G886&lt;=39,"30–39",
IF('Base tratada'!$G886&lt;=49,"40–49",
IF('Base tratada'!$G886&lt;=59,"50–59",
IF('Base tratada'!$G886&lt;=69,"60–69",
"70–80")))))</f>
        <v>50–59</v>
      </c>
      <c r="I886" s="34">
        <v>2621</v>
      </c>
      <c r="J886" s="58" t="str">
        <f>IF('Base tratada'!$K886=1,"Divorciado",
IF('Base tratada'!$L886=1,"Casado",
IF('Base tratada'!$M886=1, "Solteiro",
IF('Base tratada'!$N886=1,"Juntos",
"Viúvo"))))</f>
        <v>Juntos</v>
      </c>
      <c r="K886" s="34">
        <v>0</v>
      </c>
      <c r="L886" s="34">
        <v>0</v>
      </c>
      <c r="M886" s="34">
        <v>0</v>
      </c>
      <c r="N886" s="34">
        <v>1</v>
      </c>
      <c r="O886" s="34">
        <v>0</v>
      </c>
      <c r="P886" s="34">
        <v>0</v>
      </c>
      <c r="Q886" s="34">
        <v>0</v>
      </c>
      <c r="R886" s="34">
        <v>1</v>
      </c>
      <c r="S886" s="34">
        <v>0</v>
      </c>
      <c r="T886" s="34">
        <v>0</v>
      </c>
      <c r="U886" s="35">
        <v>151</v>
      </c>
      <c r="V886" s="35">
        <v>7</v>
      </c>
      <c r="W886" s="35">
        <v>89</v>
      </c>
      <c r="X886" s="35">
        <v>0</v>
      </c>
      <c r="Y886" s="35">
        <v>7</v>
      </c>
      <c r="Z886" s="35">
        <v>28</v>
      </c>
      <c r="AA886" s="34">
        <v>5</v>
      </c>
      <c r="AB886" s="34">
        <v>5</v>
      </c>
      <c r="AC886" s="34">
        <v>4</v>
      </c>
      <c r="AD886" s="34">
        <v>1</v>
      </c>
      <c r="AE886" s="34">
        <v>6</v>
      </c>
      <c r="AF886" s="58">
        <f>'Base tratada'!$AC886+'Base tratada'!$AD886+'Base tratada'!$AE886</f>
        <v>11</v>
      </c>
      <c r="AG8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86" s="58" t="str">
        <f>IF('Base tratada'!$AC886&gt;=MAX('Base tratada'!$AD886,'Base tratada'!$AE886),"Web",
IF('Base tratada'!$AD886&gt;='Base tratada'!$AE886,"Catalog",
"Store"))</f>
        <v>Store</v>
      </c>
      <c r="AI886" s="59">
        <f>IF('Base tratada'!$AF886=0,"0",'Base tratada'!$AK886/'Base tratada'!$AF886)</f>
        <v>23.09090909090909</v>
      </c>
      <c r="AJ886" s="59" t="str">
        <f>IF('Base tratada'!$AI886=0,"R$ 0",
IF('Base tratada'!$AI886&lt;=25,"R$ 1–25",
IF('Base tratada'!$AI886&lt;=50,"R$ 26–50",
"+R$ 50")))</f>
        <v>R$ 1–25</v>
      </c>
      <c r="AK886" s="35">
        <v>254</v>
      </c>
      <c r="AL886" s="58" t="str">
        <f>IF('Base tratada'!$AK886&lt;=100,"R$ 0-100",
IF('Base tratada'!$AK886&lt;=500,"R$ 101-500",
IF('Base tratada'!$AK886&lt;=1000,"R$ 501-1000",
IF('Base tratada'!$AK886&lt;=1500,"R$ 1001-1500",
"+R$ 1500"))))</f>
        <v>R$ 101-500</v>
      </c>
      <c r="AM886" s="34">
        <v>0</v>
      </c>
      <c r="AN886" s="34">
        <v>0</v>
      </c>
      <c r="AO886" s="34">
        <v>0</v>
      </c>
      <c r="AP886" s="34">
        <v>0</v>
      </c>
      <c r="AQ886" s="34">
        <v>0</v>
      </c>
      <c r="AR886" s="34">
        <v>0</v>
      </c>
      <c r="AS886" s="34">
        <v>0</v>
      </c>
      <c r="AT886" s="34">
        <v>3</v>
      </c>
      <c r="AU886" s="34">
        <v>11</v>
      </c>
      <c r="AV886" s="52">
        <v>226</v>
      </c>
      <c r="AW886" s="57">
        <v>0</v>
      </c>
      <c r="AX886" s="58" t="str">
        <f>IF(Tabela3[[#This Row],[Response]]=1, "Aceitou", "Não aceitou")</f>
        <v>Não aceitou</v>
      </c>
      <c r="AY886" s="55" t="str">
        <f>Tabela3[[#This Row],[Faixa Recência]] &amp; " | " &amp; Tabela3[[#This Row],[Faixa Gasto]] &amp; " | " &amp; Tabela3[[#This Row],[Faixa ticket médio]]</f>
        <v>0-15 dias | R$ 101-500 | R$ 1–25</v>
      </c>
      <c r="AZ8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6" s="36"/>
    </row>
    <row r="887" spans="1:54" x14ac:dyDescent="0.25">
      <c r="A887" s="61">
        <v>886</v>
      </c>
      <c r="B887" s="37">
        <v>85072</v>
      </c>
      <c r="C887" s="34">
        <v>0</v>
      </c>
      <c r="D887" s="34">
        <v>0</v>
      </c>
      <c r="E887" s="34">
        <v>94</v>
      </c>
      <c r="F887" s="58" t="str">
        <f>IF('Base tratada'!$E887&lt;=15,"0-15 dias",
IF('Base tratada'!$E887&lt;=30, "16-30 dias",
IF('Base tratada'!$E887&lt;=45, "31-45 dias",
IF('Base tratada'!$E887&lt;=60, "46-60 dias",
IF('Base tratada'!$E887&lt;=75, "61-75 dias", "76-99 dias")))))</f>
        <v>76-99 dias</v>
      </c>
      <c r="G887" s="38">
        <v>43</v>
      </c>
      <c r="H887" s="60" t="str">
        <f>IF('Base tratada'!$G887&lt;=29,"24–29",
IF('Base tratada'!$G887&lt;=39,"30–39",
IF('Base tratada'!$G887&lt;=49,"40–49",
IF('Base tratada'!$G887&lt;=59,"50–59",
IF('Base tratada'!$G887&lt;=69,"60–69",
"70–80")))))</f>
        <v>40–49</v>
      </c>
      <c r="I887" s="34">
        <v>2240</v>
      </c>
      <c r="J887" s="58" t="str">
        <f>IF('Base tratada'!$K887=1,"Divorciado",
IF('Base tratada'!$L887=1,"Casado",
IF('Base tratada'!$M887=1, "Solteiro",
IF('Base tratada'!$N887=1,"Juntos",
"Viúvo"))))</f>
        <v>Solteiro</v>
      </c>
      <c r="K887" s="34">
        <v>0</v>
      </c>
      <c r="L887" s="34">
        <v>0</v>
      </c>
      <c r="M887" s="34">
        <v>1</v>
      </c>
      <c r="N887" s="34">
        <v>0</v>
      </c>
      <c r="O887" s="34">
        <v>0</v>
      </c>
      <c r="P887" s="34">
        <v>0</v>
      </c>
      <c r="Q887" s="34">
        <v>0</v>
      </c>
      <c r="R887" s="34">
        <v>1</v>
      </c>
      <c r="S887" s="34">
        <v>0</v>
      </c>
      <c r="T887" s="34">
        <v>0</v>
      </c>
      <c r="U887" s="35">
        <v>494</v>
      </c>
      <c r="V887" s="35">
        <v>92</v>
      </c>
      <c r="W887" s="35">
        <v>391</v>
      </c>
      <c r="X887" s="35">
        <v>194</v>
      </c>
      <c r="Y887" s="35">
        <v>11</v>
      </c>
      <c r="Z887" s="35">
        <v>241</v>
      </c>
      <c r="AA887" s="34">
        <v>1</v>
      </c>
      <c r="AB887" s="34">
        <v>0</v>
      </c>
      <c r="AC887" s="34">
        <v>3</v>
      </c>
      <c r="AD887" s="34">
        <v>4</v>
      </c>
      <c r="AE887" s="34">
        <v>10</v>
      </c>
      <c r="AF887" s="58">
        <f>'Base tratada'!$AC887+'Base tratada'!$AD887+'Base tratada'!$AE887</f>
        <v>17</v>
      </c>
      <c r="AG8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87" s="58" t="str">
        <f>IF('Base tratada'!$AC887&gt;=MAX('Base tratada'!$AD887,'Base tratada'!$AE887),"Web",
IF('Base tratada'!$AD887&gt;='Base tratada'!$AE887,"Catalog",
"Store"))</f>
        <v>Store</v>
      </c>
      <c r="AI887" s="59">
        <f>IF('Base tratada'!$AF887=0,"0",'Base tratada'!$AK887/'Base tratada'!$AF887)</f>
        <v>69.529411764705884</v>
      </c>
      <c r="AJ887" s="59" t="str">
        <f>IF('Base tratada'!$AI887=0,"R$ 0",
IF('Base tratada'!$AI887&lt;=25,"R$ 1–25",
IF('Base tratada'!$AI887&lt;=50,"R$ 26–50",
"+R$ 50")))</f>
        <v>+R$ 50</v>
      </c>
      <c r="AK887" s="35">
        <v>1182</v>
      </c>
      <c r="AL887" s="58" t="str">
        <f>IF('Base tratada'!$AK887&lt;=100,"R$ 0-100",
IF('Base tratada'!$AK887&lt;=500,"R$ 101-500",
IF('Base tratada'!$AK887&lt;=1000,"R$ 501-1000",
IF('Base tratada'!$AK887&lt;=1500,"R$ 1001-1500",
"+R$ 1500"))))</f>
        <v>R$ 1001-1500</v>
      </c>
      <c r="AM887" s="34">
        <v>0</v>
      </c>
      <c r="AN887" s="34">
        <v>0</v>
      </c>
      <c r="AO887" s="34">
        <v>0</v>
      </c>
      <c r="AP887" s="34">
        <v>0</v>
      </c>
      <c r="AQ887" s="34">
        <v>0</v>
      </c>
      <c r="AR887" s="34">
        <v>0</v>
      </c>
      <c r="AS887" s="34">
        <v>0</v>
      </c>
      <c r="AT887" s="34">
        <v>3</v>
      </c>
      <c r="AU887" s="34">
        <v>11</v>
      </c>
      <c r="AV887" s="52">
        <v>941</v>
      </c>
      <c r="AW887" s="57">
        <v>0</v>
      </c>
      <c r="AX887" s="58" t="str">
        <f>IF(Tabela3[[#This Row],[Response]]=1, "Aceitou", "Não aceitou")</f>
        <v>Não aceitou</v>
      </c>
      <c r="AY887" s="55" t="str">
        <f>Tabela3[[#This Row],[Faixa Recência]] &amp; " | " &amp; Tabela3[[#This Row],[Faixa Gasto]] &amp; " | " &amp; Tabela3[[#This Row],[Faixa ticket médio]]</f>
        <v>76-99 dias | R$ 1001-1500 | +R$ 50</v>
      </c>
      <c r="AZ8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7" s="36"/>
    </row>
    <row r="888" spans="1:54" x14ac:dyDescent="0.25">
      <c r="A888" s="61">
        <v>887</v>
      </c>
      <c r="B888" s="37">
        <v>86429</v>
      </c>
      <c r="C888" s="34">
        <v>0</v>
      </c>
      <c r="D888" s="34">
        <v>0</v>
      </c>
      <c r="E888" s="34">
        <v>10</v>
      </c>
      <c r="F888" s="58" t="str">
        <f>IF('Base tratada'!$E888&lt;=15,"0-15 dias",
IF('Base tratada'!$E888&lt;=30, "16-30 dias",
IF('Base tratada'!$E888&lt;=45, "31-45 dias",
IF('Base tratada'!$E888&lt;=60, "46-60 dias",
IF('Base tratada'!$E888&lt;=75, "61-75 dias", "76-99 dias")))))</f>
        <v>0-15 dias</v>
      </c>
      <c r="G888" s="38">
        <v>59</v>
      </c>
      <c r="H888" s="60" t="str">
        <f>IF('Base tratada'!$G888&lt;=29,"24–29",
IF('Base tratada'!$G888&lt;=39,"30–39",
IF('Base tratada'!$G888&lt;=49,"40–49",
IF('Base tratada'!$G888&lt;=59,"50–59",
IF('Base tratada'!$G888&lt;=69,"60–69",
"70–80")))))</f>
        <v>50–59</v>
      </c>
      <c r="I888" s="34">
        <v>2379</v>
      </c>
      <c r="J888" s="58" t="str">
        <f>IF('Base tratada'!$K888=1,"Divorciado",
IF('Base tratada'!$L888=1,"Casado",
IF('Base tratada'!$M888=1, "Solteiro",
IF('Base tratada'!$N888=1,"Juntos",
"Viúvo"))))</f>
        <v>Solteiro</v>
      </c>
      <c r="K888" s="34">
        <v>0</v>
      </c>
      <c r="L888" s="34">
        <v>0</v>
      </c>
      <c r="M888" s="34">
        <v>1</v>
      </c>
      <c r="N888" s="34">
        <v>0</v>
      </c>
      <c r="O888" s="34">
        <v>0</v>
      </c>
      <c r="P888" s="34">
        <v>0</v>
      </c>
      <c r="Q888" s="34">
        <v>0</v>
      </c>
      <c r="R888" s="34">
        <v>1</v>
      </c>
      <c r="S888" s="34">
        <v>0</v>
      </c>
      <c r="T888" s="34">
        <v>0</v>
      </c>
      <c r="U888" s="35">
        <v>464</v>
      </c>
      <c r="V888" s="35">
        <v>28</v>
      </c>
      <c r="W888" s="35">
        <v>873</v>
      </c>
      <c r="X888" s="35">
        <v>29</v>
      </c>
      <c r="Y888" s="35">
        <v>18</v>
      </c>
      <c r="Z888" s="35">
        <v>37</v>
      </c>
      <c r="AA888" s="34">
        <v>0</v>
      </c>
      <c r="AB888" s="34">
        <v>2</v>
      </c>
      <c r="AC888" s="34">
        <v>7</v>
      </c>
      <c r="AD888" s="34">
        <v>4</v>
      </c>
      <c r="AE888" s="34">
        <v>7</v>
      </c>
      <c r="AF888" s="58">
        <f>'Base tratada'!$AC888+'Base tratada'!$AD888+'Base tratada'!$AE888</f>
        <v>18</v>
      </c>
      <c r="AG8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88" s="58" t="str">
        <f>IF('Base tratada'!$AC888&gt;=MAX('Base tratada'!$AD888,'Base tratada'!$AE888),"Web",
IF('Base tratada'!$AD888&gt;='Base tratada'!$AE888,"Catalog",
"Store"))</f>
        <v>Web</v>
      </c>
      <c r="AI888" s="59">
        <f>IF('Base tratada'!$AF888=0,"0",'Base tratada'!$AK888/'Base tratada'!$AF888)</f>
        <v>78.444444444444443</v>
      </c>
      <c r="AJ888" s="59" t="str">
        <f>IF('Base tratada'!$AI888=0,"R$ 0",
IF('Base tratada'!$AI888&lt;=25,"R$ 1–25",
IF('Base tratada'!$AI888&lt;=50,"R$ 26–50",
"+R$ 50")))</f>
        <v>+R$ 50</v>
      </c>
      <c r="AK888" s="35">
        <v>1412</v>
      </c>
      <c r="AL888" s="58" t="str">
        <f>IF('Base tratada'!$AK888&lt;=100,"R$ 0-100",
IF('Base tratada'!$AK888&lt;=500,"R$ 101-500",
IF('Base tratada'!$AK888&lt;=1000,"R$ 501-1000",
IF('Base tratada'!$AK888&lt;=1500,"R$ 1001-1500",
"+R$ 1500"))))</f>
        <v>R$ 1001-1500</v>
      </c>
      <c r="AM888" s="34">
        <v>1</v>
      </c>
      <c r="AN888" s="34">
        <v>0</v>
      </c>
      <c r="AO888" s="34">
        <v>0</v>
      </c>
      <c r="AP888" s="34">
        <v>0</v>
      </c>
      <c r="AQ888" s="34">
        <v>0</v>
      </c>
      <c r="AR888" s="34">
        <v>1</v>
      </c>
      <c r="AS888" s="34">
        <v>0</v>
      </c>
      <c r="AT888" s="34">
        <v>3</v>
      </c>
      <c r="AU888" s="34">
        <v>11</v>
      </c>
      <c r="AV888" s="52">
        <v>1375</v>
      </c>
      <c r="AW888" s="57">
        <v>1</v>
      </c>
      <c r="AX888" s="58" t="str">
        <f>IF(Tabela3[[#This Row],[Response]]=1, "Aceitou", "Não aceitou")</f>
        <v>Aceitou</v>
      </c>
      <c r="AY888" s="55" t="str">
        <f>Tabela3[[#This Row],[Faixa Recência]] &amp; " | " &amp; Tabela3[[#This Row],[Faixa Gasto]] &amp; " | " &amp; Tabela3[[#This Row],[Faixa ticket médio]]</f>
        <v>0-15 dias | R$ 1001-1500 | +R$ 50</v>
      </c>
      <c r="AZ8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88" s="36"/>
    </row>
    <row r="889" spans="1:54" x14ac:dyDescent="0.25">
      <c r="A889" s="61">
        <v>888</v>
      </c>
      <c r="B889" s="37">
        <v>45684</v>
      </c>
      <c r="C889" s="34">
        <v>1</v>
      </c>
      <c r="D889" s="34">
        <v>0</v>
      </c>
      <c r="E889" s="34">
        <v>37</v>
      </c>
      <c r="F889" s="58" t="str">
        <f>IF('Base tratada'!$E889&lt;=15,"0-15 dias",
IF('Base tratada'!$E889&lt;=30, "16-30 dias",
IF('Base tratada'!$E889&lt;=45, "31-45 dias",
IF('Base tratada'!$E889&lt;=60, "46-60 dias",
IF('Base tratada'!$E889&lt;=75, "61-75 dias", "76-99 dias")))))</f>
        <v>31-45 dias</v>
      </c>
      <c r="G889" s="38">
        <v>49</v>
      </c>
      <c r="H889" s="60" t="str">
        <f>IF('Base tratada'!$G889&lt;=29,"24–29",
IF('Base tratada'!$G889&lt;=39,"30–39",
IF('Base tratada'!$G889&lt;=49,"40–49",
IF('Base tratada'!$G889&lt;=59,"50–59",
IF('Base tratada'!$G889&lt;=69,"60–69",
"70–80")))))</f>
        <v>40–49</v>
      </c>
      <c r="I889" s="34">
        <v>2368</v>
      </c>
      <c r="J889" s="58" t="str">
        <f>IF('Base tratada'!$K889=1,"Divorciado",
IF('Base tratada'!$L889=1,"Casado",
IF('Base tratada'!$M889=1, "Solteiro",
IF('Base tratada'!$N889=1,"Juntos",
"Viúvo"))))</f>
        <v>Viúvo</v>
      </c>
      <c r="K889" s="34">
        <v>0</v>
      </c>
      <c r="L889" s="34">
        <v>0</v>
      </c>
      <c r="M889" s="34">
        <v>0</v>
      </c>
      <c r="N889" s="34">
        <v>0</v>
      </c>
      <c r="O889" s="34">
        <v>1</v>
      </c>
      <c r="P889" s="34">
        <v>0</v>
      </c>
      <c r="Q889" s="34">
        <v>0</v>
      </c>
      <c r="R889" s="34">
        <v>1</v>
      </c>
      <c r="S889" s="34">
        <v>0</v>
      </c>
      <c r="T889" s="34">
        <v>0</v>
      </c>
      <c r="U889" s="35">
        <v>5</v>
      </c>
      <c r="V889" s="35">
        <v>1</v>
      </c>
      <c r="W889" s="35">
        <v>5</v>
      </c>
      <c r="X889" s="35">
        <v>10</v>
      </c>
      <c r="Y889" s="35">
        <v>0</v>
      </c>
      <c r="Z889" s="35">
        <v>7</v>
      </c>
      <c r="AA889" s="34">
        <v>1</v>
      </c>
      <c r="AB889" s="34">
        <v>7</v>
      </c>
      <c r="AC889" s="34">
        <v>1</v>
      </c>
      <c r="AD889" s="34">
        <v>0</v>
      </c>
      <c r="AE889" s="34">
        <v>2</v>
      </c>
      <c r="AF889" s="58">
        <f>'Base tratada'!$AC889+'Base tratada'!$AD889+'Base tratada'!$AE889</f>
        <v>3</v>
      </c>
      <c r="AG8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889" s="58" t="str">
        <f>IF('Base tratada'!$AC889&gt;=MAX('Base tratada'!$AD889,'Base tratada'!$AE889),"Web",
IF('Base tratada'!$AD889&gt;='Base tratada'!$AE889,"Catalog",
"Store"))</f>
        <v>Store</v>
      </c>
      <c r="AI889" s="59">
        <f>IF('Base tratada'!$AF889=0,"0",'Base tratada'!$AK889/'Base tratada'!$AF889)</f>
        <v>7</v>
      </c>
      <c r="AJ889" s="59" t="str">
        <f>IF('Base tratada'!$AI889=0,"R$ 0",
IF('Base tratada'!$AI889&lt;=25,"R$ 1–25",
IF('Base tratada'!$AI889&lt;=50,"R$ 26–50",
"+R$ 50")))</f>
        <v>R$ 1–25</v>
      </c>
      <c r="AK889" s="35">
        <v>21</v>
      </c>
      <c r="AL889" s="58" t="str">
        <f>IF('Base tratada'!$AK889&lt;=100,"R$ 0-100",
IF('Base tratada'!$AK889&lt;=500,"R$ 101-500",
IF('Base tratada'!$AK889&lt;=1000,"R$ 501-1000",
IF('Base tratada'!$AK889&lt;=1500,"R$ 1001-1500",
"+R$ 1500"))))</f>
        <v>R$ 0-100</v>
      </c>
      <c r="AM889" s="34">
        <v>0</v>
      </c>
      <c r="AN889" s="34">
        <v>0</v>
      </c>
      <c r="AO889" s="34">
        <v>0</v>
      </c>
      <c r="AP889" s="34">
        <v>0</v>
      </c>
      <c r="AQ889" s="34">
        <v>0</v>
      </c>
      <c r="AR889" s="34">
        <v>0</v>
      </c>
      <c r="AS889" s="34">
        <v>0</v>
      </c>
      <c r="AT889" s="34">
        <v>3</v>
      </c>
      <c r="AU889" s="34">
        <v>11</v>
      </c>
      <c r="AV889" s="52">
        <v>14</v>
      </c>
      <c r="AW889" s="57">
        <v>0</v>
      </c>
      <c r="AX889" s="58" t="str">
        <f>IF(Tabela3[[#This Row],[Response]]=1, "Aceitou", "Não aceitou")</f>
        <v>Não aceitou</v>
      </c>
      <c r="AY889" s="55" t="str">
        <f>Tabela3[[#This Row],[Faixa Recência]] &amp; " | " &amp; Tabela3[[#This Row],[Faixa Gasto]] &amp; " | " &amp; Tabela3[[#This Row],[Faixa ticket médio]]</f>
        <v>31-45 dias | R$ 0-100 | R$ 1–25</v>
      </c>
      <c r="AZ8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89" s="36"/>
    </row>
    <row r="890" spans="1:54" x14ac:dyDescent="0.25">
      <c r="A890" s="61">
        <v>889</v>
      </c>
      <c r="B890" s="37">
        <v>47889</v>
      </c>
      <c r="C890" s="34">
        <v>1</v>
      </c>
      <c r="D890" s="34">
        <v>0</v>
      </c>
      <c r="E890" s="34">
        <v>94</v>
      </c>
      <c r="F890" s="58" t="str">
        <f>IF('Base tratada'!$E890&lt;=15,"0-15 dias",
IF('Base tratada'!$E890&lt;=30, "16-30 dias",
IF('Base tratada'!$E890&lt;=45, "31-45 dias",
IF('Base tratada'!$E890&lt;=60, "46-60 dias",
IF('Base tratada'!$E890&lt;=75, "61-75 dias", "76-99 dias")))))</f>
        <v>76-99 dias</v>
      </c>
      <c r="G890" s="38">
        <v>46</v>
      </c>
      <c r="H890" s="60" t="str">
        <f>IF('Base tratada'!$G890&lt;=29,"24–29",
IF('Base tratada'!$G890&lt;=39,"30–39",
IF('Base tratada'!$G890&lt;=49,"40–49",
IF('Base tratada'!$G890&lt;=59,"50–59",
IF('Base tratada'!$G890&lt;=69,"60–69",
"70–80")))))</f>
        <v>40–49</v>
      </c>
      <c r="I890" s="34">
        <v>2335</v>
      </c>
      <c r="J890" s="58" t="str">
        <f>IF('Base tratada'!$K890=1,"Divorciado",
IF('Base tratada'!$L890=1,"Casado",
IF('Base tratada'!$M890=1, "Solteiro",
IF('Base tratada'!$N890=1,"Juntos",
"Viúvo"))))</f>
        <v>Juntos</v>
      </c>
      <c r="K890" s="34">
        <v>0</v>
      </c>
      <c r="L890" s="34">
        <v>0</v>
      </c>
      <c r="M890" s="34">
        <v>0</v>
      </c>
      <c r="N890" s="34">
        <v>1</v>
      </c>
      <c r="O890" s="34">
        <v>0</v>
      </c>
      <c r="P890" s="34">
        <v>0</v>
      </c>
      <c r="Q890" s="34">
        <v>0</v>
      </c>
      <c r="R890" s="34">
        <v>1</v>
      </c>
      <c r="S890" s="34">
        <v>0</v>
      </c>
      <c r="T890" s="34">
        <v>0</v>
      </c>
      <c r="U890" s="35">
        <v>29</v>
      </c>
      <c r="V890" s="35">
        <v>0</v>
      </c>
      <c r="W890" s="35">
        <v>29</v>
      </c>
      <c r="X890" s="35">
        <v>0</v>
      </c>
      <c r="Y890" s="35">
        <v>5</v>
      </c>
      <c r="Z890" s="35">
        <v>4</v>
      </c>
      <c r="AA890" s="34">
        <v>1</v>
      </c>
      <c r="AB890" s="34">
        <v>5</v>
      </c>
      <c r="AC890" s="34">
        <v>2</v>
      </c>
      <c r="AD890" s="34">
        <v>0</v>
      </c>
      <c r="AE890" s="34">
        <v>3</v>
      </c>
      <c r="AF890" s="58">
        <f>'Base tratada'!$AC890+'Base tratada'!$AD890+'Base tratada'!$AE890</f>
        <v>5</v>
      </c>
      <c r="AG8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90" s="58" t="str">
        <f>IF('Base tratada'!$AC890&gt;=MAX('Base tratada'!$AD890,'Base tratada'!$AE890),"Web",
IF('Base tratada'!$AD890&gt;='Base tratada'!$AE890,"Catalog",
"Store"))</f>
        <v>Store</v>
      </c>
      <c r="AI890" s="59">
        <f>IF('Base tratada'!$AF890=0,"0",'Base tratada'!$AK890/'Base tratada'!$AF890)</f>
        <v>12.6</v>
      </c>
      <c r="AJ890" s="59" t="str">
        <f>IF('Base tratada'!$AI890=0,"R$ 0",
IF('Base tratada'!$AI890&lt;=25,"R$ 1–25",
IF('Base tratada'!$AI890&lt;=50,"R$ 26–50",
"+R$ 50")))</f>
        <v>R$ 1–25</v>
      </c>
      <c r="AK890" s="35">
        <v>63</v>
      </c>
      <c r="AL890" s="58" t="str">
        <f>IF('Base tratada'!$AK890&lt;=100,"R$ 0-100",
IF('Base tratada'!$AK890&lt;=500,"R$ 101-500",
IF('Base tratada'!$AK890&lt;=1000,"R$ 501-1000",
IF('Base tratada'!$AK890&lt;=1500,"R$ 1001-1500",
"+R$ 1500"))))</f>
        <v>R$ 0-100</v>
      </c>
      <c r="AM890" s="34">
        <v>0</v>
      </c>
      <c r="AN890" s="34">
        <v>0</v>
      </c>
      <c r="AO890" s="34">
        <v>0</v>
      </c>
      <c r="AP890" s="34">
        <v>0</v>
      </c>
      <c r="AQ890" s="34">
        <v>0</v>
      </c>
      <c r="AR890" s="34">
        <v>0</v>
      </c>
      <c r="AS890" s="34">
        <v>0</v>
      </c>
      <c r="AT890" s="34">
        <v>3</v>
      </c>
      <c r="AU890" s="34">
        <v>11</v>
      </c>
      <c r="AV890" s="52">
        <v>59</v>
      </c>
      <c r="AW890" s="57">
        <v>0</v>
      </c>
      <c r="AX890" s="58" t="str">
        <f>IF(Tabela3[[#This Row],[Response]]=1, "Aceitou", "Não aceitou")</f>
        <v>Não aceitou</v>
      </c>
      <c r="AY890" s="55" t="str">
        <f>Tabela3[[#This Row],[Faixa Recência]] &amp; " | " &amp; Tabela3[[#This Row],[Faixa Gasto]] &amp; " | " &amp; Tabela3[[#This Row],[Faixa ticket médio]]</f>
        <v>76-99 dias | R$ 0-100 | R$ 1–25</v>
      </c>
      <c r="AZ8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90" s="36"/>
    </row>
    <row r="891" spans="1:54" x14ac:dyDescent="0.25">
      <c r="A891" s="61">
        <v>890</v>
      </c>
      <c r="B891" s="37">
        <v>45921</v>
      </c>
      <c r="C891" s="34">
        <v>0</v>
      </c>
      <c r="D891" s="34">
        <v>0</v>
      </c>
      <c r="E891" s="34">
        <v>23</v>
      </c>
      <c r="F891" s="58" t="str">
        <f>IF('Base tratada'!$E891&lt;=15,"0-15 dias",
IF('Base tratada'!$E891&lt;=30, "16-30 dias",
IF('Base tratada'!$E891&lt;=45, "31-45 dias",
IF('Base tratada'!$E891&lt;=60, "46-60 dias",
IF('Base tratada'!$E891&lt;=75, "61-75 dias", "76-99 dias")))))</f>
        <v>16-30 dias</v>
      </c>
      <c r="G891" s="38">
        <v>34</v>
      </c>
      <c r="H891" s="60" t="str">
        <f>IF('Base tratada'!$G891&lt;=29,"24–29",
IF('Base tratada'!$G891&lt;=39,"30–39",
IF('Base tratada'!$G891&lt;=49,"40–49",
IF('Base tratada'!$G891&lt;=59,"50–59",
IF('Base tratada'!$G891&lt;=69,"60–69",
"70–80")))))</f>
        <v>30–39</v>
      </c>
      <c r="I891" s="34">
        <v>2270</v>
      </c>
      <c r="J891" s="58" t="str">
        <f>IF('Base tratada'!$K891=1,"Divorciado",
IF('Base tratada'!$L891=1,"Casado",
IF('Base tratada'!$M891=1, "Solteiro",
IF('Base tratada'!$N891=1,"Juntos",
"Viúvo"))))</f>
        <v>Casado</v>
      </c>
      <c r="K891" s="34">
        <v>0</v>
      </c>
      <c r="L891" s="34">
        <v>1</v>
      </c>
      <c r="M891" s="34">
        <v>0</v>
      </c>
      <c r="N891" s="34">
        <v>0</v>
      </c>
      <c r="O891" s="34">
        <v>0</v>
      </c>
      <c r="P891" s="34">
        <v>0</v>
      </c>
      <c r="Q891" s="34">
        <v>0</v>
      </c>
      <c r="R891" s="34">
        <v>0</v>
      </c>
      <c r="S891" s="34">
        <v>0</v>
      </c>
      <c r="T891" s="34">
        <v>1</v>
      </c>
      <c r="U891" s="35">
        <v>102</v>
      </c>
      <c r="V891" s="35">
        <v>9</v>
      </c>
      <c r="W891" s="35">
        <v>49</v>
      </c>
      <c r="X891" s="35">
        <v>24</v>
      </c>
      <c r="Y891" s="35">
        <v>3</v>
      </c>
      <c r="Z891" s="35">
        <v>12</v>
      </c>
      <c r="AA891" s="34">
        <v>1</v>
      </c>
      <c r="AB891" s="34">
        <v>4</v>
      </c>
      <c r="AC891" s="34">
        <v>2</v>
      </c>
      <c r="AD891" s="34">
        <v>1</v>
      </c>
      <c r="AE891" s="34">
        <v>6</v>
      </c>
      <c r="AF891" s="58">
        <f>'Base tratada'!$AC891+'Base tratada'!$AD891+'Base tratada'!$AE891</f>
        <v>9</v>
      </c>
      <c r="AG8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91" s="58" t="str">
        <f>IF('Base tratada'!$AC891&gt;=MAX('Base tratada'!$AD891,'Base tratada'!$AE891),"Web",
IF('Base tratada'!$AD891&gt;='Base tratada'!$AE891,"Catalog",
"Store"))</f>
        <v>Store</v>
      </c>
      <c r="AI891" s="59">
        <f>IF('Base tratada'!$AF891=0,"0",'Base tratada'!$AK891/'Base tratada'!$AF891)</f>
        <v>20.777777777777779</v>
      </c>
      <c r="AJ891" s="59" t="str">
        <f>IF('Base tratada'!$AI891=0,"R$ 0",
IF('Base tratada'!$AI891&lt;=25,"R$ 1–25",
IF('Base tratada'!$AI891&lt;=50,"R$ 26–50",
"+R$ 50")))</f>
        <v>R$ 1–25</v>
      </c>
      <c r="AK891" s="35">
        <v>187</v>
      </c>
      <c r="AL891" s="58" t="str">
        <f>IF('Base tratada'!$AK891&lt;=100,"R$ 0-100",
IF('Base tratada'!$AK891&lt;=500,"R$ 101-500",
IF('Base tratada'!$AK891&lt;=1000,"R$ 501-1000",
IF('Base tratada'!$AK891&lt;=1500,"R$ 1001-1500",
"+R$ 1500"))))</f>
        <v>R$ 101-500</v>
      </c>
      <c r="AM891" s="34">
        <v>0</v>
      </c>
      <c r="AN891" s="34">
        <v>0</v>
      </c>
      <c r="AO891" s="34">
        <v>0</v>
      </c>
      <c r="AP891" s="34">
        <v>0</v>
      </c>
      <c r="AQ891" s="34">
        <v>0</v>
      </c>
      <c r="AR891" s="34">
        <v>0</v>
      </c>
      <c r="AS891" s="34">
        <v>0</v>
      </c>
      <c r="AT891" s="34">
        <v>3</v>
      </c>
      <c r="AU891" s="34">
        <v>11</v>
      </c>
      <c r="AV891" s="52">
        <v>175</v>
      </c>
      <c r="AW891" s="57">
        <v>0</v>
      </c>
      <c r="AX891" s="58" t="str">
        <f>IF(Tabela3[[#This Row],[Response]]=1, "Aceitou", "Não aceitou")</f>
        <v>Não aceitou</v>
      </c>
      <c r="AY891" s="55" t="str">
        <f>Tabela3[[#This Row],[Faixa Recência]] &amp; " | " &amp; Tabela3[[#This Row],[Faixa Gasto]] &amp; " | " &amp; Tabela3[[#This Row],[Faixa ticket médio]]</f>
        <v>16-30 dias | R$ 101-500 | R$ 1–25</v>
      </c>
      <c r="AZ8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91" s="36"/>
    </row>
    <row r="892" spans="1:54" x14ac:dyDescent="0.25">
      <c r="A892" s="61">
        <v>891</v>
      </c>
      <c r="B892" s="37">
        <v>78420</v>
      </c>
      <c r="C892" s="34">
        <v>0</v>
      </c>
      <c r="D892" s="34">
        <v>0</v>
      </c>
      <c r="E892" s="34">
        <v>75</v>
      </c>
      <c r="F892" s="58" t="str">
        <f>IF('Base tratada'!$E892&lt;=15,"0-15 dias",
IF('Base tratada'!$E892&lt;=30, "16-30 dias",
IF('Base tratada'!$E892&lt;=45, "31-45 dias",
IF('Base tratada'!$E892&lt;=60, "46-60 dias",
IF('Base tratada'!$E892&lt;=75, "61-75 dias", "76-99 dias")))))</f>
        <v>61-75 dias</v>
      </c>
      <c r="G892" s="38">
        <v>54</v>
      </c>
      <c r="H892" s="60" t="str">
        <f>IF('Base tratada'!$G892&lt;=29,"24–29",
IF('Base tratada'!$G892&lt;=39,"30–39",
IF('Base tratada'!$G892&lt;=49,"40–49",
IF('Base tratada'!$G892&lt;=59,"50–59",
IF('Base tratada'!$G892&lt;=69,"60–69",
"70–80")))))</f>
        <v>50–59</v>
      </c>
      <c r="I892" s="34">
        <v>2524</v>
      </c>
      <c r="J892" s="58" t="str">
        <f>IF('Base tratada'!$K892=1,"Divorciado",
IF('Base tratada'!$L892=1,"Casado",
IF('Base tratada'!$M892=1, "Solteiro",
IF('Base tratada'!$N892=1,"Juntos",
"Viúvo"))))</f>
        <v>Solteiro</v>
      </c>
      <c r="K892" s="34">
        <v>0</v>
      </c>
      <c r="L892" s="34">
        <v>0</v>
      </c>
      <c r="M892" s="34">
        <v>1</v>
      </c>
      <c r="N892" s="34">
        <v>0</v>
      </c>
      <c r="O892" s="34">
        <v>0</v>
      </c>
      <c r="P892" s="34">
        <v>0</v>
      </c>
      <c r="Q892" s="34">
        <v>0</v>
      </c>
      <c r="R892" s="34">
        <v>0</v>
      </c>
      <c r="S892" s="34">
        <v>0</v>
      </c>
      <c r="T892" s="34">
        <v>1</v>
      </c>
      <c r="U892" s="35">
        <v>604</v>
      </c>
      <c r="V892" s="35">
        <v>28</v>
      </c>
      <c r="W892" s="35">
        <v>674</v>
      </c>
      <c r="X892" s="35">
        <v>91</v>
      </c>
      <c r="Y892" s="35">
        <v>28</v>
      </c>
      <c r="Z892" s="35">
        <v>28</v>
      </c>
      <c r="AA892" s="34">
        <v>1</v>
      </c>
      <c r="AB892" s="34">
        <v>1</v>
      </c>
      <c r="AC892" s="34">
        <v>3</v>
      </c>
      <c r="AD892" s="34">
        <v>10</v>
      </c>
      <c r="AE892" s="34">
        <v>8</v>
      </c>
      <c r="AF892" s="58">
        <f>'Base tratada'!$AC892+'Base tratada'!$AD892+'Base tratada'!$AE892</f>
        <v>21</v>
      </c>
      <c r="AG8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92" s="58" t="str">
        <f>IF('Base tratada'!$AC892&gt;=MAX('Base tratada'!$AD892,'Base tratada'!$AE892),"Web",
IF('Base tratada'!$AD892&gt;='Base tratada'!$AE892,"Catalog",
"Store"))</f>
        <v>Catalog</v>
      </c>
      <c r="AI892" s="59">
        <f>IF('Base tratada'!$AF892=0,"0",'Base tratada'!$AK892/'Base tratada'!$AF892)</f>
        <v>67.857142857142861</v>
      </c>
      <c r="AJ892" s="59" t="str">
        <f>IF('Base tratada'!$AI892=0,"R$ 0",
IF('Base tratada'!$AI892&lt;=25,"R$ 1–25",
IF('Base tratada'!$AI892&lt;=50,"R$ 26–50",
"+R$ 50")))</f>
        <v>+R$ 50</v>
      </c>
      <c r="AK892" s="35">
        <v>1425</v>
      </c>
      <c r="AL892" s="58" t="str">
        <f>IF('Base tratada'!$AK892&lt;=100,"R$ 0-100",
IF('Base tratada'!$AK892&lt;=500,"R$ 101-500",
IF('Base tratada'!$AK892&lt;=1000,"R$ 501-1000",
IF('Base tratada'!$AK892&lt;=1500,"R$ 1001-1500",
"+R$ 1500"))))</f>
        <v>R$ 1001-1500</v>
      </c>
      <c r="AM892" s="34">
        <v>0</v>
      </c>
      <c r="AN892" s="34">
        <v>0</v>
      </c>
      <c r="AO892" s="34">
        <v>0</v>
      </c>
      <c r="AP892" s="34">
        <v>0</v>
      </c>
      <c r="AQ892" s="34">
        <v>0</v>
      </c>
      <c r="AR892" s="34">
        <v>0</v>
      </c>
      <c r="AS892" s="34">
        <v>0</v>
      </c>
      <c r="AT892" s="34">
        <v>3</v>
      </c>
      <c r="AU892" s="34">
        <v>11</v>
      </c>
      <c r="AV892" s="52">
        <v>1397</v>
      </c>
      <c r="AW892" s="57">
        <v>0</v>
      </c>
      <c r="AX892" s="58" t="str">
        <f>IF(Tabela3[[#This Row],[Response]]=1, "Aceitou", "Não aceitou")</f>
        <v>Não aceitou</v>
      </c>
      <c r="AY892" s="55" t="str">
        <f>Tabela3[[#This Row],[Faixa Recência]] &amp; " | " &amp; Tabela3[[#This Row],[Faixa Gasto]] &amp; " | " &amp; Tabela3[[#This Row],[Faixa ticket médio]]</f>
        <v>61-75 dias | R$ 1001-1500 | +R$ 50</v>
      </c>
      <c r="AZ8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92" s="36"/>
    </row>
    <row r="893" spans="1:54" x14ac:dyDescent="0.25">
      <c r="A893" s="61">
        <v>892</v>
      </c>
      <c r="B893" s="37">
        <v>75114</v>
      </c>
      <c r="C893" s="34">
        <v>0</v>
      </c>
      <c r="D893" s="34">
        <v>0</v>
      </c>
      <c r="E893" s="34">
        <v>40</v>
      </c>
      <c r="F893" s="58" t="str">
        <f>IF('Base tratada'!$E893&lt;=15,"0-15 dias",
IF('Base tratada'!$E893&lt;=30, "16-30 dias",
IF('Base tratada'!$E893&lt;=45, "31-45 dias",
IF('Base tratada'!$E893&lt;=60, "46-60 dias",
IF('Base tratada'!$E893&lt;=75, "61-75 dias", "76-99 dias")))))</f>
        <v>31-45 dias</v>
      </c>
      <c r="G893" s="38">
        <v>28</v>
      </c>
      <c r="H893" s="60" t="str">
        <f>IF('Base tratada'!$G893&lt;=29,"24–29",
IF('Base tratada'!$G893&lt;=39,"30–39",
IF('Base tratada'!$G893&lt;=49,"40–49",
IF('Base tratada'!$G893&lt;=59,"50–59",
IF('Base tratada'!$G893&lt;=69,"60–69",
"70–80")))))</f>
        <v>24–29</v>
      </c>
      <c r="I893" s="34">
        <v>2393</v>
      </c>
      <c r="J893" s="58" t="str">
        <f>IF('Base tratada'!$K893=1,"Divorciado",
IF('Base tratada'!$L893=1,"Casado",
IF('Base tratada'!$M893=1, "Solteiro",
IF('Base tratada'!$N893=1,"Juntos",
"Viúvo"))))</f>
        <v>Juntos</v>
      </c>
      <c r="K893" s="34">
        <v>0</v>
      </c>
      <c r="L893" s="34">
        <v>0</v>
      </c>
      <c r="M893" s="34">
        <v>0</v>
      </c>
      <c r="N893" s="34">
        <v>1</v>
      </c>
      <c r="O893" s="34">
        <v>0</v>
      </c>
      <c r="P893" s="34">
        <v>0</v>
      </c>
      <c r="Q893" s="34">
        <v>0</v>
      </c>
      <c r="R893" s="34">
        <v>1</v>
      </c>
      <c r="S893" s="34">
        <v>0</v>
      </c>
      <c r="T893" s="34">
        <v>0</v>
      </c>
      <c r="U893" s="35">
        <v>571</v>
      </c>
      <c r="V893" s="35">
        <v>12</v>
      </c>
      <c r="W893" s="35">
        <v>523</v>
      </c>
      <c r="X893" s="35">
        <v>63</v>
      </c>
      <c r="Y893" s="35">
        <v>60</v>
      </c>
      <c r="Z893" s="35">
        <v>24</v>
      </c>
      <c r="AA893" s="34">
        <v>1</v>
      </c>
      <c r="AB893" s="34">
        <v>2</v>
      </c>
      <c r="AC893" s="34">
        <v>3</v>
      </c>
      <c r="AD893" s="34">
        <v>10</v>
      </c>
      <c r="AE893" s="34">
        <v>5</v>
      </c>
      <c r="AF893" s="58">
        <f>'Base tratada'!$AC893+'Base tratada'!$AD893+'Base tratada'!$AE893</f>
        <v>18</v>
      </c>
      <c r="AG8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93" s="58" t="str">
        <f>IF('Base tratada'!$AC893&gt;=MAX('Base tratada'!$AD893,'Base tratada'!$AE893),"Web",
IF('Base tratada'!$AD893&gt;='Base tratada'!$AE893,"Catalog",
"Store"))</f>
        <v>Catalog</v>
      </c>
      <c r="AI893" s="59">
        <f>IF('Base tratada'!$AF893=0,"0",'Base tratada'!$AK893/'Base tratada'!$AF893)</f>
        <v>68.277777777777771</v>
      </c>
      <c r="AJ893" s="59" t="str">
        <f>IF('Base tratada'!$AI893=0,"R$ 0",
IF('Base tratada'!$AI893&lt;=25,"R$ 1–25",
IF('Base tratada'!$AI893&lt;=50,"R$ 26–50",
"+R$ 50")))</f>
        <v>+R$ 50</v>
      </c>
      <c r="AK893" s="35">
        <v>1229</v>
      </c>
      <c r="AL893" s="58" t="str">
        <f>IF('Base tratada'!$AK893&lt;=100,"R$ 0-100",
IF('Base tratada'!$AK893&lt;=500,"R$ 101-500",
IF('Base tratada'!$AK893&lt;=1000,"R$ 501-1000",
IF('Base tratada'!$AK893&lt;=1500,"R$ 1001-1500",
"+R$ 1500"))))</f>
        <v>R$ 1001-1500</v>
      </c>
      <c r="AM893" s="34">
        <v>0</v>
      </c>
      <c r="AN893" s="34">
        <v>0</v>
      </c>
      <c r="AO893" s="34">
        <v>0</v>
      </c>
      <c r="AP893" s="34">
        <v>0</v>
      </c>
      <c r="AQ893" s="34">
        <v>0</v>
      </c>
      <c r="AR893" s="34">
        <v>0</v>
      </c>
      <c r="AS893" s="34">
        <v>0</v>
      </c>
      <c r="AT893" s="34">
        <v>3</v>
      </c>
      <c r="AU893" s="34">
        <v>11</v>
      </c>
      <c r="AV893" s="52">
        <v>1205</v>
      </c>
      <c r="AW893" s="57">
        <v>0</v>
      </c>
      <c r="AX893" s="58" t="str">
        <f>IF(Tabela3[[#This Row],[Response]]=1, "Aceitou", "Não aceitou")</f>
        <v>Não aceitou</v>
      </c>
      <c r="AY893" s="55" t="str">
        <f>Tabela3[[#This Row],[Faixa Recência]] &amp; " | " &amp; Tabela3[[#This Row],[Faixa Gasto]] &amp; " | " &amp; Tabela3[[#This Row],[Faixa ticket médio]]</f>
        <v>31-45 dias | R$ 1001-1500 | +R$ 50</v>
      </c>
      <c r="AZ8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93" s="36"/>
    </row>
    <row r="894" spans="1:54" x14ac:dyDescent="0.25">
      <c r="A894" s="61">
        <v>893</v>
      </c>
      <c r="B894" s="37">
        <v>52278</v>
      </c>
      <c r="C894" s="34">
        <v>0</v>
      </c>
      <c r="D894" s="34">
        <v>1</v>
      </c>
      <c r="E894" s="34">
        <v>24</v>
      </c>
      <c r="F894" s="58" t="str">
        <f>IF('Base tratada'!$E894&lt;=15,"0-15 dias",
IF('Base tratada'!$E894&lt;=30, "16-30 dias",
IF('Base tratada'!$E894&lt;=45, "31-45 dias",
IF('Base tratada'!$E894&lt;=60, "46-60 dias",
IF('Base tratada'!$E894&lt;=75, "61-75 dias", "76-99 dias")))))</f>
        <v>16-30 dias</v>
      </c>
      <c r="G894" s="38">
        <v>57</v>
      </c>
      <c r="H894" s="60" t="str">
        <f>IF('Base tratada'!$G894&lt;=29,"24–29",
IF('Base tratada'!$G894&lt;=39,"30–39",
IF('Base tratada'!$G894&lt;=49,"40–49",
IF('Base tratada'!$G894&lt;=59,"50–59",
IF('Base tratada'!$G894&lt;=69,"60–69",
"70–80")))))</f>
        <v>50–59</v>
      </c>
      <c r="I894" s="34">
        <v>2679</v>
      </c>
      <c r="J894" s="58" t="str">
        <f>IF('Base tratada'!$K894=1,"Divorciado",
IF('Base tratada'!$L894=1,"Casado",
IF('Base tratada'!$M894=1, "Solteiro",
IF('Base tratada'!$N894=1,"Juntos",
"Viúvo"))))</f>
        <v>Viúvo</v>
      </c>
      <c r="K894" s="34">
        <v>0</v>
      </c>
      <c r="L894" s="34">
        <v>0</v>
      </c>
      <c r="M894" s="34">
        <v>0</v>
      </c>
      <c r="N894" s="34">
        <v>0</v>
      </c>
      <c r="O894" s="34">
        <v>1</v>
      </c>
      <c r="P894" s="34">
        <v>0</v>
      </c>
      <c r="Q894" s="34">
        <v>0</v>
      </c>
      <c r="R894" s="34">
        <v>0</v>
      </c>
      <c r="S894" s="34">
        <v>0</v>
      </c>
      <c r="T894" s="34">
        <v>1</v>
      </c>
      <c r="U894" s="35">
        <v>953</v>
      </c>
      <c r="V894" s="35">
        <v>0</v>
      </c>
      <c r="W894" s="35">
        <v>71</v>
      </c>
      <c r="X894" s="35">
        <v>0</v>
      </c>
      <c r="Y894" s="35">
        <v>0</v>
      </c>
      <c r="Z894" s="35">
        <v>174</v>
      </c>
      <c r="AA894" s="34">
        <v>6</v>
      </c>
      <c r="AB894" s="34">
        <v>8</v>
      </c>
      <c r="AC894" s="34">
        <v>10</v>
      </c>
      <c r="AD894" s="34">
        <v>5</v>
      </c>
      <c r="AE894" s="34">
        <v>10</v>
      </c>
      <c r="AF894" s="58">
        <f>'Base tratada'!$AC894+'Base tratada'!$AD894+'Base tratada'!$AE894</f>
        <v>25</v>
      </c>
      <c r="AG8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894" s="58" t="str">
        <f>IF('Base tratada'!$AC894&gt;=MAX('Base tratada'!$AD894,'Base tratada'!$AE894),"Web",
IF('Base tratada'!$AD894&gt;='Base tratada'!$AE894,"Catalog",
"Store"))</f>
        <v>Web</v>
      </c>
      <c r="AI894" s="59">
        <f>IF('Base tratada'!$AF894=0,"0",'Base tratada'!$AK894/'Base tratada'!$AF894)</f>
        <v>40.96</v>
      </c>
      <c r="AJ894" s="59" t="str">
        <f>IF('Base tratada'!$AI894=0,"R$ 0",
IF('Base tratada'!$AI894&lt;=25,"R$ 1–25",
IF('Base tratada'!$AI894&lt;=50,"R$ 26–50",
"+R$ 50")))</f>
        <v>R$ 26–50</v>
      </c>
      <c r="AK894" s="35">
        <v>1024</v>
      </c>
      <c r="AL894" s="58" t="str">
        <f>IF('Base tratada'!$AK894&lt;=100,"R$ 0-100",
IF('Base tratada'!$AK894&lt;=500,"R$ 101-500",
IF('Base tratada'!$AK894&lt;=1000,"R$ 501-1000",
IF('Base tratada'!$AK894&lt;=1500,"R$ 1001-1500",
"+R$ 1500"))))</f>
        <v>R$ 1001-1500</v>
      </c>
      <c r="AM894" s="34">
        <v>0</v>
      </c>
      <c r="AN894" s="34">
        <v>0</v>
      </c>
      <c r="AO894" s="34">
        <v>0</v>
      </c>
      <c r="AP894" s="34">
        <v>0</v>
      </c>
      <c r="AQ894" s="34">
        <v>0</v>
      </c>
      <c r="AR894" s="34">
        <v>0</v>
      </c>
      <c r="AS894" s="34">
        <v>0</v>
      </c>
      <c r="AT894" s="34">
        <v>3</v>
      </c>
      <c r="AU894" s="34">
        <v>11</v>
      </c>
      <c r="AV894" s="52">
        <v>850</v>
      </c>
      <c r="AW894" s="57">
        <v>1</v>
      </c>
      <c r="AX894" s="58" t="str">
        <f>IF(Tabela3[[#This Row],[Response]]=1, "Aceitou", "Não aceitou")</f>
        <v>Aceitou</v>
      </c>
      <c r="AY894" s="55" t="str">
        <f>Tabela3[[#This Row],[Faixa Recência]] &amp; " | " &amp; Tabela3[[#This Row],[Faixa Gasto]] &amp; " | " &amp; Tabela3[[#This Row],[Faixa ticket médio]]</f>
        <v>16-30 dias | R$ 1001-1500 | R$ 26–50</v>
      </c>
      <c r="AZ8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94" s="36"/>
    </row>
    <row r="895" spans="1:54" x14ac:dyDescent="0.25">
      <c r="A895" s="61">
        <v>894</v>
      </c>
      <c r="B895" s="37">
        <v>35641</v>
      </c>
      <c r="C895" s="34">
        <v>1</v>
      </c>
      <c r="D895" s="34">
        <v>0</v>
      </c>
      <c r="E895" s="34">
        <v>11</v>
      </c>
      <c r="F895" s="58" t="str">
        <f>IF('Base tratada'!$E895&lt;=15,"0-15 dias",
IF('Base tratada'!$E895&lt;=30, "16-30 dias",
IF('Base tratada'!$E895&lt;=45, "31-45 dias",
IF('Base tratada'!$E895&lt;=60, "46-60 dias",
IF('Base tratada'!$E895&lt;=75, "61-75 dias", "76-99 dias")))))</f>
        <v>0-15 dias</v>
      </c>
      <c r="G895" s="38">
        <v>48</v>
      </c>
      <c r="H895" s="60" t="str">
        <f>IF('Base tratada'!$G895&lt;=29,"24–29",
IF('Base tratada'!$G895&lt;=39,"30–39",
IF('Base tratada'!$G895&lt;=49,"40–49",
IF('Base tratada'!$G895&lt;=59,"50–59",
IF('Base tratada'!$G895&lt;=69,"60–69",
"70–80")))))</f>
        <v>40–49</v>
      </c>
      <c r="I895" s="34">
        <v>2509</v>
      </c>
      <c r="J895" s="58" t="str">
        <f>IF('Base tratada'!$K895=1,"Divorciado",
IF('Base tratada'!$L895=1,"Casado",
IF('Base tratada'!$M895=1, "Solteiro",
IF('Base tratada'!$N895=1,"Juntos",
"Viúvo"))))</f>
        <v>Casado</v>
      </c>
      <c r="K895" s="34">
        <v>0</v>
      </c>
      <c r="L895" s="34">
        <v>1</v>
      </c>
      <c r="M895" s="34">
        <v>0</v>
      </c>
      <c r="N895" s="34">
        <v>0</v>
      </c>
      <c r="O895" s="34">
        <v>0</v>
      </c>
      <c r="P895" s="34">
        <v>0</v>
      </c>
      <c r="Q895" s="34">
        <v>0</v>
      </c>
      <c r="R895" s="34">
        <v>0</v>
      </c>
      <c r="S895" s="34">
        <v>1</v>
      </c>
      <c r="T895" s="34">
        <v>0</v>
      </c>
      <c r="U895" s="35">
        <v>63</v>
      </c>
      <c r="V895" s="35">
        <v>3</v>
      </c>
      <c r="W895" s="35">
        <v>67</v>
      </c>
      <c r="X895" s="35">
        <v>8</v>
      </c>
      <c r="Y895" s="35">
        <v>9</v>
      </c>
      <c r="Z895" s="35">
        <v>28</v>
      </c>
      <c r="AA895" s="34">
        <v>2</v>
      </c>
      <c r="AB895" s="34">
        <v>7</v>
      </c>
      <c r="AC895" s="34">
        <v>3</v>
      </c>
      <c r="AD895" s="34">
        <v>1</v>
      </c>
      <c r="AE895" s="34">
        <v>4</v>
      </c>
      <c r="AF895" s="58">
        <f>'Base tratada'!$AC895+'Base tratada'!$AD895+'Base tratada'!$AE895</f>
        <v>8</v>
      </c>
      <c r="AG8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895" s="58" t="str">
        <f>IF('Base tratada'!$AC895&gt;=MAX('Base tratada'!$AD895,'Base tratada'!$AE895),"Web",
IF('Base tratada'!$AD895&gt;='Base tratada'!$AE895,"Catalog",
"Store"))</f>
        <v>Store</v>
      </c>
      <c r="AI895" s="59">
        <f>IF('Base tratada'!$AF895=0,"0",'Base tratada'!$AK895/'Base tratada'!$AF895)</f>
        <v>18.75</v>
      </c>
      <c r="AJ895" s="59" t="str">
        <f>IF('Base tratada'!$AI895=0,"R$ 0",
IF('Base tratada'!$AI895&lt;=25,"R$ 1–25",
IF('Base tratada'!$AI895&lt;=50,"R$ 26–50",
"+R$ 50")))</f>
        <v>R$ 1–25</v>
      </c>
      <c r="AK895" s="35">
        <v>150</v>
      </c>
      <c r="AL895" s="58" t="str">
        <f>IF('Base tratada'!$AK895&lt;=100,"R$ 0-100",
IF('Base tratada'!$AK895&lt;=500,"R$ 101-500",
IF('Base tratada'!$AK895&lt;=1000,"R$ 501-1000",
IF('Base tratada'!$AK895&lt;=1500,"R$ 1001-1500",
"+R$ 1500"))))</f>
        <v>R$ 101-500</v>
      </c>
      <c r="AM895" s="34">
        <v>0</v>
      </c>
      <c r="AN895" s="34">
        <v>0</v>
      </c>
      <c r="AO895" s="34">
        <v>0</v>
      </c>
      <c r="AP895" s="34">
        <v>0</v>
      </c>
      <c r="AQ895" s="34">
        <v>0</v>
      </c>
      <c r="AR895" s="34">
        <v>0</v>
      </c>
      <c r="AS895" s="34">
        <v>0</v>
      </c>
      <c r="AT895" s="34">
        <v>3</v>
      </c>
      <c r="AU895" s="34">
        <v>11</v>
      </c>
      <c r="AV895" s="52">
        <v>122</v>
      </c>
      <c r="AW895" s="57">
        <v>1</v>
      </c>
      <c r="AX895" s="58" t="str">
        <f>IF(Tabela3[[#This Row],[Response]]=1, "Aceitou", "Não aceitou")</f>
        <v>Aceitou</v>
      </c>
      <c r="AY895" s="55" t="str">
        <f>Tabela3[[#This Row],[Faixa Recência]] &amp; " | " &amp; Tabela3[[#This Row],[Faixa Gasto]] &amp; " | " &amp; Tabela3[[#This Row],[Faixa ticket médio]]</f>
        <v>0-15 dias | R$ 101-500 | R$ 1–25</v>
      </c>
      <c r="AZ8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95" s="36"/>
    </row>
    <row r="896" spans="1:54" x14ac:dyDescent="0.25">
      <c r="A896" s="61">
        <v>895</v>
      </c>
      <c r="B896" s="37">
        <v>95529</v>
      </c>
      <c r="C896" s="34">
        <v>0</v>
      </c>
      <c r="D896" s="34">
        <v>0</v>
      </c>
      <c r="E896" s="34">
        <v>29</v>
      </c>
      <c r="F896" s="58" t="str">
        <f>IF('Base tratada'!$E896&lt;=15,"0-15 dias",
IF('Base tratada'!$E896&lt;=30, "16-30 dias",
IF('Base tratada'!$E896&lt;=45, "31-45 dias",
IF('Base tratada'!$E896&lt;=60, "46-60 dias",
IF('Base tratada'!$E896&lt;=75, "61-75 dias", "76-99 dias")))))</f>
        <v>16-30 dias</v>
      </c>
      <c r="G896" s="38">
        <v>26</v>
      </c>
      <c r="H896" s="60" t="str">
        <f>IF('Base tratada'!$G896&lt;=29,"24–29",
IF('Base tratada'!$G896&lt;=39,"30–39",
IF('Base tratada'!$G896&lt;=49,"40–49",
IF('Base tratada'!$G896&lt;=59,"50–59",
IF('Base tratada'!$G896&lt;=69,"60–69",
"70–80")))))</f>
        <v>24–29</v>
      </c>
      <c r="I896" s="34">
        <v>2732</v>
      </c>
      <c r="J896" s="58" t="str">
        <f>IF('Base tratada'!$K896=1,"Divorciado",
IF('Base tratada'!$L896=1,"Casado",
IF('Base tratada'!$M896=1, "Solteiro",
IF('Base tratada'!$N896=1,"Juntos",
"Viúvo"))))</f>
        <v>Solteiro</v>
      </c>
      <c r="K896" s="34">
        <v>0</v>
      </c>
      <c r="L896" s="34">
        <v>0</v>
      </c>
      <c r="M896" s="34">
        <v>1</v>
      </c>
      <c r="N896" s="34">
        <v>0</v>
      </c>
      <c r="O896" s="34">
        <v>0</v>
      </c>
      <c r="P896" s="34">
        <v>0</v>
      </c>
      <c r="Q896" s="34">
        <v>0</v>
      </c>
      <c r="R896" s="34">
        <v>1</v>
      </c>
      <c r="S896" s="34">
        <v>0</v>
      </c>
      <c r="T896" s="34">
        <v>0</v>
      </c>
      <c r="U896" s="35">
        <v>770</v>
      </c>
      <c r="V896" s="35">
        <v>29</v>
      </c>
      <c r="W896" s="35">
        <v>890</v>
      </c>
      <c r="X896" s="35">
        <v>250</v>
      </c>
      <c r="Y896" s="35">
        <v>27</v>
      </c>
      <c r="Z896" s="35">
        <v>24</v>
      </c>
      <c r="AA896" s="34">
        <v>1</v>
      </c>
      <c r="AB896" s="34">
        <v>3</v>
      </c>
      <c r="AC896" s="34">
        <v>7</v>
      </c>
      <c r="AD896" s="34">
        <v>3</v>
      </c>
      <c r="AE896" s="34">
        <v>7</v>
      </c>
      <c r="AF896" s="58">
        <f>'Base tratada'!$AC896+'Base tratada'!$AD896+'Base tratada'!$AE896</f>
        <v>17</v>
      </c>
      <c r="AG8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96" s="58" t="str">
        <f>IF('Base tratada'!$AC896&gt;=MAX('Base tratada'!$AD896,'Base tratada'!$AE896),"Web",
IF('Base tratada'!$AD896&gt;='Base tratada'!$AE896,"Catalog",
"Store"))</f>
        <v>Web</v>
      </c>
      <c r="AI896" s="59">
        <f>IF('Base tratada'!$AF896=0,"0",'Base tratada'!$AK896/'Base tratada'!$AF896)</f>
        <v>115.64705882352941</v>
      </c>
      <c r="AJ896" s="59" t="str">
        <f>IF('Base tratada'!$AI896=0,"R$ 0",
IF('Base tratada'!$AI896&lt;=25,"R$ 1–25",
IF('Base tratada'!$AI896&lt;=50,"R$ 26–50",
"+R$ 50")))</f>
        <v>+R$ 50</v>
      </c>
      <c r="AK896" s="35">
        <v>1966</v>
      </c>
      <c r="AL896" s="58" t="str">
        <f>IF('Base tratada'!$AK896&lt;=100,"R$ 0-100",
IF('Base tratada'!$AK896&lt;=500,"R$ 101-500",
IF('Base tratada'!$AK896&lt;=1000,"R$ 501-1000",
IF('Base tratada'!$AK896&lt;=1500,"R$ 1001-1500",
"+R$ 1500"))))</f>
        <v>+R$ 1500</v>
      </c>
      <c r="AM896" s="34">
        <v>0</v>
      </c>
      <c r="AN896" s="34">
        <v>0</v>
      </c>
      <c r="AO896" s="34">
        <v>0</v>
      </c>
      <c r="AP896" s="34">
        <v>0</v>
      </c>
      <c r="AQ896" s="34">
        <v>1</v>
      </c>
      <c r="AR896" s="34">
        <v>1</v>
      </c>
      <c r="AS896" s="34">
        <v>0</v>
      </c>
      <c r="AT896" s="34">
        <v>3</v>
      </c>
      <c r="AU896" s="34">
        <v>11</v>
      </c>
      <c r="AV896" s="52">
        <v>1942</v>
      </c>
      <c r="AW896" s="57">
        <v>1</v>
      </c>
      <c r="AX896" s="58" t="str">
        <f>IF(Tabela3[[#This Row],[Response]]=1, "Aceitou", "Não aceitou")</f>
        <v>Aceitou</v>
      </c>
      <c r="AY896" s="55" t="str">
        <f>Tabela3[[#This Row],[Faixa Recência]] &amp; " | " &amp; Tabela3[[#This Row],[Faixa Gasto]] &amp; " | " &amp; Tabela3[[#This Row],[Faixa ticket médio]]</f>
        <v>16-30 dias | +R$ 1500 | +R$ 50</v>
      </c>
      <c r="AZ8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96" s="36"/>
    </row>
    <row r="897" spans="1:54" x14ac:dyDescent="0.25">
      <c r="A897" s="61">
        <v>896</v>
      </c>
      <c r="B897" s="37">
        <v>62820</v>
      </c>
      <c r="C897" s="34">
        <v>0</v>
      </c>
      <c r="D897" s="34">
        <v>0</v>
      </c>
      <c r="E897" s="34">
        <v>51</v>
      </c>
      <c r="F897" s="58" t="str">
        <f>IF('Base tratada'!$E897&lt;=15,"0-15 dias",
IF('Base tratada'!$E897&lt;=30, "16-30 dias",
IF('Base tratada'!$E897&lt;=45, "31-45 dias",
IF('Base tratada'!$E897&lt;=60, "46-60 dias",
IF('Base tratada'!$E897&lt;=75, "61-75 dias", "76-99 dias")))))</f>
        <v>46-60 dias</v>
      </c>
      <c r="G897" s="38">
        <v>66</v>
      </c>
      <c r="H897" s="60" t="str">
        <f>IF('Base tratada'!$G897&lt;=29,"24–29",
IF('Base tratada'!$G897&lt;=39,"30–39",
IF('Base tratada'!$G897&lt;=49,"40–49",
IF('Base tratada'!$G897&lt;=59,"50–59",
IF('Base tratada'!$G897&lt;=69,"60–69",
"70–80")))))</f>
        <v>60–69</v>
      </c>
      <c r="I897" s="34">
        <v>2573</v>
      </c>
      <c r="J897" s="58" t="str">
        <f>IF('Base tratada'!$K897=1,"Divorciado",
IF('Base tratada'!$L897=1,"Casado",
IF('Base tratada'!$M897=1, "Solteiro",
IF('Base tratada'!$N897=1,"Juntos",
"Viúvo"))))</f>
        <v>Casado</v>
      </c>
      <c r="K897" s="34">
        <v>0</v>
      </c>
      <c r="L897" s="34">
        <v>1</v>
      </c>
      <c r="M897" s="34">
        <v>0</v>
      </c>
      <c r="N897" s="34">
        <v>0</v>
      </c>
      <c r="O897" s="34">
        <v>0</v>
      </c>
      <c r="P897" s="34">
        <v>0</v>
      </c>
      <c r="Q897" s="34">
        <v>0</v>
      </c>
      <c r="R897" s="34">
        <v>1</v>
      </c>
      <c r="S897" s="34">
        <v>0</v>
      </c>
      <c r="T897" s="34">
        <v>0</v>
      </c>
      <c r="U897" s="35">
        <v>398</v>
      </c>
      <c r="V897" s="35">
        <v>61</v>
      </c>
      <c r="W897" s="35">
        <v>265</v>
      </c>
      <c r="X897" s="35">
        <v>138</v>
      </c>
      <c r="Y897" s="35">
        <v>61</v>
      </c>
      <c r="Z897" s="35">
        <v>53</v>
      </c>
      <c r="AA897" s="34">
        <v>1</v>
      </c>
      <c r="AB897" s="34">
        <v>1</v>
      </c>
      <c r="AC897" s="34">
        <v>3</v>
      </c>
      <c r="AD897" s="34">
        <v>4</v>
      </c>
      <c r="AE897" s="34">
        <v>6</v>
      </c>
      <c r="AF897" s="58">
        <f>'Base tratada'!$AC897+'Base tratada'!$AD897+'Base tratada'!$AE897</f>
        <v>13</v>
      </c>
      <c r="AG8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97" s="58" t="str">
        <f>IF('Base tratada'!$AC897&gt;=MAX('Base tratada'!$AD897,'Base tratada'!$AE897),"Web",
IF('Base tratada'!$AD897&gt;='Base tratada'!$AE897,"Catalog",
"Store"))</f>
        <v>Store</v>
      </c>
      <c r="AI897" s="59">
        <f>IF('Base tratada'!$AF897=0,"0",'Base tratada'!$AK897/'Base tratada'!$AF897)</f>
        <v>71</v>
      </c>
      <c r="AJ897" s="59" t="str">
        <f>IF('Base tratada'!$AI897=0,"R$ 0",
IF('Base tratada'!$AI897&lt;=25,"R$ 1–25",
IF('Base tratada'!$AI897&lt;=50,"R$ 26–50",
"+R$ 50")))</f>
        <v>+R$ 50</v>
      </c>
      <c r="AK897" s="35">
        <v>923</v>
      </c>
      <c r="AL897" s="58" t="str">
        <f>IF('Base tratada'!$AK897&lt;=100,"R$ 0-100",
IF('Base tratada'!$AK897&lt;=500,"R$ 101-500",
IF('Base tratada'!$AK897&lt;=1000,"R$ 501-1000",
IF('Base tratada'!$AK897&lt;=1500,"R$ 1001-1500",
"+R$ 1500"))))</f>
        <v>R$ 501-1000</v>
      </c>
      <c r="AM897" s="34">
        <v>0</v>
      </c>
      <c r="AN897" s="34">
        <v>0</v>
      </c>
      <c r="AO897" s="34">
        <v>0</v>
      </c>
      <c r="AP897" s="34">
        <v>0</v>
      </c>
      <c r="AQ897" s="34">
        <v>0</v>
      </c>
      <c r="AR897" s="34">
        <v>0</v>
      </c>
      <c r="AS897" s="34">
        <v>0</v>
      </c>
      <c r="AT897" s="34">
        <v>3</v>
      </c>
      <c r="AU897" s="34">
        <v>11</v>
      </c>
      <c r="AV897" s="52">
        <v>870</v>
      </c>
      <c r="AW897" s="57">
        <v>0</v>
      </c>
      <c r="AX897" s="58" t="str">
        <f>IF(Tabela3[[#This Row],[Response]]=1, "Aceitou", "Não aceitou")</f>
        <v>Não aceitou</v>
      </c>
      <c r="AY897" s="55" t="str">
        <f>Tabela3[[#This Row],[Faixa Recência]] &amp; " | " &amp; Tabela3[[#This Row],[Faixa Gasto]] &amp; " | " &amp; Tabela3[[#This Row],[Faixa ticket médio]]</f>
        <v>46-60 dias | R$ 501-1000 | +R$ 50</v>
      </c>
      <c r="AZ8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97" s="36"/>
    </row>
    <row r="898" spans="1:54" x14ac:dyDescent="0.25">
      <c r="A898" s="61">
        <v>897</v>
      </c>
      <c r="B898" s="37">
        <v>73113</v>
      </c>
      <c r="C898" s="34">
        <v>0</v>
      </c>
      <c r="D898" s="34">
        <v>0</v>
      </c>
      <c r="E898" s="34">
        <v>86</v>
      </c>
      <c r="F898" s="58" t="str">
        <f>IF('Base tratada'!$E898&lt;=15,"0-15 dias",
IF('Base tratada'!$E898&lt;=30, "16-30 dias",
IF('Base tratada'!$E898&lt;=45, "31-45 dias",
IF('Base tratada'!$E898&lt;=60, "46-60 dias",
IF('Base tratada'!$E898&lt;=75, "61-75 dias", "76-99 dias")))))</f>
        <v>76-99 dias</v>
      </c>
      <c r="G898" s="38">
        <v>60</v>
      </c>
      <c r="H898" s="60" t="str">
        <f>IF('Base tratada'!$G898&lt;=29,"24–29",
IF('Base tratada'!$G898&lt;=39,"30–39",
IF('Base tratada'!$G898&lt;=49,"40–49",
IF('Base tratada'!$G898&lt;=59,"50–59",
IF('Base tratada'!$G898&lt;=69,"60–69",
"70–80")))))</f>
        <v>60–69</v>
      </c>
      <c r="I898" s="34">
        <v>2344</v>
      </c>
      <c r="J898" s="58" t="str">
        <f>IF('Base tratada'!$K898=1,"Divorciado",
IF('Base tratada'!$L898=1,"Casado",
IF('Base tratada'!$M898=1, "Solteiro",
IF('Base tratada'!$N898=1,"Juntos",
"Viúvo"))))</f>
        <v>Juntos</v>
      </c>
      <c r="K898" s="34">
        <v>0</v>
      </c>
      <c r="L898" s="34">
        <v>0</v>
      </c>
      <c r="M898" s="34">
        <v>0</v>
      </c>
      <c r="N898" s="34">
        <v>1</v>
      </c>
      <c r="O898" s="34">
        <v>0</v>
      </c>
      <c r="P898" s="34">
        <v>0</v>
      </c>
      <c r="Q898" s="34">
        <v>0</v>
      </c>
      <c r="R898" s="34">
        <v>0</v>
      </c>
      <c r="S898" s="34">
        <v>1</v>
      </c>
      <c r="T898" s="34">
        <v>0</v>
      </c>
      <c r="U898" s="35">
        <v>741</v>
      </c>
      <c r="V898" s="35">
        <v>19</v>
      </c>
      <c r="W898" s="35">
        <v>154</v>
      </c>
      <c r="X898" s="35">
        <v>50</v>
      </c>
      <c r="Y898" s="35">
        <v>9</v>
      </c>
      <c r="Z898" s="35">
        <v>28</v>
      </c>
      <c r="AA898" s="34">
        <v>1</v>
      </c>
      <c r="AB898" s="34">
        <v>2</v>
      </c>
      <c r="AC898" s="34">
        <v>3</v>
      </c>
      <c r="AD898" s="34">
        <v>4</v>
      </c>
      <c r="AE898" s="34">
        <v>7</v>
      </c>
      <c r="AF898" s="58">
        <f>'Base tratada'!$AC898+'Base tratada'!$AD898+'Base tratada'!$AE898</f>
        <v>14</v>
      </c>
      <c r="AG8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898" s="58" t="str">
        <f>IF('Base tratada'!$AC898&gt;=MAX('Base tratada'!$AD898,'Base tratada'!$AE898),"Web",
IF('Base tratada'!$AD898&gt;='Base tratada'!$AE898,"Catalog",
"Store"))</f>
        <v>Store</v>
      </c>
      <c r="AI898" s="59">
        <f>IF('Base tratada'!$AF898=0,"0",'Base tratada'!$AK898/'Base tratada'!$AF898)</f>
        <v>69.5</v>
      </c>
      <c r="AJ898" s="59" t="str">
        <f>IF('Base tratada'!$AI898=0,"R$ 0",
IF('Base tratada'!$AI898&lt;=25,"R$ 1–25",
IF('Base tratada'!$AI898&lt;=50,"R$ 26–50",
"+R$ 50")))</f>
        <v>+R$ 50</v>
      </c>
      <c r="AK898" s="35">
        <v>973</v>
      </c>
      <c r="AL898" s="58" t="str">
        <f>IF('Base tratada'!$AK898&lt;=100,"R$ 0-100",
IF('Base tratada'!$AK898&lt;=500,"R$ 101-500",
IF('Base tratada'!$AK898&lt;=1000,"R$ 501-1000",
IF('Base tratada'!$AK898&lt;=1500,"R$ 1001-1500",
"+R$ 1500"))))</f>
        <v>R$ 501-1000</v>
      </c>
      <c r="AM898" s="34">
        <v>0</v>
      </c>
      <c r="AN898" s="34">
        <v>0</v>
      </c>
      <c r="AO898" s="34">
        <v>0</v>
      </c>
      <c r="AP898" s="34">
        <v>0</v>
      </c>
      <c r="AQ898" s="34">
        <v>0</v>
      </c>
      <c r="AR898" s="34">
        <v>0</v>
      </c>
      <c r="AS898" s="34">
        <v>0</v>
      </c>
      <c r="AT898" s="34">
        <v>3</v>
      </c>
      <c r="AU898" s="34">
        <v>11</v>
      </c>
      <c r="AV898" s="52">
        <v>945</v>
      </c>
      <c r="AW898" s="57">
        <v>0</v>
      </c>
      <c r="AX898" s="58" t="str">
        <f>IF(Tabela3[[#This Row],[Response]]=1, "Aceitou", "Não aceitou")</f>
        <v>Não aceitou</v>
      </c>
      <c r="AY898" s="55" t="str">
        <f>Tabela3[[#This Row],[Faixa Recência]] &amp; " | " &amp; Tabela3[[#This Row],[Faixa Gasto]] &amp; " | " &amp; Tabela3[[#This Row],[Faixa ticket médio]]</f>
        <v>76-99 dias | R$ 501-1000 | +R$ 50</v>
      </c>
      <c r="AZ8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898" s="36"/>
    </row>
    <row r="899" spans="1:54" x14ac:dyDescent="0.25">
      <c r="A899" s="61">
        <v>898</v>
      </c>
      <c r="B899" s="37">
        <v>84169</v>
      </c>
      <c r="C899" s="34">
        <v>0</v>
      </c>
      <c r="D899" s="34">
        <v>0</v>
      </c>
      <c r="E899" s="34">
        <v>9</v>
      </c>
      <c r="F899" s="58" t="str">
        <f>IF('Base tratada'!$E899&lt;=15,"0-15 dias",
IF('Base tratada'!$E899&lt;=30, "16-30 dias",
IF('Base tratada'!$E899&lt;=45, "31-45 dias",
IF('Base tratada'!$E899&lt;=60, "46-60 dias",
IF('Base tratada'!$E899&lt;=75, "61-75 dias", "76-99 dias")))))</f>
        <v>0-15 dias</v>
      </c>
      <c r="G899" s="38">
        <v>38</v>
      </c>
      <c r="H899" s="60" t="str">
        <f>IF('Base tratada'!$G899&lt;=29,"24–29",
IF('Base tratada'!$G899&lt;=39,"30–39",
IF('Base tratada'!$G899&lt;=49,"40–49",
IF('Base tratada'!$G899&lt;=59,"50–59",
IF('Base tratada'!$G899&lt;=69,"60–69",
"70–80")))))</f>
        <v>30–39</v>
      </c>
      <c r="I899" s="34">
        <v>2485</v>
      </c>
      <c r="J899" s="58" t="str">
        <f>IF('Base tratada'!$K899=1,"Divorciado",
IF('Base tratada'!$L899=1,"Casado",
IF('Base tratada'!$M899=1, "Solteiro",
IF('Base tratada'!$N899=1,"Juntos",
"Viúvo"))))</f>
        <v>Casado</v>
      </c>
      <c r="K899" s="34">
        <v>0</v>
      </c>
      <c r="L899" s="34">
        <v>1</v>
      </c>
      <c r="M899" s="34">
        <v>0</v>
      </c>
      <c r="N899" s="34">
        <v>0</v>
      </c>
      <c r="O899" s="34">
        <v>0</v>
      </c>
      <c r="P899" s="34">
        <v>0</v>
      </c>
      <c r="Q899" s="34">
        <v>0</v>
      </c>
      <c r="R899" s="34">
        <v>0</v>
      </c>
      <c r="S899" s="34">
        <v>0</v>
      </c>
      <c r="T899" s="34">
        <v>1</v>
      </c>
      <c r="U899" s="35">
        <v>1478</v>
      </c>
      <c r="V899" s="35">
        <v>19</v>
      </c>
      <c r="W899" s="35">
        <v>403</v>
      </c>
      <c r="X899" s="35">
        <v>0</v>
      </c>
      <c r="Y899" s="35">
        <v>19</v>
      </c>
      <c r="Z899" s="35">
        <v>0</v>
      </c>
      <c r="AA899" s="34">
        <v>1</v>
      </c>
      <c r="AB899" s="34">
        <v>3</v>
      </c>
      <c r="AC899" s="34">
        <v>7</v>
      </c>
      <c r="AD899" s="34">
        <v>6</v>
      </c>
      <c r="AE899" s="34">
        <v>6</v>
      </c>
      <c r="AF899" s="58">
        <f>'Base tratada'!$AC899+'Base tratada'!$AD899+'Base tratada'!$AE899</f>
        <v>19</v>
      </c>
      <c r="AG8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899" s="58" t="str">
        <f>IF('Base tratada'!$AC899&gt;=MAX('Base tratada'!$AD899,'Base tratada'!$AE899),"Web",
IF('Base tratada'!$AD899&gt;='Base tratada'!$AE899,"Catalog",
"Store"))</f>
        <v>Web</v>
      </c>
      <c r="AI899" s="59">
        <f>IF('Base tratada'!$AF899=0,"0",'Base tratada'!$AK899/'Base tratada'!$AF899)</f>
        <v>101</v>
      </c>
      <c r="AJ899" s="59" t="str">
        <f>IF('Base tratada'!$AI899=0,"R$ 0",
IF('Base tratada'!$AI899&lt;=25,"R$ 1–25",
IF('Base tratada'!$AI899&lt;=50,"R$ 26–50",
"+R$ 50")))</f>
        <v>+R$ 50</v>
      </c>
      <c r="AK899" s="35">
        <v>1919</v>
      </c>
      <c r="AL899" s="58" t="str">
        <f>IF('Base tratada'!$AK899&lt;=100,"R$ 0-100",
IF('Base tratada'!$AK899&lt;=500,"R$ 101-500",
IF('Base tratada'!$AK899&lt;=1000,"R$ 501-1000",
IF('Base tratada'!$AK899&lt;=1500,"R$ 1001-1500",
"+R$ 1500"))))</f>
        <v>+R$ 1500</v>
      </c>
      <c r="AM899" s="34">
        <v>0</v>
      </c>
      <c r="AN899" s="34">
        <v>0</v>
      </c>
      <c r="AO899" s="34">
        <v>0</v>
      </c>
      <c r="AP899" s="34">
        <v>1</v>
      </c>
      <c r="AQ899" s="34">
        <v>1</v>
      </c>
      <c r="AR899" s="34">
        <v>2</v>
      </c>
      <c r="AS899" s="34">
        <v>0</v>
      </c>
      <c r="AT899" s="34">
        <v>3</v>
      </c>
      <c r="AU899" s="34">
        <v>11</v>
      </c>
      <c r="AV899" s="52">
        <v>1919</v>
      </c>
      <c r="AW899" s="57">
        <v>1</v>
      </c>
      <c r="AX899" s="58" t="str">
        <f>IF(Tabela3[[#This Row],[Response]]=1, "Aceitou", "Não aceitou")</f>
        <v>Aceitou</v>
      </c>
      <c r="AY899" s="55" t="str">
        <f>Tabela3[[#This Row],[Faixa Recência]] &amp; " | " &amp; Tabela3[[#This Row],[Faixa Gasto]] &amp; " | " &amp; Tabela3[[#This Row],[Faixa ticket médio]]</f>
        <v>0-15 dias | +R$ 1500 | +R$ 50</v>
      </c>
      <c r="AZ8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899" s="36"/>
    </row>
    <row r="900" spans="1:54" x14ac:dyDescent="0.25">
      <c r="A900" s="61">
        <v>899</v>
      </c>
      <c r="B900" s="37">
        <v>42607</v>
      </c>
      <c r="C900" s="34">
        <v>0</v>
      </c>
      <c r="D900" s="34">
        <v>1</v>
      </c>
      <c r="E900" s="34">
        <v>30</v>
      </c>
      <c r="F900" s="58" t="str">
        <f>IF('Base tratada'!$E900&lt;=15,"0-15 dias",
IF('Base tratada'!$E900&lt;=30, "16-30 dias",
IF('Base tratada'!$E900&lt;=45, "31-45 dias",
IF('Base tratada'!$E900&lt;=60, "46-60 dias",
IF('Base tratada'!$E900&lt;=75, "61-75 dias", "76-99 dias")))))</f>
        <v>16-30 dias</v>
      </c>
      <c r="G900" s="38">
        <v>66</v>
      </c>
      <c r="H900" s="60" t="str">
        <f>IF('Base tratada'!$G900&lt;=29,"24–29",
IF('Base tratada'!$G900&lt;=39,"30–39",
IF('Base tratada'!$G900&lt;=49,"40–49",
IF('Base tratada'!$G900&lt;=59,"50–59",
IF('Base tratada'!$G900&lt;=69,"60–69",
"70–80")))))</f>
        <v>60–69</v>
      </c>
      <c r="I900" s="34">
        <v>2383</v>
      </c>
      <c r="J900" s="58" t="str">
        <f>IF('Base tratada'!$K900=1,"Divorciado",
IF('Base tratada'!$L900=1,"Casado",
IF('Base tratada'!$M900=1, "Solteiro",
IF('Base tratada'!$N900=1,"Juntos",
"Viúvo"))))</f>
        <v>Solteiro</v>
      </c>
      <c r="K900" s="34">
        <v>0</v>
      </c>
      <c r="L900" s="34">
        <v>0</v>
      </c>
      <c r="M900" s="34">
        <v>1</v>
      </c>
      <c r="N900" s="34">
        <v>0</v>
      </c>
      <c r="O900" s="34">
        <v>0</v>
      </c>
      <c r="P900" s="34">
        <v>1</v>
      </c>
      <c r="Q900" s="34">
        <v>0</v>
      </c>
      <c r="R900" s="34">
        <v>0</v>
      </c>
      <c r="S900" s="34">
        <v>0</v>
      </c>
      <c r="T900" s="34">
        <v>0</v>
      </c>
      <c r="U900" s="35">
        <v>156</v>
      </c>
      <c r="V900" s="35">
        <v>29</v>
      </c>
      <c r="W900" s="35">
        <v>56</v>
      </c>
      <c r="X900" s="35">
        <v>30</v>
      </c>
      <c r="Y900" s="35">
        <v>32</v>
      </c>
      <c r="Z900" s="35">
        <v>47</v>
      </c>
      <c r="AA900" s="34">
        <v>2</v>
      </c>
      <c r="AB900" s="34">
        <v>3</v>
      </c>
      <c r="AC900" s="34">
        <v>3</v>
      </c>
      <c r="AD900" s="34">
        <v>2</v>
      </c>
      <c r="AE900" s="34">
        <v>7</v>
      </c>
      <c r="AF900" s="58">
        <f>'Base tratada'!$AC900+'Base tratada'!$AD900+'Base tratada'!$AE900</f>
        <v>12</v>
      </c>
      <c r="AG9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00" s="58" t="str">
        <f>IF('Base tratada'!$AC900&gt;=MAX('Base tratada'!$AD900,'Base tratada'!$AE900),"Web",
IF('Base tratada'!$AD900&gt;='Base tratada'!$AE900,"Catalog",
"Store"))</f>
        <v>Store</v>
      </c>
      <c r="AI900" s="59">
        <f>IF('Base tratada'!$AF900=0,"0",'Base tratada'!$AK900/'Base tratada'!$AF900)</f>
        <v>25.25</v>
      </c>
      <c r="AJ900" s="59" t="str">
        <f>IF('Base tratada'!$AI900=0,"R$ 0",
IF('Base tratada'!$AI900&lt;=25,"R$ 1–25",
IF('Base tratada'!$AI900&lt;=50,"R$ 26–50",
"+R$ 50")))</f>
        <v>R$ 26–50</v>
      </c>
      <c r="AK900" s="35">
        <v>303</v>
      </c>
      <c r="AL900" s="58" t="str">
        <f>IF('Base tratada'!$AK900&lt;=100,"R$ 0-100",
IF('Base tratada'!$AK900&lt;=500,"R$ 101-500",
IF('Base tratada'!$AK900&lt;=1000,"R$ 501-1000",
IF('Base tratada'!$AK900&lt;=1500,"R$ 1001-1500",
"+R$ 1500"))))</f>
        <v>R$ 101-500</v>
      </c>
      <c r="AM900" s="34">
        <v>0</v>
      </c>
      <c r="AN900" s="34">
        <v>0</v>
      </c>
      <c r="AO900" s="34">
        <v>0</v>
      </c>
      <c r="AP900" s="34">
        <v>0</v>
      </c>
      <c r="AQ900" s="34">
        <v>0</v>
      </c>
      <c r="AR900" s="34">
        <v>0</v>
      </c>
      <c r="AS900" s="34">
        <v>0</v>
      </c>
      <c r="AT900" s="34">
        <v>3</v>
      </c>
      <c r="AU900" s="34">
        <v>11</v>
      </c>
      <c r="AV900" s="52">
        <v>256</v>
      </c>
      <c r="AW900" s="57">
        <v>0</v>
      </c>
      <c r="AX900" s="58" t="str">
        <f>IF(Tabela3[[#This Row],[Response]]=1, "Aceitou", "Não aceitou")</f>
        <v>Não aceitou</v>
      </c>
      <c r="AY900" s="55" t="str">
        <f>Tabela3[[#This Row],[Faixa Recência]] &amp; " | " &amp; Tabela3[[#This Row],[Faixa Gasto]] &amp; " | " &amp; Tabela3[[#This Row],[Faixa ticket médio]]</f>
        <v>16-30 dias | R$ 101-500 | R$ 26–50</v>
      </c>
      <c r="AZ9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0" s="36"/>
    </row>
    <row r="901" spans="1:54" x14ac:dyDescent="0.25">
      <c r="A901" s="61">
        <v>900</v>
      </c>
      <c r="B901" s="37">
        <v>74637</v>
      </c>
      <c r="C901" s="34">
        <v>0</v>
      </c>
      <c r="D901" s="34">
        <v>0</v>
      </c>
      <c r="E901" s="34">
        <v>73</v>
      </c>
      <c r="F901" s="58" t="str">
        <f>IF('Base tratada'!$E901&lt;=15,"0-15 dias",
IF('Base tratada'!$E901&lt;=30, "16-30 dias",
IF('Base tratada'!$E901&lt;=45, "31-45 dias",
IF('Base tratada'!$E901&lt;=60, "46-60 dias",
IF('Base tratada'!$E901&lt;=75, "61-75 dias", "76-99 dias")))))</f>
        <v>61-75 dias</v>
      </c>
      <c r="G901" s="38">
        <v>66</v>
      </c>
      <c r="H901" s="60" t="str">
        <f>IF('Base tratada'!$G901&lt;=29,"24–29",
IF('Base tratada'!$G901&lt;=39,"30–39",
IF('Base tratada'!$G901&lt;=49,"40–49",
IF('Base tratada'!$G901&lt;=59,"50–59",
IF('Base tratada'!$G901&lt;=69,"60–69",
"70–80")))))</f>
        <v>60–69</v>
      </c>
      <c r="I901" s="34">
        <v>2566</v>
      </c>
      <c r="J901" s="58" t="str">
        <f>IF('Base tratada'!$K901=1,"Divorciado",
IF('Base tratada'!$L901=1,"Casado",
IF('Base tratada'!$M901=1, "Solteiro",
IF('Base tratada'!$N901=1,"Juntos",
"Viúvo"))))</f>
        <v>Solteiro</v>
      </c>
      <c r="K901" s="34">
        <v>0</v>
      </c>
      <c r="L901" s="34">
        <v>0</v>
      </c>
      <c r="M901" s="34">
        <v>1</v>
      </c>
      <c r="N901" s="34">
        <v>0</v>
      </c>
      <c r="O901" s="34">
        <v>0</v>
      </c>
      <c r="P901" s="34">
        <v>0</v>
      </c>
      <c r="Q901" s="34">
        <v>0</v>
      </c>
      <c r="R901" s="34">
        <v>0</v>
      </c>
      <c r="S901" s="34">
        <v>0</v>
      </c>
      <c r="T901" s="34">
        <v>1</v>
      </c>
      <c r="U901" s="35">
        <v>960</v>
      </c>
      <c r="V901" s="35">
        <v>64</v>
      </c>
      <c r="W901" s="35">
        <v>464</v>
      </c>
      <c r="X901" s="35">
        <v>146</v>
      </c>
      <c r="Y901" s="35">
        <v>0</v>
      </c>
      <c r="Z901" s="35">
        <v>16</v>
      </c>
      <c r="AA901" s="34">
        <v>1</v>
      </c>
      <c r="AB901" s="34">
        <v>3</v>
      </c>
      <c r="AC901" s="34">
        <v>6</v>
      </c>
      <c r="AD901" s="34">
        <v>9</v>
      </c>
      <c r="AE901" s="34">
        <v>9</v>
      </c>
      <c r="AF901" s="58">
        <f>'Base tratada'!$AC901+'Base tratada'!$AD901+'Base tratada'!$AE901</f>
        <v>24</v>
      </c>
      <c r="AG9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01" s="58" t="str">
        <f>IF('Base tratada'!$AC901&gt;=MAX('Base tratada'!$AD901,'Base tratada'!$AE901),"Web",
IF('Base tratada'!$AD901&gt;='Base tratada'!$AE901,"Catalog",
"Store"))</f>
        <v>Catalog</v>
      </c>
      <c r="AI901" s="59">
        <f>IF('Base tratada'!$AF901=0,"0",'Base tratada'!$AK901/'Base tratada'!$AF901)</f>
        <v>68.083333333333329</v>
      </c>
      <c r="AJ901" s="59" t="str">
        <f>IF('Base tratada'!$AI901=0,"R$ 0",
IF('Base tratada'!$AI901&lt;=25,"R$ 1–25",
IF('Base tratada'!$AI901&lt;=50,"R$ 26–50",
"+R$ 50")))</f>
        <v>+R$ 50</v>
      </c>
      <c r="AK901" s="35">
        <v>1634</v>
      </c>
      <c r="AL901" s="58" t="str">
        <f>IF('Base tratada'!$AK901&lt;=100,"R$ 0-100",
IF('Base tratada'!$AK901&lt;=500,"R$ 101-500",
IF('Base tratada'!$AK901&lt;=1000,"R$ 501-1000",
IF('Base tratada'!$AK901&lt;=1500,"R$ 1001-1500",
"+R$ 1500"))))</f>
        <v>+R$ 1500</v>
      </c>
      <c r="AM901" s="34">
        <v>1</v>
      </c>
      <c r="AN901" s="34">
        <v>0</v>
      </c>
      <c r="AO901" s="34">
        <v>0</v>
      </c>
      <c r="AP901" s="34">
        <v>0</v>
      </c>
      <c r="AQ901" s="34">
        <v>0</v>
      </c>
      <c r="AR901" s="34">
        <v>1</v>
      </c>
      <c r="AS901" s="34">
        <v>0</v>
      </c>
      <c r="AT901" s="34">
        <v>3</v>
      </c>
      <c r="AU901" s="34">
        <v>11</v>
      </c>
      <c r="AV901" s="52">
        <v>1618</v>
      </c>
      <c r="AW901" s="57">
        <v>0</v>
      </c>
      <c r="AX901" s="58" t="str">
        <f>IF(Tabela3[[#This Row],[Response]]=1, "Aceitou", "Não aceitou")</f>
        <v>Não aceitou</v>
      </c>
      <c r="AY901" s="55" t="str">
        <f>Tabela3[[#This Row],[Faixa Recência]] &amp; " | " &amp; Tabela3[[#This Row],[Faixa Gasto]] &amp; " | " &amp; Tabela3[[#This Row],[Faixa ticket médio]]</f>
        <v>61-75 dias | +R$ 1500 | +R$ 50</v>
      </c>
      <c r="AZ9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1" s="36"/>
    </row>
    <row r="902" spans="1:54" x14ac:dyDescent="0.25">
      <c r="A902" s="61">
        <v>901</v>
      </c>
      <c r="B902" s="37">
        <v>46015</v>
      </c>
      <c r="C902" s="34">
        <v>1</v>
      </c>
      <c r="D902" s="34">
        <v>1</v>
      </c>
      <c r="E902" s="34">
        <v>25</v>
      </c>
      <c r="F902" s="58" t="str">
        <f>IF('Base tratada'!$E902&lt;=15,"0-15 dias",
IF('Base tratada'!$E902&lt;=30, "16-30 dias",
IF('Base tratada'!$E902&lt;=45, "31-45 dias",
IF('Base tratada'!$E902&lt;=60, "46-60 dias",
IF('Base tratada'!$E902&lt;=75, "61-75 dias", "76-99 dias")))))</f>
        <v>16-30 dias</v>
      </c>
      <c r="G902" s="38">
        <v>65</v>
      </c>
      <c r="H902" s="60" t="str">
        <f>IF('Base tratada'!$G902&lt;=29,"24–29",
IF('Base tratada'!$G902&lt;=39,"30–39",
IF('Base tratada'!$G902&lt;=49,"40–49",
IF('Base tratada'!$G902&lt;=59,"50–59",
IF('Base tratada'!$G902&lt;=69,"60–69",
"70–80")))))</f>
        <v>60–69</v>
      </c>
      <c r="I902" s="34">
        <v>2236</v>
      </c>
      <c r="J902" s="58" t="str">
        <f>IF('Base tratada'!$K902=1,"Divorciado",
IF('Base tratada'!$L902=1,"Casado",
IF('Base tratada'!$M902=1, "Solteiro",
IF('Base tratada'!$N902=1,"Juntos",
"Viúvo"))))</f>
        <v>Juntos</v>
      </c>
      <c r="K902" s="34">
        <v>0</v>
      </c>
      <c r="L902" s="34">
        <v>0</v>
      </c>
      <c r="M902" s="34">
        <v>0</v>
      </c>
      <c r="N902" s="34">
        <v>1</v>
      </c>
      <c r="O902" s="34">
        <v>0</v>
      </c>
      <c r="P902" s="34">
        <v>0</v>
      </c>
      <c r="Q902" s="34">
        <v>0</v>
      </c>
      <c r="R902" s="34">
        <v>0</v>
      </c>
      <c r="S902" s="34">
        <v>0</v>
      </c>
      <c r="T902" s="34">
        <v>1</v>
      </c>
      <c r="U902" s="35">
        <v>38</v>
      </c>
      <c r="V902" s="35">
        <v>0</v>
      </c>
      <c r="W902" s="35">
        <v>2</v>
      </c>
      <c r="X902" s="35">
        <v>0</v>
      </c>
      <c r="Y902" s="35">
        <v>0</v>
      </c>
      <c r="Z902" s="35">
        <v>6</v>
      </c>
      <c r="AA902" s="34">
        <v>1</v>
      </c>
      <c r="AB902" s="34">
        <v>7</v>
      </c>
      <c r="AC902" s="34">
        <v>1</v>
      </c>
      <c r="AD902" s="34">
        <v>0</v>
      </c>
      <c r="AE902" s="34">
        <v>3</v>
      </c>
      <c r="AF902" s="58">
        <f>'Base tratada'!$AC902+'Base tratada'!$AD902+'Base tratada'!$AE902</f>
        <v>4</v>
      </c>
      <c r="AG9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02" s="58" t="str">
        <f>IF('Base tratada'!$AC902&gt;=MAX('Base tratada'!$AD902,'Base tratada'!$AE902),"Web",
IF('Base tratada'!$AD902&gt;='Base tratada'!$AE902,"Catalog",
"Store"))</f>
        <v>Store</v>
      </c>
      <c r="AI902" s="59">
        <f>IF('Base tratada'!$AF902=0,"0",'Base tratada'!$AK902/'Base tratada'!$AF902)</f>
        <v>10</v>
      </c>
      <c r="AJ902" s="59" t="str">
        <f>IF('Base tratada'!$AI902=0,"R$ 0",
IF('Base tratada'!$AI902&lt;=25,"R$ 1–25",
IF('Base tratada'!$AI902&lt;=50,"R$ 26–50",
"+R$ 50")))</f>
        <v>R$ 1–25</v>
      </c>
      <c r="AK902" s="35">
        <v>40</v>
      </c>
      <c r="AL902" s="58" t="str">
        <f>IF('Base tratada'!$AK902&lt;=100,"R$ 0-100",
IF('Base tratada'!$AK902&lt;=500,"R$ 101-500",
IF('Base tratada'!$AK902&lt;=1000,"R$ 501-1000",
IF('Base tratada'!$AK902&lt;=1500,"R$ 1001-1500",
"+R$ 1500"))))</f>
        <v>R$ 0-100</v>
      </c>
      <c r="AM902" s="34">
        <v>0</v>
      </c>
      <c r="AN902" s="34">
        <v>1</v>
      </c>
      <c r="AO902" s="34">
        <v>1</v>
      </c>
      <c r="AP902" s="34">
        <v>0</v>
      </c>
      <c r="AQ902" s="34">
        <v>0</v>
      </c>
      <c r="AR902" s="34">
        <v>2</v>
      </c>
      <c r="AS902" s="34">
        <v>0</v>
      </c>
      <c r="AT902" s="34">
        <v>3</v>
      </c>
      <c r="AU902" s="34">
        <v>11</v>
      </c>
      <c r="AV902" s="52">
        <v>34</v>
      </c>
      <c r="AW902" s="57">
        <v>0</v>
      </c>
      <c r="AX902" s="58" t="str">
        <f>IF(Tabela3[[#This Row],[Response]]=1, "Aceitou", "Não aceitou")</f>
        <v>Não aceitou</v>
      </c>
      <c r="AY902" s="55" t="str">
        <f>Tabela3[[#This Row],[Faixa Recência]] &amp; " | " &amp; Tabela3[[#This Row],[Faixa Gasto]] &amp; " | " &amp; Tabela3[[#This Row],[Faixa ticket médio]]</f>
        <v>16-30 dias | R$ 0-100 | R$ 1–25</v>
      </c>
      <c r="AZ9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2" s="36"/>
    </row>
    <row r="903" spans="1:54" x14ac:dyDescent="0.25">
      <c r="A903" s="61">
        <v>902</v>
      </c>
      <c r="B903" s="37">
        <v>72354</v>
      </c>
      <c r="C903" s="34">
        <v>0</v>
      </c>
      <c r="D903" s="34">
        <v>0</v>
      </c>
      <c r="E903" s="34">
        <v>67</v>
      </c>
      <c r="F903" s="58" t="str">
        <f>IF('Base tratada'!$E903&lt;=15,"0-15 dias",
IF('Base tratada'!$E903&lt;=30, "16-30 dias",
IF('Base tratada'!$E903&lt;=45, "31-45 dias",
IF('Base tratada'!$E903&lt;=60, "46-60 dias",
IF('Base tratada'!$E903&lt;=75, "61-75 dias", "76-99 dias")))))</f>
        <v>61-75 dias</v>
      </c>
      <c r="G903" s="38">
        <v>27</v>
      </c>
      <c r="H903" s="60" t="str">
        <f>IF('Base tratada'!$G903&lt;=29,"24–29",
IF('Base tratada'!$G903&lt;=39,"30–39",
IF('Base tratada'!$G903&lt;=49,"40–49",
IF('Base tratada'!$G903&lt;=59,"50–59",
IF('Base tratada'!$G903&lt;=69,"60–69",
"70–80")))))</f>
        <v>24–29</v>
      </c>
      <c r="I903" s="34">
        <v>2597</v>
      </c>
      <c r="J903" s="58" t="str">
        <f>IF('Base tratada'!$K903=1,"Divorciado",
IF('Base tratada'!$L903=1,"Casado",
IF('Base tratada'!$M903=1, "Solteiro",
IF('Base tratada'!$N903=1,"Juntos",
"Viúvo"))))</f>
        <v>Solteiro</v>
      </c>
      <c r="K903" s="34">
        <v>0</v>
      </c>
      <c r="L903" s="34">
        <v>0</v>
      </c>
      <c r="M903" s="34">
        <v>1</v>
      </c>
      <c r="N903" s="34">
        <v>0</v>
      </c>
      <c r="O903" s="34">
        <v>0</v>
      </c>
      <c r="P903" s="34">
        <v>0</v>
      </c>
      <c r="Q903" s="34">
        <v>0</v>
      </c>
      <c r="R903" s="34">
        <v>1</v>
      </c>
      <c r="S903" s="34">
        <v>0</v>
      </c>
      <c r="T903" s="34">
        <v>0</v>
      </c>
      <c r="U903" s="35">
        <v>315</v>
      </c>
      <c r="V903" s="35">
        <v>26</v>
      </c>
      <c r="W903" s="35">
        <v>473</v>
      </c>
      <c r="X903" s="35">
        <v>220</v>
      </c>
      <c r="Y903" s="35">
        <v>12</v>
      </c>
      <c r="Z903" s="35">
        <v>182</v>
      </c>
      <c r="AA903" s="34">
        <v>1</v>
      </c>
      <c r="AB903" s="34">
        <v>1</v>
      </c>
      <c r="AC903" s="34">
        <v>2</v>
      </c>
      <c r="AD903" s="34">
        <v>10</v>
      </c>
      <c r="AE903" s="34">
        <v>6</v>
      </c>
      <c r="AF903" s="58">
        <f>'Base tratada'!$AC903+'Base tratada'!$AD903+'Base tratada'!$AE903</f>
        <v>18</v>
      </c>
      <c r="AG9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03" s="58" t="str">
        <f>IF('Base tratada'!$AC903&gt;=MAX('Base tratada'!$AD903,'Base tratada'!$AE903),"Web",
IF('Base tratada'!$AD903&gt;='Base tratada'!$AE903,"Catalog",
"Store"))</f>
        <v>Catalog</v>
      </c>
      <c r="AI903" s="59">
        <f>IF('Base tratada'!$AF903=0,"0",'Base tratada'!$AK903/'Base tratada'!$AF903)</f>
        <v>58.111111111111114</v>
      </c>
      <c r="AJ903" s="59" t="str">
        <f>IF('Base tratada'!$AI903=0,"R$ 0",
IF('Base tratada'!$AI903&lt;=25,"R$ 1–25",
IF('Base tratada'!$AI903&lt;=50,"R$ 26–50",
"+R$ 50")))</f>
        <v>+R$ 50</v>
      </c>
      <c r="AK903" s="35">
        <v>1046</v>
      </c>
      <c r="AL903" s="58" t="str">
        <f>IF('Base tratada'!$AK903&lt;=100,"R$ 0-100",
IF('Base tratada'!$AK903&lt;=500,"R$ 101-500",
IF('Base tratada'!$AK903&lt;=1000,"R$ 501-1000",
IF('Base tratada'!$AK903&lt;=1500,"R$ 1001-1500",
"+R$ 1500"))))</f>
        <v>R$ 1001-1500</v>
      </c>
      <c r="AM903" s="34">
        <v>0</v>
      </c>
      <c r="AN903" s="34">
        <v>0</v>
      </c>
      <c r="AO903" s="34">
        <v>0</v>
      </c>
      <c r="AP903" s="34">
        <v>0</v>
      </c>
      <c r="AQ903" s="34">
        <v>0</v>
      </c>
      <c r="AR903" s="34">
        <v>0</v>
      </c>
      <c r="AS903" s="34">
        <v>0</v>
      </c>
      <c r="AT903" s="34">
        <v>3</v>
      </c>
      <c r="AU903" s="34">
        <v>11</v>
      </c>
      <c r="AV903" s="52">
        <v>864</v>
      </c>
      <c r="AW903" s="57">
        <v>0</v>
      </c>
      <c r="AX903" s="58" t="str">
        <f>IF(Tabela3[[#This Row],[Response]]=1, "Aceitou", "Não aceitou")</f>
        <v>Não aceitou</v>
      </c>
      <c r="AY903" s="55" t="str">
        <f>Tabela3[[#This Row],[Faixa Recência]] &amp; " | " &amp; Tabela3[[#This Row],[Faixa Gasto]] &amp; " | " &amp; Tabela3[[#This Row],[Faixa ticket médio]]</f>
        <v>61-75 dias | R$ 1001-1500 | +R$ 50</v>
      </c>
      <c r="AZ9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3" s="36"/>
    </row>
    <row r="904" spans="1:54" x14ac:dyDescent="0.25">
      <c r="A904" s="61">
        <v>903</v>
      </c>
      <c r="B904" s="37">
        <v>39858</v>
      </c>
      <c r="C904" s="34">
        <v>1</v>
      </c>
      <c r="D904" s="34">
        <v>0</v>
      </c>
      <c r="E904" s="34">
        <v>67</v>
      </c>
      <c r="F904" s="58" t="str">
        <f>IF('Base tratada'!$E904&lt;=15,"0-15 dias",
IF('Base tratada'!$E904&lt;=30, "16-30 dias",
IF('Base tratada'!$E904&lt;=45, "31-45 dias",
IF('Base tratada'!$E904&lt;=60, "46-60 dias",
IF('Base tratada'!$E904&lt;=75, "61-75 dias", "76-99 dias")))))</f>
        <v>61-75 dias</v>
      </c>
      <c r="G904" s="38">
        <v>51</v>
      </c>
      <c r="H904" s="60" t="str">
        <f>IF('Base tratada'!$G904&lt;=29,"24–29",
IF('Base tratada'!$G904&lt;=39,"30–39",
IF('Base tratada'!$G904&lt;=49,"40–49",
IF('Base tratada'!$G904&lt;=59,"50–59",
IF('Base tratada'!$G904&lt;=69,"60–69",
"70–80")))))</f>
        <v>50–59</v>
      </c>
      <c r="I904" s="34">
        <v>2680</v>
      </c>
      <c r="J904" s="58" t="str">
        <f>IF('Base tratada'!$K904=1,"Divorciado",
IF('Base tratada'!$L904=1,"Casado",
IF('Base tratada'!$M904=1, "Solteiro",
IF('Base tratada'!$N904=1,"Juntos",
"Viúvo"))))</f>
        <v>Solteiro</v>
      </c>
      <c r="K904" s="34">
        <v>0</v>
      </c>
      <c r="L904" s="34">
        <v>0</v>
      </c>
      <c r="M904" s="34">
        <v>1</v>
      </c>
      <c r="N904" s="34">
        <v>0</v>
      </c>
      <c r="O904" s="34">
        <v>0</v>
      </c>
      <c r="P904" s="34">
        <v>0</v>
      </c>
      <c r="Q904" s="34">
        <v>0</v>
      </c>
      <c r="R904" s="34">
        <v>0</v>
      </c>
      <c r="S904" s="34">
        <v>1</v>
      </c>
      <c r="T904" s="34">
        <v>0</v>
      </c>
      <c r="U904" s="35">
        <v>15</v>
      </c>
      <c r="V904" s="35">
        <v>20</v>
      </c>
      <c r="W904" s="35">
        <v>25</v>
      </c>
      <c r="X904" s="35">
        <v>2</v>
      </c>
      <c r="Y904" s="35">
        <v>7</v>
      </c>
      <c r="Z904" s="35">
        <v>26</v>
      </c>
      <c r="AA904" s="34">
        <v>1</v>
      </c>
      <c r="AB904" s="34">
        <v>6</v>
      </c>
      <c r="AC904" s="34">
        <v>2</v>
      </c>
      <c r="AD904" s="34">
        <v>0</v>
      </c>
      <c r="AE904" s="34">
        <v>4</v>
      </c>
      <c r="AF904" s="58">
        <f>'Base tratada'!$AC904+'Base tratada'!$AD904+'Base tratada'!$AE904</f>
        <v>6</v>
      </c>
      <c r="AG9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04" s="58" t="str">
        <f>IF('Base tratada'!$AC904&gt;=MAX('Base tratada'!$AD904,'Base tratada'!$AE904),"Web",
IF('Base tratada'!$AD904&gt;='Base tratada'!$AE904,"Catalog",
"Store"))</f>
        <v>Store</v>
      </c>
      <c r="AI904" s="59">
        <f>IF('Base tratada'!$AF904=0,"0",'Base tratada'!$AK904/'Base tratada'!$AF904)</f>
        <v>11.5</v>
      </c>
      <c r="AJ904" s="59" t="str">
        <f>IF('Base tratada'!$AI904=0,"R$ 0",
IF('Base tratada'!$AI904&lt;=25,"R$ 1–25",
IF('Base tratada'!$AI904&lt;=50,"R$ 26–50",
"+R$ 50")))</f>
        <v>R$ 1–25</v>
      </c>
      <c r="AK904" s="35">
        <v>69</v>
      </c>
      <c r="AL904" s="58" t="str">
        <f>IF('Base tratada'!$AK904&lt;=100,"R$ 0-100",
IF('Base tratada'!$AK904&lt;=500,"R$ 101-500",
IF('Base tratada'!$AK904&lt;=1000,"R$ 501-1000",
IF('Base tratada'!$AK904&lt;=1500,"R$ 1001-1500",
"+R$ 1500"))))</f>
        <v>R$ 0-100</v>
      </c>
      <c r="AM904" s="34">
        <v>0</v>
      </c>
      <c r="AN904" s="34">
        <v>0</v>
      </c>
      <c r="AO904" s="34">
        <v>0</v>
      </c>
      <c r="AP904" s="34">
        <v>0</v>
      </c>
      <c r="AQ904" s="34">
        <v>0</v>
      </c>
      <c r="AR904" s="34">
        <v>0</v>
      </c>
      <c r="AS904" s="34">
        <v>0</v>
      </c>
      <c r="AT904" s="34">
        <v>3</v>
      </c>
      <c r="AU904" s="34">
        <v>11</v>
      </c>
      <c r="AV904" s="52">
        <v>43</v>
      </c>
      <c r="AW904" s="57">
        <v>1</v>
      </c>
      <c r="AX904" s="58" t="str">
        <f>IF(Tabela3[[#This Row],[Response]]=1, "Aceitou", "Não aceitou")</f>
        <v>Aceitou</v>
      </c>
      <c r="AY904" s="55" t="str">
        <f>Tabela3[[#This Row],[Faixa Recência]] &amp; " | " &amp; Tabela3[[#This Row],[Faixa Gasto]] &amp; " | " &amp; Tabela3[[#This Row],[Faixa ticket médio]]</f>
        <v>61-75 dias | R$ 0-100 | R$ 1–25</v>
      </c>
      <c r="AZ9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4" s="36"/>
    </row>
    <row r="905" spans="1:54" x14ac:dyDescent="0.25">
      <c r="A905" s="61">
        <v>904</v>
      </c>
      <c r="B905" s="37">
        <v>34469</v>
      </c>
      <c r="C905" s="34">
        <v>1</v>
      </c>
      <c r="D905" s="34">
        <v>1</v>
      </c>
      <c r="E905" s="34">
        <v>58</v>
      </c>
      <c r="F905" s="58" t="str">
        <f>IF('Base tratada'!$E905&lt;=15,"0-15 dias",
IF('Base tratada'!$E905&lt;=30, "16-30 dias",
IF('Base tratada'!$E905&lt;=45, "31-45 dias",
IF('Base tratada'!$E905&lt;=60, "46-60 dias",
IF('Base tratada'!$E905&lt;=75, "61-75 dias", "76-99 dias")))))</f>
        <v>46-60 dias</v>
      </c>
      <c r="G905" s="38">
        <v>72</v>
      </c>
      <c r="H905" s="60" t="str">
        <f>IF('Base tratada'!$G905&lt;=29,"24–29",
IF('Base tratada'!$G905&lt;=39,"30–39",
IF('Base tratada'!$G905&lt;=49,"40–49",
IF('Base tratada'!$G905&lt;=59,"50–59",
IF('Base tratada'!$G905&lt;=69,"60–69",
"70–80")))))</f>
        <v>70–80</v>
      </c>
      <c r="I905" s="34">
        <v>2215</v>
      </c>
      <c r="J905" s="58" t="str">
        <f>IF('Base tratada'!$K905=1,"Divorciado",
IF('Base tratada'!$L905=1,"Casado",
IF('Base tratada'!$M905=1, "Solteiro",
IF('Base tratada'!$N905=1,"Juntos",
"Viúvo"))))</f>
        <v>Casado</v>
      </c>
      <c r="K905" s="34">
        <v>0</v>
      </c>
      <c r="L905" s="34">
        <v>1</v>
      </c>
      <c r="M905" s="34">
        <v>0</v>
      </c>
      <c r="N905" s="34">
        <v>0</v>
      </c>
      <c r="O905" s="34">
        <v>0</v>
      </c>
      <c r="P905" s="34">
        <v>0</v>
      </c>
      <c r="Q905" s="34">
        <v>0</v>
      </c>
      <c r="R905" s="34">
        <v>0</v>
      </c>
      <c r="S905" s="34">
        <v>0</v>
      </c>
      <c r="T905" s="34">
        <v>1</v>
      </c>
      <c r="U905" s="35">
        <v>19</v>
      </c>
      <c r="V905" s="35">
        <v>6</v>
      </c>
      <c r="W905" s="35">
        <v>20</v>
      </c>
      <c r="X905" s="35">
        <v>0</v>
      </c>
      <c r="Y905" s="35">
        <v>5</v>
      </c>
      <c r="Z905" s="35">
        <v>12</v>
      </c>
      <c r="AA905" s="34">
        <v>3</v>
      </c>
      <c r="AB905" s="34">
        <v>4</v>
      </c>
      <c r="AC905" s="34">
        <v>1</v>
      </c>
      <c r="AD905" s="34">
        <v>1</v>
      </c>
      <c r="AE905" s="34">
        <v>4</v>
      </c>
      <c r="AF905" s="58">
        <f>'Base tratada'!$AC905+'Base tratada'!$AD905+'Base tratada'!$AE905</f>
        <v>6</v>
      </c>
      <c r="AG9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05" s="58" t="str">
        <f>IF('Base tratada'!$AC905&gt;=MAX('Base tratada'!$AD905,'Base tratada'!$AE905),"Web",
IF('Base tratada'!$AD905&gt;='Base tratada'!$AE905,"Catalog",
"Store"))</f>
        <v>Store</v>
      </c>
      <c r="AI905" s="59">
        <f>IF('Base tratada'!$AF905=0,"0",'Base tratada'!$AK905/'Base tratada'!$AF905)</f>
        <v>8.3333333333333339</v>
      </c>
      <c r="AJ905" s="59" t="str">
        <f>IF('Base tratada'!$AI905=0,"R$ 0",
IF('Base tratada'!$AI905&lt;=25,"R$ 1–25",
IF('Base tratada'!$AI905&lt;=50,"R$ 26–50",
"+R$ 50")))</f>
        <v>R$ 1–25</v>
      </c>
      <c r="AK905" s="35">
        <v>50</v>
      </c>
      <c r="AL905" s="58" t="str">
        <f>IF('Base tratada'!$AK905&lt;=100,"R$ 0-100",
IF('Base tratada'!$AK905&lt;=500,"R$ 101-500",
IF('Base tratada'!$AK905&lt;=1000,"R$ 501-1000",
IF('Base tratada'!$AK905&lt;=1500,"R$ 1001-1500",
"+R$ 1500"))))</f>
        <v>R$ 0-100</v>
      </c>
      <c r="AM905" s="34">
        <v>0</v>
      </c>
      <c r="AN905" s="34">
        <v>0</v>
      </c>
      <c r="AO905" s="34">
        <v>0</v>
      </c>
      <c r="AP905" s="34">
        <v>0</v>
      </c>
      <c r="AQ905" s="34">
        <v>0</v>
      </c>
      <c r="AR905" s="34">
        <v>0</v>
      </c>
      <c r="AS905" s="34">
        <v>0</v>
      </c>
      <c r="AT905" s="34">
        <v>3</v>
      </c>
      <c r="AU905" s="34">
        <v>11</v>
      </c>
      <c r="AV905" s="52">
        <v>38</v>
      </c>
      <c r="AW905" s="57">
        <v>0</v>
      </c>
      <c r="AX905" s="58" t="str">
        <f>IF(Tabela3[[#This Row],[Response]]=1, "Aceitou", "Não aceitou")</f>
        <v>Não aceitou</v>
      </c>
      <c r="AY905" s="55" t="str">
        <f>Tabela3[[#This Row],[Faixa Recência]] &amp; " | " &amp; Tabela3[[#This Row],[Faixa Gasto]] &amp; " | " &amp; Tabela3[[#This Row],[Faixa ticket médio]]</f>
        <v>46-60 dias | R$ 0-100 | R$ 1–25</v>
      </c>
      <c r="AZ9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5" s="36"/>
    </row>
    <row r="906" spans="1:54" x14ac:dyDescent="0.25">
      <c r="A906" s="61">
        <v>905</v>
      </c>
      <c r="B906" s="37">
        <v>83033</v>
      </c>
      <c r="C906" s="34">
        <v>1</v>
      </c>
      <c r="D906" s="34">
        <v>0</v>
      </c>
      <c r="E906" s="34">
        <v>82</v>
      </c>
      <c r="F906" s="58" t="str">
        <f>IF('Base tratada'!$E906&lt;=15,"0-15 dias",
IF('Base tratada'!$E906&lt;=30, "16-30 dias",
IF('Base tratada'!$E906&lt;=45, "31-45 dias",
IF('Base tratada'!$E906&lt;=60, "46-60 dias",
IF('Base tratada'!$E906&lt;=75, "61-75 dias", "76-99 dias")))))</f>
        <v>76-99 dias</v>
      </c>
      <c r="G906" s="38">
        <v>34</v>
      </c>
      <c r="H906" s="60" t="str">
        <f>IF('Base tratada'!$G906&lt;=29,"24–29",
IF('Base tratada'!$G906&lt;=39,"30–39",
IF('Base tratada'!$G906&lt;=49,"40–49",
IF('Base tratada'!$G906&lt;=59,"50–59",
IF('Base tratada'!$G906&lt;=69,"60–69",
"70–80")))))</f>
        <v>30–39</v>
      </c>
      <c r="I906" s="34">
        <v>2201</v>
      </c>
      <c r="J906" s="58" t="str">
        <f>IF('Base tratada'!$K906=1,"Divorciado",
IF('Base tratada'!$L906=1,"Casado",
IF('Base tratada'!$M906=1, "Solteiro",
IF('Base tratada'!$N906=1,"Juntos",
"Viúvo"))))</f>
        <v>Juntos</v>
      </c>
      <c r="K906" s="34">
        <v>0</v>
      </c>
      <c r="L906" s="34">
        <v>0</v>
      </c>
      <c r="M906" s="34">
        <v>0</v>
      </c>
      <c r="N906" s="34">
        <v>1</v>
      </c>
      <c r="O906" s="34">
        <v>0</v>
      </c>
      <c r="P906" s="34">
        <v>0</v>
      </c>
      <c r="Q906" s="34">
        <v>0</v>
      </c>
      <c r="R906" s="34">
        <v>1</v>
      </c>
      <c r="S906" s="34">
        <v>0</v>
      </c>
      <c r="T906" s="34">
        <v>0</v>
      </c>
      <c r="U906" s="35">
        <v>812</v>
      </c>
      <c r="V906" s="35">
        <v>99</v>
      </c>
      <c r="W906" s="35">
        <v>431</v>
      </c>
      <c r="X906" s="35">
        <v>237</v>
      </c>
      <c r="Y906" s="35">
        <v>149</v>
      </c>
      <c r="Z906" s="35">
        <v>33</v>
      </c>
      <c r="AA906" s="34">
        <v>1</v>
      </c>
      <c r="AB906" s="34">
        <v>5</v>
      </c>
      <c r="AC906" s="34">
        <v>11</v>
      </c>
      <c r="AD906" s="34">
        <v>4</v>
      </c>
      <c r="AE906" s="34">
        <v>10</v>
      </c>
      <c r="AF906" s="58">
        <f>'Base tratada'!$AC906+'Base tratada'!$AD906+'Base tratada'!$AE906</f>
        <v>25</v>
      </c>
      <c r="AG9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06" s="58" t="str">
        <f>IF('Base tratada'!$AC906&gt;=MAX('Base tratada'!$AD906,'Base tratada'!$AE906),"Web",
IF('Base tratada'!$AD906&gt;='Base tratada'!$AE906,"Catalog",
"Store"))</f>
        <v>Web</v>
      </c>
      <c r="AI906" s="59">
        <f>IF('Base tratada'!$AF906=0,"0",'Base tratada'!$AK906/'Base tratada'!$AF906)</f>
        <v>69.12</v>
      </c>
      <c r="AJ906" s="59" t="str">
        <f>IF('Base tratada'!$AI906=0,"R$ 0",
IF('Base tratada'!$AI906&lt;=25,"R$ 1–25",
IF('Base tratada'!$AI906&lt;=50,"R$ 26–50",
"+R$ 50")))</f>
        <v>+R$ 50</v>
      </c>
      <c r="AK906" s="35">
        <v>1728</v>
      </c>
      <c r="AL906" s="58" t="str">
        <f>IF('Base tratada'!$AK906&lt;=100,"R$ 0-100",
IF('Base tratada'!$AK906&lt;=500,"R$ 101-500",
IF('Base tratada'!$AK906&lt;=1000,"R$ 501-1000",
IF('Base tratada'!$AK906&lt;=1500,"R$ 1001-1500",
"+R$ 1500"))))</f>
        <v>+R$ 1500</v>
      </c>
      <c r="AM906" s="34">
        <v>1</v>
      </c>
      <c r="AN906" s="34">
        <v>0</v>
      </c>
      <c r="AO906" s="34">
        <v>0</v>
      </c>
      <c r="AP906" s="34">
        <v>0</v>
      </c>
      <c r="AQ906" s="34">
        <v>0</v>
      </c>
      <c r="AR906" s="34">
        <v>1</v>
      </c>
      <c r="AS906" s="34">
        <v>0</v>
      </c>
      <c r="AT906" s="34">
        <v>3</v>
      </c>
      <c r="AU906" s="34">
        <v>11</v>
      </c>
      <c r="AV906" s="52">
        <v>1695</v>
      </c>
      <c r="AW906" s="57">
        <v>0</v>
      </c>
      <c r="AX906" s="58" t="str">
        <f>IF(Tabela3[[#This Row],[Response]]=1, "Aceitou", "Não aceitou")</f>
        <v>Não aceitou</v>
      </c>
      <c r="AY906" s="55" t="str">
        <f>Tabela3[[#This Row],[Faixa Recência]] &amp; " | " &amp; Tabela3[[#This Row],[Faixa Gasto]] &amp; " | " &amp; Tabela3[[#This Row],[Faixa ticket médio]]</f>
        <v>76-99 dias | +R$ 1500 | +R$ 50</v>
      </c>
      <c r="AZ9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6" s="36"/>
    </row>
    <row r="907" spans="1:54" x14ac:dyDescent="0.25">
      <c r="A907" s="61">
        <v>906</v>
      </c>
      <c r="B907" s="37">
        <v>24401</v>
      </c>
      <c r="C907" s="34">
        <v>0</v>
      </c>
      <c r="D907" s="34">
        <v>0</v>
      </c>
      <c r="E907" s="34">
        <v>98</v>
      </c>
      <c r="F907" s="58" t="str">
        <f>IF('Base tratada'!$E907&lt;=15,"0-15 dias",
IF('Base tratada'!$E907&lt;=30, "16-30 dias",
IF('Base tratada'!$E907&lt;=45, "31-45 dias",
IF('Base tratada'!$E907&lt;=60, "46-60 dias",
IF('Base tratada'!$E907&lt;=75, "61-75 dias", "76-99 dias")))))</f>
        <v>76-99 dias</v>
      </c>
      <c r="G907" s="38">
        <v>41</v>
      </c>
      <c r="H907" s="60" t="str">
        <f>IF('Base tratada'!$G907&lt;=29,"24–29",
IF('Base tratada'!$G907&lt;=39,"30–39",
IF('Base tratada'!$G907&lt;=49,"40–49",
IF('Base tratada'!$G907&lt;=59,"50–59",
IF('Base tratada'!$G907&lt;=69,"60–69",
"70–80")))))</f>
        <v>40–49</v>
      </c>
      <c r="I907" s="34">
        <v>2826</v>
      </c>
      <c r="J907" s="58" t="str">
        <f>IF('Base tratada'!$K907=1,"Divorciado",
IF('Base tratada'!$L907=1,"Casado",
IF('Base tratada'!$M907=1, "Solteiro",
IF('Base tratada'!$N907=1,"Juntos",
"Viúvo"))))</f>
        <v>Juntos</v>
      </c>
      <c r="K907" s="34">
        <v>0</v>
      </c>
      <c r="L907" s="34">
        <v>0</v>
      </c>
      <c r="M907" s="34">
        <v>0</v>
      </c>
      <c r="N907" s="34">
        <v>1</v>
      </c>
      <c r="O907" s="34">
        <v>0</v>
      </c>
      <c r="P907" s="34">
        <v>0</v>
      </c>
      <c r="Q907" s="34">
        <v>0</v>
      </c>
      <c r="R907" s="34">
        <v>0</v>
      </c>
      <c r="S907" s="34">
        <v>1</v>
      </c>
      <c r="T907" s="34">
        <v>0</v>
      </c>
      <c r="U907" s="35">
        <v>73</v>
      </c>
      <c r="V907" s="35">
        <v>28</v>
      </c>
      <c r="W907" s="35">
        <v>217</v>
      </c>
      <c r="X907" s="35">
        <v>10</v>
      </c>
      <c r="Y907" s="35">
        <v>24</v>
      </c>
      <c r="Z907" s="35">
        <v>115</v>
      </c>
      <c r="AA907" s="34">
        <v>3</v>
      </c>
      <c r="AB907" s="34">
        <v>8</v>
      </c>
      <c r="AC907" s="34">
        <v>6</v>
      </c>
      <c r="AD907" s="34">
        <v>1</v>
      </c>
      <c r="AE907" s="34">
        <v>6</v>
      </c>
      <c r="AF907" s="58">
        <f>'Base tratada'!$AC907+'Base tratada'!$AD907+'Base tratada'!$AE907</f>
        <v>13</v>
      </c>
      <c r="AG9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07" s="58" t="str">
        <f>IF('Base tratada'!$AC907&gt;=MAX('Base tratada'!$AD907,'Base tratada'!$AE907),"Web",
IF('Base tratada'!$AD907&gt;='Base tratada'!$AE907,"Catalog",
"Store"))</f>
        <v>Web</v>
      </c>
      <c r="AI907" s="59">
        <f>IF('Base tratada'!$AF907=0,"0",'Base tratada'!$AK907/'Base tratada'!$AF907)</f>
        <v>27.076923076923077</v>
      </c>
      <c r="AJ907" s="59" t="str">
        <f>IF('Base tratada'!$AI907=0,"R$ 0",
IF('Base tratada'!$AI907&lt;=25,"R$ 1–25",
IF('Base tratada'!$AI907&lt;=50,"R$ 26–50",
"+R$ 50")))</f>
        <v>R$ 26–50</v>
      </c>
      <c r="AK907" s="35">
        <v>352</v>
      </c>
      <c r="AL907" s="58" t="str">
        <f>IF('Base tratada'!$AK907&lt;=100,"R$ 0-100",
IF('Base tratada'!$AK907&lt;=500,"R$ 101-500",
IF('Base tratada'!$AK907&lt;=1000,"R$ 501-1000",
IF('Base tratada'!$AK907&lt;=1500,"R$ 1001-1500",
"+R$ 1500"))))</f>
        <v>R$ 101-500</v>
      </c>
      <c r="AM907" s="34">
        <v>0</v>
      </c>
      <c r="AN907" s="34">
        <v>0</v>
      </c>
      <c r="AO907" s="34">
        <v>0</v>
      </c>
      <c r="AP907" s="34">
        <v>0</v>
      </c>
      <c r="AQ907" s="34">
        <v>0</v>
      </c>
      <c r="AR907" s="34">
        <v>0</v>
      </c>
      <c r="AS907" s="34">
        <v>0</v>
      </c>
      <c r="AT907" s="34">
        <v>3</v>
      </c>
      <c r="AU907" s="34">
        <v>11</v>
      </c>
      <c r="AV907" s="52">
        <v>237</v>
      </c>
      <c r="AW907" s="57">
        <v>0</v>
      </c>
      <c r="AX907" s="58" t="str">
        <f>IF(Tabela3[[#This Row],[Response]]=1, "Aceitou", "Não aceitou")</f>
        <v>Não aceitou</v>
      </c>
      <c r="AY907" s="55" t="str">
        <f>Tabela3[[#This Row],[Faixa Recência]] &amp; " | " &amp; Tabela3[[#This Row],[Faixa Gasto]] &amp; " | " &amp; Tabela3[[#This Row],[Faixa ticket médio]]</f>
        <v>76-99 dias | R$ 101-500 | R$ 26–50</v>
      </c>
      <c r="AZ9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7" s="36"/>
    </row>
    <row r="908" spans="1:54" x14ac:dyDescent="0.25">
      <c r="A908" s="61">
        <v>907</v>
      </c>
      <c r="B908" s="37">
        <v>77583</v>
      </c>
      <c r="C908" s="34">
        <v>0</v>
      </c>
      <c r="D908" s="34">
        <v>0</v>
      </c>
      <c r="E908" s="34">
        <v>93</v>
      </c>
      <c r="F908" s="58" t="str">
        <f>IF('Base tratada'!$E908&lt;=15,"0-15 dias",
IF('Base tratada'!$E908&lt;=30, "16-30 dias",
IF('Base tratada'!$E908&lt;=45, "31-45 dias",
IF('Base tratada'!$E908&lt;=60, "46-60 dias",
IF('Base tratada'!$E908&lt;=75, "61-75 dias", "76-99 dias")))))</f>
        <v>76-99 dias</v>
      </c>
      <c r="G908" s="38">
        <v>42</v>
      </c>
      <c r="H908" s="60" t="str">
        <f>IF('Base tratada'!$G908&lt;=29,"24–29",
IF('Base tratada'!$G908&lt;=39,"30–39",
IF('Base tratada'!$G908&lt;=49,"40–49",
IF('Base tratada'!$G908&lt;=59,"50–59",
IF('Base tratada'!$G908&lt;=69,"60–69",
"70–80")))))</f>
        <v>40–49</v>
      </c>
      <c r="I908" s="34">
        <v>2298</v>
      </c>
      <c r="J908" s="58" t="str">
        <f>IF('Base tratada'!$K908=1,"Divorciado",
IF('Base tratada'!$L908=1,"Casado",
IF('Base tratada'!$M908=1, "Solteiro",
IF('Base tratada'!$N908=1,"Juntos",
"Viúvo"))))</f>
        <v>Casado</v>
      </c>
      <c r="K908" s="34">
        <v>0</v>
      </c>
      <c r="L908" s="34">
        <v>1</v>
      </c>
      <c r="M908" s="34">
        <v>0</v>
      </c>
      <c r="N908" s="34">
        <v>0</v>
      </c>
      <c r="O908" s="34">
        <v>0</v>
      </c>
      <c r="P908" s="34">
        <v>0</v>
      </c>
      <c r="Q908" s="34">
        <v>0</v>
      </c>
      <c r="R908" s="34">
        <v>1</v>
      </c>
      <c r="S908" s="34">
        <v>0</v>
      </c>
      <c r="T908" s="34">
        <v>0</v>
      </c>
      <c r="U908" s="35">
        <v>372</v>
      </c>
      <c r="V908" s="35">
        <v>23</v>
      </c>
      <c r="W908" s="35">
        <v>384</v>
      </c>
      <c r="X908" s="35">
        <v>250</v>
      </c>
      <c r="Y908" s="35">
        <v>12</v>
      </c>
      <c r="Z908" s="35">
        <v>108</v>
      </c>
      <c r="AA908" s="34">
        <v>1</v>
      </c>
      <c r="AB908" s="34">
        <v>2</v>
      </c>
      <c r="AC908" s="34">
        <v>4</v>
      </c>
      <c r="AD908" s="34">
        <v>5</v>
      </c>
      <c r="AE908" s="34">
        <v>9</v>
      </c>
      <c r="AF908" s="58">
        <f>'Base tratada'!$AC908+'Base tratada'!$AD908+'Base tratada'!$AE908</f>
        <v>18</v>
      </c>
      <c r="AG9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08" s="58" t="str">
        <f>IF('Base tratada'!$AC908&gt;=MAX('Base tratada'!$AD908,'Base tratada'!$AE908),"Web",
IF('Base tratada'!$AD908&gt;='Base tratada'!$AE908,"Catalog",
"Store"))</f>
        <v>Store</v>
      </c>
      <c r="AI908" s="59">
        <f>IF('Base tratada'!$AF908=0,"0",'Base tratada'!$AK908/'Base tratada'!$AF908)</f>
        <v>57.833333333333336</v>
      </c>
      <c r="AJ908" s="59" t="str">
        <f>IF('Base tratada'!$AI908=0,"R$ 0",
IF('Base tratada'!$AI908&lt;=25,"R$ 1–25",
IF('Base tratada'!$AI908&lt;=50,"R$ 26–50",
"+R$ 50")))</f>
        <v>+R$ 50</v>
      </c>
      <c r="AK908" s="35">
        <v>1041</v>
      </c>
      <c r="AL908" s="58" t="str">
        <f>IF('Base tratada'!$AK908&lt;=100,"R$ 0-100",
IF('Base tratada'!$AK908&lt;=500,"R$ 101-500",
IF('Base tratada'!$AK908&lt;=1000,"R$ 501-1000",
IF('Base tratada'!$AK908&lt;=1500,"R$ 1001-1500",
"+R$ 1500"))))</f>
        <v>R$ 1001-1500</v>
      </c>
      <c r="AM908" s="34">
        <v>1</v>
      </c>
      <c r="AN908" s="34">
        <v>0</v>
      </c>
      <c r="AO908" s="34">
        <v>0</v>
      </c>
      <c r="AP908" s="34">
        <v>0</v>
      </c>
      <c r="AQ908" s="34">
        <v>0</v>
      </c>
      <c r="AR908" s="34">
        <v>1</v>
      </c>
      <c r="AS908" s="34">
        <v>0</v>
      </c>
      <c r="AT908" s="34">
        <v>3</v>
      </c>
      <c r="AU908" s="34">
        <v>11</v>
      </c>
      <c r="AV908" s="52">
        <v>933</v>
      </c>
      <c r="AW908" s="57">
        <v>0</v>
      </c>
      <c r="AX908" s="58" t="str">
        <f>IF(Tabela3[[#This Row],[Response]]=1, "Aceitou", "Não aceitou")</f>
        <v>Não aceitou</v>
      </c>
      <c r="AY908" s="55" t="str">
        <f>Tabela3[[#This Row],[Faixa Recência]] &amp; " | " &amp; Tabela3[[#This Row],[Faixa Gasto]] &amp; " | " &amp; Tabela3[[#This Row],[Faixa ticket médio]]</f>
        <v>76-99 dias | R$ 1001-1500 | +R$ 50</v>
      </c>
      <c r="AZ9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8" s="36"/>
    </row>
    <row r="909" spans="1:54" x14ac:dyDescent="0.25">
      <c r="A909" s="61">
        <v>908</v>
      </c>
      <c r="B909" s="37">
        <v>74116</v>
      </c>
      <c r="C909" s="34">
        <v>0</v>
      </c>
      <c r="D909" s="34">
        <v>0</v>
      </c>
      <c r="E909" s="34">
        <v>53</v>
      </c>
      <c r="F909" s="58" t="str">
        <f>IF('Base tratada'!$E909&lt;=15,"0-15 dias",
IF('Base tratada'!$E909&lt;=30, "16-30 dias",
IF('Base tratada'!$E909&lt;=45, "31-45 dias",
IF('Base tratada'!$E909&lt;=60, "46-60 dias",
IF('Base tratada'!$E909&lt;=75, "61-75 dias", "76-99 dias")))))</f>
        <v>46-60 dias</v>
      </c>
      <c r="G909" s="38">
        <v>38</v>
      </c>
      <c r="H909" s="60" t="str">
        <f>IF('Base tratada'!$G909&lt;=29,"24–29",
IF('Base tratada'!$G909&lt;=39,"30–39",
IF('Base tratada'!$G909&lt;=49,"40–49",
IF('Base tratada'!$G909&lt;=59,"50–59",
IF('Base tratada'!$G909&lt;=69,"60–69",
"70–80")))))</f>
        <v>30–39</v>
      </c>
      <c r="I909" s="34">
        <v>2340</v>
      </c>
      <c r="J909" s="58" t="str">
        <f>IF('Base tratada'!$K909=1,"Divorciado",
IF('Base tratada'!$L909=1,"Casado",
IF('Base tratada'!$M909=1, "Solteiro",
IF('Base tratada'!$N909=1,"Juntos",
"Viúvo"))))</f>
        <v>Solteiro</v>
      </c>
      <c r="K909" s="34">
        <v>0</v>
      </c>
      <c r="L909" s="34">
        <v>0</v>
      </c>
      <c r="M909" s="34">
        <v>1</v>
      </c>
      <c r="N909" s="34">
        <v>0</v>
      </c>
      <c r="O909" s="34">
        <v>0</v>
      </c>
      <c r="P909" s="34">
        <v>1</v>
      </c>
      <c r="Q909" s="34">
        <v>0</v>
      </c>
      <c r="R909" s="34">
        <v>0</v>
      </c>
      <c r="S909" s="34">
        <v>0</v>
      </c>
      <c r="T909" s="34">
        <v>0</v>
      </c>
      <c r="U909" s="35">
        <v>871</v>
      </c>
      <c r="V909" s="35">
        <v>111</v>
      </c>
      <c r="W909" s="35">
        <v>704</v>
      </c>
      <c r="X909" s="35">
        <v>145</v>
      </c>
      <c r="Y909" s="35">
        <v>55</v>
      </c>
      <c r="Z909" s="35">
        <v>166</v>
      </c>
      <c r="AA909" s="34">
        <v>1</v>
      </c>
      <c r="AB909" s="34">
        <v>2</v>
      </c>
      <c r="AC909" s="34">
        <v>4</v>
      </c>
      <c r="AD909" s="34">
        <v>4</v>
      </c>
      <c r="AE909" s="34">
        <v>10</v>
      </c>
      <c r="AF909" s="58">
        <f>'Base tratada'!$AC909+'Base tratada'!$AD909+'Base tratada'!$AE909</f>
        <v>18</v>
      </c>
      <c r="AG9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09" s="58" t="str">
        <f>IF('Base tratada'!$AC909&gt;=MAX('Base tratada'!$AD909,'Base tratada'!$AE909),"Web",
IF('Base tratada'!$AD909&gt;='Base tratada'!$AE909,"Catalog",
"Store"))</f>
        <v>Store</v>
      </c>
      <c r="AI909" s="59">
        <f>IF('Base tratada'!$AF909=0,"0",'Base tratada'!$AK909/'Base tratada'!$AF909)</f>
        <v>104.77777777777777</v>
      </c>
      <c r="AJ909" s="59" t="str">
        <f>IF('Base tratada'!$AI909=0,"R$ 0",
IF('Base tratada'!$AI909&lt;=25,"R$ 1–25",
IF('Base tratada'!$AI909&lt;=50,"R$ 26–50",
"+R$ 50")))</f>
        <v>+R$ 50</v>
      </c>
      <c r="AK909" s="35">
        <v>1886</v>
      </c>
      <c r="AL909" s="58" t="str">
        <f>IF('Base tratada'!$AK909&lt;=100,"R$ 0-100",
IF('Base tratada'!$AK909&lt;=500,"R$ 101-500",
IF('Base tratada'!$AK909&lt;=1000,"R$ 501-1000",
IF('Base tratada'!$AK909&lt;=1500,"R$ 1001-1500",
"+R$ 1500"))))</f>
        <v>+R$ 1500</v>
      </c>
      <c r="AM909" s="34">
        <v>0</v>
      </c>
      <c r="AN909" s="34">
        <v>0</v>
      </c>
      <c r="AO909" s="34">
        <v>0</v>
      </c>
      <c r="AP909" s="34">
        <v>1</v>
      </c>
      <c r="AQ909" s="34">
        <v>0</v>
      </c>
      <c r="AR909" s="34">
        <v>1</v>
      </c>
      <c r="AS909" s="34">
        <v>0</v>
      </c>
      <c r="AT909" s="34">
        <v>3</v>
      </c>
      <c r="AU909" s="34">
        <v>11</v>
      </c>
      <c r="AV909" s="52">
        <v>1720</v>
      </c>
      <c r="AW909" s="57">
        <v>0</v>
      </c>
      <c r="AX909" s="58" t="str">
        <f>IF(Tabela3[[#This Row],[Response]]=1, "Aceitou", "Não aceitou")</f>
        <v>Não aceitou</v>
      </c>
      <c r="AY909" s="55" t="str">
        <f>Tabela3[[#This Row],[Faixa Recência]] &amp; " | " &amp; Tabela3[[#This Row],[Faixa Gasto]] &amp; " | " &amp; Tabela3[[#This Row],[Faixa ticket médio]]</f>
        <v>46-60 dias | +R$ 1500 | +R$ 50</v>
      </c>
      <c r="AZ9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09" s="36"/>
    </row>
    <row r="910" spans="1:54" x14ac:dyDescent="0.25">
      <c r="A910" s="61">
        <v>909</v>
      </c>
      <c r="B910" s="37">
        <v>74293</v>
      </c>
      <c r="C910" s="34">
        <v>0</v>
      </c>
      <c r="D910" s="34">
        <v>0</v>
      </c>
      <c r="E910" s="34">
        <v>66</v>
      </c>
      <c r="F910" s="58" t="str">
        <f>IF('Base tratada'!$E910&lt;=15,"0-15 dias",
IF('Base tratada'!$E910&lt;=30, "16-30 dias",
IF('Base tratada'!$E910&lt;=45, "31-45 dias",
IF('Base tratada'!$E910&lt;=60, "46-60 dias",
IF('Base tratada'!$E910&lt;=75, "61-75 dias", "76-99 dias")))))</f>
        <v>61-75 dias</v>
      </c>
      <c r="G910" s="38">
        <v>27</v>
      </c>
      <c r="H910" s="60" t="str">
        <f>IF('Base tratada'!$G910&lt;=29,"24–29",
IF('Base tratada'!$G910&lt;=39,"30–39",
IF('Base tratada'!$G910&lt;=49,"40–49",
IF('Base tratada'!$G910&lt;=59,"50–59",
IF('Base tratada'!$G910&lt;=69,"60–69",
"70–80")))))</f>
        <v>24–29</v>
      </c>
      <c r="I910" s="34">
        <v>2215</v>
      </c>
      <c r="J910" s="58" t="str">
        <f>IF('Base tratada'!$K910=1,"Divorciado",
IF('Base tratada'!$L910=1,"Casado",
IF('Base tratada'!$M910=1, "Solteiro",
IF('Base tratada'!$N910=1,"Juntos",
"Viúvo"))))</f>
        <v>Solteiro</v>
      </c>
      <c r="K910" s="34">
        <v>0</v>
      </c>
      <c r="L910" s="34">
        <v>0</v>
      </c>
      <c r="M910" s="34">
        <v>1</v>
      </c>
      <c r="N910" s="34">
        <v>0</v>
      </c>
      <c r="O910" s="34">
        <v>0</v>
      </c>
      <c r="P910" s="34">
        <v>0</v>
      </c>
      <c r="Q910" s="34">
        <v>0</v>
      </c>
      <c r="R910" s="34">
        <v>1</v>
      </c>
      <c r="S910" s="34">
        <v>0</v>
      </c>
      <c r="T910" s="34">
        <v>0</v>
      </c>
      <c r="U910" s="35">
        <v>375</v>
      </c>
      <c r="V910" s="35">
        <v>152</v>
      </c>
      <c r="W910" s="35">
        <v>335</v>
      </c>
      <c r="X910" s="35">
        <v>93</v>
      </c>
      <c r="Y910" s="35">
        <v>91</v>
      </c>
      <c r="Z910" s="35">
        <v>81</v>
      </c>
      <c r="AA910" s="34">
        <v>1</v>
      </c>
      <c r="AB910" s="34">
        <v>2</v>
      </c>
      <c r="AC910" s="34">
        <v>5</v>
      </c>
      <c r="AD910" s="34">
        <v>4</v>
      </c>
      <c r="AE910" s="34">
        <v>6</v>
      </c>
      <c r="AF910" s="58">
        <f>'Base tratada'!$AC910+'Base tratada'!$AD910+'Base tratada'!$AE910</f>
        <v>15</v>
      </c>
      <c r="AG9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10" s="58" t="str">
        <f>IF('Base tratada'!$AC910&gt;=MAX('Base tratada'!$AD910,'Base tratada'!$AE910),"Web",
IF('Base tratada'!$AD910&gt;='Base tratada'!$AE910,"Catalog",
"Store"))</f>
        <v>Store</v>
      </c>
      <c r="AI910" s="59">
        <f>IF('Base tratada'!$AF910=0,"0",'Base tratada'!$AK910/'Base tratada'!$AF910)</f>
        <v>69.733333333333334</v>
      </c>
      <c r="AJ910" s="59" t="str">
        <f>IF('Base tratada'!$AI910=0,"R$ 0",
IF('Base tratada'!$AI910&lt;=25,"R$ 1–25",
IF('Base tratada'!$AI910&lt;=50,"R$ 26–50",
"+R$ 50")))</f>
        <v>+R$ 50</v>
      </c>
      <c r="AK910" s="35">
        <v>1046</v>
      </c>
      <c r="AL910" s="58" t="str">
        <f>IF('Base tratada'!$AK910&lt;=100,"R$ 0-100",
IF('Base tratada'!$AK910&lt;=500,"R$ 101-500",
IF('Base tratada'!$AK910&lt;=1000,"R$ 501-1000",
IF('Base tratada'!$AK910&lt;=1500,"R$ 1001-1500",
"+R$ 1500"))))</f>
        <v>R$ 1001-1500</v>
      </c>
      <c r="AM910" s="34">
        <v>0</v>
      </c>
      <c r="AN910" s="34">
        <v>0</v>
      </c>
      <c r="AO910" s="34">
        <v>0</v>
      </c>
      <c r="AP910" s="34">
        <v>0</v>
      </c>
      <c r="AQ910" s="34">
        <v>0</v>
      </c>
      <c r="AR910" s="34">
        <v>0</v>
      </c>
      <c r="AS910" s="34">
        <v>0</v>
      </c>
      <c r="AT910" s="34">
        <v>3</v>
      </c>
      <c r="AU910" s="34">
        <v>11</v>
      </c>
      <c r="AV910" s="52">
        <v>965</v>
      </c>
      <c r="AW910" s="57">
        <v>0</v>
      </c>
      <c r="AX910" s="58" t="str">
        <f>IF(Tabela3[[#This Row],[Response]]=1, "Aceitou", "Não aceitou")</f>
        <v>Não aceitou</v>
      </c>
      <c r="AY910" s="55" t="str">
        <f>Tabela3[[#This Row],[Faixa Recência]] &amp; " | " &amp; Tabela3[[#This Row],[Faixa Gasto]] &amp; " | " &amp; Tabela3[[#This Row],[Faixa ticket médio]]</f>
        <v>61-75 dias | R$ 1001-1500 | +R$ 50</v>
      </c>
      <c r="AZ9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0" s="36"/>
    </row>
    <row r="911" spans="1:54" x14ac:dyDescent="0.25">
      <c r="A911" s="61">
        <v>910</v>
      </c>
      <c r="B911" s="37">
        <v>68397</v>
      </c>
      <c r="C911" s="34">
        <v>0</v>
      </c>
      <c r="D911" s="34">
        <v>1</v>
      </c>
      <c r="E911" s="34">
        <v>6</v>
      </c>
      <c r="F911" s="58" t="str">
        <f>IF('Base tratada'!$E911&lt;=15,"0-15 dias",
IF('Base tratada'!$E911&lt;=30, "16-30 dias",
IF('Base tratada'!$E911&lt;=45, "31-45 dias",
IF('Base tratada'!$E911&lt;=60, "46-60 dias",
IF('Base tratada'!$E911&lt;=75, "61-75 dias", "76-99 dias")))))</f>
        <v>0-15 dias</v>
      </c>
      <c r="G911" s="38">
        <v>44</v>
      </c>
      <c r="H911" s="60" t="str">
        <f>IF('Base tratada'!$G911&lt;=29,"24–29",
IF('Base tratada'!$G911&lt;=39,"30–39",
IF('Base tratada'!$G911&lt;=49,"40–49",
IF('Base tratada'!$G911&lt;=59,"50–59",
IF('Base tratada'!$G911&lt;=69,"60–69",
"70–80")))))</f>
        <v>40–49</v>
      </c>
      <c r="I911" s="34">
        <v>2383</v>
      </c>
      <c r="J911" s="58" t="str">
        <f>IF('Base tratada'!$K911=1,"Divorciado",
IF('Base tratada'!$L911=1,"Casado",
IF('Base tratada'!$M911=1, "Solteiro",
IF('Base tratada'!$N911=1,"Juntos",
"Viúvo"))))</f>
        <v>Casado</v>
      </c>
      <c r="K911" s="34">
        <v>0</v>
      </c>
      <c r="L911" s="34">
        <v>1</v>
      </c>
      <c r="M911" s="34">
        <v>0</v>
      </c>
      <c r="N911" s="34">
        <v>0</v>
      </c>
      <c r="O911" s="34">
        <v>0</v>
      </c>
      <c r="P911" s="34">
        <v>0</v>
      </c>
      <c r="Q911" s="34">
        <v>0</v>
      </c>
      <c r="R911" s="34">
        <v>0</v>
      </c>
      <c r="S911" s="34">
        <v>0</v>
      </c>
      <c r="T911" s="34">
        <v>1</v>
      </c>
      <c r="U911" s="35">
        <v>760</v>
      </c>
      <c r="V911" s="35">
        <v>80</v>
      </c>
      <c r="W911" s="35">
        <v>466</v>
      </c>
      <c r="X911" s="35">
        <v>17</v>
      </c>
      <c r="Y911" s="35">
        <v>13</v>
      </c>
      <c r="Z911" s="35">
        <v>80</v>
      </c>
      <c r="AA911" s="34">
        <v>1</v>
      </c>
      <c r="AB911" s="34">
        <v>3</v>
      </c>
      <c r="AC911" s="34">
        <v>6</v>
      </c>
      <c r="AD911" s="34">
        <v>9</v>
      </c>
      <c r="AE911" s="34">
        <v>5</v>
      </c>
      <c r="AF911" s="58">
        <f>'Base tratada'!$AC911+'Base tratada'!$AD911+'Base tratada'!$AE911</f>
        <v>20</v>
      </c>
      <c r="AG9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11" s="58" t="str">
        <f>IF('Base tratada'!$AC911&gt;=MAX('Base tratada'!$AD911,'Base tratada'!$AE911),"Web",
IF('Base tratada'!$AD911&gt;='Base tratada'!$AE911,"Catalog",
"Store"))</f>
        <v>Catalog</v>
      </c>
      <c r="AI911" s="59">
        <f>IF('Base tratada'!$AF911=0,"0",'Base tratada'!$AK911/'Base tratada'!$AF911)</f>
        <v>66.8</v>
      </c>
      <c r="AJ911" s="59" t="str">
        <f>IF('Base tratada'!$AI911=0,"R$ 0",
IF('Base tratada'!$AI911&lt;=25,"R$ 1–25",
IF('Base tratada'!$AI911&lt;=50,"R$ 26–50",
"+R$ 50")))</f>
        <v>+R$ 50</v>
      </c>
      <c r="AK911" s="35">
        <v>1336</v>
      </c>
      <c r="AL911" s="58" t="str">
        <f>IF('Base tratada'!$AK911&lt;=100,"R$ 0-100",
IF('Base tratada'!$AK911&lt;=500,"R$ 101-500",
IF('Base tratada'!$AK911&lt;=1000,"R$ 501-1000",
IF('Base tratada'!$AK911&lt;=1500,"R$ 1001-1500",
"+R$ 1500"))))</f>
        <v>R$ 1001-1500</v>
      </c>
      <c r="AM911" s="34">
        <v>0</v>
      </c>
      <c r="AN911" s="34">
        <v>0</v>
      </c>
      <c r="AO911" s="34">
        <v>0</v>
      </c>
      <c r="AP911" s="34">
        <v>0</v>
      </c>
      <c r="AQ911" s="34">
        <v>0</v>
      </c>
      <c r="AR911" s="34">
        <v>0</v>
      </c>
      <c r="AS911" s="34">
        <v>0</v>
      </c>
      <c r="AT911" s="34">
        <v>3</v>
      </c>
      <c r="AU911" s="34">
        <v>11</v>
      </c>
      <c r="AV911" s="52">
        <v>1256</v>
      </c>
      <c r="AW911" s="57">
        <v>0</v>
      </c>
      <c r="AX911" s="58" t="str">
        <f>IF(Tabela3[[#This Row],[Response]]=1, "Aceitou", "Não aceitou")</f>
        <v>Não aceitou</v>
      </c>
      <c r="AY911" s="55" t="str">
        <f>Tabela3[[#This Row],[Faixa Recência]] &amp; " | " &amp; Tabela3[[#This Row],[Faixa Gasto]] &amp; " | " &amp; Tabela3[[#This Row],[Faixa ticket médio]]</f>
        <v>0-15 dias | R$ 1001-1500 | +R$ 50</v>
      </c>
      <c r="AZ9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11" s="36"/>
    </row>
    <row r="912" spans="1:54" x14ac:dyDescent="0.25">
      <c r="A912" s="61">
        <v>911</v>
      </c>
      <c r="B912" s="37">
        <v>79632</v>
      </c>
      <c r="C912" s="34">
        <v>0</v>
      </c>
      <c r="D912" s="34">
        <v>0</v>
      </c>
      <c r="E912" s="34">
        <v>42</v>
      </c>
      <c r="F912" s="58" t="str">
        <f>IF('Base tratada'!$E912&lt;=15,"0-15 dias",
IF('Base tratada'!$E912&lt;=30, "16-30 dias",
IF('Base tratada'!$E912&lt;=45, "31-45 dias",
IF('Base tratada'!$E912&lt;=60, "46-60 dias",
IF('Base tratada'!$E912&lt;=75, "61-75 dias", "76-99 dias")))))</f>
        <v>31-45 dias</v>
      </c>
      <c r="G912" s="38">
        <v>46</v>
      </c>
      <c r="H912" s="60" t="str">
        <f>IF('Base tratada'!$G912&lt;=29,"24–29",
IF('Base tratada'!$G912&lt;=39,"30–39",
IF('Base tratada'!$G912&lt;=49,"40–49",
IF('Base tratada'!$G912&lt;=59,"50–59",
IF('Base tratada'!$G912&lt;=69,"60–69",
"70–80")))))</f>
        <v>40–49</v>
      </c>
      <c r="I912" s="34">
        <v>2241</v>
      </c>
      <c r="J912" s="58" t="str">
        <f>IF('Base tratada'!$K912=1,"Divorciado",
IF('Base tratada'!$L912=1,"Casado",
IF('Base tratada'!$M912=1, "Solteiro",
IF('Base tratada'!$N912=1,"Juntos",
"Viúvo"))))</f>
        <v>Juntos</v>
      </c>
      <c r="K912" s="34">
        <v>0</v>
      </c>
      <c r="L912" s="34">
        <v>0</v>
      </c>
      <c r="M912" s="34">
        <v>0</v>
      </c>
      <c r="N912" s="34">
        <v>1</v>
      </c>
      <c r="O912" s="34">
        <v>0</v>
      </c>
      <c r="P912" s="34">
        <v>0</v>
      </c>
      <c r="Q912" s="34">
        <v>0</v>
      </c>
      <c r="R912" s="34">
        <v>0</v>
      </c>
      <c r="S912" s="34">
        <v>0</v>
      </c>
      <c r="T912" s="34">
        <v>1</v>
      </c>
      <c r="U912" s="35">
        <v>471</v>
      </c>
      <c r="V912" s="35">
        <v>0</v>
      </c>
      <c r="W912" s="35">
        <v>510</v>
      </c>
      <c r="X912" s="35">
        <v>99</v>
      </c>
      <c r="Y912" s="35">
        <v>21</v>
      </c>
      <c r="Z912" s="35">
        <v>12</v>
      </c>
      <c r="AA912" s="34">
        <v>1</v>
      </c>
      <c r="AB912" s="34">
        <v>2</v>
      </c>
      <c r="AC912" s="34">
        <v>6</v>
      </c>
      <c r="AD912" s="34">
        <v>4</v>
      </c>
      <c r="AE912" s="34">
        <v>9</v>
      </c>
      <c r="AF912" s="58">
        <f>'Base tratada'!$AC912+'Base tratada'!$AD912+'Base tratada'!$AE912</f>
        <v>19</v>
      </c>
      <c r="AG9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12" s="58" t="str">
        <f>IF('Base tratada'!$AC912&gt;=MAX('Base tratada'!$AD912,'Base tratada'!$AE912),"Web",
IF('Base tratada'!$AD912&gt;='Base tratada'!$AE912,"Catalog",
"Store"))</f>
        <v>Store</v>
      </c>
      <c r="AI912" s="59">
        <f>IF('Base tratada'!$AF912=0,"0",'Base tratada'!$AK912/'Base tratada'!$AF912)</f>
        <v>57.94736842105263</v>
      </c>
      <c r="AJ912" s="59" t="str">
        <f>IF('Base tratada'!$AI912=0,"R$ 0",
IF('Base tratada'!$AI912&lt;=25,"R$ 1–25",
IF('Base tratada'!$AI912&lt;=50,"R$ 26–50",
"+R$ 50")))</f>
        <v>+R$ 50</v>
      </c>
      <c r="AK912" s="35">
        <v>1101</v>
      </c>
      <c r="AL912" s="58" t="str">
        <f>IF('Base tratada'!$AK912&lt;=100,"R$ 0-100",
IF('Base tratada'!$AK912&lt;=500,"R$ 101-500",
IF('Base tratada'!$AK912&lt;=1000,"R$ 501-1000",
IF('Base tratada'!$AK912&lt;=1500,"R$ 1001-1500",
"+R$ 1500"))))</f>
        <v>R$ 1001-1500</v>
      </c>
      <c r="AM912" s="34">
        <v>0</v>
      </c>
      <c r="AN912" s="34">
        <v>0</v>
      </c>
      <c r="AO912" s="34">
        <v>0</v>
      </c>
      <c r="AP912" s="34">
        <v>0</v>
      </c>
      <c r="AQ912" s="34">
        <v>0</v>
      </c>
      <c r="AR912" s="34">
        <v>0</v>
      </c>
      <c r="AS912" s="34">
        <v>0</v>
      </c>
      <c r="AT912" s="34">
        <v>3</v>
      </c>
      <c r="AU912" s="34">
        <v>11</v>
      </c>
      <c r="AV912" s="52">
        <v>1089</v>
      </c>
      <c r="AW912" s="57">
        <v>0</v>
      </c>
      <c r="AX912" s="58" t="str">
        <f>IF(Tabela3[[#This Row],[Response]]=1, "Aceitou", "Não aceitou")</f>
        <v>Não aceitou</v>
      </c>
      <c r="AY912" s="55" t="str">
        <f>Tabela3[[#This Row],[Faixa Recência]] &amp; " | " &amp; Tabela3[[#This Row],[Faixa Gasto]] &amp; " | " &amp; Tabela3[[#This Row],[Faixa ticket médio]]</f>
        <v>31-45 dias | R$ 1001-1500 | +R$ 50</v>
      </c>
      <c r="AZ9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12" s="36"/>
    </row>
    <row r="913" spans="1:54" x14ac:dyDescent="0.25">
      <c r="A913" s="61">
        <v>912</v>
      </c>
      <c r="B913" s="37">
        <v>46107</v>
      </c>
      <c r="C913" s="34">
        <v>1</v>
      </c>
      <c r="D913" s="34">
        <v>0</v>
      </c>
      <c r="E913" s="34">
        <v>78</v>
      </c>
      <c r="F913" s="58" t="str">
        <f>IF('Base tratada'!$E913&lt;=15,"0-15 dias",
IF('Base tratada'!$E913&lt;=30, "16-30 dias",
IF('Base tratada'!$E913&lt;=45, "31-45 dias",
IF('Base tratada'!$E913&lt;=60, "46-60 dias",
IF('Base tratada'!$E913&lt;=75, "61-75 dias", "76-99 dias")))))</f>
        <v>76-99 dias</v>
      </c>
      <c r="G913" s="38">
        <v>31</v>
      </c>
      <c r="H913" s="60" t="str">
        <f>IF('Base tratada'!$G913&lt;=29,"24–29",
IF('Base tratada'!$G913&lt;=39,"30–39",
IF('Base tratada'!$G913&lt;=49,"40–49",
IF('Base tratada'!$G913&lt;=59,"50–59",
IF('Base tratada'!$G913&lt;=69,"60–69",
"70–80")))))</f>
        <v>30–39</v>
      </c>
      <c r="I913" s="34">
        <v>2298</v>
      </c>
      <c r="J913" s="58" t="str">
        <f>IF('Base tratada'!$K913=1,"Divorciado",
IF('Base tratada'!$L913=1,"Casado",
IF('Base tratada'!$M913=1, "Solteiro",
IF('Base tratada'!$N913=1,"Juntos",
"Viúvo"))))</f>
        <v>Solteiro</v>
      </c>
      <c r="K913" s="34">
        <v>0</v>
      </c>
      <c r="L913" s="34">
        <v>0</v>
      </c>
      <c r="M913" s="34">
        <v>1</v>
      </c>
      <c r="N913" s="34">
        <v>0</v>
      </c>
      <c r="O913" s="34">
        <v>0</v>
      </c>
      <c r="P913" s="34">
        <v>0</v>
      </c>
      <c r="Q913" s="34">
        <v>0</v>
      </c>
      <c r="R913" s="34">
        <v>1</v>
      </c>
      <c r="S913" s="34">
        <v>0</v>
      </c>
      <c r="T913" s="34">
        <v>0</v>
      </c>
      <c r="U913" s="35">
        <v>31</v>
      </c>
      <c r="V913" s="35">
        <v>9</v>
      </c>
      <c r="W913" s="35">
        <v>27</v>
      </c>
      <c r="X913" s="35">
        <v>16</v>
      </c>
      <c r="Y913" s="35">
        <v>9</v>
      </c>
      <c r="Z913" s="35">
        <v>33</v>
      </c>
      <c r="AA913" s="34">
        <v>1</v>
      </c>
      <c r="AB913" s="34">
        <v>3</v>
      </c>
      <c r="AC913" s="34">
        <v>1</v>
      </c>
      <c r="AD913" s="34">
        <v>1</v>
      </c>
      <c r="AE913" s="34">
        <v>4</v>
      </c>
      <c r="AF913" s="58">
        <f>'Base tratada'!$AC913+'Base tratada'!$AD913+'Base tratada'!$AE913</f>
        <v>6</v>
      </c>
      <c r="AG9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13" s="58" t="str">
        <f>IF('Base tratada'!$AC913&gt;=MAX('Base tratada'!$AD913,'Base tratada'!$AE913),"Web",
IF('Base tratada'!$AD913&gt;='Base tratada'!$AE913,"Catalog",
"Store"))</f>
        <v>Store</v>
      </c>
      <c r="AI913" s="59">
        <f>IF('Base tratada'!$AF913=0,"0",'Base tratada'!$AK913/'Base tratada'!$AF913)</f>
        <v>15.333333333333334</v>
      </c>
      <c r="AJ913" s="59" t="str">
        <f>IF('Base tratada'!$AI913=0,"R$ 0",
IF('Base tratada'!$AI913&lt;=25,"R$ 1–25",
IF('Base tratada'!$AI913&lt;=50,"R$ 26–50",
"+R$ 50")))</f>
        <v>R$ 1–25</v>
      </c>
      <c r="AK913" s="35">
        <v>92</v>
      </c>
      <c r="AL913" s="58" t="str">
        <f>IF('Base tratada'!$AK913&lt;=100,"R$ 0-100",
IF('Base tratada'!$AK913&lt;=500,"R$ 101-500",
IF('Base tratada'!$AK913&lt;=1000,"R$ 501-1000",
IF('Base tratada'!$AK913&lt;=1500,"R$ 1001-1500",
"+R$ 1500"))))</f>
        <v>R$ 0-100</v>
      </c>
      <c r="AM913" s="34">
        <v>0</v>
      </c>
      <c r="AN913" s="34">
        <v>0</v>
      </c>
      <c r="AO913" s="34">
        <v>0</v>
      </c>
      <c r="AP913" s="34">
        <v>0</v>
      </c>
      <c r="AQ913" s="34">
        <v>0</v>
      </c>
      <c r="AR913" s="34">
        <v>0</v>
      </c>
      <c r="AS913" s="34">
        <v>0</v>
      </c>
      <c r="AT913" s="34">
        <v>3</v>
      </c>
      <c r="AU913" s="34">
        <v>11</v>
      </c>
      <c r="AV913" s="52">
        <v>59</v>
      </c>
      <c r="AW913" s="57">
        <v>0</v>
      </c>
      <c r="AX913" s="58" t="str">
        <f>IF(Tabela3[[#This Row],[Response]]=1, "Aceitou", "Não aceitou")</f>
        <v>Não aceitou</v>
      </c>
      <c r="AY913" s="55" t="str">
        <f>Tabela3[[#This Row],[Faixa Recência]] &amp; " | " &amp; Tabela3[[#This Row],[Faixa Gasto]] &amp; " | " &amp; Tabela3[[#This Row],[Faixa ticket médio]]</f>
        <v>76-99 dias | R$ 0-100 | R$ 1–25</v>
      </c>
      <c r="AZ9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3" s="36"/>
    </row>
    <row r="914" spans="1:54" x14ac:dyDescent="0.25">
      <c r="A914" s="61">
        <v>913</v>
      </c>
      <c r="B914" s="37">
        <v>64950</v>
      </c>
      <c r="C914" s="34">
        <v>0</v>
      </c>
      <c r="D914" s="34">
        <v>1</v>
      </c>
      <c r="E914" s="34">
        <v>29</v>
      </c>
      <c r="F914" s="58" t="str">
        <f>IF('Base tratada'!$E914&lt;=15,"0-15 dias",
IF('Base tratada'!$E914&lt;=30, "16-30 dias",
IF('Base tratada'!$E914&lt;=45, "31-45 dias",
IF('Base tratada'!$E914&lt;=60, "46-60 dias",
IF('Base tratada'!$E914&lt;=75, "61-75 dias", "76-99 dias")))))</f>
        <v>16-30 dias</v>
      </c>
      <c r="G914" s="38">
        <v>69</v>
      </c>
      <c r="H914" s="60" t="str">
        <f>IF('Base tratada'!$G914&lt;=29,"24–29",
IF('Base tratada'!$G914&lt;=39,"30–39",
IF('Base tratada'!$G914&lt;=49,"40–49",
IF('Base tratada'!$G914&lt;=59,"50–59",
IF('Base tratada'!$G914&lt;=69,"60–69",
"70–80")))))</f>
        <v>60–69</v>
      </c>
      <c r="I914" s="34">
        <v>2845</v>
      </c>
      <c r="J914" s="58" t="str">
        <f>IF('Base tratada'!$K914=1,"Divorciado",
IF('Base tratada'!$L914=1,"Casado",
IF('Base tratada'!$M914=1, "Solteiro",
IF('Base tratada'!$N914=1,"Juntos",
"Viúvo"))))</f>
        <v>Solteiro</v>
      </c>
      <c r="K914" s="34">
        <v>0</v>
      </c>
      <c r="L914" s="34">
        <v>0</v>
      </c>
      <c r="M914" s="34">
        <v>1</v>
      </c>
      <c r="N914" s="34">
        <v>0</v>
      </c>
      <c r="O914" s="34">
        <v>0</v>
      </c>
      <c r="P914" s="34">
        <v>0</v>
      </c>
      <c r="Q914" s="34">
        <v>0</v>
      </c>
      <c r="R914" s="34">
        <v>0</v>
      </c>
      <c r="S914" s="34">
        <v>0</v>
      </c>
      <c r="T914" s="34">
        <v>1</v>
      </c>
      <c r="U914" s="35">
        <v>819</v>
      </c>
      <c r="V914" s="35">
        <v>0</v>
      </c>
      <c r="W914" s="35">
        <v>72</v>
      </c>
      <c r="X914" s="35">
        <v>12</v>
      </c>
      <c r="Y914" s="35">
        <v>0</v>
      </c>
      <c r="Z914" s="35">
        <v>63</v>
      </c>
      <c r="AA914" s="34">
        <v>2</v>
      </c>
      <c r="AB914" s="34">
        <v>7</v>
      </c>
      <c r="AC914" s="34">
        <v>11</v>
      </c>
      <c r="AD914" s="34">
        <v>2</v>
      </c>
      <c r="AE914" s="34">
        <v>10</v>
      </c>
      <c r="AF914" s="58">
        <f>'Base tratada'!$AC914+'Base tratada'!$AD914+'Base tratada'!$AE914</f>
        <v>23</v>
      </c>
      <c r="AG9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14" s="58" t="str">
        <f>IF('Base tratada'!$AC914&gt;=MAX('Base tratada'!$AD914,'Base tratada'!$AE914),"Web",
IF('Base tratada'!$AD914&gt;='Base tratada'!$AE914,"Catalog",
"Store"))</f>
        <v>Web</v>
      </c>
      <c r="AI914" s="59">
        <f>IF('Base tratada'!$AF914=0,"0",'Base tratada'!$AK914/'Base tratada'!$AF914)</f>
        <v>39.260869565217391</v>
      </c>
      <c r="AJ914" s="59" t="str">
        <f>IF('Base tratada'!$AI914=0,"R$ 0",
IF('Base tratada'!$AI914&lt;=25,"R$ 1–25",
IF('Base tratada'!$AI914&lt;=50,"R$ 26–50",
"+R$ 50")))</f>
        <v>R$ 26–50</v>
      </c>
      <c r="AK914" s="35">
        <v>903</v>
      </c>
      <c r="AL914" s="58" t="str">
        <f>IF('Base tratada'!$AK914&lt;=100,"R$ 0-100",
IF('Base tratada'!$AK914&lt;=500,"R$ 101-500",
IF('Base tratada'!$AK914&lt;=1000,"R$ 501-1000",
IF('Base tratada'!$AK914&lt;=1500,"R$ 1001-1500",
"+R$ 1500"))))</f>
        <v>R$ 501-1000</v>
      </c>
      <c r="AM914" s="34">
        <v>0</v>
      </c>
      <c r="AN914" s="34">
        <v>0</v>
      </c>
      <c r="AO914" s="34">
        <v>0</v>
      </c>
      <c r="AP914" s="34">
        <v>1</v>
      </c>
      <c r="AQ914" s="34">
        <v>0</v>
      </c>
      <c r="AR914" s="34">
        <v>1</v>
      </c>
      <c r="AS914" s="34">
        <v>0</v>
      </c>
      <c r="AT914" s="34">
        <v>3</v>
      </c>
      <c r="AU914" s="34">
        <v>11</v>
      </c>
      <c r="AV914" s="52">
        <v>840</v>
      </c>
      <c r="AW914" s="57">
        <v>0</v>
      </c>
      <c r="AX914" s="58" t="str">
        <f>IF(Tabela3[[#This Row],[Response]]=1, "Aceitou", "Não aceitou")</f>
        <v>Não aceitou</v>
      </c>
      <c r="AY914" s="55" t="str">
        <f>Tabela3[[#This Row],[Faixa Recência]] &amp; " | " &amp; Tabela3[[#This Row],[Faixa Gasto]] &amp; " | " &amp; Tabela3[[#This Row],[Faixa ticket médio]]</f>
        <v>16-30 dias | R$ 501-1000 | R$ 26–50</v>
      </c>
      <c r="AZ9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4" s="36"/>
    </row>
    <row r="915" spans="1:54" x14ac:dyDescent="0.25">
      <c r="A915" s="61">
        <v>914</v>
      </c>
      <c r="B915" s="37">
        <v>25443</v>
      </c>
      <c r="C915" s="34">
        <v>1</v>
      </c>
      <c r="D915" s="34">
        <v>0</v>
      </c>
      <c r="E915" s="34">
        <v>82</v>
      </c>
      <c r="F915" s="58" t="str">
        <f>IF('Base tratada'!$E915&lt;=15,"0-15 dias",
IF('Base tratada'!$E915&lt;=30, "16-30 dias",
IF('Base tratada'!$E915&lt;=45, "31-45 dias",
IF('Base tratada'!$E915&lt;=60, "46-60 dias",
IF('Base tratada'!$E915&lt;=75, "61-75 dias", "76-99 dias")))))</f>
        <v>76-99 dias</v>
      </c>
      <c r="G915" s="38">
        <v>31</v>
      </c>
      <c r="H915" s="60" t="str">
        <f>IF('Base tratada'!$G915&lt;=29,"24–29",
IF('Base tratada'!$G915&lt;=39,"30–39",
IF('Base tratada'!$G915&lt;=49,"40–49",
IF('Base tratada'!$G915&lt;=59,"50–59",
IF('Base tratada'!$G915&lt;=69,"60–69",
"70–80")))))</f>
        <v>30–39</v>
      </c>
      <c r="I915" s="34">
        <v>2713</v>
      </c>
      <c r="J915" s="58" t="str">
        <f>IF('Base tratada'!$K915=1,"Divorciado",
IF('Base tratada'!$L915=1,"Casado",
IF('Base tratada'!$M915=1, "Solteiro",
IF('Base tratada'!$N915=1,"Juntos",
"Viúvo"))))</f>
        <v>Casado</v>
      </c>
      <c r="K915" s="34">
        <v>0</v>
      </c>
      <c r="L915" s="34">
        <v>1</v>
      </c>
      <c r="M915" s="34">
        <v>0</v>
      </c>
      <c r="N915" s="34">
        <v>0</v>
      </c>
      <c r="O915" s="34">
        <v>0</v>
      </c>
      <c r="P915" s="34">
        <v>0</v>
      </c>
      <c r="Q915" s="34">
        <v>1</v>
      </c>
      <c r="R915" s="34">
        <v>0</v>
      </c>
      <c r="S915" s="34">
        <v>0</v>
      </c>
      <c r="T915" s="34">
        <v>0</v>
      </c>
      <c r="U915" s="35">
        <v>1</v>
      </c>
      <c r="V915" s="35">
        <v>4</v>
      </c>
      <c r="W915" s="35">
        <v>3</v>
      </c>
      <c r="X915" s="35">
        <v>8</v>
      </c>
      <c r="Y915" s="35">
        <v>9</v>
      </c>
      <c r="Z915" s="35">
        <v>7</v>
      </c>
      <c r="AA915" s="34">
        <v>1</v>
      </c>
      <c r="AB915" s="34">
        <v>8</v>
      </c>
      <c r="AC915" s="34">
        <v>1</v>
      </c>
      <c r="AD915" s="34">
        <v>0</v>
      </c>
      <c r="AE915" s="34">
        <v>3</v>
      </c>
      <c r="AF915" s="58">
        <f>'Base tratada'!$AC915+'Base tratada'!$AD915+'Base tratada'!$AE915</f>
        <v>4</v>
      </c>
      <c r="AG9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15" s="58" t="str">
        <f>IF('Base tratada'!$AC915&gt;=MAX('Base tratada'!$AD915,'Base tratada'!$AE915),"Web",
IF('Base tratada'!$AD915&gt;='Base tratada'!$AE915,"Catalog",
"Store"))</f>
        <v>Store</v>
      </c>
      <c r="AI915" s="59">
        <f>IF('Base tratada'!$AF915=0,"0",'Base tratada'!$AK915/'Base tratada'!$AF915)</f>
        <v>6.25</v>
      </c>
      <c r="AJ915" s="59" t="str">
        <f>IF('Base tratada'!$AI915=0,"R$ 0",
IF('Base tratada'!$AI915&lt;=25,"R$ 1–25",
IF('Base tratada'!$AI915&lt;=50,"R$ 26–50",
"+R$ 50")))</f>
        <v>R$ 1–25</v>
      </c>
      <c r="AK915" s="35">
        <v>25</v>
      </c>
      <c r="AL915" s="58" t="str">
        <f>IF('Base tratada'!$AK915&lt;=100,"R$ 0-100",
IF('Base tratada'!$AK915&lt;=500,"R$ 101-500",
IF('Base tratada'!$AK915&lt;=1000,"R$ 501-1000",
IF('Base tratada'!$AK915&lt;=1500,"R$ 1001-1500",
"+R$ 1500"))))</f>
        <v>R$ 0-100</v>
      </c>
      <c r="AM915" s="34">
        <v>0</v>
      </c>
      <c r="AN915" s="34">
        <v>0</v>
      </c>
      <c r="AO915" s="34">
        <v>0</v>
      </c>
      <c r="AP915" s="34">
        <v>0</v>
      </c>
      <c r="AQ915" s="34">
        <v>0</v>
      </c>
      <c r="AR915" s="34">
        <v>0</v>
      </c>
      <c r="AS915" s="34">
        <v>0</v>
      </c>
      <c r="AT915" s="34">
        <v>3</v>
      </c>
      <c r="AU915" s="34">
        <v>11</v>
      </c>
      <c r="AV915" s="52">
        <v>18</v>
      </c>
      <c r="AW915" s="57">
        <v>0</v>
      </c>
      <c r="AX915" s="58" t="str">
        <f>IF(Tabela3[[#This Row],[Response]]=1, "Aceitou", "Não aceitou")</f>
        <v>Não aceitou</v>
      </c>
      <c r="AY915" s="55" t="str">
        <f>Tabela3[[#This Row],[Faixa Recência]] &amp; " | " &amp; Tabela3[[#This Row],[Faixa Gasto]] &amp; " | " &amp; Tabela3[[#This Row],[Faixa ticket médio]]</f>
        <v>76-99 dias | R$ 0-100 | R$ 1–25</v>
      </c>
      <c r="AZ9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5" s="36"/>
    </row>
    <row r="916" spans="1:54" x14ac:dyDescent="0.25">
      <c r="A916" s="61">
        <v>915</v>
      </c>
      <c r="B916" s="37">
        <v>75127</v>
      </c>
      <c r="C916" s="34">
        <v>0</v>
      </c>
      <c r="D916" s="34">
        <v>0</v>
      </c>
      <c r="E916" s="34">
        <v>92</v>
      </c>
      <c r="F916" s="58" t="str">
        <f>IF('Base tratada'!$E916&lt;=15,"0-15 dias",
IF('Base tratada'!$E916&lt;=30, "16-30 dias",
IF('Base tratada'!$E916&lt;=45, "31-45 dias",
IF('Base tratada'!$E916&lt;=60, "46-60 dias",
IF('Base tratada'!$E916&lt;=75, "61-75 dias", "76-99 dias")))))</f>
        <v>76-99 dias</v>
      </c>
      <c r="G916" s="38">
        <v>68</v>
      </c>
      <c r="H916" s="60" t="str">
        <f>IF('Base tratada'!$G916&lt;=29,"24–29",
IF('Base tratada'!$G916&lt;=39,"30–39",
IF('Base tratada'!$G916&lt;=49,"40–49",
IF('Base tratada'!$G916&lt;=59,"50–59",
IF('Base tratada'!$G916&lt;=69,"60–69",
"70–80")))))</f>
        <v>60–69</v>
      </c>
      <c r="I916" s="34">
        <v>2197</v>
      </c>
      <c r="J916" s="58" t="str">
        <f>IF('Base tratada'!$K916=1,"Divorciado",
IF('Base tratada'!$L916=1,"Casado",
IF('Base tratada'!$M916=1, "Solteiro",
IF('Base tratada'!$N916=1,"Juntos",
"Viúvo"))))</f>
        <v>Solteiro</v>
      </c>
      <c r="K916" s="34">
        <v>0</v>
      </c>
      <c r="L916" s="34">
        <v>0</v>
      </c>
      <c r="M916" s="34">
        <v>1</v>
      </c>
      <c r="N916" s="34">
        <v>0</v>
      </c>
      <c r="O916" s="34">
        <v>0</v>
      </c>
      <c r="P916" s="34">
        <v>0</v>
      </c>
      <c r="Q916" s="34">
        <v>0</v>
      </c>
      <c r="R916" s="34">
        <v>1</v>
      </c>
      <c r="S916" s="34">
        <v>0</v>
      </c>
      <c r="T916" s="34">
        <v>0</v>
      </c>
      <c r="U916" s="35">
        <v>203</v>
      </c>
      <c r="V916" s="35">
        <v>35</v>
      </c>
      <c r="W916" s="35">
        <v>305</v>
      </c>
      <c r="X916" s="35">
        <v>46</v>
      </c>
      <c r="Y916" s="35">
        <v>17</v>
      </c>
      <c r="Z916" s="35">
        <v>227</v>
      </c>
      <c r="AA916" s="34">
        <v>1</v>
      </c>
      <c r="AB916" s="34">
        <v>1</v>
      </c>
      <c r="AC916" s="34">
        <v>2</v>
      </c>
      <c r="AD916" s="34">
        <v>11</v>
      </c>
      <c r="AE916" s="34">
        <v>5</v>
      </c>
      <c r="AF916" s="58">
        <f>'Base tratada'!$AC916+'Base tratada'!$AD916+'Base tratada'!$AE916</f>
        <v>18</v>
      </c>
      <c r="AG9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16" s="58" t="str">
        <f>IF('Base tratada'!$AC916&gt;=MAX('Base tratada'!$AD916,'Base tratada'!$AE916),"Web",
IF('Base tratada'!$AD916&gt;='Base tratada'!$AE916,"Catalog",
"Store"))</f>
        <v>Catalog</v>
      </c>
      <c r="AI916" s="59">
        <f>IF('Base tratada'!$AF916=0,"0",'Base tratada'!$AK916/'Base tratada'!$AF916)</f>
        <v>33.666666666666664</v>
      </c>
      <c r="AJ916" s="59" t="str">
        <f>IF('Base tratada'!$AI916=0,"R$ 0",
IF('Base tratada'!$AI916&lt;=25,"R$ 1–25",
IF('Base tratada'!$AI916&lt;=50,"R$ 26–50",
"+R$ 50")))</f>
        <v>R$ 26–50</v>
      </c>
      <c r="AK916" s="35">
        <v>606</v>
      </c>
      <c r="AL916" s="58" t="str">
        <f>IF('Base tratada'!$AK916&lt;=100,"R$ 0-100",
IF('Base tratada'!$AK916&lt;=500,"R$ 101-500",
IF('Base tratada'!$AK916&lt;=1000,"R$ 501-1000",
IF('Base tratada'!$AK916&lt;=1500,"R$ 1001-1500",
"+R$ 1500"))))</f>
        <v>R$ 501-1000</v>
      </c>
      <c r="AM916" s="34">
        <v>0</v>
      </c>
      <c r="AN916" s="34">
        <v>0</v>
      </c>
      <c r="AO916" s="34">
        <v>0</v>
      </c>
      <c r="AP916" s="34">
        <v>0</v>
      </c>
      <c r="AQ916" s="34">
        <v>0</v>
      </c>
      <c r="AR916" s="34">
        <v>0</v>
      </c>
      <c r="AS916" s="34">
        <v>0</v>
      </c>
      <c r="AT916" s="34">
        <v>3</v>
      </c>
      <c r="AU916" s="34">
        <v>11</v>
      </c>
      <c r="AV916" s="52">
        <v>379</v>
      </c>
      <c r="AW916" s="57">
        <v>0</v>
      </c>
      <c r="AX916" s="58" t="str">
        <f>IF(Tabela3[[#This Row],[Response]]=1, "Aceitou", "Não aceitou")</f>
        <v>Não aceitou</v>
      </c>
      <c r="AY916" s="55" t="str">
        <f>Tabela3[[#This Row],[Faixa Recência]] &amp; " | " &amp; Tabela3[[#This Row],[Faixa Gasto]] &amp; " | " &amp; Tabela3[[#This Row],[Faixa ticket médio]]</f>
        <v>76-99 dias | R$ 501-1000 | R$ 26–50</v>
      </c>
      <c r="AZ9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6" s="36"/>
    </row>
    <row r="917" spans="1:54" x14ac:dyDescent="0.25">
      <c r="A917" s="61">
        <v>916</v>
      </c>
      <c r="B917" s="37">
        <v>32892</v>
      </c>
      <c r="C917" s="34">
        <v>1</v>
      </c>
      <c r="D917" s="34">
        <v>0</v>
      </c>
      <c r="E917" s="34">
        <v>78</v>
      </c>
      <c r="F917" s="58" t="str">
        <f>IF('Base tratada'!$E917&lt;=15,"0-15 dias",
IF('Base tratada'!$E917&lt;=30, "16-30 dias",
IF('Base tratada'!$E917&lt;=45, "31-45 dias",
IF('Base tratada'!$E917&lt;=60, "46-60 dias",
IF('Base tratada'!$E917&lt;=75, "61-75 dias", "76-99 dias")))))</f>
        <v>76-99 dias</v>
      </c>
      <c r="G917" s="38">
        <v>49</v>
      </c>
      <c r="H917" s="60" t="str">
        <f>IF('Base tratada'!$G917&lt;=29,"24–29",
IF('Base tratada'!$G917&lt;=39,"30–39",
IF('Base tratada'!$G917&lt;=49,"40–49",
IF('Base tratada'!$G917&lt;=59,"50–59",
IF('Base tratada'!$G917&lt;=69,"60–69",
"70–80")))))</f>
        <v>40–49</v>
      </c>
      <c r="I917" s="34">
        <v>2194</v>
      </c>
      <c r="J917" s="58" t="str">
        <f>IF('Base tratada'!$K917=1,"Divorciado",
IF('Base tratada'!$L917=1,"Casado",
IF('Base tratada'!$M917=1, "Solteiro",
IF('Base tratada'!$N917=1,"Juntos",
"Viúvo"))))</f>
        <v>Juntos</v>
      </c>
      <c r="K917" s="34">
        <v>0</v>
      </c>
      <c r="L917" s="34">
        <v>0</v>
      </c>
      <c r="M917" s="34">
        <v>0</v>
      </c>
      <c r="N917" s="34">
        <v>1</v>
      </c>
      <c r="O917" s="34">
        <v>0</v>
      </c>
      <c r="P917" s="34">
        <v>0</v>
      </c>
      <c r="Q917" s="34">
        <v>0</v>
      </c>
      <c r="R917" s="34">
        <v>0</v>
      </c>
      <c r="S917" s="34">
        <v>0</v>
      </c>
      <c r="T917" s="34">
        <v>1</v>
      </c>
      <c r="U917" s="35">
        <v>26</v>
      </c>
      <c r="V917" s="35">
        <v>0</v>
      </c>
      <c r="W917" s="35">
        <v>15</v>
      </c>
      <c r="X917" s="35">
        <v>2</v>
      </c>
      <c r="Y917" s="35">
        <v>1</v>
      </c>
      <c r="Z917" s="35">
        <v>2</v>
      </c>
      <c r="AA917" s="34">
        <v>2</v>
      </c>
      <c r="AB917" s="34">
        <v>8</v>
      </c>
      <c r="AC917" s="34">
        <v>3</v>
      </c>
      <c r="AD917" s="34">
        <v>0</v>
      </c>
      <c r="AE917" s="34">
        <v>3</v>
      </c>
      <c r="AF917" s="58">
        <f>'Base tratada'!$AC917+'Base tratada'!$AD917+'Base tratada'!$AE917</f>
        <v>6</v>
      </c>
      <c r="AG9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17" s="58" t="str">
        <f>IF('Base tratada'!$AC917&gt;=MAX('Base tratada'!$AD917,'Base tratada'!$AE917),"Web",
IF('Base tratada'!$AD917&gt;='Base tratada'!$AE917,"Catalog",
"Store"))</f>
        <v>Web</v>
      </c>
      <c r="AI917" s="59">
        <f>IF('Base tratada'!$AF917=0,"0",'Base tratada'!$AK917/'Base tratada'!$AF917)</f>
        <v>7.333333333333333</v>
      </c>
      <c r="AJ917" s="59" t="str">
        <f>IF('Base tratada'!$AI917=0,"R$ 0",
IF('Base tratada'!$AI917&lt;=25,"R$ 1–25",
IF('Base tratada'!$AI917&lt;=50,"R$ 26–50",
"+R$ 50")))</f>
        <v>R$ 1–25</v>
      </c>
      <c r="AK917" s="35">
        <v>44</v>
      </c>
      <c r="AL917" s="58" t="str">
        <f>IF('Base tratada'!$AK917&lt;=100,"R$ 0-100",
IF('Base tratada'!$AK917&lt;=500,"R$ 101-500",
IF('Base tratada'!$AK917&lt;=1000,"R$ 501-1000",
IF('Base tratada'!$AK917&lt;=1500,"R$ 1001-1500",
"+R$ 1500"))))</f>
        <v>R$ 0-100</v>
      </c>
      <c r="AM917" s="34">
        <v>0</v>
      </c>
      <c r="AN917" s="34">
        <v>0</v>
      </c>
      <c r="AO917" s="34">
        <v>0</v>
      </c>
      <c r="AP917" s="34">
        <v>0</v>
      </c>
      <c r="AQ917" s="34">
        <v>0</v>
      </c>
      <c r="AR917" s="34">
        <v>0</v>
      </c>
      <c r="AS917" s="34">
        <v>0</v>
      </c>
      <c r="AT917" s="34">
        <v>3</v>
      </c>
      <c r="AU917" s="34">
        <v>11</v>
      </c>
      <c r="AV917" s="52">
        <v>42</v>
      </c>
      <c r="AW917" s="57">
        <v>0</v>
      </c>
      <c r="AX917" s="58" t="str">
        <f>IF(Tabela3[[#This Row],[Response]]=1, "Aceitou", "Não aceitou")</f>
        <v>Não aceitou</v>
      </c>
      <c r="AY917" s="55" t="str">
        <f>Tabela3[[#This Row],[Faixa Recência]] &amp; " | " &amp; Tabela3[[#This Row],[Faixa Gasto]] &amp; " | " &amp; Tabela3[[#This Row],[Faixa ticket médio]]</f>
        <v>76-99 dias | R$ 0-100 | R$ 1–25</v>
      </c>
      <c r="AZ9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7" s="36"/>
    </row>
    <row r="918" spans="1:54" x14ac:dyDescent="0.25">
      <c r="A918" s="61">
        <v>917</v>
      </c>
      <c r="B918" s="37">
        <v>71796</v>
      </c>
      <c r="C918" s="34">
        <v>0</v>
      </c>
      <c r="D918" s="34">
        <v>0</v>
      </c>
      <c r="E918" s="34">
        <v>54</v>
      </c>
      <c r="F918" s="58" t="str">
        <f>IF('Base tratada'!$E918&lt;=15,"0-15 dias",
IF('Base tratada'!$E918&lt;=30, "16-30 dias",
IF('Base tratada'!$E918&lt;=45, "31-45 dias",
IF('Base tratada'!$E918&lt;=60, "46-60 dias",
IF('Base tratada'!$E918&lt;=75, "61-75 dias", "76-99 dias")))))</f>
        <v>46-60 dias</v>
      </c>
      <c r="G918" s="38">
        <v>49</v>
      </c>
      <c r="H918" s="60" t="str">
        <f>IF('Base tratada'!$G918&lt;=29,"24–29",
IF('Base tratada'!$G918&lt;=39,"30–39",
IF('Base tratada'!$G918&lt;=49,"40–49",
IF('Base tratada'!$G918&lt;=59,"50–59",
IF('Base tratada'!$G918&lt;=69,"60–69",
"70–80")))))</f>
        <v>40–49</v>
      </c>
      <c r="I918" s="34">
        <v>2407</v>
      </c>
      <c r="J918" s="58" t="str">
        <f>IF('Base tratada'!$K918=1,"Divorciado",
IF('Base tratada'!$L918=1,"Casado",
IF('Base tratada'!$M918=1, "Solteiro",
IF('Base tratada'!$N918=1,"Juntos",
"Viúvo"))))</f>
        <v>Juntos</v>
      </c>
      <c r="K918" s="34">
        <v>0</v>
      </c>
      <c r="L918" s="34">
        <v>0</v>
      </c>
      <c r="M918" s="34">
        <v>0</v>
      </c>
      <c r="N918" s="34">
        <v>1</v>
      </c>
      <c r="O918" s="34">
        <v>0</v>
      </c>
      <c r="P918" s="34">
        <v>0</v>
      </c>
      <c r="Q918" s="34">
        <v>0</v>
      </c>
      <c r="R918" s="34">
        <v>1</v>
      </c>
      <c r="S918" s="34">
        <v>0</v>
      </c>
      <c r="T918" s="34">
        <v>0</v>
      </c>
      <c r="U918" s="35">
        <v>354</v>
      </c>
      <c r="V918" s="35">
        <v>21</v>
      </c>
      <c r="W918" s="35">
        <v>311</v>
      </c>
      <c r="X918" s="35">
        <v>167</v>
      </c>
      <c r="Y918" s="35">
        <v>75</v>
      </c>
      <c r="Z918" s="35">
        <v>32</v>
      </c>
      <c r="AA918" s="34">
        <v>1</v>
      </c>
      <c r="AB918" s="34">
        <v>4</v>
      </c>
      <c r="AC918" s="34">
        <v>9</v>
      </c>
      <c r="AD918" s="34">
        <v>3</v>
      </c>
      <c r="AE918" s="34">
        <v>4</v>
      </c>
      <c r="AF918" s="58">
        <f>'Base tratada'!$AC918+'Base tratada'!$AD918+'Base tratada'!$AE918</f>
        <v>16</v>
      </c>
      <c r="AG9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18" s="58" t="str">
        <f>IF('Base tratada'!$AC918&gt;=MAX('Base tratada'!$AD918,'Base tratada'!$AE918),"Web",
IF('Base tratada'!$AD918&gt;='Base tratada'!$AE918,"Catalog",
"Store"))</f>
        <v>Web</v>
      </c>
      <c r="AI918" s="59">
        <f>IF('Base tratada'!$AF918=0,"0",'Base tratada'!$AK918/'Base tratada'!$AF918)</f>
        <v>58</v>
      </c>
      <c r="AJ918" s="59" t="str">
        <f>IF('Base tratada'!$AI918=0,"R$ 0",
IF('Base tratada'!$AI918&lt;=25,"R$ 1–25",
IF('Base tratada'!$AI918&lt;=50,"R$ 26–50",
"+R$ 50")))</f>
        <v>+R$ 50</v>
      </c>
      <c r="AK918" s="35">
        <v>928</v>
      </c>
      <c r="AL918" s="58" t="str">
        <f>IF('Base tratada'!$AK918&lt;=100,"R$ 0-100",
IF('Base tratada'!$AK918&lt;=500,"R$ 101-500",
IF('Base tratada'!$AK918&lt;=1000,"R$ 501-1000",
IF('Base tratada'!$AK918&lt;=1500,"R$ 1001-1500",
"+R$ 1500"))))</f>
        <v>R$ 501-1000</v>
      </c>
      <c r="AM918" s="34">
        <v>0</v>
      </c>
      <c r="AN918" s="34">
        <v>0</v>
      </c>
      <c r="AO918" s="34">
        <v>0</v>
      </c>
      <c r="AP918" s="34">
        <v>0</v>
      </c>
      <c r="AQ918" s="34">
        <v>0</v>
      </c>
      <c r="AR918" s="34">
        <v>0</v>
      </c>
      <c r="AS918" s="34">
        <v>0</v>
      </c>
      <c r="AT918" s="34">
        <v>3</v>
      </c>
      <c r="AU918" s="34">
        <v>11</v>
      </c>
      <c r="AV918" s="52">
        <v>896</v>
      </c>
      <c r="AW918" s="57">
        <v>0</v>
      </c>
      <c r="AX918" s="58" t="str">
        <f>IF(Tabela3[[#This Row],[Response]]=1, "Aceitou", "Não aceitou")</f>
        <v>Não aceitou</v>
      </c>
      <c r="AY918" s="55" t="str">
        <f>Tabela3[[#This Row],[Faixa Recência]] &amp; " | " &amp; Tabela3[[#This Row],[Faixa Gasto]] &amp; " | " &amp; Tabela3[[#This Row],[Faixa ticket médio]]</f>
        <v>46-60 dias | R$ 501-1000 | +R$ 50</v>
      </c>
      <c r="AZ9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18" s="36"/>
    </row>
    <row r="919" spans="1:54" x14ac:dyDescent="0.25">
      <c r="A919" s="61">
        <v>918</v>
      </c>
      <c r="B919" s="37">
        <v>67536</v>
      </c>
      <c r="C919" s="34">
        <v>0</v>
      </c>
      <c r="D919" s="34">
        <v>1</v>
      </c>
      <c r="E919" s="34">
        <v>45</v>
      </c>
      <c r="F919" s="58" t="str">
        <f>IF('Base tratada'!$E919&lt;=15,"0-15 dias",
IF('Base tratada'!$E919&lt;=30, "16-30 dias",
IF('Base tratada'!$E919&lt;=45, "31-45 dias",
IF('Base tratada'!$E919&lt;=60, "46-60 dias",
IF('Base tratada'!$E919&lt;=75, "61-75 dias", "76-99 dias")))))</f>
        <v>31-45 dias</v>
      </c>
      <c r="G919" s="38">
        <v>50</v>
      </c>
      <c r="H919" s="60" t="str">
        <f>IF('Base tratada'!$G919&lt;=29,"24–29",
IF('Base tratada'!$G919&lt;=39,"30–39",
IF('Base tratada'!$G919&lt;=49,"40–49",
IF('Base tratada'!$G919&lt;=59,"50–59",
IF('Base tratada'!$G919&lt;=69,"60–69",
"70–80")))))</f>
        <v>50–59</v>
      </c>
      <c r="I919" s="34">
        <v>2562</v>
      </c>
      <c r="J919" s="58" t="str">
        <f>IF('Base tratada'!$K919=1,"Divorciado",
IF('Base tratada'!$L919=1,"Casado",
IF('Base tratada'!$M919=1, "Solteiro",
IF('Base tratada'!$N919=1,"Juntos",
"Viúvo"))))</f>
        <v>Casado</v>
      </c>
      <c r="K919" s="34">
        <v>0</v>
      </c>
      <c r="L919" s="34">
        <v>1</v>
      </c>
      <c r="M919" s="34">
        <v>0</v>
      </c>
      <c r="N919" s="34">
        <v>0</v>
      </c>
      <c r="O919" s="34">
        <v>0</v>
      </c>
      <c r="P919" s="34">
        <v>0</v>
      </c>
      <c r="Q919" s="34">
        <v>0</v>
      </c>
      <c r="R919" s="34">
        <v>0</v>
      </c>
      <c r="S919" s="34">
        <v>0</v>
      </c>
      <c r="T919" s="34">
        <v>1</v>
      </c>
      <c r="U919" s="35">
        <v>1253</v>
      </c>
      <c r="V919" s="35">
        <v>0</v>
      </c>
      <c r="W919" s="35">
        <v>447</v>
      </c>
      <c r="X919" s="35">
        <v>23</v>
      </c>
      <c r="Y919" s="35">
        <v>71</v>
      </c>
      <c r="Z919" s="35">
        <v>35</v>
      </c>
      <c r="AA919" s="34">
        <v>3</v>
      </c>
      <c r="AB919" s="34">
        <v>8</v>
      </c>
      <c r="AC919" s="34">
        <v>11</v>
      </c>
      <c r="AD919" s="34">
        <v>5</v>
      </c>
      <c r="AE919" s="34">
        <v>11</v>
      </c>
      <c r="AF919" s="58">
        <f>'Base tratada'!$AC919+'Base tratada'!$AD919+'Base tratada'!$AE919</f>
        <v>27</v>
      </c>
      <c r="AG9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19" s="58" t="str">
        <f>IF('Base tratada'!$AC919&gt;=MAX('Base tratada'!$AD919,'Base tratada'!$AE919),"Web",
IF('Base tratada'!$AD919&gt;='Base tratada'!$AE919,"Catalog",
"Store"))</f>
        <v>Web</v>
      </c>
      <c r="AI919" s="59">
        <f>IF('Base tratada'!$AF919=0,"0",'Base tratada'!$AK919/'Base tratada'!$AF919)</f>
        <v>66.444444444444443</v>
      </c>
      <c r="AJ919" s="59" t="str">
        <f>IF('Base tratada'!$AI919=0,"R$ 0",
IF('Base tratada'!$AI919&lt;=25,"R$ 1–25",
IF('Base tratada'!$AI919&lt;=50,"R$ 26–50",
"+R$ 50")))</f>
        <v>+R$ 50</v>
      </c>
      <c r="AK919" s="35">
        <v>1794</v>
      </c>
      <c r="AL919" s="58" t="str">
        <f>IF('Base tratada'!$AK919&lt;=100,"R$ 0-100",
IF('Base tratada'!$AK919&lt;=500,"R$ 101-500",
IF('Base tratada'!$AK919&lt;=1000,"R$ 501-1000",
IF('Base tratada'!$AK919&lt;=1500,"R$ 1001-1500",
"+R$ 1500"))))</f>
        <v>+R$ 1500</v>
      </c>
      <c r="AM919" s="34">
        <v>1</v>
      </c>
      <c r="AN919" s="34">
        <v>0</v>
      </c>
      <c r="AO919" s="34">
        <v>0</v>
      </c>
      <c r="AP919" s="34">
        <v>0</v>
      </c>
      <c r="AQ919" s="34">
        <v>0</v>
      </c>
      <c r="AR919" s="34">
        <v>1</v>
      </c>
      <c r="AS919" s="34">
        <v>0</v>
      </c>
      <c r="AT919" s="34">
        <v>3</v>
      </c>
      <c r="AU919" s="34">
        <v>11</v>
      </c>
      <c r="AV919" s="52">
        <v>1759</v>
      </c>
      <c r="AW919" s="57">
        <v>0</v>
      </c>
      <c r="AX919" s="58" t="str">
        <f>IF(Tabela3[[#This Row],[Response]]=1, "Aceitou", "Não aceitou")</f>
        <v>Não aceitou</v>
      </c>
      <c r="AY919" s="55" t="str">
        <f>Tabela3[[#This Row],[Faixa Recência]] &amp; " | " &amp; Tabela3[[#This Row],[Faixa Gasto]] &amp; " | " &amp; Tabela3[[#This Row],[Faixa ticket médio]]</f>
        <v>31-45 dias | +R$ 1500 | +R$ 50</v>
      </c>
      <c r="AZ9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19" s="36"/>
    </row>
    <row r="920" spans="1:54" x14ac:dyDescent="0.25">
      <c r="A920" s="61">
        <v>919</v>
      </c>
      <c r="B920" s="37">
        <v>55239</v>
      </c>
      <c r="C920" s="34">
        <v>0</v>
      </c>
      <c r="D920" s="34">
        <v>1</v>
      </c>
      <c r="E920" s="34">
        <v>59</v>
      </c>
      <c r="F920" s="58" t="str">
        <f>IF('Base tratada'!$E920&lt;=15,"0-15 dias",
IF('Base tratada'!$E920&lt;=30, "16-30 dias",
IF('Base tratada'!$E920&lt;=45, "31-45 dias",
IF('Base tratada'!$E920&lt;=60, "46-60 dias",
IF('Base tratada'!$E920&lt;=75, "61-75 dias", "76-99 dias")))))</f>
        <v>46-60 dias</v>
      </c>
      <c r="G920" s="38">
        <v>49</v>
      </c>
      <c r="H920" s="60" t="str">
        <f>IF('Base tratada'!$G920&lt;=29,"24–29",
IF('Base tratada'!$G920&lt;=39,"30–39",
IF('Base tratada'!$G920&lt;=49,"40–49",
IF('Base tratada'!$G920&lt;=59,"50–59",
IF('Base tratada'!$G920&lt;=69,"60–69",
"70–80")))))</f>
        <v>40–49</v>
      </c>
      <c r="I920" s="34">
        <v>2509</v>
      </c>
      <c r="J920" s="58" t="str">
        <f>IF('Base tratada'!$K920=1,"Divorciado",
IF('Base tratada'!$L920=1,"Casado",
IF('Base tratada'!$M920=1, "Solteiro",
IF('Base tratada'!$N920=1,"Juntos",
"Viúvo"))))</f>
        <v>Solteiro</v>
      </c>
      <c r="K920" s="34">
        <v>0</v>
      </c>
      <c r="L920" s="34">
        <v>0</v>
      </c>
      <c r="M920" s="34">
        <v>1</v>
      </c>
      <c r="N920" s="34">
        <v>0</v>
      </c>
      <c r="O920" s="34">
        <v>0</v>
      </c>
      <c r="P920" s="34">
        <v>0</v>
      </c>
      <c r="Q920" s="34">
        <v>0</v>
      </c>
      <c r="R920" s="34">
        <v>1</v>
      </c>
      <c r="S920" s="34">
        <v>0</v>
      </c>
      <c r="T920" s="34">
        <v>0</v>
      </c>
      <c r="U920" s="35">
        <v>371</v>
      </c>
      <c r="V920" s="35">
        <v>17</v>
      </c>
      <c r="W920" s="35">
        <v>238</v>
      </c>
      <c r="X920" s="35">
        <v>23</v>
      </c>
      <c r="Y920" s="35">
        <v>24</v>
      </c>
      <c r="Z920" s="35">
        <v>106</v>
      </c>
      <c r="AA920" s="34">
        <v>3</v>
      </c>
      <c r="AB920" s="34">
        <v>5</v>
      </c>
      <c r="AC920" s="34">
        <v>7</v>
      </c>
      <c r="AD920" s="34">
        <v>5</v>
      </c>
      <c r="AE920" s="34">
        <v>11</v>
      </c>
      <c r="AF920" s="58">
        <f>'Base tratada'!$AC920+'Base tratada'!$AD920+'Base tratada'!$AE920</f>
        <v>23</v>
      </c>
      <c r="AG9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20" s="58" t="str">
        <f>IF('Base tratada'!$AC920&gt;=MAX('Base tratada'!$AD920,'Base tratada'!$AE920),"Web",
IF('Base tratada'!$AD920&gt;='Base tratada'!$AE920,"Catalog",
"Store"))</f>
        <v>Store</v>
      </c>
      <c r="AI920" s="59">
        <f>IF('Base tratada'!$AF920=0,"0",'Base tratada'!$AK920/'Base tratada'!$AF920)</f>
        <v>29.260869565217391</v>
      </c>
      <c r="AJ920" s="59" t="str">
        <f>IF('Base tratada'!$AI920=0,"R$ 0",
IF('Base tratada'!$AI920&lt;=25,"R$ 1–25",
IF('Base tratada'!$AI920&lt;=50,"R$ 26–50",
"+R$ 50")))</f>
        <v>R$ 26–50</v>
      </c>
      <c r="AK920" s="35">
        <v>673</v>
      </c>
      <c r="AL920" s="58" t="str">
        <f>IF('Base tratada'!$AK920&lt;=100,"R$ 0-100",
IF('Base tratada'!$AK920&lt;=500,"R$ 101-500",
IF('Base tratada'!$AK920&lt;=1000,"R$ 501-1000",
IF('Base tratada'!$AK920&lt;=1500,"R$ 1001-1500",
"+R$ 1500"))))</f>
        <v>R$ 501-1000</v>
      </c>
      <c r="AM920" s="34">
        <v>0</v>
      </c>
      <c r="AN920" s="34">
        <v>0</v>
      </c>
      <c r="AO920" s="34">
        <v>0</v>
      </c>
      <c r="AP920" s="34">
        <v>0</v>
      </c>
      <c r="AQ920" s="34">
        <v>0</v>
      </c>
      <c r="AR920" s="34">
        <v>0</v>
      </c>
      <c r="AS920" s="34">
        <v>0</v>
      </c>
      <c r="AT920" s="34">
        <v>3</v>
      </c>
      <c r="AU920" s="34">
        <v>11</v>
      </c>
      <c r="AV920" s="52">
        <v>567</v>
      </c>
      <c r="AW920" s="57">
        <v>0</v>
      </c>
      <c r="AX920" s="58" t="str">
        <f>IF(Tabela3[[#This Row],[Response]]=1, "Aceitou", "Não aceitou")</f>
        <v>Não aceitou</v>
      </c>
      <c r="AY920" s="55" t="str">
        <f>Tabela3[[#This Row],[Faixa Recência]] &amp; " | " &amp; Tabela3[[#This Row],[Faixa Gasto]] &amp; " | " &amp; Tabela3[[#This Row],[Faixa ticket médio]]</f>
        <v>46-60 dias | R$ 501-1000 | R$ 26–50</v>
      </c>
      <c r="AZ9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0" s="36"/>
    </row>
    <row r="921" spans="1:54" x14ac:dyDescent="0.25">
      <c r="A921" s="61">
        <v>920</v>
      </c>
      <c r="B921" s="37">
        <v>60554</v>
      </c>
      <c r="C921" s="34">
        <v>1</v>
      </c>
      <c r="D921" s="34">
        <v>0</v>
      </c>
      <c r="E921" s="34">
        <v>8</v>
      </c>
      <c r="F921" s="58" t="str">
        <f>IF('Base tratada'!$E921&lt;=15,"0-15 dias",
IF('Base tratada'!$E921&lt;=30, "16-30 dias",
IF('Base tratada'!$E921&lt;=45, "31-45 dias",
IF('Base tratada'!$E921&lt;=60, "46-60 dias",
IF('Base tratada'!$E921&lt;=75, "61-75 dias", "76-99 dias")))))</f>
        <v>0-15 dias</v>
      </c>
      <c r="G921" s="38">
        <v>45</v>
      </c>
      <c r="H921" s="60" t="str">
        <f>IF('Base tratada'!$G921&lt;=29,"24–29",
IF('Base tratada'!$G921&lt;=39,"30–39",
IF('Base tratada'!$G921&lt;=49,"40–49",
IF('Base tratada'!$G921&lt;=59,"50–59",
IF('Base tratada'!$G921&lt;=69,"60–69",
"70–80")))))</f>
        <v>40–49</v>
      </c>
      <c r="I921" s="34">
        <v>2483</v>
      </c>
      <c r="J921" s="58" t="str">
        <f>IF('Base tratada'!$K921=1,"Divorciado",
IF('Base tratada'!$L921=1,"Casado",
IF('Base tratada'!$M921=1, "Solteiro",
IF('Base tratada'!$N921=1,"Juntos",
"Viúvo"))))</f>
        <v>Divorciado</v>
      </c>
      <c r="K921" s="34">
        <v>1</v>
      </c>
      <c r="L921" s="34">
        <v>0</v>
      </c>
      <c r="M921" s="34">
        <v>0</v>
      </c>
      <c r="N921" s="34">
        <v>0</v>
      </c>
      <c r="O921" s="34">
        <v>0</v>
      </c>
      <c r="P921" s="34">
        <v>0</v>
      </c>
      <c r="Q921" s="34">
        <v>0</v>
      </c>
      <c r="R921" s="34">
        <v>0</v>
      </c>
      <c r="S921" s="34">
        <v>0</v>
      </c>
      <c r="T921" s="34">
        <v>1</v>
      </c>
      <c r="U921" s="35">
        <v>588</v>
      </c>
      <c r="V921" s="35">
        <v>7</v>
      </c>
      <c r="W921" s="35">
        <v>76</v>
      </c>
      <c r="X921" s="35">
        <v>110</v>
      </c>
      <c r="Y921" s="35">
        <v>15</v>
      </c>
      <c r="Z921" s="35">
        <v>15</v>
      </c>
      <c r="AA921" s="34">
        <v>2</v>
      </c>
      <c r="AB921" s="34">
        <v>6</v>
      </c>
      <c r="AC921" s="34">
        <v>8</v>
      </c>
      <c r="AD921" s="34">
        <v>4</v>
      </c>
      <c r="AE921" s="34">
        <v>9</v>
      </c>
      <c r="AF921" s="58">
        <f>'Base tratada'!$AC921+'Base tratada'!$AD921+'Base tratada'!$AE921</f>
        <v>21</v>
      </c>
      <c r="AG9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21" s="58" t="str">
        <f>IF('Base tratada'!$AC921&gt;=MAX('Base tratada'!$AD921,'Base tratada'!$AE921),"Web",
IF('Base tratada'!$AD921&gt;='Base tratada'!$AE921,"Catalog",
"Store"))</f>
        <v>Store</v>
      </c>
      <c r="AI921" s="59">
        <f>IF('Base tratada'!$AF921=0,"0",'Base tratada'!$AK921/'Base tratada'!$AF921)</f>
        <v>37.904761904761905</v>
      </c>
      <c r="AJ921" s="59" t="str">
        <f>IF('Base tratada'!$AI921=0,"R$ 0",
IF('Base tratada'!$AI921&lt;=25,"R$ 1–25",
IF('Base tratada'!$AI921&lt;=50,"R$ 26–50",
"+R$ 50")))</f>
        <v>R$ 26–50</v>
      </c>
      <c r="AK921" s="35">
        <v>796</v>
      </c>
      <c r="AL921" s="58" t="str">
        <f>IF('Base tratada'!$AK921&lt;=100,"R$ 0-100",
IF('Base tratada'!$AK921&lt;=500,"R$ 101-500",
IF('Base tratada'!$AK921&lt;=1000,"R$ 501-1000",
IF('Base tratada'!$AK921&lt;=1500,"R$ 1001-1500",
"+R$ 1500"))))</f>
        <v>R$ 501-1000</v>
      </c>
      <c r="AM921" s="34">
        <v>0</v>
      </c>
      <c r="AN921" s="34">
        <v>0</v>
      </c>
      <c r="AO921" s="34">
        <v>0</v>
      </c>
      <c r="AP921" s="34">
        <v>0</v>
      </c>
      <c r="AQ921" s="34">
        <v>0</v>
      </c>
      <c r="AR921" s="34">
        <v>0</v>
      </c>
      <c r="AS921" s="34">
        <v>0</v>
      </c>
      <c r="AT921" s="34">
        <v>3</v>
      </c>
      <c r="AU921" s="34">
        <v>11</v>
      </c>
      <c r="AV921" s="52">
        <v>781</v>
      </c>
      <c r="AW921" s="57">
        <v>0</v>
      </c>
      <c r="AX921" s="58" t="str">
        <f>IF(Tabela3[[#This Row],[Response]]=1, "Aceitou", "Não aceitou")</f>
        <v>Não aceitou</v>
      </c>
      <c r="AY921" s="55" t="str">
        <f>Tabela3[[#This Row],[Faixa Recência]] &amp; " | " &amp; Tabela3[[#This Row],[Faixa Gasto]] &amp; " | " &amp; Tabela3[[#This Row],[Faixa ticket médio]]</f>
        <v>0-15 dias | R$ 501-1000 | R$ 26–50</v>
      </c>
      <c r="AZ9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1" s="36"/>
    </row>
    <row r="922" spans="1:54" x14ac:dyDescent="0.25">
      <c r="A922" s="61">
        <v>921</v>
      </c>
      <c r="B922" s="37">
        <v>64831</v>
      </c>
      <c r="C922" s="34">
        <v>1</v>
      </c>
      <c r="D922" s="34">
        <v>1</v>
      </c>
      <c r="E922" s="34">
        <v>51</v>
      </c>
      <c r="F922" s="58" t="str">
        <f>IF('Base tratada'!$E922&lt;=15,"0-15 dias",
IF('Base tratada'!$E922&lt;=30, "16-30 dias",
IF('Base tratada'!$E922&lt;=45, "31-45 dias",
IF('Base tratada'!$E922&lt;=60, "46-60 dias",
IF('Base tratada'!$E922&lt;=75, "61-75 dias", "76-99 dias")))))</f>
        <v>46-60 dias</v>
      </c>
      <c r="G922" s="38">
        <v>68</v>
      </c>
      <c r="H922" s="60" t="str">
        <f>IF('Base tratada'!$G922&lt;=29,"24–29",
IF('Base tratada'!$G922&lt;=39,"30–39",
IF('Base tratada'!$G922&lt;=49,"40–49",
IF('Base tratada'!$G922&lt;=59,"50–59",
IF('Base tratada'!$G922&lt;=69,"60–69",
"70–80")))))</f>
        <v>60–69</v>
      </c>
      <c r="I922" s="34">
        <v>2543</v>
      </c>
      <c r="J922" s="58" t="str">
        <f>IF('Base tratada'!$K922=1,"Divorciado",
IF('Base tratada'!$L922=1,"Casado",
IF('Base tratada'!$M922=1, "Solteiro",
IF('Base tratada'!$N922=1,"Juntos",
"Viúvo"))))</f>
        <v>Solteiro</v>
      </c>
      <c r="K922" s="34">
        <v>0</v>
      </c>
      <c r="L922" s="34">
        <v>0</v>
      </c>
      <c r="M922" s="34">
        <v>1</v>
      </c>
      <c r="N922" s="34">
        <v>0</v>
      </c>
      <c r="O922" s="34">
        <v>0</v>
      </c>
      <c r="P922" s="34">
        <v>1</v>
      </c>
      <c r="Q922" s="34">
        <v>0</v>
      </c>
      <c r="R922" s="34">
        <v>0</v>
      </c>
      <c r="S922" s="34">
        <v>0</v>
      </c>
      <c r="T922" s="34">
        <v>0</v>
      </c>
      <c r="U922" s="35">
        <v>480</v>
      </c>
      <c r="V922" s="35">
        <v>86</v>
      </c>
      <c r="W922" s="35">
        <v>249</v>
      </c>
      <c r="X922" s="35">
        <v>75</v>
      </c>
      <c r="Y922" s="35">
        <v>86</v>
      </c>
      <c r="Z922" s="35">
        <v>144</v>
      </c>
      <c r="AA922" s="34">
        <v>8</v>
      </c>
      <c r="AB922" s="34">
        <v>6</v>
      </c>
      <c r="AC922" s="34">
        <v>6</v>
      </c>
      <c r="AD922" s="34">
        <v>3</v>
      </c>
      <c r="AE922" s="34">
        <v>5</v>
      </c>
      <c r="AF922" s="58">
        <f>'Base tratada'!$AC922+'Base tratada'!$AD922+'Base tratada'!$AE922</f>
        <v>14</v>
      </c>
      <c r="AG9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22" s="58" t="str">
        <f>IF('Base tratada'!$AC922&gt;=MAX('Base tratada'!$AD922,'Base tratada'!$AE922),"Web",
IF('Base tratada'!$AD922&gt;='Base tratada'!$AE922,"Catalog",
"Store"))</f>
        <v>Web</v>
      </c>
      <c r="AI922" s="59">
        <f>IF('Base tratada'!$AF922=0,"0",'Base tratada'!$AK922/'Base tratada'!$AF922)</f>
        <v>69.714285714285708</v>
      </c>
      <c r="AJ922" s="59" t="str">
        <f>IF('Base tratada'!$AI922=0,"R$ 0",
IF('Base tratada'!$AI922&lt;=25,"R$ 1–25",
IF('Base tratada'!$AI922&lt;=50,"R$ 26–50",
"+R$ 50")))</f>
        <v>+R$ 50</v>
      </c>
      <c r="AK922" s="35">
        <v>976</v>
      </c>
      <c r="AL922" s="58" t="str">
        <f>IF('Base tratada'!$AK922&lt;=100,"R$ 0-100",
IF('Base tratada'!$AK922&lt;=500,"R$ 101-500",
IF('Base tratada'!$AK922&lt;=1000,"R$ 501-1000",
IF('Base tratada'!$AK922&lt;=1500,"R$ 1001-1500",
"+R$ 1500"))))</f>
        <v>R$ 501-1000</v>
      </c>
      <c r="AM922" s="34">
        <v>0</v>
      </c>
      <c r="AN922" s="34">
        <v>0</v>
      </c>
      <c r="AO922" s="34">
        <v>0</v>
      </c>
      <c r="AP922" s="34">
        <v>0</v>
      </c>
      <c r="AQ922" s="34">
        <v>0</v>
      </c>
      <c r="AR922" s="34">
        <v>0</v>
      </c>
      <c r="AS922" s="34">
        <v>0</v>
      </c>
      <c r="AT922" s="34">
        <v>3</v>
      </c>
      <c r="AU922" s="34">
        <v>11</v>
      </c>
      <c r="AV922" s="52">
        <v>832</v>
      </c>
      <c r="AW922" s="57">
        <v>0</v>
      </c>
      <c r="AX922" s="58" t="str">
        <f>IF(Tabela3[[#This Row],[Response]]=1, "Aceitou", "Não aceitou")</f>
        <v>Não aceitou</v>
      </c>
      <c r="AY922" s="55" t="str">
        <f>Tabela3[[#This Row],[Faixa Recência]] &amp; " | " &amp; Tabela3[[#This Row],[Faixa Gasto]] &amp; " | " &amp; Tabela3[[#This Row],[Faixa ticket médio]]</f>
        <v>46-60 dias | R$ 501-1000 | +R$ 50</v>
      </c>
      <c r="AZ9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2" s="36"/>
    </row>
    <row r="923" spans="1:54" x14ac:dyDescent="0.25">
      <c r="A923" s="61">
        <v>922</v>
      </c>
      <c r="B923" s="37">
        <v>56067</v>
      </c>
      <c r="C923" s="34">
        <v>0</v>
      </c>
      <c r="D923" s="34">
        <v>1</v>
      </c>
      <c r="E923" s="34">
        <v>51</v>
      </c>
      <c r="F923" s="58" t="str">
        <f>IF('Base tratada'!$E923&lt;=15,"0-15 dias",
IF('Base tratada'!$E923&lt;=30, "16-30 dias",
IF('Base tratada'!$E923&lt;=45, "31-45 dias",
IF('Base tratada'!$E923&lt;=60, "46-60 dias",
IF('Base tratada'!$E923&lt;=75, "61-75 dias", "76-99 dias")))))</f>
        <v>46-60 dias</v>
      </c>
      <c r="G923" s="38">
        <v>58</v>
      </c>
      <c r="H923" s="60" t="str">
        <f>IF('Base tratada'!$G923&lt;=29,"24–29",
IF('Base tratada'!$G923&lt;=39,"30–39",
IF('Base tratada'!$G923&lt;=49,"40–49",
IF('Base tratada'!$G923&lt;=59,"50–59",
IF('Base tratada'!$G923&lt;=69,"60–69",
"70–80")))))</f>
        <v>50–59</v>
      </c>
      <c r="I923" s="34">
        <v>2503</v>
      </c>
      <c r="J923" s="58" t="str">
        <f>IF('Base tratada'!$K923=1,"Divorciado",
IF('Base tratada'!$L923=1,"Casado",
IF('Base tratada'!$M923=1, "Solteiro",
IF('Base tratada'!$N923=1,"Juntos",
"Viúvo"))))</f>
        <v>Juntos</v>
      </c>
      <c r="K923" s="34">
        <v>0</v>
      </c>
      <c r="L923" s="34">
        <v>0</v>
      </c>
      <c r="M923" s="34">
        <v>0</v>
      </c>
      <c r="N923" s="34">
        <v>1</v>
      </c>
      <c r="O923" s="34">
        <v>0</v>
      </c>
      <c r="P923" s="34">
        <v>0</v>
      </c>
      <c r="Q923" s="34">
        <v>0</v>
      </c>
      <c r="R923" s="34">
        <v>0</v>
      </c>
      <c r="S923" s="34">
        <v>0</v>
      </c>
      <c r="T923" s="34">
        <v>1</v>
      </c>
      <c r="U923" s="35">
        <v>517</v>
      </c>
      <c r="V923" s="35">
        <v>12</v>
      </c>
      <c r="W923" s="35">
        <v>54</v>
      </c>
      <c r="X923" s="35">
        <v>16</v>
      </c>
      <c r="Y923" s="35">
        <v>6</v>
      </c>
      <c r="Z923" s="35">
        <v>120</v>
      </c>
      <c r="AA923" s="34">
        <v>2</v>
      </c>
      <c r="AB923" s="34">
        <v>5</v>
      </c>
      <c r="AC923" s="34">
        <v>7</v>
      </c>
      <c r="AD923" s="34">
        <v>4</v>
      </c>
      <c r="AE923" s="34">
        <v>7</v>
      </c>
      <c r="AF923" s="58">
        <f>'Base tratada'!$AC923+'Base tratada'!$AD923+'Base tratada'!$AE923</f>
        <v>18</v>
      </c>
      <c r="AG9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23" s="58" t="str">
        <f>IF('Base tratada'!$AC923&gt;=MAX('Base tratada'!$AD923,'Base tratada'!$AE923),"Web",
IF('Base tratada'!$AD923&gt;='Base tratada'!$AE923,"Catalog",
"Store"))</f>
        <v>Web</v>
      </c>
      <c r="AI923" s="59">
        <f>IF('Base tratada'!$AF923=0,"0",'Base tratada'!$AK923/'Base tratada'!$AF923)</f>
        <v>33.611111111111114</v>
      </c>
      <c r="AJ923" s="59" t="str">
        <f>IF('Base tratada'!$AI923=0,"R$ 0",
IF('Base tratada'!$AI923&lt;=25,"R$ 1–25",
IF('Base tratada'!$AI923&lt;=50,"R$ 26–50",
"+R$ 50")))</f>
        <v>R$ 26–50</v>
      </c>
      <c r="AK923" s="35">
        <v>605</v>
      </c>
      <c r="AL923" s="58" t="str">
        <f>IF('Base tratada'!$AK923&lt;=100,"R$ 0-100",
IF('Base tratada'!$AK923&lt;=500,"R$ 101-500",
IF('Base tratada'!$AK923&lt;=1000,"R$ 501-1000",
IF('Base tratada'!$AK923&lt;=1500,"R$ 1001-1500",
"+R$ 1500"))))</f>
        <v>R$ 501-1000</v>
      </c>
      <c r="AM923" s="34">
        <v>0</v>
      </c>
      <c r="AN923" s="34">
        <v>0</v>
      </c>
      <c r="AO923" s="34">
        <v>0</v>
      </c>
      <c r="AP923" s="34">
        <v>0</v>
      </c>
      <c r="AQ923" s="34">
        <v>0</v>
      </c>
      <c r="AR923" s="34">
        <v>0</v>
      </c>
      <c r="AS923" s="34">
        <v>0</v>
      </c>
      <c r="AT923" s="34">
        <v>3</v>
      </c>
      <c r="AU923" s="34">
        <v>11</v>
      </c>
      <c r="AV923" s="52">
        <v>485</v>
      </c>
      <c r="AW923" s="57">
        <v>0</v>
      </c>
      <c r="AX923" s="58" t="str">
        <f>IF(Tabela3[[#This Row],[Response]]=1, "Aceitou", "Não aceitou")</f>
        <v>Não aceitou</v>
      </c>
      <c r="AY923" s="55" t="str">
        <f>Tabela3[[#This Row],[Faixa Recência]] &amp; " | " &amp; Tabela3[[#This Row],[Faixa Gasto]] &amp; " | " &amp; Tabela3[[#This Row],[Faixa ticket médio]]</f>
        <v>46-60 dias | R$ 501-1000 | R$ 26–50</v>
      </c>
      <c r="AZ9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3" s="36"/>
    </row>
    <row r="924" spans="1:54" x14ac:dyDescent="0.25">
      <c r="A924" s="61">
        <v>923</v>
      </c>
      <c r="B924" s="37">
        <v>82025</v>
      </c>
      <c r="C924" s="34">
        <v>0</v>
      </c>
      <c r="D924" s="34">
        <v>0</v>
      </c>
      <c r="E924" s="34">
        <v>76</v>
      </c>
      <c r="F924" s="58" t="str">
        <f>IF('Base tratada'!$E924&lt;=15,"0-15 dias",
IF('Base tratada'!$E924&lt;=30, "16-30 dias",
IF('Base tratada'!$E924&lt;=45, "31-45 dias",
IF('Base tratada'!$E924&lt;=60, "46-60 dias",
IF('Base tratada'!$E924&lt;=75, "61-75 dias", "76-99 dias")))))</f>
        <v>76-99 dias</v>
      </c>
      <c r="G924" s="38">
        <v>37</v>
      </c>
      <c r="H924" s="60" t="str">
        <f>IF('Base tratada'!$G924&lt;=29,"24–29",
IF('Base tratada'!$G924&lt;=39,"30–39",
IF('Base tratada'!$G924&lt;=49,"40–49",
IF('Base tratada'!$G924&lt;=59,"50–59",
IF('Base tratada'!$G924&lt;=69,"60–69",
"70–80")))))</f>
        <v>30–39</v>
      </c>
      <c r="I924" s="34">
        <v>2556</v>
      </c>
      <c r="J924" s="58" t="str">
        <f>IF('Base tratada'!$K924=1,"Divorciado",
IF('Base tratada'!$L924=1,"Casado",
IF('Base tratada'!$M924=1, "Solteiro",
IF('Base tratada'!$N924=1,"Juntos",
"Viúvo"))))</f>
        <v>Divorciado</v>
      </c>
      <c r="K924" s="34">
        <v>1</v>
      </c>
      <c r="L924" s="34">
        <v>0</v>
      </c>
      <c r="M924" s="34">
        <v>0</v>
      </c>
      <c r="N924" s="34">
        <v>0</v>
      </c>
      <c r="O924" s="34">
        <v>0</v>
      </c>
      <c r="P924" s="34">
        <v>0</v>
      </c>
      <c r="Q924" s="34">
        <v>0</v>
      </c>
      <c r="R924" s="34">
        <v>1</v>
      </c>
      <c r="S924" s="34">
        <v>0</v>
      </c>
      <c r="T924" s="34">
        <v>0</v>
      </c>
      <c r="U924" s="35">
        <v>267</v>
      </c>
      <c r="V924" s="35">
        <v>98</v>
      </c>
      <c r="W924" s="35">
        <v>606</v>
      </c>
      <c r="X924" s="35">
        <v>48</v>
      </c>
      <c r="Y924" s="35">
        <v>70</v>
      </c>
      <c r="Z924" s="35">
        <v>98</v>
      </c>
      <c r="AA924" s="34">
        <v>1</v>
      </c>
      <c r="AB924" s="34">
        <v>1</v>
      </c>
      <c r="AC924" s="34">
        <v>3</v>
      </c>
      <c r="AD924" s="34">
        <v>2</v>
      </c>
      <c r="AE924" s="34">
        <v>6</v>
      </c>
      <c r="AF924" s="58">
        <f>'Base tratada'!$AC924+'Base tratada'!$AD924+'Base tratada'!$AE924</f>
        <v>11</v>
      </c>
      <c r="AG9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24" s="58" t="str">
        <f>IF('Base tratada'!$AC924&gt;=MAX('Base tratada'!$AD924,'Base tratada'!$AE924),"Web",
IF('Base tratada'!$AD924&gt;='Base tratada'!$AE924,"Catalog",
"Store"))</f>
        <v>Store</v>
      </c>
      <c r="AI924" s="59">
        <f>IF('Base tratada'!$AF924=0,"0",'Base tratada'!$AK924/'Base tratada'!$AF924)</f>
        <v>99</v>
      </c>
      <c r="AJ924" s="59" t="str">
        <f>IF('Base tratada'!$AI924=0,"R$ 0",
IF('Base tratada'!$AI924&lt;=25,"R$ 1–25",
IF('Base tratada'!$AI924&lt;=50,"R$ 26–50",
"+R$ 50")))</f>
        <v>+R$ 50</v>
      </c>
      <c r="AK924" s="35">
        <v>1089</v>
      </c>
      <c r="AL924" s="58" t="str">
        <f>IF('Base tratada'!$AK924&lt;=100,"R$ 0-100",
IF('Base tratada'!$AK924&lt;=500,"R$ 101-500",
IF('Base tratada'!$AK924&lt;=1000,"R$ 501-1000",
IF('Base tratada'!$AK924&lt;=1500,"R$ 1001-1500",
"+R$ 1500"))))</f>
        <v>R$ 1001-1500</v>
      </c>
      <c r="AM924" s="34">
        <v>0</v>
      </c>
      <c r="AN924" s="34">
        <v>0</v>
      </c>
      <c r="AO924" s="34">
        <v>0</v>
      </c>
      <c r="AP924" s="34">
        <v>0</v>
      </c>
      <c r="AQ924" s="34">
        <v>1</v>
      </c>
      <c r="AR924" s="34">
        <v>1</v>
      </c>
      <c r="AS924" s="34">
        <v>0</v>
      </c>
      <c r="AT924" s="34">
        <v>3</v>
      </c>
      <c r="AU924" s="34">
        <v>11</v>
      </c>
      <c r="AV924" s="52">
        <v>991</v>
      </c>
      <c r="AW924" s="57">
        <v>1</v>
      </c>
      <c r="AX924" s="58" t="str">
        <f>IF(Tabela3[[#This Row],[Response]]=1, "Aceitou", "Não aceitou")</f>
        <v>Aceitou</v>
      </c>
      <c r="AY924" s="55" t="str">
        <f>Tabela3[[#This Row],[Faixa Recência]] &amp; " | " &amp; Tabela3[[#This Row],[Faixa Gasto]] &amp; " | " &amp; Tabela3[[#This Row],[Faixa ticket médio]]</f>
        <v>76-99 dias | R$ 1001-1500 | +R$ 50</v>
      </c>
      <c r="AZ9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4" s="36"/>
    </row>
    <row r="925" spans="1:54" x14ac:dyDescent="0.25">
      <c r="A925" s="61">
        <v>924</v>
      </c>
      <c r="B925" s="37">
        <v>94384</v>
      </c>
      <c r="C925" s="34">
        <v>0</v>
      </c>
      <c r="D925" s="34">
        <v>0</v>
      </c>
      <c r="E925" s="34">
        <v>62</v>
      </c>
      <c r="F925" s="58" t="str">
        <f>IF('Base tratada'!$E925&lt;=15,"0-15 dias",
IF('Base tratada'!$E925&lt;=30, "16-30 dias",
IF('Base tratada'!$E925&lt;=45, "31-45 dias",
IF('Base tratada'!$E925&lt;=60, "46-60 dias",
IF('Base tratada'!$E925&lt;=75, "61-75 dias", "76-99 dias")))))</f>
        <v>61-75 dias</v>
      </c>
      <c r="G925" s="38">
        <v>67</v>
      </c>
      <c r="H925" s="60" t="str">
        <f>IF('Base tratada'!$G925&lt;=29,"24–29",
IF('Base tratada'!$G925&lt;=39,"30–39",
IF('Base tratada'!$G925&lt;=49,"40–49",
IF('Base tratada'!$G925&lt;=59,"50–59",
IF('Base tratada'!$G925&lt;=69,"60–69",
"70–80")))))</f>
        <v>60–69</v>
      </c>
      <c r="I925" s="34">
        <v>2641</v>
      </c>
      <c r="J925" s="58" t="str">
        <f>IF('Base tratada'!$K925=1,"Divorciado",
IF('Base tratada'!$L925=1,"Casado",
IF('Base tratada'!$M925=1, "Solteiro",
IF('Base tratada'!$N925=1,"Juntos",
"Viúvo"))))</f>
        <v>Juntos</v>
      </c>
      <c r="K925" s="34">
        <v>0</v>
      </c>
      <c r="L925" s="34">
        <v>0</v>
      </c>
      <c r="M925" s="34">
        <v>0</v>
      </c>
      <c r="N925" s="34">
        <v>1</v>
      </c>
      <c r="O925" s="34">
        <v>0</v>
      </c>
      <c r="P925" s="34">
        <v>0</v>
      </c>
      <c r="Q925" s="34">
        <v>0</v>
      </c>
      <c r="R925" s="34">
        <v>1</v>
      </c>
      <c r="S925" s="34">
        <v>0</v>
      </c>
      <c r="T925" s="34">
        <v>0</v>
      </c>
      <c r="U925" s="35">
        <v>1111</v>
      </c>
      <c r="V925" s="35">
        <v>24</v>
      </c>
      <c r="W925" s="35">
        <v>790</v>
      </c>
      <c r="X925" s="35">
        <v>160</v>
      </c>
      <c r="Y925" s="35">
        <v>45</v>
      </c>
      <c r="Z925" s="35">
        <v>172</v>
      </c>
      <c r="AA925" s="34">
        <v>0</v>
      </c>
      <c r="AB925" s="34">
        <v>2</v>
      </c>
      <c r="AC925" s="34">
        <v>5</v>
      </c>
      <c r="AD925" s="34">
        <v>8</v>
      </c>
      <c r="AE925" s="34">
        <v>5</v>
      </c>
      <c r="AF925" s="58">
        <f>'Base tratada'!$AC925+'Base tratada'!$AD925+'Base tratada'!$AE925</f>
        <v>18</v>
      </c>
      <c r="AG9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25" s="58" t="str">
        <f>IF('Base tratada'!$AC925&gt;=MAX('Base tratada'!$AD925,'Base tratada'!$AE925),"Web",
IF('Base tratada'!$AD925&gt;='Base tratada'!$AE925,"Catalog",
"Store"))</f>
        <v>Catalog</v>
      </c>
      <c r="AI925" s="59">
        <f>IF('Base tratada'!$AF925=0,"0",'Base tratada'!$AK925/'Base tratada'!$AF925)</f>
        <v>118.33333333333333</v>
      </c>
      <c r="AJ925" s="59" t="str">
        <f>IF('Base tratada'!$AI925=0,"R$ 0",
IF('Base tratada'!$AI925&lt;=25,"R$ 1–25",
IF('Base tratada'!$AI925&lt;=50,"R$ 26–50",
"+R$ 50")))</f>
        <v>+R$ 50</v>
      </c>
      <c r="AK925" s="35">
        <v>2130</v>
      </c>
      <c r="AL925" s="58" t="str">
        <f>IF('Base tratada'!$AK925&lt;=100,"R$ 0-100",
IF('Base tratada'!$AK925&lt;=500,"R$ 101-500",
IF('Base tratada'!$AK925&lt;=1000,"R$ 501-1000",
IF('Base tratada'!$AK925&lt;=1500,"R$ 1001-1500",
"+R$ 1500"))))</f>
        <v>+R$ 1500</v>
      </c>
      <c r="AM925" s="34">
        <v>1</v>
      </c>
      <c r="AN925" s="34">
        <v>0</v>
      </c>
      <c r="AO925" s="34">
        <v>0</v>
      </c>
      <c r="AP925" s="34">
        <v>1</v>
      </c>
      <c r="AQ925" s="34">
        <v>1</v>
      </c>
      <c r="AR925" s="34">
        <v>3</v>
      </c>
      <c r="AS925" s="34">
        <v>0</v>
      </c>
      <c r="AT925" s="34">
        <v>3</v>
      </c>
      <c r="AU925" s="34">
        <v>11</v>
      </c>
      <c r="AV925" s="52">
        <v>1958</v>
      </c>
      <c r="AW925" s="57">
        <v>1</v>
      </c>
      <c r="AX925" s="58" t="str">
        <f>IF(Tabela3[[#This Row],[Response]]=1, "Aceitou", "Não aceitou")</f>
        <v>Aceitou</v>
      </c>
      <c r="AY925" s="55" t="str">
        <f>Tabela3[[#This Row],[Faixa Recência]] &amp; " | " &amp; Tabela3[[#This Row],[Faixa Gasto]] &amp; " | " &amp; Tabela3[[#This Row],[Faixa ticket médio]]</f>
        <v>61-75 dias | +R$ 1500 | +R$ 50</v>
      </c>
      <c r="AZ9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5" s="36"/>
    </row>
    <row r="926" spans="1:54" x14ac:dyDescent="0.25">
      <c r="A926" s="61">
        <v>925</v>
      </c>
      <c r="B926" s="37">
        <v>14906</v>
      </c>
      <c r="C926" s="34">
        <v>0</v>
      </c>
      <c r="D926" s="34">
        <v>0</v>
      </c>
      <c r="E926" s="34">
        <v>86</v>
      </c>
      <c r="F926" s="58" t="str">
        <f>IF('Base tratada'!$E926&lt;=15,"0-15 dias",
IF('Base tratada'!$E926&lt;=30, "16-30 dias",
IF('Base tratada'!$E926&lt;=45, "31-45 dias",
IF('Base tratada'!$E926&lt;=60, "46-60 dias",
IF('Base tratada'!$E926&lt;=75, "61-75 dias", "76-99 dias")))))</f>
        <v>76-99 dias</v>
      </c>
      <c r="G926" s="38">
        <v>34</v>
      </c>
      <c r="H926" s="60" t="str">
        <f>IF('Base tratada'!$G926&lt;=29,"24–29",
IF('Base tratada'!$G926&lt;=39,"30–39",
IF('Base tratada'!$G926&lt;=49,"40–49",
IF('Base tratada'!$G926&lt;=59,"50–59",
IF('Base tratada'!$G926&lt;=69,"60–69",
"70–80")))))</f>
        <v>30–39</v>
      </c>
      <c r="I926" s="34">
        <v>2713</v>
      </c>
      <c r="J926" s="58" t="str">
        <f>IF('Base tratada'!$K926=1,"Divorciado",
IF('Base tratada'!$L926=1,"Casado",
IF('Base tratada'!$M926=1, "Solteiro",
IF('Base tratada'!$N926=1,"Juntos",
"Viúvo"))))</f>
        <v>Solteiro</v>
      </c>
      <c r="K926" s="34">
        <v>0</v>
      </c>
      <c r="L926" s="34">
        <v>0</v>
      </c>
      <c r="M926" s="34">
        <v>1</v>
      </c>
      <c r="N926" s="34">
        <v>0</v>
      </c>
      <c r="O926" s="34">
        <v>0</v>
      </c>
      <c r="P926" s="34">
        <v>0</v>
      </c>
      <c r="Q926" s="34">
        <v>1</v>
      </c>
      <c r="R926" s="34">
        <v>0</v>
      </c>
      <c r="S926" s="34">
        <v>0</v>
      </c>
      <c r="T926" s="34">
        <v>0</v>
      </c>
      <c r="U926" s="35">
        <v>7</v>
      </c>
      <c r="V926" s="35">
        <v>7</v>
      </c>
      <c r="W926" s="35">
        <v>14</v>
      </c>
      <c r="X926" s="35">
        <v>7</v>
      </c>
      <c r="Y926" s="35">
        <v>16</v>
      </c>
      <c r="Z926" s="35">
        <v>15</v>
      </c>
      <c r="AA926" s="34">
        <v>3</v>
      </c>
      <c r="AB926" s="34">
        <v>7</v>
      </c>
      <c r="AC926" s="34">
        <v>2</v>
      </c>
      <c r="AD926" s="34">
        <v>1</v>
      </c>
      <c r="AE926" s="34">
        <v>3</v>
      </c>
      <c r="AF926" s="58">
        <f>'Base tratada'!$AC926+'Base tratada'!$AD926+'Base tratada'!$AE926</f>
        <v>6</v>
      </c>
      <c r="AG9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26" s="58" t="str">
        <f>IF('Base tratada'!$AC926&gt;=MAX('Base tratada'!$AD926,'Base tratada'!$AE926),"Web",
IF('Base tratada'!$AD926&gt;='Base tratada'!$AE926,"Catalog",
"Store"))</f>
        <v>Store</v>
      </c>
      <c r="AI926" s="59">
        <f>IF('Base tratada'!$AF926=0,"0",'Base tratada'!$AK926/'Base tratada'!$AF926)</f>
        <v>8.5</v>
      </c>
      <c r="AJ926" s="59" t="str">
        <f>IF('Base tratada'!$AI926=0,"R$ 0",
IF('Base tratada'!$AI926&lt;=25,"R$ 1–25",
IF('Base tratada'!$AI926&lt;=50,"R$ 26–50",
"+R$ 50")))</f>
        <v>R$ 1–25</v>
      </c>
      <c r="AK926" s="35">
        <v>51</v>
      </c>
      <c r="AL926" s="58" t="str">
        <f>IF('Base tratada'!$AK926&lt;=100,"R$ 0-100",
IF('Base tratada'!$AK926&lt;=500,"R$ 101-500",
IF('Base tratada'!$AK926&lt;=1000,"R$ 501-1000",
IF('Base tratada'!$AK926&lt;=1500,"R$ 1001-1500",
"+R$ 1500"))))</f>
        <v>R$ 0-100</v>
      </c>
      <c r="AM926" s="34">
        <v>0</v>
      </c>
      <c r="AN926" s="34">
        <v>0</v>
      </c>
      <c r="AO926" s="34">
        <v>0</v>
      </c>
      <c r="AP926" s="34">
        <v>0</v>
      </c>
      <c r="AQ926" s="34">
        <v>0</v>
      </c>
      <c r="AR926" s="34">
        <v>0</v>
      </c>
      <c r="AS926" s="34">
        <v>0</v>
      </c>
      <c r="AT926" s="34">
        <v>3</v>
      </c>
      <c r="AU926" s="34">
        <v>11</v>
      </c>
      <c r="AV926" s="52">
        <v>36</v>
      </c>
      <c r="AW926" s="57">
        <v>0</v>
      </c>
      <c r="AX926" s="58" t="str">
        <f>IF(Tabela3[[#This Row],[Response]]=1, "Aceitou", "Não aceitou")</f>
        <v>Não aceitou</v>
      </c>
      <c r="AY926" s="55" t="str">
        <f>Tabela3[[#This Row],[Faixa Recência]] &amp; " | " &amp; Tabela3[[#This Row],[Faixa Gasto]] &amp; " | " &amp; Tabela3[[#This Row],[Faixa ticket médio]]</f>
        <v>76-99 dias | R$ 0-100 | R$ 1–25</v>
      </c>
      <c r="AZ9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6" s="36"/>
    </row>
    <row r="927" spans="1:54" x14ac:dyDescent="0.25">
      <c r="A927" s="61">
        <v>926</v>
      </c>
      <c r="B927" s="37">
        <v>51563</v>
      </c>
      <c r="C927" s="34">
        <v>0</v>
      </c>
      <c r="D927" s="34">
        <v>0</v>
      </c>
      <c r="E927" s="34">
        <v>60</v>
      </c>
      <c r="F927" s="58" t="str">
        <f>IF('Base tratada'!$E927&lt;=15,"0-15 dias",
IF('Base tratada'!$E927&lt;=30, "16-30 dias",
IF('Base tratada'!$E927&lt;=45, "31-45 dias",
IF('Base tratada'!$E927&lt;=60, "46-60 dias",
IF('Base tratada'!$E927&lt;=75, "61-75 dias", "76-99 dias")))))</f>
        <v>46-60 dias</v>
      </c>
      <c r="G927" s="38">
        <v>33</v>
      </c>
      <c r="H927" s="60" t="str">
        <f>IF('Base tratada'!$G927&lt;=29,"24–29",
IF('Base tratada'!$G927&lt;=39,"30–39",
IF('Base tratada'!$G927&lt;=49,"40–49",
IF('Base tratada'!$G927&lt;=59,"50–59",
IF('Base tratada'!$G927&lt;=69,"60–69",
"70–80")))))</f>
        <v>30–39</v>
      </c>
      <c r="I927" s="34">
        <v>2795</v>
      </c>
      <c r="J927" s="58" t="str">
        <f>IF('Base tratada'!$K927=1,"Divorciado",
IF('Base tratada'!$L927=1,"Casado",
IF('Base tratada'!$M927=1, "Solteiro",
IF('Base tratada'!$N927=1,"Juntos",
"Viúvo"))))</f>
        <v>Casado</v>
      </c>
      <c r="K927" s="34">
        <v>0</v>
      </c>
      <c r="L927" s="34">
        <v>1</v>
      </c>
      <c r="M927" s="34">
        <v>0</v>
      </c>
      <c r="N927" s="34">
        <v>0</v>
      </c>
      <c r="O927" s="34">
        <v>0</v>
      </c>
      <c r="P927" s="34">
        <v>0</v>
      </c>
      <c r="Q927" s="34">
        <v>0</v>
      </c>
      <c r="R927" s="34">
        <v>0</v>
      </c>
      <c r="S927" s="34">
        <v>0</v>
      </c>
      <c r="T927" s="34">
        <v>1</v>
      </c>
      <c r="U927" s="35">
        <v>1166</v>
      </c>
      <c r="V927" s="35">
        <v>0</v>
      </c>
      <c r="W927" s="35">
        <v>48</v>
      </c>
      <c r="X927" s="35">
        <v>0</v>
      </c>
      <c r="Y927" s="35">
        <v>0</v>
      </c>
      <c r="Z927" s="35">
        <v>36</v>
      </c>
      <c r="AA927" s="34">
        <v>1</v>
      </c>
      <c r="AB927" s="34">
        <v>8</v>
      </c>
      <c r="AC927" s="34">
        <v>4</v>
      </c>
      <c r="AD927" s="34">
        <v>4</v>
      </c>
      <c r="AE927" s="34">
        <v>10</v>
      </c>
      <c r="AF927" s="58">
        <f>'Base tratada'!$AC927+'Base tratada'!$AD927+'Base tratada'!$AE927</f>
        <v>18</v>
      </c>
      <c r="AG9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27" s="58" t="str">
        <f>IF('Base tratada'!$AC927&gt;=MAX('Base tratada'!$AD927,'Base tratada'!$AE927),"Web",
IF('Base tratada'!$AD927&gt;='Base tratada'!$AE927,"Catalog",
"Store"))</f>
        <v>Store</v>
      </c>
      <c r="AI927" s="59">
        <f>IF('Base tratada'!$AF927=0,"0",'Base tratada'!$AK927/'Base tratada'!$AF927)</f>
        <v>67.444444444444443</v>
      </c>
      <c r="AJ927" s="59" t="str">
        <f>IF('Base tratada'!$AI927=0,"R$ 0",
IF('Base tratada'!$AI927&lt;=25,"R$ 1–25",
IF('Base tratada'!$AI927&lt;=50,"R$ 26–50",
"+R$ 50")))</f>
        <v>+R$ 50</v>
      </c>
      <c r="AK927" s="35">
        <v>1214</v>
      </c>
      <c r="AL927" s="58" t="str">
        <f>IF('Base tratada'!$AK927&lt;=100,"R$ 0-100",
IF('Base tratada'!$AK927&lt;=500,"R$ 101-500",
IF('Base tratada'!$AK927&lt;=1000,"R$ 501-1000",
IF('Base tratada'!$AK927&lt;=1500,"R$ 1001-1500",
"+R$ 1500"))))</f>
        <v>R$ 1001-1500</v>
      </c>
      <c r="AM927" s="34">
        <v>0</v>
      </c>
      <c r="AN927" s="34">
        <v>0</v>
      </c>
      <c r="AO927" s="34">
        <v>0</v>
      </c>
      <c r="AP927" s="34">
        <v>1</v>
      </c>
      <c r="AQ927" s="34">
        <v>1</v>
      </c>
      <c r="AR927" s="34">
        <v>2</v>
      </c>
      <c r="AS927" s="34">
        <v>0</v>
      </c>
      <c r="AT927" s="34">
        <v>3</v>
      </c>
      <c r="AU927" s="34">
        <v>11</v>
      </c>
      <c r="AV927" s="52">
        <v>1178</v>
      </c>
      <c r="AW927" s="57">
        <v>0</v>
      </c>
      <c r="AX927" s="58" t="str">
        <f>IF(Tabela3[[#This Row],[Response]]=1, "Aceitou", "Não aceitou")</f>
        <v>Não aceitou</v>
      </c>
      <c r="AY927" s="55" t="str">
        <f>Tabela3[[#This Row],[Faixa Recência]] &amp; " | " &amp; Tabela3[[#This Row],[Faixa Gasto]] &amp; " | " &amp; Tabela3[[#This Row],[Faixa ticket médio]]</f>
        <v>46-60 dias | R$ 1001-1500 | +R$ 50</v>
      </c>
      <c r="AZ9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7" s="36"/>
    </row>
    <row r="928" spans="1:54" x14ac:dyDescent="0.25">
      <c r="A928" s="61">
        <v>927</v>
      </c>
      <c r="B928" s="37">
        <v>57937</v>
      </c>
      <c r="C928" s="34">
        <v>0</v>
      </c>
      <c r="D928" s="34">
        <v>1</v>
      </c>
      <c r="E928" s="34">
        <v>56</v>
      </c>
      <c r="F928" s="58" t="str">
        <f>IF('Base tratada'!$E928&lt;=15,"0-15 dias",
IF('Base tratada'!$E928&lt;=30, "16-30 dias",
IF('Base tratada'!$E928&lt;=45, "31-45 dias",
IF('Base tratada'!$E928&lt;=60, "46-60 dias",
IF('Base tratada'!$E928&lt;=75, "61-75 dias", "76-99 dias")))))</f>
        <v>46-60 dias</v>
      </c>
      <c r="G928" s="38">
        <v>38</v>
      </c>
      <c r="H928" s="60" t="str">
        <f>IF('Base tratada'!$G928&lt;=29,"24–29",
IF('Base tratada'!$G928&lt;=39,"30–39",
IF('Base tratada'!$G928&lt;=49,"40–49",
IF('Base tratada'!$G928&lt;=59,"50–59",
IF('Base tratada'!$G928&lt;=69,"60–69",
"70–80")))))</f>
        <v>30–39</v>
      </c>
      <c r="I928" s="34">
        <v>2292</v>
      </c>
      <c r="J928" s="58" t="str">
        <f>IF('Base tratada'!$K928=1,"Divorciado",
IF('Base tratada'!$L928=1,"Casado",
IF('Base tratada'!$M928=1, "Solteiro",
IF('Base tratada'!$N928=1,"Juntos",
"Viúvo"))))</f>
        <v>Casado</v>
      </c>
      <c r="K928" s="34">
        <v>0</v>
      </c>
      <c r="L928" s="34">
        <v>1</v>
      </c>
      <c r="M928" s="34">
        <v>0</v>
      </c>
      <c r="N928" s="34">
        <v>0</v>
      </c>
      <c r="O928" s="34">
        <v>0</v>
      </c>
      <c r="P928" s="34">
        <v>1</v>
      </c>
      <c r="Q928" s="34">
        <v>0</v>
      </c>
      <c r="R928" s="34">
        <v>0</v>
      </c>
      <c r="S928" s="34">
        <v>0</v>
      </c>
      <c r="T928" s="34">
        <v>0</v>
      </c>
      <c r="U928" s="35">
        <v>261</v>
      </c>
      <c r="V928" s="35">
        <v>42</v>
      </c>
      <c r="W928" s="35">
        <v>144</v>
      </c>
      <c r="X928" s="35">
        <v>55</v>
      </c>
      <c r="Y928" s="35">
        <v>48</v>
      </c>
      <c r="Z928" s="35">
        <v>133</v>
      </c>
      <c r="AA928" s="34">
        <v>3</v>
      </c>
      <c r="AB928" s="34">
        <v>3</v>
      </c>
      <c r="AC928" s="34">
        <v>4</v>
      </c>
      <c r="AD928" s="34">
        <v>4</v>
      </c>
      <c r="AE928" s="34">
        <v>9</v>
      </c>
      <c r="AF928" s="58">
        <f>'Base tratada'!$AC928+'Base tratada'!$AD928+'Base tratada'!$AE928</f>
        <v>17</v>
      </c>
      <c r="AG9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28" s="58" t="str">
        <f>IF('Base tratada'!$AC928&gt;=MAX('Base tratada'!$AD928,'Base tratada'!$AE928),"Web",
IF('Base tratada'!$AD928&gt;='Base tratada'!$AE928,"Catalog",
"Store"))</f>
        <v>Store</v>
      </c>
      <c r="AI928" s="59">
        <f>IF('Base tratada'!$AF928=0,"0",'Base tratada'!$AK928/'Base tratada'!$AF928)</f>
        <v>32.352941176470587</v>
      </c>
      <c r="AJ928" s="59" t="str">
        <f>IF('Base tratada'!$AI928=0,"R$ 0",
IF('Base tratada'!$AI928&lt;=25,"R$ 1–25",
IF('Base tratada'!$AI928&lt;=50,"R$ 26–50",
"+R$ 50")))</f>
        <v>R$ 26–50</v>
      </c>
      <c r="AK928" s="35">
        <v>550</v>
      </c>
      <c r="AL928" s="58" t="str">
        <f>IF('Base tratada'!$AK928&lt;=100,"R$ 0-100",
IF('Base tratada'!$AK928&lt;=500,"R$ 101-500",
IF('Base tratada'!$AK928&lt;=1000,"R$ 501-1000",
IF('Base tratada'!$AK928&lt;=1500,"R$ 1001-1500",
"+R$ 1500"))))</f>
        <v>R$ 501-1000</v>
      </c>
      <c r="AM928" s="34">
        <v>0</v>
      </c>
      <c r="AN928" s="34">
        <v>0</v>
      </c>
      <c r="AO928" s="34">
        <v>0</v>
      </c>
      <c r="AP928" s="34">
        <v>0</v>
      </c>
      <c r="AQ928" s="34">
        <v>0</v>
      </c>
      <c r="AR928" s="34">
        <v>0</v>
      </c>
      <c r="AS928" s="34">
        <v>0</v>
      </c>
      <c r="AT928" s="34">
        <v>3</v>
      </c>
      <c r="AU928" s="34">
        <v>11</v>
      </c>
      <c r="AV928" s="52">
        <v>417</v>
      </c>
      <c r="AW928" s="57">
        <v>0</v>
      </c>
      <c r="AX928" s="58" t="str">
        <f>IF(Tabela3[[#This Row],[Response]]=1, "Aceitou", "Não aceitou")</f>
        <v>Não aceitou</v>
      </c>
      <c r="AY928" s="55" t="str">
        <f>Tabela3[[#This Row],[Faixa Recência]] &amp; " | " &amp; Tabela3[[#This Row],[Faixa Gasto]] &amp; " | " &amp; Tabela3[[#This Row],[Faixa ticket médio]]</f>
        <v>46-60 dias | R$ 501-1000 | R$ 26–50</v>
      </c>
      <c r="AZ9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8" s="36"/>
    </row>
    <row r="929" spans="1:54" x14ac:dyDescent="0.25">
      <c r="A929" s="61">
        <v>928</v>
      </c>
      <c r="B929" s="37">
        <v>68274</v>
      </c>
      <c r="C929" s="34">
        <v>1</v>
      </c>
      <c r="D929" s="34">
        <v>1</v>
      </c>
      <c r="E929" s="34">
        <v>83</v>
      </c>
      <c r="F929" s="58" t="str">
        <f>IF('Base tratada'!$E929&lt;=15,"0-15 dias",
IF('Base tratada'!$E929&lt;=30, "16-30 dias",
IF('Base tratada'!$E929&lt;=45, "31-45 dias",
IF('Base tratada'!$E929&lt;=60, "46-60 dias",
IF('Base tratada'!$E929&lt;=75, "61-75 dias", "76-99 dias")))))</f>
        <v>76-99 dias</v>
      </c>
      <c r="G929" s="38">
        <v>41</v>
      </c>
      <c r="H929" s="60" t="str">
        <f>IF('Base tratada'!$G929&lt;=29,"24–29",
IF('Base tratada'!$G929&lt;=39,"30–39",
IF('Base tratada'!$G929&lt;=49,"40–49",
IF('Base tratada'!$G929&lt;=59,"50–59",
IF('Base tratada'!$G929&lt;=69,"60–69",
"70–80")))))</f>
        <v>40–49</v>
      </c>
      <c r="I929" s="34">
        <v>2431</v>
      </c>
      <c r="J929" s="58" t="str">
        <f>IF('Base tratada'!$K929=1,"Divorciado",
IF('Base tratada'!$L929=1,"Casado",
IF('Base tratada'!$M929=1, "Solteiro",
IF('Base tratada'!$N929=1,"Juntos",
"Viúvo"))))</f>
        <v>Divorciado</v>
      </c>
      <c r="K929" s="34">
        <v>1</v>
      </c>
      <c r="L929" s="34">
        <v>0</v>
      </c>
      <c r="M929" s="34">
        <v>0</v>
      </c>
      <c r="N929" s="34">
        <v>0</v>
      </c>
      <c r="O929" s="34">
        <v>0</v>
      </c>
      <c r="P929" s="34">
        <v>0</v>
      </c>
      <c r="Q929" s="34">
        <v>0</v>
      </c>
      <c r="R929" s="34">
        <v>1</v>
      </c>
      <c r="S929" s="34">
        <v>0</v>
      </c>
      <c r="T929" s="34">
        <v>0</v>
      </c>
      <c r="U929" s="35">
        <v>135</v>
      </c>
      <c r="V929" s="35">
        <v>25</v>
      </c>
      <c r="W929" s="35">
        <v>51</v>
      </c>
      <c r="X929" s="35">
        <v>23</v>
      </c>
      <c r="Y929" s="35">
        <v>25</v>
      </c>
      <c r="Z929" s="35">
        <v>46</v>
      </c>
      <c r="AA929" s="34">
        <v>2</v>
      </c>
      <c r="AB929" s="34">
        <v>3</v>
      </c>
      <c r="AC929" s="34">
        <v>4</v>
      </c>
      <c r="AD929" s="34">
        <v>2</v>
      </c>
      <c r="AE929" s="34">
        <v>5</v>
      </c>
      <c r="AF929" s="58">
        <f>'Base tratada'!$AC929+'Base tratada'!$AD929+'Base tratada'!$AE929</f>
        <v>11</v>
      </c>
      <c r="AG9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29" s="58" t="str">
        <f>IF('Base tratada'!$AC929&gt;=MAX('Base tratada'!$AD929,'Base tratada'!$AE929),"Web",
IF('Base tratada'!$AD929&gt;='Base tratada'!$AE929,"Catalog",
"Store"))</f>
        <v>Store</v>
      </c>
      <c r="AI929" s="59">
        <f>IF('Base tratada'!$AF929=0,"0",'Base tratada'!$AK929/'Base tratada'!$AF929)</f>
        <v>23.545454545454547</v>
      </c>
      <c r="AJ929" s="59" t="str">
        <f>IF('Base tratada'!$AI929=0,"R$ 0",
IF('Base tratada'!$AI929&lt;=25,"R$ 1–25",
IF('Base tratada'!$AI929&lt;=50,"R$ 26–50",
"+R$ 50")))</f>
        <v>R$ 1–25</v>
      </c>
      <c r="AK929" s="35">
        <v>259</v>
      </c>
      <c r="AL929" s="58" t="str">
        <f>IF('Base tratada'!$AK929&lt;=100,"R$ 0-100",
IF('Base tratada'!$AK929&lt;=500,"R$ 101-500",
IF('Base tratada'!$AK929&lt;=1000,"R$ 501-1000",
IF('Base tratada'!$AK929&lt;=1500,"R$ 1001-1500",
"+R$ 1500"))))</f>
        <v>R$ 101-500</v>
      </c>
      <c r="AM929" s="34">
        <v>0</v>
      </c>
      <c r="AN929" s="34">
        <v>0</v>
      </c>
      <c r="AO929" s="34">
        <v>0</v>
      </c>
      <c r="AP929" s="34">
        <v>0</v>
      </c>
      <c r="AQ929" s="34">
        <v>0</v>
      </c>
      <c r="AR929" s="34">
        <v>0</v>
      </c>
      <c r="AS929" s="34">
        <v>0</v>
      </c>
      <c r="AT929" s="34">
        <v>3</v>
      </c>
      <c r="AU929" s="34">
        <v>11</v>
      </c>
      <c r="AV929" s="52">
        <v>213</v>
      </c>
      <c r="AW929" s="57">
        <v>0</v>
      </c>
      <c r="AX929" s="58" t="str">
        <f>IF(Tabela3[[#This Row],[Response]]=1, "Aceitou", "Não aceitou")</f>
        <v>Não aceitou</v>
      </c>
      <c r="AY929" s="55" t="str">
        <f>Tabela3[[#This Row],[Faixa Recência]] &amp; " | " &amp; Tabela3[[#This Row],[Faixa Gasto]] &amp; " | " &amp; Tabela3[[#This Row],[Faixa ticket médio]]</f>
        <v>76-99 dias | R$ 101-500 | R$ 1–25</v>
      </c>
      <c r="AZ9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29" s="36"/>
    </row>
    <row r="930" spans="1:54" x14ac:dyDescent="0.25">
      <c r="A930" s="61">
        <v>929</v>
      </c>
      <c r="B930" s="37">
        <v>39771</v>
      </c>
      <c r="C930" s="34">
        <v>1</v>
      </c>
      <c r="D930" s="34">
        <v>0</v>
      </c>
      <c r="E930" s="34">
        <v>92</v>
      </c>
      <c r="F930" s="58" t="str">
        <f>IF('Base tratada'!$E930&lt;=15,"0-15 dias",
IF('Base tratada'!$E930&lt;=30, "16-30 dias",
IF('Base tratada'!$E930&lt;=45, "31-45 dias",
IF('Base tratada'!$E930&lt;=60, "46-60 dias",
IF('Base tratada'!$E930&lt;=75, "61-75 dias", "76-99 dias")))))</f>
        <v>76-99 dias</v>
      </c>
      <c r="G930" s="38">
        <v>43</v>
      </c>
      <c r="H930" s="60" t="str">
        <f>IF('Base tratada'!$G930&lt;=29,"24–29",
IF('Base tratada'!$G930&lt;=39,"30–39",
IF('Base tratada'!$G930&lt;=49,"40–49",
IF('Base tratada'!$G930&lt;=59,"50–59",
IF('Base tratada'!$G930&lt;=69,"60–69",
"70–80")))))</f>
        <v>40–49</v>
      </c>
      <c r="I930" s="34">
        <v>2364</v>
      </c>
      <c r="J930" s="58" t="str">
        <f>IF('Base tratada'!$K930=1,"Divorciado",
IF('Base tratada'!$L930=1,"Casado",
IF('Base tratada'!$M930=1, "Solteiro",
IF('Base tratada'!$N930=1,"Juntos",
"Viúvo"))))</f>
        <v>Juntos</v>
      </c>
      <c r="K930" s="34">
        <v>0</v>
      </c>
      <c r="L930" s="34">
        <v>0</v>
      </c>
      <c r="M930" s="34">
        <v>0</v>
      </c>
      <c r="N930" s="34">
        <v>1</v>
      </c>
      <c r="O930" s="34">
        <v>0</v>
      </c>
      <c r="P930" s="34">
        <v>0</v>
      </c>
      <c r="Q930" s="34">
        <v>0</v>
      </c>
      <c r="R930" s="34">
        <v>1</v>
      </c>
      <c r="S930" s="34">
        <v>0</v>
      </c>
      <c r="T930" s="34">
        <v>0</v>
      </c>
      <c r="U930" s="35">
        <v>6</v>
      </c>
      <c r="V930" s="35">
        <v>2</v>
      </c>
      <c r="W930" s="35">
        <v>18</v>
      </c>
      <c r="X930" s="35">
        <v>2</v>
      </c>
      <c r="Y930" s="35">
        <v>8</v>
      </c>
      <c r="Z930" s="35">
        <v>14</v>
      </c>
      <c r="AA930" s="34">
        <v>1</v>
      </c>
      <c r="AB930" s="34">
        <v>4</v>
      </c>
      <c r="AC930" s="34">
        <v>2</v>
      </c>
      <c r="AD930" s="34">
        <v>0</v>
      </c>
      <c r="AE930" s="34">
        <v>3</v>
      </c>
      <c r="AF930" s="58">
        <f>'Base tratada'!$AC930+'Base tratada'!$AD930+'Base tratada'!$AE930</f>
        <v>5</v>
      </c>
      <c r="AG9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30" s="58" t="str">
        <f>IF('Base tratada'!$AC930&gt;=MAX('Base tratada'!$AD930,'Base tratada'!$AE930),"Web",
IF('Base tratada'!$AD930&gt;='Base tratada'!$AE930,"Catalog",
"Store"))</f>
        <v>Store</v>
      </c>
      <c r="AI930" s="59">
        <f>IF('Base tratada'!$AF930=0,"0",'Base tratada'!$AK930/'Base tratada'!$AF930)</f>
        <v>7.2</v>
      </c>
      <c r="AJ930" s="59" t="str">
        <f>IF('Base tratada'!$AI930=0,"R$ 0",
IF('Base tratada'!$AI930&lt;=25,"R$ 1–25",
IF('Base tratada'!$AI930&lt;=50,"R$ 26–50",
"+R$ 50")))</f>
        <v>R$ 1–25</v>
      </c>
      <c r="AK930" s="35">
        <v>36</v>
      </c>
      <c r="AL930" s="58" t="str">
        <f>IF('Base tratada'!$AK930&lt;=100,"R$ 0-100",
IF('Base tratada'!$AK930&lt;=500,"R$ 101-500",
IF('Base tratada'!$AK930&lt;=1000,"R$ 501-1000",
IF('Base tratada'!$AK930&lt;=1500,"R$ 1001-1500",
"+R$ 1500"))))</f>
        <v>R$ 0-100</v>
      </c>
      <c r="AM930" s="34">
        <v>0</v>
      </c>
      <c r="AN930" s="34">
        <v>0</v>
      </c>
      <c r="AO930" s="34">
        <v>0</v>
      </c>
      <c r="AP930" s="34">
        <v>0</v>
      </c>
      <c r="AQ930" s="34">
        <v>0</v>
      </c>
      <c r="AR930" s="34">
        <v>0</v>
      </c>
      <c r="AS930" s="34">
        <v>0</v>
      </c>
      <c r="AT930" s="34">
        <v>3</v>
      </c>
      <c r="AU930" s="34">
        <v>11</v>
      </c>
      <c r="AV930" s="52">
        <v>22</v>
      </c>
      <c r="AW930" s="57">
        <v>0</v>
      </c>
      <c r="AX930" s="58" t="str">
        <f>IF(Tabela3[[#This Row],[Response]]=1, "Aceitou", "Não aceitou")</f>
        <v>Não aceitou</v>
      </c>
      <c r="AY930" s="55" t="str">
        <f>Tabela3[[#This Row],[Faixa Recência]] &amp; " | " &amp; Tabela3[[#This Row],[Faixa Gasto]] &amp; " | " &amp; Tabela3[[#This Row],[Faixa ticket médio]]</f>
        <v>76-99 dias | R$ 0-100 | R$ 1–25</v>
      </c>
      <c r="AZ9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0" s="36"/>
    </row>
    <row r="931" spans="1:54" x14ac:dyDescent="0.25">
      <c r="A931" s="61">
        <v>930</v>
      </c>
      <c r="B931" s="37">
        <v>67893</v>
      </c>
      <c r="C931" s="34">
        <v>0</v>
      </c>
      <c r="D931" s="34">
        <v>1</v>
      </c>
      <c r="E931" s="34">
        <v>31</v>
      </c>
      <c r="F931" s="58" t="str">
        <f>IF('Base tratada'!$E931&lt;=15,"0-15 dias",
IF('Base tratada'!$E931&lt;=30, "16-30 dias",
IF('Base tratada'!$E931&lt;=45, "31-45 dias",
IF('Base tratada'!$E931&lt;=60, "46-60 dias",
IF('Base tratada'!$E931&lt;=75, "61-75 dias", "76-99 dias")))))</f>
        <v>31-45 dias</v>
      </c>
      <c r="G931" s="38">
        <v>45</v>
      </c>
      <c r="H931" s="60" t="str">
        <f>IF('Base tratada'!$G931&lt;=29,"24–29",
IF('Base tratada'!$G931&lt;=39,"30–39",
IF('Base tratada'!$G931&lt;=49,"40–49",
IF('Base tratada'!$G931&lt;=59,"50–59",
IF('Base tratada'!$G931&lt;=69,"60–69",
"70–80")))))</f>
        <v>40–49</v>
      </c>
      <c r="I931" s="34">
        <v>2795</v>
      </c>
      <c r="J931" s="58" t="str">
        <f>IF('Base tratada'!$K931=1,"Divorciado",
IF('Base tratada'!$L931=1,"Casado",
IF('Base tratada'!$M931=1, "Solteiro",
IF('Base tratada'!$N931=1,"Juntos",
"Viúvo"))))</f>
        <v>Divorciado</v>
      </c>
      <c r="K931" s="34">
        <v>1</v>
      </c>
      <c r="L931" s="34">
        <v>0</v>
      </c>
      <c r="M931" s="34">
        <v>0</v>
      </c>
      <c r="N931" s="34">
        <v>0</v>
      </c>
      <c r="O931" s="34">
        <v>0</v>
      </c>
      <c r="P931" s="34">
        <v>1</v>
      </c>
      <c r="Q931" s="34">
        <v>0</v>
      </c>
      <c r="R931" s="34">
        <v>0</v>
      </c>
      <c r="S931" s="34">
        <v>0</v>
      </c>
      <c r="T931" s="34">
        <v>0</v>
      </c>
      <c r="U931" s="35">
        <v>711</v>
      </c>
      <c r="V931" s="35">
        <v>28</v>
      </c>
      <c r="W931" s="35">
        <v>142</v>
      </c>
      <c r="X931" s="35">
        <v>49</v>
      </c>
      <c r="Y931" s="35">
        <v>18</v>
      </c>
      <c r="Z931" s="35">
        <v>47</v>
      </c>
      <c r="AA931" s="34">
        <v>2</v>
      </c>
      <c r="AB931" s="34">
        <v>8</v>
      </c>
      <c r="AC931" s="34">
        <v>3</v>
      </c>
      <c r="AD931" s="34">
        <v>2</v>
      </c>
      <c r="AE931" s="34">
        <v>9</v>
      </c>
      <c r="AF931" s="58">
        <f>'Base tratada'!$AC931+'Base tratada'!$AD931+'Base tratada'!$AE931</f>
        <v>14</v>
      </c>
      <c r="AG9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31" s="58" t="str">
        <f>IF('Base tratada'!$AC931&gt;=MAX('Base tratada'!$AD931,'Base tratada'!$AE931),"Web",
IF('Base tratada'!$AD931&gt;='Base tratada'!$AE931,"Catalog",
"Store"))</f>
        <v>Store</v>
      </c>
      <c r="AI931" s="59">
        <f>IF('Base tratada'!$AF931=0,"0",'Base tratada'!$AK931/'Base tratada'!$AF931)</f>
        <v>67.714285714285708</v>
      </c>
      <c r="AJ931" s="59" t="str">
        <f>IF('Base tratada'!$AI931=0,"R$ 0",
IF('Base tratada'!$AI931&lt;=25,"R$ 1–25",
IF('Base tratada'!$AI931&lt;=50,"R$ 26–50",
"+R$ 50")))</f>
        <v>+R$ 50</v>
      </c>
      <c r="AK931" s="35">
        <v>948</v>
      </c>
      <c r="AL931" s="58" t="str">
        <f>IF('Base tratada'!$AK931&lt;=100,"R$ 0-100",
IF('Base tratada'!$AK931&lt;=500,"R$ 101-500",
IF('Base tratada'!$AK931&lt;=1000,"R$ 501-1000",
IF('Base tratada'!$AK931&lt;=1500,"R$ 1001-1500",
"+R$ 1500"))))</f>
        <v>R$ 501-1000</v>
      </c>
      <c r="AM931" s="34">
        <v>0</v>
      </c>
      <c r="AN931" s="34">
        <v>0</v>
      </c>
      <c r="AO931" s="34">
        <v>0</v>
      </c>
      <c r="AP931" s="34">
        <v>0</v>
      </c>
      <c r="AQ931" s="34">
        <v>0</v>
      </c>
      <c r="AR931" s="34">
        <v>0</v>
      </c>
      <c r="AS931" s="34">
        <v>0</v>
      </c>
      <c r="AT931" s="34">
        <v>3</v>
      </c>
      <c r="AU931" s="34">
        <v>11</v>
      </c>
      <c r="AV931" s="52">
        <v>901</v>
      </c>
      <c r="AW931" s="57">
        <v>0</v>
      </c>
      <c r="AX931" s="58" t="str">
        <f>IF(Tabela3[[#This Row],[Response]]=1, "Aceitou", "Não aceitou")</f>
        <v>Não aceitou</v>
      </c>
      <c r="AY931" s="55" t="str">
        <f>Tabela3[[#This Row],[Faixa Recência]] &amp; " | " &amp; Tabela3[[#This Row],[Faixa Gasto]] &amp; " | " &amp; Tabela3[[#This Row],[Faixa ticket médio]]</f>
        <v>31-45 dias | R$ 501-1000 | +R$ 50</v>
      </c>
      <c r="AZ9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31" s="36"/>
    </row>
    <row r="932" spans="1:54" x14ac:dyDescent="0.25">
      <c r="A932" s="61">
        <v>931</v>
      </c>
      <c r="B932" s="37">
        <v>27922</v>
      </c>
      <c r="C932" s="34">
        <v>1</v>
      </c>
      <c r="D932" s="34">
        <v>0</v>
      </c>
      <c r="E932" s="34">
        <v>80</v>
      </c>
      <c r="F932" s="58" t="str">
        <f>IF('Base tratada'!$E932&lt;=15,"0-15 dias",
IF('Base tratada'!$E932&lt;=30, "16-30 dias",
IF('Base tratada'!$E932&lt;=45, "31-45 dias",
IF('Base tratada'!$E932&lt;=60, "46-60 dias",
IF('Base tratada'!$E932&lt;=75, "61-75 dias", "76-99 dias")))))</f>
        <v>76-99 dias</v>
      </c>
      <c r="G932" s="38">
        <v>41</v>
      </c>
      <c r="H932" s="60" t="str">
        <f>IF('Base tratada'!$G932&lt;=29,"24–29",
IF('Base tratada'!$G932&lt;=39,"30–39",
IF('Base tratada'!$G932&lt;=49,"40–49",
IF('Base tratada'!$G932&lt;=59,"50–59",
IF('Base tratada'!$G932&lt;=69,"60–69",
"70–80")))))</f>
        <v>40–49</v>
      </c>
      <c r="I932" s="34">
        <v>2209</v>
      </c>
      <c r="J932" s="58" t="str">
        <f>IF('Base tratada'!$K932=1,"Divorciado",
IF('Base tratada'!$L932=1,"Casado",
IF('Base tratada'!$M932=1, "Solteiro",
IF('Base tratada'!$N932=1,"Juntos",
"Viúvo"))))</f>
        <v>Juntos</v>
      </c>
      <c r="K932" s="34">
        <v>0</v>
      </c>
      <c r="L932" s="34">
        <v>0</v>
      </c>
      <c r="M932" s="34">
        <v>0</v>
      </c>
      <c r="N932" s="34">
        <v>1</v>
      </c>
      <c r="O932" s="34">
        <v>0</v>
      </c>
      <c r="P932" s="34">
        <v>0</v>
      </c>
      <c r="Q932" s="34">
        <v>0</v>
      </c>
      <c r="R932" s="34">
        <v>0</v>
      </c>
      <c r="S932" s="34">
        <v>0</v>
      </c>
      <c r="T932" s="34">
        <v>1</v>
      </c>
      <c r="U932" s="35">
        <v>11</v>
      </c>
      <c r="V932" s="35">
        <v>0</v>
      </c>
      <c r="W932" s="35">
        <v>13</v>
      </c>
      <c r="X932" s="35">
        <v>2</v>
      </c>
      <c r="Y932" s="35">
        <v>4</v>
      </c>
      <c r="Z932" s="35">
        <v>11</v>
      </c>
      <c r="AA932" s="34">
        <v>1</v>
      </c>
      <c r="AB932" s="34">
        <v>4</v>
      </c>
      <c r="AC932" s="34">
        <v>2</v>
      </c>
      <c r="AD932" s="34">
        <v>0</v>
      </c>
      <c r="AE932" s="34">
        <v>3</v>
      </c>
      <c r="AF932" s="58">
        <f>'Base tratada'!$AC932+'Base tratada'!$AD932+'Base tratada'!$AE932</f>
        <v>5</v>
      </c>
      <c r="AG9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32" s="58" t="str">
        <f>IF('Base tratada'!$AC932&gt;=MAX('Base tratada'!$AD932,'Base tratada'!$AE932),"Web",
IF('Base tratada'!$AD932&gt;='Base tratada'!$AE932,"Catalog",
"Store"))</f>
        <v>Store</v>
      </c>
      <c r="AI932" s="59">
        <f>IF('Base tratada'!$AF932=0,"0",'Base tratada'!$AK932/'Base tratada'!$AF932)</f>
        <v>6</v>
      </c>
      <c r="AJ932" s="59" t="str">
        <f>IF('Base tratada'!$AI932=0,"R$ 0",
IF('Base tratada'!$AI932&lt;=25,"R$ 1–25",
IF('Base tratada'!$AI932&lt;=50,"R$ 26–50",
"+R$ 50")))</f>
        <v>R$ 1–25</v>
      </c>
      <c r="AK932" s="35">
        <v>30</v>
      </c>
      <c r="AL932" s="58" t="str">
        <f>IF('Base tratada'!$AK932&lt;=100,"R$ 0-100",
IF('Base tratada'!$AK932&lt;=500,"R$ 101-500",
IF('Base tratada'!$AK932&lt;=1000,"R$ 501-1000",
IF('Base tratada'!$AK932&lt;=1500,"R$ 1001-1500",
"+R$ 1500"))))</f>
        <v>R$ 0-100</v>
      </c>
      <c r="AM932" s="34">
        <v>0</v>
      </c>
      <c r="AN932" s="34">
        <v>0</v>
      </c>
      <c r="AO932" s="34">
        <v>0</v>
      </c>
      <c r="AP932" s="34">
        <v>0</v>
      </c>
      <c r="AQ932" s="34">
        <v>0</v>
      </c>
      <c r="AR932" s="34">
        <v>0</v>
      </c>
      <c r="AS932" s="34">
        <v>0</v>
      </c>
      <c r="AT932" s="34">
        <v>3</v>
      </c>
      <c r="AU932" s="34">
        <v>11</v>
      </c>
      <c r="AV932" s="52">
        <v>19</v>
      </c>
      <c r="AW932" s="57">
        <v>0</v>
      </c>
      <c r="AX932" s="58" t="str">
        <f>IF(Tabela3[[#This Row],[Response]]=1, "Aceitou", "Não aceitou")</f>
        <v>Não aceitou</v>
      </c>
      <c r="AY932" s="55" t="str">
        <f>Tabela3[[#This Row],[Faixa Recência]] &amp; " | " &amp; Tabela3[[#This Row],[Faixa Gasto]] &amp; " | " &amp; Tabela3[[#This Row],[Faixa ticket médio]]</f>
        <v>76-99 dias | R$ 0-100 | R$ 1–25</v>
      </c>
      <c r="AZ9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2" s="36"/>
    </row>
    <row r="933" spans="1:54" x14ac:dyDescent="0.25">
      <c r="A933" s="61">
        <v>932</v>
      </c>
      <c r="B933" s="37">
        <v>52190</v>
      </c>
      <c r="C933" s="34">
        <v>1</v>
      </c>
      <c r="D933" s="34">
        <v>1</v>
      </c>
      <c r="E933" s="34">
        <v>39</v>
      </c>
      <c r="F933" s="58" t="str">
        <f>IF('Base tratada'!$E933&lt;=15,"0-15 dias",
IF('Base tratada'!$E933&lt;=30, "16-30 dias",
IF('Base tratada'!$E933&lt;=45, "31-45 dias",
IF('Base tratada'!$E933&lt;=60, "46-60 dias",
IF('Base tratada'!$E933&lt;=75, "61-75 dias", "76-99 dias")))))</f>
        <v>31-45 dias</v>
      </c>
      <c r="G933" s="38">
        <v>44</v>
      </c>
      <c r="H933" s="60" t="str">
        <f>IF('Base tratada'!$G933&lt;=29,"24–29",
IF('Base tratada'!$G933&lt;=39,"30–39",
IF('Base tratada'!$G933&lt;=49,"40–49",
IF('Base tratada'!$G933&lt;=59,"50–59",
IF('Base tratada'!$G933&lt;=69,"60–69",
"70–80")))))</f>
        <v>40–49</v>
      </c>
      <c r="I933" s="34">
        <v>2211</v>
      </c>
      <c r="J933" s="58" t="str">
        <f>IF('Base tratada'!$K933=1,"Divorciado",
IF('Base tratada'!$L933=1,"Casado",
IF('Base tratada'!$M933=1, "Solteiro",
IF('Base tratada'!$N933=1,"Juntos",
"Viúvo"))))</f>
        <v>Juntos</v>
      </c>
      <c r="K933" s="34">
        <v>0</v>
      </c>
      <c r="L933" s="34">
        <v>0</v>
      </c>
      <c r="M933" s="34">
        <v>0</v>
      </c>
      <c r="N933" s="34">
        <v>1</v>
      </c>
      <c r="O933" s="34">
        <v>0</v>
      </c>
      <c r="P933" s="34">
        <v>0</v>
      </c>
      <c r="Q933" s="34">
        <v>0</v>
      </c>
      <c r="R933" s="34">
        <v>0</v>
      </c>
      <c r="S933" s="34">
        <v>0</v>
      </c>
      <c r="T933" s="34">
        <v>1</v>
      </c>
      <c r="U933" s="35">
        <v>42</v>
      </c>
      <c r="V933" s="35">
        <v>0</v>
      </c>
      <c r="W933" s="35">
        <v>17</v>
      </c>
      <c r="X933" s="35">
        <v>0</v>
      </c>
      <c r="Y933" s="35">
        <v>0</v>
      </c>
      <c r="Z933" s="35">
        <v>18</v>
      </c>
      <c r="AA933" s="34">
        <v>3</v>
      </c>
      <c r="AB933" s="34">
        <v>5</v>
      </c>
      <c r="AC933" s="34">
        <v>2</v>
      </c>
      <c r="AD933" s="34">
        <v>1</v>
      </c>
      <c r="AE933" s="34">
        <v>3</v>
      </c>
      <c r="AF933" s="58">
        <f>'Base tratada'!$AC933+'Base tratada'!$AD933+'Base tratada'!$AE933</f>
        <v>6</v>
      </c>
      <c r="AG9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33" s="58" t="str">
        <f>IF('Base tratada'!$AC933&gt;=MAX('Base tratada'!$AD933,'Base tratada'!$AE933),"Web",
IF('Base tratada'!$AD933&gt;='Base tratada'!$AE933,"Catalog",
"Store"))</f>
        <v>Store</v>
      </c>
      <c r="AI933" s="59">
        <f>IF('Base tratada'!$AF933=0,"0",'Base tratada'!$AK933/'Base tratada'!$AF933)</f>
        <v>9.8333333333333339</v>
      </c>
      <c r="AJ933" s="59" t="str">
        <f>IF('Base tratada'!$AI933=0,"R$ 0",
IF('Base tratada'!$AI933&lt;=25,"R$ 1–25",
IF('Base tratada'!$AI933&lt;=50,"R$ 26–50",
"+R$ 50")))</f>
        <v>R$ 1–25</v>
      </c>
      <c r="AK933" s="35">
        <v>59</v>
      </c>
      <c r="AL933" s="58" t="str">
        <f>IF('Base tratada'!$AK933&lt;=100,"R$ 0-100",
IF('Base tratada'!$AK933&lt;=500,"R$ 101-500",
IF('Base tratada'!$AK933&lt;=1000,"R$ 501-1000",
IF('Base tratada'!$AK933&lt;=1500,"R$ 1001-1500",
"+R$ 1500"))))</f>
        <v>R$ 0-100</v>
      </c>
      <c r="AM933" s="34">
        <v>0</v>
      </c>
      <c r="AN933" s="34">
        <v>0</v>
      </c>
      <c r="AO933" s="34">
        <v>1</v>
      </c>
      <c r="AP933" s="34">
        <v>0</v>
      </c>
      <c r="AQ933" s="34">
        <v>0</v>
      </c>
      <c r="AR933" s="34">
        <v>1</v>
      </c>
      <c r="AS933" s="34">
        <v>0</v>
      </c>
      <c r="AT933" s="34">
        <v>3</v>
      </c>
      <c r="AU933" s="34">
        <v>11</v>
      </c>
      <c r="AV933" s="52">
        <v>41</v>
      </c>
      <c r="AW933" s="57">
        <v>0</v>
      </c>
      <c r="AX933" s="58" t="str">
        <f>IF(Tabela3[[#This Row],[Response]]=1, "Aceitou", "Não aceitou")</f>
        <v>Não aceitou</v>
      </c>
      <c r="AY933" s="55" t="str">
        <f>Tabela3[[#This Row],[Faixa Recência]] &amp; " | " &amp; Tabela3[[#This Row],[Faixa Gasto]] &amp; " | " &amp; Tabela3[[#This Row],[Faixa ticket médio]]</f>
        <v>31-45 dias | R$ 0-100 | R$ 1–25</v>
      </c>
      <c r="AZ9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3" s="36"/>
    </row>
    <row r="934" spans="1:54" x14ac:dyDescent="0.25">
      <c r="A934" s="61">
        <v>933</v>
      </c>
      <c r="B934" s="37">
        <v>44051</v>
      </c>
      <c r="C934" s="34">
        <v>1</v>
      </c>
      <c r="D934" s="34">
        <v>1</v>
      </c>
      <c r="E934" s="34">
        <v>20</v>
      </c>
      <c r="F934" s="58" t="str">
        <f>IF('Base tratada'!$E934&lt;=15,"0-15 dias",
IF('Base tratada'!$E934&lt;=30, "16-30 dias",
IF('Base tratada'!$E934&lt;=45, "31-45 dias",
IF('Base tratada'!$E934&lt;=60, "46-60 dias",
IF('Base tratada'!$E934&lt;=75, "61-75 dias", "76-99 dias")))))</f>
        <v>16-30 dias</v>
      </c>
      <c r="G934" s="38">
        <v>47</v>
      </c>
      <c r="H934" s="60" t="str">
        <f>IF('Base tratada'!$G934&lt;=29,"24–29",
IF('Base tratada'!$G934&lt;=39,"30–39",
IF('Base tratada'!$G934&lt;=49,"40–49",
IF('Base tratada'!$G934&lt;=59,"50–59",
IF('Base tratada'!$G934&lt;=69,"60–69",
"70–80")))))</f>
        <v>40–49</v>
      </c>
      <c r="I934" s="34">
        <v>2675</v>
      </c>
      <c r="J934" s="58" t="str">
        <f>IF('Base tratada'!$K934=1,"Divorciado",
IF('Base tratada'!$L934=1,"Casado",
IF('Base tratada'!$M934=1, "Solteiro",
IF('Base tratada'!$N934=1,"Juntos",
"Viúvo"))))</f>
        <v>Divorciado</v>
      </c>
      <c r="K934" s="34">
        <v>1</v>
      </c>
      <c r="L934" s="34">
        <v>0</v>
      </c>
      <c r="M934" s="34">
        <v>0</v>
      </c>
      <c r="N934" s="34">
        <v>0</v>
      </c>
      <c r="O934" s="34">
        <v>0</v>
      </c>
      <c r="P934" s="34">
        <v>0</v>
      </c>
      <c r="Q934" s="34">
        <v>0</v>
      </c>
      <c r="R934" s="34">
        <v>0</v>
      </c>
      <c r="S934" s="34">
        <v>1</v>
      </c>
      <c r="T934" s="34">
        <v>0</v>
      </c>
      <c r="U934" s="35">
        <v>79</v>
      </c>
      <c r="V934" s="35">
        <v>7</v>
      </c>
      <c r="W934" s="35">
        <v>58</v>
      </c>
      <c r="X934" s="35">
        <v>6</v>
      </c>
      <c r="Y934" s="35">
        <v>3</v>
      </c>
      <c r="Z934" s="35">
        <v>18</v>
      </c>
      <c r="AA934" s="34">
        <v>4</v>
      </c>
      <c r="AB934" s="34">
        <v>6</v>
      </c>
      <c r="AC934" s="34">
        <v>3</v>
      </c>
      <c r="AD934" s="34">
        <v>1</v>
      </c>
      <c r="AE934" s="34">
        <v>4</v>
      </c>
      <c r="AF934" s="58">
        <f>'Base tratada'!$AC934+'Base tratada'!$AD934+'Base tratada'!$AE934</f>
        <v>8</v>
      </c>
      <c r="AG9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34" s="58" t="str">
        <f>IF('Base tratada'!$AC934&gt;=MAX('Base tratada'!$AD934,'Base tratada'!$AE934),"Web",
IF('Base tratada'!$AD934&gt;='Base tratada'!$AE934,"Catalog",
"Store"))</f>
        <v>Store</v>
      </c>
      <c r="AI934" s="59">
        <f>IF('Base tratada'!$AF934=0,"0",'Base tratada'!$AK934/'Base tratada'!$AF934)</f>
        <v>19.125</v>
      </c>
      <c r="AJ934" s="59" t="str">
        <f>IF('Base tratada'!$AI934=0,"R$ 0",
IF('Base tratada'!$AI934&lt;=25,"R$ 1–25",
IF('Base tratada'!$AI934&lt;=50,"R$ 26–50",
"+R$ 50")))</f>
        <v>R$ 1–25</v>
      </c>
      <c r="AK934" s="35">
        <v>153</v>
      </c>
      <c r="AL934" s="58" t="str">
        <f>IF('Base tratada'!$AK934&lt;=100,"R$ 0-100",
IF('Base tratada'!$AK934&lt;=500,"R$ 101-500",
IF('Base tratada'!$AK934&lt;=1000,"R$ 501-1000",
IF('Base tratada'!$AK934&lt;=1500,"R$ 1001-1500",
"+R$ 1500"))))</f>
        <v>R$ 101-500</v>
      </c>
      <c r="AM934" s="34">
        <v>0</v>
      </c>
      <c r="AN934" s="34">
        <v>0</v>
      </c>
      <c r="AO934" s="34">
        <v>0</v>
      </c>
      <c r="AP934" s="34">
        <v>0</v>
      </c>
      <c r="AQ934" s="34">
        <v>0</v>
      </c>
      <c r="AR934" s="34">
        <v>0</v>
      </c>
      <c r="AS934" s="34">
        <v>0</v>
      </c>
      <c r="AT934" s="34">
        <v>3</v>
      </c>
      <c r="AU934" s="34">
        <v>11</v>
      </c>
      <c r="AV934" s="52">
        <v>135</v>
      </c>
      <c r="AW934" s="57">
        <v>1</v>
      </c>
      <c r="AX934" s="58" t="str">
        <f>IF(Tabela3[[#This Row],[Response]]=1, "Aceitou", "Não aceitou")</f>
        <v>Aceitou</v>
      </c>
      <c r="AY934" s="55" t="str">
        <f>Tabela3[[#This Row],[Faixa Recência]] &amp; " | " &amp; Tabela3[[#This Row],[Faixa Gasto]] &amp; " | " &amp; Tabela3[[#This Row],[Faixa ticket médio]]</f>
        <v>16-30 dias | R$ 101-500 | R$ 1–25</v>
      </c>
      <c r="AZ9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4" s="36"/>
    </row>
    <row r="935" spans="1:54" x14ac:dyDescent="0.25">
      <c r="A935" s="61">
        <v>934</v>
      </c>
      <c r="B935" s="37">
        <v>42767</v>
      </c>
      <c r="C935" s="34">
        <v>2</v>
      </c>
      <c r="D935" s="34">
        <v>0</v>
      </c>
      <c r="E935" s="34">
        <v>53</v>
      </c>
      <c r="F935" s="58" t="str">
        <f>IF('Base tratada'!$E935&lt;=15,"0-15 dias",
IF('Base tratada'!$E935&lt;=30, "16-30 dias",
IF('Base tratada'!$E935&lt;=45, "31-45 dias",
IF('Base tratada'!$E935&lt;=60, "46-60 dias",
IF('Base tratada'!$E935&lt;=75, "61-75 dias", "76-99 dias")))))</f>
        <v>46-60 dias</v>
      </c>
      <c r="G935" s="38">
        <v>49</v>
      </c>
      <c r="H935" s="60" t="str">
        <f>IF('Base tratada'!$G935&lt;=29,"24–29",
IF('Base tratada'!$G935&lt;=39,"30–39",
IF('Base tratada'!$G935&lt;=49,"40–49",
IF('Base tratada'!$G935&lt;=59,"50–59",
IF('Base tratada'!$G935&lt;=69,"60–69",
"70–80")))))</f>
        <v>40–49</v>
      </c>
      <c r="I935" s="34">
        <v>2573</v>
      </c>
      <c r="J935" s="58" t="str">
        <f>IF('Base tratada'!$K935=1,"Divorciado",
IF('Base tratada'!$L935=1,"Casado",
IF('Base tratada'!$M935=1, "Solteiro",
IF('Base tratada'!$N935=1,"Juntos",
"Viúvo"))))</f>
        <v>Solteiro</v>
      </c>
      <c r="K935" s="34">
        <v>0</v>
      </c>
      <c r="L935" s="34">
        <v>0</v>
      </c>
      <c r="M935" s="34">
        <v>1</v>
      </c>
      <c r="N935" s="34">
        <v>0</v>
      </c>
      <c r="O935" s="34">
        <v>0</v>
      </c>
      <c r="P935" s="34">
        <v>0</v>
      </c>
      <c r="Q935" s="34">
        <v>0</v>
      </c>
      <c r="R935" s="34">
        <v>0</v>
      </c>
      <c r="S935" s="34">
        <v>0</v>
      </c>
      <c r="T935" s="34">
        <v>1</v>
      </c>
      <c r="U935" s="35">
        <v>20</v>
      </c>
      <c r="V935" s="35">
        <v>6</v>
      </c>
      <c r="W935" s="35">
        <v>43</v>
      </c>
      <c r="X935" s="35">
        <v>19</v>
      </c>
      <c r="Y935" s="35">
        <v>5</v>
      </c>
      <c r="Z935" s="35">
        <v>38</v>
      </c>
      <c r="AA935" s="34">
        <v>1</v>
      </c>
      <c r="AB935" s="34">
        <v>8</v>
      </c>
      <c r="AC935" s="34">
        <v>3</v>
      </c>
      <c r="AD935" s="34">
        <v>1</v>
      </c>
      <c r="AE935" s="34">
        <v>2</v>
      </c>
      <c r="AF935" s="58">
        <f>'Base tratada'!$AC935+'Base tratada'!$AD935+'Base tratada'!$AE935</f>
        <v>6</v>
      </c>
      <c r="AG9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35" s="58" t="str">
        <f>IF('Base tratada'!$AC935&gt;=MAX('Base tratada'!$AD935,'Base tratada'!$AE935),"Web",
IF('Base tratada'!$AD935&gt;='Base tratada'!$AE935,"Catalog",
"Store"))</f>
        <v>Web</v>
      </c>
      <c r="AI935" s="59">
        <f>IF('Base tratada'!$AF935=0,"0",'Base tratada'!$AK935/'Base tratada'!$AF935)</f>
        <v>15.5</v>
      </c>
      <c r="AJ935" s="59" t="str">
        <f>IF('Base tratada'!$AI935=0,"R$ 0",
IF('Base tratada'!$AI935&lt;=25,"R$ 1–25",
IF('Base tratada'!$AI935&lt;=50,"R$ 26–50",
"+R$ 50")))</f>
        <v>R$ 1–25</v>
      </c>
      <c r="AK935" s="35">
        <v>93</v>
      </c>
      <c r="AL935" s="58" t="str">
        <f>IF('Base tratada'!$AK935&lt;=100,"R$ 0-100",
IF('Base tratada'!$AK935&lt;=500,"R$ 101-500",
IF('Base tratada'!$AK935&lt;=1000,"R$ 501-1000",
IF('Base tratada'!$AK935&lt;=1500,"R$ 1001-1500",
"+R$ 1500"))))</f>
        <v>R$ 0-100</v>
      </c>
      <c r="AM935" s="34">
        <v>0</v>
      </c>
      <c r="AN935" s="34">
        <v>0</v>
      </c>
      <c r="AO935" s="34">
        <v>0</v>
      </c>
      <c r="AP935" s="34">
        <v>0</v>
      </c>
      <c r="AQ935" s="34">
        <v>0</v>
      </c>
      <c r="AR935" s="34">
        <v>0</v>
      </c>
      <c r="AS935" s="34">
        <v>0</v>
      </c>
      <c r="AT935" s="34">
        <v>3</v>
      </c>
      <c r="AU935" s="34">
        <v>11</v>
      </c>
      <c r="AV935" s="52">
        <v>55</v>
      </c>
      <c r="AW935" s="57">
        <v>0</v>
      </c>
      <c r="AX935" s="58" t="str">
        <f>IF(Tabela3[[#This Row],[Response]]=1, "Aceitou", "Não aceitou")</f>
        <v>Não aceitou</v>
      </c>
      <c r="AY935" s="55" t="str">
        <f>Tabela3[[#This Row],[Faixa Recência]] &amp; " | " &amp; Tabela3[[#This Row],[Faixa Gasto]] &amp; " | " &amp; Tabela3[[#This Row],[Faixa ticket médio]]</f>
        <v>46-60 dias | R$ 0-100 | R$ 1–25</v>
      </c>
      <c r="AZ9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5" s="36"/>
    </row>
    <row r="936" spans="1:54" x14ac:dyDescent="0.25">
      <c r="A936" s="61">
        <v>935</v>
      </c>
      <c r="B936" s="37">
        <v>46106</v>
      </c>
      <c r="C936" s="34">
        <v>1</v>
      </c>
      <c r="D936" s="34">
        <v>1</v>
      </c>
      <c r="E936" s="34">
        <v>84</v>
      </c>
      <c r="F936" s="58" t="str">
        <f>IF('Base tratada'!$E936&lt;=15,"0-15 dias",
IF('Base tratada'!$E936&lt;=30, "16-30 dias",
IF('Base tratada'!$E936&lt;=45, "31-45 dias",
IF('Base tratada'!$E936&lt;=60, "46-60 dias",
IF('Base tratada'!$E936&lt;=75, "61-75 dias", "76-99 dias")))))</f>
        <v>76-99 dias</v>
      </c>
      <c r="G936" s="38">
        <v>44</v>
      </c>
      <c r="H936" s="60" t="str">
        <f>IF('Base tratada'!$G936&lt;=29,"24–29",
IF('Base tratada'!$G936&lt;=39,"30–39",
IF('Base tratada'!$G936&lt;=49,"40–49",
IF('Base tratada'!$G936&lt;=59,"50–59",
IF('Base tratada'!$G936&lt;=69,"60–69",
"70–80")))))</f>
        <v>40–49</v>
      </c>
      <c r="I936" s="34">
        <v>2208</v>
      </c>
      <c r="J936" s="58" t="str">
        <f>IF('Base tratada'!$K936=1,"Divorciado",
IF('Base tratada'!$L936=1,"Casado",
IF('Base tratada'!$M936=1, "Solteiro",
IF('Base tratada'!$N936=1,"Juntos",
"Viúvo"))))</f>
        <v>Juntos</v>
      </c>
      <c r="K936" s="34">
        <v>0</v>
      </c>
      <c r="L936" s="34">
        <v>0</v>
      </c>
      <c r="M936" s="34">
        <v>0</v>
      </c>
      <c r="N936" s="34">
        <v>1</v>
      </c>
      <c r="O936" s="34">
        <v>0</v>
      </c>
      <c r="P936" s="34">
        <v>0</v>
      </c>
      <c r="Q936" s="34">
        <v>0</v>
      </c>
      <c r="R936" s="34">
        <v>0</v>
      </c>
      <c r="S936" s="34">
        <v>1</v>
      </c>
      <c r="T936" s="34">
        <v>0</v>
      </c>
      <c r="U936" s="35">
        <v>30</v>
      </c>
      <c r="V936" s="35">
        <v>0</v>
      </c>
      <c r="W936" s="35">
        <v>8</v>
      </c>
      <c r="X936" s="35">
        <v>2</v>
      </c>
      <c r="Y936" s="35">
        <v>0</v>
      </c>
      <c r="Z936" s="35">
        <v>14</v>
      </c>
      <c r="AA936" s="34">
        <v>1</v>
      </c>
      <c r="AB936" s="34">
        <v>6</v>
      </c>
      <c r="AC936" s="34">
        <v>1</v>
      </c>
      <c r="AD936" s="34">
        <v>1</v>
      </c>
      <c r="AE936" s="34">
        <v>2</v>
      </c>
      <c r="AF936" s="58">
        <f>'Base tratada'!$AC936+'Base tratada'!$AD936+'Base tratada'!$AE936</f>
        <v>4</v>
      </c>
      <c r="AG9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36" s="58" t="str">
        <f>IF('Base tratada'!$AC936&gt;=MAX('Base tratada'!$AD936,'Base tratada'!$AE936),"Web",
IF('Base tratada'!$AD936&gt;='Base tratada'!$AE936,"Catalog",
"Store"))</f>
        <v>Store</v>
      </c>
      <c r="AI936" s="59">
        <f>IF('Base tratada'!$AF936=0,"0",'Base tratada'!$AK936/'Base tratada'!$AF936)</f>
        <v>10</v>
      </c>
      <c r="AJ936" s="59" t="str">
        <f>IF('Base tratada'!$AI936=0,"R$ 0",
IF('Base tratada'!$AI936&lt;=25,"R$ 1–25",
IF('Base tratada'!$AI936&lt;=50,"R$ 26–50",
"+R$ 50")))</f>
        <v>R$ 1–25</v>
      </c>
      <c r="AK936" s="35">
        <v>40</v>
      </c>
      <c r="AL936" s="58" t="str">
        <f>IF('Base tratada'!$AK936&lt;=100,"R$ 0-100",
IF('Base tratada'!$AK936&lt;=500,"R$ 101-500",
IF('Base tratada'!$AK936&lt;=1000,"R$ 501-1000",
IF('Base tratada'!$AK936&lt;=1500,"R$ 1001-1500",
"+R$ 1500"))))</f>
        <v>R$ 0-100</v>
      </c>
      <c r="AM936" s="34">
        <v>0</v>
      </c>
      <c r="AN936" s="34">
        <v>0</v>
      </c>
      <c r="AO936" s="34">
        <v>0</v>
      </c>
      <c r="AP936" s="34">
        <v>0</v>
      </c>
      <c r="AQ936" s="34">
        <v>0</v>
      </c>
      <c r="AR936" s="34">
        <v>0</v>
      </c>
      <c r="AS936" s="34">
        <v>0</v>
      </c>
      <c r="AT936" s="34">
        <v>3</v>
      </c>
      <c r="AU936" s="34">
        <v>11</v>
      </c>
      <c r="AV936" s="52">
        <v>26</v>
      </c>
      <c r="AW936" s="57">
        <v>0</v>
      </c>
      <c r="AX936" s="58" t="str">
        <f>IF(Tabela3[[#This Row],[Response]]=1, "Aceitou", "Não aceitou")</f>
        <v>Não aceitou</v>
      </c>
      <c r="AY936" s="55" t="str">
        <f>Tabela3[[#This Row],[Faixa Recência]] &amp; " | " &amp; Tabela3[[#This Row],[Faixa Gasto]] &amp; " | " &amp; Tabela3[[#This Row],[Faixa ticket médio]]</f>
        <v>76-99 dias | R$ 0-100 | R$ 1–25</v>
      </c>
      <c r="AZ9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6" s="36"/>
    </row>
    <row r="937" spans="1:54" x14ac:dyDescent="0.25">
      <c r="A937" s="61">
        <v>936</v>
      </c>
      <c r="B937" s="37">
        <v>16927</v>
      </c>
      <c r="C937" s="34">
        <v>1</v>
      </c>
      <c r="D937" s="34">
        <v>1</v>
      </c>
      <c r="E937" s="34">
        <v>50</v>
      </c>
      <c r="F937" s="58" t="str">
        <f>IF('Base tratada'!$E937&lt;=15,"0-15 dias",
IF('Base tratada'!$E937&lt;=30, "16-30 dias",
IF('Base tratada'!$E937&lt;=45, "31-45 dias",
IF('Base tratada'!$E937&lt;=60, "46-60 dias",
IF('Base tratada'!$E937&lt;=75, "61-75 dias", "76-99 dias")))))</f>
        <v>46-60 dias</v>
      </c>
      <c r="G937" s="38">
        <v>44</v>
      </c>
      <c r="H937" s="60" t="str">
        <f>IF('Base tratada'!$G937&lt;=29,"24–29",
IF('Base tratada'!$G937&lt;=39,"30–39",
IF('Base tratada'!$G937&lt;=49,"40–49",
IF('Base tratada'!$G937&lt;=59,"50–59",
IF('Base tratada'!$G937&lt;=69,"60–69",
"70–80")))))</f>
        <v>40–49</v>
      </c>
      <c r="I937" s="34">
        <v>2663</v>
      </c>
      <c r="J937" s="58" t="str">
        <f>IF('Base tratada'!$K937=1,"Divorciado",
IF('Base tratada'!$L937=1,"Casado",
IF('Base tratada'!$M937=1, "Solteiro",
IF('Base tratada'!$N937=1,"Juntos",
"Viúvo"))))</f>
        <v>Casado</v>
      </c>
      <c r="K937" s="34">
        <v>0</v>
      </c>
      <c r="L937" s="34">
        <v>1</v>
      </c>
      <c r="M937" s="34">
        <v>0</v>
      </c>
      <c r="N937" s="34">
        <v>0</v>
      </c>
      <c r="O937" s="34">
        <v>0</v>
      </c>
      <c r="P937" s="34">
        <v>0</v>
      </c>
      <c r="Q937" s="34">
        <v>0</v>
      </c>
      <c r="R937" s="34">
        <v>0</v>
      </c>
      <c r="S937" s="34">
        <v>0</v>
      </c>
      <c r="T937" s="34">
        <v>1</v>
      </c>
      <c r="U937" s="35">
        <v>20</v>
      </c>
      <c r="V937" s="35">
        <v>2</v>
      </c>
      <c r="W937" s="35">
        <v>23</v>
      </c>
      <c r="X937" s="35">
        <v>3</v>
      </c>
      <c r="Y937" s="35">
        <v>1</v>
      </c>
      <c r="Z937" s="35">
        <v>4</v>
      </c>
      <c r="AA937" s="34">
        <v>5</v>
      </c>
      <c r="AB937" s="34">
        <v>8</v>
      </c>
      <c r="AC937" s="34">
        <v>3</v>
      </c>
      <c r="AD937" s="34">
        <v>0</v>
      </c>
      <c r="AE937" s="34">
        <v>4</v>
      </c>
      <c r="AF937" s="58">
        <f>'Base tratada'!$AC937+'Base tratada'!$AD937+'Base tratada'!$AE937</f>
        <v>7</v>
      </c>
      <c r="AG9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37" s="58" t="str">
        <f>IF('Base tratada'!$AC937&gt;=MAX('Base tratada'!$AD937,'Base tratada'!$AE937),"Web",
IF('Base tratada'!$AD937&gt;='Base tratada'!$AE937,"Catalog",
"Store"))</f>
        <v>Store</v>
      </c>
      <c r="AI937" s="59">
        <f>IF('Base tratada'!$AF937=0,"0",'Base tratada'!$AK937/'Base tratada'!$AF937)</f>
        <v>7</v>
      </c>
      <c r="AJ937" s="59" t="str">
        <f>IF('Base tratada'!$AI937=0,"R$ 0",
IF('Base tratada'!$AI937&lt;=25,"R$ 1–25",
IF('Base tratada'!$AI937&lt;=50,"R$ 26–50",
"+R$ 50")))</f>
        <v>R$ 1–25</v>
      </c>
      <c r="AK937" s="35">
        <v>49</v>
      </c>
      <c r="AL937" s="58" t="str">
        <f>IF('Base tratada'!$AK937&lt;=100,"R$ 0-100",
IF('Base tratada'!$AK937&lt;=500,"R$ 101-500",
IF('Base tratada'!$AK937&lt;=1000,"R$ 501-1000",
IF('Base tratada'!$AK937&lt;=1500,"R$ 1001-1500",
"+R$ 1500"))))</f>
        <v>R$ 0-100</v>
      </c>
      <c r="AM937" s="34">
        <v>0</v>
      </c>
      <c r="AN937" s="34">
        <v>0</v>
      </c>
      <c r="AO937" s="34">
        <v>0</v>
      </c>
      <c r="AP937" s="34">
        <v>0</v>
      </c>
      <c r="AQ937" s="34">
        <v>0</v>
      </c>
      <c r="AR937" s="34">
        <v>0</v>
      </c>
      <c r="AS937" s="34">
        <v>0</v>
      </c>
      <c r="AT937" s="34">
        <v>3</v>
      </c>
      <c r="AU937" s="34">
        <v>11</v>
      </c>
      <c r="AV937" s="52">
        <v>45</v>
      </c>
      <c r="AW937" s="57">
        <v>0</v>
      </c>
      <c r="AX937" s="58" t="str">
        <f>IF(Tabela3[[#This Row],[Response]]=1, "Aceitou", "Não aceitou")</f>
        <v>Não aceitou</v>
      </c>
      <c r="AY937" s="55" t="str">
        <f>Tabela3[[#This Row],[Faixa Recência]] &amp; " | " &amp; Tabela3[[#This Row],[Faixa Gasto]] &amp; " | " &amp; Tabela3[[#This Row],[Faixa ticket médio]]</f>
        <v>46-60 dias | R$ 0-100 | R$ 1–25</v>
      </c>
      <c r="AZ9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7" s="36"/>
    </row>
    <row r="938" spans="1:54" x14ac:dyDescent="0.25">
      <c r="A938" s="61">
        <v>937</v>
      </c>
      <c r="B938" s="37">
        <v>59754</v>
      </c>
      <c r="C938" s="34">
        <v>0</v>
      </c>
      <c r="D938" s="34">
        <v>1</v>
      </c>
      <c r="E938" s="34">
        <v>96</v>
      </c>
      <c r="F938" s="58" t="str">
        <f>IF('Base tratada'!$E938&lt;=15,"0-15 dias",
IF('Base tratada'!$E938&lt;=30, "16-30 dias",
IF('Base tratada'!$E938&lt;=45, "31-45 dias",
IF('Base tratada'!$E938&lt;=60, "46-60 dias",
IF('Base tratada'!$E938&lt;=75, "61-75 dias", "76-99 dias")))))</f>
        <v>76-99 dias</v>
      </c>
      <c r="G938" s="38">
        <v>55</v>
      </c>
      <c r="H938" s="60" t="str">
        <f>IF('Base tratada'!$G938&lt;=29,"24–29",
IF('Base tratada'!$G938&lt;=39,"30–39",
IF('Base tratada'!$G938&lt;=49,"40–49",
IF('Base tratada'!$G938&lt;=59,"50–59",
IF('Base tratada'!$G938&lt;=69,"60–69",
"70–80")))))</f>
        <v>50–59</v>
      </c>
      <c r="I938" s="34">
        <v>2734</v>
      </c>
      <c r="J938" s="58" t="str">
        <f>IF('Base tratada'!$K938=1,"Divorciado",
IF('Base tratada'!$L938=1,"Casado",
IF('Base tratada'!$M938=1, "Solteiro",
IF('Base tratada'!$N938=1,"Juntos",
"Viúvo"))))</f>
        <v>Casado</v>
      </c>
      <c r="K938" s="34">
        <v>0</v>
      </c>
      <c r="L938" s="34">
        <v>1</v>
      </c>
      <c r="M938" s="34">
        <v>0</v>
      </c>
      <c r="N938" s="34">
        <v>0</v>
      </c>
      <c r="O938" s="34">
        <v>0</v>
      </c>
      <c r="P938" s="34">
        <v>0</v>
      </c>
      <c r="Q938" s="34">
        <v>0</v>
      </c>
      <c r="R938" s="34">
        <v>1</v>
      </c>
      <c r="S938" s="34">
        <v>0</v>
      </c>
      <c r="T938" s="34">
        <v>0</v>
      </c>
      <c r="U938" s="35">
        <v>115</v>
      </c>
      <c r="V938" s="35">
        <v>27</v>
      </c>
      <c r="W938" s="35">
        <v>44</v>
      </c>
      <c r="X938" s="35">
        <v>4</v>
      </c>
      <c r="Y938" s="35">
        <v>146</v>
      </c>
      <c r="Z938" s="35">
        <v>139</v>
      </c>
      <c r="AA938" s="34">
        <v>3</v>
      </c>
      <c r="AB938" s="34">
        <v>5</v>
      </c>
      <c r="AC938" s="34">
        <v>5</v>
      </c>
      <c r="AD938" s="34">
        <v>2</v>
      </c>
      <c r="AE938" s="34">
        <v>6</v>
      </c>
      <c r="AF938" s="58">
        <f>'Base tratada'!$AC938+'Base tratada'!$AD938+'Base tratada'!$AE938</f>
        <v>13</v>
      </c>
      <c r="AG9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38" s="58" t="str">
        <f>IF('Base tratada'!$AC938&gt;=MAX('Base tratada'!$AD938,'Base tratada'!$AE938),"Web",
IF('Base tratada'!$AD938&gt;='Base tratada'!$AE938,"Catalog",
"Store"))</f>
        <v>Store</v>
      </c>
      <c r="AI938" s="59">
        <f>IF('Base tratada'!$AF938=0,"0",'Base tratada'!$AK938/'Base tratada'!$AF938)</f>
        <v>25.846153846153847</v>
      </c>
      <c r="AJ938" s="59" t="str">
        <f>IF('Base tratada'!$AI938=0,"R$ 0",
IF('Base tratada'!$AI938&lt;=25,"R$ 1–25",
IF('Base tratada'!$AI938&lt;=50,"R$ 26–50",
"+R$ 50")))</f>
        <v>R$ 26–50</v>
      </c>
      <c r="AK938" s="35">
        <v>336</v>
      </c>
      <c r="AL938" s="58" t="str">
        <f>IF('Base tratada'!$AK938&lt;=100,"R$ 0-100",
IF('Base tratada'!$AK938&lt;=500,"R$ 101-500",
IF('Base tratada'!$AK938&lt;=1000,"R$ 501-1000",
IF('Base tratada'!$AK938&lt;=1500,"R$ 1001-1500",
"+R$ 1500"))))</f>
        <v>R$ 101-500</v>
      </c>
      <c r="AM938" s="34">
        <v>0</v>
      </c>
      <c r="AN938" s="34">
        <v>0</v>
      </c>
      <c r="AO938" s="34">
        <v>0</v>
      </c>
      <c r="AP938" s="34">
        <v>0</v>
      </c>
      <c r="AQ938" s="34">
        <v>0</v>
      </c>
      <c r="AR938" s="34">
        <v>0</v>
      </c>
      <c r="AS938" s="34">
        <v>0</v>
      </c>
      <c r="AT938" s="34">
        <v>3</v>
      </c>
      <c r="AU938" s="34">
        <v>11</v>
      </c>
      <c r="AV938" s="52">
        <v>197</v>
      </c>
      <c r="AW938" s="57">
        <v>1</v>
      </c>
      <c r="AX938" s="58" t="str">
        <f>IF(Tabela3[[#This Row],[Response]]=1, "Aceitou", "Não aceitou")</f>
        <v>Aceitou</v>
      </c>
      <c r="AY938" s="55" t="str">
        <f>Tabela3[[#This Row],[Faixa Recência]] &amp; " | " &amp; Tabela3[[#This Row],[Faixa Gasto]] &amp; " | " &amp; Tabela3[[#This Row],[Faixa ticket médio]]</f>
        <v>76-99 dias | R$ 101-500 | R$ 26–50</v>
      </c>
      <c r="AZ9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8" s="36"/>
    </row>
    <row r="939" spans="1:54" x14ac:dyDescent="0.25">
      <c r="A939" s="61">
        <v>938</v>
      </c>
      <c r="B939" s="37">
        <v>53700</v>
      </c>
      <c r="C939" s="34">
        <v>0</v>
      </c>
      <c r="D939" s="34">
        <v>1</v>
      </c>
      <c r="E939" s="34">
        <v>94</v>
      </c>
      <c r="F939" s="58" t="str">
        <f>IF('Base tratada'!$E939&lt;=15,"0-15 dias",
IF('Base tratada'!$E939&lt;=30, "16-30 dias",
IF('Base tratada'!$E939&lt;=45, "31-45 dias",
IF('Base tratada'!$E939&lt;=60, "46-60 dias",
IF('Base tratada'!$E939&lt;=75, "61-75 dias", "76-99 dias")))))</f>
        <v>76-99 dias</v>
      </c>
      <c r="G939" s="38">
        <v>68</v>
      </c>
      <c r="H939" s="60" t="str">
        <f>IF('Base tratada'!$G939&lt;=29,"24–29",
IF('Base tratada'!$G939&lt;=39,"30–39",
IF('Base tratada'!$G939&lt;=49,"40–49",
IF('Base tratada'!$G939&lt;=59,"50–59",
IF('Base tratada'!$G939&lt;=69,"60–69",
"70–80")))))</f>
        <v>60–69</v>
      </c>
      <c r="I939" s="34">
        <v>2840</v>
      </c>
      <c r="J939" s="58" t="str">
        <f>IF('Base tratada'!$K939=1,"Divorciado",
IF('Base tratada'!$L939=1,"Casado",
IF('Base tratada'!$M939=1, "Solteiro",
IF('Base tratada'!$N939=1,"Juntos",
"Viúvo"))))</f>
        <v>Solteiro</v>
      </c>
      <c r="K939" s="34">
        <v>0</v>
      </c>
      <c r="L939" s="34">
        <v>0</v>
      </c>
      <c r="M939" s="34">
        <v>1</v>
      </c>
      <c r="N939" s="34">
        <v>0</v>
      </c>
      <c r="O939" s="34">
        <v>0</v>
      </c>
      <c r="P939" s="34">
        <v>0</v>
      </c>
      <c r="Q939" s="34">
        <v>0</v>
      </c>
      <c r="R939" s="34">
        <v>1</v>
      </c>
      <c r="S939" s="34">
        <v>0</v>
      </c>
      <c r="T939" s="34">
        <v>0</v>
      </c>
      <c r="U939" s="35">
        <v>263</v>
      </c>
      <c r="V939" s="35">
        <v>5</v>
      </c>
      <c r="W939" s="35">
        <v>233</v>
      </c>
      <c r="X939" s="35">
        <v>69</v>
      </c>
      <c r="Y939" s="35">
        <v>41</v>
      </c>
      <c r="Z939" s="35">
        <v>83</v>
      </c>
      <c r="AA939" s="34">
        <v>4</v>
      </c>
      <c r="AB939" s="34">
        <v>5</v>
      </c>
      <c r="AC939" s="34">
        <v>5</v>
      </c>
      <c r="AD939" s="34">
        <v>5</v>
      </c>
      <c r="AE939" s="34">
        <v>8</v>
      </c>
      <c r="AF939" s="58">
        <f>'Base tratada'!$AC939+'Base tratada'!$AD939+'Base tratada'!$AE939</f>
        <v>18</v>
      </c>
      <c r="AG9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39" s="58" t="str">
        <f>IF('Base tratada'!$AC939&gt;=MAX('Base tratada'!$AD939,'Base tratada'!$AE939),"Web",
IF('Base tratada'!$AD939&gt;='Base tratada'!$AE939,"Catalog",
"Store"))</f>
        <v>Store</v>
      </c>
      <c r="AI939" s="59">
        <f>IF('Base tratada'!$AF939=0,"0",'Base tratada'!$AK939/'Base tratada'!$AF939)</f>
        <v>33.944444444444443</v>
      </c>
      <c r="AJ939" s="59" t="str">
        <f>IF('Base tratada'!$AI939=0,"R$ 0",
IF('Base tratada'!$AI939&lt;=25,"R$ 1–25",
IF('Base tratada'!$AI939&lt;=50,"R$ 26–50",
"+R$ 50")))</f>
        <v>R$ 26–50</v>
      </c>
      <c r="AK939" s="35">
        <v>611</v>
      </c>
      <c r="AL939" s="58" t="str">
        <f>IF('Base tratada'!$AK939&lt;=100,"R$ 0-100",
IF('Base tratada'!$AK939&lt;=500,"R$ 101-500",
IF('Base tratada'!$AK939&lt;=1000,"R$ 501-1000",
IF('Base tratada'!$AK939&lt;=1500,"R$ 1001-1500",
"+R$ 1500"))))</f>
        <v>R$ 501-1000</v>
      </c>
      <c r="AM939" s="34">
        <v>0</v>
      </c>
      <c r="AN939" s="34">
        <v>0</v>
      </c>
      <c r="AO939" s="34">
        <v>0</v>
      </c>
      <c r="AP939" s="34">
        <v>0</v>
      </c>
      <c r="AQ939" s="34">
        <v>0</v>
      </c>
      <c r="AR939" s="34">
        <v>0</v>
      </c>
      <c r="AS939" s="34">
        <v>0</v>
      </c>
      <c r="AT939" s="34">
        <v>3</v>
      </c>
      <c r="AU939" s="34">
        <v>11</v>
      </c>
      <c r="AV939" s="52">
        <v>528</v>
      </c>
      <c r="AW939" s="57">
        <v>0</v>
      </c>
      <c r="AX939" s="58" t="str">
        <f>IF(Tabela3[[#This Row],[Response]]=1, "Aceitou", "Não aceitou")</f>
        <v>Não aceitou</v>
      </c>
      <c r="AY939" s="55" t="str">
        <f>Tabela3[[#This Row],[Faixa Recência]] &amp; " | " &amp; Tabela3[[#This Row],[Faixa Gasto]] &amp; " | " &amp; Tabela3[[#This Row],[Faixa ticket médio]]</f>
        <v>76-99 dias | R$ 501-1000 | R$ 26–50</v>
      </c>
      <c r="AZ9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39" s="36"/>
    </row>
    <row r="940" spans="1:54" x14ac:dyDescent="0.25">
      <c r="A940" s="61">
        <v>939</v>
      </c>
      <c r="B940" s="37">
        <v>59041</v>
      </c>
      <c r="C940" s="34">
        <v>1</v>
      </c>
      <c r="D940" s="34">
        <v>1</v>
      </c>
      <c r="E940" s="34">
        <v>25</v>
      </c>
      <c r="F940" s="58" t="str">
        <f>IF('Base tratada'!$E940&lt;=15,"0-15 dias",
IF('Base tratada'!$E940&lt;=30, "16-30 dias",
IF('Base tratada'!$E940&lt;=45, "31-45 dias",
IF('Base tratada'!$E940&lt;=60, "46-60 dias",
IF('Base tratada'!$E940&lt;=75, "61-75 dias", "76-99 dias")))))</f>
        <v>16-30 dias</v>
      </c>
      <c r="G940" s="38">
        <v>47</v>
      </c>
      <c r="H940" s="60" t="str">
        <f>IF('Base tratada'!$G940&lt;=29,"24–29",
IF('Base tratada'!$G940&lt;=39,"30–39",
IF('Base tratada'!$G940&lt;=49,"40–49",
IF('Base tratada'!$G940&lt;=59,"50–59",
IF('Base tratada'!$G940&lt;=69,"60–69",
"70–80")))))</f>
        <v>40–49</v>
      </c>
      <c r="I940" s="34">
        <v>2212</v>
      </c>
      <c r="J940" s="58" t="str">
        <f>IF('Base tratada'!$K940=1,"Divorciado",
IF('Base tratada'!$L940=1,"Casado",
IF('Base tratada'!$M940=1, "Solteiro",
IF('Base tratada'!$N940=1,"Juntos",
"Viúvo"))))</f>
        <v>Casado</v>
      </c>
      <c r="K940" s="34">
        <v>0</v>
      </c>
      <c r="L940" s="34">
        <v>1</v>
      </c>
      <c r="M940" s="34">
        <v>0</v>
      </c>
      <c r="N940" s="34">
        <v>0</v>
      </c>
      <c r="O940" s="34">
        <v>0</v>
      </c>
      <c r="P940" s="34">
        <v>0</v>
      </c>
      <c r="Q940" s="34">
        <v>0</v>
      </c>
      <c r="R940" s="34">
        <v>1</v>
      </c>
      <c r="S940" s="34">
        <v>0</v>
      </c>
      <c r="T940" s="34">
        <v>0</v>
      </c>
      <c r="U940" s="35">
        <v>69</v>
      </c>
      <c r="V940" s="35">
        <v>2</v>
      </c>
      <c r="W940" s="35">
        <v>15</v>
      </c>
      <c r="X940" s="35">
        <v>2</v>
      </c>
      <c r="Y940" s="35">
        <v>2</v>
      </c>
      <c r="Z940" s="35">
        <v>6</v>
      </c>
      <c r="AA940" s="34">
        <v>2</v>
      </c>
      <c r="AB940" s="34">
        <v>5</v>
      </c>
      <c r="AC940" s="34">
        <v>2</v>
      </c>
      <c r="AD940" s="34">
        <v>0</v>
      </c>
      <c r="AE940" s="34">
        <v>4</v>
      </c>
      <c r="AF940" s="58">
        <f>'Base tratada'!$AC940+'Base tratada'!$AD940+'Base tratada'!$AE940</f>
        <v>6</v>
      </c>
      <c r="AG9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40" s="58" t="str">
        <f>IF('Base tratada'!$AC940&gt;=MAX('Base tratada'!$AD940,'Base tratada'!$AE940),"Web",
IF('Base tratada'!$AD940&gt;='Base tratada'!$AE940,"Catalog",
"Store"))</f>
        <v>Store</v>
      </c>
      <c r="AI940" s="59">
        <f>IF('Base tratada'!$AF940=0,"0",'Base tratada'!$AK940/'Base tratada'!$AF940)</f>
        <v>15</v>
      </c>
      <c r="AJ940" s="59" t="str">
        <f>IF('Base tratada'!$AI940=0,"R$ 0",
IF('Base tratada'!$AI940&lt;=25,"R$ 1–25",
IF('Base tratada'!$AI940&lt;=50,"R$ 26–50",
"+R$ 50")))</f>
        <v>R$ 1–25</v>
      </c>
      <c r="AK940" s="35">
        <v>90</v>
      </c>
      <c r="AL940" s="58" t="str">
        <f>IF('Base tratada'!$AK940&lt;=100,"R$ 0-100",
IF('Base tratada'!$AK940&lt;=500,"R$ 101-500",
IF('Base tratada'!$AK940&lt;=1000,"R$ 501-1000",
IF('Base tratada'!$AK940&lt;=1500,"R$ 1001-1500",
"+R$ 1500"))))</f>
        <v>R$ 0-100</v>
      </c>
      <c r="AM940" s="34">
        <v>0</v>
      </c>
      <c r="AN940" s="34">
        <v>0</v>
      </c>
      <c r="AO940" s="34">
        <v>0</v>
      </c>
      <c r="AP940" s="34">
        <v>0</v>
      </c>
      <c r="AQ940" s="34">
        <v>0</v>
      </c>
      <c r="AR940" s="34">
        <v>0</v>
      </c>
      <c r="AS940" s="34">
        <v>0</v>
      </c>
      <c r="AT940" s="34">
        <v>3</v>
      </c>
      <c r="AU940" s="34">
        <v>11</v>
      </c>
      <c r="AV940" s="52">
        <v>84</v>
      </c>
      <c r="AW940" s="57">
        <v>0</v>
      </c>
      <c r="AX940" s="58" t="str">
        <f>IF(Tabela3[[#This Row],[Response]]=1, "Aceitou", "Não aceitou")</f>
        <v>Não aceitou</v>
      </c>
      <c r="AY940" s="55" t="str">
        <f>Tabela3[[#This Row],[Faixa Recência]] &amp; " | " &amp; Tabela3[[#This Row],[Faixa Gasto]] &amp; " | " &amp; Tabela3[[#This Row],[Faixa ticket médio]]</f>
        <v>16-30 dias | R$ 0-100 | R$ 1–25</v>
      </c>
      <c r="AZ9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0" s="36"/>
    </row>
    <row r="941" spans="1:54" x14ac:dyDescent="0.25">
      <c r="A941" s="61">
        <v>940</v>
      </c>
      <c r="B941" s="37">
        <v>54237</v>
      </c>
      <c r="C941" s="34">
        <v>0</v>
      </c>
      <c r="D941" s="34">
        <v>1</v>
      </c>
      <c r="E941" s="34">
        <v>48</v>
      </c>
      <c r="F941" s="58" t="str">
        <f>IF('Base tratada'!$E941&lt;=15,"0-15 dias",
IF('Base tratada'!$E941&lt;=30, "16-30 dias",
IF('Base tratada'!$E941&lt;=45, "31-45 dias",
IF('Base tratada'!$E941&lt;=60, "46-60 dias",
IF('Base tratada'!$E941&lt;=75, "61-75 dias", "76-99 dias")))))</f>
        <v>46-60 dias</v>
      </c>
      <c r="G941" s="38">
        <v>63</v>
      </c>
      <c r="H941" s="60" t="str">
        <f>IF('Base tratada'!$G941&lt;=29,"24–29",
IF('Base tratada'!$G941&lt;=39,"30–39",
IF('Base tratada'!$G941&lt;=49,"40–49",
IF('Base tratada'!$G941&lt;=59,"50–59",
IF('Base tratada'!$G941&lt;=69,"60–69",
"70–80")))))</f>
        <v>60–69</v>
      </c>
      <c r="I941" s="34">
        <v>2587</v>
      </c>
      <c r="J941" s="58" t="str">
        <f>IF('Base tratada'!$K941=1,"Divorciado",
IF('Base tratada'!$L941=1,"Casado",
IF('Base tratada'!$M941=1, "Solteiro",
IF('Base tratada'!$N941=1,"Juntos",
"Viúvo"))))</f>
        <v>Divorciado</v>
      </c>
      <c r="K941" s="34">
        <v>1</v>
      </c>
      <c r="L941" s="34">
        <v>0</v>
      </c>
      <c r="M941" s="34">
        <v>0</v>
      </c>
      <c r="N941" s="34">
        <v>0</v>
      </c>
      <c r="O941" s="34">
        <v>0</v>
      </c>
      <c r="P941" s="34">
        <v>0</v>
      </c>
      <c r="Q941" s="34">
        <v>0</v>
      </c>
      <c r="R941" s="34">
        <v>0</v>
      </c>
      <c r="S941" s="34">
        <v>0</v>
      </c>
      <c r="T941" s="34">
        <v>1</v>
      </c>
      <c r="U941" s="35">
        <v>267</v>
      </c>
      <c r="V941" s="35">
        <v>3</v>
      </c>
      <c r="W941" s="35">
        <v>30</v>
      </c>
      <c r="X941" s="35">
        <v>4</v>
      </c>
      <c r="Y941" s="35">
        <v>0</v>
      </c>
      <c r="Z941" s="35">
        <v>57</v>
      </c>
      <c r="AA941" s="34">
        <v>4</v>
      </c>
      <c r="AB941" s="34">
        <v>6</v>
      </c>
      <c r="AC941" s="34">
        <v>5</v>
      </c>
      <c r="AD941" s="34">
        <v>2</v>
      </c>
      <c r="AE941" s="34">
        <v>5</v>
      </c>
      <c r="AF941" s="58">
        <f>'Base tratada'!$AC941+'Base tratada'!$AD941+'Base tratada'!$AE941</f>
        <v>12</v>
      </c>
      <c r="AG9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41" s="58" t="str">
        <f>IF('Base tratada'!$AC941&gt;=MAX('Base tratada'!$AD941,'Base tratada'!$AE941),"Web",
IF('Base tratada'!$AD941&gt;='Base tratada'!$AE941,"Catalog",
"Store"))</f>
        <v>Web</v>
      </c>
      <c r="AI941" s="59">
        <f>IF('Base tratada'!$AF941=0,"0",'Base tratada'!$AK941/'Base tratada'!$AF941)</f>
        <v>25.333333333333332</v>
      </c>
      <c r="AJ941" s="59" t="str">
        <f>IF('Base tratada'!$AI941=0,"R$ 0",
IF('Base tratada'!$AI941&lt;=25,"R$ 1–25",
IF('Base tratada'!$AI941&lt;=50,"R$ 26–50",
"+R$ 50")))</f>
        <v>R$ 26–50</v>
      </c>
      <c r="AK941" s="35">
        <v>304</v>
      </c>
      <c r="AL941" s="58" t="str">
        <f>IF('Base tratada'!$AK941&lt;=100,"R$ 0-100",
IF('Base tratada'!$AK941&lt;=500,"R$ 101-500",
IF('Base tratada'!$AK941&lt;=1000,"R$ 501-1000",
IF('Base tratada'!$AK941&lt;=1500,"R$ 1001-1500",
"+R$ 1500"))))</f>
        <v>R$ 101-500</v>
      </c>
      <c r="AM941" s="34">
        <v>0</v>
      </c>
      <c r="AN941" s="34">
        <v>0</v>
      </c>
      <c r="AO941" s="34">
        <v>0</v>
      </c>
      <c r="AP941" s="34">
        <v>0</v>
      </c>
      <c r="AQ941" s="34">
        <v>0</v>
      </c>
      <c r="AR941" s="34">
        <v>0</v>
      </c>
      <c r="AS941" s="34">
        <v>0</v>
      </c>
      <c r="AT941" s="34">
        <v>3</v>
      </c>
      <c r="AU941" s="34">
        <v>11</v>
      </c>
      <c r="AV941" s="52">
        <v>247</v>
      </c>
      <c r="AW941" s="57">
        <v>0</v>
      </c>
      <c r="AX941" s="58" t="str">
        <f>IF(Tabela3[[#This Row],[Response]]=1, "Aceitou", "Não aceitou")</f>
        <v>Não aceitou</v>
      </c>
      <c r="AY941" s="55" t="str">
        <f>Tabela3[[#This Row],[Faixa Recência]] &amp; " | " &amp; Tabela3[[#This Row],[Faixa Gasto]] &amp; " | " &amp; Tabela3[[#This Row],[Faixa ticket médio]]</f>
        <v>46-60 dias | R$ 101-500 | R$ 26–50</v>
      </c>
      <c r="AZ9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1" s="36"/>
    </row>
    <row r="942" spans="1:54" x14ac:dyDescent="0.25">
      <c r="A942" s="61">
        <v>941</v>
      </c>
      <c r="B942" s="37">
        <v>70647</v>
      </c>
      <c r="C942" s="34">
        <v>0</v>
      </c>
      <c r="D942" s="34">
        <v>1</v>
      </c>
      <c r="E942" s="34">
        <v>65</v>
      </c>
      <c r="F942" s="58" t="str">
        <f>IF('Base tratada'!$E942&lt;=15,"0-15 dias",
IF('Base tratada'!$E942&lt;=30, "16-30 dias",
IF('Base tratada'!$E942&lt;=45, "31-45 dias",
IF('Base tratada'!$E942&lt;=60, "46-60 dias",
IF('Base tratada'!$E942&lt;=75, "61-75 dias", "76-99 dias")))))</f>
        <v>61-75 dias</v>
      </c>
      <c r="G942" s="38">
        <v>53</v>
      </c>
      <c r="H942" s="60" t="str">
        <f>IF('Base tratada'!$G942&lt;=29,"24–29",
IF('Base tratada'!$G942&lt;=39,"30–39",
IF('Base tratada'!$G942&lt;=49,"40–49",
IF('Base tratada'!$G942&lt;=59,"50–59",
IF('Base tratada'!$G942&lt;=69,"60–69",
"70–80")))))</f>
        <v>50–59</v>
      </c>
      <c r="I942" s="34">
        <v>2805</v>
      </c>
      <c r="J942" s="58" t="str">
        <f>IF('Base tratada'!$K942=1,"Divorciado",
IF('Base tratada'!$L942=1,"Casado",
IF('Base tratada'!$M942=1, "Solteiro",
IF('Base tratada'!$N942=1,"Juntos",
"Viúvo"))))</f>
        <v>Divorciado</v>
      </c>
      <c r="K942" s="34">
        <v>1</v>
      </c>
      <c r="L942" s="34">
        <v>0</v>
      </c>
      <c r="M942" s="34">
        <v>0</v>
      </c>
      <c r="N942" s="34">
        <v>0</v>
      </c>
      <c r="O942" s="34">
        <v>0</v>
      </c>
      <c r="P942" s="34">
        <v>0</v>
      </c>
      <c r="Q942" s="34">
        <v>0</v>
      </c>
      <c r="R942" s="34">
        <v>1</v>
      </c>
      <c r="S942" s="34">
        <v>0</v>
      </c>
      <c r="T942" s="34">
        <v>0</v>
      </c>
      <c r="U942" s="35">
        <v>561</v>
      </c>
      <c r="V942" s="35">
        <v>85</v>
      </c>
      <c r="W942" s="35">
        <v>171</v>
      </c>
      <c r="X942" s="35">
        <v>25</v>
      </c>
      <c r="Y942" s="35">
        <v>123</v>
      </c>
      <c r="Z942" s="35">
        <v>114</v>
      </c>
      <c r="AA942" s="34">
        <v>2</v>
      </c>
      <c r="AB942" s="34">
        <v>2</v>
      </c>
      <c r="AC942" s="34">
        <v>4</v>
      </c>
      <c r="AD942" s="34">
        <v>7</v>
      </c>
      <c r="AE942" s="34">
        <v>13</v>
      </c>
      <c r="AF942" s="58">
        <f>'Base tratada'!$AC942+'Base tratada'!$AD942+'Base tratada'!$AE942</f>
        <v>24</v>
      </c>
      <c r="AG9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42" s="58" t="str">
        <f>IF('Base tratada'!$AC942&gt;=MAX('Base tratada'!$AD942,'Base tratada'!$AE942),"Web",
IF('Base tratada'!$AD942&gt;='Base tratada'!$AE942,"Catalog",
"Store"))</f>
        <v>Store</v>
      </c>
      <c r="AI942" s="59">
        <f>IF('Base tratada'!$AF942=0,"0",'Base tratada'!$AK942/'Base tratada'!$AF942)</f>
        <v>40.208333333333336</v>
      </c>
      <c r="AJ942" s="59" t="str">
        <f>IF('Base tratada'!$AI942=0,"R$ 0",
IF('Base tratada'!$AI942&lt;=25,"R$ 1–25",
IF('Base tratada'!$AI942&lt;=50,"R$ 26–50",
"+R$ 50")))</f>
        <v>R$ 26–50</v>
      </c>
      <c r="AK942" s="35">
        <v>965</v>
      </c>
      <c r="AL942" s="58" t="str">
        <f>IF('Base tratada'!$AK942&lt;=100,"R$ 0-100",
IF('Base tratada'!$AK942&lt;=500,"R$ 101-500",
IF('Base tratada'!$AK942&lt;=1000,"R$ 501-1000",
IF('Base tratada'!$AK942&lt;=1500,"R$ 1001-1500",
"+R$ 1500"))))</f>
        <v>R$ 501-1000</v>
      </c>
      <c r="AM942" s="34">
        <v>0</v>
      </c>
      <c r="AN942" s="34">
        <v>0</v>
      </c>
      <c r="AO942" s="34">
        <v>0</v>
      </c>
      <c r="AP942" s="34">
        <v>0</v>
      </c>
      <c r="AQ942" s="34">
        <v>0</v>
      </c>
      <c r="AR942" s="34">
        <v>0</v>
      </c>
      <c r="AS942" s="34">
        <v>0</v>
      </c>
      <c r="AT942" s="34">
        <v>3</v>
      </c>
      <c r="AU942" s="34">
        <v>11</v>
      </c>
      <c r="AV942" s="52">
        <v>851</v>
      </c>
      <c r="AW942" s="57">
        <v>0</v>
      </c>
      <c r="AX942" s="58" t="str">
        <f>IF(Tabela3[[#This Row],[Response]]=1, "Aceitou", "Não aceitou")</f>
        <v>Não aceitou</v>
      </c>
      <c r="AY942" s="55" t="str">
        <f>Tabela3[[#This Row],[Faixa Recência]] &amp; " | " &amp; Tabela3[[#This Row],[Faixa Gasto]] &amp; " | " &amp; Tabela3[[#This Row],[Faixa ticket médio]]</f>
        <v>61-75 dias | R$ 501-1000 | R$ 26–50</v>
      </c>
      <c r="AZ9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2" s="36"/>
    </row>
    <row r="943" spans="1:54" x14ac:dyDescent="0.25">
      <c r="A943" s="61">
        <v>942</v>
      </c>
      <c r="B943" s="37">
        <v>52597</v>
      </c>
      <c r="C943" s="34">
        <v>0</v>
      </c>
      <c r="D943" s="34">
        <v>1</v>
      </c>
      <c r="E943" s="34">
        <v>69</v>
      </c>
      <c r="F943" s="58" t="str">
        <f>IF('Base tratada'!$E943&lt;=15,"0-15 dias",
IF('Base tratada'!$E943&lt;=30, "16-30 dias",
IF('Base tratada'!$E943&lt;=45, "31-45 dias",
IF('Base tratada'!$E943&lt;=60, "46-60 dias",
IF('Base tratada'!$E943&lt;=75, "61-75 dias", "76-99 dias")))))</f>
        <v>61-75 dias</v>
      </c>
      <c r="G943" s="38">
        <v>58</v>
      </c>
      <c r="H943" s="60" t="str">
        <f>IF('Base tratada'!$G943&lt;=29,"24–29",
IF('Base tratada'!$G943&lt;=39,"30–39",
IF('Base tratada'!$G943&lt;=49,"40–49",
IF('Base tratada'!$G943&lt;=59,"50–59",
IF('Base tratada'!$G943&lt;=69,"60–69",
"70–80")))))</f>
        <v>50–59</v>
      </c>
      <c r="I943" s="34">
        <v>2212</v>
      </c>
      <c r="J943" s="58" t="str">
        <f>IF('Base tratada'!$K943=1,"Divorciado",
IF('Base tratada'!$L943=1,"Casado",
IF('Base tratada'!$M943=1, "Solteiro",
IF('Base tratada'!$N943=1,"Juntos",
"Viúvo"))))</f>
        <v>Solteiro</v>
      </c>
      <c r="K943" s="34">
        <v>0</v>
      </c>
      <c r="L943" s="34">
        <v>0</v>
      </c>
      <c r="M943" s="34">
        <v>1</v>
      </c>
      <c r="N943" s="34">
        <v>0</v>
      </c>
      <c r="O943" s="34">
        <v>0</v>
      </c>
      <c r="P943" s="34">
        <v>0</v>
      </c>
      <c r="Q943" s="34">
        <v>0</v>
      </c>
      <c r="R943" s="34">
        <v>0</v>
      </c>
      <c r="S943" s="34">
        <v>0</v>
      </c>
      <c r="T943" s="34">
        <v>1</v>
      </c>
      <c r="U943" s="35">
        <v>492</v>
      </c>
      <c r="V943" s="35">
        <v>0</v>
      </c>
      <c r="W943" s="35">
        <v>37</v>
      </c>
      <c r="X943" s="35">
        <v>7</v>
      </c>
      <c r="Y943" s="35">
        <v>0</v>
      </c>
      <c r="Z943" s="35">
        <v>42</v>
      </c>
      <c r="AA943" s="34">
        <v>3</v>
      </c>
      <c r="AB943" s="34">
        <v>5</v>
      </c>
      <c r="AC943" s="34">
        <v>6</v>
      </c>
      <c r="AD943" s="34">
        <v>3</v>
      </c>
      <c r="AE943" s="34">
        <v>8</v>
      </c>
      <c r="AF943" s="58">
        <f>'Base tratada'!$AC943+'Base tratada'!$AD943+'Base tratada'!$AE943</f>
        <v>17</v>
      </c>
      <c r="AG9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43" s="58" t="str">
        <f>IF('Base tratada'!$AC943&gt;=MAX('Base tratada'!$AD943,'Base tratada'!$AE943),"Web",
IF('Base tratada'!$AD943&gt;='Base tratada'!$AE943,"Catalog",
"Store"))</f>
        <v>Store</v>
      </c>
      <c r="AI943" s="59">
        <f>IF('Base tratada'!$AF943=0,"0",'Base tratada'!$AK943/'Base tratada'!$AF943)</f>
        <v>31.529411764705884</v>
      </c>
      <c r="AJ943" s="59" t="str">
        <f>IF('Base tratada'!$AI943=0,"R$ 0",
IF('Base tratada'!$AI943&lt;=25,"R$ 1–25",
IF('Base tratada'!$AI943&lt;=50,"R$ 26–50",
"+R$ 50")))</f>
        <v>R$ 26–50</v>
      </c>
      <c r="AK943" s="35">
        <v>536</v>
      </c>
      <c r="AL943" s="58" t="str">
        <f>IF('Base tratada'!$AK943&lt;=100,"R$ 0-100",
IF('Base tratada'!$AK943&lt;=500,"R$ 101-500",
IF('Base tratada'!$AK943&lt;=1000,"R$ 501-1000",
IF('Base tratada'!$AK943&lt;=1500,"R$ 1001-1500",
"+R$ 1500"))))</f>
        <v>R$ 501-1000</v>
      </c>
      <c r="AM943" s="34">
        <v>0</v>
      </c>
      <c r="AN943" s="34">
        <v>0</v>
      </c>
      <c r="AO943" s="34">
        <v>0</v>
      </c>
      <c r="AP943" s="34">
        <v>0</v>
      </c>
      <c r="AQ943" s="34">
        <v>0</v>
      </c>
      <c r="AR943" s="34">
        <v>0</v>
      </c>
      <c r="AS943" s="34">
        <v>0</v>
      </c>
      <c r="AT943" s="34">
        <v>3</v>
      </c>
      <c r="AU943" s="34">
        <v>11</v>
      </c>
      <c r="AV943" s="52">
        <v>494</v>
      </c>
      <c r="AW943" s="57">
        <v>0</v>
      </c>
      <c r="AX943" s="58" t="str">
        <f>IF(Tabela3[[#This Row],[Response]]=1, "Aceitou", "Não aceitou")</f>
        <v>Não aceitou</v>
      </c>
      <c r="AY943" s="55" t="str">
        <f>Tabela3[[#This Row],[Faixa Recência]] &amp; " | " &amp; Tabela3[[#This Row],[Faixa Gasto]] &amp; " | " &amp; Tabela3[[#This Row],[Faixa ticket médio]]</f>
        <v>61-75 dias | R$ 501-1000 | R$ 26–50</v>
      </c>
      <c r="AZ9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3" s="36"/>
    </row>
    <row r="944" spans="1:54" x14ac:dyDescent="0.25">
      <c r="A944" s="61">
        <v>943</v>
      </c>
      <c r="B944" s="37">
        <v>41021</v>
      </c>
      <c r="C944" s="34">
        <v>1</v>
      </c>
      <c r="D944" s="34">
        <v>0</v>
      </c>
      <c r="E944" s="34">
        <v>12</v>
      </c>
      <c r="F944" s="58" t="str">
        <f>IF('Base tratada'!$E944&lt;=15,"0-15 dias",
IF('Base tratada'!$E944&lt;=30, "16-30 dias",
IF('Base tratada'!$E944&lt;=45, "31-45 dias",
IF('Base tratada'!$E944&lt;=60, "46-60 dias",
IF('Base tratada'!$E944&lt;=75, "61-75 dias", "76-99 dias")))))</f>
        <v>0-15 dias</v>
      </c>
      <c r="G944" s="38">
        <v>51</v>
      </c>
      <c r="H944" s="60" t="str">
        <f>IF('Base tratada'!$G944&lt;=29,"24–29",
IF('Base tratada'!$G944&lt;=39,"30–39",
IF('Base tratada'!$G944&lt;=49,"40–49",
IF('Base tratada'!$G944&lt;=59,"50–59",
IF('Base tratada'!$G944&lt;=69,"60–69",
"70–80")))))</f>
        <v>50–59</v>
      </c>
      <c r="I944" s="34">
        <v>2705</v>
      </c>
      <c r="J944" s="58" t="str">
        <f>IF('Base tratada'!$K944=1,"Divorciado",
IF('Base tratada'!$L944=1,"Casado",
IF('Base tratada'!$M944=1, "Solteiro",
IF('Base tratada'!$N944=1,"Juntos",
"Viúvo"))))</f>
        <v>Juntos</v>
      </c>
      <c r="K944" s="34">
        <v>0</v>
      </c>
      <c r="L944" s="34">
        <v>0</v>
      </c>
      <c r="M944" s="34">
        <v>0</v>
      </c>
      <c r="N944" s="34">
        <v>1</v>
      </c>
      <c r="O944" s="34">
        <v>0</v>
      </c>
      <c r="P944" s="34">
        <v>0</v>
      </c>
      <c r="Q944" s="34">
        <v>0</v>
      </c>
      <c r="R944" s="34">
        <v>0</v>
      </c>
      <c r="S944" s="34">
        <v>1</v>
      </c>
      <c r="T944" s="34">
        <v>0</v>
      </c>
      <c r="U944" s="35">
        <v>14</v>
      </c>
      <c r="V944" s="35">
        <v>7</v>
      </c>
      <c r="W944" s="35">
        <v>9</v>
      </c>
      <c r="X944" s="35">
        <v>6</v>
      </c>
      <c r="Y944" s="35">
        <v>16</v>
      </c>
      <c r="Z944" s="35">
        <v>12</v>
      </c>
      <c r="AA944" s="34">
        <v>2</v>
      </c>
      <c r="AB944" s="34">
        <v>6</v>
      </c>
      <c r="AC944" s="34">
        <v>2</v>
      </c>
      <c r="AD944" s="34">
        <v>0</v>
      </c>
      <c r="AE944" s="34">
        <v>3</v>
      </c>
      <c r="AF944" s="58">
        <f>'Base tratada'!$AC944+'Base tratada'!$AD944+'Base tratada'!$AE944</f>
        <v>5</v>
      </c>
      <c r="AG9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44" s="58" t="str">
        <f>IF('Base tratada'!$AC944&gt;=MAX('Base tratada'!$AD944,'Base tratada'!$AE944),"Web",
IF('Base tratada'!$AD944&gt;='Base tratada'!$AE944,"Catalog",
"Store"))</f>
        <v>Store</v>
      </c>
      <c r="AI944" s="59">
        <f>IF('Base tratada'!$AF944=0,"0",'Base tratada'!$AK944/'Base tratada'!$AF944)</f>
        <v>10.4</v>
      </c>
      <c r="AJ944" s="59" t="str">
        <f>IF('Base tratada'!$AI944=0,"R$ 0",
IF('Base tratada'!$AI944&lt;=25,"R$ 1–25",
IF('Base tratada'!$AI944&lt;=50,"R$ 26–50",
"+R$ 50")))</f>
        <v>R$ 1–25</v>
      </c>
      <c r="AK944" s="35">
        <v>52</v>
      </c>
      <c r="AL944" s="58" t="str">
        <f>IF('Base tratada'!$AK944&lt;=100,"R$ 0-100",
IF('Base tratada'!$AK944&lt;=500,"R$ 101-500",
IF('Base tratada'!$AK944&lt;=1000,"R$ 501-1000",
IF('Base tratada'!$AK944&lt;=1500,"R$ 1001-1500",
"+R$ 1500"))))</f>
        <v>R$ 0-100</v>
      </c>
      <c r="AM944" s="34">
        <v>0</v>
      </c>
      <c r="AN944" s="34">
        <v>0</v>
      </c>
      <c r="AO944" s="34">
        <v>0</v>
      </c>
      <c r="AP944" s="34">
        <v>0</v>
      </c>
      <c r="AQ944" s="34">
        <v>0</v>
      </c>
      <c r="AR944" s="34">
        <v>0</v>
      </c>
      <c r="AS944" s="34">
        <v>0</v>
      </c>
      <c r="AT944" s="34">
        <v>3</v>
      </c>
      <c r="AU944" s="34">
        <v>11</v>
      </c>
      <c r="AV944" s="52">
        <v>40</v>
      </c>
      <c r="AW944" s="57">
        <v>1</v>
      </c>
      <c r="AX944" s="58" t="str">
        <f>IF(Tabela3[[#This Row],[Response]]=1, "Aceitou", "Não aceitou")</f>
        <v>Aceitou</v>
      </c>
      <c r="AY944" s="55" t="str">
        <f>Tabela3[[#This Row],[Faixa Recência]] &amp; " | " &amp; Tabela3[[#This Row],[Faixa Gasto]] &amp; " | " &amp; Tabela3[[#This Row],[Faixa ticket médio]]</f>
        <v>0-15 dias | R$ 0-100 | R$ 1–25</v>
      </c>
      <c r="AZ9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4" s="36"/>
    </row>
    <row r="945" spans="1:54" x14ac:dyDescent="0.25">
      <c r="A945" s="61">
        <v>944</v>
      </c>
      <c r="B945" s="37">
        <v>40233</v>
      </c>
      <c r="C945" s="34">
        <v>0</v>
      </c>
      <c r="D945" s="34">
        <v>1</v>
      </c>
      <c r="E945" s="34">
        <v>84</v>
      </c>
      <c r="F945" s="58" t="str">
        <f>IF('Base tratada'!$E945&lt;=15,"0-15 dias",
IF('Base tratada'!$E945&lt;=30, "16-30 dias",
IF('Base tratada'!$E945&lt;=45, "31-45 dias",
IF('Base tratada'!$E945&lt;=60, "46-60 dias",
IF('Base tratada'!$E945&lt;=75, "61-75 dias", "76-99 dias")))))</f>
        <v>76-99 dias</v>
      </c>
      <c r="G945" s="38">
        <v>45</v>
      </c>
      <c r="H945" s="60" t="str">
        <f>IF('Base tratada'!$G945&lt;=29,"24–29",
IF('Base tratada'!$G945&lt;=39,"30–39",
IF('Base tratada'!$G945&lt;=49,"40–49",
IF('Base tratada'!$G945&lt;=59,"50–59",
IF('Base tratada'!$G945&lt;=69,"60–69",
"70–80")))))</f>
        <v>40–49</v>
      </c>
      <c r="I945" s="34">
        <v>2417</v>
      </c>
      <c r="J945" s="58" t="str">
        <f>IF('Base tratada'!$K945=1,"Divorciado",
IF('Base tratada'!$L945=1,"Casado",
IF('Base tratada'!$M945=1, "Solteiro",
IF('Base tratada'!$N945=1,"Juntos",
"Viúvo"))))</f>
        <v>Casado</v>
      </c>
      <c r="K945" s="34">
        <v>0</v>
      </c>
      <c r="L945" s="34">
        <v>1</v>
      </c>
      <c r="M945" s="34">
        <v>0</v>
      </c>
      <c r="N945" s="34">
        <v>0</v>
      </c>
      <c r="O945" s="34">
        <v>0</v>
      </c>
      <c r="P945" s="34">
        <v>0</v>
      </c>
      <c r="Q945" s="34">
        <v>0</v>
      </c>
      <c r="R945" s="34">
        <v>0</v>
      </c>
      <c r="S945" s="34">
        <v>0</v>
      </c>
      <c r="T945" s="34">
        <v>1</v>
      </c>
      <c r="U945" s="35">
        <v>80</v>
      </c>
      <c r="V945" s="35">
        <v>4</v>
      </c>
      <c r="W945" s="35">
        <v>46</v>
      </c>
      <c r="X945" s="35">
        <v>0</v>
      </c>
      <c r="Y945" s="35">
        <v>17</v>
      </c>
      <c r="Z945" s="35">
        <v>2</v>
      </c>
      <c r="AA945" s="34">
        <v>5</v>
      </c>
      <c r="AB945" s="34">
        <v>6</v>
      </c>
      <c r="AC945" s="34">
        <v>2</v>
      </c>
      <c r="AD945" s="34">
        <v>1</v>
      </c>
      <c r="AE945" s="34">
        <v>5</v>
      </c>
      <c r="AF945" s="58">
        <f>'Base tratada'!$AC945+'Base tratada'!$AD945+'Base tratada'!$AE945</f>
        <v>8</v>
      </c>
      <c r="AG9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45" s="58" t="str">
        <f>IF('Base tratada'!$AC945&gt;=MAX('Base tratada'!$AD945,'Base tratada'!$AE945),"Web",
IF('Base tratada'!$AD945&gt;='Base tratada'!$AE945,"Catalog",
"Store"))</f>
        <v>Store</v>
      </c>
      <c r="AI945" s="59">
        <f>IF('Base tratada'!$AF945=0,"0",'Base tratada'!$AK945/'Base tratada'!$AF945)</f>
        <v>18.375</v>
      </c>
      <c r="AJ945" s="59" t="str">
        <f>IF('Base tratada'!$AI945=0,"R$ 0",
IF('Base tratada'!$AI945&lt;=25,"R$ 1–25",
IF('Base tratada'!$AI945&lt;=50,"R$ 26–50",
"+R$ 50")))</f>
        <v>R$ 1–25</v>
      </c>
      <c r="AK945" s="35">
        <v>147</v>
      </c>
      <c r="AL945" s="58" t="str">
        <f>IF('Base tratada'!$AK945&lt;=100,"R$ 0-100",
IF('Base tratada'!$AK945&lt;=500,"R$ 101-500",
IF('Base tratada'!$AK945&lt;=1000,"R$ 501-1000",
IF('Base tratada'!$AK945&lt;=1500,"R$ 1001-1500",
"+R$ 1500"))))</f>
        <v>R$ 101-500</v>
      </c>
      <c r="AM945" s="34">
        <v>0</v>
      </c>
      <c r="AN945" s="34">
        <v>0</v>
      </c>
      <c r="AO945" s="34">
        <v>0</v>
      </c>
      <c r="AP945" s="34">
        <v>0</v>
      </c>
      <c r="AQ945" s="34">
        <v>0</v>
      </c>
      <c r="AR945" s="34">
        <v>0</v>
      </c>
      <c r="AS945" s="34">
        <v>0</v>
      </c>
      <c r="AT945" s="34">
        <v>3</v>
      </c>
      <c r="AU945" s="34">
        <v>11</v>
      </c>
      <c r="AV945" s="52">
        <v>145</v>
      </c>
      <c r="AW945" s="57">
        <v>0</v>
      </c>
      <c r="AX945" s="58" t="str">
        <f>IF(Tabela3[[#This Row],[Response]]=1, "Aceitou", "Não aceitou")</f>
        <v>Não aceitou</v>
      </c>
      <c r="AY945" s="55" t="str">
        <f>Tabela3[[#This Row],[Faixa Recência]] &amp; " | " &amp; Tabela3[[#This Row],[Faixa Gasto]] &amp; " | " &amp; Tabela3[[#This Row],[Faixa ticket médio]]</f>
        <v>76-99 dias | R$ 101-500 | R$ 1–25</v>
      </c>
      <c r="AZ9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5" s="36"/>
    </row>
    <row r="946" spans="1:54" x14ac:dyDescent="0.25">
      <c r="A946" s="61">
        <v>945</v>
      </c>
      <c r="B946" s="37">
        <v>50183</v>
      </c>
      <c r="C946" s="34">
        <v>1</v>
      </c>
      <c r="D946" s="34">
        <v>1</v>
      </c>
      <c r="E946" s="34">
        <v>47</v>
      </c>
      <c r="F946" s="58" t="str">
        <f>IF('Base tratada'!$E946&lt;=15,"0-15 dias",
IF('Base tratada'!$E946&lt;=30, "16-30 dias",
IF('Base tratada'!$E946&lt;=45, "31-45 dias",
IF('Base tratada'!$E946&lt;=60, "46-60 dias",
IF('Base tratada'!$E946&lt;=75, "61-75 dias", "76-99 dias")))))</f>
        <v>46-60 dias</v>
      </c>
      <c r="G946" s="38">
        <v>40</v>
      </c>
      <c r="H946" s="60" t="str">
        <f>IF('Base tratada'!$G946&lt;=29,"24–29",
IF('Base tratada'!$G946&lt;=39,"30–39",
IF('Base tratada'!$G946&lt;=49,"40–49",
IF('Base tratada'!$G946&lt;=59,"50–59",
IF('Base tratada'!$G946&lt;=69,"60–69",
"70–80")))))</f>
        <v>40–49</v>
      </c>
      <c r="I946" s="34">
        <v>2163</v>
      </c>
      <c r="J946" s="58" t="str">
        <f>IF('Base tratada'!$K946=1,"Divorciado",
IF('Base tratada'!$L946=1,"Casado",
IF('Base tratada'!$M946=1, "Solteiro",
IF('Base tratada'!$N946=1,"Juntos",
"Viúvo"))))</f>
        <v>Casado</v>
      </c>
      <c r="K946" s="34">
        <v>0</v>
      </c>
      <c r="L946" s="34">
        <v>1</v>
      </c>
      <c r="M946" s="34">
        <v>0</v>
      </c>
      <c r="N946" s="34">
        <v>0</v>
      </c>
      <c r="O946" s="34">
        <v>0</v>
      </c>
      <c r="P946" s="34">
        <v>0</v>
      </c>
      <c r="Q946" s="34">
        <v>0</v>
      </c>
      <c r="R946" s="34">
        <v>1</v>
      </c>
      <c r="S946" s="34">
        <v>0</v>
      </c>
      <c r="T946" s="34">
        <v>0</v>
      </c>
      <c r="U946" s="35">
        <v>97</v>
      </c>
      <c r="V946" s="35">
        <v>12</v>
      </c>
      <c r="W946" s="35">
        <v>84</v>
      </c>
      <c r="X946" s="35">
        <v>13</v>
      </c>
      <c r="Y946" s="35">
        <v>10</v>
      </c>
      <c r="Z946" s="35">
        <v>15</v>
      </c>
      <c r="AA946" s="34">
        <v>7</v>
      </c>
      <c r="AB946" s="34">
        <v>5</v>
      </c>
      <c r="AC946" s="34">
        <v>3</v>
      </c>
      <c r="AD946" s="34">
        <v>1</v>
      </c>
      <c r="AE946" s="34">
        <v>6</v>
      </c>
      <c r="AF946" s="58">
        <f>'Base tratada'!$AC946+'Base tratada'!$AD946+'Base tratada'!$AE946</f>
        <v>10</v>
      </c>
      <c r="AG9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46" s="58" t="str">
        <f>IF('Base tratada'!$AC946&gt;=MAX('Base tratada'!$AD946,'Base tratada'!$AE946),"Web",
IF('Base tratada'!$AD946&gt;='Base tratada'!$AE946,"Catalog",
"Store"))</f>
        <v>Store</v>
      </c>
      <c r="AI946" s="59">
        <f>IF('Base tratada'!$AF946=0,"0",'Base tratada'!$AK946/'Base tratada'!$AF946)</f>
        <v>21.6</v>
      </c>
      <c r="AJ946" s="59" t="str">
        <f>IF('Base tratada'!$AI946=0,"R$ 0",
IF('Base tratada'!$AI946&lt;=25,"R$ 1–25",
IF('Base tratada'!$AI946&lt;=50,"R$ 26–50",
"+R$ 50")))</f>
        <v>R$ 1–25</v>
      </c>
      <c r="AK946" s="35">
        <v>216</v>
      </c>
      <c r="AL946" s="58" t="str">
        <f>IF('Base tratada'!$AK946&lt;=100,"R$ 0-100",
IF('Base tratada'!$AK946&lt;=500,"R$ 101-500",
IF('Base tratada'!$AK946&lt;=1000,"R$ 501-1000",
IF('Base tratada'!$AK946&lt;=1500,"R$ 1001-1500",
"+R$ 1500"))))</f>
        <v>R$ 101-500</v>
      </c>
      <c r="AM946" s="34">
        <v>0</v>
      </c>
      <c r="AN946" s="34">
        <v>0</v>
      </c>
      <c r="AO946" s="34">
        <v>0</v>
      </c>
      <c r="AP946" s="34">
        <v>0</v>
      </c>
      <c r="AQ946" s="34">
        <v>0</v>
      </c>
      <c r="AR946" s="34">
        <v>0</v>
      </c>
      <c r="AS946" s="34">
        <v>0</v>
      </c>
      <c r="AT946" s="34">
        <v>3</v>
      </c>
      <c r="AU946" s="34">
        <v>11</v>
      </c>
      <c r="AV946" s="52">
        <v>201</v>
      </c>
      <c r="AW946" s="57">
        <v>0</v>
      </c>
      <c r="AX946" s="58" t="str">
        <f>IF(Tabela3[[#This Row],[Response]]=1, "Aceitou", "Não aceitou")</f>
        <v>Não aceitou</v>
      </c>
      <c r="AY946" s="55" t="str">
        <f>Tabela3[[#This Row],[Faixa Recência]] &amp; " | " &amp; Tabela3[[#This Row],[Faixa Gasto]] &amp; " | " &amp; Tabela3[[#This Row],[Faixa ticket médio]]</f>
        <v>46-60 dias | R$ 101-500 | R$ 1–25</v>
      </c>
      <c r="AZ9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6" s="36"/>
    </row>
    <row r="947" spans="1:54" x14ac:dyDescent="0.25">
      <c r="A947" s="61">
        <v>946</v>
      </c>
      <c r="B947" s="37">
        <v>54753</v>
      </c>
      <c r="C947" s="34">
        <v>0</v>
      </c>
      <c r="D947" s="34">
        <v>1</v>
      </c>
      <c r="E947" s="34">
        <v>87</v>
      </c>
      <c r="F947" s="58" t="str">
        <f>IF('Base tratada'!$E947&lt;=15,"0-15 dias",
IF('Base tratada'!$E947&lt;=30, "16-30 dias",
IF('Base tratada'!$E947&lt;=45, "31-45 dias",
IF('Base tratada'!$E947&lt;=60, "46-60 dias",
IF('Base tratada'!$E947&lt;=75, "61-75 dias", "76-99 dias")))))</f>
        <v>76-99 dias</v>
      </c>
      <c r="G947" s="38">
        <v>61</v>
      </c>
      <c r="H947" s="60" t="str">
        <f>IF('Base tratada'!$G947&lt;=29,"24–29",
IF('Base tratada'!$G947&lt;=39,"30–39",
IF('Base tratada'!$G947&lt;=49,"40–49",
IF('Base tratada'!$G947&lt;=59,"50–59",
IF('Base tratada'!$G947&lt;=69,"60–69",
"70–80")))))</f>
        <v>60–69</v>
      </c>
      <c r="I947" s="34">
        <v>2449</v>
      </c>
      <c r="J947" s="58" t="str">
        <f>IF('Base tratada'!$K947=1,"Divorciado",
IF('Base tratada'!$L947=1,"Casado",
IF('Base tratada'!$M947=1, "Solteiro",
IF('Base tratada'!$N947=1,"Juntos",
"Viúvo"))))</f>
        <v>Juntos</v>
      </c>
      <c r="K947" s="34">
        <v>0</v>
      </c>
      <c r="L947" s="34">
        <v>0</v>
      </c>
      <c r="M947" s="34">
        <v>0</v>
      </c>
      <c r="N947" s="34">
        <v>1</v>
      </c>
      <c r="O947" s="34">
        <v>0</v>
      </c>
      <c r="P947" s="34">
        <v>0</v>
      </c>
      <c r="Q947" s="34">
        <v>0</v>
      </c>
      <c r="R947" s="34">
        <v>1</v>
      </c>
      <c r="S947" s="34">
        <v>0</v>
      </c>
      <c r="T947" s="34">
        <v>0</v>
      </c>
      <c r="U947" s="35">
        <v>197</v>
      </c>
      <c r="V947" s="35">
        <v>107</v>
      </c>
      <c r="W947" s="35">
        <v>227</v>
      </c>
      <c r="X947" s="35">
        <v>7</v>
      </c>
      <c r="Y947" s="35">
        <v>59</v>
      </c>
      <c r="Z947" s="35">
        <v>131</v>
      </c>
      <c r="AA947" s="34">
        <v>3</v>
      </c>
      <c r="AB947" s="34">
        <v>4</v>
      </c>
      <c r="AC947" s="34">
        <v>5</v>
      </c>
      <c r="AD947" s="34">
        <v>2</v>
      </c>
      <c r="AE947" s="34">
        <v>11</v>
      </c>
      <c r="AF947" s="58">
        <f>'Base tratada'!$AC947+'Base tratada'!$AD947+'Base tratada'!$AE947</f>
        <v>18</v>
      </c>
      <c r="AG9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47" s="58" t="str">
        <f>IF('Base tratada'!$AC947&gt;=MAX('Base tratada'!$AD947,'Base tratada'!$AE947),"Web",
IF('Base tratada'!$AD947&gt;='Base tratada'!$AE947,"Catalog",
"Store"))</f>
        <v>Store</v>
      </c>
      <c r="AI947" s="59">
        <f>IF('Base tratada'!$AF947=0,"0",'Base tratada'!$AK947/'Base tratada'!$AF947)</f>
        <v>33.166666666666664</v>
      </c>
      <c r="AJ947" s="59" t="str">
        <f>IF('Base tratada'!$AI947=0,"R$ 0",
IF('Base tratada'!$AI947&lt;=25,"R$ 1–25",
IF('Base tratada'!$AI947&lt;=50,"R$ 26–50",
"+R$ 50")))</f>
        <v>R$ 26–50</v>
      </c>
      <c r="AK947" s="35">
        <v>597</v>
      </c>
      <c r="AL947" s="58" t="str">
        <f>IF('Base tratada'!$AK947&lt;=100,"R$ 0-100",
IF('Base tratada'!$AK947&lt;=500,"R$ 101-500",
IF('Base tratada'!$AK947&lt;=1000,"R$ 501-1000",
IF('Base tratada'!$AK947&lt;=1500,"R$ 1001-1500",
"+R$ 1500"))))</f>
        <v>R$ 501-1000</v>
      </c>
      <c r="AM947" s="34">
        <v>0</v>
      </c>
      <c r="AN947" s="34">
        <v>0</v>
      </c>
      <c r="AO947" s="34">
        <v>0</v>
      </c>
      <c r="AP947" s="34">
        <v>0</v>
      </c>
      <c r="AQ947" s="34">
        <v>0</v>
      </c>
      <c r="AR947" s="34">
        <v>0</v>
      </c>
      <c r="AS947" s="34">
        <v>0</v>
      </c>
      <c r="AT947" s="34">
        <v>3</v>
      </c>
      <c r="AU947" s="34">
        <v>11</v>
      </c>
      <c r="AV947" s="52">
        <v>466</v>
      </c>
      <c r="AW947" s="57">
        <v>0</v>
      </c>
      <c r="AX947" s="58" t="str">
        <f>IF(Tabela3[[#This Row],[Response]]=1, "Aceitou", "Não aceitou")</f>
        <v>Não aceitou</v>
      </c>
      <c r="AY947" s="55" t="str">
        <f>Tabela3[[#This Row],[Faixa Recência]] &amp; " | " &amp; Tabela3[[#This Row],[Faixa Gasto]] &amp; " | " &amp; Tabela3[[#This Row],[Faixa ticket médio]]</f>
        <v>76-99 dias | R$ 501-1000 | R$ 26–50</v>
      </c>
      <c r="AZ9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7" s="36"/>
    </row>
    <row r="948" spans="1:54" x14ac:dyDescent="0.25">
      <c r="A948" s="61">
        <v>947</v>
      </c>
      <c r="B948" s="37">
        <v>92955</v>
      </c>
      <c r="C948" s="34">
        <v>0</v>
      </c>
      <c r="D948" s="34">
        <v>0</v>
      </c>
      <c r="E948" s="34">
        <v>35</v>
      </c>
      <c r="F948" s="58" t="str">
        <f>IF('Base tratada'!$E948&lt;=15,"0-15 dias",
IF('Base tratada'!$E948&lt;=30, "16-30 dias",
IF('Base tratada'!$E948&lt;=45, "31-45 dias",
IF('Base tratada'!$E948&lt;=60, "46-60 dias",
IF('Base tratada'!$E948&lt;=75, "61-75 dias", "76-99 dias")))))</f>
        <v>31-45 dias</v>
      </c>
      <c r="G948" s="38">
        <v>47</v>
      </c>
      <c r="H948" s="60" t="str">
        <f>IF('Base tratada'!$G948&lt;=29,"24–29",
IF('Base tratada'!$G948&lt;=39,"30–39",
IF('Base tratada'!$G948&lt;=49,"40–49",
IF('Base tratada'!$G948&lt;=59,"50–59",
IF('Base tratada'!$G948&lt;=69,"60–69",
"70–80")))))</f>
        <v>40–49</v>
      </c>
      <c r="I948" s="34">
        <v>2473</v>
      </c>
      <c r="J948" s="58" t="str">
        <f>IF('Base tratada'!$K948=1,"Divorciado",
IF('Base tratada'!$L948=1,"Casado",
IF('Base tratada'!$M948=1, "Solteiro",
IF('Base tratada'!$N948=1,"Juntos",
"Viúvo"))))</f>
        <v>Casado</v>
      </c>
      <c r="K948" s="34">
        <v>0</v>
      </c>
      <c r="L948" s="34">
        <v>1</v>
      </c>
      <c r="M948" s="34">
        <v>0</v>
      </c>
      <c r="N948" s="34">
        <v>0</v>
      </c>
      <c r="O948" s="34">
        <v>0</v>
      </c>
      <c r="P948" s="34">
        <v>0</v>
      </c>
      <c r="Q948" s="34">
        <v>0</v>
      </c>
      <c r="R948" s="34">
        <v>1</v>
      </c>
      <c r="S948" s="34">
        <v>0</v>
      </c>
      <c r="T948" s="34">
        <v>0</v>
      </c>
      <c r="U948" s="35">
        <v>693</v>
      </c>
      <c r="V948" s="35">
        <v>21</v>
      </c>
      <c r="W948" s="35">
        <v>925</v>
      </c>
      <c r="X948" s="35">
        <v>31</v>
      </c>
      <c r="Y948" s="35">
        <v>24</v>
      </c>
      <c r="Z948" s="35">
        <v>84</v>
      </c>
      <c r="AA948" s="34">
        <v>1</v>
      </c>
      <c r="AB948" s="34">
        <v>2</v>
      </c>
      <c r="AC948" s="34">
        <v>6</v>
      </c>
      <c r="AD948" s="34">
        <v>7</v>
      </c>
      <c r="AE948" s="34">
        <v>9</v>
      </c>
      <c r="AF948" s="58">
        <f>'Base tratada'!$AC948+'Base tratada'!$AD948+'Base tratada'!$AE948</f>
        <v>22</v>
      </c>
      <c r="AG9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48" s="58" t="str">
        <f>IF('Base tratada'!$AC948&gt;=MAX('Base tratada'!$AD948,'Base tratada'!$AE948),"Web",
IF('Base tratada'!$AD948&gt;='Base tratada'!$AE948,"Catalog",
"Store"))</f>
        <v>Store</v>
      </c>
      <c r="AI948" s="59">
        <f>IF('Base tratada'!$AF948=0,"0",'Base tratada'!$AK948/'Base tratada'!$AF948)</f>
        <v>77</v>
      </c>
      <c r="AJ948" s="59" t="str">
        <f>IF('Base tratada'!$AI948=0,"R$ 0",
IF('Base tratada'!$AI948&lt;=25,"R$ 1–25",
IF('Base tratada'!$AI948&lt;=50,"R$ 26–50",
"+R$ 50")))</f>
        <v>+R$ 50</v>
      </c>
      <c r="AK948" s="35">
        <v>1694</v>
      </c>
      <c r="AL948" s="58" t="str">
        <f>IF('Base tratada'!$AK948&lt;=100,"R$ 0-100",
IF('Base tratada'!$AK948&lt;=500,"R$ 101-500",
IF('Base tratada'!$AK948&lt;=1000,"R$ 501-1000",
IF('Base tratada'!$AK948&lt;=1500,"R$ 1001-1500",
"+R$ 1500"))))</f>
        <v>+R$ 1500</v>
      </c>
      <c r="AM948" s="34">
        <v>1</v>
      </c>
      <c r="AN948" s="34">
        <v>0</v>
      </c>
      <c r="AO948" s="34">
        <v>0</v>
      </c>
      <c r="AP948" s="34">
        <v>0</v>
      </c>
      <c r="AQ948" s="34">
        <v>1</v>
      </c>
      <c r="AR948" s="34">
        <v>2</v>
      </c>
      <c r="AS948" s="34">
        <v>0</v>
      </c>
      <c r="AT948" s="34">
        <v>3</v>
      </c>
      <c r="AU948" s="34">
        <v>11</v>
      </c>
      <c r="AV948" s="52">
        <v>1610</v>
      </c>
      <c r="AW948" s="57">
        <v>1</v>
      </c>
      <c r="AX948" s="58" t="str">
        <f>IF(Tabela3[[#This Row],[Response]]=1, "Aceitou", "Não aceitou")</f>
        <v>Aceitou</v>
      </c>
      <c r="AY948" s="55" t="str">
        <f>Tabela3[[#This Row],[Faixa Recência]] &amp; " | " &amp; Tabela3[[#This Row],[Faixa Gasto]] &amp; " | " &amp; Tabela3[[#This Row],[Faixa ticket médio]]</f>
        <v>31-45 dias | +R$ 1500 | +R$ 50</v>
      </c>
      <c r="AZ9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48" s="36"/>
    </row>
    <row r="949" spans="1:54" x14ac:dyDescent="0.25">
      <c r="A949" s="61">
        <v>948</v>
      </c>
      <c r="B949" s="37">
        <v>33471</v>
      </c>
      <c r="C949" s="34">
        <v>1</v>
      </c>
      <c r="D949" s="34">
        <v>0</v>
      </c>
      <c r="E949" s="34">
        <v>47</v>
      </c>
      <c r="F949" s="58" t="str">
        <f>IF('Base tratada'!$E949&lt;=15,"0-15 dias",
IF('Base tratada'!$E949&lt;=30, "16-30 dias",
IF('Base tratada'!$E949&lt;=45, "31-45 dias",
IF('Base tratada'!$E949&lt;=60, "46-60 dias",
IF('Base tratada'!$E949&lt;=75, "61-75 dias", "76-99 dias")))))</f>
        <v>46-60 dias</v>
      </c>
      <c r="G949" s="38">
        <v>47</v>
      </c>
      <c r="H949" s="60" t="str">
        <f>IF('Base tratada'!$G949&lt;=29,"24–29",
IF('Base tratada'!$G949&lt;=39,"30–39",
IF('Base tratada'!$G949&lt;=49,"40–49",
IF('Base tratada'!$G949&lt;=59,"50–59",
IF('Base tratada'!$G949&lt;=69,"60–69",
"70–80")))))</f>
        <v>40–49</v>
      </c>
      <c r="I949" s="34">
        <v>2784</v>
      </c>
      <c r="J949" s="58" t="str">
        <f>IF('Base tratada'!$K949=1,"Divorciado",
IF('Base tratada'!$L949=1,"Casado",
IF('Base tratada'!$M949=1, "Solteiro",
IF('Base tratada'!$N949=1,"Juntos",
"Viúvo"))))</f>
        <v>Casado</v>
      </c>
      <c r="K949" s="34">
        <v>0</v>
      </c>
      <c r="L949" s="34">
        <v>1</v>
      </c>
      <c r="M949" s="34">
        <v>0</v>
      </c>
      <c r="N949" s="34">
        <v>0</v>
      </c>
      <c r="O949" s="34">
        <v>0</v>
      </c>
      <c r="P949" s="34">
        <v>0</v>
      </c>
      <c r="Q949" s="34">
        <v>0</v>
      </c>
      <c r="R949" s="34">
        <v>1</v>
      </c>
      <c r="S949" s="34">
        <v>0</v>
      </c>
      <c r="T949" s="34">
        <v>0</v>
      </c>
      <c r="U949" s="35">
        <v>43</v>
      </c>
      <c r="V949" s="35">
        <v>2</v>
      </c>
      <c r="W949" s="35">
        <v>27</v>
      </c>
      <c r="X949" s="35">
        <v>0</v>
      </c>
      <c r="Y949" s="35">
        <v>9</v>
      </c>
      <c r="Z949" s="35">
        <v>12</v>
      </c>
      <c r="AA949" s="34">
        <v>3</v>
      </c>
      <c r="AB949" s="34">
        <v>7</v>
      </c>
      <c r="AC949" s="34">
        <v>3</v>
      </c>
      <c r="AD949" s="34">
        <v>0</v>
      </c>
      <c r="AE949" s="34">
        <v>4</v>
      </c>
      <c r="AF949" s="58">
        <f>'Base tratada'!$AC949+'Base tratada'!$AD949+'Base tratada'!$AE949</f>
        <v>7</v>
      </c>
      <c r="AG9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49" s="58" t="str">
        <f>IF('Base tratada'!$AC949&gt;=MAX('Base tratada'!$AD949,'Base tratada'!$AE949),"Web",
IF('Base tratada'!$AD949&gt;='Base tratada'!$AE949,"Catalog",
"Store"))</f>
        <v>Store</v>
      </c>
      <c r="AI949" s="59">
        <f>IF('Base tratada'!$AF949=0,"0",'Base tratada'!$AK949/'Base tratada'!$AF949)</f>
        <v>11.571428571428571</v>
      </c>
      <c r="AJ949" s="59" t="str">
        <f>IF('Base tratada'!$AI949=0,"R$ 0",
IF('Base tratada'!$AI949&lt;=25,"R$ 1–25",
IF('Base tratada'!$AI949&lt;=50,"R$ 26–50",
"+R$ 50")))</f>
        <v>R$ 1–25</v>
      </c>
      <c r="AK949" s="35">
        <v>81</v>
      </c>
      <c r="AL949" s="58" t="str">
        <f>IF('Base tratada'!$AK949&lt;=100,"R$ 0-100",
IF('Base tratada'!$AK949&lt;=500,"R$ 101-500",
IF('Base tratada'!$AK949&lt;=1000,"R$ 501-1000",
IF('Base tratada'!$AK949&lt;=1500,"R$ 1001-1500",
"+R$ 1500"))))</f>
        <v>R$ 0-100</v>
      </c>
      <c r="AM949" s="34">
        <v>0</v>
      </c>
      <c r="AN949" s="34">
        <v>0</v>
      </c>
      <c r="AO949" s="34">
        <v>0</v>
      </c>
      <c r="AP949" s="34">
        <v>0</v>
      </c>
      <c r="AQ949" s="34">
        <v>0</v>
      </c>
      <c r="AR949" s="34">
        <v>0</v>
      </c>
      <c r="AS949" s="34">
        <v>0</v>
      </c>
      <c r="AT949" s="34">
        <v>3</v>
      </c>
      <c r="AU949" s="34">
        <v>11</v>
      </c>
      <c r="AV949" s="52">
        <v>69</v>
      </c>
      <c r="AW949" s="57">
        <v>0</v>
      </c>
      <c r="AX949" s="58" t="str">
        <f>IF(Tabela3[[#This Row],[Response]]=1, "Aceitou", "Não aceitou")</f>
        <v>Não aceitou</v>
      </c>
      <c r="AY949" s="55" t="str">
        <f>Tabela3[[#This Row],[Faixa Recência]] &amp; " | " &amp; Tabela3[[#This Row],[Faixa Gasto]] &amp; " | " &amp; Tabela3[[#This Row],[Faixa ticket médio]]</f>
        <v>46-60 dias | R$ 0-100 | R$ 1–25</v>
      </c>
      <c r="AZ9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49" s="36"/>
    </row>
    <row r="950" spans="1:54" x14ac:dyDescent="0.25">
      <c r="A950" s="61">
        <v>949</v>
      </c>
      <c r="B950" s="37">
        <v>34596</v>
      </c>
      <c r="C950" s="34">
        <v>1</v>
      </c>
      <c r="D950" s="34">
        <v>0</v>
      </c>
      <c r="E950" s="34">
        <v>48</v>
      </c>
      <c r="F950" s="58" t="str">
        <f>IF('Base tratada'!$E950&lt;=15,"0-15 dias",
IF('Base tratada'!$E950&lt;=30, "16-30 dias",
IF('Base tratada'!$E950&lt;=45, "31-45 dias",
IF('Base tratada'!$E950&lt;=60, "46-60 dias",
IF('Base tratada'!$E950&lt;=75, "61-75 dias", "76-99 dias")))))</f>
        <v>46-60 dias</v>
      </c>
      <c r="G950" s="38">
        <v>46</v>
      </c>
      <c r="H950" s="60" t="str">
        <f>IF('Base tratada'!$G950&lt;=29,"24–29",
IF('Base tratada'!$G950&lt;=39,"30–39",
IF('Base tratada'!$G950&lt;=49,"40–49",
IF('Base tratada'!$G950&lt;=59,"50–59",
IF('Base tratada'!$G950&lt;=69,"60–69",
"70–80")))))</f>
        <v>40–49</v>
      </c>
      <c r="I950" s="34">
        <v>2601</v>
      </c>
      <c r="J950" s="58" t="str">
        <f>IF('Base tratada'!$K950=1,"Divorciado",
IF('Base tratada'!$L950=1,"Casado",
IF('Base tratada'!$M950=1, "Solteiro",
IF('Base tratada'!$N950=1,"Juntos",
"Viúvo"))))</f>
        <v>Casado</v>
      </c>
      <c r="K950" s="34">
        <v>0</v>
      </c>
      <c r="L950" s="34">
        <v>1</v>
      </c>
      <c r="M950" s="34">
        <v>0</v>
      </c>
      <c r="N950" s="34">
        <v>0</v>
      </c>
      <c r="O950" s="34">
        <v>0</v>
      </c>
      <c r="P950" s="34">
        <v>0</v>
      </c>
      <c r="Q950" s="34">
        <v>0</v>
      </c>
      <c r="R950" s="34">
        <v>0</v>
      </c>
      <c r="S950" s="34">
        <v>0</v>
      </c>
      <c r="T950" s="34">
        <v>1</v>
      </c>
      <c r="U950" s="35">
        <v>14</v>
      </c>
      <c r="V950" s="35">
        <v>0</v>
      </c>
      <c r="W950" s="35">
        <v>2</v>
      </c>
      <c r="X950" s="35">
        <v>0</v>
      </c>
      <c r="Y950" s="35">
        <v>0</v>
      </c>
      <c r="Z950" s="35">
        <v>7</v>
      </c>
      <c r="AA950" s="34">
        <v>1</v>
      </c>
      <c r="AB950" s="34">
        <v>8</v>
      </c>
      <c r="AC950" s="34">
        <v>1</v>
      </c>
      <c r="AD950" s="34">
        <v>0</v>
      </c>
      <c r="AE950" s="34">
        <v>2</v>
      </c>
      <c r="AF950" s="58">
        <f>'Base tratada'!$AC950+'Base tratada'!$AD950+'Base tratada'!$AE950</f>
        <v>3</v>
      </c>
      <c r="AG9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50" s="58" t="str">
        <f>IF('Base tratada'!$AC950&gt;=MAX('Base tratada'!$AD950,'Base tratada'!$AE950),"Web",
IF('Base tratada'!$AD950&gt;='Base tratada'!$AE950,"Catalog",
"Store"))</f>
        <v>Store</v>
      </c>
      <c r="AI950" s="59">
        <f>IF('Base tratada'!$AF950=0,"0",'Base tratada'!$AK950/'Base tratada'!$AF950)</f>
        <v>5.333333333333333</v>
      </c>
      <c r="AJ950" s="59" t="str">
        <f>IF('Base tratada'!$AI950=0,"R$ 0",
IF('Base tratada'!$AI950&lt;=25,"R$ 1–25",
IF('Base tratada'!$AI950&lt;=50,"R$ 26–50",
"+R$ 50")))</f>
        <v>R$ 1–25</v>
      </c>
      <c r="AK950" s="35">
        <v>16</v>
      </c>
      <c r="AL950" s="58" t="str">
        <f>IF('Base tratada'!$AK950&lt;=100,"R$ 0-100",
IF('Base tratada'!$AK950&lt;=500,"R$ 101-500",
IF('Base tratada'!$AK950&lt;=1000,"R$ 501-1000",
IF('Base tratada'!$AK950&lt;=1500,"R$ 1001-1500",
"+R$ 1500"))))</f>
        <v>R$ 0-100</v>
      </c>
      <c r="AM950" s="34">
        <v>0</v>
      </c>
      <c r="AN950" s="34">
        <v>0</v>
      </c>
      <c r="AO950" s="34">
        <v>0</v>
      </c>
      <c r="AP950" s="34">
        <v>0</v>
      </c>
      <c r="AQ950" s="34">
        <v>0</v>
      </c>
      <c r="AR950" s="34">
        <v>0</v>
      </c>
      <c r="AS950" s="34">
        <v>0</v>
      </c>
      <c r="AT950" s="34">
        <v>3</v>
      </c>
      <c r="AU950" s="34">
        <v>11</v>
      </c>
      <c r="AV950" s="52">
        <v>9</v>
      </c>
      <c r="AW950" s="57">
        <v>1</v>
      </c>
      <c r="AX950" s="58" t="str">
        <f>IF(Tabela3[[#This Row],[Response]]=1, "Aceitou", "Não aceitou")</f>
        <v>Aceitou</v>
      </c>
      <c r="AY950" s="55" t="str">
        <f>Tabela3[[#This Row],[Faixa Recência]] &amp; " | " &amp; Tabela3[[#This Row],[Faixa Gasto]] &amp; " | " &amp; Tabela3[[#This Row],[Faixa ticket médio]]</f>
        <v>46-60 dias | R$ 0-100 | R$ 1–25</v>
      </c>
      <c r="AZ9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0" s="36"/>
    </row>
    <row r="951" spans="1:54" x14ac:dyDescent="0.25">
      <c r="A951" s="61">
        <v>950</v>
      </c>
      <c r="B951" s="37">
        <v>44010</v>
      </c>
      <c r="C951" s="34">
        <v>1</v>
      </c>
      <c r="D951" s="34">
        <v>0</v>
      </c>
      <c r="E951" s="34">
        <v>46</v>
      </c>
      <c r="F951" s="58" t="str">
        <f>IF('Base tratada'!$E951&lt;=15,"0-15 dias",
IF('Base tratada'!$E951&lt;=30, "16-30 dias",
IF('Base tratada'!$E951&lt;=45, "31-45 dias",
IF('Base tratada'!$E951&lt;=60, "46-60 dias",
IF('Base tratada'!$E951&lt;=75, "61-75 dias", "76-99 dias")))))</f>
        <v>46-60 dias</v>
      </c>
      <c r="G951" s="38">
        <v>40</v>
      </c>
      <c r="H951" s="60" t="str">
        <f>IF('Base tratada'!$G951&lt;=29,"24–29",
IF('Base tratada'!$G951&lt;=39,"30–39",
IF('Base tratada'!$G951&lt;=49,"40–49",
IF('Base tratada'!$G951&lt;=59,"50–59",
IF('Base tratada'!$G951&lt;=69,"60–69",
"70–80")))))</f>
        <v>40–49</v>
      </c>
      <c r="I951" s="34">
        <v>2783</v>
      </c>
      <c r="J951" s="58" t="str">
        <f>IF('Base tratada'!$K951=1,"Divorciado",
IF('Base tratada'!$L951=1,"Casado",
IF('Base tratada'!$M951=1, "Solteiro",
IF('Base tratada'!$N951=1,"Juntos",
"Viúvo"))))</f>
        <v>Juntos</v>
      </c>
      <c r="K951" s="34">
        <v>0</v>
      </c>
      <c r="L951" s="34">
        <v>0</v>
      </c>
      <c r="M951" s="34">
        <v>0</v>
      </c>
      <c r="N951" s="34">
        <v>1</v>
      </c>
      <c r="O951" s="34">
        <v>0</v>
      </c>
      <c r="P951" s="34">
        <v>0</v>
      </c>
      <c r="Q951" s="34">
        <v>0</v>
      </c>
      <c r="R951" s="34">
        <v>1</v>
      </c>
      <c r="S951" s="34">
        <v>0</v>
      </c>
      <c r="T951" s="34">
        <v>0</v>
      </c>
      <c r="U951" s="35">
        <v>186</v>
      </c>
      <c r="V951" s="35">
        <v>36</v>
      </c>
      <c r="W951" s="35">
        <v>234</v>
      </c>
      <c r="X951" s="35">
        <v>86</v>
      </c>
      <c r="Y951" s="35">
        <v>72</v>
      </c>
      <c r="Z951" s="35">
        <v>48</v>
      </c>
      <c r="AA951" s="34">
        <v>6</v>
      </c>
      <c r="AB951" s="34">
        <v>9</v>
      </c>
      <c r="AC951" s="34">
        <v>10</v>
      </c>
      <c r="AD951" s="34">
        <v>2</v>
      </c>
      <c r="AE951" s="34">
        <v>6</v>
      </c>
      <c r="AF951" s="58">
        <f>'Base tratada'!$AC951+'Base tratada'!$AD951+'Base tratada'!$AE951</f>
        <v>18</v>
      </c>
      <c r="AG9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51" s="58" t="str">
        <f>IF('Base tratada'!$AC951&gt;=MAX('Base tratada'!$AD951,'Base tratada'!$AE951),"Web",
IF('Base tratada'!$AD951&gt;='Base tratada'!$AE951,"Catalog",
"Store"))</f>
        <v>Web</v>
      </c>
      <c r="AI951" s="59">
        <f>IF('Base tratada'!$AF951=0,"0",'Base tratada'!$AK951/'Base tratada'!$AF951)</f>
        <v>34.111111111111114</v>
      </c>
      <c r="AJ951" s="59" t="str">
        <f>IF('Base tratada'!$AI951=0,"R$ 0",
IF('Base tratada'!$AI951&lt;=25,"R$ 1–25",
IF('Base tratada'!$AI951&lt;=50,"R$ 26–50",
"+R$ 50")))</f>
        <v>R$ 26–50</v>
      </c>
      <c r="AK951" s="35">
        <v>614</v>
      </c>
      <c r="AL951" s="58" t="str">
        <f>IF('Base tratada'!$AK951&lt;=100,"R$ 0-100",
IF('Base tratada'!$AK951&lt;=500,"R$ 101-500",
IF('Base tratada'!$AK951&lt;=1000,"R$ 501-1000",
IF('Base tratada'!$AK951&lt;=1500,"R$ 1001-1500",
"+R$ 1500"))))</f>
        <v>R$ 501-1000</v>
      </c>
      <c r="AM951" s="34">
        <v>0</v>
      </c>
      <c r="AN951" s="34">
        <v>0</v>
      </c>
      <c r="AO951" s="34">
        <v>0</v>
      </c>
      <c r="AP951" s="34">
        <v>0</v>
      </c>
      <c r="AQ951" s="34">
        <v>0</v>
      </c>
      <c r="AR951" s="34">
        <v>0</v>
      </c>
      <c r="AS951" s="34">
        <v>0</v>
      </c>
      <c r="AT951" s="34">
        <v>3</v>
      </c>
      <c r="AU951" s="34">
        <v>11</v>
      </c>
      <c r="AV951" s="52">
        <v>566</v>
      </c>
      <c r="AW951" s="57">
        <v>0</v>
      </c>
      <c r="AX951" s="58" t="str">
        <f>IF(Tabela3[[#This Row],[Response]]=1, "Aceitou", "Não aceitou")</f>
        <v>Não aceitou</v>
      </c>
      <c r="AY951" s="55" t="str">
        <f>Tabela3[[#This Row],[Faixa Recência]] &amp; " | " &amp; Tabela3[[#This Row],[Faixa Gasto]] &amp; " | " &amp; Tabela3[[#This Row],[Faixa ticket médio]]</f>
        <v>46-60 dias | R$ 501-1000 | R$ 26–50</v>
      </c>
      <c r="AZ9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1" s="36"/>
    </row>
    <row r="952" spans="1:54" x14ac:dyDescent="0.25">
      <c r="A952" s="61">
        <v>951</v>
      </c>
      <c r="B952" s="37">
        <v>84219</v>
      </c>
      <c r="C952" s="34">
        <v>0</v>
      </c>
      <c r="D952" s="34">
        <v>0</v>
      </c>
      <c r="E952" s="34">
        <v>27</v>
      </c>
      <c r="F952" s="58" t="str">
        <f>IF('Base tratada'!$E952&lt;=15,"0-15 dias",
IF('Base tratada'!$E952&lt;=30, "16-30 dias",
IF('Base tratada'!$E952&lt;=45, "31-45 dias",
IF('Base tratada'!$E952&lt;=60, "46-60 dias",
IF('Base tratada'!$E952&lt;=75, "61-75 dias", "76-99 dias")))))</f>
        <v>16-30 dias</v>
      </c>
      <c r="G952" s="38">
        <v>32</v>
      </c>
      <c r="H952" s="60" t="str">
        <f>IF('Base tratada'!$G952&lt;=29,"24–29",
IF('Base tratada'!$G952&lt;=39,"30–39",
IF('Base tratada'!$G952&lt;=49,"40–49",
IF('Base tratada'!$G952&lt;=59,"50–59",
IF('Base tratada'!$G952&lt;=69,"60–69",
"70–80")))))</f>
        <v>30–39</v>
      </c>
      <c r="I952" s="34">
        <v>2306</v>
      </c>
      <c r="J952" s="58" t="str">
        <f>IF('Base tratada'!$K952=1,"Divorciado",
IF('Base tratada'!$L952=1,"Casado",
IF('Base tratada'!$M952=1, "Solteiro",
IF('Base tratada'!$N952=1,"Juntos",
"Viúvo"))))</f>
        <v>Casado</v>
      </c>
      <c r="K952" s="34">
        <v>0</v>
      </c>
      <c r="L952" s="34">
        <v>1</v>
      </c>
      <c r="M952" s="34">
        <v>0</v>
      </c>
      <c r="N952" s="34">
        <v>0</v>
      </c>
      <c r="O952" s="34">
        <v>0</v>
      </c>
      <c r="P952" s="34">
        <v>0</v>
      </c>
      <c r="Q952" s="34">
        <v>0</v>
      </c>
      <c r="R952" s="34">
        <v>1</v>
      </c>
      <c r="S952" s="34">
        <v>0</v>
      </c>
      <c r="T952" s="34">
        <v>0</v>
      </c>
      <c r="U952" s="35">
        <v>434</v>
      </c>
      <c r="V952" s="35">
        <v>137</v>
      </c>
      <c r="W952" s="35">
        <v>400</v>
      </c>
      <c r="X952" s="35">
        <v>45</v>
      </c>
      <c r="Y952" s="35">
        <v>137</v>
      </c>
      <c r="Z952" s="35">
        <v>45</v>
      </c>
      <c r="AA952" s="34">
        <v>1</v>
      </c>
      <c r="AB952" s="34">
        <v>1</v>
      </c>
      <c r="AC952" s="34">
        <v>3</v>
      </c>
      <c r="AD952" s="34">
        <v>4</v>
      </c>
      <c r="AE952" s="34">
        <v>10</v>
      </c>
      <c r="AF952" s="58">
        <f>'Base tratada'!$AC952+'Base tratada'!$AD952+'Base tratada'!$AE952</f>
        <v>17</v>
      </c>
      <c r="AG9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52" s="58" t="str">
        <f>IF('Base tratada'!$AC952&gt;=MAX('Base tratada'!$AD952,'Base tratada'!$AE952),"Web",
IF('Base tratada'!$AD952&gt;='Base tratada'!$AE952,"Catalog",
"Store"))</f>
        <v>Store</v>
      </c>
      <c r="AI952" s="59">
        <f>IF('Base tratada'!$AF952=0,"0",'Base tratada'!$AK952/'Base tratada'!$AF952)</f>
        <v>67.82352941176471</v>
      </c>
      <c r="AJ952" s="59" t="str">
        <f>IF('Base tratada'!$AI952=0,"R$ 0",
IF('Base tratada'!$AI952&lt;=25,"R$ 1–25",
IF('Base tratada'!$AI952&lt;=50,"R$ 26–50",
"+R$ 50")))</f>
        <v>+R$ 50</v>
      </c>
      <c r="AK952" s="35">
        <v>1153</v>
      </c>
      <c r="AL952" s="58" t="str">
        <f>IF('Base tratada'!$AK952&lt;=100,"R$ 0-100",
IF('Base tratada'!$AK952&lt;=500,"R$ 101-500",
IF('Base tratada'!$AK952&lt;=1000,"R$ 501-1000",
IF('Base tratada'!$AK952&lt;=1500,"R$ 1001-1500",
"+R$ 1500"))))</f>
        <v>R$ 1001-1500</v>
      </c>
      <c r="AM952" s="34">
        <v>0</v>
      </c>
      <c r="AN952" s="34">
        <v>0</v>
      </c>
      <c r="AO952" s="34">
        <v>0</v>
      </c>
      <c r="AP952" s="34">
        <v>0</v>
      </c>
      <c r="AQ952" s="34">
        <v>0</v>
      </c>
      <c r="AR952" s="34">
        <v>0</v>
      </c>
      <c r="AS952" s="34">
        <v>0</v>
      </c>
      <c r="AT952" s="34">
        <v>3</v>
      </c>
      <c r="AU952" s="34">
        <v>11</v>
      </c>
      <c r="AV952" s="52">
        <v>1108</v>
      </c>
      <c r="AW952" s="57">
        <v>0</v>
      </c>
      <c r="AX952" s="58" t="str">
        <f>IF(Tabela3[[#This Row],[Response]]=1, "Aceitou", "Não aceitou")</f>
        <v>Não aceitou</v>
      </c>
      <c r="AY952" s="55" t="str">
        <f>Tabela3[[#This Row],[Faixa Recência]] &amp; " | " &amp; Tabela3[[#This Row],[Faixa Gasto]] &amp; " | " &amp; Tabela3[[#This Row],[Faixa ticket médio]]</f>
        <v>16-30 dias | R$ 1001-1500 | +R$ 50</v>
      </c>
      <c r="AZ9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52" s="36"/>
    </row>
    <row r="953" spans="1:54" x14ac:dyDescent="0.25">
      <c r="A953" s="61">
        <v>952</v>
      </c>
      <c r="B953" s="37">
        <v>40706</v>
      </c>
      <c r="C953" s="34">
        <v>2</v>
      </c>
      <c r="D953" s="34">
        <v>1</v>
      </c>
      <c r="E953" s="34">
        <v>37</v>
      </c>
      <c r="F953" s="58" t="str">
        <f>IF('Base tratada'!$E953&lt;=15,"0-15 dias",
IF('Base tratada'!$E953&lt;=30, "16-30 dias",
IF('Base tratada'!$E953&lt;=45, "31-45 dias",
IF('Base tratada'!$E953&lt;=60, "46-60 dias",
IF('Base tratada'!$E953&lt;=75, "61-75 dias", "76-99 dias")))))</f>
        <v>31-45 dias</v>
      </c>
      <c r="G953" s="38">
        <v>52</v>
      </c>
      <c r="H953" s="60" t="str">
        <f>IF('Base tratada'!$G953&lt;=29,"24–29",
IF('Base tratada'!$G953&lt;=39,"30–39",
IF('Base tratada'!$G953&lt;=49,"40–49",
IF('Base tratada'!$G953&lt;=59,"50–59",
IF('Base tratada'!$G953&lt;=69,"60–69",
"70–80")))))</f>
        <v>50–59</v>
      </c>
      <c r="I953" s="34">
        <v>2687</v>
      </c>
      <c r="J953" s="58" t="str">
        <f>IF('Base tratada'!$K953=1,"Divorciado",
IF('Base tratada'!$L953=1,"Casado",
IF('Base tratada'!$M953=1, "Solteiro",
IF('Base tratada'!$N953=1,"Juntos",
"Viúvo"))))</f>
        <v>Juntos</v>
      </c>
      <c r="K953" s="34">
        <v>0</v>
      </c>
      <c r="L953" s="34">
        <v>0</v>
      </c>
      <c r="M953" s="34">
        <v>0</v>
      </c>
      <c r="N953" s="34">
        <v>1</v>
      </c>
      <c r="O953" s="34">
        <v>0</v>
      </c>
      <c r="P953" s="34">
        <v>0</v>
      </c>
      <c r="Q953" s="34">
        <v>0</v>
      </c>
      <c r="R953" s="34">
        <v>0</v>
      </c>
      <c r="S953" s="34">
        <v>0</v>
      </c>
      <c r="T953" s="34">
        <v>1</v>
      </c>
      <c r="U953" s="35">
        <v>59</v>
      </c>
      <c r="V953" s="35">
        <v>0</v>
      </c>
      <c r="W953" s="35">
        <v>11</v>
      </c>
      <c r="X953" s="35">
        <v>4</v>
      </c>
      <c r="Y953" s="35">
        <v>2</v>
      </c>
      <c r="Z953" s="35">
        <v>5</v>
      </c>
      <c r="AA953" s="34">
        <v>4</v>
      </c>
      <c r="AB953" s="34">
        <v>7</v>
      </c>
      <c r="AC953" s="34">
        <v>3</v>
      </c>
      <c r="AD953" s="34">
        <v>0</v>
      </c>
      <c r="AE953" s="34">
        <v>4</v>
      </c>
      <c r="AF953" s="58">
        <f>'Base tratada'!$AC953+'Base tratada'!$AD953+'Base tratada'!$AE953</f>
        <v>7</v>
      </c>
      <c r="AG9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53" s="58" t="str">
        <f>IF('Base tratada'!$AC953&gt;=MAX('Base tratada'!$AD953,'Base tratada'!$AE953),"Web",
IF('Base tratada'!$AD953&gt;='Base tratada'!$AE953,"Catalog",
"Store"))</f>
        <v>Store</v>
      </c>
      <c r="AI953" s="59">
        <f>IF('Base tratada'!$AF953=0,"0",'Base tratada'!$AK953/'Base tratada'!$AF953)</f>
        <v>10.857142857142858</v>
      </c>
      <c r="AJ953" s="59" t="str">
        <f>IF('Base tratada'!$AI953=0,"R$ 0",
IF('Base tratada'!$AI953&lt;=25,"R$ 1–25",
IF('Base tratada'!$AI953&lt;=50,"R$ 26–50",
"+R$ 50")))</f>
        <v>R$ 1–25</v>
      </c>
      <c r="AK953" s="35">
        <v>76</v>
      </c>
      <c r="AL953" s="58" t="str">
        <f>IF('Base tratada'!$AK953&lt;=100,"R$ 0-100",
IF('Base tratada'!$AK953&lt;=500,"R$ 101-500",
IF('Base tratada'!$AK953&lt;=1000,"R$ 501-1000",
IF('Base tratada'!$AK953&lt;=1500,"R$ 1001-1500",
"+R$ 1500"))))</f>
        <v>R$ 0-100</v>
      </c>
      <c r="AM953" s="34">
        <v>0</v>
      </c>
      <c r="AN953" s="34">
        <v>0</v>
      </c>
      <c r="AO953" s="34">
        <v>0</v>
      </c>
      <c r="AP953" s="34">
        <v>0</v>
      </c>
      <c r="AQ953" s="34">
        <v>0</v>
      </c>
      <c r="AR953" s="34">
        <v>0</v>
      </c>
      <c r="AS953" s="34">
        <v>0</v>
      </c>
      <c r="AT953" s="34">
        <v>3</v>
      </c>
      <c r="AU953" s="34">
        <v>11</v>
      </c>
      <c r="AV953" s="52">
        <v>71</v>
      </c>
      <c r="AW953" s="57">
        <v>0</v>
      </c>
      <c r="AX953" s="58" t="str">
        <f>IF(Tabela3[[#This Row],[Response]]=1, "Aceitou", "Não aceitou")</f>
        <v>Não aceitou</v>
      </c>
      <c r="AY953" s="55" t="str">
        <f>Tabela3[[#This Row],[Faixa Recência]] &amp; " | " &amp; Tabela3[[#This Row],[Faixa Gasto]] &amp; " | " &amp; Tabela3[[#This Row],[Faixa ticket médio]]</f>
        <v>31-45 dias | R$ 0-100 | R$ 1–25</v>
      </c>
      <c r="AZ9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3" s="36"/>
    </row>
    <row r="954" spans="1:54" x14ac:dyDescent="0.25">
      <c r="A954" s="61">
        <v>953</v>
      </c>
      <c r="B954" s="37">
        <v>15716</v>
      </c>
      <c r="C954" s="34">
        <v>1</v>
      </c>
      <c r="D954" s="34">
        <v>0</v>
      </c>
      <c r="E954" s="34">
        <v>8</v>
      </c>
      <c r="F954" s="58" t="str">
        <f>IF('Base tratada'!$E954&lt;=15,"0-15 dias",
IF('Base tratada'!$E954&lt;=30, "16-30 dias",
IF('Base tratada'!$E954&lt;=45, "31-45 dias",
IF('Base tratada'!$E954&lt;=60, "46-60 dias",
IF('Base tratada'!$E954&lt;=75, "61-75 dias", "76-99 dias")))))</f>
        <v>0-15 dias</v>
      </c>
      <c r="G954" s="38">
        <v>32</v>
      </c>
      <c r="H954" s="60" t="str">
        <f>IF('Base tratada'!$G954&lt;=29,"24–29",
IF('Base tratada'!$G954&lt;=39,"30–39",
IF('Base tratada'!$G954&lt;=49,"40–49",
IF('Base tratada'!$G954&lt;=59,"50–59",
IF('Base tratada'!$G954&lt;=69,"60–69",
"70–80")))))</f>
        <v>30–39</v>
      </c>
      <c r="I954" s="34">
        <v>2753</v>
      </c>
      <c r="J954" s="58" t="str">
        <f>IF('Base tratada'!$K954=1,"Divorciado",
IF('Base tratada'!$L954=1,"Casado",
IF('Base tratada'!$M954=1, "Solteiro",
IF('Base tratada'!$N954=1,"Juntos",
"Viúvo"))))</f>
        <v>Casado</v>
      </c>
      <c r="K954" s="34">
        <v>0</v>
      </c>
      <c r="L954" s="34">
        <v>1</v>
      </c>
      <c r="M954" s="34">
        <v>0</v>
      </c>
      <c r="N954" s="34">
        <v>0</v>
      </c>
      <c r="O954" s="34">
        <v>0</v>
      </c>
      <c r="P954" s="34">
        <v>1</v>
      </c>
      <c r="Q954" s="34">
        <v>0</v>
      </c>
      <c r="R954" s="34">
        <v>0</v>
      </c>
      <c r="S954" s="34">
        <v>0</v>
      </c>
      <c r="T954" s="34">
        <v>0</v>
      </c>
      <c r="U954" s="35">
        <v>16</v>
      </c>
      <c r="V954" s="35">
        <v>5</v>
      </c>
      <c r="W954" s="35">
        <v>30</v>
      </c>
      <c r="X954" s="35">
        <v>8</v>
      </c>
      <c r="Y954" s="35">
        <v>7</v>
      </c>
      <c r="Z954" s="35">
        <v>26</v>
      </c>
      <c r="AA954" s="34">
        <v>3</v>
      </c>
      <c r="AB954" s="34">
        <v>8</v>
      </c>
      <c r="AC954" s="34">
        <v>3</v>
      </c>
      <c r="AD954" s="34">
        <v>0</v>
      </c>
      <c r="AE954" s="34">
        <v>4</v>
      </c>
      <c r="AF954" s="58">
        <f>'Base tratada'!$AC954+'Base tratada'!$AD954+'Base tratada'!$AE954</f>
        <v>7</v>
      </c>
      <c r="AG9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54" s="58" t="str">
        <f>IF('Base tratada'!$AC954&gt;=MAX('Base tratada'!$AD954,'Base tratada'!$AE954),"Web",
IF('Base tratada'!$AD954&gt;='Base tratada'!$AE954,"Catalog",
"Store"))</f>
        <v>Store</v>
      </c>
      <c r="AI954" s="59">
        <f>IF('Base tratada'!$AF954=0,"0",'Base tratada'!$AK954/'Base tratada'!$AF954)</f>
        <v>9.4285714285714288</v>
      </c>
      <c r="AJ954" s="59" t="str">
        <f>IF('Base tratada'!$AI954=0,"R$ 0",
IF('Base tratada'!$AI954&lt;=25,"R$ 1–25",
IF('Base tratada'!$AI954&lt;=50,"R$ 26–50",
"+R$ 50")))</f>
        <v>R$ 1–25</v>
      </c>
      <c r="AK954" s="35">
        <v>66</v>
      </c>
      <c r="AL954" s="58" t="str">
        <f>IF('Base tratada'!$AK954&lt;=100,"R$ 0-100",
IF('Base tratada'!$AK954&lt;=500,"R$ 101-500",
IF('Base tratada'!$AK954&lt;=1000,"R$ 501-1000",
IF('Base tratada'!$AK954&lt;=1500,"R$ 1001-1500",
"+R$ 1500"))))</f>
        <v>R$ 0-100</v>
      </c>
      <c r="AM954" s="34">
        <v>0</v>
      </c>
      <c r="AN954" s="34">
        <v>0</v>
      </c>
      <c r="AO954" s="34">
        <v>0</v>
      </c>
      <c r="AP954" s="34">
        <v>0</v>
      </c>
      <c r="AQ954" s="34">
        <v>0</v>
      </c>
      <c r="AR954" s="34">
        <v>0</v>
      </c>
      <c r="AS954" s="34">
        <v>1</v>
      </c>
      <c r="AT954" s="34">
        <v>3</v>
      </c>
      <c r="AU954" s="34">
        <v>11</v>
      </c>
      <c r="AV954" s="52">
        <v>40</v>
      </c>
      <c r="AW954" s="57">
        <v>0</v>
      </c>
      <c r="AX954" s="58" t="str">
        <f>IF(Tabela3[[#This Row],[Response]]=1, "Aceitou", "Não aceitou")</f>
        <v>Não aceitou</v>
      </c>
      <c r="AY954" s="55" t="str">
        <f>Tabela3[[#This Row],[Faixa Recência]] &amp; " | " &amp; Tabela3[[#This Row],[Faixa Gasto]] &amp; " | " &amp; Tabela3[[#This Row],[Faixa ticket médio]]</f>
        <v>0-15 dias | R$ 0-100 | R$ 1–25</v>
      </c>
      <c r="AZ9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4" s="36"/>
    </row>
    <row r="955" spans="1:54" x14ac:dyDescent="0.25">
      <c r="A955" s="61">
        <v>954</v>
      </c>
      <c r="B955" s="37">
        <v>59052</v>
      </c>
      <c r="C955" s="34">
        <v>0</v>
      </c>
      <c r="D955" s="34">
        <v>1</v>
      </c>
      <c r="E955" s="34">
        <v>29</v>
      </c>
      <c r="F955" s="58" t="str">
        <f>IF('Base tratada'!$E955&lt;=15,"0-15 dias",
IF('Base tratada'!$E955&lt;=30, "16-30 dias",
IF('Base tratada'!$E955&lt;=45, "31-45 dias",
IF('Base tratada'!$E955&lt;=60, "46-60 dias",
IF('Base tratada'!$E955&lt;=75, "61-75 dias", "76-99 dias")))))</f>
        <v>16-30 dias</v>
      </c>
      <c r="G955" s="38">
        <v>61</v>
      </c>
      <c r="H955" s="60" t="str">
        <f>IF('Base tratada'!$G955&lt;=29,"24–29",
IF('Base tratada'!$G955&lt;=39,"30–39",
IF('Base tratada'!$G955&lt;=49,"40–49",
IF('Base tratada'!$G955&lt;=59,"50–59",
IF('Base tratada'!$G955&lt;=69,"60–69",
"70–80")))))</f>
        <v>60–69</v>
      </c>
      <c r="I955" s="34">
        <v>2383</v>
      </c>
      <c r="J955" s="58" t="str">
        <f>IF('Base tratada'!$K955=1,"Divorciado",
IF('Base tratada'!$L955=1,"Casado",
IF('Base tratada'!$M955=1, "Solteiro",
IF('Base tratada'!$N955=1,"Juntos",
"Viúvo"))))</f>
        <v>Divorciado</v>
      </c>
      <c r="K955" s="34">
        <v>1</v>
      </c>
      <c r="L955" s="34">
        <v>0</v>
      </c>
      <c r="M955" s="34">
        <v>0</v>
      </c>
      <c r="N955" s="34">
        <v>0</v>
      </c>
      <c r="O955" s="34">
        <v>0</v>
      </c>
      <c r="P955" s="34">
        <v>1</v>
      </c>
      <c r="Q955" s="34">
        <v>0</v>
      </c>
      <c r="R955" s="34">
        <v>0</v>
      </c>
      <c r="S955" s="34">
        <v>0</v>
      </c>
      <c r="T955" s="34">
        <v>0</v>
      </c>
      <c r="U955" s="35">
        <v>230</v>
      </c>
      <c r="V955" s="35">
        <v>35</v>
      </c>
      <c r="W955" s="35">
        <v>75</v>
      </c>
      <c r="X955" s="35">
        <v>63</v>
      </c>
      <c r="Y955" s="35">
        <v>57</v>
      </c>
      <c r="Z955" s="35">
        <v>31</v>
      </c>
      <c r="AA955" s="34">
        <v>3</v>
      </c>
      <c r="AB955" s="34">
        <v>5</v>
      </c>
      <c r="AC955" s="34">
        <v>7</v>
      </c>
      <c r="AD955" s="34">
        <v>1</v>
      </c>
      <c r="AE955" s="34">
        <v>7</v>
      </c>
      <c r="AF955" s="58">
        <f>'Base tratada'!$AC955+'Base tratada'!$AD955+'Base tratada'!$AE955</f>
        <v>15</v>
      </c>
      <c r="AG9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55" s="58" t="str">
        <f>IF('Base tratada'!$AC955&gt;=MAX('Base tratada'!$AD955,'Base tratada'!$AE955),"Web",
IF('Base tratada'!$AD955&gt;='Base tratada'!$AE955,"Catalog",
"Store"))</f>
        <v>Web</v>
      </c>
      <c r="AI955" s="59">
        <f>IF('Base tratada'!$AF955=0,"0",'Base tratada'!$AK955/'Base tratada'!$AF955)</f>
        <v>30.666666666666668</v>
      </c>
      <c r="AJ955" s="59" t="str">
        <f>IF('Base tratada'!$AI955=0,"R$ 0",
IF('Base tratada'!$AI955&lt;=25,"R$ 1–25",
IF('Base tratada'!$AI955&lt;=50,"R$ 26–50",
"+R$ 50")))</f>
        <v>R$ 26–50</v>
      </c>
      <c r="AK955" s="35">
        <v>460</v>
      </c>
      <c r="AL955" s="58" t="str">
        <f>IF('Base tratada'!$AK955&lt;=100,"R$ 0-100",
IF('Base tratada'!$AK955&lt;=500,"R$ 101-500",
IF('Base tratada'!$AK955&lt;=1000,"R$ 501-1000",
IF('Base tratada'!$AK955&lt;=1500,"R$ 1001-1500",
"+R$ 1500"))))</f>
        <v>R$ 101-500</v>
      </c>
      <c r="AM955" s="34">
        <v>0</v>
      </c>
      <c r="AN955" s="34">
        <v>0</v>
      </c>
      <c r="AO955" s="34">
        <v>0</v>
      </c>
      <c r="AP955" s="34">
        <v>0</v>
      </c>
      <c r="AQ955" s="34">
        <v>0</v>
      </c>
      <c r="AR955" s="34">
        <v>0</v>
      </c>
      <c r="AS955" s="34">
        <v>0</v>
      </c>
      <c r="AT955" s="34">
        <v>3</v>
      </c>
      <c r="AU955" s="34">
        <v>11</v>
      </c>
      <c r="AV955" s="52">
        <v>429</v>
      </c>
      <c r="AW955" s="57">
        <v>0</v>
      </c>
      <c r="AX955" s="58" t="str">
        <f>IF(Tabela3[[#This Row],[Response]]=1, "Aceitou", "Não aceitou")</f>
        <v>Não aceitou</v>
      </c>
      <c r="AY955" s="55" t="str">
        <f>Tabela3[[#This Row],[Faixa Recência]] &amp; " | " &amp; Tabela3[[#This Row],[Faixa Gasto]] &amp; " | " &amp; Tabela3[[#This Row],[Faixa ticket médio]]</f>
        <v>16-30 dias | R$ 101-500 | R$ 26–50</v>
      </c>
      <c r="AZ9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5" s="36"/>
    </row>
    <row r="956" spans="1:54" x14ac:dyDescent="0.25">
      <c r="A956" s="61">
        <v>955</v>
      </c>
      <c r="B956" s="37">
        <v>80573</v>
      </c>
      <c r="C956" s="34">
        <v>0</v>
      </c>
      <c r="D956" s="34">
        <v>0</v>
      </c>
      <c r="E956" s="34">
        <v>85</v>
      </c>
      <c r="F956" s="58" t="str">
        <f>IF('Base tratada'!$E956&lt;=15,"0-15 dias",
IF('Base tratada'!$E956&lt;=30, "16-30 dias",
IF('Base tratada'!$E956&lt;=45, "31-45 dias",
IF('Base tratada'!$E956&lt;=60, "46-60 dias",
IF('Base tratada'!$E956&lt;=75, "61-75 dias", "76-99 dias")))))</f>
        <v>76-99 dias</v>
      </c>
      <c r="G956" s="38">
        <v>49</v>
      </c>
      <c r="H956" s="60" t="str">
        <f>IF('Base tratada'!$G956&lt;=29,"24–29",
IF('Base tratada'!$G956&lt;=39,"30–39",
IF('Base tratada'!$G956&lt;=49,"40–49",
IF('Base tratada'!$G956&lt;=59,"50–59",
IF('Base tratada'!$G956&lt;=69,"60–69",
"70–80")))))</f>
        <v>40–49</v>
      </c>
      <c r="I956" s="34">
        <v>2782</v>
      </c>
      <c r="J956" s="58" t="str">
        <f>IF('Base tratada'!$K956=1,"Divorciado",
IF('Base tratada'!$L956=1,"Casado",
IF('Base tratada'!$M956=1, "Solteiro",
IF('Base tratada'!$N956=1,"Juntos",
"Viúvo"))))</f>
        <v>Juntos</v>
      </c>
      <c r="K956" s="34">
        <v>0</v>
      </c>
      <c r="L956" s="34">
        <v>0</v>
      </c>
      <c r="M956" s="34">
        <v>0</v>
      </c>
      <c r="N956" s="34">
        <v>1</v>
      </c>
      <c r="O956" s="34">
        <v>0</v>
      </c>
      <c r="P956" s="34">
        <v>0</v>
      </c>
      <c r="Q956" s="34">
        <v>0</v>
      </c>
      <c r="R956" s="34">
        <v>0</v>
      </c>
      <c r="S956" s="34">
        <v>1</v>
      </c>
      <c r="T956" s="34">
        <v>0</v>
      </c>
      <c r="U956" s="35">
        <v>829</v>
      </c>
      <c r="V956" s="35">
        <v>138</v>
      </c>
      <c r="W956" s="35">
        <v>430</v>
      </c>
      <c r="X956" s="35">
        <v>60</v>
      </c>
      <c r="Y956" s="35">
        <v>92</v>
      </c>
      <c r="Z956" s="35">
        <v>15</v>
      </c>
      <c r="AA956" s="34">
        <v>1</v>
      </c>
      <c r="AB956" s="34">
        <v>2</v>
      </c>
      <c r="AC956" s="34">
        <v>4</v>
      </c>
      <c r="AD956" s="34">
        <v>6</v>
      </c>
      <c r="AE956" s="34">
        <v>13</v>
      </c>
      <c r="AF956" s="58">
        <f>'Base tratada'!$AC956+'Base tratada'!$AD956+'Base tratada'!$AE956</f>
        <v>23</v>
      </c>
      <c r="AG9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56" s="58" t="str">
        <f>IF('Base tratada'!$AC956&gt;=MAX('Base tratada'!$AD956,'Base tratada'!$AE956),"Web",
IF('Base tratada'!$AD956&gt;='Base tratada'!$AE956,"Catalog",
"Store"))</f>
        <v>Store</v>
      </c>
      <c r="AI956" s="59">
        <f>IF('Base tratada'!$AF956=0,"0",'Base tratada'!$AK956/'Base tratada'!$AF956)</f>
        <v>67.347826086956516</v>
      </c>
      <c r="AJ956" s="59" t="str">
        <f>IF('Base tratada'!$AI956=0,"R$ 0",
IF('Base tratada'!$AI956&lt;=25,"R$ 1–25",
IF('Base tratada'!$AI956&lt;=50,"R$ 26–50",
"+R$ 50")))</f>
        <v>+R$ 50</v>
      </c>
      <c r="AK956" s="35">
        <v>1549</v>
      </c>
      <c r="AL956" s="58" t="str">
        <f>IF('Base tratada'!$AK956&lt;=100,"R$ 0-100",
IF('Base tratada'!$AK956&lt;=500,"R$ 101-500",
IF('Base tratada'!$AK956&lt;=1000,"R$ 501-1000",
IF('Base tratada'!$AK956&lt;=1500,"R$ 1001-1500",
"+R$ 1500"))))</f>
        <v>+R$ 1500</v>
      </c>
      <c r="AM956" s="34">
        <v>0</v>
      </c>
      <c r="AN956" s="34">
        <v>0</v>
      </c>
      <c r="AO956" s="34">
        <v>0</v>
      </c>
      <c r="AP956" s="34">
        <v>0</v>
      </c>
      <c r="AQ956" s="34">
        <v>0</v>
      </c>
      <c r="AR956" s="34">
        <v>0</v>
      </c>
      <c r="AS956" s="34">
        <v>0</v>
      </c>
      <c r="AT956" s="34">
        <v>3</v>
      </c>
      <c r="AU956" s="34">
        <v>11</v>
      </c>
      <c r="AV956" s="52">
        <v>1534</v>
      </c>
      <c r="AW956" s="57">
        <v>0</v>
      </c>
      <c r="AX956" s="58" t="str">
        <f>IF(Tabela3[[#This Row],[Response]]=1, "Aceitou", "Não aceitou")</f>
        <v>Não aceitou</v>
      </c>
      <c r="AY956" s="55" t="str">
        <f>Tabela3[[#This Row],[Faixa Recência]] &amp; " | " &amp; Tabela3[[#This Row],[Faixa Gasto]] &amp; " | " &amp; Tabela3[[#This Row],[Faixa ticket médio]]</f>
        <v>76-99 dias | +R$ 1500 | +R$ 50</v>
      </c>
      <c r="AZ9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6" s="36"/>
    </row>
    <row r="957" spans="1:54" x14ac:dyDescent="0.25">
      <c r="A957" s="61">
        <v>956</v>
      </c>
      <c r="B957" s="37">
        <v>83715</v>
      </c>
      <c r="C957" s="34">
        <v>0</v>
      </c>
      <c r="D957" s="34">
        <v>0</v>
      </c>
      <c r="E957" s="34">
        <v>2</v>
      </c>
      <c r="F957" s="58" t="str">
        <f>IF('Base tratada'!$E957&lt;=15,"0-15 dias",
IF('Base tratada'!$E957&lt;=30, "16-30 dias",
IF('Base tratada'!$E957&lt;=45, "31-45 dias",
IF('Base tratada'!$E957&lt;=60, "46-60 dias",
IF('Base tratada'!$E957&lt;=75, "61-75 dias", "76-99 dias")))))</f>
        <v>0-15 dias</v>
      </c>
      <c r="G957" s="38">
        <v>58</v>
      </c>
      <c r="H957" s="60" t="str">
        <f>IF('Base tratada'!$G957&lt;=29,"24–29",
IF('Base tratada'!$G957&lt;=39,"30–39",
IF('Base tratada'!$G957&lt;=49,"40–49",
IF('Base tratada'!$G957&lt;=59,"50–59",
IF('Base tratada'!$G957&lt;=69,"60–69",
"70–80")))))</f>
        <v>50–59</v>
      </c>
      <c r="I957" s="34">
        <v>2305</v>
      </c>
      <c r="J957" s="58" t="str">
        <f>IF('Base tratada'!$K957=1,"Divorciado",
IF('Base tratada'!$L957=1,"Casado",
IF('Base tratada'!$M957=1, "Solteiro",
IF('Base tratada'!$N957=1,"Juntos",
"Viúvo"))))</f>
        <v>Casado</v>
      </c>
      <c r="K957" s="34">
        <v>0</v>
      </c>
      <c r="L957" s="34">
        <v>1</v>
      </c>
      <c r="M957" s="34">
        <v>0</v>
      </c>
      <c r="N957" s="34">
        <v>0</v>
      </c>
      <c r="O957" s="34">
        <v>0</v>
      </c>
      <c r="P957" s="34">
        <v>0</v>
      </c>
      <c r="Q957" s="34">
        <v>0</v>
      </c>
      <c r="R957" s="34">
        <v>1</v>
      </c>
      <c r="S957" s="34">
        <v>0</v>
      </c>
      <c r="T957" s="34">
        <v>0</v>
      </c>
      <c r="U957" s="35">
        <v>318</v>
      </c>
      <c r="V957" s="35">
        <v>8</v>
      </c>
      <c r="W957" s="35">
        <v>407</v>
      </c>
      <c r="X957" s="35">
        <v>150</v>
      </c>
      <c r="Y957" s="35">
        <v>35</v>
      </c>
      <c r="Z957" s="35">
        <v>8</v>
      </c>
      <c r="AA957" s="34">
        <v>1</v>
      </c>
      <c r="AB957" s="34">
        <v>0</v>
      </c>
      <c r="AC957" s="34">
        <v>2</v>
      </c>
      <c r="AD957" s="34">
        <v>8</v>
      </c>
      <c r="AE957" s="34">
        <v>13</v>
      </c>
      <c r="AF957" s="58">
        <f>'Base tratada'!$AC957+'Base tratada'!$AD957+'Base tratada'!$AE957</f>
        <v>23</v>
      </c>
      <c r="AG9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57" s="58" t="str">
        <f>IF('Base tratada'!$AC957&gt;=MAX('Base tratada'!$AD957,'Base tratada'!$AE957),"Web",
IF('Base tratada'!$AD957&gt;='Base tratada'!$AE957,"Catalog",
"Store"))</f>
        <v>Store</v>
      </c>
      <c r="AI957" s="59">
        <f>IF('Base tratada'!$AF957=0,"0",'Base tratada'!$AK957/'Base tratada'!$AF957)</f>
        <v>39.913043478260867</v>
      </c>
      <c r="AJ957" s="59" t="str">
        <f>IF('Base tratada'!$AI957=0,"R$ 0",
IF('Base tratada'!$AI957&lt;=25,"R$ 1–25",
IF('Base tratada'!$AI957&lt;=50,"R$ 26–50",
"+R$ 50")))</f>
        <v>R$ 26–50</v>
      </c>
      <c r="AK957" s="35">
        <v>918</v>
      </c>
      <c r="AL957" s="58" t="str">
        <f>IF('Base tratada'!$AK957&lt;=100,"R$ 0-100",
IF('Base tratada'!$AK957&lt;=500,"R$ 101-500",
IF('Base tratada'!$AK957&lt;=1000,"R$ 501-1000",
IF('Base tratada'!$AK957&lt;=1500,"R$ 1001-1500",
"+R$ 1500"))))</f>
        <v>R$ 501-1000</v>
      </c>
      <c r="AM957" s="34">
        <v>0</v>
      </c>
      <c r="AN957" s="34">
        <v>0</v>
      </c>
      <c r="AO957" s="34">
        <v>0</v>
      </c>
      <c r="AP957" s="34">
        <v>0</v>
      </c>
      <c r="AQ957" s="34">
        <v>0</v>
      </c>
      <c r="AR957" s="34">
        <v>0</v>
      </c>
      <c r="AS957" s="34">
        <v>0</v>
      </c>
      <c r="AT957" s="34">
        <v>3</v>
      </c>
      <c r="AU957" s="34">
        <v>11</v>
      </c>
      <c r="AV957" s="52">
        <v>910</v>
      </c>
      <c r="AW957" s="57">
        <v>0</v>
      </c>
      <c r="AX957" s="58" t="str">
        <f>IF(Tabela3[[#This Row],[Response]]=1, "Aceitou", "Não aceitou")</f>
        <v>Não aceitou</v>
      </c>
      <c r="AY957" s="55" t="str">
        <f>Tabela3[[#This Row],[Faixa Recência]] &amp; " | " &amp; Tabela3[[#This Row],[Faixa Gasto]] &amp; " | " &amp; Tabela3[[#This Row],[Faixa ticket médio]]</f>
        <v>0-15 dias | R$ 501-1000 | R$ 26–50</v>
      </c>
      <c r="AZ9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7" s="36"/>
    </row>
    <row r="958" spans="1:54" x14ac:dyDescent="0.25">
      <c r="A958" s="61">
        <v>957</v>
      </c>
      <c r="B958" s="37">
        <v>82576</v>
      </c>
      <c r="C958" s="34">
        <v>0</v>
      </c>
      <c r="D958" s="34">
        <v>0</v>
      </c>
      <c r="E958" s="34">
        <v>66</v>
      </c>
      <c r="F958" s="58" t="str">
        <f>IF('Base tratada'!$E958&lt;=15,"0-15 dias",
IF('Base tratada'!$E958&lt;=30, "16-30 dias",
IF('Base tratada'!$E958&lt;=45, "31-45 dias",
IF('Base tratada'!$E958&lt;=60, "46-60 dias",
IF('Base tratada'!$E958&lt;=75, "61-75 dias", "76-99 dias")))))</f>
        <v>61-75 dias</v>
      </c>
      <c r="G958" s="38">
        <v>61</v>
      </c>
      <c r="H958" s="60" t="str">
        <f>IF('Base tratada'!$G958&lt;=29,"24–29",
IF('Base tratada'!$G958&lt;=39,"30–39",
IF('Base tratada'!$G958&lt;=49,"40–49",
IF('Base tratada'!$G958&lt;=59,"50–59",
IF('Base tratada'!$G958&lt;=69,"60–69",
"70–80")))))</f>
        <v>60–69</v>
      </c>
      <c r="I958" s="34">
        <v>2856</v>
      </c>
      <c r="J958" s="58" t="str">
        <f>IF('Base tratada'!$K958=1,"Divorciado",
IF('Base tratada'!$L958=1,"Casado",
IF('Base tratada'!$M958=1, "Solteiro",
IF('Base tratada'!$N958=1,"Juntos",
"Viúvo"))))</f>
        <v>Juntos</v>
      </c>
      <c r="K958" s="34">
        <v>0</v>
      </c>
      <c r="L958" s="34">
        <v>0</v>
      </c>
      <c r="M958" s="34">
        <v>0</v>
      </c>
      <c r="N958" s="34">
        <v>1</v>
      </c>
      <c r="O958" s="34">
        <v>0</v>
      </c>
      <c r="P958" s="34">
        <v>0</v>
      </c>
      <c r="Q958" s="34">
        <v>0</v>
      </c>
      <c r="R958" s="34">
        <v>0</v>
      </c>
      <c r="S958" s="34">
        <v>1</v>
      </c>
      <c r="T958" s="34">
        <v>0</v>
      </c>
      <c r="U958" s="35">
        <v>1206</v>
      </c>
      <c r="V958" s="35">
        <v>55</v>
      </c>
      <c r="W958" s="35">
        <v>445</v>
      </c>
      <c r="X958" s="35">
        <v>168</v>
      </c>
      <c r="Y958" s="35">
        <v>18</v>
      </c>
      <c r="Z958" s="35">
        <v>18</v>
      </c>
      <c r="AA958" s="34">
        <v>1</v>
      </c>
      <c r="AB958" s="34">
        <v>1</v>
      </c>
      <c r="AC958" s="34">
        <v>2</v>
      </c>
      <c r="AD958" s="34">
        <v>4</v>
      </c>
      <c r="AE958" s="34">
        <v>12</v>
      </c>
      <c r="AF958" s="58">
        <f>'Base tratada'!$AC958+'Base tratada'!$AD958+'Base tratada'!$AE958</f>
        <v>18</v>
      </c>
      <c r="AG9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58" s="58" t="str">
        <f>IF('Base tratada'!$AC958&gt;=MAX('Base tratada'!$AD958,'Base tratada'!$AE958),"Web",
IF('Base tratada'!$AD958&gt;='Base tratada'!$AE958,"Catalog",
"Store"))</f>
        <v>Store</v>
      </c>
      <c r="AI958" s="59">
        <f>IF('Base tratada'!$AF958=0,"0",'Base tratada'!$AK958/'Base tratada'!$AF958)</f>
        <v>105.11111111111111</v>
      </c>
      <c r="AJ958" s="59" t="str">
        <f>IF('Base tratada'!$AI958=0,"R$ 0",
IF('Base tratada'!$AI958&lt;=25,"R$ 1–25",
IF('Base tratada'!$AI958&lt;=50,"R$ 26–50",
"+R$ 50")))</f>
        <v>+R$ 50</v>
      </c>
      <c r="AK958" s="35">
        <v>1892</v>
      </c>
      <c r="AL958" s="58" t="str">
        <f>IF('Base tratada'!$AK958&lt;=100,"R$ 0-100",
IF('Base tratada'!$AK958&lt;=500,"R$ 101-500",
IF('Base tratada'!$AK958&lt;=1000,"R$ 501-1000",
IF('Base tratada'!$AK958&lt;=1500,"R$ 1001-1500",
"+R$ 1500"))))</f>
        <v>+R$ 1500</v>
      </c>
      <c r="AM958" s="34">
        <v>0</v>
      </c>
      <c r="AN958" s="34">
        <v>0</v>
      </c>
      <c r="AO958" s="34">
        <v>0</v>
      </c>
      <c r="AP958" s="34">
        <v>0</v>
      </c>
      <c r="AQ958" s="34">
        <v>1</v>
      </c>
      <c r="AR958" s="34">
        <v>1</v>
      </c>
      <c r="AS958" s="34">
        <v>0</v>
      </c>
      <c r="AT958" s="34">
        <v>3</v>
      </c>
      <c r="AU958" s="34">
        <v>11</v>
      </c>
      <c r="AV958" s="52">
        <v>1874</v>
      </c>
      <c r="AW958" s="57">
        <v>0</v>
      </c>
      <c r="AX958" s="58" t="str">
        <f>IF(Tabela3[[#This Row],[Response]]=1, "Aceitou", "Não aceitou")</f>
        <v>Não aceitou</v>
      </c>
      <c r="AY958" s="55" t="str">
        <f>Tabela3[[#This Row],[Faixa Recência]] &amp; " | " &amp; Tabela3[[#This Row],[Faixa Gasto]] &amp; " | " &amp; Tabela3[[#This Row],[Faixa ticket médio]]</f>
        <v>61-75 dias | +R$ 1500 | +R$ 50</v>
      </c>
      <c r="AZ9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8" s="36"/>
    </row>
    <row r="959" spans="1:54" x14ac:dyDescent="0.25">
      <c r="A959" s="61">
        <v>958</v>
      </c>
      <c r="B959" s="37">
        <v>56962</v>
      </c>
      <c r="C959" s="34">
        <v>2</v>
      </c>
      <c r="D959" s="34">
        <v>1</v>
      </c>
      <c r="E959" s="34">
        <v>60</v>
      </c>
      <c r="F959" s="58" t="str">
        <f>IF('Base tratada'!$E959&lt;=15,"0-15 dias",
IF('Base tratada'!$E959&lt;=30, "16-30 dias",
IF('Base tratada'!$E959&lt;=45, "31-45 dias",
IF('Base tratada'!$E959&lt;=60, "46-60 dias",
IF('Base tratada'!$E959&lt;=75, "61-75 dias", "76-99 dias")))))</f>
        <v>46-60 dias</v>
      </c>
      <c r="G959" s="38">
        <v>55</v>
      </c>
      <c r="H959" s="60" t="str">
        <f>IF('Base tratada'!$G959&lt;=29,"24–29",
IF('Base tratada'!$G959&lt;=39,"30–39",
IF('Base tratada'!$G959&lt;=49,"40–49",
IF('Base tratada'!$G959&lt;=59,"50–59",
IF('Base tratada'!$G959&lt;=69,"60–69",
"70–80")))))</f>
        <v>50–59</v>
      </c>
      <c r="I959" s="34">
        <v>2420</v>
      </c>
      <c r="J959" s="58" t="str">
        <f>IF('Base tratada'!$K959=1,"Divorciado",
IF('Base tratada'!$L959=1,"Casado",
IF('Base tratada'!$M959=1, "Solteiro",
IF('Base tratada'!$N959=1,"Juntos",
"Viúvo"))))</f>
        <v>Casado</v>
      </c>
      <c r="K959" s="34">
        <v>0</v>
      </c>
      <c r="L959" s="34">
        <v>1</v>
      </c>
      <c r="M959" s="34">
        <v>0</v>
      </c>
      <c r="N959" s="34">
        <v>0</v>
      </c>
      <c r="O959" s="34">
        <v>0</v>
      </c>
      <c r="P959" s="34">
        <v>0</v>
      </c>
      <c r="Q959" s="34">
        <v>0</v>
      </c>
      <c r="R959" s="34">
        <v>0</v>
      </c>
      <c r="S959" s="34">
        <v>1</v>
      </c>
      <c r="T959" s="34">
        <v>0</v>
      </c>
      <c r="U959" s="35">
        <v>292</v>
      </c>
      <c r="V959" s="35">
        <v>3</v>
      </c>
      <c r="W959" s="35">
        <v>77</v>
      </c>
      <c r="X959" s="35">
        <v>10</v>
      </c>
      <c r="Y959" s="35">
        <v>3</v>
      </c>
      <c r="Z959" s="35">
        <v>26</v>
      </c>
      <c r="AA959" s="34">
        <v>7</v>
      </c>
      <c r="AB959" s="34">
        <v>7</v>
      </c>
      <c r="AC959" s="34">
        <v>6</v>
      </c>
      <c r="AD959" s="34">
        <v>3</v>
      </c>
      <c r="AE959" s="34">
        <v>5</v>
      </c>
      <c r="AF959" s="58">
        <f>'Base tratada'!$AC959+'Base tratada'!$AD959+'Base tratada'!$AE959</f>
        <v>14</v>
      </c>
      <c r="AG9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59" s="58" t="str">
        <f>IF('Base tratada'!$AC959&gt;=MAX('Base tratada'!$AD959,'Base tratada'!$AE959),"Web",
IF('Base tratada'!$AD959&gt;='Base tratada'!$AE959,"Catalog",
"Store"))</f>
        <v>Web</v>
      </c>
      <c r="AI959" s="59">
        <f>IF('Base tratada'!$AF959=0,"0",'Base tratada'!$AK959/'Base tratada'!$AF959)</f>
        <v>27.5</v>
      </c>
      <c r="AJ959" s="59" t="str">
        <f>IF('Base tratada'!$AI959=0,"R$ 0",
IF('Base tratada'!$AI959&lt;=25,"R$ 1–25",
IF('Base tratada'!$AI959&lt;=50,"R$ 26–50",
"+R$ 50")))</f>
        <v>R$ 26–50</v>
      </c>
      <c r="AK959" s="35">
        <v>385</v>
      </c>
      <c r="AL959" s="58" t="str">
        <f>IF('Base tratada'!$AK959&lt;=100,"R$ 0-100",
IF('Base tratada'!$AK959&lt;=500,"R$ 101-500",
IF('Base tratada'!$AK959&lt;=1000,"R$ 501-1000",
IF('Base tratada'!$AK959&lt;=1500,"R$ 1001-1500",
"+R$ 1500"))))</f>
        <v>R$ 101-500</v>
      </c>
      <c r="AM959" s="34">
        <v>0</v>
      </c>
      <c r="AN959" s="34">
        <v>0</v>
      </c>
      <c r="AO959" s="34">
        <v>0</v>
      </c>
      <c r="AP959" s="34">
        <v>0</v>
      </c>
      <c r="AQ959" s="34">
        <v>0</v>
      </c>
      <c r="AR959" s="34">
        <v>0</v>
      </c>
      <c r="AS959" s="34">
        <v>0</v>
      </c>
      <c r="AT959" s="34">
        <v>3</v>
      </c>
      <c r="AU959" s="34">
        <v>11</v>
      </c>
      <c r="AV959" s="52">
        <v>359</v>
      </c>
      <c r="AW959" s="57">
        <v>0</v>
      </c>
      <c r="AX959" s="58" t="str">
        <f>IF(Tabela3[[#This Row],[Response]]=1, "Aceitou", "Não aceitou")</f>
        <v>Não aceitou</v>
      </c>
      <c r="AY959" s="55" t="str">
        <f>Tabela3[[#This Row],[Faixa Recência]] &amp; " | " &amp; Tabela3[[#This Row],[Faixa Gasto]] &amp; " | " &amp; Tabela3[[#This Row],[Faixa ticket médio]]</f>
        <v>46-60 dias | R$ 101-500 | R$ 26–50</v>
      </c>
      <c r="AZ9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59" s="36"/>
    </row>
    <row r="960" spans="1:54" x14ac:dyDescent="0.25">
      <c r="A960" s="61">
        <v>959</v>
      </c>
      <c r="B960" s="37">
        <v>35704</v>
      </c>
      <c r="C960" s="34">
        <v>1</v>
      </c>
      <c r="D960" s="34">
        <v>1</v>
      </c>
      <c r="E960" s="34">
        <v>54</v>
      </c>
      <c r="F960" s="58" t="str">
        <f>IF('Base tratada'!$E960&lt;=15,"0-15 dias",
IF('Base tratada'!$E960&lt;=30, "16-30 dias",
IF('Base tratada'!$E960&lt;=45, "31-45 dias",
IF('Base tratada'!$E960&lt;=60, "46-60 dias",
IF('Base tratada'!$E960&lt;=75, "61-75 dias", "76-99 dias")))))</f>
        <v>46-60 dias</v>
      </c>
      <c r="G960" s="38">
        <v>68</v>
      </c>
      <c r="H960" s="60" t="str">
        <f>IF('Base tratada'!$G960&lt;=29,"24–29",
IF('Base tratada'!$G960&lt;=39,"30–39",
IF('Base tratada'!$G960&lt;=49,"40–49",
IF('Base tratada'!$G960&lt;=59,"50–59",
IF('Base tratada'!$G960&lt;=69,"60–69",
"70–80")))))</f>
        <v>60–69</v>
      </c>
      <c r="I960" s="34">
        <v>2336</v>
      </c>
      <c r="J960" s="58" t="str">
        <f>IF('Base tratada'!$K960=1,"Divorciado",
IF('Base tratada'!$L960=1,"Casado",
IF('Base tratada'!$M960=1, "Solteiro",
IF('Base tratada'!$N960=1,"Juntos",
"Viúvo"))))</f>
        <v>Casado</v>
      </c>
      <c r="K960" s="34">
        <v>0</v>
      </c>
      <c r="L960" s="34">
        <v>1</v>
      </c>
      <c r="M960" s="34">
        <v>0</v>
      </c>
      <c r="N960" s="34">
        <v>0</v>
      </c>
      <c r="O960" s="34">
        <v>0</v>
      </c>
      <c r="P960" s="34">
        <v>0</v>
      </c>
      <c r="Q960" s="34">
        <v>0</v>
      </c>
      <c r="R960" s="34">
        <v>1</v>
      </c>
      <c r="S960" s="34">
        <v>0</v>
      </c>
      <c r="T960" s="34">
        <v>0</v>
      </c>
      <c r="U960" s="35">
        <v>30</v>
      </c>
      <c r="V960" s="35">
        <v>9</v>
      </c>
      <c r="W960" s="35">
        <v>12</v>
      </c>
      <c r="X960" s="35">
        <v>2</v>
      </c>
      <c r="Y960" s="35">
        <v>11</v>
      </c>
      <c r="Z960" s="35">
        <v>30</v>
      </c>
      <c r="AA960" s="34">
        <v>3</v>
      </c>
      <c r="AB960" s="34">
        <v>4</v>
      </c>
      <c r="AC960" s="34">
        <v>2</v>
      </c>
      <c r="AD960" s="34">
        <v>0</v>
      </c>
      <c r="AE960" s="34">
        <v>4</v>
      </c>
      <c r="AF960" s="58">
        <f>'Base tratada'!$AC960+'Base tratada'!$AD960+'Base tratada'!$AE960</f>
        <v>6</v>
      </c>
      <c r="AG9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60" s="58" t="str">
        <f>IF('Base tratada'!$AC960&gt;=MAX('Base tratada'!$AD960,'Base tratada'!$AE960),"Web",
IF('Base tratada'!$AD960&gt;='Base tratada'!$AE960,"Catalog",
"Store"))</f>
        <v>Store</v>
      </c>
      <c r="AI960" s="59">
        <f>IF('Base tratada'!$AF960=0,"0",'Base tratada'!$AK960/'Base tratada'!$AF960)</f>
        <v>10.666666666666666</v>
      </c>
      <c r="AJ960" s="59" t="str">
        <f>IF('Base tratada'!$AI960=0,"R$ 0",
IF('Base tratada'!$AI960&lt;=25,"R$ 1–25",
IF('Base tratada'!$AI960&lt;=50,"R$ 26–50",
"+R$ 50")))</f>
        <v>R$ 1–25</v>
      </c>
      <c r="AK960" s="35">
        <v>64</v>
      </c>
      <c r="AL960" s="58" t="str">
        <f>IF('Base tratada'!$AK960&lt;=100,"R$ 0-100",
IF('Base tratada'!$AK960&lt;=500,"R$ 101-500",
IF('Base tratada'!$AK960&lt;=1000,"R$ 501-1000",
IF('Base tratada'!$AK960&lt;=1500,"R$ 1001-1500",
"+R$ 1500"))))</f>
        <v>R$ 0-100</v>
      </c>
      <c r="AM960" s="34">
        <v>0</v>
      </c>
      <c r="AN960" s="34">
        <v>0</v>
      </c>
      <c r="AO960" s="34">
        <v>0</v>
      </c>
      <c r="AP960" s="34">
        <v>0</v>
      </c>
      <c r="AQ960" s="34">
        <v>0</v>
      </c>
      <c r="AR960" s="34">
        <v>0</v>
      </c>
      <c r="AS960" s="34">
        <v>0</v>
      </c>
      <c r="AT960" s="34">
        <v>3</v>
      </c>
      <c r="AU960" s="34">
        <v>11</v>
      </c>
      <c r="AV960" s="52">
        <v>34</v>
      </c>
      <c r="AW960" s="57">
        <v>0</v>
      </c>
      <c r="AX960" s="58" t="str">
        <f>IF(Tabela3[[#This Row],[Response]]=1, "Aceitou", "Não aceitou")</f>
        <v>Não aceitou</v>
      </c>
      <c r="AY960" s="55" t="str">
        <f>Tabela3[[#This Row],[Faixa Recência]] &amp; " | " &amp; Tabela3[[#This Row],[Faixa Gasto]] &amp; " | " &amp; Tabela3[[#This Row],[Faixa ticket médio]]</f>
        <v>46-60 dias | R$ 0-100 | R$ 1–25</v>
      </c>
      <c r="AZ9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0" s="36"/>
    </row>
    <row r="961" spans="1:54" x14ac:dyDescent="0.25">
      <c r="A961" s="61">
        <v>960</v>
      </c>
      <c r="B961" s="37">
        <v>53103</v>
      </c>
      <c r="C961" s="34">
        <v>0</v>
      </c>
      <c r="D961" s="34">
        <v>1</v>
      </c>
      <c r="E961" s="34">
        <v>70</v>
      </c>
      <c r="F961" s="58" t="str">
        <f>IF('Base tratada'!$E961&lt;=15,"0-15 dias",
IF('Base tratada'!$E961&lt;=30, "16-30 dias",
IF('Base tratada'!$E961&lt;=45, "31-45 dias",
IF('Base tratada'!$E961&lt;=60, "46-60 dias",
IF('Base tratada'!$E961&lt;=75, "61-75 dias", "76-99 dias")))))</f>
        <v>61-75 dias</v>
      </c>
      <c r="G961" s="38">
        <v>66</v>
      </c>
      <c r="H961" s="60" t="str">
        <f>IF('Base tratada'!$G961&lt;=29,"24–29",
IF('Base tratada'!$G961&lt;=39,"30–39",
IF('Base tratada'!$G961&lt;=49,"40–49",
IF('Base tratada'!$G961&lt;=59,"50–59",
IF('Base tratada'!$G961&lt;=69,"60–69",
"70–80")))))</f>
        <v>60–69</v>
      </c>
      <c r="I961" s="34">
        <v>2449</v>
      </c>
      <c r="J961" s="58" t="str">
        <f>IF('Base tratada'!$K961=1,"Divorciado",
IF('Base tratada'!$L961=1,"Casado",
IF('Base tratada'!$M961=1, "Solteiro",
IF('Base tratada'!$N961=1,"Juntos",
"Viúvo"))))</f>
        <v>Juntos</v>
      </c>
      <c r="K961" s="34">
        <v>0</v>
      </c>
      <c r="L961" s="34">
        <v>0</v>
      </c>
      <c r="M961" s="34">
        <v>0</v>
      </c>
      <c r="N961" s="34">
        <v>1</v>
      </c>
      <c r="O961" s="34">
        <v>0</v>
      </c>
      <c r="P961" s="34">
        <v>0</v>
      </c>
      <c r="Q961" s="34">
        <v>0</v>
      </c>
      <c r="R961" s="34">
        <v>1</v>
      </c>
      <c r="S961" s="34">
        <v>0</v>
      </c>
      <c r="T961" s="34">
        <v>0</v>
      </c>
      <c r="U961" s="35">
        <v>729</v>
      </c>
      <c r="V961" s="35">
        <v>17</v>
      </c>
      <c r="W961" s="35">
        <v>133</v>
      </c>
      <c r="X961" s="35">
        <v>11</v>
      </c>
      <c r="Y961" s="35">
        <v>0</v>
      </c>
      <c r="Z961" s="35">
        <v>195</v>
      </c>
      <c r="AA961" s="34">
        <v>5</v>
      </c>
      <c r="AB961" s="34">
        <v>7</v>
      </c>
      <c r="AC961" s="34">
        <v>10</v>
      </c>
      <c r="AD961" s="34">
        <v>6</v>
      </c>
      <c r="AE961" s="34">
        <v>7</v>
      </c>
      <c r="AF961" s="58">
        <f>'Base tratada'!$AC961+'Base tratada'!$AD961+'Base tratada'!$AE961</f>
        <v>23</v>
      </c>
      <c r="AG9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61" s="58" t="str">
        <f>IF('Base tratada'!$AC961&gt;=MAX('Base tratada'!$AD961,'Base tratada'!$AE961),"Web",
IF('Base tratada'!$AD961&gt;='Base tratada'!$AE961,"Catalog",
"Store"))</f>
        <v>Web</v>
      </c>
      <c r="AI961" s="59">
        <f>IF('Base tratada'!$AF961=0,"0",'Base tratada'!$AK961/'Base tratada'!$AF961)</f>
        <v>38.695652173913047</v>
      </c>
      <c r="AJ961" s="59" t="str">
        <f>IF('Base tratada'!$AI961=0,"R$ 0",
IF('Base tratada'!$AI961&lt;=25,"R$ 1–25",
IF('Base tratada'!$AI961&lt;=50,"R$ 26–50",
"+R$ 50")))</f>
        <v>R$ 26–50</v>
      </c>
      <c r="AK961" s="35">
        <v>890</v>
      </c>
      <c r="AL961" s="58" t="str">
        <f>IF('Base tratada'!$AK961&lt;=100,"R$ 0-100",
IF('Base tratada'!$AK961&lt;=500,"R$ 101-500",
IF('Base tratada'!$AK961&lt;=1000,"R$ 501-1000",
IF('Base tratada'!$AK961&lt;=1500,"R$ 1001-1500",
"+R$ 1500"))))</f>
        <v>R$ 501-1000</v>
      </c>
      <c r="AM961" s="34">
        <v>0</v>
      </c>
      <c r="AN961" s="34">
        <v>0</v>
      </c>
      <c r="AO961" s="34">
        <v>1</v>
      </c>
      <c r="AP961" s="34">
        <v>0</v>
      </c>
      <c r="AQ961" s="34">
        <v>0</v>
      </c>
      <c r="AR961" s="34">
        <v>1</v>
      </c>
      <c r="AS961" s="34">
        <v>0</v>
      </c>
      <c r="AT961" s="34">
        <v>3</v>
      </c>
      <c r="AU961" s="34">
        <v>11</v>
      </c>
      <c r="AV961" s="52">
        <v>695</v>
      </c>
      <c r="AW961" s="57">
        <v>0</v>
      </c>
      <c r="AX961" s="58" t="str">
        <f>IF(Tabela3[[#This Row],[Response]]=1, "Aceitou", "Não aceitou")</f>
        <v>Não aceitou</v>
      </c>
      <c r="AY961" s="55" t="str">
        <f>Tabela3[[#This Row],[Faixa Recência]] &amp; " | " &amp; Tabela3[[#This Row],[Faixa Gasto]] &amp; " | " &amp; Tabela3[[#This Row],[Faixa ticket médio]]</f>
        <v>61-75 dias | R$ 501-1000 | R$ 26–50</v>
      </c>
      <c r="AZ9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1" s="36"/>
    </row>
    <row r="962" spans="1:54" x14ac:dyDescent="0.25">
      <c r="A962" s="61">
        <v>961</v>
      </c>
      <c r="B962" s="37">
        <v>46779</v>
      </c>
      <c r="C962" s="34">
        <v>1</v>
      </c>
      <c r="D962" s="34">
        <v>1</v>
      </c>
      <c r="E962" s="34">
        <v>55</v>
      </c>
      <c r="F962" s="58" t="str">
        <f>IF('Base tratada'!$E962&lt;=15,"0-15 dias",
IF('Base tratada'!$E962&lt;=30, "16-30 dias",
IF('Base tratada'!$E962&lt;=45, "31-45 dias",
IF('Base tratada'!$E962&lt;=60, "46-60 dias",
IF('Base tratada'!$E962&lt;=75, "61-75 dias", "76-99 dias")))))</f>
        <v>46-60 dias</v>
      </c>
      <c r="G962" s="38">
        <v>60</v>
      </c>
      <c r="H962" s="60" t="str">
        <f>IF('Base tratada'!$G962&lt;=29,"24–29",
IF('Base tratada'!$G962&lt;=39,"30–39",
IF('Base tratada'!$G962&lt;=49,"40–49",
IF('Base tratada'!$G962&lt;=59,"50–59",
IF('Base tratada'!$G962&lt;=69,"60–69",
"70–80")))))</f>
        <v>60–69</v>
      </c>
      <c r="I962" s="34">
        <v>2511</v>
      </c>
      <c r="J962" s="58" t="str">
        <f>IF('Base tratada'!$K962=1,"Divorciado",
IF('Base tratada'!$L962=1,"Casado",
IF('Base tratada'!$M962=1, "Solteiro",
IF('Base tratada'!$N962=1,"Juntos",
"Viúvo"))))</f>
        <v>Viúvo</v>
      </c>
      <c r="K962" s="34">
        <v>0</v>
      </c>
      <c r="L962" s="34">
        <v>0</v>
      </c>
      <c r="M962" s="34">
        <v>0</v>
      </c>
      <c r="N962" s="34">
        <v>0</v>
      </c>
      <c r="O962" s="34">
        <v>1</v>
      </c>
      <c r="P962" s="34">
        <v>1</v>
      </c>
      <c r="Q962" s="34">
        <v>0</v>
      </c>
      <c r="R962" s="34">
        <v>0</v>
      </c>
      <c r="S962" s="34">
        <v>0</v>
      </c>
      <c r="T962" s="34">
        <v>0</v>
      </c>
      <c r="U962" s="35">
        <v>12</v>
      </c>
      <c r="V962" s="35">
        <v>1</v>
      </c>
      <c r="W962" s="35">
        <v>3</v>
      </c>
      <c r="X962" s="35">
        <v>0</v>
      </c>
      <c r="Y962" s="35">
        <v>0</v>
      </c>
      <c r="Z962" s="35">
        <v>7</v>
      </c>
      <c r="AA962" s="34">
        <v>1</v>
      </c>
      <c r="AB962" s="34">
        <v>4</v>
      </c>
      <c r="AC962" s="34">
        <v>0</v>
      </c>
      <c r="AD962" s="34">
        <v>1</v>
      </c>
      <c r="AE962" s="34">
        <v>2</v>
      </c>
      <c r="AF962" s="58">
        <f>'Base tratada'!$AC962+'Base tratada'!$AD962+'Base tratada'!$AE962</f>
        <v>3</v>
      </c>
      <c r="AG9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62" s="58" t="str">
        <f>IF('Base tratada'!$AC962&gt;=MAX('Base tratada'!$AD962,'Base tratada'!$AE962),"Web",
IF('Base tratada'!$AD962&gt;='Base tratada'!$AE962,"Catalog",
"Store"))</f>
        <v>Store</v>
      </c>
      <c r="AI962" s="59">
        <f>IF('Base tratada'!$AF962=0,"0",'Base tratada'!$AK962/'Base tratada'!$AF962)</f>
        <v>5.333333333333333</v>
      </c>
      <c r="AJ962" s="59" t="str">
        <f>IF('Base tratada'!$AI962=0,"R$ 0",
IF('Base tratada'!$AI962&lt;=25,"R$ 1–25",
IF('Base tratada'!$AI962&lt;=50,"R$ 26–50",
"+R$ 50")))</f>
        <v>R$ 1–25</v>
      </c>
      <c r="AK962" s="35">
        <v>16</v>
      </c>
      <c r="AL962" s="58" t="str">
        <f>IF('Base tratada'!$AK962&lt;=100,"R$ 0-100",
IF('Base tratada'!$AK962&lt;=500,"R$ 101-500",
IF('Base tratada'!$AK962&lt;=1000,"R$ 501-1000",
IF('Base tratada'!$AK962&lt;=1500,"R$ 1001-1500",
"+R$ 1500"))))</f>
        <v>R$ 0-100</v>
      </c>
      <c r="AM962" s="34">
        <v>0</v>
      </c>
      <c r="AN962" s="34">
        <v>0</v>
      </c>
      <c r="AO962" s="34">
        <v>0</v>
      </c>
      <c r="AP962" s="34">
        <v>0</v>
      </c>
      <c r="AQ962" s="34">
        <v>0</v>
      </c>
      <c r="AR962" s="34">
        <v>0</v>
      </c>
      <c r="AS962" s="34">
        <v>0</v>
      </c>
      <c r="AT962" s="34">
        <v>3</v>
      </c>
      <c r="AU962" s="34">
        <v>11</v>
      </c>
      <c r="AV962" s="52">
        <v>9</v>
      </c>
      <c r="AW962" s="57">
        <v>0</v>
      </c>
      <c r="AX962" s="58" t="str">
        <f>IF(Tabela3[[#This Row],[Response]]=1, "Aceitou", "Não aceitou")</f>
        <v>Não aceitou</v>
      </c>
      <c r="AY962" s="55" t="str">
        <f>Tabela3[[#This Row],[Faixa Recência]] &amp; " | " &amp; Tabela3[[#This Row],[Faixa Gasto]] &amp; " | " &amp; Tabela3[[#This Row],[Faixa ticket médio]]</f>
        <v>46-60 dias | R$ 0-100 | R$ 1–25</v>
      </c>
      <c r="AZ9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2" s="36"/>
    </row>
    <row r="963" spans="1:54" x14ac:dyDescent="0.25">
      <c r="A963" s="61">
        <v>962</v>
      </c>
      <c r="B963" s="37">
        <v>4861</v>
      </c>
      <c r="C963" s="34">
        <v>0</v>
      </c>
      <c r="D963" s="34">
        <v>0</v>
      </c>
      <c r="E963" s="34">
        <v>20</v>
      </c>
      <c r="F963" s="58" t="str">
        <f>IF('Base tratada'!$E963&lt;=15,"0-15 dias",
IF('Base tratada'!$E963&lt;=30, "16-30 dias",
IF('Base tratada'!$E963&lt;=45, "31-45 dias",
IF('Base tratada'!$E963&lt;=60, "46-60 dias",
IF('Base tratada'!$E963&lt;=75, "61-75 dias", "76-99 dias")))))</f>
        <v>16-30 dias</v>
      </c>
      <c r="G963" s="38">
        <v>55</v>
      </c>
      <c r="H963" s="60" t="str">
        <f>IF('Base tratada'!$G963&lt;=29,"24–29",
IF('Base tratada'!$G963&lt;=39,"30–39",
IF('Base tratada'!$G963&lt;=49,"40–49",
IF('Base tratada'!$G963&lt;=59,"50–59",
IF('Base tratada'!$G963&lt;=69,"60–69",
"70–80")))))</f>
        <v>50–59</v>
      </c>
      <c r="I963" s="34">
        <v>2166</v>
      </c>
      <c r="J963" s="58" t="str">
        <f>IF('Base tratada'!$K963=1,"Divorciado",
IF('Base tratada'!$L963=1,"Casado",
IF('Base tratada'!$M963=1, "Solteiro",
IF('Base tratada'!$N963=1,"Juntos",
"Viúvo"))))</f>
        <v>Divorciado</v>
      </c>
      <c r="K963" s="34">
        <v>1</v>
      </c>
      <c r="L963" s="34">
        <v>0</v>
      </c>
      <c r="M963" s="34">
        <v>0</v>
      </c>
      <c r="N963" s="34">
        <v>0</v>
      </c>
      <c r="O963" s="34">
        <v>0</v>
      </c>
      <c r="P963" s="34">
        <v>0</v>
      </c>
      <c r="Q963" s="34">
        <v>0</v>
      </c>
      <c r="R963" s="34">
        <v>1</v>
      </c>
      <c r="S963" s="34">
        <v>0</v>
      </c>
      <c r="T963" s="34">
        <v>0</v>
      </c>
      <c r="U963" s="35">
        <v>2</v>
      </c>
      <c r="V963" s="35">
        <v>1</v>
      </c>
      <c r="W963" s="35">
        <v>1</v>
      </c>
      <c r="X963" s="35">
        <v>1</v>
      </c>
      <c r="Y963" s="35">
        <v>0</v>
      </c>
      <c r="Z963" s="35">
        <v>1</v>
      </c>
      <c r="AA963" s="34">
        <v>0</v>
      </c>
      <c r="AB963" s="34">
        <v>14</v>
      </c>
      <c r="AC963" s="34">
        <v>0</v>
      </c>
      <c r="AD963" s="34">
        <v>0</v>
      </c>
      <c r="AE963" s="34">
        <v>0</v>
      </c>
      <c r="AF963" s="58">
        <f>'Base tratada'!$AC963+'Base tratada'!$AD963+'Base tratada'!$AE963</f>
        <v>0</v>
      </c>
      <c r="AG9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0</v>
      </c>
      <c r="AH963" s="58" t="str">
        <f>IF('Base tratada'!$AC963&gt;=MAX('Base tratada'!$AD963,'Base tratada'!$AE963),"Web",
IF('Base tratada'!$AD963&gt;='Base tratada'!$AE963,"Catalog",
"Store"))</f>
        <v>Web</v>
      </c>
      <c r="AI963" s="59" t="str">
        <f>IF('Base tratada'!$AF963=0,"0",'Base tratada'!$AK963/'Base tratada'!$AF963)</f>
        <v>0</v>
      </c>
      <c r="AJ963" s="59" t="str">
        <f>IF('Base tratada'!$AI963=0,"R$ 0",
IF('Base tratada'!$AI963&lt;=25,"R$ 1–25",
IF('Base tratada'!$AI963&lt;=50,"R$ 26–50",
"+R$ 50")))</f>
        <v>+R$ 50</v>
      </c>
      <c r="AK963" s="35">
        <v>5</v>
      </c>
      <c r="AL963" s="58" t="str">
        <f>IF('Base tratada'!$AK963&lt;=100,"R$ 0-100",
IF('Base tratada'!$AK963&lt;=500,"R$ 101-500",
IF('Base tratada'!$AK963&lt;=1000,"R$ 501-1000",
IF('Base tratada'!$AK963&lt;=1500,"R$ 1001-1500",
"+R$ 1500"))))</f>
        <v>R$ 0-100</v>
      </c>
      <c r="AM963" s="34">
        <v>0</v>
      </c>
      <c r="AN963" s="34">
        <v>0</v>
      </c>
      <c r="AO963" s="34">
        <v>0</v>
      </c>
      <c r="AP963" s="34">
        <v>0</v>
      </c>
      <c r="AQ963" s="34">
        <v>0</v>
      </c>
      <c r="AR963" s="34">
        <v>0</v>
      </c>
      <c r="AS963" s="34">
        <v>0</v>
      </c>
      <c r="AT963" s="34">
        <v>3</v>
      </c>
      <c r="AU963" s="34">
        <v>11</v>
      </c>
      <c r="AV963" s="52">
        <v>4</v>
      </c>
      <c r="AW963" s="57">
        <v>0</v>
      </c>
      <c r="AX963" s="58" t="str">
        <f>IF(Tabela3[[#This Row],[Response]]=1, "Aceitou", "Não aceitou")</f>
        <v>Não aceitou</v>
      </c>
      <c r="AY963" s="55" t="str">
        <f>Tabela3[[#This Row],[Faixa Recência]] &amp; " | " &amp; Tabela3[[#This Row],[Faixa Gasto]] &amp; " | " &amp; Tabela3[[#This Row],[Faixa ticket médio]]</f>
        <v>16-30 dias | R$ 0-100 | +R$ 50</v>
      </c>
      <c r="AZ9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3" s="36"/>
    </row>
    <row r="964" spans="1:54" x14ac:dyDescent="0.25">
      <c r="A964" s="61">
        <v>963</v>
      </c>
      <c r="B964" s="37">
        <v>33462</v>
      </c>
      <c r="C964" s="34">
        <v>1</v>
      </c>
      <c r="D964" s="34">
        <v>0</v>
      </c>
      <c r="E964" s="34">
        <v>78</v>
      </c>
      <c r="F964" s="58" t="str">
        <f>IF('Base tratada'!$E964&lt;=15,"0-15 dias",
IF('Base tratada'!$E964&lt;=30, "16-30 dias",
IF('Base tratada'!$E964&lt;=45, "31-45 dias",
IF('Base tratada'!$E964&lt;=60, "46-60 dias",
IF('Base tratada'!$E964&lt;=75, "61-75 dias", "76-99 dias")))))</f>
        <v>76-99 dias</v>
      </c>
      <c r="G964" s="38">
        <v>41</v>
      </c>
      <c r="H964" s="60" t="str">
        <f>IF('Base tratada'!$G964&lt;=29,"24–29",
IF('Base tratada'!$G964&lt;=39,"30–39",
IF('Base tratada'!$G964&lt;=49,"40–49",
IF('Base tratada'!$G964&lt;=59,"50–59",
IF('Base tratada'!$G964&lt;=69,"60–69",
"70–80")))))</f>
        <v>40–49</v>
      </c>
      <c r="I964" s="34">
        <v>2485</v>
      </c>
      <c r="J964" s="58" t="str">
        <f>IF('Base tratada'!$K964=1,"Divorciado",
IF('Base tratada'!$L964=1,"Casado",
IF('Base tratada'!$M964=1, "Solteiro",
IF('Base tratada'!$N964=1,"Juntos",
"Viúvo"))))</f>
        <v>Divorciado</v>
      </c>
      <c r="K964" s="34">
        <v>1</v>
      </c>
      <c r="L964" s="34">
        <v>0</v>
      </c>
      <c r="M964" s="34">
        <v>0</v>
      </c>
      <c r="N964" s="34">
        <v>0</v>
      </c>
      <c r="O964" s="34">
        <v>0</v>
      </c>
      <c r="P964" s="34">
        <v>0</v>
      </c>
      <c r="Q964" s="34">
        <v>0</v>
      </c>
      <c r="R964" s="34">
        <v>0</v>
      </c>
      <c r="S964" s="34">
        <v>1</v>
      </c>
      <c r="T964" s="34">
        <v>0</v>
      </c>
      <c r="U964" s="35">
        <v>22</v>
      </c>
      <c r="V964" s="35">
        <v>3</v>
      </c>
      <c r="W964" s="35">
        <v>18</v>
      </c>
      <c r="X964" s="35">
        <v>0</v>
      </c>
      <c r="Y964" s="35">
        <v>0</v>
      </c>
      <c r="Z964" s="35">
        <v>11</v>
      </c>
      <c r="AA964" s="34">
        <v>1</v>
      </c>
      <c r="AB964" s="34">
        <v>7</v>
      </c>
      <c r="AC964" s="34">
        <v>2</v>
      </c>
      <c r="AD964" s="34">
        <v>0</v>
      </c>
      <c r="AE964" s="34">
        <v>3</v>
      </c>
      <c r="AF964" s="58">
        <f>'Base tratada'!$AC964+'Base tratada'!$AD964+'Base tratada'!$AE964</f>
        <v>5</v>
      </c>
      <c r="AG9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64" s="58" t="str">
        <f>IF('Base tratada'!$AC964&gt;=MAX('Base tratada'!$AD964,'Base tratada'!$AE964),"Web",
IF('Base tratada'!$AD964&gt;='Base tratada'!$AE964,"Catalog",
"Store"))</f>
        <v>Store</v>
      </c>
      <c r="AI964" s="59">
        <f>IF('Base tratada'!$AF964=0,"0",'Base tratada'!$AK964/'Base tratada'!$AF964)</f>
        <v>8.6</v>
      </c>
      <c r="AJ964" s="59" t="str">
        <f>IF('Base tratada'!$AI964=0,"R$ 0",
IF('Base tratada'!$AI964&lt;=25,"R$ 1–25",
IF('Base tratada'!$AI964&lt;=50,"R$ 26–50",
"+R$ 50")))</f>
        <v>R$ 1–25</v>
      </c>
      <c r="AK964" s="35">
        <v>43</v>
      </c>
      <c r="AL964" s="58" t="str">
        <f>IF('Base tratada'!$AK964&lt;=100,"R$ 0-100",
IF('Base tratada'!$AK964&lt;=500,"R$ 101-500",
IF('Base tratada'!$AK964&lt;=1000,"R$ 501-1000",
IF('Base tratada'!$AK964&lt;=1500,"R$ 1001-1500",
"+R$ 1500"))))</f>
        <v>R$ 0-100</v>
      </c>
      <c r="AM964" s="34">
        <v>0</v>
      </c>
      <c r="AN964" s="34">
        <v>0</v>
      </c>
      <c r="AO964" s="34">
        <v>0</v>
      </c>
      <c r="AP964" s="34">
        <v>0</v>
      </c>
      <c r="AQ964" s="34">
        <v>0</v>
      </c>
      <c r="AR964" s="34">
        <v>0</v>
      </c>
      <c r="AS964" s="34">
        <v>0</v>
      </c>
      <c r="AT964" s="34">
        <v>3</v>
      </c>
      <c r="AU964" s="34">
        <v>11</v>
      </c>
      <c r="AV964" s="52">
        <v>32</v>
      </c>
      <c r="AW964" s="57">
        <v>0</v>
      </c>
      <c r="AX964" s="58" t="str">
        <f>IF(Tabela3[[#This Row],[Response]]=1, "Aceitou", "Não aceitou")</f>
        <v>Não aceitou</v>
      </c>
      <c r="AY964" s="55" t="str">
        <f>Tabela3[[#This Row],[Faixa Recência]] &amp; " | " &amp; Tabela3[[#This Row],[Faixa Gasto]] &amp; " | " &amp; Tabela3[[#This Row],[Faixa ticket médio]]</f>
        <v>76-99 dias | R$ 0-100 | R$ 1–25</v>
      </c>
      <c r="AZ9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4" s="36"/>
    </row>
    <row r="965" spans="1:54" x14ac:dyDescent="0.25">
      <c r="A965" s="61">
        <v>964</v>
      </c>
      <c r="B965" s="37">
        <v>63693</v>
      </c>
      <c r="C965" s="34">
        <v>0</v>
      </c>
      <c r="D965" s="34">
        <v>1</v>
      </c>
      <c r="E965" s="34">
        <v>63</v>
      </c>
      <c r="F965" s="58" t="str">
        <f>IF('Base tratada'!$E965&lt;=15,"0-15 dias",
IF('Base tratada'!$E965&lt;=30, "16-30 dias",
IF('Base tratada'!$E965&lt;=45, "31-45 dias",
IF('Base tratada'!$E965&lt;=60, "46-60 dias",
IF('Base tratada'!$E965&lt;=75, "61-75 dias", "76-99 dias")))))</f>
        <v>61-75 dias</v>
      </c>
      <c r="G965" s="38">
        <v>42</v>
      </c>
      <c r="H965" s="60" t="str">
        <f>IF('Base tratada'!$G965&lt;=29,"24–29",
IF('Base tratada'!$G965&lt;=39,"30–39",
IF('Base tratada'!$G965&lt;=49,"40–49",
IF('Base tratada'!$G965&lt;=59,"50–59",
IF('Base tratada'!$G965&lt;=69,"60–69",
"70–80")))))</f>
        <v>40–49</v>
      </c>
      <c r="I965" s="34">
        <v>2417</v>
      </c>
      <c r="J965" s="58" t="str">
        <f>IF('Base tratada'!$K965=1,"Divorciado",
IF('Base tratada'!$L965=1,"Casado",
IF('Base tratada'!$M965=1, "Solteiro",
IF('Base tratada'!$N965=1,"Juntos",
"Viúvo"))))</f>
        <v>Divorciado</v>
      </c>
      <c r="K965" s="34">
        <v>1</v>
      </c>
      <c r="L965" s="34">
        <v>0</v>
      </c>
      <c r="M965" s="34">
        <v>0</v>
      </c>
      <c r="N965" s="34">
        <v>0</v>
      </c>
      <c r="O965" s="34">
        <v>0</v>
      </c>
      <c r="P965" s="34">
        <v>0</v>
      </c>
      <c r="Q965" s="34">
        <v>0</v>
      </c>
      <c r="R965" s="34">
        <v>1</v>
      </c>
      <c r="S965" s="34">
        <v>0</v>
      </c>
      <c r="T965" s="34">
        <v>0</v>
      </c>
      <c r="U965" s="35">
        <v>587</v>
      </c>
      <c r="V965" s="35">
        <v>43</v>
      </c>
      <c r="W965" s="35">
        <v>337</v>
      </c>
      <c r="X965" s="35">
        <v>42</v>
      </c>
      <c r="Y965" s="35">
        <v>87</v>
      </c>
      <c r="Z965" s="35">
        <v>54</v>
      </c>
      <c r="AA965" s="34">
        <v>3</v>
      </c>
      <c r="AB965" s="34">
        <v>6</v>
      </c>
      <c r="AC965" s="34">
        <v>11</v>
      </c>
      <c r="AD965" s="34">
        <v>6</v>
      </c>
      <c r="AE965" s="34">
        <v>9</v>
      </c>
      <c r="AF965" s="58">
        <f>'Base tratada'!$AC965+'Base tratada'!$AD965+'Base tratada'!$AE965</f>
        <v>26</v>
      </c>
      <c r="AG9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65" s="58" t="str">
        <f>IF('Base tratada'!$AC965&gt;=MAX('Base tratada'!$AD965,'Base tratada'!$AE965),"Web",
IF('Base tratada'!$AD965&gt;='Base tratada'!$AE965,"Catalog",
"Store"))</f>
        <v>Web</v>
      </c>
      <c r="AI965" s="59">
        <f>IF('Base tratada'!$AF965=0,"0",'Base tratada'!$AK965/'Base tratada'!$AF965)</f>
        <v>42.153846153846153</v>
      </c>
      <c r="AJ965" s="59" t="str">
        <f>IF('Base tratada'!$AI965=0,"R$ 0",
IF('Base tratada'!$AI965&lt;=25,"R$ 1–25",
IF('Base tratada'!$AI965&lt;=50,"R$ 26–50",
"+R$ 50")))</f>
        <v>R$ 26–50</v>
      </c>
      <c r="AK965" s="35">
        <v>1096</v>
      </c>
      <c r="AL965" s="58" t="str">
        <f>IF('Base tratada'!$AK965&lt;=100,"R$ 0-100",
IF('Base tratada'!$AK965&lt;=500,"R$ 101-500",
IF('Base tratada'!$AK965&lt;=1000,"R$ 501-1000",
IF('Base tratada'!$AK965&lt;=1500,"R$ 1001-1500",
"+R$ 1500"))))</f>
        <v>R$ 1001-1500</v>
      </c>
      <c r="AM965" s="34">
        <v>0</v>
      </c>
      <c r="AN965" s="34">
        <v>0</v>
      </c>
      <c r="AO965" s="34">
        <v>0</v>
      </c>
      <c r="AP965" s="34">
        <v>0</v>
      </c>
      <c r="AQ965" s="34">
        <v>0</v>
      </c>
      <c r="AR965" s="34">
        <v>0</v>
      </c>
      <c r="AS965" s="34">
        <v>0</v>
      </c>
      <c r="AT965" s="34">
        <v>3</v>
      </c>
      <c r="AU965" s="34">
        <v>11</v>
      </c>
      <c r="AV965" s="52">
        <v>1042</v>
      </c>
      <c r="AW965" s="57">
        <v>0</v>
      </c>
      <c r="AX965" s="58" t="str">
        <f>IF(Tabela3[[#This Row],[Response]]=1, "Aceitou", "Não aceitou")</f>
        <v>Não aceitou</v>
      </c>
      <c r="AY965" s="55" t="str">
        <f>Tabela3[[#This Row],[Faixa Recência]] &amp; " | " &amp; Tabela3[[#This Row],[Faixa Gasto]] &amp; " | " &amp; Tabela3[[#This Row],[Faixa ticket médio]]</f>
        <v>61-75 dias | R$ 1001-1500 | R$ 26–50</v>
      </c>
      <c r="AZ9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5" s="36"/>
    </row>
    <row r="966" spans="1:54" x14ac:dyDescent="0.25">
      <c r="A966" s="61">
        <v>965</v>
      </c>
      <c r="B966" s="37">
        <v>80763</v>
      </c>
      <c r="C966" s="34">
        <v>0</v>
      </c>
      <c r="D966" s="34">
        <v>0</v>
      </c>
      <c r="E966" s="34">
        <v>17</v>
      </c>
      <c r="F966" s="58" t="str">
        <f>IF('Base tratada'!$E966&lt;=15,"0-15 dias",
IF('Base tratada'!$E966&lt;=30, "16-30 dias",
IF('Base tratada'!$E966&lt;=45, "31-45 dias",
IF('Base tratada'!$E966&lt;=60, "46-60 dias",
IF('Base tratada'!$E966&lt;=75, "61-75 dias", "76-99 dias")))))</f>
        <v>16-30 dias</v>
      </c>
      <c r="G966" s="38">
        <v>70</v>
      </c>
      <c r="H966" s="60" t="str">
        <f>IF('Base tratada'!$G966&lt;=29,"24–29",
IF('Base tratada'!$G966&lt;=39,"30–39",
IF('Base tratada'!$G966&lt;=49,"40–49",
IF('Base tratada'!$G966&lt;=59,"50–59",
IF('Base tratada'!$G966&lt;=69,"60–69",
"70–80")))))</f>
        <v>70–80</v>
      </c>
      <c r="I966" s="34">
        <v>2477</v>
      </c>
      <c r="J966" s="58" t="str">
        <f>IF('Base tratada'!$K966=1,"Divorciado",
IF('Base tratada'!$L966=1,"Casado",
IF('Base tratada'!$M966=1, "Solteiro",
IF('Base tratada'!$N966=1,"Juntos",
"Viúvo"))))</f>
        <v>Casado</v>
      </c>
      <c r="K966" s="34">
        <v>0</v>
      </c>
      <c r="L966" s="34">
        <v>1</v>
      </c>
      <c r="M966" s="34">
        <v>0</v>
      </c>
      <c r="N966" s="34">
        <v>0</v>
      </c>
      <c r="O966" s="34">
        <v>0</v>
      </c>
      <c r="P966" s="34">
        <v>0</v>
      </c>
      <c r="Q966" s="34">
        <v>0</v>
      </c>
      <c r="R966" s="34">
        <v>1</v>
      </c>
      <c r="S966" s="34">
        <v>0</v>
      </c>
      <c r="T966" s="34">
        <v>0</v>
      </c>
      <c r="U966" s="35">
        <v>674</v>
      </c>
      <c r="V966" s="35">
        <v>168</v>
      </c>
      <c r="W966" s="35">
        <v>108</v>
      </c>
      <c r="X966" s="35">
        <v>192</v>
      </c>
      <c r="Y966" s="35">
        <v>42</v>
      </c>
      <c r="Z966" s="35">
        <v>231</v>
      </c>
      <c r="AA966" s="34">
        <v>1</v>
      </c>
      <c r="AB966" s="34">
        <v>3</v>
      </c>
      <c r="AC966" s="34">
        <v>5</v>
      </c>
      <c r="AD966" s="34">
        <v>11</v>
      </c>
      <c r="AE966" s="34">
        <v>6</v>
      </c>
      <c r="AF966" s="58">
        <f>'Base tratada'!$AC966+'Base tratada'!$AD966+'Base tratada'!$AE966</f>
        <v>22</v>
      </c>
      <c r="AG9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66" s="58" t="str">
        <f>IF('Base tratada'!$AC966&gt;=MAX('Base tratada'!$AD966,'Base tratada'!$AE966),"Web",
IF('Base tratada'!$AD966&gt;='Base tratada'!$AE966,"Catalog",
"Store"))</f>
        <v>Catalog</v>
      </c>
      <c r="AI966" s="59">
        <f>IF('Base tratada'!$AF966=0,"0",'Base tratada'!$AK966/'Base tratada'!$AF966)</f>
        <v>53.81818181818182</v>
      </c>
      <c r="AJ966" s="59" t="str">
        <f>IF('Base tratada'!$AI966=0,"R$ 0",
IF('Base tratada'!$AI966&lt;=25,"R$ 1–25",
IF('Base tratada'!$AI966&lt;=50,"R$ 26–50",
"+R$ 50")))</f>
        <v>+R$ 50</v>
      </c>
      <c r="AK966" s="35">
        <v>1184</v>
      </c>
      <c r="AL966" s="58" t="str">
        <f>IF('Base tratada'!$AK966&lt;=100,"R$ 0-100",
IF('Base tratada'!$AK966&lt;=500,"R$ 101-500",
IF('Base tratada'!$AK966&lt;=1000,"R$ 501-1000",
IF('Base tratada'!$AK966&lt;=1500,"R$ 1001-1500",
"+R$ 1500"))))</f>
        <v>R$ 1001-1500</v>
      </c>
      <c r="AM966" s="34">
        <v>1</v>
      </c>
      <c r="AN966" s="34">
        <v>0</v>
      </c>
      <c r="AO966" s="34">
        <v>0</v>
      </c>
      <c r="AP966" s="34">
        <v>0</v>
      </c>
      <c r="AQ966" s="34">
        <v>1</v>
      </c>
      <c r="AR966" s="34">
        <v>2</v>
      </c>
      <c r="AS966" s="34">
        <v>0</v>
      </c>
      <c r="AT966" s="34">
        <v>3</v>
      </c>
      <c r="AU966" s="34">
        <v>11</v>
      </c>
      <c r="AV966" s="52">
        <v>953</v>
      </c>
      <c r="AW966" s="57">
        <v>1</v>
      </c>
      <c r="AX966" s="58" t="str">
        <f>IF(Tabela3[[#This Row],[Response]]=1, "Aceitou", "Não aceitou")</f>
        <v>Aceitou</v>
      </c>
      <c r="AY966" s="55" t="str">
        <f>Tabela3[[#This Row],[Faixa Recência]] &amp; " | " &amp; Tabela3[[#This Row],[Faixa Gasto]] &amp; " | " &amp; Tabela3[[#This Row],[Faixa ticket médio]]</f>
        <v>16-30 dias | R$ 1001-1500 | +R$ 50</v>
      </c>
      <c r="AZ9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66" s="36"/>
    </row>
    <row r="967" spans="1:54" x14ac:dyDescent="0.25">
      <c r="A967" s="61">
        <v>966</v>
      </c>
      <c r="B967" s="37">
        <v>65352</v>
      </c>
      <c r="C967" s="34">
        <v>0</v>
      </c>
      <c r="D967" s="34">
        <v>1</v>
      </c>
      <c r="E967" s="34">
        <v>43</v>
      </c>
      <c r="F967" s="58" t="str">
        <f>IF('Base tratada'!$E967&lt;=15,"0-15 dias",
IF('Base tratada'!$E967&lt;=30, "16-30 dias",
IF('Base tratada'!$E967&lt;=45, "31-45 dias",
IF('Base tratada'!$E967&lt;=60, "46-60 dias",
IF('Base tratada'!$E967&lt;=75, "61-75 dias", "76-99 dias")))))</f>
        <v>31-45 dias</v>
      </c>
      <c r="G967" s="38">
        <v>46</v>
      </c>
      <c r="H967" s="60" t="str">
        <f>IF('Base tratada'!$G967&lt;=29,"24–29",
IF('Base tratada'!$G967&lt;=39,"30–39",
IF('Base tratada'!$G967&lt;=49,"40–49",
IF('Base tratada'!$G967&lt;=59,"50–59",
IF('Base tratada'!$G967&lt;=69,"60–69",
"70–80")))))</f>
        <v>40–49</v>
      </c>
      <c r="I967" s="34">
        <v>2471</v>
      </c>
      <c r="J967" s="58" t="str">
        <f>IF('Base tratada'!$K967=1,"Divorciado",
IF('Base tratada'!$L967=1,"Casado",
IF('Base tratada'!$M967=1, "Solteiro",
IF('Base tratada'!$N967=1,"Juntos",
"Viúvo"))))</f>
        <v>Casado</v>
      </c>
      <c r="K967" s="34">
        <v>0</v>
      </c>
      <c r="L967" s="34">
        <v>1</v>
      </c>
      <c r="M967" s="34">
        <v>0</v>
      </c>
      <c r="N967" s="34">
        <v>0</v>
      </c>
      <c r="O967" s="34">
        <v>0</v>
      </c>
      <c r="P967" s="34">
        <v>0</v>
      </c>
      <c r="Q967" s="34">
        <v>0</v>
      </c>
      <c r="R967" s="34">
        <v>0</v>
      </c>
      <c r="S967" s="34">
        <v>0</v>
      </c>
      <c r="T967" s="34">
        <v>1</v>
      </c>
      <c r="U967" s="35">
        <v>284</v>
      </c>
      <c r="V967" s="35">
        <v>3</v>
      </c>
      <c r="W967" s="35">
        <v>84</v>
      </c>
      <c r="X967" s="35">
        <v>4</v>
      </c>
      <c r="Y967" s="35">
        <v>7</v>
      </c>
      <c r="Z967" s="35">
        <v>23</v>
      </c>
      <c r="AA967" s="34">
        <v>2</v>
      </c>
      <c r="AB967" s="34">
        <v>4</v>
      </c>
      <c r="AC967" s="34">
        <v>4</v>
      </c>
      <c r="AD967" s="34">
        <v>2</v>
      </c>
      <c r="AE967" s="34">
        <v>8</v>
      </c>
      <c r="AF967" s="58">
        <f>'Base tratada'!$AC967+'Base tratada'!$AD967+'Base tratada'!$AE967</f>
        <v>14</v>
      </c>
      <c r="AG9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67" s="58" t="str">
        <f>IF('Base tratada'!$AC967&gt;=MAX('Base tratada'!$AD967,'Base tratada'!$AE967),"Web",
IF('Base tratada'!$AD967&gt;='Base tratada'!$AE967,"Catalog",
"Store"))</f>
        <v>Store</v>
      </c>
      <c r="AI967" s="59">
        <f>IF('Base tratada'!$AF967=0,"0",'Base tratada'!$AK967/'Base tratada'!$AF967)</f>
        <v>27.285714285714285</v>
      </c>
      <c r="AJ967" s="59" t="str">
        <f>IF('Base tratada'!$AI967=0,"R$ 0",
IF('Base tratada'!$AI967&lt;=25,"R$ 1–25",
IF('Base tratada'!$AI967&lt;=50,"R$ 26–50",
"+R$ 50")))</f>
        <v>R$ 26–50</v>
      </c>
      <c r="AK967" s="35">
        <v>382</v>
      </c>
      <c r="AL967" s="58" t="str">
        <f>IF('Base tratada'!$AK967&lt;=100,"R$ 0-100",
IF('Base tratada'!$AK967&lt;=500,"R$ 101-500",
IF('Base tratada'!$AK967&lt;=1000,"R$ 501-1000",
IF('Base tratada'!$AK967&lt;=1500,"R$ 1001-1500",
"+R$ 1500"))))</f>
        <v>R$ 101-500</v>
      </c>
      <c r="AM967" s="34">
        <v>0</v>
      </c>
      <c r="AN967" s="34">
        <v>0</v>
      </c>
      <c r="AO967" s="34">
        <v>0</v>
      </c>
      <c r="AP967" s="34">
        <v>0</v>
      </c>
      <c r="AQ967" s="34">
        <v>0</v>
      </c>
      <c r="AR967" s="34">
        <v>0</v>
      </c>
      <c r="AS967" s="34">
        <v>0</v>
      </c>
      <c r="AT967" s="34">
        <v>3</v>
      </c>
      <c r="AU967" s="34">
        <v>11</v>
      </c>
      <c r="AV967" s="52">
        <v>359</v>
      </c>
      <c r="AW967" s="57">
        <v>0</v>
      </c>
      <c r="AX967" s="58" t="str">
        <f>IF(Tabela3[[#This Row],[Response]]=1, "Aceitou", "Não aceitou")</f>
        <v>Não aceitou</v>
      </c>
      <c r="AY967" s="55" t="str">
        <f>Tabela3[[#This Row],[Faixa Recência]] &amp; " | " &amp; Tabela3[[#This Row],[Faixa Gasto]] &amp; " | " &amp; Tabela3[[#This Row],[Faixa ticket médio]]</f>
        <v>31-45 dias | R$ 101-500 | R$ 26–50</v>
      </c>
      <c r="AZ9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7" s="36"/>
    </row>
    <row r="968" spans="1:54" x14ac:dyDescent="0.25">
      <c r="A968" s="61">
        <v>967</v>
      </c>
      <c r="B968" s="37">
        <v>82170</v>
      </c>
      <c r="C968" s="34">
        <v>0</v>
      </c>
      <c r="D968" s="34">
        <v>0</v>
      </c>
      <c r="E968" s="34">
        <v>13</v>
      </c>
      <c r="F968" s="58" t="str">
        <f>IF('Base tratada'!$E968&lt;=15,"0-15 dias",
IF('Base tratada'!$E968&lt;=30, "16-30 dias",
IF('Base tratada'!$E968&lt;=45, "31-45 dias",
IF('Base tratada'!$E968&lt;=60, "46-60 dias",
IF('Base tratada'!$E968&lt;=75, "61-75 dias", "76-99 dias")))))</f>
        <v>0-15 dias</v>
      </c>
      <c r="G968" s="38">
        <v>42</v>
      </c>
      <c r="H968" s="60" t="str">
        <f>IF('Base tratada'!$G968&lt;=29,"24–29",
IF('Base tratada'!$G968&lt;=39,"30–39",
IF('Base tratada'!$G968&lt;=49,"40–49",
IF('Base tratada'!$G968&lt;=59,"50–59",
IF('Base tratada'!$G968&lt;=69,"60–69",
"70–80")))))</f>
        <v>40–49</v>
      </c>
      <c r="I968" s="34">
        <v>2375</v>
      </c>
      <c r="J968" s="58" t="str">
        <f>IF('Base tratada'!$K968=1,"Divorciado",
IF('Base tratada'!$L968=1,"Casado",
IF('Base tratada'!$M968=1, "Solteiro",
IF('Base tratada'!$N968=1,"Juntos",
"Viúvo"))))</f>
        <v>Casado</v>
      </c>
      <c r="K968" s="34">
        <v>0</v>
      </c>
      <c r="L968" s="34">
        <v>1</v>
      </c>
      <c r="M968" s="34">
        <v>0</v>
      </c>
      <c r="N968" s="34">
        <v>0</v>
      </c>
      <c r="O968" s="34">
        <v>0</v>
      </c>
      <c r="P968" s="34">
        <v>0</v>
      </c>
      <c r="Q968" s="34">
        <v>0</v>
      </c>
      <c r="R968" s="34">
        <v>0</v>
      </c>
      <c r="S968" s="34">
        <v>0</v>
      </c>
      <c r="T968" s="34">
        <v>1</v>
      </c>
      <c r="U968" s="35">
        <v>1023</v>
      </c>
      <c r="V968" s="35">
        <v>93</v>
      </c>
      <c r="W968" s="35">
        <v>651</v>
      </c>
      <c r="X968" s="35">
        <v>49</v>
      </c>
      <c r="Y968" s="35">
        <v>55</v>
      </c>
      <c r="Z968" s="35">
        <v>37</v>
      </c>
      <c r="AA968" s="34">
        <v>1</v>
      </c>
      <c r="AB968" s="34">
        <v>2</v>
      </c>
      <c r="AC968" s="34">
        <v>5</v>
      </c>
      <c r="AD968" s="34">
        <v>6</v>
      </c>
      <c r="AE968" s="34">
        <v>7</v>
      </c>
      <c r="AF968" s="58">
        <f>'Base tratada'!$AC968+'Base tratada'!$AD968+'Base tratada'!$AE968</f>
        <v>18</v>
      </c>
      <c r="AG9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68" s="58" t="str">
        <f>IF('Base tratada'!$AC968&gt;=MAX('Base tratada'!$AD968,'Base tratada'!$AE968),"Web",
IF('Base tratada'!$AD968&gt;='Base tratada'!$AE968,"Catalog",
"Store"))</f>
        <v>Store</v>
      </c>
      <c r="AI968" s="59">
        <f>IF('Base tratada'!$AF968=0,"0",'Base tratada'!$AK968/'Base tratada'!$AF968)</f>
        <v>103.94444444444444</v>
      </c>
      <c r="AJ968" s="59" t="str">
        <f>IF('Base tratada'!$AI968=0,"R$ 0",
IF('Base tratada'!$AI968&lt;=25,"R$ 1–25",
IF('Base tratada'!$AI968&lt;=50,"R$ 26–50",
"+R$ 50")))</f>
        <v>+R$ 50</v>
      </c>
      <c r="AK968" s="35">
        <v>1871</v>
      </c>
      <c r="AL968" s="58" t="str">
        <f>IF('Base tratada'!$AK968&lt;=100,"R$ 0-100",
IF('Base tratada'!$AK968&lt;=500,"R$ 101-500",
IF('Base tratada'!$AK968&lt;=1000,"R$ 501-1000",
IF('Base tratada'!$AK968&lt;=1500,"R$ 1001-1500",
"+R$ 1500"))))</f>
        <v>+R$ 1500</v>
      </c>
      <c r="AM968" s="34">
        <v>0</v>
      </c>
      <c r="AN968" s="34">
        <v>0</v>
      </c>
      <c r="AO968" s="34">
        <v>0</v>
      </c>
      <c r="AP968" s="34">
        <v>0</v>
      </c>
      <c r="AQ968" s="34">
        <v>0</v>
      </c>
      <c r="AR968" s="34">
        <v>0</v>
      </c>
      <c r="AS968" s="34">
        <v>0</v>
      </c>
      <c r="AT968" s="34">
        <v>3</v>
      </c>
      <c r="AU968" s="34">
        <v>11</v>
      </c>
      <c r="AV968" s="52">
        <v>1834</v>
      </c>
      <c r="AW968" s="57">
        <v>0</v>
      </c>
      <c r="AX968" s="58" t="str">
        <f>IF(Tabela3[[#This Row],[Response]]=1, "Aceitou", "Não aceitou")</f>
        <v>Não aceitou</v>
      </c>
      <c r="AY968" s="55" t="str">
        <f>Tabela3[[#This Row],[Faixa Recência]] &amp; " | " &amp; Tabela3[[#This Row],[Faixa Gasto]] &amp; " | " &amp; Tabela3[[#This Row],[Faixa ticket médio]]</f>
        <v>0-15 dias | +R$ 1500 | +R$ 50</v>
      </c>
      <c r="AZ9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68" s="36"/>
    </row>
    <row r="969" spans="1:54" x14ac:dyDescent="0.25">
      <c r="A969" s="61">
        <v>968</v>
      </c>
      <c r="B969" s="37">
        <v>75759</v>
      </c>
      <c r="C969" s="34">
        <v>0</v>
      </c>
      <c r="D969" s="34">
        <v>0</v>
      </c>
      <c r="E969" s="34">
        <v>46</v>
      </c>
      <c r="F969" s="58" t="str">
        <f>IF('Base tratada'!$E969&lt;=15,"0-15 dias",
IF('Base tratada'!$E969&lt;=30, "16-30 dias",
IF('Base tratada'!$E969&lt;=45, "31-45 dias",
IF('Base tratada'!$E969&lt;=60, "46-60 dias",
IF('Base tratada'!$E969&lt;=75, "61-75 dias", "76-99 dias")))))</f>
        <v>46-60 dias</v>
      </c>
      <c r="G969" s="38">
        <v>51</v>
      </c>
      <c r="H969" s="60" t="str">
        <f>IF('Base tratada'!$G969&lt;=29,"24–29",
IF('Base tratada'!$G969&lt;=39,"30–39",
IF('Base tratada'!$G969&lt;=49,"40–49",
IF('Base tratada'!$G969&lt;=59,"50–59",
IF('Base tratada'!$G969&lt;=69,"60–69",
"70–80")))))</f>
        <v>50–59</v>
      </c>
      <c r="I969" s="34">
        <v>2406</v>
      </c>
      <c r="J969" s="58" t="str">
        <f>IF('Base tratada'!$K969=1,"Divorciado",
IF('Base tratada'!$L969=1,"Casado",
IF('Base tratada'!$M969=1, "Solteiro",
IF('Base tratada'!$N969=1,"Juntos",
"Viúvo"))))</f>
        <v>Casado</v>
      </c>
      <c r="K969" s="34">
        <v>0</v>
      </c>
      <c r="L969" s="34">
        <v>1</v>
      </c>
      <c r="M969" s="34">
        <v>0</v>
      </c>
      <c r="N969" s="34">
        <v>0</v>
      </c>
      <c r="O969" s="34">
        <v>0</v>
      </c>
      <c r="P969" s="34">
        <v>0</v>
      </c>
      <c r="Q969" s="34">
        <v>0</v>
      </c>
      <c r="R969" s="34">
        <v>1</v>
      </c>
      <c r="S969" s="34">
        <v>0</v>
      </c>
      <c r="T969" s="34">
        <v>0</v>
      </c>
      <c r="U969" s="35">
        <v>1394</v>
      </c>
      <c r="V969" s="35">
        <v>22</v>
      </c>
      <c r="W969" s="35">
        <v>708</v>
      </c>
      <c r="X969" s="35">
        <v>89</v>
      </c>
      <c r="Y969" s="35">
        <v>91</v>
      </c>
      <c r="Z969" s="35">
        <v>182</v>
      </c>
      <c r="AA969" s="34">
        <v>1</v>
      </c>
      <c r="AB969" s="34">
        <v>5</v>
      </c>
      <c r="AC969" s="34">
        <v>9</v>
      </c>
      <c r="AD969" s="34">
        <v>7</v>
      </c>
      <c r="AE969" s="34">
        <v>9</v>
      </c>
      <c r="AF969" s="58">
        <f>'Base tratada'!$AC969+'Base tratada'!$AD969+'Base tratada'!$AE969</f>
        <v>25</v>
      </c>
      <c r="AG9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69" s="58" t="str">
        <f>IF('Base tratada'!$AC969&gt;=MAX('Base tratada'!$AD969,'Base tratada'!$AE969),"Web",
IF('Base tratada'!$AD969&gt;='Base tratada'!$AE969,"Catalog",
"Store"))</f>
        <v>Web</v>
      </c>
      <c r="AI969" s="59">
        <f>IF('Base tratada'!$AF969=0,"0",'Base tratada'!$AK969/'Base tratada'!$AF969)</f>
        <v>92.16</v>
      </c>
      <c r="AJ969" s="59" t="str">
        <f>IF('Base tratada'!$AI969=0,"R$ 0",
IF('Base tratada'!$AI969&lt;=25,"R$ 1–25",
IF('Base tratada'!$AI969&lt;=50,"R$ 26–50",
"+R$ 50")))</f>
        <v>+R$ 50</v>
      </c>
      <c r="AK969" s="35">
        <v>2304</v>
      </c>
      <c r="AL969" s="58" t="str">
        <f>IF('Base tratada'!$AK969&lt;=100,"R$ 0-100",
IF('Base tratada'!$AK969&lt;=500,"R$ 101-500",
IF('Base tratada'!$AK969&lt;=1000,"R$ 501-1000",
IF('Base tratada'!$AK969&lt;=1500,"R$ 1001-1500",
"+R$ 1500"))))</f>
        <v>+R$ 1500</v>
      </c>
      <c r="AM969" s="34">
        <v>1</v>
      </c>
      <c r="AN969" s="34">
        <v>0</v>
      </c>
      <c r="AO969" s="34">
        <v>1</v>
      </c>
      <c r="AP969" s="34">
        <v>0</v>
      </c>
      <c r="AQ969" s="34">
        <v>1</v>
      </c>
      <c r="AR969" s="34">
        <v>3</v>
      </c>
      <c r="AS969" s="34">
        <v>0</v>
      </c>
      <c r="AT969" s="34">
        <v>3</v>
      </c>
      <c r="AU969" s="34">
        <v>11</v>
      </c>
      <c r="AV969" s="52">
        <v>2122</v>
      </c>
      <c r="AW969" s="57">
        <v>1</v>
      </c>
      <c r="AX969" s="58" t="str">
        <f>IF(Tabela3[[#This Row],[Response]]=1, "Aceitou", "Não aceitou")</f>
        <v>Aceitou</v>
      </c>
      <c r="AY969" s="55" t="str">
        <f>Tabela3[[#This Row],[Faixa Recência]] &amp; " | " &amp; Tabela3[[#This Row],[Faixa Gasto]] &amp; " | " &amp; Tabela3[[#This Row],[Faixa ticket médio]]</f>
        <v>46-60 dias | +R$ 1500 | +R$ 50</v>
      </c>
      <c r="AZ9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69" s="36"/>
    </row>
    <row r="970" spans="1:54" x14ac:dyDescent="0.25">
      <c r="A970" s="61">
        <v>969</v>
      </c>
      <c r="B970" s="37">
        <v>79689</v>
      </c>
      <c r="C970" s="34">
        <v>0</v>
      </c>
      <c r="D970" s="34">
        <v>0</v>
      </c>
      <c r="E970" s="34">
        <v>65</v>
      </c>
      <c r="F970" s="58" t="str">
        <f>IF('Base tratada'!$E970&lt;=15,"0-15 dias",
IF('Base tratada'!$E970&lt;=30, "16-30 dias",
IF('Base tratada'!$E970&lt;=45, "31-45 dias",
IF('Base tratada'!$E970&lt;=60, "46-60 dias",
IF('Base tratada'!$E970&lt;=75, "61-75 dias", "76-99 dias")))))</f>
        <v>61-75 dias</v>
      </c>
      <c r="G970" s="38">
        <v>44</v>
      </c>
      <c r="H970" s="60" t="str">
        <f>IF('Base tratada'!$G970&lt;=29,"24–29",
IF('Base tratada'!$G970&lt;=39,"30–39",
IF('Base tratada'!$G970&lt;=49,"40–49",
IF('Base tratada'!$G970&lt;=59,"50–59",
IF('Base tratada'!$G970&lt;=69,"60–69",
"70–80")))))</f>
        <v>40–49</v>
      </c>
      <c r="I970" s="34">
        <v>2572</v>
      </c>
      <c r="J970" s="58" t="str">
        <f>IF('Base tratada'!$K970=1,"Divorciado",
IF('Base tratada'!$L970=1,"Casado",
IF('Base tratada'!$M970=1, "Solteiro",
IF('Base tratada'!$N970=1,"Juntos",
"Viúvo"))))</f>
        <v>Solteiro</v>
      </c>
      <c r="K970" s="34">
        <v>0</v>
      </c>
      <c r="L970" s="34">
        <v>0</v>
      </c>
      <c r="M970" s="34">
        <v>1</v>
      </c>
      <c r="N970" s="34">
        <v>0</v>
      </c>
      <c r="O970" s="34">
        <v>0</v>
      </c>
      <c r="P970" s="34">
        <v>1</v>
      </c>
      <c r="Q970" s="34">
        <v>0</v>
      </c>
      <c r="R970" s="34">
        <v>0</v>
      </c>
      <c r="S970" s="34">
        <v>0</v>
      </c>
      <c r="T970" s="34">
        <v>0</v>
      </c>
      <c r="U970" s="35">
        <v>311</v>
      </c>
      <c r="V970" s="35">
        <v>26</v>
      </c>
      <c r="W970" s="35">
        <v>640</v>
      </c>
      <c r="X970" s="35">
        <v>180</v>
      </c>
      <c r="Y970" s="35">
        <v>37</v>
      </c>
      <c r="Z970" s="35">
        <v>121</v>
      </c>
      <c r="AA970" s="34">
        <v>1</v>
      </c>
      <c r="AB970" s="34">
        <v>2</v>
      </c>
      <c r="AC970" s="34">
        <v>4</v>
      </c>
      <c r="AD970" s="34">
        <v>9</v>
      </c>
      <c r="AE970" s="34">
        <v>13</v>
      </c>
      <c r="AF970" s="58">
        <f>'Base tratada'!$AC970+'Base tratada'!$AD970+'Base tratada'!$AE970</f>
        <v>26</v>
      </c>
      <c r="AG9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70" s="58" t="str">
        <f>IF('Base tratada'!$AC970&gt;=MAX('Base tratada'!$AD970,'Base tratada'!$AE970),"Web",
IF('Base tratada'!$AD970&gt;='Base tratada'!$AE970,"Catalog",
"Store"))</f>
        <v>Store</v>
      </c>
      <c r="AI970" s="59">
        <f>IF('Base tratada'!$AF970=0,"0",'Base tratada'!$AK970/'Base tratada'!$AF970)</f>
        <v>45.92307692307692</v>
      </c>
      <c r="AJ970" s="59" t="str">
        <f>IF('Base tratada'!$AI970=0,"R$ 0",
IF('Base tratada'!$AI970&lt;=25,"R$ 1–25",
IF('Base tratada'!$AI970&lt;=50,"R$ 26–50",
"+R$ 50")))</f>
        <v>R$ 26–50</v>
      </c>
      <c r="AK970" s="35">
        <v>1194</v>
      </c>
      <c r="AL970" s="58" t="str">
        <f>IF('Base tratada'!$AK970&lt;=100,"R$ 0-100",
IF('Base tratada'!$AK970&lt;=500,"R$ 101-500",
IF('Base tratada'!$AK970&lt;=1000,"R$ 501-1000",
IF('Base tratada'!$AK970&lt;=1500,"R$ 1001-1500",
"+R$ 1500"))))</f>
        <v>R$ 1001-1500</v>
      </c>
      <c r="AM970" s="34">
        <v>0</v>
      </c>
      <c r="AN970" s="34">
        <v>0</v>
      </c>
      <c r="AO970" s="34">
        <v>0</v>
      </c>
      <c r="AP970" s="34">
        <v>0</v>
      </c>
      <c r="AQ970" s="34">
        <v>0</v>
      </c>
      <c r="AR970" s="34">
        <v>0</v>
      </c>
      <c r="AS970" s="34">
        <v>0</v>
      </c>
      <c r="AT970" s="34">
        <v>3</v>
      </c>
      <c r="AU970" s="34">
        <v>11</v>
      </c>
      <c r="AV970" s="52">
        <v>1073</v>
      </c>
      <c r="AW970" s="57">
        <v>0</v>
      </c>
      <c r="AX970" s="58" t="str">
        <f>IF(Tabela3[[#This Row],[Response]]=1, "Aceitou", "Não aceitou")</f>
        <v>Não aceitou</v>
      </c>
      <c r="AY970" s="55" t="str">
        <f>Tabela3[[#This Row],[Faixa Recência]] &amp; " | " &amp; Tabela3[[#This Row],[Faixa Gasto]] &amp; " | " &amp; Tabela3[[#This Row],[Faixa ticket médio]]</f>
        <v>61-75 dias | R$ 1001-1500 | R$ 26–50</v>
      </c>
      <c r="AZ9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0" s="36"/>
    </row>
    <row r="971" spans="1:54" x14ac:dyDescent="0.25">
      <c r="A971" s="61">
        <v>970</v>
      </c>
      <c r="B971" s="37">
        <v>35340</v>
      </c>
      <c r="C971" s="34">
        <v>1</v>
      </c>
      <c r="D971" s="34">
        <v>1</v>
      </c>
      <c r="E971" s="34">
        <v>1</v>
      </c>
      <c r="F971" s="58" t="str">
        <f>IF('Base tratada'!$E971&lt;=15,"0-15 dias",
IF('Base tratada'!$E971&lt;=30, "16-30 dias",
IF('Base tratada'!$E971&lt;=45, "31-45 dias",
IF('Base tratada'!$E971&lt;=60, "46-60 dias",
IF('Base tratada'!$E971&lt;=75, "61-75 dias", "76-99 dias")))))</f>
        <v>0-15 dias</v>
      </c>
      <c r="G971" s="38">
        <v>64</v>
      </c>
      <c r="H971" s="60" t="str">
        <f>IF('Base tratada'!$G971&lt;=29,"24–29",
IF('Base tratada'!$G971&lt;=39,"30–39",
IF('Base tratada'!$G971&lt;=49,"40–49",
IF('Base tratada'!$G971&lt;=59,"50–59",
IF('Base tratada'!$G971&lt;=69,"60–69",
"70–80")))))</f>
        <v>60–69</v>
      </c>
      <c r="I971" s="34">
        <v>2159</v>
      </c>
      <c r="J971" s="58" t="str">
        <f>IF('Base tratada'!$K971=1,"Divorciado",
IF('Base tratada'!$L971=1,"Casado",
IF('Base tratada'!$M971=1, "Solteiro",
IF('Base tratada'!$N971=1,"Juntos",
"Viúvo"))))</f>
        <v>Viúvo</v>
      </c>
      <c r="K971" s="34">
        <v>0</v>
      </c>
      <c r="L971" s="34">
        <v>0</v>
      </c>
      <c r="M971" s="34">
        <v>0</v>
      </c>
      <c r="N971" s="34">
        <v>0</v>
      </c>
      <c r="O971" s="34">
        <v>1</v>
      </c>
      <c r="P971" s="34">
        <v>0</v>
      </c>
      <c r="Q971" s="34">
        <v>0</v>
      </c>
      <c r="R971" s="34">
        <v>0</v>
      </c>
      <c r="S971" s="34">
        <v>0</v>
      </c>
      <c r="T971" s="34">
        <v>1</v>
      </c>
      <c r="U971" s="35">
        <v>27</v>
      </c>
      <c r="V971" s="35">
        <v>0</v>
      </c>
      <c r="W971" s="35">
        <v>12</v>
      </c>
      <c r="X971" s="35">
        <v>0</v>
      </c>
      <c r="Y971" s="35">
        <v>1</v>
      </c>
      <c r="Z971" s="35">
        <v>5</v>
      </c>
      <c r="AA971" s="34">
        <v>2</v>
      </c>
      <c r="AB971" s="34">
        <v>5</v>
      </c>
      <c r="AC971" s="34">
        <v>2</v>
      </c>
      <c r="AD971" s="34">
        <v>0</v>
      </c>
      <c r="AE971" s="34">
        <v>3</v>
      </c>
      <c r="AF971" s="58">
        <f>'Base tratada'!$AC971+'Base tratada'!$AD971+'Base tratada'!$AE971</f>
        <v>5</v>
      </c>
      <c r="AG9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71" s="58" t="str">
        <f>IF('Base tratada'!$AC971&gt;=MAX('Base tratada'!$AD971,'Base tratada'!$AE971),"Web",
IF('Base tratada'!$AD971&gt;='Base tratada'!$AE971,"Catalog",
"Store"))</f>
        <v>Store</v>
      </c>
      <c r="AI971" s="59">
        <f>IF('Base tratada'!$AF971=0,"0",'Base tratada'!$AK971/'Base tratada'!$AF971)</f>
        <v>8</v>
      </c>
      <c r="AJ971" s="59" t="str">
        <f>IF('Base tratada'!$AI971=0,"R$ 0",
IF('Base tratada'!$AI971&lt;=25,"R$ 1–25",
IF('Base tratada'!$AI971&lt;=50,"R$ 26–50",
"+R$ 50")))</f>
        <v>R$ 1–25</v>
      </c>
      <c r="AK971" s="35">
        <v>40</v>
      </c>
      <c r="AL971" s="58" t="str">
        <f>IF('Base tratada'!$AK971&lt;=100,"R$ 0-100",
IF('Base tratada'!$AK971&lt;=500,"R$ 101-500",
IF('Base tratada'!$AK971&lt;=1000,"R$ 501-1000",
IF('Base tratada'!$AK971&lt;=1500,"R$ 1001-1500",
"+R$ 1500"))))</f>
        <v>R$ 0-100</v>
      </c>
      <c r="AM971" s="34">
        <v>0</v>
      </c>
      <c r="AN971" s="34">
        <v>0</v>
      </c>
      <c r="AO971" s="34">
        <v>0</v>
      </c>
      <c r="AP971" s="34">
        <v>0</v>
      </c>
      <c r="AQ971" s="34">
        <v>0</v>
      </c>
      <c r="AR971" s="34">
        <v>0</v>
      </c>
      <c r="AS971" s="34">
        <v>0</v>
      </c>
      <c r="AT971" s="34">
        <v>3</v>
      </c>
      <c r="AU971" s="34">
        <v>11</v>
      </c>
      <c r="AV971" s="52">
        <v>35</v>
      </c>
      <c r="AW971" s="57">
        <v>0</v>
      </c>
      <c r="AX971" s="58" t="str">
        <f>IF(Tabela3[[#This Row],[Response]]=1, "Aceitou", "Não aceitou")</f>
        <v>Não aceitou</v>
      </c>
      <c r="AY971" s="55" t="str">
        <f>Tabela3[[#This Row],[Faixa Recência]] &amp; " | " &amp; Tabela3[[#This Row],[Faixa Gasto]] &amp; " | " &amp; Tabela3[[#This Row],[Faixa ticket médio]]</f>
        <v>0-15 dias | R$ 0-100 | R$ 1–25</v>
      </c>
      <c r="AZ9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1" s="36"/>
    </row>
    <row r="972" spans="1:54" x14ac:dyDescent="0.25">
      <c r="A972" s="61">
        <v>971</v>
      </c>
      <c r="B972" s="37">
        <v>85683</v>
      </c>
      <c r="C972" s="34">
        <v>0</v>
      </c>
      <c r="D972" s="34">
        <v>0</v>
      </c>
      <c r="E972" s="34">
        <v>6</v>
      </c>
      <c r="F972" s="58" t="str">
        <f>IF('Base tratada'!$E972&lt;=15,"0-15 dias",
IF('Base tratada'!$E972&lt;=30, "16-30 dias",
IF('Base tratada'!$E972&lt;=45, "31-45 dias",
IF('Base tratada'!$E972&lt;=60, "46-60 dias",
IF('Base tratada'!$E972&lt;=75, "61-75 dias", "76-99 dias")))))</f>
        <v>0-15 dias</v>
      </c>
      <c r="G972" s="38">
        <v>66</v>
      </c>
      <c r="H972" s="60" t="str">
        <f>IF('Base tratada'!$G972&lt;=29,"24–29",
IF('Base tratada'!$G972&lt;=39,"30–39",
IF('Base tratada'!$G972&lt;=49,"40–49",
IF('Base tratada'!$G972&lt;=59,"50–59",
IF('Base tratada'!$G972&lt;=69,"60–69",
"70–80")))))</f>
        <v>60–69</v>
      </c>
      <c r="I972" s="34">
        <v>2259</v>
      </c>
      <c r="J972" s="58" t="str">
        <f>IF('Base tratada'!$K972=1,"Divorciado",
IF('Base tratada'!$L972=1,"Casado",
IF('Base tratada'!$M972=1, "Solteiro",
IF('Base tratada'!$N972=1,"Juntos",
"Viúvo"))))</f>
        <v>Divorciado</v>
      </c>
      <c r="K972" s="34">
        <v>1</v>
      </c>
      <c r="L972" s="34">
        <v>0</v>
      </c>
      <c r="M972" s="34">
        <v>0</v>
      </c>
      <c r="N972" s="34">
        <v>0</v>
      </c>
      <c r="O972" s="34">
        <v>0</v>
      </c>
      <c r="P972" s="34">
        <v>0</v>
      </c>
      <c r="Q972" s="34">
        <v>0</v>
      </c>
      <c r="R972" s="34">
        <v>1</v>
      </c>
      <c r="S972" s="34">
        <v>0</v>
      </c>
      <c r="T972" s="34">
        <v>0</v>
      </c>
      <c r="U972" s="35">
        <v>1296</v>
      </c>
      <c r="V972" s="35">
        <v>17</v>
      </c>
      <c r="W972" s="35">
        <v>311</v>
      </c>
      <c r="X972" s="35">
        <v>45</v>
      </c>
      <c r="Y972" s="35">
        <v>69</v>
      </c>
      <c r="Z972" s="35">
        <v>51</v>
      </c>
      <c r="AA972" s="34">
        <v>1</v>
      </c>
      <c r="AB972" s="34">
        <v>1</v>
      </c>
      <c r="AC972" s="34">
        <v>2</v>
      </c>
      <c r="AD972" s="34">
        <v>4</v>
      </c>
      <c r="AE972" s="34">
        <v>10</v>
      </c>
      <c r="AF972" s="58">
        <f>'Base tratada'!$AC972+'Base tratada'!$AD972+'Base tratada'!$AE972</f>
        <v>16</v>
      </c>
      <c r="AG9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72" s="58" t="str">
        <f>IF('Base tratada'!$AC972&gt;=MAX('Base tratada'!$AD972,'Base tratada'!$AE972),"Web",
IF('Base tratada'!$AD972&gt;='Base tratada'!$AE972,"Catalog",
"Store"))</f>
        <v>Store</v>
      </c>
      <c r="AI972" s="59">
        <f>IF('Base tratada'!$AF972=0,"0",'Base tratada'!$AK972/'Base tratada'!$AF972)</f>
        <v>108.625</v>
      </c>
      <c r="AJ972" s="59" t="str">
        <f>IF('Base tratada'!$AI972=0,"R$ 0",
IF('Base tratada'!$AI972&lt;=25,"R$ 1–25",
IF('Base tratada'!$AI972&lt;=50,"R$ 26–50",
"+R$ 50")))</f>
        <v>+R$ 50</v>
      </c>
      <c r="AK972" s="35">
        <v>1738</v>
      </c>
      <c r="AL972" s="58" t="str">
        <f>IF('Base tratada'!$AK972&lt;=100,"R$ 0-100",
IF('Base tratada'!$AK972&lt;=500,"R$ 101-500",
IF('Base tratada'!$AK972&lt;=1000,"R$ 501-1000",
IF('Base tratada'!$AK972&lt;=1500,"R$ 1001-1500",
"+R$ 1500"))))</f>
        <v>+R$ 1500</v>
      </c>
      <c r="AM972" s="34">
        <v>1</v>
      </c>
      <c r="AN972" s="34">
        <v>1</v>
      </c>
      <c r="AO972" s="34">
        <v>0</v>
      </c>
      <c r="AP972" s="34">
        <v>1</v>
      </c>
      <c r="AQ972" s="34">
        <v>1</v>
      </c>
      <c r="AR972" s="34">
        <v>4</v>
      </c>
      <c r="AS972" s="34">
        <v>0</v>
      </c>
      <c r="AT972" s="34">
        <v>3</v>
      </c>
      <c r="AU972" s="34">
        <v>11</v>
      </c>
      <c r="AV972" s="52">
        <v>1687</v>
      </c>
      <c r="AW972" s="57">
        <v>1</v>
      </c>
      <c r="AX972" s="58" t="str">
        <f>IF(Tabela3[[#This Row],[Response]]=1, "Aceitou", "Não aceitou")</f>
        <v>Aceitou</v>
      </c>
      <c r="AY972" s="55" t="str">
        <f>Tabela3[[#This Row],[Faixa Recência]] &amp; " | " &amp; Tabela3[[#This Row],[Faixa Gasto]] &amp; " | " &amp; Tabela3[[#This Row],[Faixa ticket médio]]</f>
        <v>0-15 dias | +R$ 1500 | +R$ 50</v>
      </c>
      <c r="AZ9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72" s="36"/>
    </row>
    <row r="973" spans="1:54" x14ac:dyDescent="0.25">
      <c r="A973" s="61">
        <v>972</v>
      </c>
      <c r="B973" s="37">
        <v>24884</v>
      </c>
      <c r="C973" s="34">
        <v>1</v>
      </c>
      <c r="D973" s="34">
        <v>0</v>
      </c>
      <c r="E973" s="34">
        <v>32</v>
      </c>
      <c r="F973" s="58" t="str">
        <f>IF('Base tratada'!$E973&lt;=15,"0-15 dias",
IF('Base tratada'!$E973&lt;=30, "16-30 dias",
IF('Base tratada'!$E973&lt;=45, "31-45 dias",
IF('Base tratada'!$E973&lt;=60, "46-60 dias",
IF('Base tratada'!$E973&lt;=75, "61-75 dias", "76-99 dias")))))</f>
        <v>31-45 dias</v>
      </c>
      <c r="G973" s="38">
        <v>48</v>
      </c>
      <c r="H973" s="60" t="str">
        <f>IF('Base tratada'!$G973&lt;=29,"24–29",
IF('Base tratada'!$G973&lt;=39,"30–39",
IF('Base tratada'!$G973&lt;=49,"40–49",
IF('Base tratada'!$G973&lt;=59,"50–59",
IF('Base tratada'!$G973&lt;=69,"60–69",
"70–80")))))</f>
        <v>40–49</v>
      </c>
      <c r="I973" s="34">
        <v>2736</v>
      </c>
      <c r="J973" s="58" t="str">
        <f>IF('Base tratada'!$K973=1,"Divorciado",
IF('Base tratada'!$L973=1,"Casado",
IF('Base tratada'!$M973=1, "Solteiro",
IF('Base tratada'!$N973=1,"Juntos",
"Viúvo"))))</f>
        <v>Casado</v>
      </c>
      <c r="K973" s="34">
        <v>0</v>
      </c>
      <c r="L973" s="34">
        <v>1</v>
      </c>
      <c r="M973" s="34">
        <v>0</v>
      </c>
      <c r="N973" s="34">
        <v>0</v>
      </c>
      <c r="O973" s="34">
        <v>0</v>
      </c>
      <c r="P973" s="34">
        <v>1</v>
      </c>
      <c r="Q973" s="34">
        <v>0</v>
      </c>
      <c r="R973" s="34">
        <v>0</v>
      </c>
      <c r="S973" s="34">
        <v>0</v>
      </c>
      <c r="T973" s="34">
        <v>0</v>
      </c>
      <c r="U973" s="35">
        <v>3</v>
      </c>
      <c r="V973" s="35">
        <v>6</v>
      </c>
      <c r="W973" s="35">
        <v>7</v>
      </c>
      <c r="X973" s="35">
        <v>0</v>
      </c>
      <c r="Y973" s="35">
        <v>0</v>
      </c>
      <c r="Z973" s="35">
        <v>3</v>
      </c>
      <c r="AA973" s="34">
        <v>1</v>
      </c>
      <c r="AB973" s="34">
        <v>7</v>
      </c>
      <c r="AC973" s="34">
        <v>0</v>
      </c>
      <c r="AD973" s="34">
        <v>0</v>
      </c>
      <c r="AE973" s="34">
        <v>3</v>
      </c>
      <c r="AF973" s="58">
        <f>'Base tratada'!$AC973+'Base tratada'!$AD973+'Base tratada'!$AE973</f>
        <v>3</v>
      </c>
      <c r="AG9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73" s="58" t="str">
        <f>IF('Base tratada'!$AC973&gt;=MAX('Base tratada'!$AD973,'Base tratada'!$AE973),"Web",
IF('Base tratada'!$AD973&gt;='Base tratada'!$AE973,"Catalog",
"Store"))</f>
        <v>Store</v>
      </c>
      <c r="AI973" s="59">
        <f>IF('Base tratada'!$AF973=0,"0",'Base tratada'!$AK973/'Base tratada'!$AF973)</f>
        <v>5.333333333333333</v>
      </c>
      <c r="AJ973" s="59" t="str">
        <f>IF('Base tratada'!$AI973=0,"R$ 0",
IF('Base tratada'!$AI973&lt;=25,"R$ 1–25",
IF('Base tratada'!$AI973&lt;=50,"R$ 26–50",
"+R$ 50")))</f>
        <v>R$ 1–25</v>
      </c>
      <c r="AK973" s="35">
        <v>16</v>
      </c>
      <c r="AL973" s="58" t="str">
        <f>IF('Base tratada'!$AK973&lt;=100,"R$ 0-100",
IF('Base tratada'!$AK973&lt;=500,"R$ 101-500",
IF('Base tratada'!$AK973&lt;=1000,"R$ 501-1000",
IF('Base tratada'!$AK973&lt;=1500,"R$ 1001-1500",
"+R$ 1500"))))</f>
        <v>R$ 0-100</v>
      </c>
      <c r="AM973" s="34">
        <v>0</v>
      </c>
      <c r="AN973" s="34">
        <v>0</v>
      </c>
      <c r="AO973" s="34">
        <v>0</v>
      </c>
      <c r="AP973" s="34">
        <v>0</v>
      </c>
      <c r="AQ973" s="34">
        <v>0</v>
      </c>
      <c r="AR973" s="34">
        <v>0</v>
      </c>
      <c r="AS973" s="34">
        <v>0</v>
      </c>
      <c r="AT973" s="34">
        <v>3</v>
      </c>
      <c r="AU973" s="34">
        <v>11</v>
      </c>
      <c r="AV973" s="52">
        <v>13</v>
      </c>
      <c r="AW973" s="57">
        <v>0</v>
      </c>
      <c r="AX973" s="58" t="str">
        <f>IF(Tabela3[[#This Row],[Response]]=1, "Aceitou", "Não aceitou")</f>
        <v>Não aceitou</v>
      </c>
      <c r="AY973" s="55" t="str">
        <f>Tabela3[[#This Row],[Faixa Recência]] &amp; " | " &amp; Tabela3[[#This Row],[Faixa Gasto]] &amp; " | " &amp; Tabela3[[#This Row],[Faixa ticket médio]]</f>
        <v>31-45 dias | R$ 0-100 | R$ 1–25</v>
      </c>
      <c r="AZ9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3" s="36"/>
    </row>
    <row r="974" spans="1:54" x14ac:dyDescent="0.25">
      <c r="A974" s="61">
        <v>973</v>
      </c>
      <c r="B974" s="37">
        <v>42021</v>
      </c>
      <c r="C974" s="34">
        <v>1</v>
      </c>
      <c r="D974" s="34">
        <v>0</v>
      </c>
      <c r="E974" s="34">
        <v>34</v>
      </c>
      <c r="F974" s="58" t="str">
        <f>IF('Base tratada'!$E974&lt;=15,"0-15 dias",
IF('Base tratada'!$E974&lt;=30, "16-30 dias",
IF('Base tratada'!$E974&lt;=45, "31-45 dias",
IF('Base tratada'!$E974&lt;=60, "46-60 dias",
IF('Base tratada'!$E974&lt;=75, "61-75 dias", "76-99 dias")))))</f>
        <v>31-45 dias</v>
      </c>
      <c r="G974" s="38">
        <v>39</v>
      </c>
      <c r="H974" s="60" t="str">
        <f>IF('Base tratada'!$G974&lt;=29,"24–29",
IF('Base tratada'!$G974&lt;=39,"30–39",
IF('Base tratada'!$G974&lt;=49,"40–49",
IF('Base tratada'!$G974&lt;=59,"50–59",
IF('Base tratada'!$G974&lt;=69,"60–69",
"70–80")))))</f>
        <v>30–39</v>
      </c>
      <c r="I974" s="34">
        <v>2826</v>
      </c>
      <c r="J974" s="58" t="str">
        <f>IF('Base tratada'!$K974=1,"Divorciado",
IF('Base tratada'!$L974=1,"Casado",
IF('Base tratada'!$M974=1, "Solteiro",
IF('Base tratada'!$N974=1,"Juntos",
"Viúvo"))))</f>
        <v>Juntos</v>
      </c>
      <c r="K974" s="34">
        <v>0</v>
      </c>
      <c r="L974" s="34">
        <v>0</v>
      </c>
      <c r="M974" s="34">
        <v>0</v>
      </c>
      <c r="N974" s="34">
        <v>1</v>
      </c>
      <c r="O974" s="34">
        <v>0</v>
      </c>
      <c r="P974" s="34">
        <v>0</v>
      </c>
      <c r="Q974" s="34">
        <v>0</v>
      </c>
      <c r="R974" s="34">
        <v>0</v>
      </c>
      <c r="S974" s="34">
        <v>1</v>
      </c>
      <c r="T974" s="34">
        <v>0</v>
      </c>
      <c r="U974" s="35">
        <v>393</v>
      </c>
      <c r="V974" s="35">
        <v>5</v>
      </c>
      <c r="W974" s="35">
        <v>136</v>
      </c>
      <c r="X974" s="35">
        <v>7</v>
      </c>
      <c r="Y974" s="35">
        <v>5</v>
      </c>
      <c r="Z974" s="35">
        <v>27</v>
      </c>
      <c r="AA974" s="34">
        <v>5</v>
      </c>
      <c r="AB974" s="34">
        <v>9</v>
      </c>
      <c r="AC974" s="34">
        <v>10</v>
      </c>
      <c r="AD974" s="34">
        <v>1</v>
      </c>
      <c r="AE974" s="34">
        <v>6</v>
      </c>
      <c r="AF974" s="58">
        <f>'Base tratada'!$AC974+'Base tratada'!$AD974+'Base tratada'!$AE974</f>
        <v>17</v>
      </c>
      <c r="AG9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74" s="58" t="str">
        <f>IF('Base tratada'!$AC974&gt;=MAX('Base tratada'!$AD974,'Base tratada'!$AE974),"Web",
IF('Base tratada'!$AD974&gt;='Base tratada'!$AE974,"Catalog",
"Store"))</f>
        <v>Web</v>
      </c>
      <c r="AI974" s="59">
        <f>IF('Base tratada'!$AF974=0,"0",'Base tratada'!$AK974/'Base tratada'!$AF974)</f>
        <v>32.117647058823529</v>
      </c>
      <c r="AJ974" s="59" t="str">
        <f>IF('Base tratada'!$AI974=0,"R$ 0",
IF('Base tratada'!$AI974&lt;=25,"R$ 1–25",
IF('Base tratada'!$AI974&lt;=50,"R$ 26–50",
"+R$ 50")))</f>
        <v>R$ 26–50</v>
      </c>
      <c r="AK974" s="35">
        <v>546</v>
      </c>
      <c r="AL974" s="58" t="str">
        <f>IF('Base tratada'!$AK974&lt;=100,"R$ 0-100",
IF('Base tratada'!$AK974&lt;=500,"R$ 101-500",
IF('Base tratada'!$AK974&lt;=1000,"R$ 501-1000",
IF('Base tratada'!$AK974&lt;=1500,"R$ 1001-1500",
"+R$ 1500"))))</f>
        <v>R$ 501-1000</v>
      </c>
      <c r="AM974" s="34">
        <v>0</v>
      </c>
      <c r="AN974" s="34">
        <v>0</v>
      </c>
      <c r="AO974" s="34">
        <v>1</v>
      </c>
      <c r="AP974" s="34">
        <v>0</v>
      </c>
      <c r="AQ974" s="34">
        <v>0</v>
      </c>
      <c r="AR974" s="34">
        <v>1</v>
      </c>
      <c r="AS974" s="34">
        <v>0</v>
      </c>
      <c r="AT974" s="34">
        <v>3</v>
      </c>
      <c r="AU974" s="34">
        <v>11</v>
      </c>
      <c r="AV974" s="52">
        <v>519</v>
      </c>
      <c r="AW974" s="57">
        <v>0</v>
      </c>
      <c r="AX974" s="58" t="str">
        <f>IF(Tabela3[[#This Row],[Response]]=1, "Aceitou", "Não aceitou")</f>
        <v>Não aceitou</v>
      </c>
      <c r="AY974" s="55" t="str">
        <f>Tabela3[[#This Row],[Faixa Recência]] &amp; " | " &amp; Tabela3[[#This Row],[Faixa Gasto]] &amp; " | " &amp; Tabela3[[#This Row],[Faixa ticket médio]]</f>
        <v>31-45 dias | R$ 501-1000 | R$ 26–50</v>
      </c>
      <c r="AZ9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4" s="36"/>
    </row>
    <row r="975" spans="1:54" x14ac:dyDescent="0.25">
      <c r="A975" s="61">
        <v>974</v>
      </c>
      <c r="B975" s="37">
        <v>64449</v>
      </c>
      <c r="C975" s="34">
        <v>1</v>
      </c>
      <c r="D975" s="34">
        <v>0</v>
      </c>
      <c r="E975" s="34">
        <v>70</v>
      </c>
      <c r="F975" s="58" t="str">
        <f>IF('Base tratada'!$E975&lt;=15,"0-15 dias",
IF('Base tratada'!$E975&lt;=30, "16-30 dias",
IF('Base tratada'!$E975&lt;=45, "31-45 dias",
IF('Base tratada'!$E975&lt;=60, "46-60 dias",
IF('Base tratada'!$E975&lt;=75, "61-75 dias", "76-99 dias")))))</f>
        <v>61-75 dias</v>
      </c>
      <c r="G975" s="38">
        <v>31</v>
      </c>
      <c r="H975" s="60" t="str">
        <f>IF('Base tratada'!$G975&lt;=29,"24–29",
IF('Base tratada'!$G975&lt;=39,"30–39",
IF('Base tratada'!$G975&lt;=49,"40–49",
IF('Base tratada'!$G975&lt;=59,"50–59",
IF('Base tratada'!$G975&lt;=69,"60–69",
"70–80")))))</f>
        <v>30–39</v>
      </c>
      <c r="I975" s="34">
        <v>2290</v>
      </c>
      <c r="J975" s="58" t="str">
        <f>IF('Base tratada'!$K975=1,"Divorciado",
IF('Base tratada'!$L975=1,"Casado",
IF('Base tratada'!$M975=1, "Solteiro",
IF('Base tratada'!$N975=1,"Juntos",
"Viúvo"))))</f>
        <v>Solteiro</v>
      </c>
      <c r="K975" s="34">
        <v>0</v>
      </c>
      <c r="L975" s="34">
        <v>0</v>
      </c>
      <c r="M975" s="34">
        <v>1</v>
      </c>
      <c r="N975" s="34">
        <v>0</v>
      </c>
      <c r="O975" s="34">
        <v>0</v>
      </c>
      <c r="P975" s="34">
        <v>0</v>
      </c>
      <c r="Q975" s="34">
        <v>0</v>
      </c>
      <c r="R975" s="34">
        <v>1</v>
      </c>
      <c r="S975" s="34">
        <v>0</v>
      </c>
      <c r="T975" s="34">
        <v>0</v>
      </c>
      <c r="U975" s="35">
        <v>218</v>
      </c>
      <c r="V975" s="35">
        <v>63</v>
      </c>
      <c r="W975" s="35">
        <v>282</v>
      </c>
      <c r="X975" s="35">
        <v>137</v>
      </c>
      <c r="Y975" s="35">
        <v>35</v>
      </c>
      <c r="Z975" s="35">
        <v>70</v>
      </c>
      <c r="AA975" s="34">
        <v>4</v>
      </c>
      <c r="AB975" s="34">
        <v>4</v>
      </c>
      <c r="AC975" s="34">
        <v>5</v>
      </c>
      <c r="AD975" s="34">
        <v>3</v>
      </c>
      <c r="AE975" s="34">
        <v>12</v>
      </c>
      <c r="AF975" s="58">
        <f>'Base tratada'!$AC975+'Base tratada'!$AD975+'Base tratada'!$AE975</f>
        <v>20</v>
      </c>
      <c r="AG9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75" s="58" t="str">
        <f>IF('Base tratada'!$AC975&gt;=MAX('Base tratada'!$AD975,'Base tratada'!$AE975),"Web",
IF('Base tratada'!$AD975&gt;='Base tratada'!$AE975,"Catalog",
"Store"))</f>
        <v>Store</v>
      </c>
      <c r="AI975" s="59">
        <f>IF('Base tratada'!$AF975=0,"0",'Base tratada'!$AK975/'Base tratada'!$AF975)</f>
        <v>36.75</v>
      </c>
      <c r="AJ975" s="59" t="str">
        <f>IF('Base tratada'!$AI975=0,"R$ 0",
IF('Base tratada'!$AI975&lt;=25,"R$ 1–25",
IF('Base tratada'!$AI975&lt;=50,"R$ 26–50",
"+R$ 50")))</f>
        <v>R$ 26–50</v>
      </c>
      <c r="AK975" s="35">
        <v>735</v>
      </c>
      <c r="AL975" s="58" t="str">
        <f>IF('Base tratada'!$AK975&lt;=100,"R$ 0-100",
IF('Base tratada'!$AK975&lt;=500,"R$ 101-500",
IF('Base tratada'!$AK975&lt;=1000,"R$ 501-1000",
IF('Base tratada'!$AK975&lt;=1500,"R$ 1001-1500",
"+R$ 1500"))))</f>
        <v>R$ 501-1000</v>
      </c>
      <c r="AM975" s="34">
        <v>0</v>
      </c>
      <c r="AN975" s="34">
        <v>0</v>
      </c>
      <c r="AO975" s="34">
        <v>0</v>
      </c>
      <c r="AP975" s="34">
        <v>0</v>
      </c>
      <c r="AQ975" s="34">
        <v>0</v>
      </c>
      <c r="AR975" s="34">
        <v>0</v>
      </c>
      <c r="AS975" s="34">
        <v>0</v>
      </c>
      <c r="AT975" s="34">
        <v>3</v>
      </c>
      <c r="AU975" s="34">
        <v>11</v>
      </c>
      <c r="AV975" s="52">
        <v>665</v>
      </c>
      <c r="AW975" s="57">
        <v>0</v>
      </c>
      <c r="AX975" s="58" t="str">
        <f>IF(Tabela3[[#This Row],[Response]]=1, "Aceitou", "Não aceitou")</f>
        <v>Não aceitou</v>
      </c>
      <c r="AY975" s="55" t="str">
        <f>Tabela3[[#This Row],[Faixa Recência]] &amp; " | " &amp; Tabela3[[#This Row],[Faixa Gasto]] &amp; " | " &amp; Tabela3[[#This Row],[Faixa ticket médio]]</f>
        <v>61-75 dias | R$ 501-1000 | R$ 26–50</v>
      </c>
      <c r="AZ9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5" s="36"/>
    </row>
    <row r="976" spans="1:54" x14ac:dyDescent="0.25">
      <c r="A976" s="61">
        <v>975</v>
      </c>
      <c r="B976" s="37">
        <v>64587</v>
      </c>
      <c r="C976" s="34">
        <v>1</v>
      </c>
      <c r="D976" s="34">
        <v>1</v>
      </c>
      <c r="E976" s="34">
        <v>49</v>
      </c>
      <c r="F976" s="58" t="str">
        <f>IF('Base tratada'!$E976&lt;=15,"0-15 dias",
IF('Base tratada'!$E976&lt;=30, "16-30 dias",
IF('Base tratada'!$E976&lt;=45, "31-45 dias",
IF('Base tratada'!$E976&lt;=60, "46-60 dias",
IF('Base tratada'!$E976&lt;=75, "61-75 dias", "76-99 dias")))))</f>
        <v>46-60 dias</v>
      </c>
      <c r="G976" s="38">
        <v>66</v>
      </c>
      <c r="H976" s="60" t="str">
        <f>IF('Base tratada'!$G976&lt;=29,"24–29",
IF('Base tratada'!$G976&lt;=39,"30–39",
IF('Base tratada'!$G976&lt;=49,"40–49",
IF('Base tratada'!$G976&lt;=59,"50–59",
IF('Base tratada'!$G976&lt;=69,"60–69",
"70–80")))))</f>
        <v>60–69</v>
      </c>
      <c r="I976" s="34">
        <v>2166</v>
      </c>
      <c r="J976" s="58" t="str">
        <f>IF('Base tratada'!$K976=1,"Divorciado",
IF('Base tratada'!$L976=1,"Casado",
IF('Base tratada'!$M976=1, "Solteiro",
IF('Base tratada'!$N976=1,"Juntos",
"Viúvo"))))</f>
        <v>Divorciado</v>
      </c>
      <c r="K976" s="34">
        <v>1</v>
      </c>
      <c r="L976" s="34">
        <v>0</v>
      </c>
      <c r="M976" s="34">
        <v>0</v>
      </c>
      <c r="N976" s="34">
        <v>0</v>
      </c>
      <c r="O976" s="34">
        <v>0</v>
      </c>
      <c r="P976" s="34">
        <v>0</v>
      </c>
      <c r="Q976" s="34">
        <v>0</v>
      </c>
      <c r="R976" s="34">
        <v>1</v>
      </c>
      <c r="S976" s="34">
        <v>0</v>
      </c>
      <c r="T976" s="34">
        <v>0</v>
      </c>
      <c r="U976" s="35">
        <v>66</v>
      </c>
      <c r="V976" s="35">
        <v>0</v>
      </c>
      <c r="W976" s="35">
        <v>16</v>
      </c>
      <c r="X976" s="35">
        <v>0</v>
      </c>
      <c r="Y976" s="35">
        <v>6</v>
      </c>
      <c r="Z976" s="35">
        <v>20</v>
      </c>
      <c r="AA976" s="34">
        <v>2</v>
      </c>
      <c r="AB976" s="34">
        <v>3</v>
      </c>
      <c r="AC976" s="34">
        <v>1</v>
      </c>
      <c r="AD976" s="34">
        <v>1</v>
      </c>
      <c r="AE976" s="34">
        <v>4</v>
      </c>
      <c r="AF976" s="58">
        <f>'Base tratada'!$AC976+'Base tratada'!$AD976+'Base tratada'!$AE976</f>
        <v>6</v>
      </c>
      <c r="AG9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76" s="58" t="str">
        <f>IF('Base tratada'!$AC976&gt;=MAX('Base tratada'!$AD976,'Base tratada'!$AE976),"Web",
IF('Base tratada'!$AD976&gt;='Base tratada'!$AE976,"Catalog",
"Store"))</f>
        <v>Store</v>
      </c>
      <c r="AI976" s="59">
        <f>IF('Base tratada'!$AF976=0,"0",'Base tratada'!$AK976/'Base tratada'!$AF976)</f>
        <v>14.666666666666666</v>
      </c>
      <c r="AJ976" s="59" t="str">
        <f>IF('Base tratada'!$AI976=0,"R$ 0",
IF('Base tratada'!$AI976&lt;=25,"R$ 1–25",
IF('Base tratada'!$AI976&lt;=50,"R$ 26–50",
"+R$ 50")))</f>
        <v>R$ 1–25</v>
      </c>
      <c r="AK976" s="35">
        <v>88</v>
      </c>
      <c r="AL976" s="58" t="str">
        <f>IF('Base tratada'!$AK976&lt;=100,"R$ 0-100",
IF('Base tratada'!$AK976&lt;=500,"R$ 101-500",
IF('Base tratada'!$AK976&lt;=1000,"R$ 501-1000",
IF('Base tratada'!$AK976&lt;=1500,"R$ 1001-1500",
"+R$ 1500"))))</f>
        <v>R$ 0-100</v>
      </c>
      <c r="AM976" s="34">
        <v>0</v>
      </c>
      <c r="AN976" s="34">
        <v>0</v>
      </c>
      <c r="AO976" s="34">
        <v>0</v>
      </c>
      <c r="AP976" s="34">
        <v>0</v>
      </c>
      <c r="AQ976" s="34">
        <v>0</v>
      </c>
      <c r="AR976" s="34">
        <v>0</v>
      </c>
      <c r="AS976" s="34">
        <v>0</v>
      </c>
      <c r="AT976" s="34">
        <v>3</v>
      </c>
      <c r="AU976" s="34">
        <v>11</v>
      </c>
      <c r="AV976" s="52">
        <v>68</v>
      </c>
      <c r="AW976" s="57">
        <v>0</v>
      </c>
      <c r="AX976" s="58" t="str">
        <f>IF(Tabela3[[#This Row],[Response]]=1, "Aceitou", "Não aceitou")</f>
        <v>Não aceitou</v>
      </c>
      <c r="AY976" s="55" t="str">
        <f>Tabela3[[#This Row],[Faixa Recência]] &amp; " | " &amp; Tabela3[[#This Row],[Faixa Gasto]] &amp; " | " &amp; Tabela3[[#This Row],[Faixa ticket médio]]</f>
        <v>46-60 dias | R$ 0-100 | R$ 1–25</v>
      </c>
      <c r="AZ9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6" s="36"/>
    </row>
    <row r="977" spans="1:54" x14ac:dyDescent="0.25">
      <c r="A977" s="61">
        <v>976</v>
      </c>
      <c r="B977" s="37">
        <v>34824</v>
      </c>
      <c r="C977" s="34">
        <v>0</v>
      </c>
      <c r="D977" s="34">
        <v>0</v>
      </c>
      <c r="E977" s="34">
        <v>65</v>
      </c>
      <c r="F977" s="58" t="str">
        <f>IF('Base tratada'!$E977&lt;=15,"0-15 dias",
IF('Base tratada'!$E977&lt;=30, "16-30 dias",
IF('Base tratada'!$E977&lt;=45, "31-45 dias",
IF('Base tratada'!$E977&lt;=60, "46-60 dias",
IF('Base tratada'!$E977&lt;=75, "61-75 dias", "76-99 dias")))))</f>
        <v>61-75 dias</v>
      </c>
      <c r="G977" s="38">
        <v>25</v>
      </c>
      <c r="H977" s="60" t="str">
        <f>IF('Base tratada'!$G977&lt;=29,"24–29",
IF('Base tratada'!$G977&lt;=39,"30–39",
IF('Base tratada'!$G977&lt;=49,"40–49",
IF('Base tratada'!$G977&lt;=59,"50–59",
IF('Base tratada'!$G977&lt;=69,"60–69",
"70–80")))))</f>
        <v>24–29</v>
      </c>
      <c r="I977" s="34">
        <v>2254</v>
      </c>
      <c r="J977" s="58" t="str">
        <f>IF('Base tratada'!$K977=1,"Divorciado",
IF('Base tratada'!$L977=1,"Casado",
IF('Base tratada'!$M977=1, "Solteiro",
IF('Base tratada'!$N977=1,"Juntos",
"Viúvo"))))</f>
        <v>Solteiro</v>
      </c>
      <c r="K977" s="34">
        <v>0</v>
      </c>
      <c r="L977" s="34">
        <v>0</v>
      </c>
      <c r="M977" s="34">
        <v>1</v>
      </c>
      <c r="N977" s="34">
        <v>0</v>
      </c>
      <c r="O977" s="34">
        <v>0</v>
      </c>
      <c r="P977" s="34">
        <v>0</v>
      </c>
      <c r="Q977" s="34">
        <v>0</v>
      </c>
      <c r="R977" s="34">
        <v>1</v>
      </c>
      <c r="S977" s="34">
        <v>0</v>
      </c>
      <c r="T977" s="34">
        <v>0</v>
      </c>
      <c r="U977" s="35">
        <v>4</v>
      </c>
      <c r="V977" s="35">
        <v>2</v>
      </c>
      <c r="W977" s="35">
        <v>11</v>
      </c>
      <c r="X977" s="35">
        <v>2</v>
      </c>
      <c r="Y977" s="35">
        <v>0</v>
      </c>
      <c r="Z977" s="35">
        <v>4</v>
      </c>
      <c r="AA977" s="34">
        <v>1</v>
      </c>
      <c r="AB977" s="34">
        <v>6</v>
      </c>
      <c r="AC977" s="34">
        <v>1</v>
      </c>
      <c r="AD977" s="34">
        <v>0</v>
      </c>
      <c r="AE977" s="34">
        <v>2</v>
      </c>
      <c r="AF977" s="58">
        <f>'Base tratada'!$AC977+'Base tratada'!$AD977+'Base tratada'!$AE977</f>
        <v>3</v>
      </c>
      <c r="AG9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77" s="58" t="str">
        <f>IF('Base tratada'!$AC977&gt;=MAX('Base tratada'!$AD977,'Base tratada'!$AE977),"Web",
IF('Base tratada'!$AD977&gt;='Base tratada'!$AE977,"Catalog",
"Store"))</f>
        <v>Store</v>
      </c>
      <c r="AI977" s="59">
        <f>IF('Base tratada'!$AF977=0,"0",'Base tratada'!$AK977/'Base tratada'!$AF977)</f>
        <v>6.333333333333333</v>
      </c>
      <c r="AJ977" s="59" t="str">
        <f>IF('Base tratada'!$AI977=0,"R$ 0",
IF('Base tratada'!$AI977&lt;=25,"R$ 1–25",
IF('Base tratada'!$AI977&lt;=50,"R$ 26–50",
"+R$ 50")))</f>
        <v>R$ 1–25</v>
      </c>
      <c r="AK977" s="35">
        <v>19</v>
      </c>
      <c r="AL977" s="58" t="str">
        <f>IF('Base tratada'!$AK977&lt;=100,"R$ 0-100",
IF('Base tratada'!$AK977&lt;=500,"R$ 101-500",
IF('Base tratada'!$AK977&lt;=1000,"R$ 501-1000",
IF('Base tratada'!$AK977&lt;=1500,"R$ 1001-1500",
"+R$ 1500"))))</f>
        <v>R$ 0-100</v>
      </c>
      <c r="AM977" s="34">
        <v>0</v>
      </c>
      <c r="AN977" s="34">
        <v>0</v>
      </c>
      <c r="AO977" s="34">
        <v>0</v>
      </c>
      <c r="AP977" s="34">
        <v>0</v>
      </c>
      <c r="AQ977" s="34">
        <v>0</v>
      </c>
      <c r="AR977" s="34">
        <v>0</v>
      </c>
      <c r="AS977" s="34">
        <v>0</v>
      </c>
      <c r="AT977" s="34">
        <v>3</v>
      </c>
      <c r="AU977" s="34">
        <v>11</v>
      </c>
      <c r="AV977" s="52">
        <v>15</v>
      </c>
      <c r="AW977" s="57">
        <v>0</v>
      </c>
      <c r="AX977" s="58" t="str">
        <f>IF(Tabela3[[#This Row],[Response]]=1, "Aceitou", "Não aceitou")</f>
        <v>Não aceitou</v>
      </c>
      <c r="AY977" s="55" t="str">
        <f>Tabela3[[#This Row],[Faixa Recência]] &amp; " | " &amp; Tabela3[[#This Row],[Faixa Gasto]] &amp; " | " &amp; Tabela3[[#This Row],[Faixa ticket médio]]</f>
        <v>61-75 dias | R$ 0-100 | R$ 1–25</v>
      </c>
      <c r="AZ9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7" s="36"/>
    </row>
    <row r="978" spans="1:54" x14ac:dyDescent="0.25">
      <c r="A978" s="61">
        <v>977</v>
      </c>
      <c r="B978" s="37">
        <v>75437</v>
      </c>
      <c r="C978" s="34">
        <v>0</v>
      </c>
      <c r="D978" s="34">
        <v>0</v>
      </c>
      <c r="E978" s="34">
        <v>25</v>
      </c>
      <c r="F978" s="58" t="str">
        <f>IF('Base tratada'!$E978&lt;=15,"0-15 dias",
IF('Base tratada'!$E978&lt;=30, "16-30 dias",
IF('Base tratada'!$E978&lt;=45, "31-45 dias",
IF('Base tratada'!$E978&lt;=60, "46-60 dias",
IF('Base tratada'!$E978&lt;=75, "61-75 dias", "76-99 dias")))))</f>
        <v>16-30 dias</v>
      </c>
      <c r="G978" s="38">
        <v>42</v>
      </c>
      <c r="H978" s="60" t="str">
        <f>IF('Base tratada'!$G978&lt;=29,"24–29",
IF('Base tratada'!$G978&lt;=39,"30–39",
IF('Base tratada'!$G978&lt;=49,"40–49",
IF('Base tratada'!$G978&lt;=59,"50–59",
IF('Base tratada'!$G978&lt;=69,"60–69",
"70–80")))))</f>
        <v>40–49</v>
      </c>
      <c r="I978" s="34">
        <v>2391</v>
      </c>
      <c r="J978" s="58" t="str">
        <f>IF('Base tratada'!$K978=1,"Divorciado",
IF('Base tratada'!$L978=1,"Casado",
IF('Base tratada'!$M978=1, "Solteiro",
IF('Base tratada'!$N978=1,"Juntos",
"Viúvo"))))</f>
        <v>Juntos</v>
      </c>
      <c r="K978" s="34">
        <v>0</v>
      </c>
      <c r="L978" s="34">
        <v>0</v>
      </c>
      <c r="M978" s="34">
        <v>0</v>
      </c>
      <c r="N978" s="34">
        <v>1</v>
      </c>
      <c r="O978" s="34">
        <v>0</v>
      </c>
      <c r="P978" s="34">
        <v>0</v>
      </c>
      <c r="Q978" s="34">
        <v>0</v>
      </c>
      <c r="R978" s="34">
        <v>1</v>
      </c>
      <c r="S978" s="34">
        <v>0</v>
      </c>
      <c r="T978" s="34">
        <v>0</v>
      </c>
      <c r="U978" s="35">
        <v>795</v>
      </c>
      <c r="V978" s="35">
        <v>0</v>
      </c>
      <c r="W978" s="35">
        <v>545</v>
      </c>
      <c r="X978" s="35">
        <v>95</v>
      </c>
      <c r="Y978" s="35">
        <v>58</v>
      </c>
      <c r="Z978" s="35">
        <v>0</v>
      </c>
      <c r="AA978" s="34">
        <v>1</v>
      </c>
      <c r="AB978" s="34">
        <v>6</v>
      </c>
      <c r="AC978" s="34">
        <v>8</v>
      </c>
      <c r="AD978" s="34">
        <v>4</v>
      </c>
      <c r="AE978" s="34">
        <v>10</v>
      </c>
      <c r="AF978" s="58">
        <f>'Base tratada'!$AC978+'Base tratada'!$AD978+'Base tratada'!$AE978</f>
        <v>22</v>
      </c>
      <c r="AG9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78" s="58" t="str">
        <f>IF('Base tratada'!$AC978&gt;=MAX('Base tratada'!$AD978,'Base tratada'!$AE978),"Web",
IF('Base tratada'!$AD978&gt;='Base tratada'!$AE978,"Catalog",
"Store"))</f>
        <v>Store</v>
      </c>
      <c r="AI978" s="59">
        <f>IF('Base tratada'!$AF978=0,"0",'Base tratada'!$AK978/'Base tratada'!$AF978)</f>
        <v>67.86363636363636</v>
      </c>
      <c r="AJ978" s="59" t="str">
        <f>IF('Base tratada'!$AI978=0,"R$ 0",
IF('Base tratada'!$AI978&lt;=25,"R$ 1–25",
IF('Base tratada'!$AI978&lt;=50,"R$ 26–50",
"+R$ 50")))</f>
        <v>+R$ 50</v>
      </c>
      <c r="AK978" s="35">
        <v>1493</v>
      </c>
      <c r="AL978" s="58" t="str">
        <f>IF('Base tratada'!$AK978&lt;=100,"R$ 0-100",
IF('Base tratada'!$AK978&lt;=500,"R$ 101-500",
IF('Base tratada'!$AK978&lt;=1000,"R$ 501-1000",
IF('Base tratada'!$AK978&lt;=1500,"R$ 1001-1500",
"+R$ 1500"))))</f>
        <v>R$ 1001-1500</v>
      </c>
      <c r="AM978" s="34">
        <v>1</v>
      </c>
      <c r="AN978" s="34">
        <v>0</v>
      </c>
      <c r="AO978" s="34">
        <v>0</v>
      </c>
      <c r="AP978" s="34">
        <v>0</v>
      </c>
      <c r="AQ978" s="34">
        <v>0</v>
      </c>
      <c r="AR978" s="34">
        <v>1</v>
      </c>
      <c r="AS978" s="34">
        <v>0</v>
      </c>
      <c r="AT978" s="34">
        <v>3</v>
      </c>
      <c r="AU978" s="34">
        <v>11</v>
      </c>
      <c r="AV978" s="52">
        <v>1493</v>
      </c>
      <c r="AW978" s="57">
        <v>0</v>
      </c>
      <c r="AX978" s="58" t="str">
        <f>IF(Tabela3[[#This Row],[Response]]=1, "Aceitou", "Não aceitou")</f>
        <v>Não aceitou</v>
      </c>
      <c r="AY978" s="55" t="str">
        <f>Tabela3[[#This Row],[Faixa Recência]] &amp; " | " &amp; Tabela3[[#This Row],[Faixa Gasto]] &amp; " | " &amp; Tabela3[[#This Row],[Faixa ticket médio]]</f>
        <v>16-30 dias | R$ 1001-1500 | +R$ 50</v>
      </c>
      <c r="AZ9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78" s="36"/>
    </row>
    <row r="979" spans="1:54" x14ac:dyDescent="0.25">
      <c r="A979" s="61">
        <v>978</v>
      </c>
      <c r="B979" s="37">
        <v>26091</v>
      </c>
      <c r="C979" s="34">
        <v>1</v>
      </c>
      <c r="D979" s="34">
        <v>1</v>
      </c>
      <c r="E979" s="34">
        <v>84</v>
      </c>
      <c r="F979" s="58" t="str">
        <f>IF('Base tratada'!$E979&lt;=15,"0-15 dias",
IF('Base tratada'!$E979&lt;=30, "16-30 dias",
IF('Base tratada'!$E979&lt;=45, "31-45 dias",
IF('Base tratada'!$E979&lt;=60, "46-60 dias",
IF('Base tratada'!$E979&lt;=75, "61-75 dias", "76-99 dias")))))</f>
        <v>76-99 dias</v>
      </c>
      <c r="G979" s="38">
        <v>63</v>
      </c>
      <c r="H979" s="60" t="str">
        <f>IF('Base tratada'!$G979&lt;=29,"24–29",
IF('Base tratada'!$G979&lt;=39,"30–39",
IF('Base tratada'!$G979&lt;=49,"40–49",
IF('Base tratada'!$G979&lt;=59,"50–59",
IF('Base tratada'!$G979&lt;=69,"60–69",
"70–80")))))</f>
        <v>60–69</v>
      </c>
      <c r="I979" s="34">
        <v>2283</v>
      </c>
      <c r="J979" s="58" t="str">
        <f>IF('Base tratada'!$K979=1,"Divorciado",
IF('Base tratada'!$L979=1,"Casado",
IF('Base tratada'!$M979=1, "Solteiro",
IF('Base tratada'!$N979=1,"Juntos",
"Viúvo"))))</f>
        <v>Juntos</v>
      </c>
      <c r="K979" s="34">
        <v>0</v>
      </c>
      <c r="L979" s="34">
        <v>0</v>
      </c>
      <c r="M979" s="34">
        <v>0</v>
      </c>
      <c r="N979" s="34">
        <v>1</v>
      </c>
      <c r="O979" s="34">
        <v>0</v>
      </c>
      <c r="P979" s="34">
        <v>0</v>
      </c>
      <c r="Q979" s="34">
        <v>0</v>
      </c>
      <c r="R979" s="34">
        <v>1</v>
      </c>
      <c r="S979" s="34">
        <v>0</v>
      </c>
      <c r="T979" s="34">
        <v>0</v>
      </c>
      <c r="U979" s="35">
        <v>15</v>
      </c>
      <c r="V979" s="35">
        <v>10</v>
      </c>
      <c r="W979" s="35">
        <v>19</v>
      </c>
      <c r="X979" s="35">
        <v>8</v>
      </c>
      <c r="Y979" s="35">
        <v>17</v>
      </c>
      <c r="Z979" s="35">
        <v>20</v>
      </c>
      <c r="AA979" s="34">
        <v>3</v>
      </c>
      <c r="AB979" s="34">
        <v>5</v>
      </c>
      <c r="AC979" s="34">
        <v>2</v>
      </c>
      <c r="AD979" s="34">
        <v>1</v>
      </c>
      <c r="AE979" s="34">
        <v>3</v>
      </c>
      <c r="AF979" s="58">
        <f>'Base tratada'!$AC979+'Base tratada'!$AD979+'Base tratada'!$AE979</f>
        <v>6</v>
      </c>
      <c r="AG9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79" s="58" t="str">
        <f>IF('Base tratada'!$AC979&gt;=MAX('Base tratada'!$AD979,'Base tratada'!$AE979),"Web",
IF('Base tratada'!$AD979&gt;='Base tratada'!$AE979,"Catalog",
"Store"))</f>
        <v>Store</v>
      </c>
      <c r="AI979" s="59">
        <f>IF('Base tratada'!$AF979=0,"0",'Base tratada'!$AK979/'Base tratada'!$AF979)</f>
        <v>11.5</v>
      </c>
      <c r="AJ979" s="59" t="str">
        <f>IF('Base tratada'!$AI979=0,"R$ 0",
IF('Base tratada'!$AI979&lt;=25,"R$ 1–25",
IF('Base tratada'!$AI979&lt;=50,"R$ 26–50",
"+R$ 50")))</f>
        <v>R$ 1–25</v>
      </c>
      <c r="AK979" s="35">
        <v>69</v>
      </c>
      <c r="AL979" s="58" t="str">
        <f>IF('Base tratada'!$AK979&lt;=100,"R$ 0-100",
IF('Base tratada'!$AK979&lt;=500,"R$ 101-500",
IF('Base tratada'!$AK979&lt;=1000,"R$ 501-1000",
IF('Base tratada'!$AK979&lt;=1500,"R$ 1001-1500",
"+R$ 1500"))))</f>
        <v>R$ 0-100</v>
      </c>
      <c r="AM979" s="34">
        <v>0</v>
      </c>
      <c r="AN979" s="34">
        <v>0</v>
      </c>
      <c r="AO979" s="34">
        <v>0</v>
      </c>
      <c r="AP979" s="34">
        <v>0</v>
      </c>
      <c r="AQ979" s="34">
        <v>0</v>
      </c>
      <c r="AR979" s="34">
        <v>0</v>
      </c>
      <c r="AS979" s="34">
        <v>0</v>
      </c>
      <c r="AT979" s="34">
        <v>3</v>
      </c>
      <c r="AU979" s="34">
        <v>11</v>
      </c>
      <c r="AV979" s="52">
        <v>49</v>
      </c>
      <c r="AW979" s="57">
        <v>0</v>
      </c>
      <c r="AX979" s="58" t="str">
        <f>IF(Tabela3[[#This Row],[Response]]=1, "Aceitou", "Não aceitou")</f>
        <v>Não aceitou</v>
      </c>
      <c r="AY979" s="55" t="str">
        <f>Tabela3[[#This Row],[Faixa Recência]] &amp; " | " &amp; Tabela3[[#This Row],[Faixa Gasto]] &amp; " | " &amp; Tabela3[[#This Row],[Faixa ticket médio]]</f>
        <v>76-99 dias | R$ 0-100 | R$ 1–25</v>
      </c>
      <c r="AZ9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79" s="36"/>
    </row>
    <row r="980" spans="1:54" x14ac:dyDescent="0.25">
      <c r="A980" s="61">
        <v>979</v>
      </c>
      <c r="B980" s="37">
        <v>52845</v>
      </c>
      <c r="C980" s="34">
        <v>1</v>
      </c>
      <c r="D980" s="34">
        <v>0</v>
      </c>
      <c r="E980" s="34">
        <v>7</v>
      </c>
      <c r="F980" s="58" t="str">
        <f>IF('Base tratada'!$E980&lt;=15,"0-15 dias",
IF('Base tratada'!$E980&lt;=30, "16-30 dias",
IF('Base tratada'!$E980&lt;=45, "31-45 dias",
IF('Base tratada'!$E980&lt;=60, "46-60 dias",
IF('Base tratada'!$E980&lt;=75, "61-75 dias", "76-99 dias")))))</f>
        <v>0-15 dias</v>
      </c>
      <c r="G980" s="38">
        <v>47</v>
      </c>
      <c r="H980" s="60" t="str">
        <f>IF('Base tratada'!$G980&lt;=29,"24–29",
IF('Base tratada'!$G980&lt;=39,"30–39",
IF('Base tratada'!$G980&lt;=49,"40–49",
IF('Base tratada'!$G980&lt;=59,"50–59",
IF('Base tratada'!$G980&lt;=69,"60–69",
"70–80")))))</f>
        <v>40–49</v>
      </c>
      <c r="I980" s="34">
        <v>2479</v>
      </c>
      <c r="J980" s="58" t="str">
        <f>IF('Base tratada'!$K980=1,"Divorciado",
IF('Base tratada'!$L980=1,"Casado",
IF('Base tratada'!$M980=1, "Solteiro",
IF('Base tratada'!$N980=1,"Juntos",
"Viúvo"))))</f>
        <v>Casado</v>
      </c>
      <c r="K980" s="34">
        <v>0</v>
      </c>
      <c r="L980" s="34">
        <v>1</v>
      </c>
      <c r="M980" s="34">
        <v>0</v>
      </c>
      <c r="N980" s="34">
        <v>0</v>
      </c>
      <c r="O980" s="34">
        <v>0</v>
      </c>
      <c r="P980" s="34">
        <v>0</v>
      </c>
      <c r="Q980" s="34">
        <v>0</v>
      </c>
      <c r="R980" s="34">
        <v>1</v>
      </c>
      <c r="S980" s="34">
        <v>0</v>
      </c>
      <c r="T980" s="34">
        <v>0</v>
      </c>
      <c r="U980" s="35">
        <v>384</v>
      </c>
      <c r="V980" s="35">
        <v>25</v>
      </c>
      <c r="W980" s="35">
        <v>292</v>
      </c>
      <c r="X980" s="35">
        <v>130</v>
      </c>
      <c r="Y980" s="35">
        <v>41</v>
      </c>
      <c r="Z980" s="35">
        <v>64</v>
      </c>
      <c r="AA980" s="34">
        <v>3</v>
      </c>
      <c r="AB980" s="34">
        <v>6</v>
      </c>
      <c r="AC980" s="34">
        <v>8</v>
      </c>
      <c r="AD980" s="34">
        <v>8</v>
      </c>
      <c r="AE980" s="34">
        <v>6</v>
      </c>
      <c r="AF980" s="58">
        <f>'Base tratada'!$AC980+'Base tratada'!$AD980+'Base tratada'!$AE980</f>
        <v>22</v>
      </c>
      <c r="AG9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80" s="58" t="str">
        <f>IF('Base tratada'!$AC980&gt;=MAX('Base tratada'!$AD980,'Base tratada'!$AE980),"Web",
IF('Base tratada'!$AD980&gt;='Base tratada'!$AE980,"Catalog",
"Store"))</f>
        <v>Web</v>
      </c>
      <c r="AI980" s="59">
        <f>IF('Base tratada'!$AF980=0,"0",'Base tratada'!$AK980/'Base tratada'!$AF980)</f>
        <v>39.636363636363633</v>
      </c>
      <c r="AJ980" s="59" t="str">
        <f>IF('Base tratada'!$AI980=0,"R$ 0",
IF('Base tratada'!$AI980&lt;=25,"R$ 1–25",
IF('Base tratada'!$AI980&lt;=50,"R$ 26–50",
"+R$ 50")))</f>
        <v>R$ 26–50</v>
      </c>
      <c r="AK980" s="35">
        <v>872</v>
      </c>
      <c r="AL980" s="58" t="str">
        <f>IF('Base tratada'!$AK980&lt;=100,"R$ 0-100",
IF('Base tratada'!$AK980&lt;=500,"R$ 101-500",
IF('Base tratada'!$AK980&lt;=1000,"R$ 501-1000",
IF('Base tratada'!$AK980&lt;=1500,"R$ 1001-1500",
"+R$ 1500"))))</f>
        <v>R$ 501-1000</v>
      </c>
      <c r="AM980" s="34">
        <v>0</v>
      </c>
      <c r="AN980" s="34">
        <v>0</v>
      </c>
      <c r="AO980" s="34">
        <v>1</v>
      </c>
      <c r="AP980" s="34">
        <v>0</v>
      </c>
      <c r="AQ980" s="34">
        <v>0</v>
      </c>
      <c r="AR980" s="34">
        <v>1</v>
      </c>
      <c r="AS980" s="34">
        <v>0</v>
      </c>
      <c r="AT980" s="34">
        <v>3</v>
      </c>
      <c r="AU980" s="34">
        <v>11</v>
      </c>
      <c r="AV980" s="52">
        <v>808</v>
      </c>
      <c r="AW980" s="57">
        <v>0</v>
      </c>
      <c r="AX980" s="58" t="str">
        <f>IF(Tabela3[[#This Row],[Response]]=1, "Aceitou", "Não aceitou")</f>
        <v>Não aceitou</v>
      </c>
      <c r="AY980" s="55" t="str">
        <f>Tabela3[[#This Row],[Faixa Recência]] &amp; " | " &amp; Tabela3[[#This Row],[Faixa Gasto]] &amp; " | " &amp; Tabela3[[#This Row],[Faixa ticket médio]]</f>
        <v>0-15 dias | R$ 501-1000 | R$ 26–50</v>
      </c>
      <c r="AZ9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0" s="36"/>
    </row>
    <row r="981" spans="1:54" x14ac:dyDescent="0.25">
      <c r="A981" s="61">
        <v>980</v>
      </c>
      <c r="B981" s="37">
        <v>46086</v>
      </c>
      <c r="C981" s="34">
        <v>0</v>
      </c>
      <c r="D981" s="34">
        <v>1</v>
      </c>
      <c r="E981" s="34">
        <v>34</v>
      </c>
      <c r="F981" s="58" t="str">
        <f>IF('Base tratada'!$E981&lt;=15,"0-15 dias",
IF('Base tratada'!$E981&lt;=30, "16-30 dias",
IF('Base tratada'!$E981&lt;=45, "31-45 dias",
IF('Base tratada'!$E981&lt;=60, "46-60 dias",
IF('Base tratada'!$E981&lt;=75, "61-75 dias", "76-99 dias")))))</f>
        <v>31-45 dias</v>
      </c>
      <c r="G981" s="38">
        <v>64</v>
      </c>
      <c r="H981" s="60" t="str">
        <f>IF('Base tratada'!$G981&lt;=29,"24–29",
IF('Base tratada'!$G981&lt;=39,"30–39",
IF('Base tratada'!$G981&lt;=49,"40–49",
IF('Base tratada'!$G981&lt;=59,"50–59",
IF('Base tratada'!$G981&lt;=69,"60–69",
"70–80")))))</f>
        <v>60–69</v>
      </c>
      <c r="I981" s="34">
        <v>2397</v>
      </c>
      <c r="J981" s="58" t="str">
        <f>IF('Base tratada'!$K981=1,"Divorciado",
IF('Base tratada'!$L981=1,"Casado",
IF('Base tratada'!$M981=1, "Solteiro",
IF('Base tratada'!$N981=1,"Juntos",
"Viúvo"))))</f>
        <v>Divorciado</v>
      </c>
      <c r="K981" s="34">
        <v>1</v>
      </c>
      <c r="L981" s="34">
        <v>0</v>
      </c>
      <c r="M981" s="34">
        <v>0</v>
      </c>
      <c r="N981" s="34">
        <v>0</v>
      </c>
      <c r="O981" s="34">
        <v>0</v>
      </c>
      <c r="P981" s="34">
        <v>0</v>
      </c>
      <c r="Q981" s="34">
        <v>0</v>
      </c>
      <c r="R981" s="34">
        <v>1</v>
      </c>
      <c r="S981" s="34">
        <v>0</v>
      </c>
      <c r="T981" s="34">
        <v>0</v>
      </c>
      <c r="U981" s="35">
        <v>244</v>
      </c>
      <c r="V981" s="35">
        <v>8</v>
      </c>
      <c r="W981" s="35">
        <v>32</v>
      </c>
      <c r="X981" s="35">
        <v>7</v>
      </c>
      <c r="Y981" s="35">
        <v>2</v>
      </c>
      <c r="Z981" s="35">
        <v>50</v>
      </c>
      <c r="AA981" s="34">
        <v>4</v>
      </c>
      <c r="AB981" s="34">
        <v>4</v>
      </c>
      <c r="AC981" s="34">
        <v>3</v>
      </c>
      <c r="AD981" s="34">
        <v>1</v>
      </c>
      <c r="AE981" s="34">
        <v>8</v>
      </c>
      <c r="AF981" s="58">
        <f>'Base tratada'!$AC981+'Base tratada'!$AD981+'Base tratada'!$AE981</f>
        <v>12</v>
      </c>
      <c r="AG9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81" s="58" t="str">
        <f>IF('Base tratada'!$AC981&gt;=MAX('Base tratada'!$AD981,'Base tratada'!$AE981),"Web",
IF('Base tratada'!$AD981&gt;='Base tratada'!$AE981,"Catalog",
"Store"))</f>
        <v>Store</v>
      </c>
      <c r="AI981" s="59">
        <f>IF('Base tratada'!$AF981=0,"0",'Base tratada'!$AK981/'Base tratada'!$AF981)</f>
        <v>24.416666666666668</v>
      </c>
      <c r="AJ981" s="59" t="str">
        <f>IF('Base tratada'!$AI981=0,"R$ 0",
IF('Base tratada'!$AI981&lt;=25,"R$ 1–25",
IF('Base tratada'!$AI981&lt;=50,"R$ 26–50",
"+R$ 50")))</f>
        <v>R$ 1–25</v>
      </c>
      <c r="AK981" s="35">
        <v>293</v>
      </c>
      <c r="AL981" s="58" t="str">
        <f>IF('Base tratada'!$AK981&lt;=100,"R$ 0-100",
IF('Base tratada'!$AK981&lt;=500,"R$ 101-500",
IF('Base tratada'!$AK981&lt;=1000,"R$ 501-1000",
IF('Base tratada'!$AK981&lt;=1500,"R$ 1001-1500",
"+R$ 1500"))))</f>
        <v>R$ 101-500</v>
      </c>
      <c r="AM981" s="34">
        <v>0</v>
      </c>
      <c r="AN981" s="34">
        <v>0</v>
      </c>
      <c r="AO981" s="34">
        <v>0</v>
      </c>
      <c r="AP981" s="34">
        <v>0</v>
      </c>
      <c r="AQ981" s="34">
        <v>0</v>
      </c>
      <c r="AR981" s="34">
        <v>0</v>
      </c>
      <c r="AS981" s="34">
        <v>0</v>
      </c>
      <c r="AT981" s="34">
        <v>3</v>
      </c>
      <c r="AU981" s="34">
        <v>11</v>
      </c>
      <c r="AV981" s="52">
        <v>243</v>
      </c>
      <c r="AW981" s="57">
        <v>0</v>
      </c>
      <c r="AX981" s="58" t="str">
        <f>IF(Tabela3[[#This Row],[Response]]=1, "Aceitou", "Não aceitou")</f>
        <v>Não aceitou</v>
      </c>
      <c r="AY981" s="55" t="str">
        <f>Tabela3[[#This Row],[Faixa Recência]] &amp; " | " &amp; Tabela3[[#This Row],[Faixa Gasto]] &amp; " | " &amp; Tabela3[[#This Row],[Faixa ticket médio]]</f>
        <v>31-45 dias | R$ 101-500 | R$ 1–25</v>
      </c>
      <c r="AZ9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1" s="36"/>
    </row>
    <row r="982" spans="1:54" x14ac:dyDescent="0.25">
      <c r="A982" s="61">
        <v>981</v>
      </c>
      <c r="B982" s="37">
        <v>78028</v>
      </c>
      <c r="C982" s="34">
        <v>0</v>
      </c>
      <c r="D982" s="34">
        <v>1</v>
      </c>
      <c r="E982" s="34">
        <v>38</v>
      </c>
      <c r="F982" s="58" t="str">
        <f>IF('Base tratada'!$E982&lt;=15,"0-15 dias",
IF('Base tratada'!$E982&lt;=30, "16-30 dias",
IF('Base tratada'!$E982&lt;=45, "31-45 dias",
IF('Base tratada'!$E982&lt;=60, "46-60 dias",
IF('Base tratada'!$E982&lt;=75, "61-75 dias", "76-99 dias")))))</f>
        <v>31-45 dias</v>
      </c>
      <c r="G982" s="38">
        <v>64</v>
      </c>
      <c r="H982" s="60" t="str">
        <f>IF('Base tratada'!$G982&lt;=29,"24–29",
IF('Base tratada'!$G982&lt;=39,"30–39",
IF('Base tratada'!$G982&lt;=49,"40–49",
IF('Base tratada'!$G982&lt;=59,"50–59",
IF('Base tratada'!$G982&lt;=69,"60–69",
"70–80")))))</f>
        <v>60–69</v>
      </c>
      <c r="I982" s="34">
        <v>2816</v>
      </c>
      <c r="J982" s="58" t="str">
        <f>IF('Base tratada'!$K982=1,"Divorciado",
IF('Base tratada'!$L982=1,"Casado",
IF('Base tratada'!$M982=1, "Solteiro",
IF('Base tratada'!$N982=1,"Juntos",
"Viúvo"))))</f>
        <v>Viúvo</v>
      </c>
      <c r="K982" s="34">
        <v>0</v>
      </c>
      <c r="L982" s="34">
        <v>0</v>
      </c>
      <c r="M982" s="34">
        <v>0</v>
      </c>
      <c r="N982" s="34">
        <v>0</v>
      </c>
      <c r="O982" s="34">
        <v>1</v>
      </c>
      <c r="P982" s="34">
        <v>0</v>
      </c>
      <c r="Q982" s="34">
        <v>0</v>
      </c>
      <c r="R982" s="34">
        <v>0</v>
      </c>
      <c r="S982" s="34">
        <v>0</v>
      </c>
      <c r="T982" s="34">
        <v>1</v>
      </c>
      <c r="U982" s="35">
        <v>158</v>
      </c>
      <c r="V982" s="35">
        <v>19</v>
      </c>
      <c r="W982" s="35">
        <v>288</v>
      </c>
      <c r="X982" s="35">
        <v>25</v>
      </c>
      <c r="Y982" s="35">
        <v>0</v>
      </c>
      <c r="Z982" s="35">
        <v>38</v>
      </c>
      <c r="AA982" s="34">
        <v>1</v>
      </c>
      <c r="AB982" s="34">
        <v>7</v>
      </c>
      <c r="AC982" s="34">
        <v>6</v>
      </c>
      <c r="AD982" s="34">
        <v>4</v>
      </c>
      <c r="AE982" s="34">
        <v>9</v>
      </c>
      <c r="AF982" s="58">
        <f>'Base tratada'!$AC982+'Base tratada'!$AD982+'Base tratada'!$AE982</f>
        <v>19</v>
      </c>
      <c r="AG9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82" s="58" t="str">
        <f>IF('Base tratada'!$AC982&gt;=MAX('Base tratada'!$AD982,'Base tratada'!$AE982),"Web",
IF('Base tratada'!$AD982&gt;='Base tratada'!$AE982,"Catalog",
"Store"))</f>
        <v>Store</v>
      </c>
      <c r="AI982" s="59">
        <f>IF('Base tratada'!$AF982=0,"0",'Base tratada'!$AK982/'Base tratada'!$AF982)</f>
        <v>25.789473684210527</v>
      </c>
      <c r="AJ982" s="59" t="str">
        <f>IF('Base tratada'!$AI982=0,"R$ 0",
IF('Base tratada'!$AI982&lt;=25,"R$ 1–25",
IF('Base tratada'!$AI982&lt;=50,"R$ 26–50",
"+R$ 50")))</f>
        <v>R$ 26–50</v>
      </c>
      <c r="AK982" s="35">
        <v>490</v>
      </c>
      <c r="AL982" s="58" t="str">
        <f>IF('Base tratada'!$AK982&lt;=100,"R$ 0-100",
IF('Base tratada'!$AK982&lt;=500,"R$ 101-500",
IF('Base tratada'!$AK982&lt;=1000,"R$ 501-1000",
IF('Base tratada'!$AK982&lt;=1500,"R$ 1001-1500",
"+R$ 1500"))))</f>
        <v>R$ 101-500</v>
      </c>
      <c r="AM982" s="34">
        <v>0</v>
      </c>
      <c r="AN982" s="34">
        <v>0</v>
      </c>
      <c r="AO982" s="34">
        <v>0</v>
      </c>
      <c r="AP982" s="34">
        <v>1</v>
      </c>
      <c r="AQ982" s="34">
        <v>1</v>
      </c>
      <c r="AR982" s="34">
        <v>2</v>
      </c>
      <c r="AS982" s="34">
        <v>0</v>
      </c>
      <c r="AT982" s="34">
        <v>3</v>
      </c>
      <c r="AU982" s="34">
        <v>11</v>
      </c>
      <c r="AV982" s="52">
        <v>452</v>
      </c>
      <c r="AW982" s="57">
        <v>1</v>
      </c>
      <c r="AX982" s="58" t="str">
        <f>IF(Tabela3[[#This Row],[Response]]=1, "Aceitou", "Não aceitou")</f>
        <v>Aceitou</v>
      </c>
      <c r="AY982" s="55" t="str">
        <f>Tabela3[[#This Row],[Faixa Recência]] &amp; " | " &amp; Tabela3[[#This Row],[Faixa Gasto]] &amp; " | " &amp; Tabela3[[#This Row],[Faixa ticket médio]]</f>
        <v>31-45 dias | R$ 101-500 | R$ 26–50</v>
      </c>
      <c r="AZ9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2" s="36"/>
    </row>
    <row r="983" spans="1:54" x14ac:dyDescent="0.25">
      <c r="A983" s="61">
        <v>982</v>
      </c>
      <c r="B983" s="37">
        <v>95169</v>
      </c>
      <c r="C983" s="34">
        <v>0</v>
      </c>
      <c r="D983" s="34">
        <v>0</v>
      </c>
      <c r="E983" s="34">
        <v>1</v>
      </c>
      <c r="F983" s="58" t="str">
        <f>IF('Base tratada'!$E983&lt;=15,"0-15 dias",
IF('Base tratada'!$E983&lt;=30, "16-30 dias",
IF('Base tratada'!$E983&lt;=45, "31-45 dias",
IF('Base tratada'!$E983&lt;=60, "46-60 dias",
IF('Base tratada'!$E983&lt;=75, "61-75 dias", "76-99 dias")))))</f>
        <v>0-15 dias</v>
      </c>
      <c r="G983" s="38">
        <v>33</v>
      </c>
      <c r="H983" s="60" t="str">
        <f>IF('Base tratada'!$G983&lt;=29,"24–29",
IF('Base tratada'!$G983&lt;=39,"30–39",
IF('Base tratada'!$G983&lt;=49,"40–49",
IF('Base tratada'!$G983&lt;=59,"50–59",
IF('Base tratada'!$G983&lt;=69,"60–69",
"70–80")))))</f>
        <v>30–39</v>
      </c>
      <c r="I983" s="34">
        <v>2422</v>
      </c>
      <c r="J983" s="58" t="str">
        <f>IF('Base tratada'!$K983=1,"Divorciado",
IF('Base tratada'!$L983=1,"Casado",
IF('Base tratada'!$M983=1, "Solteiro",
IF('Base tratada'!$N983=1,"Juntos",
"Viúvo"))))</f>
        <v>Solteiro</v>
      </c>
      <c r="K983" s="34">
        <v>0</v>
      </c>
      <c r="L983" s="34">
        <v>0</v>
      </c>
      <c r="M983" s="34">
        <v>1</v>
      </c>
      <c r="N983" s="34">
        <v>0</v>
      </c>
      <c r="O983" s="34">
        <v>0</v>
      </c>
      <c r="P983" s="34">
        <v>0</v>
      </c>
      <c r="Q983" s="34">
        <v>0</v>
      </c>
      <c r="R983" s="34">
        <v>0</v>
      </c>
      <c r="S983" s="34">
        <v>0</v>
      </c>
      <c r="T983" s="34">
        <v>1</v>
      </c>
      <c r="U983" s="35">
        <v>1285</v>
      </c>
      <c r="V983" s="35">
        <v>21</v>
      </c>
      <c r="W983" s="35">
        <v>449</v>
      </c>
      <c r="X983" s="35">
        <v>106</v>
      </c>
      <c r="Y983" s="35">
        <v>20</v>
      </c>
      <c r="Z983" s="35">
        <v>20</v>
      </c>
      <c r="AA983" s="34">
        <v>1</v>
      </c>
      <c r="AB983" s="34">
        <v>1</v>
      </c>
      <c r="AC983" s="34">
        <v>4</v>
      </c>
      <c r="AD983" s="34">
        <v>3</v>
      </c>
      <c r="AE983" s="34">
        <v>4</v>
      </c>
      <c r="AF983" s="58">
        <f>'Base tratada'!$AC983+'Base tratada'!$AD983+'Base tratada'!$AE983</f>
        <v>11</v>
      </c>
      <c r="AG9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83" s="58" t="str">
        <f>IF('Base tratada'!$AC983&gt;=MAX('Base tratada'!$AD983,'Base tratada'!$AE983),"Web",
IF('Base tratada'!$AD983&gt;='Base tratada'!$AE983,"Catalog",
"Store"))</f>
        <v>Web</v>
      </c>
      <c r="AI983" s="59">
        <f>IF('Base tratada'!$AF983=0,"0",'Base tratada'!$AK983/'Base tratada'!$AF983)</f>
        <v>171</v>
      </c>
      <c r="AJ983" s="59" t="str">
        <f>IF('Base tratada'!$AI983=0,"R$ 0",
IF('Base tratada'!$AI983&lt;=25,"R$ 1–25",
IF('Base tratada'!$AI983&lt;=50,"R$ 26–50",
"+R$ 50")))</f>
        <v>+R$ 50</v>
      </c>
      <c r="AK983" s="35">
        <v>1881</v>
      </c>
      <c r="AL983" s="58" t="str">
        <f>IF('Base tratada'!$AK983&lt;=100,"R$ 0-100",
IF('Base tratada'!$AK983&lt;=500,"R$ 101-500",
IF('Base tratada'!$AK983&lt;=1000,"R$ 501-1000",
IF('Base tratada'!$AK983&lt;=1500,"R$ 1001-1500",
"+R$ 1500"))))</f>
        <v>+R$ 1500</v>
      </c>
      <c r="AM983" s="34">
        <v>1</v>
      </c>
      <c r="AN983" s="34">
        <v>0</v>
      </c>
      <c r="AO983" s="34">
        <v>0</v>
      </c>
      <c r="AP983" s="34">
        <v>0</v>
      </c>
      <c r="AQ983" s="34">
        <v>1</v>
      </c>
      <c r="AR983" s="34">
        <v>2</v>
      </c>
      <c r="AS983" s="34">
        <v>0</v>
      </c>
      <c r="AT983" s="34">
        <v>3</v>
      </c>
      <c r="AU983" s="34">
        <v>11</v>
      </c>
      <c r="AV983" s="52">
        <v>1861</v>
      </c>
      <c r="AW983" s="57">
        <v>1</v>
      </c>
      <c r="AX983" s="58" t="str">
        <f>IF(Tabela3[[#This Row],[Response]]=1, "Aceitou", "Não aceitou")</f>
        <v>Aceitou</v>
      </c>
      <c r="AY983" s="55" t="str">
        <f>Tabela3[[#This Row],[Faixa Recência]] &amp; " | " &amp; Tabela3[[#This Row],[Faixa Gasto]] &amp; " | " &amp; Tabela3[[#This Row],[Faixa ticket médio]]</f>
        <v>0-15 dias | +R$ 1500 | +R$ 50</v>
      </c>
      <c r="AZ9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83" s="36"/>
    </row>
    <row r="984" spans="1:54" x14ac:dyDescent="0.25">
      <c r="A984" s="61">
        <v>983</v>
      </c>
      <c r="B984" s="37">
        <v>56337</v>
      </c>
      <c r="C984" s="34">
        <v>1</v>
      </c>
      <c r="D984" s="34">
        <v>1</v>
      </c>
      <c r="E984" s="34">
        <v>25</v>
      </c>
      <c r="F984" s="58" t="str">
        <f>IF('Base tratada'!$E984&lt;=15,"0-15 dias",
IF('Base tratada'!$E984&lt;=30, "16-30 dias",
IF('Base tratada'!$E984&lt;=45, "31-45 dias",
IF('Base tratada'!$E984&lt;=60, "46-60 dias",
IF('Base tratada'!$E984&lt;=75, "61-75 dias", "76-99 dias")))))</f>
        <v>16-30 dias</v>
      </c>
      <c r="G984" s="38">
        <v>39</v>
      </c>
      <c r="H984" s="60" t="str">
        <f>IF('Base tratada'!$G984&lt;=29,"24–29",
IF('Base tratada'!$G984&lt;=39,"30–39",
IF('Base tratada'!$G984&lt;=49,"40–49",
IF('Base tratada'!$G984&lt;=59,"50–59",
IF('Base tratada'!$G984&lt;=69,"60–69",
"70–80")))))</f>
        <v>30–39</v>
      </c>
      <c r="I984" s="34">
        <v>2618</v>
      </c>
      <c r="J984" s="58" t="str">
        <f>IF('Base tratada'!$K984=1,"Divorciado",
IF('Base tratada'!$L984=1,"Casado",
IF('Base tratada'!$M984=1, "Solteiro",
IF('Base tratada'!$N984=1,"Juntos",
"Viúvo"))))</f>
        <v>Casado</v>
      </c>
      <c r="K984" s="34">
        <v>0</v>
      </c>
      <c r="L984" s="34">
        <v>1</v>
      </c>
      <c r="M984" s="34">
        <v>0</v>
      </c>
      <c r="N984" s="34">
        <v>0</v>
      </c>
      <c r="O984" s="34">
        <v>0</v>
      </c>
      <c r="P984" s="34">
        <v>1</v>
      </c>
      <c r="Q984" s="34">
        <v>0</v>
      </c>
      <c r="R984" s="34">
        <v>0</v>
      </c>
      <c r="S984" s="34">
        <v>0</v>
      </c>
      <c r="T984" s="34">
        <v>0</v>
      </c>
      <c r="U984" s="35">
        <v>349</v>
      </c>
      <c r="V984" s="35">
        <v>16</v>
      </c>
      <c r="W984" s="35">
        <v>144</v>
      </c>
      <c r="X984" s="35">
        <v>28</v>
      </c>
      <c r="Y984" s="35">
        <v>5</v>
      </c>
      <c r="Z984" s="35">
        <v>182</v>
      </c>
      <c r="AA984" s="34">
        <v>5</v>
      </c>
      <c r="AB984" s="34">
        <v>8</v>
      </c>
      <c r="AC984" s="34">
        <v>8</v>
      </c>
      <c r="AD984" s="34">
        <v>5</v>
      </c>
      <c r="AE984" s="34">
        <v>4</v>
      </c>
      <c r="AF984" s="58">
        <f>'Base tratada'!$AC984+'Base tratada'!$AD984+'Base tratada'!$AE984</f>
        <v>17</v>
      </c>
      <c r="AG9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84" s="58" t="str">
        <f>IF('Base tratada'!$AC984&gt;=MAX('Base tratada'!$AD984,'Base tratada'!$AE984),"Web",
IF('Base tratada'!$AD984&gt;='Base tratada'!$AE984,"Catalog",
"Store"))</f>
        <v>Web</v>
      </c>
      <c r="AI984" s="59">
        <f>IF('Base tratada'!$AF984=0,"0",'Base tratada'!$AK984/'Base tratada'!$AF984)</f>
        <v>31.882352941176471</v>
      </c>
      <c r="AJ984" s="59" t="str">
        <f>IF('Base tratada'!$AI984=0,"R$ 0",
IF('Base tratada'!$AI984&lt;=25,"R$ 1–25",
IF('Base tratada'!$AI984&lt;=50,"R$ 26–50",
"+R$ 50")))</f>
        <v>R$ 26–50</v>
      </c>
      <c r="AK984" s="35">
        <v>542</v>
      </c>
      <c r="AL984" s="58" t="str">
        <f>IF('Base tratada'!$AK984&lt;=100,"R$ 0-100",
IF('Base tratada'!$AK984&lt;=500,"R$ 101-500",
IF('Base tratada'!$AK984&lt;=1000,"R$ 501-1000",
IF('Base tratada'!$AK984&lt;=1500,"R$ 1001-1500",
"+R$ 1500"))))</f>
        <v>R$ 501-1000</v>
      </c>
      <c r="AM984" s="34">
        <v>1</v>
      </c>
      <c r="AN984" s="34">
        <v>0</v>
      </c>
      <c r="AO984" s="34">
        <v>1</v>
      </c>
      <c r="AP984" s="34">
        <v>0</v>
      </c>
      <c r="AQ984" s="34">
        <v>0</v>
      </c>
      <c r="AR984" s="34">
        <v>2</v>
      </c>
      <c r="AS984" s="34">
        <v>0</v>
      </c>
      <c r="AT984" s="34">
        <v>3</v>
      </c>
      <c r="AU984" s="34">
        <v>11</v>
      </c>
      <c r="AV984" s="52">
        <v>360</v>
      </c>
      <c r="AW984" s="57">
        <v>1</v>
      </c>
      <c r="AX984" s="58" t="str">
        <f>IF(Tabela3[[#This Row],[Response]]=1, "Aceitou", "Não aceitou")</f>
        <v>Aceitou</v>
      </c>
      <c r="AY984" s="55" t="str">
        <f>Tabela3[[#This Row],[Faixa Recência]] &amp; " | " &amp; Tabela3[[#This Row],[Faixa Gasto]] &amp; " | " &amp; Tabela3[[#This Row],[Faixa ticket médio]]</f>
        <v>16-30 dias | R$ 501-1000 | R$ 26–50</v>
      </c>
      <c r="AZ9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4" s="36"/>
    </row>
    <row r="985" spans="1:54" x14ac:dyDescent="0.25">
      <c r="A985" s="61">
        <v>984</v>
      </c>
      <c r="B985" s="37">
        <v>22434</v>
      </c>
      <c r="C985" s="34">
        <v>1</v>
      </c>
      <c r="D985" s="34">
        <v>0</v>
      </c>
      <c r="E985" s="34">
        <v>25</v>
      </c>
      <c r="F985" s="58" t="str">
        <f>IF('Base tratada'!$E985&lt;=15,"0-15 dias",
IF('Base tratada'!$E985&lt;=30, "16-30 dias",
IF('Base tratada'!$E985&lt;=45, "31-45 dias",
IF('Base tratada'!$E985&lt;=60, "46-60 dias",
IF('Base tratada'!$E985&lt;=75, "61-75 dias", "76-99 dias")))))</f>
        <v>16-30 dias</v>
      </c>
      <c r="G985" s="38">
        <v>33</v>
      </c>
      <c r="H985" s="60" t="str">
        <f>IF('Base tratada'!$G985&lt;=29,"24–29",
IF('Base tratada'!$G985&lt;=39,"30–39",
IF('Base tratada'!$G985&lt;=49,"40–49",
IF('Base tratada'!$G985&lt;=59,"50–59",
IF('Base tratada'!$G985&lt;=69,"60–69",
"70–80")))))</f>
        <v>30–39</v>
      </c>
      <c r="I985" s="34">
        <v>2660</v>
      </c>
      <c r="J985" s="58" t="str">
        <f>IF('Base tratada'!$K985=1,"Divorciado",
IF('Base tratada'!$L985=1,"Casado",
IF('Base tratada'!$M985=1, "Solteiro",
IF('Base tratada'!$N985=1,"Juntos",
"Viúvo"))))</f>
        <v>Juntos</v>
      </c>
      <c r="K985" s="34">
        <v>0</v>
      </c>
      <c r="L985" s="34">
        <v>0</v>
      </c>
      <c r="M985" s="34">
        <v>0</v>
      </c>
      <c r="N985" s="34">
        <v>1</v>
      </c>
      <c r="O985" s="34">
        <v>0</v>
      </c>
      <c r="P985" s="34">
        <v>0</v>
      </c>
      <c r="Q985" s="34">
        <v>0</v>
      </c>
      <c r="R985" s="34">
        <v>1</v>
      </c>
      <c r="S985" s="34">
        <v>0</v>
      </c>
      <c r="T985" s="34">
        <v>0</v>
      </c>
      <c r="U985" s="35">
        <v>4</v>
      </c>
      <c r="V985" s="35">
        <v>12</v>
      </c>
      <c r="W985" s="35">
        <v>11</v>
      </c>
      <c r="X985" s="35">
        <v>3</v>
      </c>
      <c r="Y985" s="35">
        <v>13</v>
      </c>
      <c r="Z985" s="35">
        <v>15</v>
      </c>
      <c r="AA985" s="34">
        <v>2</v>
      </c>
      <c r="AB985" s="34">
        <v>8</v>
      </c>
      <c r="AC985" s="34">
        <v>2</v>
      </c>
      <c r="AD985" s="34">
        <v>0</v>
      </c>
      <c r="AE985" s="34">
        <v>3</v>
      </c>
      <c r="AF985" s="58">
        <f>'Base tratada'!$AC985+'Base tratada'!$AD985+'Base tratada'!$AE985</f>
        <v>5</v>
      </c>
      <c r="AG9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85" s="58" t="str">
        <f>IF('Base tratada'!$AC985&gt;=MAX('Base tratada'!$AD985,'Base tratada'!$AE985),"Web",
IF('Base tratada'!$AD985&gt;='Base tratada'!$AE985,"Catalog",
"Store"))</f>
        <v>Store</v>
      </c>
      <c r="AI985" s="59">
        <f>IF('Base tratada'!$AF985=0,"0",'Base tratada'!$AK985/'Base tratada'!$AF985)</f>
        <v>8.6</v>
      </c>
      <c r="AJ985" s="59" t="str">
        <f>IF('Base tratada'!$AI985=0,"R$ 0",
IF('Base tratada'!$AI985&lt;=25,"R$ 1–25",
IF('Base tratada'!$AI985&lt;=50,"R$ 26–50",
"+R$ 50")))</f>
        <v>R$ 1–25</v>
      </c>
      <c r="AK985" s="35">
        <v>43</v>
      </c>
      <c r="AL985" s="58" t="str">
        <f>IF('Base tratada'!$AK985&lt;=100,"R$ 0-100",
IF('Base tratada'!$AK985&lt;=500,"R$ 101-500",
IF('Base tratada'!$AK985&lt;=1000,"R$ 501-1000",
IF('Base tratada'!$AK985&lt;=1500,"R$ 1001-1500",
"+R$ 1500"))))</f>
        <v>R$ 0-100</v>
      </c>
      <c r="AM985" s="34">
        <v>0</v>
      </c>
      <c r="AN985" s="34">
        <v>0</v>
      </c>
      <c r="AO985" s="34">
        <v>0</v>
      </c>
      <c r="AP985" s="34">
        <v>0</v>
      </c>
      <c r="AQ985" s="34">
        <v>0</v>
      </c>
      <c r="AR985" s="34">
        <v>0</v>
      </c>
      <c r="AS985" s="34">
        <v>0</v>
      </c>
      <c r="AT985" s="34">
        <v>3</v>
      </c>
      <c r="AU985" s="34">
        <v>11</v>
      </c>
      <c r="AV985" s="52">
        <v>28</v>
      </c>
      <c r="AW985" s="57">
        <v>0</v>
      </c>
      <c r="AX985" s="58" t="str">
        <f>IF(Tabela3[[#This Row],[Response]]=1, "Aceitou", "Não aceitou")</f>
        <v>Não aceitou</v>
      </c>
      <c r="AY985" s="55" t="str">
        <f>Tabela3[[#This Row],[Faixa Recência]] &amp; " | " &amp; Tabela3[[#This Row],[Faixa Gasto]] &amp; " | " &amp; Tabela3[[#This Row],[Faixa ticket médio]]</f>
        <v>16-30 dias | R$ 0-100 | R$ 1–25</v>
      </c>
      <c r="AZ9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5" s="36"/>
    </row>
    <row r="986" spans="1:54" x14ac:dyDescent="0.25">
      <c r="A986" s="61">
        <v>985</v>
      </c>
      <c r="B986" s="37">
        <v>36930</v>
      </c>
      <c r="C986" s="34">
        <v>0</v>
      </c>
      <c r="D986" s="34">
        <v>1</v>
      </c>
      <c r="E986" s="34">
        <v>50</v>
      </c>
      <c r="F986" s="58" t="str">
        <f>IF('Base tratada'!$E986&lt;=15,"0-15 dias",
IF('Base tratada'!$E986&lt;=30, "16-30 dias",
IF('Base tratada'!$E986&lt;=45, "31-45 dias",
IF('Base tratada'!$E986&lt;=60, "46-60 dias",
IF('Base tratada'!$E986&lt;=75, "61-75 dias", "76-99 dias")))))</f>
        <v>46-60 dias</v>
      </c>
      <c r="G986" s="38">
        <v>66</v>
      </c>
      <c r="H986" s="60" t="str">
        <f>IF('Base tratada'!$G986&lt;=29,"24–29",
IF('Base tratada'!$G986&lt;=39,"30–39",
IF('Base tratada'!$G986&lt;=49,"40–49",
IF('Base tratada'!$G986&lt;=59,"50–59",
IF('Base tratada'!$G986&lt;=69,"60–69",
"70–80")))))</f>
        <v>60–69</v>
      </c>
      <c r="I986" s="34">
        <v>2567</v>
      </c>
      <c r="J986" s="58" t="str">
        <f>IF('Base tratada'!$K986=1,"Divorciado",
IF('Base tratada'!$L986=1,"Casado",
IF('Base tratada'!$M986=1, "Solteiro",
IF('Base tratada'!$N986=1,"Juntos",
"Viúvo"))))</f>
        <v>Casado</v>
      </c>
      <c r="K986" s="34">
        <v>0</v>
      </c>
      <c r="L986" s="34">
        <v>1</v>
      </c>
      <c r="M986" s="34">
        <v>0</v>
      </c>
      <c r="N986" s="34">
        <v>0</v>
      </c>
      <c r="O986" s="34">
        <v>0</v>
      </c>
      <c r="P986" s="34">
        <v>0</v>
      </c>
      <c r="Q986" s="34">
        <v>0</v>
      </c>
      <c r="R986" s="34">
        <v>0</v>
      </c>
      <c r="S986" s="34">
        <v>0</v>
      </c>
      <c r="T986" s="34">
        <v>1</v>
      </c>
      <c r="U986" s="35">
        <v>223</v>
      </c>
      <c r="V986" s="35">
        <v>2</v>
      </c>
      <c r="W986" s="35">
        <v>31</v>
      </c>
      <c r="X986" s="35">
        <v>0</v>
      </c>
      <c r="Y986" s="35">
        <v>2</v>
      </c>
      <c r="Z986" s="35">
        <v>39</v>
      </c>
      <c r="AA986" s="34">
        <v>5</v>
      </c>
      <c r="AB986" s="34">
        <v>8</v>
      </c>
      <c r="AC986" s="34">
        <v>5</v>
      </c>
      <c r="AD986" s="34">
        <v>2</v>
      </c>
      <c r="AE986" s="34">
        <v>4</v>
      </c>
      <c r="AF986" s="58">
        <f>'Base tratada'!$AC986+'Base tratada'!$AD986+'Base tratada'!$AE986</f>
        <v>11</v>
      </c>
      <c r="AG9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86" s="58" t="str">
        <f>IF('Base tratada'!$AC986&gt;=MAX('Base tratada'!$AD986,'Base tratada'!$AE986),"Web",
IF('Base tratada'!$AD986&gt;='Base tratada'!$AE986,"Catalog",
"Store"))</f>
        <v>Web</v>
      </c>
      <c r="AI986" s="59">
        <f>IF('Base tratada'!$AF986=0,"0",'Base tratada'!$AK986/'Base tratada'!$AF986)</f>
        <v>23.454545454545453</v>
      </c>
      <c r="AJ986" s="59" t="str">
        <f>IF('Base tratada'!$AI986=0,"R$ 0",
IF('Base tratada'!$AI986&lt;=25,"R$ 1–25",
IF('Base tratada'!$AI986&lt;=50,"R$ 26–50",
"+R$ 50")))</f>
        <v>R$ 1–25</v>
      </c>
      <c r="AK986" s="35">
        <v>258</v>
      </c>
      <c r="AL986" s="58" t="str">
        <f>IF('Base tratada'!$AK986&lt;=100,"R$ 0-100",
IF('Base tratada'!$AK986&lt;=500,"R$ 101-500",
IF('Base tratada'!$AK986&lt;=1000,"R$ 501-1000",
IF('Base tratada'!$AK986&lt;=1500,"R$ 1001-1500",
"+R$ 1500"))))</f>
        <v>R$ 101-500</v>
      </c>
      <c r="AM986" s="34">
        <v>0</v>
      </c>
      <c r="AN986" s="34">
        <v>0</v>
      </c>
      <c r="AO986" s="34">
        <v>0</v>
      </c>
      <c r="AP986" s="34">
        <v>0</v>
      </c>
      <c r="AQ986" s="34">
        <v>0</v>
      </c>
      <c r="AR986" s="34">
        <v>0</v>
      </c>
      <c r="AS986" s="34">
        <v>0</v>
      </c>
      <c r="AT986" s="34">
        <v>3</v>
      </c>
      <c r="AU986" s="34">
        <v>11</v>
      </c>
      <c r="AV986" s="52">
        <v>219</v>
      </c>
      <c r="AW986" s="57">
        <v>0</v>
      </c>
      <c r="AX986" s="58" t="str">
        <f>IF(Tabela3[[#This Row],[Response]]=1, "Aceitou", "Não aceitou")</f>
        <v>Não aceitou</v>
      </c>
      <c r="AY986" s="55" t="str">
        <f>Tabela3[[#This Row],[Faixa Recência]] &amp; " | " &amp; Tabela3[[#This Row],[Faixa Gasto]] &amp; " | " &amp; Tabela3[[#This Row],[Faixa ticket médio]]</f>
        <v>46-60 dias | R$ 101-500 | R$ 1–25</v>
      </c>
      <c r="AZ9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6" s="36"/>
    </row>
    <row r="987" spans="1:54" x14ac:dyDescent="0.25">
      <c r="A987" s="61">
        <v>986</v>
      </c>
      <c r="B987" s="37">
        <v>36130</v>
      </c>
      <c r="C987" s="34">
        <v>0</v>
      </c>
      <c r="D987" s="34">
        <v>1</v>
      </c>
      <c r="E987" s="34">
        <v>46</v>
      </c>
      <c r="F987" s="58" t="str">
        <f>IF('Base tratada'!$E987&lt;=15,"0-15 dias",
IF('Base tratada'!$E987&lt;=30, "16-30 dias",
IF('Base tratada'!$E987&lt;=45, "31-45 dias",
IF('Base tratada'!$E987&lt;=60, "46-60 dias",
IF('Base tratada'!$E987&lt;=75, "61-75 dias", "76-99 dias")))))</f>
        <v>46-60 dias</v>
      </c>
      <c r="G987" s="38">
        <v>66</v>
      </c>
      <c r="H987" s="60" t="str">
        <f>IF('Base tratada'!$G987&lt;=29,"24–29",
IF('Base tratada'!$G987&lt;=39,"30–39",
IF('Base tratada'!$G987&lt;=49,"40–49",
IF('Base tratada'!$G987&lt;=59,"50–59",
IF('Base tratada'!$G987&lt;=69,"60–69",
"70–80")))))</f>
        <v>60–69</v>
      </c>
      <c r="I987" s="34">
        <v>2671</v>
      </c>
      <c r="J987" s="58" t="str">
        <f>IF('Base tratada'!$K987=1,"Divorciado",
IF('Base tratada'!$L987=1,"Casado",
IF('Base tratada'!$M987=1, "Solteiro",
IF('Base tratada'!$N987=1,"Juntos",
"Viúvo"))))</f>
        <v>Solteiro</v>
      </c>
      <c r="K987" s="34">
        <v>0</v>
      </c>
      <c r="L987" s="34">
        <v>0</v>
      </c>
      <c r="M987" s="34">
        <v>1</v>
      </c>
      <c r="N987" s="34">
        <v>0</v>
      </c>
      <c r="O987" s="34">
        <v>0</v>
      </c>
      <c r="P987" s="34">
        <v>0</v>
      </c>
      <c r="Q987" s="34">
        <v>0</v>
      </c>
      <c r="R987" s="34">
        <v>1</v>
      </c>
      <c r="S987" s="34">
        <v>0</v>
      </c>
      <c r="T987" s="34">
        <v>0</v>
      </c>
      <c r="U987" s="35">
        <v>157</v>
      </c>
      <c r="V987" s="35">
        <v>43</v>
      </c>
      <c r="W987" s="35">
        <v>127</v>
      </c>
      <c r="X987" s="35">
        <v>68</v>
      </c>
      <c r="Y987" s="35">
        <v>56</v>
      </c>
      <c r="Z987" s="35">
        <v>37</v>
      </c>
      <c r="AA987" s="34">
        <v>6</v>
      </c>
      <c r="AB987" s="34">
        <v>4</v>
      </c>
      <c r="AC987" s="34">
        <v>3</v>
      </c>
      <c r="AD987" s="34">
        <v>8</v>
      </c>
      <c r="AE987" s="34">
        <v>4</v>
      </c>
      <c r="AF987" s="58">
        <f>'Base tratada'!$AC987+'Base tratada'!$AD987+'Base tratada'!$AE987</f>
        <v>15</v>
      </c>
      <c r="AG9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87" s="58" t="str">
        <f>IF('Base tratada'!$AC987&gt;=MAX('Base tratada'!$AD987,'Base tratada'!$AE987),"Web",
IF('Base tratada'!$AD987&gt;='Base tratada'!$AE987,"Catalog",
"Store"))</f>
        <v>Catalog</v>
      </c>
      <c r="AI987" s="59">
        <f>IF('Base tratada'!$AF987=0,"0",'Base tratada'!$AK987/'Base tratada'!$AF987)</f>
        <v>30.066666666666666</v>
      </c>
      <c r="AJ987" s="59" t="str">
        <f>IF('Base tratada'!$AI987=0,"R$ 0",
IF('Base tratada'!$AI987&lt;=25,"R$ 1–25",
IF('Base tratada'!$AI987&lt;=50,"R$ 26–50",
"+R$ 50")))</f>
        <v>R$ 26–50</v>
      </c>
      <c r="AK987" s="35">
        <v>451</v>
      </c>
      <c r="AL987" s="58" t="str">
        <f>IF('Base tratada'!$AK987&lt;=100,"R$ 0-100",
IF('Base tratada'!$AK987&lt;=500,"R$ 101-500",
IF('Base tratada'!$AK987&lt;=1000,"R$ 501-1000",
IF('Base tratada'!$AK987&lt;=1500,"R$ 1001-1500",
"+R$ 1500"))))</f>
        <v>R$ 101-500</v>
      </c>
      <c r="AM987" s="34">
        <v>0</v>
      </c>
      <c r="AN987" s="34">
        <v>0</v>
      </c>
      <c r="AO987" s="34">
        <v>1</v>
      </c>
      <c r="AP987" s="34">
        <v>0</v>
      </c>
      <c r="AQ987" s="34">
        <v>0</v>
      </c>
      <c r="AR987" s="34">
        <v>1</v>
      </c>
      <c r="AS987" s="34">
        <v>0</v>
      </c>
      <c r="AT987" s="34">
        <v>3</v>
      </c>
      <c r="AU987" s="34">
        <v>11</v>
      </c>
      <c r="AV987" s="52">
        <v>414</v>
      </c>
      <c r="AW987" s="57">
        <v>1</v>
      </c>
      <c r="AX987" s="58" t="str">
        <f>IF(Tabela3[[#This Row],[Response]]=1, "Aceitou", "Não aceitou")</f>
        <v>Aceitou</v>
      </c>
      <c r="AY987" s="55" t="str">
        <f>Tabela3[[#This Row],[Faixa Recência]] &amp; " | " &amp; Tabela3[[#This Row],[Faixa Gasto]] &amp; " | " &amp; Tabela3[[#This Row],[Faixa ticket médio]]</f>
        <v>46-60 dias | R$ 101-500 | R$ 26–50</v>
      </c>
      <c r="AZ9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7" s="36"/>
    </row>
    <row r="988" spans="1:54" x14ac:dyDescent="0.25">
      <c r="A988" s="61">
        <v>987</v>
      </c>
      <c r="B988" s="37">
        <v>65569</v>
      </c>
      <c r="C988" s="34">
        <v>0</v>
      </c>
      <c r="D988" s="34">
        <v>1</v>
      </c>
      <c r="E988" s="34">
        <v>96</v>
      </c>
      <c r="F988" s="58" t="str">
        <f>IF('Base tratada'!$E988&lt;=15,"0-15 dias",
IF('Base tratada'!$E988&lt;=30, "16-30 dias",
IF('Base tratada'!$E988&lt;=45, "31-45 dias",
IF('Base tratada'!$E988&lt;=60, "46-60 dias",
IF('Base tratada'!$E988&lt;=75, "61-75 dias", "76-99 dias")))))</f>
        <v>76-99 dias</v>
      </c>
      <c r="G988" s="38">
        <v>67</v>
      </c>
      <c r="H988" s="60" t="str">
        <f>IF('Base tratada'!$G988&lt;=29,"24–29",
IF('Base tratada'!$G988&lt;=39,"30–39",
IF('Base tratada'!$G988&lt;=49,"40–49",
IF('Base tratada'!$G988&lt;=59,"50–59",
IF('Base tratada'!$G988&lt;=69,"60–69",
"70–80")))))</f>
        <v>60–69</v>
      </c>
      <c r="I988" s="34">
        <v>2760</v>
      </c>
      <c r="J988" s="58" t="str">
        <f>IF('Base tratada'!$K988=1,"Divorciado",
IF('Base tratada'!$L988=1,"Casado",
IF('Base tratada'!$M988=1, "Solteiro",
IF('Base tratada'!$N988=1,"Juntos",
"Viúvo"))))</f>
        <v>Casado</v>
      </c>
      <c r="K988" s="34">
        <v>0</v>
      </c>
      <c r="L988" s="34">
        <v>1</v>
      </c>
      <c r="M988" s="34">
        <v>0</v>
      </c>
      <c r="N988" s="34">
        <v>0</v>
      </c>
      <c r="O988" s="34">
        <v>0</v>
      </c>
      <c r="P988" s="34">
        <v>0</v>
      </c>
      <c r="Q988" s="34">
        <v>0</v>
      </c>
      <c r="R988" s="34">
        <v>0</v>
      </c>
      <c r="S988" s="34">
        <v>1</v>
      </c>
      <c r="T988" s="34">
        <v>0</v>
      </c>
      <c r="U988" s="35">
        <v>397</v>
      </c>
      <c r="V988" s="35">
        <v>46</v>
      </c>
      <c r="W988" s="35">
        <v>288</v>
      </c>
      <c r="X988" s="35">
        <v>20</v>
      </c>
      <c r="Y988" s="35">
        <v>38</v>
      </c>
      <c r="Z988" s="35">
        <v>70</v>
      </c>
      <c r="AA988" s="34">
        <v>2</v>
      </c>
      <c r="AB988" s="34">
        <v>3</v>
      </c>
      <c r="AC988" s="34">
        <v>6</v>
      </c>
      <c r="AD988" s="34">
        <v>5</v>
      </c>
      <c r="AE988" s="34">
        <v>10</v>
      </c>
      <c r="AF988" s="58">
        <f>'Base tratada'!$AC988+'Base tratada'!$AD988+'Base tratada'!$AE988</f>
        <v>21</v>
      </c>
      <c r="AG9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988" s="58" t="str">
        <f>IF('Base tratada'!$AC988&gt;=MAX('Base tratada'!$AD988,'Base tratada'!$AE988),"Web",
IF('Base tratada'!$AD988&gt;='Base tratada'!$AE988,"Catalog",
"Store"))</f>
        <v>Store</v>
      </c>
      <c r="AI988" s="59">
        <f>IF('Base tratada'!$AF988=0,"0",'Base tratada'!$AK988/'Base tratada'!$AF988)</f>
        <v>37.571428571428569</v>
      </c>
      <c r="AJ988" s="59" t="str">
        <f>IF('Base tratada'!$AI988=0,"R$ 0",
IF('Base tratada'!$AI988&lt;=25,"R$ 1–25",
IF('Base tratada'!$AI988&lt;=50,"R$ 26–50",
"+R$ 50")))</f>
        <v>R$ 26–50</v>
      </c>
      <c r="AK988" s="35">
        <v>789</v>
      </c>
      <c r="AL988" s="58" t="str">
        <f>IF('Base tratada'!$AK988&lt;=100,"R$ 0-100",
IF('Base tratada'!$AK988&lt;=500,"R$ 101-500",
IF('Base tratada'!$AK988&lt;=1000,"R$ 501-1000",
IF('Base tratada'!$AK988&lt;=1500,"R$ 1001-1500",
"+R$ 1500"))))</f>
        <v>R$ 501-1000</v>
      </c>
      <c r="AM988" s="34">
        <v>0</v>
      </c>
      <c r="AN988" s="34">
        <v>0</v>
      </c>
      <c r="AO988" s="34">
        <v>0</v>
      </c>
      <c r="AP988" s="34">
        <v>0</v>
      </c>
      <c r="AQ988" s="34">
        <v>0</v>
      </c>
      <c r="AR988" s="34">
        <v>0</v>
      </c>
      <c r="AS988" s="34">
        <v>0</v>
      </c>
      <c r="AT988" s="34">
        <v>3</v>
      </c>
      <c r="AU988" s="34">
        <v>11</v>
      </c>
      <c r="AV988" s="52">
        <v>719</v>
      </c>
      <c r="AW988" s="57">
        <v>0</v>
      </c>
      <c r="AX988" s="58" t="str">
        <f>IF(Tabela3[[#This Row],[Response]]=1, "Aceitou", "Não aceitou")</f>
        <v>Não aceitou</v>
      </c>
      <c r="AY988" s="55" t="str">
        <f>Tabela3[[#This Row],[Faixa Recência]] &amp; " | " &amp; Tabela3[[#This Row],[Faixa Gasto]] &amp; " | " &amp; Tabela3[[#This Row],[Faixa ticket médio]]</f>
        <v>76-99 dias | R$ 501-1000 | R$ 26–50</v>
      </c>
      <c r="AZ9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8" s="36"/>
    </row>
    <row r="989" spans="1:54" x14ac:dyDescent="0.25">
      <c r="A989" s="61">
        <v>988</v>
      </c>
      <c r="B989" s="37">
        <v>83844</v>
      </c>
      <c r="C989" s="34">
        <v>0</v>
      </c>
      <c r="D989" s="34">
        <v>0</v>
      </c>
      <c r="E989" s="34">
        <v>57</v>
      </c>
      <c r="F989" s="58" t="str">
        <f>IF('Base tratada'!$E989&lt;=15,"0-15 dias",
IF('Base tratada'!$E989&lt;=30, "16-30 dias",
IF('Base tratada'!$E989&lt;=45, "31-45 dias",
IF('Base tratada'!$E989&lt;=60, "46-60 dias",
IF('Base tratada'!$E989&lt;=75, "61-75 dias", "76-99 dias")))))</f>
        <v>46-60 dias</v>
      </c>
      <c r="G989" s="38">
        <v>68</v>
      </c>
      <c r="H989" s="60" t="str">
        <f>IF('Base tratada'!$G989&lt;=29,"24–29",
IF('Base tratada'!$G989&lt;=39,"30–39",
IF('Base tratada'!$G989&lt;=49,"40–49",
IF('Base tratada'!$G989&lt;=59,"50–59",
IF('Base tratada'!$G989&lt;=69,"60–69",
"70–80")))))</f>
        <v>60–69</v>
      </c>
      <c r="I989" s="34">
        <v>2572</v>
      </c>
      <c r="J989" s="58" t="str">
        <f>IF('Base tratada'!$K989=1,"Divorciado",
IF('Base tratada'!$L989=1,"Casado",
IF('Base tratada'!$M989=1, "Solteiro",
IF('Base tratada'!$N989=1,"Juntos",
"Viúvo"))))</f>
        <v>Juntos</v>
      </c>
      <c r="K989" s="34">
        <v>0</v>
      </c>
      <c r="L989" s="34">
        <v>0</v>
      </c>
      <c r="M989" s="34">
        <v>0</v>
      </c>
      <c r="N989" s="34">
        <v>1</v>
      </c>
      <c r="O989" s="34">
        <v>0</v>
      </c>
      <c r="P989" s="34">
        <v>0</v>
      </c>
      <c r="Q989" s="34">
        <v>0</v>
      </c>
      <c r="R989" s="34">
        <v>1</v>
      </c>
      <c r="S989" s="34">
        <v>0</v>
      </c>
      <c r="T989" s="34">
        <v>0</v>
      </c>
      <c r="U989" s="35">
        <v>901</v>
      </c>
      <c r="V989" s="35">
        <v>31</v>
      </c>
      <c r="W989" s="35">
        <v>345</v>
      </c>
      <c r="X989" s="35">
        <v>75</v>
      </c>
      <c r="Y989" s="35">
        <v>31</v>
      </c>
      <c r="Z989" s="35">
        <v>191</v>
      </c>
      <c r="AA989" s="34">
        <v>1</v>
      </c>
      <c r="AB989" s="34">
        <v>1</v>
      </c>
      <c r="AC989" s="34">
        <v>4</v>
      </c>
      <c r="AD989" s="34">
        <v>4</v>
      </c>
      <c r="AE989" s="34">
        <v>11</v>
      </c>
      <c r="AF989" s="58">
        <f>'Base tratada'!$AC989+'Base tratada'!$AD989+'Base tratada'!$AE989</f>
        <v>19</v>
      </c>
      <c r="AG9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89" s="58" t="str">
        <f>IF('Base tratada'!$AC989&gt;=MAX('Base tratada'!$AD989,'Base tratada'!$AE989),"Web",
IF('Base tratada'!$AD989&gt;='Base tratada'!$AE989,"Catalog",
"Store"))</f>
        <v>Store</v>
      </c>
      <c r="AI989" s="59">
        <f>IF('Base tratada'!$AF989=0,"0",'Base tratada'!$AK989/'Base tratada'!$AF989)</f>
        <v>72.78947368421052</v>
      </c>
      <c r="AJ989" s="59" t="str">
        <f>IF('Base tratada'!$AI989=0,"R$ 0",
IF('Base tratada'!$AI989&lt;=25,"R$ 1–25",
IF('Base tratada'!$AI989&lt;=50,"R$ 26–50",
"+R$ 50")))</f>
        <v>+R$ 50</v>
      </c>
      <c r="AK989" s="35">
        <v>1383</v>
      </c>
      <c r="AL989" s="58" t="str">
        <f>IF('Base tratada'!$AK989&lt;=100,"R$ 0-100",
IF('Base tratada'!$AK989&lt;=500,"R$ 101-500",
IF('Base tratada'!$AK989&lt;=1000,"R$ 501-1000",
IF('Base tratada'!$AK989&lt;=1500,"R$ 1001-1500",
"+R$ 1500"))))</f>
        <v>R$ 1001-1500</v>
      </c>
      <c r="AM989" s="34">
        <v>0</v>
      </c>
      <c r="AN989" s="34">
        <v>0</v>
      </c>
      <c r="AO989" s="34">
        <v>0</v>
      </c>
      <c r="AP989" s="34">
        <v>0</v>
      </c>
      <c r="AQ989" s="34">
        <v>1</v>
      </c>
      <c r="AR989" s="34">
        <v>1</v>
      </c>
      <c r="AS989" s="34">
        <v>0</v>
      </c>
      <c r="AT989" s="34">
        <v>3</v>
      </c>
      <c r="AU989" s="34">
        <v>11</v>
      </c>
      <c r="AV989" s="52">
        <v>1192</v>
      </c>
      <c r="AW989" s="57">
        <v>0</v>
      </c>
      <c r="AX989" s="58" t="str">
        <f>IF(Tabela3[[#This Row],[Response]]=1, "Aceitou", "Não aceitou")</f>
        <v>Não aceitou</v>
      </c>
      <c r="AY989" s="55" t="str">
        <f>Tabela3[[#This Row],[Faixa Recência]] &amp; " | " &amp; Tabela3[[#This Row],[Faixa Gasto]] &amp; " | " &amp; Tabela3[[#This Row],[Faixa ticket médio]]</f>
        <v>46-60 dias | R$ 1001-1500 | +R$ 50</v>
      </c>
      <c r="AZ9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89" s="36"/>
    </row>
    <row r="990" spans="1:54" x14ac:dyDescent="0.25">
      <c r="A990" s="61">
        <v>989</v>
      </c>
      <c r="B990" s="37">
        <v>19514</v>
      </c>
      <c r="C990" s="34">
        <v>1</v>
      </c>
      <c r="D990" s="34">
        <v>1</v>
      </c>
      <c r="E990" s="34">
        <v>47</v>
      </c>
      <c r="F990" s="58" t="str">
        <f>IF('Base tratada'!$E990&lt;=15,"0-15 dias",
IF('Base tratada'!$E990&lt;=30, "16-30 dias",
IF('Base tratada'!$E990&lt;=45, "31-45 dias",
IF('Base tratada'!$E990&lt;=60, "46-60 dias",
IF('Base tratada'!$E990&lt;=75, "61-75 dias", "76-99 dias")))))</f>
        <v>46-60 dias</v>
      </c>
      <c r="G990" s="38">
        <v>52</v>
      </c>
      <c r="H990" s="60" t="str">
        <f>IF('Base tratada'!$G990&lt;=29,"24–29",
IF('Base tratada'!$G990&lt;=39,"30–39",
IF('Base tratada'!$G990&lt;=49,"40–49",
IF('Base tratada'!$G990&lt;=59,"50–59",
IF('Base tratada'!$G990&lt;=69,"60–69",
"70–80")))))</f>
        <v>50–59</v>
      </c>
      <c r="I990" s="34">
        <v>2313</v>
      </c>
      <c r="J990" s="58" t="str">
        <f>IF('Base tratada'!$K990=1,"Divorciado",
IF('Base tratada'!$L990=1,"Casado",
IF('Base tratada'!$M990=1, "Solteiro",
IF('Base tratada'!$N990=1,"Juntos",
"Viúvo"))))</f>
        <v>Casado</v>
      </c>
      <c r="K990" s="34">
        <v>0</v>
      </c>
      <c r="L990" s="34">
        <v>1</v>
      </c>
      <c r="M990" s="34">
        <v>0</v>
      </c>
      <c r="N990" s="34">
        <v>0</v>
      </c>
      <c r="O990" s="34">
        <v>0</v>
      </c>
      <c r="P990" s="34">
        <v>0</v>
      </c>
      <c r="Q990" s="34">
        <v>0</v>
      </c>
      <c r="R990" s="34">
        <v>1</v>
      </c>
      <c r="S990" s="34">
        <v>0</v>
      </c>
      <c r="T990" s="34">
        <v>0</v>
      </c>
      <c r="U990" s="35">
        <v>14</v>
      </c>
      <c r="V990" s="35">
        <v>3</v>
      </c>
      <c r="W990" s="35">
        <v>21</v>
      </c>
      <c r="X990" s="35">
        <v>2</v>
      </c>
      <c r="Y990" s="35">
        <v>1</v>
      </c>
      <c r="Z990" s="35">
        <v>28</v>
      </c>
      <c r="AA990" s="34">
        <v>4</v>
      </c>
      <c r="AB990" s="34">
        <v>8</v>
      </c>
      <c r="AC990" s="34">
        <v>3</v>
      </c>
      <c r="AD990" s="34">
        <v>1</v>
      </c>
      <c r="AE990" s="34">
        <v>2</v>
      </c>
      <c r="AF990" s="58">
        <f>'Base tratada'!$AC990+'Base tratada'!$AD990+'Base tratada'!$AE990</f>
        <v>6</v>
      </c>
      <c r="AG9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90" s="58" t="str">
        <f>IF('Base tratada'!$AC990&gt;=MAX('Base tratada'!$AD990,'Base tratada'!$AE990),"Web",
IF('Base tratada'!$AD990&gt;='Base tratada'!$AE990,"Catalog",
"Store"))</f>
        <v>Web</v>
      </c>
      <c r="AI990" s="59">
        <f>IF('Base tratada'!$AF990=0,"0",'Base tratada'!$AK990/'Base tratada'!$AF990)</f>
        <v>6.833333333333333</v>
      </c>
      <c r="AJ990" s="59" t="str">
        <f>IF('Base tratada'!$AI990=0,"R$ 0",
IF('Base tratada'!$AI990&lt;=25,"R$ 1–25",
IF('Base tratada'!$AI990&lt;=50,"R$ 26–50",
"+R$ 50")))</f>
        <v>R$ 1–25</v>
      </c>
      <c r="AK990" s="35">
        <v>41</v>
      </c>
      <c r="AL990" s="58" t="str">
        <f>IF('Base tratada'!$AK990&lt;=100,"R$ 0-100",
IF('Base tratada'!$AK990&lt;=500,"R$ 101-500",
IF('Base tratada'!$AK990&lt;=1000,"R$ 501-1000",
IF('Base tratada'!$AK990&lt;=1500,"R$ 1001-1500",
"+R$ 1500"))))</f>
        <v>R$ 0-100</v>
      </c>
      <c r="AM990" s="34">
        <v>0</v>
      </c>
      <c r="AN990" s="34">
        <v>0</v>
      </c>
      <c r="AO990" s="34">
        <v>1</v>
      </c>
      <c r="AP990" s="34">
        <v>0</v>
      </c>
      <c r="AQ990" s="34">
        <v>0</v>
      </c>
      <c r="AR990" s="34">
        <v>1</v>
      </c>
      <c r="AS990" s="34">
        <v>0</v>
      </c>
      <c r="AT990" s="34">
        <v>3</v>
      </c>
      <c r="AU990" s="34">
        <v>11</v>
      </c>
      <c r="AV990" s="52">
        <v>13</v>
      </c>
      <c r="AW990" s="57">
        <v>0</v>
      </c>
      <c r="AX990" s="58" t="str">
        <f>IF(Tabela3[[#This Row],[Response]]=1, "Aceitou", "Não aceitou")</f>
        <v>Não aceitou</v>
      </c>
      <c r="AY990" s="55" t="str">
        <f>Tabela3[[#This Row],[Faixa Recência]] &amp; " | " &amp; Tabela3[[#This Row],[Faixa Gasto]] &amp; " | " &amp; Tabela3[[#This Row],[Faixa ticket médio]]</f>
        <v>46-60 dias | R$ 0-100 | R$ 1–25</v>
      </c>
      <c r="AZ9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0" s="36"/>
    </row>
    <row r="991" spans="1:54" x14ac:dyDescent="0.25">
      <c r="A991" s="61">
        <v>990</v>
      </c>
      <c r="B991" s="37">
        <v>36736</v>
      </c>
      <c r="C991" s="34">
        <v>1</v>
      </c>
      <c r="D991" s="34">
        <v>1</v>
      </c>
      <c r="E991" s="34">
        <v>52</v>
      </c>
      <c r="F991" s="58" t="str">
        <f>IF('Base tratada'!$E991&lt;=15,"0-15 dias",
IF('Base tratada'!$E991&lt;=30, "16-30 dias",
IF('Base tratada'!$E991&lt;=45, "31-45 dias",
IF('Base tratada'!$E991&lt;=60, "46-60 dias",
IF('Base tratada'!$E991&lt;=75, "61-75 dias", "76-99 dias")))))</f>
        <v>46-60 dias</v>
      </c>
      <c r="G991" s="38">
        <v>57</v>
      </c>
      <c r="H991" s="60" t="str">
        <f>IF('Base tratada'!$G991&lt;=29,"24–29",
IF('Base tratada'!$G991&lt;=39,"30–39",
IF('Base tratada'!$G991&lt;=49,"40–49",
IF('Base tratada'!$G991&lt;=59,"50–59",
IF('Base tratada'!$G991&lt;=69,"60–69",
"70–80")))))</f>
        <v>50–59</v>
      </c>
      <c r="I991" s="34">
        <v>2574</v>
      </c>
      <c r="J991" s="58" t="str">
        <f>IF('Base tratada'!$K991=1,"Divorciado",
IF('Base tratada'!$L991=1,"Casado",
IF('Base tratada'!$M991=1, "Solteiro",
IF('Base tratada'!$N991=1,"Juntos",
"Viúvo"))))</f>
        <v>Solteiro</v>
      </c>
      <c r="K991" s="34">
        <v>0</v>
      </c>
      <c r="L991" s="34">
        <v>0</v>
      </c>
      <c r="M991" s="34">
        <v>1</v>
      </c>
      <c r="N991" s="34">
        <v>0</v>
      </c>
      <c r="O991" s="34">
        <v>0</v>
      </c>
      <c r="P991" s="34">
        <v>0</v>
      </c>
      <c r="Q991" s="34">
        <v>0</v>
      </c>
      <c r="R991" s="34">
        <v>0</v>
      </c>
      <c r="S991" s="34">
        <v>0</v>
      </c>
      <c r="T991" s="34">
        <v>1</v>
      </c>
      <c r="U991" s="35">
        <v>10</v>
      </c>
      <c r="V991" s="35">
        <v>0</v>
      </c>
      <c r="W991" s="35">
        <v>3</v>
      </c>
      <c r="X991" s="35">
        <v>0</v>
      </c>
      <c r="Y991" s="35">
        <v>0</v>
      </c>
      <c r="Z991" s="35">
        <v>4</v>
      </c>
      <c r="AA991" s="34">
        <v>1</v>
      </c>
      <c r="AB991" s="34">
        <v>6</v>
      </c>
      <c r="AC991" s="34">
        <v>1</v>
      </c>
      <c r="AD991" s="34">
        <v>0</v>
      </c>
      <c r="AE991" s="34">
        <v>2</v>
      </c>
      <c r="AF991" s="58">
        <f>'Base tratada'!$AC991+'Base tratada'!$AD991+'Base tratada'!$AE991</f>
        <v>3</v>
      </c>
      <c r="AG9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991" s="58" t="str">
        <f>IF('Base tratada'!$AC991&gt;=MAX('Base tratada'!$AD991,'Base tratada'!$AE991),"Web",
IF('Base tratada'!$AD991&gt;='Base tratada'!$AE991,"Catalog",
"Store"))</f>
        <v>Store</v>
      </c>
      <c r="AI991" s="59">
        <f>IF('Base tratada'!$AF991=0,"0",'Base tratada'!$AK991/'Base tratada'!$AF991)</f>
        <v>4.333333333333333</v>
      </c>
      <c r="AJ991" s="59" t="str">
        <f>IF('Base tratada'!$AI991=0,"R$ 0",
IF('Base tratada'!$AI991&lt;=25,"R$ 1–25",
IF('Base tratada'!$AI991&lt;=50,"R$ 26–50",
"+R$ 50")))</f>
        <v>R$ 1–25</v>
      </c>
      <c r="AK991" s="35">
        <v>13</v>
      </c>
      <c r="AL991" s="58" t="str">
        <f>IF('Base tratada'!$AK991&lt;=100,"R$ 0-100",
IF('Base tratada'!$AK991&lt;=500,"R$ 101-500",
IF('Base tratada'!$AK991&lt;=1000,"R$ 501-1000",
IF('Base tratada'!$AK991&lt;=1500,"R$ 1001-1500",
"+R$ 1500"))))</f>
        <v>R$ 0-100</v>
      </c>
      <c r="AM991" s="34">
        <v>0</v>
      </c>
      <c r="AN991" s="34">
        <v>0</v>
      </c>
      <c r="AO991" s="34">
        <v>0</v>
      </c>
      <c r="AP991" s="34">
        <v>0</v>
      </c>
      <c r="AQ991" s="34">
        <v>0</v>
      </c>
      <c r="AR991" s="34">
        <v>0</v>
      </c>
      <c r="AS991" s="34">
        <v>0</v>
      </c>
      <c r="AT991" s="34">
        <v>3</v>
      </c>
      <c r="AU991" s="34">
        <v>11</v>
      </c>
      <c r="AV991" s="52">
        <v>9</v>
      </c>
      <c r="AW991" s="57">
        <v>0</v>
      </c>
      <c r="AX991" s="58" t="str">
        <f>IF(Tabela3[[#This Row],[Response]]=1, "Aceitou", "Não aceitou")</f>
        <v>Não aceitou</v>
      </c>
      <c r="AY991" s="55" t="str">
        <f>Tabela3[[#This Row],[Faixa Recência]] &amp; " | " &amp; Tabela3[[#This Row],[Faixa Gasto]] &amp; " | " &amp; Tabela3[[#This Row],[Faixa ticket médio]]</f>
        <v>46-60 dias | R$ 0-100 | R$ 1–25</v>
      </c>
      <c r="AZ9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1" s="36"/>
    </row>
    <row r="992" spans="1:54" x14ac:dyDescent="0.25">
      <c r="A992" s="61">
        <v>991</v>
      </c>
      <c r="B992" s="37">
        <v>77568</v>
      </c>
      <c r="C992" s="34">
        <v>0</v>
      </c>
      <c r="D992" s="34">
        <v>1</v>
      </c>
      <c r="E992" s="34">
        <v>30</v>
      </c>
      <c r="F992" s="58" t="str">
        <f>IF('Base tratada'!$E992&lt;=15,"0-15 dias",
IF('Base tratada'!$E992&lt;=30, "16-30 dias",
IF('Base tratada'!$E992&lt;=45, "31-45 dias",
IF('Base tratada'!$E992&lt;=60, "46-60 dias",
IF('Base tratada'!$E992&lt;=75, "61-75 dias", "76-99 dias")))))</f>
        <v>16-30 dias</v>
      </c>
      <c r="G992" s="38">
        <v>41</v>
      </c>
      <c r="H992" s="60" t="str">
        <f>IF('Base tratada'!$G992&lt;=29,"24–29",
IF('Base tratada'!$G992&lt;=39,"30–39",
IF('Base tratada'!$G992&lt;=49,"40–49",
IF('Base tratada'!$G992&lt;=59,"50–59",
IF('Base tratada'!$G992&lt;=69,"60–69",
"70–80")))))</f>
        <v>40–49</v>
      </c>
      <c r="I992" s="34">
        <v>2832</v>
      </c>
      <c r="J992" s="58" t="str">
        <f>IF('Base tratada'!$K992=1,"Divorciado",
IF('Base tratada'!$L992=1,"Casado",
IF('Base tratada'!$M992=1, "Solteiro",
IF('Base tratada'!$N992=1,"Juntos",
"Viúvo"))))</f>
        <v>Juntos</v>
      </c>
      <c r="K992" s="34">
        <v>0</v>
      </c>
      <c r="L992" s="34">
        <v>0</v>
      </c>
      <c r="M992" s="34">
        <v>0</v>
      </c>
      <c r="N992" s="34">
        <v>1</v>
      </c>
      <c r="O992" s="34">
        <v>0</v>
      </c>
      <c r="P992" s="34">
        <v>0</v>
      </c>
      <c r="Q992" s="34">
        <v>0</v>
      </c>
      <c r="R992" s="34">
        <v>1</v>
      </c>
      <c r="S992" s="34">
        <v>0</v>
      </c>
      <c r="T992" s="34">
        <v>0</v>
      </c>
      <c r="U992" s="35">
        <v>1230</v>
      </c>
      <c r="V992" s="35">
        <v>0</v>
      </c>
      <c r="W992" s="35">
        <v>396</v>
      </c>
      <c r="X992" s="35">
        <v>232</v>
      </c>
      <c r="Y992" s="35">
        <v>178</v>
      </c>
      <c r="Z992" s="35">
        <v>158</v>
      </c>
      <c r="AA992" s="34">
        <v>1</v>
      </c>
      <c r="AB992" s="34">
        <v>5</v>
      </c>
      <c r="AC992" s="34">
        <v>10</v>
      </c>
      <c r="AD992" s="34">
        <v>2</v>
      </c>
      <c r="AE992" s="34">
        <v>8</v>
      </c>
      <c r="AF992" s="58">
        <f>'Base tratada'!$AC992+'Base tratada'!$AD992+'Base tratada'!$AE992</f>
        <v>20</v>
      </c>
      <c r="AG9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92" s="58" t="str">
        <f>IF('Base tratada'!$AC992&gt;=MAX('Base tratada'!$AD992,'Base tratada'!$AE992),"Web",
IF('Base tratada'!$AD992&gt;='Base tratada'!$AE992,"Catalog",
"Store"))</f>
        <v>Web</v>
      </c>
      <c r="AI992" s="59">
        <f>IF('Base tratada'!$AF992=0,"0",'Base tratada'!$AK992/'Base tratada'!$AF992)</f>
        <v>101.8</v>
      </c>
      <c r="AJ992" s="59" t="str">
        <f>IF('Base tratada'!$AI992=0,"R$ 0",
IF('Base tratada'!$AI992&lt;=25,"R$ 1–25",
IF('Base tratada'!$AI992&lt;=50,"R$ 26–50",
"+R$ 50")))</f>
        <v>+R$ 50</v>
      </c>
      <c r="AK992" s="35">
        <v>2036</v>
      </c>
      <c r="AL992" s="58" t="str">
        <f>IF('Base tratada'!$AK992&lt;=100,"R$ 0-100",
IF('Base tratada'!$AK992&lt;=500,"R$ 101-500",
IF('Base tratada'!$AK992&lt;=1000,"R$ 501-1000",
IF('Base tratada'!$AK992&lt;=1500,"R$ 1001-1500",
"+R$ 1500"))))</f>
        <v>+R$ 1500</v>
      </c>
      <c r="AM992" s="34">
        <v>1</v>
      </c>
      <c r="AN992" s="34">
        <v>0</v>
      </c>
      <c r="AO992" s="34">
        <v>0</v>
      </c>
      <c r="AP992" s="34">
        <v>1</v>
      </c>
      <c r="AQ992" s="34">
        <v>1</v>
      </c>
      <c r="AR992" s="34">
        <v>3</v>
      </c>
      <c r="AS992" s="34">
        <v>0</v>
      </c>
      <c r="AT992" s="34">
        <v>3</v>
      </c>
      <c r="AU992" s="34">
        <v>11</v>
      </c>
      <c r="AV992" s="52">
        <v>1878</v>
      </c>
      <c r="AW992" s="57">
        <v>0</v>
      </c>
      <c r="AX992" s="58" t="str">
        <f>IF(Tabela3[[#This Row],[Response]]=1, "Aceitou", "Não aceitou")</f>
        <v>Não aceitou</v>
      </c>
      <c r="AY992" s="55" t="str">
        <f>Tabela3[[#This Row],[Faixa Recência]] &amp; " | " &amp; Tabela3[[#This Row],[Faixa Gasto]] &amp; " | " &amp; Tabela3[[#This Row],[Faixa ticket médio]]</f>
        <v>16-30 dias | +R$ 1500 | +R$ 50</v>
      </c>
      <c r="AZ9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92" s="36"/>
    </row>
    <row r="993" spans="1:54" x14ac:dyDescent="0.25">
      <c r="A993" s="61">
        <v>992</v>
      </c>
      <c r="B993" s="37">
        <v>49187</v>
      </c>
      <c r="C993" s="34">
        <v>0</v>
      </c>
      <c r="D993" s="34">
        <v>1</v>
      </c>
      <c r="E993" s="34">
        <v>63</v>
      </c>
      <c r="F993" s="58" t="str">
        <f>IF('Base tratada'!$E993&lt;=15,"0-15 dias",
IF('Base tratada'!$E993&lt;=30, "16-30 dias",
IF('Base tratada'!$E993&lt;=45, "31-45 dias",
IF('Base tratada'!$E993&lt;=60, "46-60 dias",
IF('Base tratada'!$E993&lt;=75, "61-75 dias", "76-99 dias")))))</f>
        <v>61-75 dias</v>
      </c>
      <c r="G993" s="38">
        <v>44</v>
      </c>
      <c r="H993" s="60" t="str">
        <f>IF('Base tratada'!$G993&lt;=29,"24–29",
IF('Base tratada'!$G993&lt;=39,"30–39",
IF('Base tratada'!$G993&lt;=49,"40–49",
IF('Base tratada'!$G993&lt;=59,"50–59",
IF('Base tratada'!$G993&lt;=69,"60–69",
"70–80")))))</f>
        <v>40–49</v>
      </c>
      <c r="I993" s="34">
        <v>2328</v>
      </c>
      <c r="J993" s="58" t="str">
        <f>IF('Base tratada'!$K993=1,"Divorciado",
IF('Base tratada'!$L993=1,"Casado",
IF('Base tratada'!$M993=1, "Solteiro",
IF('Base tratada'!$N993=1,"Juntos",
"Viúvo"))))</f>
        <v>Juntos</v>
      </c>
      <c r="K993" s="34">
        <v>0</v>
      </c>
      <c r="L993" s="34">
        <v>0</v>
      </c>
      <c r="M993" s="34">
        <v>0</v>
      </c>
      <c r="N993" s="34">
        <v>1</v>
      </c>
      <c r="O993" s="34">
        <v>0</v>
      </c>
      <c r="P993" s="34">
        <v>0</v>
      </c>
      <c r="Q993" s="34">
        <v>0</v>
      </c>
      <c r="R993" s="34">
        <v>0</v>
      </c>
      <c r="S993" s="34">
        <v>0</v>
      </c>
      <c r="T993" s="34">
        <v>1</v>
      </c>
      <c r="U993" s="35">
        <v>81</v>
      </c>
      <c r="V993" s="35">
        <v>1</v>
      </c>
      <c r="W993" s="35">
        <v>31</v>
      </c>
      <c r="X993" s="35">
        <v>2</v>
      </c>
      <c r="Y993" s="35">
        <v>1</v>
      </c>
      <c r="Z993" s="35">
        <v>0</v>
      </c>
      <c r="AA993" s="34">
        <v>1</v>
      </c>
      <c r="AB993" s="34">
        <v>2</v>
      </c>
      <c r="AC993" s="34">
        <v>1</v>
      </c>
      <c r="AD993" s="34">
        <v>1</v>
      </c>
      <c r="AE993" s="34">
        <v>5</v>
      </c>
      <c r="AF993" s="58">
        <f>'Base tratada'!$AC993+'Base tratada'!$AD993+'Base tratada'!$AE993</f>
        <v>7</v>
      </c>
      <c r="AG9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93" s="58" t="str">
        <f>IF('Base tratada'!$AC993&gt;=MAX('Base tratada'!$AD993,'Base tratada'!$AE993),"Web",
IF('Base tratada'!$AD993&gt;='Base tratada'!$AE993,"Catalog",
"Store"))</f>
        <v>Store</v>
      </c>
      <c r="AI993" s="59">
        <f>IF('Base tratada'!$AF993=0,"0",'Base tratada'!$AK993/'Base tratada'!$AF993)</f>
        <v>16.571428571428573</v>
      </c>
      <c r="AJ993" s="59" t="str">
        <f>IF('Base tratada'!$AI993=0,"R$ 0",
IF('Base tratada'!$AI993&lt;=25,"R$ 1–25",
IF('Base tratada'!$AI993&lt;=50,"R$ 26–50",
"+R$ 50")))</f>
        <v>R$ 1–25</v>
      </c>
      <c r="AK993" s="35">
        <v>116</v>
      </c>
      <c r="AL993" s="58" t="str">
        <f>IF('Base tratada'!$AK993&lt;=100,"R$ 0-100",
IF('Base tratada'!$AK993&lt;=500,"R$ 101-500",
IF('Base tratada'!$AK993&lt;=1000,"R$ 501-1000",
IF('Base tratada'!$AK993&lt;=1500,"R$ 1001-1500",
"+R$ 1500"))))</f>
        <v>R$ 101-500</v>
      </c>
      <c r="AM993" s="34">
        <v>0</v>
      </c>
      <c r="AN993" s="34">
        <v>0</v>
      </c>
      <c r="AO993" s="34">
        <v>0</v>
      </c>
      <c r="AP993" s="34">
        <v>0</v>
      </c>
      <c r="AQ993" s="34">
        <v>0</v>
      </c>
      <c r="AR993" s="34">
        <v>0</v>
      </c>
      <c r="AS993" s="34">
        <v>0</v>
      </c>
      <c r="AT993" s="34">
        <v>3</v>
      </c>
      <c r="AU993" s="34">
        <v>11</v>
      </c>
      <c r="AV993" s="52">
        <v>116</v>
      </c>
      <c r="AW993" s="57">
        <v>0</v>
      </c>
      <c r="AX993" s="58" t="str">
        <f>IF(Tabela3[[#This Row],[Response]]=1, "Aceitou", "Não aceitou")</f>
        <v>Não aceitou</v>
      </c>
      <c r="AY993" s="55" t="str">
        <f>Tabela3[[#This Row],[Faixa Recência]] &amp; " | " &amp; Tabela3[[#This Row],[Faixa Gasto]] &amp; " | " &amp; Tabela3[[#This Row],[Faixa ticket médio]]</f>
        <v>61-75 dias | R$ 101-500 | R$ 1–25</v>
      </c>
      <c r="AZ9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3" s="36"/>
    </row>
    <row r="994" spans="1:54" x14ac:dyDescent="0.25">
      <c r="A994" s="61">
        <v>993</v>
      </c>
      <c r="B994" s="37">
        <v>30168</v>
      </c>
      <c r="C994" s="34">
        <v>1</v>
      </c>
      <c r="D994" s="34">
        <v>0</v>
      </c>
      <c r="E994" s="34">
        <v>51</v>
      </c>
      <c r="F994" s="58" t="str">
        <f>IF('Base tratada'!$E994&lt;=15,"0-15 dias",
IF('Base tratada'!$E994&lt;=30, "16-30 dias",
IF('Base tratada'!$E994&lt;=45, "31-45 dias",
IF('Base tratada'!$E994&lt;=60, "46-60 dias",
IF('Base tratada'!$E994&lt;=75, "61-75 dias", "76-99 dias")))))</f>
        <v>46-60 dias</v>
      </c>
      <c r="G994" s="38">
        <v>42</v>
      </c>
      <c r="H994" s="60" t="str">
        <f>IF('Base tratada'!$G994&lt;=29,"24–29",
IF('Base tratada'!$G994&lt;=39,"30–39",
IF('Base tratada'!$G994&lt;=49,"40–49",
IF('Base tratada'!$G994&lt;=59,"50–59",
IF('Base tratada'!$G994&lt;=69,"60–69",
"70–80")))))</f>
        <v>40–49</v>
      </c>
      <c r="I994" s="34">
        <v>2638</v>
      </c>
      <c r="J994" s="58" t="str">
        <f>IF('Base tratada'!$K994=1,"Divorciado",
IF('Base tratada'!$L994=1,"Casado",
IF('Base tratada'!$M994=1, "Solteiro",
IF('Base tratada'!$N994=1,"Juntos",
"Viúvo"))))</f>
        <v>Solteiro</v>
      </c>
      <c r="K994" s="34">
        <v>0</v>
      </c>
      <c r="L994" s="34">
        <v>0</v>
      </c>
      <c r="M994" s="34">
        <v>1</v>
      </c>
      <c r="N994" s="34">
        <v>0</v>
      </c>
      <c r="O994" s="34">
        <v>0</v>
      </c>
      <c r="P994" s="34">
        <v>0</v>
      </c>
      <c r="Q994" s="34">
        <v>0</v>
      </c>
      <c r="R994" s="34">
        <v>1</v>
      </c>
      <c r="S994" s="34">
        <v>0</v>
      </c>
      <c r="T994" s="34">
        <v>0</v>
      </c>
      <c r="U994" s="35">
        <v>154</v>
      </c>
      <c r="V994" s="35">
        <v>20</v>
      </c>
      <c r="W994" s="35">
        <v>66</v>
      </c>
      <c r="X994" s="35">
        <v>0</v>
      </c>
      <c r="Y994" s="35">
        <v>12</v>
      </c>
      <c r="Z994" s="35">
        <v>27</v>
      </c>
      <c r="AA994" s="34">
        <v>7</v>
      </c>
      <c r="AB994" s="34">
        <v>9</v>
      </c>
      <c r="AC994" s="34">
        <v>6</v>
      </c>
      <c r="AD994" s="34">
        <v>1</v>
      </c>
      <c r="AE994" s="34">
        <v>4</v>
      </c>
      <c r="AF994" s="58">
        <f>'Base tratada'!$AC994+'Base tratada'!$AD994+'Base tratada'!$AE994</f>
        <v>11</v>
      </c>
      <c r="AG9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94" s="58" t="str">
        <f>IF('Base tratada'!$AC994&gt;=MAX('Base tratada'!$AD994,'Base tratada'!$AE994),"Web",
IF('Base tratada'!$AD994&gt;='Base tratada'!$AE994,"Catalog",
"Store"))</f>
        <v>Web</v>
      </c>
      <c r="AI994" s="59">
        <f>IF('Base tratada'!$AF994=0,"0",'Base tratada'!$AK994/'Base tratada'!$AF994)</f>
        <v>22.90909090909091</v>
      </c>
      <c r="AJ994" s="59" t="str">
        <f>IF('Base tratada'!$AI994=0,"R$ 0",
IF('Base tratada'!$AI994&lt;=25,"R$ 1–25",
IF('Base tratada'!$AI994&lt;=50,"R$ 26–50",
"+R$ 50")))</f>
        <v>R$ 1–25</v>
      </c>
      <c r="AK994" s="35">
        <v>252</v>
      </c>
      <c r="AL994" s="58" t="str">
        <f>IF('Base tratada'!$AK994&lt;=100,"R$ 0-100",
IF('Base tratada'!$AK994&lt;=500,"R$ 101-500",
IF('Base tratada'!$AK994&lt;=1000,"R$ 501-1000",
IF('Base tratada'!$AK994&lt;=1500,"R$ 1001-1500",
"+R$ 1500"))))</f>
        <v>R$ 101-500</v>
      </c>
      <c r="AM994" s="34">
        <v>0</v>
      </c>
      <c r="AN994" s="34">
        <v>0</v>
      </c>
      <c r="AO994" s="34">
        <v>0</v>
      </c>
      <c r="AP994" s="34">
        <v>0</v>
      </c>
      <c r="AQ994" s="34">
        <v>0</v>
      </c>
      <c r="AR994" s="34">
        <v>0</v>
      </c>
      <c r="AS994" s="34">
        <v>0</v>
      </c>
      <c r="AT994" s="34">
        <v>3</v>
      </c>
      <c r="AU994" s="34">
        <v>11</v>
      </c>
      <c r="AV994" s="52">
        <v>225</v>
      </c>
      <c r="AW994" s="57">
        <v>0</v>
      </c>
      <c r="AX994" s="58" t="str">
        <f>IF(Tabela3[[#This Row],[Response]]=1, "Aceitou", "Não aceitou")</f>
        <v>Não aceitou</v>
      </c>
      <c r="AY994" s="55" t="str">
        <f>Tabela3[[#This Row],[Faixa Recência]] &amp; " | " &amp; Tabela3[[#This Row],[Faixa Gasto]] &amp; " | " &amp; Tabela3[[#This Row],[Faixa ticket médio]]</f>
        <v>46-60 dias | R$ 101-500 | R$ 1–25</v>
      </c>
      <c r="AZ9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4" s="36"/>
    </row>
    <row r="995" spans="1:54" x14ac:dyDescent="0.25">
      <c r="A995" s="61">
        <v>994</v>
      </c>
      <c r="B995" s="37">
        <v>34053</v>
      </c>
      <c r="C995" s="34">
        <v>0</v>
      </c>
      <c r="D995" s="34">
        <v>1</v>
      </c>
      <c r="E995" s="34">
        <v>14</v>
      </c>
      <c r="F995" s="58" t="str">
        <f>IF('Base tratada'!$E995&lt;=15,"0-15 dias",
IF('Base tratada'!$E995&lt;=30, "16-30 dias",
IF('Base tratada'!$E995&lt;=45, "31-45 dias",
IF('Base tratada'!$E995&lt;=60, "46-60 dias",
IF('Base tratada'!$E995&lt;=75, "61-75 dias", "76-99 dias")))))</f>
        <v>0-15 dias</v>
      </c>
      <c r="G995" s="38">
        <v>52</v>
      </c>
      <c r="H995" s="60" t="str">
        <f>IF('Base tratada'!$G995&lt;=29,"24–29",
IF('Base tratada'!$G995&lt;=39,"30–39",
IF('Base tratada'!$G995&lt;=49,"40–49",
IF('Base tratada'!$G995&lt;=59,"50–59",
IF('Base tratada'!$G995&lt;=69,"60–69",
"70–80")))))</f>
        <v>50–59</v>
      </c>
      <c r="I995" s="34">
        <v>2816</v>
      </c>
      <c r="J995" s="58" t="str">
        <f>IF('Base tratada'!$K995=1,"Divorciado",
IF('Base tratada'!$L995=1,"Casado",
IF('Base tratada'!$M995=1, "Solteiro",
IF('Base tratada'!$N995=1,"Juntos",
"Viúvo"))))</f>
        <v>Juntos</v>
      </c>
      <c r="K995" s="34">
        <v>0</v>
      </c>
      <c r="L995" s="34">
        <v>0</v>
      </c>
      <c r="M995" s="34">
        <v>0</v>
      </c>
      <c r="N995" s="34">
        <v>1</v>
      </c>
      <c r="O995" s="34">
        <v>0</v>
      </c>
      <c r="P995" s="34">
        <v>0</v>
      </c>
      <c r="Q995" s="34">
        <v>0</v>
      </c>
      <c r="R995" s="34">
        <v>0</v>
      </c>
      <c r="S995" s="34">
        <v>1</v>
      </c>
      <c r="T995" s="34">
        <v>0</v>
      </c>
      <c r="U995" s="35">
        <v>63</v>
      </c>
      <c r="V995" s="35">
        <v>0</v>
      </c>
      <c r="W995" s="35">
        <v>21</v>
      </c>
      <c r="X995" s="35">
        <v>7</v>
      </c>
      <c r="Y995" s="35">
        <v>0</v>
      </c>
      <c r="Z995" s="35">
        <v>12</v>
      </c>
      <c r="AA995" s="34">
        <v>1</v>
      </c>
      <c r="AB995" s="34">
        <v>8</v>
      </c>
      <c r="AC995" s="34">
        <v>3</v>
      </c>
      <c r="AD995" s="34">
        <v>0</v>
      </c>
      <c r="AE995" s="34">
        <v>3</v>
      </c>
      <c r="AF995" s="58">
        <f>'Base tratada'!$AC995+'Base tratada'!$AD995+'Base tratada'!$AE995</f>
        <v>6</v>
      </c>
      <c r="AG9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95" s="58" t="str">
        <f>IF('Base tratada'!$AC995&gt;=MAX('Base tratada'!$AD995,'Base tratada'!$AE995),"Web",
IF('Base tratada'!$AD995&gt;='Base tratada'!$AE995,"Catalog",
"Store"))</f>
        <v>Web</v>
      </c>
      <c r="AI995" s="59">
        <f>IF('Base tratada'!$AF995=0,"0",'Base tratada'!$AK995/'Base tratada'!$AF995)</f>
        <v>15.166666666666666</v>
      </c>
      <c r="AJ995" s="59" t="str">
        <f>IF('Base tratada'!$AI995=0,"R$ 0",
IF('Base tratada'!$AI995&lt;=25,"R$ 1–25",
IF('Base tratada'!$AI995&lt;=50,"R$ 26–50",
"+R$ 50")))</f>
        <v>R$ 1–25</v>
      </c>
      <c r="AK995" s="35">
        <v>91</v>
      </c>
      <c r="AL995" s="58" t="str">
        <f>IF('Base tratada'!$AK995&lt;=100,"R$ 0-100",
IF('Base tratada'!$AK995&lt;=500,"R$ 101-500",
IF('Base tratada'!$AK995&lt;=1000,"R$ 501-1000",
IF('Base tratada'!$AK995&lt;=1500,"R$ 1001-1500",
"+R$ 1500"))))</f>
        <v>R$ 0-100</v>
      </c>
      <c r="AM995" s="34">
        <v>0</v>
      </c>
      <c r="AN995" s="34">
        <v>0</v>
      </c>
      <c r="AO995" s="34">
        <v>0</v>
      </c>
      <c r="AP995" s="34">
        <v>0</v>
      </c>
      <c r="AQ995" s="34">
        <v>0</v>
      </c>
      <c r="AR995" s="34">
        <v>0</v>
      </c>
      <c r="AS995" s="34">
        <v>0</v>
      </c>
      <c r="AT995" s="34">
        <v>3</v>
      </c>
      <c r="AU995" s="34">
        <v>11</v>
      </c>
      <c r="AV995" s="52">
        <v>79</v>
      </c>
      <c r="AW995" s="57">
        <v>0</v>
      </c>
      <c r="AX995" s="58" t="str">
        <f>IF(Tabela3[[#This Row],[Response]]=1, "Aceitou", "Não aceitou")</f>
        <v>Não aceitou</v>
      </c>
      <c r="AY995" s="55" t="str">
        <f>Tabela3[[#This Row],[Faixa Recência]] &amp; " | " &amp; Tabela3[[#This Row],[Faixa Gasto]] &amp; " | " &amp; Tabela3[[#This Row],[Faixa ticket médio]]</f>
        <v>0-15 dias | R$ 0-100 | R$ 1–25</v>
      </c>
      <c r="AZ9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5" s="36"/>
    </row>
    <row r="996" spans="1:54" x14ac:dyDescent="0.25">
      <c r="A996" s="61">
        <v>995</v>
      </c>
      <c r="B996" s="37">
        <v>38196</v>
      </c>
      <c r="C996" s="34">
        <v>1</v>
      </c>
      <c r="D996" s="34">
        <v>1</v>
      </c>
      <c r="E996" s="34">
        <v>20</v>
      </c>
      <c r="F996" s="58" t="str">
        <f>IF('Base tratada'!$E996&lt;=15,"0-15 dias",
IF('Base tratada'!$E996&lt;=30, "16-30 dias",
IF('Base tratada'!$E996&lt;=45, "31-45 dias",
IF('Base tratada'!$E996&lt;=60, "46-60 dias",
IF('Base tratada'!$E996&lt;=75, "61-75 dias", "76-99 dias")))))</f>
        <v>16-30 dias</v>
      </c>
      <c r="G996" s="38">
        <v>49</v>
      </c>
      <c r="H996" s="60" t="str">
        <f>IF('Base tratada'!$G996&lt;=29,"24–29",
IF('Base tratada'!$G996&lt;=39,"30–39",
IF('Base tratada'!$G996&lt;=49,"40–49",
IF('Base tratada'!$G996&lt;=59,"50–59",
IF('Base tratada'!$G996&lt;=69,"60–69",
"70–80")))))</f>
        <v>40–49</v>
      </c>
      <c r="I996" s="34">
        <v>2231</v>
      </c>
      <c r="J996" s="58" t="str">
        <f>IF('Base tratada'!$K996=1,"Divorciado",
IF('Base tratada'!$L996=1,"Casado",
IF('Base tratada'!$M996=1, "Solteiro",
IF('Base tratada'!$N996=1,"Juntos",
"Viúvo"))))</f>
        <v>Casado</v>
      </c>
      <c r="K996" s="34">
        <v>0</v>
      </c>
      <c r="L996" s="34">
        <v>1</v>
      </c>
      <c r="M996" s="34">
        <v>0</v>
      </c>
      <c r="N996" s="34">
        <v>0</v>
      </c>
      <c r="O996" s="34">
        <v>0</v>
      </c>
      <c r="P996" s="34">
        <v>0</v>
      </c>
      <c r="Q996" s="34">
        <v>0</v>
      </c>
      <c r="R996" s="34">
        <v>0</v>
      </c>
      <c r="S996" s="34">
        <v>1</v>
      </c>
      <c r="T996" s="34">
        <v>0</v>
      </c>
      <c r="U996" s="35">
        <v>30</v>
      </c>
      <c r="V996" s="35">
        <v>0</v>
      </c>
      <c r="W996" s="35">
        <v>11</v>
      </c>
      <c r="X996" s="35">
        <v>0</v>
      </c>
      <c r="Y996" s="35">
        <v>0</v>
      </c>
      <c r="Z996" s="35">
        <v>3</v>
      </c>
      <c r="AA996" s="34">
        <v>3</v>
      </c>
      <c r="AB996" s="34">
        <v>5</v>
      </c>
      <c r="AC996" s="34">
        <v>2</v>
      </c>
      <c r="AD996" s="34">
        <v>0</v>
      </c>
      <c r="AE996" s="34">
        <v>4</v>
      </c>
      <c r="AF996" s="58">
        <f>'Base tratada'!$AC996+'Base tratada'!$AD996+'Base tratada'!$AE996</f>
        <v>6</v>
      </c>
      <c r="AG9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96" s="58" t="str">
        <f>IF('Base tratada'!$AC996&gt;=MAX('Base tratada'!$AD996,'Base tratada'!$AE996),"Web",
IF('Base tratada'!$AD996&gt;='Base tratada'!$AE996,"Catalog",
"Store"))</f>
        <v>Store</v>
      </c>
      <c r="AI996" s="59">
        <f>IF('Base tratada'!$AF996=0,"0",'Base tratada'!$AK996/'Base tratada'!$AF996)</f>
        <v>6.833333333333333</v>
      </c>
      <c r="AJ996" s="59" t="str">
        <f>IF('Base tratada'!$AI996=0,"R$ 0",
IF('Base tratada'!$AI996&lt;=25,"R$ 1–25",
IF('Base tratada'!$AI996&lt;=50,"R$ 26–50",
"+R$ 50")))</f>
        <v>R$ 1–25</v>
      </c>
      <c r="AK996" s="35">
        <v>41</v>
      </c>
      <c r="AL996" s="58" t="str">
        <f>IF('Base tratada'!$AK996&lt;=100,"R$ 0-100",
IF('Base tratada'!$AK996&lt;=500,"R$ 101-500",
IF('Base tratada'!$AK996&lt;=1000,"R$ 501-1000",
IF('Base tratada'!$AK996&lt;=1500,"R$ 1001-1500",
"+R$ 1500"))))</f>
        <v>R$ 0-100</v>
      </c>
      <c r="AM996" s="34">
        <v>0</v>
      </c>
      <c r="AN996" s="34">
        <v>0</v>
      </c>
      <c r="AO996" s="34">
        <v>0</v>
      </c>
      <c r="AP996" s="34">
        <v>0</v>
      </c>
      <c r="AQ996" s="34">
        <v>0</v>
      </c>
      <c r="AR996" s="34">
        <v>0</v>
      </c>
      <c r="AS996" s="34">
        <v>0</v>
      </c>
      <c r="AT996" s="34">
        <v>3</v>
      </c>
      <c r="AU996" s="34">
        <v>11</v>
      </c>
      <c r="AV996" s="52">
        <v>38</v>
      </c>
      <c r="AW996" s="57">
        <v>0</v>
      </c>
      <c r="AX996" s="58" t="str">
        <f>IF(Tabela3[[#This Row],[Response]]=1, "Aceitou", "Não aceitou")</f>
        <v>Não aceitou</v>
      </c>
      <c r="AY996" s="55" t="str">
        <f>Tabela3[[#This Row],[Faixa Recência]] &amp; " | " &amp; Tabela3[[#This Row],[Faixa Gasto]] &amp; " | " &amp; Tabela3[[#This Row],[Faixa ticket médio]]</f>
        <v>16-30 dias | R$ 0-100 | R$ 1–25</v>
      </c>
      <c r="AZ9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6" s="36"/>
    </row>
    <row r="997" spans="1:54" x14ac:dyDescent="0.25">
      <c r="A997" s="61">
        <v>996</v>
      </c>
      <c r="B997" s="37">
        <v>59412</v>
      </c>
      <c r="C997" s="34">
        <v>0</v>
      </c>
      <c r="D997" s="34">
        <v>0</v>
      </c>
      <c r="E997" s="34">
        <v>56</v>
      </c>
      <c r="F997" s="58" t="str">
        <f>IF('Base tratada'!$E997&lt;=15,"0-15 dias",
IF('Base tratada'!$E997&lt;=30, "16-30 dias",
IF('Base tratada'!$E997&lt;=45, "31-45 dias",
IF('Base tratada'!$E997&lt;=60, "46-60 dias",
IF('Base tratada'!$E997&lt;=75, "61-75 dias", "76-99 dias")))))</f>
        <v>46-60 dias</v>
      </c>
      <c r="G997" s="38">
        <v>69</v>
      </c>
      <c r="H997" s="60" t="str">
        <f>IF('Base tratada'!$G997&lt;=29,"24–29",
IF('Base tratada'!$G997&lt;=39,"30–39",
IF('Base tratada'!$G997&lt;=49,"40–49",
IF('Base tratada'!$G997&lt;=59,"50–59",
IF('Base tratada'!$G997&lt;=69,"60–69",
"70–80")))))</f>
        <v>60–69</v>
      </c>
      <c r="I997" s="34">
        <v>2230</v>
      </c>
      <c r="J997" s="58" t="str">
        <f>IF('Base tratada'!$K997=1,"Divorciado",
IF('Base tratada'!$L997=1,"Casado",
IF('Base tratada'!$M997=1, "Solteiro",
IF('Base tratada'!$N997=1,"Juntos",
"Viúvo"))))</f>
        <v>Casado</v>
      </c>
      <c r="K997" s="34">
        <v>0</v>
      </c>
      <c r="L997" s="34">
        <v>1</v>
      </c>
      <c r="M997" s="34">
        <v>0</v>
      </c>
      <c r="N997" s="34">
        <v>0</v>
      </c>
      <c r="O997" s="34">
        <v>0</v>
      </c>
      <c r="P997" s="34">
        <v>0</v>
      </c>
      <c r="Q997" s="34">
        <v>0</v>
      </c>
      <c r="R997" s="34">
        <v>0</v>
      </c>
      <c r="S997" s="34">
        <v>1</v>
      </c>
      <c r="T997" s="34">
        <v>0</v>
      </c>
      <c r="U997" s="35">
        <v>90</v>
      </c>
      <c r="V997" s="35">
        <v>67</v>
      </c>
      <c r="W997" s="35">
        <v>165</v>
      </c>
      <c r="X997" s="35">
        <v>30</v>
      </c>
      <c r="Y997" s="35">
        <v>43</v>
      </c>
      <c r="Z997" s="35">
        <v>11</v>
      </c>
      <c r="AA997" s="34">
        <v>1</v>
      </c>
      <c r="AB997" s="34">
        <v>3</v>
      </c>
      <c r="AC997" s="34">
        <v>4</v>
      </c>
      <c r="AD997" s="34">
        <v>2</v>
      </c>
      <c r="AE997" s="34">
        <v>8</v>
      </c>
      <c r="AF997" s="58">
        <f>'Base tratada'!$AC997+'Base tratada'!$AD997+'Base tratada'!$AE997</f>
        <v>14</v>
      </c>
      <c r="AG9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997" s="58" t="str">
        <f>IF('Base tratada'!$AC997&gt;=MAX('Base tratada'!$AD997,'Base tratada'!$AE997),"Web",
IF('Base tratada'!$AD997&gt;='Base tratada'!$AE997,"Catalog",
"Store"))</f>
        <v>Store</v>
      </c>
      <c r="AI997" s="59">
        <f>IF('Base tratada'!$AF997=0,"0",'Base tratada'!$AK997/'Base tratada'!$AF997)</f>
        <v>28.214285714285715</v>
      </c>
      <c r="AJ997" s="59" t="str">
        <f>IF('Base tratada'!$AI997=0,"R$ 0",
IF('Base tratada'!$AI997&lt;=25,"R$ 1–25",
IF('Base tratada'!$AI997&lt;=50,"R$ 26–50",
"+R$ 50")))</f>
        <v>R$ 26–50</v>
      </c>
      <c r="AK997" s="35">
        <v>395</v>
      </c>
      <c r="AL997" s="58" t="str">
        <f>IF('Base tratada'!$AK997&lt;=100,"R$ 0-100",
IF('Base tratada'!$AK997&lt;=500,"R$ 101-500",
IF('Base tratada'!$AK997&lt;=1000,"R$ 501-1000",
IF('Base tratada'!$AK997&lt;=1500,"R$ 1001-1500",
"+R$ 1500"))))</f>
        <v>R$ 101-500</v>
      </c>
      <c r="AM997" s="34">
        <v>0</v>
      </c>
      <c r="AN997" s="34">
        <v>0</v>
      </c>
      <c r="AO997" s="34">
        <v>0</v>
      </c>
      <c r="AP997" s="34">
        <v>0</v>
      </c>
      <c r="AQ997" s="34">
        <v>0</v>
      </c>
      <c r="AR997" s="34">
        <v>0</v>
      </c>
      <c r="AS997" s="34">
        <v>0</v>
      </c>
      <c r="AT997" s="34">
        <v>3</v>
      </c>
      <c r="AU997" s="34">
        <v>11</v>
      </c>
      <c r="AV997" s="52">
        <v>384</v>
      </c>
      <c r="AW997" s="57">
        <v>0</v>
      </c>
      <c r="AX997" s="58" t="str">
        <f>IF(Tabela3[[#This Row],[Response]]=1, "Aceitou", "Não aceitou")</f>
        <v>Não aceitou</v>
      </c>
      <c r="AY997" s="55" t="str">
        <f>Tabela3[[#This Row],[Faixa Recência]] &amp; " | " &amp; Tabela3[[#This Row],[Faixa Gasto]] &amp; " | " &amp; Tabela3[[#This Row],[Faixa ticket médio]]</f>
        <v>46-60 dias | R$ 101-500 | R$ 26–50</v>
      </c>
      <c r="AZ9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7" s="36"/>
    </row>
    <row r="998" spans="1:54" x14ac:dyDescent="0.25">
      <c r="A998" s="61">
        <v>997</v>
      </c>
      <c r="B998" s="37">
        <v>70924</v>
      </c>
      <c r="C998" s="34">
        <v>0</v>
      </c>
      <c r="D998" s="34">
        <v>0</v>
      </c>
      <c r="E998" s="34">
        <v>41</v>
      </c>
      <c r="F998" s="58" t="str">
        <f>IF('Base tratada'!$E998&lt;=15,"0-15 dias",
IF('Base tratada'!$E998&lt;=30, "16-30 dias",
IF('Base tratada'!$E998&lt;=45, "31-45 dias",
IF('Base tratada'!$E998&lt;=60, "46-60 dias",
IF('Base tratada'!$E998&lt;=75, "61-75 dias", "76-99 dias")))))</f>
        <v>31-45 dias</v>
      </c>
      <c r="G998" s="38">
        <v>55</v>
      </c>
      <c r="H998" s="60" t="str">
        <f>IF('Base tratada'!$G998&lt;=29,"24–29",
IF('Base tratada'!$G998&lt;=39,"30–39",
IF('Base tratada'!$G998&lt;=49,"40–49",
IF('Base tratada'!$G998&lt;=59,"50–59",
IF('Base tratada'!$G998&lt;=69,"60–69",
"70–80")))))</f>
        <v>50–59</v>
      </c>
      <c r="I998" s="34">
        <v>2242</v>
      </c>
      <c r="J998" s="58" t="str">
        <f>IF('Base tratada'!$K998=1,"Divorciado",
IF('Base tratada'!$L998=1,"Casado",
IF('Base tratada'!$M998=1, "Solteiro",
IF('Base tratada'!$N998=1,"Juntos",
"Viúvo"))))</f>
        <v>Casado</v>
      </c>
      <c r="K998" s="34">
        <v>0</v>
      </c>
      <c r="L998" s="34">
        <v>1</v>
      </c>
      <c r="M998" s="34">
        <v>0</v>
      </c>
      <c r="N998" s="34">
        <v>0</v>
      </c>
      <c r="O998" s="34">
        <v>0</v>
      </c>
      <c r="P998" s="34">
        <v>1</v>
      </c>
      <c r="Q998" s="34">
        <v>0</v>
      </c>
      <c r="R998" s="34">
        <v>0</v>
      </c>
      <c r="S998" s="34">
        <v>0</v>
      </c>
      <c r="T998" s="34">
        <v>0</v>
      </c>
      <c r="U998" s="35">
        <v>635</v>
      </c>
      <c r="V998" s="35">
        <v>114</v>
      </c>
      <c r="W998" s="35">
        <v>254</v>
      </c>
      <c r="X998" s="35">
        <v>132</v>
      </c>
      <c r="Y998" s="35">
        <v>152</v>
      </c>
      <c r="Z998" s="35">
        <v>76</v>
      </c>
      <c r="AA998" s="34">
        <v>1</v>
      </c>
      <c r="AB998" s="34">
        <v>3</v>
      </c>
      <c r="AC998" s="34">
        <v>6</v>
      </c>
      <c r="AD998" s="34">
        <v>6</v>
      </c>
      <c r="AE998" s="34">
        <v>7</v>
      </c>
      <c r="AF998" s="58">
        <f>'Base tratada'!$AC998+'Base tratada'!$AD998+'Base tratada'!$AE998</f>
        <v>19</v>
      </c>
      <c r="AG9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998" s="58" t="str">
        <f>IF('Base tratada'!$AC998&gt;=MAX('Base tratada'!$AD998,'Base tratada'!$AE998),"Web",
IF('Base tratada'!$AD998&gt;='Base tratada'!$AE998,"Catalog",
"Store"))</f>
        <v>Store</v>
      </c>
      <c r="AI998" s="59">
        <f>IF('Base tratada'!$AF998=0,"0",'Base tratada'!$AK998/'Base tratada'!$AF998)</f>
        <v>67.736842105263165</v>
      </c>
      <c r="AJ998" s="59" t="str">
        <f>IF('Base tratada'!$AI998=0,"R$ 0",
IF('Base tratada'!$AI998&lt;=25,"R$ 1–25",
IF('Base tratada'!$AI998&lt;=50,"R$ 26–50",
"+R$ 50")))</f>
        <v>+R$ 50</v>
      </c>
      <c r="AK998" s="35">
        <v>1287</v>
      </c>
      <c r="AL998" s="58" t="str">
        <f>IF('Base tratada'!$AK998&lt;=100,"R$ 0-100",
IF('Base tratada'!$AK998&lt;=500,"R$ 101-500",
IF('Base tratada'!$AK998&lt;=1000,"R$ 501-1000",
IF('Base tratada'!$AK998&lt;=1500,"R$ 1001-1500",
"+R$ 1500"))))</f>
        <v>R$ 1001-1500</v>
      </c>
      <c r="AM998" s="34">
        <v>0</v>
      </c>
      <c r="AN998" s="34">
        <v>0</v>
      </c>
      <c r="AO998" s="34">
        <v>0</v>
      </c>
      <c r="AP998" s="34">
        <v>0</v>
      </c>
      <c r="AQ998" s="34">
        <v>1</v>
      </c>
      <c r="AR998" s="34">
        <v>1</v>
      </c>
      <c r="AS998" s="34">
        <v>0</v>
      </c>
      <c r="AT998" s="34">
        <v>3</v>
      </c>
      <c r="AU998" s="34">
        <v>11</v>
      </c>
      <c r="AV998" s="52">
        <v>1211</v>
      </c>
      <c r="AW998" s="57">
        <v>0</v>
      </c>
      <c r="AX998" s="58" t="str">
        <f>IF(Tabela3[[#This Row],[Response]]=1, "Aceitou", "Não aceitou")</f>
        <v>Não aceitou</v>
      </c>
      <c r="AY998" s="55" t="str">
        <f>Tabela3[[#This Row],[Faixa Recência]] &amp; " | " &amp; Tabela3[[#This Row],[Faixa Gasto]] &amp; " | " &amp; Tabela3[[#This Row],[Faixa ticket médio]]</f>
        <v>31-45 dias | R$ 1001-1500 | +R$ 50</v>
      </c>
      <c r="AZ9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998" s="36"/>
    </row>
    <row r="999" spans="1:54" x14ac:dyDescent="0.25">
      <c r="A999" s="61">
        <v>998</v>
      </c>
      <c r="B999" s="37">
        <v>54165</v>
      </c>
      <c r="C999" s="34">
        <v>0</v>
      </c>
      <c r="D999" s="34">
        <v>0</v>
      </c>
      <c r="E999" s="34">
        <v>72</v>
      </c>
      <c r="F999" s="58" t="str">
        <f>IF('Base tratada'!$E999&lt;=15,"0-15 dias",
IF('Base tratada'!$E999&lt;=30, "16-30 dias",
IF('Base tratada'!$E999&lt;=45, "31-45 dias",
IF('Base tratada'!$E999&lt;=60, "46-60 dias",
IF('Base tratada'!$E999&lt;=75, "61-75 dias", "76-99 dias")))))</f>
        <v>61-75 dias</v>
      </c>
      <c r="G999" s="38">
        <v>51</v>
      </c>
      <c r="H999" s="60" t="str">
        <f>IF('Base tratada'!$G999&lt;=29,"24–29",
IF('Base tratada'!$G999&lt;=39,"30–39",
IF('Base tratada'!$G999&lt;=49,"40–49",
IF('Base tratada'!$G999&lt;=59,"50–59",
IF('Base tratada'!$G999&lt;=69,"60–69",
"70–80")))))</f>
        <v>50–59</v>
      </c>
      <c r="I999" s="34">
        <v>2556</v>
      </c>
      <c r="J999" s="58" t="str">
        <f>IF('Base tratada'!$K999=1,"Divorciado",
IF('Base tratada'!$L999=1,"Casado",
IF('Base tratada'!$M999=1, "Solteiro",
IF('Base tratada'!$N999=1,"Juntos",
"Viúvo"))))</f>
        <v>Juntos</v>
      </c>
      <c r="K999" s="34">
        <v>0</v>
      </c>
      <c r="L999" s="34">
        <v>0</v>
      </c>
      <c r="M999" s="34">
        <v>0</v>
      </c>
      <c r="N999" s="34">
        <v>1</v>
      </c>
      <c r="O999" s="34">
        <v>0</v>
      </c>
      <c r="P999" s="34">
        <v>0</v>
      </c>
      <c r="Q999" s="34">
        <v>0</v>
      </c>
      <c r="R999" s="34">
        <v>1</v>
      </c>
      <c r="S999" s="34">
        <v>0</v>
      </c>
      <c r="T999" s="34">
        <v>0</v>
      </c>
      <c r="U999" s="35">
        <v>127</v>
      </c>
      <c r="V999" s="35">
        <v>4</v>
      </c>
      <c r="W999" s="35">
        <v>73</v>
      </c>
      <c r="X999" s="35">
        <v>15</v>
      </c>
      <c r="Y999" s="35">
        <v>6</v>
      </c>
      <c r="Z999" s="35">
        <v>11</v>
      </c>
      <c r="AA999" s="34">
        <v>1</v>
      </c>
      <c r="AB999" s="34">
        <v>2</v>
      </c>
      <c r="AC999" s="34">
        <v>2</v>
      </c>
      <c r="AD999" s="34">
        <v>1</v>
      </c>
      <c r="AE999" s="34">
        <v>7</v>
      </c>
      <c r="AF999" s="58">
        <f>'Base tratada'!$AC999+'Base tratada'!$AD999+'Base tratada'!$AE999</f>
        <v>10</v>
      </c>
      <c r="AG9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999" s="58" t="str">
        <f>IF('Base tratada'!$AC999&gt;=MAX('Base tratada'!$AD999,'Base tratada'!$AE999),"Web",
IF('Base tratada'!$AD999&gt;='Base tratada'!$AE999,"Catalog",
"Store"))</f>
        <v>Store</v>
      </c>
      <c r="AI999" s="59">
        <f>IF('Base tratada'!$AF999=0,"0",'Base tratada'!$AK999/'Base tratada'!$AF999)</f>
        <v>22.5</v>
      </c>
      <c r="AJ999" s="59" t="str">
        <f>IF('Base tratada'!$AI999=0,"R$ 0",
IF('Base tratada'!$AI999&lt;=25,"R$ 1–25",
IF('Base tratada'!$AI999&lt;=50,"R$ 26–50",
"+R$ 50")))</f>
        <v>R$ 1–25</v>
      </c>
      <c r="AK999" s="35">
        <v>225</v>
      </c>
      <c r="AL999" s="58" t="str">
        <f>IF('Base tratada'!$AK999&lt;=100,"R$ 0-100",
IF('Base tratada'!$AK999&lt;=500,"R$ 101-500",
IF('Base tratada'!$AK999&lt;=1000,"R$ 501-1000",
IF('Base tratada'!$AK999&lt;=1500,"R$ 1001-1500",
"+R$ 1500"))))</f>
        <v>R$ 101-500</v>
      </c>
      <c r="AM999" s="34">
        <v>0</v>
      </c>
      <c r="AN999" s="34">
        <v>0</v>
      </c>
      <c r="AO999" s="34">
        <v>0</v>
      </c>
      <c r="AP999" s="34">
        <v>0</v>
      </c>
      <c r="AQ999" s="34">
        <v>0</v>
      </c>
      <c r="AR999" s="34">
        <v>0</v>
      </c>
      <c r="AS999" s="34">
        <v>0</v>
      </c>
      <c r="AT999" s="34">
        <v>3</v>
      </c>
      <c r="AU999" s="34">
        <v>11</v>
      </c>
      <c r="AV999" s="52">
        <v>214</v>
      </c>
      <c r="AW999" s="57">
        <v>0</v>
      </c>
      <c r="AX999" s="58" t="str">
        <f>IF(Tabela3[[#This Row],[Response]]=1, "Aceitou", "Não aceitou")</f>
        <v>Não aceitou</v>
      </c>
      <c r="AY999" s="55" t="str">
        <f>Tabela3[[#This Row],[Faixa Recência]] &amp; " | " &amp; Tabela3[[#This Row],[Faixa Gasto]] &amp; " | " &amp; Tabela3[[#This Row],[Faixa ticket médio]]</f>
        <v>61-75 dias | R$ 101-500 | R$ 1–25</v>
      </c>
      <c r="AZ9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999" s="36"/>
    </row>
    <row r="1000" spans="1:54" x14ac:dyDescent="0.25">
      <c r="A1000" s="61">
        <v>999</v>
      </c>
      <c r="B1000" s="37">
        <v>32300</v>
      </c>
      <c r="C1000" s="34">
        <v>1</v>
      </c>
      <c r="D1000" s="34">
        <v>0</v>
      </c>
      <c r="E1000" s="34">
        <v>1</v>
      </c>
      <c r="F1000" s="58" t="str">
        <f>IF('Base tratada'!$E1000&lt;=15,"0-15 dias",
IF('Base tratada'!$E1000&lt;=30, "16-30 dias",
IF('Base tratada'!$E1000&lt;=45, "31-45 dias",
IF('Base tratada'!$E1000&lt;=60, "46-60 dias",
IF('Base tratada'!$E1000&lt;=75, "61-75 dias", "76-99 dias")))))</f>
        <v>0-15 dias</v>
      </c>
      <c r="G1000" s="38">
        <v>47</v>
      </c>
      <c r="H1000" s="60" t="str">
        <f>IF('Base tratada'!$G1000&lt;=29,"24–29",
IF('Base tratada'!$G1000&lt;=39,"30–39",
IF('Base tratada'!$G1000&lt;=49,"40–49",
IF('Base tratada'!$G1000&lt;=59,"50–59",
IF('Base tratada'!$G1000&lt;=69,"60–69",
"70–80")))))</f>
        <v>40–49</v>
      </c>
      <c r="I1000" s="34">
        <v>2701</v>
      </c>
      <c r="J1000" s="58" t="str">
        <f>IF('Base tratada'!$K1000=1,"Divorciado",
IF('Base tratada'!$L1000=1,"Casado",
IF('Base tratada'!$M1000=1, "Solteiro",
IF('Base tratada'!$N1000=1,"Juntos",
"Viúvo"))))</f>
        <v>Casado</v>
      </c>
      <c r="K1000" s="34">
        <v>0</v>
      </c>
      <c r="L1000" s="34">
        <v>1</v>
      </c>
      <c r="M1000" s="34">
        <v>0</v>
      </c>
      <c r="N1000" s="34">
        <v>0</v>
      </c>
      <c r="O1000" s="34">
        <v>0</v>
      </c>
      <c r="P1000" s="34">
        <v>0</v>
      </c>
      <c r="Q1000" s="34">
        <v>0</v>
      </c>
      <c r="R1000" s="34">
        <v>1</v>
      </c>
      <c r="S1000" s="34">
        <v>0</v>
      </c>
      <c r="T1000" s="34">
        <v>0</v>
      </c>
      <c r="U1000" s="35">
        <v>13</v>
      </c>
      <c r="V1000" s="35">
        <v>3</v>
      </c>
      <c r="W1000" s="35">
        <v>6</v>
      </c>
      <c r="X1000" s="35">
        <v>6</v>
      </c>
      <c r="Y1000" s="35">
        <v>5</v>
      </c>
      <c r="Z1000" s="35">
        <v>6</v>
      </c>
      <c r="AA1000" s="34">
        <v>1</v>
      </c>
      <c r="AB1000" s="34">
        <v>8</v>
      </c>
      <c r="AC1000" s="34">
        <v>1</v>
      </c>
      <c r="AD1000" s="34">
        <v>0</v>
      </c>
      <c r="AE1000" s="34">
        <v>3</v>
      </c>
      <c r="AF1000" s="58">
        <f>'Base tratada'!$AC1000+'Base tratada'!$AD1000+'Base tratada'!$AE1000</f>
        <v>4</v>
      </c>
      <c r="AG10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00" s="58" t="str">
        <f>IF('Base tratada'!$AC1000&gt;=MAX('Base tratada'!$AD1000,'Base tratada'!$AE1000),"Web",
IF('Base tratada'!$AD1000&gt;='Base tratada'!$AE1000,"Catalog",
"Store"))</f>
        <v>Store</v>
      </c>
      <c r="AI1000" s="59">
        <f>IF('Base tratada'!$AF1000=0,"0",'Base tratada'!$AK1000/'Base tratada'!$AF1000)</f>
        <v>8.25</v>
      </c>
      <c r="AJ1000" s="59" t="str">
        <f>IF('Base tratada'!$AI1000=0,"R$ 0",
IF('Base tratada'!$AI1000&lt;=25,"R$ 1–25",
IF('Base tratada'!$AI1000&lt;=50,"R$ 26–50",
"+R$ 50")))</f>
        <v>R$ 1–25</v>
      </c>
      <c r="AK1000" s="35">
        <v>33</v>
      </c>
      <c r="AL1000" s="58" t="str">
        <f>IF('Base tratada'!$AK1000&lt;=100,"R$ 0-100",
IF('Base tratada'!$AK1000&lt;=500,"R$ 101-500",
IF('Base tratada'!$AK1000&lt;=1000,"R$ 501-1000",
IF('Base tratada'!$AK1000&lt;=1500,"R$ 1001-1500",
"+R$ 1500"))))</f>
        <v>R$ 0-100</v>
      </c>
      <c r="AM1000" s="34">
        <v>0</v>
      </c>
      <c r="AN1000" s="34">
        <v>0</v>
      </c>
      <c r="AO1000" s="34">
        <v>0</v>
      </c>
      <c r="AP1000" s="34">
        <v>0</v>
      </c>
      <c r="AQ1000" s="34">
        <v>0</v>
      </c>
      <c r="AR1000" s="34">
        <v>0</v>
      </c>
      <c r="AS1000" s="34">
        <v>0</v>
      </c>
      <c r="AT1000" s="34">
        <v>3</v>
      </c>
      <c r="AU1000" s="34">
        <v>11</v>
      </c>
      <c r="AV1000" s="52">
        <v>27</v>
      </c>
      <c r="AW1000" s="57">
        <v>0</v>
      </c>
      <c r="AX1000" s="58" t="str">
        <f>IF(Tabela3[[#This Row],[Response]]=1, "Aceitou", "Não aceitou")</f>
        <v>Não aceitou</v>
      </c>
      <c r="AY1000" s="55" t="str">
        <f>Tabela3[[#This Row],[Faixa Recência]] &amp; " | " &amp; Tabela3[[#This Row],[Faixa Gasto]] &amp; " | " &amp; Tabela3[[#This Row],[Faixa ticket médio]]</f>
        <v>0-15 dias | R$ 0-100 | R$ 1–25</v>
      </c>
      <c r="AZ10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0" s="36"/>
    </row>
    <row r="1001" spans="1:54" x14ac:dyDescent="0.25">
      <c r="A1001" s="61">
        <v>1000</v>
      </c>
      <c r="B1001" s="37">
        <v>20180</v>
      </c>
      <c r="C1001" s="34">
        <v>0</v>
      </c>
      <c r="D1001" s="34">
        <v>0</v>
      </c>
      <c r="E1001" s="34">
        <v>27</v>
      </c>
      <c r="F1001" s="58" t="str">
        <f>IF('Base tratada'!$E1001&lt;=15,"0-15 dias",
IF('Base tratada'!$E1001&lt;=30, "16-30 dias",
IF('Base tratada'!$E1001&lt;=45, "31-45 dias",
IF('Base tratada'!$E1001&lt;=60, "46-60 dias",
IF('Base tratada'!$E1001&lt;=75, "61-75 dias", "76-99 dias")))))</f>
        <v>16-30 dias</v>
      </c>
      <c r="G1001" s="38">
        <v>44</v>
      </c>
      <c r="H1001" s="60" t="str">
        <f>IF('Base tratada'!$G1001&lt;=29,"24–29",
IF('Base tratada'!$G1001&lt;=39,"30–39",
IF('Base tratada'!$G1001&lt;=49,"40–49",
IF('Base tratada'!$G1001&lt;=59,"50–59",
IF('Base tratada'!$G1001&lt;=69,"60–69",
"70–80")))))</f>
        <v>40–49</v>
      </c>
      <c r="I1001" s="34">
        <v>2653</v>
      </c>
      <c r="J1001" s="58" t="str">
        <f>IF('Base tratada'!$K1001=1,"Divorciado",
IF('Base tratada'!$L1001=1,"Casado",
IF('Base tratada'!$M1001=1, "Solteiro",
IF('Base tratada'!$N1001=1,"Juntos",
"Viúvo"))))</f>
        <v>Solteiro</v>
      </c>
      <c r="K1001" s="34">
        <v>0</v>
      </c>
      <c r="L1001" s="34">
        <v>0</v>
      </c>
      <c r="M1001" s="34">
        <v>1</v>
      </c>
      <c r="N1001" s="34">
        <v>0</v>
      </c>
      <c r="O1001" s="34">
        <v>0</v>
      </c>
      <c r="P1001" s="34">
        <v>0</v>
      </c>
      <c r="Q1001" s="34">
        <v>0</v>
      </c>
      <c r="R1001" s="34">
        <v>1</v>
      </c>
      <c r="S1001" s="34">
        <v>0</v>
      </c>
      <c r="T1001" s="34">
        <v>0</v>
      </c>
      <c r="U1001" s="35">
        <v>18</v>
      </c>
      <c r="V1001" s="35">
        <v>42</v>
      </c>
      <c r="W1001" s="35">
        <v>24</v>
      </c>
      <c r="X1001" s="35">
        <v>15</v>
      </c>
      <c r="Y1001" s="35">
        <v>20</v>
      </c>
      <c r="Z1001" s="35">
        <v>18</v>
      </c>
      <c r="AA1001" s="34">
        <v>1</v>
      </c>
      <c r="AB1001" s="34">
        <v>7</v>
      </c>
      <c r="AC1001" s="34">
        <v>2</v>
      </c>
      <c r="AD1001" s="34">
        <v>1</v>
      </c>
      <c r="AE1001" s="34">
        <v>4</v>
      </c>
      <c r="AF1001" s="58">
        <f>'Base tratada'!$AC1001+'Base tratada'!$AD1001+'Base tratada'!$AE1001</f>
        <v>7</v>
      </c>
      <c r="AG10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01" s="58" t="str">
        <f>IF('Base tratada'!$AC1001&gt;=MAX('Base tratada'!$AD1001,'Base tratada'!$AE1001),"Web",
IF('Base tratada'!$AD1001&gt;='Base tratada'!$AE1001,"Catalog",
"Store"))</f>
        <v>Store</v>
      </c>
      <c r="AI1001" s="59">
        <f>IF('Base tratada'!$AF1001=0,"0",'Base tratada'!$AK1001/'Base tratada'!$AF1001)</f>
        <v>17</v>
      </c>
      <c r="AJ1001" s="59" t="str">
        <f>IF('Base tratada'!$AI1001=0,"R$ 0",
IF('Base tratada'!$AI1001&lt;=25,"R$ 1–25",
IF('Base tratada'!$AI1001&lt;=50,"R$ 26–50",
"+R$ 50")))</f>
        <v>R$ 1–25</v>
      </c>
      <c r="AK1001" s="35">
        <v>119</v>
      </c>
      <c r="AL1001" s="58" t="str">
        <f>IF('Base tratada'!$AK1001&lt;=100,"R$ 0-100",
IF('Base tratada'!$AK1001&lt;=500,"R$ 101-500",
IF('Base tratada'!$AK1001&lt;=1000,"R$ 501-1000",
IF('Base tratada'!$AK1001&lt;=1500,"R$ 1001-1500",
"+R$ 1500"))))</f>
        <v>R$ 101-500</v>
      </c>
      <c r="AM1001" s="34">
        <v>0</v>
      </c>
      <c r="AN1001" s="34">
        <v>0</v>
      </c>
      <c r="AO1001" s="34">
        <v>0</v>
      </c>
      <c r="AP1001" s="34">
        <v>0</v>
      </c>
      <c r="AQ1001" s="34">
        <v>0</v>
      </c>
      <c r="AR1001" s="34">
        <v>0</v>
      </c>
      <c r="AS1001" s="34">
        <v>0</v>
      </c>
      <c r="AT1001" s="34">
        <v>3</v>
      </c>
      <c r="AU1001" s="34">
        <v>11</v>
      </c>
      <c r="AV1001" s="52">
        <v>101</v>
      </c>
      <c r="AW1001" s="57">
        <v>0</v>
      </c>
      <c r="AX1001" s="58" t="str">
        <f>IF(Tabela3[[#This Row],[Response]]=1, "Aceitou", "Não aceitou")</f>
        <v>Não aceitou</v>
      </c>
      <c r="AY1001" s="55" t="str">
        <f>Tabela3[[#This Row],[Faixa Recência]] &amp; " | " &amp; Tabela3[[#This Row],[Faixa Gasto]] &amp; " | " &amp; Tabela3[[#This Row],[Faixa ticket médio]]</f>
        <v>16-30 dias | R$ 101-500 | R$ 1–25</v>
      </c>
      <c r="AZ10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1" s="36"/>
    </row>
    <row r="1002" spans="1:54" x14ac:dyDescent="0.25">
      <c r="A1002" s="61">
        <v>1001</v>
      </c>
      <c r="B1002" s="37">
        <v>34961</v>
      </c>
      <c r="C1002" s="34">
        <v>1</v>
      </c>
      <c r="D1002" s="34">
        <v>0</v>
      </c>
      <c r="E1002" s="34">
        <v>77</v>
      </c>
      <c r="F1002" s="58" t="str">
        <f>IF('Base tratada'!$E1002&lt;=15,"0-15 dias",
IF('Base tratada'!$E1002&lt;=30, "16-30 dias",
IF('Base tratada'!$E1002&lt;=45, "31-45 dias",
IF('Base tratada'!$E1002&lt;=60, "46-60 dias",
IF('Base tratada'!$E1002&lt;=75, "61-75 dias", "76-99 dias")))))</f>
        <v>76-99 dias</v>
      </c>
      <c r="G1002" s="38">
        <v>47</v>
      </c>
      <c r="H1002" s="60" t="str">
        <f>IF('Base tratada'!$G1002&lt;=29,"24–29",
IF('Base tratada'!$G1002&lt;=39,"30–39",
IF('Base tratada'!$G1002&lt;=49,"40–49",
IF('Base tratada'!$G1002&lt;=59,"50–59",
IF('Base tratada'!$G1002&lt;=69,"60–69",
"70–80")))))</f>
        <v>40–49</v>
      </c>
      <c r="I1002" s="34">
        <v>2169</v>
      </c>
      <c r="J1002" s="58" t="str">
        <f>IF('Base tratada'!$K1002=1,"Divorciado",
IF('Base tratada'!$L1002=1,"Casado",
IF('Base tratada'!$M1002=1, "Solteiro",
IF('Base tratada'!$N1002=1,"Juntos",
"Viúvo"))))</f>
        <v>Casado</v>
      </c>
      <c r="K1002" s="34">
        <v>0</v>
      </c>
      <c r="L1002" s="34">
        <v>1</v>
      </c>
      <c r="M1002" s="34">
        <v>0</v>
      </c>
      <c r="N1002" s="34">
        <v>0</v>
      </c>
      <c r="O1002" s="34">
        <v>0</v>
      </c>
      <c r="P1002" s="34">
        <v>0</v>
      </c>
      <c r="Q1002" s="34">
        <v>0</v>
      </c>
      <c r="R1002" s="34">
        <v>1</v>
      </c>
      <c r="S1002" s="34">
        <v>0</v>
      </c>
      <c r="T1002" s="34">
        <v>0</v>
      </c>
      <c r="U1002" s="35">
        <v>45</v>
      </c>
      <c r="V1002" s="35">
        <v>2</v>
      </c>
      <c r="W1002" s="35">
        <v>26</v>
      </c>
      <c r="X1002" s="35">
        <v>4</v>
      </c>
      <c r="Y1002" s="35">
        <v>1</v>
      </c>
      <c r="Z1002" s="35">
        <v>1</v>
      </c>
      <c r="AA1002" s="34">
        <v>3</v>
      </c>
      <c r="AB1002" s="34">
        <v>7</v>
      </c>
      <c r="AC1002" s="34">
        <v>3</v>
      </c>
      <c r="AD1002" s="34">
        <v>1</v>
      </c>
      <c r="AE1002" s="34">
        <v>3</v>
      </c>
      <c r="AF1002" s="58">
        <f>'Base tratada'!$AC1002+'Base tratada'!$AD1002+'Base tratada'!$AE1002</f>
        <v>7</v>
      </c>
      <c r="AG10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02" s="58" t="str">
        <f>IF('Base tratada'!$AC1002&gt;=MAX('Base tratada'!$AD1002,'Base tratada'!$AE1002),"Web",
IF('Base tratada'!$AD1002&gt;='Base tratada'!$AE1002,"Catalog",
"Store"))</f>
        <v>Web</v>
      </c>
      <c r="AI1002" s="59">
        <f>IF('Base tratada'!$AF1002=0,"0",'Base tratada'!$AK1002/'Base tratada'!$AF1002)</f>
        <v>11.142857142857142</v>
      </c>
      <c r="AJ1002" s="59" t="str">
        <f>IF('Base tratada'!$AI1002=0,"R$ 0",
IF('Base tratada'!$AI1002&lt;=25,"R$ 1–25",
IF('Base tratada'!$AI1002&lt;=50,"R$ 26–50",
"+R$ 50")))</f>
        <v>R$ 1–25</v>
      </c>
      <c r="AK1002" s="35">
        <v>78</v>
      </c>
      <c r="AL1002" s="58" t="str">
        <f>IF('Base tratada'!$AK1002&lt;=100,"R$ 0-100",
IF('Base tratada'!$AK1002&lt;=500,"R$ 101-500",
IF('Base tratada'!$AK1002&lt;=1000,"R$ 501-1000",
IF('Base tratada'!$AK1002&lt;=1500,"R$ 1001-1500",
"+R$ 1500"))))</f>
        <v>R$ 0-100</v>
      </c>
      <c r="AM1002" s="34">
        <v>0</v>
      </c>
      <c r="AN1002" s="34">
        <v>0</v>
      </c>
      <c r="AO1002" s="34">
        <v>0</v>
      </c>
      <c r="AP1002" s="34">
        <v>0</v>
      </c>
      <c r="AQ1002" s="34">
        <v>0</v>
      </c>
      <c r="AR1002" s="34">
        <v>0</v>
      </c>
      <c r="AS1002" s="34">
        <v>0</v>
      </c>
      <c r="AT1002" s="34">
        <v>3</v>
      </c>
      <c r="AU1002" s="34">
        <v>11</v>
      </c>
      <c r="AV1002" s="52">
        <v>77</v>
      </c>
      <c r="AW1002" s="57">
        <v>0</v>
      </c>
      <c r="AX1002" s="58" t="str">
        <f>IF(Tabela3[[#This Row],[Response]]=1, "Aceitou", "Não aceitou")</f>
        <v>Não aceitou</v>
      </c>
      <c r="AY1002" s="55" t="str">
        <f>Tabela3[[#This Row],[Faixa Recência]] &amp; " | " &amp; Tabela3[[#This Row],[Faixa Gasto]] &amp; " | " &amp; Tabela3[[#This Row],[Faixa ticket médio]]</f>
        <v>76-99 dias | R$ 0-100 | R$ 1–25</v>
      </c>
      <c r="AZ10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2" s="36"/>
    </row>
    <row r="1003" spans="1:54" x14ac:dyDescent="0.25">
      <c r="A1003" s="61">
        <v>1002</v>
      </c>
      <c r="B1003" s="37">
        <v>28440</v>
      </c>
      <c r="C1003" s="34">
        <v>1</v>
      </c>
      <c r="D1003" s="34">
        <v>0</v>
      </c>
      <c r="E1003" s="34">
        <v>87</v>
      </c>
      <c r="F1003" s="58" t="str">
        <f>IF('Base tratada'!$E1003&lt;=15,"0-15 dias",
IF('Base tratada'!$E1003&lt;=30, "16-30 dias",
IF('Base tratada'!$E1003&lt;=45, "31-45 dias",
IF('Base tratada'!$E1003&lt;=60, "46-60 dias",
IF('Base tratada'!$E1003&lt;=75, "61-75 dias", "76-99 dias")))))</f>
        <v>76-99 dias</v>
      </c>
      <c r="G1003" s="38">
        <v>46</v>
      </c>
      <c r="H1003" s="60" t="str">
        <f>IF('Base tratada'!$G1003&lt;=29,"24–29",
IF('Base tratada'!$G1003&lt;=39,"30–39",
IF('Base tratada'!$G1003&lt;=49,"40–49",
IF('Base tratada'!$G1003&lt;=59,"50–59",
IF('Base tratada'!$G1003&lt;=69,"60–69",
"70–80")))))</f>
        <v>40–49</v>
      </c>
      <c r="I1003" s="34">
        <v>2516</v>
      </c>
      <c r="J1003" s="58" t="str">
        <f>IF('Base tratada'!$K1003=1,"Divorciado",
IF('Base tratada'!$L1003=1,"Casado",
IF('Base tratada'!$M1003=1, "Solteiro",
IF('Base tratada'!$N1003=1,"Juntos",
"Viúvo"))))</f>
        <v>Juntos</v>
      </c>
      <c r="K1003" s="34">
        <v>0</v>
      </c>
      <c r="L1003" s="34">
        <v>0</v>
      </c>
      <c r="M1003" s="34">
        <v>0</v>
      </c>
      <c r="N1003" s="34">
        <v>1</v>
      </c>
      <c r="O1003" s="34">
        <v>0</v>
      </c>
      <c r="P1003" s="34">
        <v>0</v>
      </c>
      <c r="Q1003" s="34">
        <v>0</v>
      </c>
      <c r="R1003" s="34">
        <v>0</v>
      </c>
      <c r="S1003" s="34">
        <v>0</v>
      </c>
      <c r="T1003" s="34">
        <v>1</v>
      </c>
      <c r="U1003" s="35">
        <v>38</v>
      </c>
      <c r="V1003" s="35">
        <v>1</v>
      </c>
      <c r="W1003" s="35">
        <v>24</v>
      </c>
      <c r="X1003" s="35">
        <v>0</v>
      </c>
      <c r="Y1003" s="35">
        <v>0</v>
      </c>
      <c r="Z1003" s="35">
        <v>0</v>
      </c>
      <c r="AA1003" s="34">
        <v>1</v>
      </c>
      <c r="AB1003" s="34">
        <v>8</v>
      </c>
      <c r="AC1003" s="34">
        <v>2</v>
      </c>
      <c r="AD1003" s="34">
        <v>0</v>
      </c>
      <c r="AE1003" s="34">
        <v>3</v>
      </c>
      <c r="AF1003" s="58">
        <f>'Base tratada'!$AC1003+'Base tratada'!$AD1003+'Base tratada'!$AE1003</f>
        <v>5</v>
      </c>
      <c r="AG10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03" s="58" t="str">
        <f>IF('Base tratada'!$AC1003&gt;=MAX('Base tratada'!$AD1003,'Base tratada'!$AE1003),"Web",
IF('Base tratada'!$AD1003&gt;='Base tratada'!$AE1003,"Catalog",
"Store"))</f>
        <v>Store</v>
      </c>
      <c r="AI1003" s="59">
        <f>IF('Base tratada'!$AF1003=0,"0",'Base tratada'!$AK1003/'Base tratada'!$AF1003)</f>
        <v>12.6</v>
      </c>
      <c r="AJ1003" s="59" t="str">
        <f>IF('Base tratada'!$AI1003=0,"R$ 0",
IF('Base tratada'!$AI1003&lt;=25,"R$ 1–25",
IF('Base tratada'!$AI1003&lt;=50,"R$ 26–50",
"+R$ 50")))</f>
        <v>R$ 1–25</v>
      </c>
      <c r="AK1003" s="35">
        <v>63</v>
      </c>
      <c r="AL1003" s="58" t="str">
        <f>IF('Base tratada'!$AK1003&lt;=100,"R$ 0-100",
IF('Base tratada'!$AK1003&lt;=500,"R$ 101-500",
IF('Base tratada'!$AK1003&lt;=1000,"R$ 501-1000",
IF('Base tratada'!$AK1003&lt;=1500,"R$ 1001-1500",
"+R$ 1500"))))</f>
        <v>R$ 0-100</v>
      </c>
      <c r="AM1003" s="34">
        <v>0</v>
      </c>
      <c r="AN1003" s="34">
        <v>0</v>
      </c>
      <c r="AO1003" s="34">
        <v>0</v>
      </c>
      <c r="AP1003" s="34">
        <v>0</v>
      </c>
      <c r="AQ1003" s="34">
        <v>0</v>
      </c>
      <c r="AR1003" s="34">
        <v>0</v>
      </c>
      <c r="AS1003" s="34">
        <v>0</v>
      </c>
      <c r="AT1003" s="34">
        <v>3</v>
      </c>
      <c r="AU1003" s="34">
        <v>11</v>
      </c>
      <c r="AV1003" s="52">
        <v>63</v>
      </c>
      <c r="AW1003" s="57">
        <v>0</v>
      </c>
      <c r="AX1003" s="58" t="str">
        <f>IF(Tabela3[[#This Row],[Response]]=1, "Aceitou", "Não aceitou")</f>
        <v>Não aceitou</v>
      </c>
      <c r="AY1003" s="55" t="str">
        <f>Tabela3[[#This Row],[Faixa Recência]] &amp; " | " &amp; Tabela3[[#This Row],[Faixa Gasto]] &amp; " | " &amp; Tabela3[[#This Row],[Faixa ticket médio]]</f>
        <v>76-99 dias | R$ 0-100 | R$ 1–25</v>
      </c>
      <c r="AZ10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3" s="36"/>
    </row>
    <row r="1004" spans="1:54" x14ac:dyDescent="0.25">
      <c r="A1004" s="61">
        <v>1003</v>
      </c>
      <c r="B1004" s="37">
        <v>64504</v>
      </c>
      <c r="C1004" s="34">
        <v>1</v>
      </c>
      <c r="D1004" s="34">
        <v>2</v>
      </c>
      <c r="E1004" s="34">
        <v>81</v>
      </c>
      <c r="F1004" s="58" t="str">
        <f>IF('Base tratada'!$E1004&lt;=15,"0-15 dias",
IF('Base tratada'!$E1004&lt;=30, "16-30 dias",
IF('Base tratada'!$E1004&lt;=45, "31-45 dias",
IF('Base tratada'!$E1004&lt;=60, "46-60 dias",
IF('Base tratada'!$E1004&lt;=75, "61-75 dias", "76-99 dias")))))</f>
        <v>76-99 dias</v>
      </c>
      <c r="G1004" s="38">
        <v>67</v>
      </c>
      <c r="H1004" s="60" t="str">
        <f>IF('Base tratada'!$G1004&lt;=29,"24–29",
IF('Base tratada'!$G1004&lt;=39,"30–39",
IF('Base tratada'!$G1004&lt;=49,"40–49",
IF('Base tratada'!$G1004&lt;=59,"50–59",
IF('Base tratada'!$G1004&lt;=69,"60–69",
"70–80")))))</f>
        <v>60–69</v>
      </c>
      <c r="I1004" s="34">
        <v>2641</v>
      </c>
      <c r="J1004" s="58" t="str">
        <f>IF('Base tratada'!$K1004=1,"Divorciado",
IF('Base tratada'!$L1004=1,"Casado",
IF('Base tratada'!$M1004=1, "Solteiro",
IF('Base tratada'!$N1004=1,"Juntos",
"Viúvo"))))</f>
        <v>Juntos</v>
      </c>
      <c r="K1004" s="34">
        <v>0</v>
      </c>
      <c r="L1004" s="34">
        <v>0</v>
      </c>
      <c r="M1004" s="34">
        <v>0</v>
      </c>
      <c r="N1004" s="34">
        <v>1</v>
      </c>
      <c r="O1004" s="34">
        <v>0</v>
      </c>
      <c r="P1004" s="34">
        <v>0</v>
      </c>
      <c r="Q1004" s="34">
        <v>0</v>
      </c>
      <c r="R1004" s="34">
        <v>0</v>
      </c>
      <c r="S1004" s="34">
        <v>0</v>
      </c>
      <c r="T1004" s="34">
        <v>1</v>
      </c>
      <c r="U1004" s="35">
        <v>986</v>
      </c>
      <c r="V1004" s="35">
        <v>36</v>
      </c>
      <c r="W1004" s="35">
        <v>168</v>
      </c>
      <c r="X1004" s="35">
        <v>16</v>
      </c>
      <c r="Y1004" s="35">
        <v>0</v>
      </c>
      <c r="Z1004" s="35">
        <v>108</v>
      </c>
      <c r="AA1004" s="34">
        <v>7</v>
      </c>
      <c r="AB1004" s="34">
        <v>7</v>
      </c>
      <c r="AC1004" s="34">
        <v>11</v>
      </c>
      <c r="AD1004" s="34">
        <v>3</v>
      </c>
      <c r="AE1004" s="34">
        <v>4</v>
      </c>
      <c r="AF1004" s="58">
        <f>'Base tratada'!$AC1004+'Base tratada'!$AD1004+'Base tratada'!$AE1004</f>
        <v>18</v>
      </c>
      <c r="AG10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04" s="58" t="str">
        <f>IF('Base tratada'!$AC1004&gt;=MAX('Base tratada'!$AD1004,'Base tratada'!$AE1004),"Web",
IF('Base tratada'!$AD1004&gt;='Base tratada'!$AE1004,"Catalog",
"Store"))</f>
        <v>Web</v>
      </c>
      <c r="AI1004" s="59">
        <f>IF('Base tratada'!$AF1004=0,"0",'Base tratada'!$AK1004/'Base tratada'!$AF1004)</f>
        <v>67</v>
      </c>
      <c r="AJ1004" s="59" t="str">
        <f>IF('Base tratada'!$AI1004=0,"R$ 0",
IF('Base tratada'!$AI1004&lt;=25,"R$ 1–25",
IF('Base tratada'!$AI1004&lt;=50,"R$ 26–50",
"+R$ 50")))</f>
        <v>+R$ 50</v>
      </c>
      <c r="AK1004" s="35">
        <v>1206</v>
      </c>
      <c r="AL1004" s="58" t="str">
        <f>IF('Base tratada'!$AK1004&lt;=100,"R$ 0-100",
IF('Base tratada'!$AK1004&lt;=500,"R$ 101-500",
IF('Base tratada'!$AK1004&lt;=1000,"R$ 501-1000",
IF('Base tratada'!$AK1004&lt;=1500,"R$ 1001-1500",
"+R$ 1500"))))</f>
        <v>R$ 1001-1500</v>
      </c>
      <c r="AM1004" s="34">
        <v>0</v>
      </c>
      <c r="AN1004" s="34">
        <v>0</v>
      </c>
      <c r="AO1004" s="34">
        <v>0</v>
      </c>
      <c r="AP1004" s="34">
        <v>0</v>
      </c>
      <c r="AQ1004" s="34">
        <v>0</v>
      </c>
      <c r="AR1004" s="34">
        <v>0</v>
      </c>
      <c r="AS1004" s="34">
        <v>0</v>
      </c>
      <c r="AT1004" s="34">
        <v>3</v>
      </c>
      <c r="AU1004" s="34">
        <v>11</v>
      </c>
      <c r="AV1004" s="52">
        <v>1098</v>
      </c>
      <c r="AW1004" s="57">
        <v>1</v>
      </c>
      <c r="AX1004" s="58" t="str">
        <f>IF(Tabela3[[#This Row],[Response]]=1, "Aceitou", "Não aceitou")</f>
        <v>Aceitou</v>
      </c>
      <c r="AY1004" s="55" t="str">
        <f>Tabela3[[#This Row],[Faixa Recência]] &amp; " | " &amp; Tabela3[[#This Row],[Faixa Gasto]] &amp; " | " &amp; Tabela3[[#This Row],[Faixa ticket médio]]</f>
        <v>76-99 dias | R$ 1001-1500 | +R$ 50</v>
      </c>
      <c r="AZ10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4" s="36"/>
    </row>
    <row r="1005" spans="1:54" x14ac:dyDescent="0.25">
      <c r="A1005" s="61">
        <v>1004</v>
      </c>
      <c r="B1005" s="37">
        <v>33564</v>
      </c>
      <c r="C1005" s="34">
        <v>0</v>
      </c>
      <c r="D1005" s="34">
        <v>1</v>
      </c>
      <c r="E1005" s="34">
        <v>51</v>
      </c>
      <c r="F1005" s="58" t="str">
        <f>IF('Base tratada'!$E1005&lt;=15,"0-15 dias",
IF('Base tratada'!$E1005&lt;=30, "16-30 dias",
IF('Base tratada'!$E1005&lt;=45, "31-45 dias",
IF('Base tratada'!$E1005&lt;=60, "46-60 dias",
IF('Base tratada'!$E1005&lt;=75, "61-75 dias", "76-99 dias")))))</f>
        <v>46-60 dias</v>
      </c>
      <c r="G1005" s="38">
        <v>54</v>
      </c>
      <c r="H1005" s="60" t="str">
        <f>IF('Base tratada'!$G1005&lt;=29,"24–29",
IF('Base tratada'!$G1005&lt;=39,"30–39",
IF('Base tratada'!$G1005&lt;=49,"40–49",
IF('Base tratada'!$G1005&lt;=59,"50–59",
IF('Base tratada'!$G1005&lt;=69,"60–69",
"70–80")))))</f>
        <v>50–59</v>
      </c>
      <c r="I1005" s="34">
        <v>2164</v>
      </c>
      <c r="J1005" s="58" t="str">
        <f>IF('Base tratada'!$K1005=1,"Divorciado",
IF('Base tratada'!$L1005=1,"Casado",
IF('Base tratada'!$M1005=1, "Solteiro",
IF('Base tratada'!$N1005=1,"Juntos",
"Viúvo"))))</f>
        <v>Juntos</v>
      </c>
      <c r="K1005" s="34">
        <v>0</v>
      </c>
      <c r="L1005" s="34">
        <v>0</v>
      </c>
      <c r="M1005" s="34">
        <v>0</v>
      </c>
      <c r="N1005" s="34">
        <v>1</v>
      </c>
      <c r="O1005" s="34">
        <v>0</v>
      </c>
      <c r="P1005" s="34">
        <v>0</v>
      </c>
      <c r="Q1005" s="34">
        <v>0</v>
      </c>
      <c r="R1005" s="34">
        <v>0</v>
      </c>
      <c r="S1005" s="34">
        <v>1</v>
      </c>
      <c r="T1005" s="34">
        <v>0</v>
      </c>
      <c r="U1005" s="35">
        <v>61</v>
      </c>
      <c r="V1005" s="35">
        <v>0</v>
      </c>
      <c r="W1005" s="35">
        <v>3</v>
      </c>
      <c r="X1005" s="35">
        <v>0</v>
      </c>
      <c r="Y1005" s="35">
        <v>0</v>
      </c>
      <c r="Z1005" s="35">
        <v>7</v>
      </c>
      <c r="AA1005" s="34">
        <v>1</v>
      </c>
      <c r="AB1005" s="34">
        <v>5</v>
      </c>
      <c r="AC1005" s="34">
        <v>1</v>
      </c>
      <c r="AD1005" s="34">
        <v>1</v>
      </c>
      <c r="AE1005" s="34">
        <v>3</v>
      </c>
      <c r="AF1005" s="58">
        <f>'Base tratada'!$AC1005+'Base tratada'!$AD1005+'Base tratada'!$AE1005</f>
        <v>5</v>
      </c>
      <c r="AG10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05" s="58" t="str">
        <f>IF('Base tratada'!$AC1005&gt;=MAX('Base tratada'!$AD1005,'Base tratada'!$AE1005),"Web",
IF('Base tratada'!$AD1005&gt;='Base tratada'!$AE1005,"Catalog",
"Store"))</f>
        <v>Store</v>
      </c>
      <c r="AI1005" s="59">
        <f>IF('Base tratada'!$AF1005=0,"0",'Base tratada'!$AK1005/'Base tratada'!$AF1005)</f>
        <v>12.8</v>
      </c>
      <c r="AJ1005" s="59" t="str">
        <f>IF('Base tratada'!$AI1005=0,"R$ 0",
IF('Base tratada'!$AI1005&lt;=25,"R$ 1–25",
IF('Base tratada'!$AI1005&lt;=50,"R$ 26–50",
"+R$ 50")))</f>
        <v>R$ 1–25</v>
      </c>
      <c r="AK1005" s="35">
        <v>64</v>
      </c>
      <c r="AL1005" s="58" t="str">
        <f>IF('Base tratada'!$AK1005&lt;=100,"R$ 0-100",
IF('Base tratada'!$AK1005&lt;=500,"R$ 101-500",
IF('Base tratada'!$AK1005&lt;=1000,"R$ 501-1000",
IF('Base tratada'!$AK1005&lt;=1500,"R$ 1001-1500",
"+R$ 1500"))))</f>
        <v>R$ 0-100</v>
      </c>
      <c r="AM1005" s="34">
        <v>0</v>
      </c>
      <c r="AN1005" s="34">
        <v>0</v>
      </c>
      <c r="AO1005" s="34">
        <v>0</v>
      </c>
      <c r="AP1005" s="34">
        <v>0</v>
      </c>
      <c r="AQ1005" s="34">
        <v>0</v>
      </c>
      <c r="AR1005" s="34">
        <v>0</v>
      </c>
      <c r="AS1005" s="34">
        <v>0</v>
      </c>
      <c r="AT1005" s="34">
        <v>3</v>
      </c>
      <c r="AU1005" s="34">
        <v>11</v>
      </c>
      <c r="AV1005" s="52">
        <v>57</v>
      </c>
      <c r="AW1005" s="57">
        <v>0</v>
      </c>
      <c r="AX1005" s="58" t="str">
        <f>IF(Tabela3[[#This Row],[Response]]=1, "Aceitou", "Não aceitou")</f>
        <v>Não aceitou</v>
      </c>
      <c r="AY1005" s="55" t="str">
        <f>Tabela3[[#This Row],[Faixa Recência]] &amp; " | " &amp; Tabela3[[#This Row],[Faixa Gasto]] &amp; " | " &amp; Tabela3[[#This Row],[Faixa ticket médio]]</f>
        <v>46-60 dias | R$ 0-100 | R$ 1–25</v>
      </c>
      <c r="AZ10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5" s="36"/>
    </row>
    <row r="1006" spans="1:54" x14ac:dyDescent="0.25">
      <c r="A1006" s="61">
        <v>1005</v>
      </c>
      <c r="B1006" s="37">
        <v>17345</v>
      </c>
      <c r="C1006" s="34">
        <v>1</v>
      </c>
      <c r="D1006" s="34">
        <v>0</v>
      </c>
      <c r="E1006" s="34">
        <v>79</v>
      </c>
      <c r="F1006" s="58" t="str">
        <f>IF('Base tratada'!$E1006&lt;=15,"0-15 dias",
IF('Base tratada'!$E1006&lt;=30, "16-30 dias",
IF('Base tratada'!$E1006&lt;=45, "31-45 dias",
IF('Base tratada'!$E1006&lt;=60, "46-60 dias",
IF('Base tratada'!$E1006&lt;=75, "61-75 dias", "76-99 dias")))))</f>
        <v>76-99 dias</v>
      </c>
      <c r="G1006" s="38">
        <v>42</v>
      </c>
      <c r="H1006" s="60" t="str">
        <f>IF('Base tratada'!$G1006&lt;=29,"24–29",
IF('Base tratada'!$G1006&lt;=39,"30–39",
IF('Base tratada'!$G1006&lt;=49,"40–49",
IF('Base tratada'!$G1006&lt;=59,"50–59",
IF('Base tratada'!$G1006&lt;=69,"60–69",
"70–80")))))</f>
        <v>40–49</v>
      </c>
      <c r="I1006" s="34">
        <v>2762</v>
      </c>
      <c r="J1006" s="58" t="str">
        <f>IF('Base tratada'!$K1006=1,"Divorciado",
IF('Base tratada'!$L1006=1,"Casado",
IF('Base tratada'!$M1006=1, "Solteiro",
IF('Base tratada'!$N1006=1,"Juntos",
"Viúvo"))))</f>
        <v>Casado</v>
      </c>
      <c r="K1006" s="34">
        <v>0</v>
      </c>
      <c r="L1006" s="34">
        <v>1</v>
      </c>
      <c r="M1006" s="34">
        <v>0</v>
      </c>
      <c r="N1006" s="34">
        <v>0</v>
      </c>
      <c r="O1006" s="34">
        <v>0</v>
      </c>
      <c r="P1006" s="34">
        <v>0</v>
      </c>
      <c r="Q1006" s="34">
        <v>0</v>
      </c>
      <c r="R1006" s="34">
        <v>1</v>
      </c>
      <c r="S1006" s="34">
        <v>0</v>
      </c>
      <c r="T1006" s="34">
        <v>0</v>
      </c>
      <c r="U1006" s="35">
        <v>4</v>
      </c>
      <c r="V1006" s="35">
        <v>9</v>
      </c>
      <c r="W1006" s="35">
        <v>16</v>
      </c>
      <c r="X1006" s="35">
        <v>17</v>
      </c>
      <c r="Y1006" s="35">
        <v>0</v>
      </c>
      <c r="Z1006" s="35">
        <v>12</v>
      </c>
      <c r="AA1006" s="34">
        <v>2</v>
      </c>
      <c r="AB1006" s="34">
        <v>8</v>
      </c>
      <c r="AC1006" s="34">
        <v>2</v>
      </c>
      <c r="AD1006" s="34">
        <v>1</v>
      </c>
      <c r="AE1006" s="34">
        <v>2</v>
      </c>
      <c r="AF1006" s="58">
        <f>'Base tratada'!$AC1006+'Base tratada'!$AD1006+'Base tratada'!$AE1006</f>
        <v>5</v>
      </c>
      <c r="AG10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06" s="58" t="str">
        <f>IF('Base tratada'!$AC1006&gt;=MAX('Base tratada'!$AD1006,'Base tratada'!$AE1006),"Web",
IF('Base tratada'!$AD1006&gt;='Base tratada'!$AE1006,"Catalog",
"Store"))</f>
        <v>Web</v>
      </c>
      <c r="AI1006" s="59">
        <f>IF('Base tratada'!$AF1006=0,"0",'Base tratada'!$AK1006/'Base tratada'!$AF1006)</f>
        <v>9.1999999999999993</v>
      </c>
      <c r="AJ1006" s="59" t="str">
        <f>IF('Base tratada'!$AI1006=0,"R$ 0",
IF('Base tratada'!$AI1006&lt;=25,"R$ 1–25",
IF('Base tratada'!$AI1006&lt;=50,"R$ 26–50",
"+R$ 50")))</f>
        <v>R$ 1–25</v>
      </c>
      <c r="AK1006" s="35">
        <v>46</v>
      </c>
      <c r="AL1006" s="58" t="str">
        <f>IF('Base tratada'!$AK1006&lt;=100,"R$ 0-100",
IF('Base tratada'!$AK1006&lt;=500,"R$ 101-500",
IF('Base tratada'!$AK1006&lt;=1000,"R$ 501-1000",
IF('Base tratada'!$AK1006&lt;=1500,"R$ 1001-1500",
"+R$ 1500"))))</f>
        <v>R$ 0-100</v>
      </c>
      <c r="AM1006" s="34">
        <v>0</v>
      </c>
      <c r="AN1006" s="34">
        <v>0</v>
      </c>
      <c r="AO1006" s="34">
        <v>0</v>
      </c>
      <c r="AP1006" s="34">
        <v>0</v>
      </c>
      <c r="AQ1006" s="34">
        <v>0</v>
      </c>
      <c r="AR1006" s="34">
        <v>0</v>
      </c>
      <c r="AS1006" s="34">
        <v>0</v>
      </c>
      <c r="AT1006" s="34">
        <v>3</v>
      </c>
      <c r="AU1006" s="34">
        <v>11</v>
      </c>
      <c r="AV1006" s="52">
        <v>34</v>
      </c>
      <c r="AW1006" s="57">
        <v>0</v>
      </c>
      <c r="AX1006" s="58" t="str">
        <f>IF(Tabela3[[#This Row],[Response]]=1, "Aceitou", "Não aceitou")</f>
        <v>Não aceitou</v>
      </c>
      <c r="AY1006" s="55" t="str">
        <f>Tabela3[[#This Row],[Faixa Recência]] &amp; " | " &amp; Tabela3[[#This Row],[Faixa Gasto]] &amp; " | " &amp; Tabela3[[#This Row],[Faixa ticket médio]]</f>
        <v>76-99 dias | R$ 0-100 | R$ 1–25</v>
      </c>
      <c r="AZ10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6" s="36"/>
    </row>
    <row r="1007" spans="1:54" x14ac:dyDescent="0.25">
      <c r="A1007" s="61">
        <v>1006</v>
      </c>
      <c r="B1007" s="37">
        <v>56320</v>
      </c>
      <c r="C1007" s="34">
        <v>0</v>
      </c>
      <c r="D1007" s="34">
        <v>1</v>
      </c>
      <c r="E1007" s="34">
        <v>11</v>
      </c>
      <c r="F1007" s="58" t="str">
        <f>IF('Base tratada'!$E1007&lt;=15,"0-15 dias",
IF('Base tratada'!$E1007&lt;=30, "16-30 dias",
IF('Base tratada'!$E1007&lt;=45, "31-45 dias",
IF('Base tratada'!$E1007&lt;=60, "46-60 dias",
IF('Base tratada'!$E1007&lt;=75, "61-75 dias", "76-99 dias")))))</f>
        <v>0-15 dias</v>
      </c>
      <c r="G1007" s="38">
        <v>53</v>
      </c>
      <c r="H1007" s="60" t="str">
        <f>IF('Base tratada'!$G1007&lt;=29,"24–29",
IF('Base tratada'!$G1007&lt;=39,"30–39",
IF('Base tratada'!$G1007&lt;=49,"40–49",
IF('Base tratada'!$G1007&lt;=59,"50–59",
IF('Base tratada'!$G1007&lt;=69,"60–69",
"70–80")))))</f>
        <v>50–59</v>
      </c>
      <c r="I1007" s="34">
        <v>2606</v>
      </c>
      <c r="J1007" s="58" t="str">
        <f>IF('Base tratada'!$K1007=1,"Divorciado",
IF('Base tratada'!$L1007=1,"Casado",
IF('Base tratada'!$M1007=1, "Solteiro",
IF('Base tratada'!$N1007=1,"Juntos",
"Viúvo"))))</f>
        <v>Casado</v>
      </c>
      <c r="K1007" s="34">
        <v>0</v>
      </c>
      <c r="L1007" s="34">
        <v>1</v>
      </c>
      <c r="M1007" s="34">
        <v>0</v>
      </c>
      <c r="N1007" s="34">
        <v>0</v>
      </c>
      <c r="O1007" s="34">
        <v>0</v>
      </c>
      <c r="P1007" s="34">
        <v>0</v>
      </c>
      <c r="Q1007" s="34">
        <v>0</v>
      </c>
      <c r="R1007" s="34">
        <v>0</v>
      </c>
      <c r="S1007" s="34">
        <v>0</v>
      </c>
      <c r="T1007" s="34">
        <v>1</v>
      </c>
      <c r="U1007" s="35">
        <v>201</v>
      </c>
      <c r="V1007" s="35">
        <v>53</v>
      </c>
      <c r="W1007" s="35">
        <v>172</v>
      </c>
      <c r="X1007" s="35">
        <v>116</v>
      </c>
      <c r="Y1007" s="35">
        <v>77</v>
      </c>
      <c r="Z1007" s="35">
        <v>83</v>
      </c>
      <c r="AA1007" s="34">
        <v>3</v>
      </c>
      <c r="AB1007" s="34">
        <v>4</v>
      </c>
      <c r="AC1007" s="34">
        <v>5</v>
      </c>
      <c r="AD1007" s="34">
        <v>4</v>
      </c>
      <c r="AE1007" s="34">
        <v>9</v>
      </c>
      <c r="AF1007" s="58">
        <f>'Base tratada'!$AC1007+'Base tratada'!$AD1007+'Base tratada'!$AE1007</f>
        <v>18</v>
      </c>
      <c r="AG10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07" s="58" t="str">
        <f>IF('Base tratada'!$AC1007&gt;=MAX('Base tratada'!$AD1007,'Base tratada'!$AE1007),"Web",
IF('Base tratada'!$AD1007&gt;='Base tratada'!$AE1007,"Catalog",
"Store"))</f>
        <v>Store</v>
      </c>
      <c r="AI1007" s="59">
        <f>IF('Base tratada'!$AF1007=0,"0",'Base tratada'!$AK1007/'Base tratada'!$AF1007)</f>
        <v>34.388888888888886</v>
      </c>
      <c r="AJ1007" s="59" t="str">
        <f>IF('Base tratada'!$AI1007=0,"R$ 0",
IF('Base tratada'!$AI1007&lt;=25,"R$ 1–25",
IF('Base tratada'!$AI1007&lt;=50,"R$ 26–50",
"+R$ 50")))</f>
        <v>R$ 26–50</v>
      </c>
      <c r="AK1007" s="35">
        <v>619</v>
      </c>
      <c r="AL1007" s="58" t="str">
        <f>IF('Base tratada'!$AK1007&lt;=100,"R$ 0-100",
IF('Base tratada'!$AK1007&lt;=500,"R$ 101-500",
IF('Base tratada'!$AK1007&lt;=1000,"R$ 501-1000",
IF('Base tratada'!$AK1007&lt;=1500,"R$ 1001-1500",
"+R$ 1500"))))</f>
        <v>R$ 501-1000</v>
      </c>
      <c r="AM1007" s="34">
        <v>0</v>
      </c>
      <c r="AN1007" s="34">
        <v>0</v>
      </c>
      <c r="AO1007" s="34">
        <v>0</v>
      </c>
      <c r="AP1007" s="34">
        <v>0</v>
      </c>
      <c r="AQ1007" s="34">
        <v>0</v>
      </c>
      <c r="AR1007" s="34">
        <v>0</v>
      </c>
      <c r="AS1007" s="34">
        <v>0</v>
      </c>
      <c r="AT1007" s="34">
        <v>3</v>
      </c>
      <c r="AU1007" s="34">
        <v>11</v>
      </c>
      <c r="AV1007" s="52">
        <v>536</v>
      </c>
      <c r="AW1007" s="57">
        <v>0</v>
      </c>
      <c r="AX1007" s="58" t="str">
        <f>IF(Tabela3[[#This Row],[Response]]=1, "Aceitou", "Não aceitou")</f>
        <v>Não aceitou</v>
      </c>
      <c r="AY1007" s="55" t="str">
        <f>Tabela3[[#This Row],[Faixa Recência]] &amp; " | " &amp; Tabela3[[#This Row],[Faixa Gasto]] &amp; " | " &amp; Tabela3[[#This Row],[Faixa ticket médio]]</f>
        <v>0-15 dias | R$ 501-1000 | R$ 26–50</v>
      </c>
      <c r="AZ10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7" s="36"/>
    </row>
    <row r="1008" spans="1:54" x14ac:dyDescent="0.25">
      <c r="A1008" s="61">
        <v>1007</v>
      </c>
      <c r="B1008" s="37">
        <v>28647</v>
      </c>
      <c r="C1008" s="34">
        <v>1</v>
      </c>
      <c r="D1008" s="34">
        <v>0</v>
      </c>
      <c r="E1008" s="34">
        <v>54</v>
      </c>
      <c r="F1008" s="58" t="str">
        <f>IF('Base tratada'!$E1008&lt;=15,"0-15 dias",
IF('Base tratada'!$E1008&lt;=30, "16-30 dias",
IF('Base tratada'!$E1008&lt;=45, "31-45 dias",
IF('Base tratada'!$E1008&lt;=60, "46-60 dias",
IF('Base tratada'!$E1008&lt;=75, "61-75 dias", "76-99 dias")))))</f>
        <v>46-60 dias</v>
      </c>
      <c r="G1008" s="38">
        <v>42</v>
      </c>
      <c r="H1008" s="60" t="str">
        <f>IF('Base tratada'!$G1008&lt;=29,"24–29",
IF('Base tratada'!$G1008&lt;=39,"30–39",
IF('Base tratada'!$G1008&lt;=49,"40–49",
IF('Base tratada'!$G1008&lt;=59,"50–59",
IF('Base tratada'!$G1008&lt;=69,"60–69",
"70–80")))))</f>
        <v>40–49</v>
      </c>
      <c r="I1008" s="34">
        <v>2471</v>
      </c>
      <c r="J1008" s="58" t="str">
        <f>IF('Base tratada'!$K1008=1,"Divorciado",
IF('Base tratada'!$L1008=1,"Casado",
IF('Base tratada'!$M1008=1, "Solteiro",
IF('Base tratada'!$N1008=1,"Juntos",
"Viúvo"))))</f>
        <v>Solteiro</v>
      </c>
      <c r="K1008" s="34">
        <v>0</v>
      </c>
      <c r="L1008" s="34">
        <v>0</v>
      </c>
      <c r="M1008" s="34">
        <v>1</v>
      </c>
      <c r="N1008" s="34">
        <v>0</v>
      </c>
      <c r="O1008" s="34">
        <v>0</v>
      </c>
      <c r="P1008" s="34">
        <v>0</v>
      </c>
      <c r="Q1008" s="34">
        <v>0</v>
      </c>
      <c r="R1008" s="34">
        <v>1</v>
      </c>
      <c r="S1008" s="34">
        <v>0</v>
      </c>
      <c r="T1008" s="34">
        <v>0</v>
      </c>
      <c r="U1008" s="35">
        <v>19</v>
      </c>
      <c r="V1008" s="35">
        <v>8</v>
      </c>
      <c r="W1008" s="35">
        <v>29</v>
      </c>
      <c r="X1008" s="35">
        <v>0</v>
      </c>
      <c r="Y1008" s="35">
        <v>12</v>
      </c>
      <c r="Z1008" s="35">
        <v>26</v>
      </c>
      <c r="AA1008" s="34">
        <v>1</v>
      </c>
      <c r="AB1008" s="34">
        <v>7</v>
      </c>
      <c r="AC1008" s="34">
        <v>2</v>
      </c>
      <c r="AD1008" s="34">
        <v>2</v>
      </c>
      <c r="AE1008" s="34">
        <v>2</v>
      </c>
      <c r="AF1008" s="58">
        <f>'Base tratada'!$AC1008+'Base tratada'!$AD1008+'Base tratada'!$AE1008</f>
        <v>6</v>
      </c>
      <c r="AG10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08" s="58" t="str">
        <f>IF('Base tratada'!$AC1008&gt;=MAX('Base tratada'!$AD1008,'Base tratada'!$AE1008),"Web",
IF('Base tratada'!$AD1008&gt;='Base tratada'!$AE1008,"Catalog",
"Store"))</f>
        <v>Web</v>
      </c>
      <c r="AI1008" s="59">
        <f>IF('Base tratada'!$AF1008=0,"0",'Base tratada'!$AK1008/'Base tratada'!$AF1008)</f>
        <v>11.333333333333334</v>
      </c>
      <c r="AJ1008" s="59" t="str">
        <f>IF('Base tratada'!$AI1008=0,"R$ 0",
IF('Base tratada'!$AI1008&lt;=25,"R$ 1–25",
IF('Base tratada'!$AI1008&lt;=50,"R$ 26–50",
"+R$ 50")))</f>
        <v>R$ 1–25</v>
      </c>
      <c r="AK1008" s="35">
        <v>68</v>
      </c>
      <c r="AL1008" s="58" t="str">
        <f>IF('Base tratada'!$AK1008&lt;=100,"R$ 0-100",
IF('Base tratada'!$AK1008&lt;=500,"R$ 101-500",
IF('Base tratada'!$AK1008&lt;=1000,"R$ 501-1000",
IF('Base tratada'!$AK1008&lt;=1500,"R$ 1001-1500",
"+R$ 1500"))))</f>
        <v>R$ 0-100</v>
      </c>
      <c r="AM1008" s="34">
        <v>0</v>
      </c>
      <c r="AN1008" s="34">
        <v>0</v>
      </c>
      <c r="AO1008" s="34">
        <v>1</v>
      </c>
      <c r="AP1008" s="34">
        <v>0</v>
      </c>
      <c r="AQ1008" s="34">
        <v>0</v>
      </c>
      <c r="AR1008" s="34">
        <v>1</v>
      </c>
      <c r="AS1008" s="34">
        <v>0</v>
      </c>
      <c r="AT1008" s="34">
        <v>3</v>
      </c>
      <c r="AU1008" s="34">
        <v>11</v>
      </c>
      <c r="AV1008" s="52">
        <v>42</v>
      </c>
      <c r="AW1008" s="57">
        <v>1</v>
      </c>
      <c r="AX1008" s="58" t="str">
        <f>IF(Tabela3[[#This Row],[Response]]=1, "Aceitou", "Não aceitou")</f>
        <v>Aceitou</v>
      </c>
      <c r="AY1008" s="55" t="str">
        <f>Tabela3[[#This Row],[Faixa Recência]] &amp; " | " &amp; Tabela3[[#This Row],[Faixa Gasto]] &amp; " | " &amp; Tabela3[[#This Row],[Faixa ticket médio]]</f>
        <v>46-60 dias | R$ 0-100 | R$ 1–25</v>
      </c>
      <c r="AZ10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8" s="36"/>
    </row>
    <row r="1009" spans="1:54" x14ac:dyDescent="0.25">
      <c r="A1009" s="61">
        <v>1008</v>
      </c>
      <c r="B1009" s="37">
        <v>15038</v>
      </c>
      <c r="C1009" s="34">
        <v>1</v>
      </c>
      <c r="D1009" s="34">
        <v>0</v>
      </c>
      <c r="E1009" s="34">
        <v>93</v>
      </c>
      <c r="F1009" s="58" t="str">
        <f>IF('Base tratada'!$E1009&lt;=15,"0-15 dias",
IF('Base tratada'!$E1009&lt;=30, "16-30 dias",
IF('Base tratada'!$E1009&lt;=45, "31-45 dias",
IF('Base tratada'!$E1009&lt;=60, "46-60 dias",
IF('Base tratada'!$E1009&lt;=75, "61-75 dias", "76-99 dias")))))</f>
        <v>76-99 dias</v>
      </c>
      <c r="G1009" s="38">
        <v>33</v>
      </c>
      <c r="H1009" s="60" t="str">
        <f>IF('Base tratada'!$G1009&lt;=29,"24–29",
IF('Base tratada'!$G1009&lt;=39,"30–39",
IF('Base tratada'!$G1009&lt;=49,"40–49",
IF('Base tratada'!$G1009&lt;=59,"50–59",
IF('Base tratada'!$G1009&lt;=69,"60–69",
"70–80")))))</f>
        <v>30–39</v>
      </c>
      <c r="I1009" s="34">
        <v>2675</v>
      </c>
      <c r="J1009" s="58" t="str">
        <f>IF('Base tratada'!$K1009=1,"Divorciado",
IF('Base tratada'!$L1009=1,"Casado",
IF('Base tratada'!$M1009=1, "Solteiro",
IF('Base tratada'!$N1009=1,"Juntos",
"Viúvo"))))</f>
        <v>Solteiro</v>
      </c>
      <c r="K1009" s="34">
        <v>0</v>
      </c>
      <c r="L1009" s="34">
        <v>0</v>
      </c>
      <c r="M1009" s="34">
        <v>1</v>
      </c>
      <c r="N1009" s="34">
        <v>0</v>
      </c>
      <c r="O1009" s="34">
        <v>0</v>
      </c>
      <c r="P1009" s="34">
        <v>0</v>
      </c>
      <c r="Q1009" s="34">
        <v>1</v>
      </c>
      <c r="R1009" s="34">
        <v>0</v>
      </c>
      <c r="S1009" s="34">
        <v>0</v>
      </c>
      <c r="T1009" s="34">
        <v>0</v>
      </c>
      <c r="U1009" s="35">
        <v>4</v>
      </c>
      <c r="V1009" s="35">
        <v>8</v>
      </c>
      <c r="W1009" s="35">
        <v>11</v>
      </c>
      <c r="X1009" s="35">
        <v>19</v>
      </c>
      <c r="Y1009" s="35">
        <v>12</v>
      </c>
      <c r="Z1009" s="35">
        <v>26</v>
      </c>
      <c r="AA1009" s="34">
        <v>2</v>
      </c>
      <c r="AB1009" s="34">
        <v>9</v>
      </c>
      <c r="AC1009" s="34">
        <v>2</v>
      </c>
      <c r="AD1009" s="34">
        <v>1</v>
      </c>
      <c r="AE1009" s="34">
        <v>2</v>
      </c>
      <c r="AF1009" s="58">
        <f>'Base tratada'!$AC1009+'Base tratada'!$AD1009+'Base tratada'!$AE1009</f>
        <v>5</v>
      </c>
      <c r="AG10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09" s="58" t="str">
        <f>IF('Base tratada'!$AC1009&gt;=MAX('Base tratada'!$AD1009,'Base tratada'!$AE1009),"Web",
IF('Base tratada'!$AD1009&gt;='Base tratada'!$AE1009,"Catalog",
"Store"))</f>
        <v>Web</v>
      </c>
      <c r="AI1009" s="59">
        <f>IF('Base tratada'!$AF1009=0,"0",'Base tratada'!$AK1009/'Base tratada'!$AF1009)</f>
        <v>10.8</v>
      </c>
      <c r="AJ1009" s="59" t="str">
        <f>IF('Base tratada'!$AI1009=0,"R$ 0",
IF('Base tratada'!$AI1009&lt;=25,"R$ 1–25",
IF('Base tratada'!$AI1009&lt;=50,"R$ 26–50",
"+R$ 50")))</f>
        <v>R$ 1–25</v>
      </c>
      <c r="AK1009" s="35">
        <v>54</v>
      </c>
      <c r="AL1009" s="58" t="str">
        <f>IF('Base tratada'!$AK1009&lt;=100,"R$ 0-100",
IF('Base tratada'!$AK1009&lt;=500,"R$ 101-500",
IF('Base tratada'!$AK1009&lt;=1000,"R$ 501-1000",
IF('Base tratada'!$AK1009&lt;=1500,"R$ 1001-1500",
"+R$ 1500"))))</f>
        <v>R$ 0-100</v>
      </c>
      <c r="AM1009" s="34">
        <v>0</v>
      </c>
      <c r="AN1009" s="34">
        <v>0</v>
      </c>
      <c r="AO1009" s="34">
        <v>0</v>
      </c>
      <c r="AP1009" s="34">
        <v>0</v>
      </c>
      <c r="AQ1009" s="34">
        <v>0</v>
      </c>
      <c r="AR1009" s="34">
        <v>0</v>
      </c>
      <c r="AS1009" s="34">
        <v>0</v>
      </c>
      <c r="AT1009" s="34">
        <v>3</v>
      </c>
      <c r="AU1009" s="34">
        <v>11</v>
      </c>
      <c r="AV1009" s="52">
        <v>28</v>
      </c>
      <c r="AW1009" s="57">
        <v>0</v>
      </c>
      <c r="AX1009" s="58" t="str">
        <f>IF(Tabela3[[#This Row],[Response]]=1, "Aceitou", "Não aceitou")</f>
        <v>Não aceitou</v>
      </c>
      <c r="AY1009" s="55" t="str">
        <f>Tabela3[[#This Row],[Faixa Recência]] &amp; " | " &amp; Tabela3[[#This Row],[Faixa Gasto]] &amp; " | " &amp; Tabela3[[#This Row],[Faixa ticket médio]]</f>
        <v>76-99 dias | R$ 0-100 | R$ 1–25</v>
      </c>
      <c r="AZ10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09" s="36"/>
    </row>
    <row r="1010" spans="1:54" x14ac:dyDescent="0.25">
      <c r="A1010" s="61">
        <v>1009</v>
      </c>
      <c r="B1010" s="37">
        <v>32173</v>
      </c>
      <c r="C1010" s="34">
        <v>0</v>
      </c>
      <c r="D1010" s="34">
        <v>1</v>
      </c>
      <c r="E1010" s="34">
        <v>0</v>
      </c>
      <c r="F1010" s="58" t="str">
        <f>IF('Base tratada'!$E1010&lt;=15,"0-15 dias",
IF('Base tratada'!$E1010&lt;=30, "16-30 dias",
IF('Base tratada'!$E1010&lt;=45, "31-45 dias",
IF('Base tratada'!$E1010&lt;=60, "46-60 dias",
IF('Base tratada'!$E1010&lt;=75, "61-75 dias", "76-99 dias")))))</f>
        <v>0-15 dias</v>
      </c>
      <c r="G1010" s="38">
        <v>62</v>
      </c>
      <c r="H1010" s="60" t="str">
        <f>IF('Base tratada'!$G1010&lt;=29,"24–29",
IF('Base tratada'!$G1010&lt;=39,"30–39",
IF('Base tratada'!$G1010&lt;=49,"40–49",
IF('Base tratada'!$G1010&lt;=59,"50–59",
IF('Base tratada'!$G1010&lt;=69,"60–69",
"70–80")))))</f>
        <v>60–69</v>
      </c>
      <c r="I1010" s="34">
        <v>2491</v>
      </c>
      <c r="J1010" s="58" t="str">
        <f>IF('Base tratada'!$K1010=1,"Divorciado",
IF('Base tratada'!$L1010=1,"Casado",
IF('Base tratada'!$M1010=1, "Solteiro",
IF('Base tratada'!$N1010=1,"Juntos",
"Viúvo"))))</f>
        <v>Divorciado</v>
      </c>
      <c r="K1010" s="34">
        <v>1</v>
      </c>
      <c r="L1010" s="34">
        <v>0</v>
      </c>
      <c r="M1010" s="34">
        <v>0</v>
      </c>
      <c r="N1010" s="34">
        <v>0</v>
      </c>
      <c r="O1010" s="34">
        <v>0</v>
      </c>
      <c r="P1010" s="34">
        <v>0</v>
      </c>
      <c r="Q1010" s="34">
        <v>0</v>
      </c>
      <c r="R1010" s="34">
        <v>0</v>
      </c>
      <c r="S1010" s="34">
        <v>0</v>
      </c>
      <c r="T1010" s="34">
        <v>1</v>
      </c>
      <c r="U1010" s="35">
        <v>18</v>
      </c>
      <c r="V1010" s="35">
        <v>0</v>
      </c>
      <c r="W1010" s="35">
        <v>2</v>
      </c>
      <c r="X1010" s="35">
        <v>0</v>
      </c>
      <c r="Y1010" s="35">
        <v>0</v>
      </c>
      <c r="Z1010" s="35">
        <v>2</v>
      </c>
      <c r="AA1010" s="34">
        <v>1</v>
      </c>
      <c r="AB1010" s="34">
        <v>4</v>
      </c>
      <c r="AC1010" s="34">
        <v>1</v>
      </c>
      <c r="AD1010" s="34">
        <v>0</v>
      </c>
      <c r="AE1010" s="34">
        <v>3</v>
      </c>
      <c r="AF1010" s="58">
        <f>'Base tratada'!$AC1010+'Base tratada'!$AD1010+'Base tratada'!$AE1010</f>
        <v>4</v>
      </c>
      <c r="AG10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10" s="58" t="str">
        <f>IF('Base tratada'!$AC1010&gt;=MAX('Base tratada'!$AD1010,'Base tratada'!$AE1010),"Web",
IF('Base tratada'!$AD1010&gt;='Base tratada'!$AE1010,"Catalog",
"Store"))</f>
        <v>Store</v>
      </c>
      <c r="AI1010" s="59">
        <f>IF('Base tratada'!$AF1010=0,"0",'Base tratada'!$AK1010/'Base tratada'!$AF1010)</f>
        <v>5</v>
      </c>
      <c r="AJ1010" s="59" t="str">
        <f>IF('Base tratada'!$AI1010=0,"R$ 0",
IF('Base tratada'!$AI1010&lt;=25,"R$ 1–25",
IF('Base tratada'!$AI1010&lt;=50,"R$ 26–50",
"+R$ 50")))</f>
        <v>R$ 1–25</v>
      </c>
      <c r="AK1010" s="35">
        <v>20</v>
      </c>
      <c r="AL1010" s="58" t="str">
        <f>IF('Base tratada'!$AK1010&lt;=100,"R$ 0-100",
IF('Base tratada'!$AK1010&lt;=500,"R$ 101-500",
IF('Base tratada'!$AK1010&lt;=1000,"R$ 501-1000",
IF('Base tratada'!$AK1010&lt;=1500,"R$ 1001-1500",
"+R$ 1500"))))</f>
        <v>R$ 0-100</v>
      </c>
      <c r="AM1010" s="34">
        <v>0</v>
      </c>
      <c r="AN1010" s="34">
        <v>0</v>
      </c>
      <c r="AO1010" s="34">
        <v>0</v>
      </c>
      <c r="AP1010" s="34">
        <v>0</v>
      </c>
      <c r="AQ1010" s="34">
        <v>0</v>
      </c>
      <c r="AR1010" s="34">
        <v>0</v>
      </c>
      <c r="AS1010" s="34">
        <v>0</v>
      </c>
      <c r="AT1010" s="34">
        <v>3</v>
      </c>
      <c r="AU1010" s="34">
        <v>11</v>
      </c>
      <c r="AV1010" s="52">
        <v>18</v>
      </c>
      <c r="AW1010" s="57">
        <v>0</v>
      </c>
      <c r="AX1010" s="58" t="str">
        <f>IF(Tabela3[[#This Row],[Response]]=1, "Aceitou", "Não aceitou")</f>
        <v>Não aceitou</v>
      </c>
      <c r="AY1010" s="55" t="str">
        <f>Tabela3[[#This Row],[Faixa Recência]] &amp; " | " &amp; Tabela3[[#This Row],[Faixa Gasto]] &amp; " | " &amp; Tabela3[[#This Row],[Faixa ticket médio]]</f>
        <v>0-15 dias | R$ 0-100 | R$ 1–25</v>
      </c>
      <c r="AZ10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0" s="36"/>
    </row>
    <row r="1011" spans="1:54" x14ac:dyDescent="0.25">
      <c r="A1011" s="61">
        <v>1010</v>
      </c>
      <c r="B1011" s="37">
        <v>68316</v>
      </c>
      <c r="C1011" s="34">
        <v>0</v>
      </c>
      <c r="D1011" s="34">
        <v>1</v>
      </c>
      <c r="E1011" s="34">
        <v>54</v>
      </c>
      <c r="F1011" s="58" t="str">
        <f>IF('Base tratada'!$E1011&lt;=15,"0-15 dias",
IF('Base tratada'!$E1011&lt;=30, "16-30 dias",
IF('Base tratada'!$E1011&lt;=45, "31-45 dias",
IF('Base tratada'!$E1011&lt;=60, "46-60 dias",
IF('Base tratada'!$E1011&lt;=75, "61-75 dias", "76-99 dias")))))</f>
        <v>46-60 dias</v>
      </c>
      <c r="G1011" s="38">
        <v>56</v>
      </c>
      <c r="H1011" s="60" t="str">
        <f>IF('Base tratada'!$G1011&lt;=29,"24–29",
IF('Base tratada'!$G1011&lt;=39,"30–39",
IF('Base tratada'!$G1011&lt;=49,"40–49",
IF('Base tratada'!$G1011&lt;=59,"50–59",
IF('Base tratada'!$G1011&lt;=69,"60–69",
"70–80")))))</f>
        <v>50–59</v>
      </c>
      <c r="I1011" s="34">
        <v>2761</v>
      </c>
      <c r="J1011" s="58" t="str">
        <f>IF('Base tratada'!$K1011=1,"Divorciado",
IF('Base tratada'!$L1011=1,"Casado",
IF('Base tratada'!$M1011=1, "Solteiro",
IF('Base tratada'!$N1011=1,"Juntos",
"Viúvo"))))</f>
        <v>Juntos</v>
      </c>
      <c r="K1011" s="34">
        <v>0</v>
      </c>
      <c r="L1011" s="34">
        <v>0</v>
      </c>
      <c r="M1011" s="34">
        <v>0</v>
      </c>
      <c r="N1011" s="34">
        <v>1</v>
      </c>
      <c r="O1011" s="34">
        <v>0</v>
      </c>
      <c r="P1011" s="34">
        <v>1</v>
      </c>
      <c r="Q1011" s="34">
        <v>0</v>
      </c>
      <c r="R1011" s="34">
        <v>0</v>
      </c>
      <c r="S1011" s="34">
        <v>0</v>
      </c>
      <c r="T1011" s="34">
        <v>0</v>
      </c>
      <c r="U1011" s="35">
        <v>806</v>
      </c>
      <c r="V1011" s="35">
        <v>80</v>
      </c>
      <c r="W1011" s="35">
        <v>161</v>
      </c>
      <c r="X1011" s="35">
        <v>120</v>
      </c>
      <c r="Y1011" s="35">
        <v>11</v>
      </c>
      <c r="Z1011" s="35">
        <v>33</v>
      </c>
      <c r="AA1011" s="34">
        <v>5</v>
      </c>
      <c r="AB1011" s="34">
        <v>6</v>
      </c>
      <c r="AC1011" s="34">
        <v>10</v>
      </c>
      <c r="AD1011" s="34">
        <v>7</v>
      </c>
      <c r="AE1011" s="34">
        <v>10</v>
      </c>
      <c r="AF1011" s="58">
        <f>'Base tratada'!$AC1011+'Base tratada'!$AD1011+'Base tratada'!$AE1011</f>
        <v>27</v>
      </c>
      <c r="AG10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11" s="58" t="str">
        <f>IF('Base tratada'!$AC1011&gt;=MAX('Base tratada'!$AD1011,'Base tratada'!$AE1011),"Web",
IF('Base tratada'!$AD1011&gt;='Base tratada'!$AE1011,"Catalog",
"Store"))</f>
        <v>Web</v>
      </c>
      <c r="AI1011" s="59">
        <f>IF('Base tratada'!$AF1011=0,"0",'Base tratada'!$AK1011/'Base tratada'!$AF1011)</f>
        <v>43.629629629629626</v>
      </c>
      <c r="AJ1011" s="59" t="str">
        <f>IF('Base tratada'!$AI1011=0,"R$ 0",
IF('Base tratada'!$AI1011&lt;=25,"R$ 1–25",
IF('Base tratada'!$AI1011&lt;=50,"R$ 26–50",
"+R$ 50")))</f>
        <v>R$ 26–50</v>
      </c>
      <c r="AK1011" s="35">
        <v>1178</v>
      </c>
      <c r="AL1011" s="58" t="str">
        <f>IF('Base tratada'!$AK1011&lt;=100,"R$ 0-100",
IF('Base tratada'!$AK1011&lt;=500,"R$ 101-500",
IF('Base tratada'!$AK1011&lt;=1000,"R$ 501-1000",
IF('Base tratada'!$AK1011&lt;=1500,"R$ 1001-1500",
"+R$ 1500"))))</f>
        <v>R$ 1001-1500</v>
      </c>
      <c r="AM1011" s="34">
        <v>0</v>
      </c>
      <c r="AN1011" s="34">
        <v>0</v>
      </c>
      <c r="AO1011" s="34">
        <v>0</v>
      </c>
      <c r="AP1011" s="34">
        <v>0</v>
      </c>
      <c r="AQ1011" s="34">
        <v>0</v>
      </c>
      <c r="AR1011" s="34">
        <v>0</v>
      </c>
      <c r="AS1011" s="34">
        <v>0</v>
      </c>
      <c r="AT1011" s="34">
        <v>3</v>
      </c>
      <c r="AU1011" s="34">
        <v>11</v>
      </c>
      <c r="AV1011" s="52">
        <v>1145</v>
      </c>
      <c r="AW1011" s="57">
        <v>0</v>
      </c>
      <c r="AX1011" s="58" t="str">
        <f>IF(Tabela3[[#This Row],[Response]]=1, "Aceitou", "Não aceitou")</f>
        <v>Não aceitou</v>
      </c>
      <c r="AY1011" s="55" t="str">
        <f>Tabela3[[#This Row],[Faixa Recência]] &amp; " | " &amp; Tabela3[[#This Row],[Faixa Gasto]] &amp; " | " &amp; Tabela3[[#This Row],[Faixa ticket médio]]</f>
        <v>46-60 dias | R$ 1001-1500 | R$ 26–50</v>
      </c>
      <c r="AZ10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1" s="36"/>
    </row>
    <row r="1012" spans="1:54" x14ac:dyDescent="0.25">
      <c r="A1012" s="61">
        <v>1011</v>
      </c>
      <c r="B1012" s="37">
        <v>74538</v>
      </c>
      <c r="C1012" s="34">
        <v>0</v>
      </c>
      <c r="D1012" s="34">
        <v>0</v>
      </c>
      <c r="E1012" s="34">
        <v>21</v>
      </c>
      <c r="F1012" s="58" t="str">
        <f>IF('Base tratada'!$E1012&lt;=15,"0-15 dias",
IF('Base tratada'!$E1012&lt;=30, "16-30 dias",
IF('Base tratada'!$E1012&lt;=45, "31-45 dias",
IF('Base tratada'!$E1012&lt;=60, "46-60 dias",
IF('Base tratada'!$E1012&lt;=75, "61-75 dias", "76-99 dias")))))</f>
        <v>16-30 dias</v>
      </c>
      <c r="G1012" s="38">
        <v>49</v>
      </c>
      <c r="H1012" s="60" t="str">
        <f>IF('Base tratada'!$G1012&lt;=29,"24–29",
IF('Base tratada'!$G1012&lt;=39,"30–39",
IF('Base tratada'!$G1012&lt;=49,"40–49",
IF('Base tratada'!$G1012&lt;=59,"50–59",
IF('Base tratada'!$G1012&lt;=69,"60–69",
"70–80")))))</f>
        <v>40–49</v>
      </c>
      <c r="I1012" s="34">
        <v>2524</v>
      </c>
      <c r="J1012" s="58" t="str">
        <f>IF('Base tratada'!$K1012=1,"Divorciado",
IF('Base tratada'!$L1012=1,"Casado",
IF('Base tratada'!$M1012=1, "Solteiro",
IF('Base tratada'!$N1012=1,"Juntos",
"Viúvo"))))</f>
        <v>Juntos</v>
      </c>
      <c r="K1012" s="34">
        <v>0</v>
      </c>
      <c r="L1012" s="34">
        <v>0</v>
      </c>
      <c r="M1012" s="34">
        <v>0</v>
      </c>
      <c r="N1012" s="34">
        <v>1</v>
      </c>
      <c r="O1012" s="34">
        <v>0</v>
      </c>
      <c r="P1012" s="34">
        <v>0</v>
      </c>
      <c r="Q1012" s="34">
        <v>0</v>
      </c>
      <c r="R1012" s="34">
        <v>1</v>
      </c>
      <c r="S1012" s="34">
        <v>0</v>
      </c>
      <c r="T1012" s="34">
        <v>0</v>
      </c>
      <c r="U1012" s="35">
        <v>380</v>
      </c>
      <c r="V1012" s="35">
        <v>98</v>
      </c>
      <c r="W1012" s="35">
        <v>733</v>
      </c>
      <c r="X1012" s="35">
        <v>110</v>
      </c>
      <c r="Y1012" s="35">
        <v>112</v>
      </c>
      <c r="Z1012" s="35">
        <v>28</v>
      </c>
      <c r="AA1012" s="34">
        <v>1</v>
      </c>
      <c r="AB1012" s="34">
        <v>3</v>
      </c>
      <c r="AC1012" s="34">
        <v>8</v>
      </c>
      <c r="AD1012" s="34">
        <v>8</v>
      </c>
      <c r="AE1012" s="34">
        <v>5</v>
      </c>
      <c r="AF1012" s="58">
        <f>'Base tratada'!$AC1012+'Base tratada'!$AD1012+'Base tratada'!$AE1012</f>
        <v>21</v>
      </c>
      <c r="AG10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12" s="58" t="str">
        <f>IF('Base tratada'!$AC1012&gt;=MAX('Base tratada'!$AD1012,'Base tratada'!$AE1012),"Web",
IF('Base tratada'!$AD1012&gt;='Base tratada'!$AE1012,"Catalog",
"Store"))</f>
        <v>Web</v>
      </c>
      <c r="AI1012" s="59">
        <f>IF('Base tratada'!$AF1012=0,"0",'Base tratada'!$AK1012/'Base tratada'!$AF1012)</f>
        <v>68.238095238095241</v>
      </c>
      <c r="AJ1012" s="59" t="str">
        <f>IF('Base tratada'!$AI1012=0,"R$ 0",
IF('Base tratada'!$AI1012&lt;=25,"R$ 1–25",
IF('Base tratada'!$AI1012&lt;=50,"R$ 26–50",
"+R$ 50")))</f>
        <v>+R$ 50</v>
      </c>
      <c r="AK1012" s="35">
        <v>1433</v>
      </c>
      <c r="AL1012" s="58" t="str">
        <f>IF('Base tratada'!$AK1012&lt;=100,"R$ 0-100",
IF('Base tratada'!$AK1012&lt;=500,"R$ 101-500",
IF('Base tratada'!$AK1012&lt;=1000,"R$ 501-1000",
IF('Base tratada'!$AK1012&lt;=1500,"R$ 1001-1500",
"+R$ 1500"))))</f>
        <v>R$ 1001-1500</v>
      </c>
      <c r="AM1012" s="34">
        <v>0</v>
      </c>
      <c r="AN1012" s="34">
        <v>0</v>
      </c>
      <c r="AO1012" s="34">
        <v>0</v>
      </c>
      <c r="AP1012" s="34">
        <v>0</v>
      </c>
      <c r="AQ1012" s="34">
        <v>1</v>
      </c>
      <c r="AR1012" s="34">
        <v>1</v>
      </c>
      <c r="AS1012" s="34">
        <v>0</v>
      </c>
      <c r="AT1012" s="34">
        <v>3</v>
      </c>
      <c r="AU1012" s="34">
        <v>11</v>
      </c>
      <c r="AV1012" s="52">
        <v>1405</v>
      </c>
      <c r="AW1012" s="57">
        <v>1</v>
      </c>
      <c r="AX1012" s="58" t="str">
        <f>IF(Tabela3[[#This Row],[Response]]=1, "Aceitou", "Não aceitou")</f>
        <v>Aceitou</v>
      </c>
      <c r="AY1012" s="55" t="str">
        <f>Tabela3[[#This Row],[Faixa Recência]] &amp; " | " &amp; Tabela3[[#This Row],[Faixa Gasto]] &amp; " | " &amp; Tabela3[[#This Row],[Faixa ticket médio]]</f>
        <v>16-30 dias | R$ 1001-1500 | +R$ 50</v>
      </c>
      <c r="AZ10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12" s="36"/>
    </row>
    <row r="1013" spans="1:54" x14ac:dyDescent="0.25">
      <c r="A1013" s="61">
        <v>1012</v>
      </c>
      <c r="B1013" s="37">
        <v>91700</v>
      </c>
      <c r="C1013" s="34">
        <v>0</v>
      </c>
      <c r="D1013" s="34">
        <v>0</v>
      </c>
      <c r="E1013" s="34">
        <v>58</v>
      </c>
      <c r="F1013" s="58" t="str">
        <f>IF('Base tratada'!$E1013&lt;=15,"0-15 dias",
IF('Base tratada'!$E1013&lt;=30, "16-30 dias",
IF('Base tratada'!$E1013&lt;=45, "31-45 dias",
IF('Base tratada'!$E1013&lt;=60, "46-60 dias",
IF('Base tratada'!$E1013&lt;=75, "61-75 dias", "76-99 dias")))))</f>
        <v>46-60 dias</v>
      </c>
      <c r="G1013" s="38">
        <v>49</v>
      </c>
      <c r="H1013" s="60" t="str">
        <f>IF('Base tratada'!$G1013&lt;=29,"24–29",
IF('Base tratada'!$G1013&lt;=39,"30–39",
IF('Base tratada'!$G1013&lt;=49,"40–49",
IF('Base tratada'!$G1013&lt;=59,"50–59",
IF('Base tratada'!$G1013&lt;=69,"60–69",
"70–80")))))</f>
        <v>40–49</v>
      </c>
      <c r="I1013" s="34">
        <v>2687</v>
      </c>
      <c r="J1013" s="58" t="str">
        <f>IF('Base tratada'!$K1013=1,"Divorciado",
IF('Base tratada'!$L1013=1,"Casado",
IF('Base tratada'!$M1013=1, "Solteiro",
IF('Base tratada'!$N1013=1,"Juntos",
"Viúvo"))))</f>
        <v>Solteiro</v>
      </c>
      <c r="K1013" s="34">
        <v>0</v>
      </c>
      <c r="L1013" s="34">
        <v>0</v>
      </c>
      <c r="M1013" s="34">
        <v>1</v>
      </c>
      <c r="N1013" s="34">
        <v>0</v>
      </c>
      <c r="O1013" s="34">
        <v>0</v>
      </c>
      <c r="P1013" s="34">
        <v>0</v>
      </c>
      <c r="Q1013" s="34">
        <v>0</v>
      </c>
      <c r="R1013" s="34">
        <v>1</v>
      </c>
      <c r="S1013" s="34">
        <v>0</v>
      </c>
      <c r="T1013" s="34">
        <v>0</v>
      </c>
      <c r="U1013" s="35">
        <v>576</v>
      </c>
      <c r="V1013" s="35">
        <v>172</v>
      </c>
      <c r="W1013" s="35">
        <v>961</v>
      </c>
      <c r="X1013" s="35">
        <v>125</v>
      </c>
      <c r="Y1013" s="35">
        <v>115</v>
      </c>
      <c r="Z1013" s="35">
        <v>19</v>
      </c>
      <c r="AA1013" s="34">
        <v>1</v>
      </c>
      <c r="AB1013" s="34">
        <v>3</v>
      </c>
      <c r="AC1013" s="34">
        <v>8</v>
      </c>
      <c r="AD1013" s="34">
        <v>6</v>
      </c>
      <c r="AE1013" s="34">
        <v>5</v>
      </c>
      <c r="AF1013" s="58">
        <f>'Base tratada'!$AC1013+'Base tratada'!$AD1013+'Base tratada'!$AE1013</f>
        <v>19</v>
      </c>
      <c r="AG10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13" s="58" t="str">
        <f>IF('Base tratada'!$AC1013&gt;=MAX('Base tratada'!$AD1013,'Base tratada'!$AE1013),"Web",
IF('Base tratada'!$AD1013&gt;='Base tratada'!$AE1013,"Catalog",
"Store"))</f>
        <v>Web</v>
      </c>
      <c r="AI1013" s="59">
        <f>IF('Base tratada'!$AF1013=0,"0",'Base tratada'!$AK1013/'Base tratada'!$AF1013)</f>
        <v>102.57894736842105</v>
      </c>
      <c r="AJ1013" s="59" t="str">
        <f>IF('Base tratada'!$AI1013=0,"R$ 0",
IF('Base tratada'!$AI1013&lt;=25,"R$ 1–25",
IF('Base tratada'!$AI1013&lt;=50,"R$ 26–50",
"+R$ 50")))</f>
        <v>+R$ 50</v>
      </c>
      <c r="AK1013" s="35">
        <v>1949</v>
      </c>
      <c r="AL1013" s="58" t="str">
        <f>IF('Base tratada'!$AK1013&lt;=100,"R$ 0-100",
IF('Base tratada'!$AK1013&lt;=500,"R$ 101-500",
IF('Base tratada'!$AK1013&lt;=1000,"R$ 501-1000",
IF('Base tratada'!$AK1013&lt;=1500,"R$ 1001-1500",
"+R$ 1500"))))</f>
        <v>+R$ 1500</v>
      </c>
      <c r="AM1013" s="34">
        <v>0</v>
      </c>
      <c r="AN1013" s="34">
        <v>0</v>
      </c>
      <c r="AO1013" s="34">
        <v>0</v>
      </c>
      <c r="AP1013" s="34">
        <v>0</v>
      </c>
      <c r="AQ1013" s="34">
        <v>0</v>
      </c>
      <c r="AR1013" s="34">
        <v>0</v>
      </c>
      <c r="AS1013" s="34">
        <v>0</v>
      </c>
      <c r="AT1013" s="34">
        <v>3</v>
      </c>
      <c r="AU1013" s="34">
        <v>11</v>
      </c>
      <c r="AV1013" s="52">
        <v>1930</v>
      </c>
      <c r="AW1013" s="57">
        <v>1</v>
      </c>
      <c r="AX1013" s="58" t="str">
        <f>IF(Tabela3[[#This Row],[Response]]=1, "Aceitou", "Não aceitou")</f>
        <v>Aceitou</v>
      </c>
      <c r="AY1013" s="55" t="str">
        <f>Tabela3[[#This Row],[Faixa Recência]] &amp; " | " &amp; Tabela3[[#This Row],[Faixa Gasto]] &amp; " | " &amp; Tabela3[[#This Row],[Faixa ticket médio]]</f>
        <v>46-60 dias | +R$ 1500 | +R$ 50</v>
      </c>
      <c r="AZ10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3" s="36"/>
    </row>
    <row r="1014" spans="1:54" x14ac:dyDescent="0.25">
      <c r="A1014" s="61">
        <v>1013</v>
      </c>
      <c r="B1014" s="37">
        <v>68695</v>
      </c>
      <c r="C1014" s="34">
        <v>0</v>
      </c>
      <c r="D1014" s="34">
        <v>0</v>
      </c>
      <c r="E1014" s="34">
        <v>3</v>
      </c>
      <c r="F1014" s="58" t="str">
        <f>IF('Base tratada'!$E1014&lt;=15,"0-15 dias",
IF('Base tratada'!$E1014&lt;=30, "16-30 dias",
IF('Base tratada'!$E1014&lt;=45, "31-45 dias",
IF('Base tratada'!$E1014&lt;=60, "46-60 dias",
IF('Base tratada'!$E1014&lt;=75, "61-75 dias", "76-99 dias")))))</f>
        <v>0-15 dias</v>
      </c>
      <c r="G1014" s="38">
        <v>51</v>
      </c>
      <c r="H1014" s="60" t="str">
        <f>IF('Base tratada'!$G1014&lt;=29,"24–29",
IF('Base tratada'!$G1014&lt;=39,"30–39",
IF('Base tratada'!$G1014&lt;=49,"40–49",
IF('Base tratada'!$G1014&lt;=59,"50–59",
IF('Base tratada'!$G1014&lt;=69,"60–69",
"70–80")))))</f>
        <v>50–59</v>
      </c>
      <c r="I1014" s="34">
        <v>2163</v>
      </c>
      <c r="J1014" s="58" t="str">
        <f>IF('Base tratada'!$K1014=1,"Divorciado",
IF('Base tratada'!$L1014=1,"Casado",
IF('Base tratada'!$M1014=1, "Solteiro",
IF('Base tratada'!$N1014=1,"Juntos",
"Viúvo"))))</f>
        <v>Juntos</v>
      </c>
      <c r="K1014" s="34">
        <v>0</v>
      </c>
      <c r="L1014" s="34">
        <v>0</v>
      </c>
      <c r="M1014" s="34">
        <v>0</v>
      </c>
      <c r="N1014" s="34">
        <v>1</v>
      </c>
      <c r="O1014" s="34">
        <v>0</v>
      </c>
      <c r="P1014" s="34">
        <v>0</v>
      </c>
      <c r="Q1014" s="34">
        <v>0</v>
      </c>
      <c r="R1014" s="34">
        <v>1</v>
      </c>
      <c r="S1014" s="34">
        <v>0</v>
      </c>
      <c r="T1014" s="34">
        <v>0</v>
      </c>
      <c r="U1014" s="35">
        <v>458</v>
      </c>
      <c r="V1014" s="35">
        <v>81</v>
      </c>
      <c r="W1014" s="35">
        <v>356</v>
      </c>
      <c r="X1014" s="35">
        <v>106</v>
      </c>
      <c r="Y1014" s="35">
        <v>50</v>
      </c>
      <c r="Z1014" s="35">
        <v>40</v>
      </c>
      <c r="AA1014" s="34">
        <v>1</v>
      </c>
      <c r="AB1014" s="34">
        <v>2</v>
      </c>
      <c r="AC1014" s="34">
        <v>4</v>
      </c>
      <c r="AD1014" s="34">
        <v>4</v>
      </c>
      <c r="AE1014" s="34">
        <v>7</v>
      </c>
      <c r="AF1014" s="58">
        <f>'Base tratada'!$AC1014+'Base tratada'!$AD1014+'Base tratada'!$AE1014</f>
        <v>15</v>
      </c>
      <c r="AG10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14" s="58" t="str">
        <f>IF('Base tratada'!$AC1014&gt;=MAX('Base tratada'!$AD1014,'Base tratada'!$AE1014),"Web",
IF('Base tratada'!$AD1014&gt;='Base tratada'!$AE1014,"Catalog",
"Store"))</f>
        <v>Store</v>
      </c>
      <c r="AI1014" s="59">
        <f>IF('Base tratada'!$AF1014=0,"0",'Base tratada'!$AK1014/'Base tratada'!$AF1014)</f>
        <v>70.066666666666663</v>
      </c>
      <c r="AJ1014" s="59" t="str">
        <f>IF('Base tratada'!$AI1014=0,"R$ 0",
IF('Base tratada'!$AI1014&lt;=25,"R$ 1–25",
IF('Base tratada'!$AI1014&lt;=50,"R$ 26–50",
"+R$ 50")))</f>
        <v>+R$ 50</v>
      </c>
      <c r="AK1014" s="35">
        <v>1051</v>
      </c>
      <c r="AL1014" s="58" t="str">
        <f>IF('Base tratada'!$AK1014&lt;=100,"R$ 0-100",
IF('Base tratada'!$AK1014&lt;=500,"R$ 101-500",
IF('Base tratada'!$AK1014&lt;=1000,"R$ 501-1000",
IF('Base tratada'!$AK1014&lt;=1500,"R$ 1001-1500",
"+R$ 1500"))))</f>
        <v>R$ 1001-1500</v>
      </c>
      <c r="AM1014" s="34">
        <v>0</v>
      </c>
      <c r="AN1014" s="34">
        <v>0</v>
      </c>
      <c r="AO1014" s="34">
        <v>0</v>
      </c>
      <c r="AP1014" s="34">
        <v>0</v>
      </c>
      <c r="AQ1014" s="34">
        <v>0</v>
      </c>
      <c r="AR1014" s="34">
        <v>0</v>
      </c>
      <c r="AS1014" s="34">
        <v>0</v>
      </c>
      <c r="AT1014" s="34">
        <v>3</v>
      </c>
      <c r="AU1014" s="34">
        <v>11</v>
      </c>
      <c r="AV1014" s="52">
        <v>1011</v>
      </c>
      <c r="AW1014" s="57">
        <v>0</v>
      </c>
      <c r="AX1014" s="58" t="str">
        <f>IF(Tabela3[[#This Row],[Response]]=1, "Aceitou", "Não aceitou")</f>
        <v>Não aceitou</v>
      </c>
      <c r="AY1014" s="55" t="str">
        <f>Tabela3[[#This Row],[Faixa Recência]] &amp; " | " &amp; Tabela3[[#This Row],[Faixa Gasto]] &amp; " | " &amp; Tabela3[[#This Row],[Faixa ticket médio]]</f>
        <v>0-15 dias | R$ 1001-1500 | +R$ 50</v>
      </c>
      <c r="AZ10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14" s="36"/>
    </row>
    <row r="1015" spans="1:54" x14ac:dyDescent="0.25">
      <c r="A1015" s="61">
        <v>1014</v>
      </c>
      <c r="B1015" s="37">
        <v>31056</v>
      </c>
      <c r="C1015" s="34">
        <v>1</v>
      </c>
      <c r="D1015" s="34">
        <v>0</v>
      </c>
      <c r="E1015" s="34">
        <v>99</v>
      </c>
      <c r="F1015" s="58" t="str">
        <f>IF('Base tratada'!$E1015&lt;=15,"0-15 dias",
IF('Base tratada'!$E1015&lt;=30, "16-30 dias",
IF('Base tratada'!$E1015&lt;=45, "31-45 dias",
IF('Base tratada'!$E1015&lt;=60, "46-60 dias",
IF('Base tratada'!$E1015&lt;=75, "61-75 dias", "76-99 dias")))))</f>
        <v>76-99 dias</v>
      </c>
      <c r="G1015" s="38">
        <v>43</v>
      </c>
      <c r="H1015" s="60" t="str">
        <f>IF('Base tratada'!$G1015&lt;=29,"24–29",
IF('Base tratada'!$G1015&lt;=39,"30–39",
IF('Base tratada'!$G1015&lt;=49,"40–49",
IF('Base tratada'!$G1015&lt;=59,"50–59",
IF('Base tratada'!$G1015&lt;=69,"60–69",
"70–80")))))</f>
        <v>40–49</v>
      </c>
      <c r="I1015" s="34">
        <v>2682</v>
      </c>
      <c r="J1015" s="58" t="str">
        <f>IF('Base tratada'!$K1015=1,"Divorciado",
IF('Base tratada'!$L1015=1,"Casado",
IF('Base tratada'!$M1015=1, "Solteiro",
IF('Base tratada'!$N1015=1,"Juntos",
"Viúvo"))))</f>
        <v>Casado</v>
      </c>
      <c r="K1015" s="34">
        <v>0</v>
      </c>
      <c r="L1015" s="34">
        <v>1</v>
      </c>
      <c r="M1015" s="34">
        <v>0</v>
      </c>
      <c r="N1015" s="34">
        <v>0</v>
      </c>
      <c r="O1015" s="34">
        <v>0</v>
      </c>
      <c r="P1015" s="34">
        <v>1</v>
      </c>
      <c r="Q1015" s="34">
        <v>0</v>
      </c>
      <c r="R1015" s="34">
        <v>0</v>
      </c>
      <c r="S1015" s="34">
        <v>0</v>
      </c>
      <c r="T1015" s="34">
        <v>0</v>
      </c>
      <c r="U1015" s="35">
        <v>5</v>
      </c>
      <c r="V1015" s="35">
        <v>10</v>
      </c>
      <c r="W1015" s="35">
        <v>13</v>
      </c>
      <c r="X1015" s="35">
        <v>3</v>
      </c>
      <c r="Y1015" s="35">
        <v>8</v>
      </c>
      <c r="Z1015" s="35">
        <v>16</v>
      </c>
      <c r="AA1015" s="34">
        <v>1</v>
      </c>
      <c r="AB1015" s="34">
        <v>8</v>
      </c>
      <c r="AC1015" s="34">
        <v>1</v>
      </c>
      <c r="AD1015" s="34">
        <v>0</v>
      </c>
      <c r="AE1015" s="34">
        <v>3</v>
      </c>
      <c r="AF1015" s="58">
        <f>'Base tratada'!$AC1015+'Base tratada'!$AD1015+'Base tratada'!$AE1015</f>
        <v>4</v>
      </c>
      <c r="AG10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15" s="58" t="str">
        <f>IF('Base tratada'!$AC1015&gt;=MAX('Base tratada'!$AD1015,'Base tratada'!$AE1015),"Web",
IF('Base tratada'!$AD1015&gt;='Base tratada'!$AE1015,"Catalog",
"Store"))</f>
        <v>Store</v>
      </c>
      <c r="AI1015" s="59">
        <f>IF('Base tratada'!$AF1015=0,"0",'Base tratada'!$AK1015/'Base tratada'!$AF1015)</f>
        <v>9.75</v>
      </c>
      <c r="AJ1015" s="59" t="str">
        <f>IF('Base tratada'!$AI1015=0,"R$ 0",
IF('Base tratada'!$AI1015&lt;=25,"R$ 1–25",
IF('Base tratada'!$AI1015&lt;=50,"R$ 26–50",
"+R$ 50")))</f>
        <v>R$ 1–25</v>
      </c>
      <c r="AK1015" s="35">
        <v>39</v>
      </c>
      <c r="AL1015" s="58" t="str">
        <f>IF('Base tratada'!$AK1015&lt;=100,"R$ 0-100",
IF('Base tratada'!$AK1015&lt;=500,"R$ 101-500",
IF('Base tratada'!$AK1015&lt;=1000,"R$ 501-1000",
IF('Base tratada'!$AK1015&lt;=1500,"R$ 1001-1500",
"+R$ 1500"))))</f>
        <v>R$ 0-100</v>
      </c>
      <c r="AM1015" s="34">
        <v>0</v>
      </c>
      <c r="AN1015" s="34">
        <v>0</v>
      </c>
      <c r="AO1015" s="34">
        <v>0</v>
      </c>
      <c r="AP1015" s="34">
        <v>0</v>
      </c>
      <c r="AQ1015" s="34">
        <v>0</v>
      </c>
      <c r="AR1015" s="34">
        <v>0</v>
      </c>
      <c r="AS1015" s="34">
        <v>0</v>
      </c>
      <c r="AT1015" s="34">
        <v>3</v>
      </c>
      <c r="AU1015" s="34">
        <v>11</v>
      </c>
      <c r="AV1015" s="52">
        <v>23</v>
      </c>
      <c r="AW1015" s="57">
        <v>0</v>
      </c>
      <c r="AX1015" s="58" t="str">
        <f>IF(Tabela3[[#This Row],[Response]]=1, "Aceitou", "Não aceitou")</f>
        <v>Não aceitou</v>
      </c>
      <c r="AY1015" s="55" t="str">
        <f>Tabela3[[#This Row],[Faixa Recência]] &amp; " | " &amp; Tabela3[[#This Row],[Faixa Gasto]] &amp; " | " &amp; Tabela3[[#This Row],[Faixa ticket médio]]</f>
        <v>76-99 dias | R$ 0-100 | R$ 1–25</v>
      </c>
      <c r="AZ10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5" s="36"/>
    </row>
    <row r="1016" spans="1:54" x14ac:dyDescent="0.25">
      <c r="A1016" s="61">
        <v>1015</v>
      </c>
      <c r="B1016" s="37">
        <v>79593</v>
      </c>
      <c r="C1016" s="34">
        <v>0</v>
      </c>
      <c r="D1016" s="34">
        <v>0</v>
      </c>
      <c r="E1016" s="34">
        <v>70</v>
      </c>
      <c r="F1016" s="58" t="str">
        <f>IF('Base tratada'!$E1016&lt;=15,"0-15 dias",
IF('Base tratada'!$E1016&lt;=30, "16-30 dias",
IF('Base tratada'!$E1016&lt;=45, "31-45 dias",
IF('Base tratada'!$E1016&lt;=60, "46-60 dias",
IF('Base tratada'!$E1016&lt;=75, "61-75 dias", "76-99 dias")))))</f>
        <v>61-75 dias</v>
      </c>
      <c r="G1016" s="38">
        <v>47</v>
      </c>
      <c r="H1016" s="60" t="str">
        <f>IF('Base tratada'!$G1016&lt;=29,"24–29",
IF('Base tratada'!$G1016&lt;=39,"30–39",
IF('Base tratada'!$G1016&lt;=49,"40–49",
IF('Base tratada'!$G1016&lt;=59,"50–59",
IF('Base tratada'!$G1016&lt;=69,"60–69",
"70–80")))))</f>
        <v>40–49</v>
      </c>
      <c r="I1016" s="34">
        <v>2207</v>
      </c>
      <c r="J1016" s="58" t="str">
        <f>IF('Base tratada'!$K1016=1,"Divorciado",
IF('Base tratada'!$L1016=1,"Casado",
IF('Base tratada'!$M1016=1, "Solteiro",
IF('Base tratada'!$N1016=1,"Juntos",
"Viúvo"))))</f>
        <v>Casado</v>
      </c>
      <c r="K1016" s="34">
        <v>0</v>
      </c>
      <c r="L1016" s="34">
        <v>1</v>
      </c>
      <c r="M1016" s="34">
        <v>0</v>
      </c>
      <c r="N1016" s="34">
        <v>0</v>
      </c>
      <c r="O1016" s="34">
        <v>0</v>
      </c>
      <c r="P1016" s="34">
        <v>0</v>
      </c>
      <c r="Q1016" s="34">
        <v>0</v>
      </c>
      <c r="R1016" s="34">
        <v>1</v>
      </c>
      <c r="S1016" s="34">
        <v>0</v>
      </c>
      <c r="T1016" s="34">
        <v>0</v>
      </c>
      <c r="U1016" s="35">
        <v>350</v>
      </c>
      <c r="V1016" s="35">
        <v>60</v>
      </c>
      <c r="W1016" s="35">
        <v>568</v>
      </c>
      <c r="X1016" s="35">
        <v>110</v>
      </c>
      <c r="Y1016" s="35">
        <v>133</v>
      </c>
      <c r="Z1016" s="35">
        <v>145</v>
      </c>
      <c r="AA1016" s="34">
        <v>1</v>
      </c>
      <c r="AB1016" s="34">
        <v>2</v>
      </c>
      <c r="AC1016" s="34">
        <v>5</v>
      </c>
      <c r="AD1016" s="34">
        <v>6</v>
      </c>
      <c r="AE1016" s="34">
        <v>7</v>
      </c>
      <c r="AF1016" s="58">
        <f>'Base tratada'!$AC1016+'Base tratada'!$AD1016+'Base tratada'!$AE1016</f>
        <v>18</v>
      </c>
      <c r="AG10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16" s="58" t="str">
        <f>IF('Base tratada'!$AC1016&gt;=MAX('Base tratada'!$AD1016,'Base tratada'!$AE1016),"Web",
IF('Base tratada'!$AD1016&gt;='Base tratada'!$AE1016,"Catalog",
"Store"))</f>
        <v>Store</v>
      </c>
      <c r="AI1016" s="59">
        <f>IF('Base tratada'!$AF1016=0,"0",'Base tratada'!$AK1016/'Base tratada'!$AF1016)</f>
        <v>67.833333333333329</v>
      </c>
      <c r="AJ1016" s="59" t="str">
        <f>IF('Base tratada'!$AI1016=0,"R$ 0",
IF('Base tratada'!$AI1016&lt;=25,"R$ 1–25",
IF('Base tratada'!$AI1016&lt;=50,"R$ 26–50",
"+R$ 50")))</f>
        <v>+R$ 50</v>
      </c>
      <c r="AK1016" s="35">
        <v>1221</v>
      </c>
      <c r="AL1016" s="58" t="str">
        <f>IF('Base tratada'!$AK1016&lt;=100,"R$ 0-100",
IF('Base tratada'!$AK1016&lt;=500,"R$ 101-500",
IF('Base tratada'!$AK1016&lt;=1000,"R$ 501-1000",
IF('Base tratada'!$AK1016&lt;=1500,"R$ 1001-1500",
"+R$ 1500"))))</f>
        <v>R$ 1001-1500</v>
      </c>
      <c r="AM1016" s="34">
        <v>0</v>
      </c>
      <c r="AN1016" s="34">
        <v>0</v>
      </c>
      <c r="AO1016" s="34">
        <v>0</v>
      </c>
      <c r="AP1016" s="34">
        <v>0</v>
      </c>
      <c r="AQ1016" s="34">
        <v>1</v>
      </c>
      <c r="AR1016" s="34">
        <v>1</v>
      </c>
      <c r="AS1016" s="34">
        <v>0</v>
      </c>
      <c r="AT1016" s="34">
        <v>3</v>
      </c>
      <c r="AU1016" s="34">
        <v>11</v>
      </c>
      <c r="AV1016" s="52">
        <v>1076</v>
      </c>
      <c r="AW1016" s="57">
        <v>0</v>
      </c>
      <c r="AX1016" s="58" t="str">
        <f>IF(Tabela3[[#This Row],[Response]]=1, "Aceitou", "Não aceitou")</f>
        <v>Não aceitou</v>
      </c>
      <c r="AY1016" s="55" t="str">
        <f>Tabela3[[#This Row],[Faixa Recência]] &amp; " | " &amp; Tabela3[[#This Row],[Faixa Gasto]] &amp; " | " &amp; Tabela3[[#This Row],[Faixa ticket médio]]</f>
        <v>61-75 dias | R$ 1001-1500 | +R$ 50</v>
      </c>
      <c r="AZ10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6" s="36"/>
    </row>
    <row r="1017" spans="1:54" x14ac:dyDescent="0.25">
      <c r="A1017" s="61">
        <v>1016</v>
      </c>
      <c r="B1017" s="37">
        <v>28071</v>
      </c>
      <c r="C1017" s="34">
        <v>0</v>
      </c>
      <c r="D1017" s="34">
        <v>0</v>
      </c>
      <c r="E1017" s="34">
        <v>65</v>
      </c>
      <c r="F1017" s="58" t="str">
        <f>IF('Base tratada'!$E1017&lt;=15,"0-15 dias",
IF('Base tratada'!$E1017&lt;=30, "16-30 dias",
IF('Base tratada'!$E1017&lt;=45, "31-45 dias",
IF('Base tratada'!$E1017&lt;=60, "46-60 dias",
IF('Base tratada'!$E1017&lt;=75, "61-75 dias", "76-99 dias")))))</f>
        <v>61-75 dias</v>
      </c>
      <c r="G1017" s="38">
        <v>40</v>
      </c>
      <c r="H1017" s="60" t="str">
        <f>IF('Base tratada'!$G1017&lt;=29,"24–29",
IF('Base tratada'!$G1017&lt;=39,"30–39",
IF('Base tratada'!$G1017&lt;=49,"40–49",
IF('Base tratada'!$G1017&lt;=59,"50–59",
IF('Base tratada'!$G1017&lt;=69,"60–69",
"70–80")))))</f>
        <v>40–49</v>
      </c>
      <c r="I1017" s="34">
        <v>2828</v>
      </c>
      <c r="J1017" s="58" t="str">
        <f>IF('Base tratada'!$K1017=1,"Divorciado",
IF('Base tratada'!$L1017=1,"Casado",
IF('Base tratada'!$M1017=1, "Solteiro",
IF('Base tratada'!$N1017=1,"Juntos",
"Viúvo"))))</f>
        <v>Solteiro</v>
      </c>
      <c r="K1017" s="34">
        <v>0</v>
      </c>
      <c r="L1017" s="34">
        <v>0</v>
      </c>
      <c r="M1017" s="34">
        <v>1</v>
      </c>
      <c r="N1017" s="34">
        <v>0</v>
      </c>
      <c r="O1017" s="34">
        <v>0</v>
      </c>
      <c r="P1017" s="34">
        <v>0</v>
      </c>
      <c r="Q1017" s="34">
        <v>0</v>
      </c>
      <c r="R1017" s="34">
        <v>1</v>
      </c>
      <c r="S1017" s="34">
        <v>0</v>
      </c>
      <c r="T1017" s="34">
        <v>0</v>
      </c>
      <c r="U1017" s="35">
        <v>39</v>
      </c>
      <c r="V1017" s="35">
        <v>33</v>
      </c>
      <c r="W1017" s="35">
        <v>130</v>
      </c>
      <c r="X1017" s="35">
        <v>41</v>
      </c>
      <c r="Y1017" s="35">
        <v>26</v>
      </c>
      <c r="Z1017" s="35">
        <v>44</v>
      </c>
      <c r="AA1017" s="34">
        <v>2</v>
      </c>
      <c r="AB1017" s="34">
        <v>8</v>
      </c>
      <c r="AC1017" s="34">
        <v>5</v>
      </c>
      <c r="AD1017" s="34">
        <v>1</v>
      </c>
      <c r="AE1017" s="34">
        <v>5</v>
      </c>
      <c r="AF1017" s="58">
        <f>'Base tratada'!$AC1017+'Base tratada'!$AD1017+'Base tratada'!$AE1017</f>
        <v>11</v>
      </c>
      <c r="AG10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17" s="58" t="str">
        <f>IF('Base tratada'!$AC1017&gt;=MAX('Base tratada'!$AD1017,'Base tratada'!$AE1017),"Web",
IF('Base tratada'!$AD1017&gt;='Base tratada'!$AE1017,"Catalog",
"Store"))</f>
        <v>Web</v>
      </c>
      <c r="AI1017" s="59">
        <f>IF('Base tratada'!$AF1017=0,"0",'Base tratada'!$AK1017/'Base tratada'!$AF1017)</f>
        <v>24.454545454545453</v>
      </c>
      <c r="AJ1017" s="59" t="str">
        <f>IF('Base tratada'!$AI1017=0,"R$ 0",
IF('Base tratada'!$AI1017&lt;=25,"R$ 1–25",
IF('Base tratada'!$AI1017&lt;=50,"R$ 26–50",
"+R$ 50")))</f>
        <v>R$ 1–25</v>
      </c>
      <c r="AK1017" s="35">
        <v>269</v>
      </c>
      <c r="AL1017" s="58" t="str">
        <f>IF('Base tratada'!$AK1017&lt;=100,"R$ 0-100",
IF('Base tratada'!$AK1017&lt;=500,"R$ 101-500",
IF('Base tratada'!$AK1017&lt;=1000,"R$ 501-1000",
IF('Base tratada'!$AK1017&lt;=1500,"R$ 1001-1500",
"+R$ 1500"))))</f>
        <v>R$ 101-500</v>
      </c>
      <c r="AM1017" s="34">
        <v>0</v>
      </c>
      <c r="AN1017" s="34">
        <v>0</v>
      </c>
      <c r="AO1017" s="34">
        <v>0</v>
      </c>
      <c r="AP1017" s="34">
        <v>0</v>
      </c>
      <c r="AQ1017" s="34">
        <v>0</v>
      </c>
      <c r="AR1017" s="34">
        <v>0</v>
      </c>
      <c r="AS1017" s="34">
        <v>0</v>
      </c>
      <c r="AT1017" s="34">
        <v>3</v>
      </c>
      <c r="AU1017" s="34">
        <v>11</v>
      </c>
      <c r="AV1017" s="52">
        <v>225</v>
      </c>
      <c r="AW1017" s="57">
        <v>0</v>
      </c>
      <c r="AX1017" s="58" t="str">
        <f>IF(Tabela3[[#This Row],[Response]]=1, "Aceitou", "Não aceitou")</f>
        <v>Não aceitou</v>
      </c>
      <c r="AY1017" s="55" t="str">
        <f>Tabela3[[#This Row],[Faixa Recência]] &amp; " | " &amp; Tabela3[[#This Row],[Faixa Gasto]] &amp; " | " &amp; Tabela3[[#This Row],[Faixa ticket médio]]</f>
        <v>61-75 dias | R$ 101-500 | R$ 1–25</v>
      </c>
      <c r="AZ10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7" s="36"/>
    </row>
    <row r="1018" spans="1:54" x14ac:dyDescent="0.25">
      <c r="A1018" s="61">
        <v>1017</v>
      </c>
      <c r="B1018" s="37">
        <v>37334</v>
      </c>
      <c r="C1018" s="34">
        <v>1</v>
      </c>
      <c r="D1018" s="34">
        <v>1</v>
      </c>
      <c r="E1018" s="34">
        <v>44</v>
      </c>
      <c r="F1018" s="58" t="str">
        <f>IF('Base tratada'!$E1018&lt;=15,"0-15 dias",
IF('Base tratada'!$E1018&lt;=30, "16-30 dias",
IF('Base tratada'!$E1018&lt;=45, "31-45 dias",
IF('Base tratada'!$E1018&lt;=60, "46-60 dias",
IF('Base tratada'!$E1018&lt;=75, "61-75 dias", "76-99 dias")))))</f>
        <v>31-45 dias</v>
      </c>
      <c r="G1018" s="38">
        <v>62</v>
      </c>
      <c r="H1018" s="60" t="str">
        <f>IF('Base tratada'!$G1018&lt;=29,"24–29",
IF('Base tratada'!$G1018&lt;=39,"30–39",
IF('Base tratada'!$G1018&lt;=49,"40–49",
IF('Base tratada'!$G1018&lt;=59,"50–59",
IF('Base tratada'!$G1018&lt;=69,"60–69",
"70–80")))))</f>
        <v>60–69</v>
      </c>
      <c r="I1018" s="34">
        <v>2282</v>
      </c>
      <c r="J1018" s="58" t="str">
        <f>IF('Base tratada'!$K1018=1,"Divorciado",
IF('Base tratada'!$L1018=1,"Casado",
IF('Base tratada'!$M1018=1, "Solteiro",
IF('Base tratada'!$N1018=1,"Juntos",
"Viúvo"))))</f>
        <v>Juntos</v>
      </c>
      <c r="K1018" s="34">
        <v>0</v>
      </c>
      <c r="L1018" s="34">
        <v>0</v>
      </c>
      <c r="M1018" s="34">
        <v>0</v>
      </c>
      <c r="N1018" s="34">
        <v>1</v>
      </c>
      <c r="O1018" s="34">
        <v>0</v>
      </c>
      <c r="P1018" s="34">
        <v>0</v>
      </c>
      <c r="Q1018" s="34">
        <v>0</v>
      </c>
      <c r="R1018" s="34">
        <v>0</v>
      </c>
      <c r="S1018" s="34">
        <v>0</v>
      </c>
      <c r="T1018" s="34">
        <v>1</v>
      </c>
      <c r="U1018" s="35">
        <v>26</v>
      </c>
      <c r="V1018" s="35">
        <v>1</v>
      </c>
      <c r="W1018" s="35">
        <v>16</v>
      </c>
      <c r="X1018" s="35">
        <v>2</v>
      </c>
      <c r="Y1018" s="35">
        <v>2</v>
      </c>
      <c r="Z1018" s="35">
        <v>15</v>
      </c>
      <c r="AA1018" s="34">
        <v>4</v>
      </c>
      <c r="AB1018" s="34">
        <v>4</v>
      </c>
      <c r="AC1018" s="34">
        <v>3</v>
      </c>
      <c r="AD1018" s="34">
        <v>0</v>
      </c>
      <c r="AE1018" s="34">
        <v>4</v>
      </c>
      <c r="AF1018" s="58">
        <f>'Base tratada'!$AC1018+'Base tratada'!$AD1018+'Base tratada'!$AE1018</f>
        <v>7</v>
      </c>
      <c r="AG10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18" s="58" t="str">
        <f>IF('Base tratada'!$AC1018&gt;=MAX('Base tratada'!$AD1018,'Base tratada'!$AE1018),"Web",
IF('Base tratada'!$AD1018&gt;='Base tratada'!$AE1018,"Catalog",
"Store"))</f>
        <v>Store</v>
      </c>
      <c r="AI1018" s="59">
        <f>IF('Base tratada'!$AF1018=0,"0",'Base tratada'!$AK1018/'Base tratada'!$AF1018)</f>
        <v>6.7142857142857144</v>
      </c>
      <c r="AJ1018" s="59" t="str">
        <f>IF('Base tratada'!$AI1018=0,"R$ 0",
IF('Base tratada'!$AI1018&lt;=25,"R$ 1–25",
IF('Base tratada'!$AI1018&lt;=50,"R$ 26–50",
"+R$ 50")))</f>
        <v>R$ 1–25</v>
      </c>
      <c r="AK1018" s="35">
        <v>47</v>
      </c>
      <c r="AL1018" s="58" t="str">
        <f>IF('Base tratada'!$AK1018&lt;=100,"R$ 0-100",
IF('Base tratada'!$AK1018&lt;=500,"R$ 101-500",
IF('Base tratada'!$AK1018&lt;=1000,"R$ 501-1000",
IF('Base tratada'!$AK1018&lt;=1500,"R$ 1001-1500",
"+R$ 1500"))))</f>
        <v>R$ 0-100</v>
      </c>
      <c r="AM1018" s="34">
        <v>0</v>
      </c>
      <c r="AN1018" s="34">
        <v>0</v>
      </c>
      <c r="AO1018" s="34">
        <v>0</v>
      </c>
      <c r="AP1018" s="34">
        <v>0</v>
      </c>
      <c r="AQ1018" s="34">
        <v>0</v>
      </c>
      <c r="AR1018" s="34">
        <v>0</v>
      </c>
      <c r="AS1018" s="34">
        <v>0</v>
      </c>
      <c r="AT1018" s="34">
        <v>3</v>
      </c>
      <c r="AU1018" s="34">
        <v>11</v>
      </c>
      <c r="AV1018" s="52">
        <v>32</v>
      </c>
      <c r="AW1018" s="57">
        <v>0</v>
      </c>
      <c r="AX1018" s="58" t="str">
        <f>IF(Tabela3[[#This Row],[Response]]=1, "Aceitou", "Não aceitou")</f>
        <v>Não aceitou</v>
      </c>
      <c r="AY1018" s="55" t="str">
        <f>Tabela3[[#This Row],[Faixa Recência]] &amp; " | " &amp; Tabela3[[#This Row],[Faixa Gasto]] &amp; " | " &amp; Tabela3[[#This Row],[Faixa ticket médio]]</f>
        <v>31-45 dias | R$ 0-100 | R$ 1–25</v>
      </c>
      <c r="AZ10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8" s="36"/>
    </row>
    <row r="1019" spans="1:54" x14ac:dyDescent="0.25">
      <c r="A1019" s="61">
        <v>1018</v>
      </c>
      <c r="B1019" s="37">
        <v>46423</v>
      </c>
      <c r="C1019" s="34">
        <v>1</v>
      </c>
      <c r="D1019" s="34">
        <v>1</v>
      </c>
      <c r="E1019" s="34">
        <v>6</v>
      </c>
      <c r="F1019" s="58" t="str">
        <f>IF('Base tratada'!$E1019&lt;=15,"0-15 dias",
IF('Base tratada'!$E1019&lt;=30, "16-30 dias",
IF('Base tratada'!$E1019&lt;=45, "31-45 dias",
IF('Base tratada'!$E1019&lt;=60, "46-60 dias",
IF('Base tratada'!$E1019&lt;=75, "61-75 dias", "76-99 dias")))))</f>
        <v>0-15 dias</v>
      </c>
      <c r="G1019" s="38">
        <v>48</v>
      </c>
      <c r="H1019" s="60" t="str">
        <f>IF('Base tratada'!$G1019&lt;=29,"24–29",
IF('Base tratada'!$G1019&lt;=39,"30–39",
IF('Base tratada'!$G1019&lt;=49,"40–49",
IF('Base tratada'!$G1019&lt;=59,"50–59",
IF('Base tratada'!$G1019&lt;=69,"60–69",
"70–80")))))</f>
        <v>40–49</v>
      </c>
      <c r="I1019" s="34">
        <v>2443</v>
      </c>
      <c r="J1019" s="58" t="str">
        <f>IF('Base tratada'!$K1019=1,"Divorciado",
IF('Base tratada'!$L1019=1,"Casado",
IF('Base tratada'!$M1019=1, "Solteiro",
IF('Base tratada'!$N1019=1,"Juntos",
"Viúvo"))))</f>
        <v>Solteiro</v>
      </c>
      <c r="K1019" s="34">
        <v>0</v>
      </c>
      <c r="L1019" s="34">
        <v>0</v>
      </c>
      <c r="M1019" s="34">
        <v>1</v>
      </c>
      <c r="N1019" s="34">
        <v>0</v>
      </c>
      <c r="O1019" s="34">
        <v>0</v>
      </c>
      <c r="P1019" s="34">
        <v>0</v>
      </c>
      <c r="Q1019" s="34">
        <v>0</v>
      </c>
      <c r="R1019" s="34">
        <v>0</v>
      </c>
      <c r="S1019" s="34">
        <v>1</v>
      </c>
      <c r="T1019" s="34">
        <v>0</v>
      </c>
      <c r="U1019" s="35">
        <v>68</v>
      </c>
      <c r="V1019" s="35">
        <v>0</v>
      </c>
      <c r="W1019" s="35">
        <v>16</v>
      </c>
      <c r="X1019" s="35">
        <v>0</v>
      </c>
      <c r="Y1019" s="35">
        <v>0</v>
      </c>
      <c r="Z1019" s="35">
        <v>8</v>
      </c>
      <c r="AA1019" s="34">
        <v>3</v>
      </c>
      <c r="AB1019" s="34">
        <v>7</v>
      </c>
      <c r="AC1019" s="34">
        <v>2</v>
      </c>
      <c r="AD1019" s="34">
        <v>0</v>
      </c>
      <c r="AE1019" s="34">
        <v>4</v>
      </c>
      <c r="AF1019" s="58">
        <f>'Base tratada'!$AC1019+'Base tratada'!$AD1019+'Base tratada'!$AE1019</f>
        <v>6</v>
      </c>
      <c r="AG10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19" s="58" t="str">
        <f>IF('Base tratada'!$AC1019&gt;=MAX('Base tratada'!$AD1019,'Base tratada'!$AE1019),"Web",
IF('Base tratada'!$AD1019&gt;='Base tratada'!$AE1019,"Catalog",
"Store"))</f>
        <v>Store</v>
      </c>
      <c r="AI1019" s="59">
        <f>IF('Base tratada'!$AF1019=0,"0",'Base tratada'!$AK1019/'Base tratada'!$AF1019)</f>
        <v>14</v>
      </c>
      <c r="AJ1019" s="59" t="str">
        <f>IF('Base tratada'!$AI1019=0,"R$ 0",
IF('Base tratada'!$AI1019&lt;=25,"R$ 1–25",
IF('Base tratada'!$AI1019&lt;=50,"R$ 26–50",
"+R$ 50")))</f>
        <v>R$ 1–25</v>
      </c>
      <c r="AK1019" s="35">
        <v>84</v>
      </c>
      <c r="AL1019" s="58" t="str">
        <f>IF('Base tratada'!$AK1019&lt;=100,"R$ 0-100",
IF('Base tratada'!$AK1019&lt;=500,"R$ 101-500",
IF('Base tratada'!$AK1019&lt;=1000,"R$ 501-1000",
IF('Base tratada'!$AK1019&lt;=1500,"R$ 1001-1500",
"+R$ 1500"))))</f>
        <v>R$ 0-100</v>
      </c>
      <c r="AM1019" s="34">
        <v>0</v>
      </c>
      <c r="AN1019" s="34">
        <v>0</v>
      </c>
      <c r="AO1019" s="34">
        <v>0</v>
      </c>
      <c r="AP1019" s="34">
        <v>0</v>
      </c>
      <c r="AQ1019" s="34">
        <v>0</v>
      </c>
      <c r="AR1019" s="34">
        <v>0</v>
      </c>
      <c r="AS1019" s="34">
        <v>0</v>
      </c>
      <c r="AT1019" s="34">
        <v>3</v>
      </c>
      <c r="AU1019" s="34">
        <v>11</v>
      </c>
      <c r="AV1019" s="52">
        <v>76</v>
      </c>
      <c r="AW1019" s="57">
        <v>0</v>
      </c>
      <c r="AX1019" s="58" t="str">
        <f>IF(Tabela3[[#This Row],[Response]]=1, "Aceitou", "Não aceitou")</f>
        <v>Não aceitou</v>
      </c>
      <c r="AY1019" s="55" t="str">
        <f>Tabela3[[#This Row],[Faixa Recência]] &amp; " | " &amp; Tabela3[[#This Row],[Faixa Gasto]] &amp; " | " &amp; Tabela3[[#This Row],[Faixa ticket médio]]</f>
        <v>0-15 dias | R$ 0-100 | R$ 1–25</v>
      </c>
      <c r="AZ10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19" s="36"/>
    </row>
    <row r="1020" spans="1:54" x14ac:dyDescent="0.25">
      <c r="A1020" s="61">
        <v>1019</v>
      </c>
      <c r="B1020" s="37">
        <v>37126</v>
      </c>
      <c r="C1020" s="34">
        <v>1</v>
      </c>
      <c r="D1020" s="34">
        <v>0</v>
      </c>
      <c r="E1020" s="34">
        <v>9</v>
      </c>
      <c r="F1020" s="58" t="str">
        <f>IF('Base tratada'!$E1020&lt;=15,"0-15 dias",
IF('Base tratada'!$E1020&lt;=30, "16-30 dias",
IF('Base tratada'!$E1020&lt;=45, "31-45 dias",
IF('Base tratada'!$E1020&lt;=60, "46-60 dias",
IF('Base tratada'!$E1020&lt;=75, "61-75 dias", "76-99 dias")))))</f>
        <v>0-15 dias</v>
      </c>
      <c r="G1020" s="38">
        <v>49</v>
      </c>
      <c r="H1020" s="60" t="str">
        <f>IF('Base tratada'!$G1020&lt;=29,"24–29",
IF('Base tratada'!$G1020&lt;=39,"30–39",
IF('Base tratada'!$G1020&lt;=49,"40–49",
IF('Base tratada'!$G1020&lt;=59,"50–59",
IF('Base tratada'!$G1020&lt;=69,"60–69",
"70–80")))))</f>
        <v>40–49</v>
      </c>
      <c r="I1020" s="34">
        <v>2250</v>
      </c>
      <c r="J1020" s="58" t="str">
        <f>IF('Base tratada'!$K1020=1,"Divorciado",
IF('Base tratada'!$L1020=1,"Casado",
IF('Base tratada'!$M1020=1, "Solteiro",
IF('Base tratada'!$N1020=1,"Juntos",
"Viúvo"))))</f>
        <v>Casado</v>
      </c>
      <c r="K1020" s="34">
        <v>0</v>
      </c>
      <c r="L1020" s="34">
        <v>1</v>
      </c>
      <c r="M1020" s="34">
        <v>0</v>
      </c>
      <c r="N1020" s="34">
        <v>0</v>
      </c>
      <c r="O1020" s="34">
        <v>0</v>
      </c>
      <c r="P1020" s="34">
        <v>0</v>
      </c>
      <c r="Q1020" s="34">
        <v>0</v>
      </c>
      <c r="R1020" s="34">
        <v>0</v>
      </c>
      <c r="S1020" s="34">
        <v>0</v>
      </c>
      <c r="T1020" s="34">
        <v>1</v>
      </c>
      <c r="U1020" s="35">
        <v>45</v>
      </c>
      <c r="V1020" s="35">
        <v>3</v>
      </c>
      <c r="W1020" s="35">
        <v>9</v>
      </c>
      <c r="X1020" s="35">
        <v>4</v>
      </c>
      <c r="Y1020" s="35">
        <v>4</v>
      </c>
      <c r="Z1020" s="35">
        <v>7</v>
      </c>
      <c r="AA1020" s="34">
        <v>1</v>
      </c>
      <c r="AB1020" s="34">
        <v>6</v>
      </c>
      <c r="AC1020" s="34">
        <v>1</v>
      </c>
      <c r="AD1020" s="34">
        <v>2</v>
      </c>
      <c r="AE1020" s="34">
        <v>2</v>
      </c>
      <c r="AF1020" s="58">
        <f>'Base tratada'!$AC1020+'Base tratada'!$AD1020+'Base tratada'!$AE1020</f>
        <v>5</v>
      </c>
      <c r="AG10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20" s="58" t="str">
        <f>IF('Base tratada'!$AC1020&gt;=MAX('Base tratada'!$AD1020,'Base tratada'!$AE1020),"Web",
IF('Base tratada'!$AD1020&gt;='Base tratada'!$AE1020,"Catalog",
"Store"))</f>
        <v>Catalog</v>
      </c>
      <c r="AI1020" s="59">
        <f>IF('Base tratada'!$AF1020=0,"0",'Base tratada'!$AK1020/'Base tratada'!$AF1020)</f>
        <v>13</v>
      </c>
      <c r="AJ1020" s="59" t="str">
        <f>IF('Base tratada'!$AI1020=0,"R$ 0",
IF('Base tratada'!$AI1020&lt;=25,"R$ 1–25",
IF('Base tratada'!$AI1020&lt;=50,"R$ 26–50",
"+R$ 50")))</f>
        <v>R$ 1–25</v>
      </c>
      <c r="AK1020" s="35">
        <v>65</v>
      </c>
      <c r="AL1020" s="58" t="str">
        <f>IF('Base tratada'!$AK1020&lt;=100,"R$ 0-100",
IF('Base tratada'!$AK1020&lt;=500,"R$ 101-500",
IF('Base tratada'!$AK1020&lt;=1000,"R$ 501-1000",
IF('Base tratada'!$AK1020&lt;=1500,"R$ 1001-1500",
"+R$ 1500"))))</f>
        <v>R$ 0-100</v>
      </c>
      <c r="AM1020" s="34">
        <v>0</v>
      </c>
      <c r="AN1020" s="34">
        <v>0</v>
      </c>
      <c r="AO1020" s="34">
        <v>1</v>
      </c>
      <c r="AP1020" s="34">
        <v>0</v>
      </c>
      <c r="AQ1020" s="34">
        <v>0</v>
      </c>
      <c r="AR1020" s="34">
        <v>1</v>
      </c>
      <c r="AS1020" s="34">
        <v>0</v>
      </c>
      <c r="AT1020" s="34">
        <v>3</v>
      </c>
      <c r="AU1020" s="34">
        <v>11</v>
      </c>
      <c r="AV1020" s="52">
        <v>58</v>
      </c>
      <c r="AW1020" s="57">
        <v>1</v>
      </c>
      <c r="AX1020" s="58" t="str">
        <f>IF(Tabela3[[#This Row],[Response]]=1, "Aceitou", "Não aceitou")</f>
        <v>Aceitou</v>
      </c>
      <c r="AY1020" s="55" t="str">
        <f>Tabela3[[#This Row],[Faixa Recência]] &amp; " | " &amp; Tabela3[[#This Row],[Faixa Gasto]] &amp; " | " &amp; Tabela3[[#This Row],[Faixa ticket médio]]</f>
        <v>0-15 dias | R$ 0-100 | R$ 1–25</v>
      </c>
      <c r="AZ10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0" s="36"/>
    </row>
    <row r="1021" spans="1:54" x14ac:dyDescent="0.25">
      <c r="A1021" s="61">
        <v>1020</v>
      </c>
      <c r="B1021" s="37">
        <v>47703</v>
      </c>
      <c r="C1021" s="34">
        <v>0</v>
      </c>
      <c r="D1021" s="34">
        <v>1</v>
      </c>
      <c r="E1021" s="34">
        <v>95</v>
      </c>
      <c r="F1021" s="58" t="str">
        <f>IF('Base tratada'!$E1021&lt;=15,"0-15 dias",
IF('Base tratada'!$E1021&lt;=30, "16-30 dias",
IF('Base tratada'!$E1021&lt;=45, "31-45 dias",
IF('Base tratada'!$E1021&lt;=60, "46-60 dias",
IF('Base tratada'!$E1021&lt;=75, "61-75 dias", "76-99 dias")))))</f>
        <v>76-99 dias</v>
      </c>
      <c r="G1021" s="38">
        <v>67</v>
      </c>
      <c r="H1021" s="60" t="str">
        <f>IF('Base tratada'!$G1021&lt;=29,"24–29",
IF('Base tratada'!$G1021&lt;=39,"30–39",
IF('Base tratada'!$G1021&lt;=49,"40–49",
IF('Base tratada'!$G1021&lt;=59,"50–59",
IF('Base tratada'!$G1021&lt;=69,"60–69",
"70–80")))))</f>
        <v>60–69</v>
      </c>
      <c r="I1021" s="34">
        <v>2555</v>
      </c>
      <c r="J1021" s="58" t="str">
        <f>IF('Base tratada'!$K1021=1,"Divorciado",
IF('Base tratada'!$L1021=1,"Casado",
IF('Base tratada'!$M1021=1, "Solteiro",
IF('Base tratada'!$N1021=1,"Juntos",
"Viúvo"))))</f>
        <v>Casado</v>
      </c>
      <c r="K1021" s="34">
        <v>0</v>
      </c>
      <c r="L1021" s="34">
        <v>1</v>
      </c>
      <c r="M1021" s="34">
        <v>0</v>
      </c>
      <c r="N1021" s="34">
        <v>0</v>
      </c>
      <c r="O1021" s="34">
        <v>0</v>
      </c>
      <c r="P1021" s="34">
        <v>0</v>
      </c>
      <c r="Q1021" s="34">
        <v>0</v>
      </c>
      <c r="R1021" s="34">
        <v>1</v>
      </c>
      <c r="S1021" s="34">
        <v>0</v>
      </c>
      <c r="T1021" s="34">
        <v>0</v>
      </c>
      <c r="U1021" s="35">
        <v>359</v>
      </c>
      <c r="V1021" s="35">
        <v>0</v>
      </c>
      <c r="W1021" s="35">
        <v>134</v>
      </c>
      <c r="X1021" s="35">
        <v>13</v>
      </c>
      <c r="Y1021" s="35">
        <v>26</v>
      </c>
      <c r="Z1021" s="35">
        <v>123</v>
      </c>
      <c r="AA1021" s="34">
        <v>4</v>
      </c>
      <c r="AB1021" s="34">
        <v>5</v>
      </c>
      <c r="AC1021" s="34">
        <v>6</v>
      </c>
      <c r="AD1021" s="34">
        <v>3</v>
      </c>
      <c r="AE1021" s="34">
        <v>8</v>
      </c>
      <c r="AF1021" s="58">
        <f>'Base tratada'!$AC1021+'Base tratada'!$AD1021+'Base tratada'!$AE1021</f>
        <v>17</v>
      </c>
      <c r="AG10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21" s="58" t="str">
        <f>IF('Base tratada'!$AC1021&gt;=MAX('Base tratada'!$AD1021,'Base tratada'!$AE1021),"Web",
IF('Base tratada'!$AD1021&gt;='Base tratada'!$AE1021,"Catalog",
"Store"))</f>
        <v>Store</v>
      </c>
      <c r="AI1021" s="59">
        <f>IF('Base tratada'!$AF1021=0,"0",'Base tratada'!$AK1021/'Base tratada'!$AF1021)</f>
        <v>31.294117647058822</v>
      </c>
      <c r="AJ1021" s="59" t="str">
        <f>IF('Base tratada'!$AI1021=0,"R$ 0",
IF('Base tratada'!$AI1021&lt;=25,"R$ 1–25",
IF('Base tratada'!$AI1021&lt;=50,"R$ 26–50",
"+R$ 50")))</f>
        <v>R$ 26–50</v>
      </c>
      <c r="AK1021" s="35">
        <v>532</v>
      </c>
      <c r="AL1021" s="58" t="str">
        <f>IF('Base tratada'!$AK1021&lt;=100,"R$ 0-100",
IF('Base tratada'!$AK1021&lt;=500,"R$ 101-500",
IF('Base tratada'!$AK1021&lt;=1000,"R$ 501-1000",
IF('Base tratada'!$AK1021&lt;=1500,"R$ 1001-1500",
"+R$ 1500"))))</f>
        <v>R$ 501-1000</v>
      </c>
      <c r="AM1021" s="34">
        <v>0</v>
      </c>
      <c r="AN1021" s="34">
        <v>0</v>
      </c>
      <c r="AO1021" s="34">
        <v>0</v>
      </c>
      <c r="AP1021" s="34">
        <v>0</v>
      </c>
      <c r="AQ1021" s="34">
        <v>0</v>
      </c>
      <c r="AR1021" s="34">
        <v>0</v>
      </c>
      <c r="AS1021" s="34">
        <v>0</v>
      </c>
      <c r="AT1021" s="34">
        <v>3</v>
      </c>
      <c r="AU1021" s="34">
        <v>11</v>
      </c>
      <c r="AV1021" s="52">
        <v>409</v>
      </c>
      <c r="AW1021" s="57">
        <v>0</v>
      </c>
      <c r="AX1021" s="58" t="str">
        <f>IF(Tabela3[[#This Row],[Response]]=1, "Aceitou", "Não aceitou")</f>
        <v>Não aceitou</v>
      </c>
      <c r="AY1021" s="55" t="str">
        <f>Tabela3[[#This Row],[Faixa Recência]] &amp; " | " &amp; Tabela3[[#This Row],[Faixa Gasto]] &amp; " | " &amp; Tabela3[[#This Row],[Faixa ticket médio]]</f>
        <v>76-99 dias | R$ 501-1000 | R$ 26–50</v>
      </c>
      <c r="AZ10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1" s="36"/>
    </row>
    <row r="1022" spans="1:54" x14ac:dyDescent="0.25">
      <c r="A1022" s="61">
        <v>1021</v>
      </c>
      <c r="B1022" s="37">
        <v>61180</v>
      </c>
      <c r="C1022" s="34">
        <v>0</v>
      </c>
      <c r="D1022" s="34">
        <v>1</v>
      </c>
      <c r="E1022" s="34">
        <v>70</v>
      </c>
      <c r="F1022" s="58" t="str">
        <f>IF('Base tratada'!$E1022&lt;=15,"0-15 dias",
IF('Base tratada'!$E1022&lt;=30, "16-30 dias",
IF('Base tratada'!$E1022&lt;=45, "31-45 dias",
IF('Base tratada'!$E1022&lt;=60, "46-60 dias",
IF('Base tratada'!$E1022&lt;=75, "61-75 dias", "76-99 dias")))))</f>
        <v>61-75 dias</v>
      </c>
      <c r="G1022" s="38">
        <v>61</v>
      </c>
      <c r="H1022" s="60" t="str">
        <f>IF('Base tratada'!$G1022&lt;=29,"24–29",
IF('Base tratada'!$G1022&lt;=39,"30–39",
IF('Base tratada'!$G1022&lt;=49,"40–49",
IF('Base tratada'!$G1022&lt;=59,"50–59",
IF('Base tratada'!$G1022&lt;=69,"60–69",
"70–80")))))</f>
        <v>60–69</v>
      </c>
      <c r="I1022" s="34">
        <v>2226</v>
      </c>
      <c r="J1022" s="58" t="str">
        <f>IF('Base tratada'!$K1022=1,"Divorciado",
IF('Base tratada'!$L1022=1,"Casado",
IF('Base tratada'!$M1022=1, "Solteiro",
IF('Base tratada'!$N1022=1,"Juntos",
"Viúvo"))))</f>
        <v>Casado</v>
      </c>
      <c r="K1022" s="34">
        <v>0</v>
      </c>
      <c r="L1022" s="34">
        <v>1</v>
      </c>
      <c r="M1022" s="34">
        <v>0</v>
      </c>
      <c r="N1022" s="34">
        <v>0</v>
      </c>
      <c r="O1022" s="34">
        <v>0</v>
      </c>
      <c r="P1022" s="34">
        <v>0</v>
      </c>
      <c r="Q1022" s="34">
        <v>0</v>
      </c>
      <c r="R1022" s="34">
        <v>1</v>
      </c>
      <c r="S1022" s="34">
        <v>0</v>
      </c>
      <c r="T1022" s="34">
        <v>0</v>
      </c>
      <c r="U1022" s="35">
        <v>403</v>
      </c>
      <c r="V1022" s="35">
        <v>24</v>
      </c>
      <c r="W1022" s="35">
        <v>29</v>
      </c>
      <c r="X1022" s="35">
        <v>6</v>
      </c>
      <c r="Y1022" s="35">
        <v>24</v>
      </c>
      <c r="Z1022" s="35">
        <v>218</v>
      </c>
      <c r="AA1022" s="34">
        <v>2</v>
      </c>
      <c r="AB1022" s="34">
        <v>3</v>
      </c>
      <c r="AC1022" s="34">
        <v>5</v>
      </c>
      <c r="AD1022" s="34">
        <v>5</v>
      </c>
      <c r="AE1022" s="34">
        <v>6</v>
      </c>
      <c r="AF1022" s="58">
        <f>'Base tratada'!$AC1022+'Base tratada'!$AD1022+'Base tratada'!$AE1022</f>
        <v>16</v>
      </c>
      <c r="AG10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22" s="58" t="str">
        <f>IF('Base tratada'!$AC1022&gt;=MAX('Base tratada'!$AD1022,'Base tratada'!$AE1022),"Web",
IF('Base tratada'!$AD1022&gt;='Base tratada'!$AE1022,"Catalog",
"Store"))</f>
        <v>Store</v>
      </c>
      <c r="AI1022" s="59">
        <f>IF('Base tratada'!$AF1022=0,"0",'Base tratada'!$AK1022/'Base tratada'!$AF1022)</f>
        <v>30.375</v>
      </c>
      <c r="AJ1022" s="59" t="str">
        <f>IF('Base tratada'!$AI1022=0,"R$ 0",
IF('Base tratada'!$AI1022&lt;=25,"R$ 1–25",
IF('Base tratada'!$AI1022&lt;=50,"R$ 26–50",
"+R$ 50")))</f>
        <v>R$ 26–50</v>
      </c>
      <c r="AK1022" s="35">
        <v>486</v>
      </c>
      <c r="AL1022" s="58" t="str">
        <f>IF('Base tratada'!$AK1022&lt;=100,"R$ 0-100",
IF('Base tratada'!$AK1022&lt;=500,"R$ 101-500",
IF('Base tratada'!$AK1022&lt;=1000,"R$ 501-1000",
IF('Base tratada'!$AK1022&lt;=1500,"R$ 1001-1500",
"+R$ 1500"))))</f>
        <v>R$ 101-500</v>
      </c>
      <c r="AM1022" s="34">
        <v>0</v>
      </c>
      <c r="AN1022" s="34">
        <v>0</v>
      </c>
      <c r="AO1022" s="34">
        <v>1</v>
      </c>
      <c r="AP1022" s="34">
        <v>0</v>
      </c>
      <c r="AQ1022" s="34">
        <v>0</v>
      </c>
      <c r="AR1022" s="34">
        <v>1</v>
      </c>
      <c r="AS1022" s="34">
        <v>0</v>
      </c>
      <c r="AT1022" s="34">
        <v>3</v>
      </c>
      <c r="AU1022" s="34">
        <v>11</v>
      </c>
      <c r="AV1022" s="52">
        <v>268</v>
      </c>
      <c r="AW1022" s="57">
        <v>0</v>
      </c>
      <c r="AX1022" s="58" t="str">
        <f>IF(Tabela3[[#This Row],[Response]]=1, "Aceitou", "Não aceitou")</f>
        <v>Não aceitou</v>
      </c>
      <c r="AY1022" s="55" t="str">
        <f>Tabela3[[#This Row],[Faixa Recência]] &amp; " | " &amp; Tabela3[[#This Row],[Faixa Gasto]] &amp; " | " &amp; Tabela3[[#This Row],[Faixa ticket médio]]</f>
        <v>61-75 dias | R$ 101-500 | R$ 26–50</v>
      </c>
      <c r="AZ10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2" s="36"/>
    </row>
    <row r="1023" spans="1:54" x14ac:dyDescent="0.25">
      <c r="A1023" s="61">
        <v>1022</v>
      </c>
      <c r="B1023" s="37">
        <v>38998</v>
      </c>
      <c r="C1023" s="34">
        <v>1</v>
      </c>
      <c r="D1023" s="34">
        <v>1</v>
      </c>
      <c r="E1023" s="34">
        <v>92</v>
      </c>
      <c r="F1023" s="58" t="str">
        <f>IF('Base tratada'!$E1023&lt;=15,"0-15 dias",
IF('Base tratada'!$E1023&lt;=30, "16-30 dias",
IF('Base tratada'!$E1023&lt;=45, "31-45 dias",
IF('Base tratada'!$E1023&lt;=60, "46-60 dias",
IF('Base tratada'!$E1023&lt;=75, "61-75 dias", "76-99 dias")))))</f>
        <v>76-99 dias</v>
      </c>
      <c r="G1023" s="38">
        <v>66</v>
      </c>
      <c r="H1023" s="60" t="str">
        <f>IF('Base tratada'!$G1023&lt;=29,"24–29",
IF('Base tratada'!$G1023&lt;=39,"30–39",
IF('Base tratada'!$G1023&lt;=49,"40–49",
IF('Base tratada'!$G1023&lt;=59,"50–59",
IF('Base tratada'!$G1023&lt;=69,"60–69",
"70–80")))))</f>
        <v>60–69</v>
      </c>
      <c r="I1023" s="34">
        <v>2762</v>
      </c>
      <c r="J1023" s="58" t="str">
        <f>IF('Base tratada'!$K1023=1,"Divorciado",
IF('Base tratada'!$L1023=1,"Casado",
IF('Base tratada'!$M1023=1, "Solteiro",
IF('Base tratada'!$N1023=1,"Juntos",
"Viúvo"))))</f>
        <v>Casado</v>
      </c>
      <c r="K1023" s="34">
        <v>0</v>
      </c>
      <c r="L1023" s="34">
        <v>1</v>
      </c>
      <c r="M1023" s="34">
        <v>0</v>
      </c>
      <c r="N1023" s="34">
        <v>0</v>
      </c>
      <c r="O1023" s="34">
        <v>0</v>
      </c>
      <c r="P1023" s="34">
        <v>0</v>
      </c>
      <c r="Q1023" s="34">
        <v>0</v>
      </c>
      <c r="R1023" s="34">
        <v>1</v>
      </c>
      <c r="S1023" s="34">
        <v>0</v>
      </c>
      <c r="T1023" s="34">
        <v>0</v>
      </c>
      <c r="U1023" s="35">
        <v>34</v>
      </c>
      <c r="V1023" s="35">
        <v>1</v>
      </c>
      <c r="W1023" s="35">
        <v>14</v>
      </c>
      <c r="X1023" s="35">
        <v>0</v>
      </c>
      <c r="Y1023" s="35">
        <v>0</v>
      </c>
      <c r="Z1023" s="35">
        <v>5</v>
      </c>
      <c r="AA1023" s="34">
        <v>3</v>
      </c>
      <c r="AB1023" s="34">
        <v>8</v>
      </c>
      <c r="AC1023" s="34">
        <v>2</v>
      </c>
      <c r="AD1023" s="34">
        <v>0</v>
      </c>
      <c r="AE1023" s="34">
        <v>3</v>
      </c>
      <c r="AF1023" s="58">
        <f>'Base tratada'!$AC1023+'Base tratada'!$AD1023+'Base tratada'!$AE1023</f>
        <v>5</v>
      </c>
      <c r="AG10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23" s="58" t="str">
        <f>IF('Base tratada'!$AC1023&gt;=MAX('Base tratada'!$AD1023,'Base tratada'!$AE1023),"Web",
IF('Base tratada'!$AD1023&gt;='Base tratada'!$AE1023,"Catalog",
"Store"))</f>
        <v>Store</v>
      </c>
      <c r="AI1023" s="59">
        <f>IF('Base tratada'!$AF1023=0,"0",'Base tratada'!$AK1023/'Base tratada'!$AF1023)</f>
        <v>9.8000000000000007</v>
      </c>
      <c r="AJ1023" s="59" t="str">
        <f>IF('Base tratada'!$AI1023=0,"R$ 0",
IF('Base tratada'!$AI1023&lt;=25,"R$ 1–25",
IF('Base tratada'!$AI1023&lt;=50,"R$ 26–50",
"+R$ 50")))</f>
        <v>R$ 1–25</v>
      </c>
      <c r="AK1023" s="35">
        <v>49</v>
      </c>
      <c r="AL1023" s="58" t="str">
        <f>IF('Base tratada'!$AK1023&lt;=100,"R$ 0-100",
IF('Base tratada'!$AK1023&lt;=500,"R$ 101-500",
IF('Base tratada'!$AK1023&lt;=1000,"R$ 501-1000",
IF('Base tratada'!$AK1023&lt;=1500,"R$ 1001-1500",
"+R$ 1500"))))</f>
        <v>R$ 0-100</v>
      </c>
      <c r="AM1023" s="34">
        <v>0</v>
      </c>
      <c r="AN1023" s="34">
        <v>0</v>
      </c>
      <c r="AO1023" s="34">
        <v>0</v>
      </c>
      <c r="AP1023" s="34">
        <v>0</v>
      </c>
      <c r="AQ1023" s="34">
        <v>0</v>
      </c>
      <c r="AR1023" s="34">
        <v>0</v>
      </c>
      <c r="AS1023" s="34">
        <v>1</v>
      </c>
      <c r="AT1023" s="34">
        <v>3</v>
      </c>
      <c r="AU1023" s="34">
        <v>11</v>
      </c>
      <c r="AV1023" s="52">
        <v>44</v>
      </c>
      <c r="AW1023" s="57">
        <v>0</v>
      </c>
      <c r="AX1023" s="58" t="str">
        <f>IF(Tabela3[[#This Row],[Response]]=1, "Aceitou", "Não aceitou")</f>
        <v>Não aceitou</v>
      </c>
      <c r="AY1023" s="55" t="str">
        <f>Tabela3[[#This Row],[Faixa Recência]] &amp; " | " &amp; Tabela3[[#This Row],[Faixa Gasto]] &amp; " | " &amp; Tabela3[[#This Row],[Faixa ticket médio]]</f>
        <v>76-99 dias | R$ 0-100 | R$ 1–25</v>
      </c>
      <c r="AZ10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3" s="36"/>
    </row>
    <row r="1024" spans="1:54" x14ac:dyDescent="0.25">
      <c r="A1024" s="61">
        <v>1023</v>
      </c>
      <c r="B1024" s="37">
        <v>8028</v>
      </c>
      <c r="C1024" s="34">
        <v>0</v>
      </c>
      <c r="D1024" s="34">
        <v>0</v>
      </c>
      <c r="E1024" s="34">
        <v>62</v>
      </c>
      <c r="F1024" s="58" t="str">
        <f>IF('Base tratada'!$E1024&lt;=15,"0-15 dias",
IF('Base tratada'!$E1024&lt;=30, "16-30 dias",
IF('Base tratada'!$E1024&lt;=45, "31-45 dias",
IF('Base tratada'!$E1024&lt;=60, "46-60 dias",
IF('Base tratada'!$E1024&lt;=75, "61-75 dias", "76-99 dias")))))</f>
        <v>61-75 dias</v>
      </c>
      <c r="G1024" s="38">
        <v>29</v>
      </c>
      <c r="H1024" s="60" t="str">
        <f>IF('Base tratada'!$G1024&lt;=29,"24–29",
IF('Base tratada'!$G1024&lt;=39,"30–39",
IF('Base tratada'!$G1024&lt;=49,"40–49",
IF('Base tratada'!$G1024&lt;=59,"50–59",
IF('Base tratada'!$G1024&lt;=69,"60–69",
"70–80")))))</f>
        <v>24–29</v>
      </c>
      <c r="I1024" s="34">
        <v>2808</v>
      </c>
      <c r="J1024" s="58" t="str">
        <f>IF('Base tratada'!$K1024=1,"Divorciado",
IF('Base tratada'!$L1024=1,"Casado",
IF('Base tratada'!$M1024=1, "Solteiro",
IF('Base tratada'!$N1024=1,"Juntos",
"Viúvo"))))</f>
        <v>Solteiro</v>
      </c>
      <c r="K1024" s="34">
        <v>0</v>
      </c>
      <c r="L1024" s="34">
        <v>0</v>
      </c>
      <c r="M1024" s="34">
        <v>1</v>
      </c>
      <c r="N1024" s="34">
        <v>0</v>
      </c>
      <c r="O1024" s="34">
        <v>0</v>
      </c>
      <c r="P1024" s="34">
        <v>0</v>
      </c>
      <c r="Q1024" s="34">
        <v>0</v>
      </c>
      <c r="R1024" s="34">
        <v>1</v>
      </c>
      <c r="S1024" s="34">
        <v>0</v>
      </c>
      <c r="T1024" s="34">
        <v>0</v>
      </c>
      <c r="U1024" s="35">
        <v>73</v>
      </c>
      <c r="V1024" s="35">
        <v>18</v>
      </c>
      <c r="W1024" s="35">
        <v>66</v>
      </c>
      <c r="X1024" s="35">
        <v>7</v>
      </c>
      <c r="Y1024" s="35">
        <v>12</v>
      </c>
      <c r="Z1024" s="35">
        <v>2</v>
      </c>
      <c r="AA1024" s="34">
        <v>15</v>
      </c>
      <c r="AB1024" s="34">
        <v>19</v>
      </c>
      <c r="AC1024" s="34">
        <v>0</v>
      </c>
      <c r="AD1024" s="34">
        <v>1</v>
      </c>
      <c r="AE1024" s="34">
        <v>0</v>
      </c>
      <c r="AF1024" s="58">
        <f>'Base tratada'!$AC1024+'Base tratada'!$AD1024+'Base tratada'!$AE1024</f>
        <v>1</v>
      </c>
      <c r="AG10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24" s="58" t="str">
        <f>IF('Base tratada'!$AC1024&gt;=MAX('Base tratada'!$AD1024,'Base tratada'!$AE1024),"Web",
IF('Base tratada'!$AD1024&gt;='Base tratada'!$AE1024,"Catalog",
"Store"))</f>
        <v>Catalog</v>
      </c>
      <c r="AI1024" s="59">
        <f>IF('Base tratada'!$AF1024=0,"0",'Base tratada'!$AK1024/'Base tratada'!$AF1024)</f>
        <v>176</v>
      </c>
      <c r="AJ1024" s="59" t="str">
        <f>IF('Base tratada'!$AI1024=0,"R$ 0",
IF('Base tratada'!$AI1024&lt;=25,"R$ 1–25",
IF('Base tratada'!$AI1024&lt;=50,"R$ 26–50",
"+R$ 50")))</f>
        <v>+R$ 50</v>
      </c>
      <c r="AK1024" s="35">
        <v>176</v>
      </c>
      <c r="AL1024" s="58" t="str">
        <f>IF('Base tratada'!$AK1024&lt;=100,"R$ 0-100",
IF('Base tratada'!$AK1024&lt;=500,"R$ 101-500",
IF('Base tratada'!$AK1024&lt;=1000,"R$ 501-1000",
IF('Base tratada'!$AK1024&lt;=1500,"R$ 1001-1500",
"+R$ 1500"))))</f>
        <v>R$ 101-500</v>
      </c>
      <c r="AM1024" s="34">
        <v>0</v>
      </c>
      <c r="AN1024" s="34">
        <v>0</v>
      </c>
      <c r="AO1024" s="34">
        <v>0</v>
      </c>
      <c r="AP1024" s="34">
        <v>0</v>
      </c>
      <c r="AQ1024" s="34">
        <v>0</v>
      </c>
      <c r="AR1024" s="34">
        <v>0</v>
      </c>
      <c r="AS1024" s="34">
        <v>0</v>
      </c>
      <c r="AT1024" s="34">
        <v>3</v>
      </c>
      <c r="AU1024" s="34">
        <v>11</v>
      </c>
      <c r="AV1024" s="52">
        <v>174</v>
      </c>
      <c r="AW1024" s="57">
        <v>0</v>
      </c>
      <c r="AX1024" s="58" t="str">
        <f>IF(Tabela3[[#This Row],[Response]]=1, "Aceitou", "Não aceitou")</f>
        <v>Não aceitou</v>
      </c>
      <c r="AY1024" s="55" t="str">
        <f>Tabela3[[#This Row],[Faixa Recência]] &amp; " | " &amp; Tabela3[[#This Row],[Faixa Gasto]] &amp; " | " &amp; Tabela3[[#This Row],[Faixa ticket médio]]</f>
        <v>61-75 dias | R$ 101-500 | +R$ 50</v>
      </c>
      <c r="AZ10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4" s="36"/>
    </row>
    <row r="1025" spans="1:54" x14ac:dyDescent="0.25">
      <c r="A1025" s="61">
        <v>1024</v>
      </c>
      <c r="B1025" s="37">
        <v>76081</v>
      </c>
      <c r="C1025" s="34">
        <v>0</v>
      </c>
      <c r="D1025" s="34">
        <v>0</v>
      </c>
      <c r="E1025" s="34">
        <v>85</v>
      </c>
      <c r="F1025" s="58" t="str">
        <f>IF('Base tratada'!$E1025&lt;=15,"0-15 dias",
IF('Base tratada'!$E1025&lt;=30, "16-30 dias",
IF('Base tratada'!$E1025&lt;=45, "31-45 dias",
IF('Base tratada'!$E1025&lt;=60, "46-60 dias",
IF('Base tratada'!$E1025&lt;=75, "61-75 dias", "76-99 dias")))))</f>
        <v>76-99 dias</v>
      </c>
      <c r="G1025" s="38">
        <v>58</v>
      </c>
      <c r="H1025" s="60" t="str">
        <f>IF('Base tratada'!$G1025&lt;=29,"24–29",
IF('Base tratada'!$G1025&lt;=39,"30–39",
IF('Base tratada'!$G1025&lt;=49,"40–49",
IF('Base tratada'!$G1025&lt;=59,"50–59",
IF('Base tratada'!$G1025&lt;=69,"60–69",
"70–80")))))</f>
        <v>50–59</v>
      </c>
      <c r="I1025" s="34">
        <v>2196</v>
      </c>
      <c r="J1025" s="58" t="str">
        <f>IF('Base tratada'!$K1025=1,"Divorciado",
IF('Base tratada'!$L1025=1,"Casado",
IF('Base tratada'!$M1025=1, "Solteiro",
IF('Base tratada'!$N1025=1,"Juntos",
"Viúvo"))))</f>
        <v>Juntos</v>
      </c>
      <c r="K1025" s="34">
        <v>0</v>
      </c>
      <c r="L1025" s="34">
        <v>0</v>
      </c>
      <c r="M1025" s="34">
        <v>0</v>
      </c>
      <c r="N1025" s="34">
        <v>1</v>
      </c>
      <c r="O1025" s="34">
        <v>0</v>
      </c>
      <c r="P1025" s="34">
        <v>0</v>
      </c>
      <c r="Q1025" s="34">
        <v>0</v>
      </c>
      <c r="R1025" s="34">
        <v>1</v>
      </c>
      <c r="S1025" s="34">
        <v>0</v>
      </c>
      <c r="T1025" s="34">
        <v>0</v>
      </c>
      <c r="U1025" s="35">
        <v>292</v>
      </c>
      <c r="V1025" s="35">
        <v>30</v>
      </c>
      <c r="W1025" s="35">
        <v>415</v>
      </c>
      <c r="X1025" s="35">
        <v>63</v>
      </c>
      <c r="Y1025" s="35">
        <v>33</v>
      </c>
      <c r="Z1025" s="35">
        <v>200</v>
      </c>
      <c r="AA1025" s="34">
        <v>1</v>
      </c>
      <c r="AB1025" s="34">
        <v>2</v>
      </c>
      <c r="AC1025" s="34">
        <v>4</v>
      </c>
      <c r="AD1025" s="34">
        <v>5</v>
      </c>
      <c r="AE1025" s="34">
        <v>4</v>
      </c>
      <c r="AF1025" s="58">
        <f>'Base tratada'!$AC1025+'Base tratada'!$AD1025+'Base tratada'!$AE1025</f>
        <v>13</v>
      </c>
      <c r="AG10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25" s="58" t="str">
        <f>IF('Base tratada'!$AC1025&gt;=MAX('Base tratada'!$AD1025,'Base tratada'!$AE1025),"Web",
IF('Base tratada'!$AD1025&gt;='Base tratada'!$AE1025,"Catalog",
"Store"))</f>
        <v>Catalog</v>
      </c>
      <c r="AI1025" s="59">
        <f>IF('Base tratada'!$AF1025=0,"0",'Base tratada'!$AK1025/'Base tratada'!$AF1025)</f>
        <v>64.07692307692308</v>
      </c>
      <c r="AJ1025" s="59" t="str">
        <f>IF('Base tratada'!$AI1025=0,"R$ 0",
IF('Base tratada'!$AI1025&lt;=25,"R$ 1–25",
IF('Base tratada'!$AI1025&lt;=50,"R$ 26–50",
"+R$ 50")))</f>
        <v>+R$ 50</v>
      </c>
      <c r="AK1025" s="35">
        <v>833</v>
      </c>
      <c r="AL1025" s="58" t="str">
        <f>IF('Base tratada'!$AK1025&lt;=100,"R$ 0-100",
IF('Base tratada'!$AK1025&lt;=500,"R$ 101-500",
IF('Base tratada'!$AK1025&lt;=1000,"R$ 501-1000",
IF('Base tratada'!$AK1025&lt;=1500,"R$ 1001-1500",
"+R$ 1500"))))</f>
        <v>R$ 501-1000</v>
      </c>
      <c r="AM1025" s="34">
        <v>1</v>
      </c>
      <c r="AN1025" s="34">
        <v>0</v>
      </c>
      <c r="AO1025" s="34">
        <v>0</v>
      </c>
      <c r="AP1025" s="34">
        <v>0</v>
      </c>
      <c r="AQ1025" s="34">
        <v>0</v>
      </c>
      <c r="AR1025" s="34">
        <v>1</v>
      </c>
      <c r="AS1025" s="34">
        <v>0</v>
      </c>
      <c r="AT1025" s="34">
        <v>3</v>
      </c>
      <c r="AU1025" s="34">
        <v>11</v>
      </c>
      <c r="AV1025" s="52">
        <v>633</v>
      </c>
      <c r="AW1025" s="57">
        <v>0</v>
      </c>
      <c r="AX1025" s="58" t="str">
        <f>IF(Tabela3[[#This Row],[Response]]=1, "Aceitou", "Não aceitou")</f>
        <v>Não aceitou</v>
      </c>
      <c r="AY1025" s="55" t="str">
        <f>Tabela3[[#This Row],[Faixa Recência]] &amp; " | " &amp; Tabela3[[#This Row],[Faixa Gasto]] &amp; " | " &amp; Tabela3[[#This Row],[Faixa ticket médio]]</f>
        <v>76-99 dias | R$ 501-1000 | +R$ 50</v>
      </c>
      <c r="AZ10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5" s="36"/>
    </row>
    <row r="1026" spans="1:54" x14ac:dyDescent="0.25">
      <c r="A1026" s="61">
        <v>1025</v>
      </c>
      <c r="B1026" s="37">
        <v>34728</v>
      </c>
      <c r="C1026" s="34">
        <v>1</v>
      </c>
      <c r="D1026" s="34">
        <v>0</v>
      </c>
      <c r="E1026" s="34">
        <v>2</v>
      </c>
      <c r="F1026" s="58" t="str">
        <f>IF('Base tratada'!$E1026&lt;=15,"0-15 dias",
IF('Base tratada'!$E1026&lt;=30, "16-30 dias",
IF('Base tratada'!$E1026&lt;=45, "31-45 dias",
IF('Base tratada'!$E1026&lt;=60, "46-60 dias",
IF('Base tratada'!$E1026&lt;=75, "61-75 dias", "76-99 dias")))))</f>
        <v>0-15 dias</v>
      </c>
      <c r="G1026" s="38">
        <v>34</v>
      </c>
      <c r="H1026" s="60" t="str">
        <f>IF('Base tratada'!$G1026&lt;=29,"24–29",
IF('Base tratada'!$G1026&lt;=39,"30–39",
IF('Base tratada'!$G1026&lt;=49,"40–49",
IF('Base tratada'!$G1026&lt;=59,"50–59",
IF('Base tratada'!$G1026&lt;=69,"60–69",
"70–80")))))</f>
        <v>30–39</v>
      </c>
      <c r="I1026" s="34">
        <v>2493</v>
      </c>
      <c r="J1026" s="58" t="str">
        <f>IF('Base tratada'!$K1026=1,"Divorciado",
IF('Base tratada'!$L1026=1,"Casado",
IF('Base tratada'!$M1026=1, "Solteiro",
IF('Base tratada'!$N1026=1,"Juntos",
"Viúvo"))))</f>
        <v>Juntos</v>
      </c>
      <c r="K1026" s="34">
        <v>0</v>
      </c>
      <c r="L1026" s="34">
        <v>0</v>
      </c>
      <c r="M1026" s="34">
        <v>0</v>
      </c>
      <c r="N1026" s="34">
        <v>1</v>
      </c>
      <c r="O1026" s="34">
        <v>0</v>
      </c>
      <c r="P1026" s="34">
        <v>0</v>
      </c>
      <c r="Q1026" s="34">
        <v>0</v>
      </c>
      <c r="R1026" s="34">
        <v>1</v>
      </c>
      <c r="S1026" s="34">
        <v>0</v>
      </c>
      <c r="T1026" s="34">
        <v>0</v>
      </c>
      <c r="U1026" s="35">
        <v>14</v>
      </c>
      <c r="V1026" s="35">
        <v>0</v>
      </c>
      <c r="W1026" s="35">
        <v>16</v>
      </c>
      <c r="X1026" s="35">
        <v>0</v>
      </c>
      <c r="Y1026" s="35">
        <v>0</v>
      </c>
      <c r="Z1026" s="35">
        <v>6</v>
      </c>
      <c r="AA1026" s="34">
        <v>1</v>
      </c>
      <c r="AB1026" s="34">
        <v>6</v>
      </c>
      <c r="AC1026" s="34">
        <v>1</v>
      </c>
      <c r="AD1026" s="34">
        <v>1</v>
      </c>
      <c r="AE1026" s="34">
        <v>2</v>
      </c>
      <c r="AF1026" s="58">
        <f>'Base tratada'!$AC1026+'Base tratada'!$AD1026+'Base tratada'!$AE1026</f>
        <v>4</v>
      </c>
      <c r="AG10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26" s="58" t="str">
        <f>IF('Base tratada'!$AC1026&gt;=MAX('Base tratada'!$AD1026,'Base tratada'!$AE1026),"Web",
IF('Base tratada'!$AD1026&gt;='Base tratada'!$AE1026,"Catalog",
"Store"))</f>
        <v>Store</v>
      </c>
      <c r="AI1026" s="59">
        <f>IF('Base tratada'!$AF1026=0,"0",'Base tratada'!$AK1026/'Base tratada'!$AF1026)</f>
        <v>7.5</v>
      </c>
      <c r="AJ1026" s="59" t="str">
        <f>IF('Base tratada'!$AI1026=0,"R$ 0",
IF('Base tratada'!$AI1026&lt;=25,"R$ 1–25",
IF('Base tratada'!$AI1026&lt;=50,"R$ 26–50",
"+R$ 50")))</f>
        <v>R$ 1–25</v>
      </c>
      <c r="AK1026" s="35">
        <v>30</v>
      </c>
      <c r="AL1026" s="58" t="str">
        <f>IF('Base tratada'!$AK1026&lt;=100,"R$ 0-100",
IF('Base tratada'!$AK1026&lt;=500,"R$ 101-500",
IF('Base tratada'!$AK1026&lt;=1000,"R$ 501-1000",
IF('Base tratada'!$AK1026&lt;=1500,"R$ 1001-1500",
"+R$ 1500"))))</f>
        <v>R$ 0-100</v>
      </c>
      <c r="AM1026" s="34">
        <v>0</v>
      </c>
      <c r="AN1026" s="34">
        <v>0</v>
      </c>
      <c r="AO1026" s="34">
        <v>0</v>
      </c>
      <c r="AP1026" s="34">
        <v>0</v>
      </c>
      <c r="AQ1026" s="34">
        <v>0</v>
      </c>
      <c r="AR1026" s="34">
        <v>0</v>
      </c>
      <c r="AS1026" s="34">
        <v>0</v>
      </c>
      <c r="AT1026" s="34">
        <v>3</v>
      </c>
      <c r="AU1026" s="34">
        <v>11</v>
      </c>
      <c r="AV1026" s="52">
        <v>24</v>
      </c>
      <c r="AW1026" s="57">
        <v>1</v>
      </c>
      <c r="AX1026" s="58" t="str">
        <f>IF(Tabela3[[#This Row],[Response]]=1, "Aceitou", "Não aceitou")</f>
        <v>Aceitou</v>
      </c>
      <c r="AY1026" s="55" t="str">
        <f>Tabela3[[#This Row],[Faixa Recência]] &amp; " | " &amp; Tabela3[[#This Row],[Faixa Gasto]] &amp; " | " &amp; Tabela3[[#This Row],[Faixa ticket médio]]</f>
        <v>0-15 dias | R$ 0-100 | R$ 1–25</v>
      </c>
      <c r="AZ10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6" s="36"/>
    </row>
    <row r="1027" spans="1:54" x14ac:dyDescent="0.25">
      <c r="A1027" s="61">
        <v>1026</v>
      </c>
      <c r="B1027" s="37">
        <v>33168</v>
      </c>
      <c r="C1027" s="34">
        <v>0</v>
      </c>
      <c r="D1027" s="34">
        <v>1</v>
      </c>
      <c r="E1027" s="34">
        <v>0</v>
      </c>
      <c r="F1027" s="58" t="str">
        <f>IF('Base tratada'!$E1027&lt;=15,"0-15 dias",
IF('Base tratada'!$E1027&lt;=30, "16-30 dias",
IF('Base tratada'!$E1027&lt;=45, "31-45 dias",
IF('Base tratada'!$E1027&lt;=60, "46-60 dias",
IF('Base tratada'!$E1027&lt;=75, "61-75 dias", "76-99 dias")))))</f>
        <v>0-15 dias</v>
      </c>
      <c r="G1027" s="38">
        <v>55</v>
      </c>
      <c r="H1027" s="60" t="str">
        <f>IF('Base tratada'!$G1027&lt;=29,"24–29",
IF('Base tratada'!$G1027&lt;=39,"30–39",
IF('Base tratada'!$G1027&lt;=49,"40–49",
IF('Base tratada'!$G1027&lt;=59,"50–59",
IF('Base tratada'!$G1027&lt;=69,"60–69",
"70–80")))))</f>
        <v>50–59</v>
      </c>
      <c r="I1027" s="34">
        <v>2783</v>
      </c>
      <c r="J1027" s="58" t="str">
        <f>IF('Base tratada'!$K1027=1,"Divorciado",
IF('Base tratada'!$L1027=1,"Casado",
IF('Base tratada'!$M1027=1, "Solteiro",
IF('Base tratada'!$N1027=1,"Juntos",
"Viúvo"))))</f>
        <v>Solteiro</v>
      </c>
      <c r="K1027" s="34">
        <v>0</v>
      </c>
      <c r="L1027" s="34">
        <v>0</v>
      </c>
      <c r="M1027" s="34">
        <v>1</v>
      </c>
      <c r="N1027" s="34">
        <v>0</v>
      </c>
      <c r="O1027" s="34">
        <v>0</v>
      </c>
      <c r="P1027" s="34">
        <v>0</v>
      </c>
      <c r="Q1027" s="34">
        <v>0</v>
      </c>
      <c r="R1027" s="34">
        <v>0</v>
      </c>
      <c r="S1027" s="34">
        <v>1</v>
      </c>
      <c r="T1027" s="34">
        <v>0</v>
      </c>
      <c r="U1027" s="35">
        <v>80</v>
      </c>
      <c r="V1027" s="35">
        <v>1</v>
      </c>
      <c r="W1027" s="35">
        <v>37</v>
      </c>
      <c r="X1027" s="35">
        <v>0</v>
      </c>
      <c r="Y1027" s="35">
        <v>1</v>
      </c>
      <c r="Z1027" s="35">
        <v>3</v>
      </c>
      <c r="AA1027" s="34">
        <v>3</v>
      </c>
      <c r="AB1027" s="34">
        <v>7</v>
      </c>
      <c r="AC1027" s="34">
        <v>2</v>
      </c>
      <c r="AD1027" s="34">
        <v>1</v>
      </c>
      <c r="AE1027" s="34">
        <v>4</v>
      </c>
      <c r="AF1027" s="58">
        <f>'Base tratada'!$AC1027+'Base tratada'!$AD1027+'Base tratada'!$AE1027</f>
        <v>7</v>
      </c>
      <c r="AG10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27" s="58" t="str">
        <f>IF('Base tratada'!$AC1027&gt;=MAX('Base tratada'!$AD1027,'Base tratada'!$AE1027),"Web",
IF('Base tratada'!$AD1027&gt;='Base tratada'!$AE1027,"Catalog",
"Store"))</f>
        <v>Store</v>
      </c>
      <c r="AI1027" s="59">
        <f>IF('Base tratada'!$AF1027=0,"0",'Base tratada'!$AK1027/'Base tratada'!$AF1027)</f>
        <v>17</v>
      </c>
      <c r="AJ1027" s="59" t="str">
        <f>IF('Base tratada'!$AI1027=0,"R$ 0",
IF('Base tratada'!$AI1027&lt;=25,"R$ 1–25",
IF('Base tratada'!$AI1027&lt;=50,"R$ 26–50",
"+R$ 50")))</f>
        <v>R$ 1–25</v>
      </c>
      <c r="AK1027" s="35">
        <v>119</v>
      </c>
      <c r="AL1027" s="58" t="str">
        <f>IF('Base tratada'!$AK1027&lt;=100,"R$ 0-100",
IF('Base tratada'!$AK1027&lt;=500,"R$ 101-500",
IF('Base tratada'!$AK1027&lt;=1000,"R$ 501-1000",
IF('Base tratada'!$AK1027&lt;=1500,"R$ 1001-1500",
"+R$ 1500"))))</f>
        <v>R$ 101-500</v>
      </c>
      <c r="AM1027" s="34">
        <v>0</v>
      </c>
      <c r="AN1027" s="34">
        <v>0</v>
      </c>
      <c r="AO1027" s="34">
        <v>0</v>
      </c>
      <c r="AP1027" s="34">
        <v>0</v>
      </c>
      <c r="AQ1027" s="34">
        <v>0</v>
      </c>
      <c r="AR1027" s="34">
        <v>0</v>
      </c>
      <c r="AS1027" s="34">
        <v>0</v>
      </c>
      <c r="AT1027" s="34">
        <v>3</v>
      </c>
      <c r="AU1027" s="34">
        <v>11</v>
      </c>
      <c r="AV1027" s="52">
        <v>116</v>
      </c>
      <c r="AW1027" s="57">
        <v>0</v>
      </c>
      <c r="AX1027" s="58" t="str">
        <f>IF(Tabela3[[#This Row],[Response]]=1, "Aceitou", "Não aceitou")</f>
        <v>Não aceitou</v>
      </c>
      <c r="AY1027" s="55" t="str">
        <f>Tabela3[[#This Row],[Faixa Recência]] &amp; " | " &amp; Tabela3[[#This Row],[Faixa Gasto]] &amp; " | " &amp; Tabela3[[#This Row],[Faixa ticket médio]]</f>
        <v>0-15 dias | R$ 101-500 | R$ 1–25</v>
      </c>
      <c r="AZ10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7" s="36"/>
    </row>
    <row r="1028" spans="1:54" x14ac:dyDescent="0.25">
      <c r="A1028" s="61">
        <v>1027</v>
      </c>
      <c r="B1028" s="37">
        <v>33585</v>
      </c>
      <c r="C1028" s="34">
        <v>0</v>
      </c>
      <c r="D1028" s="34">
        <v>1</v>
      </c>
      <c r="E1028" s="34">
        <v>91</v>
      </c>
      <c r="F1028" s="58" t="str">
        <f>IF('Base tratada'!$E1028&lt;=15,"0-15 dias",
IF('Base tratada'!$E1028&lt;=30, "16-30 dias",
IF('Base tratada'!$E1028&lt;=45, "31-45 dias",
IF('Base tratada'!$E1028&lt;=60, "46-60 dias",
IF('Base tratada'!$E1028&lt;=75, "61-75 dias", "76-99 dias")))))</f>
        <v>76-99 dias</v>
      </c>
      <c r="G1028" s="38">
        <v>54</v>
      </c>
      <c r="H1028" s="60" t="str">
        <f>IF('Base tratada'!$G1028&lt;=29,"24–29",
IF('Base tratada'!$G1028&lt;=39,"30–39",
IF('Base tratada'!$G1028&lt;=49,"40–49",
IF('Base tratada'!$G1028&lt;=59,"50–59",
IF('Base tratada'!$G1028&lt;=69,"60–69",
"70–80")))))</f>
        <v>50–59</v>
      </c>
      <c r="I1028" s="34">
        <v>2436</v>
      </c>
      <c r="J1028" s="58" t="str">
        <f>IF('Base tratada'!$K1028=1,"Divorciado",
IF('Base tratada'!$L1028=1,"Casado",
IF('Base tratada'!$M1028=1, "Solteiro",
IF('Base tratada'!$N1028=1,"Juntos",
"Viúvo"))))</f>
        <v>Casado</v>
      </c>
      <c r="K1028" s="34">
        <v>0</v>
      </c>
      <c r="L1028" s="34">
        <v>1</v>
      </c>
      <c r="M1028" s="34">
        <v>0</v>
      </c>
      <c r="N1028" s="34">
        <v>0</v>
      </c>
      <c r="O1028" s="34">
        <v>0</v>
      </c>
      <c r="P1028" s="34">
        <v>0</v>
      </c>
      <c r="Q1028" s="34">
        <v>0</v>
      </c>
      <c r="R1028" s="34">
        <v>0</v>
      </c>
      <c r="S1028" s="34">
        <v>1</v>
      </c>
      <c r="T1028" s="34">
        <v>0</v>
      </c>
      <c r="U1028" s="35">
        <v>30</v>
      </c>
      <c r="V1028" s="35">
        <v>11</v>
      </c>
      <c r="W1028" s="35">
        <v>33</v>
      </c>
      <c r="X1028" s="35">
        <v>13</v>
      </c>
      <c r="Y1028" s="35">
        <v>6</v>
      </c>
      <c r="Z1028" s="35">
        <v>29</v>
      </c>
      <c r="AA1028" s="34">
        <v>1</v>
      </c>
      <c r="AB1028" s="34">
        <v>4</v>
      </c>
      <c r="AC1028" s="34">
        <v>2</v>
      </c>
      <c r="AD1028" s="34">
        <v>0</v>
      </c>
      <c r="AE1028" s="34">
        <v>4</v>
      </c>
      <c r="AF1028" s="58">
        <f>'Base tratada'!$AC1028+'Base tratada'!$AD1028+'Base tratada'!$AE1028</f>
        <v>6</v>
      </c>
      <c r="AG10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28" s="58" t="str">
        <f>IF('Base tratada'!$AC1028&gt;=MAX('Base tratada'!$AD1028,'Base tratada'!$AE1028),"Web",
IF('Base tratada'!$AD1028&gt;='Base tratada'!$AE1028,"Catalog",
"Store"))</f>
        <v>Store</v>
      </c>
      <c r="AI1028" s="59">
        <f>IF('Base tratada'!$AF1028=0,"0",'Base tratada'!$AK1028/'Base tratada'!$AF1028)</f>
        <v>15.5</v>
      </c>
      <c r="AJ1028" s="59" t="str">
        <f>IF('Base tratada'!$AI1028=0,"R$ 0",
IF('Base tratada'!$AI1028&lt;=25,"R$ 1–25",
IF('Base tratada'!$AI1028&lt;=50,"R$ 26–50",
"+R$ 50")))</f>
        <v>R$ 1–25</v>
      </c>
      <c r="AK1028" s="35">
        <v>93</v>
      </c>
      <c r="AL1028" s="58" t="str">
        <f>IF('Base tratada'!$AK1028&lt;=100,"R$ 0-100",
IF('Base tratada'!$AK1028&lt;=500,"R$ 101-500",
IF('Base tratada'!$AK1028&lt;=1000,"R$ 501-1000",
IF('Base tratada'!$AK1028&lt;=1500,"R$ 1001-1500",
"+R$ 1500"))))</f>
        <v>R$ 0-100</v>
      </c>
      <c r="AM1028" s="34">
        <v>0</v>
      </c>
      <c r="AN1028" s="34">
        <v>0</v>
      </c>
      <c r="AO1028" s="34">
        <v>0</v>
      </c>
      <c r="AP1028" s="34">
        <v>0</v>
      </c>
      <c r="AQ1028" s="34">
        <v>0</v>
      </c>
      <c r="AR1028" s="34">
        <v>0</v>
      </c>
      <c r="AS1028" s="34">
        <v>0</v>
      </c>
      <c r="AT1028" s="34">
        <v>3</v>
      </c>
      <c r="AU1028" s="34">
        <v>11</v>
      </c>
      <c r="AV1028" s="52">
        <v>64</v>
      </c>
      <c r="AW1028" s="57">
        <v>0</v>
      </c>
      <c r="AX1028" s="58" t="str">
        <f>IF(Tabela3[[#This Row],[Response]]=1, "Aceitou", "Não aceitou")</f>
        <v>Não aceitou</v>
      </c>
      <c r="AY1028" s="55" t="str">
        <f>Tabela3[[#This Row],[Faixa Recência]] &amp; " | " &amp; Tabela3[[#This Row],[Faixa Gasto]] &amp; " | " &amp; Tabela3[[#This Row],[Faixa ticket médio]]</f>
        <v>76-99 dias | R$ 0-100 | R$ 1–25</v>
      </c>
      <c r="AZ10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28" s="36"/>
    </row>
    <row r="1029" spans="1:54" x14ac:dyDescent="0.25">
      <c r="A1029" s="61">
        <v>1028</v>
      </c>
      <c r="B1029" s="37">
        <v>77037</v>
      </c>
      <c r="C1029" s="34">
        <v>0</v>
      </c>
      <c r="D1029" s="34">
        <v>1</v>
      </c>
      <c r="E1029" s="34">
        <v>3</v>
      </c>
      <c r="F1029" s="58" t="str">
        <f>IF('Base tratada'!$E1029&lt;=15,"0-15 dias",
IF('Base tratada'!$E1029&lt;=30, "16-30 dias",
IF('Base tratada'!$E1029&lt;=45, "31-45 dias",
IF('Base tratada'!$E1029&lt;=60, "46-60 dias",
IF('Base tratada'!$E1029&lt;=75, "61-75 dias", "76-99 dias")))))</f>
        <v>0-15 dias</v>
      </c>
      <c r="G1029" s="38">
        <v>60</v>
      </c>
      <c r="H1029" s="60" t="str">
        <f>IF('Base tratada'!$G1029&lt;=29,"24–29",
IF('Base tratada'!$G1029&lt;=39,"30–39",
IF('Base tratada'!$G1029&lt;=49,"40–49",
IF('Base tratada'!$G1029&lt;=59,"50–59",
IF('Base tratada'!$G1029&lt;=69,"60–69",
"70–80")))))</f>
        <v>60–69</v>
      </c>
      <c r="I1029" s="34">
        <v>2418</v>
      </c>
      <c r="J1029" s="58" t="str">
        <f>IF('Base tratada'!$K1029=1,"Divorciado",
IF('Base tratada'!$L1029=1,"Casado",
IF('Base tratada'!$M1029=1, "Solteiro",
IF('Base tratada'!$N1029=1,"Juntos",
"Viúvo"))))</f>
        <v>Casado</v>
      </c>
      <c r="K1029" s="34">
        <v>0</v>
      </c>
      <c r="L1029" s="34">
        <v>1</v>
      </c>
      <c r="M1029" s="34">
        <v>0</v>
      </c>
      <c r="N1029" s="34">
        <v>0</v>
      </c>
      <c r="O1029" s="34">
        <v>0</v>
      </c>
      <c r="P1029" s="34">
        <v>0</v>
      </c>
      <c r="Q1029" s="34">
        <v>0</v>
      </c>
      <c r="R1029" s="34">
        <v>0</v>
      </c>
      <c r="S1029" s="34">
        <v>0</v>
      </c>
      <c r="T1029" s="34">
        <v>1</v>
      </c>
      <c r="U1029" s="35">
        <v>463</v>
      </c>
      <c r="V1029" s="35">
        <v>96</v>
      </c>
      <c r="W1029" s="35">
        <v>333</v>
      </c>
      <c r="X1029" s="35">
        <v>168</v>
      </c>
      <c r="Y1029" s="35">
        <v>53</v>
      </c>
      <c r="Z1029" s="35">
        <v>10</v>
      </c>
      <c r="AA1029" s="34">
        <v>1</v>
      </c>
      <c r="AB1029" s="34">
        <v>3</v>
      </c>
      <c r="AC1029" s="34">
        <v>7</v>
      </c>
      <c r="AD1029" s="34">
        <v>7</v>
      </c>
      <c r="AE1029" s="34">
        <v>12</v>
      </c>
      <c r="AF1029" s="58">
        <f>'Base tratada'!$AC1029+'Base tratada'!$AD1029+'Base tratada'!$AE1029</f>
        <v>26</v>
      </c>
      <c r="AG10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29" s="58" t="str">
        <f>IF('Base tratada'!$AC1029&gt;=MAX('Base tratada'!$AD1029,'Base tratada'!$AE1029),"Web",
IF('Base tratada'!$AD1029&gt;='Base tratada'!$AE1029,"Catalog",
"Store"))</f>
        <v>Store</v>
      </c>
      <c r="AI1029" s="59">
        <f>IF('Base tratada'!$AF1029=0,"0",'Base tratada'!$AK1029/'Base tratada'!$AF1029)</f>
        <v>42.807692307692307</v>
      </c>
      <c r="AJ1029" s="59" t="str">
        <f>IF('Base tratada'!$AI1029=0,"R$ 0",
IF('Base tratada'!$AI1029&lt;=25,"R$ 1–25",
IF('Base tratada'!$AI1029&lt;=50,"R$ 26–50",
"+R$ 50")))</f>
        <v>R$ 26–50</v>
      </c>
      <c r="AK1029" s="35">
        <v>1113</v>
      </c>
      <c r="AL1029" s="58" t="str">
        <f>IF('Base tratada'!$AK1029&lt;=100,"R$ 0-100",
IF('Base tratada'!$AK1029&lt;=500,"R$ 101-500",
IF('Base tratada'!$AK1029&lt;=1000,"R$ 501-1000",
IF('Base tratada'!$AK1029&lt;=1500,"R$ 1001-1500",
"+R$ 1500"))))</f>
        <v>R$ 1001-1500</v>
      </c>
      <c r="AM1029" s="34">
        <v>0</v>
      </c>
      <c r="AN1029" s="34">
        <v>0</v>
      </c>
      <c r="AO1029" s="34">
        <v>0</v>
      </c>
      <c r="AP1029" s="34">
        <v>0</v>
      </c>
      <c r="AQ1029" s="34">
        <v>0</v>
      </c>
      <c r="AR1029" s="34">
        <v>0</v>
      </c>
      <c r="AS1029" s="34">
        <v>0</v>
      </c>
      <c r="AT1029" s="34">
        <v>3</v>
      </c>
      <c r="AU1029" s="34">
        <v>11</v>
      </c>
      <c r="AV1029" s="52">
        <v>1103</v>
      </c>
      <c r="AW1029" s="57">
        <v>0</v>
      </c>
      <c r="AX1029" s="58" t="str">
        <f>IF(Tabela3[[#This Row],[Response]]=1, "Aceitou", "Não aceitou")</f>
        <v>Não aceitou</v>
      </c>
      <c r="AY1029" s="55" t="str">
        <f>Tabela3[[#This Row],[Faixa Recência]] &amp; " | " &amp; Tabela3[[#This Row],[Faixa Gasto]] &amp; " | " &amp; Tabela3[[#This Row],[Faixa ticket médio]]</f>
        <v>0-15 dias | R$ 1001-1500 | R$ 26–50</v>
      </c>
      <c r="AZ10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29" s="36"/>
    </row>
    <row r="1030" spans="1:54" x14ac:dyDescent="0.25">
      <c r="A1030" s="61">
        <v>1029</v>
      </c>
      <c r="B1030" s="37">
        <v>35196</v>
      </c>
      <c r="C1030" s="34">
        <v>1</v>
      </c>
      <c r="D1030" s="34">
        <v>0</v>
      </c>
      <c r="E1030" s="34">
        <v>68</v>
      </c>
      <c r="F1030" s="58" t="str">
        <f>IF('Base tratada'!$E1030&lt;=15,"0-15 dias",
IF('Base tratada'!$E1030&lt;=30, "16-30 dias",
IF('Base tratada'!$E1030&lt;=45, "31-45 dias",
IF('Base tratada'!$E1030&lt;=60, "46-60 dias",
IF('Base tratada'!$E1030&lt;=75, "61-75 dias", "76-99 dias")))))</f>
        <v>61-75 dias</v>
      </c>
      <c r="G1030" s="38">
        <v>36</v>
      </c>
      <c r="H1030" s="60" t="str">
        <f>IF('Base tratada'!$G1030&lt;=29,"24–29",
IF('Base tratada'!$G1030&lt;=39,"30–39",
IF('Base tratada'!$G1030&lt;=49,"40–49",
IF('Base tratada'!$G1030&lt;=59,"50–59",
IF('Base tratada'!$G1030&lt;=69,"60–69",
"70–80")))))</f>
        <v>30–39</v>
      </c>
      <c r="I1030" s="34">
        <v>2752</v>
      </c>
      <c r="J1030" s="58" t="str">
        <f>IF('Base tratada'!$K1030=1,"Divorciado",
IF('Base tratada'!$L1030=1,"Casado",
IF('Base tratada'!$M1030=1, "Solteiro",
IF('Base tratada'!$N1030=1,"Juntos",
"Viúvo"))))</f>
        <v>Juntos</v>
      </c>
      <c r="K1030" s="34">
        <v>0</v>
      </c>
      <c r="L1030" s="34">
        <v>0</v>
      </c>
      <c r="M1030" s="34">
        <v>0</v>
      </c>
      <c r="N1030" s="34">
        <v>1</v>
      </c>
      <c r="O1030" s="34">
        <v>0</v>
      </c>
      <c r="P1030" s="34">
        <v>0</v>
      </c>
      <c r="Q1030" s="34">
        <v>0</v>
      </c>
      <c r="R1030" s="34">
        <v>1</v>
      </c>
      <c r="S1030" s="34">
        <v>0</v>
      </c>
      <c r="T1030" s="34">
        <v>0</v>
      </c>
      <c r="U1030" s="35">
        <v>75</v>
      </c>
      <c r="V1030" s="35">
        <v>12</v>
      </c>
      <c r="W1030" s="35">
        <v>141</v>
      </c>
      <c r="X1030" s="35">
        <v>43</v>
      </c>
      <c r="Y1030" s="35">
        <v>39</v>
      </c>
      <c r="Z1030" s="35">
        <v>187</v>
      </c>
      <c r="AA1030" s="34">
        <v>6</v>
      </c>
      <c r="AB1030" s="34">
        <v>8</v>
      </c>
      <c r="AC1030" s="34">
        <v>6</v>
      </c>
      <c r="AD1030" s="34">
        <v>1</v>
      </c>
      <c r="AE1030" s="34">
        <v>5</v>
      </c>
      <c r="AF1030" s="58">
        <f>'Base tratada'!$AC1030+'Base tratada'!$AD1030+'Base tratada'!$AE1030</f>
        <v>12</v>
      </c>
      <c r="AG10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30" s="58" t="str">
        <f>IF('Base tratada'!$AC1030&gt;=MAX('Base tratada'!$AD1030,'Base tratada'!$AE1030),"Web",
IF('Base tratada'!$AD1030&gt;='Base tratada'!$AE1030,"Catalog",
"Store"))</f>
        <v>Web</v>
      </c>
      <c r="AI1030" s="59">
        <f>IF('Base tratada'!$AF1030=0,"0",'Base tratada'!$AK1030/'Base tratada'!$AF1030)</f>
        <v>25.833333333333332</v>
      </c>
      <c r="AJ1030" s="59" t="str">
        <f>IF('Base tratada'!$AI1030=0,"R$ 0",
IF('Base tratada'!$AI1030&lt;=25,"R$ 1–25",
IF('Base tratada'!$AI1030&lt;=50,"R$ 26–50",
"+R$ 50")))</f>
        <v>R$ 26–50</v>
      </c>
      <c r="AK1030" s="35">
        <v>310</v>
      </c>
      <c r="AL1030" s="58" t="str">
        <f>IF('Base tratada'!$AK1030&lt;=100,"R$ 0-100",
IF('Base tratada'!$AK1030&lt;=500,"R$ 101-500",
IF('Base tratada'!$AK1030&lt;=1000,"R$ 501-1000",
IF('Base tratada'!$AK1030&lt;=1500,"R$ 1001-1500",
"+R$ 1500"))))</f>
        <v>R$ 101-500</v>
      </c>
      <c r="AM1030" s="34">
        <v>0</v>
      </c>
      <c r="AN1030" s="34">
        <v>0</v>
      </c>
      <c r="AO1030" s="34">
        <v>0</v>
      </c>
      <c r="AP1030" s="34">
        <v>0</v>
      </c>
      <c r="AQ1030" s="34">
        <v>0</v>
      </c>
      <c r="AR1030" s="34">
        <v>0</v>
      </c>
      <c r="AS1030" s="34">
        <v>0</v>
      </c>
      <c r="AT1030" s="34">
        <v>3</v>
      </c>
      <c r="AU1030" s="34">
        <v>11</v>
      </c>
      <c r="AV1030" s="52">
        <v>123</v>
      </c>
      <c r="AW1030" s="57">
        <v>1</v>
      </c>
      <c r="AX1030" s="58" t="str">
        <f>IF(Tabela3[[#This Row],[Response]]=1, "Aceitou", "Não aceitou")</f>
        <v>Aceitou</v>
      </c>
      <c r="AY1030" s="55" t="str">
        <f>Tabela3[[#This Row],[Faixa Recência]] &amp; " | " &amp; Tabela3[[#This Row],[Faixa Gasto]] &amp; " | " &amp; Tabela3[[#This Row],[Faixa ticket médio]]</f>
        <v>61-75 dias | R$ 101-500 | R$ 26–50</v>
      </c>
      <c r="AZ10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0" s="36"/>
    </row>
    <row r="1031" spans="1:54" x14ac:dyDescent="0.25">
      <c r="A1031" s="61">
        <v>1030</v>
      </c>
      <c r="B1031" s="37">
        <v>44529</v>
      </c>
      <c r="C1031" s="34">
        <v>0</v>
      </c>
      <c r="D1031" s="34">
        <v>1</v>
      </c>
      <c r="E1031" s="34">
        <v>98</v>
      </c>
      <c r="F1031" s="58" t="str">
        <f>IF('Base tratada'!$E1031&lt;=15,"0-15 dias",
IF('Base tratada'!$E1031&lt;=30, "16-30 dias",
IF('Base tratada'!$E1031&lt;=45, "31-45 dias",
IF('Base tratada'!$E1031&lt;=60, "46-60 dias",
IF('Base tratada'!$E1031&lt;=75, "61-75 dias", "76-99 dias")))))</f>
        <v>76-99 dias</v>
      </c>
      <c r="G1031" s="38">
        <v>54</v>
      </c>
      <c r="H1031" s="60" t="str">
        <f>IF('Base tratada'!$G1031&lt;=29,"24–29",
IF('Base tratada'!$G1031&lt;=39,"30–39",
IF('Base tratada'!$G1031&lt;=49,"40–49",
IF('Base tratada'!$G1031&lt;=59,"50–59",
IF('Base tratada'!$G1031&lt;=69,"60–69",
"70–80")))))</f>
        <v>50–59</v>
      </c>
      <c r="I1031" s="34">
        <v>2518</v>
      </c>
      <c r="J1031" s="58" t="str">
        <f>IF('Base tratada'!$K1031=1,"Divorciado",
IF('Base tratada'!$L1031=1,"Casado",
IF('Base tratada'!$M1031=1, "Solteiro",
IF('Base tratada'!$N1031=1,"Juntos",
"Viúvo"))))</f>
        <v>Casado</v>
      </c>
      <c r="K1031" s="34">
        <v>0</v>
      </c>
      <c r="L1031" s="34">
        <v>1</v>
      </c>
      <c r="M1031" s="34">
        <v>0</v>
      </c>
      <c r="N1031" s="34">
        <v>0</v>
      </c>
      <c r="O1031" s="34">
        <v>0</v>
      </c>
      <c r="P1031" s="34">
        <v>0</v>
      </c>
      <c r="Q1031" s="34">
        <v>0</v>
      </c>
      <c r="R1031" s="34">
        <v>1</v>
      </c>
      <c r="S1031" s="34">
        <v>0</v>
      </c>
      <c r="T1031" s="34">
        <v>0</v>
      </c>
      <c r="U1031" s="35">
        <v>538</v>
      </c>
      <c r="V1031" s="35">
        <v>13</v>
      </c>
      <c r="W1031" s="35">
        <v>91</v>
      </c>
      <c r="X1031" s="35">
        <v>17</v>
      </c>
      <c r="Y1031" s="35">
        <v>6</v>
      </c>
      <c r="Z1031" s="35">
        <v>26</v>
      </c>
      <c r="AA1031" s="34">
        <v>6</v>
      </c>
      <c r="AB1031" s="34">
        <v>5</v>
      </c>
      <c r="AC1031" s="34">
        <v>6</v>
      </c>
      <c r="AD1031" s="34">
        <v>2</v>
      </c>
      <c r="AE1031" s="34">
        <v>11</v>
      </c>
      <c r="AF1031" s="58">
        <f>'Base tratada'!$AC1031+'Base tratada'!$AD1031+'Base tratada'!$AE1031</f>
        <v>19</v>
      </c>
      <c r="AG10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31" s="58" t="str">
        <f>IF('Base tratada'!$AC1031&gt;=MAX('Base tratada'!$AD1031,'Base tratada'!$AE1031),"Web",
IF('Base tratada'!$AD1031&gt;='Base tratada'!$AE1031,"Catalog",
"Store"))</f>
        <v>Store</v>
      </c>
      <c r="AI1031" s="59">
        <f>IF('Base tratada'!$AF1031=0,"0",'Base tratada'!$AK1031/'Base tratada'!$AF1031)</f>
        <v>35</v>
      </c>
      <c r="AJ1031" s="59" t="str">
        <f>IF('Base tratada'!$AI1031=0,"R$ 0",
IF('Base tratada'!$AI1031&lt;=25,"R$ 1–25",
IF('Base tratada'!$AI1031&lt;=50,"R$ 26–50",
"+R$ 50")))</f>
        <v>R$ 26–50</v>
      </c>
      <c r="AK1031" s="35">
        <v>665</v>
      </c>
      <c r="AL1031" s="58" t="str">
        <f>IF('Base tratada'!$AK1031&lt;=100,"R$ 0-100",
IF('Base tratada'!$AK1031&lt;=500,"R$ 101-500",
IF('Base tratada'!$AK1031&lt;=1000,"R$ 501-1000",
IF('Base tratada'!$AK1031&lt;=1500,"R$ 1001-1500",
"+R$ 1500"))))</f>
        <v>R$ 501-1000</v>
      </c>
      <c r="AM1031" s="34">
        <v>0</v>
      </c>
      <c r="AN1031" s="34">
        <v>0</v>
      </c>
      <c r="AO1031" s="34">
        <v>0</v>
      </c>
      <c r="AP1031" s="34">
        <v>1</v>
      </c>
      <c r="AQ1031" s="34">
        <v>0</v>
      </c>
      <c r="AR1031" s="34">
        <v>1</v>
      </c>
      <c r="AS1031" s="34">
        <v>0</v>
      </c>
      <c r="AT1031" s="34">
        <v>3</v>
      </c>
      <c r="AU1031" s="34">
        <v>11</v>
      </c>
      <c r="AV1031" s="52">
        <v>639</v>
      </c>
      <c r="AW1031" s="57">
        <v>0</v>
      </c>
      <c r="AX1031" s="58" t="str">
        <f>IF(Tabela3[[#This Row],[Response]]=1, "Aceitou", "Não aceitou")</f>
        <v>Não aceitou</v>
      </c>
      <c r="AY1031" s="55" t="str">
        <f>Tabela3[[#This Row],[Faixa Recência]] &amp; " | " &amp; Tabela3[[#This Row],[Faixa Gasto]] &amp; " | " &amp; Tabela3[[#This Row],[Faixa ticket médio]]</f>
        <v>76-99 dias | R$ 501-1000 | R$ 26–50</v>
      </c>
      <c r="AZ10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1" s="36"/>
    </row>
    <row r="1032" spans="1:54" x14ac:dyDescent="0.25">
      <c r="A1032" s="61">
        <v>1031</v>
      </c>
      <c r="B1032" s="37">
        <v>70924</v>
      </c>
      <c r="C1032" s="34">
        <v>0</v>
      </c>
      <c r="D1032" s="34">
        <v>0</v>
      </c>
      <c r="E1032" s="34">
        <v>41</v>
      </c>
      <c r="F1032" s="58" t="str">
        <f>IF('Base tratada'!$E1032&lt;=15,"0-15 dias",
IF('Base tratada'!$E1032&lt;=30, "16-30 dias",
IF('Base tratada'!$E1032&lt;=45, "31-45 dias",
IF('Base tratada'!$E1032&lt;=60, "46-60 dias",
IF('Base tratada'!$E1032&lt;=75, "61-75 dias", "76-99 dias")))))</f>
        <v>31-45 dias</v>
      </c>
      <c r="G1032" s="38">
        <v>55</v>
      </c>
      <c r="H1032" s="60" t="str">
        <f>IF('Base tratada'!$G1032&lt;=29,"24–29",
IF('Base tratada'!$G1032&lt;=39,"30–39",
IF('Base tratada'!$G1032&lt;=49,"40–49",
IF('Base tratada'!$G1032&lt;=59,"50–59",
IF('Base tratada'!$G1032&lt;=69,"60–69",
"70–80")))))</f>
        <v>50–59</v>
      </c>
      <c r="I1032" s="34">
        <v>2242</v>
      </c>
      <c r="J1032" s="58" t="str">
        <f>IF('Base tratada'!$K1032=1,"Divorciado",
IF('Base tratada'!$L1032=1,"Casado",
IF('Base tratada'!$M1032=1, "Solteiro",
IF('Base tratada'!$N1032=1,"Juntos",
"Viúvo"))))</f>
        <v>Casado</v>
      </c>
      <c r="K1032" s="34">
        <v>0</v>
      </c>
      <c r="L1032" s="34">
        <v>1</v>
      </c>
      <c r="M1032" s="34">
        <v>0</v>
      </c>
      <c r="N1032" s="34">
        <v>0</v>
      </c>
      <c r="O1032" s="34">
        <v>0</v>
      </c>
      <c r="P1032" s="34">
        <v>1</v>
      </c>
      <c r="Q1032" s="34">
        <v>0</v>
      </c>
      <c r="R1032" s="34">
        <v>0</v>
      </c>
      <c r="S1032" s="34">
        <v>0</v>
      </c>
      <c r="T1032" s="34">
        <v>0</v>
      </c>
      <c r="U1032" s="35">
        <v>635</v>
      </c>
      <c r="V1032" s="35">
        <v>114</v>
      </c>
      <c r="W1032" s="35">
        <v>254</v>
      </c>
      <c r="X1032" s="35">
        <v>132</v>
      </c>
      <c r="Y1032" s="35">
        <v>152</v>
      </c>
      <c r="Z1032" s="35">
        <v>76</v>
      </c>
      <c r="AA1032" s="34">
        <v>1</v>
      </c>
      <c r="AB1032" s="34">
        <v>3</v>
      </c>
      <c r="AC1032" s="34">
        <v>6</v>
      </c>
      <c r="AD1032" s="34">
        <v>6</v>
      </c>
      <c r="AE1032" s="34">
        <v>7</v>
      </c>
      <c r="AF1032" s="58">
        <f>'Base tratada'!$AC1032+'Base tratada'!$AD1032+'Base tratada'!$AE1032</f>
        <v>19</v>
      </c>
      <c r="AG10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32" s="58" t="str">
        <f>IF('Base tratada'!$AC1032&gt;=MAX('Base tratada'!$AD1032,'Base tratada'!$AE1032),"Web",
IF('Base tratada'!$AD1032&gt;='Base tratada'!$AE1032,"Catalog",
"Store"))</f>
        <v>Store</v>
      </c>
      <c r="AI1032" s="59">
        <f>IF('Base tratada'!$AF1032=0,"0",'Base tratada'!$AK1032/'Base tratada'!$AF1032)</f>
        <v>67.736842105263165</v>
      </c>
      <c r="AJ1032" s="59" t="str">
        <f>IF('Base tratada'!$AI1032=0,"R$ 0",
IF('Base tratada'!$AI1032&lt;=25,"R$ 1–25",
IF('Base tratada'!$AI1032&lt;=50,"R$ 26–50",
"+R$ 50")))</f>
        <v>+R$ 50</v>
      </c>
      <c r="AK1032" s="35">
        <v>1287</v>
      </c>
      <c r="AL1032" s="58" t="str">
        <f>IF('Base tratada'!$AK1032&lt;=100,"R$ 0-100",
IF('Base tratada'!$AK1032&lt;=500,"R$ 101-500",
IF('Base tratada'!$AK1032&lt;=1000,"R$ 501-1000",
IF('Base tratada'!$AK1032&lt;=1500,"R$ 1001-1500",
"+R$ 1500"))))</f>
        <v>R$ 1001-1500</v>
      </c>
      <c r="AM1032" s="34">
        <v>0</v>
      </c>
      <c r="AN1032" s="34">
        <v>0</v>
      </c>
      <c r="AO1032" s="34">
        <v>0</v>
      </c>
      <c r="AP1032" s="34">
        <v>0</v>
      </c>
      <c r="AQ1032" s="34">
        <v>1</v>
      </c>
      <c r="AR1032" s="34">
        <v>1</v>
      </c>
      <c r="AS1032" s="34">
        <v>0</v>
      </c>
      <c r="AT1032" s="34">
        <v>3</v>
      </c>
      <c r="AU1032" s="34">
        <v>11</v>
      </c>
      <c r="AV1032" s="52">
        <v>1211</v>
      </c>
      <c r="AW1032" s="57">
        <v>0</v>
      </c>
      <c r="AX1032" s="58" t="str">
        <f>IF(Tabela3[[#This Row],[Response]]=1, "Aceitou", "Não aceitou")</f>
        <v>Não aceitou</v>
      </c>
      <c r="AY1032" s="55" t="str">
        <f>Tabela3[[#This Row],[Faixa Recência]] &amp; " | " &amp; Tabela3[[#This Row],[Faixa Gasto]] &amp; " | " &amp; Tabela3[[#This Row],[Faixa ticket médio]]</f>
        <v>31-45 dias | R$ 1001-1500 | +R$ 50</v>
      </c>
      <c r="AZ10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32" s="36"/>
    </row>
    <row r="1033" spans="1:54" x14ac:dyDescent="0.25">
      <c r="A1033" s="61">
        <v>1032</v>
      </c>
      <c r="B1033" s="37">
        <v>28764</v>
      </c>
      <c r="C1033" s="34">
        <v>1</v>
      </c>
      <c r="D1033" s="34">
        <v>1</v>
      </c>
      <c r="E1033" s="34">
        <v>16</v>
      </c>
      <c r="F1033" s="58" t="str">
        <f>IF('Base tratada'!$E1033&lt;=15,"0-15 dias",
IF('Base tratada'!$E1033&lt;=30, "16-30 dias",
IF('Base tratada'!$E1033&lt;=45, "31-45 dias",
IF('Base tratada'!$E1033&lt;=60, "46-60 dias",
IF('Base tratada'!$E1033&lt;=75, "61-75 dias", "76-99 dias")))))</f>
        <v>16-30 dias</v>
      </c>
      <c r="G1033" s="38">
        <v>54</v>
      </c>
      <c r="H1033" s="60" t="str">
        <f>IF('Base tratada'!$G1033&lt;=29,"24–29",
IF('Base tratada'!$G1033&lt;=39,"30–39",
IF('Base tratada'!$G1033&lt;=49,"40–49",
IF('Base tratada'!$G1033&lt;=59,"50–59",
IF('Base tratada'!$G1033&lt;=69,"60–69",
"70–80")))))</f>
        <v>50–59</v>
      </c>
      <c r="I1033" s="34">
        <v>2183</v>
      </c>
      <c r="J1033" s="58" t="str">
        <f>IF('Base tratada'!$K1033=1,"Divorciado",
IF('Base tratada'!$L1033=1,"Casado",
IF('Base tratada'!$M1033=1, "Solteiro",
IF('Base tratada'!$N1033=1,"Juntos",
"Viúvo"))))</f>
        <v>Juntos</v>
      </c>
      <c r="K1033" s="34">
        <v>0</v>
      </c>
      <c r="L1033" s="34">
        <v>0</v>
      </c>
      <c r="M1033" s="34">
        <v>0</v>
      </c>
      <c r="N1033" s="34">
        <v>1</v>
      </c>
      <c r="O1033" s="34">
        <v>0</v>
      </c>
      <c r="P1033" s="34">
        <v>0</v>
      </c>
      <c r="Q1033" s="34">
        <v>0</v>
      </c>
      <c r="R1033" s="34">
        <v>0</v>
      </c>
      <c r="S1033" s="34">
        <v>0</v>
      </c>
      <c r="T1033" s="34">
        <v>1</v>
      </c>
      <c r="U1033" s="35">
        <v>8</v>
      </c>
      <c r="V1033" s="35">
        <v>0</v>
      </c>
      <c r="W1033" s="35">
        <v>3</v>
      </c>
      <c r="X1033" s="35">
        <v>0</v>
      </c>
      <c r="Y1033" s="35">
        <v>0</v>
      </c>
      <c r="Z1033" s="35">
        <v>1</v>
      </c>
      <c r="AA1033" s="34">
        <v>1</v>
      </c>
      <c r="AB1033" s="34">
        <v>8</v>
      </c>
      <c r="AC1033" s="34">
        <v>1</v>
      </c>
      <c r="AD1033" s="34">
        <v>0</v>
      </c>
      <c r="AE1033" s="34">
        <v>2</v>
      </c>
      <c r="AF1033" s="58">
        <f>'Base tratada'!$AC1033+'Base tratada'!$AD1033+'Base tratada'!$AE1033</f>
        <v>3</v>
      </c>
      <c r="AG10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33" s="58" t="str">
        <f>IF('Base tratada'!$AC1033&gt;=MAX('Base tratada'!$AD1033,'Base tratada'!$AE1033),"Web",
IF('Base tratada'!$AD1033&gt;='Base tratada'!$AE1033,"Catalog",
"Store"))</f>
        <v>Store</v>
      </c>
      <c r="AI1033" s="59">
        <f>IF('Base tratada'!$AF1033=0,"0",'Base tratada'!$AK1033/'Base tratada'!$AF1033)</f>
        <v>3.6666666666666665</v>
      </c>
      <c r="AJ1033" s="59" t="str">
        <f>IF('Base tratada'!$AI1033=0,"R$ 0",
IF('Base tratada'!$AI1033&lt;=25,"R$ 1–25",
IF('Base tratada'!$AI1033&lt;=50,"R$ 26–50",
"+R$ 50")))</f>
        <v>R$ 1–25</v>
      </c>
      <c r="AK1033" s="35">
        <v>11</v>
      </c>
      <c r="AL1033" s="58" t="str">
        <f>IF('Base tratada'!$AK1033&lt;=100,"R$ 0-100",
IF('Base tratada'!$AK1033&lt;=500,"R$ 101-500",
IF('Base tratada'!$AK1033&lt;=1000,"R$ 501-1000",
IF('Base tratada'!$AK1033&lt;=1500,"R$ 1001-1500",
"+R$ 1500"))))</f>
        <v>R$ 0-100</v>
      </c>
      <c r="AM1033" s="34">
        <v>0</v>
      </c>
      <c r="AN1033" s="34">
        <v>0</v>
      </c>
      <c r="AO1033" s="34">
        <v>1</v>
      </c>
      <c r="AP1033" s="34">
        <v>0</v>
      </c>
      <c r="AQ1033" s="34">
        <v>0</v>
      </c>
      <c r="AR1033" s="34">
        <v>1</v>
      </c>
      <c r="AS1033" s="34">
        <v>0</v>
      </c>
      <c r="AT1033" s="34">
        <v>3</v>
      </c>
      <c r="AU1033" s="34">
        <v>11</v>
      </c>
      <c r="AV1033" s="52">
        <v>10</v>
      </c>
      <c r="AW1033" s="57">
        <v>0</v>
      </c>
      <c r="AX1033" s="58" t="str">
        <f>IF(Tabela3[[#This Row],[Response]]=1, "Aceitou", "Não aceitou")</f>
        <v>Não aceitou</v>
      </c>
      <c r="AY1033" s="55" t="str">
        <f>Tabela3[[#This Row],[Faixa Recência]] &amp; " | " &amp; Tabela3[[#This Row],[Faixa Gasto]] &amp; " | " &amp; Tabela3[[#This Row],[Faixa ticket médio]]</f>
        <v>16-30 dias | R$ 0-100 | R$ 1–25</v>
      </c>
      <c r="AZ10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3" s="36"/>
    </row>
    <row r="1034" spans="1:54" x14ac:dyDescent="0.25">
      <c r="A1034" s="61">
        <v>1033</v>
      </c>
      <c r="B1034" s="37">
        <v>69098</v>
      </c>
      <c r="C1034" s="34">
        <v>0</v>
      </c>
      <c r="D1034" s="34">
        <v>0</v>
      </c>
      <c r="E1034" s="34">
        <v>82</v>
      </c>
      <c r="F1034" s="58" t="str">
        <f>IF('Base tratada'!$E1034&lt;=15,"0-15 dias",
IF('Base tratada'!$E1034&lt;=30, "16-30 dias",
IF('Base tratada'!$E1034&lt;=45, "31-45 dias",
IF('Base tratada'!$E1034&lt;=60, "46-60 dias",
IF('Base tratada'!$E1034&lt;=75, "61-75 dias", "76-99 dias")))))</f>
        <v>76-99 dias</v>
      </c>
      <c r="G1034" s="38">
        <v>71</v>
      </c>
      <c r="H1034" s="60" t="str">
        <f>IF('Base tratada'!$G1034&lt;=29,"24–29",
IF('Base tratada'!$G1034&lt;=39,"30–39",
IF('Base tratada'!$G1034&lt;=49,"40–49",
IF('Base tratada'!$G1034&lt;=59,"50–59",
IF('Base tratada'!$G1034&lt;=69,"60–69",
"70–80")))))</f>
        <v>70–80</v>
      </c>
      <c r="I1034" s="34">
        <v>2657</v>
      </c>
      <c r="J1034" s="58" t="str">
        <f>IF('Base tratada'!$K1034=1,"Divorciado",
IF('Base tratada'!$L1034=1,"Casado",
IF('Base tratada'!$M1034=1, "Solteiro",
IF('Base tratada'!$N1034=1,"Juntos",
"Viúvo"))))</f>
        <v>Casado</v>
      </c>
      <c r="K1034" s="34">
        <v>0</v>
      </c>
      <c r="L1034" s="34">
        <v>1</v>
      </c>
      <c r="M1034" s="34">
        <v>0</v>
      </c>
      <c r="N1034" s="34">
        <v>0</v>
      </c>
      <c r="O1034" s="34">
        <v>0</v>
      </c>
      <c r="P1034" s="34">
        <v>0</v>
      </c>
      <c r="Q1034" s="34">
        <v>0</v>
      </c>
      <c r="R1034" s="34">
        <v>0</v>
      </c>
      <c r="S1034" s="34">
        <v>0</v>
      </c>
      <c r="T1034" s="34">
        <v>1</v>
      </c>
      <c r="U1034" s="35">
        <v>1315</v>
      </c>
      <c r="V1034" s="35">
        <v>22</v>
      </c>
      <c r="W1034" s="35">
        <v>780</v>
      </c>
      <c r="X1034" s="35">
        <v>145</v>
      </c>
      <c r="Y1034" s="35">
        <v>0</v>
      </c>
      <c r="Z1034" s="35">
        <v>178</v>
      </c>
      <c r="AA1034" s="34">
        <v>1</v>
      </c>
      <c r="AB1034" s="34">
        <v>5</v>
      </c>
      <c r="AC1034" s="34">
        <v>7</v>
      </c>
      <c r="AD1034" s="34">
        <v>8</v>
      </c>
      <c r="AE1034" s="34">
        <v>9</v>
      </c>
      <c r="AF1034" s="58">
        <f>'Base tratada'!$AC1034+'Base tratada'!$AD1034+'Base tratada'!$AE1034</f>
        <v>24</v>
      </c>
      <c r="AG10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34" s="58" t="str">
        <f>IF('Base tratada'!$AC1034&gt;=MAX('Base tratada'!$AD1034,'Base tratada'!$AE1034),"Web",
IF('Base tratada'!$AD1034&gt;='Base tratada'!$AE1034,"Catalog",
"Store"))</f>
        <v>Store</v>
      </c>
      <c r="AI1034" s="59">
        <f>IF('Base tratada'!$AF1034=0,"0",'Base tratada'!$AK1034/'Base tratada'!$AF1034)</f>
        <v>94.25</v>
      </c>
      <c r="AJ1034" s="59" t="str">
        <f>IF('Base tratada'!$AI1034=0,"R$ 0",
IF('Base tratada'!$AI1034&lt;=25,"R$ 1–25",
IF('Base tratada'!$AI1034&lt;=50,"R$ 26–50",
"+R$ 50")))</f>
        <v>+R$ 50</v>
      </c>
      <c r="AK1034" s="35">
        <v>2262</v>
      </c>
      <c r="AL1034" s="58" t="str">
        <f>IF('Base tratada'!$AK1034&lt;=100,"R$ 0-100",
IF('Base tratada'!$AK1034&lt;=500,"R$ 101-500",
IF('Base tratada'!$AK1034&lt;=1000,"R$ 501-1000",
IF('Base tratada'!$AK1034&lt;=1500,"R$ 1001-1500",
"+R$ 1500"))))</f>
        <v>+R$ 1500</v>
      </c>
      <c r="AM1034" s="34">
        <v>0</v>
      </c>
      <c r="AN1034" s="34">
        <v>0</v>
      </c>
      <c r="AO1034" s="34">
        <v>0</v>
      </c>
      <c r="AP1034" s="34">
        <v>0</v>
      </c>
      <c r="AQ1034" s="34">
        <v>0</v>
      </c>
      <c r="AR1034" s="34">
        <v>0</v>
      </c>
      <c r="AS1034" s="34">
        <v>0</v>
      </c>
      <c r="AT1034" s="34">
        <v>3</v>
      </c>
      <c r="AU1034" s="34">
        <v>11</v>
      </c>
      <c r="AV1034" s="52">
        <v>2084</v>
      </c>
      <c r="AW1034" s="57">
        <v>0</v>
      </c>
      <c r="AX1034" s="58" t="str">
        <f>IF(Tabela3[[#This Row],[Response]]=1, "Aceitou", "Não aceitou")</f>
        <v>Não aceitou</v>
      </c>
      <c r="AY1034" s="55" t="str">
        <f>Tabela3[[#This Row],[Faixa Recência]] &amp; " | " &amp; Tabela3[[#This Row],[Faixa Gasto]] &amp; " | " &amp; Tabela3[[#This Row],[Faixa ticket médio]]</f>
        <v>76-99 dias | +R$ 1500 | +R$ 50</v>
      </c>
      <c r="AZ10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4" s="36"/>
    </row>
    <row r="1035" spans="1:54" x14ac:dyDescent="0.25">
      <c r="A1035" s="61">
        <v>1034</v>
      </c>
      <c r="B1035" s="37">
        <v>25959</v>
      </c>
      <c r="C1035" s="34">
        <v>1</v>
      </c>
      <c r="D1035" s="34">
        <v>1</v>
      </c>
      <c r="E1035" s="34">
        <v>1</v>
      </c>
      <c r="F1035" s="58" t="str">
        <f>IF('Base tratada'!$E1035&lt;=15,"0-15 dias",
IF('Base tratada'!$E1035&lt;=30, "16-30 dias",
IF('Base tratada'!$E1035&lt;=45, "31-45 dias",
IF('Base tratada'!$E1035&lt;=60, "46-60 dias",
IF('Base tratada'!$E1035&lt;=75, "61-75 dias", "76-99 dias")))))</f>
        <v>0-15 dias</v>
      </c>
      <c r="G1035" s="38">
        <v>50</v>
      </c>
      <c r="H1035" s="60" t="str">
        <f>IF('Base tratada'!$G1035&lt;=29,"24–29",
IF('Base tratada'!$G1035&lt;=39,"30–39",
IF('Base tratada'!$G1035&lt;=49,"40–49",
IF('Base tratada'!$G1035&lt;=59,"50–59",
IF('Base tratada'!$G1035&lt;=69,"60–69",
"70–80")))))</f>
        <v>50–59</v>
      </c>
      <c r="I1035" s="34">
        <v>2659</v>
      </c>
      <c r="J1035" s="58" t="str">
        <f>IF('Base tratada'!$K1035=1,"Divorciado",
IF('Base tratada'!$L1035=1,"Casado",
IF('Base tratada'!$M1035=1, "Solteiro",
IF('Base tratada'!$N1035=1,"Juntos",
"Viúvo"))))</f>
        <v>Divorciado</v>
      </c>
      <c r="K1035" s="34">
        <v>1</v>
      </c>
      <c r="L1035" s="34">
        <v>0</v>
      </c>
      <c r="M1035" s="34">
        <v>0</v>
      </c>
      <c r="N1035" s="34">
        <v>0</v>
      </c>
      <c r="O1035" s="34">
        <v>0</v>
      </c>
      <c r="P1035" s="34">
        <v>1</v>
      </c>
      <c r="Q1035" s="34">
        <v>0</v>
      </c>
      <c r="R1035" s="34">
        <v>0</v>
      </c>
      <c r="S1035" s="34">
        <v>0</v>
      </c>
      <c r="T1035" s="34">
        <v>0</v>
      </c>
      <c r="U1035" s="35">
        <v>4</v>
      </c>
      <c r="V1035" s="35">
        <v>2</v>
      </c>
      <c r="W1035" s="35">
        <v>12</v>
      </c>
      <c r="X1035" s="35">
        <v>7</v>
      </c>
      <c r="Y1035" s="35">
        <v>5</v>
      </c>
      <c r="Z1035" s="35">
        <v>26</v>
      </c>
      <c r="AA1035" s="34">
        <v>2</v>
      </c>
      <c r="AB1035" s="34">
        <v>6</v>
      </c>
      <c r="AC1035" s="34">
        <v>1</v>
      </c>
      <c r="AD1035" s="34">
        <v>2</v>
      </c>
      <c r="AE1035" s="34">
        <v>2</v>
      </c>
      <c r="AF1035" s="58">
        <f>'Base tratada'!$AC1035+'Base tratada'!$AD1035+'Base tratada'!$AE1035</f>
        <v>5</v>
      </c>
      <c r="AG10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35" s="58" t="str">
        <f>IF('Base tratada'!$AC1035&gt;=MAX('Base tratada'!$AD1035,'Base tratada'!$AE1035),"Web",
IF('Base tratada'!$AD1035&gt;='Base tratada'!$AE1035,"Catalog",
"Store"))</f>
        <v>Catalog</v>
      </c>
      <c r="AI1035" s="59">
        <f>IF('Base tratada'!$AF1035=0,"0",'Base tratada'!$AK1035/'Base tratada'!$AF1035)</f>
        <v>6</v>
      </c>
      <c r="AJ1035" s="59" t="str">
        <f>IF('Base tratada'!$AI1035=0,"R$ 0",
IF('Base tratada'!$AI1035&lt;=25,"R$ 1–25",
IF('Base tratada'!$AI1035&lt;=50,"R$ 26–50",
"+R$ 50")))</f>
        <v>R$ 1–25</v>
      </c>
      <c r="AK1035" s="35">
        <v>30</v>
      </c>
      <c r="AL1035" s="58" t="str">
        <f>IF('Base tratada'!$AK1035&lt;=100,"R$ 0-100",
IF('Base tratada'!$AK1035&lt;=500,"R$ 101-500",
IF('Base tratada'!$AK1035&lt;=1000,"R$ 501-1000",
IF('Base tratada'!$AK1035&lt;=1500,"R$ 1001-1500",
"+R$ 1500"))))</f>
        <v>R$ 0-100</v>
      </c>
      <c r="AM1035" s="34">
        <v>0</v>
      </c>
      <c r="AN1035" s="34">
        <v>0</v>
      </c>
      <c r="AO1035" s="34">
        <v>0</v>
      </c>
      <c r="AP1035" s="34">
        <v>0</v>
      </c>
      <c r="AQ1035" s="34">
        <v>0</v>
      </c>
      <c r="AR1035" s="34">
        <v>0</v>
      </c>
      <c r="AS1035" s="34">
        <v>0</v>
      </c>
      <c r="AT1035" s="34">
        <v>3</v>
      </c>
      <c r="AU1035" s="34">
        <v>11</v>
      </c>
      <c r="AV1035" s="52">
        <v>4</v>
      </c>
      <c r="AW1035" s="57">
        <v>1</v>
      </c>
      <c r="AX1035" s="58" t="str">
        <f>IF(Tabela3[[#This Row],[Response]]=1, "Aceitou", "Não aceitou")</f>
        <v>Aceitou</v>
      </c>
      <c r="AY1035" s="55" t="str">
        <f>Tabela3[[#This Row],[Faixa Recência]] &amp; " | " &amp; Tabela3[[#This Row],[Faixa Gasto]] &amp; " | " &amp; Tabela3[[#This Row],[Faixa ticket médio]]</f>
        <v>0-15 dias | R$ 0-100 | R$ 1–25</v>
      </c>
      <c r="AZ10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5" s="36"/>
    </row>
    <row r="1036" spans="1:54" x14ac:dyDescent="0.25">
      <c r="A1036" s="61">
        <v>1035</v>
      </c>
      <c r="B1036" s="37">
        <v>27100</v>
      </c>
      <c r="C1036" s="34">
        <v>1</v>
      </c>
      <c r="D1036" s="34">
        <v>0</v>
      </c>
      <c r="E1036" s="34">
        <v>64</v>
      </c>
      <c r="F1036" s="58" t="str">
        <f>IF('Base tratada'!$E1036&lt;=15,"0-15 dias",
IF('Base tratada'!$E1036&lt;=30, "16-30 dias",
IF('Base tratada'!$E1036&lt;=45, "31-45 dias",
IF('Base tratada'!$E1036&lt;=60, "46-60 dias",
IF('Base tratada'!$E1036&lt;=75, "61-75 dias", "76-99 dias")))))</f>
        <v>61-75 dias</v>
      </c>
      <c r="G1036" s="38">
        <v>37</v>
      </c>
      <c r="H1036" s="60" t="str">
        <f>IF('Base tratada'!$G1036&lt;=29,"24–29",
IF('Base tratada'!$G1036&lt;=39,"30–39",
IF('Base tratada'!$G1036&lt;=49,"40–49",
IF('Base tratada'!$G1036&lt;=59,"50–59",
IF('Base tratada'!$G1036&lt;=69,"60–69",
"70–80")))))</f>
        <v>30–39</v>
      </c>
      <c r="I1036" s="34">
        <v>2609</v>
      </c>
      <c r="J1036" s="58" t="str">
        <f>IF('Base tratada'!$K1036=1,"Divorciado",
IF('Base tratada'!$L1036=1,"Casado",
IF('Base tratada'!$M1036=1, "Solteiro",
IF('Base tratada'!$N1036=1,"Juntos",
"Viúvo"))))</f>
        <v>Casado</v>
      </c>
      <c r="K1036" s="34">
        <v>0</v>
      </c>
      <c r="L1036" s="34">
        <v>1</v>
      </c>
      <c r="M1036" s="34">
        <v>0</v>
      </c>
      <c r="N1036" s="34">
        <v>0</v>
      </c>
      <c r="O1036" s="34">
        <v>0</v>
      </c>
      <c r="P1036" s="34">
        <v>0</v>
      </c>
      <c r="Q1036" s="34">
        <v>0</v>
      </c>
      <c r="R1036" s="34">
        <v>0</v>
      </c>
      <c r="S1036" s="34">
        <v>1</v>
      </c>
      <c r="T1036" s="34">
        <v>0</v>
      </c>
      <c r="U1036" s="35">
        <v>12</v>
      </c>
      <c r="V1036" s="35">
        <v>0</v>
      </c>
      <c r="W1036" s="35">
        <v>13</v>
      </c>
      <c r="X1036" s="35">
        <v>2</v>
      </c>
      <c r="Y1036" s="35">
        <v>0</v>
      </c>
      <c r="Z1036" s="35">
        <v>10</v>
      </c>
      <c r="AA1036" s="34">
        <v>1</v>
      </c>
      <c r="AB1036" s="34">
        <v>7</v>
      </c>
      <c r="AC1036" s="34">
        <v>1</v>
      </c>
      <c r="AD1036" s="34">
        <v>0</v>
      </c>
      <c r="AE1036" s="34">
        <v>3</v>
      </c>
      <c r="AF1036" s="58">
        <f>'Base tratada'!$AC1036+'Base tratada'!$AD1036+'Base tratada'!$AE1036</f>
        <v>4</v>
      </c>
      <c r="AG10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36" s="58" t="str">
        <f>IF('Base tratada'!$AC1036&gt;=MAX('Base tratada'!$AD1036,'Base tratada'!$AE1036),"Web",
IF('Base tratada'!$AD1036&gt;='Base tratada'!$AE1036,"Catalog",
"Store"))</f>
        <v>Store</v>
      </c>
      <c r="AI1036" s="59">
        <f>IF('Base tratada'!$AF1036=0,"0",'Base tratada'!$AK1036/'Base tratada'!$AF1036)</f>
        <v>6.75</v>
      </c>
      <c r="AJ1036" s="59" t="str">
        <f>IF('Base tratada'!$AI1036=0,"R$ 0",
IF('Base tratada'!$AI1036&lt;=25,"R$ 1–25",
IF('Base tratada'!$AI1036&lt;=50,"R$ 26–50",
"+R$ 50")))</f>
        <v>R$ 1–25</v>
      </c>
      <c r="AK1036" s="35">
        <v>27</v>
      </c>
      <c r="AL1036" s="58" t="str">
        <f>IF('Base tratada'!$AK1036&lt;=100,"R$ 0-100",
IF('Base tratada'!$AK1036&lt;=500,"R$ 101-500",
IF('Base tratada'!$AK1036&lt;=1000,"R$ 501-1000",
IF('Base tratada'!$AK1036&lt;=1500,"R$ 1001-1500",
"+R$ 1500"))))</f>
        <v>R$ 0-100</v>
      </c>
      <c r="AM1036" s="34">
        <v>0</v>
      </c>
      <c r="AN1036" s="34">
        <v>0</v>
      </c>
      <c r="AO1036" s="34">
        <v>0</v>
      </c>
      <c r="AP1036" s="34">
        <v>0</v>
      </c>
      <c r="AQ1036" s="34">
        <v>0</v>
      </c>
      <c r="AR1036" s="34">
        <v>0</v>
      </c>
      <c r="AS1036" s="34">
        <v>0</v>
      </c>
      <c r="AT1036" s="34">
        <v>3</v>
      </c>
      <c r="AU1036" s="34">
        <v>11</v>
      </c>
      <c r="AV1036" s="52">
        <v>17</v>
      </c>
      <c r="AW1036" s="57">
        <v>0</v>
      </c>
      <c r="AX1036" s="58" t="str">
        <f>IF(Tabela3[[#This Row],[Response]]=1, "Aceitou", "Não aceitou")</f>
        <v>Não aceitou</v>
      </c>
      <c r="AY1036" s="55" t="str">
        <f>Tabela3[[#This Row],[Faixa Recência]] &amp; " | " &amp; Tabela3[[#This Row],[Faixa Gasto]] &amp; " | " &amp; Tabela3[[#This Row],[Faixa ticket médio]]</f>
        <v>61-75 dias | R$ 0-100 | R$ 1–25</v>
      </c>
      <c r="AZ10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6" s="36"/>
    </row>
    <row r="1037" spans="1:54" x14ac:dyDescent="0.25">
      <c r="A1037" s="61">
        <v>1036</v>
      </c>
      <c r="B1037" s="37">
        <v>70596</v>
      </c>
      <c r="C1037" s="34">
        <v>0</v>
      </c>
      <c r="D1037" s="34">
        <v>0</v>
      </c>
      <c r="E1037" s="34">
        <v>68</v>
      </c>
      <c r="F1037" s="58" t="str">
        <f>IF('Base tratada'!$E1037&lt;=15,"0-15 dias",
IF('Base tratada'!$E1037&lt;=30, "16-30 dias",
IF('Base tratada'!$E1037&lt;=45, "31-45 dias",
IF('Base tratada'!$E1037&lt;=60, "46-60 dias",
IF('Base tratada'!$E1037&lt;=75, "61-75 dias", "76-99 dias")))))</f>
        <v>61-75 dias</v>
      </c>
      <c r="G1037" s="38">
        <v>35</v>
      </c>
      <c r="H1037" s="60" t="str">
        <f>IF('Base tratada'!$G1037&lt;=29,"24–29",
IF('Base tratada'!$G1037&lt;=39,"30–39",
IF('Base tratada'!$G1037&lt;=49,"40–49",
IF('Base tratada'!$G1037&lt;=59,"50–59",
IF('Base tratada'!$G1037&lt;=69,"60–69",
"70–80")))))</f>
        <v>30–39</v>
      </c>
      <c r="I1037" s="34">
        <v>2791</v>
      </c>
      <c r="J1037" s="58" t="str">
        <f>IF('Base tratada'!$K1037=1,"Divorciado",
IF('Base tratada'!$L1037=1,"Casado",
IF('Base tratada'!$M1037=1, "Solteiro",
IF('Base tratada'!$N1037=1,"Juntos",
"Viúvo"))))</f>
        <v>Solteiro</v>
      </c>
      <c r="K1037" s="34">
        <v>0</v>
      </c>
      <c r="L1037" s="34">
        <v>0</v>
      </c>
      <c r="M1037" s="34">
        <v>1</v>
      </c>
      <c r="N1037" s="34">
        <v>0</v>
      </c>
      <c r="O1037" s="34">
        <v>0</v>
      </c>
      <c r="P1037" s="34">
        <v>0</v>
      </c>
      <c r="Q1037" s="34">
        <v>0</v>
      </c>
      <c r="R1037" s="34">
        <v>1</v>
      </c>
      <c r="S1037" s="34">
        <v>0</v>
      </c>
      <c r="T1037" s="34">
        <v>0</v>
      </c>
      <c r="U1037" s="35">
        <v>347</v>
      </c>
      <c r="V1037" s="35">
        <v>44</v>
      </c>
      <c r="W1037" s="35">
        <v>534</v>
      </c>
      <c r="X1037" s="35">
        <v>17</v>
      </c>
      <c r="Y1037" s="35">
        <v>0</v>
      </c>
      <c r="Z1037" s="35">
        <v>26</v>
      </c>
      <c r="AA1037" s="34">
        <v>1</v>
      </c>
      <c r="AB1037" s="34">
        <v>2</v>
      </c>
      <c r="AC1037" s="34">
        <v>3</v>
      </c>
      <c r="AD1037" s="34">
        <v>5</v>
      </c>
      <c r="AE1037" s="34">
        <v>12</v>
      </c>
      <c r="AF1037" s="58">
        <f>'Base tratada'!$AC1037+'Base tratada'!$AD1037+'Base tratada'!$AE1037</f>
        <v>20</v>
      </c>
      <c r="AG10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37" s="58" t="str">
        <f>IF('Base tratada'!$AC1037&gt;=MAX('Base tratada'!$AD1037,'Base tratada'!$AE1037),"Web",
IF('Base tratada'!$AD1037&gt;='Base tratada'!$AE1037,"Catalog",
"Store"))</f>
        <v>Store</v>
      </c>
      <c r="AI1037" s="59">
        <f>IF('Base tratada'!$AF1037=0,"0",'Base tratada'!$AK1037/'Base tratada'!$AF1037)</f>
        <v>47.1</v>
      </c>
      <c r="AJ1037" s="59" t="str">
        <f>IF('Base tratada'!$AI1037=0,"R$ 0",
IF('Base tratada'!$AI1037&lt;=25,"R$ 1–25",
IF('Base tratada'!$AI1037&lt;=50,"R$ 26–50",
"+R$ 50")))</f>
        <v>R$ 26–50</v>
      </c>
      <c r="AK1037" s="35">
        <v>942</v>
      </c>
      <c r="AL1037" s="58" t="str">
        <f>IF('Base tratada'!$AK1037&lt;=100,"R$ 0-100",
IF('Base tratada'!$AK1037&lt;=500,"R$ 101-500",
IF('Base tratada'!$AK1037&lt;=1000,"R$ 501-1000",
IF('Base tratada'!$AK1037&lt;=1500,"R$ 1001-1500",
"+R$ 1500"))))</f>
        <v>R$ 501-1000</v>
      </c>
      <c r="AM1037" s="34">
        <v>0</v>
      </c>
      <c r="AN1037" s="34">
        <v>0</v>
      </c>
      <c r="AO1037" s="34">
        <v>0</v>
      </c>
      <c r="AP1037" s="34">
        <v>0</v>
      </c>
      <c r="AQ1037" s="34">
        <v>0</v>
      </c>
      <c r="AR1037" s="34">
        <v>0</v>
      </c>
      <c r="AS1037" s="34">
        <v>0</v>
      </c>
      <c r="AT1037" s="34">
        <v>3</v>
      </c>
      <c r="AU1037" s="34">
        <v>11</v>
      </c>
      <c r="AV1037" s="52">
        <v>916</v>
      </c>
      <c r="AW1037" s="57">
        <v>0</v>
      </c>
      <c r="AX1037" s="58" t="str">
        <f>IF(Tabela3[[#This Row],[Response]]=1, "Aceitou", "Não aceitou")</f>
        <v>Não aceitou</v>
      </c>
      <c r="AY1037" s="55" t="str">
        <f>Tabela3[[#This Row],[Faixa Recência]] &amp; " | " &amp; Tabela3[[#This Row],[Faixa Gasto]] &amp; " | " &amp; Tabela3[[#This Row],[Faixa ticket médio]]</f>
        <v>61-75 dias | R$ 501-1000 | R$ 26–50</v>
      </c>
      <c r="AZ10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7" s="36"/>
    </row>
    <row r="1038" spans="1:54" x14ac:dyDescent="0.25">
      <c r="A1038" s="61">
        <v>1037</v>
      </c>
      <c r="B1038" s="37">
        <v>42557</v>
      </c>
      <c r="C1038" s="34">
        <v>0</v>
      </c>
      <c r="D1038" s="34">
        <v>1</v>
      </c>
      <c r="E1038" s="34">
        <v>98</v>
      </c>
      <c r="F1038" s="58" t="str">
        <f>IF('Base tratada'!$E1038&lt;=15,"0-15 dias",
IF('Base tratada'!$E1038&lt;=30, "16-30 dias",
IF('Base tratada'!$E1038&lt;=45, "31-45 dias",
IF('Base tratada'!$E1038&lt;=60, "46-60 dias",
IF('Base tratada'!$E1038&lt;=75, "61-75 dias", "76-99 dias")))))</f>
        <v>76-99 dias</v>
      </c>
      <c r="G1038" s="38">
        <v>46</v>
      </c>
      <c r="H1038" s="60" t="str">
        <f>IF('Base tratada'!$G1038&lt;=29,"24–29",
IF('Base tratada'!$G1038&lt;=39,"30–39",
IF('Base tratada'!$G1038&lt;=49,"40–49",
IF('Base tratada'!$G1038&lt;=59,"50–59",
IF('Base tratada'!$G1038&lt;=69,"60–69",
"70–80")))))</f>
        <v>40–49</v>
      </c>
      <c r="I1038" s="34">
        <v>2828</v>
      </c>
      <c r="J1038" s="58" t="str">
        <f>IF('Base tratada'!$K1038=1,"Divorciado",
IF('Base tratada'!$L1038=1,"Casado",
IF('Base tratada'!$M1038=1, "Solteiro",
IF('Base tratada'!$N1038=1,"Juntos",
"Viúvo"))))</f>
        <v>Casado</v>
      </c>
      <c r="K1038" s="34">
        <v>0</v>
      </c>
      <c r="L1038" s="34">
        <v>1</v>
      </c>
      <c r="M1038" s="34">
        <v>0</v>
      </c>
      <c r="N1038" s="34">
        <v>0</v>
      </c>
      <c r="O1038" s="34">
        <v>0</v>
      </c>
      <c r="P1038" s="34">
        <v>0</v>
      </c>
      <c r="Q1038" s="34">
        <v>0</v>
      </c>
      <c r="R1038" s="34">
        <v>1</v>
      </c>
      <c r="S1038" s="34">
        <v>0</v>
      </c>
      <c r="T1038" s="34">
        <v>0</v>
      </c>
      <c r="U1038" s="35">
        <v>192</v>
      </c>
      <c r="V1038" s="35">
        <v>5</v>
      </c>
      <c r="W1038" s="35">
        <v>53</v>
      </c>
      <c r="X1038" s="35">
        <v>0</v>
      </c>
      <c r="Y1038" s="35">
        <v>5</v>
      </c>
      <c r="Z1038" s="35">
        <v>15</v>
      </c>
      <c r="AA1038" s="34">
        <v>4</v>
      </c>
      <c r="AB1038" s="34">
        <v>8</v>
      </c>
      <c r="AC1038" s="34">
        <v>6</v>
      </c>
      <c r="AD1038" s="34">
        <v>1</v>
      </c>
      <c r="AE1038" s="34">
        <v>4</v>
      </c>
      <c r="AF1038" s="58">
        <f>'Base tratada'!$AC1038+'Base tratada'!$AD1038+'Base tratada'!$AE1038</f>
        <v>11</v>
      </c>
      <c r="AG10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38" s="58" t="str">
        <f>IF('Base tratada'!$AC1038&gt;=MAX('Base tratada'!$AD1038,'Base tratada'!$AE1038),"Web",
IF('Base tratada'!$AD1038&gt;='Base tratada'!$AE1038,"Catalog",
"Store"))</f>
        <v>Web</v>
      </c>
      <c r="AI1038" s="59">
        <f>IF('Base tratada'!$AF1038=0,"0",'Base tratada'!$AK1038/'Base tratada'!$AF1038)</f>
        <v>23.181818181818183</v>
      </c>
      <c r="AJ1038" s="59" t="str">
        <f>IF('Base tratada'!$AI1038=0,"R$ 0",
IF('Base tratada'!$AI1038&lt;=25,"R$ 1–25",
IF('Base tratada'!$AI1038&lt;=50,"R$ 26–50",
"+R$ 50")))</f>
        <v>R$ 1–25</v>
      </c>
      <c r="AK1038" s="35">
        <v>255</v>
      </c>
      <c r="AL1038" s="58" t="str">
        <f>IF('Base tratada'!$AK1038&lt;=100,"R$ 0-100",
IF('Base tratada'!$AK1038&lt;=500,"R$ 101-500",
IF('Base tratada'!$AK1038&lt;=1000,"R$ 501-1000",
IF('Base tratada'!$AK1038&lt;=1500,"R$ 1001-1500",
"+R$ 1500"))))</f>
        <v>R$ 101-500</v>
      </c>
      <c r="AM1038" s="34">
        <v>0</v>
      </c>
      <c r="AN1038" s="34">
        <v>0</v>
      </c>
      <c r="AO1038" s="34">
        <v>0</v>
      </c>
      <c r="AP1038" s="34">
        <v>0</v>
      </c>
      <c r="AQ1038" s="34">
        <v>0</v>
      </c>
      <c r="AR1038" s="34">
        <v>0</v>
      </c>
      <c r="AS1038" s="34">
        <v>0</v>
      </c>
      <c r="AT1038" s="34">
        <v>3</v>
      </c>
      <c r="AU1038" s="34">
        <v>11</v>
      </c>
      <c r="AV1038" s="52">
        <v>240</v>
      </c>
      <c r="AW1038" s="57">
        <v>0</v>
      </c>
      <c r="AX1038" s="58" t="str">
        <f>IF(Tabela3[[#This Row],[Response]]=1, "Aceitou", "Não aceitou")</f>
        <v>Não aceitou</v>
      </c>
      <c r="AY1038" s="55" t="str">
        <f>Tabela3[[#This Row],[Faixa Recência]] &amp; " | " &amp; Tabela3[[#This Row],[Faixa Gasto]] &amp; " | " &amp; Tabela3[[#This Row],[Faixa ticket médio]]</f>
        <v>76-99 dias | R$ 101-500 | R$ 1–25</v>
      </c>
      <c r="AZ10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8" s="36"/>
    </row>
    <row r="1039" spans="1:54" x14ac:dyDescent="0.25">
      <c r="A1039" s="61">
        <v>1038</v>
      </c>
      <c r="B1039" s="37">
        <v>53312</v>
      </c>
      <c r="C1039" s="34">
        <v>0</v>
      </c>
      <c r="D1039" s="34">
        <v>0</v>
      </c>
      <c r="E1039" s="34">
        <v>32</v>
      </c>
      <c r="F1039" s="58" t="str">
        <f>IF('Base tratada'!$E1039&lt;=15,"0-15 dias",
IF('Base tratada'!$E1039&lt;=30, "16-30 dias",
IF('Base tratada'!$E1039&lt;=45, "31-45 dias",
IF('Base tratada'!$E1039&lt;=60, "46-60 dias",
IF('Base tratada'!$E1039&lt;=75, "61-75 dias", "76-99 dias")))))</f>
        <v>31-45 dias</v>
      </c>
      <c r="G1039" s="38">
        <v>69</v>
      </c>
      <c r="H1039" s="60" t="str">
        <f>IF('Base tratada'!$G1039&lt;=29,"24–29",
IF('Base tratada'!$G1039&lt;=39,"30–39",
IF('Base tratada'!$G1039&lt;=49,"40–49",
IF('Base tratada'!$G1039&lt;=59,"50–59",
IF('Base tratada'!$G1039&lt;=69,"60–69",
"70–80")))))</f>
        <v>60–69</v>
      </c>
      <c r="I1039" s="34">
        <v>2483</v>
      </c>
      <c r="J1039" s="58" t="str">
        <f>IF('Base tratada'!$K1039=1,"Divorciado",
IF('Base tratada'!$L1039=1,"Casado",
IF('Base tratada'!$M1039=1, "Solteiro",
IF('Base tratada'!$N1039=1,"Juntos",
"Viúvo"))))</f>
        <v>Casado</v>
      </c>
      <c r="K1039" s="34">
        <v>0</v>
      </c>
      <c r="L1039" s="34">
        <v>1</v>
      </c>
      <c r="M1039" s="34">
        <v>0</v>
      </c>
      <c r="N1039" s="34">
        <v>0</v>
      </c>
      <c r="O1039" s="34">
        <v>0</v>
      </c>
      <c r="P1039" s="34">
        <v>0</v>
      </c>
      <c r="Q1039" s="34">
        <v>0</v>
      </c>
      <c r="R1039" s="34">
        <v>0</v>
      </c>
      <c r="S1039" s="34">
        <v>0</v>
      </c>
      <c r="T1039" s="34">
        <v>1</v>
      </c>
      <c r="U1039" s="35">
        <v>241</v>
      </c>
      <c r="V1039" s="35">
        <v>0</v>
      </c>
      <c r="W1039" s="35">
        <v>12</v>
      </c>
      <c r="X1039" s="35">
        <v>0</v>
      </c>
      <c r="Y1039" s="35">
        <v>0</v>
      </c>
      <c r="Z1039" s="35">
        <v>25</v>
      </c>
      <c r="AA1039" s="34">
        <v>1</v>
      </c>
      <c r="AB1039" s="34">
        <v>7</v>
      </c>
      <c r="AC1039" s="34">
        <v>5</v>
      </c>
      <c r="AD1039" s="34">
        <v>1</v>
      </c>
      <c r="AE1039" s="34">
        <v>5</v>
      </c>
      <c r="AF1039" s="58">
        <f>'Base tratada'!$AC1039+'Base tratada'!$AD1039+'Base tratada'!$AE1039</f>
        <v>11</v>
      </c>
      <c r="AG10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39" s="58" t="str">
        <f>IF('Base tratada'!$AC1039&gt;=MAX('Base tratada'!$AD1039,'Base tratada'!$AE1039),"Web",
IF('Base tratada'!$AD1039&gt;='Base tratada'!$AE1039,"Catalog",
"Store"))</f>
        <v>Web</v>
      </c>
      <c r="AI1039" s="59">
        <f>IF('Base tratada'!$AF1039=0,"0",'Base tratada'!$AK1039/'Base tratada'!$AF1039)</f>
        <v>23</v>
      </c>
      <c r="AJ1039" s="59" t="str">
        <f>IF('Base tratada'!$AI1039=0,"R$ 0",
IF('Base tratada'!$AI1039&lt;=25,"R$ 1–25",
IF('Base tratada'!$AI1039&lt;=50,"R$ 26–50",
"+R$ 50")))</f>
        <v>R$ 1–25</v>
      </c>
      <c r="AK1039" s="35">
        <v>253</v>
      </c>
      <c r="AL1039" s="58" t="str">
        <f>IF('Base tratada'!$AK1039&lt;=100,"R$ 0-100",
IF('Base tratada'!$AK1039&lt;=500,"R$ 101-500",
IF('Base tratada'!$AK1039&lt;=1000,"R$ 501-1000",
IF('Base tratada'!$AK1039&lt;=1500,"R$ 1001-1500",
"+R$ 1500"))))</f>
        <v>R$ 101-500</v>
      </c>
      <c r="AM1039" s="34">
        <v>0</v>
      </c>
      <c r="AN1039" s="34">
        <v>0</v>
      </c>
      <c r="AO1039" s="34">
        <v>0</v>
      </c>
      <c r="AP1039" s="34">
        <v>0</v>
      </c>
      <c r="AQ1039" s="34">
        <v>0</v>
      </c>
      <c r="AR1039" s="34">
        <v>0</v>
      </c>
      <c r="AS1039" s="34">
        <v>0</v>
      </c>
      <c r="AT1039" s="34">
        <v>3</v>
      </c>
      <c r="AU1039" s="34">
        <v>11</v>
      </c>
      <c r="AV1039" s="52">
        <v>228</v>
      </c>
      <c r="AW1039" s="57">
        <v>0</v>
      </c>
      <c r="AX1039" s="58" t="str">
        <f>IF(Tabela3[[#This Row],[Response]]=1, "Aceitou", "Não aceitou")</f>
        <v>Não aceitou</v>
      </c>
      <c r="AY1039" s="55" t="str">
        <f>Tabela3[[#This Row],[Faixa Recência]] &amp; " | " &amp; Tabela3[[#This Row],[Faixa Gasto]] &amp; " | " &amp; Tabela3[[#This Row],[Faixa ticket médio]]</f>
        <v>31-45 dias | R$ 101-500 | R$ 1–25</v>
      </c>
      <c r="AZ10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39" s="36"/>
    </row>
    <row r="1040" spans="1:54" x14ac:dyDescent="0.25">
      <c r="A1040" s="61">
        <v>1039</v>
      </c>
      <c r="B1040" s="37">
        <v>72228</v>
      </c>
      <c r="C1040" s="34">
        <v>0</v>
      </c>
      <c r="D1040" s="34">
        <v>0</v>
      </c>
      <c r="E1040" s="34">
        <v>87</v>
      </c>
      <c r="F1040" s="58" t="str">
        <f>IF('Base tratada'!$E1040&lt;=15,"0-15 dias",
IF('Base tratada'!$E1040&lt;=30, "16-30 dias",
IF('Base tratada'!$E1040&lt;=45, "31-45 dias",
IF('Base tratada'!$E1040&lt;=60, "46-60 dias",
IF('Base tratada'!$E1040&lt;=75, "61-75 dias", "76-99 dias")))))</f>
        <v>76-99 dias</v>
      </c>
      <c r="G1040" s="38">
        <v>68</v>
      </c>
      <c r="H1040" s="60" t="str">
        <f>IF('Base tratada'!$G1040&lt;=29,"24–29",
IF('Base tratada'!$G1040&lt;=39,"30–39",
IF('Base tratada'!$G1040&lt;=49,"40–49",
IF('Base tratada'!$G1040&lt;=59,"50–59",
IF('Base tratada'!$G1040&lt;=69,"60–69",
"70–80")))))</f>
        <v>60–69</v>
      </c>
      <c r="I1040" s="34">
        <v>2738</v>
      </c>
      <c r="J1040" s="58" t="str">
        <f>IF('Base tratada'!$K1040=1,"Divorciado",
IF('Base tratada'!$L1040=1,"Casado",
IF('Base tratada'!$M1040=1, "Solteiro",
IF('Base tratada'!$N1040=1,"Juntos",
"Viúvo"))))</f>
        <v>Solteiro</v>
      </c>
      <c r="K1040" s="34">
        <v>0</v>
      </c>
      <c r="L1040" s="34">
        <v>0</v>
      </c>
      <c r="M1040" s="34">
        <v>1</v>
      </c>
      <c r="N1040" s="34">
        <v>0</v>
      </c>
      <c r="O1040" s="34">
        <v>0</v>
      </c>
      <c r="P1040" s="34">
        <v>0</v>
      </c>
      <c r="Q1040" s="34">
        <v>0</v>
      </c>
      <c r="R1040" s="34">
        <v>1</v>
      </c>
      <c r="S1040" s="34">
        <v>0</v>
      </c>
      <c r="T1040" s="34">
        <v>0</v>
      </c>
      <c r="U1040" s="35">
        <v>631</v>
      </c>
      <c r="V1040" s="35">
        <v>28</v>
      </c>
      <c r="W1040" s="35">
        <v>491</v>
      </c>
      <c r="X1040" s="35">
        <v>30</v>
      </c>
      <c r="Y1040" s="35">
        <v>14</v>
      </c>
      <c r="Z1040" s="35">
        <v>56</v>
      </c>
      <c r="AA1040" s="34">
        <v>1</v>
      </c>
      <c r="AB1040" s="34">
        <v>3</v>
      </c>
      <c r="AC1040" s="34">
        <v>6</v>
      </c>
      <c r="AD1040" s="34">
        <v>7</v>
      </c>
      <c r="AE1040" s="34">
        <v>8</v>
      </c>
      <c r="AF1040" s="58">
        <f>'Base tratada'!$AC1040+'Base tratada'!$AD1040+'Base tratada'!$AE1040</f>
        <v>21</v>
      </c>
      <c r="AG10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40" s="58" t="str">
        <f>IF('Base tratada'!$AC1040&gt;=MAX('Base tratada'!$AD1040,'Base tratada'!$AE1040),"Web",
IF('Base tratada'!$AD1040&gt;='Base tratada'!$AE1040,"Catalog",
"Store"))</f>
        <v>Store</v>
      </c>
      <c r="AI1040" s="59">
        <f>IF('Base tratada'!$AF1040=0,"0",'Base tratada'!$AK1040/'Base tratada'!$AF1040)</f>
        <v>56.857142857142854</v>
      </c>
      <c r="AJ1040" s="59" t="str">
        <f>IF('Base tratada'!$AI1040=0,"R$ 0",
IF('Base tratada'!$AI1040&lt;=25,"R$ 1–25",
IF('Base tratada'!$AI1040&lt;=50,"R$ 26–50",
"+R$ 50")))</f>
        <v>+R$ 50</v>
      </c>
      <c r="AK1040" s="35">
        <v>1194</v>
      </c>
      <c r="AL1040" s="58" t="str">
        <f>IF('Base tratada'!$AK1040&lt;=100,"R$ 0-100",
IF('Base tratada'!$AK1040&lt;=500,"R$ 101-500",
IF('Base tratada'!$AK1040&lt;=1000,"R$ 501-1000",
IF('Base tratada'!$AK1040&lt;=1500,"R$ 1001-1500",
"+R$ 1500"))))</f>
        <v>R$ 1001-1500</v>
      </c>
      <c r="AM1040" s="34">
        <v>0</v>
      </c>
      <c r="AN1040" s="34">
        <v>0</v>
      </c>
      <c r="AO1040" s="34">
        <v>0</v>
      </c>
      <c r="AP1040" s="34">
        <v>0</v>
      </c>
      <c r="AQ1040" s="34">
        <v>0</v>
      </c>
      <c r="AR1040" s="34">
        <v>0</v>
      </c>
      <c r="AS1040" s="34">
        <v>0</v>
      </c>
      <c r="AT1040" s="34">
        <v>3</v>
      </c>
      <c r="AU1040" s="34">
        <v>11</v>
      </c>
      <c r="AV1040" s="52">
        <v>1138</v>
      </c>
      <c r="AW1040" s="57">
        <v>0</v>
      </c>
      <c r="AX1040" s="58" t="str">
        <f>IF(Tabela3[[#This Row],[Response]]=1, "Aceitou", "Não aceitou")</f>
        <v>Não aceitou</v>
      </c>
      <c r="AY1040" s="55" t="str">
        <f>Tabela3[[#This Row],[Faixa Recência]] &amp; " | " &amp; Tabela3[[#This Row],[Faixa Gasto]] &amp; " | " &amp; Tabela3[[#This Row],[Faixa ticket médio]]</f>
        <v>76-99 dias | R$ 1001-1500 | +R$ 50</v>
      </c>
      <c r="AZ10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0" s="36"/>
    </row>
    <row r="1041" spans="1:54" x14ac:dyDescent="0.25">
      <c r="A1041" s="61">
        <v>1040</v>
      </c>
      <c r="B1041" s="37">
        <v>67605</v>
      </c>
      <c r="C1041" s="34">
        <v>0</v>
      </c>
      <c r="D1041" s="34">
        <v>0</v>
      </c>
      <c r="E1041" s="34">
        <v>84</v>
      </c>
      <c r="F1041" s="58" t="str">
        <f>IF('Base tratada'!$E1041&lt;=15,"0-15 dias",
IF('Base tratada'!$E1041&lt;=30, "16-30 dias",
IF('Base tratada'!$E1041&lt;=45, "31-45 dias",
IF('Base tratada'!$E1041&lt;=60, "46-60 dias",
IF('Base tratada'!$E1041&lt;=75, "61-75 dias", "76-99 dias")))))</f>
        <v>76-99 dias</v>
      </c>
      <c r="G1041" s="38">
        <v>33</v>
      </c>
      <c r="H1041" s="60" t="str">
        <f>IF('Base tratada'!$G1041&lt;=29,"24–29",
IF('Base tratada'!$G1041&lt;=39,"30–39",
IF('Base tratada'!$G1041&lt;=49,"40–49",
IF('Base tratada'!$G1041&lt;=59,"50–59",
IF('Base tratada'!$G1041&lt;=69,"60–69",
"70–80")))))</f>
        <v>30–39</v>
      </c>
      <c r="I1041" s="34">
        <v>2614</v>
      </c>
      <c r="J1041" s="58" t="str">
        <f>IF('Base tratada'!$K1041=1,"Divorciado",
IF('Base tratada'!$L1041=1,"Casado",
IF('Base tratada'!$M1041=1, "Solteiro",
IF('Base tratada'!$N1041=1,"Juntos",
"Viúvo"))))</f>
        <v>Juntos</v>
      </c>
      <c r="K1041" s="34">
        <v>0</v>
      </c>
      <c r="L1041" s="34">
        <v>0</v>
      </c>
      <c r="M1041" s="34">
        <v>0</v>
      </c>
      <c r="N1041" s="34">
        <v>1</v>
      </c>
      <c r="O1041" s="34">
        <v>0</v>
      </c>
      <c r="P1041" s="34">
        <v>0</v>
      </c>
      <c r="Q1041" s="34">
        <v>0</v>
      </c>
      <c r="R1041" s="34">
        <v>1</v>
      </c>
      <c r="S1041" s="34">
        <v>0</v>
      </c>
      <c r="T1041" s="34">
        <v>0</v>
      </c>
      <c r="U1041" s="35">
        <v>336</v>
      </c>
      <c r="V1041" s="35">
        <v>28</v>
      </c>
      <c r="W1041" s="35">
        <v>282</v>
      </c>
      <c r="X1041" s="35">
        <v>184</v>
      </c>
      <c r="Y1041" s="35">
        <v>54</v>
      </c>
      <c r="Z1041" s="35">
        <v>54</v>
      </c>
      <c r="AA1041" s="34">
        <v>1</v>
      </c>
      <c r="AB1041" s="34">
        <v>1</v>
      </c>
      <c r="AC1041" s="34">
        <v>2</v>
      </c>
      <c r="AD1041" s="34">
        <v>8</v>
      </c>
      <c r="AE1041" s="34">
        <v>6</v>
      </c>
      <c r="AF1041" s="58">
        <f>'Base tratada'!$AC1041+'Base tratada'!$AD1041+'Base tratada'!$AE1041</f>
        <v>16</v>
      </c>
      <c r="AG10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41" s="58" t="str">
        <f>IF('Base tratada'!$AC1041&gt;=MAX('Base tratada'!$AD1041,'Base tratada'!$AE1041),"Web",
IF('Base tratada'!$AD1041&gt;='Base tratada'!$AE1041,"Catalog",
"Store"))</f>
        <v>Catalog</v>
      </c>
      <c r="AI1041" s="59">
        <f>IF('Base tratada'!$AF1041=0,"0",'Base tratada'!$AK1041/'Base tratada'!$AF1041)</f>
        <v>55.25</v>
      </c>
      <c r="AJ1041" s="59" t="str">
        <f>IF('Base tratada'!$AI1041=0,"R$ 0",
IF('Base tratada'!$AI1041&lt;=25,"R$ 1–25",
IF('Base tratada'!$AI1041&lt;=50,"R$ 26–50",
"+R$ 50")))</f>
        <v>+R$ 50</v>
      </c>
      <c r="AK1041" s="35">
        <v>884</v>
      </c>
      <c r="AL1041" s="58" t="str">
        <f>IF('Base tratada'!$AK1041&lt;=100,"R$ 0-100",
IF('Base tratada'!$AK1041&lt;=500,"R$ 101-500",
IF('Base tratada'!$AK1041&lt;=1000,"R$ 501-1000",
IF('Base tratada'!$AK1041&lt;=1500,"R$ 1001-1500",
"+R$ 1500"))))</f>
        <v>R$ 501-1000</v>
      </c>
      <c r="AM1041" s="34">
        <v>0</v>
      </c>
      <c r="AN1041" s="34">
        <v>0</v>
      </c>
      <c r="AO1041" s="34">
        <v>0</v>
      </c>
      <c r="AP1041" s="34">
        <v>0</v>
      </c>
      <c r="AQ1041" s="34">
        <v>0</v>
      </c>
      <c r="AR1041" s="34">
        <v>0</v>
      </c>
      <c r="AS1041" s="34">
        <v>0</v>
      </c>
      <c r="AT1041" s="34">
        <v>3</v>
      </c>
      <c r="AU1041" s="34">
        <v>11</v>
      </c>
      <c r="AV1041" s="52">
        <v>830</v>
      </c>
      <c r="AW1041" s="57">
        <v>0</v>
      </c>
      <c r="AX1041" s="58" t="str">
        <f>IF(Tabela3[[#This Row],[Response]]=1, "Aceitou", "Não aceitou")</f>
        <v>Não aceitou</v>
      </c>
      <c r="AY1041" s="55" t="str">
        <f>Tabela3[[#This Row],[Faixa Recência]] &amp; " | " &amp; Tabela3[[#This Row],[Faixa Gasto]] &amp; " | " &amp; Tabela3[[#This Row],[Faixa ticket médio]]</f>
        <v>76-99 dias | R$ 501-1000 | +R$ 50</v>
      </c>
      <c r="AZ10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1" s="36"/>
    </row>
    <row r="1042" spans="1:54" x14ac:dyDescent="0.25">
      <c r="A1042" s="61">
        <v>1041</v>
      </c>
      <c r="B1042" s="37">
        <v>62845</v>
      </c>
      <c r="C1042" s="34">
        <v>1</v>
      </c>
      <c r="D1042" s="34">
        <v>1</v>
      </c>
      <c r="E1042" s="34">
        <v>3</v>
      </c>
      <c r="F1042" s="58" t="str">
        <f>IF('Base tratada'!$E1042&lt;=15,"0-15 dias",
IF('Base tratada'!$E1042&lt;=30, "16-30 dias",
IF('Base tratada'!$E1042&lt;=45, "31-45 dias",
IF('Base tratada'!$E1042&lt;=60, "46-60 dias",
IF('Base tratada'!$E1042&lt;=75, "61-75 dias", "76-99 dias")))))</f>
        <v>0-15 dias</v>
      </c>
      <c r="G1042" s="38">
        <v>71</v>
      </c>
      <c r="H1042" s="60" t="str">
        <f>IF('Base tratada'!$G1042&lt;=29,"24–29",
IF('Base tratada'!$G1042&lt;=39,"30–39",
IF('Base tratada'!$G1042&lt;=49,"40–49",
IF('Base tratada'!$G1042&lt;=59,"50–59",
IF('Base tratada'!$G1042&lt;=69,"60–69",
"70–80")))))</f>
        <v>70–80</v>
      </c>
      <c r="I1042" s="34">
        <v>2795</v>
      </c>
      <c r="J1042" s="58" t="str">
        <f>IF('Base tratada'!$K1042=1,"Divorciado",
IF('Base tratada'!$L1042=1,"Casado",
IF('Base tratada'!$M1042=1, "Solteiro",
IF('Base tratada'!$N1042=1,"Juntos",
"Viúvo"))))</f>
        <v>Casado</v>
      </c>
      <c r="K1042" s="34">
        <v>0</v>
      </c>
      <c r="L1042" s="34">
        <v>1</v>
      </c>
      <c r="M1042" s="34">
        <v>0</v>
      </c>
      <c r="N1042" s="34">
        <v>0</v>
      </c>
      <c r="O1042" s="34">
        <v>0</v>
      </c>
      <c r="P1042" s="34">
        <v>0</v>
      </c>
      <c r="Q1042" s="34">
        <v>0</v>
      </c>
      <c r="R1042" s="34">
        <v>0</v>
      </c>
      <c r="S1042" s="34">
        <v>1</v>
      </c>
      <c r="T1042" s="34">
        <v>0</v>
      </c>
      <c r="U1042" s="35">
        <v>1099</v>
      </c>
      <c r="V1042" s="35">
        <v>0</v>
      </c>
      <c r="W1042" s="35">
        <v>45</v>
      </c>
      <c r="X1042" s="35">
        <v>0</v>
      </c>
      <c r="Y1042" s="35">
        <v>0</v>
      </c>
      <c r="Z1042" s="35">
        <v>34</v>
      </c>
      <c r="AA1042" s="34">
        <v>11</v>
      </c>
      <c r="AB1042" s="34">
        <v>8</v>
      </c>
      <c r="AC1042" s="34">
        <v>3</v>
      </c>
      <c r="AD1042" s="34">
        <v>4</v>
      </c>
      <c r="AE1042" s="34">
        <v>10</v>
      </c>
      <c r="AF1042" s="58">
        <f>'Base tratada'!$AC1042+'Base tratada'!$AD1042+'Base tratada'!$AE1042</f>
        <v>17</v>
      </c>
      <c r="AG10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42" s="58" t="str">
        <f>IF('Base tratada'!$AC1042&gt;=MAX('Base tratada'!$AD1042,'Base tratada'!$AE1042),"Web",
IF('Base tratada'!$AD1042&gt;='Base tratada'!$AE1042,"Catalog",
"Store"))</f>
        <v>Store</v>
      </c>
      <c r="AI1042" s="59">
        <f>IF('Base tratada'!$AF1042=0,"0",'Base tratada'!$AK1042/'Base tratada'!$AF1042)</f>
        <v>67.294117647058826</v>
      </c>
      <c r="AJ1042" s="59" t="str">
        <f>IF('Base tratada'!$AI1042=0,"R$ 0",
IF('Base tratada'!$AI1042&lt;=25,"R$ 1–25",
IF('Base tratada'!$AI1042&lt;=50,"R$ 26–50",
"+R$ 50")))</f>
        <v>+R$ 50</v>
      </c>
      <c r="AK1042" s="35">
        <v>1144</v>
      </c>
      <c r="AL1042" s="58" t="str">
        <f>IF('Base tratada'!$AK1042&lt;=100,"R$ 0-100",
IF('Base tratada'!$AK1042&lt;=500,"R$ 101-500",
IF('Base tratada'!$AK1042&lt;=1000,"R$ 501-1000",
IF('Base tratada'!$AK1042&lt;=1500,"R$ 1001-1500",
"+R$ 1500"))))</f>
        <v>R$ 1001-1500</v>
      </c>
      <c r="AM1042" s="34">
        <v>0</v>
      </c>
      <c r="AN1042" s="34">
        <v>0</v>
      </c>
      <c r="AO1042" s="34">
        <v>0</v>
      </c>
      <c r="AP1042" s="34">
        <v>1</v>
      </c>
      <c r="AQ1042" s="34">
        <v>0</v>
      </c>
      <c r="AR1042" s="34">
        <v>1</v>
      </c>
      <c r="AS1042" s="34">
        <v>0</v>
      </c>
      <c r="AT1042" s="34">
        <v>3</v>
      </c>
      <c r="AU1042" s="34">
        <v>11</v>
      </c>
      <c r="AV1042" s="52">
        <v>1110</v>
      </c>
      <c r="AW1042" s="57">
        <v>0</v>
      </c>
      <c r="AX1042" s="58" t="str">
        <f>IF(Tabela3[[#This Row],[Response]]=1, "Aceitou", "Não aceitou")</f>
        <v>Não aceitou</v>
      </c>
      <c r="AY1042" s="55" t="str">
        <f>Tabela3[[#This Row],[Faixa Recência]] &amp; " | " &amp; Tabela3[[#This Row],[Faixa Gasto]] &amp; " | " &amp; Tabela3[[#This Row],[Faixa ticket médio]]</f>
        <v>0-15 dias | R$ 1001-1500 | +R$ 50</v>
      </c>
      <c r="AZ10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42" s="36"/>
    </row>
    <row r="1043" spans="1:54" x14ac:dyDescent="0.25">
      <c r="A1043" s="61">
        <v>1042</v>
      </c>
      <c r="B1043" s="37">
        <v>65196</v>
      </c>
      <c r="C1043" s="34">
        <v>0</v>
      </c>
      <c r="D1043" s="34">
        <v>2</v>
      </c>
      <c r="E1043" s="34">
        <v>34</v>
      </c>
      <c r="F1043" s="58" t="str">
        <f>IF('Base tratada'!$E1043&lt;=15,"0-15 dias",
IF('Base tratada'!$E1043&lt;=30, "16-30 dias",
IF('Base tratada'!$E1043&lt;=45, "31-45 dias",
IF('Base tratada'!$E1043&lt;=60, "46-60 dias",
IF('Base tratada'!$E1043&lt;=75, "61-75 dias", "76-99 dias")))))</f>
        <v>31-45 dias</v>
      </c>
      <c r="G1043" s="38">
        <v>62</v>
      </c>
      <c r="H1043" s="60" t="str">
        <f>IF('Base tratada'!$G1043&lt;=29,"24–29",
IF('Base tratada'!$G1043&lt;=39,"30–39",
IF('Base tratada'!$G1043&lt;=49,"40–49",
IF('Base tratada'!$G1043&lt;=59,"50–59",
IF('Base tratada'!$G1043&lt;=69,"60–69",
"70–80")))))</f>
        <v>60–69</v>
      </c>
      <c r="I1043" s="34">
        <v>2498</v>
      </c>
      <c r="J1043" s="58" t="str">
        <f>IF('Base tratada'!$K1043=1,"Divorciado",
IF('Base tratada'!$L1043=1,"Casado",
IF('Base tratada'!$M1043=1, "Solteiro",
IF('Base tratada'!$N1043=1,"Juntos",
"Viúvo"))))</f>
        <v>Juntos</v>
      </c>
      <c r="K1043" s="34">
        <v>0</v>
      </c>
      <c r="L1043" s="34">
        <v>0</v>
      </c>
      <c r="M1043" s="34">
        <v>0</v>
      </c>
      <c r="N1043" s="34">
        <v>1</v>
      </c>
      <c r="O1043" s="34">
        <v>0</v>
      </c>
      <c r="P1043" s="34">
        <v>0</v>
      </c>
      <c r="Q1043" s="34">
        <v>0</v>
      </c>
      <c r="R1043" s="34">
        <v>1</v>
      </c>
      <c r="S1043" s="34">
        <v>0</v>
      </c>
      <c r="T1043" s="34">
        <v>0</v>
      </c>
      <c r="U1043" s="35">
        <v>743</v>
      </c>
      <c r="V1043" s="35">
        <v>19</v>
      </c>
      <c r="W1043" s="35">
        <v>181</v>
      </c>
      <c r="X1043" s="35">
        <v>12</v>
      </c>
      <c r="Y1043" s="35">
        <v>0</v>
      </c>
      <c r="Z1043" s="35">
        <v>200</v>
      </c>
      <c r="AA1043" s="34">
        <v>2</v>
      </c>
      <c r="AB1043" s="34">
        <v>5</v>
      </c>
      <c r="AC1043" s="34">
        <v>7</v>
      </c>
      <c r="AD1043" s="34">
        <v>6</v>
      </c>
      <c r="AE1043" s="34">
        <v>11</v>
      </c>
      <c r="AF1043" s="58">
        <f>'Base tratada'!$AC1043+'Base tratada'!$AD1043+'Base tratada'!$AE1043</f>
        <v>24</v>
      </c>
      <c r="AG10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43" s="58" t="str">
        <f>IF('Base tratada'!$AC1043&gt;=MAX('Base tratada'!$AD1043,'Base tratada'!$AE1043),"Web",
IF('Base tratada'!$AD1043&gt;='Base tratada'!$AE1043,"Catalog",
"Store"))</f>
        <v>Store</v>
      </c>
      <c r="AI1043" s="59">
        <f>IF('Base tratada'!$AF1043=0,"0",'Base tratada'!$AK1043/'Base tratada'!$AF1043)</f>
        <v>39.791666666666664</v>
      </c>
      <c r="AJ1043" s="59" t="str">
        <f>IF('Base tratada'!$AI1043=0,"R$ 0",
IF('Base tratada'!$AI1043&lt;=25,"R$ 1–25",
IF('Base tratada'!$AI1043&lt;=50,"R$ 26–50",
"+R$ 50")))</f>
        <v>R$ 26–50</v>
      </c>
      <c r="AK1043" s="35">
        <v>955</v>
      </c>
      <c r="AL1043" s="58" t="str">
        <f>IF('Base tratada'!$AK1043&lt;=100,"R$ 0-100",
IF('Base tratada'!$AK1043&lt;=500,"R$ 101-500",
IF('Base tratada'!$AK1043&lt;=1000,"R$ 501-1000",
IF('Base tratada'!$AK1043&lt;=1500,"R$ 1001-1500",
"+R$ 1500"))))</f>
        <v>R$ 501-1000</v>
      </c>
      <c r="AM1043" s="34">
        <v>0</v>
      </c>
      <c r="AN1043" s="34">
        <v>0</v>
      </c>
      <c r="AO1043" s="34">
        <v>1</v>
      </c>
      <c r="AP1043" s="34">
        <v>0</v>
      </c>
      <c r="AQ1043" s="34">
        <v>0</v>
      </c>
      <c r="AR1043" s="34">
        <v>1</v>
      </c>
      <c r="AS1043" s="34">
        <v>0</v>
      </c>
      <c r="AT1043" s="34">
        <v>3</v>
      </c>
      <c r="AU1043" s="34">
        <v>11</v>
      </c>
      <c r="AV1043" s="52">
        <v>755</v>
      </c>
      <c r="AW1043" s="57">
        <v>0</v>
      </c>
      <c r="AX1043" s="58" t="str">
        <f>IF(Tabela3[[#This Row],[Response]]=1, "Aceitou", "Não aceitou")</f>
        <v>Não aceitou</v>
      </c>
      <c r="AY1043" s="55" t="str">
        <f>Tabela3[[#This Row],[Faixa Recência]] &amp; " | " &amp; Tabela3[[#This Row],[Faixa Gasto]] &amp; " | " &amp; Tabela3[[#This Row],[Faixa ticket médio]]</f>
        <v>31-45 dias | R$ 501-1000 | R$ 26–50</v>
      </c>
      <c r="AZ10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3" s="36"/>
    </row>
    <row r="1044" spans="1:54" x14ac:dyDescent="0.25">
      <c r="A1044" s="61">
        <v>1043</v>
      </c>
      <c r="B1044" s="37">
        <v>42000</v>
      </c>
      <c r="C1044" s="34">
        <v>0</v>
      </c>
      <c r="D1044" s="34">
        <v>0</v>
      </c>
      <c r="E1044" s="34">
        <v>23</v>
      </c>
      <c r="F1044" s="58" t="str">
        <f>IF('Base tratada'!$E1044&lt;=15,"0-15 dias",
IF('Base tratada'!$E1044&lt;=30, "16-30 dias",
IF('Base tratada'!$E1044&lt;=45, "31-45 dias",
IF('Base tratada'!$E1044&lt;=60, "46-60 dias",
IF('Base tratada'!$E1044&lt;=75, "61-75 dias", "76-99 dias")))))</f>
        <v>16-30 dias</v>
      </c>
      <c r="G1044" s="38">
        <v>33</v>
      </c>
      <c r="H1044" s="60" t="str">
        <f>IF('Base tratada'!$G1044&lt;=29,"24–29",
IF('Base tratada'!$G1044&lt;=39,"30–39",
IF('Base tratada'!$G1044&lt;=49,"40–49",
IF('Base tratada'!$G1044&lt;=59,"50–59",
IF('Base tratada'!$G1044&lt;=69,"60–69",
"70–80")))))</f>
        <v>30–39</v>
      </c>
      <c r="I1044" s="34">
        <v>2694</v>
      </c>
      <c r="J1044" s="58" t="str">
        <f>IF('Base tratada'!$K1044=1,"Divorciado",
IF('Base tratada'!$L1044=1,"Casado",
IF('Base tratada'!$M1044=1, "Solteiro",
IF('Base tratada'!$N1044=1,"Juntos",
"Viúvo"))))</f>
        <v>Solteiro</v>
      </c>
      <c r="K1044" s="34">
        <v>0</v>
      </c>
      <c r="L1044" s="34">
        <v>0</v>
      </c>
      <c r="M1044" s="34">
        <v>1</v>
      </c>
      <c r="N1044" s="34">
        <v>0</v>
      </c>
      <c r="O1044" s="34">
        <v>0</v>
      </c>
      <c r="P1044" s="34">
        <v>0</v>
      </c>
      <c r="Q1044" s="34">
        <v>0</v>
      </c>
      <c r="R1044" s="34">
        <v>0</v>
      </c>
      <c r="S1044" s="34">
        <v>0</v>
      </c>
      <c r="T1044" s="34">
        <v>1</v>
      </c>
      <c r="U1044" s="35">
        <v>124</v>
      </c>
      <c r="V1044" s="35">
        <v>83</v>
      </c>
      <c r="W1044" s="35">
        <v>267</v>
      </c>
      <c r="X1044" s="35">
        <v>85</v>
      </c>
      <c r="Y1044" s="35">
        <v>59</v>
      </c>
      <c r="Z1044" s="35">
        <v>35</v>
      </c>
      <c r="AA1044" s="34">
        <v>2</v>
      </c>
      <c r="AB1044" s="34">
        <v>5</v>
      </c>
      <c r="AC1044" s="34">
        <v>5</v>
      </c>
      <c r="AD1044" s="34">
        <v>2</v>
      </c>
      <c r="AE1044" s="34">
        <v>11</v>
      </c>
      <c r="AF1044" s="58">
        <f>'Base tratada'!$AC1044+'Base tratada'!$AD1044+'Base tratada'!$AE1044</f>
        <v>18</v>
      </c>
      <c r="AG10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44" s="58" t="str">
        <f>IF('Base tratada'!$AC1044&gt;=MAX('Base tratada'!$AD1044,'Base tratada'!$AE1044),"Web",
IF('Base tratada'!$AD1044&gt;='Base tratada'!$AE1044,"Catalog",
"Store"))</f>
        <v>Store</v>
      </c>
      <c r="AI1044" s="59">
        <f>IF('Base tratada'!$AF1044=0,"0",'Base tratada'!$AK1044/'Base tratada'!$AF1044)</f>
        <v>34.333333333333336</v>
      </c>
      <c r="AJ1044" s="59" t="str">
        <f>IF('Base tratada'!$AI1044=0,"R$ 0",
IF('Base tratada'!$AI1044&lt;=25,"R$ 1–25",
IF('Base tratada'!$AI1044&lt;=50,"R$ 26–50",
"+R$ 50")))</f>
        <v>R$ 26–50</v>
      </c>
      <c r="AK1044" s="35">
        <v>618</v>
      </c>
      <c r="AL1044" s="58" t="str">
        <f>IF('Base tratada'!$AK1044&lt;=100,"R$ 0-100",
IF('Base tratada'!$AK1044&lt;=500,"R$ 101-500",
IF('Base tratada'!$AK1044&lt;=1000,"R$ 501-1000",
IF('Base tratada'!$AK1044&lt;=1500,"R$ 1001-1500",
"+R$ 1500"))))</f>
        <v>R$ 501-1000</v>
      </c>
      <c r="AM1044" s="34">
        <v>0</v>
      </c>
      <c r="AN1044" s="34">
        <v>0</v>
      </c>
      <c r="AO1044" s="34">
        <v>0</v>
      </c>
      <c r="AP1044" s="34">
        <v>0</v>
      </c>
      <c r="AQ1044" s="34">
        <v>0</v>
      </c>
      <c r="AR1044" s="34">
        <v>0</v>
      </c>
      <c r="AS1044" s="34">
        <v>0</v>
      </c>
      <c r="AT1044" s="34">
        <v>3</v>
      </c>
      <c r="AU1044" s="34">
        <v>11</v>
      </c>
      <c r="AV1044" s="52">
        <v>583</v>
      </c>
      <c r="AW1044" s="57">
        <v>1</v>
      </c>
      <c r="AX1044" s="58" t="str">
        <f>IF(Tabela3[[#This Row],[Response]]=1, "Aceitou", "Não aceitou")</f>
        <v>Aceitou</v>
      </c>
      <c r="AY1044" s="55" t="str">
        <f>Tabela3[[#This Row],[Faixa Recência]] &amp; " | " &amp; Tabela3[[#This Row],[Faixa Gasto]] &amp; " | " &amp; Tabela3[[#This Row],[Faixa ticket médio]]</f>
        <v>16-30 dias | R$ 501-1000 | R$ 26–50</v>
      </c>
      <c r="AZ10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4" s="36"/>
    </row>
    <row r="1045" spans="1:54" x14ac:dyDescent="0.25">
      <c r="A1045" s="61">
        <v>1044</v>
      </c>
      <c r="B1045" s="37">
        <v>35860</v>
      </c>
      <c r="C1045" s="34">
        <v>1</v>
      </c>
      <c r="D1045" s="34">
        <v>1</v>
      </c>
      <c r="E1045" s="34">
        <v>37</v>
      </c>
      <c r="F1045" s="58" t="str">
        <f>IF('Base tratada'!$E1045&lt;=15,"0-15 dias",
IF('Base tratada'!$E1045&lt;=30, "16-30 dias",
IF('Base tratada'!$E1045&lt;=45, "31-45 dias",
IF('Base tratada'!$E1045&lt;=60, "46-60 dias",
IF('Base tratada'!$E1045&lt;=75, "61-75 dias", "76-99 dias")))))</f>
        <v>31-45 dias</v>
      </c>
      <c r="G1045" s="38">
        <v>47</v>
      </c>
      <c r="H1045" s="60" t="str">
        <f>IF('Base tratada'!$G1045&lt;=29,"24–29",
IF('Base tratada'!$G1045&lt;=39,"30–39",
IF('Base tratada'!$G1045&lt;=49,"40–49",
IF('Base tratada'!$G1045&lt;=59,"50–59",
IF('Base tratada'!$G1045&lt;=69,"60–69",
"70–80")))))</f>
        <v>40–49</v>
      </c>
      <c r="I1045" s="34">
        <v>2200</v>
      </c>
      <c r="J1045" s="58" t="str">
        <f>IF('Base tratada'!$K1045=1,"Divorciado",
IF('Base tratada'!$L1045=1,"Casado",
IF('Base tratada'!$M1045=1, "Solteiro",
IF('Base tratada'!$N1045=1,"Juntos",
"Viúvo"))))</f>
        <v>Divorciado</v>
      </c>
      <c r="K1045" s="34">
        <v>1</v>
      </c>
      <c r="L1045" s="34">
        <v>0</v>
      </c>
      <c r="M1045" s="34">
        <v>0</v>
      </c>
      <c r="N1045" s="34">
        <v>0</v>
      </c>
      <c r="O1045" s="34">
        <v>0</v>
      </c>
      <c r="P1045" s="34">
        <v>0</v>
      </c>
      <c r="Q1045" s="34">
        <v>0</v>
      </c>
      <c r="R1045" s="34">
        <v>0</v>
      </c>
      <c r="S1045" s="34">
        <v>0</v>
      </c>
      <c r="T1045" s="34">
        <v>1</v>
      </c>
      <c r="U1045" s="35">
        <v>15</v>
      </c>
      <c r="V1045" s="35">
        <v>0</v>
      </c>
      <c r="W1045" s="35">
        <v>8</v>
      </c>
      <c r="X1045" s="35">
        <v>4</v>
      </c>
      <c r="Y1045" s="35">
        <v>2</v>
      </c>
      <c r="Z1045" s="35">
        <v>20</v>
      </c>
      <c r="AA1045" s="34">
        <v>2</v>
      </c>
      <c r="AB1045" s="34">
        <v>5</v>
      </c>
      <c r="AC1045" s="34">
        <v>1</v>
      </c>
      <c r="AD1045" s="34">
        <v>1</v>
      </c>
      <c r="AE1045" s="34">
        <v>2</v>
      </c>
      <c r="AF1045" s="58">
        <f>'Base tratada'!$AC1045+'Base tratada'!$AD1045+'Base tratada'!$AE1045</f>
        <v>4</v>
      </c>
      <c r="AG10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45" s="58" t="str">
        <f>IF('Base tratada'!$AC1045&gt;=MAX('Base tratada'!$AD1045,'Base tratada'!$AE1045),"Web",
IF('Base tratada'!$AD1045&gt;='Base tratada'!$AE1045,"Catalog",
"Store"))</f>
        <v>Store</v>
      </c>
      <c r="AI1045" s="59">
        <f>IF('Base tratada'!$AF1045=0,"0",'Base tratada'!$AK1045/'Base tratada'!$AF1045)</f>
        <v>7.25</v>
      </c>
      <c r="AJ1045" s="59" t="str">
        <f>IF('Base tratada'!$AI1045=0,"R$ 0",
IF('Base tratada'!$AI1045&lt;=25,"R$ 1–25",
IF('Base tratada'!$AI1045&lt;=50,"R$ 26–50",
"+R$ 50")))</f>
        <v>R$ 1–25</v>
      </c>
      <c r="AK1045" s="35">
        <v>29</v>
      </c>
      <c r="AL1045" s="58" t="str">
        <f>IF('Base tratada'!$AK1045&lt;=100,"R$ 0-100",
IF('Base tratada'!$AK1045&lt;=500,"R$ 101-500",
IF('Base tratada'!$AK1045&lt;=1000,"R$ 501-1000",
IF('Base tratada'!$AK1045&lt;=1500,"R$ 1001-1500",
"+R$ 1500"))))</f>
        <v>R$ 0-100</v>
      </c>
      <c r="AM1045" s="34">
        <v>0</v>
      </c>
      <c r="AN1045" s="34">
        <v>0</v>
      </c>
      <c r="AO1045" s="34">
        <v>1</v>
      </c>
      <c r="AP1045" s="34">
        <v>0</v>
      </c>
      <c r="AQ1045" s="34">
        <v>0</v>
      </c>
      <c r="AR1045" s="34">
        <v>1</v>
      </c>
      <c r="AS1045" s="34">
        <v>0</v>
      </c>
      <c r="AT1045" s="34">
        <v>3</v>
      </c>
      <c r="AU1045" s="34">
        <v>11</v>
      </c>
      <c r="AV1045" s="52">
        <v>9</v>
      </c>
      <c r="AW1045" s="57">
        <v>0</v>
      </c>
      <c r="AX1045" s="58" t="str">
        <f>IF(Tabela3[[#This Row],[Response]]=1, "Aceitou", "Não aceitou")</f>
        <v>Não aceitou</v>
      </c>
      <c r="AY1045" s="55" t="str">
        <f>Tabela3[[#This Row],[Faixa Recência]] &amp; " | " &amp; Tabela3[[#This Row],[Faixa Gasto]] &amp; " | " &amp; Tabela3[[#This Row],[Faixa ticket médio]]</f>
        <v>31-45 dias | R$ 0-100 | R$ 1–25</v>
      </c>
      <c r="AZ10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5" s="36"/>
    </row>
    <row r="1046" spans="1:54" x14ac:dyDescent="0.25">
      <c r="A1046" s="61">
        <v>1045</v>
      </c>
      <c r="B1046" s="37">
        <v>65526</v>
      </c>
      <c r="C1046" s="34">
        <v>0</v>
      </c>
      <c r="D1046" s="34">
        <v>1</v>
      </c>
      <c r="E1046" s="34">
        <v>22</v>
      </c>
      <c r="F1046" s="58" t="str">
        <f>IF('Base tratada'!$E1046&lt;=15,"0-15 dias",
IF('Base tratada'!$E1046&lt;=30, "16-30 dias",
IF('Base tratada'!$E1046&lt;=45, "31-45 dias",
IF('Base tratada'!$E1046&lt;=60, "46-60 dias",
IF('Base tratada'!$E1046&lt;=75, "61-75 dias", "76-99 dias")))))</f>
        <v>16-30 dias</v>
      </c>
      <c r="G1046" s="38">
        <v>56</v>
      </c>
      <c r="H1046" s="60" t="str">
        <f>IF('Base tratada'!$G1046&lt;=29,"24–29",
IF('Base tratada'!$G1046&lt;=39,"30–39",
IF('Base tratada'!$G1046&lt;=49,"40–49",
IF('Base tratada'!$G1046&lt;=59,"50–59",
IF('Base tratada'!$G1046&lt;=69,"60–69",
"70–80")))))</f>
        <v>50–59</v>
      </c>
      <c r="I1046" s="34">
        <v>2238</v>
      </c>
      <c r="J1046" s="58" t="str">
        <f>IF('Base tratada'!$K1046=1,"Divorciado",
IF('Base tratada'!$L1046=1,"Casado",
IF('Base tratada'!$M1046=1, "Solteiro",
IF('Base tratada'!$N1046=1,"Juntos",
"Viúvo"))))</f>
        <v>Casado</v>
      </c>
      <c r="K1046" s="34">
        <v>0</v>
      </c>
      <c r="L1046" s="34">
        <v>1</v>
      </c>
      <c r="M1046" s="34">
        <v>0</v>
      </c>
      <c r="N1046" s="34">
        <v>0</v>
      </c>
      <c r="O1046" s="34">
        <v>0</v>
      </c>
      <c r="P1046" s="34">
        <v>0</v>
      </c>
      <c r="Q1046" s="34">
        <v>0</v>
      </c>
      <c r="R1046" s="34">
        <v>0</v>
      </c>
      <c r="S1046" s="34">
        <v>0</v>
      </c>
      <c r="T1046" s="34">
        <v>1</v>
      </c>
      <c r="U1046" s="35">
        <v>397</v>
      </c>
      <c r="V1046" s="35">
        <v>19</v>
      </c>
      <c r="W1046" s="35">
        <v>69</v>
      </c>
      <c r="X1046" s="35">
        <v>12</v>
      </c>
      <c r="Y1046" s="35">
        <v>0</v>
      </c>
      <c r="Z1046" s="35">
        <v>9</v>
      </c>
      <c r="AA1046" s="34">
        <v>1</v>
      </c>
      <c r="AB1046" s="34">
        <v>2</v>
      </c>
      <c r="AC1046" s="34">
        <v>4</v>
      </c>
      <c r="AD1046" s="34">
        <v>4</v>
      </c>
      <c r="AE1046" s="34">
        <v>8</v>
      </c>
      <c r="AF1046" s="58">
        <f>'Base tratada'!$AC1046+'Base tratada'!$AD1046+'Base tratada'!$AE1046</f>
        <v>16</v>
      </c>
      <c r="AG10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46" s="58" t="str">
        <f>IF('Base tratada'!$AC1046&gt;=MAX('Base tratada'!$AD1046,'Base tratada'!$AE1046),"Web",
IF('Base tratada'!$AD1046&gt;='Base tratada'!$AE1046,"Catalog",
"Store"))</f>
        <v>Store</v>
      </c>
      <c r="AI1046" s="59">
        <f>IF('Base tratada'!$AF1046=0,"0",'Base tratada'!$AK1046/'Base tratada'!$AF1046)</f>
        <v>31.0625</v>
      </c>
      <c r="AJ1046" s="59" t="str">
        <f>IF('Base tratada'!$AI1046=0,"R$ 0",
IF('Base tratada'!$AI1046&lt;=25,"R$ 1–25",
IF('Base tratada'!$AI1046&lt;=50,"R$ 26–50",
"+R$ 50")))</f>
        <v>R$ 26–50</v>
      </c>
      <c r="AK1046" s="35">
        <v>497</v>
      </c>
      <c r="AL1046" s="58" t="str">
        <f>IF('Base tratada'!$AK1046&lt;=100,"R$ 0-100",
IF('Base tratada'!$AK1046&lt;=500,"R$ 101-500",
IF('Base tratada'!$AK1046&lt;=1000,"R$ 501-1000",
IF('Base tratada'!$AK1046&lt;=1500,"R$ 1001-1500",
"+R$ 1500"))))</f>
        <v>R$ 101-500</v>
      </c>
      <c r="AM1046" s="34">
        <v>0</v>
      </c>
      <c r="AN1046" s="34">
        <v>0</v>
      </c>
      <c r="AO1046" s="34">
        <v>0</v>
      </c>
      <c r="AP1046" s="34">
        <v>0</v>
      </c>
      <c r="AQ1046" s="34">
        <v>0</v>
      </c>
      <c r="AR1046" s="34">
        <v>0</v>
      </c>
      <c r="AS1046" s="34">
        <v>0</v>
      </c>
      <c r="AT1046" s="34">
        <v>3</v>
      </c>
      <c r="AU1046" s="34">
        <v>11</v>
      </c>
      <c r="AV1046" s="52">
        <v>488</v>
      </c>
      <c r="AW1046" s="57">
        <v>0</v>
      </c>
      <c r="AX1046" s="58" t="str">
        <f>IF(Tabela3[[#This Row],[Response]]=1, "Aceitou", "Não aceitou")</f>
        <v>Não aceitou</v>
      </c>
      <c r="AY1046" s="55" t="str">
        <f>Tabela3[[#This Row],[Faixa Recência]] &amp; " | " &amp; Tabela3[[#This Row],[Faixa Gasto]] &amp; " | " &amp; Tabela3[[#This Row],[Faixa ticket médio]]</f>
        <v>16-30 dias | R$ 101-500 | R$ 26–50</v>
      </c>
      <c r="AZ10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6" s="36"/>
    </row>
    <row r="1047" spans="1:54" x14ac:dyDescent="0.25">
      <c r="A1047" s="61">
        <v>1046</v>
      </c>
      <c r="B1047" s="37">
        <v>16860</v>
      </c>
      <c r="C1047" s="34">
        <v>1</v>
      </c>
      <c r="D1047" s="34">
        <v>1</v>
      </c>
      <c r="E1047" s="34">
        <v>19</v>
      </c>
      <c r="F1047" s="58" t="str">
        <f>IF('Base tratada'!$E1047&lt;=15,"0-15 dias",
IF('Base tratada'!$E1047&lt;=30, "16-30 dias",
IF('Base tratada'!$E1047&lt;=45, "31-45 dias",
IF('Base tratada'!$E1047&lt;=60, "46-60 dias",
IF('Base tratada'!$E1047&lt;=75, "61-75 dias", "76-99 dias")))))</f>
        <v>16-30 dias</v>
      </c>
      <c r="G1047" s="38">
        <v>59</v>
      </c>
      <c r="H1047" s="60" t="str">
        <f>IF('Base tratada'!$G1047&lt;=29,"24–29",
IF('Base tratada'!$G1047&lt;=39,"30–39",
IF('Base tratada'!$G1047&lt;=49,"40–49",
IF('Base tratada'!$G1047&lt;=59,"50–59",
IF('Base tratada'!$G1047&lt;=69,"60–69",
"70–80")))))</f>
        <v>50–59</v>
      </c>
      <c r="I1047" s="34">
        <v>2814</v>
      </c>
      <c r="J1047" s="58" t="str">
        <f>IF('Base tratada'!$K1047=1,"Divorciado",
IF('Base tratada'!$L1047=1,"Casado",
IF('Base tratada'!$M1047=1, "Solteiro",
IF('Base tratada'!$N1047=1,"Juntos",
"Viúvo"))))</f>
        <v>Casado</v>
      </c>
      <c r="K1047" s="34">
        <v>0</v>
      </c>
      <c r="L1047" s="34">
        <v>1</v>
      </c>
      <c r="M1047" s="34">
        <v>0</v>
      </c>
      <c r="N1047" s="34">
        <v>0</v>
      </c>
      <c r="O1047" s="34">
        <v>0</v>
      </c>
      <c r="P1047" s="34">
        <v>0</v>
      </c>
      <c r="Q1047" s="34">
        <v>0</v>
      </c>
      <c r="R1047" s="34">
        <v>1</v>
      </c>
      <c r="S1047" s="34">
        <v>0</v>
      </c>
      <c r="T1047" s="34">
        <v>0</v>
      </c>
      <c r="U1047" s="35">
        <v>10</v>
      </c>
      <c r="V1047" s="35">
        <v>4</v>
      </c>
      <c r="W1047" s="35">
        <v>4</v>
      </c>
      <c r="X1047" s="35">
        <v>3</v>
      </c>
      <c r="Y1047" s="35">
        <v>3</v>
      </c>
      <c r="Z1047" s="35">
        <v>14</v>
      </c>
      <c r="AA1047" s="34">
        <v>3</v>
      </c>
      <c r="AB1047" s="34">
        <v>7</v>
      </c>
      <c r="AC1047" s="34">
        <v>1</v>
      </c>
      <c r="AD1047" s="34">
        <v>1</v>
      </c>
      <c r="AE1047" s="34">
        <v>3</v>
      </c>
      <c r="AF1047" s="58">
        <f>'Base tratada'!$AC1047+'Base tratada'!$AD1047+'Base tratada'!$AE1047</f>
        <v>5</v>
      </c>
      <c r="AG10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47" s="58" t="str">
        <f>IF('Base tratada'!$AC1047&gt;=MAX('Base tratada'!$AD1047,'Base tratada'!$AE1047),"Web",
IF('Base tratada'!$AD1047&gt;='Base tratada'!$AE1047,"Catalog",
"Store"))</f>
        <v>Store</v>
      </c>
      <c r="AI1047" s="59">
        <f>IF('Base tratada'!$AF1047=0,"0",'Base tratada'!$AK1047/'Base tratada'!$AF1047)</f>
        <v>4.8</v>
      </c>
      <c r="AJ1047" s="59" t="str">
        <f>IF('Base tratada'!$AI1047=0,"R$ 0",
IF('Base tratada'!$AI1047&lt;=25,"R$ 1–25",
IF('Base tratada'!$AI1047&lt;=50,"R$ 26–50",
"+R$ 50")))</f>
        <v>R$ 1–25</v>
      </c>
      <c r="AK1047" s="35">
        <v>24</v>
      </c>
      <c r="AL1047" s="58" t="str">
        <f>IF('Base tratada'!$AK1047&lt;=100,"R$ 0-100",
IF('Base tratada'!$AK1047&lt;=500,"R$ 101-500",
IF('Base tratada'!$AK1047&lt;=1000,"R$ 501-1000",
IF('Base tratada'!$AK1047&lt;=1500,"R$ 1001-1500",
"+R$ 1500"))))</f>
        <v>R$ 0-100</v>
      </c>
      <c r="AM1047" s="34">
        <v>0</v>
      </c>
      <c r="AN1047" s="34">
        <v>0</v>
      </c>
      <c r="AO1047" s="34">
        <v>0</v>
      </c>
      <c r="AP1047" s="34">
        <v>0</v>
      </c>
      <c r="AQ1047" s="34">
        <v>0</v>
      </c>
      <c r="AR1047" s="34">
        <v>0</v>
      </c>
      <c r="AS1047" s="34">
        <v>0</v>
      </c>
      <c r="AT1047" s="34">
        <v>3</v>
      </c>
      <c r="AU1047" s="34">
        <v>11</v>
      </c>
      <c r="AV1047" s="52">
        <v>10</v>
      </c>
      <c r="AW1047" s="57">
        <v>0</v>
      </c>
      <c r="AX1047" s="58" t="str">
        <f>IF(Tabela3[[#This Row],[Response]]=1, "Aceitou", "Não aceitou")</f>
        <v>Não aceitou</v>
      </c>
      <c r="AY1047" s="55" t="str">
        <f>Tabela3[[#This Row],[Faixa Recência]] &amp; " | " &amp; Tabela3[[#This Row],[Faixa Gasto]] &amp; " | " &amp; Tabela3[[#This Row],[Faixa ticket médio]]</f>
        <v>16-30 dias | R$ 0-100 | R$ 1–25</v>
      </c>
      <c r="AZ10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7" s="36"/>
    </row>
    <row r="1048" spans="1:54" x14ac:dyDescent="0.25">
      <c r="A1048" s="61">
        <v>1047</v>
      </c>
      <c r="B1048" s="37">
        <v>83528</v>
      </c>
      <c r="C1048" s="34">
        <v>0</v>
      </c>
      <c r="D1048" s="34">
        <v>0</v>
      </c>
      <c r="E1048" s="34">
        <v>7</v>
      </c>
      <c r="F1048" s="58" t="str">
        <f>IF('Base tratada'!$E1048&lt;=15,"0-15 dias",
IF('Base tratada'!$E1048&lt;=30, "16-30 dias",
IF('Base tratada'!$E1048&lt;=45, "31-45 dias",
IF('Base tratada'!$E1048&lt;=60, "46-60 dias",
IF('Base tratada'!$E1048&lt;=75, "61-75 dias", "76-99 dias")))))</f>
        <v>0-15 dias</v>
      </c>
      <c r="G1048" s="38">
        <v>28</v>
      </c>
      <c r="H1048" s="60" t="str">
        <f>IF('Base tratada'!$G1048&lt;=29,"24–29",
IF('Base tratada'!$G1048&lt;=39,"30–39",
IF('Base tratada'!$G1048&lt;=49,"40–49",
IF('Base tratada'!$G1048&lt;=59,"50–59",
IF('Base tratada'!$G1048&lt;=69,"60–69",
"70–80")))))</f>
        <v>24–29</v>
      </c>
      <c r="I1048" s="34">
        <v>2218</v>
      </c>
      <c r="J1048" s="58" t="str">
        <f>IF('Base tratada'!$K1048=1,"Divorciado",
IF('Base tratada'!$L1048=1,"Casado",
IF('Base tratada'!$M1048=1, "Solteiro",
IF('Base tratada'!$N1048=1,"Juntos",
"Viúvo"))))</f>
        <v>Solteiro</v>
      </c>
      <c r="K1048" s="34">
        <v>0</v>
      </c>
      <c r="L1048" s="34">
        <v>0</v>
      </c>
      <c r="M1048" s="34">
        <v>1</v>
      </c>
      <c r="N1048" s="34">
        <v>0</v>
      </c>
      <c r="O1048" s="34">
        <v>0</v>
      </c>
      <c r="P1048" s="34">
        <v>0</v>
      </c>
      <c r="Q1048" s="34">
        <v>0</v>
      </c>
      <c r="R1048" s="34">
        <v>1</v>
      </c>
      <c r="S1048" s="34">
        <v>0</v>
      </c>
      <c r="T1048" s="34">
        <v>0</v>
      </c>
      <c r="U1048" s="35">
        <v>530</v>
      </c>
      <c r="V1048" s="35">
        <v>117</v>
      </c>
      <c r="W1048" s="35">
        <v>678</v>
      </c>
      <c r="X1048" s="35">
        <v>134</v>
      </c>
      <c r="Y1048" s="35">
        <v>44</v>
      </c>
      <c r="Z1048" s="35">
        <v>147</v>
      </c>
      <c r="AA1048" s="34">
        <v>1</v>
      </c>
      <c r="AB1048" s="34">
        <v>1</v>
      </c>
      <c r="AC1048" s="34">
        <v>4</v>
      </c>
      <c r="AD1048" s="34">
        <v>10</v>
      </c>
      <c r="AE1048" s="34">
        <v>8</v>
      </c>
      <c r="AF1048" s="58">
        <f>'Base tratada'!$AC1048+'Base tratada'!$AD1048+'Base tratada'!$AE1048</f>
        <v>22</v>
      </c>
      <c r="AG10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48" s="58" t="str">
        <f>IF('Base tratada'!$AC1048&gt;=MAX('Base tratada'!$AD1048,'Base tratada'!$AE1048),"Web",
IF('Base tratada'!$AD1048&gt;='Base tratada'!$AE1048,"Catalog",
"Store"))</f>
        <v>Catalog</v>
      </c>
      <c r="AI1048" s="59">
        <f>IF('Base tratada'!$AF1048=0,"0",'Base tratada'!$AK1048/'Base tratada'!$AF1048)</f>
        <v>68.318181818181813</v>
      </c>
      <c r="AJ1048" s="59" t="str">
        <f>IF('Base tratada'!$AI1048=0,"R$ 0",
IF('Base tratada'!$AI1048&lt;=25,"R$ 1–25",
IF('Base tratada'!$AI1048&lt;=50,"R$ 26–50",
"+R$ 50")))</f>
        <v>+R$ 50</v>
      </c>
      <c r="AK1048" s="35">
        <v>1503</v>
      </c>
      <c r="AL1048" s="58" t="str">
        <f>IF('Base tratada'!$AK1048&lt;=100,"R$ 0-100",
IF('Base tratada'!$AK1048&lt;=500,"R$ 101-500",
IF('Base tratada'!$AK1048&lt;=1000,"R$ 501-1000",
IF('Base tratada'!$AK1048&lt;=1500,"R$ 1001-1500",
"+R$ 1500"))))</f>
        <v>+R$ 1500</v>
      </c>
      <c r="AM1048" s="34">
        <v>1</v>
      </c>
      <c r="AN1048" s="34">
        <v>0</v>
      </c>
      <c r="AO1048" s="34">
        <v>1</v>
      </c>
      <c r="AP1048" s="34">
        <v>0</v>
      </c>
      <c r="AQ1048" s="34">
        <v>0</v>
      </c>
      <c r="AR1048" s="34">
        <v>2</v>
      </c>
      <c r="AS1048" s="34">
        <v>0</v>
      </c>
      <c r="AT1048" s="34">
        <v>3</v>
      </c>
      <c r="AU1048" s="34">
        <v>11</v>
      </c>
      <c r="AV1048" s="52">
        <v>1356</v>
      </c>
      <c r="AW1048" s="57">
        <v>1</v>
      </c>
      <c r="AX1048" s="58" t="str">
        <f>IF(Tabela3[[#This Row],[Response]]=1, "Aceitou", "Não aceitou")</f>
        <v>Aceitou</v>
      </c>
      <c r="AY1048" s="55" t="str">
        <f>Tabela3[[#This Row],[Faixa Recência]] &amp; " | " &amp; Tabela3[[#This Row],[Faixa Gasto]] &amp; " | " &amp; Tabela3[[#This Row],[Faixa ticket médio]]</f>
        <v>0-15 dias | +R$ 1500 | +R$ 50</v>
      </c>
      <c r="AZ10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48" s="36"/>
    </row>
    <row r="1049" spans="1:54" x14ac:dyDescent="0.25">
      <c r="A1049" s="61">
        <v>1048</v>
      </c>
      <c r="B1049" s="37">
        <v>64176</v>
      </c>
      <c r="C1049" s="34">
        <v>0</v>
      </c>
      <c r="D1049" s="34">
        <v>1</v>
      </c>
      <c r="E1049" s="34">
        <v>52</v>
      </c>
      <c r="F1049" s="58" t="str">
        <f>IF('Base tratada'!$E1049&lt;=15,"0-15 dias",
IF('Base tratada'!$E1049&lt;=30, "16-30 dias",
IF('Base tratada'!$E1049&lt;=45, "31-45 dias",
IF('Base tratada'!$E1049&lt;=60, "46-60 dias",
IF('Base tratada'!$E1049&lt;=75, "61-75 dias", "76-99 dias")))))</f>
        <v>46-60 dias</v>
      </c>
      <c r="G1049" s="38">
        <v>55</v>
      </c>
      <c r="H1049" s="60" t="str">
        <f>IF('Base tratada'!$G1049&lt;=29,"24–29",
IF('Base tratada'!$G1049&lt;=39,"30–39",
IF('Base tratada'!$G1049&lt;=49,"40–49",
IF('Base tratada'!$G1049&lt;=59,"50–59",
IF('Base tratada'!$G1049&lt;=69,"60–69",
"70–80")))))</f>
        <v>50–59</v>
      </c>
      <c r="I1049" s="34">
        <v>2854</v>
      </c>
      <c r="J1049" s="58" t="str">
        <f>IF('Base tratada'!$K1049=1,"Divorciado",
IF('Base tratada'!$L1049=1,"Casado",
IF('Base tratada'!$M1049=1, "Solteiro",
IF('Base tratada'!$N1049=1,"Juntos",
"Viúvo"))))</f>
        <v>Divorciado</v>
      </c>
      <c r="K1049" s="34">
        <v>1</v>
      </c>
      <c r="L1049" s="34">
        <v>0</v>
      </c>
      <c r="M1049" s="34">
        <v>0</v>
      </c>
      <c r="N1049" s="34">
        <v>0</v>
      </c>
      <c r="O1049" s="34">
        <v>0</v>
      </c>
      <c r="P1049" s="34">
        <v>1</v>
      </c>
      <c r="Q1049" s="34">
        <v>0</v>
      </c>
      <c r="R1049" s="34">
        <v>0</v>
      </c>
      <c r="S1049" s="34">
        <v>0</v>
      </c>
      <c r="T1049" s="34">
        <v>0</v>
      </c>
      <c r="U1049" s="35">
        <v>1215</v>
      </c>
      <c r="V1049" s="35">
        <v>33</v>
      </c>
      <c r="W1049" s="35">
        <v>249</v>
      </c>
      <c r="X1049" s="35">
        <v>64</v>
      </c>
      <c r="Y1049" s="35">
        <v>116</v>
      </c>
      <c r="Z1049" s="35">
        <v>149</v>
      </c>
      <c r="AA1049" s="34">
        <v>8</v>
      </c>
      <c r="AB1049" s="34">
        <v>6</v>
      </c>
      <c r="AC1049" s="34">
        <v>8</v>
      </c>
      <c r="AD1049" s="34">
        <v>9</v>
      </c>
      <c r="AE1049" s="34">
        <v>8</v>
      </c>
      <c r="AF1049" s="58">
        <f>'Base tratada'!$AC1049+'Base tratada'!$AD1049+'Base tratada'!$AE1049</f>
        <v>25</v>
      </c>
      <c r="AG10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49" s="58" t="str">
        <f>IF('Base tratada'!$AC1049&gt;=MAX('Base tratada'!$AD1049,'Base tratada'!$AE1049),"Web",
IF('Base tratada'!$AD1049&gt;='Base tratada'!$AE1049,"Catalog",
"Store"))</f>
        <v>Catalog</v>
      </c>
      <c r="AI1049" s="59">
        <f>IF('Base tratada'!$AF1049=0,"0",'Base tratada'!$AK1049/'Base tratada'!$AF1049)</f>
        <v>67.08</v>
      </c>
      <c r="AJ1049" s="59" t="str">
        <f>IF('Base tratada'!$AI1049=0,"R$ 0",
IF('Base tratada'!$AI1049&lt;=25,"R$ 1–25",
IF('Base tratada'!$AI1049&lt;=50,"R$ 26–50",
"+R$ 50")))</f>
        <v>+R$ 50</v>
      </c>
      <c r="AK1049" s="35">
        <v>1677</v>
      </c>
      <c r="AL1049" s="58" t="str">
        <f>IF('Base tratada'!$AK1049&lt;=100,"R$ 0-100",
IF('Base tratada'!$AK1049&lt;=500,"R$ 101-500",
IF('Base tratada'!$AK1049&lt;=1000,"R$ 501-1000",
IF('Base tratada'!$AK1049&lt;=1500,"R$ 1001-1500",
"+R$ 1500"))))</f>
        <v>+R$ 1500</v>
      </c>
      <c r="AM1049" s="34">
        <v>0</v>
      </c>
      <c r="AN1049" s="34">
        <v>0</v>
      </c>
      <c r="AO1049" s="34">
        <v>0</v>
      </c>
      <c r="AP1049" s="34">
        <v>0</v>
      </c>
      <c r="AQ1049" s="34">
        <v>0</v>
      </c>
      <c r="AR1049" s="34">
        <v>0</v>
      </c>
      <c r="AS1049" s="34">
        <v>0</v>
      </c>
      <c r="AT1049" s="34">
        <v>3</v>
      </c>
      <c r="AU1049" s="34">
        <v>11</v>
      </c>
      <c r="AV1049" s="52">
        <v>1528</v>
      </c>
      <c r="AW1049" s="57">
        <v>0</v>
      </c>
      <c r="AX1049" s="58" t="str">
        <f>IF(Tabela3[[#This Row],[Response]]=1, "Aceitou", "Não aceitou")</f>
        <v>Não aceitou</v>
      </c>
      <c r="AY1049" s="55" t="str">
        <f>Tabela3[[#This Row],[Faixa Recência]] &amp; " | " &amp; Tabela3[[#This Row],[Faixa Gasto]] &amp; " | " &amp; Tabela3[[#This Row],[Faixa ticket médio]]</f>
        <v>46-60 dias | +R$ 1500 | +R$ 50</v>
      </c>
      <c r="AZ10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49" s="36"/>
    </row>
    <row r="1050" spans="1:54" x14ac:dyDescent="0.25">
      <c r="A1050" s="61">
        <v>1049</v>
      </c>
      <c r="B1050" s="37">
        <v>22304</v>
      </c>
      <c r="C1050" s="34">
        <v>0</v>
      </c>
      <c r="D1050" s="34">
        <v>0</v>
      </c>
      <c r="E1050" s="34">
        <v>91</v>
      </c>
      <c r="F1050" s="58" t="str">
        <f>IF('Base tratada'!$E1050&lt;=15,"0-15 dias",
IF('Base tratada'!$E1050&lt;=30, "16-30 dias",
IF('Base tratada'!$E1050&lt;=45, "31-45 dias",
IF('Base tratada'!$E1050&lt;=60, "46-60 dias",
IF('Base tratada'!$E1050&lt;=75, "61-75 dias", "76-99 dias")))))</f>
        <v>76-99 dias</v>
      </c>
      <c r="G1050" s="38">
        <v>64</v>
      </c>
      <c r="H1050" s="60" t="str">
        <f>IF('Base tratada'!$G1050&lt;=29,"24–29",
IF('Base tratada'!$G1050&lt;=39,"30–39",
IF('Base tratada'!$G1050&lt;=49,"40–49",
IF('Base tratada'!$G1050&lt;=59,"50–59",
IF('Base tratada'!$G1050&lt;=69,"60–69",
"70–80")))))</f>
        <v>60–69</v>
      </c>
      <c r="I1050" s="34">
        <v>2853</v>
      </c>
      <c r="J1050" s="58" t="str">
        <f>IF('Base tratada'!$K1050=1,"Divorciado",
IF('Base tratada'!$L1050=1,"Casado",
IF('Base tratada'!$M1050=1, "Solteiro",
IF('Base tratada'!$N1050=1,"Juntos",
"Viúvo"))))</f>
        <v>Divorciado</v>
      </c>
      <c r="K1050" s="34">
        <v>1</v>
      </c>
      <c r="L1050" s="34">
        <v>0</v>
      </c>
      <c r="M1050" s="34">
        <v>0</v>
      </c>
      <c r="N1050" s="34">
        <v>0</v>
      </c>
      <c r="O1050" s="34">
        <v>0</v>
      </c>
      <c r="P1050" s="34">
        <v>0</v>
      </c>
      <c r="Q1050" s="34">
        <v>0</v>
      </c>
      <c r="R1050" s="34">
        <v>1</v>
      </c>
      <c r="S1050" s="34">
        <v>0</v>
      </c>
      <c r="T1050" s="34">
        <v>0</v>
      </c>
      <c r="U1050" s="35">
        <v>3</v>
      </c>
      <c r="V1050" s="35">
        <v>2</v>
      </c>
      <c r="W1050" s="35">
        <v>7</v>
      </c>
      <c r="X1050" s="35">
        <v>0</v>
      </c>
      <c r="Y1050" s="35">
        <v>4</v>
      </c>
      <c r="Z1050" s="35">
        <v>2</v>
      </c>
      <c r="AA1050" s="34">
        <v>1</v>
      </c>
      <c r="AB1050" s="34">
        <v>8</v>
      </c>
      <c r="AC1050" s="34">
        <v>1</v>
      </c>
      <c r="AD1050" s="34">
        <v>0</v>
      </c>
      <c r="AE1050" s="34">
        <v>2</v>
      </c>
      <c r="AF1050" s="58">
        <f>'Base tratada'!$AC1050+'Base tratada'!$AD1050+'Base tratada'!$AE1050</f>
        <v>3</v>
      </c>
      <c r="AG10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50" s="58" t="str">
        <f>IF('Base tratada'!$AC1050&gt;=MAX('Base tratada'!$AD1050,'Base tratada'!$AE1050),"Web",
IF('Base tratada'!$AD1050&gt;='Base tratada'!$AE1050,"Catalog",
"Store"))</f>
        <v>Store</v>
      </c>
      <c r="AI1050" s="59">
        <f>IF('Base tratada'!$AF1050=0,"0",'Base tratada'!$AK1050/'Base tratada'!$AF1050)</f>
        <v>5.333333333333333</v>
      </c>
      <c r="AJ1050" s="59" t="str">
        <f>IF('Base tratada'!$AI1050=0,"R$ 0",
IF('Base tratada'!$AI1050&lt;=25,"R$ 1–25",
IF('Base tratada'!$AI1050&lt;=50,"R$ 26–50",
"+R$ 50")))</f>
        <v>R$ 1–25</v>
      </c>
      <c r="AK1050" s="35">
        <v>16</v>
      </c>
      <c r="AL1050" s="58" t="str">
        <f>IF('Base tratada'!$AK1050&lt;=100,"R$ 0-100",
IF('Base tratada'!$AK1050&lt;=500,"R$ 101-500",
IF('Base tratada'!$AK1050&lt;=1000,"R$ 501-1000",
IF('Base tratada'!$AK1050&lt;=1500,"R$ 1001-1500",
"+R$ 1500"))))</f>
        <v>R$ 0-100</v>
      </c>
      <c r="AM1050" s="34">
        <v>0</v>
      </c>
      <c r="AN1050" s="34">
        <v>0</v>
      </c>
      <c r="AO1050" s="34">
        <v>0</v>
      </c>
      <c r="AP1050" s="34">
        <v>0</v>
      </c>
      <c r="AQ1050" s="34">
        <v>0</v>
      </c>
      <c r="AR1050" s="34">
        <v>0</v>
      </c>
      <c r="AS1050" s="34">
        <v>0</v>
      </c>
      <c r="AT1050" s="34">
        <v>3</v>
      </c>
      <c r="AU1050" s="34">
        <v>11</v>
      </c>
      <c r="AV1050" s="52">
        <v>14</v>
      </c>
      <c r="AW1050" s="57">
        <v>0</v>
      </c>
      <c r="AX1050" s="58" t="str">
        <f>IF(Tabela3[[#This Row],[Response]]=1, "Aceitou", "Não aceitou")</f>
        <v>Não aceitou</v>
      </c>
      <c r="AY1050" s="55" t="str">
        <f>Tabela3[[#This Row],[Faixa Recência]] &amp; " | " &amp; Tabela3[[#This Row],[Faixa Gasto]] &amp; " | " &amp; Tabela3[[#This Row],[Faixa ticket médio]]</f>
        <v>76-99 dias | R$ 0-100 | R$ 1–25</v>
      </c>
      <c r="AZ10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0" s="36"/>
    </row>
    <row r="1051" spans="1:54" x14ac:dyDescent="0.25">
      <c r="A1051" s="61">
        <v>1050</v>
      </c>
      <c r="B1051" s="37">
        <v>67023</v>
      </c>
      <c r="C1051" s="34">
        <v>0</v>
      </c>
      <c r="D1051" s="34">
        <v>0</v>
      </c>
      <c r="E1051" s="34">
        <v>93</v>
      </c>
      <c r="F1051" s="58" t="str">
        <f>IF('Base tratada'!$E1051&lt;=15,"0-15 dias",
IF('Base tratada'!$E1051&lt;=30, "16-30 dias",
IF('Base tratada'!$E1051&lt;=45, "31-45 dias",
IF('Base tratada'!$E1051&lt;=60, "46-60 dias",
IF('Base tratada'!$E1051&lt;=75, "61-75 dias", "76-99 dias")))))</f>
        <v>76-99 dias</v>
      </c>
      <c r="G1051" s="38">
        <v>42</v>
      </c>
      <c r="H1051" s="60" t="str">
        <f>IF('Base tratada'!$G1051&lt;=29,"24–29",
IF('Base tratada'!$G1051&lt;=39,"30–39",
IF('Base tratada'!$G1051&lt;=49,"40–49",
IF('Base tratada'!$G1051&lt;=59,"50–59",
IF('Base tratada'!$G1051&lt;=69,"60–69",
"70–80")))))</f>
        <v>40–49</v>
      </c>
      <c r="I1051" s="34">
        <v>2276</v>
      </c>
      <c r="J1051" s="58" t="str">
        <f>IF('Base tratada'!$K1051=1,"Divorciado",
IF('Base tratada'!$L1051=1,"Casado",
IF('Base tratada'!$M1051=1, "Solteiro",
IF('Base tratada'!$N1051=1,"Juntos",
"Viúvo"))))</f>
        <v>Casado</v>
      </c>
      <c r="K1051" s="34">
        <v>0</v>
      </c>
      <c r="L1051" s="34">
        <v>1</v>
      </c>
      <c r="M1051" s="34">
        <v>0</v>
      </c>
      <c r="N1051" s="34">
        <v>0</v>
      </c>
      <c r="O1051" s="34">
        <v>0</v>
      </c>
      <c r="P1051" s="34">
        <v>0</v>
      </c>
      <c r="Q1051" s="34">
        <v>0</v>
      </c>
      <c r="R1051" s="34">
        <v>1</v>
      </c>
      <c r="S1051" s="34">
        <v>0</v>
      </c>
      <c r="T1051" s="34">
        <v>0</v>
      </c>
      <c r="U1051" s="35">
        <v>444</v>
      </c>
      <c r="V1051" s="35">
        <v>44</v>
      </c>
      <c r="W1051" s="35">
        <v>382</v>
      </c>
      <c r="X1051" s="35">
        <v>11</v>
      </c>
      <c r="Y1051" s="35">
        <v>8</v>
      </c>
      <c r="Z1051" s="35">
        <v>17</v>
      </c>
      <c r="AA1051" s="34">
        <v>1</v>
      </c>
      <c r="AB1051" s="34">
        <v>2</v>
      </c>
      <c r="AC1051" s="34">
        <v>3</v>
      </c>
      <c r="AD1051" s="34">
        <v>7</v>
      </c>
      <c r="AE1051" s="34">
        <v>13</v>
      </c>
      <c r="AF1051" s="58">
        <f>'Base tratada'!$AC1051+'Base tratada'!$AD1051+'Base tratada'!$AE1051</f>
        <v>23</v>
      </c>
      <c r="AG10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51" s="58" t="str">
        <f>IF('Base tratada'!$AC1051&gt;=MAX('Base tratada'!$AD1051,'Base tratada'!$AE1051),"Web",
IF('Base tratada'!$AD1051&gt;='Base tratada'!$AE1051,"Catalog",
"Store"))</f>
        <v>Store</v>
      </c>
      <c r="AI1051" s="59">
        <f>IF('Base tratada'!$AF1051=0,"0",'Base tratada'!$AK1051/'Base tratada'!$AF1051)</f>
        <v>38.652173913043477</v>
      </c>
      <c r="AJ1051" s="59" t="str">
        <f>IF('Base tratada'!$AI1051=0,"R$ 0",
IF('Base tratada'!$AI1051&lt;=25,"R$ 1–25",
IF('Base tratada'!$AI1051&lt;=50,"R$ 26–50",
"+R$ 50")))</f>
        <v>R$ 26–50</v>
      </c>
      <c r="AK1051" s="35">
        <v>889</v>
      </c>
      <c r="AL1051" s="58" t="str">
        <f>IF('Base tratada'!$AK1051&lt;=100,"R$ 0-100",
IF('Base tratada'!$AK1051&lt;=500,"R$ 101-500",
IF('Base tratada'!$AK1051&lt;=1000,"R$ 501-1000",
IF('Base tratada'!$AK1051&lt;=1500,"R$ 1001-1500",
"+R$ 1500"))))</f>
        <v>R$ 501-1000</v>
      </c>
      <c r="AM1051" s="34">
        <v>0</v>
      </c>
      <c r="AN1051" s="34">
        <v>0</v>
      </c>
      <c r="AO1051" s="34">
        <v>0</v>
      </c>
      <c r="AP1051" s="34">
        <v>0</v>
      </c>
      <c r="AQ1051" s="34">
        <v>0</v>
      </c>
      <c r="AR1051" s="34">
        <v>0</v>
      </c>
      <c r="AS1051" s="34">
        <v>1</v>
      </c>
      <c r="AT1051" s="34">
        <v>3</v>
      </c>
      <c r="AU1051" s="34">
        <v>11</v>
      </c>
      <c r="AV1051" s="52">
        <v>872</v>
      </c>
      <c r="AW1051" s="57">
        <v>0</v>
      </c>
      <c r="AX1051" s="58" t="str">
        <f>IF(Tabela3[[#This Row],[Response]]=1, "Aceitou", "Não aceitou")</f>
        <v>Não aceitou</v>
      </c>
      <c r="AY1051" s="55" t="str">
        <f>Tabela3[[#This Row],[Faixa Recência]] &amp; " | " &amp; Tabela3[[#This Row],[Faixa Gasto]] &amp; " | " &amp; Tabela3[[#This Row],[Faixa ticket médio]]</f>
        <v>76-99 dias | R$ 501-1000 | R$ 26–50</v>
      </c>
      <c r="AZ10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1" s="36"/>
    </row>
    <row r="1052" spans="1:54" x14ac:dyDescent="0.25">
      <c r="A1052" s="61">
        <v>1051</v>
      </c>
      <c r="B1052" s="37">
        <v>32892</v>
      </c>
      <c r="C1052" s="34">
        <v>1</v>
      </c>
      <c r="D1052" s="34">
        <v>0</v>
      </c>
      <c r="E1052" s="34">
        <v>78</v>
      </c>
      <c r="F1052" s="58" t="str">
        <f>IF('Base tratada'!$E1052&lt;=15,"0-15 dias",
IF('Base tratada'!$E1052&lt;=30, "16-30 dias",
IF('Base tratada'!$E1052&lt;=45, "31-45 dias",
IF('Base tratada'!$E1052&lt;=60, "46-60 dias",
IF('Base tratada'!$E1052&lt;=75, "61-75 dias", "76-99 dias")))))</f>
        <v>76-99 dias</v>
      </c>
      <c r="G1052" s="38">
        <v>49</v>
      </c>
      <c r="H1052" s="60" t="str">
        <f>IF('Base tratada'!$G1052&lt;=29,"24–29",
IF('Base tratada'!$G1052&lt;=39,"30–39",
IF('Base tratada'!$G1052&lt;=49,"40–49",
IF('Base tratada'!$G1052&lt;=59,"50–59",
IF('Base tratada'!$G1052&lt;=69,"60–69",
"70–80")))))</f>
        <v>40–49</v>
      </c>
      <c r="I1052" s="34">
        <v>2194</v>
      </c>
      <c r="J1052" s="58" t="str">
        <f>IF('Base tratada'!$K1052=1,"Divorciado",
IF('Base tratada'!$L1052=1,"Casado",
IF('Base tratada'!$M1052=1, "Solteiro",
IF('Base tratada'!$N1052=1,"Juntos",
"Viúvo"))))</f>
        <v>Juntos</v>
      </c>
      <c r="K1052" s="34">
        <v>0</v>
      </c>
      <c r="L1052" s="34">
        <v>0</v>
      </c>
      <c r="M1052" s="34">
        <v>0</v>
      </c>
      <c r="N1052" s="34">
        <v>1</v>
      </c>
      <c r="O1052" s="34">
        <v>0</v>
      </c>
      <c r="P1052" s="34">
        <v>0</v>
      </c>
      <c r="Q1052" s="34">
        <v>0</v>
      </c>
      <c r="R1052" s="34">
        <v>0</v>
      </c>
      <c r="S1052" s="34">
        <v>0</v>
      </c>
      <c r="T1052" s="34">
        <v>1</v>
      </c>
      <c r="U1052" s="35">
        <v>26</v>
      </c>
      <c r="V1052" s="35">
        <v>0</v>
      </c>
      <c r="W1052" s="35">
        <v>15</v>
      </c>
      <c r="X1052" s="35">
        <v>2</v>
      </c>
      <c r="Y1052" s="35">
        <v>1</v>
      </c>
      <c r="Z1052" s="35">
        <v>2</v>
      </c>
      <c r="AA1052" s="34">
        <v>2</v>
      </c>
      <c r="AB1052" s="34">
        <v>8</v>
      </c>
      <c r="AC1052" s="34">
        <v>3</v>
      </c>
      <c r="AD1052" s="34">
        <v>0</v>
      </c>
      <c r="AE1052" s="34">
        <v>3</v>
      </c>
      <c r="AF1052" s="58">
        <f>'Base tratada'!$AC1052+'Base tratada'!$AD1052+'Base tratada'!$AE1052</f>
        <v>6</v>
      </c>
      <c r="AG10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52" s="58" t="str">
        <f>IF('Base tratada'!$AC1052&gt;=MAX('Base tratada'!$AD1052,'Base tratada'!$AE1052),"Web",
IF('Base tratada'!$AD1052&gt;='Base tratada'!$AE1052,"Catalog",
"Store"))</f>
        <v>Web</v>
      </c>
      <c r="AI1052" s="59">
        <f>IF('Base tratada'!$AF1052=0,"0",'Base tratada'!$AK1052/'Base tratada'!$AF1052)</f>
        <v>7.333333333333333</v>
      </c>
      <c r="AJ1052" s="59" t="str">
        <f>IF('Base tratada'!$AI1052=0,"R$ 0",
IF('Base tratada'!$AI1052&lt;=25,"R$ 1–25",
IF('Base tratada'!$AI1052&lt;=50,"R$ 26–50",
"+R$ 50")))</f>
        <v>R$ 1–25</v>
      </c>
      <c r="AK1052" s="35">
        <v>44</v>
      </c>
      <c r="AL1052" s="58" t="str">
        <f>IF('Base tratada'!$AK1052&lt;=100,"R$ 0-100",
IF('Base tratada'!$AK1052&lt;=500,"R$ 101-500",
IF('Base tratada'!$AK1052&lt;=1000,"R$ 501-1000",
IF('Base tratada'!$AK1052&lt;=1500,"R$ 1001-1500",
"+R$ 1500"))))</f>
        <v>R$ 0-100</v>
      </c>
      <c r="AM1052" s="34">
        <v>0</v>
      </c>
      <c r="AN1052" s="34">
        <v>0</v>
      </c>
      <c r="AO1052" s="34">
        <v>0</v>
      </c>
      <c r="AP1052" s="34">
        <v>0</v>
      </c>
      <c r="AQ1052" s="34">
        <v>0</v>
      </c>
      <c r="AR1052" s="34">
        <v>0</v>
      </c>
      <c r="AS1052" s="34">
        <v>0</v>
      </c>
      <c r="AT1052" s="34">
        <v>3</v>
      </c>
      <c r="AU1052" s="34">
        <v>11</v>
      </c>
      <c r="AV1052" s="52">
        <v>42</v>
      </c>
      <c r="AW1052" s="57">
        <v>0</v>
      </c>
      <c r="AX1052" s="58" t="str">
        <f>IF(Tabela3[[#This Row],[Response]]=1, "Aceitou", "Não aceitou")</f>
        <v>Não aceitou</v>
      </c>
      <c r="AY1052" s="55" t="str">
        <f>Tabela3[[#This Row],[Faixa Recência]] &amp; " | " &amp; Tabela3[[#This Row],[Faixa Gasto]] &amp; " | " &amp; Tabela3[[#This Row],[Faixa ticket médio]]</f>
        <v>76-99 dias | R$ 0-100 | R$ 1–25</v>
      </c>
      <c r="AZ10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2" s="36"/>
    </row>
    <row r="1053" spans="1:54" x14ac:dyDescent="0.25">
      <c r="A1053" s="61">
        <v>1052</v>
      </c>
      <c r="B1053" s="37">
        <v>70713</v>
      </c>
      <c r="C1053" s="34">
        <v>0</v>
      </c>
      <c r="D1053" s="34">
        <v>1</v>
      </c>
      <c r="E1053" s="34">
        <v>23</v>
      </c>
      <c r="F1053" s="58" t="str">
        <f>IF('Base tratada'!$E1053&lt;=15,"0-15 dias",
IF('Base tratada'!$E1053&lt;=30, "16-30 dias",
IF('Base tratada'!$E1053&lt;=45, "31-45 dias",
IF('Base tratada'!$E1053&lt;=60, "46-60 dias",
IF('Base tratada'!$E1053&lt;=75, "61-75 dias", "76-99 dias")))))</f>
        <v>16-30 dias</v>
      </c>
      <c r="G1053" s="38">
        <v>54</v>
      </c>
      <c r="H1053" s="60" t="str">
        <f>IF('Base tratada'!$G1053&lt;=29,"24–29",
IF('Base tratada'!$G1053&lt;=39,"30–39",
IF('Base tratada'!$G1053&lt;=49,"40–49",
IF('Base tratada'!$G1053&lt;=59,"50–59",
IF('Base tratada'!$G1053&lt;=69,"60–69",
"70–80")))))</f>
        <v>50–59</v>
      </c>
      <c r="I1053" s="34">
        <v>2732</v>
      </c>
      <c r="J1053" s="58" t="str">
        <f>IF('Base tratada'!$K1053=1,"Divorciado",
IF('Base tratada'!$L1053=1,"Casado",
IF('Base tratada'!$M1053=1, "Solteiro",
IF('Base tratada'!$N1053=1,"Juntos",
"Viúvo"))))</f>
        <v>Juntos</v>
      </c>
      <c r="K1053" s="34">
        <v>0</v>
      </c>
      <c r="L1053" s="34">
        <v>0</v>
      </c>
      <c r="M1053" s="34">
        <v>0</v>
      </c>
      <c r="N1053" s="34">
        <v>1</v>
      </c>
      <c r="O1053" s="34">
        <v>0</v>
      </c>
      <c r="P1053" s="34">
        <v>0</v>
      </c>
      <c r="Q1053" s="34">
        <v>0</v>
      </c>
      <c r="R1053" s="34">
        <v>1</v>
      </c>
      <c r="S1053" s="34">
        <v>0</v>
      </c>
      <c r="T1053" s="34">
        <v>0</v>
      </c>
      <c r="U1053" s="35">
        <v>736</v>
      </c>
      <c r="V1053" s="35">
        <v>114</v>
      </c>
      <c r="W1053" s="35">
        <v>279</v>
      </c>
      <c r="X1053" s="35">
        <v>82</v>
      </c>
      <c r="Y1053" s="35">
        <v>76</v>
      </c>
      <c r="Z1053" s="35">
        <v>190</v>
      </c>
      <c r="AA1053" s="34">
        <v>6</v>
      </c>
      <c r="AB1053" s="34">
        <v>3</v>
      </c>
      <c r="AC1053" s="34">
        <v>5</v>
      </c>
      <c r="AD1053" s="34">
        <v>6</v>
      </c>
      <c r="AE1053" s="34">
        <v>8</v>
      </c>
      <c r="AF1053" s="58">
        <f>'Base tratada'!$AC1053+'Base tratada'!$AD1053+'Base tratada'!$AE1053</f>
        <v>19</v>
      </c>
      <c r="AG10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53" s="58" t="str">
        <f>IF('Base tratada'!$AC1053&gt;=MAX('Base tratada'!$AD1053,'Base tratada'!$AE1053),"Web",
IF('Base tratada'!$AD1053&gt;='Base tratada'!$AE1053,"Catalog",
"Store"))</f>
        <v>Store</v>
      </c>
      <c r="AI1053" s="59">
        <f>IF('Base tratada'!$AF1053=0,"0",'Base tratada'!$AK1053/'Base tratada'!$AF1053)</f>
        <v>67.736842105263165</v>
      </c>
      <c r="AJ1053" s="59" t="str">
        <f>IF('Base tratada'!$AI1053=0,"R$ 0",
IF('Base tratada'!$AI1053&lt;=25,"R$ 1–25",
IF('Base tratada'!$AI1053&lt;=50,"R$ 26–50",
"+R$ 50")))</f>
        <v>+R$ 50</v>
      </c>
      <c r="AK1053" s="35">
        <v>1287</v>
      </c>
      <c r="AL1053" s="58" t="str">
        <f>IF('Base tratada'!$AK1053&lt;=100,"R$ 0-100",
IF('Base tratada'!$AK1053&lt;=500,"R$ 101-500",
IF('Base tratada'!$AK1053&lt;=1000,"R$ 501-1000",
IF('Base tratada'!$AK1053&lt;=1500,"R$ 1001-1500",
"+R$ 1500"))))</f>
        <v>R$ 1001-1500</v>
      </c>
      <c r="AM1053" s="34">
        <v>0</v>
      </c>
      <c r="AN1053" s="34">
        <v>0</v>
      </c>
      <c r="AO1053" s="34">
        <v>0</v>
      </c>
      <c r="AP1053" s="34">
        <v>0</v>
      </c>
      <c r="AQ1053" s="34">
        <v>0</v>
      </c>
      <c r="AR1053" s="34">
        <v>0</v>
      </c>
      <c r="AS1053" s="34">
        <v>0</v>
      </c>
      <c r="AT1053" s="34">
        <v>3</v>
      </c>
      <c r="AU1053" s="34">
        <v>11</v>
      </c>
      <c r="AV1053" s="52">
        <v>1097</v>
      </c>
      <c r="AW1053" s="57">
        <v>0</v>
      </c>
      <c r="AX1053" s="58" t="str">
        <f>IF(Tabela3[[#This Row],[Response]]=1, "Aceitou", "Não aceitou")</f>
        <v>Não aceitou</v>
      </c>
      <c r="AY1053" s="55" t="str">
        <f>Tabela3[[#This Row],[Faixa Recência]] &amp; " | " &amp; Tabela3[[#This Row],[Faixa Gasto]] &amp; " | " &amp; Tabela3[[#This Row],[Faixa ticket médio]]</f>
        <v>16-30 dias | R$ 1001-1500 | +R$ 50</v>
      </c>
      <c r="AZ10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53" s="36"/>
    </row>
    <row r="1054" spans="1:54" x14ac:dyDescent="0.25">
      <c r="A1054" s="61">
        <v>1053</v>
      </c>
      <c r="B1054" s="37">
        <v>59925</v>
      </c>
      <c r="C1054" s="34">
        <v>0</v>
      </c>
      <c r="D1054" s="34">
        <v>1</v>
      </c>
      <c r="E1054" s="34">
        <v>83</v>
      </c>
      <c r="F1054" s="58" t="str">
        <f>IF('Base tratada'!$E1054&lt;=15,"0-15 dias",
IF('Base tratada'!$E1054&lt;=30, "16-30 dias",
IF('Base tratada'!$E1054&lt;=45, "31-45 dias",
IF('Base tratada'!$E1054&lt;=60, "46-60 dias",
IF('Base tratada'!$E1054&lt;=75, "61-75 dias", "76-99 dias")))))</f>
        <v>76-99 dias</v>
      </c>
      <c r="G1054" s="38">
        <v>65</v>
      </c>
      <c r="H1054" s="60" t="str">
        <f>IF('Base tratada'!$G1054&lt;=29,"24–29",
IF('Base tratada'!$G1054&lt;=39,"30–39",
IF('Base tratada'!$G1054&lt;=49,"40–49",
IF('Base tratada'!$G1054&lt;=59,"50–59",
IF('Base tratada'!$G1054&lt;=69,"60–69",
"70–80")))))</f>
        <v>60–69</v>
      </c>
      <c r="I1054" s="34">
        <v>2735</v>
      </c>
      <c r="J1054" s="58" t="str">
        <f>IF('Base tratada'!$K1054=1,"Divorciado",
IF('Base tratada'!$L1054=1,"Casado",
IF('Base tratada'!$M1054=1, "Solteiro",
IF('Base tratada'!$N1054=1,"Juntos",
"Viúvo"))))</f>
        <v>Juntos</v>
      </c>
      <c r="K1054" s="34">
        <v>0</v>
      </c>
      <c r="L1054" s="34">
        <v>0</v>
      </c>
      <c r="M1054" s="34">
        <v>0</v>
      </c>
      <c r="N1054" s="34">
        <v>1</v>
      </c>
      <c r="O1054" s="34">
        <v>0</v>
      </c>
      <c r="P1054" s="34">
        <v>0</v>
      </c>
      <c r="Q1054" s="34">
        <v>0</v>
      </c>
      <c r="R1054" s="34">
        <v>1</v>
      </c>
      <c r="S1054" s="34">
        <v>0</v>
      </c>
      <c r="T1054" s="34">
        <v>0</v>
      </c>
      <c r="U1054" s="35">
        <v>473</v>
      </c>
      <c r="V1054" s="35">
        <v>21</v>
      </c>
      <c r="W1054" s="35">
        <v>176</v>
      </c>
      <c r="X1054" s="35">
        <v>19</v>
      </c>
      <c r="Y1054" s="35">
        <v>21</v>
      </c>
      <c r="Z1054" s="35">
        <v>56</v>
      </c>
      <c r="AA1054" s="34">
        <v>3</v>
      </c>
      <c r="AB1054" s="34">
        <v>6</v>
      </c>
      <c r="AC1054" s="34">
        <v>9</v>
      </c>
      <c r="AD1054" s="34">
        <v>2</v>
      </c>
      <c r="AE1054" s="34">
        <v>9</v>
      </c>
      <c r="AF1054" s="58">
        <f>'Base tratada'!$AC1054+'Base tratada'!$AD1054+'Base tratada'!$AE1054</f>
        <v>20</v>
      </c>
      <c r="AG10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54" s="58" t="str">
        <f>IF('Base tratada'!$AC1054&gt;=MAX('Base tratada'!$AD1054,'Base tratada'!$AE1054),"Web",
IF('Base tratada'!$AD1054&gt;='Base tratada'!$AE1054,"Catalog",
"Store"))</f>
        <v>Web</v>
      </c>
      <c r="AI1054" s="59">
        <f>IF('Base tratada'!$AF1054=0,"0",'Base tratada'!$AK1054/'Base tratada'!$AF1054)</f>
        <v>35.5</v>
      </c>
      <c r="AJ1054" s="59" t="str">
        <f>IF('Base tratada'!$AI1054=0,"R$ 0",
IF('Base tratada'!$AI1054&lt;=25,"R$ 1–25",
IF('Base tratada'!$AI1054&lt;=50,"R$ 26–50",
"+R$ 50")))</f>
        <v>R$ 26–50</v>
      </c>
      <c r="AK1054" s="35">
        <v>710</v>
      </c>
      <c r="AL1054" s="58" t="str">
        <f>IF('Base tratada'!$AK1054&lt;=100,"R$ 0-100",
IF('Base tratada'!$AK1054&lt;=500,"R$ 101-500",
IF('Base tratada'!$AK1054&lt;=1000,"R$ 501-1000",
IF('Base tratada'!$AK1054&lt;=1500,"R$ 1001-1500",
"+R$ 1500"))))</f>
        <v>R$ 501-1000</v>
      </c>
      <c r="AM1054" s="34">
        <v>0</v>
      </c>
      <c r="AN1054" s="34">
        <v>0</v>
      </c>
      <c r="AO1054" s="34">
        <v>0</v>
      </c>
      <c r="AP1054" s="34">
        <v>0</v>
      </c>
      <c r="AQ1054" s="34">
        <v>0</v>
      </c>
      <c r="AR1054" s="34">
        <v>0</v>
      </c>
      <c r="AS1054" s="34">
        <v>0</v>
      </c>
      <c r="AT1054" s="34">
        <v>3</v>
      </c>
      <c r="AU1054" s="34">
        <v>11</v>
      </c>
      <c r="AV1054" s="52">
        <v>654</v>
      </c>
      <c r="AW1054" s="57">
        <v>0</v>
      </c>
      <c r="AX1054" s="58" t="str">
        <f>IF(Tabela3[[#This Row],[Response]]=1, "Aceitou", "Não aceitou")</f>
        <v>Não aceitou</v>
      </c>
      <c r="AY1054" s="55" t="str">
        <f>Tabela3[[#This Row],[Faixa Recência]] &amp; " | " &amp; Tabela3[[#This Row],[Faixa Gasto]] &amp; " | " &amp; Tabela3[[#This Row],[Faixa ticket médio]]</f>
        <v>76-99 dias | R$ 501-1000 | R$ 26–50</v>
      </c>
      <c r="AZ10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4" s="36"/>
    </row>
    <row r="1055" spans="1:54" x14ac:dyDescent="0.25">
      <c r="A1055" s="61">
        <v>1054</v>
      </c>
      <c r="B1055" s="37">
        <v>39722</v>
      </c>
      <c r="C1055" s="34">
        <v>0</v>
      </c>
      <c r="D1055" s="34">
        <v>1</v>
      </c>
      <c r="E1055" s="34">
        <v>92</v>
      </c>
      <c r="F1055" s="58" t="str">
        <f>IF('Base tratada'!$E1055&lt;=15,"0-15 dias",
IF('Base tratada'!$E1055&lt;=30, "16-30 dias",
IF('Base tratada'!$E1055&lt;=45, "31-45 dias",
IF('Base tratada'!$E1055&lt;=60, "46-60 dias",
IF('Base tratada'!$E1055&lt;=75, "61-75 dias", "76-99 dias")))))</f>
        <v>76-99 dias</v>
      </c>
      <c r="G1055" s="38">
        <v>67</v>
      </c>
      <c r="H1055" s="60" t="str">
        <f>IF('Base tratada'!$G1055&lt;=29,"24–29",
IF('Base tratada'!$G1055&lt;=39,"30–39",
IF('Base tratada'!$G1055&lt;=49,"40–49",
IF('Base tratada'!$G1055&lt;=59,"50–59",
IF('Base tratada'!$G1055&lt;=69,"60–69",
"70–80")))))</f>
        <v>60–69</v>
      </c>
      <c r="I1055" s="34">
        <v>2284</v>
      </c>
      <c r="J1055" s="58" t="str">
        <f>IF('Base tratada'!$K1055=1,"Divorciado",
IF('Base tratada'!$L1055=1,"Casado",
IF('Base tratada'!$M1055=1, "Solteiro",
IF('Base tratada'!$N1055=1,"Juntos",
"Viúvo"))))</f>
        <v>Casado</v>
      </c>
      <c r="K1055" s="34">
        <v>0</v>
      </c>
      <c r="L1055" s="34">
        <v>1</v>
      </c>
      <c r="M1055" s="34">
        <v>0</v>
      </c>
      <c r="N1055" s="34">
        <v>0</v>
      </c>
      <c r="O1055" s="34">
        <v>0</v>
      </c>
      <c r="P1055" s="34">
        <v>0</v>
      </c>
      <c r="Q1055" s="34">
        <v>0</v>
      </c>
      <c r="R1055" s="34">
        <v>1</v>
      </c>
      <c r="S1055" s="34">
        <v>0</v>
      </c>
      <c r="T1055" s="34">
        <v>0</v>
      </c>
      <c r="U1055" s="35">
        <v>32</v>
      </c>
      <c r="V1055" s="35">
        <v>0</v>
      </c>
      <c r="W1055" s="35">
        <v>5</v>
      </c>
      <c r="X1055" s="35">
        <v>2</v>
      </c>
      <c r="Y1055" s="35">
        <v>0</v>
      </c>
      <c r="Z1055" s="35">
        <v>8</v>
      </c>
      <c r="AA1055" s="34">
        <v>2</v>
      </c>
      <c r="AB1055" s="34">
        <v>5</v>
      </c>
      <c r="AC1055" s="34">
        <v>2</v>
      </c>
      <c r="AD1055" s="34">
        <v>0</v>
      </c>
      <c r="AE1055" s="34">
        <v>3</v>
      </c>
      <c r="AF1055" s="58">
        <f>'Base tratada'!$AC1055+'Base tratada'!$AD1055+'Base tratada'!$AE1055</f>
        <v>5</v>
      </c>
      <c r="AG10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55" s="58" t="str">
        <f>IF('Base tratada'!$AC1055&gt;=MAX('Base tratada'!$AD1055,'Base tratada'!$AE1055),"Web",
IF('Base tratada'!$AD1055&gt;='Base tratada'!$AE1055,"Catalog",
"Store"))</f>
        <v>Store</v>
      </c>
      <c r="AI1055" s="59">
        <f>IF('Base tratada'!$AF1055=0,"0",'Base tratada'!$AK1055/'Base tratada'!$AF1055)</f>
        <v>7.8</v>
      </c>
      <c r="AJ1055" s="59" t="str">
        <f>IF('Base tratada'!$AI1055=0,"R$ 0",
IF('Base tratada'!$AI1055&lt;=25,"R$ 1–25",
IF('Base tratada'!$AI1055&lt;=50,"R$ 26–50",
"+R$ 50")))</f>
        <v>R$ 1–25</v>
      </c>
      <c r="AK1055" s="35">
        <v>39</v>
      </c>
      <c r="AL1055" s="58" t="str">
        <f>IF('Base tratada'!$AK1055&lt;=100,"R$ 0-100",
IF('Base tratada'!$AK1055&lt;=500,"R$ 101-500",
IF('Base tratada'!$AK1055&lt;=1000,"R$ 501-1000",
IF('Base tratada'!$AK1055&lt;=1500,"R$ 1001-1500",
"+R$ 1500"))))</f>
        <v>R$ 0-100</v>
      </c>
      <c r="AM1055" s="34">
        <v>0</v>
      </c>
      <c r="AN1055" s="34">
        <v>0</v>
      </c>
      <c r="AO1055" s="34">
        <v>0</v>
      </c>
      <c r="AP1055" s="34">
        <v>0</v>
      </c>
      <c r="AQ1055" s="34">
        <v>0</v>
      </c>
      <c r="AR1055" s="34">
        <v>0</v>
      </c>
      <c r="AS1055" s="34">
        <v>0</v>
      </c>
      <c r="AT1055" s="34">
        <v>3</v>
      </c>
      <c r="AU1055" s="34">
        <v>11</v>
      </c>
      <c r="AV1055" s="52">
        <v>31</v>
      </c>
      <c r="AW1055" s="57">
        <v>0</v>
      </c>
      <c r="AX1055" s="58" t="str">
        <f>IF(Tabela3[[#This Row],[Response]]=1, "Aceitou", "Não aceitou")</f>
        <v>Não aceitou</v>
      </c>
      <c r="AY1055" s="55" t="str">
        <f>Tabela3[[#This Row],[Faixa Recência]] &amp; " | " &amp; Tabela3[[#This Row],[Faixa Gasto]] &amp; " | " &amp; Tabela3[[#This Row],[Faixa ticket médio]]</f>
        <v>76-99 dias | R$ 0-100 | R$ 1–25</v>
      </c>
      <c r="AZ10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5" s="36"/>
    </row>
    <row r="1056" spans="1:54" x14ac:dyDescent="0.25">
      <c r="A1056" s="61">
        <v>1055</v>
      </c>
      <c r="B1056" s="37">
        <v>46610</v>
      </c>
      <c r="C1056" s="34">
        <v>0</v>
      </c>
      <c r="D1056" s="34">
        <v>0</v>
      </c>
      <c r="E1056" s="34">
        <v>4</v>
      </c>
      <c r="F1056" s="58" t="str">
        <f>IF('Base tratada'!$E1056&lt;=15,"0-15 dias",
IF('Base tratada'!$E1056&lt;=30, "16-30 dias",
IF('Base tratada'!$E1056&lt;=45, "31-45 dias",
IF('Base tratada'!$E1056&lt;=60, "46-60 dias",
IF('Base tratada'!$E1056&lt;=75, "61-75 dias", "76-99 dias")))))</f>
        <v>0-15 dias</v>
      </c>
      <c r="G1056" s="38">
        <v>62</v>
      </c>
      <c r="H1056" s="60" t="str">
        <f>IF('Base tratada'!$G1056&lt;=29,"24–29",
IF('Base tratada'!$G1056&lt;=39,"30–39",
IF('Base tratada'!$G1056&lt;=49,"40–49",
IF('Base tratada'!$G1056&lt;=59,"50–59",
IF('Base tratada'!$G1056&lt;=69,"60–69",
"70–80")))))</f>
        <v>60–69</v>
      </c>
      <c r="I1056" s="34">
        <v>2505</v>
      </c>
      <c r="J1056" s="58" t="str">
        <f>IF('Base tratada'!$K1056=1,"Divorciado",
IF('Base tratada'!$L1056=1,"Casado",
IF('Base tratada'!$M1056=1, "Solteiro",
IF('Base tratada'!$N1056=1,"Juntos",
"Viúvo"))))</f>
        <v>Juntos</v>
      </c>
      <c r="K1056" s="34">
        <v>0</v>
      </c>
      <c r="L1056" s="34">
        <v>0</v>
      </c>
      <c r="M1056" s="34">
        <v>0</v>
      </c>
      <c r="N1056" s="34">
        <v>1</v>
      </c>
      <c r="O1056" s="34">
        <v>0</v>
      </c>
      <c r="P1056" s="34">
        <v>0</v>
      </c>
      <c r="Q1056" s="34">
        <v>0</v>
      </c>
      <c r="R1056" s="34">
        <v>1</v>
      </c>
      <c r="S1056" s="34">
        <v>0</v>
      </c>
      <c r="T1056" s="34">
        <v>0</v>
      </c>
      <c r="U1056" s="35">
        <v>288</v>
      </c>
      <c r="V1056" s="35">
        <v>10</v>
      </c>
      <c r="W1056" s="35">
        <v>30</v>
      </c>
      <c r="X1056" s="35">
        <v>4</v>
      </c>
      <c r="Y1056" s="35">
        <v>10</v>
      </c>
      <c r="Z1056" s="35">
        <v>125</v>
      </c>
      <c r="AA1056" s="34">
        <v>1</v>
      </c>
      <c r="AB1056" s="34">
        <v>6</v>
      </c>
      <c r="AC1056" s="34">
        <v>6</v>
      </c>
      <c r="AD1056" s="34">
        <v>1</v>
      </c>
      <c r="AE1056" s="34">
        <v>6</v>
      </c>
      <c r="AF1056" s="58">
        <f>'Base tratada'!$AC1056+'Base tratada'!$AD1056+'Base tratada'!$AE1056</f>
        <v>13</v>
      </c>
      <c r="AG10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56" s="58" t="str">
        <f>IF('Base tratada'!$AC1056&gt;=MAX('Base tratada'!$AD1056,'Base tratada'!$AE1056),"Web",
IF('Base tratada'!$AD1056&gt;='Base tratada'!$AE1056,"Catalog",
"Store"))</f>
        <v>Web</v>
      </c>
      <c r="AI1056" s="59">
        <f>IF('Base tratada'!$AF1056=0,"0",'Base tratada'!$AK1056/'Base tratada'!$AF1056)</f>
        <v>26.307692307692307</v>
      </c>
      <c r="AJ1056" s="59" t="str">
        <f>IF('Base tratada'!$AI1056=0,"R$ 0",
IF('Base tratada'!$AI1056&lt;=25,"R$ 1–25",
IF('Base tratada'!$AI1056&lt;=50,"R$ 26–50",
"+R$ 50")))</f>
        <v>R$ 26–50</v>
      </c>
      <c r="AK1056" s="35">
        <v>342</v>
      </c>
      <c r="AL1056" s="58" t="str">
        <f>IF('Base tratada'!$AK1056&lt;=100,"R$ 0-100",
IF('Base tratada'!$AK1056&lt;=500,"R$ 101-500",
IF('Base tratada'!$AK1056&lt;=1000,"R$ 501-1000",
IF('Base tratada'!$AK1056&lt;=1500,"R$ 1001-1500",
"+R$ 1500"))))</f>
        <v>R$ 101-500</v>
      </c>
      <c r="AM1056" s="34">
        <v>0</v>
      </c>
      <c r="AN1056" s="34">
        <v>0</v>
      </c>
      <c r="AO1056" s="34">
        <v>0</v>
      </c>
      <c r="AP1056" s="34">
        <v>0</v>
      </c>
      <c r="AQ1056" s="34">
        <v>0</v>
      </c>
      <c r="AR1056" s="34">
        <v>0</v>
      </c>
      <c r="AS1056" s="34">
        <v>0</v>
      </c>
      <c r="AT1056" s="34">
        <v>3</v>
      </c>
      <c r="AU1056" s="34">
        <v>11</v>
      </c>
      <c r="AV1056" s="52">
        <v>217</v>
      </c>
      <c r="AW1056" s="57">
        <v>0</v>
      </c>
      <c r="AX1056" s="58" t="str">
        <f>IF(Tabela3[[#This Row],[Response]]=1, "Aceitou", "Não aceitou")</f>
        <v>Não aceitou</v>
      </c>
      <c r="AY1056" s="55" t="str">
        <f>Tabela3[[#This Row],[Faixa Recência]] &amp; " | " &amp; Tabela3[[#This Row],[Faixa Gasto]] &amp; " | " &amp; Tabela3[[#This Row],[Faixa ticket médio]]</f>
        <v>0-15 dias | R$ 101-500 | R$ 26–50</v>
      </c>
      <c r="AZ10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6" s="36"/>
    </row>
    <row r="1057" spans="1:54" x14ac:dyDescent="0.25">
      <c r="A1057" s="61">
        <v>1056</v>
      </c>
      <c r="B1057" s="37">
        <v>88347</v>
      </c>
      <c r="C1057" s="34">
        <v>0</v>
      </c>
      <c r="D1057" s="34">
        <v>0</v>
      </c>
      <c r="E1057" s="34">
        <v>32</v>
      </c>
      <c r="F1057" s="58" t="str">
        <f>IF('Base tratada'!$E1057&lt;=15,"0-15 dias",
IF('Base tratada'!$E1057&lt;=30, "16-30 dias",
IF('Base tratada'!$E1057&lt;=45, "31-45 dias",
IF('Base tratada'!$E1057&lt;=60, "46-60 dias",
IF('Base tratada'!$E1057&lt;=75, "61-75 dias", "76-99 dias")))))</f>
        <v>31-45 dias</v>
      </c>
      <c r="G1057" s="38">
        <v>59</v>
      </c>
      <c r="H1057" s="60" t="str">
        <f>IF('Base tratada'!$G1057&lt;=29,"24–29",
IF('Base tratada'!$G1057&lt;=39,"30–39",
IF('Base tratada'!$G1057&lt;=49,"40–49",
IF('Base tratada'!$G1057&lt;=59,"50–59",
IF('Base tratada'!$G1057&lt;=69,"60–69",
"70–80")))))</f>
        <v>50–59</v>
      </c>
      <c r="I1057" s="34">
        <v>2520</v>
      </c>
      <c r="J1057" s="58" t="str">
        <f>IF('Base tratada'!$K1057=1,"Divorciado",
IF('Base tratada'!$L1057=1,"Casado",
IF('Base tratada'!$M1057=1, "Solteiro",
IF('Base tratada'!$N1057=1,"Juntos",
"Viúvo"))))</f>
        <v>Juntos</v>
      </c>
      <c r="K1057" s="34">
        <v>0</v>
      </c>
      <c r="L1057" s="34">
        <v>0</v>
      </c>
      <c r="M1057" s="34">
        <v>0</v>
      </c>
      <c r="N1057" s="34">
        <v>1</v>
      </c>
      <c r="O1057" s="34">
        <v>0</v>
      </c>
      <c r="P1057" s="34">
        <v>0</v>
      </c>
      <c r="Q1057" s="34">
        <v>0</v>
      </c>
      <c r="R1057" s="34">
        <v>1</v>
      </c>
      <c r="S1057" s="34">
        <v>0</v>
      </c>
      <c r="T1057" s="34">
        <v>0</v>
      </c>
      <c r="U1057" s="35">
        <v>1050</v>
      </c>
      <c r="V1057" s="35">
        <v>178</v>
      </c>
      <c r="W1057" s="35">
        <v>555</v>
      </c>
      <c r="X1057" s="35">
        <v>77</v>
      </c>
      <c r="Y1057" s="35">
        <v>138</v>
      </c>
      <c r="Z1057" s="35">
        <v>118</v>
      </c>
      <c r="AA1057" s="34">
        <v>1</v>
      </c>
      <c r="AB1057" s="34">
        <v>1</v>
      </c>
      <c r="AC1057" s="34">
        <v>4</v>
      </c>
      <c r="AD1057" s="34">
        <v>7</v>
      </c>
      <c r="AE1057" s="34">
        <v>9</v>
      </c>
      <c r="AF1057" s="58">
        <f>'Base tratada'!$AC1057+'Base tratada'!$AD1057+'Base tratada'!$AE1057</f>
        <v>20</v>
      </c>
      <c r="AG10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57" s="58" t="str">
        <f>IF('Base tratada'!$AC1057&gt;=MAX('Base tratada'!$AD1057,'Base tratada'!$AE1057),"Web",
IF('Base tratada'!$AD1057&gt;='Base tratada'!$AE1057,"Catalog",
"Store"))</f>
        <v>Store</v>
      </c>
      <c r="AI1057" s="59">
        <f>IF('Base tratada'!$AF1057=0,"0",'Base tratada'!$AK1057/'Base tratada'!$AF1057)</f>
        <v>99.9</v>
      </c>
      <c r="AJ1057" s="59" t="str">
        <f>IF('Base tratada'!$AI1057=0,"R$ 0",
IF('Base tratada'!$AI1057&lt;=25,"R$ 1–25",
IF('Base tratada'!$AI1057&lt;=50,"R$ 26–50",
"+R$ 50")))</f>
        <v>+R$ 50</v>
      </c>
      <c r="AK1057" s="35">
        <v>1998</v>
      </c>
      <c r="AL1057" s="58" t="str">
        <f>IF('Base tratada'!$AK1057&lt;=100,"R$ 0-100",
IF('Base tratada'!$AK1057&lt;=500,"R$ 101-500",
IF('Base tratada'!$AK1057&lt;=1000,"R$ 501-1000",
IF('Base tratada'!$AK1057&lt;=1500,"R$ 1001-1500",
"+R$ 1500"))))</f>
        <v>+R$ 1500</v>
      </c>
      <c r="AM1057" s="34">
        <v>1</v>
      </c>
      <c r="AN1057" s="34">
        <v>0</v>
      </c>
      <c r="AO1057" s="34">
        <v>0</v>
      </c>
      <c r="AP1057" s="34">
        <v>0</v>
      </c>
      <c r="AQ1057" s="34">
        <v>0</v>
      </c>
      <c r="AR1057" s="34">
        <v>1</v>
      </c>
      <c r="AS1057" s="34">
        <v>0</v>
      </c>
      <c r="AT1057" s="34">
        <v>3</v>
      </c>
      <c r="AU1057" s="34">
        <v>11</v>
      </c>
      <c r="AV1057" s="52">
        <v>1880</v>
      </c>
      <c r="AW1057" s="57">
        <v>0</v>
      </c>
      <c r="AX1057" s="58" t="str">
        <f>IF(Tabela3[[#This Row],[Response]]=1, "Aceitou", "Não aceitou")</f>
        <v>Não aceitou</v>
      </c>
      <c r="AY1057" s="55" t="str">
        <f>Tabela3[[#This Row],[Faixa Recência]] &amp; " | " &amp; Tabela3[[#This Row],[Faixa Gasto]] &amp; " | " &amp; Tabela3[[#This Row],[Faixa ticket médio]]</f>
        <v>31-45 dias | +R$ 1500 | +R$ 50</v>
      </c>
      <c r="AZ10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57" s="36"/>
    </row>
    <row r="1058" spans="1:54" x14ac:dyDescent="0.25">
      <c r="A1058" s="61">
        <v>1057</v>
      </c>
      <c r="B1058" s="37">
        <v>87171</v>
      </c>
      <c r="C1058" s="34">
        <v>0</v>
      </c>
      <c r="D1058" s="34">
        <v>0</v>
      </c>
      <c r="E1058" s="34">
        <v>27</v>
      </c>
      <c r="F1058" s="58" t="str">
        <f>IF('Base tratada'!$E1058&lt;=15,"0-15 dias",
IF('Base tratada'!$E1058&lt;=30, "16-30 dias",
IF('Base tratada'!$E1058&lt;=45, "31-45 dias",
IF('Base tratada'!$E1058&lt;=60, "46-60 dias",
IF('Base tratada'!$E1058&lt;=75, "61-75 dias", "76-99 dias")))))</f>
        <v>16-30 dias</v>
      </c>
      <c r="G1058" s="38">
        <v>39</v>
      </c>
      <c r="H1058" s="60" t="str">
        <f>IF('Base tratada'!$G1058&lt;=29,"24–29",
IF('Base tratada'!$G1058&lt;=39,"30–39",
IF('Base tratada'!$G1058&lt;=49,"40–49",
IF('Base tratada'!$G1058&lt;=59,"50–59",
IF('Base tratada'!$G1058&lt;=69,"60–69",
"70–80")))))</f>
        <v>30–39</v>
      </c>
      <c r="I1058" s="34">
        <v>2583</v>
      </c>
      <c r="J1058" s="58" t="str">
        <f>IF('Base tratada'!$K1058=1,"Divorciado",
IF('Base tratada'!$L1058=1,"Casado",
IF('Base tratada'!$M1058=1, "Solteiro",
IF('Base tratada'!$N1058=1,"Juntos",
"Viúvo"))))</f>
        <v>Casado</v>
      </c>
      <c r="K1058" s="34">
        <v>0</v>
      </c>
      <c r="L1058" s="34">
        <v>1</v>
      </c>
      <c r="M1058" s="34">
        <v>0</v>
      </c>
      <c r="N1058" s="34">
        <v>0</v>
      </c>
      <c r="O1058" s="34">
        <v>0</v>
      </c>
      <c r="P1058" s="34">
        <v>0</v>
      </c>
      <c r="Q1058" s="34">
        <v>0</v>
      </c>
      <c r="R1058" s="34">
        <v>0</v>
      </c>
      <c r="S1058" s="34">
        <v>0</v>
      </c>
      <c r="T1058" s="34">
        <v>1</v>
      </c>
      <c r="U1058" s="35">
        <v>1001</v>
      </c>
      <c r="V1058" s="35">
        <v>44</v>
      </c>
      <c r="W1058" s="35">
        <v>107</v>
      </c>
      <c r="X1058" s="35">
        <v>58</v>
      </c>
      <c r="Y1058" s="35">
        <v>44</v>
      </c>
      <c r="Z1058" s="35">
        <v>44</v>
      </c>
      <c r="AA1058" s="34">
        <v>1</v>
      </c>
      <c r="AB1058" s="34">
        <v>2</v>
      </c>
      <c r="AC1058" s="34">
        <v>6</v>
      </c>
      <c r="AD1058" s="34">
        <v>7</v>
      </c>
      <c r="AE1058" s="34">
        <v>11</v>
      </c>
      <c r="AF1058" s="58">
        <f>'Base tratada'!$AC1058+'Base tratada'!$AD1058+'Base tratada'!$AE1058</f>
        <v>24</v>
      </c>
      <c r="AG10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58" s="58" t="str">
        <f>IF('Base tratada'!$AC1058&gt;=MAX('Base tratada'!$AD1058,'Base tratada'!$AE1058),"Web",
IF('Base tratada'!$AD1058&gt;='Base tratada'!$AE1058,"Catalog",
"Store"))</f>
        <v>Store</v>
      </c>
      <c r="AI1058" s="59">
        <f>IF('Base tratada'!$AF1058=0,"0",'Base tratada'!$AK1058/'Base tratada'!$AF1058)</f>
        <v>52.25</v>
      </c>
      <c r="AJ1058" s="59" t="str">
        <f>IF('Base tratada'!$AI1058=0,"R$ 0",
IF('Base tratada'!$AI1058&lt;=25,"R$ 1–25",
IF('Base tratada'!$AI1058&lt;=50,"R$ 26–50",
"+R$ 50")))</f>
        <v>+R$ 50</v>
      </c>
      <c r="AK1058" s="35">
        <v>1254</v>
      </c>
      <c r="AL1058" s="58" t="str">
        <f>IF('Base tratada'!$AK1058&lt;=100,"R$ 0-100",
IF('Base tratada'!$AK1058&lt;=500,"R$ 101-500",
IF('Base tratada'!$AK1058&lt;=1000,"R$ 501-1000",
IF('Base tratada'!$AK1058&lt;=1500,"R$ 1001-1500",
"+R$ 1500"))))</f>
        <v>R$ 1001-1500</v>
      </c>
      <c r="AM1058" s="34">
        <v>0</v>
      </c>
      <c r="AN1058" s="34">
        <v>0</v>
      </c>
      <c r="AO1058" s="34">
        <v>1</v>
      </c>
      <c r="AP1058" s="34">
        <v>0</v>
      </c>
      <c r="AQ1058" s="34">
        <v>1</v>
      </c>
      <c r="AR1058" s="34">
        <v>2</v>
      </c>
      <c r="AS1058" s="34">
        <v>0</v>
      </c>
      <c r="AT1058" s="34">
        <v>3</v>
      </c>
      <c r="AU1058" s="34">
        <v>11</v>
      </c>
      <c r="AV1058" s="52">
        <v>1210</v>
      </c>
      <c r="AW1058" s="57">
        <v>0</v>
      </c>
      <c r="AX1058" s="58" t="str">
        <f>IF(Tabela3[[#This Row],[Response]]=1, "Aceitou", "Não aceitou")</f>
        <v>Não aceitou</v>
      </c>
      <c r="AY1058" s="55" t="str">
        <f>Tabela3[[#This Row],[Faixa Recência]] &amp; " | " &amp; Tabela3[[#This Row],[Faixa Gasto]] &amp; " | " &amp; Tabela3[[#This Row],[Faixa ticket médio]]</f>
        <v>16-30 dias | R$ 1001-1500 | +R$ 50</v>
      </c>
      <c r="AZ10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58" s="36"/>
    </row>
    <row r="1059" spans="1:54" x14ac:dyDescent="0.25">
      <c r="A1059" s="61">
        <v>1058</v>
      </c>
      <c r="B1059" s="37">
        <v>26907</v>
      </c>
      <c r="C1059" s="34">
        <v>1</v>
      </c>
      <c r="D1059" s="34">
        <v>1</v>
      </c>
      <c r="E1059" s="34">
        <v>10</v>
      </c>
      <c r="F1059" s="58" t="str">
        <f>IF('Base tratada'!$E1059&lt;=15,"0-15 dias",
IF('Base tratada'!$E1059&lt;=30, "16-30 dias",
IF('Base tratada'!$E1059&lt;=45, "31-45 dias",
IF('Base tratada'!$E1059&lt;=60, "46-60 dias",
IF('Base tratada'!$E1059&lt;=75, "61-75 dias", "76-99 dias")))))</f>
        <v>0-15 dias</v>
      </c>
      <c r="G1059" s="38">
        <v>44</v>
      </c>
      <c r="H1059" s="60" t="str">
        <f>IF('Base tratada'!$G1059&lt;=29,"24–29",
IF('Base tratada'!$G1059&lt;=39,"30–39",
IF('Base tratada'!$G1059&lt;=49,"40–49",
IF('Base tratada'!$G1059&lt;=59,"50–59",
IF('Base tratada'!$G1059&lt;=69,"60–69",
"70–80")))))</f>
        <v>40–49</v>
      </c>
      <c r="I1059" s="34">
        <v>2472</v>
      </c>
      <c r="J1059" s="58" t="str">
        <f>IF('Base tratada'!$K1059=1,"Divorciado",
IF('Base tratada'!$L1059=1,"Casado",
IF('Base tratada'!$M1059=1, "Solteiro",
IF('Base tratada'!$N1059=1,"Juntos",
"Viúvo"))))</f>
        <v>Juntos</v>
      </c>
      <c r="K1059" s="34">
        <v>0</v>
      </c>
      <c r="L1059" s="34">
        <v>0</v>
      </c>
      <c r="M1059" s="34">
        <v>0</v>
      </c>
      <c r="N1059" s="34">
        <v>1</v>
      </c>
      <c r="O1059" s="34">
        <v>0</v>
      </c>
      <c r="P1059" s="34">
        <v>1</v>
      </c>
      <c r="Q1059" s="34">
        <v>0</v>
      </c>
      <c r="R1059" s="34">
        <v>0</v>
      </c>
      <c r="S1059" s="34">
        <v>0</v>
      </c>
      <c r="T1059" s="34">
        <v>0</v>
      </c>
      <c r="U1059" s="35">
        <v>9</v>
      </c>
      <c r="V1059" s="35">
        <v>1</v>
      </c>
      <c r="W1059" s="35">
        <v>7</v>
      </c>
      <c r="X1059" s="35">
        <v>0</v>
      </c>
      <c r="Y1059" s="35">
        <v>3</v>
      </c>
      <c r="Z1059" s="35">
        <v>2</v>
      </c>
      <c r="AA1059" s="34">
        <v>2</v>
      </c>
      <c r="AB1059" s="34">
        <v>7</v>
      </c>
      <c r="AC1059" s="34">
        <v>1</v>
      </c>
      <c r="AD1059" s="34">
        <v>0</v>
      </c>
      <c r="AE1059" s="34">
        <v>3</v>
      </c>
      <c r="AF1059" s="58">
        <f>'Base tratada'!$AC1059+'Base tratada'!$AD1059+'Base tratada'!$AE1059</f>
        <v>4</v>
      </c>
      <c r="AG10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59" s="58" t="str">
        <f>IF('Base tratada'!$AC1059&gt;=MAX('Base tratada'!$AD1059,'Base tratada'!$AE1059),"Web",
IF('Base tratada'!$AD1059&gt;='Base tratada'!$AE1059,"Catalog",
"Store"))</f>
        <v>Store</v>
      </c>
      <c r="AI1059" s="59">
        <f>IF('Base tratada'!$AF1059=0,"0",'Base tratada'!$AK1059/'Base tratada'!$AF1059)</f>
        <v>5</v>
      </c>
      <c r="AJ1059" s="59" t="str">
        <f>IF('Base tratada'!$AI1059=0,"R$ 0",
IF('Base tratada'!$AI1059&lt;=25,"R$ 1–25",
IF('Base tratada'!$AI1059&lt;=50,"R$ 26–50",
"+R$ 50")))</f>
        <v>R$ 1–25</v>
      </c>
      <c r="AK1059" s="35">
        <v>20</v>
      </c>
      <c r="AL1059" s="58" t="str">
        <f>IF('Base tratada'!$AK1059&lt;=100,"R$ 0-100",
IF('Base tratada'!$AK1059&lt;=500,"R$ 101-500",
IF('Base tratada'!$AK1059&lt;=1000,"R$ 501-1000",
IF('Base tratada'!$AK1059&lt;=1500,"R$ 1001-1500",
"+R$ 1500"))))</f>
        <v>R$ 0-100</v>
      </c>
      <c r="AM1059" s="34">
        <v>0</v>
      </c>
      <c r="AN1059" s="34">
        <v>0</v>
      </c>
      <c r="AO1059" s="34">
        <v>0</v>
      </c>
      <c r="AP1059" s="34">
        <v>0</v>
      </c>
      <c r="AQ1059" s="34">
        <v>0</v>
      </c>
      <c r="AR1059" s="34">
        <v>0</v>
      </c>
      <c r="AS1059" s="34">
        <v>0</v>
      </c>
      <c r="AT1059" s="34">
        <v>3</v>
      </c>
      <c r="AU1059" s="34">
        <v>11</v>
      </c>
      <c r="AV1059" s="52">
        <v>18</v>
      </c>
      <c r="AW1059" s="57">
        <v>0</v>
      </c>
      <c r="AX1059" s="58" t="str">
        <f>IF(Tabela3[[#This Row],[Response]]=1, "Aceitou", "Não aceitou")</f>
        <v>Não aceitou</v>
      </c>
      <c r="AY1059" s="55" t="str">
        <f>Tabela3[[#This Row],[Faixa Recência]] &amp; " | " &amp; Tabela3[[#This Row],[Faixa Gasto]] &amp; " | " &amp; Tabela3[[#This Row],[Faixa ticket médio]]</f>
        <v>0-15 dias | R$ 0-100 | R$ 1–25</v>
      </c>
      <c r="AZ10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59" s="36"/>
    </row>
    <row r="1060" spans="1:54" x14ac:dyDescent="0.25">
      <c r="A1060" s="61">
        <v>1059</v>
      </c>
      <c r="B1060" s="37">
        <v>50014</v>
      </c>
      <c r="C1060" s="34">
        <v>1</v>
      </c>
      <c r="D1060" s="34">
        <v>0</v>
      </c>
      <c r="E1060" s="34">
        <v>9</v>
      </c>
      <c r="F1060" s="58" t="str">
        <f>IF('Base tratada'!$E1060&lt;=15,"0-15 dias",
IF('Base tratada'!$E1060&lt;=30, "16-30 dias",
IF('Base tratada'!$E1060&lt;=45, "31-45 dias",
IF('Base tratada'!$E1060&lt;=60, "46-60 dias",
IF('Base tratada'!$E1060&lt;=75, "61-75 dias", "76-99 dias")))))</f>
        <v>0-15 dias</v>
      </c>
      <c r="G1060" s="38">
        <v>52</v>
      </c>
      <c r="H1060" s="60" t="str">
        <f>IF('Base tratada'!$G1060&lt;=29,"24–29",
IF('Base tratada'!$G1060&lt;=39,"30–39",
IF('Base tratada'!$G1060&lt;=49,"40–49",
IF('Base tratada'!$G1060&lt;=59,"50–59",
IF('Base tratada'!$G1060&lt;=69,"60–69",
"70–80")))))</f>
        <v>50–59</v>
      </c>
      <c r="I1060" s="34">
        <v>2317</v>
      </c>
      <c r="J1060" s="58" t="str">
        <f>IF('Base tratada'!$K1060=1,"Divorciado",
IF('Base tratada'!$L1060=1,"Casado",
IF('Base tratada'!$M1060=1, "Solteiro",
IF('Base tratada'!$N1060=1,"Juntos",
"Viúvo"))))</f>
        <v>Solteiro</v>
      </c>
      <c r="K1060" s="34">
        <v>0</v>
      </c>
      <c r="L1060" s="34">
        <v>0</v>
      </c>
      <c r="M1060" s="34">
        <v>1</v>
      </c>
      <c r="N1060" s="34">
        <v>0</v>
      </c>
      <c r="O1060" s="34">
        <v>0</v>
      </c>
      <c r="P1060" s="34">
        <v>0</v>
      </c>
      <c r="Q1060" s="34">
        <v>0</v>
      </c>
      <c r="R1060" s="34">
        <v>0</v>
      </c>
      <c r="S1060" s="34">
        <v>1</v>
      </c>
      <c r="T1060" s="34">
        <v>0</v>
      </c>
      <c r="U1060" s="35">
        <v>234</v>
      </c>
      <c r="V1060" s="35">
        <v>14</v>
      </c>
      <c r="W1060" s="35">
        <v>77</v>
      </c>
      <c r="X1060" s="35">
        <v>19</v>
      </c>
      <c r="Y1060" s="35">
        <v>10</v>
      </c>
      <c r="Z1060" s="35">
        <v>42</v>
      </c>
      <c r="AA1060" s="34">
        <v>2</v>
      </c>
      <c r="AB1060" s="34">
        <v>5</v>
      </c>
      <c r="AC1060" s="34">
        <v>4</v>
      </c>
      <c r="AD1060" s="34">
        <v>1</v>
      </c>
      <c r="AE1060" s="34">
        <v>8</v>
      </c>
      <c r="AF1060" s="58">
        <f>'Base tratada'!$AC1060+'Base tratada'!$AD1060+'Base tratada'!$AE1060</f>
        <v>13</v>
      </c>
      <c r="AG10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60" s="58" t="str">
        <f>IF('Base tratada'!$AC1060&gt;=MAX('Base tratada'!$AD1060,'Base tratada'!$AE1060),"Web",
IF('Base tratada'!$AD1060&gt;='Base tratada'!$AE1060,"Catalog",
"Store"))</f>
        <v>Store</v>
      </c>
      <c r="AI1060" s="59">
        <f>IF('Base tratada'!$AF1060=0,"0",'Base tratada'!$AK1060/'Base tratada'!$AF1060)</f>
        <v>27.23076923076923</v>
      </c>
      <c r="AJ1060" s="59" t="str">
        <f>IF('Base tratada'!$AI1060=0,"R$ 0",
IF('Base tratada'!$AI1060&lt;=25,"R$ 1–25",
IF('Base tratada'!$AI1060&lt;=50,"R$ 26–50",
"+R$ 50")))</f>
        <v>R$ 26–50</v>
      </c>
      <c r="AK1060" s="35">
        <v>354</v>
      </c>
      <c r="AL1060" s="58" t="str">
        <f>IF('Base tratada'!$AK1060&lt;=100,"R$ 0-100",
IF('Base tratada'!$AK1060&lt;=500,"R$ 101-500",
IF('Base tratada'!$AK1060&lt;=1000,"R$ 501-1000",
IF('Base tratada'!$AK1060&lt;=1500,"R$ 1001-1500",
"+R$ 1500"))))</f>
        <v>R$ 101-500</v>
      </c>
      <c r="AM1060" s="34">
        <v>0</v>
      </c>
      <c r="AN1060" s="34">
        <v>0</v>
      </c>
      <c r="AO1060" s="34">
        <v>0</v>
      </c>
      <c r="AP1060" s="34">
        <v>0</v>
      </c>
      <c r="AQ1060" s="34">
        <v>0</v>
      </c>
      <c r="AR1060" s="34">
        <v>0</v>
      </c>
      <c r="AS1060" s="34">
        <v>0</v>
      </c>
      <c r="AT1060" s="34">
        <v>3</v>
      </c>
      <c r="AU1060" s="34">
        <v>11</v>
      </c>
      <c r="AV1060" s="52">
        <v>312</v>
      </c>
      <c r="AW1060" s="57">
        <v>0</v>
      </c>
      <c r="AX1060" s="58" t="str">
        <f>IF(Tabela3[[#This Row],[Response]]=1, "Aceitou", "Não aceitou")</f>
        <v>Não aceitou</v>
      </c>
      <c r="AY1060" s="55" t="str">
        <f>Tabela3[[#This Row],[Faixa Recência]] &amp; " | " &amp; Tabela3[[#This Row],[Faixa Gasto]] &amp; " | " &amp; Tabela3[[#This Row],[Faixa ticket médio]]</f>
        <v>0-15 dias | R$ 101-500 | R$ 26–50</v>
      </c>
      <c r="AZ10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0" s="36"/>
    </row>
    <row r="1061" spans="1:54" x14ac:dyDescent="0.25">
      <c r="A1061" s="61">
        <v>1060</v>
      </c>
      <c r="B1061" s="37">
        <v>41014</v>
      </c>
      <c r="C1061" s="34">
        <v>1</v>
      </c>
      <c r="D1061" s="34">
        <v>0</v>
      </c>
      <c r="E1061" s="34">
        <v>65</v>
      </c>
      <c r="F1061" s="58" t="str">
        <f>IF('Base tratada'!$E1061&lt;=15,"0-15 dias",
IF('Base tratada'!$E1061&lt;=30, "16-30 dias",
IF('Base tratada'!$E1061&lt;=45, "31-45 dias",
IF('Base tratada'!$E1061&lt;=60, "46-60 dias",
IF('Base tratada'!$E1061&lt;=75, "61-75 dias", "76-99 dias")))))</f>
        <v>61-75 dias</v>
      </c>
      <c r="G1061" s="38">
        <v>42</v>
      </c>
      <c r="H1061" s="60" t="str">
        <f>IF('Base tratada'!$G1061&lt;=29,"24–29",
IF('Base tratada'!$G1061&lt;=39,"30–39",
IF('Base tratada'!$G1061&lt;=49,"40–49",
IF('Base tratada'!$G1061&lt;=59,"50–59",
IF('Base tratada'!$G1061&lt;=69,"60–69",
"70–80")))))</f>
        <v>40–49</v>
      </c>
      <c r="I1061" s="34">
        <v>2592</v>
      </c>
      <c r="J1061" s="58" t="str">
        <f>IF('Base tratada'!$K1061=1,"Divorciado",
IF('Base tratada'!$L1061=1,"Casado",
IF('Base tratada'!$M1061=1, "Solteiro",
IF('Base tratada'!$N1061=1,"Juntos",
"Viúvo"))))</f>
        <v>Casado</v>
      </c>
      <c r="K1061" s="34">
        <v>0</v>
      </c>
      <c r="L1061" s="34">
        <v>1</v>
      </c>
      <c r="M1061" s="34">
        <v>0</v>
      </c>
      <c r="N1061" s="34">
        <v>0</v>
      </c>
      <c r="O1061" s="34">
        <v>0</v>
      </c>
      <c r="P1061" s="34">
        <v>0</v>
      </c>
      <c r="Q1061" s="34">
        <v>0</v>
      </c>
      <c r="R1061" s="34">
        <v>0</v>
      </c>
      <c r="S1061" s="34">
        <v>0</v>
      </c>
      <c r="T1061" s="34">
        <v>1</v>
      </c>
      <c r="U1061" s="35">
        <v>7</v>
      </c>
      <c r="V1061" s="35">
        <v>2</v>
      </c>
      <c r="W1061" s="35">
        <v>6</v>
      </c>
      <c r="X1061" s="35">
        <v>2</v>
      </c>
      <c r="Y1061" s="35">
        <v>0</v>
      </c>
      <c r="Z1061" s="35">
        <v>3</v>
      </c>
      <c r="AA1061" s="34">
        <v>1</v>
      </c>
      <c r="AB1061" s="34">
        <v>7</v>
      </c>
      <c r="AC1061" s="34">
        <v>1</v>
      </c>
      <c r="AD1061" s="34">
        <v>0</v>
      </c>
      <c r="AE1061" s="34">
        <v>2</v>
      </c>
      <c r="AF1061" s="58">
        <f>'Base tratada'!$AC1061+'Base tratada'!$AD1061+'Base tratada'!$AE1061</f>
        <v>3</v>
      </c>
      <c r="AG10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61" s="58" t="str">
        <f>IF('Base tratada'!$AC1061&gt;=MAX('Base tratada'!$AD1061,'Base tratada'!$AE1061),"Web",
IF('Base tratada'!$AD1061&gt;='Base tratada'!$AE1061,"Catalog",
"Store"))</f>
        <v>Store</v>
      </c>
      <c r="AI1061" s="59">
        <f>IF('Base tratada'!$AF1061=0,"0",'Base tratada'!$AK1061/'Base tratada'!$AF1061)</f>
        <v>5.666666666666667</v>
      </c>
      <c r="AJ1061" s="59" t="str">
        <f>IF('Base tratada'!$AI1061=0,"R$ 0",
IF('Base tratada'!$AI1061&lt;=25,"R$ 1–25",
IF('Base tratada'!$AI1061&lt;=50,"R$ 26–50",
"+R$ 50")))</f>
        <v>R$ 1–25</v>
      </c>
      <c r="AK1061" s="35">
        <v>17</v>
      </c>
      <c r="AL1061" s="58" t="str">
        <f>IF('Base tratada'!$AK1061&lt;=100,"R$ 0-100",
IF('Base tratada'!$AK1061&lt;=500,"R$ 101-500",
IF('Base tratada'!$AK1061&lt;=1000,"R$ 501-1000",
IF('Base tratada'!$AK1061&lt;=1500,"R$ 1001-1500",
"+R$ 1500"))))</f>
        <v>R$ 0-100</v>
      </c>
      <c r="AM1061" s="34">
        <v>0</v>
      </c>
      <c r="AN1061" s="34">
        <v>0</v>
      </c>
      <c r="AO1061" s="34">
        <v>0</v>
      </c>
      <c r="AP1061" s="34">
        <v>0</v>
      </c>
      <c r="AQ1061" s="34">
        <v>0</v>
      </c>
      <c r="AR1061" s="34">
        <v>0</v>
      </c>
      <c r="AS1061" s="34">
        <v>0</v>
      </c>
      <c r="AT1061" s="34">
        <v>3</v>
      </c>
      <c r="AU1061" s="34">
        <v>11</v>
      </c>
      <c r="AV1061" s="52">
        <v>14</v>
      </c>
      <c r="AW1061" s="57">
        <v>0</v>
      </c>
      <c r="AX1061" s="58" t="str">
        <f>IF(Tabela3[[#This Row],[Response]]=1, "Aceitou", "Não aceitou")</f>
        <v>Não aceitou</v>
      </c>
      <c r="AY1061" s="55" t="str">
        <f>Tabela3[[#This Row],[Faixa Recência]] &amp; " | " &amp; Tabela3[[#This Row],[Faixa Gasto]] &amp; " | " &amp; Tabela3[[#This Row],[Faixa ticket médio]]</f>
        <v>61-75 dias | R$ 0-100 | R$ 1–25</v>
      </c>
      <c r="AZ10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1" s="36"/>
    </row>
    <row r="1062" spans="1:54" x14ac:dyDescent="0.25">
      <c r="A1062" s="61">
        <v>1061</v>
      </c>
      <c r="B1062" s="37">
        <v>66294</v>
      </c>
      <c r="C1062" s="34">
        <v>0</v>
      </c>
      <c r="D1062" s="34">
        <v>0</v>
      </c>
      <c r="E1062" s="34">
        <v>68</v>
      </c>
      <c r="F1062" s="58" t="str">
        <f>IF('Base tratada'!$E1062&lt;=15,"0-15 dias",
IF('Base tratada'!$E1062&lt;=30, "16-30 dias",
IF('Base tratada'!$E1062&lt;=45, "31-45 dias",
IF('Base tratada'!$E1062&lt;=60, "46-60 dias",
IF('Base tratada'!$E1062&lt;=75, "61-75 dias", "76-99 dias")))))</f>
        <v>61-75 dias</v>
      </c>
      <c r="G1062" s="38">
        <v>55</v>
      </c>
      <c r="H1062" s="60" t="str">
        <f>IF('Base tratada'!$G1062&lt;=29,"24–29",
IF('Base tratada'!$G1062&lt;=39,"30–39",
IF('Base tratada'!$G1062&lt;=49,"40–49",
IF('Base tratada'!$G1062&lt;=59,"50–59",
IF('Base tratada'!$G1062&lt;=69,"60–69",
"70–80")))))</f>
        <v>50–59</v>
      </c>
      <c r="I1062" s="34">
        <v>2263</v>
      </c>
      <c r="J1062" s="58" t="str">
        <f>IF('Base tratada'!$K1062=1,"Divorciado",
IF('Base tratada'!$L1062=1,"Casado",
IF('Base tratada'!$M1062=1, "Solteiro",
IF('Base tratada'!$N1062=1,"Juntos",
"Viúvo"))))</f>
        <v>Solteiro</v>
      </c>
      <c r="K1062" s="34">
        <v>0</v>
      </c>
      <c r="L1062" s="34">
        <v>0</v>
      </c>
      <c r="M1062" s="34">
        <v>1</v>
      </c>
      <c r="N1062" s="34">
        <v>0</v>
      </c>
      <c r="O1062" s="34">
        <v>0</v>
      </c>
      <c r="P1062" s="34">
        <v>0</v>
      </c>
      <c r="Q1062" s="34">
        <v>0</v>
      </c>
      <c r="R1062" s="34">
        <v>1</v>
      </c>
      <c r="S1062" s="34">
        <v>0</v>
      </c>
      <c r="T1062" s="34">
        <v>0</v>
      </c>
      <c r="U1062" s="35">
        <v>251</v>
      </c>
      <c r="V1062" s="35">
        <v>108</v>
      </c>
      <c r="W1062" s="35">
        <v>334</v>
      </c>
      <c r="X1062" s="35">
        <v>65</v>
      </c>
      <c r="Y1062" s="35">
        <v>92</v>
      </c>
      <c r="Z1062" s="35">
        <v>117</v>
      </c>
      <c r="AA1062" s="34">
        <v>1</v>
      </c>
      <c r="AB1062" s="34">
        <v>2</v>
      </c>
      <c r="AC1062" s="34">
        <v>4</v>
      </c>
      <c r="AD1062" s="34">
        <v>3</v>
      </c>
      <c r="AE1062" s="34">
        <v>5</v>
      </c>
      <c r="AF1062" s="58">
        <f>'Base tratada'!$AC1062+'Base tratada'!$AD1062+'Base tratada'!$AE1062</f>
        <v>12</v>
      </c>
      <c r="AG10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62" s="58" t="str">
        <f>IF('Base tratada'!$AC1062&gt;=MAX('Base tratada'!$AD1062,'Base tratada'!$AE1062),"Web",
IF('Base tratada'!$AD1062&gt;='Base tratada'!$AE1062,"Catalog",
"Store"))</f>
        <v>Store</v>
      </c>
      <c r="AI1062" s="59">
        <f>IF('Base tratada'!$AF1062=0,"0",'Base tratada'!$AK1062/'Base tratada'!$AF1062)</f>
        <v>70.833333333333329</v>
      </c>
      <c r="AJ1062" s="59" t="str">
        <f>IF('Base tratada'!$AI1062=0,"R$ 0",
IF('Base tratada'!$AI1062&lt;=25,"R$ 1–25",
IF('Base tratada'!$AI1062&lt;=50,"R$ 26–50",
"+R$ 50")))</f>
        <v>+R$ 50</v>
      </c>
      <c r="AK1062" s="35">
        <v>850</v>
      </c>
      <c r="AL1062" s="58" t="str">
        <f>IF('Base tratada'!$AK1062&lt;=100,"R$ 0-100",
IF('Base tratada'!$AK1062&lt;=500,"R$ 101-500",
IF('Base tratada'!$AK1062&lt;=1000,"R$ 501-1000",
IF('Base tratada'!$AK1062&lt;=1500,"R$ 1001-1500",
"+R$ 1500"))))</f>
        <v>R$ 501-1000</v>
      </c>
      <c r="AM1062" s="34">
        <v>0</v>
      </c>
      <c r="AN1062" s="34">
        <v>0</v>
      </c>
      <c r="AO1062" s="34">
        <v>0</v>
      </c>
      <c r="AP1062" s="34">
        <v>0</v>
      </c>
      <c r="AQ1062" s="34">
        <v>0</v>
      </c>
      <c r="AR1062" s="34">
        <v>0</v>
      </c>
      <c r="AS1062" s="34">
        <v>0</v>
      </c>
      <c r="AT1062" s="34">
        <v>3</v>
      </c>
      <c r="AU1062" s="34">
        <v>11</v>
      </c>
      <c r="AV1062" s="52">
        <v>733</v>
      </c>
      <c r="AW1062" s="57">
        <v>0</v>
      </c>
      <c r="AX1062" s="58" t="str">
        <f>IF(Tabela3[[#This Row],[Response]]=1, "Aceitou", "Não aceitou")</f>
        <v>Não aceitou</v>
      </c>
      <c r="AY1062" s="55" t="str">
        <f>Tabela3[[#This Row],[Faixa Recência]] &amp; " | " &amp; Tabela3[[#This Row],[Faixa Gasto]] &amp; " | " &amp; Tabela3[[#This Row],[Faixa ticket médio]]</f>
        <v>61-75 dias | R$ 501-1000 | +R$ 50</v>
      </c>
      <c r="AZ10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2" s="36"/>
    </row>
    <row r="1063" spans="1:54" x14ac:dyDescent="0.25">
      <c r="A1063" s="61">
        <v>1062</v>
      </c>
      <c r="B1063" s="37">
        <v>36715</v>
      </c>
      <c r="C1063" s="34">
        <v>1</v>
      </c>
      <c r="D1063" s="34">
        <v>0</v>
      </c>
      <c r="E1063" s="34">
        <v>16</v>
      </c>
      <c r="F1063" s="58" t="str">
        <f>IF('Base tratada'!$E1063&lt;=15,"0-15 dias",
IF('Base tratada'!$E1063&lt;=30, "16-30 dias",
IF('Base tratada'!$E1063&lt;=45, "31-45 dias",
IF('Base tratada'!$E1063&lt;=60, "46-60 dias",
IF('Base tratada'!$E1063&lt;=75, "61-75 dias", "76-99 dias")))))</f>
        <v>16-30 dias</v>
      </c>
      <c r="G1063" s="38">
        <v>49</v>
      </c>
      <c r="H1063" s="60" t="str">
        <f>IF('Base tratada'!$G1063&lt;=29,"24–29",
IF('Base tratada'!$G1063&lt;=39,"30–39",
IF('Base tratada'!$G1063&lt;=49,"40–49",
IF('Base tratada'!$G1063&lt;=59,"50–59",
IF('Base tratada'!$G1063&lt;=69,"60–69",
"70–80")))))</f>
        <v>40–49</v>
      </c>
      <c r="I1063" s="34">
        <v>2748</v>
      </c>
      <c r="J1063" s="58" t="str">
        <f>IF('Base tratada'!$K1063=1,"Divorciado",
IF('Base tratada'!$L1063=1,"Casado",
IF('Base tratada'!$M1063=1, "Solteiro",
IF('Base tratada'!$N1063=1,"Juntos",
"Viúvo"))))</f>
        <v>Casado</v>
      </c>
      <c r="K1063" s="34">
        <v>0</v>
      </c>
      <c r="L1063" s="34">
        <v>1</v>
      </c>
      <c r="M1063" s="34">
        <v>0</v>
      </c>
      <c r="N1063" s="34">
        <v>0</v>
      </c>
      <c r="O1063" s="34">
        <v>0</v>
      </c>
      <c r="P1063" s="34">
        <v>0</v>
      </c>
      <c r="Q1063" s="34">
        <v>0</v>
      </c>
      <c r="R1063" s="34">
        <v>1</v>
      </c>
      <c r="S1063" s="34">
        <v>0</v>
      </c>
      <c r="T1063" s="34">
        <v>0</v>
      </c>
      <c r="U1063" s="35">
        <v>172</v>
      </c>
      <c r="V1063" s="35">
        <v>10</v>
      </c>
      <c r="W1063" s="35">
        <v>125</v>
      </c>
      <c r="X1063" s="35">
        <v>21</v>
      </c>
      <c r="Y1063" s="35">
        <v>13</v>
      </c>
      <c r="Z1063" s="35">
        <v>16</v>
      </c>
      <c r="AA1063" s="34">
        <v>6</v>
      </c>
      <c r="AB1063" s="34">
        <v>9</v>
      </c>
      <c r="AC1063" s="34">
        <v>7</v>
      </c>
      <c r="AD1063" s="34">
        <v>2</v>
      </c>
      <c r="AE1063" s="34">
        <v>4</v>
      </c>
      <c r="AF1063" s="58">
        <f>'Base tratada'!$AC1063+'Base tratada'!$AD1063+'Base tratada'!$AE1063</f>
        <v>13</v>
      </c>
      <c r="AG10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63" s="58" t="str">
        <f>IF('Base tratada'!$AC1063&gt;=MAX('Base tratada'!$AD1063,'Base tratada'!$AE1063),"Web",
IF('Base tratada'!$AD1063&gt;='Base tratada'!$AE1063,"Catalog",
"Store"))</f>
        <v>Web</v>
      </c>
      <c r="AI1063" s="59">
        <f>IF('Base tratada'!$AF1063=0,"0",'Base tratada'!$AK1063/'Base tratada'!$AF1063)</f>
        <v>26.23076923076923</v>
      </c>
      <c r="AJ1063" s="59" t="str">
        <f>IF('Base tratada'!$AI1063=0,"R$ 0",
IF('Base tratada'!$AI1063&lt;=25,"R$ 1–25",
IF('Base tratada'!$AI1063&lt;=50,"R$ 26–50",
"+R$ 50")))</f>
        <v>R$ 26–50</v>
      </c>
      <c r="AK1063" s="35">
        <v>341</v>
      </c>
      <c r="AL1063" s="58" t="str">
        <f>IF('Base tratada'!$AK1063&lt;=100,"R$ 0-100",
IF('Base tratada'!$AK1063&lt;=500,"R$ 101-500",
IF('Base tratada'!$AK1063&lt;=1000,"R$ 501-1000",
IF('Base tratada'!$AK1063&lt;=1500,"R$ 1001-1500",
"+R$ 1500"))))</f>
        <v>R$ 101-500</v>
      </c>
      <c r="AM1063" s="34">
        <v>0</v>
      </c>
      <c r="AN1063" s="34">
        <v>0</v>
      </c>
      <c r="AO1063" s="34">
        <v>0</v>
      </c>
      <c r="AP1063" s="34">
        <v>0</v>
      </c>
      <c r="AQ1063" s="34">
        <v>0</v>
      </c>
      <c r="AR1063" s="34">
        <v>0</v>
      </c>
      <c r="AS1063" s="34">
        <v>0</v>
      </c>
      <c r="AT1063" s="34">
        <v>3</v>
      </c>
      <c r="AU1063" s="34">
        <v>11</v>
      </c>
      <c r="AV1063" s="52">
        <v>325</v>
      </c>
      <c r="AW1063" s="57">
        <v>1</v>
      </c>
      <c r="AX1063" s="58" t="str">
        <f>IF(Tabela3[[#This Row],[Response]]=1, "Aceitou", "Não aceitou")</f>
        <v>Aceitou</v>
      </c>
      <c r="AY1063" s="55" t="str">
        <f>Tabela3[[#This Row],[Faixa Recência]] &amp; " | " &amp; Tabela3[[#This Row],[Faixa Gasto]] &amp; " | " &amp; Tabela3[[#This Row],[Faixa ticket médio]]</f>
        <v>16-30 dias | R$ 101-500 | R$ 26–50</v>
      </c>
      <c r="AZ10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3" s="36"/>
    </row>
    <row r="1064" spans="1:54" x14ac:dyDescent="0.25">
      <c r="A1064" s="61">
        <v>1063</v>
      </c>
      <c r="B1064" s="37">
        <v>79456</v>
      </c>
      <c r="C1064" s="34">
        <v>0</v>
      </c>
      <c r="D1064" s="34">
        <v>0</v>
      </c>
      <c r="E1064" s="34">
        <v>12</v>
      </c>
      <c r="F1064" s="58" t="str">
        <f>IF('Base tratada'!$E1064&lt;=15,"0-15 dias",
IF('Base tratada'!$E1064&lt;=30, "16-30 dias",
IF('Base tratada'!$E1064&lt;=45, "31-45 dias",
IF('Base tratada'!$E1064&lt;=60, "46-60 dias",
IF('Base tratada'!$E1064&lt;=75, "61-75 dias", "76-99 dias")))))</f>
        <v>0-15 dias</v>
      </c>
      <c r="G1064" s="38">
        <v>64</v>
      </c>
      <c r="H1064" s="60" t="str">
        <f>IF('Base tratada'!$G1064&lt;=29,"24–29",
IF('Base tratada'!$G1064&lt;=39,"30–39",
IF('Base tratada'!$G1064&lt;=49,"40–49",
IF('Base tratada'!$G1064&lt;=59,"50–59",
IF('Base tratada'!$G1064&lt;=69,"60–69",
"70–80")))))</f>
        <v>60–69</v>
      </c>
      <c r="I1064" s="34">
        <v>2835</v>
      </c>
      <c r="J1064" s="58" t="str">
        <f>IF('Base tratada'!$K1064=1,"Divorciado",
IF('Base tratada'!$L1064=1,"Casado",
IF('Base tratada'!$M1064=1, "Solteiro",
IF('Base tratada'!$N1064=1,"Juntos",
"Viúvo"))))</f>
        <v>Casado</v>
      </c>
      <c r="K1064" s="34">
        <v>0</v>
      </c>
      <c r="L1064" s="34">
        <v>1</v>
      </c>
      <c r="M1064" s="34">
        <v>0</v>
      </c>
      <c r="N1064" s="34">
        <v>0</v>
      </c>
      <c r="O1064" s="34">
        <v>0</v>
      </c>
      <c r="P1064" s="34">
        <v>0</v>
      </c>
      <c r="Q1064" s="34">
        <v>0</v>
      </c>
      <c r="R1064" s="34">
        <v>1</v>
      </c>
      <c r="S1064" s="34">
        <v>0</v>
      </c>
      <c r="T1064" s="34">
        <v>0</v>
      </c>
      <c r="U1064" s="35">
        <v>565</v>
      </c>
      <c r="V1064" s="35">
        <v>42</v>
      </c>
      <c r="W1064" s="35">
        <v>548</v>
      </c>
      <c r="X1064" s="35">
        <v>64</v>
      </c>
      <c r="Y1064" s="35">
        <v>83</v>
      </c>
      <c r="Z1064" s="35">
        <v>99</v>
      </c>
      <c r="AA1064" s="34">
        <v>1</v>
      </c>
      <c r="AB1064" s="34">
        <v>3</v>
      </c>
      <c r="AC1064" s="34">
        <v>5</v>
      </c>
      <c r="AD1064" s="34">
        <v>6</v>
      </c>
      <c r="AE1064" s="34">
        <v>4</v>
      </c>
      <c r="AF1064" s="58">
        <f>'Base tratada'!$AC1064+'Base tratada'!$AD1064+'Base tratada'!$AE1064</f>
        <v>15</v>
      </c>
      <c r="AG10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64" s="58" t="str">
        <f>IF('Base tratada'!$AC1064&gt;=MAX('Base tratada'!$AD1064,'Base tratada'!$AE1064),"Web",
IF('Base tratada'!$AD1064&gt;='Base tratada'!$AE1064,"Catalog",
"Store"))</f>
        <v>Catalog</v>
      </c>
      <c r="AI1064" s="59">
        <f>IF('Base tratada'!$AF1064=0,"0",'Base tratada'!$AK1064/'Base tratada'!$AF1064)</f>
        <v>86.8</v>
      </c>
      <c r="AJ1064" s="59" t="str">
        <f>IF('Base tratada'!$AI1064=0,"R$ 0",
IF('Base tratada'!$AI1064&lt;=25,"R$ 1–25",
IF('Base tratada'!$AI1064&lt;=50,"R$ 26–50",
"+R$ 50")))</f>
        <v>+R$ 50</v>
      </c>
      <c r="AK1064" s="35">
        <v>1302</v>
      </c>
      <c r="AL1064" s="58" t="str">
        <f>IF('Base tratada'!$AK1064&lt;=100,"R$ 0-100",
IF('Base tratada'!$AK1064&lt;=500,"R$ 101-500",
IF('Base tratada'!$AK1064&lt;=1000,"R$ 501-1000",
IF('Base tratada'!$AK1064&lt;=1500,"R$ 1001-1500",
"+R$ 1500"))))</f>
        <v>R$ 1001-1500</v>
      </c>
      <c r="AM1064" s="34">
        <v>0</v>
      </c>
      <c r="AN1064" s="34">
        <v>0</v>
      </c>
      <c r="AO1064" s="34">
        <v>0</v>
      </c>
      <c r="AP1064" s="34">
        <v>0</v>
      </c>
      <c r="AQ1064" s="34">
        <v>0</v>
      </c>
      <c r="AR1064" s="34">
        <v>0</v>
      </c>
      <c r="AS1064" s="34">
        <v>0</v>
      </c>
      <c r="AT1064" s="34">
        <v>3</v>
      </c>
      <c r="AU1064" s="34">
        <v>11</v>
      </c>
      <c r="AV1064" s="52">
        <v>1203</v>
      </c>
      <c r="AW1064" s="57">
        <v>1</v>
      </c>
      <c r="AX1064" s="58" t="str">
        <f>IF(Tabela3[[#This Row],[Response]]=1, "Aceitou", "Não aceitou")</f>
        <v>Aceitou</v>
      </c>
      <c r="AY1064" s="55" t="str">
        <f>Tabela3[[#This Row],[Faixa Recência]] &amp; " | " &amp; Tabela3[[#This Row],[Faixa Gasto]] &amp; " | " &amp; Tabela3[[#This Row],[Faixa ticket médio]]</f>
        <v>0-15 dias | R$ 1001-1500 | +R$ 50</v>
      </c>
      <c r="AZ10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64" s="36"/>
    </row>
    <row r="1065" spans="1:54" x14ac:dyDescent="0.25">
      <c r="A1065" s="61">
        <v>1064</v>
      </c>
      <c r="B1065" s="37">
        <v>40479</v>
      </c>
      <c r="C1065" s="34">
        <v>1</v>
      </c>
      <c r="D1065" s="34">
        <v>0</v>
      </c>
      <c r="E1065" s="34">
        <v>95</v>
      </c>
      <c r="F1065" s="58" t="str">
        <f>IF('Base tratada'!$E1065&lt;=15,"0-15 dias",
IF('Base tratada'!$E1065&lt;=30, "16-30 dias",
IF('Base tratada'!$E1065&lt;=45, "31-45 dias",
IF('Base tratada'!$E1065&lt;=60, "46-60 dias",
IF('Base tratada'!$E1065&lt;=75, "61-75 dias", "76-99 dias")))))</f>
        <v>76-99 dias</v>
      </c>
      <c r="G1065" s="38">
        <v>38</v>
      </c>
      <c r="H1065" s="60" t="str">
        <f>IF('Base tratada'!$G1065&lt;=29,"24–29",
IF('Base tratada'!$G1065&lt;=39,"30–39",
IF('Base tratada'!$G1065&lt;=49,"40–49",
IF('Base tratada'!$G1065&lt;=59,"50–59",
IF('Base tratada'!$G1065&lt;=69,"60–69",
"70–80")))))</f>
        <v>30–39</v>
      </c>
      <c r="I1065" s="34">
        <v>2475</v>
      </c>
      <c r="J1065" s="58" t="str">
        <f>IF('Base tratada'!$K1065=1,"Divorciado",
IF('Base tratada'!$L1065=1,"Casado",
IF('Base tratada'!$M1065=1, "Solteiro",
IF('Base tratada'!$N1065=1,"Juntos",
"Viúvo"))))</f>
        <v>Juntos</v>
      </c>
      <c r="K1065" s="34">
        <v>0</v>
      </c>
      <c r="L1065" s="34">
        <v>0</v>
      </c>
      <c r="M1065" s="34">
        <v>0</v>
      </c>
      <c r="N1065" s="34">
        <v>1</v>
      </c>
      <c r="O1065" s="34">
        <v>0</v>
      </c>
      <c r="P1065" s="34">
        <v>0</v>
      </c>
      <c r="Q1065" s="34">
        <v>0</v>
      </c>
      <c r="R1065" s="34">
        <v>1</v>
      </c>
      <c r="S1065" s="34">
        <v>0</v>
      </c>
      <c r="T1065" s="34">
        <v>0</v>
      </c>
      <c r="U1065" s="35">
        <v>5</v>
      </c>
      <c r="V1065" s="35">
        <v>0</v>
      </c>
      <c r="W1065" s="35">
        <v>8</v>
      </c>
      <c r="X1065" s="35">
        <v>2</v>
      </c>
      <c r="Y1065" s="35">
        <v>0</v>
      </c>
      <c r="Z1065" s="35">
        <v>0</v>
      </c>
      <c r="AA1065" s="34">
        <v>1</v>
      </c>
      <c r="AB1065" s="34">
        <v>4</v>
      </c>
      <c r="AC1065" s="34">
        <v>0</v>
      </c>
      <c r="AD1065" s="34">
        <v>0</v>
      </c>
      <c r="AE1065" s="34">
        <v>3</v>
      </c>
      <c r="AF1065" s="58">
        <f>'Base tratada'!$AC1065+'Base tratada'!$AD1065+'Base tratada'!$AE1065</f>
        <v>3</v>
      </c>
      <c r="AG10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65" s="58" t="str">
        <f>IF('Base tratada'!$AC1065&gt;=MAX('Base tratada'!$AD1065,'Base tratada'!$AE1065),"Web",
IF('Base tratada'!$AD1065&gt;='Base tratada'!$AE1065,"Catalog",
"Store"))</f>
        <v>Store</v>
      </c>
      <c r="AI1065" s="59">
        <f>IF('Base tratada'!$AF1065=0,"0",'Base tratada'!$AK1065/'Base tratada'!$AF1065)</f>
        <v>5</v>
      </c>
      <c r="AJ1065" s="59" t="str">
        <f>IF('Base tratada'!$AI1065=0,"R$ 0",
IF('Base tratada'!$AI1065&lt;=25,"R$ 1–25",
IF('Base tratada'!$AI1065&lt;=50,"R$ 26–50",
"+R$ 50")))</f>
        <v>R$ 1–25</v>
      </c>
      <c r="AK1065" s="35">
        <v>15</v>
      </c>
      <c r="AL1065" s="58" t="str">
        <f>IF('Base tratada'!$AK1065&lt;=100,"R$ 0-100",
IF('Base tratada'!$AK1065&lt;=500,"R$ 101-500",
IF('Base tratada'!$AK1065&lt;=1000,"R$ 501-1000",
IF('Base tratada'!$AK1065&lt;=1500,"R$ 1001-1500",
"+R$ 1500"))))</f>
        <v>R$ 0-100</v>
      </c>
      <c r="AM1065" s="34">
        <v>0</v>
      </c>
      <c r="AN1065" s="34">
        <v>0</v>
      </c>
      <c r="AO1065" s="34">
        <v>0</v>
      </c>
      <c r="AP1065" s="34">
        <v>0</v>
      </c>
      <c r="AQ1065" s="34">
        <v>0</v>
      </c>
      <c r="AR1065" s="34">
        <v>0</v>
      </c>
      <c r="AS1065" s="34">
        <v>0</v>
      </c>
      <c r="AT1065" s="34">
        <v>3</v>
      </c>
      <c r="AU1065" s="34">
        <v>11</v>
      </c>
      <c r="AV1065" s="52">
        <v>15</v>
      </c>
      <c r="AW1065" s="57">
        <v>0</v>
      </c>
      <c r="AX1065" s="58" t="str">
        <f>IF(Tabela3[[#This Row],[Response]]=1, "Aceitou", "Não aceitou")</f>
        <v>Não aceitou</v>
      </c>
      <c r="AY1065" s="55" t="str">
        <f>Tabela3[[#This Row],[Faixa Recência]] &amp; " | " &amp; Tabela3[[#This Row],[Faixa Gasto]] &amp; " | " &amp; Tabela3[[#This Row],[Faixa ticket médio]]</f>
        <v>76-99 dias | R$ 0-100 | R$ 1–25</v>
      </c>
      <c r="AZ10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5" s="36"/>
    </row>
    <row r="1066" spans="1:54" x14ac:dyDescent="0.25">
      <c r="A1066" s="61">
        <v>1065</v>
      </c>
      <c r="B1066" s="37">
        <v>75345</v>
      </c>
      <c r="C1066" s="34">
        <v>0</v>
      </c>
      <c r="D1066" s="34">
        <v>0</v>
      </c>
      <c r="E1066" s="34">
        <v>16</v>
      </c>
      <c r="F1066" s="58" t="str">
        <f>IF('Base tratada'!$E1066&lt;=15,"0-15 dias",
IF('Base tratada'!$E1066&lt;=30, "16-30 dias",
IF('Base tratada'!$E1066&lt;=45, "31-45 dias",
IF('Base tratada'!$E1066&lt;=60, "46-60 dias",
IF('Base tratada'!$E1066&lt;=75, "61-75 dias", "76-99 dias")))))</f>
        <v>16-30 dias</v>
      </c>
      <c r="G1066" s="38">
        <v>50</v>
      </c>
      <c r="H1066" s="60" t="str">
        <f>IF('Base tratada'!$G1066&lt;=29,"24–29",
IF('Base tratada'!$G1066&lt;=39,"30–39",
IF('Base tratada'!$G1066&lt;=49,"40–49",
IF('Base tratada'!$G1066&lt;=59,"50–59",
IF('Base tratada'!$G1066&lt;=69,"60–69",
"70–80")))))</f>
        <v>50–59</v>
      </c>
      <c r="I1066" s="34">
        <v>2671</v>
      </c>
      <c r="J1066" s="58" t="str">
        <f>IF('Base tratada'!$K1066=1,"Divorciado",
IF('Base tratada'!$L1066=1,"Casado",
IF('Base tratada'!$M1066=1, "Solteiro",
IF('Base tratada'!$N1066=1,"Juntos",
"Viúvo"))))</f>
        <v>Solteiro</v>
      </c>
      <c r="K1066" s="34">
        <v>0</v>
      </c>
      <c r="L1066" s="34">
        <v>0</v>
      </c>
      <c r="M1066" s="34">
        <v>1</v>
      </c>
      <c r="N1066" s="34">
        <v>0</v>
      </c>
      <c r="O1066" s="34">
        <v>0</v>
      </c>
      <c r="P1066" s="34">
        <v>0</v>
      </c>
      <c r="Q1066" s="34">
        <v>0</v>
      </c>
      <c r="R1066" s="34">
        <v>0</v>
      </c>
      <c r="S1066" s="34">
        <v>1</v>
      </c>
      <c r="T1066" s="34">
        <v>0</v>
      </c>
      <c r="U1066" s="35">
        <v>918</v>
      </c>
      <c r="V1066" s="35">
        <v>57</v>
      </c>
      <c r="W1066" s="35">
        <v>842</v>
      </c>
      <c r="X1066" s="35">
        <v>99</v>
      </c>
      <c r="Y1066" s="35">
        <v>38</v>
      </c>
      <c r="Z1066" s="35">
        <v>133</v>
      </c>
      <c r="AA1066" s="34">
        <v>1</v>
      </c>
      <c r="AB1066" s="34">
        <v>3</v>
      </c>
      <c r="AC1066" s="34">
        <v>5</v>
      </c>
      <c r="AD1066" s="34">
        <v>8</v>
      </c>
      <c r="AE1066" s="34">
        <v>6</v>
      </c>
      <c r="AF1066" s="58">
        <f>'Base tratada'!$AC1066+'Base tratada'!$AD1066+'Base tratada'!$AE1066</f>
        <v>19</v>
      </c>
      <c r="AG10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66" s="58" t="str">
        <f>IF('Base tratada'!$AC1066&gt;=MAX('Base tratada'!$AD1066,'Base tratada'!$AE1066),"Web",
IF('Base tratada'!$AD1066&gt;='Base tratada'!$AE1066,"Catalog",
"Store"))</f>
        <v>Catalog</v>
      </c>
      <c r="AI1066" s="59">
        <f>IF('Base tratada'!$AF1066=0,"0",'Base tratada'!$AK1066/'Base tratada'!$AF1066)</f>
        <v>102.84210526315789</v>
      </c>
      <c r="AJ1066" s="59" t="str">
        <f>IF('Base tratada'!$AI1066=0,"R$ 0",
IF('Base tratada'!$AI1066&lt;=25,"R$ 1–25",
IF('Base tratada'!$AI1066&lt;=50,"R$ 26–50",
"+R$ 50")))</f>
        <v>+R$ 50</v>
      </c>
      <c r="AK1066" s="35">
        <v>1954</v>
      </c>
      <c r="AL1066" s="58" t="str">
        <f>IF('Base tratada'!$AK1066&lt;=100,"R$ 0-100",
IF('Base tratada'!$AK1066&lt;=500,"R$ 101-500",
IF('Base tratada'!$AK1066&lt;=1000,"R$ 501-1000",
IF('Base tratada'!$AK1066&lt;=1500,"R$ 1001-1500",
"+R$ 1500"))))</f>
        <v>+R$ 1500</v>
      </c>
      <c r="AM1066" s="34">
        <v>1</v>
      </c>
      <c r="AN1066" s="34">
        <v>0</v>
      </c>
      <c r="AO1066" s="34">
        <v>0</v>
      </c>
      <c r="AP1066" s="34">
        <v>0</v>
      </c>
      <c r="AQ1066" s="34">
        <v>0</v>
      </c>
      <c r="AR1066" s="34">
        <v>1</v>
      </c>
      <c r="AS1066" s="34">
        <v>0</v>
      </c>
      <c r="AT1066" s="34">
        <v>3</v>
      </c>
      <c r="AU1066" s="34">
        <v>11</v>
      </c>
      <c r="AV1066" s="52">
        <v>1821</v>
      </c>
      <c r="AW1066" s="57">
        <v>1</v>
      </c>
      <c r="AX1066" s="58" t="str">
        <f>IF(Tabela3[[#This Row],[Response]]=1, "Aceitou", "Não aceitou")</f>
        <v>Aceitou</v>
      </c>
      <c r="AY1066" s="55" t="str">
        <f>Tabela3[[#This Row],[Faixa Recência]] &amp; " | " &amp; Tabela3[[#This Row],[Faixa Gasto]] &amp; " | " &amp; Tabela3[[#This Row],[Faixa ticket médio]]</f>
        <v>16-30 dias | +R$ 1500 | +R$ 50</v>
      </c>
      <c r="AZ10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66" s="36"/>
    </row>
    <row r="1067" spans="1:54" x14ac:dyDescent="0.25">
      <c r="A1067" s="61">
        <v>1066</v>
      </c>
      <c r="B1067" s="37">
        <v>54233</v>
      </c>
      <c r="C1067" s="34">
        <v>0</v>
      </c>
      <c r="D1067" s="34">
        <v>1</v>
      </c>
      <c r="E1067" s="34">
        <v>46</v>
      </c>
      <c r="F1067" s="58" t="str">
        <f>IF('Base tratada'!$E1067&lt;=15,"0-15 dias",
IF('Base tratada'!$E1067&lt;=30, "16-30 dias",
IF('Base tratada'!$E1067&lt;=45, "31-45 dias",
IF('Base tratada'!$E1067&lt;=60, "46-60 dias",
IF('Base tratada'!$E1067&lt;=75, "61-75 dias", "76-99 dias")))))</f>
        <v>46-60 dias</v>
      </c>
      <c r="G1067" s="38">
        <v>43</v>
      </c>
      <c r="H1067" s="60" t="str">
        <f>IF('Base tratada'!$G1067&lt;=29,"24–29",
IF('Base tratada'!$G1067&lt;=39,"30–39",
IF('Base tratada'!$G1067&lt;=49,"40–49",
IF('Base tratada'!$G1067&lt;=59,"50–59",
IF('Base tratada'!$G1067&lt;=69,"60–69",
"70–80")))))</f>
        <v>40–49</v>
      </c>
      <c r="I1067" s="34">
        <v>2669</v>
      </c>
      <c r="J1067" s="58" t="str">
        <f>IF('Base tratada'!$K1067=1,"Divorciado",
IF('Base tratada'!$L1067=1,"Casado",
IF('Base tratada'!$M1067=1, "Solteiro",
IF('Base tratada'!$N1067=1,"Juntos",
"Viúvo"))))</f>
        <v>Casado</v>
      </c>
      <c r="K1067" s="34">
        <v>0</v>
      </c>
      <c r="L1067" s="34">
        <v>1</v>
      </c>
      <c r="M1067" s="34">
        <v>0</v>
      </c>
      <c r="N1067" s="34">
        <v>0</v>
      </c>
      <c r="O1067" s="34">
        <v>0</v>
      </c>
      <c r="P1067" s="34">
        <v>0</v>
      </c>
      <c r="Q1067" s="34">
        <v>0</v>
      </c>
      <c r="R1067" s="34">
        <v>1</v>
      </c>
      <c r="S1067" s="34">
        <v>0</v>
      </c>
      <c r="T1067" s="34">
        <v>0</v>
      </c>
      <c r="U1067" s="35">
        <v>652</v>
      </c>
      <c r="V1067" s="35">
        <v>8</v>
      </c>
      <c r="W1067" s="35">
        <v>158</v>
      </c>
      <c r="X1067" s="35">
        <v>21</v>
      </c>
      <c r="Y1067" s="35">
        <v>0</v>
      </c>
      <c r="Z1067" s="35">
        <v>142</v>
      </c>
      <c r="AA1067" s="34">
        <v>4</v>
      </c>
      <c r="AB1067" s="34">
        <v>8</v>
      </c>
      <c r="AC1067" s="34">
        <v>11</v>
      </c>
      <c r="AD1067" s="34">
        <v>6</v>
      </c>
      <c r="AE1067" s="34">
        <v>5</v>
      </c>
      <c r="AF1067" s="58">
        <f>'Base tratada'!$AC1067+'Base tratada'!$AD1067+'Base tratada'!$AE1067</f>
        <v>22</v>
      </c>
      <c r="AG10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67" s="58" t="str">
        <f>IF('Base tratada'!$AC1067&gt;=MAX('Base tratada'!$AD1067,'Base tratada'!$AE1067),"Web",
IF('Base tratada'!$AD1067&gt;='Base tratada'!$AE1067,"Catalog",
"Store"))</f>
        <v>Web</v>
      </c>
      <c r="AI1067" s="59">
        <f>IF('Base tratada'!$AF1067=0,"0",'Base tratada'!$AK1067/'Base tratada'!$AF1067)</f>
        <v>38.136363636363633</v>
      </c>
      <c r="AJ1067" s="59" t="str">
        <f>IF('Base tratada'!$AI1067=0,"R$ 0",
IF('Base tratada'!$AI1067&lt;=25,"R$ 1–25",
IF('Base tratada'!$AI1067&lt;=50,"R$ 26–50",
"+R$ 50")))</f>
        <v>R$ 26–50</v>
      </c>
      <c r="AK1067" s="35">
        <v>839</v>
      </c>
      <c r="AL1067" s="58" t="str">
        <f>IF('Base tratada'!$AK1067&lt;=100,"R$ 0-100",
IF('Base tratada'!$AK1067&lt;=500,"R$ 101-500",
IF('Base tratada'!$AK1067&lt;=1000,"R$ 501-1000",
IF('Base tratada'!$AK1067&lt;=1500,"R$ 1001-1500",
"+R$ 1500"))))</f>
        <v>R$ 501-1000</v>
      </c>
      <c r="AM1067" s="34">
        <v>0</v>
      </c>
      <c r="AN1067" s="34">
        <v>0</v>
      </c>
      <c r="AO1067" s="34">
        <v>0</v>
      </c>
      <c r="AP1067" s="34">
        <v>0</v>
      </c>
      <c r="AQ1067" s="34">
        <v>0</v>
      </c>
      <c r="AR1067" s="34">
        <v>0</v>
      </c>
      <c r="AS1067" s="34">
        <v>0</v>
      </c>
      <c r="AT1067" s="34">
        <v>3</v>
      </c>
      <c r="AU1067" s="34">
        <v>11</v>
      </c>
      <c r="AV1067" s="52">
        <v>697</v>
      </c>
      <c r="AW1067" s="57">
        <v>0</v>
      </c>
      <c r="AX1067" s="58" t="str">
        <f>IF(Tabela3[[#This Row],[Response]]=1, "Aceitou", "Não aceitou")</f>
        <v>Não aceitou</v>
      </c>
      <c r="AY1067" s="55" t="str">
        <f>Tabela3[[#This Row],[Faixa Recência]] &amp; " | " &amp; Tabela3[[#This Row],[Faixa Gasto]] &amp; " | " &amp; Tabela3[[#This Row],[Faixa ticket médio]]</f>
        <v>46-60 dias | R$ 501-1000 | R$ 26–50</v>
      </c>
      <c r="AZ10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7" s="36"/>
    </row>
    <row r="1068" spans="1:54" x14ac:dyDescent="0.25">
      <c r="A1068" s="61">
        <v>1067</v>
      </c>
      <c r="B1068" s="37">
        <v>24163</v>
      </c>
      <c r="C1068" s="34">
        <v>1</v>
      </c>
      <c r="D1068" s="34">
        <v>1</v>
      </c>
      <c r="E1068" s="34">
        <v>3</v>
      </c>
      <c r="F1068" s="58" t="str">
        <f>IF('Base tratada'!$E1068&lt;=15,"0-15 dias",
IF('Base tratada'!$E1068&lt;=30, "16-30 dias",
IF('Base tratada'!$E1068&lt;=45, "31-45 dias",
IF('Base tratada'!$E1068&lt;=60, "46-60 dias",
IF('Base tratada'!$E1068&lt;=75, "61-75 dias", "76-99 dias")))))</f>
        <v>0-15 dias</v>
      </c>
      <c r="G1068" s="38">
        <v>50</v>
      </c>
      <c r="H1068" s="60" t="str">
        <f>IF('Base tratada'!$G1068&lt;=29,"24–29",
IF('Base tratada'!$G1068&lt;=39,"30–39",
IF('Base tratada'!$G1068&lt;=49,"40–49",
IF('Base tratada'!$G1068&lt;=59,"50–59",
IF('Base tratada'!$G1068&lt;=69,"60–69",
"70–80")))))</f>
        <v>50–59</v>
      </c>
      <c r="I1068" s="34">
        <v>2419</v>
      </c>
      <c r="J1068" s="58" t="str">
        <f>IF('Base tratada'!$K1068=1,"Divorciado",
IF('Base tratada'!$L1068=1,"Casado",
IF('Base tratada'!$M1068=1, "Solteiro",
IF('Base tratada'!$N1068=1,"Juntos",
"Viúvo"))))</f>
        <v>Solteiro</v>
      </c>
      <c r="K1068" s="34">
        <v>0</v>
      </c>
      <c r="L1068" s="34">
        <v>0</v>
      </c>
      <c r="M1068" s="34">
        <v>1</v>
      </c>
      <c r="N1068" s="34">
        <v>0</v>
      </c>
      <c r="O1068" s="34">
        <v>0</v>
      </c>
      <c r="P1068" s="34">
        <v>0</v>
      </c>
      <c r="Q1068" s="34">
        <v>0</v>
      </c>
      <c r="R1068" s="34">
        <v>1</v>
      </c>
      <c r="S1068" s="34">
        <v>0</v>
      </c>
      <c r="T1068" s="34">
        <v>0</v>
      </c>
      <c r="U1068" s="35">
        <v>4</v>
      </c>
      <c r="V1068" s="35">
        <v>1</v>
      </c>
      <c r="W1068" s="35">
        <v>7</v>
      </c>
      <c r="X1068" s="35">
        <v>2</v>
      </c>
      <c r="Y1068" s="35">
        <v>1</v>
      </c>
      <c r="Z1068" s="35">
        <v>2</v>
      </c>
      <c r="AA1068" s="34">
        <v>2</v>
      </c>
      <c r="AB1068" s="34">
        <v>4</v>
      </c>
      <c r="AC1068" s="34">
        <v>1</v>
      </c>
      <c r="AD1068" s="34">
        <v>0</v>
      </c>
      <c r="AE1068" s="34">
        <v>3</v>
      </c>
      <c r="AF1068" s="58">
        <f>'Base tratada'!$AC1068+'Base tratada'!$AD1068+'Base tratada'!$AE1068</f>
        <v>4</v>
      </c>
      <c r="AG10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68" s="58" t="str">
        <f>IF('Base tratada'!$AC1068&gt;=MAX('Base tratada'!$AD1068,'Base tratada'!$AE1068),"Web",
IF('Base tratada'!$AD1068&gt;='Base tratada'!$AE1068,"Catalog",
"Store"))</f>
        <v>Store</v>
      </c>
      <c r="AI1068" s="59">
        <f>IF('Base tratada'!$AF1068=0,"0",'Base tratada'!$AK1068/'Base tratada'!$AF1068)</f>
        <v>3.75</v>
      </c>
      <c r="AJ1068" s="59" t="str">
        <f>IF('Base tratada'!$AI1068=0,"R$ 0",
IF('Base tratada'!$AI1068&lt;=25,"R$ 1–25",
IF('Base tratada'!$AI1068&lt;=50,"R$ 26–50",
"+R$ 50")))</f>
        <v>R$ 1–25</v>
      </c>
      <c r="AK1068" s="35">
        <v>15</v>
      </c>
      <c r="AL1068" s="58" t="str">
        <f>IF('Base tratada'!$AK1068&lt;=100,"R$ 0-100",
IF('Base tratada'!$AK1068&lt;=500,"R$ 101-500",
IF('Base tratada'!$AK1068&lt;=1000,"R$ 501-1000",
IF('Base tratada'!$AK1068&lt;=1500,"R$ 1001-1500",
"+R$ 1500"))))</f>
        <v>R$ 0-100</v>
      </c>
      <c r="AM1068" s="34">
        <v>0</v>
      </c>
      <c r="AN1068" s="34">
        <v>0</v>
      </c>
      <c r="AO1068" s="34">
        <v>0</v>
      </c>
      <c r="AP1068" s="34">
        <v>0</v>
      </c>
      <c r="AQ1068" s="34">
        <v>0</v>
      </c>
      <c r="AR1068" s="34">
        <v>0</v>
      </c>
      <c r="AS1068" s="34">
        <v>0</v>
      </c>
      <c r="AT1068" s="34">
        <v>3</v>
      </c>
      <c r="AU1068" s="34">
        <v>11</v>
      </c>
      <c r="AV1068" s="52">
        <v>13</v>
      </c>
      <c r="AW1068" s="57">
        <v>0</v>
      </c>
      <c r="AX1068" s="58" t="str">
        <f>IF(Tabela3[[#This Row],[Response]]=1, "Aceitou", "Não aceitou")</f>
        <v>Não aceitou</v>
      </c>
      <c r="AY1068" s="55" t="str">
        <f>Tabela3[[#This Row],[Faixa Recência]] &amp; " | " &amp; Tabela3[[#This Row],[Faixa Gasto]] &amp; " | " &amp; Tabela3[[#This Row],[Faixa ticket médio]]</f>
        <v>0-15 dias | R$ 0-100 | R$ 1–25</v>
      </c>
      <c r="AZ10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8" s="36"/>
    </row>
    <row r="1069" spans="1:54" x14ac:dyDescent="0.25">
      <c r="A1069" s="61">
        <v>1068</v>
      </c>
      <c r="B1069" s="37">
        <v>84460</v>
      </c>
      <c r="C1069" s="34">
        <v>0</v>
      </c>
      <c r="D1069" s="34">
        <v>0</v>
      </c>
      <c r="E1069" s="34">
        <v>80</v>
      </c>
      <c r="F1069" s="58" t="str">
        <f>IF('Base tratada'!$E1069&lt;=15,"0-15 dias",
IF('Base tratada'!$E1069&lt;=30, "16-30 dias",
IF('Base tratada'!$E1069&lt;=45, "31-45 dias",
IF('Base tratada'!$E1069&lt;=60, "46-60 dias",
IF('Base tratada'!$E1069&lt;=75, "61-75 dias", "76-99 dias")))))</f>
        <v>76-99 dias</v>
      </c>
      <c r="G1069" s="38">
        <v>62</v>
      </c>
      <c r="H1069" s="60" t="str">
        <f>IF('Base tratada'!$G1069&lt;=29,"24–29",
IF('Base tratada'!$G1069&lt;=39,"30–39",
IF('Base tratada'!$G1069&lt;=49,"40–49",
IF('Base tratada'!$G1069&lt;=59,"50–59",
IF('Base tratada'!$G1069&lt;=69,"60–69",
"70–80")))))</f>
        <v>60–69</v>
      </c>
      <c r="I1069" s="34">
        <v>2700</v>
      </c>
      <c r="J1069" s="58" t="str">
        <f>IF('Base tratada'!$K1069=1,"Divorciado",
IF('Base tratada'!$L1069=1,"Casado",
IF('Base tratada'!$M1069=1, "Solteiro",
IF('Base tratada'!$N1069=1,"Juntos",
"Viúvo"))))</f>
        <v>Juntos</v>
      </c>
      <c r="K1069" s="34">
        <v>0</v>
      </c>
      <c r="L1069" s="34">
        <v>0</v>
      </c>
      <c r="M1069" s="34">
        <v>0</v>
      </c>
      <c r="N1069" s="34">
        <v>1</v>
      </c>
      <c r="O1069" s="34">
        <v>0</v>
      </c>
      <c r="P1069" s="34">
        <v>0</v>
      </c>
      <c r="Q1069" s="34">
        <v>0</v>
      </c>
      <c r="R1069" s="34">
        <v>0</v>
      </c>
      <c r="S1069" s="34">
        <v>0</v>
      </c>
      <c r="T1069" s="34">
        <v>1</v>
      </c>
      <c r="U1069" s="35">
        <v>152</v>
      </c>
      <c r="V1069" s="35">
        <v>27</v>
      </c>
      <c r="W1069" s="35">
        <v>103</v>
      </c>
      <c r="X1069" s="35">
        <v>106</v>
      </c>
      <c r="Y1069" s="35">
        <v>54</v>
      </c>
      <c r="Z1069" s="35">
        <v>81</v>
      </c>
      <c r="AA1069" s="34">
        <v>0</v>
      </c>
      <c r="AB1069" s="34">
        <v>5</v>
      </c>
      <c r="AC1069" s="34">
        <v>9</v>
      </c>
      <c r="AD1069" s="34">
        <v>9</v>
      </c>
      <c r="AE1069" s="34">
        <v>4</v>
      </c>
      <c r="AF1069" s="58">
        <f>'Base tratada'!$AC1069+'Base tratada'!$AD1069+'Base tratada'!$AE1069</f>
        <v>22</v>
      </c>
      <c r="AG10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69" s="58" t="str">
        <f>IF('Base tratada'!$AC1069&gt;=MAX('Base tratada'!$AD1069,'Base tratada'!$AE1069),"Web",
IF('Base tratada'!$AD1069&gt;='Base tratada'!$AE1069,"Catalog",
"Store"))</f>
        <v>Web</v>
      </c>
      <c r="AI1069" s="59">
        <f>IF('Base tratada'!$AF1069=0,"0",'Base tratada'!$AK1069/'Base tratada'!$AF1069)</f>
        <v>20.09090909090909</v>
      </c>
      <c r="AJ1069" s="59" t="str">
        <f>IF('Base tratada'!$AI1069=0,"R$ 0",
IF('Base tratada'!$AI1069&lt;=25,"R$ 1–25",
IF('Base tratada'!$AI1069&lt;=50,"R$ 26–50",
"+R$ 50")))</f>
        <v>R$ 1–25</v>
      </c>
      <c r="AK1069" s="35">
        <v>442</v>
      </c>
      <c r="AL1069" s="58" t="str">
        <f>IF('Base tratada'!$AK1069&lt;=100,"R$ 0-100",
IF('Base tratada'!$AK1069&lt;=500,"R$ 101-500",
IF('Base tratada'!$AK1069&lt;=1000,"R$ 501-1000",
IF('Base tratada'!$AK1069&lt;=1500,"R$ 1001-1500",
"+R$ 1500"))))</f>
        <v>R$ 101-500</v>
      </c>
      <c r="AM1069" s="34">
        <v>1</v>
      </c>
      <c r="AN1069" s="34">
        <v>1</v>
      </c>
      <c r="AO1069" s="34">
        <v>0</v>
      </c>
      <c r="AP1069" s="34">
        <v>1</v>
      </c>
      <c r="AQ1069" s="34">
        <v>1</v>
      </c>
      <c r="AR1069" s="34">
        <v>4</v>
      </c>
      <c r="AS1069" s="34">
        <v>0</v>
      </c>
      <c r="AT1069" s="34">
        <v>3</v>
      </c>
      <c r="AU1069" s="34">
        <v>11</v>
      </c>
      <c r="AV1069" s="52">
        <v>361</v>
      </c>
      <c r="AW1069" s="57">
        <v>1</v>
      </c>
      <c r="AX1069" s="58" t="str">
        <f>IF(Tabela3[[#This Row],[Response]]=1, "Aceitou", "Não aceitou")</f>
        <v>Aceitou</v>
      </c>
      <c r="AY1069" s="55" t="str">
        <f>Tabela3[[#This Row],[Faixa Recência]] &amp; " | " &amp; Tabela3[[#This Row],[Faixa Gasto]] &amp; " | " &amp; Tabela3[[#This Row],[Faixa ticket médio]]</f>
        <v>76-99 dias | R$ 101-500 | R$ 1–25</v>
      </c>
      <c r="AZ10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69" s="36"/>
    </row>
    <row r="1070" spans="1:54" x14ac:dyDescent="0.25">
      <c r="A1070" s="61">
        <v>1069</v>
      </c>
      <c r="B1070" s="37">
        <v>43776</v>
      </c>
      <c r="C1070" s="34">
        <v>1</v>
      </c>
      <c r="D1070" s="34">
        <v>0</v>
      </c>
      <c r="E1070" s="34">
        <v>77</v>
      </c>
      <c r="F1070" s="58" t="str">
        <f>IF('Base tratada'!$E1070&lt;=15,"0-15 dias",
IF('Base tratada'!$E1070&lt;=30, "16-30 dias",
IF('Base tratada'!$E1070&lt;=45, "31-45 dias",
IF('Base tratada'!$E1070&lt;=60, "46-60 dias",
IF('Base tratada'!$E1070&lt;=75, "61-75 dias", "76-99 dias")))))</f>
        <v>76-99 dias</v>
      </c>
      <c r="G1070" s="38">
        <v>37</v>
      </c>
      <c r="H1070" s="60" t="str">
        <f>IF('Base tratada'!$G1070&lt;=29,"24–29",
IF('Base tratada'!$G1070&lt;=39,"30–39",
IF('Base tratada'!$G1070&lt;=49,"40–49",
IF('Base tratada'!$G1070&lt;=59,"50–59",
IF('Base tratada'!$G1070&lt;=69,"60–69",
"70–80")))))</f>
        <v>30–39</v>
      </c>
      <c r="I1070" s="34">
        <v>2216</v>
      </c>
      <c r="J1070" s="58" t="str">
        <f>IF('Base tratada'!$K1070=1,"Divorciado",
IF('Base tratada'!$L1070=1,"Casado",
IF('Base tratada'!$M1070=1, "Solteiro",
IF('Base tratada'!$N1070=1,"Juntos",
"Viúvo"))))</f>
        <v>Juntos</v>
      </c>
      <c r="K1070" s="34">
        <v>0</v>
      </c>
      <c r="L1070" s="34">
        <v>0</v>
      </c>
      <c r="M1070" s="34">
        <v>0</v>
      </c>
      <c r="N1070" s="34">
        <v>1</v>
      </c>
      <c r="O1070" s="34">
        <v>0</v>
      </c>
      <c r="P1070" s="34">
        <v>0</v>
      </c>
      <c r="Q1070" s="34">
        <v>0</v>
      </c>
      <c r="R1070" s="34">
        <v>1</v>
      </c>
      <c r="S1070" s="34">
        <v>0</v>
      </c>
      <c r="T1070" s="34">
        <v>0</v>
      </c>
      <c r="U1070" s="35">
        <v>8</v>
      </c>
      <c r="V1070" s="35">
        <v>0</v>
      </c>
      <c r="W1070" s="35">
        <v>9</v>
      </c>
      <c r="X1070" s="35">
        <v>2</v>
      </c>
      <c r="Y1070" s="35">
        <v>1</v>
      </c>
      <c r="Z1070" s="35">
        <v>3</v>
      </c>
      <c r="AA1070" s="34">
        <v>1</v>
      </c>
      <c r="AB1070" s="34">
        <v>6</v>
      </c>
      <c r="AC1070" s="34">
        <v>1</v>
      </c>
      <c r="AD1070" s="34">
        <v>0</v>
      </c>
      <c r="AE1070" s="34">
        <v>2</v>
      </c>
      <c r="AF1070" s="58">
        <f>'Base tratada'!$AC1070+'Base tratada'!$AD1070+'Base tratada'!$AE1070</f>
        <v>3</v>
      </c>
      <c r="AG10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70" s="58" t="str">
        <f>IF('Base tratada'!$AC1070&gt;=MAX('Base tratada'!$AD1070,'Base tratada'!$AE1070),"Web",
IF('Base tratada'!$AD1070&gt;='Base tratada'!$AE1070,"Catalog",
"Store"))</f>
        <v>Store</v>
      </c>
      <c r="AI1070" s="59">
        <f>IF('Base tratada'!$AF1070=0,"0",'Base tratada'!$AK1070/'Base tratada'!$AF1070)</f>
        <v>6.666666666666667</v>
      </c>
      <c r="AJ1070" s="59" t="str">
        <f>IF('Base tratada'!$AI1070=0,"R$ 0",
IF('Base tratada'!$AI1070&lt;=25,"R$ 1–25",
IF('Base tratada'!$AI1070&lt;=50,"R$ 26–50",
"+R$ 50")))</f>
        <v>R$ 1–25</v>
      </c>
      <c r="AK1070" s="35">
        <v>20</v>
      </c>
      <c r="AL1070" s="58" t="str">
        <f>IF('Base tratada'!$AK1070&lt;=100,"R$ 0-100",
IF('Base tratada'!$AK1070&lt;=500,"R$ 101-500",
IF('Base tratada'!$AK1070&lt;=1000,"R$ 501-1000",
IF('Base tratada'!$AK1070&lt;=1500,"R$ 1001-1500",
"+R$ 1500"))))</f>
        <v>R$ 0-100</v>
      </c>
      <c r="AM1070" s="34">
        <v>0</v>
      </c>
      <c r="AN1070" s="34">
        <v>0</v>
      </c>
      <c r="AO1070" s="34">
        <v>0</v>
      </c>
      <c r="AP1070" s="34">
        <v>0</v>
      </c>
      <c r="AQ1070" s="34">
        <v>0</v>
      </c>
      <c r="AR1070" s="34">
        <v>0</v>
      </c>
      <c r="AS1070" s="34">
        <v>0</v>
      </c>
      <c r="AT1070" s="34">
        <v>3</v>
      </c>
      <c r="AU1070" s="34">
        <v>11</v>
      </c>
      <c r="AV1070" s="52">
        <v>17</v>
      </c>
      <c r="AW1070" s="57">
        <v>0</v>
      </c>
      <c r="AX1070" s="58" t="str">
        <f>IF(Tabela3[[#This Row],[Response]]=1, "Aceitou", "Não aceitou")</f>
        <v>Não aceitou</v>
      </c>
      <c r="AY1070" s="55" t="str">
        <f>Tabela3[[#This Row],[Faixa Recência]] &amp; " | " &amp; Tabela3[[#This Row],[Faixa Gasto]] &amp; " | " &amp; Tabela3[[#This Row],[Faixa ticket médio]]</f>
        <v>76-99 dias | R$ 0-100 | R$ 1–25</v>
      </c>
      <c r="AZ10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0" s="36"/>
    </row>
    <row r="1071" spans="1:54" x14ac:dyDescent="0.25">
      <c r="A1071" s="61">
        <v>1070</v>
      </c>
      <c r="B1071" s="37">
        <v>71691</v>
      </c>
      <c r="C1071" s="34">
        <v>0</v>
      </c>
      <c r="D1071" s="34">
        <v>0</v>
      </c>
      <c r="E1071" s="34">
        <v>0</v>
      </c>
      <c r="F1071" s="58" t="str">
        <f>IF('Base tratada'!$E1071&lt;=15,"0-15 dias",
IF('Base tratada'!$E1071&lt;=30, "16-30 dias",
IF('Base tratada'!$E1071&lt;=45, "31-45 dias",
IF('Base tratada'!$E1071&lt;=60, "46-60 dias",
IF('Base tratada'!$E1071&lt;=75, "61-75 dias", "76-99 dias")))))</f>
        <v>0-15 dias</v>
      </c>
      <c r="G1071" s="38">
        <v>62</v>
      </c>
      <c r="H1071" s="60" t="str">
        <f>IF('Base tratada'!$G1071&lt;=29,"24–29",
IF('Base tratada'!$G1071&lt;=39,"30–39",
IF('Base tratada'!$G1071&lt;=49,"40–49",
IF('Base tratada'!$G1071&lt;=59,"50–59",
IF('Base tratada'!$G1071&lt;=69,"60–69",
"70–80")))))</f>
        <v>60–69</v>
      </c>
      <c r="I1071" s="34">
        <v>2263</v>
      </c>
      <c r="J1071" s="58" t="str">
        <f>IF('Base tratada'!$K1071=1,"Divorciado",
IF('Base tratada'!$L1071=1,"Casado",
IF('Base tratada'!$M1071=1, "Solteiro",
IF('Base tratada'!$N1071=1,"Juntos",
"Viúvo"))))</f>
        <v>Solteiro</v>
      </c>
      <c r="K1071" s="34">
        <v>0</v>
      </c>
      <c r="L1071" s="34">
        <v>0</v>
      </c>
      <c r="M1071" s="34">
        <v>1</v>
      </c>
      <c r="N1071" s="34">
        <v>0</v>
      </c>
      <c r="O1071" s="34">
        <v>0</v>
      </c>
      <c r="P1071" s="34">
        <v>0</v>
      </c>
      <c r="Q1071" s="34">
        <v>0</v>
      </c>
      <c r="R1071" s="34">
        <v>0</v>
      </c>
      <c r="S1071" s="34">
        <v>0</v>
      </c>
      <c r="T1071" s="34">
        <v>1</v>
      </c>
      <c r="U1071" s="35">
        <v>336</v>
      </c>
      <c r="V1071" s="35">
        <v>130</v>
      </c>
      <c r="W1071" s="35">
        <v>411</v>
      </c>
      <c r="X1071" s="35">
        <v>240</v>
      </c>
      <c r="Y1071" s="35">
        <v>32</v>
      </c>
      <c r="Z1071" s="35">
        <v>43</v>
      </c>
      <c r="AA1071" s="34">
        <v>1</v>
      </c>
      <c r="AB1071" s="34">
        <v>2</v>
      </c>
      <c r="AC1071" s="34">
        <v>4</v>
      </c>
      <c r="AD1071" s="34">
        <v>7</v>
      </c>
      <c r="AE1071" s="34">
        <v>5</v>
      </c>
      <c r="AF1071" s="58">
        <f>'Base tratada'!$AC1071+'Base tratada'!$AD1071+'Base tratada'!$AE1071</f>
        <v>16</v>
      </c>
      <c r="AG10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71" s="58" t="str">
        <f>IF('Base tratada'!$AC1071&gt;=MAX('Base tratada'!$AD1071,'Base tratada'!$AE1071),"Web",
IF('Base tratada'!$AD1071&gt;='Base tratada'!$AE1071,"Catalog",
"Store"))</f>
        <v>Catalog</v>
      </c>
      <c r="AI1071" s="59">
        <f>IF('Base tratada'!$AF1071=0,"0",'Base tratada'!$AK1071/'Base tratada'!$AF1071)</f>
        <v>71.8125</v>
      </c>
      <c r="AJ1071" s="59" t="str">
        <f>IF('Base tratada'!$AI1071=0,"R$ 0",
IF('Base tratada'!$AI1071&lt;=25,"R$ 1–25",
IF('Base tratada'!$AI1071&lt;=50,"R$ 26–50",
"+R$ 50")))</f>
        <v>+R$ 50</v>
      </c>
      <c r="AK1071" s="35">
        <v>1149</v>
      </c>
      <c r="AL1071" s="58" t="str">
        <f>IF('Base tratada'!$AK1071&lt;=100,"R$ 0-100",
IF('Base tratada'!$AK1071&lt;=500,"R$ 101-500",
IF('Base tratada'!$AK1071&lt;=1000,"R$ 501-1000",
IF('Base tratada'!$AK1071&lt;=1500,"R$ 1001-1500",
"+R$ 1500"))))</f>
        <v>R$ 1001-1500</v>
      </c>
      <c r="AM1071" s="34">
        <v>0</v>
      </c>
      <c r="AN1071" s="34">
        <v>0</v>
      </c>
      <c r="AO1071" s="34">
        <v>0</v>
      </c>
      <c r="AP1071" s="34">
        <v>0</v>
      </c>
      <c r="AQ1071" s="34">
        <v>0</v>
      </c>
      <c r="AR1071" s="34">
        <v>0</v>
      </c>
      <c r="AS1071" s="34">
        <v>0</v>
      </c>
      <c r="AT1071" s="34">
        <v>3</v>
      </c>
      <c r="AU1071" s="34">
        <v>11</v>
      </c>
      <c r="AV1071" s="52">
        <v>1106</v>
      </c>
      <c r="AW1071" s="57">
        <v>1</v>
      </c>
      <c r="AX1071" s="58" t="str">
        <f>IF(Tabela3[[#This Row],[Response]]=1, "Aceitou", "Não aceitou")</f>
        <v>Aceitou</v>
      </c>
      <c r="AY1071" s="55" t="str">
        <f>Tabela3[[#This Row],[Faixa Recência]] &amp; " | " &amp; Tabela3[[#This Row],[Faixa Gasto]] &amp; " | " &amp; Tabela3[[#This Row],[Faixa ticket médio]]</f>
        <v>0-15 dias | R$ 1001-1500 | +R$ 50</v>
      </c>
      <c r="AZ10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71" s="36"/>
    </row>
    <row r="1072" spans="1:54" x14ac:dyDescent="0.25">
      <c r="A1072" s="61">
        <v>1071</v>
      </c>
      <c r="B1072" s="37">
        <v>85844</v>
      </c>
      <c r="C1072" s="34">
        <v>0</v>
      </c>
      <c r="D1072" s="34">
        <v>0</v>
      </c>
      <c r="E1072" s="34">
        <v>62</v>
      </c>
      <c r="F1072" s="58" t="str">
        <f>IF('Base tratada'!$E1072&lt;=15,"0-15 dias",
IF('Base tratada'!$E1072&lt;=30, "16-30 dias",
IF('Base tratada'!$E1072&lt;=45, "31-45 dias",
IF('Base tratada'!$E1072&lt;=60, "46-60 dias",
IF('Base tratada'!$E1072&lt;=75, "61-75 dias", "76-99 dias")))))</f>
        <v>61-75 dias</v>
      </c>
      <c r="G1072" s="38">
        <v>47</v>
      </c>
      <c r="H1072" s="60" t="str">
        <f>IF('Base tratada'!$G1072&lt;=29,"24–29",
IF('Base tratada'!$G1072&lt;=39,"30–39",
IF('Base tratada'!$G1072&lt;=49,"40–49",
IF('Base tratada'!$G1072&lt;=59,"50–59",
IF('Base tratada'!$G1072&lt;=69,"60–69",
"70–80")))))</f>
        <v>40–49</v>
      </c>
      <c r="I1072" s="34">
        <v>2190</v>
      </c>
      <c r="J1072" s="58" t="str">
        <f>IF('Base tratada'!$K1072=1,"Divorciado",
IF('Base tratada'!$L1072=1,"Casado",
IF('Base tratada'!$M1072=1, "Solteiro",
IF('Base tratada'!$N1072=1,"Juntos",
"Viúvo"))))</f>
        <v>Casado</v>
      </c>
      <c r="K1072" s="34">
        <v>0</v>
      </c>
      <c r="L1072" s="34">
        <v>1</v>
      </c>
      <c r="M1072" s="34">
        <v>0</v>
      </c>
      <c r="N1072" s="34">
        <v>0</v>
      </c>
      <c r="O1072" s="34">
        <v>0</v>
      </c>
      <c r="P1072" s="34">
        <v>0</v>
      </c>
      <c r="Q1072" s="34">
        <v>0</v>
      </c>
      <c r="R1072" s="34">
        <v>0</v>
      </c>
      <c r="S1072" s="34">
        <v>0</v>
      </c>
      <c r="T1072" s="34">
        <v>1</v>
      </c>
      <c r="U1072" s="35">
        <v>938</v>
      </c>
      <c r="V1072" s="35">
        <v>19</v>
      </c>
      <c r="W1072" s="35">
        <v>843</v>
      </c>
      <c r="X1072" s="35">
        <v>25</v>
      </c>
      <c r="Y1072" s="35">
        <v>95</v>
      </c>
      <c r="Z1072" s="35">
        <v>38</v>
      </c>
      <c r="AA1072" s="34">
        <v>1</v>
      </c>
      <c r="AB1072" s="34">
        <v>2</v>
      </c>
      <c r="AC1072" s="34">
        <v>6</v>
      </c>
      <c r="AD1072" s="34">
        <v>6</v>
      </c>
      <c r="AE1072" s="34">
        <v>7</v>
      </c>
      <c r="AF1072" s="58">
        <f>'Base tratada'!$AC1072+'Base tratada'!$AD1072+'Base tratada'!$AE1072</f>
        <v>19</v>
      </c>
      <c r="AG10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72" s="58" t="str">
        <f>IF('Base tratada'!$AC1072&gt;=MAX('Base tratada'!$AD1072,'Base tratada'!$AE1072),"Web",
IF('Base tratada'!$AD1072&gt;='Base tratada'!$AE1072,"Catalog",
"Store"))</f>
        <v>Store</v>
      </c>
      <c r="AI1072" s="59">
        <f>IF('Base tratada'!$AF1072=0,"0",'Base tratada'!$AK1072/'Base tratada'!$AF1072)</f>
        <v>101.05263157894737</v>
      </c>
      <c r="AJ1072" s="59" t="str">
        <f>IF('Base tratada'!$AI1072=0,"R$ 0",
IF('Base tratada'!$AI1072&lt;=25,"R$ 1–25",
IF('Base tratada'!$AI1072&lt;=50,"R$ 26–50",
"+R$ 50")))</f>
        <v>+R$ 50</v>
      </c>
      <c r="AK1072" s="35">
        <v>1920</v>
      </c>
      <c r="AL1072" s="58" t="str">
        <f>IF('Base tratada'!$AK1072&lt;=100,"R$ 0-100",
IF('Base tratada'!$AK1072&lt;=500,"R$ 101-500",
IF('Base tratada'!$AK1072&lt;=1000,"R$ 501-1000",
IF('Base tratada'!$AK1072&lt;=1500,"R$ 1001-1500",
"+R$ 1500"))))</f>
        <v>+R$ 1500</v>
      </c>
      <c r="AM1072" s="34">
        <v>0</v>
      </c>
      <c r="AN1072" s="34">
        <v>0</v>
      </c>
      <c r="AO1072" s="34">
        <v>0</v>
      </c>
      <c r="AP1072" s="34">
        <v>0</v>
      </c>
      <c r="AQ1072" s="34">
        <v>1</v>
      </c>
      <c r="AR1072" s="34">
        <v>1</v>
      </c>
      <c r="AS1072" s="34">
        <v>0</v>
      </c>
      <c r="AT1072" s="34">
        <v>3</v>
      </c>
      <c r="AU1072" s="34">
        <v>11</v>
      </c>
      <c r="AV1072" s="52">
        <v>1882</v>
      </c>
      <c r="AW1072" s="57">
        <v>0</v>
      </c>
      <c r="AX1072" s="58" t="str">
        <f>IF(Tabela3[[#This Row],[Response]]=1, "Aceitou", "Não aceitou")</f>
        <v>Não aceitou</v>
      </c>
      <c r="AY1072" s="55" t="str">
        <f>Tabela3[[#This Row],[Faixa Recência]] &amp; " | " &amp; Tabela3[[#This Row],[Faixa Gasto]] &amp; " | " &amp; Tabela3[[#This Row],[Faixa ticket médio]]</f>
        <v>61-75 dias | +R$ 1500 | +R$ 50</v>
      </c>
      <c r="AZ10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2" s="36"/>
    </row>
    <row r="1073" spans="1:54" x14ac:dyDescent="0.25">
      <c r="A1073" s="61">
        <v>1072</v>
      </c>
      <c r="B1073" s="37">
        <v>39190</v>
      </c>
      <c r="C1073" s="34">
        <v>1</v>
      </c>
      <c r="D1073" s="34">
        <v>0</v>
      </c>
      <c r="E1073" s="34">
        <v>91</v>
      </c>
      <c r="F1073" s="58" t="str">
        <f>IF('Base tratada'!$E1073&lt;=15,"0-15 dias",
IF('Base tratada'!$E1073&lt;=30, "16-30 dias",
IF('Base tratada'!$E1073&lt;=45, "31-45 dias",
IF('Base tratada'!$E1073&lt;=60, "46-60 dias",
IF('Base tratada'!$E1073&lt;=75, "61-75 dias", "76-99 dias")))))</f>
        <v>76-99 dias</v>
      </c>
      <c r="G1073" s="38">
        <v>46</v>
      </c>
      <c r="H1073" s="60" t="str">
        <f>IF('Base tratada'!$G1073&lt;=29,"24–29",
IF('Base tratada'!$G1073&lt;=39,"30–39",
IF('Base tratada'!$G1073&lt;=49,"40–49",
IF('Base tratada'!$G1073&lt;=59,"50–59",
IF('Base tratada'!$G1073&lt;=69,"60–69",
"70–80")))))</f>
        <v>40–49</v>
      </c>
      <c r="I1073" s="34">
        <v>2223</v>
      </c>
      <c r="J1073" s="58" t="str">
        <f>IF('Base tratada'!$K1073=1,"Divorciado",
IF('Base tratada'!$L1073=1,"Casado",
IF('Base tratada'!$M1073=1, "Solteiro",
IF('Base tratada'!$N1073=1,"Juntos",
"Viúvo"))))</f>
        <v>Solteiro</v>
      </c>
      <c r="K1073" s="34">
        <v>0</v>
      </c>
      <c r="L1073" s="34">
        <v>0</v>
      </c>
      <c r="M1073" s="34">
        <v>1</v>
      </c>
      <c r="N1073" s="34">
        <v>0</v>
      </c>
      <c r="O1073" s="34">
        <v>0</v>
      </c>
      <c r="P1073" s="34">
        <v>0</v>
      </c>
      <c r="Q1073" s="34">
        <v>0</v>
      </c>
      <c r="R1073" s="34">
        <v>0</v>
      </c>
      <c r="S1073" s="34">
        <v>0</v>
      </c>
      <c r="T1073" s="34">
        <v>1</v>
      </c>
      <c r="U1073" s="35">
        <v>68</v>
      </c>
      <c r="V1073" s="35">
        <v>8</v>
      </c>
      <c r="W1073" s="35">
        <v>18</v>
      </c>
      <c r="X1073" s="35">
        <v>19</v>
      </c>
      <c r="Y1073" s="35">
        <v>8</v>
      </c>
      <c r="Z1073" s="35">
        <v>12</v>
      </c>
      <c r="AA1073" s="34">
        <v>2</v>
      </c>
      <c r="AB1073" s="34">
        <v>5</v>
      </c>
      <c r="AC1073" s="34">
        <v>2</v>
      </c>
      <c r="AD1073" s="34">
        <v>1</v>
      </c>
      <c r="AE1073" s="34">
        <v>4</v>
      </c>
      <c r="AF1073" s="58">
        <f>'Base tratada'!$AC1073+'Base tratada'!$AD1073+'Base tratada'!$AE1073</f>
        <v>7</v>
      </c>
      <c r="AG10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73" s="58" t="str">
        <f>IF('Base tratada'!$AC1073&gt;=MAX('Base tratada'!$AD1073,'Base tratada'!$AE1073),"Web",
IF('Base tratada'!$AD1073&gt;='Base tratada'!$AE1073,"Catalog",
"Store"))</f>
        <v>Store</v>
      </c>
      <c r="AI1073" s="59">
        <f>IF('Base tratada'!$AF1073=0,"0",'Base tratada'!$AK1073/'Base tratada'!$AF1073)</f>
        <v>17.285714285714285</v>
      </c>
      <c r="AJ1073" s="59" t="str">
        <f>IF('Base tratada'!$AI1073=0,"R$ 0",
IF('Base tratada'!$AI1073&lt;=25,"R$ 1–25",
IF('Base tratada'!$AI1073&lt;=50,"R$ 26–50",
"+R$ 50")))</f>
        <v>R$ 1–25</v>
      </c>
      <c r="AK1073" s="35">
        <v>121</v>
      </c>
      <c r="AL1073" s="58" t="str">
        <f>IF('Base tratada'!$AK1073&lt;=100,"R$ 0-100",
IF('Base tratada'!$AK1073&lt;=500,"R$ 101-500",
IF('Base tratada'!$AK1073&lt;=1000,"R$ 501-1000",
IF('Base tratada'!$AK1073&lt;=1500,"R$ 1001-1500",
"+R$ 1500"))))</f>
        <v>R$ 101-500</v>
      </c>
      <c r="AM1073" s="34">
        <v>0</v>
      </c>
      <c r="AN1073" s="34">
        <v>0</v>
      </c>
      <c r="AO1073" s="34">
        <v>0</v>
      </c>
      <c r="AP1073" s="34">
        <v>0</v>
      </c>
      <c r="AQ1073" s="34">
        <v>0</v>
      </c>
      <c r="AR1073" s="34">
        <v>0</v>
      </c>
      <c r="AS1073" s="34">
        <v>0</v>
      </c>
      <c r="AT1073" s="34">
        <v>3</v>
      </c>
      <c r="AU1073" s="34">
        <v>11</v>
      </c>
      <c r="AV1073" s="52">
        <v>109</v>
      </c>
      <c r="AW1073" s="57">
        <v>0</v>
      </c>
      <c r="AX1073" s="58" t="str">
        <f>IF(Tabela3[[#This Row],[Response]]=1, "Aceitou", "Não aceitou")</f>
        <v>Não aceitou</v>
      </c>
      <c r="AY1073" s="55" t="str">
        <f>Tabela3[[#This Row],[Faixa Recência]] &amp; " | " &amp; Tabela3[[#This Row],[Faixa Gasto]] &amp; " | " &amp; Tabela3[[#This Row],[Faixa ticket médio]]</f>
        <v>76-99 dias | R$ 101-500 | R$ 1–25</v>
      </c>
      <c r="AZ10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3" s="36"/>
    </row>
    <row r="1074" spans="1:54" x14ac:dyDescent="0.25">
      <c r="A1074" s="61">
        <v>1073</v>
      </c>
      <c r="B1074" s="37">
        <v>71367</v>
      </c>
      <c r="C1074" s="34">
        <v>0</v>
      </c>
      <c r="D1074" s="34">
        <v>0</v>
      </c>
      <c r="E1074" s="34">
        <v>24</v>
      </c>
      <c r="F1074" s="58" t="str">
        <f>IF('Base tratada'!$E1074&lt;=15,"0-15 dias",
IF('Base tratada'!$E1074&lt;=30, "16-30 dias",
IF('Base tratada'!$E1074&lt;=45, "31-45 dias",
IF('Base tratada'!$E1074&lt;=60, "46-60 dias",
IF('Base tratada'!$E1074&lt;=75, "61-75 dias", "76-99 dias")))))</f>
        <v>16-30 dias</v>
      </c>
      <c r="G1074" s="38">
        <v>61</v>
      </c>
      <c r="H1074" s="60" t="str">
        <f>IF('Base tratada'!$G1074&lt;=29,"24–29",
IF('Base tratada'!$G1074&lt;=39,"30–39",
IF('Base tratada'!$G1074&lt;=49,"40–49",
IF('Base tratada'!$G1074&lt;=59,"50–59",
IF('Base tratada'!$G1074&lt;=69,"60–69",
"70–80")))))</f>
        <v>60–69</v>
      </c>
      <c r="I1074" s="34">
        <v>2469</v>
      </c>
      <c r="J1074" s="58" t="str">
        <f>IF('Base tratada'!$K1074=1,"Divorciado",
IF('Base tratada'!$L1074=1,"Casado",
IF('Base tratada'!$M1074=1, "Solteiro",
IF('Base tratada'!$N1074=1,"Juntos",
"Viúvo"))))</f>
        <v>Juntos</v>
      </c>
      <c r="K1074" s="34">
        <v>0</v>
      </c>
      <c r="L1074" s="34">
        <v>0</v>
      </c>
      <c r="M1074" s="34">
        <v>0</v>
      </c>
      <c r="N1074" s="34">
        <v>1</v>
      </c>
      <c r="O1074" s="34">
        <v>0</v>
      </c>
      <c r="P1074" s="34">
        <v>0</v>
      </c>
      <c r="Q1074" s="34">
        <v>0</v>
      </c>
      <c r="R1074" s="34">
        <v>1</v>
      </c>
      <c r="S1074" s="34">
        <v>0</v>
      </c>
      <c r="T1074" s="34">
        <v>0</v>
      </c>
      <c r="U1074" s="35">
        <v>227</v>
      </c>
      <c r="V1074" s="35">
        <v>23</v>
      </c>
      <c r="W1074" s="35">
        <v>389</v>
      </c>
      <c r="X1074" s="35">
        <v>42</v>
      </c>
      <c r="Y1074" s="35">
        <v>21</v>
      </c>
      <c r="Z1074" s="35">
        <v>75</v>
      </c>
      <c r="AA1074" s="34">
        <v>1</v>
      </c>
      <c r="AB1074" s="34">
        <v>2</v>
      </c>
      <c r="AC1074" s="34">
        <v>4</v>
      </c>
      <c r="AD1074" s="34">
        <v>5</v>
      </c>
      <c r="AE1074" s="34">
        <v>7</v>
      </c>
      <c r="AF1074" s="58">
        <f>'Base tratada'!$AC1074+'Base tratada'!$AD1074+'Base tratada'!$AE1074</f>
        <v>16</v>
      </c>
      <c r="AG10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74" s="58" t="str">
        <f>IF('Base tratada'!$AC1074&gt;=MAX('Base tratada'!$AD1074,'Base tratada'!$AE1074),"Web",
IF('Base tratada'!$AD1074&gt;='Base tratada'!$AE1074,"Catalog",
"Store"))</f>
        <v>Store</v>
      </c>
      <c r="AI1074" s="59">
        <f>IF('Base tratada'!$AF1074=0,"0",'Base tratada'!$AK1074/'Base tratada'!$AF1074)</f>
        <v>43.875</v>
      </c>
      <c r="AJ1074" s="59" t="str">
        <f>IF('Base tratada'!$AI1074=0,"R$ 0",
IF('Base tratada'!$AI1074&lt;=25,"R$ 1–25",
IF('Base tratada'!$AI1074&lt;=50,"R$ 26–50",
"+R$ 50")))</f>
        <v>R$ 26–50</v>
      </c>
      <c r="AK1074" s="35">
        <v>702</v>
      </c>
      <c r="AL1074" s="58" t="str">
        <f>IF('Base tratada'!$AK1074&lt;=100,"R$ 0-100",
IF('Base tratada'!$AK1074&lt;=500,"R$ 101-500",
IF('Base tratada'!$AK1074&lt;=1000,"R$ 501-1000",
IF('Base tratada'!$AK1074&lt;=1500,"R$ 1001-1500",
"+R$ 1500"))))</f>
        <v>R$ 501-1000</v>
      </c>
      <c r="AM1074" s="34">
        <v>0</v>
      </c>
      <c r="AN1074" s="34">
        <v>0</v>
      </c>
      <c r="AO1074" s="34">
        <v>0</v>
      </c>
      <c r="AP1074" s="34">
        <v>0</v>
      </c>
      <c r="AQ1074" s="34">
        <v>0</v>
      </c>
      <c r="AR1074" s="34">
        <v>0</v>
      </c>
      <c r="AS1074" s="34">
        <v>0</v>
      </c>
      <c r="AT1074" s="34">
        <v>3</v>
      </c>
      <c r="AU1074" s="34">
        <v>11</v>
      </c>
      <c r="AV1074" s="52">
        <v>627</v>
      </c>
      <c r="AW1074" s="57">
        <v>0</v>
      </c>
      <c r="AX1074" s="58" t="str">
        <f>IF(Tabela3[[#This Row],[Response]]=1, "Aceitou", "Não aceitou")</f>
        <v>Não aceitou</v>
      </c>
      <c r="AY1074" s="55" t="str">
        <f>Tabela3[[#This Row],[Faixa Recência]] &amp; " | " &amp; Tabela3[[#This Row],[Faixa Gasto]] &amp; " | " &amp; Tabela3[[#This Row],[Faixa ticket médio]]</f>
        <v>16-30 dias | R$ 501-1000 | R$ 26–50</v>
      </c>
      <c r="AZ10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4" s="36"/>
    </row>
    <row r="1075" spans="1:54" x14ac:dyDescent="0.25">
      <c r="A1075" s="61">
        <v>1074</v>
      </c>
      <c r="B1075" s="37">
        <v>38578</v>
      </c>
      <c r="C1075" s="34">
        <v>1</v>
      </c>
      <c r="D1075" s="34">
        <v>1</v>
      </c>
      <c r="E1075" s="34">
        <v>2</v>
      </c>
      <c r="F1075" s="58" t="str">
        <f>IF('Base tratada'!$E1075&lt;=15,"0-15 dias",
IF('Base tratada'!$E1075&lt;=30, "16-30 dias",
IF('Base tratada'!$E1075&lt;=45, "31-45 dias",
IF('Base tratada'!$E1075&lt;=60, "46-60 dias",
IF('Base tratada'!$E1075&lt;=75, "61-75 dias", "76-99 dias")))))</f>
        <v>0-15 dias</v>
      </c>
      <c r="G1075" s="38">
        <v>48</v>
      </c>
      <c r="H1075" s="60" t="str">
        <f>IF('Base tratada'!$G1075&lt;=29,"24–29",
IF('Base tratada'!$G1075&lt;=39,"30–39",
IF('Base tratada'!$G1075&lt;=49,"40–49",
IF('Base tratada'!$G1075&lt;=59,"50–59",
IF('Base tratada'!$G1075&lt;=69,"60–69",
"70–80")))))</f>
        <v>40–49</v>
      </c>
      <c r="I1075" s="34">
        <v>2531</v>
      </c>
      <c r="J1075" s="58" t="str">
        <f>IF('Base tratada'!$K1075=1,"Divorciado",
IF('Base tratada'!$L1075=1,"Casado",
IF('Base tratada'!$M1075=1, "Solteiro",
IF('Base tratada'!$N1075=1,"Juntos",
"Viúvo"))))</f>
        <v>Solteiro</v>
      </c>
      <c r="K1075" s="34">
        <v>0</v>
      </c>
      <c r="L1075" s="34">
        <v>0</v>
      </c>
      <c r="M1075" s="34">
        <v>1</v>
      </c>
      <c r="N1075" s="34">
        <v>0</v>
      </c>
      <c r="O1075" s="34">
        <v>0</v>
      </c>
      <c r="P1075" s="34">
        <v>0</v>
      </c>
      <c r="Q1075" s="34">
        <v>0</v>
      </c>
      <c r="R1075" s="34">
        <v>0</v>
      </c>
      <c r="S1075" s="34">
        <v>0</v>
      </c>
      <c r="T1075" s="34">
        <v>1</v>
      </c>
      <c r="U1075" s="35">
        <v>38</v>
      </c>
      <c r="V1075" s="35">
        <v>4</v>
      </c>
      <c r="W1075" s="35">
        <v>22</v>
      </c>
      <c r="X1075" s="35">
        <v>3</v>
      </c>
      <c r="Y1075" s="35">
        <v>3</v>
      </c>
      <c r="Z1075" s="35">
        <v>3</v>
      </c>
      <c r="AA1075" s="34">
        <v>3</v>
      </c>
      <c r="AB1075" s="34">
        <v>8</v>
      </c>
      <c r="AC1075" s="34">
        <v>3</v>
      </c>
      <c r="AD1075" s="34">
        <v>0</v>
      </c>
      <c r="AE1075" s="34">
        <v>3</v>
      </c>
      <c r="AF1075" s="58">
        <f>'Base tratada'!$AC1075+'Base tratada'!$AD1075+'Base tratada'!$AE1075</f>
        <v>6</v>
      </c>
      <c r="AG10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75" s="58" t="str">
        <f>IF('Base tratada'!$AC1075&gt;=MAX('Base tratada'!$AD1075,'Base tratada'!$AE1075),"Web",
IF('Base tratada'!$AD1075&gt;='Base tratada'!$AE1075,"Catalog",
"Store"))</f>
        <v>Web</v>
      </c>
      <c r="AI1075" s="59">
        <f>IF('Base tratada'!$AF1075=0,"0",'Base tratada'!$AK1075/'Base tratada'!$AF1075)</f>
        <v>11.666666666666666</v>
      </c>
      <c r="AJ1075" s="59" t="str">
        <f>IF('Base tratada'!$AI1075=0,"R$ 0",
IF('Base tratada'!$AI1075&lt;=25,"R$ 1–25",
IF('Base tratada'!$AI1075&lt;=50,"R$ 26–50",
"+R$ 50")))</f>
        <v>R$ 1–25</v>
      </c>
      <c r="AK1075" s="35">
        <v>70</v>
      </c>
      <c r="AL1075" s="58" t="str">
        <f>IF('Base tratada'!$AK1075&lt;=100,"R$ 0-100",
IF('Base tratada'!$AK1075&lt;=500,"R$ 101-500",
IF('Base tratada'!$AK1075&lt;=1000,"R$ 501-1000",
IF('Base tratada'!$AK1075&lt;=1500,"R$ 1001-1500",
"+R$ 1500"))))</f>
        <v>R$ 0-100</v>
      </c>
      <c r="AM1075" s="34">
        <v>0</v>
      </c>
      <c r="AN1075" s="34">
        <v>0</v>
      </c>
      <c r="AO1075" s="34">
        <v>0</v>
      </c>
      <c r="AP1075" s="34">
        <v>0</v>
      </c>
      <c r="AQ1075" s="34">
        <v>0</v>
      </c>
      <c r="AR1075" s="34">
        <v>0</v>
      </c>
      <c r="AS1075" s="34">
        <v>0</v>
      </c>
      <c r="AT1075" s="34">
        <v>3</v>
      </c>
      <c r="AU1075" s="34">
        <v>11</v>
      </c>
      <c r="AV1075" s="52">
        <v>67</v>
      </c>
      <c r="AW1075" s="57">
        <v>0</v>
      </c>
      <c r="AX1075" s="58" t="str">
        <f>IF(Tabela3[[#This Row],[Response]]=1, "Aceitou", "Não aceitou")</f>
        <v>Não aceitou</v>
      </c>
      <c r="AY1075" s="55" t="str">
        <f>Tabela3[[#This Row],[Faixa Recência]] &amp; " | " &amp; Tabela3[[#This Row],[Faixa Gasto]] &amp; " | " &amp; Tabela3[[#This Row],[Faixa ticket médio]]</f>
        <v>0-15 dias | R$ 0-100 | R$ 1–25</v>
      </c>
      <c r="AZ10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5" s="36"/>
    </row>
    <row r="1076" spans="1:54" x14ac:dyDescent="0.25">
      <c r="A1076" s="61">
        <v>1075</v>
      </c>
      <c r="B1076" s="37">
        <v>57236</v>
      </c>
      <c r="C1076" s="34">
        <v>1</v>
      </c>
      <c r="D1076" s="34">
        <v>1</v>
      </c>
      <c r="E1076" s="34">
        <v>22</v>
      </c>
      <c r="F1076" s="58" t="str">
        <f>IF('Base tratada'!$E1076&lt;=15,"0-15 dias",
IF('Base tratada'!$E1076&lt;=30, "16-30 dias",
IF('Base tratada'!$E1076&lt;=45, "31-45 dias",
IF('Base tratada'!$E1076&lt;=60, "46-60 dias",
IF('Base tratada'!$E1076&lt;=75, "61-75 dias", "76-99 dias")))))</f>
        <v>16-30 dias</v>
      </c>
      <c r="G1076" s="38">
        <v>55</v>
      </c>
      <c r="H1076" s="60" t="str">
        <f>IF('Base tratada'!$G1076&lt;=29,"24–29",
IF('Base tratada'!$G1076&lt;=39,"30–39",
IF('Base tratada'!$G1076&lt;=49,"40–49",
IF('Base tratada'!$G1076&lt;=59,"50–59",
IF('Base tratada'!$G1076&lt;=69,"60–69",
"70–80")))))</f>
        <v>50–59</v>
      </c>
      <c r="I1076" s="34">
        <v>2268</v>
      </c>
      <c r="J1076" s="58" t="str">
        <f>IF('Base tratada'!$K1076=1,"Divorciado",
IF('Base tratada'!$L1076=1,"Casado",
IF('Base tratada'!$M1076=1, "Solteiro",
IF('Base tratada'!$N1076=1,"Juntos",
"Viúvo"))))</f>
        <v>Casado</v>
      </c>
      <c r="K1076" s="34">
        <v>0</v>
      </c>
      <c r="L1076" s="34">
        <v>1</v>
      </c>
      <c r="M1076" s="34">
        <v>0</v>
      </c>
      <c r="N1076" s="34">
        <v>0</v>
      </c>
      <c r="O1076" s="34">
        <v>0</v>
      </c>
      <c r="P1076" s="34">
        <v>0</v>
      </c>
      <c r="Q1076" s="34">
        <v>0</v>
      </c>
      <c r="R1076" s="34">
        <v>0</v>
      </c>
      <c r="S1076" s="34">
        <v>0</v>
      </c>
      <c r="T1076" s="34">
        <v>1</v>
      </c>
      <c r="U1076" s="35">
        <v>105</v>
      </c>
      <c r="V1076" s="35">
        <v>0</v>
      </c>
      <c r="W1076" s="35">
        <v>9</v>
      </c>
      <c r="X1076" s="35">
        <v>2</v>
      </c>
      <c r="Y1076" s="35">
        <v>1</v>
      </c>
      <c r="Z1076" s="35">
        <v>4</v>
      </c>
      <c r="AA1076" s="34">
        <v>3</v>
      </c>
      <c r="AB1076" s="34">
        <v>3</v>
      </c>
      <c r="AC1076" s="34">
        <v>2</v>
      </c>
      <c r="AD1076" s="34">
        <v>1</v>
      </c>
      <c r="AE1076" s="34">
        <v>4</v>
      </c>
      <c r="AF1076" s="58">
        <f>'Base tratada'!$AC1076+'Base tratada'!$AD1076+'Base tratada'!$AE1076</f>
        <v>7</v>
      </c>
      <c r="AG10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76" s="58" t="str">
        <f>IF('Base tratada'!$AC1076&gt;=MAX('Base tratada'!$AD1076,'Base tratada'!$AE1076),"Web",
IF('Base tratada'!$AD1076&gt;='Base tratada'!$AE1076,"Catalog",
"Store"))</f>
        <v>Store</v>
      </c>
      <c r="AI1076" s="59">
        <f>IF('Base tratada'!$AF1076=0,"0",'Base tratada'!$AK1076/'Base tratada'!$AF1076)</f>
        <v>16.714285714285715</v>
      </c>
      <c r="AJ1076" s="59" t="str">
        <f>IF('Base tratada'!$AI1076=0,"R$ 0",
IF('Base tratada'!$AI1076&lt;=25,"R$ 1–25",
IF('Base tratada'!$AI1076&lt;=50,"R$ 26–50",
"+R$ 50")))</f>
        <v>R$ 1–25</v>
      </c>
      <c r="AK1076" s="35">
        <v>117</v>
      </c>
      <c r="AL1076" s="58" t="str">
        <f>IF('Base tratada'!$AK1076&lt;=100,"R$ 0-100",
IF('Base tratada'!$AK1076&lt;=500,"R$ 101-500",
IF('Base tratada'!$AK1076&lt;=1000,"R$ 501-1000",
IF('Base tratada'!$AK1076&lt;=1500,"R$ 1001-1500",
"+R$ 1500"))))</f>
        <v>R$ 101-500</v>
      </c>
      <c r="AM1076" s="34">
        <v>0</v>
      </c>
      <c r="AN1076" s="34">
        <v>0</v>
      </c>
      <c r="AO1076" s="34">
        <v>0</v>
      </c>
      <c r="AP1076" s="34">
        <v>0</v>
      </c>
      <c r="AQ1076" s="34">
        <v>0</v>
      </c>
      <c r="AR1076" s="34">
        <v>0</v>
      </c>
      <c r="AS1076" s="34">
        <v>0</v>
      </c>
      <c r="AT1076" s="34">
        <v>3</v>
      </c>
      <c r="AU1076" s="34">
        <v>11</v>
      </c>
      <c r="AV1076" s="52">
        <v>113</v>
      </c>
      <c r="AW1076" s="57">
        <v>0</v>
      </c>
      <c r="AX1076" s="58" t="str">
        <f>IF(Tabela3[[#This Row],[Response]]=1, "Aceitou", "Não aceitou")</f>
        <v>Não aceitou</v>
      </c>
      <c r="AY1076" s="55" t="str">
        <f>Tabela3[[#This Row],[Faixa Recência]] &amp; " | " &amp; Tabela3[[#This Row],[Faixa Gasto]] &amp; " | " &amp; Tabela3[[#This Row],[Faixa ticket médio]]</f>
        <v>16-30 dias | R$ 101-500 | R$ 1–25</v>
      </c>
      <c r="AZ10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6" s="36"/>
    </row>
    <row r="1077" spans="1:54" x14ac:dyDescent="0.25">
      <c r="A1077" s="61">
        <v>1076</v>
      </c>
      <c r="B1077" s="37">
        <v>61825</v>
      </c>
      <c r="C1077" s="34">
        <v>0</v>
      </c>
      <c r="D1077" s="34">
        <v>1</v>
      </c>
      <c r="E1077" s="34">
        <v>56</v>
      </c>
      <c r="F1077" s="58" t="str">
        <f>IF('Base tratada'!$E1077&lt;=15,"0-15 dias",
IF('Base tratada'!$E1077&lt;=30, "16-30 dias",
IF('Base tratada'!$E1077&lt;=45, "31-45 dias",
IF('Base tratada'!$E1077&lt;=60, "46-60 dias",
IF('Base tratada'!$E1077&lt;=75, "61-75 dias", "76-99 dias")))))</f>
        <v>46-60 dias</v>
      </c>
      <c r="G1077" s="38">
        <v>41</v>
      </c>
      <c r="H1077" s="60" t="str">
        <f>IF('Base tratada'!$G1077&lt;=29,"24–29",
IF('Base tratada'!$G1077&lt;=39,"30–39",
IF('Base tratada'!$G1077&lt;=49,"40–49",
IF('Base tratada'!$G1077&lt;=59,"50–59",
IF('Base tratada'!$G1077&lt;=69,"60–69",
"70–80")))))</f>
        <v>40–49</v>
      </c>
      <c r="I1077" s="34">
        <v>2485</v>
      </c>
      <c r="J1077" s="58" t="str">
        <f>IF('Base tratada'!$K1077=1,"Divorciado",
IF('Base tratada'!$L1077=1,"Casado",
IF('Base tratada'!$M1077=1, "Solteiro",
IF('Base tratada'!$N1077=1,"Juntos",
"Viúvo"))))</f>
        <v>Solteiro</v>
      </c>
      <c r="K1077" s="34">
        <v>0</v>
      </c>
      <c r="L1077" s="34">
        <v>0</v>
      </c>
      <c r="M1077" s="34">
        <v>1</v>
      </c>
      <c r="N1077" s="34">
        <v>0</v>
      </c>
      <c r="O1077" s="34">
        <v>0</v>
      </c>
      <c r="P1077" s="34">
        <v>0</v>
      </c>
      <c r="Q1077" s="34">
        <v>0</v>
      </c>
      <c r="R1077" s="34">
        <v>1</v>
      </c>
      <c r="S1077" s="34">
        <v>0</v>
      </c>
      <c r="T1077" s="34">
        <v>0</v>
      </c>
      <c r="U1077" s="35">
        <v>162</v>
      </c>
      <c r="V1077" s="35">
        <v>50</v>
      </c>
      <c r="W1077" s="35">
        <v>100</v>
      </c>
      <c r="X1077" s="35">
        <v>55</v>
      </c>
      <c r="Y1077" s="35">
        <v>30</v>
      </c>
      <c r="Z1077" s="35">
        <v>27</v>
      </c>
      <c r="AA1077" s="34">
        <v>1</v>
      </c>
      <c r="AB1077" s="34">
        <v>4</v>
      </c>
      <c r="AC1077" s="34">
        <v>4</v>
      </c>
      <c r="AD1077" s="34">
        <v>2</v>
      </c>
      <c r="AE1077" s="34">
        <v>8</v>
      </c>
      <c r="AF1077" s="58">
        <f>'Base tratada'!$AC1077+'Base tratada'!$AD1077+'Base tratada'!$AE1077</f>
        <v>14</v>
      </c>
      <c r="AG10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77" s="58" t="str">
        <f>IF('Base tratada'!$AC1077&gt;=MAX('Base tratada'!$AD1077,'Base tratada'!$AE1077),"Web",
IF('Base tratada'!$AD1077&gt;='Base tratada'!$AE1077,"Catalog",
"Store"))</f>
        <v>Store</v>
      </c>
      <c r="AI1077" s="59">
        <f>IF('Base tratada'!$AF1077=0,"0",'Base tratada'!$AK1077/'Base tratada'!$AF1077)</f>
        <v>28.357142857142858</v>
      </c>
      <c r="AJ1077" s="59" t="str">
        <f>IF('Base tratada'!$AI1077=0,"R$ 0",
IF('Base tratada'!$AI1077&lt;=25,"R$ 1–25",
IF('Base tratada'!$AI1077&lt;=50,"R$ 26–50",
"+R$ 50")))</f>
        <v>R$ 26–50</v>
      </c>
      <c r="AK1077" s="35">
        <v>397</v>
      </c>
      <c r="AL1077" s="58" t="str">
        <f>IF('Base tratada'!$AK1077&lt;=100,"R$ 0-100",
IF('Base tratada'!$AK1077&lt;=500,"R$ 101-500",
IF('Base tratada'!$AK1077&lt;=1000,"R$ 501-1000",
IF('Base tratada'!$AK1077&lt;=1500,"R$ 1001-1500",
"+R$ 1500"))))</f>
        <v>R$ 101-500</v>
      </c>
      <c r="AM1077" s="34">
        <v>0</v>
      </c>
      <c r="AN1077" s="34">
        <v>0</v>
      </c>
      <c r="AO1077" s="34">
        <v>0</v>
      </c>
      <c r="AP1077" s="34">
        <v>0</v>
      </c>
      <c r="AQ1077" s="34">
        <v>0</v>
      </c>
      <c r="AR1077" s="34">
        <v>0</v>
      </c>
      <c r="AS1077" s="34">
        <v>0</v>
      </c>
      <c r="AT1077" s="34">
        <v>3</v>
      </c>
      <c r="AU1077" s="34">
        <v>11</v>
      </c>
      <c r="AV1077" s="52">
        <v>370</v>
      </c>
      <c r="AW1077" s="57">
        <v>0</v>
      </c>
      <c r="AX1077" s="58" t="str">
        <f>IF(Tabela3[[#This Row],[Response]]=1, "Aceitou", "Não aceitou")</f>
        <v>Não aceitou</v>
      </c>
      <c r="AY1077" s="55" t="str">
        <f>Tabela3[[#This Row],[Faixa Recência]] &amp; " | " &amp; Tabela3[[#This Row],[Faixa Gasto]] &amp; " | " &amp; Tabela3[[#This Row],[Faixa ticket médio]]</f>
        <v>46-60 dias | R$ 101-500 | R$ 26–50</v>
      </c>
      <c r="AZ10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7" s="36"/>
    </row>
    <row r="1078" spans="1:54" x14ac:dyDescent="0.25">
      <c r="A1078" s="61">
        <v>1077</v>
      </c>
      <c r="B1078" s="37">
        <v>79803</v>
      </c>
      <c r="C1078" s="34">
        <v>0</v>
      </c>
      <c r="D1078" s="34">
        <v>1</v>
      </c>
      <c r="E1078" s="34">
        <v>54</v>
      </c>
      <c r="F1078" s="58" t="str">
        <f>IF('Base tratada'!$E1078&lt;=15,"0-15 dias",
IF('Base tratada'!$E1078&lt;=30, "16-30 dias",
IF('Base tratada'!$E1078&lt;=45, "31-45 dias",
IF('Base tratada'!$E1078&lt;=60, "46-60 dias",
IF('Base tratada'!$E1078&lt;=75, "61-75 dias", "76-99 dias")))))</f>
        <v>46-60 dias</v>
      </c>
      <c r="G1078" s="38">
        <v>62</v>
      </c>
      <c r="H1078" s="60" t="str">
        <f>IF('Base tratada'!$G1078&lt;=29,"24–29",
IF('Base tratada'!$G1078&lt;=39,"30–39",
IF('Base tratada'!$G1078&lt;=49,"40–49",
IF('Base tratada'!$G1078&lt;=59,"50–59",
IF('Base tratada'!$G1078&lt;=69,"60–69",
"70–80")))))</f>
        <v>60–69</v>
      </c>
      <c r="I1078" s="34">
        <v>2186</v>
      </c>
      <c r="J1078" s="58" t="str">
        <f>IF('Base tratada'!$K1078=1,"Divorciado",
IF('Base tratada'!$L1078=1,"Casado",
IF('Base tratada'!$M1078=1, "Solteiro",
IF('Base tratada'!$N1078=1,"Juntos",
"Viúvo"))))</f>
        <v>Divorciado</v>
      </c>
      <c r="K1078" s="34">
        <v>1</v>
      </c>
      <c r="L1078" s="34">
        <v>0</v>
      </c>
      <c r="M1078" s="34">
        <v>0</v>
      </c>
      <c r="N1078" s="34">
        <v>0</v>
      </c>
      <c r="O1078" s="34">
        <v>0</v>
      </c>
      <c r="P1078" s="34">
        <v>0</v>
      </c>
      <c r="Q1078" s="34">
        <v>0</v>
      </c>
      <c r="R1078" s="34">
        <v>1</v>
      </c>
      <c r="S1078" s="34">
        <v>0</v>
      </c>
      <c r="T1078" s="34">
        <v>0</v>
      </c>
      <c r="U1078" s="35">
        <v>574</v>
      </c>
      <c r="V1078" s="35">
        <v>8</v>
      </c>
      <c r="W1078" s="35">
        <v>216</v>
      </c>
      <c r="X1078" s="35">
        <v>21</v>
      </c>
      <c r="Y1078" s="35">
        <v>16</v>
      </c>
      <c r="Z1078" s="35">
        <v>33</v>
      </c>
      <c r="AA1078" s="34">
        <v>1</v>
      </c>
      <c r="AB1078" s="34">
        <v>1</v>
      </c>
      <c r="AC1078" s="34">
        <v>4</v>
      </c>
      <c r="AD1078" s="34">
        <v>3</v>
      </c>
      <c r="AE1078" s="34">
        <v>5</v>
      </c>
      <c r="AF1078" s="58">
        <f>'Base tratada'!$AC1078+'Base tratada'!$AD1078+'Base tratada'!$AE1078</f>
        <v>12</v>
      </c>
      <c r="AG10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78" s="58" t="str">
        <f>IF('Base tratada'!$AC1078&gt;=MAX('Base tratada'!$AD1078,'Base tratada'!$AE1078),"Web",
IF('Base tratada'!$AD1078&gt;='Base tratada'!$AE1078,"Catalog",
"Store"))</f>
        <v>Store</v>
      </c>
      <c r="AI1078" s="59">
        <f>IF('Base tratada'!$AF1078=0,"0",'Base tratada'!$AK1078/'Base tratada'!$AF1078)</f>
        <v>69.583333333333329</v>
      </c>
      <c r="AJ1078" s="59" t="str">
        <f>IF('Base tratada'!$AI1078=0,"R$ 0",
IF('Base tratada'!$AI1078&lt;=25,"R$ 1–25",
IF('Base tratada'!$AI1078&lt;=50,"R$ 26–50",
"+R$ 50")))</f>
        <v>+R$ 50</v>
      </c>
      <c r="AK1078" s="35">
        <v>835</v>
      </c>
      <c r="AL1078" s="58" t="str">
        <f>IF('Base tratada'!$AK1078&lt;=100,"R$ 0-100",
IF('Base tratada'!$AK1078&lt;=500,"R$ 101-500",
IF('Base tratada'!$AK1078&lt;=1000,"R$ 501-1000",
IF('Base tratada'!$AK1078&lt;=1500,"R$ 1001-1500",
"+R$ 1500"))))</f>
        <v>R$ 501-1000</v>
      </c>
      <c r="AM1078" s="34">
        <v>0</v>
      </c>
      <c r="AN1078" s="34">
        <v>0</v>
      </c>
      <c r="AO1078" s="34">
        <v>0</v>
      </c>
      <c r="AP1078" s="34">
        <v>0</v>
      </c>
      <c r="AQ1078" s="34">
        <v>0</v>
      </c>
      <c r="AR1078" s="34">
        <v>0</v>
      </c>
      <c r="AS1078" s="34">
        <v>0</v>
      </c>
      <c r="AT1078" s="34">
        <v>3</v>
      </c>
      <c r="AU1078" s="34">
        <v>11</v>
      </c>
      <c r="AV1078" s="52">
        <v>802</v>
      </c>
      <c r="AW1078" s="57">
        <v>0</v>
      </c>
      <c r="AX1078" s="58" t="str">
        <f>IF(Tabela3[[#This Row],[Response]]=1, "Aceitou", "Não aceitou")</f>
        <v>Não aceitou</v>
      </c>
      <c r="AY1078" s="55" t="str">
        <f>Tabela3[[#This Row],[Faixa Recência]] &amp; " | " &amp; Tabela3[[#This Row],[Faixa Gasto]] &amp; " | " &amp; Tabela3[[#This Row],[Faixa ticket médio]]</f>
        <v>46-60 dias | R$ 501-1000 | +R$ 50</v>
      </c>
      <c r="AZ10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8" s="36"/>
    </row>
    <row r="1079" spans="1:54" x14ac:dyDescent="0.25">
      <c r="A1079" s="61">
        <v>1078</v>
      </c>
      <c r="B1079" s="37">
        <v>80910</v>
      </c>
      <c r="C1079" s="34">
        <v>0</v>
      </c>
      <c r="D1079" s="34">
        <v>0</v>
      </c>
      <c r="E1079" s="34">
        <v>71</v>
      </c>
      <c r="F1079" s="58" t="str">
        <f>IF('Base tratada'!$E1079&lt;=15,"0-15 dias",
IF('Base tratada'!$E1079&lt;=30, "16-30 dias",
IF('Base tratada'!$E1079&lt;=45, "31-45 dias",
IF('Base tratada'!$E1079&lt;=60, "46-60 dias",
IF('Base tratada'!$E1079&lt;=75, "61-75 dias", "76-99 dias")))))</f>
        <v>61-75 dias</v>
      </c>
      <c r="G1079" s="38">
        <v>34</v>
      </c>
      <c r="H1079" s="60" t="str">
        <f>IF('Base tratada'!$G1079&lt;=29,"24–29",
IF('Base tratada'!$G1079&lt;=39,"30–39",
IF('Base tratada'!$G1079&lt;=49,"40–49",
IF('Base tratada'!$G1079&lt;=59,"50–59",
IF('Base tratada'!$G1079&lt;=69,"60–69",
"70–80")))))</f>
        <v>30–39</v>
      </c>
      <c r="I1079" s="34">
        <v>2765</v>
      </c>
      <c r="J1079" s="58" t="str">
        <f>IF('Base tratada'!$K1079=1,"Divorciado",
IF('Base tratada'!$L1079=1,"Casado",
IF('Base tratada'!$M1079=1, "Solteiro",
IF('Base tratada'!$N1079=1,"Juntos",
"Viúvo"))))</f>
        <v>Solteiro</v>
      </c>
      <c r="K1079" s="34">
        <v>0</v>
      </c>
      <c r="L1079" s="34">
        <v>0</v>
      </c>
      <c r="M1079" s="34">
        <v>1</v>
      </c>
      <c r="N1079" s="34">
        <v>0</v>
      </c>
      <c r="O1079" s="34">
        <v>0</v>
      </c>
      <c r="P1079" s="34">
        <v>1</v>
      </c>
      <c r="Q1079" s="34">
        <v>0</v>
      </c>
      <c r="R1079" s="34">
        <v>0</v>
      </c>
      <c r="S1079" s="34">
        <v>0</v>
      </c>
      <c r="T1079" s="34">
        <v>0</v>
      </c>
      <c r="U1079" s="35">
        <v>160</v>
      </c>
      <c r="V1079" s="35">
        <v>80</v>
      </c>
      <c r="W1079" s="35">
        <v>369</v>
      </c>
      <c r="X1079" s="35">
        <v>67</v>
      </c>
      <c r="Y1079" s="35">
        <v>39</v>
      </c>
      <c r="Z1079" s="35">
        <v>41</v>
      </c>
      <c r="AA1079" s="34">
        <v>1</v>
      </c>
      <c r="AB1079" s="34">
        <v>1</v>
      </c>
      <c r="AC1079" s="34">
        <v>3</v>
      </c>
      <c r="AD1079" s="34">
        <v>3</v>
      </c>
      <c r="AE1079" s="34">
        <v>8</v>
      </c>
      <c r="AF1079" s="58">
        <f>'Base tratada'!$AC1079+'Base tratada'!$AD1079+'Base tratada'!$AE1079</f>
        <v>14</v>
      </c>
      <c r="AG10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79" s="58" t="str">
        <f>IF('Base tratada'!$AC1079&gt;=MAX('Base tratada'!$AD1079,'Base tratada'!$AE1079),"Web",
IF('Base tratada'!$AD1079&gt;='Base tratada'!$AE1079,"Catalog",
"Store"))</f>
        <v>Store</v>
      </c>
      <c r="AI1079" s="59">
        <f>IF('Base tratada'!$AF1079=0,"0",'Base tratada'!$AK1079/'Base tratada'!$AF1079)</f>
        <v>51.071428571428569</v>
      </c>
      <c r="AJ1079" s="59" t="str">
        <f>IF('Base tratada'!$AI1079=0,"R$ 0",
IF('Base tratada'!$AI1079&lt;=25,"R$ 1–25",
IF('Base tratada'!$AI1079&lt;=50,"R$ 26–50",
"+R$ 50")))</f>
        <v>+R$ 50</v>
      </c>
      <c r="AK1079" s="35">
        <v>715</v>
      </c>
      <c r="AL1079" s="58" t="str">
        <f>IF('Base tratada'!$AK1079&lt;=100,"R$ 0-100",
IF('Base tratada'!$AK1079&lt;=500,"R$ 101-500",
IF('Base tratada'!$AK1079&lt;=1000,"R$ 501-1000",
IF('Base tratada'!$AK1079&lt;=1500,"R$ 1001-1500",
"+R$ 1500"))))</f>
        <v>R$ 501-1000</v>
      </c>
      <c r="AM1079" s="34">
        <v>0</v>
      </c>
      <c r="AN1079" s="34">
        <v>0</v>
      </c>
      <c r="AO1079" s="34">
        <v>0</v>
      </c>
      <c r="AP1079" s="34">
        <v>0</v>
      </c>
      <c r="AQ1079" s="34">
        <v>0</v>
      </c>
      <c r="AR1079" s="34">
        <v>0</v>
      </c>
      <c r="AS1079" s="34">
        <v>0</v>
      </c>
      <c r="AT1079" s="34">
        <v>3</v>
      </c>
      <c r="AU1079" s="34">
        <v>11</v>
      </c>
      <c r="AV1079" s="52">
        <v>674</v>
      </c>
      <c r="AW1079" s="57">
        <v>0</v>
      </c>
      <c r="AX1079" s="58" t="str">
        <f>IF(Tabela3[[#This Row],[Response]]=1, "Aceitou", "Não aceitou")</f>
        <v>Não aceitou</v>
      </c>
      <c r="AY1079" s="55" t="str">
        <f>Tabela3[[#This Row],[Faixa Recência]] &amp; " | " &amp; Tabela3[[#This Row],[Faixa Gasto]] &amp; " | " &amp; Tabela3[[#This Row],[Faixa ticket médio]]</f>
        <v>61-75 dias | R$ 501-1000 | +R$ 50</v>
      </c>
      <c r="AZ10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79" s="36"/>
    </row>
    <row r="1080" spans="1:54" x14ac:dyDescent="0.25">
      <c r="A1080" s="61">
        <v>1079</v>
      </c>
      <c r="B1080" s="37">
        <v>27590</v>
      </c>
      <c r="C1080" s="34">
        <v>1</v>
      </c>
      <c r="D1080" s="34">
        <v>0</v>
      </c>
      <c r="E1080" s="34">
        <v>38</v>
      </c>
      <c r="F1080" s="58" t="str">
        <f>IF('Base tratada'!$E1080&lt;=15,"0-15 dias",
IF('Base tratada'!$E1080&lt;=30, "16-30 dias",
IF('Base tratada'!$E1080&lt;=45, "31-45 dias",
IF('Base tratada'!$E1080&lt;=60, "46-60 dias",
IF('Base tratada'!$E1080&lt;=75, "61-75 dias", "76-99 dias")))))</f>
        <v>31-45 dias</v>
      </c>
      <c r="G1080" s="38">
        <v>38</v>
      </c>
      <c r="H1080" s="60" t="str">
        <f>IF('Base tratada'!$G1080&lt;=29,"24–29",
IF('Base tratada'!$G1080&lt;=39,"30–39",
IF('Base tratada'!$G1080&lt;=49,"40–49",
IF('Base tratada'!$G1080&lt;=59,"50–59",
IF('Base tratada'!$G1080&lt;=69,"60–69",
"70–80")))))</f>
        <v>30–39</v>
      </c>
      <c r="I1080" s="34">
        <v>2591</v>
      </c>
      <c r="J1080" s="58" t="str">
        <f>IF('Base tratada'!$K1080=1,"Divorciado",
IF('Base tratada'!$L1080=1,"Casado",
IF('Base tratada'!$M1080=1, "Solteiro",
IF('Base tratada'!$N1080=1,"Juntos",
"Viúvo"))))</f>
        <v>Juntos</v>
      </c>
      <c r="K1080" s="34">
        <v>0</v>
      </c>
      <c r="L1080" s="34">
        <v>0</v>
      </c>
      <c r="M1080" s="34">
        <v>0</v>
      </c>
      <c r="N1080" s="34">
        <v>1</v>
      </c>
      <c r="O1080" s="34">
        <v>0</v>
      </c>
      <c r="P1080" s="34">
        <v>0</v>
      </c>
      <c r="Q1080" s="34">
        <v>0</v>
      </c>
      <c r="R1080" s="34">
        <v>0</v>
      </c>
      <c r="S1080" s="34">
        <v>1</v>
      </c>
      <c r="T1080" s="34">
        <v>0</v>
      </c>
      <c r="U1080" s="35">
        <v>6</v>
      </c>
      <c r="V1080" s="35">
        <v>0</v>
      </c>
      <c r="W1080" s="35">
        <v>5</v>
      </c>
      <c r="X1080" s="35">
        <v>0</v>
      </c>
      <c r="Y1080" s="35">
        <v>0</v>
      </c>
      <c r="Z1080" s="35">
        <v>1</v>
      </c>
      <c r="AA1080" s="34">
        <v>1</v>
      </c>
      <c r="AB1080" s="34">
        <v>7</v>
      </c>
      <c r="AC1080" s="34">
        <v>1</v>
      </c>
      <c r="AD1080" s="34">
        <v>0</v>
      </c>
      <c r="AE1080" s="34">
        <v>2</v>
      </c>
      <c r="AF1080" s="58">
        <f>'Base tratada'!$AC1080+'Base tratada'!$AD1080+'Base tratada'!$AE1080</f>
        <v>3</v>
      </c>
      <c r="AG10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80" s="58" t="str">
        <f>IF('Base tratada'!$AC1080&gt;=MAX('Base tratada'!$AD1080,'Base tratada'!$AE1080),"Web",
IF('Base tratada'!$AD1080&gt;='Base tratada'!$AE1080,"Catalog",
"Store"))</f>
        <v>Store</v>
      </c>
      <c r="AI1080" s="59">
        <f>IF('Base tratada'!$AF1080=0,"0",'Base tratada'!$AK1080/'Base tratada'!$AF1080)</f>
        <v>3.6666666666666665</v>
      </c>
      <c r="AJ1080" s="59" t="str">
        <f>IF('Base tratada'!$AI1080=0,"R$ 0",
IF('Base tratada'!$AI1080&lt;=25,"R$ 1–25",
IF('Base tratada'!$AI1080&lt;=50,"R$ 26–50",
"+R$ 50")))</f>
        <v>R$ 1–25</v>
      </c>
      <c r="AK1080" s="35">
        <v>11</v>
      </c>
      <c r="AL1080" s="58" t="str">
        <f>IF('Base tratada'!$AK1080&lt;=100,"R$ 0-100",
IF('Base tratada'!$AK1080&lt;=500,"R$ 101-500",
IF('Base tratada'!$AK1080&lt;=1000,"R$ 501-1000",
IF('Base tratada'!$AK1080&lt;=1500,"R$ 1001-1500",
"+R$ 1500"))))</f>
        <v>R$ 0-100</v>
      </c>
      <c r="AM1080" s="34">
        <v>0</v>
      </c>
      <c r="AN1080" s="34">
        <v>0</v>
      </c>
      <c r="AO1080" s="34">
        <v>0</v>
      </c>
      <c r="AP1080" s="34">
        <v>0</v>
      </c>
      <c r="AQ1080" s="34">
        <v>0</v>
      </c>
      <c r="AR1080" s="34">
        <v>0</v>
      </c>
      <c r="AS1080" s="34">
        <v>0</v>
      </c>
      <c r="AT1080" s="34">
        <v>3</v>
      </c>
      <c r="AU1080" s="34">
        <v>11</v>
      </c>
      <c r="AV1080" s="52">
        <v>10</v>
      </c>
      <c r="AW1080" s="57">
        <v>0</v>
      </c>
      <c r="AX1080" s="58" t="str">
        <f>IF(Tabela3[[#This Row],[Response]]=1, "Aceitou", "Não aceitou")</f>
        <v>Não aceitou</v>
      </c>
      <c r="AY1080" s="55" t="str">
        <f>Tabela3[[#This Row],[Faixa Recência]] &amp; " | " &amp; Tabela3[[#This Row],[Faixa Gasto]] &amp; " | " &amp; Tabela3[[#This Row],[Faixa ticket médio]]</f>
        <v>31-45 dias | R$ 0-100 | R$ 1–25</v>
      </c>
      <c r="AZ10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0" s="36"/>
    </row>
    <row r="1081" spans="1:54" x14ac:dyDescent="0.25">
      <c r="A1081" s="61">
        <v>1080</v>
      </c>
      <c r="B1081" s="37">
        <v>56775</v>
      </c>
      <c r="C1081" s="34">
        <v>0</v>
      </c>
      <c r="D1081" s="34">
        <v>1</v>
      </c>
      <c r="E1081" s="34">
        <v>62</v>
      </c>
      <c r="F1081" s="58" t="str">
        <f>IF('Base tratada'!$E1081&lt;=15,"0-15 dias",
IF('Base tratada'!$E1081&lt;=30, "16-30 dias",
IF('Base tratada'!$E1081&lt;=45, "31-45 dias",
IF('Base tratada'!$E1081&lt;=60, "46-60 dias",
IF('Base tratada'!$E1081&lt;=75, "61-75 dias", "76-99 dias")))))</f>
        <v>61-75 dias</v>
      </c>
      <c r="G1081" s="38">
        <v>41</v>
      </c>
      <c r="H1081" s="60" t="str">
        <f>IF('Base tratada'!$G1081&lt;=29,"24–29",
IF('Base tratada'!$G1081&lt;=39,"30–39",
IF('Base tratada'!$G1081&lt;=49,"40–49",
IF('Base tratada'!$G1081&lt;=59,"50–59",
IF('Base tratada'!$G1081&lt;=69,"60–69",
"70–80")))))</f>
        <v>40–49</v>
      </c>
      <c r="I1081" s="34">
        <v>2702</v>
      </c>
      <c r="J1081" s="58" t="str">
        <f>IF('Base tratada'!$K1081=1,"Divorciado",
IF('Base tratada'!$L1081=1,"Casado",
IF('Base tratada'!$M1081=1, "Solteiro",
IF('Base tratada'!$N1081=1,"Juntos",
"Viúvo"))))</f>
        <v>Casado</v>
      </c>
      <c r="K1081" s="34">
        <v>0</v>
      </c>
      <c r="L1081" s="34">
        <v>1</v>
      </c>
      <c r="M1081" s="34">
        <v>0</v>
      </c>
      <c r="N1081" s="34">
        <v>0</v>
      </c>
      <c r="O1081" s="34">
        <v>0</v>
      </c>
      <c r="P1081" s="34">
        <v>0</v>
      </c>
      <c r="Q1081" s="34">
        <v>0</v>
      </c>
      <c r="R1081" s="34">
        <v>1</v>
      </c>
      <c r="S1081" s="34">
        <v>0</v>
      </c>
      <c r="T1081" s="34">
        <v>0</v>
      </c>
      <c r="U1081" s="35">
        <v>614</v>
      </c>
      <c r="V1081" s="35">
        <v>35</v>
      </c>
      <c r="W1081" s="35">
        <v>160</v>
      </c>
      <c r="X1081" s="35">
        <v>58</v>
      </c>
      <c r="Y1081" s="35">
        <v>35</v>
      </c>
      <c r="Z1081" s="35">
        <v>35</v>
      </c>
      <c r="AA1081" s="34">
        <v>2</v>
      </c>
      <c r="AB1081" s="34">
        <v>5</v>
      </c>
      <c r="AC1081" s="34">
        <v>5</v>
      </c>
      <c r="AD1081" s="34">
        <v>8</v>
      </c>
      <c r="AE1081" s="34">
        <v>10</v>
      </c>
      <c r="AF1081" s="58">
        <f>'Base tratada'!$AC1081+'Base tratada'!$AD1081+'Base tratada'!$AE1081</f>
        <v>23</v>
      </c>
      <c r="AG10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081" s="58" t="str">
        <f>IF('Base tratada'!$AC1081&gt;=MAX('Base tratada'!$AD1081,'Base tratada'!$AE1081),"Web",
IF('Base tratada'!$AD1081&gt;='Base tratada'!$AE1081,"Catalog",
"Store"))</f>
        <v>Store</v>
      </c>
      <c r="AI1081" s="59">
        <f>IF('Base tratada'!$AF1081=0,"0",'Base tratada'!$AK1081/'Base tratada'!$AF1081)</f>
        <v>39.217391304347828</v>
      </c>
      <c r="AJ1081" s="59" t="str">
        <f>IF('Base tratada'!$AI1081=0,"R$ 0",
IF('Base tratada'!$AI1081&lt;=25,"R$ 1–25",
IF('Base tratada'!$AI1081&lt;=50,"R$ 26–50",
"+R$ 50")))</f>
        <v>R$ 26–50</v>
      </c>
      <c r="AK1081" s="35">
        <v>902</v>
      </c>
      <c r="AL1081" s="58" t="str">
        <f>IF('Base tratada'!$AK1081&lt;=100,"R$ 0-100",
IF('Base tratada'!$AK1081&lt;=500,"R$ 101-500",
IF('Base tratada'!$AK1081&lt;=1000,"R$ 501-1000",
IF('Base tratada'!$AK1081&lt;=1500,"R$ 1001-1500",
"+R$ 1500"))))</f>
        <v>R$ 501-1000</v>
      </c>
      <c r="AM1081" s="34">
        <v>0</v>
      </c>
      <c r="AN1081" s="34">
        <v>0</v>
      </c>
      <c r="AO1081" s="34">
        <v>0</v>
      </c>
      <c r="AP1081" s="34">
        <v>0</v>
      </c>
      <c r="AQ1081" s="34">
        <v>0</v>
      </c>
      <c r="AR1081" s="34">
        <v>0</v>
      </c>
      <c r="AS1081" s="34">
        <v>0</v>
      </c>
      <c r="AT1081" s="34">
        <v>3</v>
      </c>
      <c r="AU1081" s="34">
        <v>11</v>
      </c>
      <c r="AV1081" s="52">
        <v>867</v>
      </c>
      <c r="AW1081" s="57">
        <v>0</v>
      </c>
      <c r="AX1081" s="58" t="str">
        <f>IF(Tabela3[[#This Row],[Response]]=1, "Aceitou", "Não aceitou")</f>
        <v>Não aceitou</v>
      </c>
      <c r="AY1081" s="55" t="str">
        <f>Tabela3[[#This Row],[Faixa Recência]] &amp; " | " &amp; Tabela3[[#This Row],[Faixa Gasto]] &amp; " | " &amp; Tabela3[[#This Row],[Faixa ticket médio]]</f>
        <v>61-75 dias | R$ 501-1000 | R$ 26–50</v>
      </c>
      <c r="AZ10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1" s="36"/>
    </row>
    <row r="1082" spans="1:54" x14ac:dyDescent="0.25">
      <c r="A1082" s="61">
        <v>1081</v>
      </c>
      <c r="B1082" s="37">
        <v>83829</v>
      </c>
      <c r="C1082" s="34">
        <v>0</v>
      </c>
      <c r="D1082" s="34">
        <v>0</v>
      </c>
      <c r="E1082" s="34">
        <v>78</v>
      </c>
      <c r="F1082" s="58" t="str">
        <f>IF('Base tratada'!$E1082&lt;=15,"0-15 dias",
IF('Base tratada'!$E1082&lt;=30, "16-30 dias",
IF('Base tratada'!$E1082&lt;=45, "31-45 dias",
IF('Base tratada'!$E1082&lt;=60, "46-60 dias",
IF('Base tratada'!$E1082&lt;=75, "61-75 dias", "76-99 dias")))))</f>
        <v>76-99 dias</v>
      </c>
      <c r="G1082" s="38">
        <v>45</v>
      </c>
      <c r="H1082" s="60" t="str">
        <f>IF('Base tratada'!$G1082&lt;=29,"24–29",
IF('Base tratada'!$G1082&lt;=39,"30–39",
IF('Base tratada'!$G1082&lt;=49,"40–49",
IF('Base tratada'!$G1082&lt;=59,"50–59",
IF('Base tratada'!$G1082&lt;=69,"60–69",
"70–80")))))</f>
        <v>40–49</v>
      </c>
      <c r="I1082" s="34">
        <v>2423</v>
      </c>
      <c r="J1082" s="58" t="str">
        <f>IF('Base tratada'!$K1082=1,"Divorciado",
IF('Base tratada'!$L1082=1,"Casado",
IF('Base tratada'!$M1082=1, "Solteiro",
IF('Base tratada'!$N1082=1,"Juntos",
"Viúvo"))))</f>
        <v>Divorciado</v>
      </c>
      <c r="K1082" s="34">
        <v>1</v>
      </c>
      <c r="L1082" s="34">
        <v>0</v>
      </c>
      <c r="M1082" s="34">
        <v>0</v>
      </c>
      <c r="N1082" s="34">
        <v>0</v>
      </c>
      <c r="O1082" s="34">
        <v>0</v>
      </c>
      <c r="P1082" s="34">
        <v>0</v>
      </c>
      <c r="Q1082" s="34">
        <v>0</v>
      </c>
      <c r="R1082" s="34">
        <v>1</v>
      </c>
      <c r="S1082" s="34">
        <v>0</v>
      </c>
      <c r="T1082" s="34">
        <v>0</v>
      </c>
      <c r="U1082" s="35">
        <v>897</v>
      </c>
      <c r="V1082" s="35">
        <v>161</v>
      </c>
      <c r="W1082" s="35">
        <v>430</v>
      </c>
      <c r="X1082" s="35">
        <v>186</v>
      </c>
      <c r="Y1082" s="35">
        <v>161</v>
      </c>
      <c r="Z1082" s="35">
        <v>27</v>
      </c>
      <c r="AA1082" s="34">
        <v>0</v>
      </c>
      <c r="AB1082" s="34">
        <v>1</v>
      </c>
      <c r="AC1082" s="34">
        <v>4</v>
      </c>
      <c r="AD1082" s="34">
        <v>7</v>
      </c>
      <c r="AE1082" s="34">
        <v>6</v>
      </c>
      <c r="AF1082" s="58">
        <f>'Base tratada'!$AC1082+'Base tratada'!$AD1082+'Base tratada'!$AE1082</f>
        <v>17</v>
      </c>
      <c r="AG10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82" s="58" t="str">
        <f>IF('Base tratada'!$AC1082&gt;=MAX('Base tratada'!$AD1082,'Base tratada'!$AE1082),"Web",
IF('Base tratada'!$AD1082&gt;='Base tratada'!$AE1082,"Catalog",
"Store"))</f>
        <v>Catalog</v>
      </c>
      <c r="AI1082" s="59">
        <f>IF('Base tratada'!$AF1082=0,"0",'Base tratada'!$AK1082/'Base tratada'!$AF1082)</f>
        <v>107.94117647058823</v>
      </c>
      <c r="AJ1082" s="59" t="str">
        <f>IF('Base tratada'!$AI1082=0,"R$ 0",
IF('Base tratada'!$AI1082&lt;=25,"R$ 1–25",
IF('Base tratada'!$AI1082&lt;=50,"R$ 26–50",
"+R$ 50")))</f>
        <v>+R$ 50</v>
      </c>
      <c r="AK1082" s="35">
        <v>1835</v>
      </c>
      <c r="AL1082" s="58" t="str">
        <f>IF('Base tratada'!$AK1082&lt;=100,"R$ 0-100",
IF('Base tratada'!$AK1082&lt;=500,"R$ 101-500",
IF('Base tratada'!$AK1082&lt;=1000,"R$ 501-1000",
IF('Base tratada'!$AK1082&lt;=1500,"R$ 1001-1500",
"+R$ 1500"))))</f>
        <v>+R$ 1500</v>
      </c>
      <c r="AM1082" s="34">
        <v>1</v>
      </c>
      <c r="AN1082" s="34">
        <v>0</v>
      </c>
      <c r="AO1082" s="34">
        <v>1</v>
      </c>
      <c r="AP1082" s="34">
        <v>0</v>
      </c>
      <c r="AQ1082" s="34">
        <v>1</v>
      </c>
      <c r="AR1082" s="34">
        <v>3</v>
      </c>
      <c r="AS1082" s="34">
        <v>0</v>
      </c>
      <c r="AT1082" s="34">
        <v>3</v>
      </c>
      <c r="AU1082" s="34">
        <v>11</v>
      </c>
      <c r="AV1082" s="52">
        <v>1808</v>
      </c>
      <c r="AW1082" s="57">
        <v>1</v>
      </c>
      <c r="AX1082" s="58" t="str">
        <f>IF(Tabela3[[#This Row],[Response]]=1, "Aceitou", "Não aceitou")</f>
        <v>Aceitou</v>
      </c>
      <c r="AY1082" s="55" t="str">
        <f>Tabela3[[#This Row],[Faixa Recência]] &amp; " | " &amp; Tabela3[[#This Row],[Faixa Gasto]] &amp; " | " &amp; Tabela3[[#This Row],[Faixa ticket médio]]</f>
        <v>76-99 dias | +R$ 1500 | +R$ 50</v>
      </c>
      <c r="AZ10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2" s="36"/>
    </row>
    <row r="1083" spans="1:54" x14ac:dyDescent="0.25">
      <c r="A1083" s="61">
        <v>1082</v>
      </c>
      <c r="B1083" s="37">
        <v>54210</v>
      </c>
      <c r="C1083" s="34">
        <v>0</v>
      </c>
      <c r="D1083" s="34">
        <v>1</v>
      </c>
      <c r="E1083" s="34">
        <v>18</v>
      </c>
      <c r="F1083" s="58" t="str">
        <f>IF('Base tratada'!$E1083&lt;=15,"0-15 dias",
IF('Base tratada'!$E1083&lt;=30, "16-30 dias",
IF('Base tratada'!$E1083&lt;=45, "31-45 dias",
IF('Base tratada'!$E1083&lt;=60, "46-60 dias",
IF('Base tratada'!$E1083&lt;=75, "61-75 dias", "76-99 dias")))))</f>
        <v>16-30 dias</v>
      </c>
      <c r="G1083" s="38">
        <v>41</v>
      </c>
      <c r="H1083" s="60" t="str">
        <f>IF('Base tratada'!$G1083&lt;=29,"24–29",
IF('Base tratada'!$G1083&lt;=39,"30–39",
IF('Base tratada'!$G1083&lt;=49,"40–49",
IF('Base tratada'!$G1083&lt;=59,"50–59",
IF('Base tratada'!$G1083&lt;=69,"60–69",
"70–80")))))</f>
        <v>40–49</v>
      </c>
      <c r="I1083" s="34">
        <v>2564</v>
      </c>
      <c r="J1083" s="58" t="str">
        <f>IF('Base tratada'!$K1083=1,"Divorciado",
IF('Base tratada'!$L1083=1,"Casado",
IF('Base tratada'!$M1083=1, "Solteiro",
IF('Base tratada'!$N1083=1,"Juntos",
"Viúvo"))))</f>
        <v>Casado</v>
      </c>
      <c r="K1083" s="34">
        <v>0</v>
      </c>
      <c r="L1083" s="34">
        <v>1</v>
      </c>
      <c r="M1083" s="34">
        <v>0</v>
      </c>
      <c r="N1083" s="34">
        <v>0</v>
      </c>
      <c r="O1083" s="34">
        <v>0</v>
      </c>
      <c r="P1083" s="34">
        <v>1</v>
      </c>
      <c r="Q1083" s="34">
        <v>0</v>
      </c>
      <c r="R1083" s="34">
        <v>0</v>
      </c>
      <c r="S1083" s="34">
        <v>0</v>
      </c>
      <c r="T1083" s="34">
        <v>0</v>
      </c>
      <c r="U1083" s="35">
        <v>70</v>
      </c>
      <c r="V1083" s="35">
        <v>54</v>
      </c>
      <c r="W1083" s="35">
        <v>109</v>
      </c>
      <c r="X1083" s="35">
        <v>80</v>
      </c>
      <c r="Y1083" s="35">
        <v>9</v>
      </c>
      <c r="Z1083" s="35">
        <v>45</v>
      </c>
      <c r="AA1083" s="34">
        <v>2</v>
      </c>
      <c r="AB1083" s="34">
        <v>5</v>
      </c>
      <c r="AC1083" s="34">
        <v>4</v>
      </c>
      <c r="AD1083" s="34">
        <v>1</v>
      </c>
      <c r="AE1083" s="34">
        <v>7</v>
      </c>
      <c r="AF1083" s="58">
        <f>'Base tratada'!$AC1083+'Base tratada'!$AD1083+'Base tratada'!$AE1083</f>
        <v>12</v>
      </c>
      <c r="AG10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83" s="58" t="str">
        <f>IF('Base tratada'!$AC1083&gt;=MAX('Base tratada'!$AD1083,'Base tratada'!$AE1083),"Web",
IF('Base tratada'!$AD1083&gt;='Base tratada'!$AE1083,"Catalog",
"Store"))</f>
        <v>Store</v>
      </c>
      <c r="AI1083" s="59">
        <f>IF('Base tratada'!$AF1083=0,"0",'Base tratada'!$AK1083/'Base tratada'!$AF1083)</f>
        <v>26.833333333333332</v>
      </c>
      <c r="AJ1083" s="59" t="str">
        <f>IF('Base tratada'!$AI1083=0,"R$ 0",
IF('Base tratada'!$AI1083&lt;=25,"R$ 1–25",
IF('Base tratada'!$AI1083&lt;=50,"R$ 26–50",
"+R$ 50")))</f>
        <v>R$ 26–50</v>
      </c>
      <c r="AK1083" s="35">
        <v>322</v>
      </c>
      <c r="AL1083" s="58" t="str">
        <f>IF('Base tratada'!$AK1083&lt;=100,"R$ 0-100",
IF('Base tratada'!$AK1083&lt;=500,"R$ 101-500",
IF('Base tratada'!$AK1083&lt;=1000,"R$ 501-1000",
IF('Base tratada'!$AK1083&lt;=1500,"R$ 1001-1500",
"+R$ 1500"))))</f>
        <v>R$ 101-500</v>
      </c>
      <c r="AM1083" s="34">
        <v>0</v>
      </c>
      <c r="AN1083" s="34">
        <v>0</v>
      </c>
      <c r="AO1083" s="34">
        <v>0</v>
      </c>
      <c r="AP1083" s="34">
        <v>0</v>
      </c>
      <c r="AQ1083" s="34">
        <v>0</v>
      </c>
      <c r="AR1083" s="34">
        <v>0</v>
      </c>
      <c r="AS1083" s="34">
        <v>0</v>
      </c>
      <c r="AT1083" s="34">
        <v>3</v>
      </c>
      <c r="AU1083" s="34">
        <v>11</v>
      </c>
      <c r="AV1083" s="52">
        <v>277</v>
      </c>
      <c r="AW1083" s="57">
        <v>0</v>
      </c>
      <c r="AX1083" s="58" t="str">
        <f>IF(Tabela3[[#This Row],[Response]]=1, "Aceitou", "Não aceitou")</f>
        <v>Não aceitou</v>
      </c>
      <c r="AY1083" s="55" t="str">
        <f>Tabela3[[#This Row],[Faixa Recência]] &amp; " | " &amp; Tabela3[[#This Row],[Faixa Gasto]] &amp; " | " &amp; Tabela3[[#This Row],[Faixa ticket médio]]</f>
        <v>16-30 dias | R$ 101-500 | R$ 26–50</v>
      </c>
      <c r="AZ10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3" s="36"/>
    </row>
    <row r="1084" spans="1:54" x14ac:dyDescent="0.25">
      <c r="A1084" s="61">
        <v>1083</v>
      </c>
      <c r="B1084" s="37">
        <v>38508</v>
      </c>
      <c r="C1084" s="34">
        <v>1</v>
      </c>
      <c r="D1084" s="34">
        <v>0</v>
      </c>
      <c r="E1084" s="34">
        <v>95</v>
      </c>
      <c r="F1084" s="58" t="str">
        <f>IF('Base tratada'!$E1084&lt;=15,"0-15 dias",
IF('Base tratada'!$E1084&lt;=30, "16-30 dias",
IF('Base tratada'!$E1084&lt;=45, "31-45 dias",
IF('Base tratada'!$E1084&lt;=60, "46-60 dias",
IF('Base tratada'!$E1084&lt;=75, "61-75 dias", "76-99 dias")))))</f>
        <v>76-99 dias</v>
      </c>
      <c r="G1084" s="38">
        <v>34</v>
      </c>
      <c r="H1084" s="60" t="str">
        <f>IF('Base tratada'!$G1084&lt;=29,"24–29",
IF('Base tratada'!$G1084&lt;=39,"30–39",
IF('Base tratada'!$G1084&lt;=49,"40–49",
IF('Base tratada'!$G1084&lt;=59,"50–59",
IF('Base tratada'!$G1084&lt;=69,"60–69",
"70–80")))))</f>
        <v>30–39</v>
      </c>
      <c r="I1084" s="34">
        <v>2490</v>
      </c>
      <c r="J1084" s="58" t="str">
        <f>IF('Base tratada'!$K1084=1,"Divorciado",
IF('Base tratada'!$L1084=1,"Casado",
IF('Base tratada'!$M1084=1, "Solteiro",
IF('Base tratada'!$N1084=1,"Juntos",
"Viúvo"))))</f>
        <v>Casado</v>
      </c>
      <c r="K1084" s="34">
        <v>0</v>
      </c>
      <c r="L1084" s="34">
        <v>1</v>
      </c>
      <c r="M1084" s="34">
        <v>0</v>
      </c>
      <c r="N1084" s="34">
        <v>0</v>
      </c>
      <c r="O1084" s="34">
        <v>0</v>
      </c>
      <c r="P1084" s="34">
        <v>0</v>
      </c>
      <c r="Q1084" s="34">
        <v>0</v>
      </c>
      <c r="R1084" s="34">
        <v>1</v>
      </c>
      <c r="S1084" s="34">
        <v>0</v>
      </c>
      <c r="T1084" s="34">
        <v>0</v>
      </c>
      <c r="U1084" s="35">
        <v>120</v>
      </c>
      <c r="V1084" s="35">
        <v>19</v>
      </c>
      <c r="W1084" s="35">
        <v>206</v>
      </c>
      <c r="X1084" s="35">
        <v>25</v>
      </c>
      <c r="Y1084" s="35">
        <v>19</v>
      </c>
      <c r="Z1084" s="35">
        <v>54</v>
      </c>
      <c r="AA1084" s="34">
        <v>6</v>
      </c>
      <c r="AB1084" s="34">
        <v>8</v>
      </c>
      <c r="AC1084" s="34">
        <v>7</v>
      </c>
      <c r="AD1084" s="34">
        <v>2</v>
      </c>
      <c r="AE1084" s="34">
        <v>5</v>
      </c>
      <c r="AF1084" s="58">
        <f>'Base tratada'!$AC1084+'Base tratada'!$AD1084+'Base tratada'!$AE1084</f>
        <v>14</v>
      </c>
      <c r="AG10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84" s="58" t="str">
        <f>IF('Base tratada'!$AC1084&gt;=MAX('Base tratada'!$AD1084,'Base tratada'!$AE1084),"Web",
IF('Base tratada'!$AD1084&gt;='Base tratada'!$AE1084,"Catalog",
"Store"))</f>
        <v>Web</v>
      </c>
      <c r="AI1084" s="59">
        <f>IF('Base tratada'!$AF1084=0,"0",'Base tratada'!$AK1084/'Base tratada'!$AF1084)</f>
        <v>27.785714285714285</v>
      </c>
      <c r="AJ1084" s="59" t="str">
        <f>IF('Base tratada'!$AI1084=0,"R$ 0",
IF('Base tratada'!$AI1084&lt;=25,"R$ 1–25",
IF('Base tratada'!$AI1084&lt;=50,"R$ 26–50",
"+R$ 50")))</f>
        <v>R$ 26–50</v>
      </c>
      <c r="AK1084" s="35">
        <v>389</v>
      </c>
      <c r="AL1084" s="58" t="str">
        <f>IF('Base tratada'!$AK1084&lt;=100,"R$ 0-100",
IF('Base tratada'!$AK1084&lt;=500,"R$ 101-500",
IF('Base tratada'!$AK1084&lt;=1000,"R$ 501-1000",
IF('Base tratada'!$AK1084&lt;=1500,"R$ 1001-1500",
"+R$ 1500"))))</f>
        <v>R$ 101-500</v>
      </c>
      <c r="AM1084" s="34">
        <v>0</v>
      </c>
      <c r="AN1084" s="34">
        <v>0</v>
      </c>
      <c r="AO1084" s="34">
        <v>0</v>
      </c>
      <c r="AP1084" s="34">
        <v>0</v>
      </c>
      <c r="AQ1084" s="34">
        <v>0</v>
      </c>
      <c r="AR1084" s="34">
        <v>0</v>
      </c>
      <c r="AS1084" s="34">
        <v>0</v>
      </c>
      <c r="AT1084" s="34">
        <v>3</v>
      </c>
      <c r="AU1084" s="34">
        <v>11</v>
      </c>
      <c r="AV1084" s="52">
        <v>335</v>
      </c>
      <c r="AW1084" s="57">
        <v>0</v>
      </c>
      <c r="AX1084" s="58" t="str">
        <f>IF(Tabela3[[#This Row],[Response]]=1, "Aceitou", "Não aceitou")</f>
        <v>Não aceitou</v>
      </c>
      <c r="AY1084" s="55" t="str">
        <f>Tabela3[[#This Row],[Faixa Recência]] &amp; " | " &amp; Tabela3[[#This Row],[Faixa Gasto]] &amp; " | " &amp; Tabela3[[#This Row],[Faixa ticket médio]]</f>
        <v>76-99 dias | R$ 101-500 | R$ 26–50</v>
      </c>
      <c r="AZ10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4" s="36"/>
    </row>
    <row r="1085" spans="1:54" x14ac:dyDescent="0.25">
      <c r="A1085" s="61">
        <v>1084</v>
      </c>
      <c r="B1085" s="37">
        <v>53187</v>
      </c>
      <c r="C1085" s="34">
        <v>1</v>
      </c>
      <c r="D1085" s="34">
        <v>0</v>
      </c>
      <c r="E1085" s="34">
        <v>66</v>
      </c>
      <c r="F1085" s="58" t="str">
        <f>IF('Base tratada'!$E1085&lt;=15,"0-15 dias",
IF('Base tratada'!$E1085&lt;=30, "16-30 dias",
IF('Base tratada'!$E1085&lt;=45, "31-45 dias",
IF('Base tratada'!$E1085&lt;=60, "46-60 dias",
IF('Base tratada'!$E1085&lt;=75, "61-75 dias", "76-99 dias")))))</f>
        <v>61-75 dias</v>
      </c>
      <c r="G1085" s="38">
        <v>50</v>
      </c>
      <c r="H1085" s="60" t="str">
        <f>IF('Base tratada'!$G1085&lt;=29,"24–29",
IF('Base tratada'!$G1085&lt;=39,"30–39",
IF('Base tratada'!$G1085&lt;=49,"40–49",
IF('Base tratada'!$G1085&lt;=59,"50–59",
IF('Base tratada'!$G1085&lt;=69,"60–69",
"70–80")))))</f>
        <v>50–59</v>
      </c>
      <c r="I1085" s="34">
        <v>2405</v>
      </c>
      <c r="J1085" s="58" t="str">
        <f>IF('Base tratada'!$K1085=1,"Divorciado",
IF('Base tratada'!$L1085=1,"Casado",
IF('Base tratada'!$M1085=1, "Solteiro",
IF('Base tratada'!$N1085=1,"Juntos",
"Viúvo"))))</f>
        <v>Juntos</v>
      </c>
      <c r="K1085" s="34">
        <v>0</v>
      </c>
      <c r="L1085" s="34">
        <v>0</v>
      </c>
      <c r="M1085" s="34">
        <v>0</v>
      </c>
      <c r="N1085" s="34">
        <v>1</v>
      </c>
      <c r="O1085" s="34">
        <v>0</v>
      </c>
      <c r="P1085" s="34">
        <v>0</v>
      </c>
      <c r="Q1085" s="34">
        <v>0</v>
      </c>
      <c r="R1085" s="34">
        <v>1</v>
      </c>
      <c r="S1085" s="34">
        <v>0</v>
      </c>
      <c r="T1085" s="34">
        <v>0</v>
      </c>
      <c r="U1085" s="35">
        <v>211</v>
      </c>
      <c r="V1085" s="35">
        <v>2</v>
      </c>
      <c r="W1085" s="35">
        <v>30</v>
      </c>
      <c r="X1085" s="35">
        <v>7</v>
      </c>
      <c r="Y1085" s="35">
        <v>7</v>
      </c>
      <c r="Z1085" s="35">
        <v>10</v>
      </c>
      <c r="AA1085" s="34">
        <v>2</v>
      </c>
      <c r="AB1085" s="34">
        <v>5</v>
      </c>
      <c r="AC1085" s="34">
        <v>4</v>
      </c>
      <c r="AD1085" s="34">
        <v>1</v>
      </c>
      <c r="AE1085" s="34">
        <v>6</v>
      </c>
      <c r="AF1085" s="58">
        <f>'Base tratada'!$AC1085+'Base tratada'!$AD1085+'Base tratada'!$AE1085</f>
        <v>11</v>
      </c>
      <c r="AG10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85" s="58" t="str">
        <f>IF('Base tratada'!$AC1085&gt;=MAX('Base tratada'!$AD1085,'Base tratada'!$AE1085),"Web",
IF('Base tratada'!$AD1085&gt;='Base tratada'!$AE1085,"Catalog",
"Store"))</f>
        <v>Store</v>
      </c>
      <c r="AI1085" s="59">
        <f>IF('Base tratada'!$AF1085=0,"0",'Base tratada'!$AK1085/'Base tratada'!$AF1085)</f>
        <v>23.363636363636363</v>
      </c>
      <c r="AJ1085" s="59" t="str">
        <f>IF('Base tratada'!$AI1085=0,"R$ 0",
IF('Base tratada'!$AI1085&lt;=25,"R$ 1–25",
IF('Base tratada'!$AI1085&lt;=50,"R$ 26–50",
"+R$ 50")))</f>
        <v>R$ 1–25</v>
      </c>
      <c r="AK1085" s="35">
        <v>257</v>
      </c>
      <c r="AL1085" s="58" t="str">
        <f>IF('Base tratada'!$AK1085&lt;=100,"R$ 0-100",
IF('Base tratada'!$AK1085&lt;=500,"R$ 101-500",
IF('Base tratada'!$AK1085&lt;=1000,"R$ 501-1000",
IF('Base tratada'!$AK1085&lt;=1500,"R$ 1001-1500",
"+R$ 1500"))))</f>
        <v>R$ 101-500</v>
      </c>
      <c r="AM1085" s="34">
        <v>0</v>
      </c>
      <c r="AN1085" s="34">
        <v>0</v>
      </c>
      <c r="AO1085" s="34">
        <v>0</v>
      </c>
      <c r="AP1085" s="34">
        <v>0</v>
      </c>
      <c r="AQ1085" s="34">
        <v>0</v>
      </c>
      <c r="AR1085" s="34">
        <v>0</v>
      </c>
      <c r="AS1085" s="34">
        <v>0</v>
      </c>
      <c r="AT1085" s="34">
        <v>3</v>
      </c>
      <c r="AU1085" s="34">
        <v>11</v>
      </c>
      <c r="AV1085" s="52">
        <v>247</v>
      </c>
      <c r="AW1085" s="57">
        <v>0</v>
      </c>
      <c r="AX1085" s="58" t="str">
        <f>IF(Tabela3[[#This Row],[Response]]=1, "Aceitou", "Não aceitou")</f>
        <v>Não aceitou</v>
      </c>
      <c r="AY1085" s="55" t="str">
        <f>Tabela3[[#This Row],[Faixa Recência]] &amp; " | " &amp; Tabela3[[#This Row],[Faixa Gasto]] &amp; " | " &amp; Tabela3[[#This Row],[Faixa ticket médio]]</f>
        <v>61-75 dias | R$ 101-500 | R$ 1–25</v>
      </c>
      <c r="AZ10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5" s="36"/>
    </row>
    <row r="1086" spans="1:54" x14ac:dyDescent="0.25">
      <c r="A1086" s="61">
        <v>1085</v>
      </c>
      <c r="B1086" s="37">
        <v>30023</v>
      </c>
      <c r="C1086" s="34">
        <v>1</v>
      </c>
      <c r="D1086" s="34">
        <v>0</v>
      </c>
      <c r="E1086" s="34">
        <v>28</v>
      </c>
      <c r="F1086" s="58" t="str">
        <f>IF('Base tratada'!$E1086&lt;=15,"0-15 dias",
IF('Base tratada'!$E1086&lt;=30, "16-30 dias",
IF('Base tratada'!$E1086&lt;=45, "31-45 dias",
IF('Base tratada'!$E1086&lt;=60, "46-60 dias",
IF('Base tratada'!$E1086&lt;=75, "61-75 dias", "76-99 dias")))))</f>
        <v>16-30 dias</v>
      </c>
      <c r="G1086" s="38">
        <v>48</v>
      </c>
      <c r="H1086" s="60" t="str">
        <f>IF('Base tratada'!$G1086&lt;=29,"24–29",
IF('Base tratada'!$G1086&lt;=39,"30–39",
IF('Base tratada'!$G1086&lt;=49,"40–49",
IF('Base tratada'!$G1086&lt;=59,"50–59",
IF('Base tratada'!$G1086&lt;=69,"60–69",
"70–80")))))</f>
        <v>40–49</v>
      </c>
      <c r="I1086" s="34">
        <v>2256</v>
      </c>
      <c r="J1086" s="58" t="str">
        <f>IF('Base tratada'!$K1086=1,"Divorciado",
IF('Base tratada'!$L1086=1,"Casado",
IF('Base tratada'!$M1086=1, "Solteiro",
IF('Base tratada'!$N1086=1,"Juntos",
"Viúvo"))))</f>
        <v>Casado</v>
      </c>
      <c r="K1086" s="34">
        <v>0</v>
      </c>
      <c r="L1086" s="34">
        <v>1</v>
      </c>
      <c r="M1086" s="34">
        <v>0</v>
      </c>
      <c r="N1086" s="34">
        <v>0</v>
      </c>
      <c r="O1086" s="34">
        <v>0</v>
      </c>
      <c r="P1086" s="34">
        <v>0</v>
      </c>
      <c r="Q1086" s="34">
        <v>0</v>
      </c>
      <c r="R1086" s="34">
        <v>1</v>
      </c>
      <c r="S1086" s="34">
        <v>0</v>
      </c>
      <c r="T1086" s="34">
        <v>0</v>
      </c>
      <c r="U1086" s="35">
        <v>11</v>
      </c>
      <c r="V1086" s="35">
        <v>0</v>
      </c>
      <c r="W1086" s="35">
        <v>16</v>
      </c>
      <c r="X1086" s="35">
        <v>7</v>
      </c>
      <c r="Y1086" s="35">
        <v>6</v>
      </c>
      <c r="Z1086" s="35">
        <v>21</v>
      </c>
      <c r="AA1086" s="34">
        <v>1</v>
      </c>
      <c r="AB1086" s="34">
        <v>8</v>
      </c>
      <c r="AC1086" s="34">
        <v>2</v>
      </c>
      <c r="AD1086" s="34">
        <v>0</v>
      </c>
      <c r="AE1086" s="34">
        <v>3</v>
      </c>
      <c r="AF1086" s="58">
        <f>'Base tratada'!$AC1086+'Base tratada'!$AD1086+'Base tratada'!$AE1086</f>
        <v>5</v>
      </c>
      <c r="AG10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86" s="58" t="str">
        <f>IF('Base tratada'!$AC1086&gt;=MAX('Base tratada'!$AD1086,'Base tratada'!$AE1086),"Web",
IF('Base tratada'!$AD1086&gt;='Base tratada'!$AE1086,"Catalog",
"Store"))</f>
        <v>Store</v>
      </c>
      <c r="AI1086" s="59">
        <f>IF('Base tratada'!$AF1086=0,"0",'Base tratada'!$AK1086/'Base tratada'!$AF1086)</f>
        <v>8</v>
      </c>
      <c r="AJ1086" s="59" t="str">
        <f>IF('Base tratada'!$AI1086=0,"R$ 0",
IF('Base tratada'!$AI1086&lt;=25,"R$ 1–25",
IF('Base tratada'!$AI1086&lt;=50,"R$ 26–50",
"+R$ 50")))</f>
        <v>R$ 1–25</v>
      </c>
      <c r="AK1086" s="35">
        <v>40</v>
      </c>
      <c r="AL1086" s="58" t="str">
        <f>IF('Base tratada'!$AK1086&lt;=100,"R$ 0-100",
IF('Base tratada'!$AK1086&lt;=500,"R$ 101-500",
IF('Base tratada'!$AK1086&lt;=1000,"R$ 501-1000",
IF('Base tratada'!$AK1086&lt;=1500,"R$ 1001-1500",
"+R$ 1500"))))</f>
        <v>R$ 0-100</v>
      </c>
      <c r="AM1086" s="34">
        <v>0</v>
      </c>
      <c r="AN1086" s="34">
        <v>0</v>
      </c>
      <c r="AO1086" s="34">
        <v>0</v>
      </c>
      <c r="AP1086" s="34">
        <v>0</v>
      </c>
      <c r="AQ1086" s="34">
        <v>0</v>
      </c>
      <c r="AR1086" s="34">
        <v>0</v>
      </c>
      <c r="AS1086" s="34">
        <v>0</v>
      </c>
      <c r="AT1086" s="34">
        <v>3</v>
      </c>
      <c r="AU1086" s="34">
        <v>11</v>
      </c>
      <c r="AV1086" s="52">
        <v>19</v>
      </c>
      <c r="AW1086" s="57">
        <v>0</v>
      </c>
      <c r="AX1086" s="58" t="str">
        <f>IF(Tabela3[[#This Row],[Response]]=1, "Aceitou", "Não aceitou")</f>
        <v>Não aceitou</v>
      </c>
      <c r="AY1086" s="55" t="str">
        <f>Tabela3[[#This Row],[Faixa Recência]] &amp; " | " &amp; Tabela3[[#This Row],[Faixa Gasto]] &amp; " | " &amp; Tabela3[[#This Row],[Faixa ticket médio]]</f>
        <v>16-30 dias | R$ 0-100 | R$ 1–25</v>
      </c>
      <c r="AZ10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6" s="36"/>
    </row>
    <row r="1087" spans="1:54" x14ac:dyDescent="0.25">
      <c r="A1087" s="61">
        <v>1086</v>
      </c>
      <c r="B1087" s="37">
        <v>76045</v>
      </c>
      <c r="C1087" s="34">
        <v>0</v>
      </c>
      <c r="D1087" s="34">
        <v>0</v>
      </c>
      <c r="E1087" s="34">
        <v>78</v>
      </c>
      <c r="F1087" s="58" t="str">
        <f>IF('Base tratada'!$E1087&lt;=15,"0-15 dias",
IF('Base tratada'!$E1087&lt;=30, "16-30 dias",
IF('Base tratada'!$E1087&lt;=45, "31-45 dias",
IF('Base tratada'!$E1087&lt;=60, "46-60 dias",
IF('Base tratada'!$E1087&lt;=75, "61-75 dias", "76-99 dias")))))</f>
        <v>76-99 dias</v>
      </c>
      <c r="G1087" s="38">
        <v>60</v>
      </c>
      <c r="H1087" s="60" t="str">
        <f>IF('Base tratada'!$G1087&lt;=29,"24–29",
IF('Base tratada'!$G1087&lt;=39,"30–39",
IF('Base tratada'!$G1087&lt;=49,"40–49",
IF('Base tratada'!$G1087&lt;=59,"50–59",
IF('Base tratada'!$G1087&lt;=69,"60–69",
"70–80")))))</f>
        <v>60–69</v>
      </c>
      <c r="I1087" s="34">
        <v>2385</v>
      </c>
      <c r="J1087" s="58" t="str">
        <f>IF('Base tratada'!$K1087=1,"Divorciado",
IF('Base tratada'!$L1087=1,"Casado",
IF('Base tratada'!$M1087=1, "Solteiro",
IF('Base tratada'!$N1087=1,"Juntos",
"Viúvo"))))</f>
        <v>Solteiro</v>
      </c>
      <c r="K1087" s="34">
        <v>0</v>
      </c>
      <c r="L1087" s="34">
        <v>0</v>
      </c>
      <c r="M1087" s="34">
        <v>1</v>
      </c>
      <c r="N1087" s="34">
        <v>0</v>
      </c>
      <c r="O1087" s="34">
        <v>0</v>
      </c>
      <c r="P1087" s="34">
        <v>0</v>
      </c>
      <c r="Q1087" s="34">
        <v>0</v>
      </c>
      <c r="R1087" s="34">
        <v>0</v>
      </c>
      <c r="S1087" s="34">
        <v>0</v>
      </c>
      <c r="T1087" s="34">
        <v>1</v>
      </c>
      <c r="U1087" s="35">
        <v>760</v>
      </c>
      <c r="V1087" s="35">
        <v>53</v>
      </c>
      <c r="W1087" s="35">
        <v>400</v>
      </c>
      <c r="X1087" s="35">
        <v>17</v>
      </c>
      <c r="Y1087" s="35">
        <v>93</v>
      </c>
      <c r="Z1087" s="35">
        <v>0</v>
      </c>
      <c r="AA1087" s="34">
        <v>1</v>
      </c>
      <c r="AB1087" s="34">
        <v>2</v>
      </c>
      <c r="AC1087" s="34">
        <v>4</v>
      </c>
      <c r="AD1087" s="34">
        <v>5</v>
      </c>
      <c r="AE1087" s="34">
        <v>11</v>
      </c>
      <c r="AF1087" s="58">
        <f>'Base tratada'!$AC1087+'Base tratada'!$AD1087+'Base tratada'!$AE1087</f>
        <v>20</v>
      </c>
      <c r="AG10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87" s="58" t="str">
        <f>IF('Base tratada'!$AC1087&gt;=MAX('Base tratada'!$AD1087,'Base tratada'!$AE1087),"Web",
IF('Base tratada'!$AD1087&gt;='Base tratada'!$AE1087,"Catalog",
"Store"))</f>
        <v>Store</v>
      </c>
      <c r="AI1087" s="59">
        <f>IF('Base tratada'!$AF1087=0,"0",'Base tratada'!$AK1087/'Base tratada'!$AF1087)</f>
        <v>66.150000000000006</v>
      </c>
      <c r="AJ1087" s="59" t="str">
        <f>IF('Base tratada'!$AI1087=0,"R$ 0",
IF('Base tratada'!$AI1087&lt;=25,"R$ 1–25",
IF('Base tratada'!$AI1087&lt;=50,"R$ 26–50",
"+R$ 50")))</f>
        <v>+R$ 50</v>
      </c>
      <c r="AK1087" s="35">
        <v>1323</v>
      </c>
      <c r="AL1087" s="58" t="str">
        <f>IF('Base tratada'!$AK1087&lt;=100,"R$ 0-100",
IF('Base tratada'!$AK1087&lt;=500,"R$ 101-500",
IF('Base tratada'!$AK1087&lt;=1000,"R$ 501-1000",
IF('Base tratada'!$AK1087&lt;=1500,"R$ 1001-1500",
"+R$ 1500"))))</f>
        <v>R$ 1001-1500</v>
      </c>
      <c r="AM1087" s="34">
        <v>1</v>
      </c>
      <c r="AN1087" s="34">
        <v>0</v>
      </c>
      <c r="AO1087" s="34">
        <v>0</v>
      </c>
      <c r="AP1087" s="34">
        <v>0</v>
      </c>
      <c r="AQ1087" s="34">
        <v>0</v>
      </c>
      <c r="AR1087" s="34">
        <v>1</v>
      </c>
      <c r="AS1087" s="34">
        <v>0</v>
      </c>
      <c r="AT1087" s="34">
        <v>3</v>
      </c>
      <c r="AU1087" s="34">
        <v>11</v>
      </c>
      <c r="AV1087" s="52">
        <v>1323</v>
      </c>
      <c r="AW1087" s="57">
        <v>0</v>
      </c>
      <c r="AX1087" s="58" t="str">
        <f>IF(Tabela3[[#This Row],[Response]]=1, "Aceitou", "Não aceitou")</f>
        <v>Não aceitou</v>
      </c>
      <c r="AY1087" s="55" t="str">
        <f>Tabela3[[#This Row],[Faixa Recência]] &amp; " | " &amp; Tabela3[[#This Row],[Faixa Gasto]] &amp; " | " &amp; Tabela3[[#This Row],[Faixa ticket médio]]</f>
        <v>76-99 dias | R$ 1001-1500 | +R$ 50</v>
      </c>
      <c r="AZ10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7" s="36"/>
    </row>
    <row r="1088" spans="1:54" x14ac:dyDescent="0.25">
      <c r="A1088" s="61">
        <v>1087</v>
      </c>
      <c r="B1088" s="37">
        <v>50870</v>
      </c>
      <c r="C1088" s="34">
        <v>0</v>
      </c>
      <c r="D1088" s="34">
        <v>1</v>
      </c>
      <c r="E1088" s="34">
        <v>13</v>
      </c>
      <c r="F1088" s="58" t="str">
        <f>IF('Base tratada'!$E1088&lt;=15,"0-15 dias",
IF('Base tratada'!$E1088&lt;=30, "16-30 dias",
IF('Base tratada'!$E1088&lt;=45, "31-45 dias",
IF('Base tratada'!$E1088&lt;=60, "46-60 dias",
IF('Base tratada'!$E1088&lt;=75, "61-75 dias", "76-99 dias")))))</f>
        <v>0-15 dias</v>
      </c>
      <c r="G1088" s="38">
        <v>68</v>
      </c>
      <c r="H1088" s="60" t="str">
        <f>IF('Base tratada'!$G1088&lt;=29,"24–29",
IF('Base tratada'!$G1088&lt;=39,"30–39",
IF('Base tratada'!$G1088&lt;=49,"40–49",
IF('Base tratada'!$G1088&lt;=59,"50–59",
IF('Base tratada'!$G1088&lt;=69,"60–69",
"70–80")))))</f>
        <v>60–69</v>
      </c>
      <c r="I1088" s="34">
        <v>2169</v>
      </c>
      <c r="J1088" s="58" t="str">
        <f>IF('Base tratada'!$K1088=1,"Divorciado",
IF('Base tratada'!$L1088=1,"Casado",
IF('Base tratada'!$M1088=1, "Solteiro",
IF('Base tratada'!$N1088=1,"Juntos",
"Viúvo"))))</f>
        <v>Casado</v>
      </c>
      <c r="K1088" s="34">
        <v>0</v>
      </c>
      <c r="L1088" s="34">
        <v>1</v>
      </c>
      <c r="M1088" s="34">
        <v>0</v>
      </c>
      <c r="N1088" s="34">
        <v>0</v>
      </c>
      <c r="O1088" s="34">
        <v>0</v>
      </c>
      <c r="P1088" s="34">
        <v>0</v>
      </c>
      <c r="Q1088" s="34">
        <v>0</v>
      </c>
      <c r="R1088" s="34">
        <v>0</v>
      </c>
      <c r="S1088" s="34">
        <v>0</v>
      </c>
      <c r="T1088" s="34">
        <v>1</v>
      </c>
      <c r="U1088" s="35">
        <v>53</v>
      </c>
      <c r="V1088" s="35">
        <v>0</v>
      </c>
      <c r="W1088" s="35">
        <v>8</v>
      </c>
      <c r="X1088" s="35">
        <v>0</v>
      </c>
      <c r="Y1088" s="35">
        <v>0</v>
      </c>
      <c r="Z1088" s="35">
        <v>2</v>
      </c>
      <c r="AA1088" s="34">
        <v>1</v>
      </c>
      <c r="AB1088" s="34">
        <v>5</v>
      </c>
      <c r="AC1088" s="34">
        <v>2</v>
      </c>
      <c r="AD1088" s="34">
        <v>0</v>
      </c>
      <c r="AE1088" s="34">
        <v>3</v>
      </c>
      <c r="AF1088" s="58">
        <f>'Base tratada'!$AC1088+'Base tratada'!$AD1088+'Base tratada'!$AE1088</f>
        <v>5</v>
      </c>
      <c r="AG10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88" s="58" t="str">
        <f>IF('Base tratada'!$AC1088&gt;=MAX('Base tratada'!$AD1088,'Base tratada'!$AE1088),"Web",
IF('Base tratada'!$AD1088&gt;='Base tratada'!$AE1088,"Catalog",
"Store"))</f>
        <v>Store</v>
      </c>
      <c r="AI1088" s="59">
        <f>IF('Base tratada'!$AF1088=0,"0",'Base tratada'!$AK1088/'Base tratada'!$AF1088)</f>
        <v>12.2</v>
      </c>
      <c r="AJ1088" s="59" t="str">
        <f>IF('Base tratada'!$AI1088=0,"R$ 0",
IF('Base tratada'!$AI1088&lt;=25,"R$ 1–25",
IF('Base tratada'!$AI1088&lt;=50,"R$ 26–50",
"+R$ 50")))</f>
        <v>R$ 1–25</v>
      </c>
      <c r="AK1088" s="35">
        <v>61</v>
      </c>
      <c r="AL1088" s="58" t="str">
        <f>IF('Base tratada'!$AK1088&lt;=100,"R$ 0-100",
IF('Base tratada'!$AK1088&lt;=500,"R$ 101-500",
IF('Base tratada'!$AK1088&lt;=1000,"R$ 501-1000",
IF('Base tratada'!$AK1088&lt;=1500,"R$ 1001-1500",
"+R$ 1500"))))</f>
        <v>R$ 0-100</v>
      </c>
      <c r="AM1088" s="34">
        <v>0</v>
      </c>
      <c r="AN1088" s="34">
        <v>0</v>
      </c>
      <c r="AO1088" s="34">
        <v>0</v>
      </c>
      <c r="AP1088" s="34">
        <v>0</v>
      </c>
      <c r="AQ1088" s="34">
        <v>0</v>
      </c>
      <c r="AR1088" s="34">
        <v>0</v>
      </c>
      <c r="AS1088" s="34">
        <v>0</v>
      </c>
      <c r="AT1088" s="34">
        <v>3</v>
      </c>
      <c r="AU1088" s="34">
        <v>11</v>
      </c>
      <c r="AV1088" s="52">
        <v>59</v>
      </c>
      <c r="AW1088" s="57">
        <v>0</v>
      </c>
      <c r="AX1088" s="58" t="str">
        <f>IF(Tabela3[[#This Row],[Response]]=1, "Aceitou", "Não aceitou")</f>
        <v>Não aceitou</v>
      </c>
      <c r="AY1088" s="55" t="str">
        <f>Tabela3[[#This Row],[Faixa Recência]] &amp; " | " &amp; Tabela3[[#This Row],[Faixa Gasto]] &amp; " | " &amp; Tabela3[[#This Row],[Faixa ticket médio]]</f>
        <v>0-15 dias | R$ 0-100 | R$ 1–25</v>
      </c>
      <c r="AZ10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8" s="36"/>
    </row>
    <row r="1089" spans="1:54" x14ac:dyDescent="0.25">
      <c r="A1089" s="61">
        <v>1088</v>
      </c>
      <c r="B1089" s="37">
        <v>15315</v>
      </c>
      <c r="C1089" s="34">
        <v>0</v>
      </c>
      <c r="D1089" s="34">
        <v>0</v>
      </c>
      <c r="E1089" s="34">
        <v>27</v>
      </c>
      <c r="F1089" s="58" t="str">
        <f>IF('Base tratada'!$E1089&lt;=15,"0-15 dias",
IF('Base tratada'!$E1089&lt;=30, "16-30 dias",
IF('Base tratada'!$E1089&lt;=45, "31-45 dias",
IF('Base tratada'!$E1089&lt;=60, "46-60 dias",
IF('Base tratada'!$E1089&lt;=75, "61-75 dias", "76-99 dias")))))</f>
        <v>16-30 dias</v>
      </c>
      <c r="G1089" s="38">
        <v>50</v>
      </c>
      <c r="H1089" s="60" t="str">
        <f>IF('Base tratada'!$G1089&lt;=29,"24–29",
IF('Base tratada'!$G1089&lt;=39,"30–39",
IF('Base tratada'!$G1089&lt;=49,"40–49",
IF('Base tratada'!$G1089&lt;=59,"50–59",
IF('Base tratada'!$G1089&lt;=69,"60–69",
"70–80")))))</f>
        <v>50–59</v>
      </c>
      <c r="I1089" s="34">
        <v>2489</v>
      </c>
      <c r="J1089" s="58" t="str">
        <f>IF('Base tratada'!$K1089=1,"Divorciado",
IF('Base tratada'!$L1089=1,"Casado",
IF('Base tratada'!$M1089=1, "Solteiro",
IF('Base tratada'!$N1089=1,"Juntos",
"Viúvo"))))</f>
        <v>Casado</v>
      </c>
      <c r="K1089" s="34">
        <v>0</v>
      </c>
      <c r="L1089" s="34">
        <v>1</v>
      </c>
      <c r="M1089" s="34">
        <v>0</v>
      </c>
      <c r="N1089" s="34">
        <v>0</v>
      </c>
      <c r="O1089" s="34">
        <v>0</v>
      </c>
      <c r="P1089" s="34">
        <v>1</v>
      </c>
      <c r="Q1089" s="34">
        <v>0</v>
      </c>
      <c r="R1089" s="34">
        <v>0</v>
      </c>
      <c r="S1089" s="34">
        <v>0</v>
      </c>
      <c r="T1089" s="34">
        <v>0</v>
      </c>
      <c r="U1089" s="35">
        <v>7</v>
      </c>
      <c r="V1089" s="35">
        <v>4</v>
      </c>
      <c r="W1089" s="35">
        <v>13</v>
      </c>
      <c r="X1089" s="35">
        <v>15</v>
      </c>
      <c r="Y1089" s="35">
        <v>8</v>
      </c>
      <c r="Z1089" s="35">
        <v>17</v>
      </c>
      <c r="AA1089" s="34">
        <v>2</v>
      </c>
      <c r="AB1089" s="34">
        <v>5</v>
      </c>
      <c r="AC1089" s="34">
        <v>2</v>
      </c>
      <c r="AD1089" s="34">
        <v>0</v>
      </c>
      <c r="AE1089" s="34">
        <v>4</v>
      </c>
      <c r="AF1089" s="58">
        <f>'Base tratada'!$AC1089+'Base tratada'!$AD1089+'Base tratada'!$AE1089</f>
        <v>6</v>
      </c>
      <c r="AG10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89" s="58" t="str">
        <f>IF('Base tratada'!$AC1089&gt;=MAX('Base tratada'!$AD1089,'Base tratada'!$AE1089),"Web",
IF('Base tratada'!$AD1089&gt;='Base tratada'!$AE1089,"Catalog",
"Store"))</f>
        <v>Store</v>
      </c>
      <c r="AI1089" s="59">
        <f>IF('Base tratada'!$AF1089=0,"0",'Base tratada'!$AK1089/'Base tratada'!$AF1089)</f>
        <v>7.833333333333333</v>
      </c>
      <c r="AJ1089" s="59" t="str">
        <f>IF('Base tratada'!$AI1089=0,"R$ 0",
IF('Base tratada'!$AI1089&lt;=25,"R$ 1–25",
IF('Base tratada'!$AI1089&lt;=50,"R$ 26–50",
"+R$ 50")))</f>
        <v>R$ 1–25</v>
      </c>
      <c r="AK1089" s="35">
        <v>47</v>
      </c>
      <c r="AL1089" s="58" t="str">
        <f>IF('Base tratada'!$AK1089&lt;=100,"R$ 0-100",
IF('Base tratada'!$AK1089&lt;=500,"R$ 101-500",
IF('Base tratada'!$AK1089&lt;=1000,"R$ 501-1000",
IF('Base tratada'!$AK1089&lt;=1500,"R$ 1001-1500",
"+R$ 1500"))))</f>
        <v>R$ 0-100</v>
      </c>
      <c r="AM1089" s="34">
        <v>0</v>
      </c>
      <c r="AN1089" s="34">
        <v>0</v>
      </c>
      <c r="AO1089" s="34">
        <v>0</v>
      </c>
      <c r="AP1089" s="34">
        <v>0</v>
      </c>
      <c r="AQ1089" s="34">
        <v>0</v>
      </c>
      <c r="AR1089" s="34">
        <v>0</v>
      </c>
      <c r="AS1089" s="34">
        <v>0</v>
      </c>
      <c r="AT1089" s="34">
        <v>3</v>
      </c>
      <c r="AU1089" s="34">
        <v>11</v>
      </c>
      <c r="AV1089" s="52">
        <v>30</v>
      </c>
      <c r="AW1089" s="57">
        <v>0</v>
      </c>
      <c r="AX1089" s="58" t="str">
        <f>IF(Tabela3[[#This Row],[Response]]=1, "Aceitou", "Não aceitou")</f>
        <v>Não aceitou</v>
      </c>
      <c r="AY1089" s="55" t="str">
        <f>Tabela3[[#This Row],[Faixa Recência]] &amp; " | " &amp; Tabela3[[#This Row],[Faixa Gasto]] &amp; " | " &amp; Tabela3[[#This Row],[Faixa ticket médio]]</f>
        <v>16-30 dias | R$ 0-100 | R$ 1–25</v>
      </c>
      <c r="AZ10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89" s="36"/>
    </row>
    <row r="1090" spans="1:54" x14ac:dyDescent="0.25">
      <c r="A1090" s="61">
        <v>1089</v>
      </c>
      <c r="B1090" s="37">
        <v>65463</v>
      </c>
      <c r="C1090" s="34">
        <v>1</v>
      </c>
      <c r="D1090" s="34">
        <v>0</v>
      </c>
      <c r="E1090" s="34">
        <v>17</v>
      </c>
      <c r="F1090" s="58" t="str">
        <f>IF('Base tratada'!$E1090&lt;=15,"0-15 dias",
IF('Base tratada'!$E1090&lt;=30, "16-30 dias",
IF('Base tratada'!$E1090&lt;=45, "31-45 dias",
IF('Base tratada'!$E1090&lt;=60, "46-60 dias",
IF('Base tratada'!$E1090&lt;=75, "61-75 dias", "76-99 dias")))))</f>
        <v>16-30 dias</v>
      </c>
      <c r="G1090" s="38">
        <v>46</v>
      </c>
      <c r="H1090" s="60" t="str">
        <f>IF('Base tratada'!$G1090&lt;=29,"24–29",
IF('Base tratada'!$G1090&lt;=39,"30–39",
IF('Base tratada'!$G1090&lt;=49,"40–49",
IF('Base tratada'!$G1090&lt;=59,"50–59",
IF('Base tratada'!$G1090&lt;=69,"60–69",
"70–80")))))</f>
        <v>40–49</v>
      </c>
      <c r="I1090" s="34">
        <v>2309</v>
      </c>
      <c r="J1090" s="58" t="str">
        <f>IF('Base tratada'!$K1090=1,"Divorciado",
IF('Base tratada'!$L1090=1,"Casado",
IF('Base tratada'!$M1090=1, "Solteiro",
IF('Base tratada'!$N1090=1,"Juntos",
"Viúvo"))))</f>
        <v>Casado</v>
      </c>
      <c r="K1090" s="34">
        <v>0</v>
      </c>
      <c r="L1090" s="34">
        <v>1</v>
      </c>
      <c r="M1090" s="34">
        <v>0</v>
      </c>
      <c r="N1090" s="34">
        <v>0</v>
      </c>
      <c r="O1090" s="34">
        <v>0</v>
      </c>
      <c r="P1090" s="34">
        <v>1</v>
      </c>
      <c r="Q1090" s="34">
        <v>0</v>
      </c>
      <c r="R1090" s="34">
        <v>0</v>
      </c>
      <c r="S1090" s="34">
        <v>0</v>
      </c>
      <c r="T1090" s="34">
        <v>0</v>
      </c>
      <c r="U1090" s="35">
        <v>391</v>
      </c>
      <c r="V1090" s="35">
        <v>32</v>
      </c>
      <c r="W1090" s="35">
        <v>70</v>
      </c>
      <c r="X1090" s="35">
        <v>21</v>
      </c>
      <c r="Y1090" s="35">
        <v>32</v>
      </c>
      <c r="Z1090" s="35">
        <v>16</v>
      </c>
      <c r="AA1090" s="34">
        <v>2</v>
      </c>
      <c r="AB1090" s="34">
        <v>5</v>
      </c>
      <c r="AC1090" s="34">
        <v>6</v>
      </c>
      <c r="AD1090" s="34">
        <v>2</v>
      </c>
      <c r="AE1090" s="34">
        <v>9</v>
      </c>
      <c r="AF1090" s="58">
        <f>'Base tratada'!$AC1090+'Base tratada'!$AD1090+'Base tratada'!$AE1090</f>
        <v>17</v>
      </c>
      <c r="AG10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90" s="58" t="str">
        <f>IF('Base tratada'!$AC1090&gt;=MAX('Base tratada'!$AD1090,'Base tratada'!$AE1090),"Web",
IF('Base tratada'!$AD1090&gt;='Base tratada'!$AE1090,"Catalog",
"Store"))</f>
        <v>Store</v>
      </c>
      <c r="AI1090" s="59">
        <f>IF('Base tratada'!$AF1090=0,"0",'Base tratada'!$AK1090/'Base tratada'!$AF1090)</f>
        <v>32.117647058823529</v>
      </c>
      <c r="AJ1090" s="59" t="str">
        <f>IF('Base tratada'!$AI1090=0,"R$ 0",
IF('Base tratada'!$AI1090&lt;=25,"R$ 1–25",
IF('Base tratada'!$AI1090&lt;=50,"R$ 26–50",
"+R$ 50")))</f>
        <v>R$ 26–50</v>
      </c>
      <c r="AK1090" s="35">
        <v>546</v>
      </c>
      <c r="AL1090" s="58" t="str">
        <f>IF('Base tratada'!$AK1090&lt;=100,"R$ 0-100",
IF('Base tratada'!$AK1090&lt;=500,"R$ 101-500",
IF('Base tratada'!$AK1090&lt;=1000,"R$ 501-1000",
IF('Base tratada'!$AK1090&lt;=1500,"R$ 1001-1500",
"+R$ 1500"))))</f>
        <v>R$ 501-1000</v>
      </c>
      <c r="AM1090" s="34">
        <v>0</v>
      </c>
      <c r="AN1090" s="34">
        <v>0</v>
      </c>
      <c r="AO1090" s="34">
        <v>0</v>
      </c>
      <c r="AP1090" s="34">
        <v>1</v>
      </c>
      <c r="AQ1090" s="34">
        <v>0</v>
      </c>
      <c r="AR1090" s="34">
        <v>1</v>
      </c>
      <c r="AS1090" s="34">
        <v>0</v>
      </c>
      <c r="AT1090" s="34">
        <v>3</v>
      </c>
      <c r="AU1090" s="34">
        <v>11</v>
      </c>
      <c r="AV1090" s="52">
        <v>530</v>
      </c>
      <c r="AW1090" s="57">
        <v>0</v>
      </c>
      <c r="AX1090" s="58" t="str">
        <f>IF(Tabela3[[#This Row],[Response]]=1, "Aceitou", "Não aceitou")</f>
        <v>Não aceitou</v>
      </c>
      <c r="AY1090" s="55" t="str">
        <f>Tabela3[[#This Row],[Faixa Recência]] &amp; " | " &amp; Tabela3[[#This Row],[Faixa Gasto]] &amp; " | " &amp; Tabela3[[#This Row],[Faixa ticket médio]]</f>
        <v>16-30 dias | R$ 501-1000 | R$ 26–50</v>
      </c>
      <c r="AZ10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0" s="36"/>
    </row>
    <row r="1091" spans="1:54" x14ac:dyDescent="0.25">
      <c r="A1091" s="61">
        <v>1090</v>
      </c>
      <c r="B1091" s="37">
        <v>66480</v>
      </c>
      <c r="C1091" s="34">
        <v>1</v>
      </c>
      <c r="D1091" s="34">
        <v>1</v>
      </c>
      <c r="E1091" s="34">
        <v>71</v>
      </c>
      <c r="F1091" s="58" t="str">
        <f>IF('Base tratada'!$E1091&lt;=15,"0-15 dias",
IF('Base tratada'!$E1091&lt;=30, "16-30 dias",
IF('Base tratada'!$E1091&lt;=45, "31-45 dias",
IF('Base tratada'!$E1091&lt;=60, "46-60 dias",
IF('Base tratada'!$E1091&lt;=75, "61-75 dias", "76-99 dias")))))</f>
        <v>61-75 dias</v>
      </c>
      <c r="G1091" s="38">
        <v>55</v>
      </c>
      <c r="H1091" s="60" t="str">
        <f>IF('Base tratada'!$G1091&lt;=29,"24–29",
IF('Base tratada'!$G1091&lt;=39,"30–39",
IF('Base tratada'!$G1091&lt;=49,"40–49",
IF('Base tratada'!$G1091&lt;=59,"50–59",
IF('Base tratada'!$G1091&lt;=69,"60–69",
"70–80")))))</f>
        <v>50–59</v>
      </c>
      <c r="I1091" s="34">
        <v>2188</v>
      </c>
      <c r="J1091" s="58" t="str">
        <f>IF('Base tratada'!$K1091=1,"Divorciado",
IF('Base tratada'!$L1091=1,"Casado",
IF('Base tratada'!$M1091=1, "Solteiro",
IF('Base tratada'!$N1091=1,"Juntos",
"Viúvo"))))</f>
        <v>Casado</v>
      </c>
      <c r="K1091" s="34">
        <v>0</v>
      </c>
      <c r="L1091" s="34">
        <v>1</v>
      </c>
      <c r="M1091" s="34">
        <v>0</v>
      </c>
      <c r="N1091" s="34">
        <v>0</v>
      </c>
      <c r="O1091" s="34">
        <v>0</v>
      </c>
      <c r="P1091" s="34">
        <v>0</v>
      </c>
      <c r="Q1091" s="34">
        <v>0</v>
      </c>
      <c r="R1091" s="34">
        <v>1</v>
      </c>
      <c r="S1091" s="34">
        <v>0</v>
      </c>
      <c r="T1091" s="34">
        <v>0</v>
      </c>
      <c r="U1091" s="35">
        <v>199</v>
      </c>
      <c r="V1091" s="35">
        <v>9</v>
      </c>
      <c r="W1091" s="35">
        <v>57</v>
      </c>
      <c r="X1091" s="35">
        <v>20</v>
      </c>
      <c r="Y1091" s="35">
        <v>21</v>
      </c>
      <c r="Z1091" s="35">
        <v>6</v>
      </c>
      <c r="AA1091" s="34">
        <v>7</v>
      </c>
      <c r="AB1091" s="34">
        <v>4</v>
      </c>
      <c r="AC1091" s="34">
        <v>4</v>
      </c>
      <c r="AD1091" s="34">
        <v>1</v>
      </c>
      <c r="AE1091" s="34">
        <v>7</v>
      </c>
      <c r="AF1091" s="58">
        <f>'Base tratada'!$AC1091+'Base tratada'!$AD1091+'Base tratada'!$AE1091</f>
        <v>12</v>
      </c>
      <c r="AG10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91" s="58" t="str">
        <f>IF('Base tratada'!$AC1091&gt;=MAX('Base tratada'!$AD1091,'Base tratada'!$AE1091),"Web",
IF('Base tratada'!$AD1091&gt;='Base tratada'!$AE1091,"Catalog",
"Store"))</f>
        <v>Store</v>
      </c>
      <c r="AI1091" s="59">
        <f>IF('Base tratada'!$AF1091=0,"0",'Base tratada'!$AK1091/'Base tratada'!$AF1091)</f>
        <v>25.5</v>
      </c>
      <c r="AJ1091" s="59" t="str">
        <f>IF('Base tratada'!$AI1091=0,"R$ 0",
IF('Base tratada'!$AI1091&lt;=25,"R$ 1–25",
IF('Base tratada'!$AI1091&lt;=50,"R$ 26–50",
"+R$ 50")))</f>
        <v>R$ 26–50</v>
      </c>
      <c r="AK1091" s="35">
        <v>306</v>
      </c>
      <c r="AL1091" s="58" t="str">
        <f>IF('Base tratada'!$AK1091&lt;=100,"R$ 0-100",
IF('Base tratada'!$AK1091&lt;=500,"R$ 101-500",
IF('Base tratada'!$AK1091&lt;=1000,"R$ 501-1000",
IF('Base tratada'!$AK1091&lt;=1500,"R$ 1001-1500",
"+R$ 1500"))))</f>
        <v>R$ 101-500</v>
      </c>
      <c r="AM1091" s="34">
        <v>0</v>
      </c>
      <c r="AN1091" s="34">
        <v>0</v>
      </c>
      <c r="AO1091" s="34">
        <v>0</v>
      </c>
      <c r="AP1091" s="34">
        <v>0</v>
      </c>
      <c r="AQ1091" s="34">
        <v>0</v>
      </c>
      <c r="AR1091" s="34">
        <v>0</v>
      </c>
      <c r="AS1091" s="34">
        <v>0</v>
      </c>
      <c r="AT1091" s="34">
        <v>3</v>
      </c>
      <c r="AU1091" s="34">
        <v>11</v>
      </c>
      <c r="AV1091" s="52">
        <v>300</v>
      </c>
      <c r="AW1091" s="57">
        <v>0</v>
      </c>
      <c r="AX1091" s="58" t="str">
        <f>IF(Tabela3[[#This Row],[Response]]=1, "Aceitou", "Não aceitou")</f>
        <v>Não aceitou</v>
      </c>
      <c r="AY1091" s="55" t="str">
        <f>Tabela3[[#This Row],[Faixa Recência]] &amp; " | " &amp; Tabela3[[#This Row],[Faixa Gasto]] &amp; " | " &amp; Tabela3[[#This Row],[Faixa ticket médio]]</f>
        <v>61-75 dias | R$ 101-500 | R$ 26–50</v>
      </c>
      <c r="AZ10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1" s="36"/>
    </row>
    <row r="1092" spans="1:54" x14ac:dyDescent="0.25">
      <c r="A1092" s="61">
        <v>1091</v>
      </c>
      <c r="B1092" s="37">
        <v>76773</v>
      </c>
      <c r="C1092" s="34">
        <v>0</v>
      </c>
      <c r="D1092" s="34">
        <v>0</v>
      </c>
      <c r="E1092" s="34">
        <v>79</v>
      </c>
      <c r="F1092" s="58" t="str">
        <f>IF('Base tratada'!$E1092&lt;=15,"0-15 dias",
IF('Base tratada'!$E1092&lt;=30, "16-30 dias",
IF('Base tratada'!$E1092&lt;=45, "31-45 dias",
IF('Base tratada'!$E1092&lt;=60, "46-60 dias",
IF('Base tratada'!$E1092&lt;=75, "61-75 dias", "76-99 dias")))))</f>
        <v>76-99 dias</v>
      </c>
      <c r="G1092" s="38">
        <v>66</v>
      </c>
      <c r="H1092" s="60" t="str">
        <f>IF('Base tratada'!$G1092&lt;=29,"24–29",
IF('Base tratada'!$G1092&lt;=39,"30–39",
IF('Base tratada'!$G1092&lt;=49,"40–49",
IF('Base tratada'!$G1092&lt;=59,"50–59",
IF('Base tratada'!$G1092&lt;=69,"60–69",
"70–80")))))</f>
        <v>60–69</v>
      </c>
      <c r="I1092" s="34">
        <v>2648</v>
      </c>
      <c r="J1092" s="58" t="str">
        <f>IF('Base tratada'!$K1092=1,"Divorciado",
IF('Base tratada'!$L1092=1,"Casado",
IF('Base tratada'!$M1092=1, "Solteiro",
IF('Base tratada'!$N1092=1,"Juntos",
"Viúvo"))))</f>
        <v>Divorciado</v>
      </c>
      <c r="K1092" s="34">
        <v>1</v>
      </c>
      <c r="L1092" s="34">
        <v>0</v>
      </c>
      <c r="M1092" s="34">
        <v>0</v>
      </c>
      <c r="N1092" s="34">
        <v>0</v>
      </c>
      <c r="O1092" s="34">
        <v>0</v>
      </c>
      <c r="P1092" s="34">
        <v>0</v>
      </c>
      <c r="Q1092" s="34">
        <v>0</v>
      </c>
      <c r="R1092" s="34">
        <v>1</v>
      </c>
      <c r="S1092" s="34">
        <v>0</v>
      </c>
      <c r="T1092" s="34">
        <v>0</v>
      </c>
      <c r="U1092" s="35">
        <v>516</v>
      </c>
      <c r="V1092" s="35">
        <v>56</v>
      </c>
      <c r="W1092" s="35">
        <v>449</v>
      </c>
      <c r="X1092" s="35">
        <v>86</v>
      </c>
      <c r="Y1092" s="35">
        <v>33</v>
      </c>
      <c r="Z1092" s="35">
        <v>16</v>
      </c>
      <c r="AA1092" s="34">
        <v>1</v>
      </c>
      <c r="AB1092" s="34">
        <v>1</v>
      </c>
      <c r="AC1092" s="34">
        <v>2</v>
      </c>
      <c r="AD1092" s="34">
        <v>2</v>
      </c>
      <c r="AE1092" s="34">
        <v>11</v>
      </c>
      <c r="AF1092" s="58">
        <f>'Base tratada'!$AC1092+'Base tratada'!$AD1092+'Base tratada'!$AE1092</f>
        <v>15</v>
      </c>
      <c r="AG10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92" s="58" t="str">
        <f>IF('Base tratada'!$AC1092&gt;=MAX('Base tratada'!$AD1092,'Base tratada'!$AE1092),"Web",
IF('Base tratada'!$AD1092&gt;='Base tratada'!$AE1092,"Catalog",
"Store"))</f>
        <v>Store</v>
      </c>
      <c r="AI1092" s="59">
        <f>IF('Base tratada'!$AF1092=0,"0",'Base tratada'!$AK1092/'Base tratada'!$AF1092)</f>
        <v>76</v>
      </c>
      <c r="AJ1092" s="59" t="str">
        <f>IF('Base tratada'!$AI1092=0,"R$ 0",
IF('Base tratada'!$AI1092&lt;=25,"R$ 1–25",
IF('Base tratada'!$AI1092&lt;=50,"R$ 26–50",
"+R$ 50")))</f>
        <v>+R$ 50</v>
      </c>
      <c r="AK1092" s="35">
        <v>1140</v>
      </c>
      <c r="AL1092" s="58" t="str">
        <f>IF('Base tratada'!$AK1092&lt;=100,"R$ 0-100",
IF('Base tratada'!$AK1092&lt;=500,"R$ 101-500",
IF('Base tratada'!$AK1092&lt;=1000,"R$ 501-1000",
IF('Base tratada'!$AK1092&lt;=1500,"R$ 1001-1500",
"+R$ 1500"))))</f>
        <v>R$ 1001-1500</v>
      </c>
      <c r="AM1092" s="34">
        <v>0</v>
      </c>
      <c r="AN1092" s="34">
        <v>0</v>
      </c>
      <c r="AO1092" s="34">
        <v>0</v>
      </c>
      <c r="AP1092" s="34">
        <v>0</v>
      </c>
      <c r="AQ1092" s="34">
        <v>0</v>
      </c>
      <c r="AR1092" s="34">
        <v>0</v>
      </c>
      <c r="AS1092" s="34">
        <v>0</v>
      </c>
      <c r="AT1092" s="34">
        <v>3</v>
      </c>
      <c r="AU1092" s="34">
        <v>11</v>
      </c>
      <c r="AV1092" s="52">
        <v>1124</v>
      </c>
      <c r="AW1092" s="57">
        <v>0</v>
      </c>
      <c r="AX1092" s="58" t="str">
        <f>IF(Tabela3[[#This Row],[Response]]=1, "Aceitou", "Não aceitou")</f>
        <v>Não aceitou</v>
      </c>
      <c r="AY1092" s="55" t="str">
        <f>Tabela3[[#This Row],[Faixa Recência]] &amp; " | " &amp; Tabela3[[#This Row],[Faixa Gasto]] &amp; " | " &amp; Tabela3[[#This Row],[Faixa ticket médio]]</f>
        <v>76-99 dias | R$ 1001-1500 | +R$ 50</v>
      </c>
      <c r="AZ10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2" s="36"/>
    </row>
    <row r="1093" spans="1:54" x14ac:dyDescent="0.25">
      <c r="A1093" s="61">
        <v>1092</v>
      </c>
      <c r="B1093" s="37">
        <v>81698</v>
      </c>
      <c r="C1093" s="34">
        <v>0</v>
      </c>
      <c r="D1093" s="34">
        <v>0</v>
      </c>
      <c r="E1093" s="34">
        <v>1</v>
      </c>
      <c r="F1093" s="58" t="str">
        <f>IF('Base tratada'!$E1093&lt;=15,"0-15 dias",
IF('Base tratada'!$E1093&lt;=30, "16-30 dias",
IF('Base tratada'!$E1093&lt;=45, "31-45 dias",
IF('Base tratada'!$E1093&lt;=60, "46-60 dias",
IF('Base tratada'!$E1093&lt;=75, "61-75 dias", "76-99 dias")))))</f>
        <v>0-15 dias</v>
      </c>
      <c r="G1093" s="38">
        <v>37</v>
      </c>
      <c r="H1093" s="60" t="str">
        <f>IF('Base tratada'!$G1093&lt;=29,"24–29",
IF('Base tratada'!$G1093&lt;=39,"30–39",
IF('Base tratada'!$G1093&lt;=49,"40–49",
IF('Base tratada'!$G1093&lt;=59,"50–59",
IF('Base tratada'!$G1093&lt;=69,"60–69",
"70–80")))))</f>
        <v>30–39</v>
      </c>
      <c r="I1093" s="34">
        <v>2644</v>
      </c>
      <c r="J1093" s="58" t="str">
        <f>IF('Base tratada'!$K1093=1,"Divorciado",
IF('Base tratada'!$L1093=1,"Casado",
IF('Base tratada'!$M1093=1, "Solteiro",
IF('Base tratada'!$N1093=1,"Juntos",
"Viúvo"))))</f>
        <v>Solteiro</v>
      </c>
      <c r="K1093" s="34">
        <v>0</v>
      </c>
      <c r="L1093" s="34">
        <v>0</v>
      </c>
      <c r="M1093" s="34">
        <v>1</v>
      </c>
      <c r="N1093" s="34">
        <v>0</v>
      </c>
      <c r="O1093" s="34">
        <v>0</v>
      </c>
      <c r="P1093" s="34">
        <v>1</v>
      </c>
      <c r="Q1093" s="34">
        <v>0</v>
      </c>
      <c r="R1093" s="34">
        <v>0</v>
      </c>
      <c r="S1093" s="34">
        <v>0</v>
      </c>
      <c r="T1093" s="34">
        <v>0</v>
      </c>
      <c r="U1093" s="35">
        <v>709</v>
      </c>
      <c r="V1093" s="35">
        <v>45</v>
      </c>
      <c r="W1093" s="35">
        <v>115</v>
      </c>
      <c r="X1093" s="35">
        <v>30</v>
      </c>
      <c r="Y1093" s="35">
        <v>160</v>
      </c>
      <c r="Z1093" s="35">
        <v>45</v>
      </c>
      <c r="AA1093" s="34">
        <v>1</v>
      </c>
      <c r="AB1093" s="34">
        <v>5</v>
      </c>
      <c r="AC1093" s="34">
        <v>8</v>
      </c>
      <c r="AD1093" s="34">
        <v>2</v>
      </c>
      <c r="AE1093" s="34">
        <v>5</v>
      </c>
      <c r="AF1093" s="58">
        <f>'Base tratada'!$AC1093+'Base tratada'!$AD1093+'Base tratada'!$AE1093</f>
        <v>15</v>
      </c>
      <c r="AG10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93" s="58" t="str">
        <f>IF('Base tratada'!$AC1093&gt;=MAX('Base tratada'!$AD1093,'Base tratada'!$AE1093),"Web",
IF('Base tratada'!$AD1093&gt;='Base tratada'!$AE1093,"Catalog",
"Store"))</f>
        <v>Web</v>
      </c>
      <c r="AI1093" s="59">
        <f>IF('Base tratada'!$AF1093=0,"0",'Base tratada'!$AK1093/'Base tratada'!$AF1093)</f>
        <v>70.599999999999994</v>
      </c>
      <c r="AJ1093" s="59" t="str">
        <f>IF('Base tratada'!$AI1093=0,"R$ 0",
IF('Base tratada'!$AI1093&lt;=25,"R$ 1–25",
IF('Base tratada'!$AI1093&lt;=50,"R$ 26–50",
"+R$ 50")))</f>
        <v>+R$ 50</v>
      </c>
      <c r="AK1093" s="35">
        <v>1059</v>
      </c>
      <c r="AL1093" s="58" t="str">
        <f>IF('Base tratada'!$AK1093&lt;=100,"R$ 0-100",
IF('Base tratada'!$AK1093&lt;=500,"R$ 101-500",
IF('Base tratada'!$AK1093&lt;=1000,"R$ 501-1000",
IF('Base tratada'!$AK1093&lt;=1500,"R$ 1001-1500",
"+R$ 1500"))))</f>
        <v>R$ 1001-1500</v>
      </c>
      <c r="AM1093" s="34">
        <v>1</v>
      </c>
      <c r="AN1093" s="34">
        <v>0</v>
      </c>
      <c r="AO1093" s="34">
        <v>0</v>
      </c>
      <c r="AP1093" s="34">
        <v>0</v>
      </c>
      <c r="AQ1093" s="34">
        <v>0</v>
      </c>
      <c r="AR1093" s="34">
        <v>1</v>
      </c>
      <c r="AS1093" s="34">
        <v>0</v>
      </c>
      <c r="AT1093" s="34">
        <v>3</v>
      </c>
      <c r="AU1093" s="34">
        <v>11</v>
      </c>
      <c r="AV1093" s="52">
        <v>1014</v>
      </c>
      <c r="AW1093" s="57">
        <v>1</v>
      </c>
      <c r="AX1093" s="58" t="str">
        <f>IF(Tabela3[[#This Row],[Response]]=1, "Aceitou", "Não aceitou")</f>
        <v>Aceitou</v>
      </c>
      <c r="AY1093" s="55" t="str">
        <f>Tabela3[[#This Row],[Faixa Recência]] &amp; " | " &amp; Tabela3[[#This Row],[Faixa Gasto]] &amp; " | " &amp; Tabela3[[#This Row],[Faixa ticket médio]]</f>
        <v>0-15 dias | R$ 1001-1500 | +R$ 50</v>
      </c>
      <c r="AZ10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93" s="36"/>
    </row>
    <row r="1094" spans="1:54" x14ac:dyDescent="0.25">
      <c r="A1094" s="61">
        <v>1093</v>
      </c>
      <c r="B1094" s="37">
        <v>54466</v>
      </c>
      <c r="C1094" s="34">
        <v>1</v>
      </c>
      <c r="D1094" s="34">
        <v>1</v>
      </c>
      <c r="E1094" s="34">
        <v>78</v>
      </c>
      <c r="F1094" s="58" t="str">
        <f>IF('Base tratada'!$E1094&lt;=15,"0-15 dias",
IF('Base tratada'!$E1094&lt;=30, "16-30 dias",
IF('Base tratada'!$E1094&lt;=45, "31-45 dias",
IF('Base tratada'!$E1094&lt;=60, "46-60 dias",
IF('Base tratada'!$E1094&lt;=75, "61-75 dias", "76-99 dias")))))</f>
        <v>76-99 dias</v>
      </c>
      <c r="G1094" s="38">
        <v>47</v>
      </c>
      <c r="H1094" s="60" t="str">
        <f>IF('Base tratada'!$G1094&lt;=29,"24–29",
IF('Base tratada'!$G1094&lt;=39,"30–39",
IF('Base tratada'!$G1094&lt;=49,"40–49",
IF('Base tratada'!$G1094&lt;=59,"50–59",
IF('Base tratada'!$G1094&lt;=69,"60–69",
"70–80")))))</f>
        <v>40–49</v>
      </c>
      <c r="I1094" s="34">
        <v>2299</v>
      </c>
      <c r="J1094" s="58" t="str">
        <f>IF('Base tratada'!$K1094=1,"Divorciado",
IF('Base tratada'!$L1094=1,"Casado",
IF('Base tratada'!$M1094=1, "Solteiro",
IF('Base tratada'!$N1094=1,"Juntos",
"Viúvo"))))</f>
        <v>Solteiro</v>
      </c>
      <c r="K1094" s="34">
        <v>0</v>
      </c>
      <c r="L1094" s="34">
        <v>0</v>
      </c>
      <c r="M1094" s="34">
        <v>1</v>
      </c>
      <c r="N1094" s="34">
        <v>0</v>
      </c>
      <c r="O1094" s="34">
        <v>0</v>
      </c>
      <c r="P1094" s="34">
        <v>0</v>
      </c>
      <c r="Q1094" s="34">
        <v>0</v>
      </c>
      <c r="R1094" s="34">
        <v>0</v>
      </c>
      <c r="S1094" s="34">
        <v>0</v>
      </c>
      <c r="T1094" s="34">
        <v>1</v>
      </c>
      <c r="U1094" s="35">
        <v>12</v>
      </c>
      <c r="V1094" s="35">
        <v>0</v>
      </c>
      <c r="W1094" s="35">
        <v>4</v>
      </c>
      <c r="X1094" s="35">
        <v>0</v>
      </c>
      <c r="Y1094" s="35">
        <v>0</v>
      </c>
      <c r="Z1094" s="35">
        <v>0</v>
      </c>
      <c r="AA1094" s="34">
        <v>1</v>
      </c>
      <c r="AB1094" s="34">
        <v>5</v>
      </c>
      <c r="AC1094" s="34">
        <v>1</v>
      </c>
      <c r="AD1094" s="34">
        <v>0</v>
      </c>
      <c r="AE1094" s="34">
        <v>2</v>
      </c>
      <c r="AF1094" s="58">
        <f>'Base tratada'!$AC1094+'Base tratada'!$AD1094+'Base tratada'!$AE1094</f>
        <v>3</v>
      </c>
      <c r="AG10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94" s="58" t="str">
        <f>IF('Base tratada'!$AC1094&gt;=MAX('Base tratada'!$AD1094,'Base tratada'!$AE1094),"Web",
IF('Base tratada'!$AD1094&gt;='Base tratada'!$AE1094,"Catalog",
"Store"))</f>
        <v>Store</v>
      </c>
      <c r="AI1094" s="59">
        <f>IF('Base tratada'!$AF1094=0,"0",'Base tratada'!$AK1094/'Base tratada'!$AF1094)</f>
        <v>5.333333333333333</v>
      </c>
      <c r="AJ1094" s="59" t="str">
        <f>IF('Base tratada'!$AI1094=0,"R$ 0",
IF('Base tratada'!$AI1094&lt;=25,"R$ 1–25",
IF('Base tratada'!$AI1094&lt;=50,"R$ 26–50",
"+R$ 50")))</f>
        <v>R$ 1–25</v>
      </c>
      <c r="AK1094" s="35">
        <v>16</v>
      </c>
      <c r="AL1094" s="58" t="str">
        <f>IF('Base tratada'!$AK1094&lt;=100,"R$ 0-100",
IF('Base tratada'!$AK1094&lt;=500,"R$ 101-500",
IF('Base tratada'!$AK1094&lt;=1000,"R$ 501-1000",
IF('Base tratada'!$AK1094&lt;=1500,"R$ 1001-1500",
"+R$ 1500"))))</f>
        <v>R$ 0-100</v>
      </c>
      <c r="AM1094" s="34">
        <v>0</v>
      </c>
      <c r="AN1094" s="34">
        <v>0</v>
      </c>
      <c r="AO1094" s="34">
        <v>0</v>
      </c>
      <c r="AP1094" s="34">
        <v>0</v>
      </c>
      <c r="AQ1094" s="34">
        <v>0</v>
      </c>
      <c r="AR1094" s="34">
        <v>0</v>
      </c>
      <c r="AS1094" s="34">
        <v>0</v>
      </c>
      <c r="AT1094" s="34">
        <v>3</v>
      </c>
      <c r="AU1094" s="34">
        <v>11</v>
      </c>
      <c r="AV1094" s="52">
        <v>16</v>
      </c>
      <c r="AW1094" s="57">
        <v>0</v>
      </c>
      <c r="AX1094" s="58" t="str">
        <f>IF(Tabela3[[#This Row],[Response]]=1, "Aceitou", "Não aceitou")</f>
        <v>Não aceitou</v>
      </c>
      <c r="AY1094" s="55" t="str">
        <f>Tabela3[[#This Row],[Faixa Recência]] &amp; " | " &amp; Tabela3[[#This Row],[Faixa Gasto]] &amp; " | " &amp; Tabela3[[#This Row],[Faixa ticket médio]]</f>
        <v>76-99 dias | R$ 0-100 | R$ 1–25</v>
      </c>
      <c r="AZ10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4" s="36"/>
    </row>
    <row r="1095" spans="1:54" x14ac:dyDescent="0.25">
      <c r="A1095" s="61">
        <v>1094</v>
      </c>
      <c r="B1095" s="37">
        <v>98777</v>
      </c>
      <c r="C1095" s="34">
        <v>0</v>
      </c>
      <c r="D1095" s="34">
        <v>0</v>
      </c>
      <c r="E1095" s="34">
        <v>23</v>
      </c>
      <c r="F1095" s="58" t="str">
        <f>IF('Base tratada'!$E1095&lt;=15,"0-15 dias",
IF('Base tratada'!$E1095&lt;=30, "16-30 dias",
IF('Base tratada'!$E1095&lt;=45, "31-45 dias",
IF('Base tratada'!$E1095&lt;=60, "46-60 dias",
IF('Base tratada'!$E1095&lt;=75, "61-75 dias", "76-99 dias")))))</f>
        <v>16-30 dias</v>
      </c>
      <c r="G1095" s="38">
        <v>60</v>
      </c>
      <c r="H1095" s="60" t="str">
        <f>IF('Base tratada'!$G1095&lt;=29,"24–29",
IF('Base tratada'!$G1095&lt;=39,"30–39",
IF('Base tratada'!$G1095&lt;=49,"40–49",
IF('Base tratada'!$G1095&lt;=59,"50–59",
IF('Base tratada'!$G1095&lt;=69,"60–69",
"70–80")))))</f>
        <v>60–69</v>
      </c>
      <c r="I1095" s="34">
        <v>2291</v>
      </c>
      <c r="J1095" s="58" t="str">
        <f>IF('Base tratada'!$K1095=1,"Divorciado",
IF('Base tratada'!$L1095=1,"Casado",
IF('Base tratada'!$M1095=1, "Solteiro",
IF('Base tratada'!$N1095=1,"Juntos",
"Viúvo"))))</f>
        <v>Solteiro</v>
      </c>
      <c r="K1095" s="34">
        <v>0</v>
      </c>
      <c r="L1095" s="34">
        <v>0</v>
      </c>
      <c r="M1095" s="34">
        <v>1</v>
      </c>
      <c r="N1095" s="34">
        <v>0</v>
      </c>
      <c r="O1095" s="34">
        <v>0</v>
      </c>
      <c r="P1095" s="34">
        <v>0</v>
      </c>
      <c r="Q1095" s="34">
        <v>0</v>
      </c>
      <c r="R1095" s="34">
        <v>0</v>
      </c>
      <c r="S1095" s="34">
        <v>1</v>
      </c>
      <c r="T1095" s="34">
        <v>0</v>
      </c>
      <c r="U1095" s="35">
        <v>1000</v>
      </c>
      <c r="V1095" s="35">
        <v>19</v>
      </c>
      <c r="W1095" s="35">
        <v>711</v>
      </c>
      <c r="X1095" s="35">
        <v>125</v>
      </c>
      <c r="Y1095" s="35">
        <v>115</v>
      </c>
      <c r="Z1095" s="35">
        <v>38</v>
      </c>
      <c r="AA1095" s="34">
        <v>0</v>
      </c>
      <c r="AB1095" s="34">
        <v>1</v>
      </c>
      <c r="AC1095" s="34">
        <v>4</v>
      </c>
      <c r="AD1095" s="34">
        <v>6</v>
      </c>
      <c r="AE1095" s="34">
        <v>9</v>
      </c>
      <c r="AF1095" s="58">
        <f>'Base tratada'!$AC1095+'Base tratada'!$AD1095+'Base tratada'!$AE1095</f>
        <v>19</v>
      </c>
      <c r="AG10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095" s="58" t="str">
        <f>IF('Base tratada'!$AC1095&gt;=MAX('Base tratada'!$AD1095,'Base tratada'!$AE1095),"Web",
IF('Base tratada'!$AD1095&gt;='Base tratada'!$AE1095,"Catalog",
"Store"))</f>
        <v>Store</v>
      </c>
      <c r="AI1095" s="59">
        <f>IF('Base tratada'!$AF1095=0,"0",'Base tratada'!$AK1095/'Base tratada'!$AF1095)</f>
        <v>103.68421052631579</v>
      </c>
      <c r="AJ1095" s="59" t="str">
        <f>IF('Base tratada'!$AI1095=0,"R$ 0",
IF('Base tratada'!$AI1095&lt;=25,"R$ 1–25",
IF('Base tratada'!$AI1095&lt;=50,"R$ 26–50",
"+R$ 50")))</f>
        <v>+R$ 50</v>
      </c>
      <c r="AK1095" s="35">
        <v>1970</v>
      </c>
      <c r="AL1095" s="58" t="str">
        <f>IF('Base tratada'!$AK1095&lt;=100,"R$ 0-100",
IF('Base tratada'!$AK1095&lt;=500,"R$ 101-500",
IF('Base tratada'!$AK1095&lt;=1000,"R$ 501-1000",
IF('Base tratada'!$AK1095&lt;=1500,"R$ 1001-1500",
"+R$ 1500"))))</f>
        <v>+R$ 1500</v>
      </c>
      <c r="AM1095" s="34">
        <v>0</v>
      </c>
      <c r="AN1095" s="34">
        <v>0</v>
      </c>
      <c r="AO1095" s="34">
        <v>0</v>
      </c>
      <c r="AP1095" s="34">
        <v>1</v>
      </c>
      <c r="AQ1095" s="34">
        <v>0</v>
      </c>
      <c r="AR1095" s="34">
        <v>1</v>
      </c>
      <c r="AS1095" s="34">
        <v>0</v>
      </c>
      <c r="AT1095" s="34">
        <v>3</v>
      </c>
      <c r="AU1095" s="34">
        <v>11</v>
      </c>
      <c r="AV1095" s="52">
        <v>1932</v>
      </c>
      <c r="AW1095" s="57">
        <v>0</v>
      </c>
      <c r="AX1095" s="58" t="str">
        <f>IF(Tabela3[[#This Row],[Response]]=1, "Aceitou", "Não aceitou")</f>
        <v>Não aceitou</v>
      </c>
      <c r="AY1095" s="55" t="str">
        <f>Tabela3[[#This Row],[Faixa Recência]] &amp; " | " &amp; Tabela3[[#This Row],[Faixa Gasto]] &amp; " | " &amp; Tabela3[[#This Row],[Faixa ticket médio]]</f>
        <v>16-30 dias | +R$ 1500 | +R$ 50</v>
      </c>
      <c r="AZ10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095" s="36"/>
    </row>
    <row r="1096" spans="1:54" x14ac:dyDescent="0.25">
      <c r="A1096" s="61">
        <v>1095</v>
      </c>
      <c r="B1096" s="37">
        <v>16269</v>
      </c>
      <c r="C1096" s="34">
        <v>1</v>
      </c>
      <c r="D1096" s="34">
        <v>0</v>
      </c>
      <c r="E1096" s="34">
        <v>75</v>
      </c>
      <c r="F1096" s="58" t="str">
        <f>IF('Base tratada'!$E1096&lt;=15,"0-15 dias",
IF('Base tratada'!$E1096&lt;=30, "16-30 dias",
IF('Base tratada'!$E1096&lt;=45, "31-45 dias",
IF('Base tratada'!$E1096&lt;=60, "46-60 dias",
IF('Base tratada'!$E1096&lt;=75, "61-75 dias", "76-99 dias")))))</f>
        <v>61-75 dias</v>
      </c>
      <c r="G1096" s="38">
        <v>36</v>
      </c>
      <c r="H1096" s="60" t="str">
        <f>IF('Base tratada'!$G1096&lt;=29,"24–29",
IF('Base tratada'!$G1096&lt;=39,"30–39",
IF('Base tratada'!$G1096&lt;=49,"40–49",
IF('Base tratada'!$G1096&lt;=59,"50–59",
IF('Base tratada'!$G1096&lt;=69,"60–69",
"70–80")))))</f>
        <v>30–39</v>
      </c>
      <c r="I1096" s="34">
        <v>2462</v>
      </c>
      <c r="J1096" s="58" t="str">
        <f>IF('Base tratada'!$K1096=1,"Divorciado",
IF('Base tratada'!$L1096=1,"Casado",
IF('Base tratada'!$M1096=1, "Solteiro",
IF('Base tratada'!$N1096=1,"Juntos",
"Viúvo"))))</f>
        <v>Solteiro</v>
      </c>
      <c r="K1096" s="34">
        <v>0</v>
      </c>
      <c r="L1096" s="34">
        <v>0</v>
      </c>
      <c r="M1096" s="34">
        <v>1</v>
      </c>
      <c r="N1096" s="34">
        <v>0</v>
      </c>
      <c r="O1096" s="34">
        <v>0</v>
      </c>
      <c r="P1096" s="34">
        <v>0</v>
      </c>
      <c r="Q1096" s="34">
        <v>0</v>
      </c>
      <c r="R1096" s="34">
        <v>0</v>
      </c>
      <c r="S1096" s="34">
        <v>0</v>
      </c>
      <c r="T1096" s="34">
        <v>1</v>
      </c>
      <c r="U1096" s="35">
        <v>19</v>
      </c>
      <c r="V1096" s="35">
        <v>3</v>
      </c>
      <c r="W1096" s="35">
        <v>18</v>
      </c>
      <c r="X1096" s="35">
        <v>3</v>
      </c>
      <c r="Y1096" s="35">
        <v>1</v>
      </c>
      <c r="Z1096" s="35">
        <v>0</v>
      </c>
      <c r="AA1096" s="34">
        <v>3</v>
      </c>
      <c r="AB1096" s="34">
        <v>8</v>
      </c>
      <c r="AC1096" s="34">
        <v>3</v>
      </c>
      <c r="AD1096" s="34">
        <v>0</v>
      </c>
      <c r="AE1096" s="34">
        <v>3</v>
      </c>
      <c r="AF1096" s="58">
        <f>'Base tratada'!$AC1096+'Base tratada'!$AD1096+'Base tratada'!$AE1096</f>
        <v>6</v>
      </c>
      <c r="AG10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096" s="58" t="str">
        <f>IF('Base tratada'!$AC1096&gt;=MAX('Base tratada'!$AD1096,'Base tratada'!$AE1096),"Web",
IF('Base tratada'!$AD1096&gt;='Base tratada'!$AE1096,"Catalog",
"Store"))</f>
        <v>Web</v>
      </c>
      <c r="AI1096" s="59">
        <f>IF('Base tratada'!$AF1096=0,"0",'Base tratada'!$AK1096/'Base tratada'!$AF1096)</f>
        <v>7.333333333333333</v>
      </c>
      <c r="AJ1096" s="59" t="str">
        <f>IF('Base tratada'!$AI1096=0,"R$ 0",
IF('Base tratada'!$AI1096&lt;=25,"R$ 1–25",
IF('Base tratada'!$AI1096&lt;=50,"R$ 26–50",
"+R$ 50")))</f>
        <v>R$ 1–25</v>
      </c>
      <c r="AK1096" s="35">
        <v>44</v>
      </c>
      <c r="AL1096" s="58" t="str">
        <f>IF('Base tratada'!$AK1096&lt;=100,"R$ 0-100",
IF('Base tratada'!$AK1096&lt;=500,"R$ 101-500",
IF('Base tratada'!$AK1096&lt;=1000,"R$ 501-1000",
IF('Base tratada'!$AK1096&lt;=1500,"R$ 1001-1500",
"+R$ 1500"))))</f>
        <v>R$ 0-100</v>
      </c>
      <c r="AM1096" s="34">
        <v>0</v>
      </c>
      <c r="AN1096" s="34">
        <v>0</v>
      </c>
      <c r="AO1096" s="34">
        <v>0</v>
      </c>
      <c r="AP1096" s="34">
        <v>0</v>
      </c>
      <c r="AQ1096" s="34">
        <v>0</v>
      </c>
      <c r="AR1096" s="34">
        <v>0</v>
      </c>
      <c r="AS1096" s="34">
        <v>0</v>
      </c>
      <c r="AT1096" s="34">
        <v>3</v>
      </c>
      <c r="AU1096" s="34">
        <v>11</v>
      </c>
      <c r="AV1096" s="52">
        <v>44</v>
      </c>
      <c r="AW1096" s="57">
        <v>0</v>
      </c>
      <c r="AX1096" s="58" t="str">
        <f>IF(Tabela3[[#This Row],[Response]]=1, "Aceitou", "Não aceitou")</f>
        <v>Não aceitou</v>
      </c>
      <c r="AY1096" s="55" t="str">
        <f>Tabela3[[#This Row],[Faixa Recência]] &amp; " | " &amp; Tabela3[[#This Row],[Faixa Gasto]] &amp; " | " &amp; Tabela3[[#This Row],[Faixa ticket médio]]</f>
        <v>61-75 dias | R$ 0-100 | R$ 1–25</v>
      </c>
      <c r="AZ10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6" s="36"/>
    </row>
    <row r="1097" spans="1:54" x14ac:dyDescent="0.25">
      <c r="A1097" s="61">
        <v>1096</v>
      </c>
      <c r="B1097" s="37">
        <v>71819</v>
      </c>
      <c r="C1097" s="34">
        <v>0</v>
      </c>
      <c r="D1097" s="34">
        <v>1</v>
      </c>
      <c r="E1097" s="34">
        <v>70</v>
      </c>
      <c r="F1097" s="58" t="str">
        <f>IF('Base tratada'!$E1097&lt;=15,"0-15 dias",
IF('Base tratada'!$E1097&lt;=30, "16-30 dias",
IF('Base tratada'!$E1097&lt;=45, "31-45 dias",
IF('Base tratada'!$E1097&lt;=60, "46-60 dias",
IF('Base tratada'!$E1097&lt;=75, "61-75 dias", "76-99 dias")))))</f>
        <v>61-75 dias</v>
      </c>
      <c r="G1097" s="38">
        <v>49</v>
      </c>
      <c r="H1097" s="60" t="str">
        <f>IF('Base tratada'!$G1097&lt;=29,"24–29",
IF('Base tratada'!$G1097&lt;=39,"30–39",
IF('Base tratada'!$G1097&lt;=49,"40–49",
IF('Base tratada'!$G1097&lt;=59,"50–59",
IF('Base tratada'!$G1097&lt;=69,"60–69",
"70–80")))))</f>
        <v>40–49</v>
      </c>
      <c r="I1097" s="34">
        <v>2464</v>
      </c>
      <c r="J1097" s="58" t="str">
        <f>IF('Base tratada'!$K1097=1,"Divorciado",
IF('Base tratada'!$L1097=1,"Casado",
IF('Base tratada'!$M1097=1, "Solteiro",
IF('Base tratada'!$N1097=1,"Juntos",
"Viúvo"))))</f>
        <v>Juntos</v>
      </c>
      <c r="K1097" s="34">
        <v>0</v>
      </c>
      <c r="L1097" s="34">
        <v>0</v>
      </c>
      <c r="M1097" s="34">
        <v>0</v>
      </c>
      <c r="N1097" s="34">
        <v>1</v>
      </c>
      <c r="O1097" s="34">
        <v>0</v>
      </c>
      <c r="P1097" s="34">
        <v>0</v>
      </c>
      <c r="Q1097" s="34">
        <v>0</v>
      </c>
      <c r="R1097" s="34">
        <v>1</v>
      </c>
      <c r="S1097" s="34">
        <v>0</v>
      </c>
      <c r="T1097" s="34">
        <v>0</v>
      </c>
      <c r="U1097" s="35">
        <v>1224</v>
      </c>
      <c r="V1097" s="35">
        <v>28</v>
      </c>
      <c r="W1097" s="35">
        <v>140</v>
      </c>
      <c r="X1097" s="35">
        <v>0</v>
      </c>
      <c r="Y1097" s="35">
        <v>14</v>
      </c>
      <c r="Z1097" s="35">
        <v>168</v>
      </c>
      <c r="AA1097" s="34">
        <v>3</v>
      </c>
      <c r="AB1097" s="34">
        <v>6</v>
      </c>
      <c r="AC1097" s="34">
        <v>3</v>
      </c>
      <c r="AD1097" s="34">
        <v>3</v>
      </c>
      <c r="AE1097" s="34">
        <v>5</v>
      </c>
      <c r="AF1097" s="58">
        <f>'Base tratada'!$AC1097+'Base tratada'!$AD1097+'Base tratada'!$AE1097</f>
        <v>11</v>
      </c>
      <c r="AG10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97" s="58" t="str">
        <f>IF('Base tratada'!$AC1097&gt;=MAX('Base tratada'!$AD1097,'Base tratada'!$AE1097),"Web",
IF('Base tratada'!$AD1097&gt;='Base tratada'!$AE1097,"Catalog",
"Store"))</f>
        <v>Store</v>
      </c>
      <c r="AI1097" s="59">
        <f>IF('Base tratada'!$AF1097=0,"0",'Base tratada'!$AK1097/'Base tratada'!$AF1097)</f>
        <v>127.81818181818181</v>
      </c>
      <c r="AJ1097" s="59" t="str">
        <f>IF('Base tratada'!$AI1097=0,"R$ 0",
IF('Base tratada'!$AI1097&lt;=25,"R$ 1–25",
IF('Base tratada'!$AI1097&lt;=50,"R$ 26–50",
"+R$ 50")))</f>
        <v>+R$ 50</v>
      </c>
      <c r="AK1097" s="35">
        <v>1406</v>
      </c>
      <c r="AL1097" s="58" t="str">
        <f>IF('Base tratada'!$AK1097&lt;=100,"R$ 0-100",
IF('Base tratada'!$AK1097&lt;=500,"R$ 101-500",
IF('Base tratada'!$AK1097&lt;=1000,"R$ 501-1000",
IF('Base tratada'!$AK1097&lt;=1500,"R$ 1001-1500",
"+R$ 1500"))))</f>
        <v>R$ 1001-1500</v>
      </c>
      <c r="AM1097" s="34">
        <v>0</v>
      </c>
      <c r="AN1097" s="34">
        <v>0</v>
      </c>
      <c r="AO1097" s="34">
        <v>0</v>
      </c>
      <c r="AP1097" s="34">
        <v>1</v>
      </c>
      <c r="AQ1097" s="34">
        <v>1</v>
      </c>
      <c r="AR1097" s="34">
        <v>2</v>
      </c>
      <c r="AS1097" s="34">
        <v>0</v>
      </c>
      <c r="AT1097" s="34">
        <v>3</v>
      </c>
      <c r="AU1097" s="34">
        <v>11</v>
      </c>
      <c r="AV1097" s="52">
        <v>1238</v>
      </c>
      <c r="AW1097" s="57">
        <v>0</v>
      </c>
      <c r="AX1097" s="58" t="str">
        <f>IF(Tabela3[[#This Row],[Response]]=1, "Aceitou", "Não aceitou")</f>
        <v>Não aceitou</v>
      </c>
      <c r="AY1097" s="55" t="str">
        <f>Tabela3[[#This Row],[Faixa Recência]] &amp; " | " &amp; Tabela3[[#This Row],[Faixa Gasto]] &amp; " | " &amp; Tabela3[[#This Row],[Faixa ticket médio]]</f>
        <v>61-75 dias | R$ 1001-1500 | +R$ 50</v>
      </c>
      <c r="AZ10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7" s="36"/>
    </row>
    <row r="1098" spans="1:54" x14ac:dyDescent="0.25">
      <c r="A1098" s="61">
        <v>1097</v>
      </c>
      <c r="B1098" s="37">
        <v>33569</v>
      </c>
      <c r="C1098" s="34">
        <v>1</v>
      </c>
      <c r="D1098" s="34">
        <v>0</v>
      </c>
      <c r="E1098" s="34">
        <v>10</v>
      </c>
      <c r="F1098" s="58" t="str">
        <f>IF('Base tratada'!$E1098&lt;=15,"0-15 dias",
IF('Base tratada'!$E1098&lt;=30, "16-30 dias",
IF('Base tratada'!$E1098&lt;=45, "31-45 dias",
IF('Base tratada'!$E1098&lt;=60, "46-60 dias",
IF('Base tratada'!$E1098&lt;=75, "61-75 dias", "76-99 dias")))))</f>
        <v>0-15 dias</v>
      </c>
      <c r="G1098" s="38">
        <v>37</v>
      </c>
      <c r="H1098" s="60" t="str">
        <f>IF('Base tratada'!$G1098&lt;=29,"24–29",
IF('Base tratada'!$G1098&lt;=39,"30–39",
IF('Base tratada'!$G1098&lt;=49,"40–49",
IF('Base tratada'!$G1098&lt;=59,"50–59",
IF('Base tratada'!$G1098&lt;=69,"60–69",
"70–80")))))</f>
        <v>30–39</v>
      </c>
      <c r="I1098" s="34">
        <v>2415</v>
      </c>
      <c r="J1098" s="58" t="str">
        <f>IF('Base tratada'!$K1098=1,"Divorciado",
IF('Base tratada'!$L1098=1,"Casado",
IF('Base tratada'!$M1098=1, "Solteiro",
IF('Base tratada'!$N1098=1,"Juntos",
"Viúvo"))))</f>
        <v>Casado</v>
      </c>
      <c r="K1098" s="34">
        <v>0</v>
      </c>
      <c r="L1098" s="34">
        <v>1</v>
      </c>
      <c r="M1098" s="34">
        <v>0</v>
      </c>
      <c r="N1098" s="34">
        <v>0</v>
      </c>
      <c r="O1098" s="34">
        <v>0</v>
      </c>
      <c r="P1098" s="34">
        <v>0</v>
      </c>
      <c r="Q1098" s="34">
        <v>0</v>
      </c>
      <c r="R1098" s="34">
        <v>0</v>
      </c>
      <c r="S1098" s="34">
        <v>0</v>
      </c>
      <c r="T1098" s="34">
        <v>1</v>
      </c>
      <c r="U1098" s="35">
        <v>16</v>
      </c>
      <c r="V1098" s="35">
        <v>2</v>
      </c>
      <c r="W1098" s="35">
        <v>18</v>
      </c>
      <c r="X1098" s="35">
        <v>3</v>
      </c>
      <c r="Y1098" s="35">
        <v>0</v>
      </c>
      <c r="Z1098" s="35">
        <v>24</v>
      </c>
      <c r="AA1098" s="34">
        <v>1</v>
      </c>
      <c r="AB1098" s="34">
        <v>8</v>
      </c>
      <c r="AC1098" s="34">
        <v>1</v>
      </c>
      <c r="AD1098" s="34">
        <v>1</v>
      </c>
      <c r="AE1098" s="34">
        <v>2</v>
      </c>
      <c r="AF1098" s="58">
        <f>'Base tratada'!$AC1098+'Base tratada'!$AD1098+'Base tratada'!$AE1098</f>
        <v>4</v>
      </c>
      <c r="AG10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098" s="58" t="str">
        <f>IF('Base tratada'!$AC1098&gt;=MAX('Base tratada'!$AD1098,'Base tratada'!$AE1098),"Web",
IF('Base tratada'!$AD1098&gt;='Base tratada'!$AE1098,"Catalog",
"Store"))</f>
        <v>Store</v>
      </c>
      <c r="AI1098" s="59">
        <f>IF('Base tratada'!$AF1098=0,"0",'Base tratada'!$AK1098/'Base tratada'!$AF1098)</f>
        <v>9.75</v>
      </c>
      <c r="AJ1098" s="59" t="str">
        <f>IF('Base tratada'!$AI1098=0,"R$ 0",
IF('Base tratada'!$AI1098&lt;=25,"R$ 1–25",
IF('Base tratada'!$AI1098&lt;=50,"R$ 26–50",
"+R$ 50")))</f>
        <v>R$ 1–25</v>
      </c>
      <c r="AK1098" s="35">
        <v>39</v>
      </c>
      <c r="AL1098" s="58" t="str">
        <f>IF('Base tratada'!$AK1098&lt;=100,"R$ 0-100",
IF('Base tratada'!$AK1098&lt;=500,"R$ 101-500",
IF('Base tratada'!$AK1098&lt;=1000,"R$ 501-1000",
IF('Base tratada'!$AK1098&lt;=1500,"R$ 1001-1500",
"+R$ 1500"))))</f>
        <v>R$ 0-100</v>
      </c>
      <c r="AM1098" s="34">
        <v>0</v>
      </c>
      <c r="AN1098" s="34">
        <v>0</v>
      </c>
      <c r="AO1098" s="34">
        <v>1</v>
      </c>
      <c r="AP1098" s="34">
        <v>0</v>
      </c>
      <c r="AQ1098" s="34">
        <v>0</v>
      </c>
      <c r="AR1098" s="34">
        <v>1</v>
      </c>
      <c r="AS1098" s="34">
        <v>0</v>
      </c>
      <c r="AT1098" s="34">
        <v>3</v>
      </c>
      <c r="AU1098" s="34">
        <v>11</v>
      </c>
      <c r="AV1098" s="52">
        <v>15</v>
      </c>
      <c r="AW1098" s="57">
        <v>1</v>
      </c>
      <c r="AX1098" s="58" t="str">
        <f>IF(Tabela3[[#This Row],[Response]]=1, "Aceitou", "Não aceitou")</f>
        <v>Aceitou</v>
      </c>
      <c r="AY1098" s="55" t="str">
        <f>Tabela3[[#This Row],[Faixa Recência]] &amp; " | " &amp; Tabela3[[#This Row],[Faixa Gasto]] &amp; " | " &amp; Tabela3[[#This Row],[Faixa ticket médio]]</f>
        <v>0-15 dias | R$ 0-100 | R$ 1–25</v>
      </c>
      <c r="AZ10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8" s="36"/>
    </row>
    <row r="1099" spans="1:54" x14ac:dyDescent="0.25">
      <c r="A1099" s="61">
        <v>1098</v>
      </c>
      <c r="B1099" s="37">
        <v>36262</v>
      </c>
      <c r="C1099" s="34">
        <v>0</v>
      </c>
      <c r="D1099" s="34">
        <v>0</v>
      </c>
      <c r="E1099" s="34">
        <v>24</v>
      </c>
      <c r="F1099" s="58" t="str">
        <f>IF('Base tratada'!$E1099&lt;=15,"0-15 dias",
IF('Base tratada'!$E1099&lt;=30, "16-30 dias",
IF('Base tratada'!$E1099&lt;=45, "31-45 dias",
IF('Base tratada'!$E1099&lt;=60, "46-60 dias",
IF('Base tratada'!$E1099&lt;=75, "61-75 dias", "76-99 dias")))))</f>
        <v>16-30 dias</v>
      </c>
      <c r="G1099" s="38">
        <v>37</v>
      </c>
      <c r="H1099" s="60" t="str">
        <f>IF('Base tratada'!$G1099&lt;=29,"24–29",
IF('Base tratada'!$G1099&lt;=39,"30–39",
IF('Base tratada'!$G1099&lt;=49,"40–49",
IF('Base tratada'!$G1099&lt;=59,"50–59",
IF('Base tratada'!$G1099&lt;=69,"60–69",
"70–80")))))</f>
        <v>30–39</v>
      </c>
      <c r="I1099" s="34">
        <v>2441</v>
      </c>
      <c r="J1099" s="58" t="str">
        <f>IF('Base tratada'!$K1099=1,"Divorciado",
IF('Base tratada'!$L1099=1,"Casado",
IF('Base tratada'!$M1099=1, "Solteiro",
IF('Base tratada'!$N1099=1,"Juntos",
"Viúvo"))))</f>
        <v>Casado</v>
      </c>
      <c r="K1099" s="34">
        <v>0</v>
      </c>
      <c r="L1099" s="34">
        <v>1</v>
      </c>
      <c r="M1099" s="34">
        <v>0</v>
      </c>
      <c r="N1099" s="34">
        <v>0</v>
      </c>
      <c r="O1099" s="34">
        <v>0</v>
      </c>
      <c r="P1099" s="34">
        <v>0</v>
      </c>
      <c r="Q1099" s="34">
        <v>0</v>
      </c>
      <c r="R1099" s="34">
        <v>0</v>
      </c>
      <c r="S1099" s="34">
        <v>1</v>
      </c>
      <c r="T1099" s="34">
        <v>0</v>
      </c>
      <c r="U1099" s="35">
        <v>88</v>
      </c>
      <c r="V1099" s="35">
        <v>39</v>
      </c>
      <c r="W1099" s="35">
        <v>54</v>
      </c>
      <c r="X1099" s="35">
        <v>64</v>
      </c>
      <c r="Y1099" s="35">
        <v>28</v>
      </c>
      <c r="Z1099" s="35">
        <v>153</v>
      </c>
      <c r="AA1099" s="34">
        <v>1</v>
      </c>
      <c r="AB1099" s="34">
        <v>6</v>
      </c>
      <c r="AC1099" s="34">
        <v>3</v>
      </c>
      <c r="AD1099" s="34">
        <v>5</v>
      </c>
      <c r="AE1099" s="34">
        <v>3</v>
      </c>
      <c r="AF1099" s="58">
        <f>'Base tratada'!$AC1099+'Base tratada'!$AD1099+'Base tratada'!$AE1099</f>
        <v>11</v>
      </c>
      <c r="AG10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099" s="58" t="str">
        <f>IF('Base tratada'!$AC1099&gt;=MAX('Base tratada'!$AD1099,'Base tratada'!$AE1099),"Web",
IF('Base tratada'!$AD1099&gt;='Base tratada'!$AE1099,"Catalog",
"Store"))</f>
        <v>Catalog</v>
      </c>
      <c r="AI1099" s="59">
        <f>IF('Base tratada'!$AF1099=0,"0",'Base tratada'!$AK1099/'Base tratada'!$AF1099)</f>
        <v>24.818181818181817</v>
      </c>
      <c r="AJ1099" s="59" t="str">
        <f>IF('Base tratada'!$AI1099=0,"R$ 0",
IF('Base tratada'!$AI1099&lt;=25,"R$ 1–25",
IF('Base tratada'!$AI1099&lt;=50,"R$ 26–50",
"+R$ 50")))</f>
        <v>R$ 1–25</v>
      </c>
      <c r="AK1099" s="35">
        <v>273</v>
      </c>
      <c r="AL1099" s="58" t="str">
        <f>IF('Base tratada'!$AK1099&lt;=100,"R$ 0-100",
IF('Base tratada'!$AK1099&lt;=500,"R$ 101-500",
IF('Base tratada'!$AK1099&lt;=1000,"R$ 501-1000",
IF('Base tratada'!$AK1099&lt;=1500,"R$ 1001-1500",
"+R$ 1500"))))</f>
        <v>R$ 101-500</v>
      </c>
      <c r="AM1099" s="34">
        <v>0</v>
      </c>
      <c r="AN1099" s="34">
        <v>0</v>
      </c>
      <c r="AO1099" s="34">
        <v>1</v>
      </c>
      <c r="AP1099" s="34">
        <v>0</v>
      </c>
      <c r="AQ1099" s="34">
        <v>0</v>
      </c>
      <c r="AR1099" s="34">
        <v>1</v>
      </c>
      <c r="AS1099" s="34">
        <v>0</v>
      </c>
      <c r="AT1099" s="34">
        <v>3</v>
      </c>
      <c r="AU1099" s="34">
        <v>11</v>
      </c>
      <c r="AV1099" s="52">
        <v>120</v>
      </c>
      <c r="AW1099" s="57">
        <v>1</v>
      </c>
      <c r="AX1099" s="58" t="str">
        <f>IF(Tabela3[[#This Row],[Response]]=1, "Aceitou", "Não aceitou")</f>
        <v>Aceitou</v>
      </c>
      <c r="AY1099" s="55" t="str">
        <f>Tabela3[[#This Row],[Faixa Recência]] &amp; " | " &amp; Tabela3[[#This Row],[Faixa Gasto]] &amp; " | " &amp; Tabela3[[#This Row],[Faixa ticket médio]]</f>
        <v>16-30 dias | R$ 101-500 | R$ 1–25</v>
      </c>
      <c r="AZ10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099" s="36"/>
    </row>
    <row r="1100" spans="1:54" x14ac:dyDescent="0.25">
      <c r="A1100" s="61">
        <v>1099</v>
      </c>
      <c r="B1100" s="37">
        <v>22634</v>
      </c>
      <c r="C1100" s="34">
        <v>0</v>
      </c>
      <c r="D1100" s="34">
        <v>0</v>
      </c>
      <c r="E1100" s="34">
        <v>47</v>
      </c>
      <c r="F1100" s="58" t="str">
        <f>IF('Base tratada'!$E1100&lt;=15,"0-15 dias",
IF('Base tratada'!$E1100&lt;=30, "16-30 dias",
IF('Base tratada'!$E1100&lt;=45, "31-45 dias",
IF('Base tratada'!$E1100&lt;=60, "46-60 dias",
IF('Base tratada'!$E1100&lt;=75, "61-75 dias", "76-99 dias")))))</f>
        <v>46-60 dias</v>
      </c>
      <c r="G1100" s="38">
        <v>54</v>
      </c>
      <c r="H1100" s="60" t="str">
        <f>IF('Base tratada'!$G1100&lt;=29,"24–29",
IF('Base tratada'!$G1100&lt;=39,"30–39",
IF('Base tratada'!$G1100&lt;=49,"40–49",
IF('Base tratada'!$G1100&lt;=59,"50–59",
IF('Base tratada'!$G1100&lt;=69,"60–69",
"70–80")))))</f>
        <v>50–59</v>
      </c>
      <c r="I1100" s="34">
        <v>2688</v>
      </c>
      <c r="J1100" s="58" t="str">
        <f>IF('Base tratada'!$K1100=1,"Divorciado",
IF('Base tratada'!$L1100=1,"Casado",
IF('Base tratada'!$M1100=1, "Solteiro",
IF('Base tratada'!$N1100=1,"Juntos",
"Viúvo"))))</f>
        <v>Juntos</v>
      </c>
      <c r="K1100" s="34">
        <v>0</v>
      </c>
      <c r="L1100" s="34">
        <v>0</v>
      </c>
      <c r="M1100" s="34">
        <v>0</v>
      </c>
      <c r="N1100" s="34">
        <v>1</v>
      </c>
      <c r="O1100" s="34">
        <v>0</v>
      </c>
      <c r="P1100" s="34">
        <v>0</v>
      </c>
      <c r="Q1100" s="34">
        <v>1</v>
      </c>
      <c r="R1100" s="34">
        <v>0</v>
      </c>
      <c r="S1100" s="34">
        <v>0</v>
      </c>
      <c r="T1100" s="34">
        <v>0</v>
      </c>
      <c r="U1100" s="35">
        <v>2</v>
      </c>
      <c r="V1100" s="35">
        <v>23</v>
      </c>
      <c r="W1100" s="35">
        <v>11</v>
      </c>
      <c r="X1100" s="35">
        <v>8</v>
      </c>
      <c r="Y1100" s="35">
        <v>6</v>
      </c>
      <c r="Z1100" s="35">
        <v>46</v>
      </c>
      <c r="AA1100" s="34">
        <v>1</v>
      </c>
      <c r="AB1100" s="34">
        <v>8</v>
      </c>
      <c r="AC1100" s="34">
        <v>2</v>
      </c>
      <c r="AD1100" s="34">
        <v>1</v>
      </c>
      <c r="AE1100" s="34">
        <v>2</v>
      </c>
      <c r="AF1100" s="58">
        <f>'Base tratada'!$AC1100+'Base tratada'!$AD1100+'Base tratada'!$AE1100</f>
        <v>5</v>
      </c>
      <c r="AG11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00" s="58" t="str">
        <f>IF('Base tratada'!$AC1100&gt;=MAX('Base tratada'!$AD1100,'Base tratada'!$AE1100),"Web",
IF('Base tratada'!$AD1100&gt;='Base tratada'!$AE1100,"Catalog",
"Store"))</f>
        <v>Web</v>
      </c>
      <c r="AI1100" s="59">
        <f>IF('Base tratada'!$AF1100=0,"0",'Base tratada'!$AK1100/'Base tratada'!$AF1100)</f>
        <v>10</v>
      </c>
      <c r="AJ1100" s="59" t="str">
        <f>IF('Base tratada'!$AI1100=0,"R$ 0",
IF('Base tratada'!$AI1100&lt;=25,"R$ 1–25",
IF('Base tratada'!$AI1100&lt;=50,"R$ 26–50",
"+R$ 50")))</f>
        <v>R$ 1–25</v>
      </c>
      <c r="AK1100" s="35">
        <v>50</v>
      </c>
      <c r="AL1100" s="58" t="str">
        <f>IF('Base tratada'!$AK1100&lt;=100,"R$ 0-100",
IF('Base tratada'!$AK1100&lt;=500,"R$ 101-500",
IF('Base tratada'!$AK1100&lt;=1000,"R$ 501-1000",
IF('Base tratada'!$AK1100&lt;=1500,"R$ 1001-1500",
"+R$ 1500"))))</f>
        <v>R$ 0-100</v>
      </c>
      <c r="AM1100" s="34">
        <v>0</v>
      </c>
      <c r="AN1100" s="34">
        <v>0</v>
      </c>
      <c r="AO1100" s="34">
        <v>0</v>
      </c>
      <c r="AP1100" s="34">
        <v>0</v>
      </c>
      <c r="AQ1100" s="34">
        <v>0</v>
      </c>
      <c r="AR1100" s="34">
        <v>0</v>
      </c>
      <c r="AS1100" s="34">
        <v>0</v>
      </c>
      <c r="AT1100" s="34">
        <v>3</v>
      </c>
      <c r="AU1100" s="34">
        <v>11</v>
      </c>
      <c r="AV1100" s="52">
        <v>4</v>
      </c>
      <c r="AW1100" s="57">
        <v>0</v>
      </c>
      <c r="AX1100" s="58" t="str">
        <f>IF(Tabela3[[#This Row],[Response]]=1, "Aceitou", "Não aceitou")</f>
        <v>Não aceitou</v>
      </c>
      <c r="AY1100" s="55" t="str">
        <f>Tabela3[[#This Row],[Faixa Recência]] &amp; " | " &amp; Tabela3[[#This Row],[Faixa Gasto]] &amp; " | " &amp; Tabela3[[#This Row],[Faixa ticket médio]]</f>
        <v>46-60 dias | R$ 0-100 | R$ 1–25</v>
      </c>
      <c r="AZ11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0" s="36"/>
    </row>
    <row r="1101" spans="1:54" x14ac:dyDescent="0.25">
      <c r="A1101" s="61">
        <v>1100</v>
      </c>
      <c r="B1101" s="37">
        <v>47025</v>
      </c>
      <c r="C1101" s="34">
        <v>0</v>
      </c>
      <c r="D1101" s="34">
        <v>1</v>
      </c>
      <c r="E1101" s="34">
        <v>98</v>
      </c>
      <c r="F1101" s="58" t="str">
        <f>IF('Base tratada'!$E1101&lt;=15,"0-15 dias",
IF('Base tratada'!$E1101&lt;=30, "16-30 dias",
IF('Base tratada'!$E1101&lt;=45, "31-45 dias",
IF('Base tratada'!$E1101&lt;=60, "46-60 dias",
IF('Base tratada'!$E1101&lt;=75, "61-75 dias", "76-99 dias")))))</f>
        <v>76-99 dias</v>
      </c>
      <c r="G1101" s="38">
        <v>42</v>
      </c>
      <c r="H1101" s="60" t="str">
        <f>IF('Base tratada'!$G1101&lt;=29,"24–29",
IF('Base tratada'!$G1101&lt;=39,"30–39",
IF('Base tratada'!$G1101&lt;=49,"40–49",
IF('Base tratada'!$G1101&lt;=59,"50–59",
IF('Base tratada'!$G1101&lt;=69,"60–69",
"70–80")))))</f>
        <v>40–49</v>
      </c>
      <c r="I1101" s="34">
        <v>2449</v>
      </c>
      <c r="J1101" s="58" t="str">
        <f>IF('Base tratada'!$K1101=1,"Divorciado",
IF('Base tratada'!$L1101=1,"Casado",
IF('Base tratada'!$M1101=1, "Solteiro",
IF('Base tratada'!$N1101=1,"Juntos",
"Viúvo"))))</f>
        <v>Casado</v>
      </c>
      <c r="K1101" s="34">
        <v>0</v>
      </c>
      <c r="L1101" s="34">
        <v>1</v>
      </c>
      <c r="M1101" s="34">
        <v>0</v>
      </c>
      <c r="N1101" s="34">
        <v>0</v>
      </c>
      <c r="O1101" s="34">
        <v>0</v>
      </c>
      <c r="P1101" s="34">
        <v>1</v>
      </c>
      <c r="Q1101" s="34">
        <v>0</v>
      </c>
      <c r="R1101" s="34">
        <v>0</v>
      </c>
      <c r="S1101" s="34">
        <v>0</v>
      </c>
      <c r="T1101" s="34">
        <v>0</v>
      </c>
      <c r="U1101" s="35">
        <v>508</v>
      </c>
      <c r="V1101" s="35">
        <v>11</v>
      </c>
      <c r="W1101" s="35">
        <v>59</v>
      </c>
      <c r="X1101" s="35">
        <v>23</v>
      </c>
      <c r="Y1101" s="35">
        <v>5</v>
      </c>
      <c r="Z1101" s="35">
        <v>29</v>
      </c>
      <c r="AA1101" s="34">
        <v>5</v>
      </c>
      <c r="AB1101" s="34">
        <v>9</v>
      </c>
      <c r="AC1101" s="34">
        <v>11</v>
      </c>
      <c r="AD1101" s="34">
        <v>1</v>
      </c>
      <c r="AE1101" s="34">
        <v>6</v>
      </c>
      <c r="AF1101" s="58">
        <f>'Base tratada'!$AC1101+'Base tratada'!$AD1101+'Base tratada'!$AE1101</f>
        <v>18</v>
      </c>
      <c r="AG11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01" s="58" t="str">
        <f>IF('Base tratada'!$AC1101&gt;=MAX('Base tratada'!$AD1101,'Base tratada'!$AE1101),"Web",
IF('Base tratada'!$AD1101&gt;='Base tratada'!$AE1101,"Catalog",
"Store"))</f>
        <v>Web</v>
      </c>
      <c r="AI1101" s="59">
        <f>IF('Base tratada'!$AF1101=0,"0",'Base tratada'!$AK1101/'Base tratada'!$AF1101)</f>
        <v>33.666666666666664</v>
      </c>
      <c r="AJ1101" s="59" t="str">
        <f>IF('Base tratada'!$AI1101=0,"R$ 0",
IF('Base tratada'!$AI1101&lt;=25,"R$ 1–25",
IF('Base tratada'!$AI1101&lt;=50,"R$ 26–50",
"+R$ 50")))</f>
        <v>R$ 26–50</v>
      </c>
      <c r="AK1101" s="35">
        <v>606</v>
      </c>
      <c r="AL1101" s="58" t="str">
        <f>IF('Base tratada'!$AK1101&lt;=100,"R$ 0-100",
IF('Base tratada'!$AK1101&lt;=500,"R$ 101-500",
IF('Base tratada'!$AK1101&lt;=1000,"R$ 501-1000",
IF('Base tratada'!$AK1101&lt;=1500,"R$ 1001-1500",
"+R$ 1500"))))</f>
        <v>R$ 501-1000</v>
      </c>
      <c r="AM1101" s="34">
        <v>0</v>
      </c>
      <c r="AN1101" s="34">
        <v>0</v>
      </c>
      <c r="AO1101" s="34">
        <v>0</v>
      </c>
      <c r="AP1101" s="34">
        <v>0</v>
      </c>
      <c r="AQ1101" s="34">
        <v>0</v>
      </c>
      <c r="AR1101" s="34">
        <v>0</v>
      </c>
      <c r="AS1101" s="34">
        <v>0</v>
      </c>
      <c r="AT1101" s="34">
        <v>3</v>
      </c>
      <c r="AU1101" s="34">
        <v>11</v>
      </c>
      <c r="AV1101" s="52">
        <v>577</v>
      </c>
      <c r="AW1101" s="57">
        <v>0</v>
      </c>
      <c r="AX1101" s="58" t="str">
        <f>IF(Tabela3[[#This Row],[Response]]=1, "Aceitou", "Não aceitou")</f>
        <v>Não aceitou</v>
      </c>
      <c r="AY1101" s="55" t="str">
        <f>Tabela3[[#This Row],[Faixa Recência]] &amp; " | " &amp; Tabela3[[#This Row],[Faixa Gasto]] &amp; " | " &amp; Tabela3[[#This Row],[Faixa ticket médio]]</f>
        <v>76-99 dias | R$ 501-1000 | R$ 26–50</v>
      </c>
      <c r="AZ11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1" s="36"/>
    </row>
    <row r="1102" spans="1:54" x14ac:dyDescent="0.25">
      <c r="A1102" s="61">
        <v>1101</v>
      </c>
      <c r="B1102" s="37">
        <v>70566</v>
      </c>
      <c r="C1102" s="34">
        <v>0</v>
      </c>
      <c r="D1102" s="34">
        <v>1</v>
      </c>
      <c r="E1102" s="34">
        <v>4</v>
      </c>
      <c r="F1102" s="58" t="str">
        <f>IF('Base tratada'!$E1102&lt;=15,"0-15 dias",
IF('Base tratada'!$E1102&lt;=30, "16-30 dias",
IF('Base tratada'!$E1102&lt;=45, "31-45 dias",
IF('Base tratada'!$E1102&lt;=60, "46-60 dias",
IF('Base tratada'!$E1102&lt;=75, "61-75 dias", "76-99 dias")))))</f>
        <v>0-15 dias</v>
      </c>
      <c r="G1102" s="38">
        <v>52</v>
      </c>
      <c r="H1102" s="60" t="str">
        <f>IF('Base tratada'!$G1102&lt;=29,"24–29",
IF('Base tratada'!$G1102&lt;=39,"30–39",
IF('Base tratada'!$G1102&lt;=49,"40–49",
IF('Base tratada'!$G1102&lt;=59,"50–59",
IF('Base tratada'!$G1102&lt;=69,"60–69",
"70–80")))))</f>
        <v>50–59</v>
      </c>
      <c r="I1102" s="34">
        <v>2425</v>
      </c>
      <c r="J1102" s="58" t="str">
        <f>IF('Base tratada'!$K1102=1,"Divorciado",
IF('Base tratada'!$L1102=1,"Casado",
IF('Base tratada'!$M1102=1, "Solteiro",
IF('Base tratada'!$N1102=1,"Juntos",
"Viúvo"))))</f>
        <v>Solteiro</v>
      </c>
      <c r="K1102" s="34">
        <v>0</v>
      </c>
      <c r="L1102" s="34">
        <v>0</v>
      </c>
      <c r="M1102" s="34">
        <v>1</v>
      </c>
      <c r="N1102" s="34">
        <v>0</v>
      </c>
      <c r="O1102" s="34">
        <v>0</v>
      </c>
      <c r="P1102" s="34">
        <v>0</v>
      </c>
      <c r="Q1102" s="34">
        <v>0</v>
      </c>
      <c r="R1102" s="34">
        <v>1</v>
      </c>
      <c r="S1102" s="34">
        <v>0</v>
      </c>
      <c r="T1102" s="34">
        <v>0</v>
      </c>
      <c r="U1102" s="35">
        <v>381</v>
      </c>
      <c r="V1102" s="35">
        <v>28</v>
      </c>
      <c r="W1102" s="35">
        <v>215</v>
      </c>
      <c r="X1102" s="35">
        <v>84</v>
      </c>
      <c r="Y1102" s="35">
        <v>28</v>
      </c>
      <c r="Z1102" s="35">
        <v>21</v>
      </c>
      <c r="AA1102" s="34">
        <v>2</v>
      </c>
      <c r="AB1102" s="34">
        <v>3</v>
      </c>
      <c r="AC1102" s="34">
        <v>6</v>
      </c>
      <c r="AD1102" s="34">
        <v>5</v>
      </c>
      <c r="AE1102" s="34">
        <v>9</v>
      </c>
      <c r="AF1102" s="58">
        <f>'Base tratada'!$AC1102+'Base tratada'!$AD1102+'Base tratada'!$AE1102</f>
        <v>20</v>
      </c>
      <c r="AG11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02" s="58" t="str">
        <f>IF('Base tratada'!$AC1102&gt;=MAX('Base tratada'!$AD1102,'Base tratada'!$AE1102),"Web",
IF('Base tratada'!$AD1102&gt;='Base tratada'!$AE1102,"Catalog",
"Store"))</f>
        <v>Store</v>
      </c>
      <c r="AI1102" s="59">
        <f>IF('Base tratada'!$AF1102=0,"0",'Base tratada'!$AK1102/'Base tratada'!$AF1102)</f>
        <v>36.799999999999997</v>
      </c>
      <c r="AJ1102" s="59" t="str">
        <f>IF('Base tratada'!$AI1102=0,"R$ 0",
IF('Base tratada'!$AI1102&lt;=25,"R$ 1–25",
IF('Base tratada'!$AI1102&lt;=50,"R$ 26–50",
"+R$ 50")))</f>
        <v>R$ 26–50</v>
      </c>
      <c r="AK1102" s="35">
        <v>736</v>
      </c>
      <c r="AL1102" s="58" t="str">
        <f>IF('Base tratada'!$AK1102&lt;=100,"R$ 0-100",
IF('Base tratada'!$AK1102&lt;=500,"R$ 101-500",
IF('Base tratada'!$AK1102&lt;=1000,"R$ 501-1000",
IF('Base tratada'!$AK1102&lt;=1500,"R$ 1001-1500",
"+R$ 1500"))))</f>
        <v>R$ 501-1000</v>
      </c>
      <c r="AM1102" s="34">
        <v>0</v>
      </c>
      <c r="AN1102" s="34">
        <v>0</v>
      </c>
      <c r="AO1102" s="34">
        <v>0</v>
      </c>
      <c r="AP1102" s="34">
        <v>0</v>
      </c>
      <c r="AQ1102" s="34">
        <v>0</v>
      </c>
      <c r="AR1102" s="34">
        <v>0</v>
      </c>
      <c r="AS1102" s="34">
        <v>0</v>
      </c>
      <c r="AT1102" s="34">
        <v>3</v>
      </c>
      <c r="AU1102" s="34">
        <v>11</v>
      </c>
      <c r="AV1102" s="52">
        <v>715</v>
      </c>
      <c r="AW1102" s="57">
        <v>0</v>
      </c>
      <c r="AX1102" s="58" t="str">
        <f>IF(Tabela3[[#This Row],[Response]]=1, "Aceitou", "Não aceitou")</f>
        <v>Não aceitou</v>
      </c>
      <c r="AY1102" s="55" t="str">
        <f>Tabela3[[#This Row],[Faixa Recência]] &amp; " | " &amp; Tabela3[[#This Row],[Faixa Gasto]] &amp; " | " &amp; Tabela3[[#This Row],[Faixa ticket médio]]</f>
        <v>0-15 dias | R$ 501-1000 | R$ 26–50</v>
      </c>
      <c r="AZ11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2" s="36"/>
    </row>
    <row r="1103" spans="1:54" x14ac:dyDescent="0.25">
      <c r="A1103" s="61">
        <v>1102</v>
      </c>
      <c r="B1103" s="37">
        <v>31605</v>
      </c>
      <c r="C1103" s="34">
        <v>1</v>
      </c>
      <c r="D1103" s="34">
        <v>0</v>
      </c>
      <c r="E1103" s="34">
        <v>15</v>
      </c>
      <c r="F1103" s="58" t="str">
        <f>IF('Base tratada'!$E1103&lt;=15,"0-15 dias",
IF('Base tratada'!$E1103&lt;=30, "16-30 dias",
IF('Base tratada'!$E1103&lt;=45, "31-45 dias",
IF('Base tratada'!$E1103&lt;=60, "46-60 dias",
IF('Base tratada'!$E1103&lt;=75, "61-75 dias", "76-99 dias")))))</f>
        <v>0-15 dias</v>
      </c>
      <c r="G1103" s="38">
        <v>41</v>
      </c>
      <c r="H1103" s="60" t="str">
        <f>IF('Base tratada'!$G1103&lt;=29,"24–29",
IF('Base tratada'!$G1103&lt;=39,"30–39",
IF('Base tratada'!$G1103&lt;=49,"40–49",
IF('Base tratada'!$G1103&lt;=59,"50–59",
IF('Base tratada'!$G1103&lt;=69,"60–69",
"70–80")))))</f>
        <v>40–49</v>
      </c>
      <c r="I1103" s="34">
        <v>2743</v>
      </c>
      <c r="J1103" s="58" t="str">
        <f>IF('Base tratada'!$K1103=1,"Divorciado",
IF('Base tratada'!$L1103=1,"Casado",
IF('Base tratada'!$M1103=1, "Solteiro",
IF('Base tratada'!$N1103=1,"Juntos",
"Viúvo"))))</f>
        <v>Casado</v>
      </c>
      <c r="K1103" s="34">
        <v>0</v>
      </c>
      <c r="L1103" s="34">
        <v>1</v>
      </c>
      <c r="M1103" s="34">
        <v>0</v>
      </c>
      <c r="N1103" s="34">
        <v>0</v>
      </c>
      <c r="O1103" s="34">
        <v>0</v>
      </c>
      <c r="P1103" s="34">
        <v>0</v>
      </c>
      <c r="Q1103" s="34">
        <v>0</v>
      </c>
      <c r="R1103" s="34">
        <v>0</v>
      </c>
      <c r="S1103" s="34">
        <v>0</v>
      </c>
      <c r="T1103" s="34">
        <v>1</v>
      </c>
      <c r="U1103" s="35">
        <v>74</v>
      </c>
      <c r="V1103" s="35">
        <v>0</v>
      </c>
      <c r="W1103" s="35">
        <v>42</v>
      </c>
      <c r="X1103" s="35">
        <v>2</v>
      </c>
      <c r="Y1103" s="35">
        <v>1</v>
      </c>
      <c r="Z1103" s="35">
        <v>6</v>
      </c>
      <c r="AA1103" s="34">
        <v>2</v>
      </c>
      <c r="AB1103" s="34">
        <v>7</v>
      </c>
      <c r="AC1103" s="34">
        <v>2</v>
      </c>
      <c r="AD1103" s="34">
        <v>1</v>
      </c>
      <c r="AE1103" s="34">
        <v>4</v>
      </c>
      <c r="AF1103" s="58">
        <f>'Base tratada'!$AC1103+'Base tratada'!$AD1103+'Base tratada'!$AE1103</f>
        <v>7</v>
      </c>
      <c r="AG11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03" s="58" t="str">
        <f>IF('Base tratada'!$AC1103&gt;=MAX('Base tratada'!$AD1103,'Base tratada'!$AE1103),"Web",
IF('Base tratada'!$AD1103&gt;='Base tratada'!$AE1103,"Catalog",
"Store"))</f>
        <v>Store</v>
      </c>
      <c r="AI1103" s="59">
        <f>IF('Base tratada'!$AF1103=0,"0",'Base tratada'!$AK1103/'Base tratada'!$AF1103)</f>
        <v>17</v>
      </c>
      <c r="AJ1103" s="59" t="str">
        <f>IF('Base tratada'!$AI1103=0,"R$ 0",
IF('Base tratada'!$AI1103&lt;=25,"R$ 1–25",
IF('Base tratada'!$AI1103&lt;=50,"R$ 26–50",
"+R$ 50")))</f>
        <v>R$ 1–25</v>
      </c>
      <c r="AK1103" s="35">
        <v>119</v>
      </c>
      <c r="AL1103" s="58" t="str">
        <f>IF('Base tratada'!$AK1103&lt;=100,"R$ 0-100",
IF('Base tratada'!$AK1103&lt;=500,"R$ 101-500",
IF('Base tratada'!$AK1103&lt;=1000,"R$ 501-1000",
IF('Base tratada'!$AK1103&lt;=1500,"R$ 1001-1500",
"+R$ 1500"))))</f>
        <v>R$ 101-500</v>
      </c>
      <c r="AM1103" s="34">
        <v>0</v>
      </c>
      <c r="AN1103" s="34">
        <v>0</v>
      </c>
      <c r="AO1103" s="34">
        <v>0</v>
      </c>
      <c r="AP1103" s="34">
        <v>0</v>
      </c>
      <c r="AQ1103" s="34">
        <v>0</v>
      </c>
      <c r="AR1103" s="34">
        <v>0</v>
      </c>
      <c r="AS1103" s="34">
        <v>0</v>
      </c>
      <c r="AT1103" s="34">
        <v>3</v>
      </c>
      <c r="AU1103" s="34">
        <v>11</v>
      </c>
      <c r="AV1103" s="52">
        <v>113</v>
      </c>
      <c r="AW1103" s="57">
        <v>0</v>
      </c>
      <c r="AX1103" s="58" t="str">
        <f>IF(Tabela3[[#This Row],[Response]]=1, "Aceitou", "Não aceitou")</f>
        <v>Não aceitou</v>
      </c>
      <c r="AY1103" s="55" t="str">
        <f>Tabela3[[#This Row],[Faixa Recência]] &amp; " | " &amp; Tabela3[[#This Row],[Faixa Gasto]] &amp; " | " &amp; Tabela3[[#This Row],[Faixa ticket médio]]</f>
        <v>0-15 dias | R$ 101-500 | R$ 1–25</v>
      </c>
      <c r="AZ11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3" s="36"/>
    </row>
    <row r="1104" spans="1:54" x14ac:dyDescent="0.25">
      <c r="A1104" s="61">
        <v>1103</v>
      </c>
      <c r="B1104" s="37">
        <v>52034</v>
      </c>
      <c r="C1104" s="34">
        <v>1</v>
      </c>
      <c r="D1104" s="34">
        <v>1</v>
      </c>
      <c r="E1104" s="34">
        <v>67</v>
      </c>
      <c r="F1104" s="58" t="str">
        <f>IF('Base tratada'!$E1104&lt;=15,"0-15 dias",
IF('Base tratada'!$E1104&lt;=30, "16-30 dias",
IF('Base tratada'!$E1104&lt;=45, "31-45 dias",
IF('Base tratada'!$E1104&lt;=60, "46-60 dias",
IF('Base tratada'!$E1104&lt;=75, "61-75 dias", "76-99 dias")))))</f>
        <v>61-75 dias</v>
      </c>
      <c r="G1104" s="38">
        <v>47</v>
      </c>
      <c r="H1104" s="60" t="str">
        <f>IF('Base tratada'!$G1104&lt;=29,"24–29",
IF('Base tratada'!$G1104&lt;=39,"30–39",
IF('Base tratada'!$G1104&lt;=49,"40–49",
IF('Base tratada'!$G1104&lt;=59,"50–59",
IF('Base tratada'!$G1104&lt;=69,"60–69",
"70–80")))))</f>
        <v>40–49</v>
      </c>
      <c r="I1104" s="34">
        <v>2567</v>
      </c>
      <c r="J1104" s="58" t="str">
        <f>IF('Base tratada'!$K1104=1,"Divorciado",
IF('Base tratada'!$L1104=1,"Casado",
IF('Base tratada'!$M1104=1, "Solteiro",
IF('Base tratada'!$N1104=1,"Juntos",
"Viúvo"))))</f>
        <v>Divorciado</v>
      </c>
      <c r="K1104" s="34">
        <v>1</v>
      </c>
      <c r="L1104" s="34">
        <v>0</v>
      </c>
      <c r="M1104" s="34">
        <v>0</v>
      </c>
      <c r="N1104" s="34">
        <v>0</v>
      </c>
      <c r="O1104" s="34">
        <v>0</v>
      </c>
      <c r="P1104" s="34">
        <v>0</v>
      </c>
      <c r="Q1104" s="34">
        <v>0</v>
      </c>
      <c r="R1104" s="34">
        <v>0</v>
      </c>
      <c r="S1104" s="34">
        <v>1</v>
      </c>
      <c r="T1104" s="34">
        <v>0</v>
      </c>
      <c r="U1104" s="35">
        <v>146</v>
      </c>
      <c r="V1104" s="35">
        <v>0</v>
      </c>
      <c r="W1104" s="35">
        <v>93</v>
      </c>
      <c r="X1104" s="35">
        <v>7</v>
      </c>
      <c r="Y1104" s="35">
        <v>13</v>
      </c>
      <c r="Z1104" s="35">
        <v>73</v>
      </c>
      <c r="AA1104" s="34">
        <v>5</v>
      </c>
      <c r="AB1104" s="34">
        <v>7</v>
      </c>
      <c r="AC1104" s="34">
        <v>4</v>
      </c>
      <c r="AD1104" s="34">
        <v>2</v>
      </c>
      <c r="AE1104" s="34">
        <v>5</v>
      </c>
      <c r="AF1104" s="58">
        <f>'Base tratada'!$AC1104+'Base tratada'!$AD1104+'Base tratada'!$AE1104</f>
        <v>11</v>
      </c>
      <c r="AG11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04" s="58" t="str">
        <f>IF('Base tratada'!$AC1104&gt;=MAX('Base tratada'!$AD1104,'Base tratada'!$AE1104),"Web",
IF('Base tratada'!$AD1104&gt;='Base tratada'!$AE1104,"Catalog",
"Store"))</f>
        <v>Store</v>
      </c>
      <c r="AI1104" s="59">
        <f>IF('Base tratada'!$AF1104=0,"0",'Base tratada'!$AK1104/'Base tratada'!$AF1104)</f>
        <v>23.545454545454547</v>
      </c>
      <c r="AJ1104" s="59" t="str">
        <f>IF('Base tratada'!$AI1104=0,"R$ 0",
IF('Base tratada'!$AI1104&lt;=25,"R$ 1–25",
IF('Base tratada'!$AI1104&lt;=50,"R$ 26–50",
"+R$ 50")))</f>
        <v>R$ 1–25</v>
      </c>
      <c r="AK1104" s="35">
        <v>259</v>
      </c>
      <c r="AL1104" s="58" t="str">
        <f>IF('Base tratada'!$AK1104&lt;=100,"R$ 0-100",
IF('Base tratada'!$AK1104&lt;=500,"R$ 101-500",
IF('Base tratada'!$AK1104&lt;=1000,"R$ 501-1000",
IF('Base tratada'!$AK1104&lt;=1500,"R$ 1001-1500",
"+R$ 1500"))))</f>
        <v>R$ 101-500</v>
      </c>
      <c r="AM1104" s="34">
        <v>0</v>
      </c>
      <c r="AN1104" s="34">
        <v>0</v>
      </c>
      <c r="AO1104" s="34">
        <v>0</v>
      </c>
      <c r="AP1104" s="34">
        <v>0</v>
      </c>
      <c r="AQ1104" s="34">
        <v>0</v>
      </c>
      <c r="AR1104" s="34">
        <v>0</v>
      </c>
      <c r="AS1104" s="34">
        <v>0</v>
      </c>
      <c r="AT1104" s="34">
        <v>3</v>
      </c>
      <c r="AU1104" s="34">
        <v>11</v>
      </c>
      <c r="AV1104" s="52">
        <v>186</v>
      </c>
      <c r="AW1104" s="57">
        <v>0</v>
      </c>
      <c r="AX1104" s="58" t="str">
        <f>IF(Tabela3[[#This Row],[Response]]=1, "Aceitou", "Não aceitou")</f>
        <v>Não aceitou</v>
      </c>
      <c r="AY1104" s="55" t="str">
        <f>Tabela3[[#This Row],[Faixa Recência]] &amp; " | " &amp; Tabela3[[#This Row],[Faixa Gasto]] &amp; " | " &amp; Tabela3[[#This Row],[Faixa ticket médio]]</f>
        <v>61-75 dias | R$ 101-500 | R$ 1–25</v>
      </c>
      <c r="AZ11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4" s="36"/>
    </row>
    <row r="1105" spans="1:54" x14ac:dyDescent="0.25">
      <c r="A1105" s="61">
        <v>1104</v>
      </c>
      <c r="B1105" s="37">
        <v>48526</v>
      </c>
      <c r="C1105" s="34">
        <v>1</v>
      </c>
      <c r="D1105" s="34">
        <v>0</v>
      </c>
      <c r="E1105" s="34">
        <v>32</v>
      </c>
      <c r="F1105" s="58" t="str">
        <f>IF('Base tratada'!$E1105&lt;=15,"0-15 dias",
IF('Base tratada'!$E1105&lt;=30, "16-30 dias",
IF('Base tratada'!$E1105&lt;=45, "31-45 dias",
IF('Base tratada'!$E1105&lt;=60, "46-60 dias",
IF('Base tratada'!$E1105&lt;=75, "61-75 dias", "76-99 dias")))))</f>
        <v>31-45 dias</v>
      </c>
      <c r="G1105" s="38">
        <v>41</v>
      </c>
      <c r="H1105" s="60" t="str">
        <f>IF('Base tratada'!$G1105&lt;=29,"24–29",
IF('Base tratada'!$G1105&lt;=39,"30–39",
IF('Base tratada'!$G1105&lt;=49,"40–49",
IF('Base tratada'!$G1105&lt;=59,"50–59",
IF('Base tratada'!$G1105&lt;=69,"60–69",
"70–80")))))</f>
        <v>40–49</v>
      </c>
      <c r="I1105" s="34">
        <v>2346</v>
      </c>
      <c r="J1105" s="58" t="str">
        <f>IF('Base tratada'!$K1105=1,"Divorciado",
IF('Base tratada'!$L1105=1,"Casado",
IF('Base tratada'!$M1105=1, "Solteiro",
IF('Base tratada'!$N1105=1,"Juntos",
"Viúvo"))))</f>
        <v>Solteiro</v>
      </c>
      <c r="K1105" s="34">
        <v>0</v>
      </c>
      <c r="L1105" s="34">
        <v>0</v>
      </c>
      <c r="M1105" s="34">
        <v>1</v>
      </c>
      <c r="N1105" s="34">
        <v>0</v>
      </c>
      <c r="O1105" s="34">
        <v>0</v>
      </c>
      <c r="P1105" s="34">
        <v>0</v>
      </c>
      <c r="Q1105" s="34">
        <v>0</v>
      </c>
      <c r="R1105" s="34">
        <v>1</v>
      </c>
      <c r="S1105" s="34">
        <v>0</v>
      </c>
      <c r="T1105" s="34">
        <v>0</v>
      </c>
      <c r="U1105" s="35">
        <v>23</v>
      </c>
      <c r="V1105" s="35">
        <v>17</v>
      </c>
      <c r="W1105" s="35">
        <v>23</v>
      </c>
      <c r="X1105" s="35">
        <v>43</v>
      </c>
      <c r="Y1105" s="35">
        <v>20</v>
      </c>
      <c r="Z1105" s="35">
        <v>9</v>
      </c>
      <c r="AA1105" s="34">
        <v>1</v>
      </c>
      <c r="AB1105" s="34">
        <v>3</v>
      </c>
      <c r="AC1105" s="34">
        <v>2</v>
      </c>
      <c r="AD1105" s="34">
        <v>1</v>
      </c>
      <c r="AE1105" s="34">
        <v>4</v>
      </c>
      <c r="AF1105" s="58">
        <f>'Base tratada'!$AC1105+'Base tratada'!$AD1105+'Base tratada'!$AE1105</f>
        <v>7</v>
      </c>
      <c r="AG11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05" s="58" t="str">
        <f>IF('Base tratada'!$AC1105&gt;=MAX('Base tratada'!$AD1105,'Base tratada'!$AE1105),"Web",
IF('Base tratada'!$AD1105&gt;='Base tratada'!$AE1105,"Catalog",
"Store"))</f>
        <v>Store</v>
      </c>
      <c r="AI1105" s="59">
        <f>IF('Base tratada'!$AF1105=0,"0",'Base tratada'!$AK1105/'Base tratada'!$AF1105)</f>
        <v>18</v>
      </c>
      <c r="AJ1105" s="59" t="str">
        <f>IF('Base tratada'!$AI1105=0,"R$ 0",
IF('Base tratada'!$AI1105&lt;=25,"R$ 1–25",
IF('Base tratada'!$AI1105&lt;=50,"R$ 26–50",
"+R$ 50")))</f>
        <v>R$ 1–25</v>
      </c>
      <c r="AK1105" s="35">
        <v>126</v>
      </c>
      <c r="AL1105" s="58" t="str">
        <f>IF('Base tratada'!$AK1105&lt;=100,"R$ 0-100",
IF('Base tratada'!$AK1105&lt;=500,"R$ 101-500",
IF('Base tratada'!$AK1105&lt;=1000,"R$ 501-1000",
IF('Base tratada'!$AK1105&lt;=1500,"R$ 1001-1500",
"+R$ 1500"))))</f>
        <v>R$ 101-500</v>
      </c>
      <c r="AM1105" s="34">
        <v>0</v>
      </c>
      <c r="AN1105" s="34">
        <v>0</v>
      </c>
      <c r="AO1105" s="34">
        <v>0</v>
      </c>
      <c r="AP1105" s="34">
        <v>0</v>
      </c>
      <c r="AQ1105" s="34">
        <v>0</v>
      </c>
      <c r="AR1105" s="34">
        <v>0</v>
      </c>
      <c r="AS1105" s="34">
        <v>0</v>
      </c>
      <c r="AT1105" s="34">
        <v>3</v>
      </c>
      <c r="AU1105" s="34">
        <v>11</v>
      </c>
      <c r="AV1105" s="52">
        <v>117</v>
      </c>
      <c r="AW1105" s="57">
        <v>0</v>
      </c>
      <c r="AX1105" s="58" t="str">
        <f>IF(Tabela3[[#This Row],[Response]]=1, "Aceitou", "Não aceitou")</f>
        <v>Não aceitou</v>
      </c>
      <c r="AY1105" s="55" t="str">
        <f>Tabela3[[#This Row],[Faixa Recência]] &amp; " | " &amp; Tabela3[[#This Row],[Faixa Gasto]] &amp; " | " &amp; Tabela3[[#This Row],[Faixa ticket médio]]</f>
        <v>31-45 dias | R$ 101-500 | R$ 1–25</v>
      </c>
      <c r="AZ11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5" s="36"/>
    </row>
    <row r="1106" spans="1:54" x14ac:dyDescent="0.25">
      <c r="A1106" s="61">
        <v>1105</v>
      </c>
      <c r="B1106" s="37">
        <v>46734</v>
      </c>
      <c r="C1106" s="34">
        <v>0</v>
      </c>
      <c r="D1106" s="34">
        <v>1</v>
      </c>
      <c r="E1106" s="34">
        <v>40</v>
      </c>
      <c r="F1106" s="58" t="str">
        <f>IF('Base tratada'!$E1106&lt;=15,"0-15 dias",
IF('Base tratada'!$E1106&lt;=30, "16-30 dias",
IF('Base tratada'!$E1106&lt;=45, "31-45 dias",
IF('Base tratada'!$E1106&lt;=60, "46-60 dias",
IF('Base tratada'!$E1106&lt;=75, "61-75 dias", "76-99 dias")))))</f>
        <v>31-45 dias</v>
      </c>
      <c r="G1106" s="38">
        <v>66</v>
      </c>
      <c r="H1106" s="60" t="str">
        <f>IF('Base tratada'!$G1106&lt;=29,"24–29",
IF('Base tratada'!$G1106&lt;=39,"30–39",
IF('Base tratada'!$G1106&lt;=49,"40–49",
IF('Base tratada'!$G1106&lt;=59,"50–59",
IF('Base tratada'!$G1106&lt;=69,"60–69",
"70–80")))))</f>
        <v>60–69</v>
      </c>
      <c r="I1106" s="34">
        <v>2747</v>
      </c>
      <c r="J1106" s="58" t="str">
        <f>IF('Base tratada'!$K1106=1,"Divorciado",
IF('Base tratada'!$L1106=1,"Casado",
IF('Base tratada'!$M1106=1, "Solteiro",
IF('Base tratada'!$N1106=1,"Juntos",
"Viúvo"))))</f>
        <v>Casado</v>
      </c>
      <c r="K1106" s="34">
        <v>0</v>
      </c>
      <c r="L1106" s="34">
        <v>1</v>
      </c>
      <c r="M1106" s="34">
        <v>0</v>
      </c>
      <c r="N1106" s="34">
        <v>0</v>
      </c>
      <c r="O1106" s="34">
        <v>0</v>
      </c>
      <c r="P1106" s="34">
        <v>0</v>
      </c>
      <c r="Q1106" s="34">
        <v>0</v>
      </c>
      <c r="R1106" s="34">
        <v>1</v>
      </c>
      <c r="S1106" s="34">
        <v>0</v>
      </c>
      <c r="T1106" s="34">
        <v>0</v>
      </c>
      <c r="U1106" s="35">
        <v>110</v>
      </c>
      <c r="V1106" s="35">
        <v>5</v>
      </c>
      <c r="W1106" s="35">
        <v>137</v>
      </c>
      <c r="X1106" s="35">
        <v>26</v>
      </c>
      <c r="Y1106" s="35">
        <v>23</v>
      </c>
      <c r="Z1106" s="35">
        <v>29</v>
      </c>
      <c r="AA1106" s="34">
        <v>2</v>
      </c>
      <c r="AB1106" s="34">
        <v>7</v>
      </c>
      <c r="AC1106" s="34">
        <v>6</v>
      </c>
      <c r="AD1106" s="34">
        <v>1</v>
      </c>
      <c r="AE1106" s="34">
        <v>5</v>
      </c>
      <c r="AF1106" s="58">
        <f>'Base tratada'!$AC1106+'Base tratada'!$AD1106+'Base tratada'!$AE1106</f>
        <v>12</v>
      </c>
      <c r="AG11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06" s="58" t="str">
        <f>IF('Base tratada'!$AC1106&gt;=MAX('Base tratada'!$AD1106,'Base tratada'!$AE1106),"Web",
IF('Base tratada'!$AD1106&gt;='Base tratada'!$AE1106,"Catalog",
"Store"))</f>
        <v>Web</v>
      </c>
      <c r="AI1106" s="59">
        <f>IF('Base tratada'!$AF1106=0,"0",'Base tratada'!$AK1106/'Base tratada'!$AF1106)</f>
        <v>25.083333333333332</v>
      </c>
      <c r="AJ1106" s="59" t="str">
        <f>IF('Base tratada'!$AI1106=0,"R$ 0",
IF('Base tratada'!$AI1106&lt;=25,"R$ 1–25",
IF('Base tratada'!$AI1106&lt;=50,"R$ 26–50",
"+R$ 50")))</f>
        <v>R$ 26–50</v>
      </c>
      <c r="AK1106" s="35">
        <v>301</v>
      </c>
      <c r="AL1106" s="58" t="str">
        <f>IF('Base tratada'!$AK1106&lt;=100,"R$ 0-100",
IF('Base tratada'!$AK1106&lt;=500,"R$ 101-500",
IF('Base tratada'!$AK1106&lt;=1000,"R$ 501-1000",
IF('Base tratada'!$AK1106&lt;=1500,"R$ 1001-1500",
"+R$ 1500"))))</f>
        <v>R$ 101-500</v>
      </c>
      <c r="AM1106" s="34">
        <v>0</v>
      </c>
      <c r="AN1106" s="34">
        <v>0</v>
      </c>
      <c r="AO1106" s="34">
        <v>0</v>
      </c>
      <c r="AP1106" s="34">
        <v>0</v>
      </c>
      <c r="AQ1106" s="34">
        <v>0</v>
      </c>
      <c r="AR1106" s="34">
        <v>0</v>
      </c>
      <c r="AS1106" s="34">
        <v>0</v>
      </c>
      <c r="AT1106" s="34">
        <v>3</v>
      </c>
      <c r="AU1106" s="34">
        <v>11</v>
      </c>
      <c r="AV1106" s="52">
        <v>272</v>
      </c>
      <c r="AW1106" s="57">
        <v>0</v>
      </c>
      <c r="AX1106" s="58" t="str">
        <f>IF(Tabela3[[#This Row],[Response]]=1, "Aceitou", "Não aceitou")</f>
        <v>Não aceitou</v>
      </c>
      <c r="AY1106" s="55" t="str">
        <f>Tabela3[[#This Row],[Faixa Recência]] &amp; " | " &amp; Tabela3[[#This Row],[Faixa Gasto]] &amp; " | " &amp; Tabela3[[#This Row],[Faixa ticket médio]]</f>
        <v>31-45 dias | R$ 101-500 | R$ 26–50</v>
      </c>
      <c r="AZ11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6" s="36"/>
    </row>
    <row r="1107" spans="1:54" x14ac:dyDescent="0.25">
      <c r="A1107" s="61">
        <v>1106</v>
      </c>
      <c r="B1107" s="37">
        <v>39552</v>
      </c>
      <c r="C1107" s="34">
        <v>1</v>
      </c>
      <c r="D1107" s="34">
        <v>1</v>
      </c>
      <c r="E1107" s="34">
        <v>54</v>
      </c>
      <c r="F1107" s="58" t="str">
        <f>IF('Base tratada'!$E1107&lt;=15,"0-15 dias",
IF('Base tratada'!$E1107&lt;=30, "16-30 dias",
IF('Base tratada'!$E1107&lt;=45, "31-45 dias",
IF('Base tratada'!$E1107&lt;=60, "46-60 dias",
IF('Base tratada'!$E1107&lt;=75, "61-75 dias", "76-99 dias")))))</f>
        <v>46-60 dias</v>
      </c>
      <c r="G1107" s="38">
        <v>58</v>
      </c>
      <c r="H1107" s="60" t="str">
        <f>IF('Base tratada'!$G1107&lt;=29,"24–29",
IF('Base tratada'!$G1107&lt;=39,"30–39",
IF('Base tratada'!$G1107&lt;=49,"40–49",
IF('Base tratada'!$G1107&lt;=59,"50–59",
IF('Base tratada'!$G1107&lt;=69,"60–69",
"70–80")))))</f>
        <v>50–59</v>
      </c>
      <c r="I1107" s="34">
        <v>2717</v>
      </c>
      <c r="J1107" s="58" t="str">
        <f>IF('Base tratada'!$K1107=1,"Divorciado",
IF('Base tratada'!$L1107=1,"Casado",
IF('Base tratada'!$M1107=1, "Solteiro",
IF('Base tratada'!$N1107=1,"Juntos",
"Viúvo"))))</f>
        <v>Divorciado</v>
      </c>
      <c r="K1107" s="34">
        <v>1</v>
      </c>
      <c r="L1107" s="34">
        <v>0</v>
      </c>
      <c r="M1107" s="34">
        <v>0</v>
      </c>
      <c r="N1107" s="34">
        <v>0</v>
      </c>
      <c r="O1107" s="34">
        <v>0</v>
      </c>
      <c r="P1107" s="34">
        <v>0</v>
      </c>
      <c r="Q1107" s="34">
        <v>0</v>
      </c>
      <c r="R1107" s="34">
        <v>1</v>
      </c>
      <c r="S1107" s="34">
        <v>0</v>
      </c>
      <c r="T1107" s="34">
        <v>0</v>
      </c>
      <c r="U1107" s="35">
        <v>165</v>
      </c>
      <c r="V1107" s="35">
        <v>3</v>
      </c>
      <c r="W1107" s="35">
        <v>147</v>
      </c>
      <c r="X1107" s="35">
        <v>4</v>
      </c>
      <c r="Y1107" s="35">
        <v>24</v>
      </c>
      <c r="Z1107" s="35">
        <v>41</v>
      </c>
      <c r="AA1107" s="34">
        <v>7</v>
      </c>
      <c r="AB1107" s="34">
        <v>8</v>
      </c>
      <c r="AC1107" s="34">
        <v>6</v>
      </c>
      <c r="AD1107" s="34">
        <v>2</v>
      </c>
      <c r="AE1107" s="34">
        <v>5</v>
      </c>
      <c r="AF1107" s="58">
        <f>'Base tratada'!$AC1107+'Base tratada'!$AD1107+'Base tratada'!$AE1107</f>
        <v>13</v>
      </c>
      <c r="AG11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07" s="58" t="str">
        <f>IF('Base tratada'!$AC1107&gt;=MAX('Base tratada'!$AD1107,'Base tratada'!$AE1107),"Web",
IF('Base tratada'!$AD1107&gt;='Base tratada'!$AE1107,"Catalog",
"Store"))</f>
        <v>Web</v>
      </c>
      <c r="AI1107" s="59">
        <f>IF('Base tratada'!$AF1107=0,"0",'Base tratada'!$AK1107/'Base tratada'!$AF1107)</f>
        <v>26.384615384615383</v>
      </c>
      <c r="AJ1107" s="59" t="str">
        <f>IF('Base tratada'!$AI1107=0,"R$ 0",
IF('Base tratada'!$AI1107&lt;=25,"R$ 1–25",
IF('Base tratada'!$AI1107&lt;=50,"R$ 26–50",
"+R$ 50")))</f>
        <v>R$ 26–50</v>
      </c>
      <c r="AK1107" s="35">
        <v>343</v>
      </c>
      <c r="AL1107" s="58" t="str">
        <f>IF('Base tratada'!$AK1107&lt;=100,"R$ 0-100",
IF('Base tratada'!$AK1107&lt;=500,"R$ 101-500",
IF('Base tratada'!$AK1107&lt;=1000,"R$ 501-1000",
IF('Base tratada'!$AK1107&lt;=1500,"R$ 1001-1500",
"+R$ 1500"))))</f>
        <v>R$ 101-500</v>
      </c>
      <c r="AM1107" s="34">
        <v>0</v>
      </c>
      <c r="AN1107" s="34">
        <v>0</v>
      </c>
      <c r="AO1107" s="34">
        <v>0</v>
      </c>
      <c r="AP1107" s="34">
        <v>0</v>
      </c>
      <c r="AQ1107" s="34">
        <v>0</v>
      </c>
      <c r="AR1107" s="34">
        <v>0</v>
      </c>
      <c r="AS1107" s="34">
        <v>0</v>
      </c>
      <c r="AT1107" s="34">
        <v>3</v>
      </c>
      <c r="AU1107" s="34">
        <v>11</v>
      </c>
      <c r="AV1107" s="52">
        <v>302</v>
      </c>
      <c r="AW1107" s="57">
        <v>1</v>
      </c>
      <c r="AX1107" s="58" t="str">
        <f>IF(Tabela3[[#This Row],[Response]]=1, "Aceitou", "Não aceitou")</f>
        <v>Aceitou</v>
      </c>
      <c r="AY1107" s="55" t="str">
        <f>Tabela3[[#This Row],[Faixa Recência]] &amp; " | " &amp; Tabela3[[#This Row],[Faixa Gasto]] &amp; " | " &amp; Tabela3[[#This Row],[Faixa ticket médio]]</f>
        <v>46-60 dias | R$ 101-500 | R$ 26–50</v>
      </c>
      <c r="AZ11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7" s="36"/>
    </row>
    <row r="1108" spans="1:54" x14ac:dyDescent="0.25">
      <c r="A1108" s="61">
        <v>1107</v>
      </c>
      <c r="B1108" s="37">
        <v>86358</v>
      </c>
      <c r="C1108" s="34">
        <v>1</v>
      </c>
      <c r="D1108" s="34">
        <v>1</v>
      </c>
      <c r="E1108" s="34">
        <v>78</v>
      </c>
      <c r="F1108" s="58" t="str">
        <f>IF('Base tratada'!$E1108&lt;=15,"0-15 dias",
IF('Base tratada'!$E1108&lt;=30, "16-30 dias",
IF('Base tratada'!$E1108&lt;=45, "31-45 dias",
IF('Base tratada'!$E1108&lt;=60, "46-60 dias",
IF('Base tratada'!$E1108&lt;=75, "61-75 dias", "76-99 dias")))))</f>
        <v>76-99 dias</v>
      </c>
      <c r="G1108" s="38">
        <v>54</v>
      </c>
      <c r="H1108" s="60" t="str">
        <f>IF('Base tratada'!$G1108&lt;=29,"24–29",
IF('Base tratada'!$G1108&lt;=39,"30–39",
IF('Base tratada'!$G1108&lt;=49,"40–49",
IF('Base tratada'!$G1108&lt;=59,"50–59",
IF('Base tratada'!$G1108&lt;=69,"60–69",
"70–80")))))</f>
        <v>50–59</v>
      </c>
      <c r="I1108" s="34">
        <v>2849</v>
      </c>
      <c r="J1108" s="58" t="str">
        <f>IF('Base tratada'!$K1108=1,"Divorciado",
IF('Base tratada'!$L1108=1,"Casado",
IF('Base tratada'!$M1108=1, "Solteiro",
IF('Base tratada'!$N1108=1,"Juntos",
"Viúvo"))))</f>
        <v>Solteiro</v>
      </c>
      <c r="K1108" s="34">
        <v>0</v>
      </c>
      <c r="L1108" s="34">
        <v>0</v>
      </c>
      <c r="M1108" s="34">
        <v>1</v>
      </c>
      <c r="N1108" s="34">
        <v>0</v>
      </c>
      <c r="O1108" s="34">
        <v>0</v>
      </c>
      <c r="P1108" s="34">
        <v>0</v>
      </c>
      <c r="Q1108" s="34">
        <v>0</v>
      </c>
      <c r="R1108" s="34">
        <v>1</v>
      </c>
      <c r="S1108" s="34">
        <v>0</v>
      </c>
      <c r="T1108" s="34">
        <v>0</v>
      </c>
      <c r="U1108" s="35">
        <v>957</v>
      </c>
      <c r="V1108" s="35">
        <v>47</v>
      </c>
      <c r="W1108" s="35">
        <v>494</v>
      </c>
      <c r="X1108" s="35">
        <v>82</v>
      </c>
      <c r="Y1108" s="35">
        <v>47</v>
      </c>
      <c r="Z1108" s="35">
        <v>95</v>
      </c>
      <c r="AA1108" s="34">
        <v>4</v>
      </c>
      <c r="AB1108" s="34">
        <v>8</v>
      </c>
      <c r="AC1108" s="34">
        <v>5</v>
      </c>
      <c r="AD1108" s="34">
        <v>3</v>
      </c>
      <c r="AE1108" s="34">
        <v>6</v>
      </c>
      <c r="AF1108" s="58">
        <f>'Base tratada'!$AC1108+'Base tratada'!$AD1108+'Base tratada'!$AE1108</f>
        <v>14</v>
      </c>
      <c r="AG11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08" s="58" t="str">
        <f>IF('Base tratada'!$AC1108&gt;=MAX('Base tratada'!$AD1108,'Base tratada'!$AE1108),"Web",
IF('Base tratada'!$AD1108&gt;='Base tratada'!$AE1108,"Catalog",
"Store"))</f>
        <v>Store</v>
      </c>
      <c r="AI1108" s="59">
        <f>IF('Base tratada'!$AF1108=0,"0",'Base tratada'!$AK1108/'Base tratada'!$AF1108)</f>
        <v>116.21428571428571</v>
      </c>
      <c r="AJ1108" s="59" t="str">
        <f>IF('Base tratada'!$AI1108=0,"R$ 0",
IF('Base tratada'!$AI1108&lt;=25,"R$ 1–25",
IF('Base tratada'!$AI1108&lt;=50,"R$ 26–50",
"+R$ 50")))</f>
        <v>+R$ 50</v>
      </c>
      <c r="AK1108" s="35">
        <v>1627</v>
      </c>
      <c r="AL1108" s="58" t="str">
        <f>IF('Base tratada'!$AK1108&lt;=100,"R$ 0-100",
IF('Base tratada'!$AK1108&lt;=500,"R$ 101-500",
IF('Base tratada'!$AK1108&lt;=1000,"R$ 501-1000",
IF('Base tratada'!$AK1108&lt;=1500,"R$ 1001-1500",
"+R$ 1500"))))</f>
        <v>+R$ 1500</v>
      </c>
      <c r="AM1108" s="34">
        <v>0</v>
      </c>
      <c r="AN1108" s="34">
        <v>0</v>
      </c>
      <c r="AO1108" s="34">
        <v>0</v>
      </c>
      <c r="AP1108" s="34">
        <v>0</v>
      </c>
      <c r="AQ1108" s="34">
        <v>0</v>
      </c>
      <c r="AR1108" s="34">
        <v>0</v>
      </c>
      <c r="AS1108" s="34">
        <v>0</v>
      </c>
      <c r="AT1108" s="34">
        <v>3</v>
      </c>
      <c r="AU1108" s="34">
        <v>11</v>
      </c>
      <c r="AV1108" s="52">
        <v>1532</v>
      </c>
      <c r="AW1108" s="57">
        <v>0</v>
      </c>
      <c r="AX1108" s="58" t="str">
        <f>IF(Tabela3[[#This Row],[Response]]=1, "Aceitou", "Não aceitou")</f>
        <v>Não aceitou</v>
      </c>
      <c r="AY1108" s="55" t="str">
        <f>Tabela3[[#This Row],[Faixa Recência]] &amp; " | " &amp; Tabela3[[#This Row],[Faixa Gasto]] &amp; " | " &amp; Tabela3[[#This Row],[Faixa ticket médio]]</f>
        <v>76-99 dias | +R$ 1500 | +R$ 50</v>
      </c>
      <c r="AZ11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8" s="36"/>
    </row>
    <row r="1109" spans="1:54" x14ac:dyDescent="0.25">
      <c r="A1109" s="61">
        <v>1108</v>
      </c>
      <c r="B1109" s="37">
        <v>46931</v>
      </c>
      <c r="C1109" s="34">
        <v>2</v>
      </c>
      <c r="D1109" s="34">
        <v>1</v>
      </c>
      <c r="E1109" s="34">
        <v>94</v>
      </c>
      <c r="F1109" s="58" t="str">
        <f>IF('Base tratada'!$E1109&lt;=15,"0-15 dias",
IF('Base tratada'!$E1109&lt;=30, "16-30 dias",
IF('Base tratada'!$E1109&lt;=45, "31-45 dias",
IF('Base tratada'!$E1109&lt;=60, "46-60 dias",
IF('Base tratada'!$E1109&lt;=75, "61-75 dias", "76-99 dias")))))</f>
        <v>76-99 dias</v>
      </c>
      <c r="G1109" s="38">
        <v>43</v>
      </c>
      <c r="H1109" s="60" t="str">
        <f>IF('Base tratada'!$G1109&lt;=29,"24–29",
IF('Base tratada'!$G1109&lt;=39,"30–39",
IF('Base tratada'!$G1109&lt;=49,"40–49",
IF('Base tratada'!$G1109&lt;=59,"50–59",
IF('Base tratada'!$G1109&lt;=69,"60–69",
"70–80")))))</f>
        <v>40–49</v>
      </c>
      <c r="I1109" s="34">
        <v>2225</v>
      </c>
      <c r="J1109" s="58" t="str">
        <f>IF('Base tratada'!$K1109=1,"Divorciado",
IF('Base tratada'!$L1109=1,"Casado",
IF('Base tratada'!$M1109=1, "Solteiro",
IF('Base tratada'!$N1109=1,"Juntos",
"Viúvo"))))</f>
        <v>Juntos</v>
      </c>
      <c r="K1109" s="34">
        <v>0</v>
      </c>
      <c r="L1109" s="34">
        <v>0</v>
      </c>
      <c r="M1109" s="34">
        <v>0</v>
      </c>
      <c r="N1109" s="34">
        <v>1</v>
      </c>
      <c r="O1109" s="34">
        <v>0</v>
      </c>
      <c r="P1109" s="34">
        <v>0</v>
      </c>
      <c r="Q1109" s="34">
        <v>0</v>
      </c>
      <c r="R1109" s="34">
        <v>1</v>
      </c>
      <c r="S1109" s="34">
        <v>0</v>
      </c>
      <c r="T1109" s="34">
        <v>0</v>
      </c>
      <c r="U1109" s="35">
        <v>41</v>
      </c>
      <c r="V1109" s="35">
        <v>0</v>
      </c>
      <c r="W1109" s="35">
        <v>17</v>
      </c>
      <c r="X1109" s="35">
        <v>3</v>
      </c>
      <c r="Y1109" s="35">
        <v>1</v>
      </c>
      <c r="Z1109" s="35">
        <v>16</v>
      </c>
      <c r="AA1109" s="34">
        <v>2</v>
      </c>
      <c r="AB1109" s="34">
        <v>3</v>
      </c>
      <c r="AC1109" s="34">
        <v>1</v>
      </c>
      <c r="AD1109" s="34">
        <v>1</v>
      </c>
      <c r="AE1109" s="34">
        <v>3</v>
      </c>
      <c r="AF1109" s="58">
        <f>'Base tratada'!$AC1109+'Base tratada'!$AD1109+'Base tratada'!$AE1109</f>
        <v>5</v>
      </c>
      <c r="AG11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09" s="58" t="str">
        <f>IF('Base tratada'!$AC1109&gt;=MAX('Base tratada'!$AD1109,'Base tratada'!$AE1109),"Web",
IF('Base tratada'!$AD1109&gt;='Base tratada'!$AE1109,"Catalog",
"Store"))</f>
        <v>Store</v>
      </c>
      <c r="AI1109" s="59">
        <f>IF('Base tratada'!$AF1109=0,"0",'Base tratada'!$AK1109/'Base tratada'!$AF1109)</f>
        <v>12.4</v>
      </c>
      <c r="AJ1109" s="59" t="str">
        <f>IF('Base tratada'!$AI1109=0,"R$ 0",
IF('Base tratada'!$AI1109&lt;=25,"R$ 1–25",
IF('Base tratada'!$AI1109&lt;=50,"R$ 26–50",
"+R$ 50")))</f>
        <v>R$ 1–25</v>
      </c>
      <c r="AK1109" s="35">
        <v>62</v>
      </c>
      <c r="AL1109" s="58" t="str">
        <f>IF('Base tratada'!$AK1109&lt;=100,"R$ 0-100",
IF('Base tratada'!$AK1109&lt;=500,"R$ 101-500",
IF('Base tratada'!$AK1109&lt;=1000,"R$ 501-1000",
IF('Base tratada'!$AK1109&lt;=1500,"R$ 1001-1500",
"+R$ 1500"))))</f>
        <v>R$ 0-100</v>
      </c>
      <c r="AM1109" s="34">
        <v>0</v>
      </c>
      <c r="AN1109" s="34">
        <v>0</v>
      </c>
      <c r="AO1109" s="34">
        <v>0</v>
      </c>
      <c r="AP1109" s="34">
        <v>0</v>
      </c>
      <c r="AQ1109" s="34">
        <v>0</v>
      </c>
      <c r="AR1109" s="34">
        <v>0</v>
      </c>
      <c r="AS1109" s="34">
        <v>0</v>
      </c>
      <c r="AT1109" s="34">
        <v>3</v>
      </c>
      <c r="AU1109" s="34">
        <v>11</v>
      </c>
      <c r="AV1109" s="52">
        <v>46</v>
      </c>
      <c r="AW1109" s="57">
        <v>0</v>
      </c>
      <c r="AX1109" s="58" t="str">
        <f>IF(Tabela3[[#This Row],[Response]]=1, "Aceitou", "Não aceitou")</f>
        <v>Não aceitou</v>
      </c>
      <c r="AY1109" s="55" t="str">
        <f>Tabela3[[#This Row],[Faixa Recência]] &amp; " | " &amp; Tabela3[[#This Row],[Faixa Gasto]] &amp; " | " &amp; Tabela3[[#This Row],[Faixa ticket médio]]</f>
        <v>76-99 dias | R$ 0-100 | R$ 1–25</v>
      </c>
      <c r="AZ11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09" s="36"/>
    </row>
    <row r="1110" spans="1:54" x14ac:dyDescent="0.25">
      <c r="A1110" s="61">
        <v>1109</v>
      </c>
      <c r="B1110" s="37">
        <v>16581</v>
      </c>
      <c r="C1110" s="34">
        <v>0</v>
      </c>
      <c r="D1110" s="34">
        <v>0</v>
      </c>
      <c r="E1110" s="34">
        <v>51</v>
      </c>
      <c r="F1110" s="58" t="str">
        <f>IF('Base tratada'!$E1110&lt;=15,"0-15 dias",
IF('Base tratada'!$E1110&lt;=30, "16-30 dias",
IF('Base tratada'!$E1110&lt;=45, "31-45 dias",
IF('Base tratada'!$E1110&lt;=60, "46-60 dias",
IF('Base tratada'!$E1110&lt;=75, "61-75 dias", "76-99 dias")))))</f>
        <v>46-60 dias</v>
      </c>
      <c r="G1110" s="38">
        <v>35</v>
      </c>
      <c r="H1110" s="60" t="str">
        <f>IF('Base tratada'!$G1110&lt;=29,"24–29",
IF('Base tratada'!$G1110&lt;=39,"30–39",
IF('Base tratada'!$G1110&lt;=49,"40–49",
IF('Base tratada'!$G1110&lt;=59,"50–59",
IF('Base tratada'!$G1110&lt;=69,"60–69",
"70–80")))))</f>
        <v>30–39</v>
      </c>
      <c r="I1110" s="34">
        <v>2692</v>
      </c>
      <c r="J1110" s="58" t="str">
        <f>IF('Base tratada'!$K1110=1,"Divorciado",
IF('Base tratada'!$L1110=1,"Casado",
IF('Base tratada'!$M1110=1, "Solteiro",
IF('Base tratada'!$N1110=1,"Juntos",
"Viúvo"))))</f>
        <v>Solteiro</v>
      </c>
      <c r="K1110" s="34">
        <v>0</v>
      </c>
      <c r="L1110" s="34">
        <v>0</v>
      </c>
      <c r="M1110" s="34">
        <v>1</v>
      </c>
      <c r="N1110" s="34">
        <v>0</v>
      </c>
      <c r="O1110" s="34">
        <v>0</v>
      </c>
      <c r="P1110" s="34">
        <v>0</v>
      </c>
      <c r="Q1110" s="34">
        <v>1</v>
      </c>
      <c r="R1110" s="34">
        <v>0</v>
      </c>
      <c r="S1110" s="34">
        <v>0</v>
      </c>
      <c r="T1110" s="34">
        <v>0</v>
      </c>
      <c r="U1110" s="35">
        <v>1</v>
      </c>
      <c r="V1110" s="35">
        <v>3</v>
      </c>
      <c r="W1110" s="35">
        <v>4</v>
      </c>
      <c r="X1110" s="35">
        <v>2</v>
      </c>
      <c r="Y1110" s="35">
        <v>3</v>
      </c>
      <c r="Z1110" s="35">
        <v>11</v>
      </c>
      <c r="AA1110" s="34">
        <v>1</v>
      </c>
      <c r="AB1110" s="34">
        <v>4</v>
      </c>
      <c r="AC1110" s="34">
        <v>0</v>
      </c>
      <c r="AD1110" s="34">
        <v>0</v>
      </c>
      <c r="AE1110" s="34">
        <v>3</v>
      </c>
      <c r="AF1110" s="58">
        <f>'Base tratada'!$AC1110+'Base tratada'!$AD1110+'Base tratada'!$AE1110</f>
        <v>3</v>
      </c>
      <c r="AG11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10" s="58" t="str">
        <f>IF('Base tratada'!$AC1110&gt;=MAX('Base tratada'!$AD1110,'Base tratada'!$AE1110),"Web",
IF('Base tratada'!$AD1110&gt;='Base tratada'!$AE1110,"Catalog",
"Store"))</f>
        <v>Store</v>
      </c>
      <c r="AI1110" s="59">
        <f>IF('Base tratada'!$AF1110=0,"0",'Base tratada'!$AK1110/'Base tratada'!$AF1110)</f>
        <v>4.333333333333333</v>
      </c>
      <c r="AJ1110" s="59" t="str">
        <f>IF('Base tratada'!$AI1110=0,"R$ 0",
IF('Base tratada'!$AI1110&lt;=25,"R$ 1–25",
IF('Base tratada'!$AI1110&lt;=50,"R$ 26–50",
"+R$ 50")))</f>
        <v>R$ 1–25</v>
      </c>
      <c r="AK1110" s="35">
        <v>13</v>
      </c>
      <c r="AL1110" s="58" t="str">
        <f>IF('Base tratada'!$AK1110&lt;=100,"R$ 0-100",
IF('Base tratada'!$AK1110&lt;=500,"R$ 101-500",
IF('Base tratada'!$AK1110&lt;=1000,"R$ 501-1000",
IF('Base tratada'!$AK1110&lt;=1500,"R$ 1001-1500",
"+R$ 1500"))))</f>
        <v>R$ 0-100</v>
      </c>
      <c r="AM1110" s="34">
        <v>0</v>
      </c>
      <c r="AN1110" s="34">
        <v>0</v>
      </c>
      <c r="AO1110" s="34">
        <v>0</v>
      </c>
      <c r="AP1110" s="34">
        <v>0</v>
      </c>
      <c r="AQ1110" s="34">
        <v>0</v>
      </c>
      <c r="AR1110" s="34">
        <v>0</v>
      </c>
      <c r="AS1110" s="34">
        <v>0</v>
      </c>
      <c r="AT1110" s="34">
        <v>3</v>
      </c>
      <c r="AU1110" s="34">
        <v>11</v>
      </c>
      <c r="AV1110" s="52">
        <v>2</v>
      </c>
      <c r="AW1110" s="57">
        <v>0</v>
      </c>
      <c r="AX1110" s="58" t="str">
        <f>IF(Tabela3[[#This Row],[Response]]=1, "Aceitou", "Não aceitou")</f>
        <v>Não aceitou</v>
      </c>
      <c r="AY1110" s="55" t="str">
        <f>Tabela3[[#This Row],[Faixa Recência]] &amp; " | " &amp; Tabela3[[#This Row],[Faixa Gasto]] &amp; " | " &amp; Tabela3[[#This Row],[Faixa ticket médio]]</f>
        <v>46-60 dias | R$ 0-100 | R$ 1–25</v>
      </c>
      <c r="AZ11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0" s="36"/>
    </row>
    <row r="1111" spans="1:54" x14ac:dyDescent="0.25">
      <c r="A1111" s="61">
        <v>1110</v>
      </c>
      <c r="B1111" s="37">
        <v>63998</v>
      </c>
      <c r="C1111" s="34">
        <v>0</v>
      </c>
      <c r="D1111" s="34">
        <v>0</v>
      </c>
      <c r="E1111" s="34">
        <v>42</v>
      </c>
      <c r="F1111" s="58" t="str">
        <f>IF('Base tratada'!$E1111&lt;=15,"0-15 dias",
IF('Base tratada'!$E1111&lt;=30, "16-30 dias",
IF('Base tratada'!$E1111&lt;=45, "31-45 dias",
IF('Base tratada'!$E1111&lt;=60, "46-60 dias",
IF('Base tratada'!$E1111&lt;=75, "61-75 dias", "76-99 dias")))))</f>
        <v>31-45 dias</v>
      </c>
      <c r="G1111" s="38">
        <v>68</v>
      </c>
      <c r="H1111" s="60" t="str">
        <f>IF('Base tratada'!$G1111&lt;=29,"24–29",
IF('Base tratada'!$G1111&lt;=39,"30–39",
IF('Base tratada'!$G1111&lt;=49,"40–49",
IF('Base tratada'!$G1111&lt;=59,"50–59",
IF('Base tratada'!$G1111&lt;=69,"60–69",
"70–80")))))</f>
        <v>60–69</v>
      </c>
      <c r="I1111" s="34">
        <v>2350</v>
      </c>
      <c r="J1111" s="58" t="str">
        <f>IF('Base tratada'!$K1111=1,"Divorciado",
IF('Base tratada'!$L1111=1,"Casado",
IF('Base tratada'!$M1111=1, "Solteiro",
IF('Base tratada'!$N1111=1,"Juntos",
"Viúvo"))))</f>
        <v>Divorciado</v>
      </c>
      <c r="K1111" s="34">
        <v>1</v>
      </c>
      <c r="L1111" s="34">
        <v>0</v>
      </c>
      <c r="M1111" s="34">
        <v>0</v>
      </c>
      <c r="N1111" s="34">
        <v>0</v>
      </c>
      <c r="O1111" s="34">
        <v>0</v>
      </c>
      <c r="P1111" s="34">
        <v>1</v>
      </c>
      <c r="Q1111" s="34">
        <v>0</v>
      </c>
      <c r="R1111" s="34">
        <v>0</v>
      </c>
      <c r="S1111" s="34">
        <v>0</v>
      </c>
      <c r="T1111" s="34">
        <v>0</v>
      </c>
      <c r="U1111" s="35">
        <v>176</v>
      </c>
      <c r="V1111" s="35">
        <v>29</v>
      </c>
      <c r="W1111" s="35">
        <v>818</v>
      </c>
      <c r="X1111" s="35">
        <v>0</v>
      </c>
      <c r="Y1111" s="35">
        <v>33</v>
      </c>
      <c r="Z1111" s="35">
        <v>112</v>
      </c>
      <c r="AA1111" s="34">
        <v>1</v>
      </c>
      <c r="AB1111" s="34">
        <v>4</v>
      </c>
      <c r="AC1111" s="34">
        <v>7</v>
      </c>
      <c r="AD1111" s="34">
        <v>6</v>
      </c>
      <c r="AE1111" s="34">
        <v>11</v>
      </c>
      <c r="AF1111" s="58">
        <f>'Base tratada'!$AC1111+'Base tratada'!$AD1111+'Base tratada'!$AE1111</f>
        <v>24</v>
      </c>
      <c r="AG11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11" s="58" t="str">
        <f>IF('Base tratada'!$AC1111&gt;=MAX('Base tratada'!$AD1111,'Base tratada'!$AE1111),"Web",
IF('Base tratada'!$AD1111&gt;='Base tratada'!$AE1111,"Catalog",
"Store"))</f>
        <v>Store</v>
      </c>
      <c r="AI1111" s="59">
        <f>IF('Base tratada'!$AF1111=0,"0",'Base tratada'!$AK1111/'Base tratada'!$AF1111)</f>
        <v>44</v>
      </c>
      <c r="AJ1111" s="59" t="str">
        <f>IF('Base tratada'!$AI1111=0,"R$ 0",
IF('Base tratada'!$AI1111&lt;=25,"R$ 1–25",
IF('Base tratada'!$AI1111&lt;=50,"R$ 26–50",
"+R$ 50")))</f>
        <v>R$ 26–50</v>
      </c>
      <c r="AK1111" s="35">
        <v>1056</v>
      </c>
      <c r="AL1111" s="58" t="str">
        <f>IF('Base tratada'!$AK1111&lt;=100,"R$ 0-100",
IF('Base tratada'!$AK1111&lt;=500,"R$ 101-500",
IF('Base tratada'!$AK1111&lt;=1000,"R$ 501-1000",
IF('Base tratada'!$AK1111&lt;=1500,"R$ 1001-1500",
"+R$ 1500"))))</f>
        <v>R$ 1001-1500</v>
      </c>
      <c r="AM1111" s="34">
        <v>0</v>
      </c>
      <c r="AN1111" s="34">
        <v>0</v>
      </c>
      <c r="AO1111" s="34">
        <v>0</v>
      </c>
      <c r="AP1111" s="34">
        <v>0</v>
      </c>
      <c r="AQ1111" s="34">
        <v>0</v>
      </c>
      <c r="AR1111" s="34">
        <v>0</v>
      </c>
      <c r="AS1111" s="34">
        <v>0</v>
      </c>
      <c r="AT1111" s="34">
        <v>3</v>
      </c>
      <c r="AU1111" s="34">
        <v>11</v>
      </c>
      <c r="AV1111" s="52">
        <v>944</v>
      </c>
      <c r="AW1111" s="57">
        <v>1</v>
      </c>
      <c r="AX1111" s="58" t="str">
        <f>IF(Tabela3[[#This Row],[Response]]=1, "Aceitou", "Não aceitou")</f>
        <v>Aceitou</v>
      </c>
      <c r="AY1111" s="55" t="str">
        <f>Tabela3[[#This Row],[Faixa Recência]] &amp; " | " &amp; Tabela3[[#This Row],[Faixa Gasto]] &amp; " | " &amp; Tabela3[[#This Row],[Faixa ticket médio]]</f>
        <v>31-45 dias | R$ 1001-1500 | R$ 26–50</v>
      </c>
      <c r="AZ11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1" s="36"/>
    </row>
    <row r="1112" spans="1:54" x14ac:dyDescent="0.25">
      <c r="A1112" s="61">
        <v>1111</v>
      </c>
      <c r="B1112" s="37">
        <v>67381</v>
      </c>
      <c r="C1112" s="34">
        <v>0</v>
      </c>
      <c r="D1112" s="34">
        <v>1</v>
      </c>
      <c r="E1112" s="34">
        <v>67</v>
      </c>
      <c r="F1112" s="58" t="str">
        <f>IF('Base tratada'!$E1112&lt;=15,"0-15 dias",
IF('Base tratada'!$E1112&lt;=30, "16-30 dias",
IF('Base tratada'!$E1112&lt;=45, "31-45 dias",
IF('Base tratada'!$E1112&lt;=60, "46-60 dias",
IF('Base tratada'!$E1112&lt;=75, "61-75 dias", "76-99 dias")))))</f>
        <v>61-75 dias</v>
      </c>
      <c r="G1112" s="38">
        <v>69</v>
      </c>
      <c r="H1112" s="60" t="str">
        <f>IF('Base tratada'!$G1112&lt;=29,"24–29",
IF('Base tratada'!$G1112&lt;=39,"30–39",
IF('Base tratada'!$G1112&lt;=49,"40–49",
IF('Base tratada'!$G1112&lt;=59,"50–59",
IF('Base tratada'!$G1112&lt;=69,"60–69",
"70–80")))))</f>
        <v>60–69</v>
      </c>
      <c r="I1112" s="34">
        <v>2689</v>
      </c>
      <c r="J1112" s="58" t="str">
        <f>IF('Base tratada'!$K1112=1,"Divorciado",
IF('Base tratada'!$L1112=1,"Casado",
IF('Base tratada'!$M1112=1, "Solteiro",
IF('Base tratada'!$N1112=1,"Juntos",
"Viúvo"))))</f>
        <v>Casado</v>
      </c>
      <c r="K1112" s="34">
        <v>0</v>
      </c>
      <c r="L1112" s="34">
        <v>1</v>
      </c>
      <c r="M1112" s="34">
        <v>0</v>
      </c>
      <c r="N1112" s="34">
        <v>0</v>
      </c>
      <c r="O1112" s="34">
        <v>0</v>
      </c>
      <c r="P1112" s="34">
        <v>0</v>
      </c>
      <c r="Q1112" s="34">
        <v>0</v>
      </c>
      <c r="R1112" s="34">
        <v>0</v>
      </c>
      <c r="S1112" s="34">
        <v>1</v>
      </c>
      <c r="T1112" s="34">
        <v>0</v>
      </c>
      <c r="U1112" s="35">
        <v>815</v>
      </c>
      <c r="V1112" s="35">
        <v>8</v>
      </c>
      <c r="W1112" s="35">
        <v>53</v>
      </c>
      <c r="X1112" s="35">
        <v>11</v>
      </c>
      <c r="Y1112" s="35">
        <v>0</v>
      </c>
      <c r="Z1112" s="35">
        <v>70</v>
      </c>
      <c r="AA1112" s="34">
        <v>4</v>
      </c>
      <c r="AB1112" s="34">
        <v>7</v>
      </c>
      <c r="AC1112" s="34">
        <v>2</v>
      </c>
      <c r="AD1112" s="34">
        <v>2</v>
      </c>
      <c r="AE1112" s="34">
        <v>9</v>
      </c>
      <c r="AF1112" s="58">
        <f>'Base tratada'!$AC1112+'Base tratada'!$AD1112+'Base tratada'!$AE1112</f>
        <v>13</v>
      </c>
      <c r="AG11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12" s="58" t="str">
        <f>IF('Base tratada'!$AC1112&gt;=MAX('Base tratada'!$AD1112,'Base tratada'!$AE1112),"Web",
IF('Base tratada'!$AD1112&gt;='Base tratada'!$AE1112,"Catalog",
"Store"))</f>
        <v>Store</v>
      </c>
      <c r="AI1112" s="59">
        <f>IF('Base tratada'!$AF1112=0,"0",'Base tratada'!$AK1112/'Base tratada'!$AF1112)</f>
        <v>68.230769230769226</v>
      </c>
      <c r="AJ1112" s="59" t="str">
        <f>IF('Base tratada'!$AI1112=0,"R$ 0",
IF('Base tratada'!$AI1112&lt;=25,"R$ 1–25",
IF('Base tratada'!$AI1112&lt;=50,"R$ 26–50",
"+R$ 50")))</f>
        <v>+R$ 50</v>
      </c>
      <c r="AK1112" s="35">
        <v>887</v>
      </c>
      <c r="AL1112" s="58" t="str">
        <f>IF('Base tratada'!$AK1112&lt;=100,"R$ 0-100",
IF('Base tratada'!$AK1112&lt;=500,"R$ 101-500",
IF('Base tratada'!$AK1112&lt;=1000,"R$ 501-1000",
IF('Base tratada'!$AK1112&lt;=1500,"R$ 1001-1500",
"+R$ 1500"))))</f>
        <v>R$ 501-1000</v>
      </c>
      <c r="AM1112" s="34">
        <v>0</v>
      </c>
      <c r="AN1112" s="34">
        <v>0</v>
      </c>
      <c r="AO1112" s="34">
        <v>0</v>
      </c>
      <c r="AP1112" s="34">
        <v>1</v>
      </c>
      <c r="AQ1112" s="34">
        <v>0</v>
      </c>
      <c r="AR1112" s="34">
        <v>1</v>
      </c>
      <c r="AS1112" s="34">
        <v>0</v>
      </c>
      <c r="AT1112" s="34">
        <v>3</v>
      </c>
      <c r="AU1112" s="34">
        <v>11</v>
      </c>
      <c r="AV1112" s="52">
        <v>817</v>
      </c>
      <c r="AW1112" s="57">
        <v>0</v>
      </c>
      <c r="AX1112" s="58" t="str">
        <f>IF(Tabela3[[#This Row],[Response]]=1, "Aceitou", "Não aceitou")</f>
        <v>Não aceitou</v>
      </c>
      <c r="AY1112" s="55" t="str">
        <f>Tabela3[[#This Row],[Faixa Recência]] &amp; " | " &amp; Tabela3[[#This Row],[Faixa Gasto]] &amp; " | " &amp; Tabela3[[#This Row],[Faixa ticket médio]]</f>
        <v>61-75 dias | R$ 501-1000 | +R$ 50</v>
      </c>
      <c r="AZ11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2" s="36"/>
    </row>
    <row r="1113" spans="1:54" x14ac:dyDescent="0.25">
      <c r="A1113" s="61">
        <v>1112</v>
      </c>
      <c r="B1113" s="37">
        <v>25930</v>
      </c>
      <c r="C1113" s="34">
        <v>1</v>
      </c>
      <c r="D1113" s="34">
        <v>1</v>
      </c>
      <c r="E1113" s="34">
        <v>87</v>
      </c>
      <c r="F1113" s="58" t="str">
        <f>IF('Base tratada'!$E1113&lt;=15,"0-15 dias",
IF('Base tratada'!$E1113&lt;=30, "16-30 dias",
IF('Base tratada'!$E1113&lt;=45, "31-45 dias",
IF('Base tratada'!$E1113&lt;=60, "46-60 dias",
IF('Base tratada'!$E1113&lt;=75, "61-75 dias", "76-99 dias")))))</f>
        <v>76-99 dias</v>
      </c>
      <c r="G1113" s="38">
        <v>53</v>
      </c>
      <c r="H1113" s="60" t="str">
        <f>IF('Base tratada'!$G1113&lt;=29,"24–29",
IF('Base tratada'!$G1113&lt;=39,"30–39",
IF('Base tratada'!$G1113&lt;=49,"40–49",
IF('Base tratada'!$G1113&lt;=59,"50–59",
IF('Base tratada'!$G1113&lt;=69,"60–69",
"70–80")))))</f>
        <v>50–59</v>
      </c>
      <c r="I1113" s="34">
        <v>2421</v>
      </c>
      <c r="J1113" s="58" t="str">
        <f>IF('Base tratada'!$K1113=1,"Divorciado",
IF('Base tratada'!$L1113=1,"Casado",
IF('Base tratada'!$M1113=1, "Solteiro",
IF('Base tratada'!$N1113=1,"Juntos",
"Viúvo"))))</f>
        <v>Solteiro</v>
      </c>
      <c r="K1113" s="34">
        <v>0</v>
      </c>
      <c r="L1113" s="34">
        <v>0</v>
      </c>
      <c r="M1113" s="34">
        <v>1</v>
      </c>
      <c r="N1113" s="34">
        <v>0</v>
      </c>
      <c r="O1113" s="34">
        <v>0</v>
      </c>
      <c r="P1113" s="34">
        <v>0</v>
      </c>
      <c r="Q1113" s="34">
        <v>0</v>
      </c>
      <c r="R1113" s="34">
        <v>1</v>
      </c>
      <c r="S1113" s="34">
        <v>0</v>
      </c>
      <c r="T1113" s="34">
        <v>0</v>
      </c>
      <c r="U1113" s="35">
        <v>6</v>
      </c>
      <c r="V1113" s="35">
        <v>1</v>
      </c>
      <c r="W1113" s="35">
        <v>2</v>
      </c>
      <c r="X1113" s="35">
        <v>2</v>
      </c>
      <c r="Y1113" s="35">
        <v>0</v>
      </c>
      <c r="Z1113" s="35">
        <v>4</v>
      </c>
      <c r="AA1113" s="34">
        <v>1</v>
      </c>
      <c r="AB1113" s="34">
        <v>7</v>
      </c>
      <c r="AC1113" s="34">
        <v>1</v>
      </c>
      <c r="AD1113" s="34">
        <v>0</v>
      </c>
      <c r="AE1113" s="34">
        <v>2</v>
      </c>
      <c r="AF1113" s="58">
        <f>'Base tratada'!$AC1113+'Base tratada'!$AD1113+'Base tratada'!$AE1113</f>
        <v>3</v>
      </c>
      <c r="AG11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13" s="58" t="str">
        <f>IF('Base tratada'!$AC1113&gt;=MAX('Base tratada'!$AD1113,'Base tratada'!$AE1113),"Web",
IF('Base tratada'!$AD1113&gt;='Base tratada'!$AE1113,"Catalog",
"Store"))</f>
        <v>Store</v>
      </c>
      <c r="AI1113" s="59">
        <f>IF('Base tratada'!$AF1113=0,"0",'Base tratada'!$AK1113/'Base tratada'!$AF1113)</f>
        <v>3.6666666666666665</v>
      </c>
      <c r="AJ1113" s="59" t="str">
        <f>IF('Base tratada'!$AI1113=0,"R$ 0",
IF('Base tratada'!$AI1113&lt;=25,"R$ 1–25",
IF('Base tratada'!$AI1113&lt;=50,"R$ 26–50",
"+R$ 50")))</f>
        <v>R$ 1–25</v>
      </c>
      <c r="AK1113" s="35">
        <v>11</v>
      </c>
      <c r="AL1113" s="58" t="str">
        <f>IF('Base tratada'!$AK1113&lt;=100,"R$ 0-100",
IF('Base tratada'!$AK1113&lt;=500,"R$ 101-500",
IF('Base tratada'!$AK1113&lt;=1000,"R$ 501-1000",
IF('Base tratada'!$AK1113&lt;=1500,"R$ 1001-1500",
"+R$ 1500"))))</f>
        <v>R$ 0-100</v>
      </c>
      <c r="AM1113" s="34">
        <v>0</v>
      </c>
      <c r="AN1113" s="34">
        <v>0</v>
      </c>
      <c r="AO1113" s="34">
        <v>0</v>
      </c>
      <c r="AP1113" s="34">
        <v>0</v>
      </c>
      <c r="AQ1113" s="34">
        <v>0</v>
      </c>
      <c r="AR1113" s="34">
        <v>0</v>
      </c>
      <c r="AS1113" s="34">
        <v>0</v>
      </c>
      <c r="AT1113" s="34">
        <v>3</v>
      </c>
      <c r="AU1113" s="34">
        <v>11</v>
      </c>
      <c r="AV1113" s="52">
        <v>7</v>
      </c>
      <c r="AW1113" s="57">
        <v>0</v>
      </c>
      <c r="AX1113" s="58" t="str">
        <f>IF(Tabela3[[#This Row],[Response]]=1, "Aceitou", "Não aceitou")</f>
        <v>Não aceitou</v>
      </c>
      <c r="AY1113" s="55" t="str">
        <f>Tabela3[[#This Row],[Faixa Recência]] &amp; " | " &amp; Tabela3[[#This Row],[Faixa Gasto]] &amp; " | " &amp; Tabela3[[#This Row],[Faixa ticket médio]]</f>
        <v>76-99 dias | R$ 0-100 | R$ 1–25</v>
      </c>
      <c r="AZ11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3" s="36"/>
    </row>
    <row r="1114" spans="1:54" x14ac:dyDescent="0.25">
      <c r="A1114" s="61">
        <v>1113</v>
      </c>
      <c r="B1114" s="37">
        <v>42693</v>
      </c>
      <c r="C1114" s="34">
        <v>1</v>
      </c>
      <c r="D1114" s="34">
        <v>0</v>
      </c>
      <c r="E1114" s="34">
        <v>29</v>
      </c>
      <c r="F1114" s="58" t="str">
        <f>IF('Base tratada'!$E1114&lt;=15,"0-15 dias",
IF('Base tratada'!$E1114&lt;=30, "16-30 dias",
IF('Base tratada'!$E1114&lt;=45, "31-45 dias",
IF('Base tratada'!$E1114&lt;=60, "46-60 dias",
IF('Base tratada'!$E1114&lt;=75, "61-75 dias", "76-99 dias")))))</f>
        <v>16-30 dias</v>
      </c>
      <c r="G1114" s="38">
        <v>42</v>
      </c>
      <c r="H1114" s="60" t="str">
        <f>IF('Base tratada'!$G1114&lt;=29,"24–29",
IF('Base tratada'!$G1114&lt;=39,"30–39",
IF('Base tratada'!$G1114&lt;=49,"40–49",
IF('Base tratada'!$G1114&lt;=59,"50–59",
IF('Base tratada'!$G1114&lt;=69,"60–69",
"70–80")))))</f>
        <v>40–49</v>
      </c>
      <c r="I1114" s="34">
        <v>2181</v>
      </c>
      <c r="J1114" s="58" t="str">
        <f>IF('Base tratada'!$K1114=1,"Divorciado",
IF('Base tratada'!$L1114=1,"Casado",
IF('Base tratada'!$M1114=1, "Solteiro",
IF('Base tratada'!$N1114=1,"Juntos",
"Viúvo"))))</f>
        <v>Casado</v>
      </c>
      <c r="K1114" s="34">
        <v>0</v>
      </c>
      <c r="L1114" s="34">
        <v>1</v>
      </c>
      <c r="M1114" s="34">
        <v>0</v>
      </c>
      <c r="N1114" s="34">
        <v>0</v>
      </c>
      <c r="O1114" s="34">
        <v>0</v>
      </c>
      <c r="P1114" s="34">
        <v>0</v>
      </c>
      <c r="Q1114" s="34">
        <v>0</v>
      </c>
      <c r="R1114" s="34">
        <v>1</v>
      </c>
      <c r="S1114" s="34">
        <v>0</v>
      </c>
      <c r="T1114" s="34">
        <v>0</v>
      </c>
      <c r="U1114" s="35">
        <v>8</v>
      </c>
      <c r="V1114" s="35">
        <v>4</v>
      </c>
      <c r="W1114" s="35">
        <v>20</v>
      </c>
      <c r="X1114" s="35">
        <v>6</v>
      </c>
      <c r="Y1114" s="35">
        <v>3</v>
      </c>
      <c r="Z1114" s="35">
        <v>16</v>
      </c>
      <c r="AA1114" s="34">
        <v>1</v>
      </c>
      <c r="AB1114" s="34">
        <v>5</v>
      </c>
      <c r="AC1114" s="34">
        <v>1</v>
      </c>
      <c r="AD1114" s="34">
        <v>0</v>
      </c>
      <c r="AE1114" s="34">
        <v>3</v>
      </c>
      <c r="AF1114" s="58">
        <f>'Base tratada'!$AC1114+'Base tratada'!$AD1114+'Base tratada'!$AE1114</f>
        <v>4</v>
      </c>
      <c r="AG11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14" s="58" t="str">
        <f>IF('Base tratada'!$AC1114&gt;=MAX('Base tratada'!$AD1114,'Base tratada'!$AE1114),"Web",
IF('Base tratada'!$AD1114&gt;='Base tratada'!$AE1114,"Catalog",
"Store"))</f>
        <v>Store</v>
      </c>
      <c r="AI1114" s="59">
        <f>IF('Base tratada'!$AF1114=0,"0",'Base tratada'!$AK1114/'Base tratada'!$AF1114)</f>
        <v>10.25</v>
      </c>
      <c r="AJ1114" s="59" t="str">
        <f>IF('Base tratada'!$AI1114=0,"R$ 0",
IF('Base tratada'!$AI1114&lt;=25,"R$ 1–25",
IF('Base tratada'!$AI1114&lt;=50,"R$ 26–50",
"+R$ 50")))</f>
        <v>R$ 1–25</v>
      </c>
      <c r="AK1114" s="35">
        <v>41</v>
      </c>
      <c r="AL1114" s="58" t="str">
        <f>IF('Base tratada'!$AK1114&lt;=100,"R$ 0-100",
IF('Base tratada'!$AK1114&lt;=500,"R$ 101-500",
IF('Base tratada'!$AK1114&lt;=1000,"R$ 501-1000",
IF('Base tratada'!$AK1114&lt;=1500,"R$ 1001-1500",
"+R$ 1500"))))</f>
        <v>R$ 0-100</v>
      </c>
      <c r="AM1114" s="34">
        <v>0</v>
      </c>
      <c r="AN1114" s="34">
        <v>0</v>
      </c>
      <c r="AO1114" s="34">
        <v>0</v>
      </c>
      <c r="AP1114" s="34">
        <v>0</v>
      </c>
      <c r="AQ1114" s="34">
        <v>0</v>
      </c>
      <c r="AR1114" s="34">
        <v>0</v>
      </c>
      <c r="AS1114" s="34">
        <v>0</v>
      </c>
      <c r="AT1114" s="34">
        <v>3</v>
      </c>
      <c r="AU1114" s="34">
        <v>11</v>
      </c>
      <c r="AV1114" s="52">
        <v>25</v>
      </c>
      <c r="AW1114" s="57">
        <v>0</v>
      </c>
      <c r="AX1114" s="58" t="str">
        <f>IF(Tabela3[[#This Row],[Response]]=1, "Aceitou", "Não aceitou")</f>
        <v>Não aceitou</v>
      </c>
      <c r="AY1114" s="55" t="str">
        <f>Tabela3[[#This Row],[Faixa Recência]] &amp; " | " &amp; Tabela3[[#This Row],[Faixa Gasto]] &amp; " | " &amp; Tabela3[[#This Row],[Faixa ticket médio]]</f>
        <v>16-30 dias | R$ 0-100 | R$ 1–25</v>
      </c>
      <c r="AZ11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4" s="36"/>
    </row>
    <row r="1115" spans="1:54" x14ac:dyDescent="0.25">
      <c r="A1115" s="61">
        <v>1114</v>
      </c>
      <c r="B1115" s="37">
        <v>85606</v>
      </c>
      <c r="C1115" s="34">
        <v>0</v>
      </c>
      <c r="D1115" s="34">
        <v>1</v>
      </c>
      <c r="E1115" s="34">
        <v>89</v>
      </c>
      <c r="F1115" s="58" t="str">
        <f>IF('Base tratada'!$E1115&lt;=15,"0-15 dias",
IF('Base tratada'!$E1115&lt;=30, "16-30 dias",
IF('Base tratada'!$E1115&lt;=45, "31-45 dias",
IF('Base tratada'!$E1115&lt;=60, "46-60 dias",
IF('Base tratada'!$E1115&lt;=75, "61-75 dias", "76-99 dias")))))</f>
        <v>76-99 dias</v>
      </c>
      <c r="G1115" s="38">
        <v>44</v>
      </c>
      <c r="H1115" s="60" t="str">
        <f>IF('Base tratada'!$G1115&lt;=29,"24–29",
IF('Base tratada'!$G1115&lt;=39,"30–39",
IF('Base tratada'!$G1115&lt;=49,"40–49",
IF('Base tratada'!$G1115&lt;=59,"50–59",
IF('Base tratada'!$G1115&lt;=69,"60–69",
"70–80")))))</f>
        <v>40–49</v>
      </c>
      <c r="I1115" s="34">
        <v>2753</v>
      </c>
      <c r="J1115" s="58" t="str">
        <f>IF('Base tratada'!$K1115=1,"Divorciado",
IF('Base tratada'!$L1115=1,"Casado",
IF('Base tratada'!$M1115=1, "Solteiro",
IF('Base tratada'!$N1115=1,"Juntos",
"Viúvo"))))</f>
        <v>Juntos</v>
      </c>
      <c r="K1115" s="34">
        <v>0</v>
      </c>
      <c r="L1115" s="34">
        <v>0</v>
      </c>
      <c r="M1115" s="34">
        <v>0</v>
      </c>
      <c r="N1115" s="34">
        <v>1</v>
      </c>
      <c r="O1115" s="34">
        <v>0</v>
      </c>
      <c r="P1115" s="34">
        <v>0</v>
      </c>
      <c r="Q1115" s="34">
        <v>0</v>
      </c>
      <c r="R1115" s="34">
        <v>1</v>
      </c>
      <c r="S1115" s="34">
        <v>0</v>
      </c>
      <c r="T1115" s="34">
        <v>0</v>
      </c>
      <c r="U1115" s="35">
        <v>717</v>
      </c>
      <c r="V1115" s="35">
        <v>42</v>
      </c>
      <c r="W1115" s="35">
        <v>864</v>
      </c>
      <c r="X1115" s="35">
        <v>219</v>
      </c>
      <c r="Y1115" s="35">
        <v>30</v>
      </c>
      <c r="Z1115" s="35">
        <v>84</v>
      </c>
      <c r="AA1115" s="34">
        <v>2</v>
      </c>
      <c r="AB1115" s="34">
        <v>3</v>
      </c>
      <c r="AC1115" s="34">
        <v>6</v>
      </c>
      <c r="AD1115" s="34">
        <v>7</v>
      </c>
      <c r="AE1115" s="34">
        <v>9</v>
      </c>
      <c r="AF1115" s="58">
        <f>'Base tratada'!$AC1115+'Base tratada'!$AD1115+'Base tratada'!$AE1115</f>
        <v>22</v>
      </c>
      <c r="AG11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15" s="58" t="str">
        <f>IF('Base tratada'!$AC1115&gt;=MAX('Base tratada'!$AD1115,'Base tratada'!$AE1115),"Web",
IF('Base tratada'!$AD1115&gt;='Base tratada'!$AE1115,"Catalog",
"Store"))</f>
        <v>Store</v>
      </c>
      <c r="AI1115" s="59">
        <f>IF('Base tratada'!$AF1115=0,"0",'Base tratada'!$AK1115/'Base tratada'!$AF1115)</f>
        <v>85.090909090909093</v>
      </c>
      <c r="AJ1115" s="59" t="str">
        <f>IF('Base tratada'!$AI1115=0,"R$ 0",
IF('Base tratada'!$AI1115&lt;=25,"R$ 1–25",
IF('Base tratada'!$AI1115&lt;=50,"R$ 26–50",
"+R$ 50")))</f>
        <v>+R$ 50</v>
      </c>
      <c r="AK1115" s="35">
        <v>1872</v>
      </c>
      <c r="AL1115" s="58" t="str">
        <f>IF('Base tratada'!$AK1115&lt;=100,"R$ 0-100",
IF('Base tratada'!$AK1115&lt;=500,"R$ 101-500",
IF('Base tratada'!$AK1115&lt;=1000,"R$ 501-1000",
IF('Base tratada'!$AK1115&lt;=1500,"R$ 1001-1500",
"+R$ 1500"))))</f>
        <v>+R$ 1500</v>
      </c>
      <c r="AM1115" s="34">
        <v>1</v>
      </c>
      <c r="AN1115" s="34">
        <v>0</v>
      </c>
      <c r="AO1115" s="34">
        <v>0</v>
      </c>
      <c r="AP1115" s="34">
        <v>0</v>
      </c>
      <c r="AQ1115" s="34">
        <v>0</v>
      </c>
      <c r="AR1115" s="34">
        <v>1</v>
      </c>
      <c r="AS1115" s="34">
        <v>0</v>
      </c>
      <c r="AT1115" s="34">
        <v>3</v>
      </c>
      <c r="AU1115" s="34">
        <v>11</v>
      </c>
      <c r="AV1115" s="52">
        <v>1788</v>
      </c>
      <c r="AW1115" s="57">
        <v>0</v>
      </c>
      <c r="AX1115" s="58" t="str">
        <f>IF(Tabela3[[#This Row],[Response]]=1, "Aceitou", "Não aceitou")</f>
        <v>Não aceitou</v>
      </c>
      <c r="AY1115" s="55" t="str">
        <f>Tabela3[[#This Row],[Faixa Recência]] &amp; " | " &amp; Tabela3[[#This Row],[Faixa Gasto]] &amp; " | " &amp; Tabela3[[#This Row],[Faixa ticket médio]]</f>
        <v>76-99 dias | +R$ 1500 | +R$ 50</v>
      </c>
      <c r="AZ11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5" s="36"/>
    </row>
    <row r="1116" spans="1:54" x14ac:dyDescent="0.25">
      <c r="A1116" s="61">
        <v>1115</v>
      </c>
      <c r="B1116" s="37">
        <v>72903</v>
      </c>
      <c r="C1116" s="34">
        <v>0</v>
      </c>
      <c r="D1116" s="34">
        <v>0</v>
      </c>
      <c r="E1116" s="34">
        <v>74</v>
      </c>
      <c r="F1116" s="58" t="str">
        <f>IF('Base tratada'!$E1116&lt;=15,"0-15 dias",
IF('Base tratada'!$E1116&lt;=30, "16-30 dias",
IF('Base tratada'!$E1116&lt;=45, "31-45 dias",
IF('Base tratada'!$E1116&lt;=60, "46-60 dias",
IF('Base tratada'!$E1116&lt;=75, "61-75 dias", "76-99 dias")))))</f>
        <v>61-75 dias</v>
      </c>
      <c r="G1116" s="38">
        <v>35</v>
      </c>
      <c r="H1116" s="60" t="str">
        <f>IF('Base tratada'!$G1116&lt;=29,"24–29",
IF('Base tratada'!$G1116&lt;=39,"30–39",
IF('Base tratada'!$G1116&lt;=49,"40–49",
IF('Base tratada'!$G1116&lt;=59,"50–59",
IF('Base tratada'!$G1116&lt;=69,"60–69",
"70–80")))))</f>
        <v>30–39</v>
      </c>
      <c r="I1116" s="34">
        <v>2402</v>
      </c>
      <c r="J1116" s="58" t="str">
        <f>IF('Base tratada'!$K1116=1,"Divorciado",
IF('Base tratada'!$L1116=1,"Casado",
IF('Base tratada'!$M1116=1, "Solteiro",
IF('Base tratada'!$N1116=1,"Juntos",
"Viúvo"))))</f>
        <v>Solteiro</v>
      </c>
      <c r="K1116" s="34">
        <v>0</v>
      </c>
      <c r="L1116" s="34">
        <v>0</v>
      </c>
      <c r="M1116" s="34">
        <v>1</v>
      </c>
      <c r="N1116" s="34">
        <v>0</v>
      </c>
      <c r="O1116" s="34">
        <v>0</v>
      </c>
      <c r="P1116" s="34">
        <v>0</v>
      </c>
      <c r="Q1116" s="34">
        <v>0</v>
      </c>
      <c r="R1116" s="34">
        <v>1</v>
      </c>
      <c r="S1116" s="34">
        <v>0</v>
      </c>
      <c r="T1116" s="34">
        <v>0</v>
      </c>
      <c r="U1116" s="35">
        <v>1067</v>
      </c>
      <c r="V1116" s="35">
        <v>138</v>
      </c>
      <c r="W1116" s="35">
        <v>750</v>
      </c>
      <c r="X1116" s="35">
        <v>0</v>
      </c>
      <c r="Y1116" s="35">
        <v>19</v>
      </c>
      <c r="Z1116" s="35">
        <v>39</v>
      </c>
      <c r="AA1116" s="34">
        <v>1</v>
      </c>
      <c r="AB1116" s="34">
        <v>4</v>
      </c>
      <c r="AC1116" s="34">
        <v>7</v>
      </c>
      <c r="AD1116" s="34">
        <v>5</v>
      </c>
      <c r="AE1116" s="34">
        <v>8</v>
      </c>
      <c r="AF1116" s="58">
        <f>'Base tratada'!$AC1116+'Base tratada'!$AD1116+'Base tratada'!$AE1116</f>
        <v>20</v>
      </c>
      <c r="AG11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16" s="58" t="str">
        <f>IF('Base tratada'!$AC1116&gt;=MAX('Base tratada'!$AD1116,'Base tratada'!$AE1116),"Web",
IF('Base tratada'!$AD1116&gt;='Base tratada'!$AE1116,"Catalog",
"Store"))</f>
        <v>Store</v>
      </c>
      <c r="AI1116" s="59">
        <f>IF('Base tratada'!$AF1116=0,"0",'Base tratada'!$AK1116/'Base tratada'!$AF1116)</f>
        <v>98.7</v>
      </c>
      <c r="AJ1116" s="59" t="str">
        <f>IF('Base tratada'!$AI1116=0,"R$ 0",
IF('Base tratada'!$AI1116&lt;=25,"R$ 1–25",
IF('Base tratada'!$AI1116&lt;=50,"R$ 26–50",
"+R$ 50")))</f>
        <v>+R$ 50</v>
      </c>
      <c r="AK1116" s="35">
        <v>1974</v>
      </c>
      <c r="AL1116" s="58" t="str">
        <f>IF('Base tratada'!$AK1116&lt;=100,"R$ 0-100",
IF('Base tratada'!$AK1116&lt;=500,"R$ 101-500",
IF('Base tratada'!$AK1116&lt;=1000,"R$ 501-1000",
IF('Base tratada'!$AK1116&lt;=1500,"R$ 1001-1500",
"+R$ 1500"))))</f>
        <v>+R$ 1500</v>
      </c>
      <c r="AM1116" s="34">
        <v>1</v>
      </c>
      <c r="AN1116" s="34">
        <v>0</v>
      </c>
      <c r="AO1116" s="34">
        <v>0</v>
      </c>
      <c r="AP1116" s="34">
        <v>1</v>
      </c>
      <c r="AQ1116" s="34">
        <v>1</v>
      </c>
      <c r="AR1116" s="34">
        <v>3</v>
      </c>
      <c r="AS1116" s="34">
        <v>0</v>
      </c>
      <c r="AT1116" s="34">
        <v>3</v>
      </c>
      <c r="AU1116" s="34">
        <v>11</v>
      </c>
      <c r="AV1116" s="52">
        <v>1935</v>
      </c>
      <c r="AW1116" s="57">
        <v>1</v>
      </c>
      <c r="AX1116" s="58" t="str">
        <f>IF(Tabela3[[#This Row],[Response]]=1, "Aceitou", "Não aceitou")</f>
        <v>Aceitou</v>
      </c>
      <c r="AY1116" s="55" t="str">
        <f>Tabela3[[#This Row],[Faixa Recência]] &amp; " | " &amp; Tabela3[[#This Row],[Faixa Gasto]] &amp; " | " &amp; Tabela3[[#This Row],[Faixa ticket médio]]</f>
        <v>61-75 dias | +R$ 1500 | +R$ 50</v>
      </c>
      <c r="AZ11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6" s="36"/>
    </row>
    <row r="1117" spans="1:54" x14ac:dyDescent="0.25">
      <c r="A1117" s="61">
        <v>1116</v>
      </c>
      <c r="B1117" s="37">
        <v>49669</v>
      </c>
      <c r="C1117" s="34">
        <v>1</v>
      </c>
      <c r="D1117" s="34">
        <v>0</v>
      </c>
      <c r="E1117" s="34">
        <v>97</v>
      </c>
      <c r="F1117" s="58" t="str">
        <f>IF('Base tratada'!$E1117&lt;=15,"0-15 dias",
IF('Base tratada'!$E1117&lt;=30, "16-30 dias",
IF('Base tratada'!$E1117&lt;=45, "31-45 dias",
IF('Base tratada'!$E1117&lt;=60, "46-60 dias",
IF('Base tratada'!$E1117&lt;=75, "61-75 dias", "76-99 dias")))))</f>
        <v>76-99 dias</v>
      </c>
      <c r="G1117" s="38">
        <v>46</v>
      </c>
      <c r="H1117" s="60" t="str">
        <f>IF('Base tratada'!$G1117&lt;=29,"24–29",
IF('Base tratada'!$G1117&lt;=39,"30–39",
IF('Base tratada'!$G1117&lt;=49,"40–49",
IF('Base tratada'!$G1117&lt;=59,"50–59",
IF('Base tratada'!$G1117&lt;=69,"60–69",
"70–80")))))</f>
        <v>40–49</v>
      </c>
      <c r="I1117" s="34">
        <v>2195</v>
      </c>
      <c r="J1117" s="58" t="str">
        <f>IF('Base tratada'!$K1117=1,"Divorciado",
IF('Base tratada'!$L1117=1,"Casado",
IF('Base tratada'!$M1117=1, "Solteiro",
IF('Base tratada'!$N1117=1,"Juntos",
"Viúvo"))))</f>
        <v>Juntos</v>
      </c>
      <c r="K1117" s="34">
        <v>0</v>
      </c>
      <c r="L1117" s="34">
        <v>0</v>
      </c>
      <c r="M1117" s="34">
        <v>0</v>
      </c>
      <c r="N1117" s="34">
        <v>1</v>
      </c>
      <c r="O1117" s="34">
        <v>0</v>
      </c>
      <c r="P1117" s="34">
        <v>1</v>
      </c>
      <c r="Q1117" s="34">
        <v>0</v>
      </c>
      <c r="R1117" s="34">
        <v>0</v>
      </c>
      <c r="S1117" s="34">
        <v>0</v>
      </c>
      <c r="T1117" s="34">
        <v>0</v>
      </c>
      <c r="U1117" s="35">
        <v>166</v>
      </c>
      <c r="V1117" s="35">
        <v>5</v>
      </c>
      <c r="W1117" s="35">
        <v>107</v>
      </c>
      <c r="X1117" s="35">
        <v>11</v>
      </c>
      <c r="Y1117" s="35">
        <v>8</v>
      </c>
      <c r="Z1117" s="35">
        <v>29</v>
      </c>
      <c r="AA1117" s="34">
        <v>2</v>
      </c>
      <c r="AB1117" s="34">
        <v>6</v>
      </c>
      <c r="AC1117" s="34">
        <v>5</v>
      </c>
      <c r="AD1117" s="34">
        <v>1</v>
      </c>
      <c r="AE1117" s="34">
        <v>6</v>
      </c>
      <c r="AF1117" s="58">
        <f>'Base tratada'!$AC1117+'Base tratada'!$AD1117+'Base tratada'!$AE1117</f>
        <v>12</v>
      </c>
      <c r="AG11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17" s="58" t="str">
        <f>IF('Base tratada'!$AC1117&gt;=MAX('Base tratada'!$AD1117,'Base tratada'!$AE1117),"Web",
IF('Base tratada'!$AD1117&gt;='Base tratada'!$AE1117,"Catalog",
"Store"))</f>
        <v>Store</v>
      </c>
      <c r="AI1117" s="59">
        <f>IF('Base tratada'!$AF1117=0,"0",'Base tratada'!$AK1117/'Base tratada'!$AF1117)</f>
        <v>24.75</v>
      </c>
      <c r="AJ1117" s="59" t="str">
        <f>IF('Base tratada'!$AI1117=0,"R$ 0",
IF('Base tratada'!$AI1117&lt;=25,"R$ 1–25",
IF('Base tratada'!$AI1117&lt;=50,"R$ 26–50",
"+R$ 50")))</f>
        <v>R$ 1–25</v>
      </c>
      <c r="AK1117" s="35">
        <v>297</v>
      </c>
      <c r="AL1117" s="58" t="str">
        <f>IF('Base tratada'!$AK1117&lt;=100,"R$ 0-100",
IF('Base tratada'!$AK1117&lt;=500,"R$ 101-500",
IF('Base tratada'!$AK1117&lt;=1000,"R$ 501-1000",
IF('Base tratada'!$AK1117&lt;=1500,"R$ 1001-1500",
"+R$ 1500"))))</f>
        <v>R$ 101-500</v>
      </c>
      <c r="AM1117" s="34">
        <v>0</v>
      </c>
      <c r="AN1117" s="34">
        <v>0</v>
      </c>
      <c r="AO1117" s="34">
        <v>0</v>
      </c>
      <c r="AP1117" s="34">
        <v>0</v>
      </c>
      <c r="AQ1117" s="34">
        <v>0</v>
      </c>
      <c r="AR1117" s="34">
        <v>0</v>
      </c>
      <c r="AS1117" s="34">
        <v>0</v>
      </c>
      <c r="AT1117" s="34">
        <v>3</v>
      </c>
      <c r="AU1117" s="34">
        <v>11</v>
      </c>
      <c r="AV1117" s="52">
        <v>268</v>
      </c>
      <c r="AW1117" s="57">
        <v>0</v>
      </c>
      <c r="AX1117" s="58" t="str">
        <f>IF(Tabela3[[#This Row],[Response]]=1, "Aceitou", "Não aceitou")</f>
        <v>Não aceitou</v>
      </c>
      <c r="AY1117" s="55" t="str">
        <f>Tabela3[[#This Row],[Faixa Recência]] &amp; " | " &amp; Tabela3[[#This Row],[Faixa Gasto]] &amp; " | " &amp; Tabela3[[#This Row],[Faixa ticket médio]]</f>
        <v>76-99 dias | R$ 101-500 | R$ 1–25</v>
      </c>
      <c r="AZ11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7" s="36"/>
    </row>
    <row r="1118" spans="1:54" x14ac:dyDescent="0.25">
      <c r="A1118" s="61">
        <v>1117</v>
      </c>
      <c r="B1118" s="37">
        <v>36778</v>
      </c>
      <c r="C1118" s="34">
        <v>1</v>
      </c>
      <c r="D1118" s="34">
        <v>1</v>
      </c>
      <c r="E1118" s="34">
        <v>63</v>
      </c>
      <c r="F1118" s="58" t="str">
        <f>IF('Base tratada'!$E1118&lt;=15,"0-15 dias",
IF('Base tratada'!$E1118&lt;=30, "16-30 dias",
IF('Base tratada'!$E1118&lt;=45, "31-45 dias",
IF('Base tratada'!$E1118&lt;=60, "46-60 dias",
IF('Base tratada'!$E1118&lt;=75, "61-75 dias", "76-99 dias")))))</f>
        <v>61-75 dias</v>
      </c>
      <c r="G1118" s="38">
        <v>52</v>
      </c>
      <c r="H1118" s="60" t="str">
        <f>IF('Base tratada'!$G1118&lt;=29,"24–29",
IF('Base tratada'!$G1118&lt;=39,"30–39",
IF('Base tratada'!$G1118&lt;=49,"40–49",
IF('Base tratada'!$G1118&lt;=59,"50–59",
IF('Base tratada'!$G1118&lt;=69,"60–69",
"70–80")))))</f>
        <v>50–59</v>
      </c>
      <c r="I1118" s="34">
        <v>2852</v>
      </c>
      <c r="J1118" s="58" t="str">
        <f>IF('Base tratada'!$K1118=1,"Divorciado",
IF('Base tratada'!$L1118=1,"Casado",
IF('Base tratada'!$M1118=1, "Solteiro",
IF('Base tratada'!$N1118=1,"Juntos",
"Viúvo"))))</f>
        <v>Casado</v>
      </c>
      <c r="K1118" s="34">
        <v>0</v>
      </c>
      <c r="L1118" s="34">
        <v>1</v>
      </c>
      <c r="M1118" s="34">
        <v>0</v>
      </c>
      <c r="N1118" s="34">
        <v>0</v>
      </c>
      <c r="O1118" s="34">
        <v>0</v>
      </c>
      <c r="P1118" s="34">
        <v>0</v>
      </c>
      <c r="Q1118" s="34">
        <v>0</v>
      </c>
      <c r="R1118" s="34">
        <v>0</v>
      </c>
      <c r="S1118" s="34">
        <v>0</v>
      </c>
      <c r="T1118" s="34">
        <v>1</v>
      </c>
      <c r="U1118" s="35">
        <v>29</v>
      </c>
      <c r="V1118" s="35">
        <v>4</v>
      </c>
      <c r="W1118" s="35">
        <v>34</v>
      </c>
      <c r="X1118" s="35">
        <v>2</v>
      </c>
      <c r="Y1118" s="35">
        <v>4</v>
      </c>
      <c r="Z1118" s="35">
        <v>4</v>
      </c>
      <c r="AA1118" s="34">
        <v>3</v>
      </c>
      <c r="AB1118" s="34">
        <v>9</v>
      </c>
      <c r="AC1118" s="34">
        <v>3</v>
      </c>
      <c r="AD1118" s="34">
        <v>0</v>
      </c>
      <c r="AE1118" s="34">
        <v>3</v>
      </c>
      <c r="AF1118" s="58">
        <f>'Base tratada'!$AC1118+'Base tratada'!$AD1118+'Base tratada'!$AE1118</f>
        <v>6</v>
      </c>
      <c r="AG11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18" s="58" t="str">
        <f>IF('Base tratada'!$AC1118&gt;=MAX('Base tratada'!$AD1118,'Base tratada'!$AE1118),"Web",
IF('Base tratada'!$AD1118&gt;='Base tratada'!$AE1118,"Catalog",
"Store"))</f>
        <v>Web</v>
      </c>
      <c r="AI1118" s="59">
        <f>IF('Base tratada'!$AF1118=0,"0",'Base tratada'!$AK1118/'Base tratada'!$AF1118)</f>
        <v>12.166666666666666</v>
      </c>
      <c r="AJ1118" s="59" t="str">
        <f>IF('Base tratada'!$AI1118=0,"R$ 0",
IF('Base tratada'!$AI1118&lt;=25,"R$ 1–25",
IF('Base tratada'!$AI1118&lt;=50,"R$ 26–50",
"+R$ 50")))</f>
        <v>R$ 1–25</v>
      </c>
      <c r="AK1118" s="35">
        <v>73</v>
      </c>
      <c r="AL1118" s="58" t="str">
        <f>IF('Base tratada'!$AK1118&lt;=100,"R$ 0-100",
IF('Base tratada'!$AK1118&lt;=500,"R$ 101-500",
IF('Base tratada'!$AK1118&lt;=1000,"R$ 501-1000",
IF('Base tratada'!$AK1118&lt;=1500,"R$ 1001-1500",
"+R$ 1500"))))</f>
        <v>R$ 0-100</v>
      </c>
      <c r="AM1118" s="34">
        <v>0</v>
      </c>
      <c r="AN1118" s="34">
        <v>0</v>
      </c>
      <c r="AO1118" s="34">
        <v>0</v>
      </c>
      <c r="AP1118" s="34">
        <v>0</v>
      </c>
      <c r="AQ1118" s="34">
        <v>0</v>
      </c>
      <c r="AR1118" s="34">
        <v>0</v>
      </c>
      <c r="AS1118" s="34">
        <v>0</v>
      </c>
      <c r="AT1118" s="34">
        <v>3</v>
      </c>
      <c r="AU1118" s="34">
        <v>11</v>
      </c>
      <c r="AV1118" s="52">
        <v>69</v>
      </c>
      <c r="AW1118" s="57">
        <v>0</v>
      </c>
      <c r="AX1118" s="58" t="str">
        <f>IF(Tabela3[[#This Row],[Response]]=1, "Aceitou", "Não aceitou")</f>
        <v>Não aceitou</v>
      </c>
      <c r="AY1118" s="55" t="str">
        <f>Tabela3[[#This Row],[Faixa Recência]] &amp; " | " &amp; Tabela3[[#This Row],[Faixa Gasto]] &amp; " | " &amp; Tabela3[[#This Row],[Faixa ticket médio]]</f>
        <v>61-75 dias | R$ 0-100 | R$ 1–25</v>
      </c>
      <c r="AZ11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8" s="36"/>
    </row>
    <row r="1119" spans="1:54" x14ac:dyDescent="0.25">
      <c r="A1119" s="61">
        <v>1118</v>
      </c>
      <c r="B1119" s="37">
        <v>85696</v>
      </c>
      <c r="C1119" s="34">
        <v>0</v>
      </c>
      <c r="D1119" s="34">
        <v>0</v>
      </c>
      <c r="E1119" s="34">
        <v>88</v>
      </c>
      <c r="F1119" s="58" t="str">
        <f>IF('Base tratada'!$E1119&lt;=15,"0-15 dias",
IF('Base tratada'!$E1119&lt;=30, "16-30 dias",
IF('Base tratada'!$E1119&lt;=45, "31-45 dias",
IF('Base tratada'!$E1119&lt;=60, "46-60 dias",
IF('Base tratada'!$E1119&lt;=75, "61-75 dias", "76-99 dias")))))</f>
        <v>76-99 dias</v>
      </c>
      <c r="G1119" s="38">
        <v>58</v>
      </c>
      <c r="H1119" s="60" t="str">
        <f>IF('Base tratada'!$G1119&lt;=29,"24–29",
IF('Base tratada'!$G1119&lt;=39,"30–39",
IF('Base tratada'!$G1119&lt;=49,"40–49",
IF('Base tratada'!$G1119&lt;=59,"50–59",
IF('Base tratada'!$G1119&lt;=69,"60–69",
"70–80")))))</f>
        <v>50–59</v>
      </c>
      <c r="I1119" s="34">
        <v>2581</v>
      </c>
      <c r="J1119" s="58" t="str">
        <f>IF('Base tratada'!$K1119=1,"Divorciado",
IF('Base tratada'!$L1119=1,"Casado",
IF('Base tratada'!$M1119=1, "Solteiro",
IF('Base tratada'!$N1119=1,"Juntos",
"Viúvo"))))</f>
        <v>Divorciado</v>
      </c>
      <c r="K1119" s="34">
        <v>1</v>
      </c>
      <c r="L1119" s="34">
        <v>0</v>
      </c>
      <c r="M1119" s="34">
        <v>0</v>
      </c>
      <c r="N1119" s="34">
        <v>0</v>
      </c>
      <c r="O1119" s="34">
        <v>0</v>
      </c>
      <c r="P1119" s="34">
        <v>0</v>
      </c>
      <c r="Q1119" s="34">
        <v>0</v>
      </c>
      <c r="R1119" s="34">
        <v>0</v>
      </c>
      <c r="S1119" s="34">
        <v>0</v>
      </c>
      <c r="T1119" s="34">
        <v>1</v>
      </c>
      <c r="U1119" s="35">
        <v>714</v>
      </c>
      <c r="V1119" s="35">
        <v>76</v>
      </c>
      <c r="W1119" s="35">
        <v>395</v>
      </c>
      <c r="X1119" s="35">
        <v>116</v>
      </c>
      <c r="Y1119" s="35">
        <v>0</v>
      </c>
      <c r="Z1119" s="35">
        <v>12</v>
      </c>
      <c r="AA1119" s="34">
        <v>1</v>
      </c>
      <c r="AB1119" s="34">
        <v>1</v>
      </c>
      <c r="AC1119" s="34">
        <v>4</v>
      </c>
      <c r="AD1119" s="34">
        <v>6</v>
      </c>
      <c r="AE1119" s="34">
        <v>9</v>
      </c>
      <c r="AF1119" s="58">
        <f>'Base tratada'!$AC1119+'Base tratada'!$AD1119+'Base tratada'!$AE1119</f>
        <v>19</v>
      </c>
      <c r="AG11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19" s="58" t="str">
        <f>IF('Base tratada'!$AC1119&gt;=MAX('Base tratada'!$AD1119,'Base tratada'!$AE1119),"Web",
IF('Base tratada'!$AD1119&gt;='Base tratada'!$AE1119,"Catalog",
"Store"))</f>
        <v>Store</v>
      </c>
      <c r="AI1119" s="59">
        <f>IF('Base tratada'!$AF1119=0,"0",'Base tratada'!$AK1119/'Base tratada'!$AF1119)</f>
        <v>68.473684210526315</v>
      </c>
      <c r="AJ1119" s="59" t="str">
        <f>IF('Base tratada'!$AI1119=0,"R$ 0",
IF('Base tratada'!$AI1119&lt;=25,"R$ 1–25",
IF('Base tratada'!$AI1119&lt;=50,"R$ 26–50",
"+R$ 50")))</f>
        <v>+R$ 50</v>
      </c>
      <c r="AK1119" s="35">
        <v>1301</v>
      </c>
      <c r="AL1119" s="58" t="str">
        <f>IF('Base tratada'!$AK1119&lt;=100,"R$ 0-100",
IF('Base tratada'!$AK1119&lt;=500,"R$ 101-500",
IF('Base tratada'!$AK1119&lt;=1000,"R$ 501-1000",
IF('Base tratada'!$AK1119&lt;=1500,"R$ 1001-1500",
"+R$ 1500"))))</f>
        <v>R$ 1001-1500</v>
      </c>
      <c r="AM1119" s="34">
        <v>0</v>
      </c>
      <c r="AN1119" s="34">
        <v>0</v>
      </c>
      <c r="AO1119" s="34">
        <v>0</v>
      </c>
      <c r="AP1119" s="34">
        <v>0</v>
      </c>
      <c r="AQ1119" s="34">
        <v>0</v>
      </c>
      <c r="AR1119" s="34">
        <v>0</v>
      </c>
      <c r="AS1119" s="34">
        <v>0</v>
      </c>
      <c r="AT1119" s="34">
        <v>3</v>
      </c>
      <c r="AU1119" s="34">
        <v>11</v>
      </c>
      <c r="AV1119" s="52">
        <v>1289</v>
      </c>
      <c r="AW1119" s="57">
        <v>1</v>
      </c>
      <c r="AX1119" s="58" t="str">
        <f>IF(Tabela3[[#This Row],[Response]]=1, "Aceitou", "Não aceitou")</f>
        <v>Aceitou</v>
      </c>
      <c r="AY1119" s="55" t="str">
        <f>Tabela3[[#This Row],[Faixa Recência]] &amp; " | " &amp; Tabela3[[#This Row],[Faixa Gasto]] &amp; " | " &amp; Tabela3[[#This Row],[Faixa ticket médio]]</f>
        <v>76-99 dias | R$ 1001-1500 | +R$ 50</v>
      </c>
      <c r="AZ11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19" s="36"/>
    </row>
    <row r="1120" spans="1:54" x14ac:dyDescent="0.25">
      <c r="A1120" s="61">
        <v>1119</v>
      </c>
      <c r="B1120" s="37">
        <v>10979</v>
      </c>
      <c r="C1120" s="34">
        <v>0</v>
      </c>
      <c r="D1120" s="34">
        <v>0</v>
      </c>
      <c r="E1120" s="34">
        <v>34</v>
      </c>
      <c r="F1120" s="58" t="str">
        <f>IF('Base tratada'!$E1120&lt;=15,"0-15 dias",
IF('Base tratada'!$E1120&lt;=30, "16-30 dias",
IF('Base tratada'!$E1120&lt;=45, "31-45 dias",
IF('Base tratada'!$E1120&lt;=60, "46-60 dias",
IF('Base tratada'!$E1120&lt;=75, "61-75 dias", "76-99 dias")))))</f>
        <v>31-45 dias</v>
      </c>
      <c r="G1120" s="38">
        <v>31</v>
      </c>
      <c r="H1120" s="60" t="str">
        <f>IF('Base tratada'!$G1120&lt;=29,"24–29",
IF('Base tratada'!$G1120&lt;=39,"30–39",
IF('Base tratada'!$G1120&lt;=49,"40–49",
IF('Base tratada'!$G1120&lt;=59,"50–59",
IF('Base tratada'!$G1120&lt;=69,"60–69",
"70–80")))))</f>
        <v>30–39</v>
      </c>
      <c r="I1120" s="34">
        <v>2197</v>
      </c>
      <c r="J1120" s="58" t="str">
        <f>IF('Base tratada'!$K1120=1,"Divorciado",
IF('Base tratada'!$L1120=1,"Casado",
IF('Base tratada'!$M1120=1, "Solteiro",
IF('Base tratada'!$N1120=1,"Juntos",
"Viúvo"))))</f>
        <v>Divorciado</v>
      </c>
      <c r="K1120" s="34">
        <v>1</v>
      </c>
      <c r="L1120" s="34">
        <v>0</v>
      </c>
      <c r="M1120" s="34">
        <v>0</v>
      </c>
      <c r="N1120" s="34">
        <v>0</v>
      </c>
      <c r="O1120" s="34">
        <v>0</v>
      </c>
      <c r="P1120" s="34">
        <v>0</v>
      </c>
      <c r="Q1120" s="34">
        <v>0</v>
      </c>
      <c r="R1120" s="34">
        <v>0</v>
      </c>
      <c r="S1120" s="34">
        <v>1</v>
      </c>
      <c r="T1120" s="34">
        <v>0</v>
      </c>
      <c r="U1120" s="35">
        <v>8</v>
      </c>
      <c r="V1120" s="35">
        <v>4</v>
      </c>
      <c r="W1120" s="35">
        <v>10</v>
      </c>
      <c r="X1120" s="35">
        <v>2</v>
      </c>
      <c r="Y1120" s="35">
        <v>2</v>
      </c>
      <c r="Z1120" s="35">
        <v>4</v>
      </c>
      <c r="AA1120" s="34">
        <v>2</v>
      </c>
      <c r="AB1120" s="34">
        <v>5</v>
      </c>
      <c r="AC1120" s="34">
        <v>3</v>
      </c>
      <c r="AD1120" s="34">
        <v>0</v>
      </c>
      <c r="AE1120" s="34">
        <v>3</v>
      </c>
      <c r="AF1120" s="58">
        <f>'Base tratada'!$AC1120+'Base tratada'!$AD1120+'Base tratada'!$AE1120</f>
        <v>6</v>
      </c>
      <c r="AG11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20" s="58" t="str">
        <f>IF('Base tratada'!$AC1120&gt;=MAX('Base tratada'!$AD1120,'Base tratada'!$AE1120),"Web",
IF('Base tratada'!$AD1120&gt;='Base tratada'!$AE1120,"Catalog",
"Store"))</f>
        <v>Web</v>
      </c>
      <c r="AI1120" s="59">
        <f>IF('Base tratada'!$AF1120=0,"0",'Base tratada'!$AK1120/'Base tratada'!$AF1120)</f>
        <v>4.333333333333333</v>
      </c>
      <c r="AJ1120" s="59" t="str">
        <f>IF('Base tratada'!$AI1120=0,"R$ 0",
IF('Base tratada'!$AI1120&lt;=25,"R$ 1–25",
IF('Base tratada'!$AI1120&lt;=50,"R$ 26–50",
"+R$ 50")))</f>
        <v>R$ 1–25</v>
      </c>
      <c r="AK1120" s="35">
        <v>26</v>
      </c>
      <c r="AL1120" s="58" t="str">
        <f>IF('Base tratada'!$AK1120&lt;=100,"R$ 0-100",
IF('Base tratada'!$AK1120&lt;=500,"R$ 101-500",
IF('Base tratada'!$AK1120&lt;=1000,"R$ 501-1000",
IF('Base tratada'!$AK1120&lt;=1500,"R$ 1001-1500",
"+R$ 1500"))))</f>
        <v>R$ 0-100</v>
      </c>
      <c r="AM1120" s="34">
        <v>0</v>
      </c>
      <c r="AN1120" s="34">
        <v>0</v>
      </c>
      <c r="AO1120" s="34">
        <v>0</v>
      </c>
      <c r="AP1120" s="34">
        <v>0</v>
      </c>
      <c r="AQ1120" s="34">
        <v>0</v>
      </c>
      <c r="AR1120" s="34">
        <v>0</v>
      </c>
      <c r="AS1120" s="34">
        <v>0</v>
      </c>
      <c r="AT1120" s="34">
        <v>3</v>
      </c>
      <c r="AU1120" s="34">
        <v>11</v>
      </c>
      <c r="AV1120" s="52">
        <v>22</v>
      </c>
      <c r="AW1120" s="57">
        <v>0</v>
      </c>
      <c r="AX1120" s="58" t="str">
        <f>IF(Tabela3[[#This Row],[Response]]=1, "Aceitou", "Não aceitou")</f>
        <v>Não aceitou</v>
      </c>
      <c r="AY1120" s="55" t="str">
        <f>Tabela3[[#This Row],[Faixa Recência]] &amp; " | " &amp; Tabela3[[#This Row],[Faixa Gasto]] &amp; " | " &amp; Tabela3[[#This Row],[Faixa ticket médio]]</f>
        <v>31-45 dias | R$ 0-100 | R$ 1–25</v>
      </c>
      <c r="AZ11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0" s="36"/>
    </row>
    <row r="1121" spans="1:54" x14ac:dyDescent="0.25">
      <c r="A1121" s="61">
        <v>1120</v>
      </c>
      <c r="B1121" s="37">
        <v>49678</v>
      </c>
      <c r="C1121" s="34">
        <v>0</v>
      </c>
      <c r="D1121" s="34">
        <v>1</v>
      </c>
      <c r="E1121" s="34">
        <v>81</v>
      </c>
      <c r="F1121" s="58" t="str">
        <f>IF('Base tratada'!$E1121&lt;=15,"0-15 dias",
IF('Base tratada'!$E1121&lt;=30, "16-30 dias",
IF('Base tratada'!$E1121&lt;=45, "31-45 dias",
IF('Base tratada'!$E1121&lt;=60, "46-60 dias",
IF('Base tratada'!$E1121&lt;=75, "61-75 dias", "76-99 dias")))))</f>
        <v>76-99 dias</v>
      </c>
      <c r="G1121" s="38">
        <v>59</v>
      </c>
      <c r="H1121" s="60" t="str">
        <f>IF('Base tratada'!$G1121&lt;=29,"24–29",
IF('Base tratada'!$G1121&lt;=39,"30–39",
IF('Base tratada'!$G1121&lt;=49,"40–49",
IF('Base tratada'!$G1121&lt;=59,"50–59",
IF('Base tratada'!$G1121&lt;=69,"60–69",
"70–80")))))</f>
        <v>50–59</v>
      </c>
      <c r="I1121" s="34">
        <v>2671</v>
      </c>
      <c r="J1121" s="58" t="str">
        <f>IF('Base tratada'!$K1121=1,"Divorciado",
IF('Base tratada'!$L1121=1,"Casado",
IF('Base tratada'!$M1121=1, "Solteiro",
IF('Base tratada'!$N1121=1,"Juntos",
"Viúvo"))))</f>
        <v>Casado</v>
      </c>
      <c r="K1121" s="34">
        <v>0</v>
      </c>
      <c r="L1121" s="34">
        <v>1</v>
      </c>
      <c r="M1121" s="34">
        <v>0</v>
      </c>
      <c r="N1121" s="34">
        <v>0</v>
      </c>
      <c r="O1121" s="34">
        <v>0</v>
      </c>
      <c r="P1121" s="34">
        <v>0</v>
      </c>
      <c r="Q1121" s="34">
        <v>0</v>
      </c>
      <c r="R1121" s="34">
        <v>1</v>
      </c>
      <c r="S1121" s="34">
        <v>0</v>
      </c>
      <c r="T1121" s="34">
        <v>0</v>
      </c>
      <c r="U1121" s="35">
        <v>229</v>
      </c>
      <c r="V1121" s="35">
        <v>5</v>
      </c>
      <c r="W1121" s="35">
        <v>56</v>
      </c>
      <c r="X1121" s="35">
        <v>3</v>
      </c>
      <c r="Y1121" s="35">
        <v>2</v>
      </c>
      <c r="Z1121" s="35">
        <v>20</v>
      </c>
      <c r="AA1121" s="34">
        <v>2</v>
      </c>
      <c r="AB1121" s="34">
        <v>7</v>
      </c>
      <c r="AC1121" s="34">
        <v>6</v>
      </c>
      <c r="AD1121" s="34">
        <v>2</v>
      </c>
      <c r="AE1121" s="34">
        <v>4</v>
      </c>
      <c r="AF1121" s="58">
        <f>'Base tratada'!$AC1121+'Base tratada'!$AD1121+'Base tratada'!$AE1121</f>
        <v>12</v>
      </c>
      <c r="AG11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21" s="58" t="str">
        <f>IF('Base tratada'!$AC1121&gt;=MAX('Base tratada'!$AD1121,'Base tratada'!$AE1121),"Web",
IF('Base tratada'!$AD1121&gt;='Base tratada'!$AE1121,"Catalog",
"Store"))</f>
        <v>Web</v>
      </c>
      <c r="AI1121" s="59">
        <f>IF('Base tratada'!$AF1121=0,"0",'Base tratada'!$AK1121/'Base tratada'!$AF1121)</f>
        <v>24.583333333333332</v>
      </c>
      <c r="AJ1121" s="59" t="str">
        <f>IF('Base tratada'!$AI1121=0,"R$ 0",
IF('Base tratada'!$AI1121&lt;=25,"R$ 1–25",
IF('Base tratada'!$AI1121&lt;=50,"R$ 26–50",
"+R$ 50")))</f>
        <v>R$ 1–25</v>
      </c>
      <c r="AK1121" s="35">
        <v>295</v>
      </c>
      <c r="AL1121" s="58" t="str">
        <f>IF('Base tratada'!$AK1121&lt;=100,"R$ 0-100",
IF('Base tratada'!$AK1121&lt;=500,"R$ 101-500",
IF('Base tratada'!$AK1121&lt;=1000,"R$ 501-1000",
IF('Base tratada'!$AK1121&lt;=1500,"R$ 1001-1500",
"+R$ 1500"))))</f>
        <v>R$ 101-500</v>
      </c>
      <c r="AM1121" s="34">
        <v>0</v>
      </c>
      <c r="AN1121" s="34">
        <v>0</v>
      </c>
      <c r="AO1121" s="34">
        <v>0</v>
      </c>
      <c r="AP1121" s="34">
        <v>0</v>
      </c>
      <c r="AQ1121" s="34">
        <v>0</v>
      </c>
      <c r="AR1121" s="34">
        <v>0</v>
      </c>
      <c r="AS1121" s="34">
        <v>0</v>
      </c>
      <c r="AT1121" s="34">
        <v>3</v>
      </c>
      <c r="AU1121" s="34">
        <v>11</v>
      </c>
      <c r="AV1121" s="52">
        <v>275</v>
      </c>
      <c r="AW1121" s="57">
        <v>0</v>
      </c>
      <c r="AX1121" s="58" t="str">
        <f>IF(Tabela3[[#This Row],[Response]]=1, "Aceitou", "Não aceitou")</f>
        <v>Não aceitou</v>
      </c>
      <c r="AY1121" s="55" t="str">
        <f>Tabela3[[#This Row],[Faixa Recência]] &amp; " | " &amp; Tabela3[[#This Row],[Faixa Gasto]] &amp; " | " &amp; Tabela3[[#This Row],[Faixa ticket médio]]</f>
        <v>76-99 dias | R$ 101-500 | R$ 1–25</v>
      </c>
      <c r="AZ11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1" s="36"/>
    </row>
    <row r="1122" spans="1:54" x14ac:dyDescent="0.25">
      <c r="A1122" s="61">
        <v>1121</v>
      </c>
      <c r="B1122" s="37">
        <v>56129</v>
      </c>
      <c r="C1122" s="34">
        <v>0</v>
      </c>
      <c r="D1122" s="34">
        <v>1</v>
      </c>
      <c r="E1122" s="34">
        <v>65</v>
      </c>
      <c r="F1122" s="58" t="str">
        <f>IF('Base tratada'!$E1122&lt;=15,"0-15 dias",
IF('Base tratada'!$E1122&lt;=30, "16-30 dias",
IF('Base tratada'!$E1122&lt;=45, "31-45 dias",
IF('Base tratada'!$E1122&lt;=60, "46-60 dias",
IF('Base tratada'!$E1122&lt;=75, "61-75 dias", "76-99 dias")))))</f>
        <v>61-75 dias</v>
      </c>
      <c r="G1122" s="38">
        <v>67</v>
      </c>
      <c r="H1122" s="60" t="str">
        <f>IF('Base tratada'!$G1122&lt;=29,"24–29",
IF('Base tratada'!$G1122&lt;=39,"30–39",
IF('Base tratada'!$G1122&lt;=49,"40–49",
IF('Base tratada'!$G1122&lt;=59,"50–59",
IF('Base tratada'!$G1122&lt;=69,"60–69",
"70–80")))))</f>
        <v>60–69</v>
      </c>
      <c r="I1122" s="34">
        <v>2533</v>
      </c>
      <c r="J1122" s="58" t="str">
        <f>IF('Base tratada'!$K1122=1,"Divorciado",
IF('Base tratada'!$L1122=1,"Casado",
IF('Base tratada'!$M1122=1, "Solteiro",
IF('Base tratada'!$N1122=1,"Juntos",
"Viúvo"))))</f>
        <v>Juntos</v>
      </c>
      <c r="K1122" s="34">
        <v>0</v>
      </c>
      <c r="L1122" s="34">
        <v>0</v>
      </c>
      <c r="M1122" s="34">
        <v>0</v>
      </c>
      <c r="N1122" s="34">
        <v>1</v>
      </c>
      <c r="O1122" s="34">
        <v>0</v>
      </c>
      <c r="P1122" s="34">
        <v>0</v>
      </c>
      <c r="Q1122" s="34">
        <v>0</v>
      </c>
      <c r="R1122" s="34">
        <v>0</v>
      </c>
      <c r="S1122" s="34">
        <v>1</v>
      </c>
      <c r="T1122" s="34">
        <v>0</v>
      </c>
      <c r="U1122" s="35">
        <v>320</v>
      </c>
      <c r="V1122" s="35">
        <v>48</v>
      </c>
      <c r="W1122" s="35">
        <v>133</v>
      </c>
      <c r="X1122" s="35">
        <v>39</v>
      </c>
      <c r="Y1122" s="35">
        <v>72</v>
      </c>
      <c r="Z1122" s="35">
        <v>48</v>
      </c>
      <c r="AA1122" s="34">
        <v>4</v>
      </c>
      <c r="AB1122" s="34">
        <v>4</v>
      </c>
      <c r="AC1122" s="34">
        <v>6</v>
      </c>
      <c r="AD1122" s="34">
        <v>2</v>
      </c>
      <c r="AE1122" s="34">
        <v>10</v>
      </c>
      <c r="AF1122" s="58">
        <f>'Base tratada'!$AC1122+'Base tratada'!$AD1122+'Base tratada'!$AE1122</f>
        <v>18</v>
      </c>
      <c r="AG11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22" s="58" t="str">
        <f>IF('Base tratada'!$AC1122&gt;=MAX('Base tratada'!$AD1122,'Base tratada'!$AE1122),"Web",
IF('Base tratada'!$AD1122&gt;='Base tratada'!$AE1122,"Catalog",
"Store"))</f>
        <v>Store</v>
      </c>
      <c r="AI1122" s="59">
        <f>IF('Base tratada'!$AF1122=0,"0",'Base tratada'!$AK1122/'Base tratada'!$AF1122)</f>
        <v>34</v>
      </c>
      <c r="AJ1122" s="59" t="str">
        <f>IF('Base tratada'!$AI1122=0,"R$ 0",
IF('Base tratada'!$AI1122&lt;=25,"R$ 1–25",
IF('Base tratada'!$AI1122&lt;=50,"R$ 26–50",
"+R$ 50")))</f>
        <v>R$ 26–50</v>
      </c>
      <c r="AK1122" s="35">
        <v>612</v>
      </c>
      <c r="AL1122" s="58" t="str">
        <f>IF('Base tratada'!$AK1122&lt;=100,"R$ 0-100",
IF('Base tratada'!$AK1122&lt;=500,"R$ 101-500",
IF('Base tratada'!$AK1122&lt;=1000,"R$ 501-1000",
IF('Base tratada'!$AK1122&lt;=1500,"R$ 1001-1500",
"+R$ 1500"))))</f>
        <v>R$ 501-1000</v>
      </c>
      <c r="AM1122" s="34">
        <v>0</v>
      </c>
      <c r="AN1122" s="34">
        <v>0</v>
      </c>
      <c r="AO1122" s="34">
        <v>0</v>
      </c>
      <c r="AP1122" s="34">
        <v>0</v>
      </c>
      <c r="AQ1122" s="34">
        <v>0</v>
      </c>
      <c r="AR1122" s="34">
        <v>0</v>
      </c>
      <c r="AS1122" s="34">
        <v>0</v>
      </c>
      <c r="AT1122" s="34">
        <v>3</v>
      </c>
      <c r="AU1122" s="34">
        <v>11</v>
      </c>
      <c r="AV1122" s="52">
        <v>564</v>
      </c>
      <c r="AW1122" s="57">
        <v>0</v>
      </c>
      <c r="AX1122" s="58" t="str">
        <f>IF(Tabela3[[#This Row],[Response]]=1, "Aceitou", "Não aceitou")</f>
        <v>Não aceitou</v>
      </c>
      <c r="AY1122" s="55" t="str">
        <f>Tabela3[[#This Row],[Faixa Recência]] &amp; " | " &amp; Tabela3[[#This Row],[Faixa Gasto]] &amp; " | " &amp; Tabela3[[#This Row],[Faixa ticket médio]]</f>
        <v>61-75 dias | R$ 501-1000 | R$ 26–50</v>
      </c>
      <c r="AZ11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2" s="36"/>
    </row>
    <row r="1123" spans="1:54" x14ac:dyDescent="0.25">
      <c r="A1123" s="61">
        <v>1122</v>
      </c>
      <c r="B1123" s="37">
        <v>37155</v>
      </c>
      <c r="C1123" s="34">
        <v>1</v>
      </c>
      <c r="D1123" s="34">
        <v>0</v>
      </c>
      <c r="E1123" s="34">
        <v>51</v>
      </c>
      <c r="F1123" s="58" t="str">
        <f>IF('Base tratada'!$E1123&lt;=15,"0-15 dias",
IF('Base tratada'!$E1123&lt;=30, "16-30 dias",
IF('Base tratada'!$E1123&lt;=45, "31-45 dias",
IF('Base tratada'!$E1123&lt;=60, "46-60 dias",
IF('Base tratada'!$E1123&lt;=75, "61-75 dias", "76-99 dias")))))</f>
        <v>46-60 dias</v>
      </c>
      <c r="G1123" s="38">
        <v>31</v>
      </c>
      <c r="H1123" s="60" t="str">
        <f>IF('Base tratada'!$G1123&lt;=29,"24–29",
IF('Base tratada'!$G1123&lt;=39,"30–39",
IF('Base tratada'!$G1123&lt;=49,"40–49",
IF('Base tratada'!$G1123&lt;=59,"50–59",
IF('Base tratada'!$G1123&lt;=69,"60–69",
"70–80")))))</f>
        <v>30–39</v>
      </c>
      <c r="I1123" s="34">
        <v>2673</v>
      </c>
      <c r="J1123" s="58" t="str">
        <f>IF('Base tratada'!$K1123=1,"Divorciado",
IF('Base tratada'!$L1123=1,"Casado",
IF('Base tratada'!$M1123=1, "Solteiro",
IF('Base tratada'!$N1123=1,"Juntos",
"Viúvo"))))</f>
        <v>Casado</v>
      </c>
      <c r="K1123" s="34">
        <v>0</v>
      </c>
      <c r="L1123" s="34">
        <v>1</v>
      </c>
      <c r="M1123" s="34">
        <v>0</v>
      </c>
      <c r="N1123" s="34">
        <v>0</v>
      </c>
      <c r="O1123" s="34">
        <v>0</v>
      </c>
      <c r="P1123" s="34">
        <v>0</v>
      </c>
      <c r="Q1123" s="34">
        <v>0</v>
      </c>
      <c r="R1123" s="34">
        <v>1</v>
      </c>
      <c r="S1123" s="34">
        <v>0</v>
      </c>
      <c r="T1123" s="34">
        <v>0</v>
      </c>
      <c r="U1123" s="35">
        <v>23</v>
      </c>
      <c r="V1123" s="35">
        <v>0</v>
      </c>
      <c r="W1123" s="35">
        <v>26</v>
      </c>
      <c r="X1123" s="35">
        <v>7</v>
      </c>
      <c r="Y1123" s="35">
        <v>15</v>
      </c>
      <c r="Z1123" s="35">
        <v>3</v>
      </c>
      <c r="AA1123" s="34">
        <v>1</v>
      </c>
      <c r="AB1123" s="34">
        <v>5</v>
      </c>
      <c r="AC1123" s="34">
        <v>2</v>
      </c>
      <c r="AD1123" s="34">
        <v>0</v>
      </c>
      <c r="AE1123" s="34">
        <v>4</v>
      </c>
      <c r="AF1123" s="58">
        <f>'Base tratada'!$AC1123+'Base tratada'!$AD1123+'Base tratada'!$AE1123</f>
        <v>6</v>
      </c>
      <c r="AG11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23" s="58" t="str">
        <f>IF('Base tratada'!$AC1123&gt;=MAX('Base tratada'!$AD1123,'Base tratada'!$AE1123),"Web",
IF('Base tratada'!$AD1123&gt;='Base tratada'!$AE1123,"Catalog",
"Store"))</f>
        <v>Store</v>
      </c>
      <c r="AI1123" s="59">
        <f>IF('Base tratada'!$AF1123=0,"0",'Base tratada'!$AK1123/'Base tratada'!$AF1123)</f>
        <v>11.833333333333334</v>
      </c>
      <c r="AJ1123" s="59" t="str">
        <f>IF('Base tratada'!$AI1123=0,"R$ 0",
IF('Base tratada'!$AI1123&lt;=25,"R$ 1–25",
IF('Base tratada'!$AI1123&lt;=50,"R$ 26–50",
"+R$ 50")))</f>
        <v>R$ 1–25</v>
      </c>
      <c r="AK1123" s="35">
        <v>71</v>
      </c>
      <c r="AL1123" s="58" t="str">
        <f>IF('Base tratada'!$AK1123&lt;=100,"R$ 0-100",
IF('Base tratada'!$AK1123&lt;=500,"R$ 101-500",
IF('Base tratada'!$AK1123&lt;=1000,"R$ 501-1000",
IF('Base tratada'!$AK1123&lt;=1500,"R$ 1001-1500",
"+R$ 1500"))))</f>
        <v>R$ 0-100</v>
      </c>
      <c r="AM1123" s="34">
        <v>0</v>
      </c>
      <c r="AN1123" s="34">
        <v>0</v>
      </c>
      <c r="AO1123" s="34">
        <v>0</v>
      </c>
      <c r="AP1123" s="34">
        <v>0</v>
      </c>
      <c r="AQ1123" s="34">
        <v>0</v>
      </c>
      <c r="AR1123" s="34">
        <v>0</v>
      </c>
      <c r="AS1123" s="34">
        <v>0</v>
      </c>
      <c r="AT1123" s="34">
        <v>3</v>
      </c>
      <c r="AU1123" s="34">
        <v>11</v>
      </c>
      <c r="AV1123" s="52">
        <v>68</v>
      </c>
      <c r="AW1123" s="57">
        <v>0</v>
      </c>
      <c r="AX1123" s="58" t="str">
        <f>IF(Tabela3[[#This Row],[Response]]=1, "Aceitou", "Não aceitou")</f>
        <v>Não aceitou</v>
      </c>
      <c r="AY1123" s="55" t="str">
        <f>Tabela3[[#This Row],[Faixa Recência]] &amp; " | " &amp; Tabela3[[#This Row],[Faixa Gasto]] &amp; " | " &amp; Tabela3[[#This Row],[Faixa ticket médio]]</f>
        <v>46-60 dias | R$ 0-100 | R$ 1–25</v>
      </c>
      <c r="AZ11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3" s="36"/>
    </row>
    <row r="1124" spans="1:54" x14ac:dyDescent="0.25">
      <c r="A1124" s="61">
        <v>1123</v>
      </c>
      <c r="B1124" s="37">
        <v>21282</v>
      </c>
      <c r="C1124" s="34">
        <v>1</v>
      </c>
      <c r="D1124" s="34">
        <v>0</v>
      </c>
      <c r="E1124" s="34">
        <v>76</v>
      </c>
      <c r="F1124" s="58" t="str">
        <f>IF('Base tratada'!$E1124&lt;=15,"0-15 dias",
IF('Base tratada'!$E1124&lt;=30, "16-30 dias",
IF('Base tratada'!$E1124&lt;=45, "31-45 dias",
IF('Base tratada'!$E1124&lt;=60, "46-60 dias",
IF('Base tratada'!$E1124&lt;=75, "61-75 dias", "76-99 dias")))))</f>
        <v>76-99 dias</v>
      </c>
      <c r="G1124" s="38">
        <v>42</v>
      </c>
      <c r="H1124" s="60" t="str">
        <f>IF('Base tratada'!$G1124&lt;=29,"24–29",
IF('Base tratada'!$G1124&lt;=39,"30–39",
IF('Base tratada'!$G1124&lt;=49,"40–49",
IF('Base tratada'!$G1124&lt;=59,"50–59",
IF('Base tratada'!$G1124&lt;=69,"60–69",
"70–80")))))</f>
        <v>40–49</v>
      </c>
      <c r="I1124" s="34">
        <v>2208</v>
      </c>
      <c r="J1124" s="58" t="str">
        <f>IF('Base tratada'!$K1124=1,"Divorciado",
IF('Base tratada'!$L1124=1,"Casado",
IF('Base tratada'!$M1124=1, "Solteiro",
IF('Base tratada'!$N1124=1,"Juntos",
"Viúvo"))))</f>
        <v>Divorciado</v>
      </c>
      <c r="K1124" s="34">
        <v>1</v>
      </c>
      <c r="L1124" s="34">
        <v>0</v>
      </c>
      <c r="M1124" s="34">
        <v>0</v>
      </c>
      <c r="N1124" s="34">
        <v>0</v>
      </c>
      <c r="O1124" s="34">
        <v>0</v>
      </c>
      <c r="P1124" s="34">
        <v>1</v>
      </c>
      <c r="Q1124" s="34">
        <v>0</v>
      </c>
      <c r="R1124" s="34">
        <v>0</v>
      </c>
      <c r="S1124" s="34">
        <v>0</v>
      </c>
      <c r="T1124" s="34">
        <v>0</v>
      </c>
      <c r="U1124" s="35">
        <v>1</v>
      </c>
      <c r="V1124" s="35">
        <v>5</v>
      </c>
      <c r="W1124" s="35">
        <v>8</v>
      </c>
      <c r="X1124" s="35">
        <v>4</v>
      </c>
      <c r="Y1124" s="35">
        <v>8</v>
      </c>
      <c r="Z1124" s="35">
        <v>20</v>
      </c>
      <c r="AA1124" s="34">
        <v>2</v>
      </c>
      <c r="AB1124" s="34">
        <v>6</v>
      </c>
      <c r="AC1124" s="34">
        <v>2</v>
      </c>
      <c r="AD1124" s="34">
        <v>1</v>
      </c>
      <c r="AE1124" s="34">
        <v>2</v>
      </c>
      <c r="AF1124" s="58">
        <f>'Base tratada'!$AC1124+'Base tratada'!$AD1124+'Base tratada'!$AE1124</f>
        <v>5</v>
      </c>
      <c r="AG11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24" s="58" t="str">
        <f>IF('Base tratada'!$AC1124&gt;=MAX('Base tratada'!$AD1124,'Base tratada'!$AE1124),"Web",
IF('Base tratada'!$AD1124&gt;='Base tratada'!$AE1124,"Catalog",
"Store"))</f>
        <v>Web</v>
      </c>
      <c r="AI1124" s="59">
        <f>IF('Base tratada'!$AF1124=0,"0",'Base tratada'!$AK1124/'Base tratada'!$AF1124)</f>
        <v>5.2</v>
      </c>
      <c r="AJ1124" s="59" t="str">
        <f>IF('Base tratada'!$AI1124=0,"R$ 0",
IF('Base tratada'!$AI1124&lt;=25,"R$ 1–25",
IF('Base tratada'!$AI1124&lt;=50,"R$ 26–50",
"+R$ 50")))</f>
        <v>R$ 1–25</v>
      </c>
      <c r="AK1124" s="35">
        <v>26</v>
      </c>
      <c r="AL1124" s="58" t="str">
        <f>IF('Base tratada'!$AK1124&lt;=100,"R$ 0-100",
IF('Base tratada'!$AK1124&lt;=500,"R$ 101-500",
IF('Base tratada'!$AK1124&lt;=1000,"R$ 501-1000",
IF('Base tratada'!$AK1124&lt;=1500,"R$ 1001-1500",
"+R$ 1500"))))</f>
        <v>R$ 0-100</v>
      </c>
      <c r="AM1124" s="34">
        <v>0</v>
      </c>
      <c r="AN1124" s="34">
        <v>0</v>
      </c>
      <c r="AO1124" s="34">
        <v>0</v>
      </c>
      <c r="AP1124" s="34">
        <v>0</v>
      </c>
      <c r="AQ1124" s="34">
        <v>0</v>
      </c>
      <c r="AR1124" s="34">
        <v>0</v>
      </c>
      <c r="AS1124" s="34">
        <v>0</v>
      </c>
      <c r="AT1124" s="34">
        <v>3</v>
      </c>
      <c r="AU1124" s="34">
        <v>11</v>
      </c>
      <c r="AV1124" s="52">
        <v>6</v>
      </c>
      <c r="AW1124" s="57">
        <v>0</v>
      </c>
      <c r="AX1124" s="58" t="str">
        <f>IF(Tabela3[[#This Row],[Response]]=1, "Aceitou", "Não aceitou")</f>
        <v>Não aceitou</v>
      </c>
      <c r="AY1124" s="55" t="str">
        <f>Tabela3[[#This Row],[Faixa Recência]] &amp; " | " &amp; Tabela3[[#This Row],[Faixa Gasto]] &amp; " | " &amp; Tabela3[[#This Row],[Faixa ticket médio]]</f>
        <v>76-99 dias | R$ 0-100 | R$ 1–25</v>
      </c>
      <c r="AZ11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4" s="36"/>
    </row>
    <row r="1125" spans="1:54" x14ac:dyDescent="0.25">
      <c r="A1125" s="61">
        <v>1124</v>
      </c>
      <c r="B1125" s="37">
        <v>33419</v>
      </c>
      <c r="C1125" s="34">
        <v>0</v>
      </c>
      <c r="D1125" s="34">
        <v>1</v>
      </c>
      <c r="E1125" s="34">
        <v>76</v>
      </c>
      <c r="F1125" s="58" t="str">
        <f>IF('Base tratada'!$E1125&lt;=15,"0-15 dias",
IF('Base tratada'!$E1125&lt;=30, "16-30 dias",
IF('Base tratada'!$E1125&lt;=45, "31-45 dias",
IF('Base tratada'!$E1125&lt;=60, "46-60 dias",
IF('Base tratada'!$E1125&lt;=75, "61-75 dias", "76-99 dias")))))</f>
        <v>76-99 dias</v>
      </c>
      <c r="G1125" s="38">
        <v>58</v>
      </c>
      <c r="H1125" s="60" t="str">
        <f>IF('Base tratada'!$G1125&lt;=29,"24–29",
IF('Base tratada'!$G1125&lt;=39,"30–39",
IF('Base tratada'!$G1125&lt;=49,"40–49",
IF('Base tratada'!$G1125&lt;=59,"50–59",
IF('Base tratada'!$G1125&lt;=69,"60–69",
"70–80")))))</f>
        <v>50–59</v>
      </c>
      <c r="I1125" s="34">
        <v>2475</v>
      </c>
      <c r="J1125" s="58" t="str">
        <f>IF('Base tratada'!$K1125=1,"Divorciado",
IF('Base tratada'!$L1125=1,"Casado",
IF('Base tratada'!$M1125=1, "Solteiro",
IF('Base tratada'!$N1125=1,"Juntos",
"Viúvo"))))</f>
        <v>Solteiro</v>
      </c>
      <c r="K1125" s="34">
        <v>0</v>
      </c>
      <c r="L1125" s="34">
        <v>0</v>
      </c>
      <c r="M1125" s="34">
        <v>1</v>
      </c>
      <c r="N1125" s="34">
        <v>0</v>
      </c>
      <c r="O1125" s="34">
        <v>0</v>
      </c>
      <c r="P1125" s="34">
        <v>0</v>
      </c>
      <c r="Q1125" s="34">
        <v>0</v>
      </c>
      <c r="R1125" s="34">
        <v>0</v>
      </c>
      <c r="S1125" s="34">
        <v>0</v>
      </c>
      <c r="T1125" s="34">
        <v>1</v>
      </c>
      <c r="U1125" s="35">
        <v>56</v>
      </c>
      <c r="V1125" s="35">
        <v>0</v>
      </c>
      <c r="W1125" s="35">
        <v>12</v>
      </c>
      <c r="X1125" s="35">
        <v>0</v>
      </c>
      <c r="Y1125" s="35">
        <v>0</v>
      </c>
      <c r="Z1125" s="35">
        <v>18</v>
      </c>
      <c r="AA1125" s="34">
        <v>2</v>
      </c>
      <c r="AB1125" s="34">
        <v>7</v>
      </c>
      <c r="AC1125" s="34">
        <v>2</v>
      </c>
      <c r="AD1125" s="34">
        <v>0</v>
      </c>
      <c r="AE1125" s="34">
        <v>4</v>
      </c>
      <c r="AF1125" s="58">
        <f>'Base tratada'!$AC1125+'Base tratada'!$AD1125+'Base tratada'!$AE1125</f>
        <v>6</v>
      </c>
      <c r="AG11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25" s="58" t="str">
        <f>IF('Base tratada'!$AC1125&gt;=MAX('Base tratada'!$AD1125,'Base tratada'!$AE1125),"Web",
IF('Base tratada'!$AD1125&gt;='Base tratada'!$AE1125,"Catalog",
"Store"))</f>
        <v>Store</v>
      </c>
      <c r="AI1125" s="59">
        <f>IF('Base tratada'!$AF1125=0,"0",'Base tratada'!$AK1125/'Base tratada'!$AF1125)</f>
        <v>11.333333333333334</v>
      </c>
      <c r="AJ1125" s="59" t="str">
        <f>IF('Base tratada'!$AI1125=0,"R$ 0",
IF('Base tratada'!$AI1125&lt;=25,"R$ 1–25",
IF('Base tratada'!$AI1125&lt;=50,"R$ 26–50",
"+R$ 50")))</f>
        <v>R$ 1–25</v>
      </c>
      <c r="AK1125" s="35">
        <v>68</v>
      </c>
      <c r="AL1125" s="58" t="str">
        <f>IF('Base tratada'!$AK1125&lt;=100,"R$ 0-100",
IF('Base tratada'!$AK1125&lt;=500,"R$ 101-500",
IF('Base tratada'!$AK1125&lt;=1000,"R$ 501-1000",
IF('Base tratada'!$AK1125&lt;=1500,"R$ 1001-1500",
"+R$ 1500"))))</f>
        <v>R$ 0-100</v>
      </c>
      <c r="AM1125" s="34">
        <v>0</v>
      </c>
      <c r="AN1125" s="34">
        <v>0</v>
      </c>
      <c r="AO1125" s="34">
        <v>0</v>
      </c>
      <c r="AP1125" s="34">
        <v>0</v>
      </c>
      <c r="AQ1125" s="34">
        <v>0</v>
      </c>
      <c r="AR1125" s="34">
        <v>0</v>
      </c>
      <c r="AS1125" s="34">
        <v>0</v>
      </c>
      <c r="AT1125" s="34">
        <v>3</v>
      </c>
      <c r="AU1125" s="34">
        <v>11</v>
      </c>
      <c r="AV1125" s="52">
        <v>50</v>
      </c>
      <c r="AW1125" s="57">
        <v>0</v>
      </c>
      <c r="AX1125" s="58" t="str">
        <f>IF(Tabela3[[#This Row],[Response]]=1, "Aceitou", "Não aceitou")</f>
        <v>Não aceitou</v>
      </c>
      <c r="AY1125" s="55" t="str">
        <f>Tabela3[[#This Row],[Faixa Recência]] &amp; " | " &amp; Tabela3[[#This Row],[Faixa Gasto]] &amp; " | " &amp; Tabela3[[#This Row],[Faixa ticket médio]]</f>
        <v>76-99 dias | R$ 0-100 | R$ 1–25</v>
      </c>
      <c r="AZ11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5" s="36"/>
    </row>
    <row r="1126" spans="1:54" x14ac:dyDescent="0.25">
      <c r="A1126" s="61">
        <v>1125</v>
      </c>
      <c r="B1126" s="37">
        <v>63285</v>
      </c>
      <c r="C1126" s="34">
        <v>0</v>
      </c>
      <c r="D1126" s="34">
        <v>0</v>
      </c>
      <c r="E1126" s="34">
        <v>84</v>
      </c>
      <c r="F1126" s="58" t="str">
        <f>IF('Base tratada'!$E1126&lt;=15,"0-15 dias",
IF('Base tratada'!$E1126&lt;=30, "16-30 dias",
IF('Base tratada'!$E1126&lt;=45, "31-45 dias",
IF('Base tratada'!$E1126&lt;=60, "46-60 dias",
IF('Base tratada'!$E1126&lt;=75, "61-75 dias", "76-99 dias")))))</f>
        <v>76-99 dias</v>
      </c>
      <c r="G1126" s="38">
        <v>75</v>
      </c>
      <c r="H1126" s="60" t="str">
        <f>IF('Base tratada'!$G1126&lt;=29,"24–29",
IF('Base tratada'!$G1126&lt;=39,"30–39",
IF('Base tratada'!$G1126&lt;=49,"40–49",
IF('Base tratada'!$G1126&lt;=59,"50–59",
IF('Base tratada'!$G1126&lt;=69,"60–69",
"70–80")))))</f>
        <v>70–80</v>
      </c>
      <c r="I1126" s="34">
        <v>2395</v>
      </c>
      <c r="J1126" s="58" t="str">
        <f>IF('Base tratada'!$K1126=1,"Divorciado",
IF('Base tratada'!$L1126=1,"Casado",
IF('Base tratada'!$M1126=1, "Solteiro",
IF('Base tratada'!$N1126=1,"Juntos",
"Viúvo"))))</f>
        <v>Viúvo</v>
      </c>
      <c r="K1126" s="34">
        <v>0</v>
      </c>
      <c r="L1126" s="34">
        <v>0</v>
      </c>
      <c r="M1126" s="34">
        <v>0</v>
      </c>
      <c r="N1126" s="34">
        <v>0</v>
      </c>
      <c r="O1126" s="34">
        <v>1</v>
      </c>
      <c r="P1126" s="34">
        <v>0</v>
      </c>
      <c r="Q1126" s="34">
        <v>0</v>
      </c>
      <c r="R1126" s="34">
        <v>1</v>
      </c>
      <c r="S1126" s="34">
        <v>0</v>
      </c>
      <c r="T1126" s="34">
        <v>0</v>
      </c>
      <c r="U1126" s="35">
        <v>508</v>
      </c>
      <c r="V1126" s="35">
        <v>124</v>
      </c>
      <c r="W1126" s="35">
        <v>249</v>
      </c>
      <c r="X1126" s="35">
        <v>50</v>
      </c>
      <c r="Y1126" s="35">
        <v>38</v>
      </c>
      <c r="Z1126" s="35">
        <v>134</v>
      </c>
      <c r="AA1126" s="34">
        <v>1</v>
      </c>
      <c r="AB1126" s="34">
        <v>3</v>
      </c>
      <c r="AC1126" s="34">
        <v>6</v>
      </c>
      <c r="AD1126" s="34">
        <v>5</v>
      </c>
      <c r="AE1126" s="34">
        <v>13</v>
      </c>
      <c r="AF1126" s="58">
        <f>'Base tratada'!$AC1126+'Base tratada'!$AD1126+'Base tratada'!$AE1126</f>
        <v>24</v>
      </c>
      <c r="AG11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26" s="58" t="str">
        <f>IF('Base tratada'!$AC1126&gt;=MAX('Base tratada'!$AD1126,'Base tratada'!$AE1126),"Web",
IF('Base tratada'!$AD1126&gt;='Base tratada'!$AE1126,"Catalog",
"Store"))</f>
        <v>Store</v>
      </c>
      <c r="AI1126" s="59">
        <f>IF('Base tratada'!$AF1126=0,"0",'Base tratada'!$AK1126/'Base tratada'!$AF1126)</f>
        <v>40.375</v>
      </c>
      <c r="AJ1126" s="59" t="str">
        <f>IF('Base tratada'!$AI1126=0,"R$ 0",
IF('Base tratada'!$AI1126&lt;=25,"R$ 1–25",
IF('Base tratada'!$AI1126&lt;=50,"R$ 26–50",
"+R$ 50")))</f>
        <v>R$ 26–50</v>
      </c>
      <c r="AK1126" s="35">
        <v>969</v>
      </c>
      <c r="AL1126" s="58" t="str">
        <f>IF('Base tratada'!$AK1126&lt;=100,"R$ 0-100",
IF('Base tratada'!$AK1126&lt;=500,"R$ 101-500",
IF('Base tratada'!$AK1126&lt;=1000,"R$ 501-1000",
IF('Base tratada'!$AK1126&lt;=1500,"R$ 1001-1500",
"+R$ 1500"))))</f>
        <v>R$ 501-1000</v>
      </c>
      <c r="AM1126" s="34">
        <v>0</v>
      </c>
      <c r="AN1126" s="34">
        <v>0</v>
      </c>
      <c r="AO1126" s="34">
        <v>0</v>
      </c>
      <c r="AP1126" s="34">
        <v>0</v>
      </c>
      <c r="AQ1126" s="34">
        <v>0</v>
      </c>
      <c r="AR1126" s="34">
        <v>0</v>
      </c>
      <c r="AS1126" s="34">
        <v>0</v>
      </c>
      <c r="AT1126" s="34">
        <v>3</v>
      </c>
      <c r="AU1126" s="34">
        <v>11</v>
      </c>
      <c r="AV1126" s="52">
        <v>835</v>
      </c>
      <c r="AW1126" s="57">
        <v>0</v>
      </c>
      <c r="AX1126" s="58" t="str">
        <f>IF(Tabela3[[#This Row],[Response]]=1, "Aceitou", "Não aceitou")</f>
        <v>Não aceitou</v>
      </c>
      <c r="AY1126" s="55" t="str">
        <f>Tabela3[[#This Row],[Faixa Recência]] &amp; " | " &amp; Tabela3[[#This Row],[Faixa Gasto]] &amp; " | " &amp; Tabela3[[#This Row],[Faixa ticket médio]]</f>
        <v>76-99 dias | R$ 501-1000 | R$ 26–50</v>
      </c>
      <c r="AZ11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6" s="36"/>
    </row>
    <row r="1127" spans="1:54" x14ac:dyDescent="0.25">
      <c r="A1127" s="61">
        <v>1126</v>
      </c>
      <c r="B1127" s="37">
        <v>21255</v>
      </c>
      <c r="C1127" s="34">
        <v>1</v>
      </c>
      <c r="D1127" s="34">
        <v>0</v>
      </c>
      <c r="E1127" s="34">
        <v>56</v>
      </c>
      <c r="F1127" s="58" t="str">
        <f>IF('Base tratada'!$E1127&lt;=15,"0-15 dias",
IF('Base tratada'!$E1127&lt;=30, "16-30 dias",
IF('Base tratada'!$E1127&lt;=45, "31-45 dias",
IF('Base tratada'!$E1127&lt;=60, "46-60 dias",
IF('Base tratada'!$E1127&lt;=75, "61-75 dias", "76-99 dias")))))</f>
        <v>46-60 dias</v>
      </c>
      <c r="G1127" s="38">
        <v>46</v>
      </c>
      <c r="H1127" s="60" t="str">
        <f>IF('Base tratada'!$G1127&lt;=29,"24–29",
IF('Base tratada'!$G1127&lt;=39,"30–39",
IF('Base tratada'!$G1127&lt;=49,"40–49",
IF('Base tratada'!$G1127&lt;=59,"50–59",
IF('Base tratada'!$G1127&lt;=69,"60–69",
"70–80")))))</f>
        <v>40–49</v>
      </c>
      <c r="I1127" s="34">
        <v>2318</v>
      </c>
      <c r="J1127" s="58" t="str">
        <f>IF('Base tratada'!$K1127=1,"Divorciado",
IF('Base tratada'!$L1127=1,"Casado",
IF('Base tratada'!$M1127=1, "Solteiro",
IF('Base tratada'!$N1127=1,"Juntos",
"Viúvo"))))</f>
        <v>Juntos</v>
      </c>
      <c r="K1127" s="34">
        <v>0</v>
      </c>
      <c r="L1127" s="34">
        <v>0</v>
      </c>
      <c r="M1127" s="34">
        <v>0</v>
      </c>
      <c r="N1127" s="34">
        <v>1</v>
      </c>
      <c r="O1127" s="34">
        <v>0</v>
      </c>
      <c r="P1127" s="34">
        <v>0</v>
      </c>
      <c r="Q1127" s="34">
        <v>0</v>
      </c>
      <c r="R1127" s="34">
        <v>0</v>
      </c>
      <c r="S1127" s="34">
        <v>1</v>
      </c>
      <c r="T1127" s="34">
        <v>0</v>
      </c>
      <c r="U1127" s="35">
        <v>29</v>
      </c>
      <c r="V1127" s="35">
        <v>0</v>
      </c>
      <c r="W1127" s="35">
        <v>25</v>
      </c>
      <c r="X1127" s="35">
        <v>2</v>
      </c>
      <c r="Y1127" s="35">
        <v>2</v>
      </c>
      <c r="Z1127" s="35">
        <v>3</v>
      </c>
      <c r="AA1127" s="34">
        <v>4</v>
      </c>
      <c r="AB1127" s="34">
        <v>4</v>
      </c>
      <c r="AC1127" s="34">
        <v>2</v>
      </c>
      <c r="AD1127" s="34">
        <v>1</v>
      </c>
      <c r="AE1127" s="34">
        <v>4</v>
      </c>
      <c r="AF1127" s="58">
        <f>'Base tratada'!$AC1127+'Base tratada'!$AD1127+'Base tratada'!$AE1127</f>
        <v>7</v>
      </c>
      <c r="AG11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27" s="58" t="str">
        <f>IF('Base tratada'!$AC1127&gt;=MAX('Base tratada'!$AD1127,'Base tratada'!$AE1127),"Web",
IF('Base tratada'!$AD1127&gt;='Base tratada'!$AE1127,"Catalog",
"Store"))</f>
        <v>Store</v>
      </c>
      <c r="AI1127" s="59">
        <f>IF('Base tratada'!$AF1127=0,"0",'Base tratada'!$AK1127/'Base tratada'!$AF1127)</f>
        <v>8.2857142857142865</v>
      </c>
      <c r="AJ1127" s="59" t="str">
        <f>IF('Base tratada'!$AI1127=0,"R$ 0",
IF('Base tratada'!$AI1127&lt;=25,"R$ 1–25",
IF('Base tratada'!$AI1127&lt;=50,"R$ 26–50",
"+R$ 50")))</f>
        <v>R$ 1–25</v>
      </c>
      <c r="AK1127" s="35">
        <v>58</v>
      </c>
      <c r="AL1127" s="58" t="str">
        <f>IF('Base tratada'!$AK1127&lt;=100,"R$ 0-100",
IF('Base tratada'!$AK1127&lt;=500,"R$ 101-500",
IF('Base tratada'!$AK1127&lt;=1000,"R$ 501-1000",
IF('Base tratada'!$AK1127&lt;=1500,"R$ 1001-1500",
"+R$ 1500"))))</f>
        <v>R$ 0-100</v>
      </c>
      <c r="AM1127" s="34">
        <v>0</v>
      </c>
      <c r="AN1127" s="34">
        <v>0</v>
      </c>
      <c r="AO1127" s="34">
        <v>0</v>
      </c>
      <c r="AP1127" s="34">
        <v>0</v>
      </c>
      <c r="AQ1127" s="34">
        <v>0</v>
      </c>
      <c r="AR1127" s="34">
        <v>0</v>
      </c>
      <c r="AS1127" s="34">
        <v>0</v>
      </c>
      <c r="AT1127" s="34">
        <v>3</v>
      </c>
      <c r="AU1127" s="34">
        <v>11</v>
      </c>
      <c r="AV1127" s="52">
        <v>55</v>
      </c>
      <c r="AW1127" s="57">
        <v>0</v>
      </c>
      <c r="AX1127" s="58" t="str">
        <f>IF(Tabela3[[#This Row],[Response]]=1, "Aceitou", "Não aceitou")</f>
        <v>Não aceitou</v>
      </c>
      <c r="AY1127" s="55" t="str">
        <f>Tabela3[[#This Row],[Faixa Recência]] &amp; " | " &amp; Tabela3[[#This Row],[Faixa Gasto]] &amp; " | " &amp; Tabela3[[#This Row],[Faixa ticket médio]]</f>
        <v>46-60 dias | R$ 0-100 | R$ 1–25</v>
      </c>
      <c r="AZ11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7" s="36"/>
    </row>
    <row r="1128" spans="1:54" x14ac:dyDescent="0.25">
      <c r="A1128" s="61">
        <v>1127</v>
      </c>
      <c r="B1128" s="37">
        <v>42162</v>
      </c>
      <c r="C1128" s="34">
        <v>1</v>
      </c>
      <c r="D1128" s="34">
        <v>0</v>
      </c>
      <c r="E1128" s="34">
        <v>31</v>
      </c>
      <c r="F1128" s="58" t="str">
        <f>IF('Base tratada'!$E1128&lt;=15,"0-15 dias",
IF('Base tratada'!$E1128&lt;=30, "16-30 dias",
IF('Base tratada'!$E1128&lt;=45, "31-45 dias",
IF('Base tratada'!$E1128&lt;=60, "46-60 dias",
IF('Base tratada'!$E1128&lt;=75, "61-75 dias", "76-99 dias")))))</f>
        <v>31-45 dias</v>
      </c>
      <c r="G1128" s="38">
        <v>39</v>
      </c>
      <c r="H1128" s="60" t="str">
        <f>IF('Base tratada'!$G1128&lt;=29,"24–29",
IF('Base tratada'!$G1128&lt;=39,"30–39",
IF('Base tratada'!$G1128&lt;=49,"40–49",
IF('Base tratada'!$G1128&lt;=59,"50–59",
IF('Base tratada'!$G1128&lt;=69,"60–69",
"70–80")))))</f>
        <v>30–39</v>
      </c>
      <c r="I1128" s="34">
        <v>2381</v>
      </c>
      <c r="J1128" s="58" t="str">
        <f>IF('Base tratada'!$K1128=1,"Divorciado",
IF('Base tratada'!$L1128=1,"Casado",
IF('Base tratada'!$M1128=1, "Solteiro",
IF('Base tratada'!$N1128=1,"Juntos",
"Viúvo"))))</f>
        <v>Juntos</v>
      </c>
      <c r="K1128" s="34">
        <v>0</v>
      </c>
      <c r="L1128" s="34">
        <v>0</v>
      </c>
      <c r="M1128" s="34">
        <v>0</v>
      </c>
      <c r="N1128" s="34">
        <v>1</v>
      </c>
      <c r="O1128" s="34">
        <v>0</v>
      </c>
      <c r="P1128" s="34">
        <v>0</v>
      </c>
      <c r="Q1128" s="34">
        <v>0</v>
      </c>
      <c r="R1128" s="34">
        <v>1</v>
      </c>
      <c r="S1128" s="34">
        <v>0</v>
      </c>
      <c r="T1128" s="34">
        <v>0</v>
      </c>
      <c r="U1128" s="35">
        <v>46</v>
      </c>
      <c r="V1128" s="35">
        <v>7</v>
      </c>
      <c r="W1128" s="35">
        <v>59</v>
      </c>
      <c r="X1128" s="35">
        <v>2</v>
      </c>
      <c r="Y1128" s="35">
        <v>4</v>
      </c>
      <c r="Z1128" s="35">
        <v>27</v>
      </c>
      <c r="AA1128" s="34">
        <v>2</v>
      </c>
      <c r="AB1128" s="34">
        <v>6</v>
      </c>
      <c r="AC1128" s="34">
        <v>3</v>
      </c>
      <c r="AD1128" s="34">
        <v>1</v>
      </c>
      <c r="AE1128" s="34">
        <v>3</v>
      </c>
      <c r="AF1128" s="58">
        <f>'Base tratada'!$AC1128+'Base tratada'!$AD1128+'Base tratada'!$AE1128</f>
        <v>7</v>
      </c>
      <c r="AG11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28" s="58" t="str">
        <f>IF('Base tratada'!$AC1128&gt;=MAX('Base tratada'!$AD1128,'Base tratada'!$AE1128),"Web",
IF('Base tratada'!$AD1128&gt;='Base tratada'!$AE1128,"Catalog",
"Store"))</f>
        <v>Web</v>
      </c>
      <c r="AI1128" s="59">
        <f>IF('Base tratada'!$AF1128=0,"0",'Base tratada'!$AK1128/'Base tratada'!$AF1128)</f>
        <v>16.857142857142858</v>
      </c>
      <c r="AJ1128" s="59" t="str">
        <f>IF('Base tratada'!$AI1128=0,"R$ 0",
IF('Base tratada'!$AI1128&lt;=25,"R$ 1–25",
IF('Base tratada'!$AI1128&lt;=50,"R$ 26–50",
"+R$ 50")))</f>
        <v>R$ 1–25</v>
      </c>
      <c r="AK1128" s="35">
        <v>118</v>
      </c>
      <c r="AL1128" s="58" t="str">
        <f>IF('Base tratada'!$AK1128&lt;=100,"R$ 0-100",
IF('Base tratada'!$AK1128&lt;=500,"R$ 101-500",
IF('Base tratada'!$AK1128&lt;=1000,"R$ 501-1000",
IF('Base tratada'!$AK1128&lt;=1500,"R$ 1001-1500",
"+R$ 1500"))))</f>
        <v>R$ 101-500</v>
      </c>
      <c r="AM1128" s="34">
        <v>0</v>
      </c>
      <c r="AN1128" s="34">
        <v>0</v>
      </c>
      <c r="AO1128" s="34">
        <v>1</v>
      </c>
      <c r="AP1128" s="34">
        <v>0</v>
      </c>
      <c r="AQ1128" s="34">
        <v>0</v>
      </c>
      <c r="AR1128" s="34">
        <v>1</v>
      </c>
      <c r="AS1128" s="34">
        <v>0</v>
      </c>
      <c r="AT1128" s="34">
        <v>3</v>
      </c>
      <c r="AU1128" s="34">
        <v>11</v>
      </c>
      <c r="AV1128" s="52">
        <v>91</v>
      </c>
      <c r="AW1128" s="57">
        <v>1</v>
      </c>
      <c r="AX1128" s="58" t="str">
        <f>IF(Tabela3[[#This Row],[Response]]=1, "Aceitou", "Não aceitou")</f>
        <v>Aceitou</v>
      </c>
      <c r="AY1128" s="55" t="str">
        <f>Tabela3[[#This Row],[Faixa Recência]] &amp; " | " &amp; Tabela3[[#This Row],[Faixa Gasto]] &amp; " | " &amp; Tabela3[[#This Row],[Faixa ticket médio]]</f>
        <v>31-45 dias | R$ 101-500 | R$ 1–25</v>
      </c>
      <c r="AZ11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8" s="36"/>
    </row>
    <row r="1129" spans="1:54" x14ac:dyDescent="0.25">
      <c r="A1129" s="61">
        <v>1128</v>
      </c>
      <c r="B1129" s="37">
        <v>54450</v>
      </c>
      <c r="C1129" s="34">
        <v>1</v>
      </c>
      <c r="D1129" s="34">
        <v>1</v>
      </c>
      <c r="E1129" s="34">
        <v>0</v>
      </c>
      <c r="F1129" s="58" t="str">
        <f>IF('Base tratada'!$E1129&lt;=15,"0-15 dias",
IF('Base tratada'!$E1129&lt;=30, "16-30 dias",
IF('Base tratada'!$E1129&lt;=45, "31-45 dias",
IF('Base tratada'!$E1129&lt;=60, "46-60 dias",
IF('Base tratada'!$E1129&lt;=75, "61-75 dias", "76-99 dias")))))</f>
        <v>0-15 dias</v>
      </c>
      <c r="G1129" s="38">
        <v>64</v>
      </c>
      <c r="H1129" s="60" t="str">
        <f>IF('Base tratada'!$G1129&lt;=29,"24–29",
IF('Base tratada'!$G1129&lt;=39,"30–39",
IF('Base tratada'!$G1129&lt;=49,"40–49",
IF('Base tratada'!$G1129&lt;=59,"50–59",
IF('Base tratada'!$G1129&lt;=69,"60–69",
"70–80")))))</f>
        <v>60–69</v>
      </c>
      <c r="I1129" s="34">
        <v>2812</v>
      </c>
      <c r="J1129" s="58" t="str">
        <f>IF('Base tratada'!$K1129=1,"Divorciado",
IF('Base tratada'!$L1129=1,"Casado",
IF('Base tratada'!$M1129=1, "Solteiro",
IF('Base tratada'!$N1129=1,"Juntos",
"Viúvo"))))</f>
        <v>Juntos</v>
      </c>
      <c r="K1129" s="34">
        <v>0</v>
      </c>
      <c r="L1129" s="34">
        <v>0</v>
      </c>
      <c r="M1129" s="34">
        <v>0</v>
      </c>
      <c r="N1129" s="34">
        <v>1</v>
      </c>
      <c r="O1129" s="34">
        <v>0</v>
      </c>
      <c r="P1129" s="34">
        <v>0</v>
      </c>
      <c r="Q1129" s="34">
        <v>0</v>
      </c>
      <c r="R1129" s="34">
        <v>1</v>
      </c>
      <c r="S1129" s="34">
        <v>0</v>
      </c>
      <c r="T1129" s="34">
        <v>0</v>
      </c>
      <c r="U1129" s="35">
        <v>454</v>
      </c>
      <c r="V1129" s="35">
        <v>0</v>
      </c>
      <c r="W1129" s="35">
        <v>171</v>
      </c>
      <c r="X1129" s="35">
        <v>8</v>
      </c>
      <c r="Y1129" s="35">
        <v>19</v>
      </c>
      <c r="Z1129" s="35">
        <v>32</v>
      </c>
      <c r="AA1129" s="34">
        <v>12</v>
      </c>
      <c r="AB1129" s="34">
        <v>8</v>
      </c>
      <c r="AC1129" s="34">
        <v>9</v>
      </c>
      <c r="AD1129" s="34">
        <v>2</v>
      </c>
      <c r="AE1129" s="34">
        <v>8</v>
      </c>
      <c r="AF1129" s="58">
        <f>'Base tratada'!$AC1129+'Base tratada'!$AD1129+'Base tratada'!$AE1129</f>
        <v>19</v>
      </c>
      <c r="AG11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29" s="58" t="str">
        <f>IF('Base tratada'!$AC1129&gt;=MAX('Base tratada'!$AD1129,'Base tratada'!$AE1129),"Web",
IF('Base tratada'!$AD1129&gt;='Base tratada'!$AE1129,"Catalog",
"Store"))</f>
        <v>Web</v>
      </c>
      <c r="AI1129" s="59">
        <f>IF('Base tratada'!$AF1129=0,"0",'Base tratada'!$AK1129/'Base tratada'!$AF1129)</f>
        <v>34.315789473684212</v>
      </c>
      <c r="AJ1129" s="59" t="str">
        <f>IF('Base tratada'!$AI1129=0,"R$ 0",
IF('Base tratada'!$AI1129&lt;=25,"R$ 1–25",
IF('Base tratada'!$AI1129&lt;=50,"R$ 26–50",
"+R$ 50")))</f>
        <v>R$ 26–50</v>
      </c>
      <c r="AK1129" s="35">
        <v>652</v>
      </c>
      <c r="AL1129" s="58" t="str">
        <f>IF('Base tratada'!$AK1129&lt;=100,"R$ 0-100",
IF('Base tratada'!$AK1129&lt;=500,"R$ 101-500",
IF('Base tratada'!$AK1129&lt;=1000,"R$ 501-1000",
IF('Base tratada'!$AK1129&lt;=1500,"R$ 1001-1500",
"+R$ 1500"))))</f>
        <v>R$ 501-1000</v>
      </c>
      <c r="AM1129" s="34">
        <v>0</v>
      </c>
      <c r="AN1129" s="34">
        <v>0</v>
      </c>
      <c r="AO1129" s="34">
        <v>0</v>
      </c>
      <c r="AP1129" s="34">
        <v>0</v>
      </c>
      <c r="AQ1129" s="34">
        <v>0</v>
      </c>
      <c r="AR1129" s="34">
        <v>0</v>
      </c>
      <c r="AS1129" s="34">
        <v>0</v>
      </c>
      <c r="AT1129" s="34">
        <v>3</v>
      </c>
      <c r="AU1129" s="34">
        <v>11</v>
      </c>
      <c r="AV1129" s="52">
        <v>620</v>
      </c>
      <c r="AW1129" s="57">
        <v>0</v>
      </c>
      <c r="AX1129" s="58" t="str">
        <f>IF(Tabela3[[#This Row],[Response]]=1, "Aceitou", "Não aceitou")</f>
        <v>Não aceitou</v>
      </c>
      <c r="AY1129" s="55" t="str">
        <f>Tabela3[[#This Row],[Faixa Recência]] &amp; " | " &amp; Tabela3[[#This Row],[Faixa Gasto]] &amp; " | " &amp; Tabela3[[#This Row],[Faixa ticket médio]]</f>
        <v>0-15 dias | R$ 501-1000 | R$ 26–50</v>
      </c>
      <c r="AZ11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29" s="36"/>
    </row>
    <row r="1130" spans="1:54" x14ac:dyDescent="0.25">
      <c r="A1130" s="61">
        <v>1129</v>
      </c>
      <c r="B1130" s="37">
        <v>57744</v>
      </c>
      <c r="C1130" s="34">
        <v>0</v>
      </c>
      <c r="D1130" s="34">
        <v>1</v>
      </c>
      <c r="E1130" s="34">
        <v>91</v>
      </c>
      <c r="F1130" s="58" t="str">
        <f>IF('Base tratada'!$E1130&lt;=15,"0-15 dias",
IF('Base tratada'!$E1130&lt;=30, "16-30 dias",
IF('Base tratada'!$E1130&lt;=45, "31-45 dias",
IF('Base tratada'!$E1130&lt;=60, "46-60 dias",
IF('Base tratada'!$E1130&lt;=75, "61-75 dias", "76-99 dias")))))</f>
        <v>76-99 dias</v>
      </c>
      <c r="G1130" s="38">
        <v>66</v>
      </c>
      <c r="H1130" s="60" t="str">
        <f>IF('Base tratada'!$G1130&lt;=29,"24–29",
IF('Base tratada'!$G1130&lt;=39,"30–39",
IF('Base tratada'!$G1130&lt;=49,"40–49",
IF('Base tratada'!$G1130&lt;=59,"50–59",
IF('Base tratada'!$G1130&lt;=69,"60–69",
"70–80")))))</f>
        <v>60–69</v>
      </c>
      <c r="I1130" s="34">
        <v>2388</v>
      </c>
      <c r="J1130" s="58" t="str">
        <f>IF('Base tratada'!$K1130=1,"Divorciado",
IF('Base tratada'!$L1130=1,"Casado",
IF('Base tratada'!$M1130=1, "Solteiro",
IF('Base tratada'!$N1130=1,"Juntos",
"Viúvo"))))</f>
        <v>Casado</v>
      </c>
      <c r="K1130" s="34">
        <v>0</v>
      </c>
      <c r="L1130" s="34">
        <v>1</v>
      </c>
      <c r="M1130" s="34">
        <v>0</v>
      </c>
      <c r="N1130" s="34">
        <v>0</v>
      </c>
      <c r="O1130" s="34">
        <v>0</v>
      </c>
      <c r="P1130" s="34">
        <v>0</v>
      </c>
      <c r="Q1130" s="34">
        <v>0</v>
      </c>
      <c r="R1130" s="34">
        <v>0</v>
      </c>
      <c r="S1130" s="34">
        <v>0</v>
      </c>
      <c r="T1130" s="34">
        <v>1</v>
      </c>
      <c r="U1130" s="35">
        <v>350</v>
      </c>
      <c r="V1130" s="35">
        <v>3</v>
      </c>
      <c r="W1130" s="35">
        <v>39</v>
      </c>
      <c r="X1130" s="35">
        <v>0</v>
      </c>
      <c r="Y1130" s="35">
        <v>0</v>
      </c>
      <c r="Z1130" s="35">
        <v>19</v>
      </c>
      <c r="AA1130" s="34">
        <v>2</v>
      </c>
      <c r="AB1130" s="34">
        <v>8</v>
      </c>
      <c r="AC1130" s="34">
        <v>9</v>
      </c>
      <c r="AD1130" s="34">
        <v>1</v>
      </c>
      <c r="AE1130" s="34">
        <v>4</v>
      </c>
      <c r="AF1130" s="58">
        <f>'Base tratada'!$AC1130+'Base tratada'!$AD1130+'Base tratada'!$AE1130</f>
        <v>14</v>
      </c>
      <c r="AG11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30" s="58" t="str">
        <f>IF('Base tratada'!$AC1130&gt;=MAX('Base tratada'!$AD1130,'Base tratada'!$AE1130),"Web",
IF('Base tratada'!$AD1130&gt;='Base tratada'!$AE1130,"Catalog",
"Store"))</f>
        <v>Web</v>
      </c>
      <c r="AI1130" s="59">
        <f>IF('Base tratada'!$AF1130=0,"0",'Base tratada'!$AK1130/'Base tratada'!$AF1130)</f>
        <v>28</v>
      </c>
      <c r="AJ1130" s="59" t="str">
        <f>IF('Base tratada'!$AI1130=0,"R$ 0",
IF('Base tratada'!$AI1130&lt;=25,"R$ 1–25",
IF('Base tratada'!$AI1130&lt;=50,"R$ 26–50",
"+R$ 50")))</f>
        <v>R$ 26–50</v>
      </c>
      <c r="AK1130" s="35">
        <v>392</v>
      </c>
      <c r="AL1130" s="58" t="str">
        <f>IF('Base tratada'!$AK1130&lt;=100,"R$ 0-100",
IF('Base tratada'!$AK1130&lt;=500,"R$ 101-500",
IF('Base tratada'!$AK1130&lt;=1000,"R$ 501-1000",
IF('Base tratada'!$AK1130&lt;=1500,"R$ 1001-1500",
"+R$ 1500"))))</f>
        <v>R$ 101-500</v>
      </c>
      <c r="AM1130" s="34">
        <v>0</v>
      </c>
      <c r="AN1130" s="34">
        <v>0</v>
      </c>
      <c r="AO1130" s="34">
        <v>0</v>
      </c>
      <c r="AP1130" s="34">
        <v>0</v>
      </c>
      <c r="AQ1130" s="34">
        <v>0</v>
      </c>
      <c r="AR1130" s="34">
        <v>0</v>
      </c>
      <c r="AS1130" s="34">
        <v>0</v>
      </c>
      <c r="AT1130" s="34">
        <v>3</v>
      </c>
      <c r="AU1130" s="34">
        <v>11</v>
      </c>
      <c r="AV1130" s="52">
        <v>373</v>
      </c>
      <c r="AW1130" s="57">
        <v>0</v>
      </c>
      <c r="AX1130" s="58" t="str">
        <f>IF(Tabela3[[#This Row],[Response]]=1, "Aceitou", "Não aceitou")</f>
        <v>Não aceitou</v>
      </c>
      <c r="AY1130" s="55" t="str">
        <f>Tabela3[[#This Row],[Faixa Recência]] &amp; " | " &amp; Tabela3[[#This Row],[Faixa Gasto]] &amp; " | " &amp; Tabela3[[#This Row],[Faixa ticket médio]]</f>
        <v>76-99 dias | R$ 101-500 | R$ 26–50</v>
      </c>
      <c r="AZ11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0" s="36"/>
    </row>
    <row r="1131" spans="1:54" x14ac:dyDescent="0.25">
      <c r="A1131" s="61">
        <v>1130</v>
      </c>
      <c r="B1131" s="37">
        <v>26576</v>
      </c>
      <c r="C1131" s="34">
        <v>1</v>
      </c>
      <c r="D1131" s="34">
        <v>0</v>
      </c>
      <c r="E1131" s="34">
        <v>40</v>
      </c>
      <c r="F1131" s="58" t="str">
        <f>IF('Base tratada'!$E1131&lt;=15,"0-15 dias",
IF('Base tratada'!$E1131&lt;=30, "16-30 dias",
IF('Base tratada'!$E1131&lt;=45, "31-45 dias",
IF('Base tratada'!$E1131&lt;=60, "46-60 dias",
IF('Base tratada'!$E1131&lt;=75, "61-75 dias", "76-99 dias")))))</f>
        <v>31-45 dias</v>
      </c>
      <c r="G1131" s="38">
        <v>34</v>
      </c>
      <c r="H1131" s="60" t="str">
        <f>IF('Base tratada'!$G1131&lt;=29,"24–29",
IF('Base tratada'!$G1131&lt;=39,"30–39",
IF('Base tratada'!$G1131&lt;=49,"40–49",
IF('Base tratada'!$G1131&lt;=59,"50–59",
IF('Base tratada'!$G1131&lt;=69,"60–69",
"70–80")))))</f>
        <v>30–39</v>
      </c>
      <c r="I1131" s="34">
        <v>2783</v>
      </c>
      <c r="J1131" s="58" t="str">
        <f>IF('Base tratada'!$K1131=1,"Divorciado",
IF('Base tratada'!$L1131=1,"Casado",
IF('Base tratada'!$M1131=1, "Solteiro",
IF('Base tratada'!$N1131=1,"Juntos",
"Viúvo"))))</f>
        <v>Solteiro</v>
      </c>
      <c r="K1131" s="34">
        <v>0</v>
      </c>
      <c r="L1131" s="34">
        <v>0</v>
      </c>
      <c r="M1131" s="34">
        <v>1</v>
      </c>
      <c r="N1131" s="34">
        <v>0</v>
      </c>
      <c r="O1131" s="34">
        <v>0</v>
      </c>
      <c r="P1131" s="34">
        <v>0</v>
      </c>
      <c r="Q1131" s="34">
        <v>0</v>
      </c>
      <c r="R1131" s="34">
        <v>1</v>
      </c>
      <c r="S1131" s="34">
        <v>0</v>
      </c>
      <c r="T1131" s="34">
        <v>0</v>
      </c>
      <c r="U1131" s="35">
        <v>10</v>
      </c>
      <c r="V1131" s="35">
        <v>0</v>
      </c>
      <c r="W1131" s="35">
        <v>8</v>
      </c>
      <c r="X1131" s="35">
        <v>0</v>
      </c>
      <c r="Y1131" s="35">
        <v>0</v>
      </c>
      <c r="Z1131" s="35">
        <v>9</v>
      </c>
      <c r="AA1131" s="34">
        <v>1</v>
      </c>
      <c r="AB1131" s="34">
        <v>9</v>
      </c>
      <c r="AC1131" s="34">
        <v>1</v>
      </c>
      <c r="AD1131" s="34">
        <v>0</v>
      </c>
      <c r="AE1131" s="34">
        <v>2</v>
      </c>
      <c r="AF1131" s="58">
        <f>'Base tratada'!$AC1131+'Base tratada'!$AD1131+'Base tratada'!$AE1131</f>
        <v>3</v>
      </c>
      <c r="AG11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31" s="58" t="str">
        <f>IF('Base tratada'!$AC1131&gt;=MAX('Base tratada'!$AD1131,'Base tratada'!$AE1131),"Web",
IF('Base tratada'!$AD1131&gt;='Base tratada'!$AE1131,"Catalog",
"Store"))</f>
        <v>Store</v>
      </c>
      <c r="AI1131" s="59">
        <f>IF('Base tratada'!$AF1131=0,"0",'Base tratada'!$AK1131/'Base tratada'!$AF1131)</f>
        <v>6</v>
      </c>
      <c r="AJ1131" s="59" t="str">
        <f>IF('Base tratada'!$AI1131=0,"R$ 0",
IF('Base tratada'!$AI1131&lt;=25,"R$ 1–25",
IF('Base tratada'!$AI1131&lt;=50,"R$ 26–50",
"+R$ 50")))</f>
        <v>R$ 1–25</v>
      </c>
      <c r="AK1131" s="35">
        <v>18</v>
      </c>
      <c r="AL1131" s="58" t="str">
        <f>IF('Base tratada'!$AK1131&lt;=100,"R$ 0-100",
IF('Base tratada'!$AK1131&lt;=500,"R$ 101-500",
IF('Base tratada'!$AK1131&lt;=1000,"R$ 501-1000",
IF('Base tratada'!$AK1131&lt;=1500,"R$ 1001-1500",
"+R$ 1500"))))</f>
        <v>R$ 0-100</v>
      </c>
      <c r="AM1131" s="34">
        <v>0</v>
      </c>
      <c r="AN1131" s="34">
        <v>0</v>
      </c>
      <c r="AO1131" s="34">
        <v>1</v>
      </c>
      <c r="AP1131" s="34">
        <v>0</v>
      </c>
      <c r="AQ1131" s="34">
        <v>0</v>
      </c>
      <c r="AR1131" s="34">
        <v>1</v>
      </c>
      <c r="AS1131" s="34">
        <v>0</v>
      </c>
      <c r="AT1131" s="34">
        <v>3</v>
      </c>
      <c r="AU1131" s="34">
        <v>11</v>
      </c>
      <c r="AV1131" s="52">
        <v>9</v>
      </c>
      <c r="AW1131" s="57">
        <v>1</v>
      </c>
      <c r="AX1131" s="58" t="str">
        <f>IF(Tabela3[[#This Row],[Response]]=1, "Aceitou", "Não aceitou")</f>
        <v>Aceitou</v>
      </c>
      <c r="AY1131" s="55" t="str">
        <f>Tabela3[[#This Row],[Faixa Recência]] &amp; " | " &amp; Tabela3[[#This Row],[Faixa Gasto]] &amp; " | " &amp; Tabela3[[#This Row],[Faixa ticket médio]]</f>
        <v>31-45 dias | R$ 0-100 | R$ 1–25</v>
      </c>
      <c r="AZ11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1" s="36"/>
    </row>
    <row r="1132" spans="1:54" x14ac:dyDescent="0.25">
      <c r="A1132" s="61">
        <v>1131</v>
      </c>
      <c r="B1132" s="37">
        <v>57513</v>
      </c>
      <c r="C1132" s="34">
        <v>0</v>
      </c>
      <c r="D1132" s="34">
        <v>0</v>
      </c>
      <c r="E1132" s="34">
        <v>59</v>
      </c>
      <c r="F1132" s="58" t="str">
        <f>IF('Base tratada'!$E1132&lt;=15,"0-15 dias",
IF('Base tratada'!$E1132&lt;=30, "16-30 dias",
IF('Base tratada'!$E1132&lt;=45, "31-45 dias",
IF('Base tratada'!$E1132&lt;=60, "46-60 dias",
IF('Base tratada'!$E1132&lt;=75, "61-75 dias", "76-99 dias")))))</f>
        <v>46-60 dias</v>
      </c>
      <c r="G1132" s="38">
        <v>77</v>
      </c>
      <c r="H1132" s="60" t="str">
        <f>IF('Base tratada'!$G1132&lt;=29,"24–29",
IF('Base tratada'!$G1132&lt;=39,"30–39",
IF('Base tratada'!$G1132&lt;=49,"40–49",
IF('Base tratada'!$G1132&lt;=59,"50–59",
IF('Base tratada'!$G1132&lt;=69,"60–69",
"70–80")))))</f>
        <v>70–80</v>
      </c>
      <c r="I1132" s="34">
        <v>2517</v>
      </c>
      <c r="J1132" s="58" t="str">
        <f>IF('Base tratada'!$K1132=1,"Divorciado",
IF('Base tratada'!$L1132=1,"Casado",
IF('Base tratada'!$M1132=1, "Solteiro",
IF('Base tratada'!$N1132=1,"Juntos",
"Viúvo"))))</f>
        <v>Viúvo</v>
      </c>
      <c r="K1132" s="34">
        <v>0</v>
      </c>
      <c r="L1132" s="34">
        <v>0</v>
      </c>
      <c r="M1132" s="34">
        <v>0</v>
      </c>
      <c r="N1132" s="34">
        <v>0</v>
      </c>
      <c r="O1132" s="34">
        <v>1</v>
      </c>
      <c r="P1132" s="34">
        <v>0</v>
      </c>
      <c r="Q1132" s="34">
        <v>0</v>
      </c>
      <c r="R1132" s="34">
        <v>0</v>
      </c>
      <c r="S1132" s="34">
        <v>0</v>
      </c>
      <c r="T1132" s="34">
        <v>1</v>
      </c>
      <c r="U1132" s="35">
        <v>735</v>
      </c>
      <c r="V1132" s="35">
        <v>40</v>
      </c>
      <c r="W1132" s="35">
        <v>183</v>
      </c>
      <c r="X1132" s="35">
        <v>52</v>
      </c>
      <c r="Y1132" s="35">
        <v>20</v>
      </c>
      <c r="Z1132" s="35">
        <v>30</v>
      </c>
      <c r="AA1132" s="34">
        <v>2</v>
      </c>
      <c r="AB1132" s="34">
        <v>6</v>
      </c>
      <c r="AC1132" s="34">
        <v>9</v>
      </c>
      <c r="AD1132" s="34">
        <v>3</v>
      </c>
      <c r="AE1132" s="34">
        <v>13</v>
      </c>
      <c r="AF1132" s="58">
        <f>'Base tratada'!$AC1132+'Base tratada'!$AD1132+'Base tratada'!$AE1132</f>
        <v>25</v>
      </c>
      <c r="AG11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32" s="58" t="str">
        <f>IF('Base tratada'!$AC1132&gt;=MAX('Base tratada'!$AD1132,'Base tratada'!$AE1132),"Web",
IF('Base tratada'!$AD1132&gt;='Base tratada'!$AE1132,"Catalog",
"Store"))</f>
        <v>Store</v>
      </c>
      <c r="AI1132" s="59">
        <f>IF('Base tratada'!$AF1132=0,"0",'Base tratada'!$AK1132/'Base tratada'!$AF1132)</f>
        <v>41.2</v>
      </c>
      <c r="AJ1132" s="59" t="str">
        <f>IF('Base tratada'!$AI1132=0,"R$ 0",
IF('Base tratada'!$AI1132&lt;=25,"R$ 1–25",
IF('Base tratada'!$AI1132&lt;=50,"R$ 26–50",
"+R$ 50")))</f>
        <v>R$ 26–50</v>
      </c>
      <c r="AK1132" s="35">
        <v>1030</v>
      </c>
      <c r="AL1132" s="58" t="str">
        <f>IF('Base tratada'!$AK1132&lt;=100,"R$ 0-100",
IF('Base tratada'!$AK1132&lt;=500,"R$ 101-500",
IF('Base tratada'!$AK1132&lt;=1000,"R$ 501-1000",
IF('Base tratada'!$AK1132&lt;=1500,"R$ 1001-1500",
"+R$ 1500"))))</f>
        <v>R$ 1001-1500</v>
      </c>
      <c r="AM1132" s="34">
        <v>0</v>
      </c>
      <c r="AN1132" s="34">
        <v>0</v>
      </c>
      <c r="AO1132" s="34">
        <v>0</v>
      </c>
      <c r="AP1132" s="34">
        <v>0</v>
      </c>
      <c r="AQ1132" s="34">
        <v>0</v>
      </c>
      <c r="AR1132" s="34">
        <v>0</v>
      </c>
      <c r="AS1132" s="34">
        <v>0</v>
      </c>
      <c r="AT1132" s="34">
        <v>3</v>
      </c>
      <c r="AU1132" s="34">
        <v>11</v>
      </c>
      <c r="AV1132" s="52">
        <v>1000</v>
      </c>
      <c r="AW1132" s="57">
        <v>0</v>
      </c>
      <c r="AX1132" s="58" t="str">
        <f>IF(Tabela3[[#This Row],[Response]]=1, "Aceitou", "Não aceitou")</f>
        <v>Não aceitou</v>
      </c>
      <c r="AY1132" s="55" t="str">
        <f>Tabela3[[#This Row],[Faixa Recência]] &amp; " | " &amp; Tabela3[[#This Row],[Faixa Gasto]] &amp; " | " &amp; Tabela3[[#This Row],[Faixa ticket médio]]</f>
        <v>46-60 dias | R$ 1001-1500 | R$ 26–50</v>
      </c>
      <c r="AZ11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2" s="36"/>
    </row>
    <row r="1133" spans="1:54" x14ac:dyDescent="0.25">
      <c r="A1133" s="61">
        <v>1132</v>
      </c>
      <c r="B1133" s="37">
        <v>68142</v>
      </c>
      <c r="C1133" s="34">
        <v>0</v>
      </c>
      <c r="D1133" s="34">
        <v>1</v>
      </c>
      <c r="E1133" s="34">
        <v>96</v>
      </c>
      <c r="F1133" s="58" t="str">
        <f>IF('Base tratada'!$E1133&lt;=15,"0-15 dias",
IF('Base tratada'!$E1133&lt;=30, "16-30 dias",
IF('Base tratada'!$E1133&lt;=45, "31-45 dias",
IF('Base tratada'!$E1133&lt;=60, "46-60 dias",
IF('Base tratada'!$E1133&lt;=75, "61-75 dias", "76-99 dias")))))</f>
        <v>76-99 dias</v>
      </c>
      <c r="G1133" s="38">
        <v>56</v>
      </c>
      <c r="H1133" s="60" t="str">
        <f>IF('Base tratada'!$G1133&lt;=29,"24–29",
IF('Base tratada'!$G1133&lt;=39,"30–39",
IF('Base tratada'!$G1133&lt;=49,"40–49",
IF('Base tratada'!$G1133&lt;=59,"50–59",
IF('Base tratada'!$G1133&lt;=69,"60–69",
"70–80")))))</f>
        <v>50–59</v>
      </c>
      <c r="I1133" s="34">
        <v>2828</v>
      </c>
      <c r="J1133" s="58" t="str">
        <f>IF('Base tratada'!$K1133=1,"Divorciado",
IF('Base tratada'!$L1133=1,"Casado",
IF('Base tratada'!$M1133=1, "Solteiro",
IF('Base tratada'!$N1133=1,"Juntos",
"Viúvo"))))</f>
        <v>Juntos</v>
      </c>
      <c r="K1133" s="34">
        <v>0</v>
      </c>
      <c r="L1133" s="34">
        <v>0</v>
      </c>
      <c r="M1133" s="34">
        <v>0</v>
      </c>
      <c r="N1133" s="34">
        <v>1</v>
      </c>
      <c r="O1133" s="34">
        <v>0</v>
      </c>
      <c r="P1133" s="34">
        <v>0</v>
      </c>
      <c r="Q1133" s="34">
        <v>0</v>
      </c>
      <c r="R1133" s="34">
        <v>1</v>
      </c>
      <c r="S1133" s="34">
        <v>0</v>
      </c>
      <c r="T1133" s="34">
        <v>0</v>
      </c>
      <c r="U1133" s="35">
        <v>897</v>
      </c>
      <c r="V1133" s="35">
        <v>126</v>
      </c>
      <c r="W1133" s="35">
        <v>196</v>
      </c>
      <c r="X1133" s="35">
        <v>91</v>
      </c>
      <c r="Y1133" s="35">
        <v>112</v>
      </c>
      <c r="Z1133" s="35">
        <v>37</v>
      </c>
      <c r="AA1133" s="34">
        <v>3</v>
      </c>
      <c r="AB1133" s="34">
        <v>6</v>
      </c>
      <c r="AC1133" s="34">
        <v>10</v>
      </c>
      <c r="AD1133" s="34">
        <v>4</v>
      </c>
      <c r="AE1133" s="34">
        <v>7</v>
      </c>
      <c r="AF1133" s="58">
        <f>'Base tratada'!$AC1133+'Base tratada'!$AD1133+'Base tratada'!$AE1133</f>
        <v>21</v>
      </c>
      <c r="AG11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33" s="58" t="str">
        <f>IF('Base tratada'!$AC1133&gt;=MAX('Base tratada'!$AD1133,'Base tratada'!$AE1133),"Web",
IF('Base tratada'!$AD1133&gt;='Base tratada'!$AE1133,"Catalog",
"Store"))</f>
        <v>Web</v>
      </c>
      <c r="AI1133" s="59">
        <f>IF('Base tratada'!$AF1133=0,"0",'Base tratada'!$AK1133/'Base tratada'!$AF1133)</f>
        <v>67.714285714285708</v>
      </c>
      <c r="AJ1133" s="59" t="str">
        <f>IF('Base tratada'!$AI1133=0,"R$ 0",
IF('Base tratada'!$AI1133&lt;=25,"R$ 1–25",
IF('Base tratada'!$AI1133&lt;=50,"R$ 26–50",
"+R$ 50")))</f>
        <v>+R$ 50</v>
      </c>
      <c r="AK1133" s="35">
        <v>1422</v>
      </c>
      <c r="AL1133" s="58" t="str">
        <f>IF('Base tratada'!$AK1133&lt;=100,"R$ 0-100",
IF('Base tratada'!$AK1133&lt;=500,"R$ 101-500",
IF('Base tratada'!$AK1133&lt;=1000,"R$ 501-1000",
IF('Base tratada'!$AK1133&lt;=1500,"R$ 1001-1500",
"+R$ 1500"))))</f>
        <v>R$ 1001-1500</v>
      </c>
      <c r="AM1133" s="34">
        <v>0</v>
      </c>
      <c r="AN1133" s="34">
        <v>0</v>
      </c>
      <c r="AO1133" s="34">
        <v>0</v>
      </c>
      <c r="AP1133" s="34">
        <v>0</v>
      </c>
      <c r="AQ1133" s="34">
        <v>0</v>
      </c>
      <c r="AR1133" s="34">
        <v>0</v>
      </c>
      <c r="AS1133" s="34">
        <v>0</v>
      </c>
      <c r="AT1133" s="34">
        <v>3</v>
      </c>
      <c r="AU1133" s="34">
        <v>11</v>
      </c>
      <c r="AV1133" s="52">
        <v>1385</v>
      </c>
      <c r="AW1133" s="57">
        <v>0</v>
      </c>
      <c r="AX1133" s="58" t="str">
        <f>IF(Tabela3[[#This Row],[Response]]=1, "Aceitou", "Não aceitou")</f>
        <v>Não aceitou</v>
      </c>
      <c r="AY1133" s="55" t="str">
        <f>Tabela3[[#This Row],[Faixa Recência]] &amp; " | " &amp; Tabela3[[#This Row],[Faixa Gasto]] &amp; " | " &amp; Tabela3[[#This Row],[Faixa ticket médio]]</f>
        <v>76-99 dias | R$ 1001-1500 | +R$ 50</v>
      </c>
      <c r="AZ11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3" s="36"/>
    </row>
    <row r="1134" spans="1:54" x14ac:dyDescent="0.25">
      <c r="A1134" s="61">
        <v>1133</v>
      </c>
      <c r="B1134" s="37">
        <v>7500</v>
      </c>
      <c r="C1134" s="34">
        <v>0</v>
      </c>
      <c r="D1134" s="34">
        <v>1</v>
      </c>
      <c r="E1134" s="34">
        <v>61</v>
      </c>
      <c r="F1134" s="58" t="str">
        <f>IF('Base tratada'!$E1134&lt;=15,"0-15 dias",
IF('Base tratada'!$E1134&lt;=30, "16-30 dias",
IF('Base tratada'!$E1134&lt;=45, "31-45 dias",
IF('Base tratada'!$E1134&lt;=60, "46-60 dias",
IF('Base tratada'!$E1134&lt;=75, "61-75 dias", "76-99 dias")))))</f>
        <v>61-75 dias</v>
      </c>
      <c r="G1134" s="38">
        <v>41</v>
      </c>
      <c r="H1134" s="60" t="str">
        <f>IF('Base tratada'!$G1134&lt;=29,"24–29",
IF('Base tratada'!$G1134&lt;=39,"30–39",
IF('Base tratada'!$G1134&lt;=49,"40–49",
IF('Base tratada'!$G1134&lt;=59,"50–59",
IF('Base tratada'!$G1134&lt;=69,"60–69",
"70–80")))))</f>
        <v>40–49</v>
      </c>
      <c r="I1134" s="34">
        <v>2828</v>
      </c>
      <c r="J1134" s="58" t="str">
        <f>IF('Base tratada'!$K1134=1,"Divorciado",
IF('Base tratada'!$L1134=1,"Casado",
IF('Base tratada'!$M1134=1, "Solteiro",
IF('Base tratada'!$N1134=1,"Juntos",
"Viúvo"))))</f>
        <v>Casado</v>
      </c>
      <c r="K1134" s="34">
        <v>0</v>
      </c>
      <c r="L1134" s="34">
        <v>1</v>
      </c>
      <c r="M1134" s="34">
        <v>0</v>
      </c>
      <c r="N1134" s="34">
        <v>0</v>
      </c>
      <c r="O1134" s="34">
        <v>0</v>
      </c>
      <c r="P1134" s="34">
        <v>0</v>
      </c>
      <c r="Q1134" s="34">
        <v>0</v>
      </c>
      <c r="R1134" s="34">
        <v>1</v>
      </c>
      <c r="S1134" s="34">
        <v>0</v>
      </c>
      <c r="T1134" s="34">
        <v>0</v>
      </c>
      <c r="U1134" s="35">
        <v>5</v>
      </c>
      <c r="V1134" s="35">
        <v>2</v>
      </c>
      <c r="W1134" s="35">
        <v>3</v>
      </c>
      <c r="X1134" s="35">
        <v>3</v>
      </c>
      <c r="Y1134" s="35">
        <v>0</v>
      </c>
      <c r="Z1134" s="35">
        <v>5</v>
      </c>
      <c r="AA1134" s="34">
        <v>1</v>
      </c>
      <c r="AB1134" s="34">
        <v>8</v>
      </c>
      <c r="AC1134" s="34">
        <v>1</v>
      </c>
      <c r="AD1134" s="34">
        <v>0</v>
      </c>
      <c r="AE1134" s="34">
        <v>2</v>
      </c>
      <c r="AF1134" s="58">
        <f>'Base tratada'!$AC1134+'Base tratada'!$AD1134+'Base tratada'!$AE1134</f>
        <v>3</v>
      </c>
      <c r="AG11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34" s="58" t="str">
        <f>IF('Base tratada'!$AC1134&gt;=MAX('Base tratada'!$AD1134,'Base tratada'!$AE1134),"Web",
IF('Base tratada'!$AD1134&gt;='Base tratada'!$AE1134,"Catalog",
"Store"))</f>
        <v>Store</v>
      </c>
      <c r="AI1134" s="59">
        <f>IF('Base tratada'!$AF1134=0,"0",'Base tratada'!$AK1134/'Base tratada'!$AF1134)</f>
        <v>4.333333333333333</v>
      </c>
      <c r="AJ1134" s="59" t="str">
        <f>IF('Base tratada'!$AI1134=0,"R$ 0",
IF('Base tratada'!$AI1134&lt;=25,"R$ 1–25",
IF('Base tratada'!$AI1134&lt;=50,"R$ 26–50",
"+R$ 50")))</f>
        <v>R$ 1–25</v>
      </c>
      <c r="AK1134" s="35">
        <v>13</v>
      </c>
      <c r="AL1134" s="58" t="str">
        <f>IF('Base tratada'!$AK1134&lt;=100,"R$ 0-100",
IF('Base tratada'!$AK1134&lt;=500,"R$ 101-500",
IF('Base tratada'!$AK1134&lt;=1000,"R$ 501-1000",
IF('Base tratada'!$AK1134&lt;=1500,"R$ 1001-1500",
"+R$ 1500"))))</f>
        <v>R$ 0-100</v>
      </c>
      <c r="AM1134" s="34">
        <v>0</v>
      </c>
      <c r="AN1134" s="34">
        <v>0</v>
      </c>
      <c r="AO1134" s="34">
        <v>0</v>
      </c>
      <c r="AP1134" s="34">
        <v>0</v>
      </c>
      <c r="AQ1134" s="34">
        <v>0</v>
      </c>
      <c r="AR1134" s="34">
        <v>0</v>
      </c>
      <c r="AS1134" s="34">
        <v>0</v>
      </c>
      <c r="AT1134" s="34">
        <v>3</v>
      </c>
      <c r="AU1134" s="34">
        <v>11</v>
      </c>
      <c r="AV1134" s="52">
        <v>8</v>
      </c>
      <c r="AW1134" s="57">
        <v>0</v>
      </c>
      <c r="AX1134" s="58" t="str">
        <f>IF(Tabela3[[#This Row],[Response]]=1, "Aceitou", "Não aceitou")</f>
        <v>Não aceitou</v>
      </c>
      <c r="AY1134" s="55" t="str">
        <f>Tabela3[[#This Row],[Faixa Recência]] &amp; " | " &amp; Tabela3[[#This Row],[Faixa Gasto]] &amp; " | " &amp; Tabela3[[#This Row],[Faixa ticket médio]]</f>
        <v>61-75 dias | R$ 0-100 | R$ 1–25</v>
      </c>
      <c r="AZ11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4" s="36"/>
    </row>
    <row r="1135" spans="1:54" x14ac:dyDescent="0.25">
      <c r="A1135" s="61">
        <v>1134</v>
      </c>
      <c r="B1135" s="37">
        <v>83145</v>
      </c>
      <c r="C1135" s="34">
        <v>0</v>
      </c>
      <c r="D1135" s="34">
        <v>0</v>
      </c>
      <c r="E1135" s="34">
        <v>14</v>
      </c>
      <c r="F1135" s="58" t="str">
        <f>IF('Base tratada'!$E1135&lt;=15,"0-15 dias",
IF('Base tratada'!$E1135&lt;=30, "16-30 dias",
IF('Base tratada'!$E1135&lt;=45, "31-45 dias",
IF('Base tratada'!$E1135&lt;=60, "46-60 dias",
IF('Base tratada'!$E1135&lt;=75, "61-75 dias", "76-99 dias")))))</f>
        <v>0-15 dias</v>
      </c>
      <c r="G1135" s="38">
        <v>46</v>
      </c>
      <c r="H1135" s="60" t="str">
        <f>IF('Base tratada'!$G1135&lt;=29,"24–29",
IF('Base tratada'!$G1135&lt;=39,"30–39",
IF('Base tratada'!$G1135&lt;=49,"40–49",
IF('Base tratada'!$G1135&lt;=59,"50–59",
IF('Base tratada'!$G1135&lt;=69,"60–69",
"70–80")))))</f>
        <v>40–49</v>
      </c>
      <c r="I1135" s="34">
        <v>2804</v>
      </c>
      <c r="J1135" s="58" t="str">
        <f>IF('Base tratada'!$K1135=1,"Divorciado",
IF('Base tratada'!$L1135=1,"Casado",
IF('Base tratada'!$M1135=1, "Solteiro",
IF('Base tratada'!$N1135=1,"Juntos",
"Viúvo"))))</f>
        <v>Juntos</v>
      </c>
      <c r="K1135" s="34">
        <v>0</v>
      </c>
      <c r="L1135" s="34">
        <v>0</v>
      </c>
      <c r="M1135" s="34">
        <v>0</v>
      </c>
      <c r="N1135" s="34">
        <v>1</v>
      </c>
      <c r="O1135" s="34">
        <v>0</v>
      </c>
      <c r="P1135" s="34">
        <v>0</v>
      </c>
      <c r="Q1135" s="34">
        <v>0</v>
      </c>
      <c r="R1135" s="34">
        <v>1</v>
      </c>
      <c r="S1135" s="34">
        <v>0</v>
      </c>
      <c r="T1135" s="34">
        <v>0</v>
      </c>
      <c r="U1135" s="35">
        <v>777</v>
      </c>
      <c r="V1135" s="35">
        <v>35</v>
      </c>
      <c r="W1135" s="35">
        <v>731</v>
      </c>
      <c r="X1135" s="35">
        <v>39</v>
      </c>
      <c r="Y1135" s="35">
        <v>137</v>
      </c>
      <c r="Z1135" s="35">
        <v>114</v>
      </c>
      <c r="AA1135" s="34">
        <v>1</v>
      </c>
      <c r="AB1135" s="34">
        <v>2</v>
      </c>
      <c r="AC1135" s="34">
        <v>5</v>
      </c>
      <c r="AD1135" s="34">
        <v>9</v>
      </c>
      <c r="AE1135" s="34">
        <v>11</v>
      </c>
      <c r="AF1135" s="58">
        <f>'Base tratada'!$AC1135+'Base tratada'!$AD1135+'Base tratada'!$AE1135</f>
        <v>25</v>
      </c>
      <c r="AG11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35" s="58" t="str">
        <f>IF('Base tratada'!$AC1135&gt;=MAX('Base tratada'!$AD1135,'Base tratada'!$AE1135),"Web",
IF('Base tratada'!$AD1135&gt;='Base tratada'!$AE1135,"Catalog",
"Store"))</f>
        <v>Store</v>
      </c>
      <c r="AI1135" s="59">
        <f>IF('Base tratada'!$AF1135=0,"0",'Base tratada'!$AK1135/'Base tratada'!$AF1135)</f>
        <v>68.760000000000005</v>
      </c>
      <c r="AJ1135" s="59" t="str">
        <f>IF('Base tratada'!$AI1135=0,"R$ 0",
IF('Base tratada'!$AI1135&lt;=25,"R$ 1–25",
IF('Base tratada'!$AI1135&lt;=50,"R$ 26–50",
"+R$ 50")))</f>
        <v>+R$ 50</v>
      </c>
      <c r="AK1135" s="35">
        <v>1719</v>
      </c>
      <c r="AL1135" s="58" t="str">
        <f>IF('Base tratada'!$AK1135&lt;=100,"R$ 0-100",
IF('Base tratada'!$AK1135&lt;=500,"R$ 101-500",
IF('Base tratada'!$AK1135&lt;=1000,"R$ 501-1000",
IF('Base tratada'!$AK1135&lt;=1500,"R$ 1001-1500",
"+R$ 1500"))))</f>
        <v>+R$ 1500</v>
      </c>
      <c r="AM1135" s="34">
        <v>0</v>
      </c>
      <c r="AN1135" s="34">
        <v>0</v>
      </c>
      <c r="AO1135" s="34">
        <v>0</v>
      </c>
      <c r="AP1135" s="34">
        <v>0</v>
      </c>
      <c r="AQ1135" s="34">
        <v>1</v>
      </c>
      <c r="AR1135" s="34">
        <v>1</v>
      </c>
      <c r="AS1135" s="34">
        <v>0</v>
      </c>
      <c r="AT1135" s="34">
        <v>3</v>
      </c>
      <c r="AU1135" s="34">
        <v>11</v>
      </c>
      <c r="AV1135" s="52">
        <v>1605</v>
      </c>
      <c r="AW1135" s="57">
        <v>1</v>
      </c>
      <c r="AX1135" s="58" t="str">
        <f>IF(Tabela3[[#This Row],[Response]]=1, "Aceitou", "Não aceitou")</f>
        <v>Aceitou</v>
      </c>
      <c r="AY1135" s="55" t="str">
        <f>Tabela3[[#This Row],[Faixa Recência]] &amp; " | " &amp; Tabela3[[#This Row],[Faixa Gasto]] &amp; " | " &amp; Tabela3[[#This Row],[Faixa ticket médio]]</f>
        <v>0-15 dias | +R$ 1500 | +R$ 50</v>
      </c>
      <c r="AZ11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35" s="36"/>
    </row>
    <row r="1136" spans="1:54" x14ac:dyDescent="0.25">
      <c r="A1136" s="61">
        <v>1135</v>
      </c>
      <c r="B1136" s="37">
        <v>54197</v>
      </c>
      <c r="C1136" s="34">
        <v>0</v>
      </c>
      <c r="D1136" s="34">
        <v>1</v>
      </c>
      <c r="E1136" s="34">
        <v>16</v>
      </c>
      <c r="F1136" s="58" t="str">
        <f>IF('Base tratada'!$E1136&lt;=15,"0-15 dias",
IF('Base tratada'!$E1136&lt;=30, "16-30 dias",
IF('Base tratada'!$E1136&lt;=45, "31-45 dias",
IF('Base tratada'!$E1136&lt;=60, "46-60 dias",
IF('Base tratada'!$E1136&lt;=75, "61-75 dias", "76-99 dias")))))</f>
        <v>16-30 dias</v>
      </c>
      <c r="G1136" s="38">
        <v>60</v>
      </c>
      <c r="H1136" s="60" t="str">
        <f>IF('Base tratada'!$G1136&lt;=29,"24–29",
IF('Base tratada'!$G1136&lt;=39,"30–39",
IF('Base tratada'!$G1136&lt;=49,"40–49",
IF('Base tratada'!$G1136&lt;=59,"50–59",
IF('Base tratada'!$G1136&lt;=69,"60–69",
"70–80")))))</f>
        <v>60–69</v>
      </c>
      <c r="I1136" s="34">
        <v>2246</v>
      </c>
      <c r="J1136" s="58" t="str">
        <f>IF('Base tratada'!$K1136=1,"Divorciado",
IF('Base tratada'!$L1136=1,"Casado",
IF('Base tratada'!$M1136=1, "Solteiro",
IF('Base tratada'!$N1136=1,"Juntos",
"Viúvo"))))</f>
        <v>Casado</v>
      </c>
      <c r="K1136" s="34">
        <v>0</v>
      </c>
      <c r="L1136" s="34">
        <v>1</v>
      </c>
      <c r="M1136" s="34">
        <v>0</v>
      </c>
      <c r="N1136" s="34">
        <v>0</v>
      </c>
      <c r="O1136" s="34">
        <v>0</v>
      </c>
      <c r="P1136" s="34">
        <v>0</v>
      </c>
      <c r="Q1136" s="34">
        <v>0</v>
      </c>
      <c r="R1136" s="34">
        <v>0</v>
      </c>
      <c r="S1136" s="34">
        <v>1</v>
      </c>
      <c r="T1136" s="34">
        <v>0</v>
      </c>
      <c r="U1136" s="35">
        <v>162</v>
      </c>
      <c r="V1136" s="35">
        <v>6</v>
      </c>
      <c r="W1136" s="35">
        <v>37</v>
      </c>
      <c r="X1136" s="35">
        <v>6</v>
      </c>
      <c r="Y1136" s="35">
        <v>13</v>
      </c>
      <c r="Z1136" s="35">
        <v>13</v>
      </c>
      <c r="AA1136" s="34">
        <v>2</v>
      </c>
      <c r="AB1136" s="34">
        <v>1</v>
      </c>
      <c r="AC1136" s="34">
        <v>1</v>
      </c>
      <c r="AD1136" s="34">
        <v>3</v>
      </c>
      <c r="AE1136" s="34">
        <v>6</v>
      </c>
      <c r="AF1136" s="58">
        <f>'Base tratada'!$AC1136+'Base tratada'!$AD1136+'Base tratada'!$AE1136</f>
        <v>10</v>
      </c>
      <c r="AG11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36" s="58" t="str">
        <f>IF('Base tratada'!$AC1136&gt;=MAX('Base tratada'!$AD1136,'Base tratada'!$AE1136),"Web",
IF('Base tratada'!$AD1136&gt;='Base tratada'!$AE1136,"Catalog",
"Store"))</f>
        <v>Store</v>
      </c>
      <c r="AI1136" s="59">
        <f>IF('Base tratada'!$AF1136=0,"0",'Base tratada'!$AK1136/'Base tratada'!$AF1136)</f>
        <v>22.4</v>
      </c>
      <c r="AJ1136" s="59" t="str">
        <f>IF('Base tratada'!$AI1136=0,"R$ 0",
IF('Base tratada'!$AI1136&lt;=25,"R$ 1–25",
IF('Base tratada'!$AI1136&lt;=50,"R$ 26–50",
"+R$ 50")))</f>
        <v>R$ 1–25</v>
      </c>
      <c r="AK1136" s="35">
        <v>224</v>
      </c>
      <c r="AL1136" s="58" t="str">
        <f>IF('Base tratada'!$AK1136&lt;=100,"R$ 0-100",
IF('Base tratada'!$AK1136&lt;=500,"R$ 101-500",
IF('Base tratada'!$AK1136&lt;=1000,"R$ 501-1000",
IF('Base tratada'!$AK1136&lt;=1500,"R$ 1001-1500",
"+R$ 1500"))))</f>
        <v>R$ 101-500</v>
      </c>
      <c r="AM1136" s="34">
        <v>0</v>
      </c>
      <c r="AN1136" s="34">
        <v>0</v>
      </c>
      <c r="AO1136" s="34">
        <v>0</v>
      </c>
      <c r="AP1136" s="34">
        <v>0</v>
      </c>
      <c r="AQ1136" s="34">
        <v>0</v>
      </c>
      <c r="AR1136" s="34">
        <v>0</v>
      </c>
      <c r="AS1136" s="34">
        <v>0</v>
      </c>
      <c r="AT1136" s="34">
        <v>3</v>
      </c>
      <c r="AU1136" s="34">
        <v>11</v>
      </c>
      <c r="AV1136" s="52">
        <v>211</v>
      </c>
      <c r="AW1136" s="57">
        <v>0</v>
      </c>
      <c r="AX1136" s="58" t="str">
        <f>IF(Tabela3[[#This Row],[Response]]=1, "Aceitou", "Não aceitou")</f>
        <v>Não aceitou</v>
      </c>
      <c r="AY1136" s="55" t="str">
        <f>Tabela3[[#This Row],[Faixa Recência]] &amp; " | " &amp; Tabela3[[#This Row],[Faixa Gasto]] &amp; " | " &amp; Tabela3[[#This Row],[Faixa ticket médio]]</f>
        <v>16-30 dias | R$ 101-500 | R$ 1–25</v>
      </c>
      <c r="AZ11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6" s="36"/>
    </row>
    <row r="1137" spans="1:54" x14ac:dyDescent="0.25">
      <c r="A1137" s="61">
        <v>1136</v>
      </c>
      <c r="B1137" s="37">
        <v>23091</v>
      </c>
      <c r="C1137" s="34">
        <v>1</v>
      </c>
      <c r="D1137" s="34">
        <v>1</v>
      </c>
      <c r="E1137" s="34">
        <v>98</v>
      </c>
      <c r="F1137" s="58" t="str">
        <f>IF('Base tratada'!$E1137&lt;=15,"0-15 dias",
IF('Base tratada'!$E1137&lt;=30, "16-30 dias",
IF('Base tratada'!$E1137&lt;=45, "31-45 dias",
IF('Base tratada'!$E1137&lt;=60, "46-60 dias",
IF('Base tratada'!$E1137&lt;=75, "61-75 dias", "76-99 dias")))))</f>
        <v>76-99 dias</v>
      </c>
      <c r="G1137" s="38">
        <v>57</v>
      </c>
      <c r="H1137" s="60" t="str">
        <f>IF('Base tratada'!$G1137&lt;=29,"24–29",
IF('Base tratada'!$G1137&lt;=39,"30–39",
IF('Base tratada'!$G1137&lt;=49,"40–49",
IF('Base tratada'!$G1137&lt;=59,"50–59",
IF('Base tratada'!$G1137&lt;=69,"60–69",
"70–80")))))</f>
        <v>50–59</v>
      </c>
      <c r="I1137" s="34">
        <v>2191</v>
      </c>
      <c r="J1137" s="58" t="str">
        <f>IF('Base tratada'!$K1137=1,"Divorciado",
IF('Base tratada'!$L1137=1,"Casado",
IF('Base tratada'!$M1137=1, "Solteiro",
IF('Base tratada'!$N1137=1,"Juntos",
"Viúvo"))))</f>
        <v>Solteiro</v>
      </c>
      <c r="K1137" s="34">
        <v>0</v>
      </c>
      <c r="L1137" s="34">
        <v>0</v>
      </c>
      <c r="M1137" s="34">
        <v>1</v>
      </c>
      <c r="N1137" s="34">
        <v>0</v>
      </c>
      <c r="O1137" s="34">
        <v>0</v>
      </c>
      <c r="P1137" s="34">
        <v>0</v>
      </c>
      <c r="Q1137" s="34">
        <v>0</v>
      </c>
      <c r="R1137" s="34">
        <v>0</v>
      </c>
      <c r="S1137" s="34">
        <v>0</v>
      </c>
      <c r="T1137" s="34">
        <v>1</v>
      </c>
      <c r="U1137" s="35">
        <v>35</v>
      </c>
      <c r="V1137" s="35">
        <v>0</v>
      </c>
      <c r="W1137" s="35">
        <v>11</v>
      </c>
      <c r="X1137" s="35">
        <v>0</v>
      </c>
      <c r="Y1137" s="35">
        <v>0</v>
      </c>
      <c r="Z1137" s="35">
        <v>2</v>
      </c>
      <c r="AA1137" s="34">
        <v>4</v>
      </c>
      <c r="AB1137" s="34">
        <v>7</v>
      </c>
      <c r="AC1137" s="34">
        <v>2</v>
      </c>
      <c r="AD1137" s="34">
        <v>1</v>
      </c>
      <c r="AE1137" s="34">
        <v>3</v>
      </c>
      <c r="AF1137" s="58">
        <f>'Base tratada'!$AC1137+'Base tratada'!$AD1137+'Base tratada'!$AE1137</f>
        <v>6</v>
      </c>
      <c r="AG11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37" s="58" t="str">
        <f>IF('Base tratada'!$AC1137&gt;=MAX('Base tratada'!$AD1137,'Base tratada'!$AE1137),"Web",
IF('Base tratada'!$AD1137&gt;='Base tratada'!$AE1137,"Catalog",
"Store"))</f>
        <v>Store</v>
      </c>
      <c r="AI1137" s="59">
        <f>IF('Base tratada'!$AF1137=0,"0",'Base tratada'!$AK1137/'Base tratada'!$AF1137)</f>
        <v>7.666666666666667</v>
      </c>
      <c r="AJ1137" s="59" t="str">
        <f>IF('Base tratada'!$AI1137=0,"R$ 0",
IF('Base tratada'!$AI1137&lt;=25,"R$ 1–25",
IF('Base tratada'!$AI1137&lt;=50,"R$ 26–50",
"+R$ 50")))</f>
        <v>R$ 1–25</v>
      </c>
      <c r="AK1137" s="35">
        <v>46</v>
      </c>
      <c r="AL1137" s="58" t="str">
        <f>IF('Base tratada'!$AK1137&lt;=100,"R$ 0-100",
IF('Base tratada'!$AK1137&lt;=500,"R$ 101-500",
IF('Base tratada'!$AK1137&lt;=1000,"R$ 501-1000",
IF('Base tratada'!$AK1137&lt;=1500,"R$ 1001-1500",
"+R$ 1500"))))</f>
        <v>R$ 0-100</v>
      </c>
      <c r="AM1137" s="34">
        <v>0</v>
      </c>
      <c r="AN1137" s="34">
        <v>0</v>
      </c>
      <c r="AO1137" s="34">
        <v>0</v>
      </c>
      <c r="AP1137" s="34">
        <v>0</v>
      </c>
      <c r="AQ1137" s="34">
        <v>0</v>
      </c>
      <c r="AR1137" s="34">
        <v>0</v>
      </c>
      <c r="AS1137" s="34">
        <v>0</v>
      </c>
      <c r="AT1137" s="34">
        <v>3</v>
      </c>
      <c r="AU1137" s="34">
        <v>11</v>
      </c>
      <c r="AV1137" s="52">
        <v>44</v>
      </c>
      <c r="AW1137" s="57">
        <v>0</v>
      </c>
      <c r="AX1137" s="58" t="str">
        <f>IF(Tabela3[[#This Row],[Response]]=1, "Aceitou", "Não aceitou")</f>
        <v>Não aceitou</v>
      </c>
      <c r="AY1137" s="55" t="str">
        <f>Tabela3[[#This Row],[Faixa Recência]] &amp; " | " &amp; Tabela3[[#This Row],[Faixa Gasto]] &amp; " | " &amp; Tabela3[[#This Row],[Faixa ticket médio]]</f>
        <v>76-99 dias | R$ 0-100 | R$ 1–25</v>
      </c>
      <c r="AZ11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7" s="36"/>
    </row>
    <row r="1138" spans="1:54" x14ac:dyDescent="0.25">
      <c r="A1138" s="61">
        <v>1137</v>
      </c>
      <c r="B1138" s="37">
        <v>46049</v>
      </c>
      <c r="C1138" s="34">
        <v>1</v>
      </c>
      <c r="D1138" s="34">
        <v>1</v>
      </c>
      <c r="E1138" s="34">
        <v>11</v>
      </c>
      <c r="F1138" s="58" t="str">
        <f>IF('Base tratada'!$E1138&lt;=15,"0-15 dias",
IF('Base tratada'!$E1138&lt;=30, "16-30 dias",
IF('Base tratada'!$E1138&lt;=45, "31-45 dias",
IF('Base tratada'!$E1138&lt;=60, "46-60 dias",
IF('Base tratada'!$E1138&lt;=75, "61-75 dias", "76-99 dias")))))</f>
        <v>0-15 dias</v>
      </c>
      <c r="G1138" s="38">
        <v>44</v>
      </c>
      <c r="H1138" s="60" t="str">
        <f>IF('Base tratada'!$G1138&lt;=29,"24–29",
IF('Base tratada'!$G1138&lt;=39,"30–39",
IF('Base tratada'!$G1138&lt;=49,"40–49",
IF('Base tratada'!$G1138&lt;=59,"50–59",
IF('Base tratada'!$G1138&lt;=69,"60–69",
"70–80")))))</f>
        <v>40–49</v>
      </c>
      <c r="I1138" s="34">
        <v>2502</v>
      </c>
      <c r="J1138" s="58" t="str">
        <f>IF('Base tratada'!$K1138=1,"Divorciado",
IF('Base tratada'!$L1138=1,"Casado",
IF('Base tratada'!$M1138=1, "Solteiro",
IF('Base tratada'!$N1138=1,"Juntos",
"Viúvo"))))</f>
        <v>Casado</v>
      </c>
      <c r="K1138" s="34">
        <v>0</v>
      </c>
      <c r="L1138" s="34">
        <v>1</v>
      </c>
      <c r="M1138" s="34">
        <v>0</v>
      </c>
      <c r="N1138" s="34">
        <v>0</v>
      </c>
      <c r="O1138" s="34">
        <v>0</v>
      </c>
      <c r="P1138" s="34">
        <v>0</v>
      </c>
      <c r="Q1138" s="34">
        <v>0</v>
      </c>
      <c r="R1138" s="34">
        <v>1</v>
      </c>
      <c r="S1138" s="34">
        <v>0</v>
      </c>
      <c r="T1138" s="34">
        <v>0</v>
      </c>
      <c r="U1138" s="35">
        <v>342</v>
      </c>
      <c r="V1138" s="35">
        <v>9</v>
      </c>
      <c r="W1138" s="35">
        <v>112</v>
      </c>
      <c r="X1138" s="35">
        <v>19</v>
      </c>
      <c r="Y1138" s="35">
        <v>14</v>
      </c>
      <c r="Z1138" s="35">
        <v>19</v>
      </c>
      <c r="AA1138" s="34">
        <v>10</v>
      </c>
      <c r="AB1138" s="34">
        <v>7</v>
      </c>
      <c r="AC1138" s="34">
        <v>5</v>
      </c>
      <c r="AD1138" s="34">
        <v>2</v>
      </c>
      <c r="AE1138" s="34">
        <v>9</v>
      </c>
      <c r="AF1138" s="58">
        <f>'Base tratada'!$AC1138+'Base tratada'!$AD1138+'Base tratada'!$AE1138</f>
        <v>16</v>
      </c>
      <c r="AG11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38" s="58" t="str">
        <f>IF('Base tratada'!$AC1138&gt;=MAX('Base tratada'!$AD1138,'Base tratada'!$AE1138),"Web",
IF('Base tratada'!$AD1138&gt;='Base tratada'!$AE1138,"Catalog",
"Store"))</f>
        <v>Store</v>
      </c>
      <c r="AI1138" s="59">
        <f>IF('Base tratada'!$AF1138=0,"0",'Base tratada'!$AK1138/'Base tratada'!$AF1138)</f>
        <v>31</v>
      </c>
      <c r="AJ1138" s="59" t="str">
        <f>IF('Base tratada'!$AI1138=0,"R$ 0",
IF('Base tratada'!$AI1138&lt;=25,"R$ 1–25",
IF('Base tratada'!$AI1138&lt;=50,"R$ 26–50",
"+R$ 50")))</f>
        <v>R$ 26–50</v>
      </c>
      <c r="AK1138" s="35">
        <v>496</v>
      </c>
      <c r="AL1138" s="58" t="str">
        <f>IF('Base tratada'!$AK1138&lt;=100,"R$ 0-100",
IF('Base tratada'!$AK1138&lt;=500,"R$ 101-500",
IF('Base tratada'!$AK1138&lt;=1000,"R$ 501-1000",
IF('Base tratada'!$AK1138&lt;=1500,"R$ 1001-1500",
"+R$ 1500"))))</f>
        <v>R$ 101-500</v>
      </c>
      <c r="AM1138" s="34">
        <v>0</v>
      </c>
      <c r="AN1138" s="34">
        <v>0</v>
      </c>
      <c r="AO1138" s="34">
        <v>0</v>
      </c>
      <c r="AP1138" s="34">
        <v>0</v>
      </c>
      <c r="AQ1138" s="34">
        <v>0</v>
      </c>
      <c r="AR1138" s="34">
        <v>0</v>
      </c>
      <c r="AS1138" s="34">
        <v>0</v>
      </c>
      <c r="AT1138" s="34">
        <v>3</v>
      </c>
      <c r="AU1138" s="34">
        <v>11</v>
      </c>
      <c r="AV1138" s="52">
        <v>477</v>
      </c>
      <c r="AW1138" s="57">
        <v>1</v>
      </c>
      <c r="AX1138" s="58" t="str">
        <f>IF(Tabela3[[#This Row],[Response]]=1, "Aceitou", "Não aceitou")</f>
        <v>Aceitou</v>
      </c>
      <c r="AY1138" s="55" t="str">
        <f>Tabela3[[#This Row],[Faixa Recência]] &amp; " | " &amp; Tabela3[[#This Row],[Faixa Gasto]] &amp; " | " &amp; Tabela3[[#This Row],[Faixa ticket médio]]</f>
        <v>0-15 dias | R$ 101-500 | R$ 26–50</v>
      </c>
      <c r="AZ11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8" s="36"/>
    </row>
    <row r="1139" spans="1:54" x14ac:dyDescent="0.25">
      <c r="A1139" s="61">
        <v>1138</v>
      </c>
      <c r="B1139" s="37">
        <v>56715</v>
      </c>
      <c r="C1139" s="34">
        <v>0</v>
      </c>
      <c r="D1139" s="34">
        <v>0</v>
      </c>
      <c r="E1139" s="34">
        <v>52</v>
      </c>
      <c r="F1139" s="58" t="str">
        <f>IF('Base tratada'!$E1139&lt;=15,"0-15 dias",
IF('Base tratada'!$E1139&lt;=30, "16-30 dias",
IF('Base tratada'!$E1139&lt;=45, "31-45 dias",
IF('Base tratada'!$E1139&lt;=60, "46-60 dias",
IF('Base tratada'!$E1139&lt;=75, "61-75 dias", "76-99 dias")))))</f>
        <v>46-60 dias</v>
      </c>
      <c r="G1139" s="38">
        <v>46</v>
      </c>
      <c r="H1139" s="60" t="str">
        <f>IF('Base tratada'!$G1139&lt;=29,"24–29",
IF('Base tratada'!$G1139&lt;=39,"30–39",
IF('Base tratada'!$G1139&lt;=49,"40–49",
IF('Base tratada'!$G1139&lt;=59,"50–59",
IF('Base tratada'!$G1139&lt;=69,"60–69",
"70–80")))))</f>
        <v>40–49</v>
      </c>
      <c r="I1139" s="34">
        <v>2730</v>
      </c>
      <c r="J1139" s="58" t="str">
        <f>IF('Base tratada'!$K1139=1,"Divorciado",
IF('Base tratada'!$L1139=1,"Casado",
IF('Base tratada'!$M1139=1, "Solteiro",
IF('Base tratada'!$N1139=1,"Juntos",
"Viúvo"))))</f>
        <v>Juntos</v>
      </c>
      <c r="K1139" s="34">
        <v>0</v>
      </c>
      <c r="L1139" s="34">
        <v>0</v>
      </c>
      <c r="M1139" s="34">
        <v>0</v>
      </c>
      <c r="N1139" s="34">
        <v>1</v>
      </c>
      <c r="O1139" s="34">
        <v>0</v>
      </c>
      <c r="P1139" s="34">
        <v>0</v>
      </c>
      <c r="Q1139" s="34">
        <v>0</v>
      </c>
      <c r="R1139" s="34">
        <v>1</v>
      </c>
      <c r="S1139" s="34">
        <v>0</v>
      </c>
      <c r="T1139" s="34">
        <v>0</v>
      </c>
      <c r="U1139" s="35">
        <v>258</v>
      </c>
      <c r="V1139" s="35">
        <v>105</v>
      </c>
      <c r="W1139" s="35">
        <v>239</v>
      </c>
      <c r="X1139" s="35">
        <v>237</v>
      </c>
      <c r="Y1139" s="35">
        <v>172</v>
      </c>
      <c r="Z1139" s="35">
        <v>9</v>
      </c>
      <c r="AA1139" s="34">
        <v>1</v>
      </c>
      <c r="AB1139" s="34">
        <v>4</v>
      </c>
      <c r="AC1139" s="34">
        <v>7</v>
      </c>
      <c r="AD1139" s="34">
        <v>3</v>
      </c>
      <c r="AE1139" s="34">
        <v>4</v>
      </c>
      <c r="AF1139" s="58">
        <f>'Base tratada'!$AC1139+'Base tratada'!$AD1139+'Base tratada'!$AE1139</f>
        <v>14</v>
      </c>
      <c r="AG11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39" s="58" t="str">
        <f>IF('Base tratada'!$AC1139&gt;=MAX('Base tratada'!$AD1139,'Base tratada'!$AE1139),"Web",
IF('Base tratada'!$AD1139&gt;='Base tratada'!$AE1139,"Catalog",
"Store"))</f>
        <v>Web</v>
      </c>
      <c r="AI1139" s="59">
        <f>IF('Base tratada'!$AF1139=0,"0",'Base tratada'!$AK1139/'Base tratada'!$AF1139)</f>
        <v>72.214285714285708</v>
      </c>
      <c r="AJ1139" s="59" t="str">
        <f>IF('Base tratada'!$AI1139=0,"R$ 0",
IF('Base tratada'!$AI1139&lt;=25,"R$ 1–25",
IF('Base tratada'!$AI1139&lt;=50,"R$ 26–50",
"+R$ 50")))</f>
        <v>+R$ 50</v>
      </c>
      <c r="AK1139" s="35">
        <v>1011</v>
      </c>
      <c r="AL1139" s="58" t="str">
        <f>IF('Base tratada'!$AK1139&lt;=100,"R$ 0-100",
IF('Base tratada'!$AK1139&lt;=500,"R$ 101-500",
IF('Base tratada'!$AK1139&lt;=1000,"R$ 501-1000",
IF('Base tratada'!$AK1139&lt;=1500,"R$ 1001-1500",
"+R$ 1500"))))</f>
        <v>R$ 1001-1500</v>
      </c>
      <c r="AM1139" s="34">
        <v>0</v>
      </c>
      <c r="AN1139" s="34">
        <v>0</v>
      </c>
      <c r="AO1139" s="34">
        <v>0</v>
      </c>
      <c r="AP1139" s="34">
        <v>0</v>
      </c>
      <c r="AQ1139" s="34">
        <v>0</v>
      </c>
      <c r="AR1139" s="34">
        <v>0</v>
      </c>
      <c r="AS1139" s="34">
        <v>0</v>
      </c>
      <c r="AT1139" s="34">
        <v>3</v>
      </c>
      <c r="AU1139" s="34">
        <v>11</v>
      </c>
      <c r="AV1139" s="52">
        <v>1002</v>
      </c>
      <c r="AW1139" s="57">
        <v>0</v>
      </c>
      <c r="AX1139" s="58" t="str">
        <f>IF(Tabela3[[#This Row],[Response]]=1, "Aceitou", "Não aceitou")</f>
        <v>Não aceitou</v>
      </c>
      <c r="AY1139" s="55" t="str">
        <f>Tabela3[[#This Row],[Faixa Recência]] &amp; " | " &amp; Tabela3[[#This Row],[Faixa Gasto]] &amp; " | " &amp; Tabela3[[#This Row],[Faixa ticket médio]]</f>
        <v>46-60 dias | R$ 1001-1500 | +R$ 50</v>
      </c>
      <c r="AZ11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39" s="36"/>
    </row>
    <row r="1140" spans="1:54" x14ac:dyDescent="0.25">
      <c r="A1140" s="61">
        <v>1139</v>
      </c>
      <c r="B1140" s="37">
        <v>79410</v>
      </c>
      <c r="C1140" s="34">
        <v>0</v>
      </c>
      <c r="D1140" s="34">
        <v>0</v>
      </c>
      <c r="E1140" s="34">
        <v>19</v>
      </c>
      <c r="F1140" s="58" t="str">
        <f>IF('Base tratada'!$E1140&lt;=15,"0-15 dias",
IF('Base tratada'!$E1140&lt;=30, "16-30 dias",
IF('Base tratada'!$E1140&lt;=45, "31-45 dias",
IF('Base tratada'!$E1140&lt;=60, "46-60 dias",
IF('Base tratada'!$E1140&lt;=75, "61-75 dias", "76-99 dias")))))</f>
        <v>16-30 dias</v>
      </c>
      <c r="G1140" s="38">
        <v>59</v>
      </c>
      <c r="H1140" s="60" t="str">
        <f>IF('Base tratada'!$G1140&lt;=29,"24–29",
IF('Base tratada'!$G1140&lt;=39,"30–39",
IF('Base tratada'!$G1140&lt;=49,"40–49",
IF('Base tratada'!$G1140&lt;=59,"50–59",
IF('Base tratada'!$G1140&lt;=69,"60–69",
"70–80")))))</f>
        <v>50–59</v>
      </c>
      <c r="I1140" s="34">
        <v>2190</v>
      </c>
      <c r="J1140" s="58" t="str">
        <f>IF('Base tratada'!$K1140=1,"Divorciado",
IF('Base tratada'!$L1140=1,"Casado",
IF('Base tratada'!$M1140=1, "Solteiro",
IF('Base tratada'!$N1140=1,"Juntos",
"Viúvo"))))</f>
        <v>Casado</v>
      </c>
      <c r="K1140" s="34">
        <v>0</v>
      </c>
      <c r="L1140" s="34">
        <v>1</v>
      </c>
      <c r="M1140" s="34">
        <v>0</v>
      </c>
      <c r="N1140" s="34">
        <v>0</v>
      </c>
      <c r="O1140" s="34">
        <v>0</v>
      </c>
      <c r="P1140" s="34">
        <v>0</v>
      </c>
      <c r="Q1140" s="34">
        <v>0</v>
      </c>
      <c r="R1140" s="34">
        <v>1</v>
      </c>
      <c r="S1140" s="34">
        <v>0</v>
      </c>
      <c r="T1140" s="34">
        <v>0</v>
      </c>
      <c r="U1140" s="35">
        <v>658</v>
      </c>
      <c r="V1140" s="35">
        <v>80</v>
      </c>
      <c r="W1140" s="35">
        <v>483</v>
      </c>
      <c r="X1140" s="35">
        <v>123</v>
      </c>
      <c r="Y1140" s="35">
        <v>13</v>
      </c>
      <c r="Z1140" s="35">
        <v>13</v>
      </c>
      <c r="AA1140" s="34">
        <v>1</v>
      </c>
      <c r="AB1140" s="34">
        <v>1</v>
      </c>
      <c r="AC1140" s="34">
        <v>3</v>
      </c>
      <c r="AD1140" s="34">
        <v>2</v>
      </c>
      <c r="AE1140" s="34">
        <v>5</v>
      </c>
      <c r="AF1140" s="58">
        <f>'Base tratada'!$AC1140+'Base tratada'!$AD1140+'Base tratada'!$AE1140</f>
        <v>10</v>
      </c>
      <c r="AG11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40" s="58" t="str">
        <f>IF('Base tratada'!$AC1140&gt;=MAX('Base tratada'!$AD1140,'Base tratada'!$AE1140),"Web",
IF('Base tratada'!$AD1140&gt;='Base tratada'!$AE1140,"Catalog",
"Store"))</f>
        <v>Store</v>
      </c>
      <c r="AI1140" s="59">
        <f>IF('Base tratada'!$AF1140=0,"0",'Base tratada'!$AK1140/'Base tratada'!$AF1140)</f>
        <v>135.69999999999999</v>
      </c>
      <c r="AJ1140" s="59" t="str">
        <f>IF('Base tratada'!$AI1140=0,"R$ 0",
IF('Base tratada'!$AI1140&lt;=25,"R$ 1–25",
IF('Base tratada'!$AI1140&lt;=50,"R$ 26–50",
"+R$ 50")))</f>
        <v>+R$ 50</v>
      </c>
      <c r="AK1140" s="35">
        <v>1357</v>
      </c>
      <c r="AL1140" s="58" t="str">
        <f>IF('Base tratada'!$AK1140&lt;=100,"R$ 0-100",
IF('Base tratada'!$AK1140&lt;=500,"R$ 101-500",
IF('Base tratada'!$AK1140&lt;=1000,"R$ 501-1000",
IF('Base tratada'!$AK1140&lt;=1500,"R$ 1001-1500",
"+R$ 1500"))))</f>
        <v>R$ 1001-1500</v>
      </c>
      <c r="AM1140" s="34">
        <v>0</v>
      </c>
      <c r="AN1140" s="34">
        <v>0</v>
      </c>
      <c r="AO1140" s="34">
        <v>0</v>
      </c>
      <c r="AP1140" s="34">
        <v>0</v>
      </c>
      <c r="AQ1140" s="34">
        <v>0</v>
      </c>
      <c r="AR1140" s="34">
        <v>0</v>
      </c>
      <c r="AS1140" s="34">
        <v>0</v>
      </c>
      <c r="AT1140" s="34">
        <v>3</v>
      </c>
      <c r="AU1140" s="34">
        <v>11</v>
      </c>
      <c r="AV1140" s="52">
        <v>1344</v>
      </c>
      <c r="AW1140" s="57">
        <v>0</v>
      </c>
      <c r="AX1140" s="58" t="str">
        <f>IF(Tabela3[[#This Row],[Response]]=1, "Aceitou", "Não aceitou")</f>
        <v>Não aceitou</v>
      </c>
      <c r="AY1140" s="55" t="str">
        <f>Tabela3[[#This Row],[Faixa Recência]] &amp; " | " &amp; Tabela3[[#This Row],[Faixa Gasto]] &amp; " | " &amp; Tabela3[[#This Row],[Faixa ticket médio]]</f>
        <v>16-30 dias | R$ 1001-1500 | +R$ 50</v>
      </c>
      <c r="AZ11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40" s="36"/>
    </row>
    <row r="1141" spans="1:54" x14ac:dyDescent="0.25">
      <c r="A1141" s="61">
        <v>1140</v>
      </c>
      <c r="B1141" s="37">
        <v>57304</v>
      </c>
      <c r="C1141" s="34">
        <v>0</v>
      </c>
      <c r="D1141" s="34">
        <v>1</v>
      </c>
      <c r="E1141" s="34">
        <v>61</v>
      </c>
      <c r="F1141" s="58" t="str">
        <f>IF('Base tratada'!$E1141&lt;=15,"0-15 dias",
IF('Base tratada'!$E1141&lt;=30, "16-30 dias",
IF('Base tratada'!$E1141&lt;=45, "31-45 dias",
IF('Base tratada'!$E1141&lt;=60, "46-60 dias",
IF('Base tratada'!$E1141&lt;=75, "61-75 dias", "76-99 dias")))))</f>
        <v>61-75 dias</v>
      </c>
      <c r="G1141" s="38">
        <v>69</v>
      </c>
      <c r="H1141" s="60" t="str">
        <f>IF('Base tratada'!$G1141&lt;=29,"24–29",
IF('Base tratada'!$G1141&lt;=39,"30–39",
IF('Base tratada'!$G1141&lt;=49,"40–49",
IF('Base tratada'!$G1141&lt;=59,"50–59",
IF('Base tratada'!$G1141&lt;=69,"60–69",
"70–80")))))</f>
        <v>60–69</v>
      </c>
      <c r="I1141" s="34">
        <v>2634</v>
      </c>
      <c r="J1141" s="58" t="str">
        <f>IF('Base tratada'!$K1141=1,"Divorciado",
IF('Base tratada'!$L1141=1,"Casado",
IF('Base tratada'!$M1141=1, "Solteiro",
IF('Base tratada'!$N1141=1,"Juntos",
"Viúvo"))))</f>
        <v>Casado</v>
      </c>
      <c r="K1141" s="34">
        <v>0</v>
      </c>
      <c r="L1141" s="34">
        <v>1</v>
      </c>
      <c r="M1141" s="34">
        <v>0</v>
      </c>
      <c r="N1141" s="34">
        <v>0</v>
      </c>
      <c r="O1141" s="34">
        <v>0</v>
      </c>
      <c r="P1141" s="34">
        <v>0</v>
      </c>
      <c r="Q1141" s="34">
        <v>0</v>
      </c>
      <c r="R1141" s="34">
        <v>1</v>
      </c>
      <c r="S1141" s="34">
        <v>0</v>
      </c>
      <c r="T1141" s="34">
        <v>0</v>
      </c>
      <c r="U1141" s="35">
        <v>356</v>
      </c>
      <c r="V1141" s="35">
        <v>80</v>
      </c>
      <c r="W1141" s="35">
        <v>329</v>
      </c>
      <c r="X1141" s="35">
        <v>138</v>
      </c>
      <c r="Y1141" s="35">
        <v>17</v>
      </c>
      <c r="Z1141" s="35">
        <v>106</v>
      </c>
      <c r="AA1141" s="34">
        <v>2</v>
      </c>
      <c r="AB1141" s="34">
        <v>5</v>
      </c>
      <c r="AC1141" s="34">
        <v>7</v>
      </c>
      <c r="AD1141" s="34">
        <v>6</v>
      </c>
      <c r="AE1141" s="34">
        <v>10</v>
      </c>
      <c r="AF1141" s="58">
        <f>'Base tratada'!$AC1141+'Base tratada'!$AD1141+'Base tratada'!$AE1141</f>
        <v>23</v>
      </c>
      <c r="AG11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41" s="58" t="str">
        <f>IF('Base tratada'!$AC1141&gt;=MAX('Base tratada'!$AD1141,'Base tratada'!$AE1141),"Web",
IF('Base tratada'!$AD1141&gt;='Base tratada'!$AE1141,"Catalog",
"Store"))</f>
        <v>Store</v>
      </c>
      <c r="AI1141" s="59">
        <f>IF('Base tratada'!$AF1141=0,"0",'Base tratada'!$AK1141/'Base tratada'!$AF1141)</f>
        <v>40</v>
      </c>
      <c r="AJ1141" s="59" t="str">
        <f>IF('Base tratada'!$AI1141=0,"R$ 0",
IF('Base tratada'!$AI1141&lt;=25,"R$ 1–25",
IF('Base tratada'!$AI1141&lt;=50,"R$ 26–50",
"+R$ 50")))</f>
        <v>R$ 26–50</v>
      </c>
      <c r="AK1141" s="35">
        <v>920</v>
      </c>
      <c r="AL1141" s="58" t="str">
        <f>IF('Base tratada'!$AK1141&lt;=100,"R$ 0-100",
IF('Base tratada'!$AK1141&lt;=500,"R$ 101-500",
IF('Base tratada'!$AK1141&lt;=1000,"R$ 501-1000",
IF('Base tratada'!$AK1141&lt;=1500,"R$ 1001-1500",
"+R$ 1500"))))</f>
        <v>R$ 501-1000</v>
      </c>
      <c r="AM1141" s="34">
        <v>0</v>
      </c>
      <c r="AN1141" s="34">
        <v>0</v>
      </c>
      <c r="AO1141" s="34">
        <v>0</v>
      </c>
      <c r="AP1141" s="34">
        <v>0</v>
      </c>
      <c r="AQ1141" s="34">
        <v>0</v>
      </c>
      <c r="AR1141" s="34">
        <v>0</v>
      </c>
      <c r="AS1141" s="34">
        <v>0</v>
      </c>
      <c r="AT1141" s="34">
        <v>3</v>
      </c>
      <c r="AU1141" s="34">
        <v>11</v>
      </c>
      <c r="AV1141" s="52">
        <v>814</v>
      </c>
      <c r="AW1141" s="57">
        <v>0</v>
      </c>
      <c r="AX1141" s="58" t="str">
        <f>IF(Tabela3[[#This Row],[Response]]=1, "Aceitou", "Não aceitou")</f>
        <v>Não aceitou</v>
      </c>
      <c r="AY1141" s="55" t="str">
        <f>Tabela3[[#This Row],[Faixa Recência]] &amp; " | " &amp; Tabela3[[#This Row],[Faixa Gasto]] &amp; " | " &amp; Tabela3[[#This Row],[Faixa ticket médio]]</f>
        <v>61-75 dias | R$ 501-1000 | R$ 26–50</v>
      </c>
      <c r="AZ11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1" s="36"/>
    </row>
    <row r="1142" spans="1:54" x14ac:dyDescent="0.25">
      <c r="A1142" s="61">
        <v>1141</v>
      </c>
      <c r="B1142" s="37">
        <v>44375</v>
      </c>
      <c r="C1142" s="34">
        <v>0</v>
      </c>
      <c r="D1142" s="34">
        <v>1</v>
      </c>
      <c r="E1142" s="34">
        <v>73</v>
      </c>
      <c r="F1142" s="58" t="str">
        <f>IF('Base tratada'!$E1142&lt;=15,"0-15 dias",
IF('Base tratada'!$E1142&lt;=30, "16-30 dias",
IF('Base tratada'!$E1142&lt;=45, "31-45 dias",
IF('Base tratada'!$E1142&lt;=60, "46-60 dias",
IF('Base tratada'!$E1142&lt;=75, "61-75 dias", "76-99 dias")))))</f>
        <v>61-75 dias</v>
      </c>
      <c r="G1142" s="38">
        <v>55</v>
      </c>
      <c r="H1142" s="60" t="str">
        <f>IF('Base tratada'!$G1142&lt;=29,"24–29",
IF('Base tratada'!$G1142&lt;=39,"30–39",
IF('Base tratada'!$G1142&lt;=49,"40–49",
IF('Base tratada'!$G1142&lt;=59,"50–59",
IF('Base tratada'!$G1142&lt;=69,"60–69",
"70–80")))))</f>
        <v>50–59</v>
      </c>
      <c r="I1142" s="34">
        <v>2257</v>
      </c>
      <c r="J1142" s="58" t="str">
        <f>IF('Base tratada'!$K1142=1,"Divorciado",
IF('Base tratada'!$L1142=1,"Casado",
IF('Base tratada'!$M1142=1, "Solteiro",
IF('Base tratada'!$N1142=1,"Juntos",
"Viúvo"))))</f>
        <v>Casado</v>
      </c>
      <c r="K1142" s="34">
        <v>0</v>
      </c>
      <c r="L1142" s="34">
        <v>1</v>
      </c>
      <c r="M1142" s="34">
        <v>0</v>
      </c>
      <c r="N1142" s="34">
        <v>0</v>
      </c>
      <c r="O1142" s="34">
        <v>0</v>
      </c>
      <c r="P1142" s="34">
        <v>0</v>
      </c>
      <c r="Q1142" s="34">
        <v>0</v>
      </c>
      <c r="R1142" s="34">
        <v>1</v>
      </c>
      <c r="S1142" s="34">
        <v>0</v>
      </c>
      <c r="T1142" s="34">
        <v>0</v>
      </c>
      <c r="U1142" s="35">
        <v>213</v>
      </c>
      <c r="V1142" s="35">
        <v>5</v>
      </c>
      <c r="W1142" s="35">
        <v>28</v>
      </c>
      <c r="X1142" s="35">
        <v>7</v>
      </c>
      <c r="Y1142" s="35">
        <v>7</v>
      </c>
      <c r="Z1142" s="35">
        <v>41</v>
      </c>
      <c r="AA1142" s="34">
        <v>1</v>
      </c>
      <c r="AB1142" s="34">
        <v>5</v>
      </c>
      <c r="AC1142" s="34">
        <v>4</v>
      </c>
      <c r="AD1142" s="34">
        <v>1</v>
      </c>
      <c r="AE1142" s="34">
        <v>6</v>
      </c>
      <c r="AF1142" s="58">
        <f>'Base tratada'!$AC1142+'Base tratada'!$AD1142+'Base tratada'!$AE1142</f>
        <v>11</v>
      </c>
      <c r="AG11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42" s="58" t="str">
        <f>IF('Base tratada'!$AC1142&gt;=MAX('Base tratada'!$AD1142,'Base tratada'!$AE1142),"Web",
IF('Base tratada'!$AD1142&gt;='Base tratada'!$AE1142,"Catalog",
"Store"))</f>
        <v>Store</v>
      </c>
      <c r="AI1142" s="59">
        <f>IF('Base tratada'!$AF1142=0,"0",'Base tratada'!$AK1142/'Base tratada'!$AF1142)</f>
        <v>23.636363636363637</v>
      </c>
      <c r="AJ1142" s="59" t="str">
        <f>IF('Base tratada'!$AI1142=0,"R$ 0",
IF('Base tratada'!$AI1142&lt;=25,"R$ 1–25",
IF('Base tratada'!$AI1142&lt;=50,"R$ 26–50",
"+R$ 50")))</f>
        <v>R$ 1–25</v>
      </c>
      <c r="AK1142" s="35">
        <v>260</v>
      </c>
      <c r="AL1142" s="58" t="str">
        <f>IF('Base tratada'!$AK1142&lt;=100,"R$ 0-100",
IF('Base tratada'!$AK1142&lt;=500,"R$ 101-500",
IF('Base tratada'!$AK1142&lt;=1000,"R$ 501-1000",
IF('Base tratada'!$AK1142&lt;=1500,"R$ 1001-1500",
"+R$ 1500"))))</f>
        <v>R$ 101-500</v>
      </c>
      <c r="AM1142" s="34">
        <v>0</v>
      </c>
      <c r="AN1142" s="34">
        <v>0</v>
      </c>
      <c r="AO1142" s="34">
        <v>0</v>
      </c>
      <c r="AP1142" s="34">
        <v>0</v>
      </c>
      <c r="AQ1142" s="34">
        <v>0</v>
      </c>
      <c r="AR1142" s="34">
        <v>0</v>
      </c>
      <c r="AS1142" s="34">
        <v>0</v>
      </c>
      <c r="AT1142" s="34">
        <v>3</v>
      </c>
      <c r="AU1142" s="34">
        <v>11</v>
      </c>
      <c r="AV1142" s="52">
        <v>219</v>
      </c>
      <c r="AW1142" s="57">
        <v>0</v>
      </c>
      <c r="AX1142" s="58" t="str">
        <f>IF(Tabela3[[#This Row],[Response]]=1, "Aceitou", "Não aceitou")</f>
        <v>Não aceitou</v>
      </c>
      <c r="AY1142" s="55" t="str">
        <f>Tabela3[[#This Row],[Faixa Recência]] &amp; " | " &amp; Tabela3[[#This Row],[Faixa Gasto]] &amp; " | " &amp; Tabela3[[#This Row],[Faixa ticket médio]]</f>
        <v>61-75 dias | R$ 101-500 | R$ 1–25</v>
      </c>
      <c r="AZ11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2" s="36"/>
    </row>
    <row r="1143" spans="1:54" x14ac:dyDescent="0.25">
      <c r="A1143" s="61">
        <v>1142</v>
      </c>
      <c r="B1143" s="37">
        <v>54450</v>
      </c>
      <c r="C1143" s="34">
        <v>1</v>
      </c>
      <c r="D1143" s="34">
        <v>1</v>
      </c>
      <c r="E1143" s="34">
        <v>0</v>
      </c>
      <c r="F1143" s="58" t="str">
        <f>IF('Base tratada'!$E1143&lt;=15,"0-15 dias",
IF('Base tratada'!$E1143&lt;=30, "16-30 dias",
IF('Base tratada'!$E1143&lt;=45, "31-45 dias",
IF('Base tratada'!$E1143&lt;=60, "46-60 dias",
IF('Base tratada'!$E1143&lt;=75, "61-75 dias", "76-99 dias")))))</f>
        <v>0-15 dias</v>
      </c>
      <c r="G1143" s="38">
        <v>64</v>
      </c>
      <c r="H1143" s="60" t="str">
        <f>IF('Base tratada'!$G1143&lt;=29,"24–29",
IF('Base tratada'!$G1143&lt;=39,"30–39",
IF('Base tratada'!$G1143&lt;=49,"40–49",
IF('Base tratada'!$G1143&lt;=59,"50–59",
IF('Base tratada'!$G1143&lt;=69,"60–69",
"70–80")))))</f>
        <v>60–69</v>
      </c>
      <c r="I1143" s="34">
        <v>2812</v>
      </c>
      <c r="J1143" s="58" t="str">
        <f>IF('Base tratada'!$K1143=1,"Divorciado",
IF('Base tratada'!$L1143=1,"Casado",
IF('Base tratada'!$M1143=1, "Solteiro",
IF('Base tratada'!$N1143=1,"Juntos",
"Viúvo"))))</f>
        <v>Juntos</v>
      </c>
      <c r="K1143" s="34">
        <v>0</v>
      </c>
      <c r="L1143" s="34">
        <v>0</v>
      </c>
      <c r="M1143" s="34">
        <v>0</v>
      </c>
      <c r="N1143" s="34">
        <v>1</v>
      </c>
      <c r="O1143" s="34">
        <v>0</v>
      </c>
      <c r="P1143" s="34">
        <v>0</v>
      </c>
      <c r="Q1143" s="34">
        <v>0</v>
      </c>
      <c r="R1143" s="34">
        <v>1</v>
      </c>
      <c r="S1143" s="34">
        <v>0</v>
      </c>
      <c r="T1143" s="34">
        <v>0</v>
      </c>
      <c r="U1143" s="35">
        <v>454</v>
      </c>
      <c r="V1143" s="35">
        <v>0</v>
      </c>
      <c r="W1143" s="35">
        <v>171</v>
      </c>
      <c r="X1143" s="35">
        <v>8</v>
      </c>
      <c r="Y1143" s="35">
        <v>19</v>
      </c>
      <c r="Z1143" s="35">
        <v>32</v>
      </c>
      <c r="AA1143" s="34">
        <v>12</v>
      </c>
      <c r="AB1143" s="34">
        <v>8</v>
      </c>
      <c r="AC1143" s="34">
        <v>9</v>
      </c>
      <c r="AD1143" s="34">
        <v>2</v>
      </c>
      <c r="AE1143" s="34">
        <v>8</v>
      </c>
      <c r="AF1143" s="58">
        <f>'Base tratada'!$AC1143+'Base tratada'!$AD1143+'Base tratada'!$AE1143</f>
        <v>19</v>
      </c>
      <c r="AG11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43" s="58" t="str">
        <f>IF('Base tratada'!$AC1143&gt;=MAX('Base tratada'!$AD1143,'Base tratada'!$AE1143),"Web",
IF('Base tratada'!$AD1143&gt;='Base tratada'!$AE1143,"Catalog",
"Store"))</f>
        <v>Web</v>
      </c>
      <c r="AI1143" s="59">
        <f>IF('Base tratada'!$AF1143=0,"0",'Base tratada'!$AK1143/'Base tratada'!$AF1143)</f>
        <v>34.315789473684212</v>
      </c>
      <c r="AJ1143" s="59" t="str">
        <f>IF('Base tratada'!$AI1143=0,"R$ 0",
IF('Base tratada'!$AI1143&lt;=25,"R$ 1–25",
IF('Base tratada'!$AI1143&lt;=50,"R$ 26–50",
"+R$ 50")))</f>
        <v>R$ 26–50</v>
      </c>
      <c r="AK1143" s="35">
        <v>652</v>
      </c>
      <c r="AL1143" s="58" t="str">
        <f>IF('Base tratada'!$AK1143&lt;=100,"R$ 0-100",
IF('Base tratada'!$AK1143&lt;=500,"R$ 101-500",
IF('Base tratada'!$AK1143&lt;=1000,"R$ 501-1000",
IF('Base tratada'!$AK1143&lt;=1500,"R$ 1001-1500",
"+R$ 1500"))))</f>
        <v>R$ 501-1000</v>
      </c>
      <c r="AM1143" s="34">
        <v>0</v>
      </c>
      <c r="AN1143" s="34">
        <v>0</v>
      </c>
      <c r="AO1143" s="34">
        <v>0</v>
      </c>
      <c r="AP1143" s="34">
        <v>0</v>
      </c>
      <c r="AQ1143" s="34">
        <v>0</v>
      </c>
      <c r="AR1143" s="34">
        <v>0</v>
      </c>
      <c r="AS1143" s="34">
        <v>0</v>
      </c>
      <c r="AT1143" s="34">
        <v>3</v>
      </c>
      <c r="AU1143" s="34">
        <v>11</v>
      </c>
      <c r="AV1143" s="52">
        <v>620</v>
      </c>
      <c r="AW1143" s="57">
        <v>0</v>
      </c>
      <c r="AX1143" s="58" t="str">
        <f>IF(Tabela3[[#This Row],[Response]]=1, "Aceitou", "Não aceitou")</f>
        <v>Não aceitou</v>
      </c>
      <c r="AY1143" s="55" t="str">
        <f>Tabela3[[#This Row],[Faixa Recência]] &amp; " | " &amp; Tabela3[[#This Row],[Faixa Gasto]] &amp; " | " &amp; Tabela3[[#This Row],[Faixa ticket médio]]</f>
        <v>0-15 dias | R$ 501-1000 | R$ 26–50</v>
      </c>
      <c r="AZ11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3" s="36"/>
    </row>
    <row r="1144" spans="1:54" x14ac:dyDescent="0.25">
      <c r="A1144" s="61">
        <v>1143</v>
      </c>
      <c r="B1144" s="37">
        <v>59594</v>
      </c>
      <c r="C1144" s="34">
        <v>0</v>
      </c>
      <c r="D1144" s="34">
        <v>1</v>
      </c>
      <c r="E1144" s="34">
        <v>74</v>
      </c>
      <c r="F1144" s="58" t="str">
        <f>IF('Base tratada'!$E1144&lt;=15,"0-15 dias",
IF('Base tratada'!$E1144&lt;=30, "16-30 dias",
IF('Base tratada'!$E1144&lt;=45, "31-45 dias",
IF('Base tratada'!$E1144&lt;=60, "46-60 dias",
IF('Base tratada'!$E1144&lt;=75, "61-75 dias", "76-99 dias")))))</f>
        <v>61-75 dias</v>
      </c>
      <c r="G1144" s="38">
        <v>55</v>
      </c>
      <c r="H1144" s="60" t="str">
        <f>IF('Base tratada'!$G1144&lt;=29,"24–29",
IF('Base tratada'!$G1144&lt;=39,"30–39",
IF('Base tratada'!$G1144&lt;=49,"40–49",
IF('Base tratada'!$G1144&lt;=59,"50–59",
IF('Base tratada'!$G1144&lt;=69,"60–69",
"70–80")))))</f>
        <v>50–59</v>
      </c>
      <c r="I1144" s="34">
        <v>2776</v>
      </c>
      <c r="J1144" s="58" t="str">
        <f>IF('Base tratada'!$K1144=1,"Divorciado",
IF('Base tratada'!$L1144=1,"Casado",
IF('Base tratada'!$M1144=1, "Solteiro",
IF('Base tratada'!$N1144=1,"Juntos",
"Viúvo"))))</f>
        <v>Casado</v>
      </c>
      <c r="K1144" s="34">
        <v>0</v>
      </c>
      <c r="L1144" s="34">
        <v>1</v>
      </c>
      <c r="M1144" s="34">
        <v>0</v>
      </c>
      <c r="N1144" s="34">
        <v>0</v>
      </c>
      <c r="O1144" s="34">
        <v>0</v>
      </c>
      <c r="P1144" s="34">
        <v>0</v>
      </c>
      <c r="Q1144" s="34">
        <v>0</v>
      </c>
      <c r="R1144" s="34">
        <v>1</v>
      </c>
      <c r="S1144" s="34">
        <v>0</v>
      </c>
      <c r="T1144" s="34">
        <v>0</v>
      </c>
      <c r="U1144" s="35">
        <v>457</v>
      </c>
      <c r="V1144" s="35">
        <v>4</v>
      </c>
      <c r="W1144" s="35">
        <v>29</v>
      </c>
      <c r="X1144" s="35">
        <v>0</v>
      </c>
      <c r="Y1144" s="35">
        <v>0</v>
      </c>
      <c r="Z1144" s="35">
        <v>9</v>
      </c>
      <c r="AA1144" s="34">
        <v>1</v>
      </c>
      <c r="AB1144" s="34">
        <v>7</v>
      </c>
      <c r="AC1144" s="34">
        <v>8</v>
      </c>
      <c r="AD1144" s="34">
        <v>1</v>
      </c>
      <c r="AE1144" s="34">
        <v>7</v>
      </c>
      <c r="AF1144" s="58">
        <f>'Base tratada'!$AC1144+'Base tratada'!$AD1144+'Base tratada'!$AE1144</f>
        <v>16</v>
      </c>
      <c r="AG11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44" s="58" t="str">
        <f>IF('Base tratada'!$AC1144&gt;=MAX('Base tratada'!$AD1144,'Base tratada'!$AE1144),"Web",
IF('Base tratada'!$AD1144&gt;='Base tratada'!$AE1144,"Catalog",
"Store"))</f>
        <v>Web</v>
      </c>
      <c r="AI1144" s="59">
        <f>IF('Base tratada'!$AF1144=0,"0",'Base tratada'!$AK1144/'Base tratada'!$AF1144)</f>
        <v>30.625</v>
      </c>
      <c r="AJ1144" s="59" t="str">
        <f>IF('Base tratada'!$AI1144=0,"R$ 0",
IF('Base tratada'!$AI1144&lt;=25,"R$ 1–25",
IF('Base tratada'!$AI1144&lt;=50,"R$ 26–50",
"+R$ 50")))</f>
        <v>R$ 26–50</v>
      </c>
      <c r="AK1144" s="35">
        <v>490</v>
      </c>
      <c r="AL1144" s="58" t="str">
        <f>IF('Base tratada'!$AK1144&lt;=100,"R$ 0-100",
IF('Base tratada'!$AK1144&lt;=500,"R$ 101-500",
IF('Base tratada'!$AK1144&lt;=1000,"R$ 501-1000",
IF('Base tratada'!$AK1144&lt;=1500,"R$ 1001-1500",
"+R$ 1500"))))</f>
        <v>R$ 101-500</v>
      </c>
      <c r="AM1144" s="34">
        <v>0</v>
      </c>
      <c r="AN1144" s="34">
        <v>0</v>
      </c>
      <c r="AO1144" s="34">
        <v>0</v>
      </c>
      <c r="AP1144" s="34">
        <v>1</v>
      </c>
      <c r="AQ1144" s="34">
        <v>0</v>
      </c>
      <c r="AR1144" s="34">
        <v>1</v>
      </c>
      <c r="AS1144" s="34">
        <v>0</v>
      </c>
      <c r="AT1144" s="34">
        <v>3</v>
      </c>
      <c r="AU1144" s="34">
        <v>11</v>
      </c>
      <c r="AV1144" s="52">
        <v>481</v>
      </c>
      <c r="AW1144" s="57">
        <v>0</v>
      </c>
      <c r="AX1144" s="58" t="str">
        <f>IF(Tabela3[[#This Row],[Response]]=1, "Aceitou", "Não aceitou")</f>
        <v>Não aceitou</v>
      </c>
      <c r="AY1144" s="55" t="str">
        <f>Tabela3[[#This Row],[Faixa Recência]] &amp; " | " &amp; Tabela3[[#This Row],[Faixa Gasto]] &amp; " | " &amp; Tabela3[[#This Row],[Faixa ticket médio]]</f>
        <v>61-75 dias | R$ 101-500 | R$ 26–50</v>
      </c>
      <c r="AZ11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4" s="36"/>
    </row>
    <row r="1145" spans="1:54" x14ac:dyDescent="0.25">
      <c r="A1145" s="61">
        <v>1144</v>
      </c>
      <c r="B1145" s="37">
        <v>80685</v>
      </c>
      <c r="C1145" s="34">
        <v>0</v>
      </c>
      <c r="D1145" s="34">
        <v>0</v>
      </c>
      <c r="E1145" s="34">
        <v>55</v>
      </c>
      <c r="F1145" s="58" t="str">
        <f>IF('Base tratada'!$E1145&lt;=15,"0-15 dias",
IF('Base tratada'!$E1145&lt;=30, "16-30 dias",
IF('Base tratada'!$E1145&lt;=45, "31-45 dias",
IF('Base tratada'!$E1145&lt;=60, "46-60 dias",
IF('Base tratada'!$E1145&lt;=75, "61-75 dias", "76-99 dias")))))</f>
        <v>46-60 dias</v>
      </c>
      <c r="G1145" s="38">
        <v>26</v>
      </c>
      <c r="H1145" s="60" t="str">
        <f>IF('Base tratada'!$G1145&lt;=29,"24–29",
IF('Base tratada'!$G1145&lt;=39,"30–39",
IF('Base tratada'!$G1145&lt;=49,"40–49",
IF('Base tratada'!$G1145&lt;=59,"50–59",
IF('Base tratada'!$G1145&lt;=69,"60–69",
"70–80")))))</f>
        <v>24–29</v>
      </c>
      <c r="I1145" s="34">
        <v>2835</v>
      </c>
      <c r="J1145" s="58" t="str">
        <f>IF('Base tratada'!$K1145=1,"Divorciado",
IF('Base tratada'!$L1145=1,"Casado",
IF('Base tratada'!$M1145=1, "Solteiro",
IF('Base tratada'!$N1145=1,"Juntos",
"Viúvo"))))</f>
        <v>Juntos</v>
      </c>
      <c r="K1145" s="34">
        <v>0</v>
      </c>
      <c r="L1145" s="34">
        <v>0</v>
      </c>
      <c r="M1145" s="34">
        <v>0</v>
      </c>
      <c r="N1145" s="34">
        <v>1</v>
      </c>
      <c r="O1145" s="34">
        <v>0</v>
      </c>
      <c r="P1145" s="34">
        <v>0</v>
      </c>
      <c r="Q1145" s="34">
        <v>0</v>
      </c>
      <c r="R1145" s="34">
        <v>1</v>
      </c>
      <c r="S1145" s="34">
        <v>0</v>
      </c>
      <c r="T1145" s="34">
        <v>0</v>
      </c>
      <c r="U1145" s="35">
        <v>241</v>
      </c>
      <c r="V1145" s="35">
        <v>45</v>
      </c>
      <c r="W1145" s="35">
        <v>604</v>
      </c>
      <c r="X1145" s="35">
        <v>34</v>
      </c>
      <c r="Y1145" s="35">
        <v>26</v>
      </c>
      <c r="Z1145" s="35">
        <v>54</v>
      </c>
      <c r="AA1145" s="34">
        <v>1</v>
      </c>
      <c r="AB1145" s="34">
        <v>2</v>
      </c>
      <c r="AC1145" s="34">
        <v>6</v>
      </c>
      <c r="AD1145" s="34">
        <v>4</v>
      </c>
      <c r="AE1145" s="34">
        <v>10</v>
      </c>
      <c r="AF1145" s="58">
        <f>'Base tratada'!$AC1145+'Base tratada'!$AD1145+'Base tratada'!$AE1145</f>
        <v>20</v>
      </c>
      <c r="AG11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45" s="58" t="str">
        <f>IF('Base tratada'!$AC1145&gt;=MAX('Base tratada'!$AD1145,'Base tratada'!$AE1145),"Web",
IF('Base tratada'!$AD1145&gt;='Base tratada'!$AE1145,"Catalog",
"Store"))</f>
        <v>Store</v>
      </c>
      <c r="AI1145" s="59">
        <f>IF('Base tratada'!$AF1145=0,"0",'Base tratada'!$AK1145/'Base tratada'!$AF1145)</f>
        <v>47.5</v>
      </c>
      <c r="AJ1145" s="59" t="str">
        <f>IF('Base tratada'!$AI1145=0,"R$ 0",
IF('Base tratada'!$AI1145&lt;=25,"R$ 1–25",
IF('Base tratada'!$AI1145&lt;=50,"R$ 26–50",
"+R$ 50")))</f>
        <v>R$ 26–50</v>
      </c>
      <c r="AK1145" s="35">
        <v>950</v>
      </c>
      <c r="AL1145" s="58" t="str">
        <f>IF('Base tratada'!$AK1145&lt;=100,"R$ 0-100",
IF('Base tratada'!$AK1145&lt;=500,"R$ 101-500",
IF('Base tratada'!$AK1145&lt;=1000,"R$ 501-1000",
IF('Base tratada'!$AK1145&lt;=1500,"R$ 1001-1500",
"+R$ 1500"))))</f>
        <v>R$ 501-1000</v>
      </c>
      <c r="AM1145" s="34">
        <v>0</v>
      </c>
      <c r="AN1145" s="34">
        <v>0</v>
      </c>
      <c r="AO1145" s="34">
        <v>0</v>
      </c>
      <c r="AP1145" s="34">
        <v>0</v>
      </c>
      <c r="AQ1145" s="34">
        <v>0</v>
      </c>
      <c r="AR1145" s="34">
        <v>0</v>
      </c>
      <c r="AS1145" s="34">
        <v>0</v>
      </c>
      <c r="AT1145" s="34">
        <v>3</v>
      </c>
      <c r="AU1145" s="34">
        <v>11</v>
      </c>
      <c r="AV1145" s="52">
        <v>896</v>
      </c>
      <c r="AW1145" s="57">
        <v>0</v>
      </c>
      <c r="AX1145" s="58" t="str">
        <f>IF(Tabela3[[#This Row],[Response]]=1, "Aceitou", "Não aceitou")</f>
        <v>Não aceitou</v>
      </c>
      <c r="AY1145" s="55" t="str">
        <f>Tabela3[[#This Row],[Faixa Recência]] &amp; " | " &amp; Tabela3[[#This Row],[Faixa Gasto]] &amp; " | " &amp; Tabela3[[#This Row],[Faixa ticket médio]]</f>
        <v>46-60 dias | R$ 501-1000 | R$ 26–50</v>
      </c>
      <c r="AZ11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5" s="36"/>
    </row>
    <row r="1146" spans="1:54" x14ac:dyDescent="0.25">
      <c r="A1146" s="61">
        <v>1145</v>
      </c>
      <c r="B1146" s="37">
        <v>40344</v>
      </c>
      <c r="C1146" s="34">
        <v>0</v>
      </c>
      <c r="D1146" s="34">
        <v>1</v>
      </c>
      <c r="E1146" s="34">
        <v>48</v>
      </c>
      <c r="F1146" s="58" t="str">
        <f>IF('Base tratada'!$E1146&lt;=15,"0-15 dias",
IF('Base tratada'!$E1146&lt;=30, "16-30 dias",
IF('Base tratada'!$E1146&lt;=45, "31-45 dias",
IF('Base tratada'!$E1146&lt;=60, "46-60 dias",
IF('Base tratada'!$E1146&lt;=75, "61-75 dias", "76-99 dias")))))</f>
        <v>46-60 dias</v>
      </c>
      <c r="G1146" s="38">
        <v>46</v>
      </c>
      <c r="H1146" s="60" t="str">
        <f>IF('Base tratada'!$G1146&lt;=29,"24–29",
IF('Base tratada'!$G1146&lt;=39,"30–39",
IF('Base tratada'!$G1146&lt;=49,"40–49",
IF('Base tratada'!$G1146&lt;=59,"50–59",
IF('Base tratada'!$G1146&lt;=69,"60–69",
"70–80")))))</f>
        <v>40–49</v>
      </c>
      <c r="I1146" s="34">
        <v>2418</v>
      </c>
      <c r="J1146" s="58" t="str">
        <f>IF('Base tratada'!$K1146=1,"Divorciado",
IF('Base tratada'!$L1146=1,"Casado",
IF('Base tratada'!$M1146=1, "Solteiro",
IF('Base tratada'!$N1146=1,"Juntos",
"Viúvo"))))</f>
        <v>Casado</v>
      </c>
      <c r="K1146" s="34">
        <v>0</v>
      </c>
      <c r="L1146" s="34">
        <v>1</v>
      </c>
      <c r="M1146" s="34">
        <v>0</v>
      </c>
      <c r="N1146" s="34">
        <v>0</v>
      </c>
      <c r="O1146" s="34">
        <v>0</v>
      </c>
      <c r="P1146" s="34">
        <v>0</v>
      </c>
      <c r="Q1146" s="34">
        <v>0</v>
      </c>
      <c r="R1146" s="34">
        <v>0</v>
      </c>
      <c r="S1146" s="34">
        <v>0</v>
      </c>
      <c r="T1146" s="34">
        <v>1</v>
      </c>
      <c r="U1146" s="35">
        <v>210</v>
      </c>
      <c r="V1146" s="35">
        <v>0</v>
      </c>
      <c r="W1146" s="35">
        <v>6</v>
      </c>
      <c r="X1146" s="35">
        <v>0</v>
      </c>
      <c r="Y1146" s="35">
        <v>0</v>
      </c>
      <c r="Z1146" s="35">
        <v>2</v>
      </c>
      <c r="AA1146" s="34">
        <v>2</v>
      </c>
      <c r="AB1146" s="34">
        <v>7</v>
      </c>
      <c r="AC1146" s="34">
        <v>4</v>
      </c>
      <c r="AD1146" s="34">
        <v>1</v>
      </c>
      <c r="AE1146" s="34">
        <v>5</v>
      </c>
      <c r="AF1146" s="58">
        <f>'Base tratada'!$AC1146+'Base tratada'!$AD1146+'Base tratada'!$AE1146</f>
        <v>10</v>
      </c>
      <c r="AG11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46" s="58" t="str">
        <f>IF('Base tratada'!$AC1146&gt;=MAX('Base tratada'!$AD1146,'Base tratada'!$AE1146),"Web",
IF('Base tratada'!$AD1146&gt;='Base tratada'!$AE1146,"Catalog",
"Store"))</f>
        <v>Store</v>
      </c>
      <c r="AI1146" s="59">
        <f>IF('Base tratada'!$AF1146=0,"0",'Base tratada'!$AK1146/'Base tratada'!$AF1146)</f>
        <v>21.6</v>
      </c>
      <c r="AJ1146" s="59" t="str">
        <f>IF('Base tratada'!$AI1146=0,"R$ 0",
IF('Base tratada'!$AI1146&lt;=25,"R$ 1–25",
IF('Base tratada'!$AI1146&lt;=50,"R$ 26–50",
"+R$ 50")))</f>
        <v>R$ 1–25</v>
      </c>
      <c r="AK1146" s="35">
        <v>216</v>
      </c>
      <c r="AL1146" s="58" t="str">
        <f>IF('Base tratada'!$AK1146&lt;=100,"R$ 0-100",
IF('Base tratada'!$AK1146&lt;=500,"R$ 101-500",
IF('Base tratada'!$AK1146&lt;=1000,"R$ 501-1000",
IF('Base tratada'!$AK1146&lt;=1500,"R$ 1001-1500",
"+R$ 1500"))))</f>
        <v>R$ 101-500</v>
      </c>
      <c r="AM1146" s="34">
        <v>0</v>
      </c>
      <c r="AN1146" s="34">
        <v>0</v>
      </c>
      <c r="AO1146" s="34">
        <v>0</v>
      </c>
      <c r="AP1146" s="34">
        <v>0</v>
      </c>
      <c r="AQ1146" s="34">
        <v>0</v>
      </c>
      <c r="AR1146" s="34">
        <v>0</v>
      </c>
      <c r="AS1146" s="34">
        <v>0</v>
      </c>
      <c r="AT1146" s="34">
        <v>3</v>
      </c>
      <c r="AU1146" s="34">
        <v>11</v>
      </c>
      <c r="AV1146" s="52">
        <v>214</v>
      </c>
      <c r="AW1146" s="57">
        <v>0</v>
      </c>
      <c r="AX1146" s="58" t="str">
        <f>IF(Tabela3[[#This Row],[Response]]=1, "Aceitou", "Não aceitou")</f>
        <v>Não aceitou</v>
      </c>
      <c r="AY1146" s="55" t="str">
        <f>Tabela3[[#This Row],[Faixa Recência]] &amp; " | " &amp; Tabela3[[#This Row],[Faixa Gasto]] &amp; " | " &amp; Tabela3[[#This Row],[Faixa ticket médio]]</f>
        <v>46-60 dias | R$ 101-500 | R$ 1–25</v>
      </c>
      <c r="AZ11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6" s="36"/>
    </row>
    <row r="1147" spans="1:54" x14ac:dyDescent="0.25">
      <c r="A1147" s="61">
        <v>1146</v>
      </c>
      <c r="B1147" s="37">
        <v>62710</v>
      </c>
      <c r="C1147" s="34">
        <v>0</v>
      </c>
      <c r="D1147" s="34">
        <v>1</v>
      </c>
      <c r="E1147" s="34">
        <v>53</v>
      </c>
      <c r="F1147" s="58" t="str">
        <f>IF('Base tratada'!$E1147&lt;=15,"0-15 dias",
IF('Base tratada'!$E1147&lt;=30, "16-30 dias",
IF('Base tratada'!$E1147&lt;=45, "31-45 dias",
IF('Base tratada'!$E1147&lt;=60, "46-60 dias",
IF('Base tratada'!$E1147&lt;=75, "61-75 dias", "76-99 dias")))))</f>
        <v>46-60 dias</v>
      </c>
      <c r="G1147" s="38">
        <v>48</v>
      </c>
      <c r="H1147" s="60" t="str">
        <f>IF('Base tratada'!$G1147&lt;=29,"24–29",
IF('Base tratada'!$G1147&lt;=39,"30–39",
IF('Base tratada'!$G1147&lt;=49,"40–49",
IF('Base tratada'!$G1147&lt;=59,"50–59",
IF('Base tratada'!$G1147&lt;=69,"60–69",
"70–80")))))</f>
        <v>40–49</v>
      </c>
      <c r="I1147" s="34">
        <v>2561</v>
      </c>
      <c r="J1147" s="58" t="str">
        <f>IF('Base tratada'!$K1147=1,"Divorciado",
IF('Base tratada'!$L1147=1,"Casado",
IF('Base tratada'!$M1147=1, "Solteiro",
IF('Base tratada'!$N1147=1,"Juntos",
"Viúvo"))))</f>
        <v>Casado</v>
      </c>
      <c r="K1147" s="34">
        <v>0</v>
      </c>
      <c r="L1147" s="34">
        <v>1</v>
      </c>
      <c r="M1147" s="34">
        <v>0</v>
      </c>
      <c r="N1147" s="34">
        <v>0</v>
      </c>
      <c r="O1147" s="34">
        <v>0</v>
      </c>
      <c r="P1147" s="34">
        <v>0</v>
      </c>
      <c r="Q1147" s="34">
        <v>0</v>
      </c>
      <c r="R1147" s="34">
        <v>1</v>
      </c>
      <c r="S1147" s="34">
        <v>0</v>
      </c>
      <c r="T1147" s="34">
        <v>0</v>
      </c>
      <c r="U1147" s="35">
        <v>441</v>
      </c>
      <c r="V1147" s="35">
        <v>35</v>
      </c>
      <c r="W1147" s="35">
        <v>83</v>
      </c>
      <c r="X1147" s="35">
        <v>7</v>
      </c>
      <c r="Y1147" s="35">
        <v>29</v>
      </c>
      <c r="Z1147" s="35">
        <v>11</v>
      </c>
      <c r="AA1147" s="34">
        <v>4</v>
      </c>
      <c r="AB1147" s="34">
        <v>4</v>
      </c>
      <c r="AC1147" s="34">
        <v>4</v>
      </c>
      <c r="AD1147" s="34">
        <v>2</v>
      </c>
      <c r="AE1147" s="34">
        <v>12</v>
      </c>
      <c r="AF1147" s="58">
        <f>'Base tratada'!$AC1147+'Base tratada'!$AD1147+'Base tratada'!$AE1147</f>
        <v>18</v>
      </c>
      <c r="AG11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47" s="58" t="str">
        <f>IF('Base tratada'!$AC1147&gt;=MAX('Base tratada'!$AD1147,'Base tratada'!$AE1147),"Web",
IF('Base tratada'!$AD1147&gt;='Base tratada'!$AE1147,"Catalog",
"Store"))</f>
        <v>Store</v>
      </c>
      <c r="AI1147" s="59">
        <f>IF('Base tratada'!$AF1147=0,"0",'Base tratada'!$AK1147/'Base tratada'!$AF1147)</f>
        <v>33.055555555555557</v>
      </c>
      <c r="AJ1147" s="59" t="str">
        <f>IF('Base tratada'!$AI1147=0,"R$ 0",
IF('Base tratada'!$AI1147&lt;=25,"R$ 1–25",
IF('Base tratada'!$AI1147&lt;=50,"R$ 26–50",
"+R$ 50")))</f>
        <v>R$ 26–50</v>
      </c>
      <c r="AK1147" s="35">
        <v>595</v>
      </c>
      <c r="AL1147" s="58" t="str">
        <f>IF('Base tratada'!$AK1147&lt;=100,"R$ 0-100",
IF('Base tratada'!$AK1147&lt;=500,"R$ 101-500",
IF('Base tratada'!$AK1147&lt;=1000,"R$ 501-1000",
IF('Base tratada'!$AK1147&lt;=1500,"R$ 1001-1500",
"+R$ 1500"))))</f>
        <v>R$ 501-1000</v>
      </c>
      <c r="AM1147" s="34">
        <v>0</v>
      </c>
      <c r="AN1147" s="34">
        <v>0</v>
      </c>
      <c r="AO1147" s="34">
        <v>0</v>
      </c>
      <c r="AP1147" s="34">
        <v>0</v>
      </c>
      <c r="AQ1147" s="34">
        <v>0</v>
      </c>
      <c r="AR1147" s="34">
        <v>0</v>
      </c>
      <c r="AS1147" s="34">
        <v>0</v>
      </c>
      <c r="AT1147" s="34">
        <v>3</v>
      </c>
      <c r="AU1147" s="34">
        <v>11</v>
      </c>
      <c r="AV1147" s="52">
        <v>584</v>
      </c>
      <c r="AW1147" s="57">
        <v>0</v>
      </c>
      <c r="AX1147" s="58" t="str">
        <f>IF(Tabela3[[#This Row],[Response]]=1, "Aceitou", "Não aceitou")</f>
        <v>Não aceitou</v>
      </c>
      <c r="AY1147" s="55" t="str">
        <f>Tabela3[[#This Row],[Faixa Recência]] &amp; " | " &amp; Tabela3[[#This Row],[Faixa Gasto]] &amp; " | " &amp; Tabela3[[#This Row],[Faixa ticket médio]]</f>
        <v>46-60 dias | R$ 501-1000 | R$ 26–50</v>
      </c>
      <c r="AZ11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7" s="36"/>
    </row>
    <row r="1148" spans="1:54" x14ac:dyDescent="0.25">
      <c r="A1148" s="61">
        <v>1147</v>
      </c>
      <c r="B1148" s="37">
        <v>48985</v>
      </c>
      <c r="C1148" s="34">
        <v>0</v>
      </c>
      <c r="D1148" s="34">
        <v>1</v>
      </c>
      <c r="E1148" s="34">
        <v>13</v>
      </c>
      <c r="F1148" s="58" t="str">
        <f>IF('Base tratada'!$E1148&lt;=15,"0-15 dias",
IF('Base tratada'!$E1148&lt;=30, "16-30 dias",
IF('Base tratada'!$E1148&lt;=45, "31-45 dias",
IF('Base tratada'!$E1148&lt;=60, "46-60 dias",
IF('Base tratada'!$E1148&lt;=75, "61-75 dias", "76-99 dias")))))</f>
        <v>0-15 dias</v>
      </c>
      <c r="G1148" s="38">
        <v>52</v>
      </c>
      <c r="H1148" s="60" t="str">
        <f>IF('Base tratada'!$G1148&lt;=29,"24–29",
IF('Base tratada'!$G1148&lt;=39,"30–39",
IF('Base tratada'!$G1148&lt;=49,"40–49",
IF('Base tratada'!$G1148&lt;=59,"50–59",
IF('Base tratada'!$G1148&lt;=69,"60–69",
"70–80")))))</f>
        <v>50–59</v>
      </c>
      <c r="I1148" s="34">
        <v>2518</v>
      </c>
      <c r="J1148" s="58" t="str">
        <f>IF('Base tratada'!$K1148=1,"Divorciado",
IF('Base tratada'!$L1148=1,"Casado",
IF('Base tratada'!$M1148=1, "Solteiro",
IF('Base tratada'!$N1148=1,"Juntos",
"Viúvo"))))</f>
        <v>Casado</v>
      </c>
      <c r="K1148" s="34">
        <v>0</v>
      </c>
      <c r="L1148" s="34">
        <v>1</v>
      </c>
      <c r="M1148" s="34">
        <v>0</v>
      </c>
      <c r="N1148" s="34">
        <v>0</v>
      </c>
      <c r="O1148" s="34">
        <v>0</v>
      </c>
      <c r="P1148" s="34">
        <v>1</v>
      </c>
      <c r="Q1148" s="34">
        <v>0</v>
      </c>
      <c r="R1148" s="34">
        <v>0</v>
      </c>
      <c r="S1148" s="34">
        <v>0</v>
      </c>
      <c r="T1148" s="34">
        <v>0</v>
      </c>
      <c r="U1148" s="35">
        <v>19</v>
      </c>
      <c r="V1148" s="35">
        <v>13</v>
      </c>
      <c r="W1148" s="35">
        <v>18</v>
      </c>
      <c r="X1148" s="35">
        <v>10</v>
      </c>
      <c r="Y1148" s="35">
        <v>7</v>
      </c>
      <c r="Z1148" s="35">
        <v>8</v>
      </c>
      <c r="AA1148" s="34">
        <v>1</v>
      </c>
      <c r="AB1148" s="34">
        <v>3</v>
      </c>
      <c r="AC1148" s="34">
        <v>1</v>
      </c>
      <c r="AD1148" s="34">
        <v>1</v>
      </c>
      <c r="AE1148" s="34">
        <v>3</v>
      </c>
      <c r="AF1148" s="58">
        <f>'Base tratada'!$AC1148+'Base tratada'!$AD1148+'Base tratada'!$AE1148</f>
        <v>5</v>
      </c>
      <c r="AG11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48" s="58" t="str">
        <f>IF('Base tratada'!$AC1148&gt;=MAX('Base tratada'!$AD1148,'Base tratada'!$AE1148),"Web",
IF('Base tratada'!$AD1148&gt;='Base tratada'!$AE1148,"Catalog",
"Store"))</f>
        <v>Store</v>
      </c>
      <c r="AI1148" s="59">
        <f>IF('Base tratada'!$AF1148=0,"0",'Base tratada'!$AK1148/'Base tratada'!$AF1148)</f>
        <v>13.4</v>
      </c>
      <c r="AJ1148" s="59" t="str">
        <f>IF('Base tratada'!$AI1148=0,"R$ 0",
IF('Base tratada'!$AI1148&lt;=25,"R$ 1–25",
IF('Base tratada'!$AI1148&lt;=50,"R$ 26–50",
"+R$ 50")))</f>
        <v>R$ 1–25</v>
      </c>
      <c r="AK1148" s="35">
        <v>67</v>
      </c>
      <c r="AL1148" s="58" t="str">
        <f>IF('Base tratada'!$AK1148&lt;=100,"R$ 0-100",
IF('Base tratada'!$AK1148&lt;=500,"R$ 101-500",
IF('Base tratada'!$AK1148&lt;=1000,"R$ 501-1000",
IF('Base tratada'!$AK1148&lt;=1500,"R$ 1001-1500",
"+R$ 1500"))))</f>
        <v>R$ 0-100</v>
      </c>
      <c r="AM1148" s="34">
        <v>0</v>
      </c>
      <c r="AN1148" s="34">
        <v>0</v>
      </c>
      <c r="AO1148" s="34">
        <v>0</v>
      </c>
      <c r="AP1148" s="34">
        <v>0</v>
      </c>
      <c r="AQ1148" s="34">
        <v>0</v>
      </c>
      <c r="AR1148" s="34">
        <v>0</v>
      </c>
      <c r="AS1148" s="34">
        <v>0</v>
      </c>
      <c r="AT1148" s="34">
        <v>3</v>
      </c>
      <c r="AU1148" s="34">
        <v>11</v>
      </c>
      <c r="AV1148" s="52">
        <v>59</v>
      </c>
      <c r="AW1148" s="57">
        <v>0</v>
      </c>
      <c r="AX1148" s="58" t="str">
        <f>IF(Tabela3[[#This Row],[Response]]=1, "Aceitou", "Não aceitou")</f>
        <v>Não aceitou</v>
      </c>
      <c r="AY1148" s="55" t="str">
        <f>Tabela3[[#This Row],[Faixa Recência]] &amp; " | " &amp; Tabela3[[#This Row],[Faixa Gasto]] &amp; " | " &amp; Tabela3[[#This Row],[Faixa ticket médio]]</f>
        <v>0-15 dias | R$ 0-100 | R$ 1–25</v>
      </c>
      <c r="AZ11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8" s="36"/>
    </row>
    <row r="1149" spans="1:54" x14ac:dyDescent="0.25">
      <c r="A1149" s="61">
        <v>1148</v>
      </c>
      <c r="B1149" s="37">
        <v>35322</v>
      </c>
      <c r="C1149" s="34">
        <v>1</v>
      </c>
      <c r="D1149" s="34">
        <v>2</v>
      </c>
      <c r="E1149" s="34">
        <v>34</v>
      </c>
      <c r="F1149" s="58" t="str">
        <f>IF('Base tratada'!$E1149&lt;=15,"0-15 dias",
IF('Base tratada'!$E1149&lt;=30, "16-30 dias",
IF('Base tratada'!$E1149&lt;=45, "31-45 dias",
IF('Base tratada'!$E1149&lt;=60, "46-60 dias",
IF('Base tratada'!$E1149&lt;=75, "61-75 dias", "76-99 dias")))))</f>
        <v>31-45 dias</v>
      </c>
      <c r="G1149" s="38">
        <v>52</v>
      </c>
      <c r="H1149" s="60" t="str">
        <f>IF('Base tratada'!$G1149&lt;=29,"24–29",
IF('Base tratada'!$G1149&lt;=39,"30–39",
IF('Base tratada'!$G1149&lt;=49,"40–49",
IF('Base tratada'!$G1149&lt;=59,"50–59",
IF('Base tratada'!$G1149&lt;=69,"60–69",
"70–80")))))</f>
        <v>50–59</v>
      </c>
      <c r="I1149" s="34">
        <v>2835</v>
      </c>
      <c r="J1149" s="58" t="str">
        <f>IF('Base tratada'!$K1149=1,"Divorciado",
IF('Base tratada'!$L1149=1,"Casado",
IF('Base tratada'!$M1149=1, "Solteiro",
IF('Base tratada'!$N1149=1,"Juntos",
"Viúvo"))))</f>
        <v>Juntos</v>
      </c>
      <c r="K1149" s="34">
        <v>0</v>
      </c>
      <c r="L1149" s="34">
        <v>0</v>
      </c>
      <c r="M1149" s="34">
        <v>0</v>
      </c>
      <c r="N1149" s="34">
        <v>1</v>
      </c>
      <c r="O1149" s="34">
        <v>0</v>
      </c>
      <c r="P1149" s="34">
        <v>0</v>
      </c>
      <c r="Q1149" s="34">
        <v>0</v>
      </c>
      <c r="R1149" s="34">
        <v>1</v>
      </c>
      <c r="S1149" s="34">
        <v>0</v>
      </c>
      <c r="T1149" s="34">
        <v>0</v>
      </c>
      <c r="U1149" s="35">
        <v>28</v>
      </c>
      <c r="V1149" s="35">
        <v>9</v>
      </c>
      <c r="W1149" s="35">
        <v>37</v>
      </c>
      <c r="X1149" s="35">
        <v>12</v>
      </c>
      <c r="Y1149" s="35">
        <v>7</v>
      </c>
      <c r="Z1149" s="35">
        <v>13</v>
      </c>
      <c r="AA1149" s="34">
        <v>3</v>
      </c>
      <c r="AB1149" s="34">
        <v>8</v>
      </c>
      <c r="AC1149" s="34">
        <v>2</v>
      </c>
      <c r="AD1149" s="34">
        <v>0</v>
      </c>
      <c r="AE1149" s="34">
        <v>4</v>
      </c>
      <c r="AF1149" s="58">
        <f>'Base tratada'!$AC1149+'Base tratada'!$AD1149+'Base tratada'!$AE1149</f>
        <v>6</v>
      </c>
      <c r="AG11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49" s="58" t="str">
        <f>IF('Base tratada'!$AC1149&gt;=MAX('Base tratada'!$AD1149,'Base tratada'!$AE1149),"Web",
IF('Base tratada'!$AD1149&gt;='Base tratada'!$AE1149,"Catalog",
"Store"))</f>
        <v>Store</v>
      </c>
      <c r="AI1149" s="59">
        <f>IF('Base tratada'!$AF1149=0,"0",'Base tratada'!$AK1149/'Base tratada'!$AF1149)</f>
        <v>15.5</v>
      </c>
      <c r="AJ1149" s="59" t="str">
        <f>IF('Base tratada'!$AI1149=0,"R$ 0",
IF('Base tratada'!$AI1149&lt;=25,"R$ 1–25",
IF('Base tratada'!$AI1149&lt;=50,"R$ 26–50",
"+R$ 50")))</f>
        <v>R$ 1–25</v>
      </c>
      <c r="AK1149" s="35">
        <v>93</v>
      </c>
      <c r="AL1149" s="58" t="str">
        <f>IF('Base tratada'!$AK1149&lt;=100,"R$ 0-100",
IF('Base tratada'!$AK1149&lt;=500,"R$ 101-500",
IF('Base tratada'!$AK1149&lt;=1000,"R$ 501-1000",
IF('Base tratada'!$AK1149&lt;=1500,"R$ 1001-1500",
"+R$ 1500"))))</f>
        <v>R$ 0-100</v>
      </c>
      <c r="AM1149" s="34">
        <v>0</v>
      </c>
      <c r="AN1149" s="34">
        <v>0</v>
      </c>
      <c r="AO1149" s="34">
        <v>0</v>
      </c>
      <c r="AP1149" s="34">
        <v>0</v>
      </c>
      <c r="AQ1149" s="34">
        <v>0</v>
      </c>
      <c r="AR1149" s="34">
        <v>0</v>
      </c>
      <c r="AS1149" s="34">
        <v>0</v>
      </c>
      <c r="AT1149" s="34">
        <v>3</v>
      </c>
      <c r="AU1149" s="34">
        <v>11</v>
      </c>
      <c r="AV1149" s="52">
        <v>80</v>
      </c>
      <c r="AW1149" s="57">
        <v>0</v>
      </c>
      <c r="AX1149" s="58" t="str">
        <f>IF(Tabela3[[#This Row],[Response]]=1, "Aceitou", "Não aceitou")</f>
        <v>Não aceitou</v>
      </c>
      <c r="AY1149" s="55" t="str">
        <f>Tabela3[[#This Row],[Faixa Recência]] &amp; " | " &amp; Tabela3[[#This Row],[Faixa Gasto]] &amp; " | " &amp; Tabela3[[#This Row],[Faixa ticket médio]]</f>
        <v>31-45 dias | R$ 0-100 | R$ 1–25</v>
      </c>
      <c r="AZ11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49" s="36"/>
    </row>
    <row r="1150" spans="1:54" x14ac:dyDescent="0.25">
      <c r="A1150" s="61">
        <v>1149</v>
      </c>
      <c r="B1150" s="37">
        <v>77142</v>
      </c>
      <c r="C1150" s="34">
        <v>0</v>
      </c>
      <c r="D1150" s="34">
        <v>0</v>
      </c>
      <c r="E1150" s="34">
        <v>54</v>
      </c>
      <c r="F1150" s="58" t="str">
        <f>IF('Base tratada'!$E1150&lt;=15,"0-15 dias",
IF('Base tratada'!$E1150&lt;=30, "16-30 dias",
IF('Base tratada'!$E1150&lt;=45, "31-45 dias",
IF('Base tratada'!$E1150&lt;=60, "46-60 dias",
IF('Base tratada'!$E1150&lt;=75, "61-75 dias", "76-99 dias")))))</f>
        <v>46-60 dias</v>
      </c>
      <c r="G1150" s="38">
        <v>72</v>
      </c>
      <c r="H1150" s="60" t="str">
        <f>IF('Base tratada'!$G1150&lt;=29,"24–29",
IF('Base tratada'!$G1150&lt;=39,"30–39",
IF('Base tratada'!$G1150&lt;=49,"40–49",
IF('Base tratada'!$G1150&lt;=59,"50–59",
IF('Base tratada'!$G1150&lt;=69,"60–69",
"70–80")))))</f>
        <v>70–80</v>
      </c>
      <c r="I1150" s="34">
        <v>2555</v>
      </c>
      <c r="J1150" s="58" t="str">
        <f>IF('Base tratada'!$K1150=1,"Divorciado",
IF('Base tratada'!$L1150=1,"Casado",
IF('Base tratada'!$M1150=1, "Solteiro",
IF('Base tratada'!$N1150=1,"Juntos",
"Viúvo"))))</f>
        <v>Casado</v>
      </c>
      <c r="K1150" s="34">
        <v>0</v>
      </c>
      <c r="L1150" s="34">
        <v>1</v>
      </c>
      <c r="M1150" s="34">
        <v>0</v>
      </c>
      <c r="N1150" s="34">
        <v>0</v>
      </c>
      <c r="O1150" s="34">
        <v>0</v>
      </c>
      <c r="P1150" s="34">
        <v>0</v>
      </c>
      <c r="Q1150" s="34">
        <v>0</v>
      </c>
      <c r="R1150" s="34">
        <v>1</v>
      </c>
      <c r="S1150" s="34">
        <v>0</v>
      </c>
      <c r="T1150" s="34">
        <v>0</v>
      </c>
      <c r="U1150" s="35">
        <v>476</v>
      </c>
      <c r="V1150" s="35">
        <v>75</v>
      </c>
      <c r="W1150" s="35">
        <v>162</v>
      </c>
      <c r="X1150" s="35">
        <v>29</v>
      </c>
      <c r="Y1150" s="35">
        <v>151</v>
      </c>
      <c r="Z1150" s="35">
        <v>97</v>
      </c>
      <c r="AA1150" s="34">
        <v>1</v>
      </c>
      <c r="AB1150" s="34">
        <v>2</v>
      </c>
      <c r="AC1150" s="34">
        <v>4</v>
      </c>
      <c r="AD1150" s="34">
        <v>4</v>
      </c>
      <c r="AE1150" s="34">
        <v>8</v>
      </c>
      <c r="AF1150" s="58">
        <f>'Base tratada'!$AC1150+'Base tratada'!$AD1150+'Base tratada'!$AE1150</f>
        <v>16</v>
      </c>
      <c r="AG11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50" s="58" t="str">
        <f>IF('Base tratada'!$AC1150&gt;=MAX('Base tratada'!$AD1150,'Base tratada'!$AE1150),"Web",
IF('Base tratada'!$AD1150&gt;='Base tratada'!$AE1150,"Catalog",
"Store"))</f>
        <v>Store</v>
      </c>
      <c r="AI1150" s="59">
        <f>IF('Base tratada'!$AF1150=0,"0",'Base tratada'!$AK1150/'Base tratada'!$AF1150)</f>
        <v>55.8125</v>
      </c>
      <c r="AJ1150" s="59" t="str">
        <f>IF('Base tratada'!$AI1150=0,"R$ 0",
IF('Base tratada'!$AI1150&lt;=25,"R$ 1–25",
IF('Base tratada'!$AI1150&lt;=50,"R$ 26–50",
"+R$ 50")))</f>
        <v>+R$ 50</v>
      </c>
      <c r="AK1150" s="35">
        <v>893</v>
      </c>
      <c r="AL1150" s="58" t="str">
        <f>IF('Base tratada'!$AK1150&lt;=100,"R$ 0-100",
IF('Base tratada'!$AK1150&lt;=500,"R$ 101-500",
IF('Base tratada'!$AK1150&lt;=1000,"R$ 501-1000",
IF('Base tratada'!$AK1150&lt;=1500,"R$ 1001-1500",
"+R$ 1500"))))</f>
        <v>R$ 501-1000</v>
      </c>
      <c r="AM1150" s="34">
        <v>0</v>
      </c>
      <c r="AN1150" s="34">
        <v>0</v>
      </c>
      <c r="AO1150" s="34">
        <v>0</v>
      </c>
      <c r="AP1150" s="34">
        <v>0</v>
      </c>
      <c r="AQ1150" s="34">
        <v>0</v>
      </c>
      <c r="AR1150" s="34">
        <v>0</v>
      </c>
      <c r="AS1150" s="34">
        <v>0</v>
      </c>
      <c r="AT1150" s="34">
        <v>3</v>
      </c>
      <c r="AU1150" s="34">
        <v>11</v>
      </c>
      <c r="AV1150" s="52">
        <v>796</v>
      </c>
      <c r="AW1150" s="57">
        <v>0</v>
      </c>
      <c r="AX1150" s="58" t="str">
        <f>IF(Tabela3[[#This Row],[Response]]=1, "Aceitou", "Não aceitou")</f>
        <v>Não aceitou</v>
      </c>
      <c r="AY1150" s="55" t="str">
        <f>Tabela3[[#This Row],[Faixa Recência]] &amp; " | " &amp; Tabela3[[#This Row],[Faixa Gasto]] &amp; " | " &amp; Tabela3[[#This Row],[Faixa ticket médio]]</f>
        <v>46-60 dias | R$ 501-1000 | +R$ 50</v>
      </c>
      <c r="AZ11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0" s="36"/>
    </row>
    <row r="1151" spans="1:54" x14ac:dyDescent="0.25">
      <c r="A1151" s="61">
        <v>1150</v>
      </c>
      <c r="B1151" s="37">
        <v>81657</v>
      </c>
      <c r="C1151" s="34">
        <v>0</v>
      </c>
      <c r="D1151" s="34">
        <v>0</v>
      </c>
      <c r="E1151" s="34">
        <v>69</v>
      </c>
      <c r="F1151" s="58" t="str">
        <f>IF('Base tratada'!$E1151&lt;=15,"0-15 dias",
IF('Base tratada'!$E1151&lt;=30, "16-30 dias",
IF('Base tratada'!$E1151&lt;=45, "31-45 dias",
IF('Base tratada'!$E1151&lt;=60, "46-60 dias",
IF('Base tratada'!$E1151&lt;=75, "61-75 dias", "76-99 dias")))))</f>
        <v>61-75 dias</v>
      </c>
      <c r="G1151" s="38">
        <v>51</v>
      </c>
      <c r="H1151" s="60" t="str">
        <f>IF('Base tratada'!$G1151&lt;=29,"24–29",
IF('Base tratada'!$G1151&lt;=39,"30–39",
IF('Base tratada'!$G1151&lt;=49,"40–49",
IF('Base tratada'!$G1151&lt;=59,"50–59",
IF('Base tratada'!$G1151&lt;=69,"60–69",
"70–80")))))</f>
        <v>50–59</v>
      </c>
      <c r="I1151" s="34">
        <v>2317</v>
      </c>
      <c r="J1151" s="58" t="str">
        <f>IF('Base tratada'!$K1151=1,"Divorciado",
IF('Base tratada'!$L1151=1,"Casado",
IF('Base tratada'!$M1151=1, "Solteiro",
IF('Base tratada'!$N1151=1,"Juntos",
"Viúvo"))))</f>
        <v>Solteiro</v>
      </c>
      <c r="K1151" s="34">
        <v>0</v>
      </c>
      <c r="L1151" s="34">
        <v>0</v>
      </c>
      <c r="M1151" s="34">
        <v>1</v>
      </c>
      <c r="N1151" s="34">
        <v>0</v>
      </c>
      <c r="O1151" s="34">
        <v>0</v>
      </c>
      <c r="P1151" s="34">
        <v>0</v>
      </c>
      <c r="Q1151" s="34">
        <v>0</v>
      </c>
      <c r="R1151" s="34">
        <v>1</v>
      </c>
      <c r="S1151" s="34">
        <v>0</v>
      </c>
      <c r="T1151" s="34">
        <v>0</v>
      </c>
      <c r="U1151" s="35">
        <v>364</v>
      </c>
      <c r="V1151" s="35">
        <v>40</v>
      </c>
      <c r="W1151" s="35">
        <v>425</v>
      </c>
      <c r="X1151" s="35">
        <v>158</v>
      </c>
      <c r="Y1151" s="35">
        <v>60</v>
      </c>
      <c r="Z1151" s="35">
        <v>50</v>
      </c>
      <c r="AA1151" s="34">
        <v>1</v>
      </c>
      <c r="AB1151" s="34">
        <v>1</v>
      </c>
      <c r="AC1151" s="34">
        <v>3</v>
      </c>
      <c r="AD1151" s="34">
        <v>4</v>
      </c>
      <c r="AE1151" s="34">
        <v>8</v>
      </c>
      <c r="AF1151" s="58">
        <f>'Base tratada'!$AC1151+'Base tratada'!$AD1151+'Base tratada'!$AE1151</f>
        <v>15</v>
      </c>
      <c r="AG11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51" s="58" t="str">
        <f>IF('Base tratada'!$AC1151&gt;=MAX('Base tratada'!$AD1151,'Base tratada'!$AE1151),"Web",
IF('Base tratada'!$AD1151&gt;='Base tratada'!$AE1151,"Catalog",
"Store"))</f>
        <v>Store</v>
      </c>
      <c r="AI1151" s="59">
        <f>IF('Base tratada'!$AF1151=0,"0",'Base tratada'!$AK1151/'Base tratada'!$AF1151)</f>
        <v>69.8</v>
      </c>
      <c r="AJ1151" s="59" t="str">
        <f>IF('Base tratada'!$AI1151=0,"R$ 0",
IF('Base tratada'!$AI1151&lt;=25,"R$ 1–25",
IF('Base tratada'!$AI1151&lt;=50,"R$ 26–50",
"+R$ 50")))</f>
        <v>+R$ 50</v>
      </c>
      <c r="AK1151" s="35">
        <v>1047</v>
      </c>
      <c r="AL1151" s="58" t="str">
        <f>IF('Base tratada'!$AK1151&lt;=100,"R$ 0-100",
IF('Base tratada'!$AK1151&lt;=500,"R$ 101-500",
IF('Base tratada'!$AK1151&lt;=1000,"R$ 501-1000",
IF('Base tratada'!$AK1151&lt;=1500,"R$ 1001-1500",
"+R$ 1500"))))</f>
        <v>R$ 1001-1500</v>
      </c>
      <c r="AM1151" s="34">
        <v>0</v>
      </c>
      <c r="AN1151" s="34">
        <v>0</v>
      </c>
      <c r="AO1151" s="34">
        <v>0</v>
      </c>
      <c r="AP1151" s="34">
        <v>0</v>
      </c>
      <c r="AQ1151" s="34">
        <v>0</v>
      </c>
      <c r="AR1151" s="34">
        <v>0</v>
      </c>
      <c r="AS1151" s="34">
        <v>0</v>
      </c>
      <c r="AT1151" s="34">
        <v>3</v>
      </c>
      <c r="AU1151" s="34">
        <v>11</v>
      </c>
      <c r="AV1151" s="52">
        <v>997</v>
      </c>
      <c r="AW1151" s="57">
        <v>0</v>
      </c>
      <c r="AX1151" s="58" t="str">
        <f>IF(Tabela3[[#This Row],[Response]]=1, "Aceitou", "Não aceitou")</f>
        <v>Não aceitou</v>
      </c>
      <c r="AY1151" s="55" t="str">
        <f>Tabela3[[#This Row],[Faixa Recência]] &amp; " | " &amp; Tabela3[[#This Row],[Faixa Gasto]] &amp; " | " &amp; Tabela3[[#This Row],[Faixa ticket médio]]</f>
        <v>61-75 dias | R$ 1001-1500 | +R$ 50</v>
      </c>
      <c r="AZ11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1" s="36"/>
    </row>
    <row r="1152" spans="1:54" x14ac:dyDescent="0.25">
      <c r="A1152" s="61">
        <v>1151</v>
      </c>
      <c r="B1152" s="37">
        <v>14421</v>
      </c>
      <c r="C1152" s="34">
        <v>0</v>
      </c>
      <c r="D1152" s="34">
        <v>0</v>
      </c>
      <c r="E1152" s="34">
        <v>81</v>
      </c>
      <c r="F1152" s="58" t="str">
        <f>IF('Base tratada'!$E1152&lt;=15,"0-15 dias",
IF('Base tratada'!$E1152&lt;=30, "16-30 dias",
IF('Base tratada'!$E1152&lt;=45, "31-45 dias",
IF('Base tratada'!$E1152&lt;=60, "46-60 dias",
IF('Base tratada'!$E1152&lt;=75, "61-75 dias", "76-99 dias")))))</f>
        <v>76-99 dias</v>
      </c>
      <c r="G1152" s="38">
        <v>24</v>
      </c>
      <c r="H1152" s="60" t="str">
        <f>IF('Base tratada'!$G1152&lt;=29,"24–29",
IF('Base tratada'!$G1152&lt;=39,"30–39",
IF('Base tratada'!$G1152&lt;=49,"40–49",
IF('Base tratada'!$G1152&lt;=59,"50–59",
IF('Base tratada'!$G1152&lt;=69,"60–69",
"70–80")))))</f>
        <v>24–29</v>
      </c>
      <c r="I1152" s="34">
        <v>2291</v>
      </c>
      <c r="J1152" s="58" t="str">
        <f>IF('Base tratada'!$K1152=1,"Divorciado",
IF('Base tratada'!$L1152=1,"Casado",
IF('Base tratada'!$M1152=1, "Solteiro",
IF('Base tratada'!$N1152=1,"Juntos",
"Viúvo"))))</f>
        <v>Casado</v>
      </c>
      <c r="K1152" s="34">
        <v>0</v>
      </c>
      <c r="L1152" s="34">
        <v>1</v>
      </c>
      <c r="M1152" s="34">
        <v>0</v>
      </c>
      <c r="N1152" s="34">
        <v>0</v>
      </c>
      <c r="O1152" s="34">
        <v>0</v>
      </c>
      <c r="P1152" s="34">
        <v>0</v>
      </c>
      <c r="Q1152" s="34">
        <v>1</v>
      </c>
      <c r="R1152" s="34">
        <v>0</v>
      </c>
      <c r="S1152" s="34">
        <v>0</v>
      </c>
      <c r="T1152" s="34">
        <v>0</v>
      </c>
      <c r="U1152" s="35">
        <v>0</v>
      </c>
      <c r="V1152" s="35">
        <v>0</v>
      </c>
      <c r="W1152" s="35">
        <v>2</v>
      </c>
      <c r="X1152" s="35">
        <v>3</v>
      </c>
      <c r="Y1152" s="35">
        <v>3</v>
      </c>
      <c r="Z1152" s="35">
        <v>8</v>
      </c>
      <c r="AA1152" s="34">
        <v>1</v>
      </c>
      <c r="AB1152" s="34">
        <v>5</v>
      </c>
      <c r="AC1152" s="34">
        <v>1</v>
      </c>
      <c r="AD1152" s="34">
        <v>0</v>
      </c>
      <c r="AE1152" s="34">
        <v>2</v>
      </c>
      <c r="AF1152" s="58">
        <f>'Base tratada'!$AC1152+'Base tratada'!$AD1152+'Base tratada'!$AE1152</f>
        <v>3</v>
      </c>
      <c r="AG11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52" s="58" t="str">
        <f>IF('Base tratada'!$AC1152&gt;=MAX('Base tratada'!$AD1152,'Base tratada'!$AE1152),"Web",
IF('Base tratada'!$AD1152&gt;='Base tratada'!$AE1152,"Catalog",
"Store"))</f>
        <v>Store</v>
      </c>
      <c r="AI1152" s="59">
        <f>IF('Base tratada'!$AF1152=0,"0",'Base tratada'!$AK1152/'Base tratada'!$AF1152)</f>
        <v>2.6666666666666665</v>
      </c>
      <c r="AJ1152" s="59" t="str">
        <f>IF('Base tratada'!$AI1152=0,"R$ 0",
IF('Base tratada'!$AI1152&lt;=25,"R$ 1–25",
IF('Base tratada'!$AI1152&lt;=50,"R$ 26–50",
"+R$ 50")))</f>
        <v>R$ 1–25</v>
      </c>
      <c r="AK1152" s="35">
        <v>8</v>
      </c>
      <c r="AL1152" s="58" t="str">
        <f>IF('Base tratada'!$AK1152&lt;=100,"R$ 0-100",
IF('Base tratada'!$AK1152&lt;=500,"R$ 101-500",
IF('Base tratada'!$AK1152&lt;=1000,"R$ 501-1000",
IF('Base tratada'!$AK1152&lt;=1500,"R$ 1001-1500",
"+R$ 1500"))))</f>
        <v>R$ 0-100</v>
      </c>
      <c r="AM1152" s="34">
        <v>0</v>
      </c>
      <c r="AN1152" s="34">
        <v>0</v>
      </c>
      <c r="AO1152" s="34">
        <v>1</v>
      </c>
      <c r="AP1152" s="34">
        <v>0</v>
      </c>
      <c r="AQ1152" s="34">
        <v>0</v>
      </c>
      <c r="AR1152" s="34">
        <v>1</v>
      </c>
      <c r="AS1152" s="34">
        <v>0</v>
      </c>
      <c r="AT1152" s="34">
        <v>3</v>
      </c>
      <c r="AU1152" s="34">
        <v>11</v>
      </c>
      <c r="AV1152" s="52">
        <v>0</v>
      </c>
      <c r="AW1152" s="57">
        <v>0</v>
      </c>
      <c r="AX1152" s="58" t="str">
        <f>IF(Tabela3[[#This Row],[Response]]=1, "Aceitou", "Não aceitou")</f>
        <v>Não aceitou</v>
      </c>
      <c r="AY1152" s="55" t="str">
        <f>Tabela3[[#This Row],[Faixa Recência]] &amp; " | " &amp; Tabela3[[#This Row],[Faixa Gasto]] &amp; " | " &amp; Tabela3[[#This Row],[Faixa ticket médio]]</f>
        <v>76-99 dias | R$ 0-100 | R$ 1–25</v>
      </c>
      <c r="AZ11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2" s="36"/>
    </row>
    <row r="1153" spans="1:54" x14ac:dyDescent="0.25">
      <c r="A1153" s="61">
        <v>1152</v>
      </c>
      <c r="B1153" s="37">
        <v>20130</v>
      </c>
      <c r="C1153" s="34">
        <v>0</v>
      </c>
      <c r="D1153" s="34">
        <v>0</v>
      </c>
      <c r="E1153" s="34">
        <v>99</v>
      </c>
      <c r="F1153" s="58" t="str">
        <f>IF('Base tratada'!$E1153&lt;=15,"0-15 dias",
IF('Base tratada'!$E1153&lt;=30, "16-30 dias",
IF('Base tratada'!$E1153&lt;=45, "31-45 dias",
IF('Base tratada'!$E1153&lt;=60, "46-60 dias",
IF('Base tratada'!$E1153&lt;=75, "61-75 dias", "76-99 dias")))))</f>
        <v>76-99 dias</v>
      </c>
      <c r="G1153" s="38">
        <v>46</v>
      </c>
      <c r="H1153" s="60" t="str">
        <f>IF('Base tratada'!$G1153&lt;=29,"24–29",
IF('Base tratada'!$G1153&lt;=39,"30–39",
IF('Base tratada'!$G1153&lt;=49,"40–49",
IF('Base tratada'!$G1153&lt;=59,"50–59",
IF('Base tratada'!$G1153&lt;=69,"60–69",
"70–80")))))</f>
        <v>40–49</v>
      </c>
      <c r="I1153" s="34">
        <v>2263</v>
      </c>
      <c r="J1153" s="58" t="str">
        <f>IF('Base tratada'!$K1153=1,"Divorciado",
IF('Base tratada'!$L1153=1,"Casado",
IF('Base tratada'!$M1153=1, "Solteiro",
IF('Base tratada'!$N1153=1,"Juntos",
"Viúvo"))))</f>
        <v>Casado</v>
      </c>
      <c r="K1153" s="34">
        <v>0</v>
      </c>
      <c r="L1153" s="34">
        <v>1</v>
      </c>
      <c r="M1153" s="34">
        <v>0</v>
      </c>
      <c r="N1153" s="34">
        <v>0</v>
      </c>
      <c r="O1153" s="34">
        <v>0</v>
      </c>
      <c r="P1153" s="34">
        <v>1</v>
      </c>
      <c r="Q1153" s="34">
        <v>0</v>
      </c>
      <c r="R1153" s="34">
        <v>0</v>
      </c>
      <c r="S1153" s="34">
        <v>0</v>
      </c>
      <c r="T1153" s="34">
        <v>0</v>
      </c>
      <c r="U1153" s="35">
        <v>0</v>
      </c>
      <c r="V1153" s="35">
        <v>6</v>
      </c>
      <c r="W1153" s="35">
        <v>3</v>
      </c>
      <c r="X1153" s="35">
        <v>7</v>
      </c>
      <c r="Y1153" s="35">
        <v>6</v>
      </c>
      <c r="Z1153" s="35">
        <v>12</v>
      </c>
      <c r="AA1153" s="34">
        <v>1</v>
      </c>
      <c r="AB1153" s="34">
        <v>8</v>
      </c>
      <c r="AC1153" s="34">
        <v>1</v>
      </c>
      <c r="AD1153" s="34">
        <v>0</v>
      </c>
      <c r="AE1153" s="34">
        <v>3</v>
      </c>
      <c r="AF1153" s="58">
        <f>'Base tratada'!$AC1153+'Base tratada'!$AD1153+'Base tratada'!$AE1153</f>
        <v>4</v>
      </c>
      <c r="AG11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53" s="58" t="str">
        <f>IF('Base tratada'!$AC1153&gt;=MAX('Base tratada'!$AD1153,'Base tratada'!$AE1153),"Web",
IF('Base tratada'!$AD1153&gt;='Base tratada'!$AE1153,"Catalog",
"Store"))</f>
        <v>Store</v>
      </c>
      <c r="AI1153" s="59">
        <f>IF('Base tratada'!$AF1153=0,"0",'Base tratada'!$AK1153/'Base tratada'!$AF1153)</f>
        <v>5.5</v>
      </c>
      <c r="AJ1153" s="59" t="str">
        <f>IF('Base tratada'!$AI1153=0,"R$ 0",
IF('Base tratada'!$AI1153&lt;=25,"R$ 1–25",
IF('Base tratada'!$AI1153&lt;=50,"R$ 26–50",
"+R$ 50")))</f>
        <v>R$ 1–25</v>
      </c>
      <c r="AK1153" s="35">
        <v>22</v>
      </c>
      <c r="AL1153" s="58" t="str">
        <f>IF('Base tratada'!$AK1153&lt;=100,"R$ 0-100",
IF('Base tratada'!$AK1153&lt;=500,"R$ 101-500",
IF('Base tratada'!$AK1153&lt;=1000,"R$ 501-1000",
IF('Base tratada'!$AK1153&lt;=1500,"R$ 1001-1500",
"+R$ 1500"))))</f>
        <v>R$ 0-100</v>
      </c>
      <c r="AM1153" s="34">
        <v>0</v>
      </c>
      <c r="AN1153" s="34">
        <v>0</v>
      </c>
      <c r="AO1153" s="34">
        <v>0</v>
      </c>
      <c r="AP1153" s="34">
        <v>0</v>
      </c>
      <c r="AQ1153" s="34">
        <v>0</v>
      </c>
      <c r="AR1153" s="34">
        <v>0</v>
      </c>
      <c r="AS1153" s="34">
        <v>0</v>
      </c>
      <c r="AT1153" s="34">
        <v>3</v>
      </c>
      <c r="AU1153" s="34">
        <v>11</v>
      </c>
      <c r="AV1153" s="52">
        <v>10</v>
      </c>
      <c r="AW1153" s="57">
        <v>0</v>
      </c>
      <c r="AX1153" s="58" t="str">
        <f>IF(Tabela3[[#This Row],[Response]]=1, "Aceitou", "Não aceitou")</f>
        <v>Não aceitou</v>
      </c>
      <c r="AY1153" s="55" t="str">
        <f>Tabela3[[#This Row],[Faixa Recência]] &amp; " | " &amp; Tabela3[[#This Row],[Faixa Gasto]] &amp; " | " &amp; Tabela3[[#This Row],[Faixa ticket médio]]</f>
        <v>76-99 dias | R$ 0-100 | R$ 1–25</v>
      </c>
      <c r="AZ11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3" s="36"/>
    </row>
    <row r="1154" spans="1:54" x14ac:dyDescent="0.25">
      <c r="A1154" s="61">
        <v>1153</v>
      </c>
      <c r="B1154" s="37">
        <v>74214</v>
      </c>
      <c r="C1154" s="34">
        <v>0</v>
      </c>
      <c r="D1154" s="34">
        <v>0</v>
      </c>
      <c r="E1154" s="34">
        <v>3</v>
      </c>
      <c r="F1154" s="58" t="str">
        <f>IF('Base tratada'!$E1154&lt;=15,"0-15 dias",
IF('Base tratada'!$E1154&lt;=30, "16-30 dias",
IF('Base tratada'!$E1154&lt;=45, "31-45 dias",
IF('Base tratada'!$E1154&lt;=60, "46-60 dias",
IF('Base tratada'!$E1154&lt;=75, "61-75 dias", "76-99 dias")))))</f>
        <v>0-15 dias</v>
      </c>
      <c r="G1154" s="38">
        <v>30</v>
      </c>
      <c r="H1154" s="60" t="str">
        <f>IF('Base tratada'!$G1154&lt;=29,"24–29",
IF('Base tratada'!$G1154&lt;=39,"30–39",
IF('Base tratada'!$G1154&lt;=49,"40–49",
IF('Base tratada'!$G1154&lt;=59,"50–59",
IF('Base tratada'!$G1154&lt;=69,"60–69",
"70–80")))))</f>
        <v>30–39</v>
      </c>
      <c r="I1154" s="34">
        <v>2831</v>
      </c>
      <c r="J1154" s="58" t="str">
        <f>IF('Base tratada'!$K1154=1,"Divorciado",
IF('Base tratada'!$L1154=1,"Casado",
IF('Base tratada'!$M1154=1, "Solteiro",
IF('Base tratada'!$N1154=1,"Juntos",
"Viúvo"))))</f>
        <v>Casado</v>
      </c>
      <c r="K1154" s="34">
        <v>0</v>
      </c>
      <c r="L1154" s="34">
        <v>1</v>
      </c>
      <c r="M1154" s="34">
        <v>0</v>
      </c>
      <c r="N1154" s="34">
        <v>0</v>
      </c>
      <c r="O1154" s="34">
        <v>0</v>
      </c>
      <c r="P1154" s="34">
        <v>0</v>
      </c>
      <c r="Q1154" s="34">
        <v>0</v>
      </c>
      <c r="R1154" s="34">
        <v>0</v>
      </c>
      <c r="S1154" s="34">
        <v>0</v>
      </c>
      <c r="T1154" s="34">
        <v>1</v>
      </c>
      <c r="U1154" s="35">
        <v>863</v>
      </c>
      <c r="V1154" s="35">
        <v>83</v>
      </c>
      <c r="W1154" s="35">
        <v>547</v>
      </c>
      <c r="X1154" s="35">
        <v>86</v>
      </c>
      <c r="Y1154" s="35">
        <v>99</v>
      </c>
      <c r="Z1154" s="35">
        <v>33</v>
      </c>
      <c r="AA1154" s="34">
        <v>1</v>
      </c>
      <c r="AB1154" s="34">
        <v>5</v>
      </c>
      <c r="AC1154" s="34">
        <v>8</v>
      </c>
      <c r="AD1154" s="34">
        <v>2</v>
      </c>
      <c r="AE1154" s="34">
        <v>5</v>
      </c>
      <c r="AF1154" s="58">
        <f>'Base tratada'!$AC1154+'Base tratada'!$AD1154+'Base tratada'!$AE1154</f>
        <v>15</v>
      </c>
      <c r="AG11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54" s="58" t="str">
        <f>IF('Base tratada'!$AC1154&gt;=MAX('Base tratada'!$AD1154,'Base tratada'!$AE1154),"Web",
IF('Base tratada'!$AD1154&gt;='Base tratada'!$AE1154,"Catalog",
"Store"))</f>
        <v>Web</v>
      </c>
      <c r="AI1154" s="59">
        <f>IF('Base tratada'!$AF1154=0,"0",'Base tratada'!$AK1154/'Base tratada'!$AF1154)</f>
        <v>111.86666666666666</v>
      </c>
      <c r="AJ1154" s="59" t="str">
        <f>IF('Base tratada'!$AI1154=0,"R$ 0",
IF('Base tratada'!$AI1154&lt;=25,"R$ 1–25",
IF('Base tratada'!$AI1154&lt;=50,"R$ 26–50",
"+R$ 50")))</f>
        <v>+R$ 50</v>
      </c>
      <c r="AK1154" s="35">
        <v>1678</v>
      </c>
      <c r="AL1154" s="58" t="str">
        <f>IF('Base tratada'!$AK1154&lt;=100,"R$ 0-100",
IF('Base tratada'!$AK1154&lt;=500,"R$ 101-500",
IF('Base tratada'!$AK1154&lt;=1000,"R$ 501-1000",
IF('Base tratada'!$AK1154&lt;=1500,"R$ 1001-1500",
"+R$ 1500"))))</f>
        <v>+R$ 1500</v>
      </c>
      <c r="AM1154" s="34">
        <v>0</v>
      </c>
      <c r="AN1154" s="34">
        <v>0</v>
      </c>
      <c r="AO1154" s="34">
        <v>0</v>
      </c>
      <c r="AP1154" s="34">
        <v>0</v>
      </c>
      <c r="AQ1154" s="34">
        <v>0</v>
      </c>
      <c r="AR1154" s="34">
        <v>0</v>
      </c>
      <c r="AS1154" s="34">
        <v>0</v>
      </c>
      <c r="AT1154" s="34">
        <v>3</v>
      </c>
      <c r="AU1154" s="34">
        <v>11</v>
      </c>
      <c r="AV1154" s="52">
        <v>1645</v>
      </c>
      <c r="AW1154" s="57">
        <v>0</v>
      </c>
      <c r="AX1154" s="58" t="str">
        <f>IF(Tabela3[[#This Row],[Response]]=1, "Aceitou", "Não aceitou")</f>
        <v>Não aceitou</v>
      </c>
      <c r="AY1154" s="55" t="str">
        <f>Tabela3[[#This Row],[Faixa Recência]] &amp; " | " &amp; Tabela3[[#This Row],[Faixa Gasto]] &amp; " | " &amp; Tabela3[[#This Row],[Faixa ticket médio]]</f>
        <v>0-15 dias | +R$ 1500 | +R$ 50</v>
      </c>
      <c r="AZ11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54" s="36"/>
    </row>
    <row r="1155" spans="1:54" x14ac:dyDescent="0.25">
      <c r="A1155" s="61">
        <v>1154</v>
      </c>
      <c r="B1155" s="37">
        <v>66726</v>
      </c>
      <c r="C1155" s="34">
        <v>1</v>
      </c>
      <c r="D1155" s="34">
        <v>1</v>
      </c>
      <c r="E1155" s="34">
        <v>61</v>
      </c>
      <c r="F1155" s="58" t="str">
        <f>IF('Base tratada'!$E1155&lt;=15,"0-15 dias",
IF('Base tratada'!$E1155&lt;=30, "16-30 dias",
IF('Base tratada'!$E1155&lt;=45, "31-45 dias",
IF('Base tratada'!$E1155&lt;=60, "46-60 dias",
IF('Base tratada'!$E1155&lt;=75, "61-75 dias", "76-99 dias")))))</f>
        <v>61-75 dias</v>
      </c>
      <c r="G1155" s="38">
        <v>63</v>
      </c>
      <c r="H1155" s="60" t="str">
        <f>IF('Base tratada'!$G1155&lt;=29,"24–29",
IF('Base tratada'!$G1155&lt;=39,"30–39",
IF('Base tratada'!$G1155&lt;=49,"40–49",
IF('Base tratada'!$G1155&lt;=59,"50–59",
IF('Base tratada'!$G1155&lt;=69,"60–69",
"70–80")))))</f>
        <v>60–69</v>
      </c>
      <c r="I1155" s="34">
        <v>2327</v>
      </c>
      <c r="J1155" s="58" t="str">
        <f>IF('Base tratada'!$K1155=1,"Divorciado",
IF('Base tratada'!$L1155=1,"Casado",
IF('Base tratada'!$M1155=1, "Solteiro",
IF('Base tratada'!$N1155=1,"Juntos",
"Viúvo"))))</f>
        <v>Casado</v>
      </c>
      <c r="K1155" s="34">
        <v>0</v>
      </c>
      <c r="L1155" s="34">
        <v>1</v>
      </c>
      <c r="M1155" s="34">
        <v>0</v>
      </c>
      <c r="N1155" s="34">
        <v>0</v>
      </c>
      <c r="O1155" s="34">
        <v>0</v>
      </c>
      <c r="P1155" s="34">
        <v>0</v>
      </c>
      <c r="Q1155" s="34">
        <v>0</v>
      </c>
      <c r="R1155" s="34">
        <v>0</v>
      </c>
      <c r="S1155" s="34">
        <v>1</v>
      </c>
      <c r="T1155" s="34">
        <v>0</v>
      </c>
      <c r="U1155" s="35">
        <v>349</v>
      </c>
      <c r="V1155" s="35">
        <v>7</v>
      </c>
      <c r="W1155" s="35">
        <v>35</v>
      </c>
      <c r="X1155" s="35">
        <v>0</v>
      </c>
      <c r="Y1155" s="35">
        <v>0</v>
      </c>
      <c r="Z1155" s="35">
        <v>47</v>
      </c>
      <c r="AA1155" s="34">
        <v>3</v>
      </c>
      <c r="AB1155" s="34">
        <v>7</v>
      </c>
      <c r="AC1155" s="34">
        <v>8</v>
      </c>
      <c r="AD1155" s="34">
        <v>2</v>
      </c>
      <c r="AE1155" s="34">
        <v>4</v>
      </c>
      <c r="AF1155" s="58">
        <f>'Base tratada'!$AC1155+'Base tratada'!$AD1155+'Base tratada'!$AE1155</f>
        <v>14</v>
      </c>
      <c r="AG11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55" s="58" t="str">
        <f>IF('Base tratada'!$AC1155&gt;=MAX('Base tratada'!$AD1155,'Base tratada'!$AE1155),"Web",
IF('Base tratada'!$AD1155&gt;='Base tratada'!$AE1155,"Catalog",
"Store"))</f>
        <v>Web</v>
      </c>
      <c r="AI1155" s="59">
        <f>IF('Base tratada'!$AF1155=0,"0",'Base tratada'!$AK1155/'Base tratada'!$AF1155)</f>
        <v>27.928571428571427</v>
      </c>
      <c r="AJ1155" s="59" t="str">
        <f>IF('Base tratada'!$AI1155=0,"R$ 0",
IF('Base tratada'!$AI1155&lt;=25,"R$ 1–25",
IF('Base tratada'!$AI1155&lt;=50,"R$ 26–50",
"+R$ 50")))</f>
        <v>R$ 26–50</v>
      </c>
      <c r="AK1155" s="35">
        <v>391</v>
      </c>
      <c r="AL1155" s="58" t="str">
        <f>IF('Base tratada'!$AK1155&lt;=100,"R$ 0-100",
IF('Base tratada'!$AK1155&lt;=500,"R$ 101-500",
IF('Base tratada'!$AK1155&lt;=1000,"R$ 501-1000",
IF('Base tratada'!$AK1155&lt;=1500,"R$ 1001-1500",
"+R$ 1500"))))</f>
        <v>R$ 101-500</v>
      </c>
      <c r="AM1155" s="34">
        <v>0</v>
      </c>
      <c r="AN1155" s="34">
        <v>0</v>
      </c>
      <c r="AO1155" s="34">
        <v>0</v>
      </c>
      <c r="AP1155" s="34">
        <v>1</v>
      </c>
      <c r="AQ1155" s="34">
        <v>0</v>
      </c>
      <c r="AR1155" s="34">
        <v>1</v>
      </c>
      <c r="AS1155" s="34">
        <v>0</v>
      </c>
      <c r="AT1155" s="34">
        <v>3</v>
      </c>
      <c r="AU1155" s="34">
        <v>11</v>
      </c>
      <c r="AV1155" s="52">
        <v>344</v>
      </c>
      <c r="AW1155" s="57">
        <v>0</v>
      </c>
      <c r="AX1155" s="58" t="str">
        <f>IF(Tabela3[[#This Row],[Response]]=1, "Aceitou", "Não aceitou")</f>
        <v>Não aceitou</v>
      </c>
      <c r="AY1155" s="55" t="str">
        <f>Tabela3[[#This Row],[Faixa Recência]] &amp; " | " &amp; Tabela3[[#This Row],[Faixa Gasto]] &amp; " | " &amp; Tabela3[[#This Row],[Faixa ticket médio]]</f>
        <v>61-75 dias | R$ 101-500 | R$ 26–50</v>
      </c>
      <c r="AZ11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5" s="36"/>
    </row>
    <row r="1156" spans="1:54" x14ac:dyDescent="0.25">
      <c r="A1156" s="61">
        <v>1155</v>
      </c>
      <c r="B1156" s="37">
        <v>23724</v>
      </c>
      <c r="C1156" s="34">
        <v>1</v>
      </c>
      <c r="D1156" s="34">
        <v>0</v>
      </c>
      <c r="E1156" s="34">
        <v>65</v>
      </c>
      <c r="F1156" s="58" t="str">
        <f>IF('Base tratada'!$E1156&lt;=15,"0-15 dias",
IF('Base tratada'!$E1156&lt;=30, "16-30 dias",
IF('Base tratada'!$E1156&lt;=45, "31-45 dias",
IF('Base tratada'!$E1156&lt;=60, "46-60 dias",
IF('Base tratada'!$E1156&lt;=75, "61-75 dias", "76-99 dias")))))</f>
        <v>61-75 dias</v>
      </c>
      <c r="G1156" s="38">
        <v>41</v>
      </c>
      <c r="H1156" s="60" t="str">
        <f>IF('Base tratada'!$G1156&lt;=29,"24–29",
IF('Base tratada'!$G1156&lt;=39,"30–39",
IF('Base tratada'!$G1156&lt;=49,"40–49",
IF('Base tratada'!$G1156&lt;=59,"50–59",
IF('Base tratada'!$G1156&lt;=69,"60–69",
"70–80")))))</f>
        <v>40–49</v>
      </c>
      <c r="I1156" s="34">
        <v>2696</v>
      </c>
      <c r="J1156" s="58" t="str">
        <f>IF('Base tratada'!$K1156=1,"Divorciado",
IF('Base tratada'!$L1156=1,"Casado",
IF('Base tratada'!$M1156=1, "Solteiro",
IF('Base tratada'!$N1156=1,"Juntos",
"Viúvo"))))</f>
        <v>Juntos</v>
      </c>
      <c r="K1156" s="34">
        <v>0</v>
      </c>
      <c r="L1156" s="34">
        <v>0</v>
      </c>
      <c r="M1156" s="34">
        <v>0</v>
      </c>
      <c r="N1156" s="34">
        <v>1</v>
      </c>
      <c r="O1156" s="34">
        <v>0</v>
      </c>
      <c r="P1156" s="34">
        <v>0</v>
      </c>
      <c r="Q1156" s="34">
        <v>1</v>
      </c>
      <c r="R1156" s="34">
        <v>0</v>
      </c>
      <c r="S1156" s="34">
        <v>0</v>
      </c>
      <c r="T1156" s="34">
        <v>0</v>
      </c>
      <c r="U1156" s="35">
        <v>5</v>
      </c>
      <c r="V1156" s="35">
        <v>23</v>
      </c>
      <c r="W1156" s="35">
        <v>15</v>
      </c>
      <c r="X1156" s="35">
        <v>0</v>
      </c>
      <c r="Y1156" s="35">
        <v>18</v>
      </c>
      <c r="Z1156" s="35">
        <v>14</v>
      </c>
      <c r="AA1156" s="34">
        <v>2</v>
      </c>
      <c r="AB1156" s="34">
        <v>8</v>
      </c>
      <c r="AC1156" s="34">
        <v>2</v>
      </c>
      <c r="AD1156" s="34">
        <v>0</v>
      </c>
      <c r="AE1156" s="34">
        <v>3</v>
      </c>
      <c r="AF1156" s="58">
        <f>'Base tratada'!$AC1156+'Base tratada'!$AD1156+'Base tratada'!$AE1156</f>
        <v>5</v>
      </c>
      <c r="AG11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56" s="58" t="str">
        <f>IF('Base tratada'!$AC1156&gt;=MAX('Base tratada'!$AD1156,'Base tratada'!$AE1156),"Web",
IF('Base tratada'!$AD1156&gt;='Base tratada'!$AE1156,"Catalog",
"Store"))</f>
        <v>Store</v>
      </c>
      <c r="AI1156" s="59">
        <f>IF('Base tratada'!$AF1156=0,"0",'Base tratada'!$AK1156/'Base tratada'!$AF1156)</f>
        <v>12.2</v>
      </c>
      <c r="AJ1156" s="59" t="str">
        <f>IF('Base tratada'!$AI1156=0,"R$ 0",
IF('Base tratada'!$AI1156&lt;=25,"R$ 1–25",
IF('Base tratada'!$AI1156&lt;=50,"R$ 26–50",
"+R$ 50")))</f>
        <v>R$ 1–25</v>
      </c>
      <c r="AK1156" s="35">
        <v>61</v>
      </c>
      <c r="AL1156" s="58" t="str">
        <f>IF('Base tratada'!$AK1156&lt;=100,"R$ 0-100",
IF('Base tratada'!$AK1156&lt;=500,"R$ 101-500",
IF('Base tratada'!$AK1156&lt;=1000,"R$ 501-1000",
IF('Base tratada'!$AK1156&lt;=1500,"R$ 1001-1500",
"+R$ 1500"))))</f>
        <v>R$ 0-100</v>
      </c>
      <c r="AM1156" s="34">
        <v>0</v>
      </c>
      <c r="AN1156" s="34">
        <v>0</v>
      </c>
      <c r="AO1156" s="34">
        <v>0</v>
      </c>
      <c r="AP1156" s="34">
        <v>0</v>
      </c>
      <c r="AQ1156" s="34">
        <v>0</v>
      </c>
      <c r="AR1156" s="34">
        <v>0</v>
      </c>
      <c r="AS1156" s="34">
        <v>0</v>
      </c>
      <c r="AT1156" s="34">
        <v>3</v>
      </c>
      <c r="AU1156" s="34">
        <v>11</v>
      </c>
      <c r="AV1156" s="52">
        <v>47</v>
      </c>
      <c r="AW1156" s="57">
        <v>0</v>
      </c>
      <c r="AX1156" s="58" t="str">
        <f>IF(Tabela3[[#This Row],[Response]]=1, "Aceitou", "Não aceitou")</f>
        <v>Não aceitou</v>
      </c>
      <c r="AY1156" s="55" t="str">
        <f>Tabela3[[#This Row],[Faixa Recência]] &amp; " | " &amp; Tabela3[[#This Row],[Faixa Gasto]] &amp; " | " &amp; Tabela3[[#This Row],[Faixa ticket médio]]</f>
        <v>61-75 dias | R$ 0-100 | R$ 1–25</v>
      </c>
      <c r="AZ11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6" s="36"/>
    </row>
    <row r="1157" spans="1:54" x14ac:dyDescent="0.25">
      <c r="A1157" s="61">
        <v>1156</v>
      </c>
      <c r="B1157" s="37">
        <v>47353</v>
      </c>
      <c r="C1157" s="34">
        <v>0</v>
      </c>
      <c r="D1157" s="34">
        <v>1</v>
      </c>
      <c r="E1157" s="34">
        <v>93</v>
      </c>
      <c r="F1157" s="58" t="str">
        <f>IF('Base tratada'!$E1157&lt;=15,"0-15 dias",
IF('Base tratada'!$E1157&lt;=30, "16-30 dias",
IF('Base tratada'!$E1157&lt;=45, "31-45 dias",
IF('Base tratada'!$E1157&lt;=60, "46-60 dias",
IF('Base tratada'!$E1157&lt;=75, "61-75 dias", "76-99 dias")))))</f>
        <v>76-99 dias</v>
      </c>
      <c r="G1157" s="38">
        <v>60</v>
      </c>
      <c r="H1157" s="60" t="str">
        <f>IF('Base tratada'!$G1157&lt;=29,"24–29",
IF('Base tratada'!$G1157&lt;=39,"30–39",
IF('Base tratada'!$G1157&lt;=49,"40–49",
IF('Base tratada'!$G1157&lt;=59,"50–59",
IF('Base tratada'!$G1157&lt;=69,"60–69",
"70–80")))))</f>
        <v>60–69</v>
      </c>
      <c r="I1157" s="34">
        <v>2387</v>
      </c>
      <c r="J1157" s="58" t="str">
        <f>IF('Base tratada'!$K1157=1,"Divorciado",
IF('Base tratada'!$L1157=1,"Casado",
IF('Base tratada'!$M1157=1, "Solteiro",
IF('Base tratada'!$N1157=1,"Juntos",
"Viúvo"))))</f>
        <v>Casado</v>
      </c>
      <c r="K1157" s="34">
        <v>0</v>
      </c>
      <c r="L1157" s="34">
        <v>1</v>
      </c>
      <c r="M1157" s="34">
        <v>0</v>
      </c>
      <c r="N1157" s="34">
        <v>0</v>
      </c>
      <c r="O1157" s="34">
        <v>0</v>
      </c>
      <c r="P1157" s="34">
        <v>0</v>
      </c>
      <c r="Q1157" s="34">
        <v>0</v>
      </c>
      <c r="R1157" s="34">
        <v>0</v>
      </c>
      <c r="S1157" s="34">
        <v>1</v>
      </c>
      <c r="T1157" s="34">
        <v>0</v>
      </c>
      <c r="U1157" s="35">
        <v>184</v>
      </c>
      <c r="V1157" s="35">
        <v>2</v>
      </c>
      <c r="W1157" s="35">
        <v>19</v>
      </c>
      <c r="X1157" s="35">
        <v>8</v>
      </c>
      <c r="Y1157" s="35">
        <v>8</v>
      </c>
      <c r="Z1157" s="35">
        <v>4</v>
      </c>
      <c r="AA1157" s="34">
        <v>3</v>
      </c>
      <c r="AB1157" s="34">
        <v>5</v>
      </c>
      <c r="AC1157" s="34">
        <v>2</v>
      </c>
      <c r="AD1157" s="34">
        <v>2</v>
      </c>
      <c r="AE1157" s="34">
        <v>6</v>
      </c>
      <c r="AF1157" s="58">
        <f>'Base tratada'!$AC1157+'Base tratada'!$AD1157+'Base tratada'!$AE1157</f>
        <v>10</v>
      </c>
      <c r="AG11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57" s="58" t="str">
        <f>IF('Base tratada'!$AC1157&gt;=MAX('Base tratada'!$AD1157,'Base tratada'!$AE1157),"Web",
IF('Base tratada'!$AD1157&gt;='Base tratada'!$AE1157,"Catalog",
"Store"))</f>
        <v>Store</v>
      </c>
      <c r="AI1157" s="59">
        <f>IF('Base tratada'!$AF1157=0,"0",'Base tratada'!$AK1157/'Base tratada'!$AF1157)</f>
        <v>22.1</v>
      </c>
      <c r="AJ1157" s="59" t="str">
        <f>IF('Base tratada'!$AI1157=0,"R$ 0",
IF('Base tratada'!$AI1157&lt;=25,"R$ 1–25",
IF('Base tratada'!$AI1157&lt;=50,"R$ 26–50",
"+R$ 50")))</f>
        <v>R$ 1–25</v>
      </c>
      <c r="AK1157" s="35">
        <v>221</v>
      </c>
      <c r="AL1157" s="58" t="str">
        <f>IF('Base tratada'!$AK1157&lt;=100,"R$ 0-100",
IF('Base tratada'!$AK1157&lt;=500,"R$ 101-500",
IF('Base tratada'!$AK1157&lt;=1000,"R$ 501-1000",
IF('Base tratada'!$AK1157&lt;=1500,"R$ 1001-1500",
"+R$ 1500"))))</f>
        <v>R$ 101-500</v>
      </c>
      <c r="AM1157" s="34">
        <v>0</v>
      </c>
      <c r="AN1157" s="34">
        <v>0</v>
      </c>
      <c r="AO1157" s="34">
        <v>0</v>
      </c>
      <c r="AP1157" s="34">
        <v>0</v>
      </c>
      <c r="AQ1157" s="34">
        <v>0</v>
      </c>
      <c r="AR1157" s="34">
        <v>0</v>
      </c>
      <c r="AS1157" s="34">
        <v>0</v>
      </c>
      <c r="AT1157" s="34">
        <v>3</v>
      </c>
      <c r="AU1157" s="34">
        <v>11</v>
      </c>
      <c r="AV1157" s="52">
        <v>217</v>
      </c>
      <c r="AW1157" s="57">
        <v>0</v>
      </c>
      <c r="AX1157" s="58" t="str">
        <f>IF(Tabela3[[#This Row],[Response]]=1, "Aceitou", "Não aceitou")</f>
        <v>Não aceitou</v>
      </c>
      <c r="AY1157" s="55" t="str">
        <f>Tabela3[[#This Row],[Faixa Recência]] &amp; " | " &amp; Tabela3[[#This Row],[Faixa Gasto]] &amp; " | " &amp; Tabela3[[#This Row],[Faixa ticket médio]]</f>
        <v>76-99 dias | R$ 101-500 | R$ 1–25</v>
      </c>
      <c r="AZ11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7" s="36"/>
    </row>
    <row r="1158" spans="1:54" x14ac:dyDescent="0.25">
      <c r="A1158" s="61">
        <v>1157</v>
      </c>
      <c r="B1158" s="37">
        <v>33444</v>
      </c>
      <c r="C1158" s="34">
        <v>1</v>
      </c>
      <c r="D1158" s="34">
        <v>1</v>
      </c>
      <c r="E1158" s="34">
        <v>24</v>
      </c>
      <c r="F1158" s="58" t="str">
        <f>IF('Base tratada'!$E1158&lt;=15,"0-15 dias",
IF('Base tratada'!$E1158&lt;=30, "16-30 dias",
IF('Base tratada'!$E1158&lt;=45, "31-45 dias",
IF('Base tratada'!$E1158&lt;=60, "46-60 dias",
IF('Base tratada'!$E1158&lt;=75, "61-75 dias", "76-99 dias")))))</f>
        <v>16-30 dias</v>
      </c>
      <c r="G1158" s="38">
        <v>68</v>
      </c>
      <c r="H1158" s="60" t="str">
        <f>IF('Base tratada'!$G1158&lt;=29,"24–29",
IF('Base tratada'!$G1158&lt;=39,"30–39",
IF('Base tratada'!$G1158&lt;=49,"40–49",
IF('Base tratada'!$G1158&lt;=59,"50–59",
IF('Base tratada'!$G1158&lt;=69,"60–69",
"70–80")))))</f>
        <v>60–69</v>
      </c>
      <c r="I1158" s="34">
        <v>2762</v>
      </c>
      <c r="J1158" s="58" t="str">
        <f>IF('Base tratada'!$K1158=1,"Divorciado",
IF('Base tratada'!$L1158=1,"Casado",
IF('Base tratada'!$M1158=1, "Solteiro",
IF('Base tratada'!$N1158=1,"Juntos",
"Viúvo"))))</f>
        <v>Casado</v>
      </c>
      <c r="K1158" s="34">
        <v>0</v>
      </c>
      <c r="L1158" s="34">
        <v>1</v>
      </c>
      <c r="M1158" s="34">
        <v>0</v>
      </c>
      <c r="N1158" s="34">
        <v>0</v>
      </c>
      <c r="O1158" s="34">
        <v>0</v>
      </c>
      <c r="P1158" s="34">
        <v>0</v>
      </c>
      <c r="Q1158" s="34">
        <v>0</v>
      </c>
      <c r="R1158" s="34">
        <v>0</v>
      </c>
      <c r="S1158" s="34">
        <v>1</v>
      </c>
      <c r="T1158" s="34">
        <v>0</v>
      </c>
      <c r="U1158" s="35">
        <v>8</v>
      </c>
      <c r="V1158" s="35">
        <v>0</v>
      </c>
      <c r="W1158" s="35">
        <v>8</v>
      </c>
      <c r="X1158" s="35">
        <v>0</v>
      </c>
      <c r="Y1158" s="35">
        <v>0</v>
      </c>
      <c r="Z1158" s="35">
        <v>2</v>
      </c>
      <c r="AA1158" s="34">
        <v>1</v>
      </c>
      <c r="AB1158" s="34">
        <v>8</v>
      </c>
      <c r="AC1158" s="34">
        <v>1</v>
      </c>
      <c r="AD1158" s="34">
        <v>0</v>
      </c>
      <c r="AE1158" s="34">
        <v>2</v>
      </c>
      <c r="AF1158" s="58">
        <f>'Base tratada'!$AC1158+'Base tratada'!$AD1158+'Base tratada'!$AE1158</f>
        <v>3</v>
      </c>
      <c r="AG11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58" s="58" t="str">
        <f>IF('Base tratada'!$AC1158&gt;=MAX('Base tratada'!$AD1158,'Base tratada'!$AE1158),"Web",
IF('Base tratada'!$AD1158&gt;='Base tratada'!$AE1158,"Catalog",
"Store"))</f>
        <v>Store</v>
      </c>
      <c r="AI1158" s="59">
        <f>IF('Base tratada'!$AF1158=0,"0",'Base tratada'!$AK1158/'Base tratada'!$AF1158)</f>
        <v>5.333333333333333</v>
      </c>
      <c r="AJ1158" s="59" t="str">
        <f>IF('Base tratada'!$AI1158=0,"R$ 0",
IF('Base tratada'!$AI1158&lt;=25,"R$ 1–25",
IF('Base tratada'!$AI1158&lt;=50,"R$ 26–50",
"+R$ 50")))</f>
        <v>R$ 1–25</v>
      </c>
      <c r="AK1158" s="35">
        <v>16</v>
      </c>
      <c r="AL1158" s="58" t="str">
        <f>IF('Base tratada'!$AK1158&lt;=100,"R$ 0-100",
IF('Base tratada'!$AK1158&lt;=500,"R$ 101-500",
IF('Base tratada'!$AK1158&lt;=1000,"R$ 501-1000",
IF('Base tratada'!$AK1158&lt;=1500,"R$ 1001-1500",
"+R$ 1500"))))</f>
        <v>R$ 0-100</v>
      </c>
      <c r="AM1158" s="34">
        <v>0</v>
      </c>
      <c r="AN1158" s="34">
        <v>0</v>
      </c>
      <c r="AO1158" s="34">
        <v>0</v>
      </c>
      <c r="AP1158" s="34">
        <v>0</v>
      </c>
      <c r="AQ1158" s="34">
        <v>0</v>
      </c>
      <c r="AR1158" s="34">
        <v>0</v>
      </c>
      <c r="AS1158" s="34">
        <v>0</v>
      </c>
      <c r="AT1158" s="34">
        <v>3</v>
      </c>
      <c r="AU1158" s="34">
        <v>11</v>
      </c>
      <c r="AV1158" s="52">
        <v>14</v>
      </c>
      <c r="AW1158" s="57">
        <v>0</v>
      </c>
      <c r="AX1158" s="58" t="str">
        <f>IF(Tabela3[[#This Row],[Response]]=1, "Aceitou", "Não aceitou")</f>
        <v>Não aceitou</v>
      </c>
      <c r="AY1158" s="55" t="str">
        <f>Tabela3[[#This Row],[Faixa Recência]] &amp; " | " &amp; Tabela3[[#This Row],[Faixa Gasto]] &amp; " | " &amp; Tabela3[[#This Row],[Faixa ticket médio]]</f>
        <v>16-30 dias | R$ 0-100 | R$ 1–25</v>
      </c>
      <c r="AZ11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8" s="36"/>
    </row>
    <row r="1159" spans="1:54" x14ac:dyDescent="0.25">
      <c r="A1159" s="61">
        <v>1158</v>
      </c>
      <c r="B1159" s="37">
        <v>54386</v>
      </c>
      <c r="C1159" s="34">
        <v>0</v>
      </c>
      <c r="D1159" s="34">
        <v>1</v>
      </c>
      <c r="E1159" s="34">
        <v>8</v>
      </c>
      <c r="F1159" s="58" t="str">
        <f>IF('Base tratada'!$E1159&lt;=15,"0-15 dias",
IF('Base tratada'!$E1159&lt;=30, "16-30 dias",
IF('Base tratada'!$E1159&lt;=45, "31-45 dias",
IF('Base tratada'!$E1159&lt;=60, "46-60 dias",
IF('Base tratada'!$E1159&lt;=75, "61-75 dias", "76-99 dias")))))</f>
        <v>0-15 dias</v>
      </c>
      <c r="G1159" s="38">
        <v>39</v>
      </c>
      <c r="H1159" s="60" t="str">
        <f>IF('Base tratada'!$G1159&lt;=29,"24–29",
IF('Base tratada'!$G1159&lt;=39,"30–39",
IF('Base tratada'!$G1159&lt;=49,"40–49",
IF('Base tratada'!$G1159&lt;=59,"50–59",
IF('Base tratada'!$G1159&lt;=69,"60–69",
"70–80")))))</f>
        <v>30–39</v>
      </c>
      <c r="I1159" s="34">
        <v>2567</v>
      </c>
      <c r="J1159" s="58" t="str">
        <f>IF('Base tratada'!$K1159=1,"Divorciado",
IF('Base tratada'!$L1159=1,"Casado",
IF('Base tratada'!$M1159=1, "Solteiro",
IF('Base tratada'!$N1159=1,"Juntos",
"Viúvo"))))</f>
        <v>Casado</v>
      </c>
      <c r="K1159" s="34">
        <v>0</v>
      </c>
      <c r="L1159" s="34">
        <v>1</v>
      </c>
      <c r="M1159" s="34">
        <v>0</v>
      </c>
      <c r="N1159" s="34">
        <v>0</v>
      </c>
      <c r="O1159" s="34">
        <v>0</v>
      </c>
      <c r="P1159" s="34">
        <v>0</v>
      </c>
      <c r="Q1159" s="34">
        <v>0</v>
      </c>
      <c r="R1159" s="34">
        <v>1</v>
      </c>
      <c r="S1159" s="34">
        <v>0</v>
      </c>
      <c r="T1159" s="34">
        <v>0</v>
      </c>
      <c r="U1159" s="35">
        <v>277</v>
      </c>
      <c r="V1159" s="35">
        <v>21</v>
      </c>
      <c r="W1159" s="35">
        <v>64</v>
      </c>
      <c r="X1159" s="35">
        <v>62</v>
      </c>
      <c r="Y1159" s="35">
        <v>21</v>
      </c>
      <c r="Z1159" s="35">
        <v>25</v>
      </c>
      <c r="AA1159" s="34">
        <v>2</v>
      </c>
      <c r="AB1159" s="34">
        <v>3</v>
      </c>
      <c r="AC1159" s="34">
        <v>3</v>
      </c>
      <c r="AD1159" s="34">
        <v>2</v>
      </c>
      <c r="AE1159" s="34">
        <v>10</v>
      </c>
      <c r="AF1159" s="58">
        <f>'Base tratada'!$AC1159+'Base tratada'!$AD1159+'Base tratada'!$AE1159</f>
        <v>15</v>
      </c>
      <c r="AG11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59" s="58" t="str">
        <f>IF('Base tratada'!$AC1159&gt;=MAX('Base tratada'!$AD1159,'Base tratada'!$AE1159),"Web",
IF('Base tratada'!$AD1159&gt;='Base tratada'!$AE1159,"Catalog",
"Store"))</f>
        <v>Store</v>
      </c>
      <c r="AI1159" s="59">
        <f>IF('Base tratada'!$AF1159=0,"0",'Base tratada'!$AK1159/'Base tratada'!$AF1159)</f>
        <v>29.666666666666668</v>
      </c>
      <c r="AJ1159" s="59" t="str">
        <f>IF('Base tratada'!$AI1159=0,"R$ 0",
IF('Base tratada'!$AI1159&lt;=25,"R$ 1–25",
IF('Base tratada'!$AI1159&lt;=50,"R$ 26–50",
"+R$ 50")))</f>
        <v>R$ 26–50</v>
      </c>
      <c r="AK1159" s="35">
        <v>445</v>
      </c>
      <c r="AL1159" s="58" t="str">
        <f>IF('Base tratada'!$AK1159&lt;=100,"R$ 0-100",
IF('Base tratada'!$AK1159&lt;=500,"R$ 101-500",
IF('Base tratada'!$AK1159&lt;=1000,"R$ 501-1000",
IF('Base tratada'!$AK1159&lt;=1500,"R$ 1001-1500",
"+R$ 1500"))))</f>
        <v>R$ 101-500</v>
      </c>
      <c r="AM1159" s="34">
        <v>0</v>
      </c>
      <c r="AN1159" s="34">
        <v>0</v>
      </c>
      <c r="AO1159" s="34">
        <v>0</v>
      </c>
      <c r="AP1159" s="34">
        <v>0</v>
      </c>
      <c r="AQ1159" s="34">
        <v>0</v>
      </c>
      <c r="AR1159" s="34">
        <v>0</v>
      </c>
      <c r="AS1159" s="34">
        <v>0</v>
      </c>
      <c r="AT1159" s="34">
        <v>3</v>
      </c>
      <c r="AU1159" s="34">
        <v>11</v>
      </c>
      <c r="AV1159" s="52">
        <v>420</v>
      </c>
      <c r="AW1159" s="57">
        <v>0</v>
      </c>
      <c r="AX1159" s="58" t="str">
        <f>IF(Tabela3[[#This Row],[Response]]=1, "Aceitou", "Não aceitou")</f>
        <v>Não aceitou</v>
      </c>
      <c r="AY1159" s="55" t="str">
        <f>Tabela3[[#This Row],[Faixa Recência]] &amp; " | " &amp; Tabela3[[#This Row],[Faixa Gasto]] &amp; " | " &amp; Tabela3[[#This Row],[Faixa ticket médio]]</f>
        <v>0-15 dias | R$ 101-500 | R$ 26–50</v>
      </c>
      <c r="AZ11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59" s="36"/>
    </row>
    <row r="1160" spans="1:54" x14ac:dyDescent="0.25">
      <c r="A1160" s="61">
        <v>1159</v>
      </c>
      <c r="B1160" s="37">
        <v>28510</v>
      </c>
      <c r="C1160" s="34">
        <v>1</v>
      </c>
      <c r="D1160" s="34">
        <v>1</v>
      </c>
      <c r="E1160" s="34">
        <v>72</v>
      </c>
      <c r="F1160" s="58" t="str">
        <f>IF('Base tratada'!$E1160&lt;=15,"0-15 dias",
IF('Base tratada'!$E1160&lt;=30, "16-30 dias",
IF('Base tratada'!$E1160&lt;=45, "31-45 dias",
IF('Base tratada'!$E1160&lt;=60, "46-60 dias",
IF('Base tratada'!$E1160&lt;=75, "61-75 dias", "76-99 dias")))))</f>
        <v>61-75 dias</v>
      </c>
      <c r="G1160" s="38">
        <v>39</v>
      </c>
      <c r="H1160" s="60" t="str">
        <f>IF('Base tratada'!$G1160&lt;=29,"24–29",
IF('Base tratada'!$G1160&lt;=39,"30–39",
IF('Base tratada'!$G1160&lt;=49,"40–49",
IF('Base tratada'!$G1160&lt;=59,"50–59",
IF('Base tratada'!$G1160&lt;=69,"60–69",
"70–80")))))</f>
        <v>30–39</v>
      </c>
      <c r="I1160" s="34">
        <v>2601</v>
      </c>
      <c r="J1160" s="58" t="str">
        <f>IF('Base tratada'!$K1160=1,"Divorciado",
IF('Base tratada'!$L1160=1,"Casado",
IF('Base tratada'!$M1160=1, "Solteiro",
IF('Base tratada'!$N1160=1,"Juntos",
"Viúvo"))))</f>
        <v>Divorciado</v>
      </c>
      <c r="K1160" s="34">
        <v>1</v>
      </c>
      <c r="L1160" s="34">
        <v>0</v>
      </c>
      <c r="M1160" s="34">
        <v>0</v>
      </c>
      <c r="N1160" s="34">
        <v>0</v>
      </c>
      <c r="O1160" s="34">
        <v>0</v>
      </c>
      <c r="P1160" s="34">
        <v>0</v>
      </c>
      <c r="Q1160" s="34">
        <v>0</v>
      </c>
      <c r="R1160" s="34">
        <v>1</v>
      </c>
      <c r="S1160" s="34">
        <v>0</v>
      </c>
      <c r="T1160" s="34">
        <v>0</v>
      </c>
      <c r="U1160" s="35">
        <v>44</v>
      </c>
      <c r="V1160" s="35">
        <v>5</v>
      </c>
      <c r="W1160" s="35">
        <v>19</v>
      </c>
      <c r="X1160" s="35">
        <v>0</v>
      </c>
      <c r="Y1160" s="35">
        <v>4</v>
      </c>
      <c r="Z1160" s="35">
        <v>19</v>
      </c>
      <c r="AA1160" s="34">
        <v>3</v>
      </c>
      <c r="AB1160" s="34">
        <v>5</v>
      </c>
      <c r="AC1160" s="34">
        <v>2</v>
      </c>
      <c r="AD1160" s="34">
        <v>0</v>
      </c>
      <c r="AE1160" s="34">
        <v>4</v>
      </c>
      <c r="AF1160" s="58">
        <f>'Base tratada'!$AC1160+'Base tratada'!$AD1160+'Base tratada'!$AE1160</f>
        <v>6</v>
      </c>
      <c r="AG11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60" s="58" t="str">
        <f>IF('Base tratada'!$AC1160&gt;=MAX('Base tratada'!$AD1160,'Base tratada'!$AE1160),"Web",
IF('Base tratada'!$AD1160&gt;='Base tratada'!$AE1160,"Catalog",
"Store"))</f>
        <v>Store</v>
      </c>
      <c r="AI1160" s="59">
        <f>IF('Base tratada'!$AF1160=0,"0",'Base tratada'!$AK1160/'Base tratada'!$AF1160)</f>
        <v>12</v>
      </c>
      <c r="AJ1160" s="59" t="str">
        <f>IF('Base tratada'!$AI1160=0,"R$ 0",
IF('Base tratada'!$AI1160&lt;=25,"R$ 1–25",
IF('Base tratada'!$AI1160&lt;=50,"R$ 26–50",
"+R$ 50")))</f>
        <v>R$ 1–25</v>
      </c>
      <c r="AK1160" s="35">
        <v>72</v>
      </c>
      <c r="AL1160" s="58" t="str">
        <f>IF('Base tratada'!$AK1160&lt;=100,"R$ 0-100",
IF('Base tratada'!$AK1160&lt;=500,"R$ 101-500",
IF('Base tratada'!$AK1160&lt;=1000,"R$ 501-1000",
IF('Base tratada'!$AK1160&lt;=1500,"R$ 1001-1500",
"+R$ 1500"))))</f>
        <v>R$ 0-100</v>
      </c>
      <c r="AM1160" s="34">
        <v>0</v>
      </c>
      <c r="AN1160" s="34">
        <v>0</v>
      </c>
      <c r="AO1160" s="34">
        <v>0</v>
      </c>
      <c r="AP1160" s="34">
        <v>0</v>
      </c>
      <c r="AQ1160" s="34">
        <v>0</v>
      </c>
      <c r="AR1160" s="34">
        <v>0</v>
      </c>
      <c r="AS1160" s="34">
        <v>0</v>
      </c>
      <c r="AT1160" s="34">
        <v>3</v>
      </c>
      <c r="AU1160" s="34">
        <v>11</v>
      </c>
      <c r="AV1160" s="52">
        <v>53</v>
      </c>
      <c r="AW1160" s="57">
        <v>0</v>
      </c>
      <c r="AX1160" s="58" t="str">
        <f>IF(Tabela3[[#This Row],[Response]]=1, "Aceitou", "Não aceitou")</f>
        <v>Não aceitou</v>
      </c>
      <c r="AY1160" s="55" t="str">
        <f>Tabela3[[#This Row],[Faixa Recência]] &amp; " | " &amp; Tabela3[[#This Row],[Faixa Gasto]] &amp; " | " &amp; Tabela3[[#This Row],[Faixa ticket médio]]</f>
        <v>61-75 dias | R$ 0-100 | R$ 1–25</v>
      </c>
      <c r="AZ11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0" s="36"/>
    </row>
    <row r="1161" spans="1:54" x14ac:dyDescent="0.25">
      <c r="A1161" s="61">
        <v>1160</v>
      </c>
      <c r="B1161" s="37">
        <v>90638</v>
      </c>
      <c r="C1161" s="34">
        <v>0</v>
      </c>
      <c r="D1161" s="34">
        <v>0</v>
      </c>
      <c r="E1161" s="34">
        <v>29</v>
      </c>
      <c r="F1161" s="58" t="str">
        <f>IF('Base tratada'!$E1161&lt;=15,"0-15 dias",
IF('Base tratada'!$E1161&lt;=30, "16-30 dias",
IF('Base tratada'!$E1161&lt;=45, "31-45 dias",
IF('Base tratada'!$E1161&lt;=60, "46-60 dias",
IF('Base tratada'!$E1161&lt;=75, "61-75 dias", "76-99 dias")))))</f>
        <v>16-30 dias</v>
      </c>
      <c r="G1161" s="38">
        <v>29</v>
      </c>
      <c r="H1161" s="60" t="str">
        <f>IF('Base tratada'!$G1161&lt;=29,"24–29",
IF('Base tratada'!$G1161&lt;=39,"30–39",
IF('Base tratada'!$G1161&lt;=49,"40–49",
IF('Base tratada'!$G1161&lt;=59,"50–59",
IF('Base tratada'!$G1161&lt;=69,"60–69",
"70–80")))))</f>
        <v>24–29</v>
      </c>
      <c r="I1161" s="34">
        <v>2295</v>
      </c>
      <c r="J1161" s="58" t="str">
        <f>IF('Base tratada'!$K1161=1,"Divorciado",
IF('Base tratada'!$L1161=1,"Casado",
IF('Base tratada'!$M1161=1, "Solteiro",
IF('Base tratada'!$N1161=1,"Juntos",
"Viúvo"))))</f>
        <v>Solteiro</v>
      </c>
      <c r="K1161" s="34">
        <v>0</v>
      </c>
      <c r="L1161" s="34">
        <v>0</v>
      </c>
      <c r="M1161" s="34">
        <v>1</v>
      </c>
      <c r="N1161" s="34">
        <v>0</v>
      </c>
      <c r="O1161" s="34">
        <v>0</v>
      </c>
      <c r="P1161" s="34">
        <v>0</v>
      </c>
      <c r="Q1161" s="34">
        <v>0</v>
      </c>
      <c r="R1161" s="34">
        <v>0</v>
      </c>
      <c r="S1161" s="34">
        <v>1</v>
      </c>
      <c r="T1161" s="34">
        <v>0</v>
      </c>
      <c r="U1161" s="35">
        <v>1156</v>
      </c>
      <c r="V1161" s="35">
        <v>120</v>
      </c>
      <c r="W1161" s="35">
        <v>915</v>
      </c>
      <c r="X1161" s="35">
        <v>94</v>
      </c>
      <c r="Y1161" s="35">
        <v>144</v>
      </c>
      <c r="Z1161" s="35">
        <v>96</v>
      </c>
      <c r="AA1161" s="34">
        <v>1</v>
      </c>
      <c r="AB1161" s="34">
        <v>1</v>
      </c>
      <c r="AC1161" s="34">
        <v>3</v>
      </c>
      <c r="AD1161" s="34">
        <v>4</v>
      </c>
      <c r="AE1161" s="34">
        <v>10</v>
      </c>
      <c r="AF1161" s="58">
        <f>'Base tratada'!$AC1161+'Base tratada'!$AD1161+'Base tratada'!$AE1161</f>
        <v>17</v>
      </c>
      <c r="AG11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61" s="58" t="str">
        <f>IF('Base tratada'!$AC1161&gt;=MAX('Base tratada'!$AD1161,'Base tratada'!$AE1161),"Web",
IF('Base tratada'!$AD1161&gt;='Base tratada'!$AE1161,"Catalog",
"Store"))</f>
        <v>Store</v>
      </c>
      <c r="AI1161" s="59">
        <f>IF('Base tratada'!$AF1161=0,"0",'Base tratada'!$AK1161/'Base tratada'!$AF1161)</f>
        <v>142.88235294117646</v>
      </c>
      <c r="AJ1161" s="59" t="str">
        <f>IF('Base tratada'!$AI1161=0,"R$ 0",
IF('Base tratada'!$AI1161&lt;=25,"R$ 1–25",
IF('Base tratada'!$AI1161&lt;=50,"R$ 26–50",
"+R$ 50")))</f>
        <v>+R$ 50</v>
      </c>
      <c r="AK1161" s="35">
        <v>2429</v>
      </c>
      <c r="AL1161" s="58" t="str">
        <f>IF('Base tratada'!$AK1161&lt;=100,"R$ 0-100",
IF('Base tratada'!$AK1161&lt;=500,"R$ 101-500",
IF('Base tratada'!$AK1161&lt;=1000,"R$ 501-1000",
IF('Base tratada'!$AK1161&lt;=1500,"R$ 1001-1500",
"+R$ 1500"))))</f>
        <v>+R$ 1500</v>
      </c>
      <c r="AM1161" s="34">
        <v>0</v>
      </c>
      <c r="AN1161" s="34">
        <v>0</v>
      </c>
      <c r="AO1161" s="34">
        <v>0</v>
      </c>
      <c r="AP1161" s="34">
        <v>0</v>
      </c>
      <c r="AQ1161" s="34">
        <v>1</v>
      </c>
      <c r="AR1161" s="34">
        <v>1</v>
      </c>
      <c r="AS1161" s="34">
        <v>0</v>
      </c>
      <c r="AT1161" s="34">
        <v>3</v>
      </c>
      <c r="AU1161" s="34">
        <v>11</v>
      </c>
      <c r="AV1161" s="52">
        <v>2333</v>
      </c>
      <c r="AW1161" s="57">
        <v>0</v>
      </c>
      <c r="AX1161" s="58" t="str">
        <f>IF(Tabela3[[#This Row],[Response]]=1, "Aceitou", "Não aceitou")</f>
        <v>Não aceitou</v>
      </c>
      <c r="AY1161" s="55" t="str">
        <f>Tabela3[[#This Row],[Faixa Recência]] &amp; " | " &amp; Tabela3[[#This Row],[Faixa Gasto]] &amp; " | " &amp; Tabela3[[#This Row],[Faixa ticket médio]]</f>
        <v>16-30 dias | +R$ 1500 | +R$ 50</v>
      </c>
      <c r="AZ11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61" s="36"/>
    </row>
    <row r="1162" spans="1:54" x14ac:dyDescent="0.25">
      <c r="A1162" s="61">
        <v>1161</v>
      </c>
      <c r="B1162" s="37">
        <v>48070</v>
      </c>
      <c r="C1162" s="34">
        <v>0</v>
      </c>
      <c r="D1162" s="34">
        <v>1</v>
      </c>
      <c r="E1162" s="34">
        <v>33</v>
      </c>
      <c r="F1162" s="58" t="str">
        <f>IF('Base tratada'!$E1162&lt;=15,"0-15 dias",
IF('Base tratada'!$E1162&lt;=30, "16-30 dias",
IF('Base tratada'!$E1162&lt;=45, "31-45 dias",
IF('Base tratada'!$E1162&lt;=60, "46-60 dias",
IF('Base tratada'!$E1162&lt;=75, "61-75 dias", "76-99 dias")))))</f>
        <v>31-45 dias</v>
      </c>
      <c r="G1162" s="38">
        <v>70</v>
      </c>
      <c r="H1162" s="60" t="str">
        <f>IF('Base tratada'!$G1162&lt;=29,"24–29",
IF('Base tratada'!$G1162&lt;=39,"30–39",
IF('Base tratada'!$G1162&lt;=49,"40–49",
IF('Base tratada'!$G1162&lt;=59,"50–59",
IF('Base tratada'!$G1162&lt;=69,"60–69",
"70–80")))))</f>
        <v>70–80</v>
      </c>
      <c r="I1162" s="34">
        <v>2691</v>
      </c>
      <c r="J1162" s="58" t="str">
        <f>IF('Base tratada'!$K1162=1,"Divorciado",
IF('Base tratada'!$L1162=1,"Casado",
IF('Base tratada'!$M1162=1, "Solteiro",
IF('Base tratada'!$N1162=1,"Juntos",
"Viúvo"))))</f>
        <v>Juntos</v>
      </c>
      <c r="K1162" s="34">
        <v>0</v>
      </c>
      <c r="L1162" s="34">
        <v>0</v>
      </c>
      <c r="M1162" s="34">
        <v>0</v>
      </c>
      <c r="N1162" s="34">
        <v>1</v>
      </c>
      <c r="O1162" s="34">
        <v>0</v>
      </c>
      <c r="P1162" s="34">
        <v>0</v>
      </c>
      <c r="Q1162" s="34">
        <v>0</v>
      </c>
      <c r="R1162" s="34">
        <v>1</v>
      </c>
      <c r="S1162" s="34">
        <v>0</v>
      </c>
      <c r="T1162" s="34">
        <v>0</v>
      </c>
      <c r="U1162" s="35">
        <v>373</v>
      </c>
      <c r="V1162" s="35">
        <v>14</v>
      </c>
      <c r="W1162" s="35">
        <v>83</v>
      </c>
      <c r="X1162" s="35">
        <v>6</v>
      </c>
      <c r="Y1162" s="35">
        <v>9</v>
      </c>
      <c r="Z1162" s="35">
        <v>19</v>
      </c>
      <c r="AA1162" s="34">
        <v>3</v>
      </c>
      <c r="AB1162" s="34">
        <v>7</v>
      </c>
      <c r="AC1162" s="34">
        <v>8</v>
      </c>
      <c r="AD1162" s="34">
        <v>2</v>
      </c>
      <c r="AE1162" s="34">
        <v>6</v>
      </c>
      <c r="AF1162" s="58">
        <f>'Base tratada'!$AC1162+'Base tratada'!$AD1162+'Base tratada'!$AE1162</f>
        <v>16</v>
      </c>
      <c r="AG11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62" s="58" t="str">
        <f>IF('Base tratada'!$AC1162&gt;=MAX('Base tratada'!$AD1162,'Base tratada'!$AE1162),"Web",
IF('Base tratada'!$AD1162&gt;='Base tratada'!$AE1162,"Catalog",
"Store"))</f>
        <v>Web</v>
      </c>
      <c r="AI1162" s="59">
        <f>IF('Base tratada'!$AF1162=0,"0",'Base tratada'!$AK1162/'Base tratada'!$AF1162)</f>
        <v>30.3125</v>
      </c>
      <c r="AJ1162" s="59" t="str">
        <f>IF('Base tratada'!$AI1162=0,"R$ 0",
IF('Base tratada'!$AI1162&lt;=25,"R$ 1–25",
IF('Base tratada'!$AI1162&lt;=50,"R$ 26–50",
"+R$ 50")))</f>
        <v>R$ 26–50</v>
      </c>
      <c r="AK1162" s="35">
        <v>485</v>
      </c>
      <c r="AL1162" s="58" t="str">
        <f>IF('Base tratada'!$AK1162&lt;=100,"R$ 0-100",
IF('Base tratada'!$AK1162&lt;=500,"R$ 101-500",
IF('Base tratada'!$AK1162&lt;=1000,"R$ 501-1000",
IF('Base tratada'!$AK1162&lt;=1500,"R$ 1001-1500",
"+R$ 1500"))))</f>
        <v>R$ 101-500</v>
      </c>
      <c r="AM1162" s="34">
        <v>0</v>
      </c>
      <c r="AN1162" s="34">
        <v>0</v>
      </c>
      <c r="AO1162" s="34">
        <v>0</v>
      </c>
      <c r="AP1162" s="34">
        <v>0</v>
      </c>
      <c r="AQ1162" s="34">
        <v>0</v>
      </c>
      <c r="AR1162" s="34">
        <v>0</v>
      </c>
      <c r="AS1162" s="34">
        <v>1</v>
      </c>
      <c r="AT1162" s="34">
        <v>3</v>
      </c>
      <c r="AU1162" s="34">
        <v>11</v>
      </c>
      <c r="AV1162" s="52">
        <v>466</v>
      </c>
      <c r="AW1162" s="57">
        <v>0</v>
      </c>
      <c r="AX1162" s="58" t="str">
        <f>IF(Tabela3[[#This Row],[Response]]=1, "Aceitou", "Não aceitou")</f>
        <v>Não aceitou</v>
      </c>
      <c r="AY1162" s="55" t="str">
        <f>Tabela3[[#This Row],[Faixa Recência]] &amp; " | " &amp; Tabela3[[#This Row],[Faixa Gasto]] &amp; " | " &amp; Tabela3[[#This Row],[Faixa ticket médio]]</f>
        <v>31-45 dias | R$ 101-500 | R$ 26–50</v>
      </c>
      <c r="AZ11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2" s="36"/>
    </row>
    <row r="1163" spans="1:54" x14ac:dyDescent="0.25">
      <c r="A1163" s="61">
        <v>1162</v>
      </c>
      <c r="B1163" s="37">
        <v>43140</v>
      </c>
      <c r="C1163" s="34">
        <v>0</v>
      </c>
      <c r="D1163" s="34">
        <v>1</v>
      </c>
      <c r="E1163" s="34">
        <v>68</v>
      </c>
      <c r="F1163" s="58" t="str">
        <f>IF('Base tratada'!$E1163&lt;=15,"0-15 dias",
IF('Base tratada'!$E1163&lt;=30, "16-30 dias",
IF('Base tratada'!$E1163&lt;=45, "31-45 dias",
IF('Base tratada'!$E1163&lt;=60, "46-60 dias",
IF('Base tratada'!$E1163&lt;=75, "61-75 dias", "76-99 dias")))))</f>
        <v>61-75 dias</v>
      </c>
      <c r="G1163" s="38">
        <v>63</v>
      </c>
      <c r="H1163" s="60" t="str">
        <f>IF('Base tratada'!$G1163&lt;=29,"24–29",
IF('Base tratada'!$G1163&lt;=39,"30–39",
IF('Base tratada'!$G1163&lt;=49,"40–49",
IF('Base tratada'!$G1163&lt;=59,"50–59",
IF('Base tratada'!$G1163&lt;=69,"60–69",
"70–80")))))</f>
        <v>60–69</v>
      </c>
      <c r="I1163" s="34">
        <v>2699</v>
      </c>
      <c r="J1163" s="58" t="str">
        <f>IF('Base tratada'!$K1163=1,"Divorciado",
IF('Base tratada'!$L1163=1,"Casado",
IF('Base tratada'!$M1163=1, "Solteiro",
IF('Base tratada'!$N1163=1,"Juntos",
"Viúvo"))))</f>
        <v>Casado</v>
      </c>
      <c r="K1163" s="34">
        <v>0</v>
      </c>
      <c r="L1163" s="34">
        <v>1</v>
      </c>
      <c r="M1163" s="34">
        <v>0</v>
      </c>
      <c r="N1163" s="34">
        <v>0</v>
      </c>
      <c r="O1163" s="34">
        <v>0</v>
      </c>
      <c r="P1163" s="34">
        <v>0</v>
      </c>
      <c r="Q1163" s="34">
        <v>0</v>
      </c>
      <c r="R1163" s="34">
        <v>1</v>
      </c>
      <c r="S1163" s="34">
        <v>0</v>
      </c>
      <c r="T1163" s="34">
        <v>0</v>
      </c>
      <c r="U1163" s="35">
        <v>134</v>
      </c>
      <c r="V1163" s="35">
        <v>8</v>
      </c>
      <c r="W1163" s="35">
        <v>76</v>
      </c>
      <c r="X1163" s="35">
        <v>6</v>
      </c>
      <c r="Y1163" s="35">
        <v>0</v>
      </c>
      <c r="Z1163" s="35">
        <v>11</v>
      </c>
      <c r="AA1163" s="34">
        <v>1</v>
      </c>
      <c r="AB1163" s="34">
        <v>6</v>
      </c>
      <c r="AC1163" s="34">
        <v>4</v>
      </c>
      <c r="AD1163" s="34">
        <v>1</v>
      </c>
      <c r="AE1163" s="34">
        <v>5</v>
      </c>
      <c r="AF1163" s="58">
        <f>'Base tratada'!$AC1163+'Base tratada'!$AD1163+'Base tratada'!$AE1163</f>
        <v>10</v>
      </c>
      <c r="AG11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63" s="58" t="str">
        <f>IF('Base tratada'!$AC1163&gt;=MAX('Base tratada'!$AD1163,'Base tratada'!$AE1163),"Web",
IF('Base tratada'!$AD1163&gt;='Base tratada'!$AE1163,"Catalog",
"Store"))</f>
        <v>Store</v>
      </c>
      <c r="AI1163" s="59">
        <f>IF('Base tratada'!$AF1163=0,"0",'Base tratada'!$AK1163/'Base tratada'!$AF1163)</f>
        <v>22.4</v>
      </c>
      <c r="AJ1163" s="59" t="str">
        <f>IF('Base tratada'!$AI1163=0,"R$ 0",
IF('Base tratada'!$AI1163&lt;=25,"R$ 1–25",
IF('Base tratada'!$AI1163&lt;=50,"R$ 26–50",
"+R$ 50")))</f>
        <v>R$ 1–25</v>
      </c>
      <c r="AK1163" s="35">
        <v>224</v>
      </c>
      <c r="AL1163" s="58" t="str">
        <f>IF('Base tratada'!$AK1163&lt;=100,"R$ 0-100",
IF('Base tratada'!$AK1163&lt;=500,"R$ 101-500",
IF('Base tratada'!$AK1163&lt;=1000,"R$ 501-1000",
IF('Base tratada'!$AK1163&lt;=1500,"R$ 1001-1500",
"+R$ 1500"))))</f>
        <v>R$ 101-500</v>
      </c>
      <c r="AM1163" s="34">
        <v>0</v>
      </c>
      <c r="AN1163" s="34">
        <v>0</v>
      </c>
      <c r="AO1163" s="34">
        <v>0</v>
      </c>
      <c r="AP1163" s="34">
        <v>0</v>
      </c>
      <c r="AQ1163" s="34">
        <v>0</v>
      </c>
      <c r="AR1163" s="34">
        <v>0</v>
      </c>
      <c r="AS1163" s="34">
        <v>0</v>
      </c>
      <c r="AT1163" s="34">
        <v>3</v>
      </c>
      <c r="AU1163" s="34">
        <v>11</v>
      </c>
      <c r="AV1163" s="52">
        <v>213</v>
      </c>
      <c r="AW1163" s="57">
        <v>0</v>
      </c>
      <c r="AX1163" s="58" t="str">
        <f>IF(Tabela3[[#This Row],[Response]]=1, "Aceitou", "Não aceitou")</f>
        <v>Não aceitou</v>
      </c>
      <c r="AY1163" s="55" t="str">
        <f>Tabela3[[#This Row],[Faixa Recência]] &amp; " | " &amp; Tabela3[[#This Row],[Faixa Gasto]] &amp; " | " &amp; Tabela3[[#This Row],[Faixa ticket médio]]</f>
        <v>61-75 dias | R$ 101-500 | R$ 1–25</v>
      </c>
      <c r="AZ11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3" s="36"/>
    </row>
    <row r="1164" spans="1:54" x14ac:dyDescent="0.25">
      <c r="A1164" s="61">
        <v>1163</v>
      </c>
      <c r="B1164" s="37">
        <v>54959</v>
      </c>
      <c r="C1164" s="34">
        <v>0</v>
      </c>
      <c r="D1164" s="34">
        <v>1</v>
      </c>
      <c r="E1164" s="34">
        <v>55</v>
      </c>
      <c r="F1164" s="58" t="str">
        <f>IF('Base tratada'!$E1164&lt;=15,"0-15 dias",
IF('Base tratada'!$E1164&lt;=30, "16-30 dias",
IF('Base tratada'!$E1164&lt;=45, "31-45 dias",
IF('Base tratada'!$E1164&lt;=60, "46-60 dias",
IF('Base tratada'!$E1164&lt;=75, "61-75 dias", "76-99 dias")))))</f>
        <v>46-60 dias</v>
      </c>
      <c r="G1164" s="38">
        <v>59</v>
      </c>
      <c r="H1164" s="60" t="str">
        <f>IF('Base tratada'!$G1164&lt;=29,"24–29",
IF('Base tratada'!$G1164&lt;=39,"30–39",
IF('Base tratada'!$G1164&lt;=49,"40–49",
IF('Base tratada'!$G1164&lt;=59,"50–59",
IF('Base tratada'!$G1164&lt;=69,"60–69",
"70–80")))))</f>
        <v>50–59</v>
      </c>
      <c r="I1164" s="34">
        <v>2685</v>
      </c>
      <c r="J1164" s="58" t="str">
        <f>IF('Base tratada'!$K1164=1,"Divorciado",
IF('Base tratada'!$L1164=1,"Casado",
IF('Base tratada'!$M1164=1, "Solteiro",
IF('Base tratada'!$N1164=1,"Juntos",
"Viúvo"))))</f>
        <v>Divorciado</v>
      </c>
      <c r="K1164" s="34">
        <v>1</v>
      </c>
      <c r="L1164" s="34">
        <v>0</v>
      </c>
      <c r="M1164" s="34">
        <v>0</v>
      </c>
      <c r="N1164" s="34">
        <v>0</v>
      </c>
      <c r="O1164" s="34">
        <v>0</v>
      </c>
      <c r="P1164" s="34">
        <v>0</v>
      </c>
      <c r="Q1164" s="34">
        <v>0</v>
      </c>
      <c r="R1164" s="34">
        <v>0</v>
      </c>
      <c r="S1164" s="34">
        <v>0</v>
      </c>
      <c r="T1164" s="34">
        <v>1</v>
      </c>
      <c r="U1164" s="35">
        <v>1148</v>
      </c>
      <c r="V1164" s="35">
        <v>0</v>
      </c>
      <c r="W1164" s="35">
        <v>60</v>
      </c>
      <c r="X1164" s="35">
        <v>0</v>
      </c>
      <c r="Y1164" s="35">
        <v>0</v>
      </c>
      <c r="Z1164" s="35">
        <v>24</v>
      </c>
      <c r="AA1164" s="34">
        <v>3</v>
      </c>
      <c r="AB1164" s="34">
        <v>7</v>
      </c>
      <c r="AC1164" s="34">
        <v>9</v>
      </c>
      <c r="AD1164" s="34">
        <v>5</v>
      </c>
      <c r="AE1164" s="34">
        <v>4</v>
      </c>
      <c r="AF1164" s="58">
        <f>'Base tratada'!$AC1164+'Base tratada'!$AD1164+'Base tratada'!$AE1164</f>
        <v>18</v>
      </c>
      <c r="AG11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64" s="58" t="str">
        <f>IF('Base tratada'!$AC1164&gt;=MAX('Base tratada'!$AD1164,'Base tratada'!$AE1164),"Web",
IF('Base tratada'!$AD1164&gt;='Base tratada'!$AE1164,"Catalog",
"Store"))</f>
        <v>Web</v>
      </c>
      <c r="AI1164" s="59">
        <f>IF('Base tratada'!$AF1164=0,"0",'Base tratada'!$AK1164/'Base tratada'!$AF1164)</f>
        <v>67.111111111111114</v>
      </c>
      <c r="AJ1164" s="59" t="str">
        <f>IF('Base tratada'!$AI1164=0,"R$ 0",
IF('Base tratada'!$AI1164&lt;=25,"R$ 1–25",
IF('Base tratada'!$AI1164&lt;=50,"R$ 26–50",
"+R$ 50")))</f>
        <v>+R$ 50</v>
      </c>
      <c r="AK1164" s="35">
        <v>1208</v>
      </c>
      <c r="AL1164" s="58" t="str">
        <f>IF('Base tratada'!$AK1164&lt;=100,"R$ 0-100",
IF('Base tratada'!$AK1164&lt;=500,"R$ 101-500",
IF('Base tratada'!$AK1164&lt;=1000,"R$ 501-1000",
IF('Base tratada'!$AK1164&lt;=1500,"R$ 1001-1500",
"+R$ 1500"))))</f>
        <v>R$ 1001-1500</v>
      </c>
      <c r="AM1164" s="34">
        <v>0</v>
      </c>
      <c r="AN1164" s="34">
        <v>0</v>
      </c>
      <c r="AO1164" s="34">
        <v>0</v>
      </c>
      <c r="AP1164" s="34">
        <v>1</v>
      </c>
      <c r="AQ1164" s="34">
        <v>0</v>
      </c>
      <c r="AR1164" s="34">
        <v>1</v>
      </c>
      <c r="AS1164" s="34">
        <v>0</v>
      </c>
      <c r="AT1164" s="34">
        <v>3</v>
      </c>
      <c r="AU1164" s="34">
        <v>11</v>
      </c>
      <c r="AV1164" s="52">
        <v>1184</v>
      </c>
      <c r="AW1164" s="57">
        <v>1</v>
      </c>
      <c r="AX1164" s="58" t="str">
        <f>IF(Tabela3[[#This Row],[Response]]=1, "Aceitou", "Não aceitou")</f>
        <v>Aceitou</v>
      </c>
      <c r="AY1164" s="55" t="str">
        <f>Tabela3[[#This Row],[Faixa Recência]] &amp; " | " &amp; Tabela3[[#This Row],[Faixa Gasto]] &amp; " | " &amp; Tabela3[[#This Row],[Faixa ticket médio]]</f>
        <v>46-60 dias | R$ 1001-1500 | +R$ 50</v>
      </c>
      <c r="AZ11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4" s="36"/>
    </row>
    <row r="1165" spans="1:54" x14ac:dyDescent="0.25">
      <c r="A1165" s="61">
        <v>1164</v>
      </c>
      <c r="B1165" s="37">
        <v>15056</v>
      </c>
      <c r="C1165" s="34">
        <v>1</v>
      </c>
      <c r="D1165" s="34">
        <v>1</v>
      </c>
      <c r="E1165" s="34">
        <v>76</v>
      </c>
      <c r="F1165" s="58" t="str">
        <f>IF('Base tratada'!$E1165&lt;=15,"0-15 dias",
IF('Base tratada'!$E1165&lt;=30, "16-30 dias",
IF('Base tratada'!$E1165&lt;=45, "31-45 dias",
IF('Base tratada'!$E1165&lt;=60, "46-60 dias",
IF('Base tratada'!$E1165&lt;=75, "61-75 dias", "76-99 dias")))))</f>
        <v>76-99 dias</v>
      </c>
      <c r="G1165" s="38">
        <v>62</v>
      </c>
      <c r="H1165" s="60" t="str">
        <f>IF('Base tratada'!$G1165&lt;=29,"24–29",
IF('Base tratada'!$G1165&lt;=39,"30–39",
IF('Base tratada'!$G1165&lt;=49,"40–49",
IF('Base tratada'!$G1165&lt;=59,"50–59",
IF('Base tratada'!$G1165&lt;=69,"60–69",
"70–80")))))</f>
        <v>60–69</v>
      </c>
      <c r="I1165" s="34">
        <v>2581</v>
      </c>
      <c r="J1165" s="58" t="str">
        <f>IF('Base tratada'!$K1165=1,"Divorciado",
IF('Base tratada'!$L1165=1,"Casado",
IF('Base tratada'!$M1165=1, "Solteiro",
IF('Base tratada'!$N1165=1,"Juntos",
"Viúvo"))))</f>
        <v>Solteiro</v>
      </c>
      <c r="K1165" s="34">
        <v>0</v>
      </c>
      <c r="L1165" s="34">
        <v>0</v>
      </c>
      <c r="M1165" s="34">
        <v>1</v>
      </c>
      <c r="N1165" s="34">
        <v>0</v>
      </c>
      <c r="O1165" s="34">
        <v>0</v>
      </c>
      <c r="P1165" s="34">
        <v>0</v>
      </c>
      <c r="Q1165" s="34">
        <v>1</v>
      </c>
      <c r="R1165" s="34">
        <v>0</v>
      </c>
      <c r="S1165" s="34">
        <v>0</v>
      </c>
      <c r="T1165" s="34">
        <v>0</v>
      </c>
      <c r="U1165" s="35">
        <v>6</v>
      </c>
      <c r="V1165" s="35">
        <v>12</v>
      </c>
      <c r="W1165" s="35">
        <v>3</v>
      </c>
      <c r="X1165" s="35">
        <v>21</v>
      </c>
      <c r="Y1165" s="35">
        <v>6</v>
      </c>
      <c r="Z1165" s="35">
        <v>40</v>
      </c>
      <c r="AA1165" s="34">
        <v>5</v>
      </c>
      <c r="AB1165" s="34">
        <v>5</v>
      </c>
      <c r="AC1165" s="34">
        <v>2</v>
      </c>
      <c r="AD1165" s="34">
        <v>2</v>
      </c>
      <c r="AE1165" s="34">
        <v>3</v>
      </c>
      <c r="AF1165" s="58">
        <f>'Base tratada'!$AC1165+'Base tratada'!$AD1165+'Base tratada'!$AE1165</f>
        <v>7</v>
      </c>
      <c r="AG11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65" s="58" t="str">
        <f>IF('Base tratada'!$AC1165&gt;=MAX('Base tratada'!$AD1165,'Base tratada'!$AE1165),"Web",
IF('Base tratada'!$AD1165&gt;='Base tratada'!$AE1165,"Catalog",
"Store"))</f>
        <v>Store</v>
      </c>
      <c r="AI1165" s="59">
        <f>IF('Base tratada'!$AF1165=0,"0",'Base tratada'!$AK1165/'Base tratada'!$AF1165)</f>
        <v>6.8571428571428568</v>
      </c>
      <c r="AJ1165" s="59" t="str">
        <f>IF('Base tratada'!$AI1165=0,"R$ 0",
IF('Base tratada'!$AI1165&lt;=25,"R$ 1–25",
IF('Base tratada'!$AI1165&lt;=50,"R$ 26–50",
"+R$ 50")))</f>
        <v>R$ 1–25</v>
      </c>
      <c r="AK1165" s="35">
        <v>48</v>
      </c>
      <c r="AL1165" s="58" t="str">
        <f>IF('Base tratada'!$AK1165&lt;=100,"R$ 0-100",
IF('Base tratada'!$AK1165&lt;=500,"R$ 101-500",
IF('Base tratada'!$AK1165&lt;=1000,"R$ 501-1000",
IF('Base tratada'!$AK1165&lt;=1500,"R$ 1001-1500",
"+R$ 1500"))))</f>
        <v>R$ 0-100</v>
      </c>
      <c r="AM1165" s="34">
        <v>0</v>
      </c>
      <c r="AN1165" s="34">
        <v>0</v>
      </c>
      <c r="AO1165" s="34">
        <v>0</v>
      </c>
      <c r="AP1165" s="34">
        <v>0</v>
      </c>
      <c r="AQ1165" s="34">
        <v>0</v>
      </c>
      <c r="AR1165" s="34">
        <v>0</v>
      </c>
      <c r="AS1165" s="34">
        <v>0</v>
      </c>
      <c r="AT1165" s="34">
        <v>3</v>
      </c>
      <c r="AU1165" s="34">
        <v>11</v>
      </c>
      <c r="AV1165" s="52">
        <v>8</v>
      </c>
      <c r="AW1165" s="57">
        <v>0</v>
      </c>
      <c r="AX1165" s="58" t="str">
        <f>IF(Tabela3[[#This Row],[Response]]=1, "Aceitou", "Não aceitou")</f>
        <v>Não aceitou</v>
      </c>
      <c r="AY1165" s="55" t="str">
        <f>Tabela3[[#This Row],[Faixa Recência]] &amp; " | " &amp; Tabela3[[#This Row],[Faixa Gasto]] &amp; " | " &amp; Tabela3[[#This Row],[Faixa ticket médio]]</f>
        <v>76-99 dias | R$ 0-100 | R$ 1–25</v>
      </c>
      <c r="AZ11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5" s="36"/>
    </row>
    <row r="1166" spans="1:54" x14ac:dyDescent="0.25">
      <c r="A1166" s="61">
        <v>1165</v>
      </c>
      <c r="B1166" s="37">
        <v>26954</v>
      </c>
      <c r="C1166" s="34">
        <v>1</v>
      </c>
      <c r="D1166" s="34">
        <v>0</v>
      </c>
      <c r="E1166" s="34">
        <v>17</v>
      </c>
      <c r="F1166" s="58" t="str">
        <f>IF('Base tratada'!$E1166&lt;=15,"0-15 dias",
IF('Base tratada'!$E1166&lt;=30, "16-30 dias",
IF('Base tratada'!$E1166&lt;=45, "31-45 dias",
IF('Base tratada'!$E1166&lt;=60, "46-60 dias",
IF('Base tratada'!$E1166&lt;=75, "61-75 dias", "76-99 dias")))))</f>
        <v>16-30 dias</v>
      </c>
      <c r="G1166" s="38">
        <v>49</v>
      </c>
      <c r="H1166" s="60" t="str">
        <f>IF('Base tratada'!$G1166&lt;=29,"24–29",
IF('Base tratada'!$G1166&lt;=39,"30–39",
IF('Base tratada'!$G1166&lt;=49,"40–49",
IF('Base tratada'!$G1166&lt;=59,"50–59",
IF('Base tratada'!$G1166&lt;=69,"60–69",
"70–80")))))</f>
        <v>40–49</v>
      </c>
      <c r="I1166" s="34">
        <v>2211</v>
      </c>
      <c r="J1166" s="58" t="str">
        <f>IF('Base tratada'!$K1166=1,"Divorciado",
IF('Base tratada'!$L1166=1,"Casado",
IF('Base tratada'!$M1166=1, "Solteiro",
IF('Base tratada'!$N1166=1,"Juntos",
"Viúvo"))))</f>
        <v>Solteiro</v>
      </c>
      <c r="K1166" s="34">
        <v>0</v>
      </c>
      <c r="L1166" s="34">
        <v>0</v>
      </c>
      <c r="M1166" s="34">
        <v>1</v>
      </c>
      <c r="N1166" s="34">
        <v>0</v>
      </c>
      <c r="O1166" s="34">
        <v>0</v>
      </c>
      <c r="P1166" s="34">
        <v>0</v>
      </c>
      <c r="Q1166" s="34">
        <v>0</v>
      </c>
      <c r="R1166" s="34">
        <v>1</v>
      </c>
      <c r="S1166" s="34">
        <v>0</v>
      </c>
      <c r="T1166" s="34">
        <v>0</v>
      </c>
      <c r="U1166" s="35">
        <v>4</v>
      </c>
      <c r="V1166" s="35">
        <v>1</v>
      </c>
      <c r="W1166" s="35">
        <v>11</v>
      </c>
      <c r="X1166" s="35">
        <v>0</v>
      </c>
      <c r="Y1166" s="35">
        <v>0</v>
      </c>
      <c r="Z1166" s="35">
        <v>1</v>
      </c>
      <c r="AA1166" s="34">
        <v>1</v>
      </c>
      <c r="AB1166" s="34">
        <v>7</v>
      </c>
      <c r="AC1166" s="34">
        <v>1</v>
      </c>
      <c r="AD1166" s="34">
        <v>0</v>
      </c>
      <c r="AE1166" s="34">
        <v>2</v>
      </c>
      <c r="AF1166" s="58">
        <f>'Base tratada'!$AC1166+'Base tratada'!$AD1166+'Base tratada'!$AE1166</f>
        <v>3</v>
      </c>
      <c r="AG11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66" s="58" t="str">
        <f>IF('Base tratada'!$AC1166&gt;=MAX('Base tratada'!$AD1166,'Base tratada'!$AE1166),"Web",
IF('Base tratada'!$AD1166&gt;='Base tratada'!$AE1166,"Catalog",
"Store"))</f>
        <v>Store</v>
      </c>
      <c r="AI1166" s="59">
        <f>IF('Base tratada'!$AF1166=0,"0",'Base tratada'!$AK1166/'Base tratada'!$AF1166)</f>
        <v>5.333333333333333</v>
      </c>
      <c r="AJ1166" s="59" t="str">
        <f>IF('Base tratada'!$AI1166=0,"R$ 0",
IF('Base tratada'!$AI1166&lt;=25,"R$ 1–25",
IF('Base tratada'!$AI1166&lt;=50,"R$ 26–50",
"+R$ 50")))</f>
        <v>R$ 1–25</v>
      </c>
      <c r="AK1166" s="35">
        <v>16</v>
      </c>
      <c r="AL1166" s="58" t="str">
        <f>IF('Base tratada'!$AK1166&lt;=100,"R$ 0-100",
IF('Base tratada'!$AK1166&lt;=500,"R$ 101-500",
IF('Base tratada'!$AK1166&lt;=1000,"R$ 501-1000",
IF('Base tratada'!$AK1166&lt;=1500,"R$ 1001-1500",
"+R$ 1500"))))</f>
        <v>R$ 0-100</v>
      </c>
      <c r="AM1166" s="34">
        <v>0</v>
      </c>
      <c r="AN1166" s="34">
        <v>0</v>
      </c>
      <c r="AO1166" s="34">
        <v>0</v>
      </c>
      <c r="AP1166" s="34">
        <v>0</v>
      </c>
      <c r="AQ1166" s="34">
        <v>0</v>
      </c>
      <c r="AR1166" s="34">
        <v>0</v>
      </c>
      <c r="AS1166" s="34">
        <v>0</v>
      </c>
      <c r="AT1166" s="34">
        <v>3</v>
      </c>
      <c r="AU1166" s="34">
        <v>11</v>
      </c>
      <c r="AV1166" s="52">
        <v>15</v>
      </c>
      <c r="AW1166" s="57">
        <v>0</v>
      </c>
      <c r="AX1166" s="58" t="str">
        <f>IF(Tabela3[[#This Row],[Response]]=1, "Aceitou", "Não aceitou")</f>
        <v>Não aceitou</v>
      </c>
      <c r="AY1166" s="55" t="str">
        <f>Tabela3[[#This Row],[Faixa Recência]] &amp; " | " &amp; Tabela3[[#This Row],[Faixa Gasto]] &amp; " | " &amp; Tabela3[[#This Row],[Faixa ticket médio]]</f>
        <v>16-30 dias | R$ 0-100 | R$ 1–25</v>
      </c>
      <c r="AZ11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6" s="36"/>
    </row>
    <row r="1167" spans="1:54" x14ac:dyDescent="0.25">
      <c r="A1167" s="61">
        <v>1166</v>
      </c>
      <c r="B1167" s="37">
        <v>22327</v>
      </c>
      <c r="C1167" s="34">
        <v>1</v>
      </c>
      <c r="D1167" s="34">
        <v>0</v>
      </c>
      <c r="E1167" s="34">
        <v>94</v>
      </c>
      <c r="F1167" s="58" t="str">
        <f>IF('Base tratada'!$E1167&lt;=15,"0-15 dias",
IF('Base tratada'!$E1167&lt;=30, "16-30 dias",
IF('Base tratada'!$E1167&lt;=45, "31-45 dias",
IF('Base tratada'!$E1167&lt;=60, "46-60 dias",
IF('Base tratada'!$E1167&lt;=75, "61-75 dias", "76-99 dias")))))</f>
        <v>76-99 dias</v>
      </c>
      <c r="G1167" s="38">
        <v>35</v>
      </c>
      <c r="H1167" s="60" t="str">
        <f>IF('Base tratada'!$G1167&lt;=29,"24–29",
IF('Base tratada'!$G1167&lt;=39,"30–39",
IF('Base tratada'!$G1167&lt;=49,"40–49",
IF('Base tratada'!$G1167&lt;=59,"50–59",
IF('Base tratada'!$G1167&lt;=69,"60–69",
"70–80")))))</f>
        <v>30–39</v>
      </c>
      <c r="I1167" s="34">
        <v>2490</v>
      </c>
      <c r="J1167" s="58" t="str">
        <f>IF('Base tratada'!$K1167=1,"Divorciado",
IF('Base tratada'!$L1167=1,"Casado",
IF('Base tratada'!$M1167=1, "Solteiro",
IF('Base tratada'!$N1167=1,"Juntos",
"Viúvo"))))</f>
        <v>Solteiro</v>
      </c>
      <c r="K1167" s="34">
        <v>0</v>
      </c>
      <c r="L1167" s="34">
        <v>0</v>
      </c>
      <c r="M1167" s="34">
        <v>1</v>
      </c>
      <c r="N1167" s="34">
        <v>0</v>
      </c>
      <c r="O1167" s="34">
        <v>0</v>
      </c>
      <c r="P1167" s="34">
        <v>0</v>
      </c>
      <c r="Q1167" s="34">
        <v>0</v>
      </c>
      <c r="R1167" s="34">
        <v>1</v>
      </c>
      <c r="S1167" s="34">
        <v>0</v>
      </c>
      <c r="T1167" s="34">
        <v>0</v>
      </c>
      <c r="U1167" s="35">
        <v>5</v>
      </c>
      <c r="V1167" s="35">
        <v>4</v>
      </c>
      <c r="W1167" s="35">
        <v>8</v>
      </c>
      <c r="X1167" s="35">
        <v>2</v>
      </c>
      <c r="Y1167" s="35">
        <v>0</v>
      </c>
      <c r="Z1167" s="35">
        <v>5</v>
      </c>
      <c r="AA1167" s="34">
        <v>1</v>
      </c>
      <c r="AB1167" s="34">
        <v>5</v>
      </c>
      <c r="AC1167" s="34">
        <v>1</v>
      </c>
      <c r="AD1167" s="34">
        <v>0</v>
      </c>
      <c r="AE1167" s="34">
        <v>3</v>
      </c>
      <c r="AF1167" s="58">
        <f>'Base tratada'!$AC1167+'Base tratada'!$AD1167+'Base tratada'!$AE1167</f>
        <v>4</v>
      </c>
      <c r="AG11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67" s="58" t="str">
        <f>IF('Base tratada'!$AC1167&gt;=MAX('Base tratada'!$AD1167,'Base tratada'!$AE1167),"Web",
IF('Base tratada'!$AD1167&gt;='Base tratada'!$AE1167,"Catalog",
"Store"))</f>
        <v>Store</v>
      </c>
      <c r="AI1167" s="59">
        <f>IF('Base tratada'!$AF1167=0,"0",'Base tratada'!$AK1167/'Base tratada'!$AF1167)</f>
        <v>4.75</v>
      </c>
      <c r="AJ1167" s="59" t="str">
        <f>IF('Base tratada'!$AI1167=0,"R$ 0",
IF('Base tratada'!$AI1167&lt;=25,"R$ 1–25",
IF('Base tratada'!$AI1167&lt;=50,"R$ 26–50",
"+R$ 50")))</f>
        <v>R$ 1–25</v>
      </c>
      <c r="AK1167" s="35">
        <v>19</v>
      </c>
      <c r="AL1167" s="58" t="str">
        <f>IF('Base tratada'!$AK1167&lt;=100,"R$ 0-100",
IF('Base tratada'!$AK1167&lt;=500,"R$ 101-500",
IF('Base tratada'!$AK1167&lt;=1000,"R$ 501-1000",
IF('Base tratada'!$AK1167&lt;=1500,"R$ 1001-1500",
"+R$ 1500"))))</f>
        <v>R$ 0-100</v>
      </c>
      <c r="AM1167" s="34">
        <v>0</v>
      </c>
      <c r="AN1167" s="34">
        <v>0</v>
      </c>
      <c r="AO1167" s="34">
        <v>0</v>
      </c>
      <c r="AP1167" s="34">
        <v>0</v>
      </c>
      <c r="AQ1167" s="34">
        <v>0</v>
      </c>
      <c r="AR1167" s="34">
        <v>0</v>
      </c>
      <c r="AS1167" s="34">
        <v>0</v>
      </c>
      <c r="AT1167" s="34">
        <v>3</v>
      </c>
      <c r="AU1167" s="34">
        <v>11</v>
      </c>
      <c r="AV1167" s="52">
        <v>14</v>
      </c>
      <c r="AW1167" s="57">
        <v>0</v>
      </c>
      <c r="AX1167" s="58" t="str">
        <f>IF(Tabela3[[#This Row],[Response]]=1, "Aceitou", "Não aceitou")</f>
        <v>Não aceitou</v>
      </c>
      <c r="AY1167" s="55" t="str">
        <f>Tabela3[[#This Row],[Faixa Recência]] &amp; " | " &amp; Tabela3[[#This Row],[Faixa Gasto]] &amp; " | " &amp; Tabela3[[#This Row],[Faixa ticket médio]]</f>
        <v>76-99 dias | R$ 0-100 | R$ 1–25</v>
      </c>
      <c r="AZ11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7" s="36"/>
    </row>
    <row r="1168" spans="1:54" x14ac:dyDescent="0.25">
      <c r="A1168" s="61">
        <v>1167</v>
      </c>
      <c r="B1168" s="37">
        <v>44393</v>
      </c>
      <c r="C1168" s="34">
        <v>1</v>
      </c>
      <c r="D1168" s="34">
        <v>1</v>
      </c>
      <c r="E1168" s="34">
        <v>86</v>
      </c>
      <c r="F1168" s="58" t="str">
        <f>IF('Base tratada'!$E1168&lt;=15,"0-15 dias",
IF('Base tratada'!$E1168&lt;=30, "16-30 dias",
IF('Base tratada'!$E1168&lt;=45, "31-45 dias",
IF('Base tratada'!$E1168&lt;=60, "46-60 dias",
IF('Base tratada'!$E1168&lt;=75, "61-75 dias", "76-99 dias")))))</f>
        <v>76-99 dias</v>
      </c>
      <c r="G1168" s="38">
        <v>55</v>
      </c>
      <c r="H1168" s="60" t="str">
        <f>IF('Base tratada'!$G1168&lt;=29,"24–29",
IF('Base tratada'!$G1168&lt;=39,"30–39",
IF('Base tratada'!$G1168&lt;=49,"40–49",
IF('Base tratada'!$G1168&lt;=59,"50–59",
IF('Base tratada'!$G1168&lt;=69,"60–69",
"70–80")))))</f>
        <v>50–59</v>
      </c>
      <c r="I1168" s="34">
        <v>2470</v>
      </c>
      <c r="J1168" s="58" t="str">
        <f>IF('Base tratada'!$K1168=1,"Divorciado",
IF('Base tratada'!$L1168=1,"Casado",
IF('Base tratada'!$M1168=1, "Solteiro",
IF('Base tratada'!$N1168=1,"Juntos",
"Viúvo"))))</f>
        <v>Casado</v>
      </c>
      <c r="K1168" s="34">
        <v>0</v>
      </c>
      <c r="L1168" s="34">
        <v>1</v>
      </c>
      <c r="M1168" s="34">
        <v>0</v>
      </c>
      <c r="N1168" s="34">
        <v>0</v>
      </c>
      <c r="O1168" s="34">
        <v>0</v>
      </c>
      <c r="P1168" s="34">
        <v>0</v>
      </c>
      <c r="Q1168" s="34">
        <v>0</v>
      </c>
      <c r="R1168" s="34">
        <v>1</v>
      </c>
      <c r="S1168" s="34">
        <v>0</v>
      </c>
      <c r="T1168" s="34">
        <v>0</v>
      </c>
      <c r="U1168" s="35">
        <v>24</v>
      </c>
      <c r="V1168" s="35">
        <v>2</v>
      </c>
      <c r="W1168" s="35">
        <v>20</v>
      </c>
      <c r="X1168" s="35">
        <v>2</v>
      </c>
      <c r="Y1168" s="35">
        <v>2</v>
      </c>
      <c r="Z1168" s="35">
        <v>10</v>
      </c>
      <c r="AA1168" s="34">
        <v>2</v>
      </c>
      <c r="AB1168" s="34">
        <v>4</v>
      </c>
      <c r="AC1168" s="34">
        <v>1</v>
      </c>
      <c r="AD1168" s="34">
        <v>0</v>
      </c>
      <c r="AE1168" s="34">
        <v>4</v>
      </c>
      <c r="AF1168" s="58">
        <f>'Base tratada'!$AC1168+'Base tratada'!$AD1168+'Base tratada'!$AE1168</f>
        <v>5</v>
      </c>
      <c r="AG11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68" s="58" t="str">
        <f>IF('Base tratada'!$AC1168&gt;=MAX('Base tratada'!$AD1168,'Base tratada'!$AE1168),"Web",
IF('Base tratada'!$AD1168&gt;='Base tratada'!$AE1168,"Catalog",
"Store"))</f>
        <v>Store</v>
      </c>
      <c r="AI1168" s="59">
        <f>IF('Base tratada'!$AF1168=0,"0",'Base tratada'!$AK1168/'Base tratada'!$AF1168)</f>
        <v>10</v>
      </c>
      <c r="AJ1168" s="59" t="str">
        <f>IF('Base tratada'!$AI1168=0,"R$ 0",
IF('Base tratada'!$AI1168&lt;=25,"R$ 1–25",
IF('Base tratada'!$AI1168&lt;=50,"R$ 26–50",
"+R$ 50")))</f>
        <v>R$ 1–25</v>
      </c>
      <c r="AK1168" s="35">
        <v>50</v>
      </c>
      <c r="AL1168" s="58" t="str">
        <f>IF('Base tratada'!$AK1168&lt;=100,"R$ 0-100",
IF('Base tratada'!$AK1168&lt;=500,"R$ 101-500",
IF('Base tratada'!$AK1168&lt;=1000,"R$ 501-1000",
IF('Base tratada'!$AK1168&lt;=1500,"R$ 1001-1500",
"+R$ 1500"))))</f>
        <v>R$ 0-100</v>
      </c>
      <c r="AM1168" s="34">
        <v>0</v>
      </c>
      <c r="AN1168" s="34">
        <v>0</v>
      </c>
      <c r="AO1168" s="34">
        <v>0</v>
      </c>
      <c r="AP1168" s="34">
        <v>0</v>
      </c>
      <c r="AQ1168" s="34">
        <v>0</v>
      </c>
      <c r="AR1168" s="34">
        <v>0</v>
      </c>
      <c r="AS1168" s="34">
        <v>0</v>
      </c>
      <c r="AT1168" s="34">
        <v>3</v>
      </c>
      <c r="AU1168" s="34">
        <v>11</v>
      </c>
      <c r="AV1168" s="52">
        <v>40</v>
      </c>
      <c r="AW1168" s="57">
        <v>0</v>
      </c>
      <c r="AX1168" s="58" t="str">
        <f>IF(Tabela3[[#This Row],[Response]]=1, "Aceitou", "Não aceitou")</f>
        <v>Não aceitou</v>
      </c>
      <c r="AY1168" s="55" t="str">
        <f>Tabela3[[#This Row],[Faixa Recência]] &amp; " | " &amp; Tabela3[[#This Row],[Faixa Gasto]] &amp; " | " &amp; Tabela3[[#This Row],[Faixa ticket médio]]</f>
        <v>76-99 dias | R$ 0-100 | R$ 1–25</v>
      </c>
      <c r="AZ11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68" s="36"/>
    </row>
    <row r="1169" spans="1:54" x14ac:dyDescent="0.25">
      <c r="A1169" s="61">
        <v>1168</v>
      </c>
      <c r="B1169" s="37">
        <v>62000</v>
      </c>
      <c r="C1169" s="34">
        <v>0</v>
      </c>
      <c r="D1169" s="34">
        <v>1</v>
      </c>
      <c r="E1169" s="34">
        <v>25</v>
      </c>
      <c r="F1169" s="58" t="str">
        <f>IF('Base tratada'!$E1169&lt;=15,"0-15 dias",
IF('Base tratada'!$E1169&lt;=30, "16-30 dias",
IF('Base tratada'!$E1169&lt;=45, "31-45 dias",
IF('Base tratada'!$E1169&lt;=60, "46-60 dias",
IF('Base tratada'!$E1169&lt;=75, "61-75 dias", "76-99 dias")))))</f>
        <v>16-30 dias</v>
      </c>
      <c r="G1169" s="38">
        <v>68</v>
      </c>
      <c r="H1169" s="60" t="str">
        <f>IF('Base tratada'!$G1169&lt;=29,"24–29",
IF('Base tratada'!$G1169&lt;=39,"30–39",
IF('Base tratada'!$G1169&lt;=49,"40–49",
IF('Base tratada'!$G1169&lt;=59,"50–59",
IF('Base tratada'!$G1169&lt;=69,"60–69",
"70–80")))))</f>
        <v>60–69</v>
      </c>
      <c r="I1169" s="34">
        <v>2467</v>
      </c>
      <c r="J1169" s="58" t="str">
        <f>IF('Base tratada'!$K1169=1,"Divorciado",
IF('Base tratada'!$L1169=1,"Casado",
IF('Base tratada'!$M1169=1, "Solteiro",
IF('Base tratada'!$N1169=1,"Juntos",
"Viúvo"))))</f>
        <v>Solteiro</v>
      </c>
      <c r="K1169" s="34">
        <v>0</v>
      </c>
      <c r="L1169" s="34">
        <v>0</v>
      </c>
      <c r="M1169" s="34">
        <v>1</v>
      </c>
      <c r="N1169" s="34">
        <v>0</v>
      </c>
      <c r="O1169" s="34">
        <v>0</v>
      </c>
      <c r="P1169" s="34">
        <v>0</v>
      </c>
      <c r="Q1169" s="34">
        <v>0</v>
      </c>
      <c r="R1169" s="34">
        <v>0</v>
      </c>
      <c r="S1169" s="34">
        <v>0</v>
      </c>
      <c r="T1169" s="34">
        <v>1</v>
      </c>
      <c r="U1169" s="35">
        <v>899</v>
      </c>
      <c r="V1169" s="35">
        <v>0</v>
      </c>
      <c r="W1169" s="35">
        <v>101</v>
      </c>
      <c r="X1169" s="35">
        <v>0</v>
      </c>
      <c r="Y1169" s="35">
        <v>0</v>
      </c>
      <c r="Z1169" s="35">
        <v>20</v>
      </c>
      <c r="AA1169" s="34">
        <v>1</v>
      </c>
      <c r="AB1169" s="34">
        <v>4</v>
      </c>
      <c r="AC1169" s="34">
        <v>6</v>
      </c>
      <c r="AD1169" s="34">
        <v>6</v>
      </c>
      <c r="AE1169" s="34">
        <v>13</v>
      </c>
      <c r="AF1169" s="58">
        <f>'Base tratada'!$AC1169+'Base tratada'!$AD1169+'Base tratada'!$AE1169</f>
        <v>25</v>
      </c>
      <c r="AG11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69" s="58" t="str">
        <f>IF('Base tratada'!$AC1169&gt;=MAX('Base tratada'!$AD1169,'Base tratada'!$AE1169),"Web",
IF('Base tratada'!$AD1169&gt;='Base tratada'!$AE1169,"Catalog",
"Store"))</f>
        <v>Store</v>
      </c>
      <c r="AI1169" s="59">
        <f>IF('Base tratada'!$AF1169=0,"0",'Base tratada'!$AK1169/'Base tratada'!$AF1169)</f>
        <v>40</v>
      </c>
      <c r="AJ1169" s="59" t="str">
        <f>IF('Base tratada'!$AI1169=0,"R$ 0",
IF('Base tratada'!$AI1169&lt;=25,"R$ 1–25",
IF('Base tratada'!$AI1169&lt;=50,"R$ 26–50",
"+R$ 50")))</f>
        <v>R$ 26–50</v>
      </c>
      <c r="AK1169" s="35">
        <v>1000</v>
      </c>
      <c r="AL1169" s="58" t="str">
        <f>IF('Base tratada'!$AK1169&lt;=100,"R$ 0-100",
IF('Base tratada'!$AK1169&lt;=500,"R$ 101-500",
IF('Base tratada'!$AK1169&lt;=1000,"R$ 501-1000",
IF('Base tratada'!$AK1169&lt;=1500,"R$ 1001-1500",
"+R$ 1500"))))</f>
        <v>R$ 501-1000</v>
      </c>
      <c r="AM1169" s="34">
        <v>1</v>
      </c>
      <c r="AN1169" s="34">
        <v>0</v>
      </c>
      <c r="AO1169" s="34">
        <v>0</v>
      </c>
      <c r="AP1169" s="34">
        <v>0</v>
      </c>
      <c r="AQ1169" s="34">
        <v>0</v>
      </c>
      <c r="AR1169" s="34">
        <v>1</v>
      </c>
      <c r="AS1169" s="34">
        <v>0</v>
      </c>
      <c r="AT1169" s="34">
        <v>3</v>
      </c>
      <c r="AU1169" s="34">
        <v>11</v>
      </c>
      <c r="AV1169" s="52">
        <v>980</v>
      </c>
      <c r="AW1169" s="57">
        <v>0</v>
      </c>
      <c r="AX1169" s="58" t="str">
        <f>IF(Tabela3[[#This Row],[Response]]=1, "Aceitou", "Não aceitou")</f>
        <v>Não aceitou</v>
      </c>
      <c r="AY1169" s="55" t="str">
        <f>Tabela3[[#This Row],[Faixa Recência]] &amp; " | " &amp; Tabela3[[#This Row],[Faixa Gasto]] &amp; " | " &amp; Tabela3[[#This Row],[Faixa ticket médio]]</f>
        <v>16-30 dias | R$ 501-1000 | R$ 26–50</v>
      </c>
      <c r="AZ11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69" s="36"/>
    </row>
    <row r="1170" spans="1:54" x14ac:dyDescent="0.25">
      <c r="A1170" s="61">
        <v>1169</v>
      </c>
      <c r="B1170" s="37">
        <v>31497</v>
      </c>
      <c r="C1170" s="34">
        <v>0</v>
      </c>
      <c r="D1170" s="34">
        <v>1</v>
      </c>
      <c r="E1170" s="34">
        <v>22</v>
      </c>
      <c r="F1170" s="58" t="str">
        <f>IF('Base tratada'!$E1170&lt;=15,"0-15 dias",
IF('Base tratada'!$E1170&lt;=30, "16-30 dias",
IF('Base tratada'!$E1170&lt;=45, "31-45 dias",
IF('Base tratada'!$E1170&lt;=60, "46-60 dias",
IF('Base tratada'!$E1170&lt;=75, "61-75 dias", "76-99 dias")))))</f>
        <v>16-30 dias</v>
      </c>
      <c r="G1170" s="38">
        <v>58</v>
      </c>
      <c r="H1170" s="60" t="str">
        <f>IF('Base tratada'!$G1170&lt;=29,"24–29",
IF('Base tratada'!$G1170&lt;=39,"30–39",
IF('Base tratada'!$G1170&lt;=49,"40–49",
IF('Base tratada'!$G1170&lt;=59,"50–59",
IF('Base tratada'!$G1170&lt;=69,"60–69",
"70–80")))))</f>
        <v>50–59</v>
      </c>
      <c r="I1170" s="34">
        <v>2729</v>
      </c>
      <c r="J1170" s="58" t="str">
        <f>IF('Base tratada'!$K1170=1,"Divorciado",
IF('Base tratada'!$L1170=1,"Casado",
IF('Base tratada'!$M1170=1, "Solteiro",
IF('Base tratada'!$N1170=1,"Juntos",
"Viúvo"))))</f>
        <v>Juntos</v>
      </c>
      <c r="K1170" s="34">
        <v>0</v>
      </c>
      <c r="L1170" s="34">
        <v>0</v>
      </c>
      <c r="M1170" s="34">
        <v>0</v>
      </c>
      <c r="N1170" s="34">
        <v>1</v>
      </c>
      <c r="O1170" s="34">
        <v>0</v>
      </c>
      <c r="P1170" s="34">
        <v>0</v>
      </c>
      <c r="Q1170" s="34">
        <v>0</v>
      </c>
      <c r="R1170" s="34">
        <v>0</v>
      </c>
      <c r="S1170" s="34">
        <v>0</v>
      </c>
      <c r="T1170" s="34">
        <v>1</v>
      </c>
      <c r="U1170" s="35">
        <v>108</v>
      </c>
      <c r="V1170" s="35">
        <v>1</v>
      </c>
      <c r="W1170" s="35">
        <v>28</v>
      </c>
      <c r="X1170" s="35">
        <v>13</v>
      </c>
      <c r="Y1170" s="35">
        <v>1</v>
      </c>
      <c r="Z1170" s="35">
        <v>4</v>
      </c>
      <c r="AA1170" s="34">
        <v>2</v>
      </c>
      <c r="AB1170" s="34">
        <v>8</v>
      </c>
      <c r="AC1170" s="34">
        <v>3</v>
      </c>
      <c r="AD1170" s="34">
        <v>1</v>
      </c>
      <c r="AE1170" s="34">
        <v>4</v>
      </c>
      <c r="AF1170" s="58">
        <f>'Base tratada'!$AC1170+'Base tratada'!$AD1170+'Base tratada'!$AE1170</f>
        <v>8</v>
      </c>
      <c r="AG11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70" s="58" t="str">
        <f>IF('Base tratada'!$AC1170&gt;=MAX('Base tratada'!$AD1170,'Base tratada'!$AE1170),"Web",
IF('Base tratada'!$AD1170&gt;='Base tratada'!$AE1170,"Catalog",
"Store"))</f>
        <v>Store</v>
      </c>
      <c r="AI1170" s="59">
        <f>IF('Base tratada'!$AF1170=0,"0",'Base tratada'!$AK1170/'Base tratada'!$AF1170)</f>
        <v>18.875</v>
      </c>
      <c r="AJ1170" s="59" t="str">
        <f>IF('Base tratada'!$AI1170=0,"R$ 0",
IF('Base tratada'!$AI1170&lt;=25,"R$ 1–25",
IF('Base tratada'!$AI1170&lt;=50,"R$ 26–50",
"+R$ 50")))</f>
        <v>R$ 1–25</v>
      </c>
      <c r="AK1170" s="35">
        <v>151</v>
      </c>
      <c r="AL1170" s="58" t="str">
        <f>IF('Base tratada'!$AK1170&lt;=100,"R$ 0-100",
IF('Base tratada'!$AK1170&lt;=500,"R$ 101-500",
IF('Base tratada'!$AK1170&lt;=1000,"R$ 501-1000",
IF('Base tratada'!$AK1170&lt;=1500,"R$ 1001-1500",
"+R$ 1500"))))</f>
        <v>R$ 101-500</v>
      </c>
      <c r="AM1170" s="34">
        <v>0</v>
      </c>
      <c r="AN1170" s="34">
        <v>0</v>
      </c>
      <c r="AO1170" s="34">
        <v>0</v>
      </c>
      <c r="AP1170" s="34">
        <v>0</v>
      </c>
      <c r="AQ1170" s="34">
        <v>0</v>
      </c>
      <c r="AR1170" s="34">
        <v>0</v>
      </c>
      <c r="AS1170" s="34">
        <v>0</v>
      </c>
      <c r="AT1170" s="34">
        <v>3</v>
      </c>
      <c r="AU1170" s="34">
        <v>11</v>
      </c>
      <c r="AV1170" s="52">
        <v>147</v>
      </c>
      <c r="AW1170" s="57">
        <v>0</v>
      </c>
      <c r="AX1170" s="58" t="str">
        <f>IF(Tabela3[[#This Row],[Response]]=1, "Aceitou", "Não aceitou")</f>
        <v>Não aceitou</v>
      </c>
      <c r="AY1170" s="55" t="str">
        <f>Tabela3[[#This Row],[Faixa Recência]] &amp; " | " &amp; Tabela3[[#This Row],[Faixa Gasto]] &amp; " | " &amp; Tabela3[[#This Row],[Faixa ticket médio]]</f>
        <v>16-30 dias | R$ 101-500 | R$ 1–25</v>
      </c>
      <c r="AZ11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0" s="36"/>
    </row>
    <row r="1171" spans="1:54" x14ac:dyDescent="0.25">
      <c r="A1171" s="61">
        <v>1170</v>
      </c>
      <c r="B1171" s="37">
        <v>45894</v>
      </c>
      <c r="C1171" s="34">
        <v>0</v>
      </c>
      <c r="D1171" s="34">
        <v>2</v>
      </c>
      <c r="E1171" s="34">
        <v>15</v>
      </c>
      <c r="F1171" s="58" t="str">
        <f>IF('Base tratada'!$E1171&lt;=15,"0-15 dias",
IF('Base tratada'!$E1171&lt;=30, "16-30 dias",
IF('Base tratada'!$E1171&lt;=45, "31-45 dias",
IF('Base tratada'!$E1171&lt;=60, "46-60 dias",
IF('Base tratada'!$E1171&lt;=75, "61-75 dias", "76-99 dias")))))</f>
        <v>0-15 dias</v>
      </c>
      <c r="G1171" s="38">
        <v>46</v>
      </c>
      <c r="H1171" s="60" t="str">
        <f>IF('Base tratada'!$G1171&lt;=29,"24–29",
IF('Base tratada'!$G1171&lt;=39,"30–39",
IF('Base tratada'!$G1171&lt;=49,"40–49",
IF('Base tratada'!$G1171&lt;=59,"50–59",
IF('Base tratada'!$G1171&lt;=69,"60–69",
"70–80")))))</f>
        <v>40–49</v>
      </c>
      <c r="I1171" s="34">
        <v>2281</v>
      </c>
      <c r="J1171" s="58" t="str">
        <f>IF('Base tratada'!$K1171=1,"Divorciado",
IF('Base tratada'!$L1171=1,"Casado",
IF('Base tratada'!$M1171=1, "Solteiro",
IF('Base tratada'!$N1171=1,"Juntos",
"Viúvo"))))</f>
        <v>Casado</v>
      </c>
      <c r="K1171" s="34">
        <v>0</v>
      </c>
      <c r="L1171" s="34">
        <v>1</v>
      </c>
      <c r="M1171" s="34">
        <v>0</v>
      </c>
      <c r="N1171" s="34">
        <v>0</v>
      </c>
      <c r="O1171" s="34">
        <v>0</v>
      </c>
      <c r="P1171" s="34">
        <v>1</v>
      </c>
      <c r="Q1171" s="34">
        <v>0</v>
      </c>
      <c r="R1171" s="34">
        <v>0</v>
      </c>
      <c r="S1171" s="34">
        <v>0</v>
      </c>
      <c r="T1171" s="34">
        <v>0</v>
      </c>
      <c r="U1171" s="35">
        <v>27</v>
      </c>
      <c r="V1171" s="35">
        <v>2</v>
      </c>
      <c r="W1171" s="35">
        <v>7</v>
      </c>
      <c r="X1171" s="35">
        <v>0</v>
      </c>
      <c r="Y1171" s="35">
        <v>2</v>
      </c>
      <c r="Z1171" s="35">
        <v>13</v>
      </c>
      <c r="AA1171" s="34">
        <v>1</v>
      </c>
      <c r="AB1171" s="34">
        <v>5</v>
      </c>
      <c r="AC1171" s="34">
        <v>1</v>
      </c>
      <c r="AD1171" s="34">
        <v>0</v>
      </c>
      <c r="AE1171" s="34">
        <v>3</v>
      </c>
      <c r="AF1171" s="58">
        <f>'Base tratada'!$AC1171+'Base tratada'!$AD1171+'Base tratada'!$AE1171</f>
        <v>4</v>
      </c>
      <c r="AG11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71" s="58" t="str">
        <f>IF('Base tratada'!$AC1171&gt;=MAX('Base tratada'!$AD1171,'Base tratada'!$AE1171),"Web",
IF('Base tratada'!$AD1171&gt;='Base tratada'!$AE1171,"Catalog",
"Store"))</f>
        <v>Store</v>
      </c>
      <c r="AI1171" s="59">
        <f>IF('Base tratada'!$AF1171=0,"0",'Base tratada'!$AK1171/'Base tratada'!$AF1171)</f>
        <v>9.5</v>
      </c>
      <c r="AJ1171" s="59" t="str">
        <f>IF('Base tratada'!$AI1171=0,"R$ 0",
IF('Base tratada'!$AI1171&lt;=25,"R$ 1–25",
IF('Base tratada'!$AI1171&lt;=50,"R$ 26–50",
"+R$ 50")))</f>
        <v>R$ 1–25</v>
      </c>
      <c r="AK1171" s="35">
        <v>38</v>
      </c>
      <c r="AL1171" s="58" t="str">
        <f>IF('Base tratada'!$AK1171&lt;=100,"R$ 0-100",
IF('Base tratada'!$AK1171&lt;=500,"R$ 101-500",
IF('Base tratada'!$AK1171&lt;=1000,"R$ 501-1000",
IF('Base tratada'!$AK1171&lt;=1500,"R$ 1001-1500",
"+R$ 1500"))))</f>
        <v>R$ 0-100</v>
      </c>
      <c r="AM1171" s="34">
        <v>0</v>
      </c>
      <c r="AN1171" s="34">
        <v>0</v>
      </c>
      <c r="AO1171" s="34">
        <v>0</v>
      </c>
      <c r="AP1171" s="34">
        <v>0</v>
      </c>
      <c r="AQ1171" s="34">
        <v>0</v>
      </c>
      <c r="AR1171" s="34">
        <v>0</v>
      </c>
      <c r="AS1171" s="34">
        <v>0</v>
      </c>
      <c r="AT1171" s="34">
        <v>3</v>
      </c>
      <c r="AU1171" s="34">
        <v>11</v>
      </c>
      <c r="AV1171" s="52">
        <v>25</v>
      </c>
      <c r="AW1171" s="57">
        <v>0</v>
      </c>
      <c r="AX1171" s="58" t="str">
        <f>IF(Tabela3[[#This Row],[Response]]=1, "Aceitou", "Não aceitou")</f>
        <v>Não aceitou</v>
      </c>
      <c r="AY1171" s="55" t="str">
        <f>Tabela3[[#This Row],[Faixa Recência]] &amp; " | " &amp; Tabela3[[#This Row],[Faixa Gasto]] &amp; " | " &amp; Tabela3[[#This Row],[Faixa ticket médio]]</f>
        <v>0-15 dias | R$ 0-100 | R$ 1–25</v>
      </c>
      <c r="AZ11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1" s="36"/>
    </row>
    <row r="1172" spans="1:54" x14ac:dyDescent="0.25">
      <c r="A1172" s="61">
        <v>1171</v>
      </c>
      <c r="B1172" s="37">
        <v>78579</v>
      </c>
      <c r="C1172" s="34">
        <v>0</v>
      </c>
      <c r="D1172" s="34">
        <v>0</v>
      </c>
      <c r="E1172" s="34">
        <v>35</v>
      </c>
      <c r="F1172" s="58" t="str">
        <f>IF('Base tratada'!$E1172&lt;=15,"0-15 dias",
IF('Base tratada'!$E1172&lt;=30, "16-30 dias",
IF('Base tratada'!$E1172&lt;=45, "31-45 dias",
IF('Base tratada'!$E1172&lt;=60, "46-60 dias",
IF('Base tratada'!$E1172&lt;=75, "61-75 dias", "76-99 dias")))))</f>
        <v>31-45 dias</v>
      </c>
      <c r="G1172" s="38">
        <v>50</v>
      </c>
      <c r="H1172" s="60" t="str">
        <f>IF('Base tratada'!$G1172&lt;=29,"24–29",
IF('Base tratada'!$G1172&lt;=39,"30–39",
IF('Base tratada'!$G1172&lt;=49,"40–49",
IF('Base tratada'!$G1172&lt;=59,"50–59",
IF('Base tratada'!$G1172&lt;=69,"60–69",
"70–80")))))</f>
        <v>50–59</v>
      </c>
      <c r="I1172" s="34">
        <v>2713</v>
      </c>
      <c r="J1172" s="58" t="str">
        <f>IF('Base tratada'!$K1172=1,"Divorciado",
IF('Base tratada'!$L1172=1,"Casado",
IF('Base tratada'!$M1172=1, "Solteiro",
IF('Base tratada'!$N1172=1,"Juntos",
"Viúvo"))))</f>
        <v>Divorciado</v>
      </c>
      <c r="K1172" s="34">
        <v>1</v>
      </c>
      <c r="L1172" s="34">
        <v>0</v>
      </c>
      <c r="M1172" s="34">
        <v>0</v>
      </c>
      <c r="N1172" s="34">
        <v>0</v>
      </c>
      <c r="O1172" s="34">
        <v>0</v>
      </c>
      <c r="P1172" s="34">
        <v>0</v>
      </c>
      <c r="Q1172" s="34">
        <v>0</v>
      </c>
      <c r="R1172" s="34">
        <v>0</v>
      </c>
      <c r="S1172" s="34">
        <v>1</v>
      </c>
      <c r="T1172" s="34">
        <v>0</v>
      </c>
      <c r="U1172" s="35">
        <v>816</v>
      </c>
      <c r="V1172" s="35">
        <v>66</v>
      </c>
      <c r="W1172" s="35">
        <v>549</v>
      </c>
      <c r="X1172" s="35">
        <v>216</v>
      </c>
      <c r="Y1172" s="35">
        <v>66</v>
      </c>
      <c r="Z1172" s="35">
        <v>99</v>
      </c>
      <c r="AA1172" s="34">
        <v>1</v>
      </c>
      <c r="AB1172" s="34">
        <v>3</v>
      </c>
      <c r="AC1172" s="34">
        <v>5</v>
      </c>
      <c r="AD1172" s="34">
        <v>6</v>
      </c>
      <c r="AE1172" s="34">
        <v>4</v>
      </c>
      <c r="AF1172" s="58">
        <f>'Base tratada'!$AC1172+'Base tratada'!$AD1172+'Base tratada'!$AE1172</f>
        <v>15</v>
      </c>
      <c r="AG11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72" s="58" t="str">
        <f>IF('Base tratada'!$AC1172&gt;=MAX('Base tratada'!$AD1172,'Base tratada'!$AE1172),"Web",
IF('Base tratada'!$AD1172&gt;='Base tratada'!$AE1172,"Catalog",
"Store"))</f>
        <v>Catalog</v>
      </c>
      <c r="AI1172" s="59">
        <f>IF('Base tratada'!$AF1172=0,"0",'Base tratada'!$AK1172/'Base tratada'!$AF1172)</f>
        <v>114.2</v>
      </c>
      <c r="AJ1172" s="59" t="str">
        <f>IF('Base tratada'!$AI1172=0,"R$ 0",
IF('Base tratada'!$AI1172&lt;=25,"R$ 1–25",
IF('Base tratada'!$AI1172&lt;=50,"R$ 26–50",
"+R$ 50")))</f>
        <v>+R$ 50</v>
      </c>
      <c r="AK1172" s="35">
        <v>1713</v>
      </c>
      <c r="AL1172" s="58" t="str">
        <f>IF('Base tratada'!$AK1172&lt;=100,"R$ 0-100",
IF('Base tratada'!$AK1172&lt;=500,"R$ 101-500",
IF('Base tratada'!$AK1172&lt;=1000,"R$ 501-1000",
IF('Base tratada'!$AK1172&lt;=1500,"R$ 1001-1500",
"+R$ 1500"))))</f>
        <v>+R$ 1500</v>
      </c>
      <c r="AM1172" s="34">
        <v>0</v>
      </c>
      <c r="AN1172" s="34">
        <v>0</v>
      </c>
      <c r="AO1172" s="34">
        <v>0</v>
      </c>
      <c r="AP1172" s="34">
        <v>0</v>
      </c>
      <c r="AQ1172" s="34">
        <v>0</v>
      </c>
      <c r="AR1172" s="34">
        <v>0</v>
      </c>
      <c r="AS1172" s="34">
        <v>0</v>
      </c>
      <c r="AT1172" s="34">
        <v>3</v>
      </c>
      <c r="AU1172" s="34">
        <v>11</v>
      </c>
      <c r="AV1172" s="52">
        <v>1614</v>
      </c>
      <c r="AW1172" s="57">
        <v>1</v>
      </c>
      <c r="AX1172" s="58" t="str">
        <f>IF(Tabela3[[#This Row],[Response]]=1, "Aceitou", "Não aceitou")</f>
        <v>Aceitou</v>
      </c>
      <c r="AY1172" s="55" t="str">
        <f>Tabela3[[#This Row],[Faixa Recência]] &amp; " | " &amp; Tabela3[[#This Row],[Faixa Gasto]] &amp; " | " &amp; Tabela3[[#This Row],[Faixa ticket médio]]</f>
        <v>31-45 dias | +R$ 1500 | +R$ 50</v>
      </c>
      <c r="AZ11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72" s="36"/>
    </row>
    <row r="1173" spans="1:54" x14ac:dyDescent="0.25">
      <c r="A1173" s="61">
        <v>1172</v>
      </c>
      <c r="B1173" s="37">
        <v>67369</v>
      </c>
      <c r="C1173" s="34">
        <v>0</v>
      </c>
      <c r="D1173" s="34">
        <v>1</v>
      </c>
      <c r="E1173" s="34">
        <v>81</v>
      </c>
      <c r="F1173" s="58" t="str">
        <f>IF('Base tratada'!$E1173&lt;=15,"0-15 dias",
IF('Base tratada'!$E1173&lt;=30, "16-30 dias",
IF('Base tratada'!$E1173&lt;=45, "31-45 dias",
IF('Base tratada'!$E1173&lt;=60, "46-60 dias",
IF('Base tratada'!$E1173&lt;=75, "61-75 dias", "76-99 dias")))))</f>
        <v>76-99 dias</v>
      </c>
      <c r="G1173" s="38">
        <v>51</v>
      </c>
      <c r="H1173" s="60" t="str">
        <f>IF('Base tratada'!$G1173&lt;=29,"24–29",
IF('Base tratada'!$G1173&lt;=39,"30–39",
IF('Base tratada'!$G1173&lt;=49,"40–49",
IF('Base tratada'!$G1173&lt;=59,"50–59",
IF('Base tratada'!$G1173&lt;=69,"60–69",
"70–80")))))</f>
        <v>50–59</v>
      </c>
      <c r="I1173" s="34">
        <v>2748</v>
      </c>
      <c r="J1173" s="58" t="str">
        <f>IF('Base tratada'!$K1173=1,"Divorciado",
IF('Base tratada'!$L1173=1,"Casado",
IF('Base tratada'!$M1173=1, "Solteiro",
IF('Base tratada'!$N1173=1,"Juntos",
"Viúvo"))))</f>
        <v>Viúvo</v>
      </c>
      <c r="K1173" s="34">
        <v>0</v>
      </c>
      <c r="L1173" s="34">
        <v>0</v>
      </c>
      <c r="M1173" s="34">
        <v>0</v>
      </c>
      <c r="N1173" s="34">
        <v>0</v>
      </c>
      <c r="O1173" s="34">
        <v>1</v>
      </c>
      <c r="P1173" s="34">
        <v>0</v>
      </c>
      <c r="Q1173" s="34">
        <v>0</v>
      </c>
      <c r="R1173" s="34">
        <v>0</v>
      </c>
      <c r="S1173" s="34">
        <v>1</v>
      </c>
      <c r="T1173" s="34">
        <v>0</v>
      </c>
      <c r="U1173" s="35">
        <v>1298</v>
      </c>
      <c r="V1173" s="35">
        <v>0</v>
      </c>
      <c r="W1173" s="35">
        <v>70</v>
      </c>
      <c r="X1173" s="35">
        <v>37</v>
      </c>
      <c r="Y1173" s="35">
        <v>14</v>
      </c>
      <c r="Z1173" s="35">
        <v>42</v>
      </c>
      <c r="AA1173" s="34">
        <v>4</v>
      </c>
      <c r="AB1173" s="34">
        <v>4</v>
      </c>
      <c r="AC1173" s="34">
        <v>7</v>
      </c>
      <c r="AD1173" s="34">
        <v>4</v>
      </c>
      <c r="AE1173" s="34">
        <v>10</v>
      </c>
      <c r="AF1173" s="58">
        <f>'Base tratada'!$AC1173+'Base tratada'!$AD1173+'Base tratada'!$AE1173</f>
        <v>21</v>
      </c>
      <c r="AG11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73" s="58" t="str">
        <f>IF('Base tratada'!$AC1173&gt;=MAX('Base tratada'!$AD1173,'Base tratada'!$AE1173),"Web",
IF('Base tratada'!$AD1173&gt;='Base tratada'!$AE1173,"Catalog",
"Store"))</f>
        <v>Store</v>
      </c>
      <c r="AI1173" s="59">
        <f>IF('Base tratada'!$AF1173=0,"0",'Base tratada'!$AK1173/'Base tratada'!$AF1173)</f>
        <v>67.571428571428569</v>
      </c>
      <c r="AJ1173" s="59" t="str">
        <f>IF('Base tratada'!$AI1173=0,"R$ 0",
IF('Base tratada'!$AI1173&lt;=25,"R$ 1–25",
IF('Base tratada'!$AI1173&lt;=50,"R$ 26–50",
"+R$ 50")))</f>
        <v>+R$ 50</v>
      </c>
      <c r="AK1173" s="35">
        <v>1419</v>
      </c>
      <c r="AL1173" s="58" t="str">
        <f>IF('Base tratada'!$AK1173&lt;=100,"R$ 0-100",
IF('Base tratada'!$AK1173&lt;=500,"R$ 101-500",
IF('Base tratada'!$AK1173&lt;=1000,"R$ 501-1000",
IF('Base tratada'!$AK1173&lt;=1500,"R$ 1001-1500",
"+R$ 1500"))))</f>
        <v>R$ 1001-1500</v>
      </c>
      <c r="AM1173" s="34">
        <v>0</v>
      </c>
      <c r="AN1173" s="34">
        <v>0</v>
      </c>
      <c r="AO1173" s="34">
        <v>0</v>
      </c>
      <c r="AP1173" s="34">
        <v>1</v>
      </c>
      <c r="AQ1173" s="34">
        <v>1</v>
      </c>
      <c r="AR1173" s="34">
        <v>2</v>
      </c>
      <c r="AS1173" s="34">
        <v>0</v>
      </c>
      <c r="AT1173" s="34">
        <v>3</v>
      </c>
      <c r="AU1173" s="34">
        <v>11</v>
      </c>
      <c r="AV1173" s="52">
        <v>1377</v>
      </c>
      <c r="AW1173" s="57">
        <v>1</v>
      </c>
      <c r="AX1173" s="58" t="str">
        <f>IF(Tabela3[[#This Row],[Response]]=1, "Aceitou", "Não aceitou")</f>
        <v>Aceitou</v>
      </c>
      <c r="AY1173" s="55" t="str">
        <f>Tabela3[[#This Row],[Faixa Recência]] &amp; " | " &amp; Tabela3[[#This Row],[Faixa Gasto]] &amp; " | " &amp; Tabela3[[#This Row],[Faixa ticket médio]]</f>
        <v>76-99 dias | R$ 1001-1500 | +R$ 50</v>
      </c>
      <c r="AZ11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3" s="36"/>
    </row>
    <row r="1174" spans="1:54" x14ac:dyDescent="0.25">
      <c r="A1174" s="61">
        <v>1173</v>
      </c>
      <c r="B1174" s="37">
        <v>58401</v>
      </c>
      <c r="C1174" s="34">
        <v>0</v>
      </c>
      <c r="D1174" s="34">
        <v>1</v>
      </c>
      <c r="E1174" s="34">
        <v>55</v>
      </c>
      <c r="F1174" s="58" t="str">
        <f>IF('Base tratada'!$E1174&lt;=15,"0-15 dias",
IF('Base tratada'!$E1174&lt;=30, "16-30 dias",
IF('Base tratada'!$E1174&lt;=45, "31-45 dias",
IF('Base tratada'!$E1174&lt;=60, "46-60 dias",
IF('Base tratada'!$E1174&lt;=75, "61-75 dias", "76-99 dias")))))</f>
        <v>46-60 dias</v>
      </c>
      <c r="G1174" s="38">
        <v>60</v>
      </c>
      <c r="H1174" s="60" t="str">
        <f>IF('Base tratada'!$G1174&lt;=29,"24–29",
IF('Base tratada'!$G1174&lt;=39,"30–39",
IF('Base tratada'!$G1174&lt;=49,"40–49",
IF('Base tratada'!$G1174&lt;=59,"50–59",
IF('Base tratada'!$G1174&lt;=69,"60–69",
"70–80")))))</f>
        <v>60–69</v>
      </c>
      <c r="I1174" s="34">
        <v>2229</v>
      </c>
      <c r="J1174" s="58" t="str">
        <f>IF('Base tratada'!$K1174=1,"Divorciado",
IF('Base tratada'!$L1174=1,"Casado",
IF('Base tratada'!$M1174=1, "Solteiro",
IF('Base tratada'!$N1174=1,"Juntos",
"Viúvo"))))</f>
        <v>Divorciado</v>
      </c>
      <c r="K1174" s="34">
        <v>1</v>
      </c>
      <c r="L1174" s="34">
        <v>0</v>
      </c>
      <c r="M1174" s="34">
        <v>0</v>
      </c>
      <c r="N1174" s="34">
        <v>0</v>
      </c>
      <c r="O1174" s="34">
        <v>0</v>
      </c>
      <c r="P1174" s="34">
        <v>0</v>
      </c>
      <c r="Q1174" s="34">
        <v>0</v>
      </c>
      <c r="R1174" s="34">
        <v>1</v>
      </c>
      <c r="S1174" s="34">
        <v>0</v>
      </c>
      <c r="T1174" s="34">
        <v>0</v>
      </c>
      <c r="U1174" s="35">
        <v>10</v>
      </c>
      <c r="V1174" s="35">
        <v>0</v>
      </c>
      <c r="W1174" s="35">
        <v>11</v>
      </c>
      <c r="X1174" s="35">
        <v>17</v>
      </c>
      <c r="Y1174" s="35">
        <v>29</v>
      </c>
      <c r="Z1174" s="35">
        <v>29</v>
      </c>
      <c r="AA1174" s="34">
        <v>1</v>
      </c>
      <c r="AB1174" s="34">
        <v>4</v>
      </c>
      <c r="AC1174" s="34">
        <v>1</v>
      </c>
      <c r="AD1174" s="34">
        <v>2</v>
      </c>
      <c r="AE1174" s="34">
        <v>2</v>
      </c>
      <c r="AF1174" s="58">
        <f>'Base tratada'!$AC1174+'Base tratada'!$AD1174+'Base tratada'!$AE1174</f>
        <v>5</v>
      </c>
      <c r="AG11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74" s="58" t="str">
        <f>IF('Base tratada'!$AC1174&gt;=MAX('Base tratada'!$AD1174,'Base tratada'!$AE1174),"Web",
IF('Base tratada'!$AD1174&gt;='Base tratada'!$AE1174,"Catalog",
"Store"))</f>
        <v>Catalog</v>
      </c>
      <c r="AI1174" s="59">
        <f>IF('Base tratada'!$AF1174=0,"0",'Base tratada'!$AK1174/'Base tratada'!$AF1174)</f>
        <v>13.4</v>
      </c>
      <c r="AJ1174" s="59" t="str">
        <f>IF('Base tratada'!$AI1174=0,"R$ 0",
IF('Base tratada'!$AI1174&lt;=25,"R$ 1–25",
IF('Base tratada'!$AI1174&lt;=50,"R$ 26–50",
"+R$ 50")))</f>
        <v>R$ 1–25</v>
      </c>
      <c r="AK1174" s="35">
        <v>67</v>
      </c>
      <c r="AL1174" s="58" t="str">
        <f>IF('Base tratada'!$AK1174&lt;=100,"R$ 0-100",
IF('Base tratada'!$AK1174&lt;=500,"R$ 101-500",
IF('Base tratada'!$AK1174&lt;=1000,"R$ 501-1000",
IF('Base tratada'!$AK1174&lt;=1500,"R$ 1001-1500",
"+R$ 1500"))))</f>
        <v>R$ 0-100</v>
      </c>
      <c r="AM1174" s="34">
        <v>0</v>
      </c>
      <c r="AN1174" s="34">
        <v>0</v>
      </c>
      <c r="AO1174" s="34">
        <v>0</v>
      </c>
      <c r="AP1174" s="34">
        <v>0</v>
      </c>
      <c r="AQ1174" s="34">
        <v>0</v>
      </c>
      <c r="AR1174" s="34">
        <v>0</v>
      </c>
      <c r="AS1174" s="34">
        <v>0</v>
      </c>
      <c r="AT1174" s="34">
        <v>3</v>
      </c>
      <c r="AU1174" s="34">
        <v>11</v>
      </c>
      <c r="AV1174" s="52">
        <v>38</v>
      </c>
      <c r="AW1174" s="57">
        <v>0</v>
      </c>
      <c r="AX1174" s="58" t="str">
        <f>IF(Tabela3[[#This Row],[Response]]=1, "Aceitou", "Não aceitou")</f>
        <v>Não aceitou</v>
      </c>
      <c r="AY1174" s="55" t="str">
        <f>Tabela3[[#This Row],[Faixa Recência]] &amp; " | " &amp; Tabela3[[#This Row],[Faixa Gasto]] &amp; " | " &amp; Tabela3[[#This Row],[Faixa ticket médio]]</f>
        <v>46-60 dias | R$ 0-100 | R$ 1–25</v>
      </c>
      <c r="AZ11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4" s="36"/>
    </row>
    <row r="1175" spans="1:54" x14ac:dyDescent="0.25">
      <c r="A1175" s="61">
        <v>1174</v>
      </c>
      <c r="B1175" s="37">
        <v>62307</v>
      </c>
      <c r="C1175" s="34">
        <v>0</v>
      </c>
      <c r="D1175" s="34">
        <v>1</v>
      </c>
      <c r="E1175" s="34">
        <v>94</v>
      </c>
      <c r="F1175" s="58" t="str">
        <f>IF('Base tratada'!$E1175&lt;=15,"0-15 dias",
IF('Base tratada'!$E1175&lt;=30, "16-30 dias",
IF('Base tratada'!$E1175&lt;=45, "31-45 dias",
IF('Base tratada'!$E1175&lt;=60, "46-60 dias",
IF('Base tratada'!$E1175&lt;=75, "61-75 dias", "76-99 dias")))))</f>
        <v>76-99 dias</v>
      </c>
      <c r="G1175" s="38">
        <v>68</v>
      </c>
      <c r="H1175" s="60" t="str">
        <f>IF('Base tratada'!$G1175&lt;=29,"24–29",
IF('Base tratada'!$G1175&lt;=39,"30–39",
IF('Base tratada'!$G1175&lt;=49,"40–49",
IF('Base tratada'!$G1175&lt;=59,"50–59",
IF('Base tratada'!$G1175&lt;=69,"60–69",
"70–80")))))</f>
        <v>60–69</v>
      </c>
      <c r="I1175" s="34">
        <v>2291</v>
      </c>
      <c r="J1175" s="58" t="str">
        <f>IF('Base tratada'!$K1175=1,"Divorciado",
IF('Base tratada'!$L1175=1,"Casado",
IF('Base tratada'!$M1175=1, "Solteiro",
IF('Base tratada'!$N1175=1,"Juntos",
"Viúvo"))))</f>
        <v>Solteiro</v>
      </c>
      <c r="K1175" s="34">
        <v>0</v>
      </c>
      <c r="L1175" s="34">
        <v>0</v>
      </c>
      <c r="M1175" s="34">
        <v>1</v>
      </c>
      <c r="N1175" s="34">
        <v>0</v>
      </c>
      <c r="O1175" s="34">
        <v>0</v>
      </c>
      <c r="P1175" s="34">
        <v>0</v>
      </c>
      <c r="Q1175" s="34">
        <v>0</v>
      </c>
      <c r="R1175" s="34">
        <v>1</v>
      </c>
      <c r="S1175" s="34">
        <v>0</v>
      </c>
      <c r="T1175" s="34">
        <v>0</v>
      </c>
      <c r="U1175" s="35">
        <v>87</v>
      </c>
      <c r="V1175" s="35">
        <v>13</v>
      </c>
      <c r="W1175" s="35">
        <v>34</v>
      </c>
      <c r="X1175" s="35">
        <v>10</v>
      </c>
      <c r="Y1175" s="35">
        <v>6</v>
      </c>
      <c r="Z1175" s="35">
        <v>10</v>
      </c>
      <c r="AA1175" s="34">
        <v>1</v>
      </c>
      <c r="AB1175" s="34">
        <v>5</v>
      </c>
      <c r="AC1175" s="34">
        <v>4</v>
      </c>
      <c r="AD1175" s="34">
        <v>0</v>
      </c>
      <c r="AE1175" s="34">
        <v>4</v>
      </c>
      <c r="AF1175" s="58">
        <f>'Base tratada'!$AC1175+'Base tratada'!$AD1175+'Base tratada'!$AE1175</f>
        <v>8</v>
      </c>
      <c r="AG11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75" s="58" t="str">
        <f>IF('Base tratada'!$AC1175&gt;=MAX('Base tratada'!$AD1175,'Base tratada'!$AE1175),"Web",
IF('Base tratada'!$AD1175&gt;='Base tratada'!$AE1175,"Catalog",
"Store"))</f>
        <v>Web</v>
      </c>
      <c r="AI1175" s="59">
        <f>IF('Base tratada'!$AF1175=0,"0",'Base tratada'!$AK1175/'Base tratada'!$AF1175)</f>
        <v>18.75</v>
      </c>
      <c r="AJ1175" s="59" t="str">
        <f>IF('Base tratada'!$AI1175=0,"R$ 0",
IF('Base tratada'!$AI1175&lt;=25,"R$ 1–25",
IF('Base tratada'!$AI1175&lt;=50,"R$ 26–50",
"+R$ 50")))</f>
        <v>R$ 1–25</v>
      </c>
      <c r="AK1175" s="35">
        <v>150</v>
      </c>
      <c r="AL1175" s="58" t="str">
        <f>IF('Base tratada'!$AK1175&lt;=100,"R$ 0-100",
IF('Base tratada'!$AK1175&lt;=500,"R$ 101-500",
IF('Base tratada'!$AK1175&lt;=1000,"R$ 501-1000",
IF('Base tratada'!$AK1175&lt;=1500,"R$ 1001-1500",
"+R$ 1500"))))</f>
        <v>R$ 101-500</v>
      </c>
      <c r="AM1175" s="34">
        <v>0</v>
      </c>
      <c r="AN1175" s="34">
        <v>0</v>
      </c>
      <c r="AO1175" s="34">
        <v>0</v>
      </c>
      <c r="AP1175" s="34">
        <v>0</v>
      </c>
      <c r="AQ1175" s="34">
        <v>0</v>
      </c>
      <c r="AR1175" s="34">
        <v>0</v>
      </c>
      <c r="AS1175" s="34">
        <v>0</v>
      </c>
      <c r="AT1175" s="34">
        <v>3</v>
      </c>
      <c r="AU1175" s="34">
        <v>11</v>
      </c>
      <c r="AV1175" s="52">
        <v>140</v>
      </c>
      <c r="AW1175" s="57">
        <v>0</v>
      </c>
      <c r="AX1175" s="58" t="str">
        <f>IF(Tabela3[[#This Row],[Response]]=1, "Aceitou", "Não aceitou")</f>
        <v>Não aceitou</v>
      </c>
      <c r="AY1175" s="55" t="str">
        <f>Tabela3[[#This Row],[Faixa Recência]] &amp; " | " &amp; Tabela3[[#This Row],[Faixa Gasto]] &amp; " | " &amp; Tabela3[[#This Row],[Faixa ticket médio]]</f>
        <v>76-99 dias | R$ 101-500 | R$ 1–25</v>
      </c>
      <c r="AZ11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5" s="36"/>
    </row>
    <row r="1176" spans="1:54" x14ac:dyDescent="0.25">
      <c r="A1176" s="61">
        <v>1175</v>
      </c>
      <c r="B1176" s="37">
        <v>43641</v>
      </c>
      <c r="C1176" s="34">
        <v>1</v>
      </c>
      <c r="D1176" s="34">
        <v>1</v>
      </c>
      <c r="E1176" s="34">
        <v>50</v>
      </c>
      <c r="F1176" s="58" t="str">
        <f>IF('Base tratada'!$E1176&lt;=15,"0-15 dias",
IF('Base tratada'!$E1176&lt;=30, "16-30 dias",
IF('Base tratada'!$E1176&lt;=45, "31-45 dias",
IF('Base tratada'!$E1176&lt;=60, "46-60 dias",
IF('Base tratada'!$E1176&lt;=75, "61-75 dias", "76-99 dias")))))</f>
        <v>46-60 dias</v>
      </c>
      <c r="G1176" s="38">
        <v>51</v>
      </c>
      <c r="H1176" s="60" t="str">
        <f>IF('Base tratada'!$G1176&lt;=29,"24–29",
IF('Base tratada'!$G1176&lt;=39,"30–39",
IF('Base tratada'!$G1176&lt;=49,"40–49",
IF('Base tratada'!$G1176&lt;=59,"50–59",
IF('Base tratada'!$G1176&lt;=69,"60–69",
"70–80")))))</f>
        <v>50–59</v>
      </c>
      <c r="I1176" s="34">
        <v>2592</v>
      </c>
      <c r="J1176" s="58" t="str">
        <f>IF('Base tratada'!$K1176=1,"Divorciado",
IF('Base tratada'!$L1176=1,"Casado",
IF('Base tratada'!$M1176=1, "Solteiro",
IF('Base tratada'!$N1176=1,"Juntos",
"Viúvo"))))</f>
        <v>Casado</v>
      </c>
      <c r="K1176" s="34">
        <v>0</v>
      </c>
      <c r="L1176" s="34">
        <v>1</v>
      </c>
      <c r="M1176" s="34">
        <v>0</v>
      </c>
      <c r="N1176" s="34">
        <v>0</v>
      </c>
      <c r="O1176" s="34">
        <v>0</v>
      </c>
      <c r="P1176" s="34">
        <v>0</v>
      </c>
      <c r="Q1176" s="34">
        <v>0</v>
      </c>
      <c r="R1176" s="34">
        <v>0</v>
      </c>
      <c r="S1176" s="34">
        <v>1</v>
      </c>
      <c r="T1176" s="34">
        <v>0</v>
      </c>
      <c r="U1176" s="35">
        <v>57</v>
      </c>
      <c r="V1176" s="35">
        <v>2</v>
      </c>
      <c r="W1176" s="35">
        <v>51</v>
      </c>
      <c r="X1176" s="35">
        <v>4</v>
      </c>
      <c r="Y1176" s="35">
        <v>2</v>
      </c>
      <c r="Z1176" s="35">
        <v>23</v>
      </c>
      <c r="AA1176" s="34">
        <v>3</v>
      </c>
      <c r="AB1176" s="34">
        <v>6</v>
      </c>
      <c r="AC1176" s="34">
        <v>2</v>
      </c>
      <c r="AD1176" s="34">
        <v>1</v>
      </c>
      <c r="AE1176" s="34">
        <v>4</v>
      </c>
      <c r="AF1176" s="58">
        <f>'Base tratada'!$AC1176+'Base tratada'!$AD1176+'Base tratada'!$AE1176</f>
        <v>7</v>
      </c>
      <c r="AG11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76" s="58" t="str">
        <f>IF('Base tratada'!$AC1176&gt;=MAX('Base tratada'!$AD1176,'Base tratada'!$AE1176),"Web",
IF('Base tratada'!$AD1176&gt;='Base tratada'!$AE1176,"Catalog",
"Store"))</f>
        <v>Store</v>
      </c>
      <c r="AI1176" s="59">
        <f>IF('Base tratada'!$AF1176=0,"0",'Base tratada'!$AK1176/'Base tratada'!$AF1176)</f>
        <v>16.571428571428573</v>
      </c>
      <c r="AJ1176" s="59" t="str">
        <f>IF('Base tratada'!$AI1176=0,"R$ 0",
IF('Base tratada'!$AI1176&lt;=25,"R$ 1–25",
IF('Base tratada'!$AI1176&lt;=50,"R$ 26–50",
"+R$ 50")))</f>
        <v>R$ 1–25</v>
      </c>
      <c r="AK1176" s="35">
        <v>116</v>
      </c>
      <c r="AL1176" s="58" t="str">
        <f>IF('Base tratada'!$AK1176&lt;=100,"R$ 0-100",
IF('Base tratada'!$AK1176&lt;=500,"R$ 101-500",
IF('Base tratada'!$AK1176&lt;=1000,"R$ 501-1000",
IF('Base tratada'!$AK1176&lt;=1500,"R$ 1001-1500",
"+R$ 1500"))))</f>
        <v>R$ 101-500</v>
      </c>
      <c r="AM1176" s="34">
        <v>0</v>
      </c>
      <c r="AN1176" s="34">
        <v>0</v>
      </c>
      <c r="AO1176" s="34">
        <v>0</v>
      </c>
      <c r="AP1176" s="34">
        <v>0</v>
      </c>
      <c r="AQ1176" s="34">
        <v>0</v>
      </c>
      <c r="AR1176" s="34">
        <v>0</v>
      </c>
      <c r="AS1176" s="34">
        <v>0</v>
      </c>
      <c r="AT1176" s="34">
        <v>3</v>
      </c>
      <c r="AU1176" s="34">
        <v>11</v>
      </c>
      <c r="AV1176" s="52">
        <v>93</v>
      </c>
      <c r="AW1176" s="57">
        <v>0</v>
      </c>
      <c r="AX1176" s="58" t="str">
        <f>IF(Tabela3[[#This Row],[Response]]=1, "Aceitou", "Não aceitou")</f>
        <v>Não aceitou</v>
      </c>
      <c r="AY1176" s="55" t="str">
        <f>Tabela3[[#This Row],[Faixa Recência]] &amp; " | " &amp; Tabela3[[#This Row],[Faixa Gasto]] &amp; " | " &amp; Tabela3[[#This Row],[Faixa ticket médio]]</f>
        <v>46-60 dias | R$ 101-500 | R$ 1–25</v>
      </c>
      <c r="AZ11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6" s="36"/>
    </row>
    <row r="1177" spans="1:54" x14ac:dyDescent="0.25">
      <c r="A1177" s="61">
        <v>1176</v>
      </c>
      <c r="B1177" s="37">
        <v>63841</v>
      </c>
      <c r="C1177" s="34">
        <v>0</v>
      </c>
      <c r="D1177" s="34">
        <v>1</v>
      </c>
      <c r="E1177" s="34">
        <v>64</v>
      </c>
      <c r="F1177" s="58" t="str">
        <f>IF('Base tratada'!$E1177&lt;=15,"0-15 dias",
IF('Base tratada'!$E1177&lt;=30, "16-30 dias",
IF('Base tratada'!$E1177&lt;=45, "31-45 dias",
IF('Base tratada'!$E1177&lt;=60, "46-60 dias",
IF('Base tratada'!$E1177&lt;=75, "61-75 dias", "76-99 dias")))))</f>
        <v>61-75 dias</v>
      </c>
      <c r="G1177" s="38">
        <v>52</v>
      </c>
      <c r="H1177" s="60" t="str">
        <f>IF('Base tratada'!$G1177&lt;=29,"24–29",
IF('Base tratada'!$G1177&lt;=39,"30–39",
IF('Base tratada'!$G1177&lt;=49,"40–49",
IF('Base tratada'!$G1177&lt;=59,"50–59",
IF('Base tratada'!$G1177&lt;=69,"60–69",
"70–80")))))</f>
        <v>50–59</v>
      </c>
      <c r="I1177" s="34">
        <v>2593</v>
      </c>
      <c r="J1177" s="58" t="str">
        <f>IF('Base tratada'!$K1177=1,"Divorciado",
IF('Base tratada'!$L1177=1,"Casado",
IF('Base tratada'!$M1177=1, "Solteiro",
IF('Base tratada'!$N1177=1,"Juntos",
"Viúvo"))))</f>
        <v>Divorciado</v>
      </c>
      <c r="K1177" s="34">
        <v>1</v>
      </c>
      <c r="L1177" s="34">
        <v>0</v>
      </c>
      <c r="M1177" s="34">
        <v>0</v>
      </c>
      <c r="N1177" s="34">
        <v>0</v>
      </c>
      <c r="O1177" s="34">
        <v>0</v>
      </c>
      <c r="P1177" s="34">
        <v>0</v>
      </c>
      <c r="Q1177" s="34">
        <v>0</v>
      </c>
      <c r="R1177" s="34">
        <v>0</v>
      </c>
      <c r="S1177" s="34">
        <v>1</v>
      </c>
      <c r="T1177" s="34">
        <v>0</v>
      </c>
      <c r="U1177" s="35">
        <v>635</v>
      </c>
      <c r="V1177" s="35">
        <v>15</v>
      </c>
      <c r="W1177" s="35">
        <v>100</v>
      </c>
      <c r="X1177" s="35">
        <v>20</v>
      </c>
      <c r="Y1177" s="35">
        <v>7</v>
      </c>
      <c r="Z1177" s="35">
        <v>131</v>
      </c>
      <c r="AA1177" s="34">
        <v>1</v>
      </c>
      <c r="AB1177" s="34">
        <v>6</v>
      </c>
      <c r="AC1177" s="34">
        <v>9</v>
      </c>
      <c r="AD1177" s="34">
        <v>3</v>
      </c>
      <c r="AE1177" s="34">
        <v>9</v>
      </c>
      <c r="AF1177" s="58">
        <f>'Base tratada'!$AC1177+'Base tratada'!$AD1177+'Base tratada'!$AE1177</f>
        <v>21</v>
      </c>
      <c r="AG11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77" s="58" t="str">
        <f>IF('Base tratada'!$AC1177&gt;=MAX('Base tratada'!$AD1177,'Base tratada'!$AE1177),"Web",
IF('Base tratada'!$AD1177&gt;='Base tratada'!$AE1177,"Catalog",
"Store"))</f>
        <v>Web</v>
      </c>
      <c r="AI1177" s="59">
        <f>IF('Base tratada'!$AF1177=0,"0",'Base tratada'!$AK1177/'Base tratada'!$AF1177)</f>
        <v>37</v>
      </c>
      <c r="AJ1177" s="59" t="str">
        <f>IF('Base tratada'!$AI1177=0,"R$ 0",
IF('Base tratada'!$AI1177&lt;=25,"R$ 1–25",
IF('Base tratada'!$AI1177&lt;=50,"R$ 26–50",
"+R$ 50")))</f>
        <v>R$ 26–50</v>
      </c>
      <c r="AK1177" s="35">
        <v>777</v>
      </c>
      <c r="AL1177" s="58" t="str">
        <f>IF('Base tratada'!$AK1177&lt;=100,"R$ 0-100",
IF('Base tratada'!$AK1177&lt;=500,"R$ 101-500",
IF('Base tratada'!$AK1177&lt;=1000,"R$ 501-1000",
IF('Base tratada'!$AK1177&lt;=1500,"R$ 1001-1500",
"+R$ 1500"))))</f>
        <v>R$ 501-1000</v>
      </c>
      <c r="AM1177" s="34">
        <v>0</v>
      </c>
      <c r="AN1177" s="34">
        <v>0</v>
      </c>
      <c r="AO1177" s="34">
        <v>0</v>
      </c>
      <c r="AP1177" s="34">
        <v>0</v>
      </c>
      <c r="AQ1177" s="34">
        <v>0</v>
      </c>
      <c r="AR1177" s="34">
        <v>0</v>
      </c>
      <c r="AS1177" s="34">
        <v>0</v>
      </c>
      <c r="AT1177" s="34">
        <v>3</v>
      </c>
      <c r="AU1177" s="34">
        <v>11</v>
      </c>
      <c r="AV1177" s="52">
        <v>646</v>
      </c>
      <c r="AW1177" s="57">
        <v>0</v>
      </c>
      <c r="AX1177" s="58" t="str">
        <f>IF(Tabela3[[#This Row],[Response]]=1, "Aceitou", "Não aceitou")</f>
        <v>Não aceitou</v>
      </c>
      <c r="AY1177" s="55" t="str">
        <f>Tabela3[[#This Row],[Faixa Recência]] &amp; " | " &amp; Tabela3[[#This Row],[Faixa Gasto]] &amp; " | " &amp; Tabela3[[#This Row],[Faixa ticket médio]]</f>
        <v>61-75 dias | R$ 501-1000 | R$ 26–50</v>
      </c>
      <c r="AZ11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7" s="36"/>
    </row>
    <row r="1178" spans="1:54" x14ac:dyDescent="0.25">
      <c r="A1178" s="61">
        <v>1177</v>
      </c>
      <c r="B1178" s="37">
        <v>46891</v>
      </c>
      <c r="C1178" s="34">
        <v>0</v>
      </c>
      <c r="D1178" s="34">
        <v>1</v>
      </c>
      <c r="E1178" s="34">
        <v>91</v>
      </c>
      <c r="F1178" s="58" t="str">
        <f>IF('Base tratada'!$E1178&lt;=15,"0-15 dias",
IF('Base tratada'!$E1178&lt;=30, "16-30 dias",
IF('Base tratada'!$E1178&lt;=45, "31-45 dias",
IF('Base tratada'!$E1178&lt;=60, "46-60 dias",
IF('Base tratada'!$E1178&lt;=75, "61-75 dias", "76-99 dias")))))</f>
        <v>76-99 dias</v>
      </c>
      <c r="G1178" s="38">
        <v>55</v>
      </c>
      <c r="H1178" s="60" t="str">
        <f>IF('Base tratada'!$G1178&lt;=29,"24–29",
IF('Base tratada'!$G1178&lt;=39,"30–39",
IF('Base tratada'!$G1178&lt;=49,"40–49",
IF('Base tratada'!$G1178&lt;=59,"50–59",
IF('Base tratada'!$G1178&lt;=69,"60–69",
"70–80")))))</f>
        <v>50–59</v>
      </c>
      <c r="I1178" s="34">
        <v>2460</v>
      </c>
      <c r="J1178" s="58" t="str">
        <f>IF('Base tratada'!$K1178=1,"Divorciado",
IF('Base tratada'!$L1178=1,"Casado",
IF('Base tratada'!$M1178=1, "Solteiro",
IF('Base tratada'!$N1178=1,"Juntos",
"Viúvo"))))</f>
        <v>Casado</v>
      </c>
      <c r="K1178" s="34">
        <v>0</v>
      </c>
      <c r="L1178" s="34">
        <v>1</v>
      </c>
      <c r="M1178" s="34">
        <v>0</v>
      </c>
      <c r="N1178" s="34">
        <v>0</v>
      </c>
      <c r="O1178" s="34">
        <v>0</v>
      </c>
      <c r="P1178" s="34">
        <v>1</v>
      </c>
      <c r="Q1178" s="34">
        <v>0</v>
      </c>
      <c r="R1178" s="34">
        <v>0</v>
      </c>
      <c r="S1178" s="34">
        <v>0</v>
      </c>
      <c r="T1178" s="34">
        <v>0</v>
      </c>
      <c r="U1178" s="35">
        <v>43</v>
      </c>
      <c r="V1178" s="35">
        <v>12</v>
      </c>
      <c r="W1178" s="35">
        <v>23</v>
      </c>
      <c r="X1178" s="35">
        <v>29</v>
      </c>
      <c r="Y1178" s="35">
        <v>15</v>
      </c>
      <c r="Z1178" s="35">
        <v>61</v>
      </c>
      <c r="AA1178" s="34">
        <v>1</v>
      </c>
      <c r="AB1178" s="34">
        <v>4</v>
      </c>
      <c r="AC1178" s="34">
        <v>2</v>
      </c>
      <c r="AD1178" s="34">
        <v>1</v>
      </c>
      <c r="AE1178" s="34">
        <v>4</v>
      </c>
      <c r="AF1178" s="58">
        <f>'Base tratada'!$AC1178+'Base tratada'!$AD1178+'Base tratada'!$AE1178</f>
        <v>7</v>
      </c>
      <c r="AG11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78" s="58" t="str">
        <f>IF('Base tratada'!$AC1178&gt;=MAX('Base tratada'!$AD1178,'Base tratada'!$AE1178),"Web",
IF('Base tratada'!$AD1178&gt;='Base tratada'!$AE1178,"Catalog",
"Store"))</f>
        <v>Store</v>
      </c>
      <c r="AI1178" s="59">
        <f>IF('Base tratada'!$AF1178=0,"0",'Base tratada'!$AK1178/'Base tratada'!$AF1178)</f>
        <v>17.428571428571427</v>
      </c>
      <c r="AJ1178" s="59" t="str">
        <f>IF('Base tratada'!$AI1178=0,"R$ 0",
IF('Base tratada'!$AI1178&lt;=25,"R$ 1–25",
IF('Base tratada'!$AI1178&lt;=50,"R$ 26–50",
"+R$ 50")))</f>
        <v>R$ 1–25</v>
      </c>
      <c r="AK1178" s="35">
        <v>122</v>
      </c>
      <c r="AL1178" s="58" t="str">
        <f>IF('Base tratada'!$AK1178&lt;=100,"R$ 0-100",
IF('Base tratada'!$AK1178&lt;=500,"R$ 101-500",
IF('Base tratada'!$AK1178&lt;=1000,"R$ 501-1000",
IF('Base tratada'!$AK1178&lt;=1500,"R$ 1001-1500",
"+R$ 1500"))))</f>
        <v>R$ 101-500</v>
      </c>
      <c r="AM1178" s="34">
        <v>0</v>
      </c>
      <c r="AN1178" s="34">
        <v>0</v>
      </c>
      <c r="AO1178" s="34">
        <v>0</v>
      </c>
      <c r="AP1178" s="34">
        <v>0</v>
      </c>
      <c r="AQ1178" s="34">
        <v>0</v>
      </c>
      <c r="AR1178" s="34">
        <v>0</v>
      </c>
      <c r="AS1178" s="34">
        <v>0</v>
      </c>
      <c r="AT1178" s="34">
        <v>3</v>
      </c>
      <c r="AU1178" s="34">
        <v>11</v>
      </c>
      <c r="AV1178" s="52">
        <v>61</v>
      </c>
      <c r="AW1178" s="57">
        <v>0</v>
      </c>
      <c r="AX1178" s="58" t="str">
        <f>IF(Tabela3[[#This Row],[Response]]=1, "Aceitou", "Não aceitou")</f>
        <v>Não aceitou</v>
      </c>
      <c r="AY1178" s="55" t="str">
        <f>Tabela3[[#This Row],[Faixa Recência]] &amp; " | " &amp; Tabela3[[#This Row],[Faixa Gasto]] &amp; " | " &amp; Tabela3[[#This Row],[Faixa ticket médio]]</f>
        <v>76-99 dias | R$ 101-500 | R$ 1–25</v>
      </c>
      <c r="AZ11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78" s="36"/>
    </row>
    <row r="1179" spans="1:54" x14ac:dyDescent="0.25">
      <c r="A1179" s="61">
        <v>1178</v>
      </c>
      <c r="B1179" s="37">
        <v>70091</v>
      </c>
      <c r="C1179" s="34">
        <v>1</v>
      </c>
      <c r="D1179" s="34">
        <v>0</v>
      </c>
      <c r="E1179" s="34">
        <v>11</v>
      </c>
      <c r="F1179" s="58" t="str">
        <f>IF('Base tratada'!$E1179&lt;=15,"0-15 dias",
IF('Base tratada'!$E1179&lt;=30, "16-30 dias",
IF('Base tratada'!$E1179&lt;=45, "31-45 dias",
IF('Base tratada'!$E1179&lt;=60, "46-60 dias",
IF('Base tratada'!$E1179&lt;=75, "61-75 dias", "76-99 dias")))))</f>
        <v>0-15 dias</v>
      </c>
      <c r="G1179" s="38">
        <v>51</v>
      </c>
      <c r="H1179" s="60" t="str">
        <f>IF('Base tratada'!$G1179&lt;=29,"24–29",
IF('Base tratada'!$G1179&lt;=39,"30–39",
IF('Base tratada'!$G1179&lt;=49,"40–49",
IF('Base tratada'!$G1179&lt;=59,"50–59",
IF('Base tratada'!$G1179&lt;=69,"60–69",
"70–80")))))</f>
        <v>50–59</v>
      </c>
      <c r="I1179" s="34">
        <v>2614</v>
      </c>
      <c r="J1179" s="58" t="str">
        <f>IF('Base tratada'!$K1179=1,"Divorciado",
IF('Base tratada'!$L1179=1,"Casado",
IF('Base tratada'!$M1179=1, "Solteiro",
IF('Base tratada'!$N1179=1,"Juntos",
"Viúvo"))))</f>
        <v>Casado</v>
      </c>
      <c r="K1179" s="34">
        <v>0</v>
      </c>
      <c r="L1179" s="34">
        <v>1</v>
      </c>
      <c r="M1179" s="34">
        <v>0</v>
      </c>
      <c r="N1179" s="34">
        <v>0</v>
      </c>
      <c r="O1179" s="34">
        <v>0</v>
      </c>
      <c r="P1179" s="34">
        <v>0</v>
      </c>
      <c r="Q1179" s="34">
        <v>0</v>
      </c>
      <c r="R1179" s="34">
        <v>0</v>
      </c>
      <c r="S1179" s="34">
        <v>1</v>
      </c>
      <c r="T1179" s="34">
        <v>0</v>
      </c>
      <c r="U1179" s="35">
        <v>964</v>
      </c>
      <c r="V1179" s="35">
        <v>34</v>
      </c>
      <c r="W1179" s="35">
        <v>137</v>
      </c>
      <c r="X1179" s="35">
        <v>15</v>
      </c>
      <c r="Y1179" s="35">
        <v>0</v>
      </c>
      <c r="Z1179" s="35">
        <v>11</v>
      </c>
      <c r="AA1179" s="34">
        <v>2</v>
      </c>
      <c r="AB1179" s="34">
        <v>8</v>
      </c>
      <c r="AC1179" s="34">
        <v>5</v>
      </c>
      <c r="AD1179" s="34">
        <v>2</v>
      </c>
      <c r="AE1179" s="34">
        <v>10</v>
      </c>
      <c r="AF1179" s="58">
        <f>'Base tratada'!$AC1179+'Base tratada'!$AD1179+'Base tratada'!$AE1179</f>
        <v>17</v>
      </c>
      <c r="AG11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79" s="58" t="str">
        <f>IF('Base tratada'!$AC1179&gt;=MAX('Base tratada'!$AD1179,'Base tratada'!$AE1179),"Web",
IF('Base tratada'!$AD1179&gt;='Base tratada'!$AE1179,"Catalog",
"Store"))</f>
        <v>Store</v>
      </c>
      <c r="AI1179" s="59">
        <f>IF('Base tratada'!$AF1179=0,"0",'Base tratada'!$AK1179/'Base tratada'!$AF1179)</f>
        <v>67.647058823529406</v>
      </c>
      <c r="AJ1179" s="59" t="str">
        <f>IF('Base tratada'!$AI1179=0,"R$ 0",
IF('Base tratada'!$AI1179&lt;=25,"R$ 1–25",
IF('Base tratada'!$AI1179&lt;=50,"R$ 26–50",
"+R$ 50")))</f>
        <v>+R$ 50</v>
      </c>
      <c r="AK1179" s="35">
        <v>1150</v>
      </c>
      <c r="AL1179" s="58" t="str">
        <f>IF('Base tratada'!$AK1179&lt;=100,"R$ 0-100",
IF('Base tratada'!$AK1179&lt;=500,"R$ 101-500",
IF('Base tratada'!$AK1179&lt;=1000,"R$ 501-1000",
IF('Base tratada'!$AK1179&lt;=1500,"R$ 1001-1500",
"+R$ 1500"))))</f>
        <v>R$ 1001-1500</v>
      </c>
      <c r="AM1179" s="34">
        <v>0</v>
      </c>
      <c r="AN1179" s="34">
        <v>0</v>
      </c>
      <c r="AO1179" s="34">
        <v>0</v>
      </c>
      <c r="AP1179" s="34">
        <v>1</v>
      </c>
      <c r="AQ1179" s="34">
        <v>0</v>
      </c>
      <c r="AR1179" s="34">
        <v>1</v>
      </c>
      <c r="AS1179" s="34">
        <v>0</v>
      </c>
      <c r="AT1179" s="34">
        <v>3</v>
      </c>
      <c r="AU1179" s="34">
        <v>11</v>
      </c>
      <c r="AV1179" s="52">
        <v>1139</v>
      </c>
      <c r="AW1179" s="57">
        <v>0</v>
      </c>
      <c r="AX1179" s="58" t="str">
        <f>IF(Tabela3[[#This Row],[Response]]=1, "Aceitou", "Não aceitou")</f>
        <v>Não aceitou</v>
      </c>
      <c r="AY1179" s="55" t="str">
        <f>Tabela3[[#This Row],[Faixa Recência]] &amp; " | " &amp; Tabela3[[#This Row],[Faixa Gasto]] &amp; " | " &amp; Tabela3[[#This Row],[Faixa ticket médio]]</f>
        <v>0-15 dias | R$ 1001-1500 | +R$ 50</v>
      </c>
      <c r="AZ11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79" s="36"/>
    </row>
    <row r="1180" spans="1:54" x14ac:dyDescent="0.25">
      <c r="A1180" s="61">
        <v>1179</v>
      </c>
      <c r="B1180" s="37">
        <v>78075</v>
      </c>
      <c r="C1180" s="34">
        <v>0</v>
      </c>
      <c r="D1180" s="34">
        <v>0</v>
      </c>
      <c r="E1180" s="34">
        <v>72</v>
      </c>
      <c r="F1180" s="58" t="str">
        <f>IF('Base tratada'!$E1180&lt;=15,"0-15 dias",
IF('Base tratada'!$E1180&lt;=30, "16-30 dias",
IF('Base tratada'!$E1180&lt;=45, "31-45 dias",
IF('Base tratada'!$E1180&lt;=60, "46-60 dias",
IF('Base tratada'!$E1180&lt;=75, "61-75 dias", "76-99 dias")))))</f>
        <v>61-75 dias</v>
      </c>
      <c r="G1180" s="38">
        <v>48</v>
      </c>
      <c r="H1180" s="60" t="str">
        <f>IF('Base tratada'!$G1180&lt;=29,"24–29",
IF('Base tratada'!$G1180&lt;=39,"30–39",
IF('Base tratada'!$G1180&lt;=49,"40–49",
IF('Base tratada'!$G1180&lt;=59,"50–59",
IF('Base tratada'!$G1180&lt;=69,"60–69",
"70–80")))))</f>
        <v>40–49</v>
      </c>
      <c r="I1180" s="34">
        <v>2244</v>
      </c>
      <c r="J1180" s="58" t="str">
        <f>IF('Base tratada'!$K1180=1,"Divorciado",
IF('Base tratada'!$L1180=1,"Casado",
IF('Base tratada'!$M1180=1, "Solteiro",
IF('Base tratada'!$N1180=1,"Juntos",
"Viúvo"))))</f>
        <v>Casado</v>
      </c>
      <c r="K1180" s="34">
        <v>0</v>
      </c>
      <c r="L1180" s="34">
        <v>1</v>
      </c>
      <c r="M1180" s="34">
        <v>0</v>
      </c>
      <c r="N1180" s="34">
        <v>0</v>
      </c>
      <c r="O1180" s="34">
        <v>0</v>
      </c>
      <c r="P1180" s="34">
        <v>0</v>
      </c>
      <c r="Q1180" s="34">
        <v>0</v>
      </c>
      <c r="R1180" s="34">
        <v>0</v>
      </c>
      <c r="S1180" s="34">
        <v>0</v>
      </c>
      <c r="T1180" s="34">
        <v>1</v>
      </c>
      <c r="U1180" s="35">
        <v>572</v>
      </c>
      <c r="V1180" s="35">
        <v>8</v>
      </c>
      <c r="W1180" s="35">
        <v>259</v>
      </c>
      <c r="X1180" s="35">
        <v>34</v>
      </c>
      <c r="Y1180" s="35">
        <v>35</v>
      </c>
      <c r="Z1180" s="35">
        <v>80</v>
      </c>
      <c r="AA1180" s="34">
        <v>1</v>
      </c>
      <c r="AB1180" s="34">
        <v>1</v>
      </c>
      <c r="AC1180" s="34">
        <v>3</v>
      </c>
      <c r="AD1180" s="34">
        <v>5</v>
      </c>
      <c r="AE1180" s="34">
        <v>5</v>
      </c>
      <c r="AF1180" s="58">
        <f>'Base tratada'!$AC1180+'Base tratada'!$AD1180+'Base tratada'!$AE1180</f>
        <v>13</v>
      </c>
      <c r="AG11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80" s="58" t="str">
        <f>IF('Base tratada'!$AC1180&gt;=MAX('Base tratada'!$AD1180,'Base tratada'!$AE1180),"Web",
IF('Base tratada'!$AD1180&gt;='Base tratada'!$AE1180,"Catalog",
"Store"))</f>
        <v>Catalog</v>
      </c>
      <c r="AI1180" s="59">
        <f>IF('Base tratada'!$AF1180=0,"0",'Base tratada'!$AK1180/'Base tratada'!$AF1180)</f>
        <v>69.84615384615384</v>
      </c>
      <c r="AJ1180" s="59" t="str">
        <f>IF('Base tratada'!$AI1180=0,"R$ 0",
IF('Base tratada'!$AI1180&lt;=25,"R$ 1–25",
IF('Base tratada'!$AI1180&lt;=50,"R$ 26–50",
"+R$ 50")))</f>
        <v>+R$ 50</v>
      </c>
      <c r="AK1180" s="35">
        <v>908</v>
      </c>
      <c r="AL1180" s="58" t="str">
        <f>IF('Base tratada'!$AK1180&lt;=100,"R$ 0-100",
IF('Base tratada'!$AK1180&lt;=500,"R$ 101-500",
IF('Base tratada'!$AK1180&lt;=1000,"R$ 501-1000",
IF('Base tratada'!$AK1180&lt;=1500,"R$ 1001-1500",
"+R$ 1500"))))</f>
        <v>R$ 501-1000</v>
      </c>
      <c r="AM1180" s="34">
        <v>0</v>
      </c>
      <c r="AN1180" s="34">
        <v>0</v>
      </c>
      <c r="AO1180" s="34">
        <v>0</v>
      </c>
      <c r="AP1180" s="34">
        <v>0</v>
      </c>
      <c r="AQ1180" s="34">
        <v>0</v>
      </c>
      <c r="AR1180" s="34">
        <v>0</v>
      </c>
      <c r="AS1180" s="34">
        <v>0</v>
      </c>
      <c r="AT1180" s="34">
        <v>3</v>
      </c>
      <c r="AU1180" s="34">
        <v>11</v>
      </c>
      <c r="AV1180" s="52">
        <v>828</v>
      </c>
      <c r="AW1180" s="57">
        <v>0</v>
      </c>
      <c r="AX1180" s="58" t="str">
        <f>IF(Tabela3[[#This Row],[Response]]=1, "Aceitou", "Não aceitou")</f>
        <v>Não aceitou</v>
      </c>
      <c r="AY1180" s="55" t="str">
        <f>Tabela3[[#This Row],[Faixa Recência]] &amp; " | " &amp; Tabela3[[#This Row],[Faixa Gasto]] &amp; " | " &amp; Tabela3[[#This Row],[Faixa ticket médio]]</f>
        <v>61-75 dias | R$ 501-1000 | +R$ 50</v>
      </c>
      <c r="AZ11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0" s="36"/>
    </row>
    <row r="1181" spans="1:54" x14ac:dyDescent="0.25">
      <c r="A1181" s="61">
        <v>1180</v>
      </c>
      <c r="B1181" s="37">
        <v>59184</v>
      </c>
      <c r="C1181" s="34">
        <v>0</v>
      </c>
      <c r="D1181" s="34">
        <v>1</v>
      </c>
      <c r="E1181" s="34">
        <v>6</v>
      </c>
      <c r="F1181" s="58" t="str">
        <f>IF('Base tratada'!$E1181&lt;=15,"0-15 dias",
IF('Base tratada'!$E1181&lt;=30, "16-30 dias",
IF('Base tratada'!$E1181&lt;=45, "31-45 dias",
IF('Base tratada'!$E1181&lt;=60, "46-60 dias",
IF('Base tratada'!$E1181&lt;=75, "61-75 dias", "76-99 dias")))))</f>
        <v>0-15 dias</v>
      </c>
      <c r="G1181" s="38">
        <v>59</v>
      </c>
      <c r="H1181" s="60" t="str">
        <f>IF('Base tratada'!$G1181&lt;=29,"24–29",
IF('Base tratada'!$G1181&lt;=39,"30–39",
IF('Base tratada'!$G1181&lt;=49,"40–49",
IF('Base tratada'!$G1181&lt;=59,"50–59",
IF('Base tratada'!$G1181&lt;=69,"60–69",
"70–80")))))</f>
        <v>50–59</v>
      </c>
      <c r="I1181" s="34">
        <v>2817</v>
      </c>
      <c r="J1181" s="58" t="str">
        <f>IF('Base tratada'!$K1181=1,"Divorciado",
IF('Base tratada'!$L1181=1,"Casado",
IF('Base tratada'!$M1181=1, "Solteiro",
IF('Base tratada'!$N1181=1,"Juntos",
"Viúvo"))))</f>
        <v>Viúvo</v>
      </c>
      <c r="K1181" s="34">
        <v>0</v>
      </c>
      <c r="L1181" s="34">
        <v>0</v>
      </c>
      <c r="M1181" s="34">
        <v>0</v>
      </c>
      <c r="N1181" s="34">
        <v>0</v>
      </c>
      <c r="O1181" s="34">
        <v>1</v>
      </c>
      <c r="P1181" s="34">
        <v>1</v>
      </c>
      <c r="Q1181" s="34">
        <v>0</v>
      </c>
      <c r="R1181" s="34">
        <v>0</v>
      </c>
      <c r="S1181" s="34">
        <v>0</v>
      </c>
      <c r="T1181" s="34">
        <v>0</v>
      </c>
      <c r="U1181" s="35">
        <v>341</v>
      </c>
      <c r="V1181" s="35">
        <v>142</v>
      </c>
      <c r="W1181" s="35">
        <v>113</v>
      </c>
      <c r="X1181" s="35">
        <v>259</v>
      </c>
      <c r="Y1181" s="35">
        <v>151</v>
      </c>
      <c r="Z1181" s="35">
        <v>66</v>
      </c>
      <c r="AA1181" s="34">
        <v>3</v>
      </c>
      <c r="AB1181" s="34">
        <v>5</v>
      </c>
      <c r="AC1181" s="34">
        <v>6</v>
      </c>
      <c r="AD1181" s="34">
        <v>6</v>
      </c>
      <c r="AE1181" s="34">
        <v>12</v>
      </c>
      <c r="AF1181" s="58">
        <f>'Base tratada'!$AC1181+'Base tratada'!$AD1181+'Base tratada'!$AE1181</f>
        <v>24</v>
      </c>
      <c r="AG11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81" s="58" t="str">
        <f>IF('Base tratada'!$AC1181&gt;=MAX('Base tratada'!$AD1181,'Base tratada'!$AE1181),"Web",
IF('Base tratada'!$AD1181&gt;='Base tratada'!$AE1181,"Catalog",
"Store"))</f>
        <v>Store</v>
      </c>
      <c r="AI1181" s="59">
        <f>IF('Base tratada'!$AF1181=0,"0",'Base tratada'!$AK1181/'Base tratada'!$AF1181)</f>
        <v>41.916666666666664</v>
      </c>
      <c r="AJ1181" s="59" t="str">
        <f>IF('Base tratada'!$AI1181=0,"R$ 0",
IF('Base tratada'!$AI1181&lt;=25,"R$ 1–25",
IF('Base tratada'!$AI1181&lt;=50,"R$ 26–50",
"+R$ 50")))</f>
        <v>R$ 26–50</v>
      </c>
      <c r="AK1181" s="35">
        <v>1006</v>
      </c>
      <c r="AL1181" s="58" t="str">
        <f>IF('Base tratada'!$AK1181&lt;=100,"R$ 0-100",
IF('Base tratada'!$AK1181&lt;=500,"R$ 101-500",
IF('Base tratada'!$AK1181&lt;=1000,"R$ 501-1000",
IF('Base tratada'!$AK1181&lt;=1500,"R$ 1001-1500",
"+R$ 1500"))))</f>
        <v>R$ 1001-1500</v>
      </c>
      <c r="AM1181" s="34">
        <v>0</v>
      </c>
      <c r="AN1181" s="34">
        <v>0</v>
      </c>
      <c r="AO1181" s="34">
        <v>0</v>
      </c>
      <c r="AP1181" s="34">
        <v>0</v>
      </c>
      <c r="AQ1181" s="34">
        <v>0</v>
      </c>
      <c r="AR1181" s="34">
        <v>0</v>
      </c>
      <c r="AS1181" s="34">
        <v>0</v>
      </c>
      <c r="AT1181" s="34">
        <v>3</v>
      </c>
      <c r="AU1181" s="34">
        <v>11</v>
      </c>
      <c r="AV1181" s="52">
        <v>940</v>
      </c>
      <c r="AW1181" s="57">
        <v>0</v>
      </c>
      <c r="AX1181" s="58" t="str">
        <f>IF(Tabela3[[#This Row],[Response]]=1, "Aceitou", "Não aceitou")</f>
        <v>Não aceitou</v>
      </c>
      <c r="AY1181" s="55" t="str">
        <f>Tabela3[[#This Row],[Faixa Recência]] &amp; " | " &amp; Tabela3[[#This Row],[Faixa Gasto]] &amp; " | " &amp; Tabela3[[#This Row],[Faixa ticket médio]]</f>
        <v>0-15 dias | R$ 1001-1500 | R$ 26–50</v>
      </c>
      <c r="AZ11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181" s="36"/>
    </row>
    <row r="1182" spans="1:54" x14ac:dyDescent="0.25">
      <c r="A1182" s="61">
        <v>1181</v>
      </c>
      <c r="B1182" s="37">
        <v>54809</v>
      </c>
      <c r="C1182" s="34">
        <v>1</v>
      </c>
      <c r="D1182" s="34">
        <v>1</v>
      </c>
      <c r="E1182" s="34">
        <v>0</v>
      </c>
      <c r="F1182" s="58" t="str">
        <f>IF('Base tratada'!$E1182&lt;=15,"0-15 dias",
IF('Base tratada'!$E1182&lt;=30, "16-30 dias",
IF('Base tratada'!$E1182&lt;=45, "31-45 dias",
IF('Base tratada'!$E1182&lt;=60, "46-60 dias",
IF('Base tratada'!$E1182&lt;=75, "61-75 dias", "76-99 dias")))))</f>
        <v>0-15 dias</v>
      </c>
      <c r="G1182" s="38">
        <v>43</v>
      </c>
      <c r="H1182" s="60" t="str">
        <f>IF('Base tratada'!$G1182&lt;=29,"24–29",
IF('Base tratada'!$G1182&lt;=39,"30–39",
IF('Base tratada'!$G1182&lt;=49,"40–49",
IF('Base tratada'!$G1182&lt;=59,"50–59",
IF('Base tratada'!$G1182&lt;=69,"60–69",
"70–80")))))</f>
        <v>40–49</v>
      </c>
      <c r="I1182" s="34">
        <v>2450</v>
      </c>
      <c r="J1182" s="58" t="str">
        <f>IF('Base tratada'!$K1182=1,"Divorciado",
IF('Base tratada'!$L1182=1,"Casado",
IF('Base tratada'!$M1182=1, "Solteiro",
IF('Base tratada'!$N1182=1,"Juntos",
"Viúvo"))))</f>
        <v>Casado</v>
      </c>
      <c r="K1182" s="34">
        <v>0</v>
      </c>
      <c r="L1182" s="34">
        <v>1</v>
      </c>
      <c r="M1182" s="34">
        <v>0</v>
      </c>
      <c r="N1182" s="34">
        <v>0</v>
      </c>
      <c r="O1182" s="34">
        <v>0</v>
      </c>
      <c r="P1182" s="34">
        <v>0</v>
      </c>
      <c r="Q1182" s="34">
        <v>0</v>
      </c>
      <c r="R1182" s="34">
        <v>1</v>
      </c>
      <c r="S1182" s="34">
        <v>0</v>
      </c>
      <c r="T1182" s="34">
        <v>0</v>
      </c>
      <c r="U1182" s="35">
        <v>63</v>
      </c>
      <c r="V1182" s="35">
        <v>6</v>
      </c>
      <c r="W1182" s="35">
        <v>57</v>
      </c>
      <c r="X1182" s="35">
        <v>13</v>
      </c>
      <c r="Y1182" s="35">
        <v>13</v>
      </c>
      <c r="Z1182" s="35">
        <v>22</v>
      </c>
      <c r="AA1182" s="34">
        <v>4</v>
      </c>
      <c r="AB1182" s="34">
        <v>4</v>
      </c>
      <c r="AC1182" s="34">
        <v>2</v>
      </c>
      <c r="AD1182" s="34">
        <v>1</v>
      </c>
      <c r="AE1182" s="34">
        <v>5</v>
      </c>
      <c r="AF1182" s="58">
        <f>'Base tratada'!$AC1182+'Base tratada'!$AD1182+'Base tratada'!$AE1182</f>
        <v>8</v>
      </c>
      <c r="AG11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82" s="58" t="str">
        <f>IF('Base tratada'!$AC1182&gt;=MAX('Base tratada'!$AD1182,'Base tratada'!$AE1182),"Web",
IF('Base tratada'!$AD1182&gt;='Base tratada'!$AE1182,"Catalog",
"Store"))</f>
        <v>Store</v>
      </c>
      <c r="AI1182" s="59">
        <f>IF('Base tratada'!$AF1182=0,"0",'Base tratada'!$AK1182/'Base tratada'!$AF1182)</f>
        <v>19</v>
      </c>
      <c r="AJ1182" s="59" t="str">
        <f>IF('Base tratada'!$AI1182=0,"R$ 0",
IF('Base tratada'!$AI1182&lt;=25,"R$ 1–25",
IF('Base tratada'!$AI1182&lt;=50,"R$ 26–50",
"+R$ 50")))</f>
        <v>R$ 1–25</v>
      </c>
      <c r="AK1182" s="35">
        <v>152</v>
      </c>
      <c r="AL1182" s="58" t="str">
        <f>IF('Base tratada'!$AK1182&lt;=100,"R$ 0-100",
IF('Base tratada'!$AK1182&lt;=500,"R$ 101-500",
IF('Base tratada'!$AK1182&lt;=1000,"R$ 501-1000",
IF('Base tratada'!$AK1182&lt;=1500,"R$ 1001-1500",
"+R$ 1500"))))</f>
        <v>R$ 101-500</v>
      </c>
      <c r="AM1182" s="34">
        <v>0</v>
      </c>
      <c r="AN1182" s="34">
        <v>0</v>
      </c>
      <c r="AO1182" s="34">
        <v>0</v>
      </c>
      <c r="AP1182" s="34">
        <v>0</v>
      </c>
      <c r="AQ1182" s="34">
        <v>0</v>
      </c>
      <c r="AR1182" s="34">
        <v>0</v>
      </c>
      <c r="AS1182" s="34">
        <v>0</v>
      </c>
      <c r="AT1182" s="34">
        <v>3</v>
      </c>
      <c r="AU1182" s="34">
        <v>11</v>
      </c>
      <c r="AV1182" s="52">
        <v>130</v>
      </c>
      <c r="AW1182" s="57">
        <v>0</v>
      </c>
      <c r="AX1182" s="58" t="str">
        <f>IF(Tabela3[[#This Row],[Response]]=1, "Aceitou", "Não aceitou")</f>
        <v>Não aceitou</v>
      </c>
      <c r="AY1182" s="55" t="str">
        <f>Tabela3[[#This Row],[Faixa Recência]] &amp; " | " &amp; Tabela3[[#This Row],[Faixa Gasto]] &amp; " | " &amp; Tabela3[[#This Row],[Faixa ticket médio]]</f>
        <v>0-15 dias | R$ 101-500 | R$ 1–25</v>
      </c>
      <c r="AZ11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2" s="36"/>
    </row>
    <row r="1183" spans="1:54" x14ac:dyDescent="0.25">
      <c r="A1183" s="61">
        <v>1182</v>
      </c>
      <c r="B1183" s="37">
        <v>58113</v>
      </c>
      <c r="C1183" s="34">
        <v>0</v>
      </c>
      <c r="D1183" s="34">
        <v>1</v>
      </c>
      <c r="E1183" s="34">
        <v>66</v>
      </c>
      <c r="F1183" s="58" t="str">
        <f>IF('Base tratada'!$E1183&lt;=15,"0-15 dias",
IF('Base tratada'!$E1183&lt;=30, "16-30 dias",
IF('Base tratada'!$E1183&lt;=45, "31-45 dias",
IF('Base tratada'!$E1183&lt;=60, "46-60 dias",
IF('Base tratada'!$E1183&lt;=75, "61-75 dias", "76-99 dias")))))</f>
        <v>61-75 dias</v>
      </c>
      <c r="G1183" s="38">
        <v>61</v>
      </c>
      <c r="H1183" s="60" t="str">
        <f>IF('Base tratada'!$G1183&lt;=29,"24–29",
IF('Base tratada'!$G1183&lt;=39,"30–39",
IF('Base tratada'!$G1183&lt;=49,"40–49",
IF('Base tratada'!$G1183&lt;=59,"50–59",
IF('Base tratada'!$G1183&lt;=69,"60–69",
"70–80")))))</f>
        <v>60–69</v>
      </c>
      <c r="I1183" s="34">
        <v>2679</v>
      </c>
      <c r="J1183" s="58" t="str">
        <f>IF('Base tratada'!$K1183=1,"Divorciado",
IF('Base tratada'!$L1183=1,"Casado",
IF('Base tratada'!$M1183=1, "Solteiro",
IF('Base tratada'!$N1183=1,"Juntos",
"Viúvo"))))</f>
        <v>Casado</v>
      </c>
      <c r="K1183" s="34">
        <v>0</v>
      </c>
      <c r="L1183" s="34">
        <v>1</v>
      </c>
      <c r="M1183" s="34">
        <v>0</v>
      </c>
      <c r="N1183" s="34">
        <v>0</v>
      </c>
      <c r="O1183" s="34">
        <v>0</v>
      </c>
      <c r="P1183" s="34">
        <v>0</v>
      </c>
      <c r="Q1183" s="34">
        <v>0</v>
      </c>
      <c r="R1183" s="34">
        <v>1</v>
      </c>
      <c r="S1183" s="34">
        <v>0</v>
      </c>
      <c r="T1183" s="34">
        <v>0</v>
      </c>
      <c r="U1183" s="35">
        <v>221</v>
      </c>
      <c r="V1183" s="35">
        <v>104</v>
      </c>
      <c r="W1183" s="35">
        <v>169</v>
      </c>
      <c r="X1183" s="35">
        <v>102</v>
      </c>
      <c r="Y1183" s="35">
        <v>78</v>
      </c>
      <c r="Z1183" s="35">
        <v>84</v>
      </c>
      <c r="AA1183" s="34">
        <v>3</v>
      </c>
      <c r="AB1183" s="34">
        <v>7</v>
      </c>
      <c r="AC1183" s="34">
        <v>9</v>
      </c>
      <c r="AD1183" s="34">
        <v>2</v>
      </c>
      <c r="AE1183" s="34">
        <v>8</v>
      </c>
      <c r="AF1183" s="58">
        <f>'Base tratada'!$AC1183+'Base tratada'!$AD1183+'Base tratada'!$AE1183</f>
        <v>19</v>
      </c>
      <c r="AG11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83" s="58" t="str">
        <f>IF('Base tratada'!$AC1183&gt;=MAX('Base tratada'!$AD1183,'Base tratada'!$AE1183),"Web",
IF('Base tratada'!$AD1183&gt;='Base tratada'!$AE1183,"Catalog",
"Store"))</f>
        <v>Web</v>
      </c>
      <c r="AI1183" s="59">
        <f>IF('Base tratada'!$AF1183=0,"0",'Base tratada'!$AK1183/'Base tratada'!$AF1183)</f>
        <v>35.473684210526315</v>
      </c>
      <c r="AJ1183" s="59" t="str">
        <f>IF('Base tratada'!$AI1183=0,"R$ 0",
IF('Base tratada'!$AI1183&lt;=25,"R$ 1–25",
IF('Base tratada'!$AI1183&lt;=50,"R$ 26–50",
"+R$ 50")))</f>
        <v>R$ 26–50</v>
      </c>
      <c r="AK1183" s="35">
        <v>674</v>
      </c>
      <c r="AL1183" s="58" t="str">
        <f>IF('Base tratada'!$AK1183&lt;=100,"R$ 0-100",
IF('Base tratada'!$AK1183&lt;=500,"R$ 101-500",
IF('Base tratada'!$AK1183&lt;=1000,"R$ 501-1000",
IF('Base tratada'!$AK1183&lt;=1500,"R$ 1001-1500",
"+R$ 1500"))))</f>
        <v>R$ 501-1000</v>
      </c>
      <c r="AM1183" s="34">
        <v>0</v>
      </c>
      <c r="AN1183" s="34">
        <v>0</v>
      </c>
      <c r="AO1183" s="34">
        <v>0</v>
      </c>
      <c r="AP1183" s="34">
        <v>0</v>
      </c>
      <c r="AQ1183" s="34">
        <v>0</v>
      </c>
      <c r="AR1183" s="34">
        <v>0</v>
      </c>
      <c r="AS1183" s="34">
        <v>1</v>
      </c>
      <c r="AT1183" s="34">
        <v>3</v>
      </c>
      <c r="AU1183" s="34">
        <v>11</v>
      </c>
      <c r="AV1183" s="52">
        <v>590</v>
      </c>
      <c r="AW1183" s="57">
        <v>0</v>
      </c>
      <c r="AX1183" s="58" t="str">
        <f>IF(Tabela3[[#This Row],[Response]]=1, "Aceitou", "Não aceitou")</f>
        <v>Não aceitou</v>
      </c>
      <c r="AY1183" s="55" t="str">
        <f>Tabela3[[#This Row],[Faixa Recência]] &amp; " | " &amp; Tabela3[[#This Row],[Faixa Gasto]] &amp; " | " &amp; Tabela3[[#This Row],[Faixa ticket médio]]</f>
        <v>61-75 dias | R$ 501-1000 | R$ 26–50</v>
      </c>
      <c r="AZ11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3" s="36"/>
    </row>
    <row r="1184" spans="1:54" x14ac:dyDescent="0.25">
      <c r="A1184" s="61">
        <v>1183</v>
      </c>
      <c r="B1184" s="37">
        <v>51412</v>
      </c>
      <c r="C1184" s="34">
        <v>0</v>
      </c>
      <c r="D1184" s="34">
        <v>1</v>
      </c>
      <c r="E1184" s="34">
        <v>42</v>
      </c>
      <c r="F1184" s="58" t="str">
        <f>IF('Base tratada'!$E1184&lt;=15,"0-15 dias",
IF('Base tratada'!$E1184&lt;=30, "16-30 dias",
IF('Base tratada'!$E1184&lt;=45, "31-45 dias",
IF('Base tratada'!$E1184&lt;=60, "46-60 dias",
IF('Base tratada'!$E1184&lt;=75, "61-75 dias", "76-99 dias")))))</f>
        <v>31-45 dias</v>
      </c>
      <c r="G1184" s="38">
        <v>62</v>
      </c>
      <c r="H1184" s="60" t="str">
        <f>IF('Base tratada'!$G1184&lt;=29,"24–29",
IF('Base tratada'!$G1184&lt;=39,"30–39",
IF('Base tratada'!$G1184&lt;=49,"40–49",
IF('Base tratada'!$G1184&lt;=59,"50–59",
IF('Base tratada'!$G1184&lt;=69,"60–69",
"70–80")))))</f>
        <v>60–69</v>
      </c>
      <c r="I1184" s="34">
        <v>2339</v>
      </c>
      <c r="J1184" s="58" t="str">
        <f>IF('Base tratada'!$K1184=1,"Divorciado",
IF('Base tratada'!$L1184=1,"Casado",
IF('Base tratada'!$M1184=1, "Solteiro",
IF('Base tratada'!$N1184=1,"Juntos",
"Viúvo"))))</f>
        <v>Casado</v>
      </c>
      <c r="K1184" s="34">
        <v>0</v>
      </c>
      <c r="L1184" s="34">
        <v>1</v>
      </c>
      <c r="M1184" s="34">
        <v>0</v>
      </c>
      <c r="N1184" s="34">
        <v>0</v>
      </c>
      <c r="O1184" s="34">
        <v>0</v>
      </c>
      <c r="P1184" s="34">
        <v>0</v>
      </c>
      <c r="Q1184" s="34">
        <v>0</v>
      </c>
      <c r="R1184" s="34">
        <v>0</v>
      </c>
      <c r="S1184" s="34">
        <v>1</v>
      </c>
      <c r="T1184" s="34">
        <v>0</v>
      </c>
      <c r="U1184" s="35">
        <v>140</v>
      </c>
      <c r="V1184" s="35">
        <v>3</v>
      </c>
      <c r="W1184" s="35">
        <v>29</v>
      </c>
      <c r="X1184" s="35">
        <v>4</v>
      </c>
      <c r="Y1184" s="35">
        <v>5</v>
      </c>
      <c r="Z1184" s="35">
        <v>14</v>
      </c>
      <c r="AA1184" s="34">
        <v>2</v>
      </c>
      <c r="AB1184" s="34">
        <v>4</v>
      </c>
      <c r="AC1184" s="34">
        <v>3</v>
      </c>
      <c r="AD1184" s="34">
        <v>2</v>
      </c>
      <c r="AE1184" s="34">
        <v>4</v>
      </c>
      <c r="AF1184" s="58">
        <f>'Base tratada'!$AC1184+'Base tratada'!$AD1184+'Base tratada'!$AE1184</f>
        <v>9</v>
      </c>
      <c r="AG11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84" s="58" t="str">
        <f>IF('Base tratada'!$AC1184&gt;=MAX('Base tratada'!$AD1184,'Base tratada'!$AE1184),"Web",
IF('Base tratada'!$AD1184&gt;='Base tratada'!$AE1184,"Catalog",
"Store"))</f>
        <v>Store</v>
      </c>
      <c r="AI1184" s="59">
        <f>IF('Base tratada'!$AF1184=0,"0",'Base tratada'!$AK1184/'Base tratada'!$AF1184)</f>
        <v>20.111111111111111</v>
      </c>
      <c r="AJ1184" s="59" t="str">
        <f>IF('Base tratada'!$AI1184=0,"R$ 0",
IF('Base tratada'!$AI1184&lt;=25,"R$ 1–25",
IF('Base tratada'!$AI1184&lt;=50,"R$ 26–50",
"+R$ 50")))</f>
        <v>R$ 1–25</v>
      </c>
      <c r="AK1184" s="35">
        <v>181</v>
      </c>
      <c r="AL1184" s="58" t="str">
        <f>IF('Base tratada'!$AK1184&lt;=100,"R$ 0-100",
IF('Base tratada'!$AK1184&lt;=500,"R$ 101-500",
IF('Base tratada'!$AK1184&lt;=1000,"R$ 501-1000",
IF('Base tratada'!$AK1184&lt;=1500,"R$ 1001-1500",
"+R$ 1500"))))</f>
        <v>R$ 101-500</v>
      </c>
      <c r="AM1184" s="34">
        <v>0</v>
      </c>
      <c r="AN1184" s="34">
        <v>0</v>
      </c>
      <c r="AO1184" s="34">
        <v>0</v>
      </c>
      <c r="AP1184" s="34">
        <v>0</v>
      </c>
      <c r="AQ1184" s="34">
        <v>0</v>
      </c>
      <c r="AR1184" s="34">
        <v>0</v>
      </c>
      <c r="AS1184" s="34">
        <v>0</v>
      </c>
      <c r="AT1184" s="34">
        <v>3</v>
      </c>
      <c r="AU1184" s="34">
        <v>11</v>
      </c>
      <c r="AV1184" s="52">
        <v>167</v>
      </c>
      <c r="AW1184" s="57">
        <v>0</v>
      </c>
      <c r="AX1184" s="58" t="str">
        <f>IF(Tabela3[[#This Row],[Response]]=1, "Aceitou", "Não aceitou")</f>
        <v>Não aceitou</v>
      </c>
      <c r="AY1184" s="55" t="str">
        <f>Tabela3[[#This Row],[Faixa Recência]] &amp; " | " &amp; Tabela3[[#This Row],[Faixa Gasto]] &amp; " | " &amp; Tabela3[[#This Row],[Faixa ticket médio]]</f>
        <v>31-45 dias | R$ 101-500 | R$ 1–25</v>
      </c>
      <c r="AZ11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4" s="36"/>
    </row>
    <row r="1185" spans="1:54" x14ac:dyDescent="0.25">
      <c r="A1185" s="61">
        <v>1184</v>
      </c>
      <c r="B1185" s="37">
        <v>15287</v>
      </c>
      <c r="C1185" s="34">
        <v>1</v>
      </c>
      <c r="D1185" s="34">
        <v>0</v>
      </c>
      <c r="E1185" s="34">
        <v>60</v>
      </c>
      <c r="F1185" s="58" t="str">
        <f>IF('Base tratada'!$E1185&lt;=15,"0-15 dias",
IF('Base tratada'!$E1185&lt;=30, "16-30 dias",
IF('Base tratada'!$E1185&lt;=45, "31-45 dias",
IF('Base tratada'!$E1185&lt;=60, "46-60 dias",
IF('Base tratada'!$E1185&lt;=75, "61-75 dias", "76-99 dias")))))</f>
        <v>46-60 dias</v>
      </c>
      <c r="G1185" s="38">
        <v>41</v>
      </c>
      <c r="H1185" s="60" t="str">
        <f>IF('Base tratada'!$G1185&lt;=29,"24–29",
IF('Base tratada'!$G1185&lt;=39,"30–39",
IF('Base tratada'!$G1185&lt;=49,"40–49",
IF('Base tratada'!$G1185&lt;=59,"50–59",
IF('Base tratada'!$G1185&lt;=69,"60–69",
"70–80")))))</f>
        <v>40–49</v>
      </c>
      <c r="I1185" s="34">
        <v>2786</v>
      </c>
      <c r="J1185" s="58" t="str">
        <f>IF('Base tratada'!$K1185=1,"Divorciado",
IF('Base tratada'!$L1185=1,"Casado",
IF('Base tratada'!$M1185=1, "Solteiro",
IF('Base tratada'!$N1185=1,"Juntos",
"Viúvo"))))</f>
        <v>Divorciado</v>
      </c>
      <c r="K1185" s="34">
        <v>1</v>
      </c>
      <c r="L1185" s="34">
        <v>0</v>
      </c>
      <c r="M1185" s="34">
        <v>0</v>
      </c>
      <c r="N1185" s="34">
        <v>0</v>
      </c>
      <c r="O1185" s="34">
        <v>0</v>
      </c>
      <c r="P1185" s="34">
        <v>0</v>
      </c>
      <c r="Q1185" s="34">
        <v>0</v>
      </c>
      <c r="R1185" s="34">
        <v>1</v>
      </c>
      <c r="S1185" s="34">
        <v>0</v>
      </c>
      <c r="T1185" s="34">
        <v>0</v>
      </c>
      <c r="U1185" s="35">
        <v>1</v>
      </c>
      <c r="V1185" s="35">
        <v>2</v>
      </c>
      <c r="W1185" s="35">
        <v>8</v>
      </c>
      <c r="X1185" s="35">
        <v>4</v>
      </c>
      <c r="Y1185" s="35">
        <v>3</v>
      </c>
      <c r="Z1185" s="35">
        <v>13</v>
      </c>
      <c r="AA1185" s="34">
        <v>2</v>
      </c>
      <c r="AB1185" s="34">
        <v>7</v>
      </c>
      <c r="AC1185" s="34">
        <v>1</v>
      </c>
      <c r="AD1185" s="34">
        <v>1</v>
      </c>
      <c r="AE1185" s="34">
        <v>2</v>
      </c>
      <c r="AF1185" s="58">
        <f>'Base tratada'!$AC1185+'Base tratada'!$AD1185+'Base tratada'!$AE1185</f>
        <v>4</v>
      </c>
      <c r="AG11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85" s="58" t="str">
        <f>IF('Base tratada'!$AC1185&gt;=MAX('Base tratada'!$AD1185,'Base tratada'!$AE1185),"Web",
IF('Base tratada'!$AD1185&gt;='Base tratada'!$AE1185,"Catalog",
"Store"))</f>
        <v>Store</v>
      </c>
      <c r="AI1185" s="59">
        <f>IF('Base tratada'!$AF1185=0,"0",'Base tratada'!$AK1185/'Base tratada'!$AF1185)</f>
        <v>4.5</v>
      </c>
      <c r="AJ1185" s="59" t="str">
        <f>IF('Base tratada'!$AI1185=0,"R$ 0",
IF('Base tratada'!$AI1185&lt;=25,"R$ 1–25",
IF('Base tratada'!$AI1185&lt;=50,"R$ 26–50",
"+R$ 50")))</f>
        <v>R$ 1–25</v>
      </c>
      <c r="AK1185" s="35">
        <v>18</v>
      </c>
      <c r="AL1185" s="58" t="str">
        <f>IF('Base tratada'!$AK1185&lt;=100,"R$ 0-100",
IF('Base tratada'!$AK1185&lt;=500,"R$ 101-500",
IF('Base tratada'!$AK1185&lt;=1000,"R$ 501-1000",
IF('Base tratada'!$AK1185&lt;=1500,"R$ 1001-1500",
"+R$ 1500"))))</f>
        <v>R$ 0-100</v>
      </c>
      <c r="AM1185" s="34">
        <v>0</v>
      </c>
      <c r="AN1185" s="34">
        <v>0</v>
      </c>
      <c r="AO1185" s="34">
        <v>1</v>
      </c>
      <c r="AP1185" s="34">
        <v>0</v>
      </c>
      <c r="AQ1185" s="34">
        <v>0</v>
      </c>
      <c r="AR1185" s="34">
        <v>1</v>
      </c>
      <c r="AS1185" s="34">
        <v>0</v>
      </c>
      <c r="AT1185" s="34">
        <v>3</v>
      </c>
      <c r="AU1185" s="34">
        <v>11</v>
      </c>
      <c r="AV1185" s="52">
        <v>5</v>
      </c>
      <c r="AW1185" s="57">
        <v>1</v>
      </c>
      <c r="AX1185" s="58" t="str">
        <f>IF(Tabela3[[#This Row],[Response]]=1, "Aceitou", "Não aceitou")</f>
        <v>Aceitou</v>
      </c>
      <c r="AY1185" s="55" t="str">
        <f>Tabela3[[#This Row],[Faixa Recência]] &amp; " | " &amp; Tabela3[[#This Row],[Faixa Gasto]] &amp; " | " &amp; Tabela3[[#This Row],[Faixa ticket médio]]</f>
        <v>46-60 dias | R$ 0-100 | R$ 1–25</v>
      </c>
      <c r="AZ11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5" s="36"/>
    </row>
    <row r="1186" spans="1:54" x14ac:dyDescent="0.25">
      <c r="A1186" s="61">
        <v>1185</v>
      </c>
      <c r="B1186" s="37">
        <v>66636</v>
      </c>
      <c r="C1186" s="34">
        <v>0</v>
      </c>
      <c r="D1186" s="34">
        <v>0</v>
      </c>
      <c r="E1186" s="34">
        <v>64</v>
      </c>
      <c r="F1186" s="58" t="str">
        <f>IF('Base tratada'!$E1186&lt;=15,"0-15 dias",
IF('Base tratada'!$E1186&lt;=30, "16-30 dias",
IF('Base tratada'!$E1186&lt;=45, "31-45 dias",
IF('Base tratada'!$E1186&lt;=60, "46-60 dias",
IF('Base tratada'!$E1186&lt;=75, "61-75 dias", "76-99 dias")))))</f>
        <v>61-75 dias</v>
      </c>
      <c r="G1186" s="38">
        <v>63</v>
      </c>
      <c r="H1186" s="60" t="str">
        <f>IF('Base tratada'!$G1186&lt;=29,"24–29",
IF('Base tratada'!$G1186&lt;=39,"30–39",
IF('Base tratada'!$G1186&lt;=49,"40–49",
IF('Base tratada'!$G1186&lt;=59,"50–59",
IF('Base tratada'!$G1186&lt;=69,"60–69",
"70–80")))))</f>
        <v>60–69</v>
      </c>
      <c r="I1186" s="34">
        <v>2475</v>
      </c>
      <c r="J1186" s="58" t="str">
        <f>IF('Base tratada'!$K1186=1,"Divorciado",
IF('Base tratada'!$L1186=1,"Casado",
IF('Base tratada'!$M1186=1, "Solteiro",
IF('Base tratada'!$N1186=1,"Juntos",
"Viúvo"))))</f>
        <v>Juntos</v>
      </c>
      <c r="K1186" s="34">
        <v>0</v>
      </c>
      <c r="L1186" s="34">
        <v>0</v>
      </c>
      <c r="M1186" s="34">
        <v>0</v>
      </c>
      <c r="N1186" s="34">
        <v>1</v>
      </c>
      <c r="O1186" s="34">
        <v>0</v>
      </c>
      <c r="P1186" s="34">
        <v>0</v>
      </c>
      <c r="Q1186" s="34">
        <v>0</v>
      </c>
      <c r="R1186" s="34">
        <v>0</v>
      </c>
      <c r="S1186" s="34">
        <v>1</v>
      </c>
      <c r="T1186" s="34">
        <v>0</v>
      </c>
      <c r="U1186" s="35">
        <v>291</v>
      </c>
      <c r="V1186" s="35">
        <v>10</v>
      </c>
      <c r="W1186" s="35">
        <v>689</v>
      </c>
      <c r="X1186" s="35">
        <v>84</v>
      </c>
      <c r="Y1186" s="35">
        <v>10</v>
      </c>
      <c r="Z1186" s="35">
        <v>0</v>
      </c>
      <c r="AA1186" s="34">
        <v>1</v>
      </c>
      <c r="AB1186" s="34">
        <v>1</v>
      </c>
      <c r="AC1186" s="34">
        <v>3</v>
      </c>
      <c r="AD1186" s="34">
        <v>4</v>
      </c>
      <c r="AE1186" s="34">
        <v>9</v>
      </c>
      <c r="AF1186" s="58">
        <f>'Base tratada'!$AC1186+'Base tratada'!$AD1186+'Base tratada'!$AE1186</f>
        <v>16</v>
      </c>
      <c r="AG11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86" s="58" t="str">
        <f>IF('Base tratada'!$AC1186&gt;=MAX('Base tratada'!$AD1186,'Base tratada'!$AE1186),"Web",
IF('Base tratada'!$AD1186&gt;='Base tratada'!$AE1186,"Catalog",
"Store"))</f>
        <v>Store</v>
      </c>
      <c r="AI1186" s="59">
        <f>IF('Base tratada'!$AF1186=0,"0",'Base tratada'!$AK1186/'Base tratada'!$AF1186)</f>
        <v>67.75</v>
      </c>
      <c r="AJ1186" s="59" t="str">
        <f>IF('Base tratada'!$AI1186=0,"R$ 0",
IF('Base tratada'!$AI1186&lt;=25,"R$ 1–25",
IF('Base tratada'!$AI1186&lt;=50,"R$ 26–50",
"+R$ 50")))</f>
        <v>+R$ 50</v>
      </c>
      <c r="AK1186" s="35">
        <v>1084</v>
      </c>
      <c r="AL1186" s="58" t="str">
        <f>IF('Base tratada'!$AK1186&lt;=100,"R$ 0-100",
IF('Base tratada'!$AK1186&lt;=500,"R$ 101-500",
IF('Base tratada'!$AK1186&lt;=1000,"R$ 501-1000",
IF('Base tratada'!$AK1186&lt;=1500,"R$ 1001-1500",
"+R$ 1500"))))</f>
        <v>R$ 1001-1500</v>
      </c>
      <c r="AM1186" s="34">
        <v>0</v>
      </c>
      <c r="AN1186" s="34">
        <v>0</v>
      </c>
      <c r="AO1186" s="34">
        <v>0</v>
      </c>
      <c r="AP1186" s="34">
        <v>0</v>
      </c>
      <c r="AQ1186" s="34">
        <v>0</v>
      </c>
      <c r="AR1186" s="34">
        <v>0</v>
      </c>
      <c r="AS1186" s="34">
        <v>0</v>
      </c>
      <c r="AT1186" s="34">
        <v>3</v>
      </c>
      <c r="AU1186" s="34">
        <v>11</v>
      </c>
      <c r="AV1186" s="52">
        <v>1084</v>
      </c>
      <c r="AW1186" s="57">
        <v>0</v>
      </c>
      <c r="AX1186" s="58" t="str">
        <f>IF(Tabela3[[#This Row],[Response]]=1, "Aceitou", "Não aceitou")</f>
        <v>Não aceitou</v>
      </c>
      <c r="AY1186" s="55" t="str">
        <f>Tabela3[[#This Row],[Faixa Recência]] &amp; " | " &amp; Tabela3[[#This Row],[Faixa Gasto]] &amp; " | " &amp; Tabela3[[#This Row],[Faixa ticket médio]]</f>
        <v>61-75 dias | R$ 1001-1500 | +R$ 50</v>
      </c>
      <c r="AZ11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6" s="36"/>
    </row>
    <row r="1187" spans="1:54" x14ac:dyDescent="0.25">
      <c r="A1187" s="61">
        <v>1186</v>
      </c>
      <c r="B1187" s="37">
        <v>50965</v>
      </c>
      <c r="C1187" s="34">
        <v>0</v>
      </c>
      <c r="D1187" s="34">
        <v>1</v>
      </c>
      <c r="E1187" s="34">
        <v>87</v>
      </c>
      <c r="F1187" s="58" t="str">
        <f>IF('Base tratada'!$E1187&lt;=15,"0-15 dias",
IF('Base tratada'!$E1187&lt;=30, "16-30 dias",
IF('Base tratada'!$E1187&lt;=45, "31-45 dias",
IF('Base tratada'!$E1187&lt;=60, "46-60 dias",
IF('Base tratada'!$E1187&lt;=75, "61-75 dias", "76-99 dias")))))</f>
        <v>76-99 dias</v>
      </c>
      <c r="G1187" s="38">
        <v>64</v>
      </c>
      <c r="H1187" s="60" t="str">
        <f>IF('Base tratada'!$G1187&lt;=29,"24–29",
IF('Base tratada'!$G1187&lt;=39,"30–39",
IF('Base tratada'!$G1187&lt;=49,"40–49",
IF('Base tratada'!$G1187&lt;=59,"50–59",
IF('Base tratada'!$G1187&lt;=69,"60–69",
"70–80")))))</f>
        <v>60–69</v>
      </c>
      <c r="I1187" s="34">
        <v>2653</v>
      </c>
      <c r="J1187" s="58" t="str">
        <f>IF('Base tratada'!$K1187=1,"Divorciado",
IF('Base tratada'!$L1187=1,"Casado",
IF('Base tratada'!$M1187=1, "Solteiro",
IF('Base tratada'!$N1187=1,"Juntos",
"Viúvo"))))</f>
        <v>Casado</v>
      </c>
      <c r="K1187" s="34">
        <v>0</v>
      </c>
      <c r="L1187" s="34">
        <v>1</v>
      </c>
      <c r="M1187" s="34">
        <v>0</v>
      </c>
      <c r="N1187" s="34">
        <v>0</v>
      </c>
      <c r="O1187" s="34">
        <v>0</v>
      </c>
      <c r="P1187" s="34">
        <v>0</v>
      </c>
      <c r="Q1187" s="34">
        <v>0</v>
      </c>
      <c r="R1187" s="34">
        <v>0</v>
      </c>
      <c r="S1187" s="34">
        <v>1</v>
      </c>
      <c r="T1187" s="34">
        <v>0</v>
      </c>
      <c r="U1187" s="35">
        <v>544</v>
      </c>
      <c r="V1187" s="35">
        <v>13</v>
      </c>
      <c r="W1187" s="35">
        <v>85</v>
      </c>
      <c r="X1187" s="35">
        <v>8</v>
      </c>
      <c r="Y1187" s="35">
        <v>6</v>
      </c>
      <c r="Z1187" s="35">
        <v>29</v>
      </c>
      <c r="AA1187" s="34">
        <v>3</v>
      </c>
      <c r="AB1187" s="34">
        <v>8</v>
      </c>
      <c r="AC1187" s="34">
        <v>10</v>
      </c>
      <c r="AD1187" s="34">
        <v>4</v>
      </c>
      <c r="AE1187" s="34">
        <v>5</v>
      </c>
      <c r="AF1187" s="58">
        <f>'Base tratada'!$AC1187+'Base tratada'!$AD1187+'Base tratada'!$AE1187</f>
        <v>19</v>
      </c>
      <c r="AG11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87" s="58" t="str">
        <f>IF('Base tratada'!$AC1187&gt;=MAX('Base tratada'!$AD1187,'Base tratada'!$AE1187),"Web",
IF('Base tratada'!$AD1187&gt;='Base tratada'!$AE1187,"Catalog",
"Store"))</f>
        <v>Web</v>
      </c>
      <c r="AI1187" s="59">
        <f>IF('Base tratada'!$AF1187=0,"0",'Base tratada'!$AK1187/'Base tratada'!$AF1187)</f>
        <v>34.526315789473685</v>
      </c>
      <c r="AJ1187" s="59" t="str">
        <f>IF('Base tratada'!$AI1187=0,"R$ 0",
IF('Base tratada'!$AI1187&lt;=25,"R$ 1–25",
IF('Base tratada'!$AI1187&lt;=50,"R$ 26–50",
"+R$ 50")))</f>
        <v>R$ 26–50</v>
      </c>
      <c r="AK1187" s="35">
        <v>656</v>
      </c>
      <c r="AL1187" s="58" t="str">
        <f>IF('Base tratada'!$AK1187&lt;=100,"R$ 0-100",
IF('Base tratada'!$AK1187&lt;=500,"R$ 101-500",
IF('Base tratada'!$AK1187&lt;=1000,"R$ 501-1000",
IF('Base tratada'!$AK1187&lt;=1500,"R$ 1001-1500",
"+R$ 1500"))))</f>
        <v>R$ 501-1000</v>
      </c>
      <c r="AM1187" s="34">
        <v>0</v>
      </c>
      <c r="AN1187" s="34">
        <v>0</v>
      </c>
      <c r="AO1187" s="34">
        <v>1</v>
      </c>
      <c r="AP1187" s="34">
        <v>0</v>
      </c>
      <c r="AQ1187" s="34">
        <v>0</v>
      </c>
      <c r="AR1187" s="34">
        <v>1</v>
      </c>
      <c r="AS1187" s="34">
        <v>0</v>
      </c>
      <c r="AT1187" s="34">
        <v>3</v>
      </c>
      <c r="AU1187" s="34">
        <v>11</v>
      </c>
      <c r="AV1187" s="52">
        <v>627</v>
      </c>
      <c r="AW1187" s="57">
        <v>0</v>
      </c>
      <c r="AX1187" s="58" t="str">
        <f>IF(Tabela3[[#This Row],[Response]]=1, "Aceitou", "Não aceitou")</f>
        <v>Não aceitou</v>
      </c>
      <c r="AY1187" s="55" t="str">
        <f>Tabela3[[#This Row],[Faixa Recência]] &amp; " | " &amp; Tabela3[[#This Row],[Faixa Gasto]] &amp; " | " &amp; Tabela3[[#This Row],[Faixa ticket médio]]</f>
        <v>76-99 dias | R$ 501-1000 | R$ 26–50</v>
      </c>
      <c r="AZ11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7" s="36"/>
    </row>
    <row r="1188" spans="1:54" x14ac:dyDescent="0.25">
      <c r="A1188" s="61">
        <v>1187</v>
      </c>
      <c r="B1188" s="37">
        <v>84618</v>
      </c>
      <c r="C1188" s="34">
        <v>0</v>
      </c>
      <c r="D1188" s="34">
        <v>0</v>
      </c>
      <c r="E1188" s="34">
        <v>96</v>
      </c>
      <c r="F1188" s="58" t="str">
        <f>IF('Base tratada'!$E1188&lt;=15,"0-15 dias",
IF('Base tratada'!$E1188&lt;=30, "16-30 dias",
IF('Base tratada'!$E1188&lt;=45, "31-45 dias",
IF('Base tratada'!$E1188&lt;=60, "46-60 dias",
IF('Base tratada'!$E1188&lt;=75, "61-75 dias", "76-99 dias")))))</f>
        <v>76-99 dias</v>
      </c>
      <c r="G1188" s="38">
        <v>55</v>
      </c>
      <c r="H1188" s="60" t="str">
        <f>IF('Base tratada'!$G1188&lt;=29,"24–29",
IF('Base tratada'!$G1188&lt;=39,"30–39",
IF('Base tratada'!$G1188&lt;=49,"40–49",
IF('Base tratada'!$G1188&lt;=59,"50–59",
IF('Base tratada'!$G1188&lt;=69,"60–69",
"70–80")))))</f>
        <v>50–59</v>
      </c>
      <c r="I1188" s="34">
        <v>2378</v>
      </c>
      <c r="J1188" s="58" t="str">
        <f>IF('Base tratada'!$K1188=1,"Divorciado",
IF('Base tratada'!$L1188=1,"Casado",
IF('Base tratada'!$M1188=1, "Solteiro",
IF('Base tratada'!$N1188=1,"Juntos",
"Viúvo"))))</f>
        <v>Casado</v>
      </c>
      <c r="K1188" s="34">
        <v>0</v>
      </c>
      <c r="L1188" s="34">
        <v>1</v>
      </c>
      <c r="M1188" s="34">
        <v>0</v>
      </c>
      <c r="N1188" s="34">
        <v>0</v>
      </c>
      <c r="O1188" s="34">
        <v>0</v>
      </c>
      <c r="P1188" s="34">
        <v>0</v>
      </c>
      <c r="Q1188" s="34">
        <v>0</v>
      </c>
      <c r="R1188" s="34">
        <v>0</v>
      </c>
      <c r="S1188" s="34">
        <v>0</v>
      </c>
      <c r="T1188" s="34">
        <v>1</v>
      </c>
      <c r="U1188" s="35">
        <v>684</v>
      </c>
      <c r="V1188" s="35">
        <v>100</v>
      </c>
      <c r="W1188" s="35">
        <v>801</v>
      </c>
      <c r="X1188" s="35">
        <v>21</v>
      </c>
      <c r="Y1188" s="35">
        <v>66</v>
      </c>
      <c r="Z1188" s="35">
        <v>0</v>
      </c>
      <c r="AA1188" s="34">
        <v>1</v>
      </c>
      <c r="AB1188" s="34">
        <v>2</v>
      </c>
      <c r="AC1188" s="34">
        <v>6</v>
      </c>
      <c r="AD1188" s="34">
        <v>9</v>
      </c>
      <c r="AE1188" s="34">
        <v>10</v>
      </c>
      <c r="AF1188" s="58">
        <f>'Base tratada'!$AC1188+'Base tratada'!$AD1188+'Base tratada'!$AE1188</f>
        <v>25</v>
      </c>
      <c r="AG11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88" s="58" t="str">
        <f>IF('Base tratada'!$AC1188&gt;=MAX('Base tratada'!$AD1188,'Base tratada'!$AE1188),"Web",
IF('Base tratada'!$AD1188&gt;='Base tratada'!$AE1188,"Catalog",
"Store"))</f>
        <v>Store</v>
      </c>
      <c r="AI1188" s="59">
        <f>IF('Base tratada'!$AF1188=0,"0",'Base tratada'!$AK1188/'Base tratada'!$AF1188)</f>
        <v>66.88</v>
      </c>
      <c r="AJ1188" s="59" t="str">
        <f>IF('Base tratada'!$AI1188=0,"R$ 0",
IF('Base tratada'!$AI1188&lt;=25,"R$ 1–25",
IF('Base tratada'!$AI1188&lt;=50,"R$ 26–50",
"+R$ 50")))</f>
        <v>+R$ 50</v>
      </c>
      <c r="AK1188" s="35">
        <v>1672</v>
      </c>
      <c r="AL1188" s="58" t="str">
        <f>IF('Base tratada'!$AK1188&lt;=100,"R$ 0-100",
IF('Base tratada'!$AK1188&lt;=500,"R$ 101-500",
IF('Base tratada'!$AK1188&lt;=1000,"R$ 501-1000",
IF('Base tratada'!$AK1188&lt;=1500,"R$ 1001-1500",
"+R$ 1500"))))</f>
        <v>+R$ 1500</v>
      </c>
      <c r="AM1188" s="34">
        <v>0</v>
      </c>
      <c r="AN1188" s="34">
        <v>0</v>
      </c>
      <c r="AO1188" s="34">
        <v>0</v>
      </c>
      <c r="AP1188" s="34">
        <v>0</v>
      </c>
      <c r="AQ1188" s="34">
        <v>1</v>
      </c>
      <c r="AR1188" s="34">
        <v>1</v>
      </c>
      <c r="AS1188" s="34">
        <v>0</v>
      </c>
      <c r="AT1188" s="34">
        <v>3</v>
      </c>
      <c r="AU1188" s="34">
        <v>11</v>
      </c>
      <c r="AV1188" s="52">
        <v>1672</v>
      </c>
      <c r="AW1188" s="57">
        <v>0</v>
      </c>
      <c r="AX1188" s="58" t="str">
        <f>IF(Tabela3[[#This Row],[Response]]=1, "Aceitou", "Não aceitou")</f>
        <v>Não aceitou</v>
      </c>
      <c r="AY1188" s="55" t="str">
        <f>Tabela3[[#This Row],[Faixa Recência]] &amp; " | " &amp; Tabela3[[#This Row],[Faixa Gasto]] &amp; " | " &amp; Tabela3[[#This Row],[Faixa ticket médio]]</f>
        <v>76-99 dias | +R$ 1500 | +R$ 50</v>
      </c>
      <c r="AZ11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8" s="36"/>
    </row>
    <row r="1189" spans="1:54" x14ac:dyDescent="0.25">
      <c r="A1189" s="61">
        <v>1188</v>
      </c>
      <c r="B1189" s="37">
        <v>18351</v>
      </c>
      <c r="C1189" s="34">
        <v>0</v>
      </c>
      <c r="D1189" s="34">
        <v>0</v>
      </c>
      <c r="E1189" s="34">
        <v>1</v>
      </c>
      <c r="F1189" s="58" t="str">
        <f>IF('Base tratada'!$E1189&lt;=15,"0-15 dias",
IF('Base tratada'!$E1189&lt;=30, "16-30 dias",
IF('Base tratada'!$E1189&lt;=45, "31-45 dias",
IF('Base tratada'!$E1189&lt;=60, "46-60 dias",
IF('Base tratada'!$E1189&lt;=75, "61-75 dias", "76-99 dias")))))</f>
        <v>0-15 dias</v>
      </c>
      <c r="G1189" s="38">
        <v>30</v>
      </c>
      <c r="H1189" s="60" t="str">
        <f>IF('Base tratada'!$G1189&lt;=29,"24–29",
IF('Base tratada'!$G1189&lt;=39,"30–39",
IF('Base tratada'!$G1189&lt;=49,"40–49",
IF('Base tratada'!$G1189&lt;=59,"50–59",
IF('Base tratada'!$G1189&lt;=69,"60–69",
"70–80")))))</f>
        <v>30–39</v>
      </c>
      <c r="I1189" s="34">
        <v>2402</v>
      </c>
      <c r="J1189" s="58" t="str">
        <f>IF('Base tratada'!$K1189=1,"Divorciado",
IF('Base tratada'!$L1189=1,"Casado",
IF('Base tratada'!$M1189=1, "Solteiro",
IF('Base tratada'!$N1189=1,"Juntos",
"Viúvo"))))</f>
        <v>Casado</v>
      </c>
      <c r="K1189" s="34">
        <v>0</v>
      </c>
      <c r="L1189" s="34">
        <v>1</v>
      </c>
      <c r="M1189" s="34">
        <v>0</v>
      </c>
      <c r="N1189" s="34">
        <v>0</v>
      </c>
      <c r="O1189" s="34">
        <v>0</v>
      </c>
      <c r="P1189" s="34">
        <v>0</v>
      </c>
      <c r="Q1189" s="34">
        <v>0</v>
      </c>
      <c r="R1189" s="34">
        <v>1</v>
      </c>
      <c r="S1189" s="34">
        <v>0</v>
      </c>
      <c r="T1189" s="34">
        <v>0</v>
      </c>
      <c r="U1189" s="35">
        <v>1</v>
      </c>
      <c r="V1189" s="35">
        <v>12</v>
      </c>
      <c r="W1189" s="35">
        <v>9</v>
      </c>
      <c r="X1189" s="35">
        <v>0</v>
      </c>
      <c r="Y1189" s="35">
        <v>14</v>
      </c>
      <c r="Z1189" s="35">
        <v>7</v>
      </c>
      <c r="AA1189" s="34">
        <v>1</v>
      </c>
      <c r="AB1189" s="34">
        <v>7</v>
      </c>
      <c r="AC1189" s="34">
        <v>2</v>
      </c>
      <c r="AD1189" s="34">
        <v>0</v>
      </c>
      <c r="AE1189" s="34">
        <v>3</v>
      </c>
      <c r="AF1189" s="58">
        <f>'Base tratada'!$AC1189+'Base tratada'!$AD1189+'Base tratada'!$AE1189</f>
        <v>5</v>
      </c>
      <c r="AG11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89" s="58" t="str">
        <f>IF('Base tratada'!$AC1189&gt;=MAX('Base tratada'!$AD1189,'Base tratada'!$AE1189),"Web",
IF('Base tratada'!$AD1189&gt;='Base tratada'!$AE1189,"Catalog",
"Store"))</f>
        <v>Store</v>
      </c>
      <c r="AI1189" s="59">
        <f>IF('Base tratada'!$AF1189=0,"0",'Base tratada'!$AK1189/'Base tratada'!$AF1189)</f>
        <v>7.2</v>
      </c>
      <c r="AJ1189" s="59" t="str">
        <f>IF('Base tratada'!$AI1189=0,"R$ 0",
IF('Base tratada'!$AI1189&lt;=25,"R$ 1–25",
IF('Base tratada'!$AI1189&lt;=50,"R$ 26–50",
"+R$ 50")))</f>
        <v>R$ 1–25</v>
      </c>
      <c r="AK1189" s="35">
        <v>36</v>
      </c>
      <c r="AL1189" s="58" t="str">
        <f>IF('Base tratada'!$AK1189&lt;=100,"R$ 0-100",
IF('Base tratada'!$AK1189&lt;=500,"R$ 101-500",
IF('Base tratada'!$AK1189&lt;=1000,"R$ 501-1000",
IF('Base tratada'!$AK1189&lt;=1500,"R$ 1001-1500",
"+R$ 1500"))))</f>
        <v>R$ 0-100</v>
      </c>
      <c r="AM1189" s="34">
        <v>0</v>
      </c>
      <c r="AN1189" s="34">
        <v>0</v>
      </c>
      <c r="AO1189" s="34">
        <v>0</v>
      </c>
      <c r="AP1189" s="34">
        <v>0</v>
      </c>
      <c r="AQ1189" s="34">
        <v>0</v>
      </c>
      <c r="AR1189" s="34">
        <v>0</v>
      </c>
      <c r="AS1189" s="34">
        <v>0</v>
      </c>
      <c r="AT1189" s="34">
        <v>3</v>
      </c>
      <c r="AU1189" s="34">
        <v>11</v>
      </c>
      <c r="AV1189" s="52">
        <v>29</v>
      </c>
      <c r="AW1189" s="57">
        <v>0</v>
      </c>
      <c r="AX1189" s="58" t="str">
        <f>IF(Tabela3[[#This Row],[Response]]=1, "Aceitou", "Não aceitou")</f>
        <v>Não aceitou</v>
      </c>
      <c r="AY1189" s="55" t="str">
        <f>Tabela3[[#This Row],[Faixa Recência]] &amp; " | " &amp; Tabela3[[#This Row],[Faixa Gasto]] &amp; " | " &amp; Tabela3[[#This Row],[Faixa ticket médio]]</f>
        <v>0-15 dias | R$ 0-100 | R$ 1–25</v>
      </c>
      <c r="AZ11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89" s="36"/>
    </row>
    <row r="1190" spans="1:54" x14ac:dyDescent="0.25">
      <c r="A1190" s="61">
        <v>1189</v>
      </c>
      <c r="B1190" s="37">
        <v>40451</v>
      </c>
      <c r="C1190" s="34">
        <v>0</v>
      </c>
      <c r="D1190" s="34">
        <v>2</v>
      </c>
      <c r="E1190" s="34">
        <v>54</v>
      </c>
      <c r="F1190" s="58" t="str">
        <f>IF('Base tratada'!$E1190&lt;=15,"0-15 dias",
IF('Base tratada'!$E1190&lt;=30, "16-30 dias",
IF('Base tratada'!$E1190&lt;=45, "31-45 dias",
IF('Base tratada'!$E1190&lt;=60, "46-60 dias",
IF('Base tratada'!$E1190&lt;=75, "61-75 dias", "76-99 dias")))))</f>
        <v>46-60 dias</v>
      </c>
      <c r="G1190" s="38">
        <v>63</v>
      </c>
      <c r="H1190" s="60" t="str">
        <f>IF('Base tratada'!$G1190&lt;=29,"24–29",
IF('Base tratada'!$G1190&lt;=39,"30–39",
IF('Base tratada'!$G1190&lt;=49,"40–49",
IF('Base tratada'!$G1190&lt;=59,"50–59",
IF('Base tratada'!$G1190&lt;=69,"60–69",
"70–80")))))</f>
        <v>60–69</v>
      </c>
      <c r="I1190" s="34">
        <v>2292</v>
      </c>
      <c r="J1190" s="58" t="str">
        <f>IF('Base tratada'!$K1190=1,"Divorciado",
IF('Base tratada'!$L1190=1,"Casado",
IF('Base tratada'!$M1190=1, "Solteiro",
IF('Base tratada'!$N1190=1,"Juntos",
"Viúvo"))))</f>
        <v>Juntos</v>
      </c>
      <c r="K1190" s="34">
        <v>0</v>
      </c>
      <c r="L1190" s="34">
        <v>0</v>
      </c>
      <c r="M1190" s="34">
        <v>0</v>
      </c>
      <c r="N1190" s="34">
        <v>1</v>
      </c>
      <c r="O1190" s="34">
        <v>0</v>
      </c>
      <c r="P1190" s="34">
        <v>0</v>
      </c>
      <c r="Q1190" s="34">
        <v>0</v>
      </c>
      <c r="R1190" s="34">
        <v>0</v>
      </c>
      <c r="S1190" s="34">
        <v>0</v>
      </c>
      <c r="T1190" s="34">
        <v>1</v>
      </c>
      <c r="U1190" s="35">
        <v>35</v>
      </c>
      <c r="V1190" s="35">
        <v>0</v>
      </c>
      <c r="W1190" s="35">
        <v>4</v>
      </c>
      <c r="X1190" s="35">
        <v>0</v>
      </c>
      <c r="Y1190" s="35">
        <v>0</v>
      </c>
      <c r="Z1190" s="35">
        <v>10</v>
      </c>
      <c r="AA1190" s="34">
        <v>1</v>
      </c>
      <c r="AB1190" s="34">
        <v>5</v>
      </c>
      <c r="AC1190" s="34">
        <v>1</v>
      </c>
      <c r="AD1190" s="34">
        <v>1</v>
      </c>
      <c r="AE1190" s="34">
        <v>2</v>
      </c>
      <c r="AF1190" s="58">
        <f>'Base tratada'!$AC1190+'Base tratada'!$AD1190+'Base tratada'!$AE1190</f>
        <v>4</v>
      </c>
      <c r="AG11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190" s="58" t="str">
        <f>IF('Base tratada'!$AC1190&gt;=MAX('Base tratada'!$AD1190,'Base tratada'!$AE1190),"Web",
IF('Base tratada'!$AD1190&gt;='Base tratada'!$AE1190,"Catalog",
"Store"))</f>
        <v>Store</v>
      </c>
      <c r="AI1190" s="59">
        <f>IF('Base tratada'!$AF1190=0,"0",'Base tratada'!$AK1190/'Base tratada'!$AF1190)</f>
        <v>9.75</v>
      </c>
      <c r="AJ1190" s="59" t="str">
        <f>IF('Base tratada'!$AI1190=0,"R$ 0",
IF('Base tratada'!$AI1190&lt;=25,"R$ 1–25",
IF('Base tratada'!$AI1190&lt;=50,"R$ 26–50",
"+R$ 50")))</f>
        <v>R$ 1–25</v>
      </c>
      <c r="AK1190" s="35">
        <v>39</v>
      </c>
      <c r="AL1190" s="58" t="str">
        <f>IF('Base tratada'!$AK1190&lt;=100,"R$ 0-100",
IF('Base tratada'!$AK1190&lt;=500,"R$ 101-500",
IF('Base tratada'!$AK1190&lt;=1000,"R$ 501-1000",
IF('Base tratada'!$AK1190&lt;=1500,"R$ 1001-1500",
"+R$ 1500"))))</f>
        <v>R$ 0-100</v>
      </c>
      <c r="AM1190" s="34">
        <v>0</v>
      </c>
      <c r="AN1190" s="34">
        <v>0</v>
      </c>
      <c r="AO1190" s="34">
        <v>1</v>
      </c>
      <c r="AP1190" s="34">
        <v>0</v>
      </c>
      <c r="AQ1190" s="34">
        <v>0</v>
      </c>
      <c r="AR1190" s="34">
        <v>1</v>
      </c>
      <c r="AS1190" s="34">
        <v>0</v>
      </c>
      <c r="AT1190" s="34">
        <v>3</v>
      </c>
      <c r="AU1190" s="34">
        <v>11</v>
      </c>
      <c r="AV1190" s="52">
        <v>29</v>
      </c>
      <c r="AW1190" s="57">
        <v>0</v>
      </c>
      <c r="AX1190" s="58" t="str">
        <f>IF(Tabela3[[#This Row],[Response]]=1, "Aceitou", "Não aceitou")</f>
        <v>Não aceitou</v>
      </c>
      <c r="AY1190" s="55" t="str">
        <f>Tabela3[[#This Row],[Faixa Recência]] &amp; " | " &amp; Tabela3[[#This Row],[Faixa Gasto]] &amp; " | " &amp; Tabela3[[#This Row],[Faixa ticket médio]]</f>
        <v>46-60 dias | R$ 0-100 | R$ 1–25</v>
      </c>
      <c r="AZ11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0" s="36"/>
    </row>
    <row r="1191" spans="1:54" x14ac:dyDescent="0.25">
      <c r="A1191" s="61">
        <v>1190</v>
      </c>
      <c r="B1191" s="37">
        <v>36317</v>
      </c>
      <c r="C1191" s="34">
        <v>0</v>
      </c>
      <c r="D1191" s="34">
        <v>1</v>
      </c>
      <c r="E1191" s="34">
        <v>53</v>
      </c>
      <c r="F1191" s="58" t="str">
        <f>IF('Base tratada'!$E1191&lt;=15,"0-15 dias",
IF('Base tratada'!$E1191&lt;=30, "16-30 dias",
IF('Base tratada'!$E1191&lt;=45, "31-45 dias",
IF('Base tratada'!$E1191&lt;=60, "46-60 dias",
IF('Base tratada'!$E1191&lt;=75, "61-75 dias", "76-99 dias")))))</f>
        <v>46-60 dias</v>
      </c>
      <c r="G1191" s="38">
        <v>55</v>
      </c>
      <c r="H1191" s="60" t="str">
        <f>IF('Base tratada'!$G1191&lt;=29,"24–29",
IF('Base tratada'!$G1191&lt;=39,"30–39",
IF('Base tratada'!$G1191&lt;=49,"40–49",
IF('Base tratada'!$G1191&lt;=59,"50–59",
IF('Base tratada'!$G1191&lt;=69,"60–69",
"70–80")))))</f>
        <v>50–59</v>
      </c>
      <c r="I1191" s="34">
        <v>2562</v>
      </c>
      <c r="J1191" s="58" t="str">
        <f>IF('Base tratada'!$K1191=1,"Divorciado",
IF('Base tratada'!$L1191=1,"Casado",
IF('Base tratada'!$M1191=1, "Solteiro",
IF('Base tratada'!$N1191=1,"Juntos",
"Viúvo"))))</f>
        <v>Juntos</v>
      </c>
      <c r="K1191" s="34">
        <v>0</v>
      </c>
      <c r="L1191" s="34">
        <v>0</v>
      </c>
      <c r="M1191" s="34">
        <v>0</v>
      </c>
      <c r="N1191" s="34">
        <v>1</v>
      </c>
      <c r="O1191" s="34">
        <v>0</v>
      </c>
      <c r="P1191" s="34">
        <v>0</v>
      </c>
      <c r="Q1191" s="34">
        <v>0</v>
      </c>
      <c r="R1191" s="34">
        <v>1</v>
      </c>
      <c r="S1191" s="34">
        <v>0</v>
      </c>
      <c r="T1191" s="34">
        <v>0</v>
      </c>
      <c r="U1191" s="35">
        <v>87</v>
      </c>
      <c r="V1191" s="35">
        <v>3</v>
      </c>
      <c r="W1191" s="35">
        <v>25</v>
      </c>
      <c r="X1191" s="35">
        <v>3</v>
      </c>
      <c r="Y1191" s="35">
        <v>2</v>
      </c>
      <c r="Z1191" s="35">
        <v>13</v>
      </c>
      <c r="AA1191" s="34">
        <v>2</v>
      </c>
      <c r="AB1191" s="34">
        <v>7</v>
      </c>
      <c r="AC1191" s="34">
        <v>3</v>
      </c>
      <c r="AD1191" s="34">
        <v>0</v>
      </c>
      <c r="AE1191" s="34">
        <v>4</v>
      </c>
      <c r="AF1191" s="58">
        <f>'Base tratada'!$AC1191+'Base tratada'!$AD1191+'Base tratada'!$AE1191</f>
        <v>7</v>
      </c>
      <c r="AG11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91" s="58" t="str">
        <f>IF('Base tratada'!$AC1191&gt;=MAX('Base tratada'!$AD1191,'Base tratada'!$AE1191),"Web",
IF('Base tratada'!$AD1191&gt;='Base tratada'!$AE1191,"Catalog",
"Store"))</f>
        <v>Store</v>
      </c>
      <c r="AI1191" s="59">
        <f>IF('Base tratada'!$AF1191=0,"0",'Base tratada'!$AK1191/'Base tratada'!$AF1191)</f>
        <v>17.142857142857142</v>
      </c>
      <c r="AJ1191" s="59" t="str">
        <f>IF('Base tratada'!$AI1191=0,"R$ 0",
IF('Base tratada'!$AI1191&lt;=25,"R$ 1–25",
IF('Base tratada'!$AI1191&lt;=50,"R$ 26–50",
"+R$ 50")))</f>
        <v>R$ 1–25</v>
      </c>
      <c r="AK1191" s="35">
        <v>120</v>
      </c>
      <c r="AL1191" s="58" t="str">
        <f>IF('Base tratada'!$AK1191&lt;=100,"R$ 0-100",
IF('Base tratada'!$AK1191&lt;=500,"R$ 101-500",
IF('Base tratada'!$AK1191&lt;=1000,"R$ 501-1000",
IF('Base tratada'!$AK1191&lt;=1500,"R$ 1001-1500",
"+R$ 1500"))))</f>
        <v>R$ 101-500</v>
      </c>
      <c r="AM1191" s="34">
        <v>0</v>
      </c>
      <c r="AN1191" s="34">
        <v>0</v>
      </c>
      <c r="AO1191" s="34">
        <v>0</v>
      </c>
      <c r="AP1191" s="34">
        <v>0</v>
      </c>
      <c r="AQ1191" s="34">
        <v>0</v>
      </c>
      <c r="AR1191" s="34">
        <v>0</v>
      </c>
      <c r="AS1191" s="34">
        <v>0</v>
      </c>
      <c r="AT1191" s="34">
        <v>3</v>
      </c>
      <c r="AU1191" s="34">
        <v>11</v>
      </c>
      <c r="AV1191" s="52">
        <v>107</v>
      </c>
      <c r="AW1191" s="57">
        <v>0</v>
      </c>
      <c r="AX1191" s="58" t="str">
        <f>IF(Tabela3[[#This Row],[Response]]=1, "Aceitou", "Não aceitou")</f>
        <v>Não aceitou</v>
      </c>
      <c r="AY1191" s="55" t="str">
        <f>Tabela3[[#This Row],[Faixa Recência]] &amp; " | " &amp; Tabela3[[#This Row],[Faixa Gasto]] &amp; " | " &amp; Tabela3[[#This Row],[Faixa ticket médio]]</f>
        <v>46-60 dias | R$ 101-500 | R$ 1–25</v>
      </c>
      <c r="AZ11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1" s="36"/>
    </row>
    <row r="1192" spans="1:54" x14ac:dyDescent="0.25">
      <c r="A1192" s="61">
        <v>1191</v>
      </c>
      <c r="B1192" s="37">
        <v>42213</v>
      </c>
      <c r="C1192" s="34">
        <v>0</v>
      </c>
      <c r="D1192" s="34">
        <v>1</v>
      </c>
      <c r="E1192" s="34">
        <v>96</v>
      </c>
      <c r="F1192" s="58" t="str">
        <f>IF('Base tratada'!$E1192&lt;=15,"0-15 dias",
IF('Base tratada'!$E1192&lt;=30, "16-30 dias",
IF('Base tratada'!$E1192&lt;=45, "31-45 dias",
IF('Base tratada'!$E1192&lt;=60, "46-60 dias",
IF('Base tratada'!$E1192&lt;=75, "61-75 dias", "76-99 dias")))))</f>
        <v>76-99 dias</v>
      </c>
      <c r="G1192" s="38">
        <v>63</v>
      </c>
      <c r="H1192" s="60" t="str">
        <f>IF('Base tratada'!$G1192&lt;=29,"24–29",
IF('Base tratada'!$G1192&lt;=39,"30–39",
IF('Base tratada'!$G1192&lt;=49,"40–49",
IF('Base tratada'!$G1192&lt;=59,"50–59",
IF('Base tratada'!$G1192&lt;=69,"60–69",
"70–80")))))</f>
        <v>60–69</v>
      </c>
      <c r="I1192" s="34">
        <v>2419</v>
      </c>
      <c r="J1192" s="58" t="str">
        <f>IF('Base tratada'!$K1192=1,"Divorciado",
IF('Base tratada'!$L1192=1,"Casado",
IF('Base tratada'!$M1192=1, "Solteiro",
IF('Base tratada'!$N1192=1,"Juntos",
"Viúvo"))))</f>
        <v>Juntos</v>
      </c>
      <c r="K1192" s="34">
        <v>0</v>
      </c>
      <c r="L1192" s="34">
        <v>0</v>
      </c>
      <c r="M1192" s="34">
        <v>0</v>
      </c>
      <c r="N1192" s="34">
        <v>1</v>
      </c>
      <c r="O1192" s="34">
        <v>0</v>
      </c>
      <c r="P1192" s="34">
        <v>0</v>
      </c>
      <c r="Q1192" s="34">
        <v>0</v>
      </c>
      <c r="R1192" s="34">
        <v>1</v>
      </c>
      <c r="S1192" s="34">
        <v>0</v>
      </c>
      <c r="T1192" s="34">
        <v>0</v>
      </c>
      <c r="U1192" s="35">
        <v>309</v>
      </c>
      <c r="V1192" s="35">
        <v>3</v>
      </c>
      <c r="W1192" s="35">
        <v>24</v>
      </c>
      <c r="X1192" s="35">
        <v>4</v>
      </c>
      <c r="Y1192" s="35">
        <v>3</v>
      </c>
      <c r="Z1192" s="35">
        <v>20</v>
      </c>
      <c r="AA1192" s="34">
        <v>2</v>
      </c>
      <c r="AB1192" s="34">
        <v>7</v>
      </c>
      <c r="AC1192" s="34">
        <v>5</v>
      </c>
      <c r="AD1192" s="34">
        <v>1</v>
      </c>
      <c r="AE1192" s="34">
        <v>7</v>
      </c>
      <c r="AF1192" s="58">
        <f>'Base tratada'!$AC1192+'Base tratada'!$AD1192+'Base tratada'!$AE1192</f>
        <v>13</v>
      </c>
      <c r="AG11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192" s="58" t="str">
        <f>IF('Base tratada'!$AC1192&gt;=MAX('Base tratada'!$AD1192,'Base tratada'!$AE1192),"Web",
IF('Base tratada'!$AD1192&gt;='Base tratada'!$AE1192,"Catalog",
"Store"))</f>
        <v>Store</v>
      </c>
      <c r="AI1192" s="59">
        <f>IF('Base tratada'!$AF1192=0,"0",'Base tratada'!$AK1192/'Base tratada'!$AF1192)</f>
        <v>26.384615384615383</v>
      </c>
      <c r="AJ1192" s="59" t="str">
        <f>IF('Base tratada'!$AI1192=0,"R$ 0",
IF('Base tratada'!$AI1192&lt;=25,"R$ 1–25",
IF('Base tratada'!$AI1192&lt;=50,"R$ 26–50",
"+R$ 50")))</f>
        <v>R$ 26–50</v>
      </c>
      <c r="AK1192" s="35">
        <v>343</v>
      </c>
      <c r="AL1192" s="58" t="str">
        <f>IF('Base tratada'!$AK1192&lt;=100,"R$ 0-100",
IF('Base tratada'!$AK1192&lt;=500,"R$ 101-500",
IF('Base tratada'!$AK1192&lt;=1000,"R$ 501-1000",
IF('Base tratada'!$AK1192&lt;=1500,"R$ 1001-1500",
"+R$ 1500"))))</f>
        <v>R$ 101-500</v>
      </c>
      <c r="AM1192" s="34">
        <v>0</v>
      </c>
      <c r="AN1192" s="34">
        <v>0</v>
      </c>
      <c r="AO1192" s="34">
        <v>0</v>
      </c>
      <c r="AP1192" s="34">
        <v>1</v>
      </c>
      <c r="AQ1192" s="34">
        <v>0</v>
      </c>
      <c r="AR1192" s="34">
        <v>1</v>
      </c>
      <c r="AS1192" s="34">
        <v>0</v>
      </c>
      <c r="AT1192" s="34">
        <v>3</v>
      </c>
      <c r="AU1192" s="34">
        <v>11</v>
      </c>
      <c r="AV1192" s="52">
        <v>323</v>
      </c>
      <c r="AW1192" s="57">
        <v>0</v>
      </c>
      <c r="AX1192" s="58" t="str">
        <f>IF(Tabela3[[#This Row],[Response]]=1, "Aceitou", "Não aceitou")</f>
        <v>Não aceitou</v>
      </c>
      <c r="AY1192" s="55" t="str">
        <f>Tabela3[[#This Row],[Faixa Recência]] &amp; " | " &amp; Tabela3[[#This Row],[Faixa Gasto]] &amp; " | " &amp; Tabela3[[#This Row],[Faixa ticket médio]]</f>
        <v>76-99 dias | R$ 101-500 | R$ 26–50</v>
      </c>
      <c r="AZ11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2" s="36"/>
    </row>
    <row r="1193" spans="1:54" x14ac:dyDescent="0.25">
      <c r="A1193" s="61">
        <v>1192</v>
      </c>
      <c r="B1193" s="37">
        <v>65748</v>
      </c>
      <c r="C1193" s="34">
        <v>0</v>
      </c>
      <c r="D1193" s="34">
        <v>1</v>
      </c>
      <c r="E1193" s="34">
        <v>58</v>
      </c>
      <c r="F1193" s="58" t="str">
        <f>IF('Base tratada'!$E1193&lt;=15,"0-15 dias",
IF('Base tratada'!$E1193&lt;=30, "16-30 dias",
IF('Base tratada'!$E1193&lt;=45, "31-45 dias",
IF('Base tratada'!$E1193&lt;=60, "46-60 dias",
IF('Base tratada'!$E1193&lt;=75, "61-75 dias", "76-99 dias")))))</f>
        <v>46-60 dias</v>
      </c>
      <c r="G1193" s="38">
        <v>65</v>
      </c>
      <c r="H1193" s="60" t="str">
        <f>IF('Base tratada'!$G1193&lt;=29,"24–29",
IF('Base tratada'!$G1193&lt;=39,"30–39",
IF('Base tratada'!$G1193&lt;=49,"40–49",
IF('Base tratada'!$G1193&lt;=59,"50–59",
IF('Base tratada'!$G1193&lt;=69,"60–69",
"70–80")))))</f>
        <v>60–69</v>
      </c>
      <c r="I1193" s="34">
        <v>2599</v>
      </c>
      <c r="J1193" s="58" t="str">
        <f>IF('Base tratada'!$K1193=1,"Divorciado",
IF('Base tratada'!$L1193=1,"Casado",
IF('Base tratada'!$M1193=1, "Solteiro",
IF('Base tratada'!$N1193=1,"Juntos",
"Viúvo"))))</f>
        <v>Juntos</v>
      </c>
      <c r="K1193" s="34">
        <v>0</v>
      </c>
      <c r="L1193" s="34">
        <v>0</v>
      </c>
      <c r="M1193" s="34">
        <v>0</v>
      </c>
      <c r="N1193" s="34">
        <v>1</v>
      </c>
      <c r="O1193" s="34">
        <v>0</v>
      </c>
      <c r="P1193" s="34">
        <v>0</v>
      </c>
      <c r="Q1193" s="34">
        <v>0</v>
      </c>
      <c r="R1193" s="34">
        <v>1</v>
      </c>
      <c r="S1193" s="34">
        <v>0</v>
      </c>
      <c r="T1193" s="34">
        <v>0</v>
      </c>
      <c r="U1193" s="35">
        <v>172</v>
      </c>
      <c r="V1193" s="35">
        <v>73</v>
      </c>
      <c r="W1193" s="35">
        <v>93</v>
      </c>
      <c r="X1193" s="35">
        <v>95</v>
      </c>
      <c r="Y1193" s="35">
        <v>78</v>
      </c>
      <c r="Z1193" s="35">
        <v>34</v>
      </c>
      <c r="AA1193" s="34">
        <v>2</v>
      </c>
      <c r="AB1193" s="34">
        <v>1</v>
      </c>
      <c r="AC1193" s="34">
        <v>2</v>
      </c>
      <c r="AD1193" s="34">
        <v>4</v>
      </c>
      <c r="AE1193" s="34">
        <v>10</v>
      </c>
      <c r="AF1193" s="58">
        <f>'Base tratada'!$AC1193+'Base tratada'!$AD1193+'Base tratada'!$AE1193</f>
        <v>16</v>
      </c>
      <c r="AG11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93" s="58" t="str">
        <f>IF('Base tratada'!$AC1193&gt;=MAX('Base tratada'!$AD1193,'Base tratada'!$AE1193),"Web",
IF('Base tratada'!$AD1193&gt;='Base tratada'!$AE1193,"Catalog",
"Store"))</f>
        <v>Store</v>
      </c>
      <c r="AI1193" s="59">
        <f>IF('Base tratada'!$AF1193=0,"0",'Base tratada'!$AK1193/'Base tratada'!$AF1193)</f>
        <v>31.9375</v>
      </c>
      <c r="AJ1193" s="59" t="str">
        <f>IF('Base tratada'!$AI1193=0,"R$ 0",
IF('Base tratada'!$AI1193&lt;=25,"R$ 1–25",
IF('Base tratada'!$AI1193&lt;=50,"R$ 26–50",
"+R$ 50")))</f>
        <v>R$ 26–50</v>
      </c>
      <c r="AK1193" s="35">
        <v>511</v>
      </c>
      <c r="AL1193" s="58" t="str">
        <f>IF('Base tratada'!$AK1193&lt;=100,"R$ 0-100",
IF('Base tratada'!$AK1193&lt;=500,"R$ 101-500",
IF('Base tratada'!$AK1193&lt;=1000,"R$ 501-1000",
IF('Base tratada'!$AK1193&lt;=1500,"R$ 1001-1500",
"+R$ 1500"))))</f>
        <v>R$ 501-1000</v>
      </c>
      <c r="AM1193" s="34">
        <v>0</v>
      </c>
      <c r="AN1193" s="34">
        <v>0</v>
      </c>
      <c r="AO1193" s="34">
        <v>0</v>
      </c>
      <c r="AP1193" s="34">
        <v>0</v>
      </c>
      <c r="AQ1193" s="34">
        <v>0</v>
      </c>
      <c r="AR1193" s="34">
        <v>0</v>
      </c>
      <c r="AS1193" s="34">
        <v>1</v>
      </c>
      <c r="AT1193" s="34">
        <v>3</v>
      </c>
      <c r="AU1193" s="34">
        <v>11</v>
      </c>
      <c r="AV1193" s="52">
        <v>477</v>
      </c>
      <c r="AW1193" s="57">
        <v>0</v>
      </c>
      <c r="AX1193" s="58" t="str">
        <f>IF(Tabela3[[#This Row],[Response]]=1, "Aceitou", "Não aceitou")</f>
        <v>Não aceitou</v>
      </c>
      <c r="AY1193" s="55" t="str">
        <f>Tabela3[[#This Row],[Faixa Recência]] &amp; " | " &amp; Tabela3[[#This Row],[Faixa Gasto]] &amp; " | " &amp; Tabela3[[#This Row],[Faixa ticket médio]]</f>
        <v>46-60 dias | R$ 501-1000 | R$ 26–50</v>
      </c>
      <c r="AZ11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3" s="36"/>
    </row>
    <row r="1194" spans="1:54" x14ac:dyDescent="0.25">
      <c r="A1194" s="61">
        <v>1193</v>
      </c>
      <c r="B1194" s="37">
        <v>77044</v>
      </c>
      <c r="C1194" s="34">
        <v>0</v>
      </c>
      <c r="D1194" s="34">
        <v>1</v>
      </c>
      <c r="E1194" s="34">
        <v>12</v>
      </c>
      <c r="F1194" s="58" t="str">
        <f>IF('Base tratada'!$E1194&lt;=15,"0-15 dias",
IF('Base tratada'!$E1194&lt;=30, "16-30 dias",
IF('Base tratada'!$E1194&lt;=45, "31-45 dias",
IF('Base tratada'!$E1194&lt;=60, "46-60 dias",
IF('Base tratada'!$E1194&lt;=75, "61-75 dias", "76-99 dias")))))</f>
        <v>0-15 dias</v>
      </c>
      <c r="G1194" s="38">
        <v>48</v>
      </c>
      <c r="H1194" s="60" t="str">
        <f>IF('Base tratada'!$G1194&lt;=29,"24–29",
IF('Base tratada'!$G1194&lt;=39,"30–39",
IF('Base tratada'!$G1194&lt;=49,"40–49",
IF('Base tratada'!$G1194&lt;=59,"50–59",
IF('Base tratada'!$G1194&lt;=69,"60–69",
"70–80")))))</f>
        <v>40–49</v>
      </c>
      <c r="I1194" s="34">
        <v>2404</v>
      </c>
      <c r="J1194" s="58" t="str">
        <f>IF('Base tratada'!$K1194=1,"Divorciado",
IF('Base tratada'!$L1194=1,"Casado",
IF('Base tratada'!$M1194=1, "Solteiro",
IF('Base tratada'!$N1194=1,"Juntos",
"Viúvo"))))</f>
        <v>Juntos</v>
      </c>
      <c r="K1194" s="34">
        <v>0</v>
      </c>
      <c r="L1194" s="34">
        <v>0</v>
      </c>
      <c r="M1194" s="34">
        <v>0</v>
      </c>
      <c r="N1194" s="34">
        <v>1</v>
      </c>
      <c r="O1194" s="34">
        <v>0</v>
      </c>
      <c r="P1194" s="34">
        <v>0</v>
      </c>
      <c r="Q1194" s="34">
        <v>0</v>
      </c>
      <c r="R1194" s="34">
        <v>1</v>
      </c>
      <c r="S1194" s="34">
        <v>0</v>
      </c>
      <c r="T1194" s="34">
        <v>0</v>
      </c>
      <c r="U1194" s="35">
        <v>625</v>
      </c>
      <c r="V1194" s="35">
        <v>38</v>
      </c>
      <c r="W1194" s="35">
        <v>242</v>
      </c>
      <c r="X1194" s="35">
        <v>50</v>
      </c>
      <c r="Y1194" s="35">
        <v>34</v>
      </c>
      <c r="Z1194" s="35">
        <v>76</v>
      </c>
      <c r="AA1194" s="34">
        <v>2</v>
      </c>
      <c r="AB1194" s="34">
        <v>4</v>
      </c>
      <c r="AC1194" s="34">
        <v>7</v>
      </c>
      <c r="AD1194" s="34">
        <v>11</v>
      </c>
      <c r="AE1194" s="34">
        <v>11</v>
      </c>
      <c r="AF1194" s="58">
        <f>'Base tratada'!$AC1194+'Base tratada'!$AD1194+'Base tratada'!$AE1194</f>
        <v>29</v>
      </c>
      <c r="AG11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194" s="58" t="str">
        <f>IF('Base tratada'!$AC1194&gt;=MAX('Base tratada'!$AD1194,'Base tratada'!$AE1194),"Web",
IF('Base tratada'!$AD1194&gt;='Base tratada'!$AE1194,"Catalog",
"Store"))</f>
        <v>Catalog</v>
      </c>
      <c r="AI1194" s="59">
        <f>IF('Base tratada'!$AF1194=0,"0",'Base tratada'!$AK1194/'Base tratada'!$AF1194)</f>
        <v>34.103448275862071</v>
      </c>
      <c r="AJ1194" s="59" t="str">
        <f>IF('Base tratada'!$AI1194=0,"R$ 0",
IF('Base tratada'!$AI1194&lt;=25,"R$ 1–25",
IF('Base tratada'!$AI1194&lt;=50,"R$ 26–50",
"+R$ 50")))</f>
        <v>R$ 26–50</v>
      </c>
      <c r="AK1194" s="35">
        <v>989</v>
      </c>
      <c r="AL1194" s="58" t="str">
        <f>IF('Base tratada'!$AK1194&lt;=100,"R$ 0-100",
IF('Base tratada'!$AK1194&lt;=500,"R$ 101-500",
IF('Base tratada'!$AK1194&lt;=1000,"R$ 501-1000",
IF('Base tratada'!$AK1194&lt;=1500,"R$ 1001-1500",
"+R$ 1500"))))</f>
        <v>R$ 501-1000</v>
      </c>
      <c r="AM1194" s="34">
        <v>0</v>
      </c>
      <c r="AN1194" s="34">
        <v>0</v>
      </c>
      <c r="AO1194" s="34">
        <v>1</v>
      </c>
      <c r="AP1194" s="34">
        <v>0</v>
      </c>
      <c r="AQ1194" s="34">
        <v>0</v>
      </c>
      <c r="AR1194" s="34">
        <v>1</v>
      </c>
      <c r="AS1194" s="34">
        <v>0</v>
      </c>
      <c r="AT1194" s="34">
        <v>3</v>
      </c>
      <c r="AU1194" s="34">
        <v>11</v>
      </c>
      <c r="AV1194" s="52">
        <v>913</v>
      </c>
      <c r="AW1194" s="57">
        <v>0</v>
      </c>
      <c r="AX1194" s="58" t="str">
        <f>IF(Tabela3[[#This Row],[Response]]=1, "Aceitou", "Não aceitou")</f>
        <v>Não aceitou</v>
      </c>
      <c r="AY1194" s="55" t="str">
        <f>Tabela3[[#This Row],[Faixa Recência]] &amp; " | " &amp; Tabela3[[#This Row],[Faixa Gasto]] &amp; " | " &amp; Tabela3[[#This Row],[Faixa ticket médio]]</f>
        <v>0-15 dias | R$ 501-1000 | R$ 26–50</v>
      </c>
      <c r="AZ11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4" s="36"/>
    </row>
    <row r="1195" spans="1:54" x14ac:dyDescent="0.25">
      <c r="A1195" s="61">
        <v>1194</v>
      </c>
      <c r="B1195" s="37">
        <v>74918</v>
      </c>
      <c r="C1195" s="34">
        <v>0</v>
      </c>
      <c r="D1195" s="34">
        <v>0</v>
      </c>
      <c r="E1195" s="34">
        <v>78</v>
      </c>
      <c r="F1195" s="58" t="str">
        <f>IF('Base tratada'!$E1195&lt;=15,"0-15 dias",
IF('Base tratada'!$E1195&lt;=30, "16-30 dias",
IF('Base tratada'!$E1195&lt;=45, "31-45 dias",
IF('Base tratada'!$E1195&lt;=60, "46-60 dias",
IF('Base tratada'!$E1195&lt;=75, "61-75 dias", "76-99 dias")))))</f>
        <v>76-99 dias</v>
      </c>
      <c r="G1195" s="38">
        <v>51</v>
      </c>
      <c r="H1195" s="60" t="str">
        <f>IF('Base tratada'!$G1195&lt;=29,"24–29",
IF('Base tratada'!$G1195&lt;=39,"30–39",
IF('Base tratada'!$G1195&lt;=49,"40–49",
IF('Base tratada'!$G1195&lt;=59,"50–59",
IF('Base tratada'!$G1195&lt;=69,"60–69",
"70–80")))))</f>
        <v>50–59</v>
      </c>
      <c r="I1195" s="34">
        <v>2633</v>
      </c>
      <c r="J1195" s="58" t="str">
        <f>IF('Base tratada'!$K1195=1,"Divorciado",
IF('Base tratada'!$L1195=1,"Casado",
IF('Base tratada'!$M1195=1, "Solteiro",
IF('Base tratada'!$N1195=1,"Juntos",
"Viúvo"))))</f>
        <v>Juntos</v>
      </c>
      <c r="K1195" s="34">
        <v>0</v>
      </c>
      <c r="L1195" s="34">
        <v>0</v>
      </c>
      <c r="M1195" s="34">
        <v>0</v>
      </c>
      <c r="N1195" s="34">
        <v>1</v>
      </c>
      <c r="O1195" s="34">
        <v>0</v>
      </c>
      <c r="P1195" s="34">
        <v>0</v>
      </c>
      <c r="Q1195" s="34">
        <v>0</v>
      </c>
      <c r="R1195" s="34">
        <v>1</v>
      </c>
      <c r="S1195" s="34">
        <v>0</v>
      </c>
      <c r="T1195" s="34">
        <v>0</v>
      </c>
      <c r="U1195" s="35">
        <v>972</v>
      </c>
      <c r="V1195" s="35">
        <v>59</v>
      </c>
      <c r="W1195" s="35">
        <v>913</v>
      </c>
      <c r="X1195" s="35">
        <v>25</v>
      </c>
      <c r="Y1195" s="35">
        <v>19</v>
      </c>
      <c r="Z1195" s="35">
        <v>59</v>
      </c>
      <c r="AA1195" s="34">
        <v>1</v>
      </c>
      <c r="AB1195" s="34">
        <v>3</v>
      </c>
      <c r="AC1195" s="34">
        <v>5</v>
      </c>
      <c r="AD1195" s="34">
        <v>9</v>
      </c>
      <c r="AE1195" s="34">
        <v>6</v>
      </c>
      <c r="AF1195" s="58">
        <f>'Base tratada'!$AC1195+'Base tratada'!$AD1195+'Base tratada'!$AE1195</f>
        <v>20</v>
      </c>
      <c r="AG11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95" s="58" t="str">
        <f>IF('Base tratada'!$AC1195&gt;=MAX('Base tratada'!$AD1195,'Base tratada'!$AE1195),"Web",
IF('Base tratada'!$AD1195&gt;='Base tratada'!$AE1195,"Catalog",
"Store"))</f>
        <v>Catalog</v>
      </c>
      <c r="AI1195" s="59">
        <f>IF('Base tratada'!$AF1195=0,"0",'Base tratada'!$AK1195/'Base tratada'!$AF1195)</f>
        <v>99.4</v>
      </c>
      <c r="AJ1195" s="59" t="str">
        <f>IF('Base tratada'!$AI1195=0,"R$ 0",
IF('Base tratada'!$AI1195&lt;=25,"R$ 1–25",
IF('Base tratada'!$AI1195&lt;=50,"R$ 26–50",
"+R$ 50")))</f>
        <v>+R$ 50</v>
      </c>
      <c r="AK1195" s="35">
        <v>1988</v>
      </c>
      <c r="AL1195" s="58" t="str">
        <f>IF('Base tratada'!$AK1195&lt;=100,"R$ 0-100",
IF('Base tratada'!$AK1195&lt;=500,"R$ 101-500",
IF('Base tratada'!$AK1195&lt;=1000,"R$ 501-1000",
IF('Base tratada'!$AK1195&lt;=1500,"R$ 1001-1500",
"+R$ 1500"))))</f>
        <v>+R$ 1500</v>
      </c>
      <c r="AM1195" s="34">
        <v>0</v>
      </c>
      <c r="AN1195" s="34">
        <v>0</v>
      </c>
      <c r="AO1195" s="34">
        <v>0</v>
      </c>
      <c r="AP1195" s="34">
        <v>0</v>
      </c>
      <c r="AQ1195" s="34">
        <v>1</v>
      </c>
      <c r="AR1195" s="34">
        <v>1</v>
      </c>
      <c r="AS1195" s="34">
        <v>0</v>
      </c>
      <c r="AT1195" s="34">
        <v>3</v>
      </c>
      <c r="AU1195" s="34">
        <v>11</v>
      </c>
      <c r="AV1195" s="52">
        <v>1929</v>
      </c>
      <c r="AW1195" s="57">
        <v>0</v>
      </c>
      <c r="AX1195" s="58" t="str">
        <f>IF(Tabela3[[#This Row],[Response]]=1, "Aceitou", "Não aceitou")</f>
        <v>Não aceitou</v>
      </c>
      <c r="AY1195" s="55" t="str">
        <f>Tabela3[[#This Row],[Faixa Recência]] &amp; " | " &amp; Tabela3[[#This Row],[Faixa Gasto]] &amp; " | " &amp; Tabela3[[#This Row],[Faixa ticket médio]]</f>
        <v>76-99 dias | +R$ 1500 | +R$ 50</v>
      </c>
      <c r="AZ11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5" s="36"/>
    </row>
    <row r="1196" spans="1:54" x14ac:dyDescent="0.25">
      <c r="A1196" s="61">
        <v>1195</v>
      </c>
      <c r="B1196" s="37">
        <v>56721</v>
      </c>
      <c r="C1196" s="34">
        <v>1</v>
      </c>
      <c r="D1196" s="34">
        <v>1</v>
      </c>
      <c r="E1196" s="34">
        <v>64</v>
      </c>
      <c r="F1196" s="58" t="str">
        <f>IF('Base tratada'!$E1196&lt;=15,"0-15 dias",
IF('Base tratada'!$E1196&lt;=30, "16-30 dias",
IF('Base tratada'!$E1196&lt;=45, "31-45 dias",
IF('Base tratada'!$E1196&lt;=60, "46-60 dias",
IF('Base tratada'!$E1196&lt;=75, "61-75 dias", "76-99 dias")))))</f>
        <v>61-75 dias</v>
      </c>
      <c r="G1196" s="38">
        <v>48</v>
      </c>
      <c r="H1196" s="60" t="str">
        <f>IF('Base tratada'!$G1196&lt;=29,"24–29",
IF('Base tratada'!$G1196&lt;=39,"30–39",
IF('Base tratada'!$G1196&lt;=49,"40–49",
IF('Base tratada'!$G1196&lt;=59,"50–59",
IF('Base tratada'!$G1196&lt;=69,"60–69",
"70–80")))))</f>
        <v>40–49</v>
      </c>
      <c r="I1196" s="34">
        <v>2765</v>
      </c>
      <c r="J1196" s="58" t="str">
        <f>IF('Base tratada'!$K1196=1,"Divorciado",
IF('Base tratada'!$L1196=1,"Casado",
IF('Base tratada'!$M1196=1, "Solteiro",
IF('Base tratada'!$N1196=1,"Juntos",
"Viúvo"))))</f>
        <v>Casado</v>
      </c>
      <c r="K1196" s="34">
        <v>0</v>
      </c>
      <c r="L1196" s="34">
        <v>1</v>
      </c>
      <c r="M1196" s="34">
        <v>0</v>
      </c>
      <c r="N1196" s="34">
        <v>0</v>
      </c>
      <c r="O1196" s="34">
        <v>0</v>
      </c>
      <c r="P1196" s="34">
        <v>0</v>
      </c>
      <c r="Q1196" s="34">
        <v>0</v>
      </c>
      <c r="R1196" s="34">
        <v>1</v>
      </c>
      <c r="S1196" s="34">
        <v>0</v>
      </c>
      <c r="T1196" s="34">
        <v>0</v>
      </c>
      <c r="U1196" s="35">
        <v>157</v>
      </c>
      <c r="V1196" s="35">
        <v>6</v>
      </c>
      <c r="W1196" s="35">
        <v>39</v>
      </c>
      <c r="X1196" s="35">
        <v>6</v>
      </c>
      <c r="Y1196" s="35">
        <v>13</v>
      </c>
      <c r="Z1196" s="35">
        <v>75</v>
      </c>
      <c r="AA1196" s="34">
        <v>5</v>
      </c>
      <c r="AB1196" s="34">
        <v>6</v>
      </c>
      <c r="AC1196" s="34">
        <v>4</v>
      </c>
      <c r="AD1196" s="34">
        <v>1</v>
      </c>
      <c r="AE1196" s="34">
        <v>5</v>
      </c>
      <c r="AF1196" s="58">
        <f>'Base tratada'!$AC1196+'Base tratada'!$AD1196+'Base tratada'!$AE1196</f>
        <v>10</v>
      </c>
      <c r="AG11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96" s="58" t="str">
        <f>IF('Base tratada'!$AC1196&gt;=MAX('Base tratada'!$AD1196,'Base tratada'!$AE1196),"Web",
IF('Base tratada'!$AD1196&gt;='Base tratada'!$AE1196,"Catalog",
"Store"))</f>
        <v>Store</v>
      </c>
      <c r="AI1196" s="59">
        <f>IF('Base tratada'!$AF1196=0,"0",'Base tratada'!$AK1196/'Base tratada'!$AF1196)</f>
        <v>22.1</v>
      </c>
      <c r="AJ1196" s="59" t="str">
        <f>IF('Base tratada'!$AI1196=0,"R$ 0",
IF('Base tratada'!$AI1196&lt;=25,"R$ 1–25",
IF('Base tratada'!$AI1196&lt;=50,"R$ 26–50",
"+R$ 50")))</f>
        <v>R$ 1–25</v>
      </c>
      <c r="AK1196" s="35">
        <v>221</v>
      </c>
      <c r="AL1196" s="58" t="str">
        <f>IF('Base tratada'!$AK1196&lt;=100,"R$ 0-100",
IF('Base tratada'!$AK1196&lt;=500,"R$ 101-500",
IF('Base tratada'!$AK1196&lt;=1000,"R$ 501-1000",
IF('Base tratada'!$AK1196&lt;=1500,"R$ 1001-1500",
"+R$ 1500"))))</f>
        <v>R$ 101-500</v>
      </c>
      <c r="AM1196" s="34">
        <v>0</v>
      </c>
      <c r="AN1196" s="34">
        <v>0</v>
      </c>
      <c r="AO1196" s="34">
        <v>0</v>
      </c>
      <c r="AP1196" s="34">
        <v>0</v>
      </c>
      <c r="AQ1196" s="34">
        <v>0</v>
      </c>
      <c r="AR1196" s="34">
        <v>0</v>
      </c>
      <c r="AS1196" s="34">
        <v>0</v>
      </c>
      <c r="AT1196" s="34">
        <v>3</v>
      </c>
      <c r="AU1196" s="34">
        <v>11</v>
      </c>
      <c r="AV1196" s="52">
        <v>146</v>
      </c>
      <c r="AW1196" s="57">
        <v>0</v>
      </c>
      <c r="AX1196" s="58" t="str">
        <f>IF(Tabela3[[#This Row],[Response]]=1, "Aceitou", "Não aceitou")</f>
        <v>Não aceitou</v>
      </c>
      <c r="AY1196" s="55" t="str">
        <f>Tabela3[[#This Row],[Faixa Recência]] &amp; " | " &amp; Tabela3[[#This Row],[Faixa Gasto]] &amp; " | " &amp; Tabela3[[#This Row],[Faixa ticket médio]]</f>
        <v>61-75 dias | R$ 101-500 | R$ 1–25</v>
      </c>
      <c r="AZ11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6" s="36"/>
    </row>
    <row r="1197" spans="1:54" x14ac:dyDescent="0.25">
      <c r="A1197" s="61">
        <v>1196</v>
      </c>
      <c r="B1197" s="37">
        <v>42160</v>
      </c>
      <c r="C1197" s="34">
        <v>1</v>
      </c>
      <c r="D1197" s="34">
        <v>1</v>
      </c>
      <c r="E1197" s="34">
        <v>26</v>
      </c>
      <c r="F1197" s="58" t="str">
        <f>IF('Base tratada'!$E1197&lt;=15,"0-15 dias",
IF('Base tratada'!$E1197&lt;=30, "16-30 dias",
IF('Base tratada'!$E1197&lt;=45, "31-45 dias",
IF('Base tratada'!$E1197&lt;=60, "46-60 dias",
IF('Base tratada'!$E1197&lt;=75, "61-75 dias", "76-99 dias")))))</f>
        <v>16-30 dias</v>
      </c>
      <c r="G1197" s="38">
        <v>45</v>
      </c>
      <c r="H1197" s="60" t="str">
        <f>IF('Base tratada'!$G1197&lt;=29,"24–29",
IF('Base tratada'!$G1197&lt;=39,"30–39",
IF('Base tratada'!$G1197&lt;=49,"40–49",
IF('Base tratada'!$G1197&lt;=59,"50–59",
IF('Base tratada'!$G1197&lt;=69,"60–69",
"70–80")))))</f>
        <v>40–49</v>
      </c>
      <c r="I1197" s="34">
        <v>2525</v>
      </c>
      <c r="J1197" s="58" t="str">
        <f>IF('Base tratada'!$K1197=1,"Divorciado",
IF('Base tratada'!$L1197=1,"Casado",
IF('Base tratada'!$M1197=1, "Solteiro",
IF('Base tratada'!$N1197=1,"Juntos",
"Viúvo"))))</f>
        <v>Solteiro</v>
      </c>
      <c r="K1197" s="34">
        <v>0</v>
      </c>
      <c r="L1197" s="34">
        <v>0</v>
      </c>
      <c r="M1197" s="34">
        <v>1</v>
      </c>
      <c r="N1197" s="34">
        <v>0</v>
      </c>
      <c r="O1197" s="34">
        <v>0</v>
      </c>
      <c r="P1197" s="34">
        <v>0</v>
      </c>
      <c r="Q1197" s="34">
        <v>0</v>
      </c>
      <c r="R1197" s="34">
        <v>1</v>
      </c>
      <c r="S1197" s="34">
        <v>0</v>
      </c>
      <c r="T1197" s="34">
        <v>0</v>
      </c>
      <c r="U1197" s="35">
        <v>48</v>
      </c>
      <c r="V1197" s="35">
        <v>9</v>
      </c>
      <c r="W1197" s="35">
        <v>45</v>
      </c>
      <c r="X1197" s="35">
        <v>3</v>
      </c>
      <c r="Y1197" s="35">
        <v>15</v>
      </c>
      <c r="Z1197" s="35">
        <v>20</v>
      </c>
      <c r="AA1197" s="34">
        <v>4</v>
      </c>
      <c r="AB1197" s="34">
        <v>6</v>
      </c>
      <c r="AC1197" s="34">
        <v>2</v>
      </c>
      <c r="AD1197" s="34">
        <v>1</v>
      </c>
      <c r="AE1197" s="34">
        <v>4</v>
      </c>
      <c r="AF1197" s="58">
        <f>'Base tratada'!$AC1197+'Base tratada'!$AD1197+'Base tratada'!$AE1197</f>
        <v>7</v>
      </c>
      <c r="AG11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97" s="58" t="str">
        <f>IF('Base tratada'!$AC1197&gt;=MAX('Base tratada'!$AD1197,'Base tratada'!$AE1197),"Web",
IF('Base tratada'!$AD1197&gt;='Base tratada'!$AE1197,"Catalog",
"Store"))</f>
        <v>Store</v>
      </c>
      <c r="AI1197" s="59">
        <f>IF('Base tratada'!$AF1197=0,"0",'Base tratada'!$AK1197/'Base tratada'!$AF1197)</f>
        <v>17.142857142857142</v>
      </c>
      <c r="AJ1197" s="59" t="str">
        <f>IF('Base tratada'!$AI1197=0,"R$ 0",
IF('Base tratada'!$AI1197&lt;=25,"R$ 1–25",
IF('Base tratada'!$AI1197&lt;=50,"R$ 26–50",
"+R$ 50")))</f>
        <v>R$ 1–25</v>
      </c>
      <c r="AK1197" s="35">
        <v>120</v>
      </c>
      <c r="AL1197" s="58" t="str">
        <f>IF('Base tratada'!$AK1197&lt;=100,"R$ 0-100",
IF('Base tratada'!$AK1197&lt;=500,"R$ 101-500",
IF('Base tratada'!$AK1197&lt;=1000,"R$ 501-1000",
IF('Base tratada'!$AK1197&lt;=1500,"R$ 1001-1500",
"+R$ 1500"))))</f>
        <v>R$ 101-500</v>
      </c>
      <c r="AM1197" s="34">
        <v>0</v>
      </c>
      <c r="AN1197" s="34">
        <v>0</v>
      </c>
      <c r="AO1197" s="34">
        <v>0</v>
      </c>
      <c r="AP1197" s="34">
        <v>0</v>
      </c>
      <c r="AQ1197" s="34">
        <v>0</v>
      </c>
      <c r="AR1197" s="34">
        <v>0</v>
      </c>
      <c r="AS1197" s="34">
        <v>0</v>
      </c>
      <c r="AT1197" s="34">
        <v>3</v>
      </c>
      <c r="AU1197" s="34">
        <v>11</v>
      </c>
      <c r="AV1197" s="52">
        <v>100</v>
      </c>
      <c r="AW1197" s="57">
        <v>1</v>
      </c>
      <c r="AX1197" s="58" t="str">
        <f>IF(Tabela3[[#This Row],[Response]]=1, "Aceitou", "Não aceitou")</f>
        <v>Aceitou</v>
      </c>
      <c r="AY1197" s="55" t="str">
        <f>Tabela3[[#This Row],[Faixa Recência]] &amp; " | " &amp; Tabela3[[#This Row],[Faixa Gasto]] &amp; " | " &amp; Tabela3[[#This Row],[Faixa ticket médio]]</f>
        <v>16-30 dias | R$ 101-500 | R$ 1–25</v>
      </c>
      <c r="AZ11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7" s="36"/>
    </row>
    <row r="1198" spans="1:54" x14ac:dyDescent="0.25">
      <c r="A1198" s="61">
        <v>1197</v>
      </c>
      <c r="B1198" s="37">
        <v>61559</v>
      </c>
      <c r="C1198" s="34">
        <v>0</v>
      </c>
      <c r="D1198" s="34">
        <v>1</v>
      </c>
      <c r="E1198" s="34">
        <v>8</v>
      </c>
      <c r="F1198" s="58" t="str">
        <f>IF('Base tratada'!$E1198&lt;=15,"0-15 dias",
IF('Base tratada'!$E1198&lt;=30, "16-30 dias",
IF('Base tratada'!$E1198&lt;=45, "31-45 dias",
IF('Base tratada'!$E1198&lt;=60, "46-60 dias",
IF('Base tratada'!$E1198&lt;=75, "61-75 dias", "76-99 dias")))))</f>
        <v>0-15 dias</v>
      </c>
      <c r="G1198" s="38">
        <v>55</v>
      </c>
      <c r="H1198" s="60" t="str">
        <f>IF('Base tratada'!$G1198&lt;=29,"24–29",
IF('Base tratada'!$G1198&lt;=39,"30–39",
IF('Base tratada'!$G1198&lt;=49,"40–49",
IF('Base tratada'!$G1198&lt;=59,"50–59",
IF('Base tratada'!$G1198&lt;=69,"60–69",
"70–80")))))</f>
        <v>50–59</v>
      </c>
      <c r="I1198" s="34">
        <v>2506</v>
      </c>
      <c r="J1198" s="58" t="str">
        <f>IF('Base tratada'!$K1198=1,"Divorciado",
IF('Base tratada'!$L1198=1,"Casado",
IF('Base tratada'!$M1198=1, "Solteiro",
IF('Base tratada'!$N1198=1,"Juntos",
"Viúvo"))))</f>
        <v>Solteiro</v>
      </c>
      <c r="K1198" s="34">
        <v>0</v>
      </c>
      <c r="L1198" s="34">
        <v>0</v>
      </c>
      <c r="M1198" s="34">
        <v>1</v>
      </c>
      <c r="N1198" s="34">
        <v>0</v>
      </c>
      <c r="O1198" s="34">
        <v>0</v>
      </c>
      <c r="P1198" s="34">
        <v>0</v>
      </c>
      <c r="Q1198" s="34">
        <v>0</v>
      </c>
      <c r="R1198" s="34">
        <v>1</v>
      </c>
      <c r="S1198" s="34">
        <v>0</v>
      </c>
      <c r="T1198" s="34">
        <v>0</v>
      </c>
      <c r="U1198" s="35">
        <v>279</v>
      </c>
      <c r="V1198" s="35">
        <v>83</v>
      </c>
      <c r="W1198" s="35">
        <v>88</v>
      </c>
      <c r="X1198" s="35">
        <v>32</v>
      </c>
      <c r="Y1198" s="35">
        <v>14</v>
      </c>
      <c r="Z1198" s="35">
        <v>34</v>
      </c>
      <c r="AA1198" s="34">
        <v>1</v>
      </c>
      <c r="AB1198" s="34">
        <v>3</v>
      </c>
      <c r="AC1198" s="34">
        <v>4</v>
      </c>
      <c r="AD1198" s="34">
        <v>2</v>
      </c>
      <c r="AE1198" s="34">
        <v>10</v>
      </c>
      <c r="AF1198" s="58">
        <f>'Base tratada'!$AC1198+'Base tratada'!$AD1198+'Base tratada'!$AE1198</f>
        <v>16</v>
      </c>
      <c r="AG11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198" s="58" t="str">
        <f>IF('Base tratada'!$AC1198&gt;=MAX('Base tratada'!$AD1198,'Base tratada'!$AE1198),"Web",
IF('Base tratada'!$AD1198&gt;='Base tratada'!$AE1198,"Catalog",
"Store"))</f>
        <v>Store</v>
      </c>
      <c r="AI1198" s="59">
        <f>IF('Base tratada'!$AF1198=0,"0",'Base tratada'!$AK1198/'Base tratada'!$AF1198)</f>
        <v>31</v>
      </c>
      <c r="AJ1198" s="59" t="str">
        <f>IF('Base tratada'!$AI1198=0,"R$ 0",
IF('Base tratada'!$AI1198&lt;=25,"R$ 1–25",
IF('Base tratada'!$AI1198&lt;=50,"R$ 26–50",
"+R$ 50")))</f>
        <v>R$ 26–50</v>
      </c>
      <c r="AK1198" s="35">
        <v>496</v>
      </c>
      <c r="AL1198" s="58" t="str">
        <f>IF('Base tratada'!$AK1198&lt;=100,"R$ 0-100",
IF('Base tratada'!$AK1198&lt;=500,"R$ 101-500",
IF('Base tratada'!$AK1198&lt;=1000,"R$ 501-1000",
IF('Base tratada'!$AK1198&lt;=1500,"R$ 1001-1500",
"+R$ 1500"))))</f>
        <v>R$ 101-500</v>
      </c>
      <c r="AM1198" s="34">
        <v>0</v>
      </c>
      <c r="AN1198" s="34">
        <v>0</v>
      </c>
      <c r="AO1198" s="34">
        <v>0</v>
      </c>
      <c r="AP1198" s="34">
        <v>0</v>
      </c>
      <c r="AQ1198" s="34">
        <v>0</v>
      </c>
      <c r="AR1198" s="34">
        <v>0</v>
      </c>
      <c r="AS1198" s="34">
        <v>0</v>
      </c>
      <c r="AT1198" s="34">
        <v>3</v>
      </c>
      <c r="AU1198" s="34">
        <v>11</v>
      </c>
      <c r="AV1198" s="52">
        <v>462</v>
      </c>
      <c r="AW1198" s="57">
        <v>0</v>
      </c>
      <c r="AX1198" s="58" t="str">
        <f>IF(Tabela3[[#This Row],[Response]]=1, "Aceitou", "Não aceitou")</f>
        <v>Não aceitou</v>
      </c>
      <c r="AY1198" s="55" t="str">
        <f>Tabela3[[#This Row],[Faixa Recência]] &amp; " | " &amp; Tabela3[[#This Row],[Faixa Gasto]] &amp; " | " &amp; Tabela3[[#This Row],[Faixa ticket médio]]</f>
        <v>0-15 dias | R$ 101-500 | R$ 26–50</v>
      </c>
      <c r="AZ11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8" s="36"/>
    </row>
    <row r="1199" spans="1:54" x14ac:dyDescent="0.25">
      <c r="A1199" s="61">
        <v>1198</v>
      </c>
      <c r="B1199" s="37">
        <v>33629</v>
      </c>
      <c r="C1199" s="34">
        <v>1</v>
      </c>
      <c r="D1199" s="34">
        <v>1</v>
      </c>
      <c r="E1199" s="34">
        <v>49</v>
      </c>
      <c r="F1199" s="58" t="str">
        <f>IF('Base tratada'!$E1199&lt;=15,"0-15 dias",
IF('Base tratada'!$E1199&lt;=30, "16-30 dias",
IF('Base tratada'!$E1199&lt;=45, "31-45 dias",
IF('Base tratada'!$E1199&lt;=60, "46-60 dias",
IF('Base tratada'!$E1199&lt;=75, "61-75 dias", "76-99 dias")))))</f>
        <v>46-60 dias</v>
      </c>
      <c r="G1199" s="38">
        <v>57</v>
      </c>
      <c r="H1199" s="60" t="str">
        <f>IF('Base tratada'!$G1199&lt;=29,"24–29",
IF('Base tratada'!$G1199&lt;=39,"30–39",
IF('Base tratada'!$G1199&lt;=49,"40–49",
IF('Base tratada'!$G1199&lt;=59,"50–59",
IF('Base tratada'!$G1199&lt;=69,"60–69",
"70–80")))))</f>
        <v>50–59</v>
      </c>
      <c r="I1199" s="34">
        <v>2849</v>
      </c>
      <c r="J1199" s="58" t="str">
        <f>IF('Base tratada'!$K1199=1,"Divorciado",
IF('Base tratada'!$L1199=1,"Casado",
IF('Base tratada'!$M1199=1, "Solteiro",
IF('Base tratada'!$N1199=1,"Juntos",
"Viúvo"))))</f>
        <v>Juntos</v>
      </c>
      <c r="K1199" s="34">
        <v>0</v>
      </c>
      <c r="L1199" s="34">
        <v>0</v>
      </c>
      <c r="M1199" s="34">
        <v>0</v>
      </c>
      <c r="N1199" s="34">
        <v>1</v>
      </c>
      <c r="O1199" s="34">
        <v>0</v>
      </c>
      <c r="P1199" s="34">
        <v>0</v>
      </c>
      <c r="Q1199" s="34">
        <v>0</v>
      </c>
      <c r="R1199" s="34">
        <v>0</v>
      </c>
      <c r="S1199" s="34">
        <v>0</v>
      </c>
      <c r="T1199" s="34">
        <v>1</v>
      </c>
      <c r="U1199" s="35">
        <v>132</v>
      </c>
      <c r="V1199" s="35">
        <v>0</v>
      </c>
      <c r="W1199" s="35">
        <v>16</v>
      </c>
      <c r="X1199" s="35">
        <v>0</v>
      </c>
      <c r="Y1199" s="35">
        <v>0</v>
      </c>
      <c r="Z1199" s="35">
        <v>4</v>
      </c>
      <c r="AA1199" s="34">
        <v>5</v>
      </c>
      <c r="AB1199" s="34">
        <v>9</v>
      </c>
      <c r="AC1199" s="34">
        <v>3</v>
      </c>
      <c r="AD1199" s="34">
        <v>1</v>
      </c>
      <c r="AE1199" s="34">
        <v>4</v>
      </c>
      <c r="AF1199" s="58">
        <f>'Base tratada'!$AC1199+'Base tratada'!$AD1199+'Base tratada'!$AE1199</f>
        <v>8</v>
      </c>
      <c r="AG11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199" s="58" t="str">
        <f>IF('Base tratada'!$AC1199&gt;=MAX('Base tratada'!$AD1199,'Base tratada'!$AE1199),"Web",
IF('Base tratada'!$AD1199&gt;='Base tratada'!$AE1199,"Catalog",
"Store"))</f>
        <v>Store</v>
      </c>
      <c r="AI1199" s="59">
        <f>IF('Base tratada'!$AF1199=0,"0",'Base tratada'!$AK1199/'Base tratada'!$AF1199)</f>
        <v>18.5</v>
      </c>
      <c r="AJ1199" s="59" t="str">
        <f>IF('Base tratada'!$AI1199=0,"R$ 0",
IF('Base tratada'!$AI1199&lt;=25,"R$ 1–25",
IF('Base tratada'!$AI1199&lt;=50,"R$ 26–50",
"+R$ 50")))</f>
        <v>R$ 1–25</v>
      </c>
      <c r="AK1199" s="35">
        <v>148</v>
      </c>
      <c r="AL1199" s="58" t="str">
        <f>IF('Base tratada'!$AK1199&lt;=100,"R$ 0-100",
IF('Base tratada'!$AK1199&lt;=500,"R$ 101-500",
IF('Base tratada'!$AK1199&lt;=1000,"R$ 501-1000",
IF('Base tratada'!$AK1199&lt;=1500,"R$ 1001-1500",
"+R$ 1500"))))</f>
        <v>R$ 101-500</v>
      </c>
      <c r="AM1199" s="34">
        <v>0</v>
      </c>
      <c r="AN1199" s="34">
        <v>0</v>
      </c>
      <c r="AO1199" s="34">
        <v>0</v>
      </c>
      <c r="AP1199" s="34">
        <v>0</v>
      </c>
      <c r="AQ1199" s="34">
        <v>0</v>
      </c>
      <c r="AR1199" s="34">
        <v>0</v>
      </c>
      <c r="AS1199" s="34">
        <v>0</v>
      </c>
      <c r="AT1199" s="34">
        <v>3</v>
      </c>
      <c r="AU1199" s="34">
        <v>11</v>
      </c>
      <c r="AV1199" s="52">
        <v>144</v>
      </c>
      <c r="AW1199" s="57">
        <v>0</v>
      </c>
      <c r="AX1199" s="58" t="str">
        <f>IF(Tabela3[[#This Row],[Response]]=1, "Aceitou", "Não aceitou")</f>
        <v>Não aceitou</v>
      </c>
      <c r="AY1199" s="55" t="str">
        <f>Tabela3[[#This Row],[Faixa Recência]] &amp; " | " &amp; Tabela3[[#This Row],[Faixa Gasto]] &amp; " | " &amp; Tabela3[[#This Row],[Faixa ticket médio]]</f>
        <v>46-60 dias | R$ 101-500 | R$ 1–25</v>
      </c>
      <c r="AZ11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199" s="36"/>
    </row>
    <row r="1200" spans="1:54" x14ac:dyDescent="0.25">
      <c r="A1200" s="61">
        <v>1199</v>
      </c>
      <c r="B1200" s="37">
        <v>68682</v>
      </c>
      <c r="C1200" s="34">
        <v>0</v>
      </c>
      <c r="D1200" s="34">
        <v>0</v>
      </c>
      <c r="E1200" s="34">
        <v>56</v>
      </c>
      <c r="F1200" s="58" t="str">
        <f>IF('Base tratada'!$E1200&lt;=15,"0-15 dias",
IF('Base tratada'!$E1200&lt;=30, "16-30 dias",
IF('Base tratada'!$E1200&lt;=45, "31-45 dias",
IF('Base tratada'!$E1200&lt;=60, "46-60 dias",
IF('Base tratada'!$E1200&lt;=75, "61-75 dias", "76-99 dias")))))</f>
        <v>46-60 dias</v>
      </c>
      <c r="G1200" s="38">
        <v>29</v>
      </c>
      <c r="H1200" s="60" t="str">
        <f>IF('Base tratada'!$G1200&lt;=29,"24–29",
IF('Base tratada'!$G1200&lt;=39,"30–39",
IF('Base tratada'!$G1200&lt;=49,"40–49",
IF('Base tratada'!$G1200&lt;=59,"50–59",
IF('Base tratada'!$G1200&lt;=69,"60–69",
"70–80")))))</f>
        <v>24–29</v>
      </c>
      <c r="I1200" s="34">
        <v>2425</v>
      </c>
      <c r="J1200" s="58" t="str">
        <f>IF('Base tratada'!$K1200=1,"Divorciado",
IF('Base tratada'!$L1200=1,"Casado",
IF('Base tratada'!$M1200=1, "Solteiro",
IF('Base tratada'!$N1200=1,"Juntos",
"Viúvo"))))</f>
        <v>Juntos</v>
      </c>
      <c r="K1200" s="34">
        <v>0</v>
      </c>
      <c r="L1200" s="34">
        <v>0</v>
      </c>
      <c r="M1200" s="34">
        <v>0</v>
      </c>
      <c r="N1200" s="34">
        <v>1</v>
      </c>
      <c r="O1200" s="34">
        <v>0</v>
      </c>
      <c r="P1200" s="34">
        <v>0</v>
      </c>
      <c r="Q1200" s="34">
        <v>0</v>
      </c>
      <c r="R1200" s="34">
        <v>0</v>
      </c>
      <c r="S1200" s="34">
        <v>0</v>
      </c>
      <c r="T1200" s="34">
        <v>1</v>
      </c>
      <c r="U1200" s="35">
        <v>919</v>
      </c>
      <c r="V1200" s="35">
        <v>0</v>
      </c>
      <c r="W1200" s="35">
        <v>505</v>
      </c>
      <c r="X1200" s="35">
        <v>99</v>
      </c>
      <c r="Y1200" s="35">
        <v>30</v>
      </c>
      <c r="Z1200" s="35">
        <v>45</v>
      </c>
      <c r="AA1200" s="34">
        <v>1</v>
      </c>
      <c r="AB1200" s="34">
        <v>2</v>
      </c>
      <c r="AC1200" s="34">
        <v>4</v>
      </c>
      <c r="AD1200" s="34">
        <v>9</v>
      </c>
      <c r="AE1200" s="34">
        <v>10</v>
      </c>
      <c r="AF1200" s="58">
        <f>'Base tratada'!$AC1200+'Base tratada'!$AD1200+'Base tratada'!$AE1200</f>
        <v>23</v>
      </c>
      <c r="AG12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00" s="58" t="str">
        <f>IF('Base tratada'!$AC1200&gt;=MAX('Base tratada'!$AD1200,'Base tratada'!$AE1200),"Web",
IF('Base tratada'!$AD1200&gt;='Base tratada'!$AE1200,"Catalog",
"Store"))</f>
        <v>Store</v>
      </c>
      <c r="AI1200" s="59">
        <f>IF('Base tratada'!$AF1200=0,"0",'Base tratada'!$AK1200/'Base tratada'!$AF1200)</f>
        <v>67.521739130434781</v>
      </c>
      <c r="AJ1200" s="59" t="str">
        <f>IF('Base tratada'!$AI1200=0,"R$ 0",
IF('Base tratada'!$AI1200&lt;=25,"R$ 1–25",
IF('Base tratada'!$AI1200&lt;=50,"R$ 26–50",
"+R$ 50")))</f>
        <v>+R$ 50</v>
      </c>
      <c r="AK1200" s="35">
        <v>1553</v>
      </c>
      <c r="AL1200" s="58" t="str">
        <f>IF('Base tratada'!$AK1200&lt;=100,"R$ 0-100",
IF('Base tratada'!$AK1200&lt;=500,"R$ 101-500",
IF('Base tratada'!$AK1200&lt;=1000,"R$ 501-1000",
IF('Base tratada'!$AK1200&lt;=1500,"R$ 1001-1500",
"+R$ 1500"))))</f>
        <v>+R$ 1500</v>
      </c>
      <c r="AM1200" s="34">
        <v>0</v>
      </c>
      <c r="AN1200" s="34">
        <v>0</v>
      </c>
      <c r="AO1200" s="34">
        <v>0</v>
      </c>
      <c r="AP1200" s="34">
        <v>0</v>
      </c>
      <c r="AQ1200" s="34">
        <v>0</v>
      </c>
      <c r="AR1200" s="34">
        <v>0</v>
      </c>
      <c r="AS1200" s="34">
        <v>0</v>
      </c>
      <c r="AT1200" s="34">
        <v>3</v>
      </c>
      <c r="AU1200" s="34">
        <v>11</v>
      </c>
      <c r="AV1200" s="52">
        <v>1508</v>
      </c>
      <c r="AW1200" s="57">
        <v>0</v>
      </c>
      <c r="AX1200" s="58" t="str">
        <f>IF(Tabela3[[#This Row],[Response]]=1, "Aceitou", "Não aceitou")</f>
        <v>Não aceitou</v>
      </c>
      <c r="AY1200" s="55" t="str">
        <f>Tabela3[[#This Row],[Faixa Recência]] &amp; " | " &amp; Tabela3[[#This Row],[Faixa Gasto]] &amp; " | " &amp; Tabela3[[#This Row],[Faixa ticket médio]]</f>
        <v>46-60 dias | +R$ 1500 | +R$ 50</v>
      </c>
      <c r="AZ12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0" s="36"/>
    </row>
    <row r="1201" spans="1:54" x14ac:dyDescent="0.25">
      <c r="A1201" s="61">
        <v>1200</v>
      </c>
      <c r="B1201" s="37">
        <v>34377</v>
      </c>
      <c r="C1201" s="34">
        <v>0</v>
      </c>
      <c r="D1201" s="34">
        <v>1</v>
      </c>
      <c r="E1201" s="34">
        <v>55</v>
      </c>
      <c r="F1201" s="58" t="str">
        <f>IF('Base tratada'!$E1201&lt;=15,"0-15 dias",
IF('Base tratada'!$E1201&lt;=30, "16-30 dias",
IF('Base tratada'!$E1201&lt;=45, "31-45 dias",
IF('Base tratada'!$E1201&lt;=60, "46-60 dias",
IF('Base tratada'!$E1201&lt;=75, "61-75 dias", "76-99 dias")))))</f>
        <v>46-60 dias</v>
      </c>
      <c r="G1201" s="38">
        <v>57</v>
      </c>
      <c r="H1201" s="60" t="str">
        <f>IF('Base tratada'!$G1201&lt;=29,"24–29",
IF('Base tratada'!$G1201&lt;=39,"30–39",
IF('Base tratada'!$G1201&lt;=49,"40–49",
IF('Base tratada'!$G1201&lt;=59,"50–59",
IF('Base tratada'!$G1201&lt;=69,"60–69",
"70–80")))))</f>
        <v>50–59</v>
      </c>
      <c r="I1201" s="34">
        <v>2685</v>
      </c>
      <c r="J1201" s="58" t="str">
        <f>IF('Base tratada'!$K1201=1,"Divorciado",
IF('Base tratada'!$L1201=1,"Casado",
IF('Base tratada'!$M1201=1, "Solteiro",
IF('Base tratada'!$N1201=1,"Juntos",
"Viúvo"))))</f>
        <v>Solteiro</v>
      </c>
      <c r="K1201" s="34">
        <v>0</v>
      </c>
      <c r="L1201" s="34">
        <v>0</v>
      </c>
      <c r="M1201" s="34">
        <v>1</v>
      </c>
      <c r="N1201" s="34">
        <v>0</v>
      </c>
      <c r="O1201" s="34">
        <v>0</v>
      </c>
      <c r="P1201" s="34">
        <v>0</v>
      </c>
      <c r="Q1201" s="34">
        <v>0</v>
      </c>
      <c r="R1201" s="34">
        <v>1</v>
      </c>
      <c r="S1201" s="34">
        <v>0</v>
      </c>
      <c r="T1201" s="34">
        <v>0</v>
      </c>
      <c r="U1201" s="35">
        <v>62</v>
      </c>
      <c r="V1201" s="35">
        <v>0</v>
      </c>
      <c r="W1201" s="35">
        <v>22</v>
      </c>
      <c r="X1201" s="35">
        <v>3</v>
      </c>
      <c r="Y1201" s="35">
        <v>1</v>
      </c>
      <c r="Z1201" s="35">
        <v>26</v>
      </c>
      <c r="AA1201" s="34">
        <v>2</v>
      </c>
      <c r="AB1201" s="34">
        <v>7</v>
      </c>
      <c r="AC1201" s="34">
        <v>2</v>
      </c>
      <c r="AD1201" s="34">
        <v>2</v>
      </c>
      <c r="AE1201" s="34">
        <v>2</v>
      </c>
      <c r="AF1201" s="58">
        <f>'Base tratada'!$AC1201+'Base tratada'!$AD1201+'Base tratada'!$AE1201</f>
        <v>6</v>
      </c>
      <c r="AG12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01" s="58" t="str">
        <f>IF('Base tratada'!$AC1201&gt;=MAX('Base tratada'!$AD1201,'Base tratada'!$AE1201),"Web",
IF('Base tratada'!$AD1201&gt;='Base tratada'!$AE1201,"Catalog",
"Store"))</f>
        <v>Web</v>
      </c>
      <c r="AI1201" s="59">
        <f>IF('Base tratada'!$AF1201=0,"0",'Base tratada'!$AK1201/'Base tratada'!$AF1201)</f>
        <v>14.666666666666666</v>
      </c>
      <c r="AJ1201" s="59" t="str">
        <f>IF('Base tratada'!$AI1201=0,"R$ 0",
IF('Base tratada'!$AI1201&lt;=25,"R$ 1–25",
IF('Base tratada'!$AI1201&lt;=50,"R$ 26–50",
"+R$ 50")))</f>
        <v>R$ 1–25</v>
      </c>
      <c r="AK1201" s="35">
        <v>88</v>
      </c>
      <c r="AL1201" s="58" t="str">
        <f>IF('Base tratada'!$AK1201&lt;=100,"R$ 0-100",
IF('Base tratada'!$AK1201&lt;=500,"R$ 101-500",
IF('Base tratada'!$AK1201&lt;=1000,"R$ 501-1000",
IF('Base tratada'!$AK1201&lt;=1500,"R$ 1001-1500",
"+R$ 1500"))))</f>
        <v>R$ 0-100</v>
      </c>
      <c r="AM1201" s="34">
        <v>0</v>
      </c>
      <c r="AN1201" s="34">
        <v>0</v>
      </c>
      <c r="AO1201" s="34">
        <v>0</v>
      </c>
      <c r="AP1201" s="34">
        <v>0</v>
      </c>
      <c r="AQ1201" s="34">
        <v>0</v>
      </c>
      <c r="AR1201" s="34">
        <v>0</v>
      </c>
      <c r="AS1201" s="34">
        <v>0</v>
      </c>
      <c r="AT1201" s="34">
        <v>3</v>
      </c>
      <c r="AU1201" s="34">
        <v>11</v>
      </c>
      <c r="AV1201" s="52">
        <v>62</v>
      </c>
      <c r="AW1201" s="57">
        <v>0</v>
      </c>
      <c r="AX1201" s="58" t="str">
        <f>IF(Tabela3[[#This Row],[Response]]=1, "Aceitou", "Não aceitou")</f>
        <v>Não aceitou</v>
      </c>
      <c r="AY1201" s="55" t="str">
        <f>Tabela3[[#This Row],[Faixa Recência]] &amp; " | " &amp; Tabela3[[#This Row],[Faixa Gasto]] &amp; " | " &amp; Tabela3[[#This Row],[Faixa ticket médio]]</f>
        <v>46-60 dias | R$ 0-100 | R$ 1–25</v>
      </c>
      <c r="AZ12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1" s="36"/>
    </row>
    <row r="1202" spans="1:54" x14ac:dyDescent="0.25">
      <c r="A1202" s="61">
        <v>1201</v>
      </c>
      <c r="B1202" s="37">
        <v>8940</v>
      </c>
      <c r="C1202" s="34">
        <v>1</v>
      </c>
      <c r="D1202" s="34">
        <v>0</v>
      </c>
      <c r="E1202" s="34">
        <v>25</v>
      </c>
      <c r="F1202" s="58" t="str">
        <f>IF('Base tratada'!$E1202&lt;=15,"0-15 dias",
IF('Base tratada'!$E1202&lt;=30, "16-30 dias",
IF('Base tratada'!$E1202&lt;=45, "31-45 dias",
IF('Base tratada'!$E1202&lt;=60, "46-60 dias",
IF('Base tratada'!$E1202&lt;=75, "61-75 dias", "76-99 dias")))))</f>
        <v>16-30 dias</v>
      </c>
      <c r="G1202" s="38">
        <v>34</v>
      </c>
      <c r="H1202" s="60" t="str">
        <f>IF('Base tratada'!$G1202&lt;=29,"24–29",
IF('Base tratada'!$G1202&lt;=39,"30–39",
IF('Base tratada'!$G1202&lt;=49,"40–49",
IF('Base tratada'!$G1202&lt;=59,"50–59",
IF('Base tratada'!$G1202&lt;=69,"60–69",
"70–80")))))</f>
        <v>30–39</v>
      </c>
      <c r="I1202" s="34">
        <v>2835</v>
      </c>
      <c r="J1202" s="58" t="str">
        <f>IF('Base tratada'!$K1202=1,"Divorciado",
IF('Base tratada'!$L1202=1,"Casado",
IF('Base tratada'!$M1202=1, "Solteiro",
IF('Base tratada'!$N1202=1,"Juntos",
"Viúvo"))))</f>
        <v>Solteiro</v>
      </c>
      <c r="K1202" s="34">
        <v>0</v>
      </c>
      <c r="L1202" s="34">
        <v>0</v>
      </c>
      <c r="M1202" s="34">
        <v>1</v>
      </c>
      <c r="N1202" s="34">
        <v>0</v>
      </c>
      <c r="O1202" s="34">
        <v>0</v>
      </c>
      <c r="P1202" s="34">
        <v>0</v>
      </c>
      <c r="Q1202" s="34">
        <v>1</v>
      </c>
      <c r="R1202" s="34">
        <v>0</v>
      </c>
      <c r="S1202" s="34">
        <v>0</v>
      </c>
      <c r="T1202" s="34">
        <v>0</v>
      </c>
      <c r="U1202" s="35">
        <v>1</v>
      </c>
      <c r="V1202" s="35">
        <v>45</v>
      </c>
      <c r="W1202" s="35">
        <v>3</v>
      </c>
      <c r="X1202" s="35">
        <v>4</v>
      </c>
      <c r="Y1202" s="35">
        <v>6</v>
      </c>
      <c r="Z1202" s="35">
        <v>42</v>
      </c>
      <c r="AA1202" s="34">
        <v>3</v>
      </c>
      <c r="AB1202" s="34">
        <v>8</v>
      </c>
      <c r="AC1202" s="34">
        <v>3</v>
      </c>
      <c r="AD1202" s="34">
        <v>1</v>
      </c>
      <c r="AE1202" s="34">
        <v>3</v>
      </c>
      <c r="AF1202" s="58">
        <f>'Base tratada'!$AC1202+'Base tratada'!$AD1202+'Base tratada'!$AE1202</f>
        <v>7</v>
      </c>
      <c r="AG12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02" s="58" t="str">
        <f>IF('Base tratada'!$AC1202&gt;=MAX('Base tratada'!$AD1202,'Base tratada'!$AE1202),"Web",
IF('Base tratada'!$AD1202&gt;='Base tratada'!$AE1202,"Catalog",
"Store"))</f>
        <v>Web</v>
      </c>
      <c r="AI1202" s="59">
        <f>IF('Base tratada'!$AF1202=0,"0",'Base tratada'!$AK1202/'Base tratada'!$AF1202)</f>
        <v>8.4285714285714288</v>
      </c>
      <c r="AJ1202" s="59" t="str">
        <f>IF('Base tratada'!$AI1202=0,"R$ 0",
IF('Base tratada'!$AI1202&lt;=25,"R$ 1–25",
IF('Base tratada'!$AI1202&lt;=50,"R$ 26–50",
"+R$ 50")))</f>
        <v>R$ 1–25</v>
      </c>
      <c r="AK1202" s="35">
        <v>59</v>
      </c>
      <c r="AL1202" s="58" t="str">
        <f>IF('Base tratada'!$AK1202&lt;=100,"R$ 0-100",
IF('Base tratada'!$AK1202&lt;=500,"R$ 101-500",
IF('Base tratada'!$AK1202&lt;=1000,"R$ 501-1000",
IF('Base tratada'!$AK1202&lt;=1500,"R$ 1001-1500",
"+R$ 1500"))))</f>
        <v>R$ 0-100</v>
      </c>
      <c r="AM1202" s="34">
        <v>0</v>
      </c>
      <c r="AN1202" s="34">
        <v>0</v>
      </c>
      <c r="AO1202" s="34">
        <v>0</v>
      </c>
      <c r="AP1202" s="34">
        <v>0</v>
      </c>
      <c r="AQ1202" s="34">
        <v>0</v>
      </c>
      <c r="AR1202" s="34">
        <v>0</v>
      </c>
      <c r="AS1202" s="34">
        <v>0</v>
      </c>
      <c r="AT1202" s="34">
        <v>3</v>
      </c>
      <c r="AU1202" s="34">
        <v>11</v>
      </c>
      <c r="AV1202" s="52">
        <v>17</v>
      </c>
      <c r="AW1202" s="57">
        <v>0</v>
      </c>
      <c r="AX1202" s="58" t="str">
        <f>IF(Tabela3[[#This Row],[Response]]=1, "Aceitou", "Não aceitou")</f>
        <v>Não aceitou</v>
      </c>
      <c r="AY1202" s="55" t="str">
        <f>Tabela3[[#This Row],[Faixa Recência]] &amp; " | " &amp; Tabela3[[#This Row],[Faixa Gasto]] &amp; " | " &amp; Tabela3[[#This Row],[Faixa ticket médio]]</f>
        <v>16-30 dias | R$ 0-100 | R$ 1–25</v>
      </c>
      <c r="AZ12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2" s="36"/>
    </row>
    <row r="1203" spans="1:54" x14ac:dyDescent="0.25">
      <c r="A1203" s="61">
        <v>1202</v>
      </c>
      <c r="B1203" s="37">
        <v>26228</v>
      </c>
      <c r="C1203" s="34">
        <v>1</v>
      </c>
      <c r="D1203" s="34">
        <v>0</v>
      </c>
      <c r="E1203" s="34">
        <v>50</v>
      </c>
      <c r="F1203" s="58" t="str">
        <f>IF('Base tratada'!$E1203&lt;=15,"0-15 dias",
IF('Base tratada'!$E1203&lt;=30, "16-30 dias",
IF('Base tratada'!$E1203&lt;=45, "31-45 dias",
IF('Base tratada'!$E1203&lt;=60, "46-60 dias",
IF('Base tratada'!$E1203&lt;=75, "61-75 dias", "76-99 dias")))))</f>
        <v>46-60 dias</v>
      </c>
      <c r="G1203" s="38">
        <v>47</v>
      </c>
      <c r="H1203" s="60" t="str">
        <f>IF('Base tratada'!$G1203&lt;=29,"24–29",
IF('Base tratada'!$G1203&lt;=39,"30–39",
IF('Base tratada'!$G1203&lt;=49,"40–49",
IF('Base tratada'!$G1203&lt;=59,"50–59",
IF('Base tratada'!$G1203&lt;=69,"60–69",
"70–80")))))</f>
        <v>40–49</v>
      </c>
      <c r="I1203" s="34">
        <v>2439</v>
      </c>
      <c r="J1203" s="58" t="str">
        <f>IF('Base tratada'!$K1203=1,"Divorciado",
IF('Base tratada'!$L1203=1,"Casado",
IF('Base tratada'!$M1203=1, "Solteiro",
IF('Base tratada'!$N1203=1,"Juntos",
"Viúvo"))))</f>
        <v>Casado</v>
      </c>
      <c r="K1203" s="34">
        <v>0</v>
      </c>
      <c r="L1203" s="34">
        <v>1</v>
      </c>
      <c r="M1203" s="34">
        <v>0</v>
      </c>
      <c r="N1203" s="34">
        <v>0</v>
      </c>
      <c r="O1203" s="34">
        <v>0</v>
      </c>
      <c r="P1203" s="34">
        <v>0</v>
      </c>
      <c r="Q1203" s="34">
        <v>0</v>
      </c>
      <c r="R1203" s="34">
        <v>1</v>
      </c>
      <c r="S1203" s="34">
        <v>0</v>
      </c>
      <c r="T1203" s="34">
        <v>0</v>
      </c>
      <c r="U1203" s="35">
        <v>2</v>
      </c>
      <c r="V1203" s="35">
        <v>6</v>
      </c>
      <c r="W1203" s="35">
        <v>4</v>
      </c>
      <c r="X1203" s="35">
        <v>3</v>
      </c>
      <c r="Y1203" s="35">
        <v>1</v>
      </c>
      <c r="Z1203" s="35">
        <v>9</v>
      </c>
      <c r="AA1203" s="34">
        <v>1</v>
      </c>
      <c r="AB1203" s="34">
        <v>8</v>
      </c>
      <c r="AC1203" s="34">
        <v>1</v>
      </c>
      <c r="AD1203" s="34">
        <v>0</v>
      </c>
      <c r="AE1203" s="34">
        <v>2</v>
      </c>
      <c r="AF1203" s="58">
        <f>'Base tratada'!$AC1203+'Base tratada'!$AD1203+'Base tratada'!$AE1203</f>
        <v>3</v>
      </c>
      <c r="AG12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03" s="58" t="str">
        <f>IF('Base tratada'!$AC1203&gt;=MAX('Base tratada'!$AD1203,'Base tratada'!$AE1203),"Web",
IF('Base tratada'!$AD1203&gt;='Base tratada'!$AE1203,"Catalog",
"Store"))</f>
        <v>Store</v>
      </c>
      <c r="AI1203" s="59">
        <f>IF('Base tratada'!$AF1203=0,"0",'Base tratada'!$AK1203/'Base tratada'!$AF1203)</f>
        <v>5.333333333333333</v>
      </c>
      <c r="AJ1203" s="59" t="str">
        <f>IF('Base tratada'!$AI1203=0,"R$ 0",
IF('Base tratada'!$AI1203&lt;=25,"R$ 1–25",
IF('Base tratada'!$AI1203&lt;=50,"R$ 26–50",
"+R$ 50")))</f>
        <v>R$ 1–25</v>
      </c>
      <c r="AK1203" s="35">
        <v>16</v>
      </c>
      <c r="AL1203" s="58" t="str">
        <f>IF('Base tratada'!$AK1203&lt;=100,"R$ 0-100",
IF('Base tratada'!$AK1203&lt;=500,"R$ 101-500",
IF('Base tratada'!$AK1203&lt;=1000,"R$ 501-1000",
IF('Base tratada'!$AK1203&lt;=1500,"R$ 1001-1500",
"+R$ 1500"))))</f>
        <v>R$ 0-100</v>
      </c>
      <c r="AM1203" s="34">
        <v>0</v>
      </c>
      <c r="AN1203" s="34">
        <v>0</v>
      </c>
      <c r="AO1203" s="34">
        <v>0</v>
      </c>
      <c r="AP1203" s="34">
        <v>0</v>
      </c>
      <c r="AQ1203" s="34">
        <v>0</v>
      </c>
      <c r="AR1203" s="34">
        <v>0</v>
      </c>
      <c r="AS1203" s="34">
        <v>0</v>
      </c>
      <c r="AT1203" s="34">
        <v>3</v>
      </c>
      <c r="AU1203" s="34">
        <v>11</v>
      </c>
      <c r="AV1203" s="52">
        <v>7</v>
      </c>
      <c r="AW1203" s="57">
        <v>0</v>
      </c>
      <c r="AX1203" s="58" t="str">
        <f>IF(Tabela3[[#This Row],[Response]]=1, "Aceitou", "Não aceitou")</f>
        <v>Não aceitou</v>
      </c>
      <c r="AY1203" s="55" t="str">
        <f>Tabela3[[#This Row],[Faixa Recência]] &amp; " | " &amp; Tabela3[[#This Row],[Faixa Gasto]] &amp; " | " &amp; Tabela3[[#This Row],[Faixa ticket médio]]</f>
        <v>46-60 dias | R$ 0-100 | R$ 1–25</v>
      </c>
      <c r="AZ12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3" s="36"/>
    </row>
    <row r="1204" spans="1:54" x14ac:dyDescent="0.25">
      <c r="A1204" s="61">
        <v>1203</v>
      </c>
      <c r="B1204" s="37">
        <v>77297</v>
      </c>
      <c r="C1204" s="34">
        <v>0</v>
      </c>
      <c r="D1204" s="34">
        <v>0</v>
      </c>
      <c r="E1204" s="34">
        <v>84</v>
      </c>
      <c r="F1204" s="58" t="str">
        <f>IF('Base tratada'!$E1204&lt;=15,"0-15 dias",
IF('Base tratada'!$E1204&lt;=30, "16-30 dias",
IF('Base tratada'!$E1204&lt;=45, "31-45 dias",
IF('Base tratada'!$E1204&lt;=60, "46-60 dias",
IF('Base tratada'!$E1204&lt;=75, "61-75 dias", "76-99 dias")))))</f>
        <v>76-99 dias</v>
      </c>
      <c r="G1204" s="38">
        <v>63</v>
      </c>
      <c r="H1204" s="60" t="str">
        <f>IF('Base tratada'!$G1204&lt;=29,"24–29",
IF('Base tratada'!$G1204&lt;=39,"30–39",
IF('Base tratada'!$G1204&lt;=49,"40–49",
IF('Base tratada'!$G1204&lt;=59,"50–59",
IF('Base tratada'!$G1204&lt;=69,"60–69",
"70–80")))))</f>
        <v>60–69</v>
      </c>
      <c r="I1204" s="34">
        <v>2678</v>
      </c>
      <c r="J1204" s="58" t="str">
        <f>IF('Base tratada'!$K1204=1,"Divorciado",
IF('Base tratada'!$L1204=1,"Casado",
IF('Base tratada'!$M1204=1, "Solteiro",
IF('Base tratada'!$N1204=1,"Juntos",
"Viúvo"))))</f>
        <v>Divorciado</v>
      </c>
      <c r="K1204" s="34">
        <v>1</v>
      </c>
      <c r="L1204" s="34">
        <v>0</v>
      </c>
      <c r="M1204" s="34">
        <v>0</v>
      </c>
      <c r="N1204" s="34">
        <v>0</v>
      </c>
      <c r="O1204" s="34">
        <v>0</v>
      </c>
      <c r="P1204" s="34">
        <v>1</v>
      </c>
      <c r="Q1204" s="34">
        <v>0</v>
      </c>
      <c r="R1204" s="34">
        <v>0</v>
      </c>
      <c r="S1204" s="34">
        <v>0</v>
      </c>
      <c r="T1204" s="34">
        <v>0</v>
      </c>
      <c r="U1204" s="35">
        <v>408</v>
      </c>
      <c r="V1204" s="35">
        <v>61</v>
      </c>
      <c r="W1204" s="35">
        <v>109</v>
      </c>
      <c r="X1204" s="35">
        <v>48</v>
      </c>
      <c r="Y1204" s="35">
        <v>122</v>
      </c>
      <c r="Z1204" s="35">
        <v>41</v>
      </c>
      <c r="AA1204" s="34">
        <v>1</v>
      </c>
      <c r="AB1204" s="34">
        <v>4</v>
      </c>
      <c r="AC1204" s="34">
        <v>5</v>
      </c>
      <c r="AD1204" s="34">
        <v>7</v>
      </c>
      <c r="AE1204" s="34">
        <v>9</v>
      </c>
      <c r="AF1204" s="58">
        <f>'Base tratada'!$AC1204+'Base tratada'!$AD1204+'Base tratada'!$AE1204</f>
        <v>21</v>
      </c>
      <c r="AG12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04" s="58" t="str">
        <f>IF('Base tratada'!$AC1204&gt;=MAX('Base tratada'!$AD1204,'Base tratada'!$AE1204),"Web",
IF('Base tratada'!$AD1204&gt;='Base tratada'!$AE1204,"Catalog",
"Store"))</f>
        <v>Store</v>
      </c>
      <c r="AI1204" s="59">
        <f>IF('Base tratada'!$AF1204=0,"0",'Base tratada'!$AK1204/'Base tratada'!$AF1204)</f>
        <v>35.61904761904762</v>
      </c>
      <c r="AJ1204" s="59" t="str">
        <f>IF('Base tratada'!$AI1204=0,"R$ 0",
IF('Base tratada'!$AI1204&lt;=25,"R$ 1–25",
IF('Base tratada'!$AI1204&lt;=50,"R$ 26–50",
"+R$ 50")))</f>
        <v>R$ 26–50</v>
      </c>
      <c r="AK1204" s="35">
        <v>748</v>
      </c>
      <c r="AL1204" s="58" t="str">
        <f>IF('Base tratada'!$AK1204&lt;=100,"R$ 0-100",
IF('Base tratada'!$AK1204&lt;=500,"R$ 101-500",
IF('Base tratada'!$AK1204&lt;=1000,"R$ 501-1000",
IF('Base tratada'!$AK1204&lt;=1500,"R$ 1001-1500",
"+R$ 1500"))))</f>
        <v>R$ 501-1000</v>
      </c>
      <c r="AM1204" s="34">
        <v>1</v>
      </c>
      <c r="AN1204" s="34">
        <v>0</v>
      </c>
      <c r="AO1204" s="34">
        <v>0</v>
      </c>
      <c r="AP1204" s="34">
        <v>0</v>
      </c>
      <c r="AQ1204" s="34">
        <v>0</v>
      </c>
      <c r="AR1204" s="34">
        <v>1</v>
      </c>
      <c r="AS1204" s="34">
        <v>0</v>
      </c>
      <c r="AT1204" s="34">
        <v>3</v>
      </c>
      <c r="AU1204" s="34">
        <v>11</v>
      </c>
      <c r="AV1204" s="52">
        <v>707</v>
      </c>
      <c r="AW1204" s="57">
        <v>0</v>
      </c>
      <c r="AX1204" s="58" t="str">
        <f>IF(Tabela3[[#This Row],[Response]]=1, "Aceitou", "Não aceitou")</f>
        <v>Não aceitou</v>
      </c>
      <c r="AY1204" s="55" t="str">
        <f>Tabela3[[#This Row],[Faixa Recência]] &amp; " | " &amp; Tabela3[[#This Row],[Faixa Gasto]] &amp; " | " &amp; Tabela3[[#This Row],[Faixa ticket médio]]</f>
        <v>76-99 dias | R$ 501-1000 | R$ 26–50</v>
      </c>
      <c r="AZ12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4" s="36"/>
    </row>
    <row r="1205" spans="1:54" x14ac:dyDescent="0.25">
      <c r="A1205" s="61">
        <v>1204</v>
      </c>
      <c r="B1205" s="37">
        <v>40211</v>
      </c>
      <c r="C1205" s="34">
        <v>1</v>
      </c>
      <c r="D1205" s="34">
        <v>1</v>
      </c>
      <c r="E1205" s="34">
        <v>30</v>
      </c>
      <c r="F1205" s="58" t="str">
        <f>IF('Base tratada'!$E1205&lt;=15,"0-15 dias",
IF('Base tratada'!$E1205&lt;=30, "16-30 dias",
IF('Base tratada'!$E1205&lt;=45, "31-45 dias",
IF('Base tratada'!$E1205&lt;=60, "46-60 dias",
IF('Base tratada'!$E1205&lt;=75, "61-75 dias", "76-99 dias")))))</f>
        <v>16-30 dias</v>
      </c>
      <c r="G1205" s="38">
        <v>39</v>
      </c>
      <c r="H1205" s="60" t="str">
        <f>IF('Base tratada'!$G1205&lt;=29,"24–29",
IF('Base tratada'!$G1205&lt;=39,"30–39",
IF('Base tratada'!$G1205&lt;=49,"40–49",
IF('Base tratada'!$G1205&lt;=59,"50–59",
IF('Base tratada'!$G1205&lt;=69,"60–69",
"70–80")))))</f>
        <v>30–39</v>
      </c>
      <c r="I1205" s="34">
        <v>2493</v>
      </c>
      <c r="J1205" s="58" t="str">
        <f>IF('Base tratada'!$K1205=1,"Divorciado",
IF('Base tratada'!$L1205=1,"Casado",
IF('Base tratada'!$M1205=1, "Solteiro",
IF('Base tratada'!$N1205=1,"Juntos",
"Viúvo"))))</f>
        <v>Casado</v>
      </c>
      <c r="K1205" s="34">
        <v>0</v>
      </c>
      <c r="L1205" s="34">
        <v>1</v>
      </c>
      <c r="M1205" s="34">
        <v>0</v>
      </c>
      <c r="N1205" s="34">
        <v>0</v>
      </c>
      <c r="O1205" s="34">
        <v>0</v>
      </c>
      <c r="P1205" s="34">
        <v>0</v>
      </c>
      <c r="Q1205" s="34">
        <v>0</v>
      </c>
      <c r="R1205" s="34">
        <v>1</v>
      </c>
      <c r="S1205" s="34">
        <v>0</v>
      </c>
      <c r="T1205" s="34">
        <v>0</v>
      </c>
      <c r="U1205" s="35">
        <v>51</v>
      </c>
      <c r="V1205" s="35">
        <v>1</v>
      </c>
      <c r="W1205" s="35">
        <v>7</v>
      </c>
      <c r="X1205" s="35">
        <v>2</v>
      </c>
      <c r="Y1205" s="35">
        <v>1</v>
      </c>
      <c r="Z1205" s="35">
        <v>25</v>
      </c>
      <c r="AA1205" s="34">
        <v>2</v>
      </c>
      <c r="AB1205" s="34">
        <v>8</v>
      </c>
      <c r="AC1205" s="34">
        <v>2</v>
      </c>
      <c r="AD1205" s="34">
        <v>1</v>
      </c>
      <c r="AE1205" s="34">
        <v>2</v>
      </c>
      <c r="AF1205" s="58">
        <f>'Base tratada'!$AC1205+'Base tratada'!$AD1205+'Base tratada'!$AE1205</f>
        <v>5</v>
      </c>
      <c r="AG12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05" s="58" t="str">
        <f>IF('Base tratada'!$AC1205&gt;=MAX('Base tratada'!$AD1205,'Base tratada'!$AE1205),"Web",
IF('Base tratada'!$AD1205&gt;='Base tratada'!$AE1205,"Catalog",
"Store"))</f>
        <v>Web</v>
      </c>
      <c r="AI1205" s="59">
        <f>IF('Base tratada'!$AF1205=0,"0",'Base tratada'!$AK1205/'Base tratada'!$AF1205)</f>
        <v>12.4</v>
      </c>
      <c r="AJ1205" s="59" t="str">
        <f>IF('Base tratada'!$AI1205=0,"R$ 0",
IF('Base tratada'!$AI1205&lt;=25,"R$ 1–25",
IF('Base tratada'!$AI1205&lt;=50,"R$ 26–50",
"+R$ 50")))</f>
        <v>R$ 1–25</v>
      </c>
      <c r="AK1205" s="35">
        <v>62</v>
      </c>
      <c r="AL1205" s="58" t="str">
        <f>IF('Base tratada'!$AK1205&lt;=100,"R$ 0-100",
IF('Base tratada'!$AK1205&lt;=500,"R$ 101-500",
IF('Base tratada'!$AK1205&lt;=1000,"R$ 501-1000",
IF('Base tratada'!$AK1205&lt;=1500,"R$ 1001-1500",
"+R$ 1500"))))</f>
        <v>R$ 0-100</v>
      </c>
      <c r="AM1205" s="34">
        <v>0</v>
      </c>
      <c r="AN1205" s="34">
        <v>0</v>
      </c>
      <c r="AO1205" s="34">
        <v>1</v>
      </c>
      <c r="AP1205" s="34">
        <v>0</v>
      </c>
      <c r="AQ1205" s="34">
        <v>0</v>
      </c>
      <c r="AR1205" s="34">
        <v>1</v>
      </c>
      <c r="AS1205" s="34">
        <v>0</v>
      </c>
      <c r="AT1205" s="34">
        <v>3</v>
      </c>
      <c r="AU1205" s="34">
        <v>11</v>
      </c>
      <c r="AV1205" s="52">
        <v>37</v>
      </c>
      <c r="AW1205" s="57">
        <v>0</v>
      </c>
      <c r="AX1205" s="58" t="str">
        <f>IF(Tabela3[[#This Row],[Response]]=1, "Aceitou", "Não aceitou")</f>
        <v>Não aceitou</v>
      </c>
      <c r="AY1205" s="55" t="str">
        <f>Tabela3[[#This Row],[Faixa Recência]] &amp; " | " &amp; Tabela3[[#This Row],[Faixa Gasto]] &amp; " | " &amp; Tabela3[[#This Row],[Faixa ticket médio]]</f>
        <v>16-30 dias | R$ 0-100 | R$ 1–25</v>
      </c>
      <c r="AZ12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5" s="36"/>
    </row>
    <row r="1206" spans="1:54" x14ac:dyDescent="0.25">
      <c r="A1206" s="61">
        <v>1205</v>
      </c>
      <c r="B1206" s="37">
        <v>33438</v>
      </c>
      <c r="C1206" s="34">
        <v>1</v>
      </c>
      <c r="D1206" s="34">
        <v>1</v>
      </c>
      <c r="E1206" s="34">
        <v>81</v>
      </c>
      <c r="F1206" s="58" t="str">
        <f>IF('Base tratada'!$E1206&lt;=15,"0-15 dias",
IF('Base tratada'!$E1206&lt;=30, "16-30 dias",
IF('Base tratada'!$E1206&lt;=45, "31-45 dias",
IF('Base tratada'!$E1206&lt;=60, "46-60 dias",
IF('Base tratada'!$E1206&lt;=75, "61-75 dias", "76-99 dias")))))</f>
        <v>76-99 dias</v>
      </c>
      <c r="G1206" s="38">
        <v>62</v>
      </c>
      <c r="H1206" s="60" t="str">
        <f>IF('Base tratada'!$G1206&lt;=29,"24–29",
IF('Base tratada'!$G1206&lt;=39,"30–39",
IF('Base tratada'!$G1206&lt;=49,"40–49",
IF('Base tratada'!$G1206&lt;=59,"50–59",
IF('Base tratada'!$G1206&lt;=69,"60–69",
"70–80")))))</f>
        <v>60–69</v>
      </c>
      <c r="I1206" s="34">
        <v>2439</v>
      </c>
      <c r="J1206" s="58" t="str">
        <f>IF('Base tratada'!$K1206=1,"Divorciado",
IF('Base tratada'!$L1206=1,"Casado",
IF('Base tratada'!$M1206=1, "Solteiro",
IF('Base tratada'!$N1206=1,"Juntos",
"Viúvo"))))</f>
        <v>Viúvo</v>
      </c>
      <c r="K1206" s="34">
        <v>0</v>
      </c>
      <c r="L1206" s="34">
        <v>0</v>
      </c>
      <c r="M1206" s="34">
        <v>0</v>
      </c>
      <c r="N1206" s="34">
        <v>0</v>
      </c>
      <c r="O1206" s="34">
        <v>1</v>
      </c>
      <c r="P1206" s="34">
        <v>0</v>
      </c>
      <c r="Q1206" s="34">
        <v>0</v>
      </c>
      <c r="R1206" s="34">
        <v>0</v>
      </c>
      <c r="S1206" s="34">
        <v>0</v>
      </c>
      <c r="T1206" s="34">
        <v>1</v>
      </c>
      <c r="U1206" s="35">
        <v>62</v>
      </c>
      <c r="V1206" s="35">
        <v>1</v>
      </c>
      <c r="W1206" s="35">
        <v>16</v>
      </c>
      <c r="X1206" s="35">
        <v>3</v>
      </c>
      <c r="Y1206" s="35">
        <v>2</v>
      </c>
      <c r="Z1206" s="35">
        <v>6</v>
      </c>
      <c r="AA1206" s="34">
        <v>4</v>
      </c>
      <c r="AB1206" s="34">
        <v>5</v>
      </c>
      <c r="AC1206" s="34">
        <v>2</v>
      </c>
      <c r="AD1206" s="34">
        <v>1</v>
      </c>
      <c r="AE1206" s="34">
        <v>4</v>
      </c>
      <c r="AF1206" s="58">
        <f>'Base tratada'!$AC1206+'Base tratada'!$AD1206+'Base tratada'!$AE1206</f>
        <v>7</v>
      </c>
      <c r="AG12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06" s="58" t="str">
        <f>IF('Base tratada'!$AC1206&gt;=MAX('Base tratada'!$AD1206,'Base tratada'!$AE1206),"Web",
IF('Base tratada'!$AD1206&gt;='Base tratada'!$AE1206,"Catalog",
"Store"))</f>
        <v>Store</v>
      </c>
      <c r="AI1206" s="59">
        <f>IF('Base tratada'!$AF1206=0,"0",'Base tratada'!$AK1206/'Base tratada'!$AF1206)</f>
        <v>12</v>
      </c>
      <c r="AJ1206" s="59" t="str">
        <f>IF('Base tratada'!$AI1206=0,"R$ 0",
IF('Base tratada'!$AI1206&lt;=25,"R$ 1–25",
IF('Base tratada'!$AI1206&lt;=50,"R$ 26–50",
"+R$ 50")))</f>
        <v>R$ 1–25</v>
      </c>
      <c r="AK1206" s="35">
        <v>84</v>
      </c>
      <c r="AL1206" s="58" t="str">
        <f>IF('Base tratada'!$AK1206&lt;=100,"R$ 0-100",
IF('Base tratada'!$AK1206&lt;=500,"R$ 101-500",
IF('Base tratada'!$AK1206&lt;=1000,"R$ 501-1000",
IF('Base tratada'!$AK1206&lt;=1500,"R$ 1001-1500",
"+R$ 1500"))))</f>
        <v>R$ 0-100</v>
      </c>
      <c r="AM1206" s="34">
        <v>0</v>
      </c>
      <c r="AN1206" s="34">
        <v>0</v>
      </c>
      <c r="AO1206" s="34">
        <v>0</v>
      </c>
      <c r="AP1206" s="34">
        <v>0</v>
      </c>
      <c r="AQ1206" s="34">
        <v>0</v>
      </c>
      <c r="AR1206" s="34">
        <v>0</v>
      </c>
      <c r="AS1206" s="34">
        <v>0</v>
      </c>
      <c r="AT1206" s="34">
        <v>3</v>
      </c>
      <c r="AU1206" s="34">
        <v>11</v>
      </c>
      <c r="AV1206" s="52">
        <v>78</v>
      </c>
      <c r="AW1206" s="57">
        <v>0</v>
      </c>
      <c r="AX1206" s="58" t="str">
        <f>IF(Tabela3[[#This Row],[Response]]=1, "Aceitou", "Não aceitou")</f>
        <v>Não aceitou</v>
      </c>
      <c r="AY1206" s="55" t="str">
        <f>Tabela3[[#This Row],[Faixa Recência]] &amp; " | " &amp; Tabela3[[#This Row],[Faixa Gasto]] &amp; " | " &amp; Tabela3[[#This Row],[Faixa ticket médio]]</f>
        <v>76-99 dias | R$ 0-100 | R$ 1–25</v>
      </c>
      <c r="AZ12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6" s="36"/>
    </row>
    <row r="1207" spans="1:54" x14ac:dyDescent="0.25">
      <c r="A1207" s="61">
        <v>1206</v>
      </c>
      <c r="B1207" s="37">
        <v>75032</v>
      </c>
      <c r="C1207" s="34">
        <v>0</v>
      </c>
      <c r="D1207" s="34">
        <v>1</v>
      </c>
      <c r="E1207" s="34">
        <v>74</v>
      </c>
      <c r="F1207" s="58" t="str">
        <f>IF('Base tratada'!$E1207&lt;=15,"0-15 dias",
IF('Base tratada'!$E1207&lt;=30, "16-30 dias",
IF('Base tratada'!$E1207&lt;=45, "31-45 dias",
IF('Base tratada'!$E1207&lt;=60, "46-60 dias",
IF('Base tratada'!$E1207&lt;=75, "61-75 dias", "76-99 dias")))))</f>
        <v>61-75 dias</v>
      </c>
      <c r="G1207" s="38">
        <v>61</v>
      </c>
      <c r="H1207" s="60" t="str">
        <f>IF('Base tratada'!$G1207&lt;=29,"24–29",
IF('Base tratada'!$G1207&lt;=39,"30–39",
IF('Base tratada'!$G1207&lt;=49,"40–49",
IF('Base tratada'!$G1207&lt;=59,"50–59",
IF('Base tratada'!$G1207&lt;=69,"60–69",
"70–80")))))</f>
        <v>60–69</v>
      </c>
      <c r="I1207" s="34">
        <v>2586</v>
      </c>
      <c r="J1207" s="58" t="str">
        <f>IF('Base tratada'!$K1207=1,"Divorciado",
IF('Base tratada'!$L1207=1,"Casado",
IF('Base tratada'!$M1207=1, "Solteiro",
IF('Base tratada'!$N1207=1,"Juntos",
"Viúvo"))))</f>
        <v>Casado</v>
      </c>
      <c r="K1207" s="34">
        <v>0</v>
      </c>
      <c r="L1207" s="34">
        <v>1</v>
      </c>
      <c r="M1207" s="34">
        <v>0</v>
      </c>
      <c r="N1207" s="34">
        <v>0</v>
      </c>
      <c r="O1207" s="34">
        <v>0</v>
      </c>
      <c r="P1207" s="34">
        <v>0</v>
      </c>
      <c r="Q1207" s="34">
        <v>0</v>
      </c>
      <c r="R1207" s="34">
        <v>0</v>
      </c>
      <c r="S1207" s="34">
        <v>0</v>
      </c>
      <c r="T1207" s="34">
        <v>1</v>
      </c>
      <c r="U1207" s="35">
        <v>952</v>
      </c>
      <c r="V1207" s="35">
        <v>12</v>
      </c>
      <c r="W1207" s="35">
        <v>180</v>
      </c>
      <c r="X1207" s="35">
        <v>47</v>
      </c>
      <c r="Y1207" s="35">
        <v>12</v>
      </c>
      <c r="Z1207" s="35">
        <v>12</v>
      </c>
      <c r="AA1207" s="34">
        <v>2</v>
      </c>
      <c r="AB1207" s="34">
        <v>3</v>
      </c>
      <c r="AC1207" s="34">
        <v>5</v>
      </c>
      <c r="AD1207" s="34">
        <v>4</v>
      </c>
      <c r="AE1207" s="34">
        <v>9</v>
      </c>
      <c r="AF1207" s="58">
        <f>'Base tratada'!$AC1207+'Base tratada'!$AD1207+'Base tratada'!$AE1207</f>
        <v>18</v>
      </c>
      <c r="AG12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07" s="58" t="str">
        <f>IF('Base tratada'!$AC1207&gt;=MAX('Base tratada'!$AD1207,'Base tratada'!$AE1207),"Web",
IF('Base tratada'!$AD1207&gt;='Base tratada'!$AE1207,"Catalog",
"Store"))</f>
        <v>Store</v>
      </c>
      <c r="AI1207" s="59">
        <f>IF('Base tratada'!$AF1207=0,"0",'Base tratada'!$AK1207/'Base tratada'!$AF1207)</f>
        <v>66.833333333333329</v>
      </c>
      <c r="AJ1207" s="59" t="str">
        <f>IF('Base tratada'!$AI1207=0,"R$ 0",
IF('Base tratada'!$AI1207&lt;=25,"R$ 1–25",
IF('Base tratada'!$AI1207&lt;=50,"R$ 26–50",
"+R$ 50")))</f>
        <v>+R$ 50</v>
      </c>
      <c r="AK1207" s="35">
        <v>1203</v>
      </c>
      <c r="AL1207" s="58" t="str">
        <f>IF('Base tratada'!$AK1207&lt;=100,"R$ 0-100",
IF('Base tratada'!$AK1207&lt;=500,"R$ 101-500",
IF('Base tratada'!$AK1207&lt;=1000,"R$ 501-1000",
IF('Base tratada'!$AK1207&lt;=1500,"R$ 1001-1500",
"+R$ 1500"))))</f>
        <v>R$ 1001-1500</v>
      </c>
      <c r="AM1207" s="34">
        <v>0</v>
      </c>
      <c r="AN1207" s="34">
        <v>0</v>
      </c>
      <c r="AO1207" s="34">
        <v>0</v>
      </c>
      <c r="AP1207" s="34">
        <v>0</v>
      </c>
      <c r="AQ1207" s="34">
        <v>0</v>
      </c>
      <c r="AR1207" s="34">
        <v>0</v>
      </c>
      <c r="AS1207" s="34">
        <v>0</v>
      </c>
      <c r="AT1207" s="34">
        <v>3</v>
      </c>
      <c r="AU1207" s="34">
        <v>11</v>
      </c>
      <c r="AV1207" s="52">
        <v>1191</v>
      </c>
      <c r="AW1207" s="57">
        <v>0</v>
      </c>
      <c r="AX1207" s="58" t="str">
        <f>IF(Tabela3[[#This Row],[Response]]=1, "Aceitou", "Não aceitou")</f>
        <v>Não aceitou</v>
      </c>
      <c r="AY1207" s="55" t="str">
        <f>Tabela3[[#This Row],[Faixa Recência]] &amp; " | " &amp; Tabela3[[#This Row],[Faixa Gasto]] &amp; " | " &amp; Tabela3[[#This Row],[Faixa ticket médio]]</f>
        <v>61-75 dias | R$ 1001-1500 | +R$ 50</v>
      </c>
      <c r="AZ12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7" s="36"/>
    </row>
    <row r="1208" spans="1:54" x14ac:dyDescent="0.25">
      <c r="A1208" s="61">
        <v>1207</v>
      </c>
      <c r="B1208" s="37">
        <v>61284</v>
      </c>
      <c r="C1208" s="34">
        <v>0</v>
      </c>
      <c r="D1208" s="34">
        <v>0</v>
      </c>
      <c r="E1208" s="34">
        <v>76</v>
      </c>
      <c r="F1208" s="58" t="str">
        <f>IF('Base tratada'!$E1208&lt;=15,"0-15 dias",
IF('Base tratada'!$E1208&lt;=30, "16-30 dias",
IF('Base tratada'!$E1208&lt;=45, "31-45 dias",
IF('Base tratada'!$E1208&lt;=60, "46-60 dias",
IF('Base tratada'!$E1208&lt;=75, "61-75 dias", "76-99 dias")))))</f>
        <v>76-99 dias</v>
      </c>
      <c r="G1208" s="38">
        <v>65</v>
      </c>
      <c r="H1208" s="60" t="str">
        <f>IF('Base tratada'!$G1208&lt;=29,"24–29",
IF('Base tratada'!$G1208&lt;=39,"30–39",
IF('Base tratada'!$G1208&lt;=49,"40–49",
IF('Base tratada'!$G1208&lt;=59,"50–59",
IF('Base tratada'!$G1208&lt;=69,"60–69",
"70–80")))))</f>
        <v>60–69</v>
      </c>
      <c r="I1208" s="34">
        <v>2419</v>
      </c>
      <c r="J1208" s="58" t="str">
        <f>IF('Base tratada'!$K1208=1,"Divorciado",
IF('Base tratada'!$L1208=1,"Casado",
IF('Base tratada'!$M1208=1, "Solteiro",
IF('Base tratada'!$N1208=1,"Juntos",
"Viúvo"))))</f>
        <v>Solteiro</v>
      </c>
      <c r="K1208" s="34">
        <v>0</v>
      </c>
      <c r="L1208" s="34">
        <v>0</v>
      </c>
      <c r="M1208" s="34">
        <v>1</v>
      </c>
      <c r="N1208" s="34">
        <v>0</v>
      </c>
      <c r="O1208" s="34">
        <v>0</v>
      </c>
      <c r="P1208" s="34">
        <v>0</v>
      </c>
      <c r="Q1208" s="34">
        <v>0</v>
      </c>
      <c r="R1208" s="34">
        <v>0</v>
      </c>
      <c r="S1208" s="34">
        <v>0</v>
      </c>
      <c r="T1208" s="34">
        <v>1</v>
      </c>
      <c r="U1208" s="35">
        <v>618</v>
      </c>
      <c r="V1208" s="35">
        <v>15</v>
      </c>
      <c r="W1208" s="35">
        <v>106</v>
      </c>
      <c r="X1208" s="35">
        <v>20</v>
      </c>
      <c r="Y1208" s="35">
        <v>7</v>
      </c>
      <c r="Z1208" s="35">
        <v>45</v>
      </c>
      <c r="AA1208" s="34">
        <v>1</v>
      </c>
      <c r="AB1208" s="34">
        <v>6</v>
      </c>
      <c r="AC1208" s="34">
        <v>11</v>
      </c>
      <c r="AD1208" s="34">
        <v>2</v>
      </c>
      <c r="AE1208" s="34">
        <v>8</v>
      </c>
      <c r="AF1208" s="58">
        <f>'Base tratada'!$AC1208+'Base tratada'!$AD1208+'Base tratada'!$AE1208</f>
        <v>21</v>
      </c>
      <c r="AG12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08" s="58" t="str">
        <f>IF('Base tratada'!$AC1208&gt;=MAX('Base tratada'!$AD1208,'Base tratada'!$AE1208),"Web",
IF('Base tratada'!$AD1208&gt;='Base tratada'!$AE1208,"Catalog",
"Store"))</f>
        <v>Web</v>
      </c>
      <c r="AI1208" s="59">
        <f>IF('Base tratada'!$AF1208=0,"0",'Base tratada'!$AK1208/'Base tratada'!$AF1208)</f>
        <v>36.476190476190474</v>
      </c>
      <c r="AJ1208" s="59" t="str">
        <f>IF('Base tratada'!$AI1208=0,"R$ 0",
IF('Base tratada'!$AI1208&lt;=25,"R$ 1–25",
IF('Base tratada'!$AI1208&lt;=50,"R$ 26–50",
"+R$ 50")))</f>
        <v>R$ 26–50</v>
      </c>
      <c r="AK1208" s="35">
        <v>766</v>
      </c>
      <c r="AL1208" s="58" t="str">
        <f>IF('Base tratada'!$AK1208&lt;=100,"R$ 0-100",
IF('Base tratada'!$AK1208&lt;=500,"R$ 101-500",
IF('Base tratada'!$AK1208&lt;=1000,"R$ 501-1000",
IF('Base tratada'!$AK1208&lt;=1500,"R$ 1001-1500",
"+R$ 1500"))))</f>
        <v>R$ 501-1000</v>
      </c>
      <c r="AM1208" s="34">
        <v>0</v>
      </c>
      <c r="AN1208" s="34">
        <v>0</v>
      </c>
      <c r="AO1208" s="34">
        <v>0</v>
      </c>
      <c r="AP1208" s="34">
        <v>1</v>
      </c>
      <c r="AQ1208" s="34">
        <v>0</v>
      </c>
      <c r="AR1208" s="34">
        <v>1</v>
      </c>
      <c r="AS1208" s="34">
        <v>0</v>
      </c>
      <c r="AT1208" s="34">
        <v>3</v>
      </c>
      <c r="AU1208" s="34">
        <v>11</v>
      </c>
      <c r="AV1208" s="52">
        <v>721</v>
      </c>
      <c r="AW1208" s="57">
        <v>0</v>
      </c>
      <c r="AX1208" s="58" t="str">
        <f>IF(Tabela3[[#This Row],[Response]]=1, "Aceitou", "Não aceitou")</f>
        <v>Não aceitou</v>
      </c>
      <c r="AY1208" s="55" t="str">
        <f>Tabela3[[#This Row],[Faixa Recência]] &amp; " | " &amp; Tabela3[[#This Row],[Faixa Gasto]] &amp; " | " &amp; Tabela3[[#This Row],[Faixa ticket médio]]</f>
        <v>76-99 dias | R$ 501-1000 | R$ 26–50</v>
      </c>
      <c r="AZ12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8" s="36"/>
    </row>
    <row r="1209" spans="1:54" x14ac:dyDescent="0.25">
      <c r="A1209" s="61">
        <v>1208</v>
      </c>
      <c r="B1209" s="37">
        <v>22518</v>
      </c>
      <c r="C1209" s="34">
        <v>1</v>
      </c>
      <c r="D1209" s="34">
        <v>0</v>
      </c>
      <c r="E1209" s="34">
        <v>36</v>
      </c>
      <c r="F1209" s="58" t="str">
        <f>IF('Base tratada'!$E1209&lt;=15,"0-15 dias",
IF('Base tratada'!$E1209&lt;=30, "16-30 dias",
IF('Base tratada'!$E1209&lt;=45, "31-45 dias",
IF('Base tratada'!$E1209&lt;=60, "46-60 dias",
IF('Base tratada'!$E1209&lt;=75, "61-75 dias", "76-99 dias")))))</f>
        <v>31-45 dias</v>
      </c>
      <c r="G1209" s="38">
        <v>34</v>
      </c>
      <c r="H1209" s="60" t="str">
        <f>IF('Base tratada'!$G1209&lt;=29,"24–29",
IF('Base tratada'!$G1209&lt;=39,"30–39",
IF('Base tratada'!$G1209&lt;=49,"40–49",
IF('Base tratada'!$G1209&lt;=59,"50–59",
IF('Base tratada'!$G1209&lt;=69,"60–69",
"70–80")))))</f>
        <v>30–39</v>
      </c>
      <c r="I1209" s="34">
        <v>2774</v>
      </c>
      <c r="J1209" s="58" t="str">
        <f>IF('Base tratada'!$K1209=1,"Divorciado",
IF('Base tratada'!$L1209=1,"Casado",
IF('Base tratada'!$M1209=1, "Solteiro",
IF('Base tratada'!$N1209=1,"Juntos",
"Viúvo"))))</f>
        <v>Casado</v>
      </c>
      <c r="K1209" s="34">
        <v>0</v>
      </c>
      <c r="L1209" s="34">
        <v>1</v>
      </c>
      <c r="M1209" s="34">
        <v>0</v>
      </c>
      <c r="N1209" s="34">
        <v>0</v>
      </c>
      <c r="O1209" s="34">
        <v>0</v>
      </c>
      <c r="P1209" s="34">
        <v>0</v>
      </c>
      <c r="Q1209" s="34">
        <v>0</v>
      </c>
      <c r="R1209" s="34">
        <v>1</v>
      </c>
      <c r="S1209" s="34">
        <v>0</v>
      </c>
      <c r="T1209" s="34">
        <v>0</v>
      </c>
      <c r="U1209" s="35">
        <v>11</v>
      </c>
      <c r="V1209" s="35">
        <v>7</v>
      </c>
      <c r="W1209" s="35">
        <v>12</v>
      </c>
      <c r="X1209" s="35">
        <v>2</v>
      </c>
      <c r="Y1209" s="35">
        <v>2</v>
      </c>
      <c r="Z1209" s="35">
        <v>27</v>
      </c>
      <c r="AA1209" s="34">
        <v>2</v>
      </c>
      <c r="AB1209" s="34">
        <v>5</v>
      </c>
      <c r="AC1209" s="34">
        <v>2</v>
      </c>
      <c r="AD1209" s="34">
        <v>1</v>
      </c>
      <c r="AE1209" s="34">
        <v>2</v>
      </c>
      <c r="AF1209" s="58">
        <f>'Base tratada'!$AC1209+'Base tratada'!$AD1209+'Base tratada'!$AE1209</f>
        <v>5</v>
      </c>
      <c r="AG12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09" s="58" t="str">
        <f>IF('Base tratada'!$AC1209&gt;=MAX('Base tratada'!$AD1209,'Base tratada'!$AE1209),"Web",
IF('Base tratada'!$AD1209&gt;='Base tratada'!$AE1209,"Catalog",
"Store"))</f>
        <v>Web</v>
      </c>
      <c r="AI1209" s="59">
        <f>IF('Base tratada'!$AF1209=0,"0",'Base tratada'!$AK1209/'Base tratada'!$AF1209)</f>
        <v>6.8</v>
      </c>
      <c r="AJ1209" s="59" t="str">
        <f>IF('Base tratada'!$AI1209=0,"R$ 0",
IF('Base tratada'!$AI1209&lt;=25,"R$ 1–25",
IF('Base tratada'!$AI1209&lt;=50,"R$ 26–50",
"+R$ 50")))</f>
        <v>R$ 1–25</v>
      </c>
      <c r="AK1209" s="35">
        <v>34</v>
      </c>
      <c r="AL1209" s="58" t="str">
        <f>IF('Base tratada'!$AK1209&lt;=100,"R$ 0-100",
IF('Base tratada'!$AK1209&lt;=500,"R$ 101-500",
IF('Base tratada'!$AK1209&lt;=1000,"R$ 501-1000",
IF('Base tratada'!$AK1209&lt;=1500,"R$ 1001-1500",
"+R$ 1500"))))</f>
        <v>R$ 0-100</v>
      </c>
      <c r="AM1209" s="34">
        <v>0</v>
      </c>
      <c r="AN1209" s="34">
        <v>0</v>
      </c>
      <c r="AO1209" s="34">
        <v>1</v>
      </c>
      <c r="AP1209" s="34">
        <v>0</v>
      </c>
      <c r="AQ1209" s="34">
        <v>0</v>
      </c>
      <c r="AR1209" s="34">
        <v>1</v>
      </c>
      <c r="AS1209" s="34">
        <v>0</v>
      </c>
      <c r="AT1209" s="34">
        <v>3</v>
      </c>
      <c r="AU1209" s="34">
        <v>11</v>
      </c>
      <c r="AV1209" s="52">
        <v>7</v>
      </c>
      <c r="AW1209" s="57">
        <v>1</v>
      </c>
      <c r="AX1209" s="58" t="str">
        <f>IF(Tabela3[[#This Row],[Response]]=1, "Aceitou", "Não aceitou")</f>
        <v>Aceitou</v>
      </c>
      <c r="AY1209" s="55" t="str">
        <f>Tabela3[[#This Row],[Faixa Recência]] &amp; " | " &amp; Tabela3[[#This Row],[Faixa Gasto]] &amp; " | " &amp; Tabela3[[#This Row],[Faixa ticket médio]]</f>
        <v>31-45 dias | R$ 0-100 | R$ 1–25</v>
      </c>
      <c r="AZ12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09" s="36"/>
    </row>
    <row r="1210" spans="1:54" x14ac:dyDescent="0.25">
      <c r="A1210" s="61">
        <v>1209</v>
      </c>
      <c r="B1210" s="37">
        <v>54730</v>
      </c>
      <c r="C1210" s="34">
        <v>0</v>
      </c>
      <c r="D1210" s="34">
        <v>1</v>
      </c>
      <c r="E1210" s="34">
        <v>64</v>
      </c>
      <c r="F1210" s="58" t="str">
        <f>IF('Base tratada'!$E1210&lt;=15,"0-15 dias",
IF('Base tratada'!$E1210&lt;=30, "16-30 dias",
IF('Base tratada'!$E1210&lt;=45, "31-45 dias",
IF('Base tratada'!$E1210&lt;=60, "46-60 dias",
IF('Base tratada'!$E1210&lt;=75, "61-75 dias", "76-99 dias")))))</f>
        <v>61-75 dias</v>
      </c>
      <c r="G1210" s="38">
        <v>45</v>
      </c>
      <c r="H1210" s="60" t="str">
        <f>IF('Base tratada'!$G1210&lt;=29,"24–29",
IF('Base tratada'!$G1210&lt;=39,"30–39",
IF('Base tratada'!$G1210&lt;=49,"40–49",
IF('Base tratada'!$G1210&lt;=59,"50–59",
IF('Base tratada'!$G1210&lt;=69,"60–69",
"70–80")))))</f>
        <v>40–49</v>
      </c>
      <c r="I1210" s="34">
        <v>2477</v>
      </c>
      <c r="J1210" s="58" t="str">
        <f>IF('Base tratada'!$K1210=1,"Divorciado",
IF('Base tratada'!$L1210=1,"Casado",
IF('Base tratada'!$M1210=1, "Solteiro",
IF('Base tratada'!$N1210=1,"Juntos",
"Viúvo"))))</f>
        <v>Casado</v>
      </c>
      <c r="K1210" s="34">
        <v>0</v>
      </c>
      <c r="L1210" s="34">
        <v>1</v>
      </c>
      <c r="M1210" s="34">
        <v>0</v>
      </c>
      <c r="N1210" s="34">
        <v>0</v>
      </c>
      <c r="O1210" s="34">
        <v>0</v>
      </c>
      <c r="P1210" s="34">
        <v>0</v>
      </c>
      <c r="Q1210" s="34">
        <v>0</v>
      </c>
      <c r="R1210" s="34">
        <v>0</v>
      </c>
      <c r="S1210" s="34">
        <v>1</v>
      </c>
      <c r="T1210" s="34">
        <v>0</v>
      </c>
      <c r="U1210" s="35">
        <v>318</v>
      </c>
      <c r="V1210" s="35">
        <v>3</v>
      </c>
      <c r="W1210" s="35">
        <v>17</v>
      </c>
      <c r="X1210" s="35">
        <v>4</v>
      </c>
      <c r="Y1210" s="35">
        <v>7</v>
      </c>
      <c r="Z1210" s="35">
        <v>56</v>
      </c>
      <c r="AA1210" s="34">
        <v>5</v>
      </c>
      <c r="AB1210" s="34">
        <v>4</v>
      </c>
      <c r="AC1210" s="34">
        <v>4</v>
      </c>
      <c r="AD1210" s="34">
        <v>1</v>
      </c>
      <c r="AE1210" s="34">
        <v>8</v>
      </c>
      <c r="AF1210" s="58">
        <f>'Base tratada'!$AC1210+'Base tratada'!$AD1210+'Base tratada'!$AE1210</f>
        <v>13</v>
      </c>
      <c r="AG12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10" s="58" t="str">
        <f>IF('Base tratada'!$AC1210&gt;=MAX('Base tratada'!$AD1210,'Base tratada'!$AE1210),"Web",
IF('Base tratada'!$AD1210&gt;='Base tratada'!$AE1210,"Catalog",
"Store"))</f>
        <v>Store</v>
      </c>
      <c r="AI1210" s="59">
        <f>IF('Base tratada'!$AF1210=0,"0",'Base tratada'!$AK1210/'Base tratada'!$AF1210)</f>
        <v>26.846153846153847</v>
      </c>
      <c r="AJ1210" s="59" t="str">
        <f>IF('Base tratada'!$AI1210=0,"R$ 0",
IF('Base tratada'!$AI1210&lt;=25,"R$ 1–25",
IF('Base tratada'!$AI1210&lt;=50,"R$ 26–50",
"+R$ 50")))</f>
        <v>R$ 26–50</v>
      </c>
      <c r="AK1210" s="35">
        <v>349</v>
      </c>
      <c r="AL1210" s="58" t="str">
        <f>IF('Base tratada'!$AK1210&lt;=100,"R$ 0-100",
IF('Base tratada'!$AK1210&lt;=500,"R$ 101-500",
IF('Base tratada'!$AK1210&lt;=1000,"R$ 501-1000",
IF('Base tratada'!$AK1210&lt;=1500,"R$ 1001-1500",
"+R$ 1500"))))</f>
        <v>R$ 101-500</v>
      </c>
      <c r="AM1210" s="34">
        <v>0</v>
      </c>
      <c r="AN1210" s="34">
        <v>0</v>
      </c>
      <c r="AO1210" s="34">
        <v>0</v>
      </c>
      <c r="AP1210" s="34">
        <v>0</v>
      </c>
      <c r="AQ1210" s="34">
        <v>0</v>
      </c>
      <c r="AR1210" s="34">
        <v>0</v>
      </c>
      <c r="AS1210" s="34">
        <v>0</v>
      </c>
      <c r="AT1210" s="34">
        <v>3</v>
      </c>
      <c r="AU1210" s="34">
        <v>11</v>
      </c>
      <c r="AV1210" s="52">
        <v>293</v>
      </c>
      <c r="AW1210" s="57">
        <v>0</v>
      </c>
      <c r="AX1210" s="58" t="str">
        <f>IF(Tabela3[[#This Row],[Response]]=1, "Aceitou", "Não aceitou")</f>
        <v>Não aceitou</v>
      </c>
      <c r="AY1210" s="55" t="str">
        <f>Tabela3[[#This Row],[Faixa Recência]] &amp; " | " &amp; Tabela3[[#This Row],[Faixa Gasto]] &amp; " | " &amp; Tabela3[[#This Row],[Faixa ticket médio]]</f>
        <v>61-75 dias | R$ 101-500 | R$ 26–50</v>
      </c>
      <c r="AZ12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0" s="36"/>
    </row>
    <row r="1211" spans="1:54" x14ac:dyDescent="0.25">
      <c r="A1211" s="61">
        <v>1210</v>
      </c>
      <c r="B1211" s="37">
        <v>38452</v>
      </c>
      <c r="C1211" s="34">
        <v>1</v>
      </c>
      <c r="D1211" s="34">
        <v>1</v>
      </c>
      <c r="E1211" s="34">
        <v>62</v>
      </c>
      <c r="F1211" s="58" t="str">
        <f>IF('Base tratada'!$E1211&lt;=15,"0-15 dias",
IF('Base tratada'!$E1211&lt;=30, "16-30 dias",
IF('Base tratada'!$E1211&lt;=45, "31-45 dias",
IF('Base tratada'!$E1211&lt;=60, "46-60 dias",
IF('Base tratada'!$E1211&lt;=75, "61-75 dias", "76-99 dias")))))</f>
        <v>61-75 dias</v>
      </c>
      <c r="G1211" s="38">
        <v>65</v>
      </c>
      <c r="H1211" s="60" t="str">
        <f>IF('Base tratada'!$G1211&lt;=29,"24–29",
IF('Base tratada'!$G1211&lt;=39,"30–39",
IF('Base tratada'!$G1211&lt;=49,"40–49",
IF('Base tratada'!$G1211&lt;=59,"50–59",
IF('Base tratada'!$G1211&lt;=69,"60–69",
"70–80")))))</f>
        <v>60–69</v>
      </c>
      <c r="I1211" s="34">
        <v>2250</v>
      </c>
      <c r="J1211" s="58" t="str">
        <f>IF('Base tratada'!$K1211=1,"Divorciado",
IF('Base tratada'!$L1211=1,"Casado",
IF('Base tratada'!$M1211=1, "Solteiro",
IF('Base tratada'!$N1211=1,"Juntos",
"Viúvo"))))</f>
        <v>Casado</v>
      </c>
      <c r="K1211" s="34">
        <v>0</v>
      </c>
      <c r="L1211" s="34">
        <v>1</v>
      </c>
      <c r="M1211" s="34">
        <v>0</v>
      </c>
      <c r="N1211" s="34">
        <v>0</v>
      </c>
      <c r="O1211" s="34">
        <v>0</v>
      </c>
      <c r="P1211" s="34">
        <v>0</v>
      </c>
      <c r="Q1211" s="34">
        <v>0</v>
      </c>
      <c r="R1211" s="34">
        <v>0</v>
      </c>
      <c r="S1211" s="34">
        <v>1</v>
      </c>
      <c r="T1211" s="34">
        <v>0</v>
      </c>
      <c r="U1211" s="35">
        <v>56</v>
      </c>
      <c r="V1211" s="35">
        <v>0</v>
      </c>
      <c r="W1211" s="35">
        <v>14</v>
      </c>
      <c r="X1211" s="35">
        <v>0</v>
      </c>
      <c r="Y1211" s="35">
        <v>0</v>
      </c>
      <c r="Z1211" s="35">
        <v>2</v>
      </c>
      <c r="AA1211" s="34">
        <v>3</v>
      </c>
      <c r="AB1211" s="34">
        <v>7</v>
      </c>
      <c r="AC1211" s="34">
        <v>3</v>
      </c>
      <c r="AD1211" s="34">
        <v>0</v>
      </c>
      <c r="AE1211" s="34">
        <v>3</v>
      </c>
      <c r="AF1211" s="58">
        <f>'Base tratada'!$AC1211+'Base tratada'!$AD1211+'Base tratada'!$AE1211</f>
        <v>6</v>
      </c>
      <c r="AG12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11" s="58" t="str">
        <f>IF('Base tratada'!$AC1211&gt;=MAX('Base tratada'!$AD1211,'Base tratada'!$AE1211),"Web",
IF('Base tratada'!$AD1211&gt;='Base tratada'!$AE1211,"Catalog",
"Store"))</f>
        <v>Web</v>
      </c>
      <c r="AI1211" s="59">
        <f>IF('Base tratada'!$AF1211=0,"0",'Base tratada'!$AK1211/'Base tratada'!$AF1211)</f>
        <v>11.666666666666666</v>
      </c>
      <c r="AJ1211" s="59" t="str">
        <f>IF('Base tratada'!$AI1211=0,"R$ 0",
IF('Base tratada'!$AI1211&lt;=25,"R$ 1–25",
IF('Base tratada'!$AI1211&lt;=50,"R$ 26–50",
"+R$ 50")))</f>
        <v>R$ 1–25</v>
      </c>
      <c r="AK1211" s="35">
        <v>70</v>
      </c>
      <c r="AL1211" s="58" t="str">
        <f>IF('Base tratada'!$AK1211&lt;=100,"R$ 0-100",
IF('Base tratada'!$AK1211&lt;=500,"R$ 101-500",
IF('Base tratada'!$AK1211&lt;=1000,"R$ 501-1000",
IF('Base tratada'!$AK1211&lt;=1500,"R$ 1001-1500",
"+R$ 1500"))))</f>
        <v>R$ 0-100</v>
      </c>
      <c r="AM1211" s="34">
        <v>0</v>
      </c>
      <c r="AN1211" s="34">
        <v>0</v>
      </c>
      <c r="AO1211" s="34">
        <v>0</v>
      </c>
      <c r="AP1211" s="34">
        <v>0</v>
      </c>
      <c r="AQ1211" s="34">
        <v>0</v>
      </c>
      <c r="AR1211" s="34">
        <v>0</v>
      </c>
      <c r="AS1211" s="34">
        <v>0</v>
      </c>
      <c r="AT1211" s="34">
        <v>3</v>
      </c>
      <c r="AU1211" s="34">
        <v>11</v>
      </c>
      <c r="AV1211" s="52">
        <v>68</v>
      </c>
      <c r="AW1211" s="57">
        <v>0</v>
      </c>
      <c r="AX1211" s="58" t="str">
        <f>IF(Tabela3[[#This Row],[Response]]=1, "Aceitou", "Não aceitou")</f>
        <v>Não aceitou</v>
      </c>
      <c r="AY1211" s="55" t="str">
        <f>Tabela3[[#This Row],[Faixa Recência]] &amp; " | " &amp; Tabela3[[#This Row],[Faixa Gasto]] &amp; " | " &amp; Tabela3[[#This Row],[Faixa ticket médio]]</f>
        <v>61-75 dias | R$ 0-100 | R$ 1–25</v>
      </c>
      <c r="AZ12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1" s="36"/>
    </row>
    <row r="1212" spans="1:54" x14ac:dyDescent="0.25">
      <c r="A1212" s="61">
        <v>1211</v>
      </c>
      <c r="B1212" s="37">
        <v>44421</v>
      </c>
      <c r="C1212" s="34">
        <v>1</v>
      </c>
      <c r="D1212" s="34">
        <v>1</v>
      </c>
      <c r="E1212" s="34">
        <v>53</v>
      </c>
      <c r="F1212" s="58" t="str">
        <f>IF('Base tratada'!$E1212&lt;=15,"0-15 dias",
IF('Base tratada'!$E1212&lt;=30, "16-30 dias",
IF('Base tratada'!$E1212&lt;=45, "31-45 dias",
IF('Base tratada'!$E1212&lt;=60, "46-60 dias",
IF('Base tratada'!$E1212&lt;=75, "61-75 dias", "76-99 dias")))))</f>
        <v>46-60 dias</v>
      </c>
      <c r="G1212" s="38">
        <v>49</v>
      </c>
      <c r="H1212" s="60" t="str">
        <f>IF('Base tratada'!$G1212&lt;=29,"24–29",
IF('Base tratada'!$G1212&lt;=39,"30–39",
IF('Base tratada'!$G1212&lt;=49,"40–49",
IF('Base tratada'!$G1212&lt;=59,"50–59",
IF('Base tratada'!$G1212&lt;=69,"60–69",
"70–80")))))</f>
        <v>40–49</v>
      </c>
      <c r="I1212" s="34">
        <v>2658</v>
      </c>
      <c r="J1212" s="58" t="str">
        <f>IF('Base tratada'!$K1212=1,"Divorciado",
IF('Base tratada'!$L1212=1,"Casado",
IF('Base tratada'!$M1212=1, "Solteiro",
IF('Base tratada'!$N1212=1,"Juntos",
"Viúvo"))))</f>
        <v>Divorciado</v>
      </c>
      <c r="K1212" s="34">
        <v>1</v>
      </c>
      <c r="L1212" s="34">
        <v>0</v>
      </c>
      <c r="M1212" s="34">
        <v>0</v>
      </c>
      <c r="N1212" s="34">
        <v>0</v>
      </c>
      <c r="O1212" s="34">
        <v>0</v>
      </c>
      <c r="P1212" s="34">
        <v>0</v>
      </c>
      <c r="Q1212" s="34">
        <v>0</v>
      </c>
      <c r="R1212" s="34">
        <v>1</v>
      </c>
      <c r="S1212" s="34">
        <v>0</v>
      </c>
      <c r="T1212" s="34">
        <v>0</v>
      </c>
      <c r="U1212" s="35">
        <v>110</v>
      </c>
      <c r="V1212" s="35">
        <v>5</v>
      </c>
      <c r="W1212" s="35">
        <v>59</v>
      </c>
      <c r="X1212" s="35">
        <v>7</v>
      </c>
      <c r="Y1212" s="35">
        <v>1</v>
      </c>
      <c r="Z1212" s="35">
        <v>7</v>
      </c>
      <c r="AA1212" s="34">
        <v>5</v>
      </c>
      <c r="AB1212" s="34">
        <v>8</v>
      </c>
      <c r="AC1212" s="34">
        <v>5</v>
      </c>
      <c r="AD1212" s="34">
        <v>0</v>
      </c>
      <c r="AE1212" s="34">
        <v>4</v>
      </c>
      <c r="AF1212" s="58">
        <f>'Base tratada'!$AC1212+'Base tratada'!$AD1212+'Base tratada'!$AE1212</f>
        <v>9</v>
      </c>
      <c r="AG12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12" s="58" t="str">
        <f>IF('Base tratada'!$AC1212&gt;=MAX('Base tratada'!$AD1212,'Base tratada'!$AE1212),"Web",
IF('Base tratada'!$AD1212&gt;='Base tratada'!$AE1212,"Catalog",
"Store"))</f>
        <v>Web</v>
      </c>
      <c r="AI1212" s="59">
        <f>IF('Base tratada'!$AF1212=0,"0",'Base tratada'!$AK1212/'Base tratada'!$AF1212)</f>
        <v>20.222222222222221</v>
      </c>
      <c r="AJ1212" s="59" t="str">
        <f>IF('Base tratada'!$AI1212=0,"R$ 0",
IF('Base tratada'!$AI1212&lt;=25,"R$ 1–25",
IF('Base tratada'!$AI1212&lt;=50,"R$ 26–50",
"+R$ 50")))</f>
        <v>R$ 1–25</v>
      </c>
      <c r="AK1212" s="35">
        <v>182</v>
      </c>
      <c r="AL1212" s="58" t="str">
        <f>IF('Base tratada'!$AK1212&lt;=100,"R$ 0-100",
IF('Base tratada'!$AK1212&lt;=500,"R$ 101-500",
IF('Base tratada'!$AK1212&lt;=1000,"R$ 501-1000",
IF('Base tratada'!$AK1212&lt;=1500,"R$ 1001-1500",
"+R$ 1500"))))</f>
        <v>R$ 101-500</v>
      </c>
      <c r="AM1212" s="34">
        <v>0</v>
      </c>
      <c r="AN1212" s="34">
        <v>0</v>
      </c>
      <c r="AO1212" s="34">
        <v>0</v>
      </c>
      <c r="AP1212" s="34">
        <v>0</v>
      </c>
      <c r="AQ1212" s="34">
        <v>0</v>
      </c>
      <c r="AR1212" s="34">
        <v>0</v>
      </c>
      <c r="AS1212" s="34">
        <v>0</v>
      </c>
      <c r="AT1212" s="34">
        <v>3</v>
      </c>
      <c r="AU1212" s="34">
        <v>11</v>
      </c>
      <c r="AV1212" s="52">
        <v>175</v>
      </c>
      <c r="AW1212" s="57">
        <v>0</v>
      </c>
      <c r="AX1212" s="58" t="str">
        <f>IF(Tabela3[[#This Row],[Response]]=1, "Aceitou", "Não aceitou")</f>
        <v>Não aceitou</v>
      </c>
      <c r="AY1212" s="55" t="str">
        <f>Tabela3[[#This Row],[Faixa Recência]] &amp; " | " &amp; Tabela3[[#This Row],[Faixa Gasto]] &amp; " | " &amp; Tabela3[[#This Row],[Faixa ticket médio]]</f>
        <v>46-60 dias | R$ 101-500 | R$ 1–25</v>
      </c>
      <c r="AZ12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2" s="36"/>
    </row>
    <row r="1213" spans="1:54" x14ac:dyDescent="0.25">
      <c r="A1213" s="61">
        <v>1212</v>
      </c>
      <c r="B1213" s="37">
        <v>38197</v>
      </c>
      <c r="C1213" s="34">
        <v>1</v>
      </c>
      <c r="D1213" s="34">
        <v>0</v>
      </c>
      <c r="E1213" s="34">
        <v>86</v>
      </c>
      <c r="F1213" s="58" t="str">
        <f>IF('Base tratada'!$E1213&lt;=15,"0-15 dias",
IF('Base tratada'!$E1213&lt;=30, "16-30 dias",
IF('Base tratada'!$E1213&lt;=45, "31-45 dias",
IF('Base tratada'!$E1213&lt;=60, "46-60 dias",
IF('Base tratada'!$E1213&lt;=75, "61-75 dias", "76-99 dias")))))</f>
        <v>76-99 dias</v>
      </c>
      <c r="G1213" s="38">
        <v>34</v>
      </c>
      <c r="H1213" s="60" t="str">
        <f>IF('Base tratada'!$G1213&lt;=29,"24–29",
IF('Base tratada'!$G1213&lt;=39,"30–39",
IF('Base tratada'!$G1213&lt;=49,"40–49",
IF('Base tratada'!$G1213&lt;=59,"50–59",
IF('Base tratada'!$G1213&lt;=69,"60–69",
"70–80")))))</f>
        <v>30–39</v>
      </c>
      <c r="I1213" s="34">
        <v>2524</v>
      </c>
      <c r="J1213" s="58" t="str">
        <f>IF('Base tratada'!$K1213=1,"Divorciado",
IF('Base tratada'!$L1213=1,"Casado",
IF('Base tratada'!$M1213=1, "Solteiro",
IF('Base tratada'!$N1213=1,"Juntos",
"Viúvo"))))</f>
        <v>Juntos</v>
      </c>
      <c r="K1213" s="34">
        <v>0</v>
      </c>
      <c r="L1213" s="34">
        <v>0</v>
      </c>
      <c r="M1213" s="34">
        <v>0</v>
      </c>
      <c r="N1213" s="34">
        <v>1</v>
      </c>
      <c r="O1213" s="34">
        <v>0</v>
      </c>
      <c r="P1213" s="34">
        <v>0</v>
      </c>
      <c r="Q1213" s="34">
        <v>0</v>
      </c>
      <c r="R1213" s="34">
        <v>0</v>
      </c>
      <c r="S1213" s="34">
        <v>0</v>
      </c>
      <c r="T1213" s="34">
        <v>1</v>
      </c>
      <c r="U1213" s="35">
        <v>23</v>
      </c>
      <c r="V1213" s="35">
        <v>0</v>
      </c>
      <c r="W1213" s="35">
        <v>11</v>
      </c>
      <c r="X1213" s="35">
        <v>2</v>
      </c>
      <c r="Y1213" s="35">
        <v>1</v>
      </c>
      <c r="Z1213" s="35">
        <v>3</v>
      </c>
      <c r="AA1213" s="34">
        <v>1</v>
      </c>
      <c r="AB1213" s="34">
        <v>5</v>
      </c>
      <c r="AC1213" s="34">
        <v>1</v>
      </c>
      <c r="AD1213" s="34">
        <v>0</v>
      </c>
      <c r="AE1213" s="34">
        <v>3</v>
      </c>
      <c r="AF1213" s="58">
        <f>'Base tratada'!$AC1213+'Base tratada'!$AD1213+'Base tratada'!$AE1213</f>
        <v>4</v>
      </c>
      <c r="AG12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13" s="58" t="str">
        <f>IF('Base tratada'!$AC1213&gt;=MAX('Base tratada'!$AD1213,'Base tratada'!$AE1213),"Web",
IF('Base tratada'!$AD1213&gt;='Base tratada'!$AE1213,"Catalog",
"Store"))</f>
        <v>Store</v>
      </c>
      <c r="AI1213" s="59">
        <f>IF('Base tratada'!$AF1213=0,"0",'Base tratada'!$AK1213/'Base tratada'!$AF1213)</f>
        <v>9.25</v>
      </c>
      <c r="AJ1213" s="59" t="str">
        <f>IF('Base tratada'!$AI1213=0,"R$ 0",
IF('Base tratada'!$AI1213&lt;=25,"R$ 1–25",
IF('Base tratada'!$AI1213&lt;=50,"R$ 26–50",
"+R$ 50")))</f>
        <v>R$ 1–25</v>
      </c>
      <c r="AK1213" s="35">
        <v>37</v>
      </c>
      <c r="AL1213" s="58" t="str">
        <f>IF('Base tratada'!$AK1213&lt;=100,"R$ 0-100",
IF('Base tratada'!$AK1213&lt;=500,"R$ 101-500",
IF('Base tratada'!$AK1213&lt;=1000,"R$ 501-1000",
IF('Base tratada'!$AK1213&lt;=1500,"R$ 1001-1500",
"+R$ 1500"))))</f>
        <v>R$ 0-100</v>
      </c>
      <c r="AM1213" s="34">
        <v>0</v>
      </c>
      <c r="AN1213" s="34">
        <v>0</v>
      </c>
      <c r="AO1213" s="34">
        <v>0</v>
      </c>
      <c r="AP1213" s="34">
        <v>0</v>
      </c>
      <c r="AQ1213" s="34">
        <v>0</v>
      </c>
      <c r="AR1213" s="34">
        <v>0</v>
      </c>
      <c r="AS1213" s="34">
        <v>0</v>
      </c>
      <c r="AT1213" s="34">
        <v>3</v>
      </c>
      <c r="AU1213" s="34">
        <v>11</v>
      </c>
      <c r="AV1213" s="52">
        <v>34</v>
      </c>
      <c r="AW1213" s="57">
        <v>0</v>
      </c>
      <c r="AX1213" s="58" t="str">
        <f>IF(Tabela3[[#This Row],[Response]]=1, "Aceitou", "Não aceitou")</f>
        <v>Não aceitou</v>
      </c>
      <c r="AY1213" s="55" t="str">
        <f>Tabela3[[#This Row],[Faixa Recência]] &amp; " | " &amp; Tabela3[[#This Row],[Faixa Gasto]] &amp; " | " &amp; Tabela3[[#This Row],[Faixa ticket médio]]</f>
        <v>76-99 dias | R$ 0-100 | R$ 1–25</v>
      </c>
      <c r="AZ12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3" s="36"/>
    </row>
    <row r="1214" spans="1:54" x14ac:dyDescent="0.25">
      <c r="A1214" s="61">
        <v>1213</v>
      </c>
      <c r="B1214" s="37">
        <v>41986</v>
      </c>
      <c r="C1214" s="34">
        <v>0</v>
      </c>
      <c r="D1214" s="34">
        <v>1</v>
      </c>
      <c r="E1214" s="34">
        <v>15</v>
      </c>
      <c r="F1214" s="58" t="str">
        <f>IF('Base tratada'!$E1214&lt;=15,"0-15 dias",
IF('Base tratada'!$E1214&lt;=30, "16-30 dias",
IF('Base tratada'!$E1214&lt;=45, "31-45 dias",
IF('Base tratada'!$E1214&lt;=60, "46-60 dias",
IF('Base tratada'!$E1214&lt;=75, "61-75 dias", "76-99 dias")))))</f>
        <v>0-15 dias</v>
      </c>
      <c r="G1214" s="38">
        <v>42</v>
      </c>
      <c r="H1214" s="60" t="str">
        <f>IF('Base tratada'!$G1214&lt;=29,"24–29",
IF('Base tratada'!$G1214&lt;=39,"30–39",
IF('Base tratada'!$G1214&lt;=49,"40–49",
IF('Base tratada'!$G1214&lt;=59,"50–59",
IF('Base tratada'!$G1214&lt;=69,"60–69",
"70–80")))))</f>
        <v>40–49</v>
      </c>
      <c r="I1214" s="34">
        <v>2299</v>
      </c>
      <c r="J1214" s="58" t="str">
        <f>IF('Base tratada'!$K1214=1,"Divorciado",
IF('Base tratada'!$L1214=1,"Casado",
IF('Base tratada'!$M1214=1, "Solteiro",
IF('Base tratada'!$N1214=1,"Juntos",
"Viúvo"))))</f>
        <v>Divorciado</v>
      </c>
      <c r="K1214" s="34">
        <v>1</v>
      </c>
      <c r="L1214" s="34">
        <v>0</v>
      </c>
      <c r="M1214" s="34">
        <v>0</v>
      </c>
      <c r="N1214" s="34">
        <v>0</v>
      </c>
      <c r="O1214" s="34">
        <v>0</v>
      </c>
      <c r="P1214" s="34">
        <v>0</v>
      </c>
      <c r="Q1214" s="34">
        <v>0</v>
      </c>
      <c r="R1214" s="34">
        <v>1</v>
      </c>
      <c r="S1214" s="34">
        <v>0</v>
      </c>
      <c r="T1214" s="34">
        <v>0</v>
      </c>
      <c r="U1214" s="35">
        <v>27</v>
      </c>
      <c r="V1214" s="35">
        <v>5</v>
      </c>
      <c r="W1214" s="35">
        <v>8</v>
      </c>
      <c r="X1214" s="35">
        <v>8</v>
      </c>
      <c r="Y1214" s="35">
        <v>3</v>
      </c>
      <c r="Z1214" s="35">
        <v>12</v>
      </c>
      <c r="AA1214" s="34">
        <v>3</v>
      </c>
      <c r="AB1214" s="34">
        <v>4</v>
      </c>
      <c r="AC1214" s="34">
        <v>3</v>
      </c>
      <c r="AD1214" s="34">
        <v>0</v>
      </c>
      <c r="AE1214" s="34">
        <v>4</v>
      </c>
      <c r="AF1214" s="58">
        <f>'Base tratada'!$AC1214+'Base tratada'!$AD1214+'Base tratada'!$AE1214</f>
        <v>7</v>
      </c>
      <c r="AG12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14" s="58" t="str">
        <f>IF('Base tratada'!$AC1214&gt;=MAX('Base tratada'!$AD1214,'Base tratada'!$AE1214),"Web",
IF('Base tratada'!$AD1214&gt;='Base tratada'!$AE1214,"Catalog",
"Store"))</f>
        <v>Store</v>
      </c>
      <c r="AI1214" s="59">
        <f>IF('Base tratada'!$AF1214=0,"0",'Base tratada'!$AK1214/'Base tratada'!$AF1214)</f>
        <v>7.2857142857142856</v>
      </c>
      <c r="AJ1214" s="59" t="str">
        <f>IF('Base tratada'!$AI1214=0,"R$ 0",
IF('Base tratada'!$AI1214&lt;=25,"R$ 1–25",
IF('Base tratada'!$AI1214&lt;=50,"R$ 26–50",
"+R$ 50")))</f>
        <v>R$ 1–25</v>
      </c>
      <c r="AK1214" s="35">
        <v>51</v>
      </c>
      <c r="AL1214" s="58" t="str">
        <f>IF('Base tratada'!$AK1214&lt;=100,"R$ 0-100",
IF('Base tratada'!$AK1214&lt;=500,"R$ 101-500",
IF('Base tratada'!$AK1214&lt;=1000,"R$ 501-1000",
IF('Base tratada'!$AK1214&lt;=1500,"R$ 1001-1500",
"+R$ 1500"))))</f>
        <v>R$ 0-100</v>
      </c>
      <c r="AM1214" s="34">
        <v>0</v>
      </c>
      <c r="AN1214" s="34">
        <v>0</v>
      </c>
      <c r="AO1214" s="34">
        <v>0</v>
      </c>
      <c r="AP1214" s="34">
        <v>0</v>
      </c>
      <c r="AQ1214" s="34">
        <v>0</v>
      </c>
      <c r="AR1214" s="34">
        <v>0</v>
      </c>
      <c r="AS1214" s="34">
        <v>0</v>
      </c>
      <c r="AT1214" s="34">
        <v>3</v>
      </c>
      <c r="AU1214" s="34">
        <v>11</v>
      </c>
      <c r="AV1214" s="52">
        <v>39</v>
      </c>
      <c r="AW1214" s="57">
        <v>0</v>
      </c>
      <c r="AX1214" s="58" t="str">
        <f>IF(Tabela3[[#This Row],[Response]]=1, "Aceitou", "Não aceitou")</f>
        <v>Não aceitou</v>
      </c>
      <c r="AY1214" s="55" t="str">
        <f>Tabela3[[#This Row],[Faixa Recência]] &amp; " | " &amp; Tabela3[[#This Row],[Faixa Gasto]] &amp; " | " &amp; Tabela3[[#This Row],[Faixa ticket médio]]</f>
        <v>0-15 dias | R$ 0-100 | R$ 1–25</v>
      </c>
      <c r="AZ12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4" s="36"/>
    </row>
    <row r="1215" spans="1:54" x14ac:dyDescent="0.25">
      <c r="A1215" s="61">
        <v>1214</v>
      </c>
      <c r="B1215" s="37">
        <v>28427</v>
      </c>
      <c r="C1215" s="34">
        <v>1</v>
      </c>
      <c r="D1215" s="34">
        <v>0</v>
      </c>
      <c r="E1215" s="34">
        <v>67</v>
      </c>
      <c r="F1215" s="58" t="str">
        <f>IF('Base tratada'!$E1215&lt;=15,"0-15 dias",
IF('Base tratada'!$E1215&lt;=30, "16-30 dias",
IF('Base tratada'!$E1215&lt;=45, "31-45 dias",
IF('Base tratada'!$E1215&lt;=60, "46-60 dias",
IF('Base tratada'!$E1215&lt;=75, "61-75 dias", "76-99 dias")))))</f>
        <v>61-75 dias</v>
      </c>
      <c r="G1215" s="38">
        <v>37</v>
      </c>
      <c r="H1215" s="60" t="str">
        <f>IF('Base tratada'!$G1215&lt;=29,"24–29",
IF('Base tratada'!$G1215&lt;=39,"30–39",
IF('Base tratada'!$G1215&lt;=49,"40–49",
IF('Base tratada'!$G1215&lt;=59,"50–59",
IF('Base tratada'!$G1215&lt;=69,"60–69",
"70–80")))))</f>
        <v>30–39</v>
      </c>
      <c r="I1215" s="34">
        <v>2624</v>
      </c>
      <c r="J1215" s="58" t="str">
        <f>IF('Base tratada'!$K1215=1,"Divorciado",
IF('Base tratada'!$L1215=1,"Casado",
IF('Base tratada'!$M1215=1, "Solteiro",
IF('Base tratada'!$N1215=1,"Juntos",
"Viúvo"))))</f>
        <v>Juntos</v>
      </c>
      <c r="K1215" s="34">
        <v>0</v>
      </c>
      <c r="L1215" s="34">
        <v>0</v>
      </c>
      <c r="M1215" s="34">
        <v>0</v>
      </c>
      <c r="N1215" s="34">
        <v>1</v>
      </c>
      <c r="O1215" s="34">
        <v>0</v>
      </c>
      <c r="P1215" s="34">
        <v>0</v>
      </c>
      <c r="Q1215" s="34">
        <v>0</v>
      </c>
      <c r="R1215" s="34">
        <v>1</v>
      </c>
      <c r="S1215" s="34">
        <v>0</v>
      </c>
      <c r="T1215" s="34">
        <v>0</v>
      </c>
      <c r="U1215" s="35">
        <v>18</v>
      </c>
      <c r="V1215" s="35">
        <v>3</v>
      </c>
      <c r="W1215" s="35">
        <v>19</v>
      </c>
      <c r="X1215" s="35">
        <v>3</v>
      </c>
      <c r="Y1215" s="35">
        <v>3</v>
      </c>
      <c r="Z1215" s="35">
        <v>6</v>
      </c>
      <c r="AA1215" s="34">
        <v>2</v>
      </c>
      <c r="AB1215" s="34">
        <v>8</v>
      </c>
      <c r="AC1215" s="34">
        <v>2</v>
      </c>
      <c r="AD1215" s="34">
        <v>0</v>
      </c>
      <c r="AE1215" s="34">
        <v>3</v>
      </c>
      <c r="AF1215" s="58">
        <f>'Base tratada'!$AC1215+'Base tratada'!$AD1215+'Base tratada'!$AE1215</f>
        <v>5</v>
      </c>
      <c r="AG12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15" s="58" t="str">
        <f>IF('Base tratada'!$AC1215&gt;=MAX('Base tratada'!$AD1215,'Base tratada'!$AE1215),"Web",
IF('Base tratada'!$AD1215&gt;='Base tratada'!$AE1215,"Catalog",
"Store"))</f>
        <v>Store</v>
      </c>
      <c r="AI1215" s="59">
        <f>IF('Base tratada'!$AF1215=0,"0",'Base tratada'!$AK1215/'Base tratada'!$AF1215)</f>
        <v>9.1999999999999993</v>
      </c>
      <c r="AJ1215" s="59" t="str">
        <f>IF('Base tratada'!$AI1215=0,"R$ 0",
IF('Base tratada'!$AI1215&lt;=25,"R$ 1–25",
IF('Base tratada'!$AI1215&lt;=50,"R$ 26–50",
"+R$ 50")))</f>
        <v>R$ 1–25</v>
      </c>
      <c r="AK1215" s="35">
        <v>46</v>
      </c>
      <c r="AL1215" s="58" t="str">
        <f>IF('Base tratada'!$AK1215&lt;=100,"R$ 0-100",
IF('Base tratada'!$AK1215&lt;=500,"R$ 101-500",
IF('Base tratada'!$AK1215&lt;=1000,"R$ 501-1000",
IF('Base tratada'!$AK1215&lt;=1500,"R$ 1001-1500",
"+R$ 1500"))))</f>
        <v>R$ 0-100</v>
      </c>
      <c r="AM1215" s="34">
        <v>0</v>
      </c>
      <c r="AN1215" s="34">
        <v>0</v>
      </c>
      <c r="AO1215" s="34">
        <v>0</v>
      </c>
      <c r="AP1215" s="34">
        <v>0</v>
      </c>
      <c r="AQ1215" s="34">
        <v>0</v>
      </c>
      <c r="AR1215" s="34">
        <v>0</v>
      </c>
      <c r="AS1215" s="34">
        <v>0</v>
      </c>
      <c r="AT1215" s="34">
        <v>3</v>
      </c>
      <c r="AU1215" s="34">
        <v>11</v>
      </c>
      <c r="AV1215" s="52">
        <v>40</v>
      </c>
      <c r="AW1215" s="57">
        <v>0</v>
      </c>
      <c r="AX1215" s="58" t="str">
        <f>IF(Tabela3[[#This Row],[Response]]=1, "Aceitou", "Não aceitou")</f>
        <v>Não aceitou</v>
      </c>
      <c r="AY1215" s="55" t="str">
        <f>Tabela3[[#This Row],[Faixa Recência]] &amp; " | " &amp; Tabela3[[#This Row],[Faixa Gasto]] &amp; " | " &amp; Tabela3[[#This Row],[Faixa ticket médio]]</f>
        <v>61-75 dias | R$ 0-100 | R$ 1–25</v>
      </c>
      <c r="AZ12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5" s="36"/>
    </row>
    <row r="1216" spans="1:54" x14ac:dyDescent="0.25">
      <c r="A1216" s="61">
        <v>1215</v>
      </c>
      <c r="B1216" s="37">
        <v>37395</v>
      </c>
      <c r="C1216" s="34">
        <v>1</v>
      </c>
      <c r="D1216" s="34">
        <v>0</v>
      </c>
      <c r="E1216" s="34">
        <v>47</v>
      </c>
      <c r="F1216" s="58" t="str">
        <f>IF('Base tratada'!$E1216&lt;=15,"0-15 dias",
IF('Base tratada'!$E1216&lt;=30, "16-30 dias",
IF('Base tratada'!$E1216&lt;=45, "31-45 dias",
IF('Base tratada'!$E1216&lt;=60, "46-60 dias",
IF('Base tratada'!$E1216&lt;=75, "61-75 dias", "76-99 dias")))))</f>
        <v>46-60 dias</v>
      </c>
      <c r="G1216" s="38">
        <v>44</v>
      </c>
      <c r="H1216" s="60" t="str">
        <f>IF('Base tratada'!$G1216&lt;=29,"24–29",
IF('Base tratada'!$G1216&lt;=39,"30–39",
IF('Base tratada'!$G1216&lt;=49,"40–49",
IF('Base tratada'!$G1216&lt;=59,"50–59",
IF('Base tratada'!$G1216&lt;=69,"60–69",
"70–80")))))</f>
        <v>40–49</v>
      </c>
      <c r="I1216" s="34">
        <v>2217</v>
      </c>
      <c r="J1216" s="58" t="str">
        <f>IF('Base tratada'!$K1216=1,"Divorciado",
IF('Base tratada'!$L1216=1,"Casado",
IF('Base tratada'!$M1216=1, "Solteiro",
IF('Base tratada'!$N1216=1,"Juntos",
"Viúvo"))))</f>
        <v>Juntos</v>
      </c>
      <c r="K1216" s="34">
        <v>0</v>
      </c>
      <c r="L1216" s="34">
        <v>0</v>
      </c>
      <c r="M1216" s="34">
        <v>0</v>
      </c>
      <c r="N1216" s="34">
        <v>1</v>
      </c>
      <c r="O1216" s="34">
        <v>0</v>
      </c>
      <c r="P1216" s="34">
        <v>0</v>
      </c>
      <c r="Q1216" s="34">
        <v>0</v>
      </c>
      <c r="R1216" s="34">
        <v>0</v>
      </c>
      <c r="S1216" s="34">
        <v>0</v>
      </c>
      <c r="T1216" s="34">
        <v>1</v>
      </c>
      <c r="U1216" s="35">
        <v>18</v>
      </c>
      <c r="V1216" s="35">
        <v>0</v>
      </c>
      <c r="W1216" s="35">
        <v>9</v>
      </c>
      <c r="X1216" s="35">
        <v>0</v>
      </c>
      <c r="Y1216" s="35">
        <v>1</v>
      </c>
      <c r="Z1216" s="35">
        <v>11</v>
      </c>
      <c r="AA1216" s="34">
        <v>1</v>
      </c>
      <c r="AB1216" s="34">
        <v>6</v>
      </c>
      <c r="AC1216" s="34">
        <v>1</v>
      </c>
      <c r="AD1216" s="34">
        <v>0</v>
      </c>
      <c r="AE1216" s="34">
        <v>3</v>
      </c>
      <c r="AF1216" s="58">
        <f>'Base tratada'!$AC1216+'Base tratada'!$AD1216+'Base tratada'!$AE1216</f>
        <v>4</v>
      </c>
      <c r="AG12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16" s="58" t="str">
        <f>IF('Base tratada'!$AC1216&gt;=MAX('Base tratada'!$AD1216,'Base tratada'!$AE1216),"Web",
IF('Base tratada'!$AD1216&gt;='Base tratada'!$AE1216,"Catalog",
"Store"))</f>
        <v>Store</v>
      </c>
      <c r="AI1216" s="59">
        <f>IF('Base tratada'!$AF1216=0,"0",'Base tratada'!$AK1216/'Base tratada'!$AF1216)</f>
        <v>7</v>
      </c>
      <c r="AJ1216" s="59" t="str">
        <f>IF('Base tratada'!$AI1216=0,"R$ 0",
IF('Base tratada'!$AI1216&lt;=25,"R$ 1–25",
IF('Base tratada'!$AI1216&lt;=50,"R$ 26–50",
"+R$ 50")))</f>
        <v>R$ 1–25</v>
      </c>
      <c r="AK1216" s="35">
        <v>28</v>
      </c>
      <c r="AL1216" s="58" t="str">
        <f>IF('Base tratada'!$AK1216&lt;=100,"R$ 0-100",
IF('Base tratada'!$AK1216&lt;=500,"R$ 101-500",
IF('Base tratada'!$AK1216&lt;=1000,"R$ 501-1000",
IF('Base tratada'!$AK1216&lt;=1500,"R$ 1001-1500",
"+R$ 1500"))))</f>
        <v>R$ 0-100</v>
      </c>
      <c r="AM1216" s="34">
        <v>0</v>
      </c>
      <c r="AN1216" s="34">
        <v>0</v>
      </c>
      <c r="AO1216" s="34">
        <v>0</v>
      </c>
      <c r="AP1216" s="34">
        <v>0</v>
      </c>
      <c r="AQ1216" s="34">
        <v>0</v>
      </c>
      <c r="AR1216" s="34">
        <v>0</v>
      </c>
      <c r="AS1216" s="34">
        <v>0</v>
      </c>
      <c r="AT1216" s="34">
        <v>3</v>
      </c>
      <c r="AU1216" s="34">
        <v>11</v>
      </c>
      <c r="AV1216" s="52">
        <v>17</v>
      </c>
      <c r="AW1216" s="57">
        <v>0</v>
      </c>
      <c r="AX1216" s="58" t="str">
        <f>IF(Tabela3[[#This Row],[Response]]=1, "Aceitou", "Não aceitou")</f>
        <v>Não aceitou</v>
      </c>
      <c r="AY1216" s="55" t="str">
        <f>Tabela3[[#This Row],[Faixa Recência]] &amp; " | " &amp; Tabela3[[#This Row],[Faixa Gasto]] &amp; " | " &amp; Tabela3[[#This Row],[Faixa ticket médio]]</f>
        <v>46-60 dias | R$ 0-100 | R$ 1–25</v>
      </c>
      <c r="AZ12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6" s="36"/>
    </row>
    <row r="1217" spans="1:54" x14ac:dyDescent="0.25">
      <c r="A1217" s="61">
        <v>1216</v>
      </c>
      <c r="B1217" s="37">
        <v>64722</v>
      </c>
      <c r="C1217" s="34">
        <v>1</v>
      </c>
      <c r="D1217" s="34">
        <v>0</v>
      </c>
      <c r="E1217" s="34">
        <v>47</v>
      </c>
      <c r="F1217" s="58" t="str">
        <f>IF('Base tratada'!$E1217&lt;=15,"0-15 dias",
IF('Base tratada'!$E1217&lt;=30, "16-30 dias",
IF('Base tratada'!$E1217&lt;=45, "31-45 dias",
IF('Base tratada'!$E1217&lt;=60, "46-60 dias",
IF('Base tratada'!$E1217&lt;=75, "61-75 dias", "76-99 dias")))))</f>
        <v>46-60 dias</v>
      </c>
      <c r="G1217" s="38">
        <v>49</v>
      </c>
      <c r="H1217" s="60" t="str">
        <f>IF('Base tratada'!$G1217&lt;=29,"24–29",
IF('Base tratada'!$G1217&lt;=39,"30–39",
IF('Base tratada'!$G1217&lt;=49,"40–49",
IF('Base tratada'!$G1217&lt;=59,"50–59",
IF('Base tratada'!$G1217&lt;=69,"60–69",
"70–80")))))</f>
        <v>40–49</v>
      </c>
      <c r="I1217" s="34">
        <v>2193</v>
      </c>
      <c r="J1217" s="58" t="str">
        <f>IF('Base tratada'!$K1217=1,"Divorciado",
IF('Base tratada'!$L1217=1,"Casado",
IF('Base tratada'!$M1217=1, "Solteiro",
IF('Base tratada'!$N1217=1,"Juntos",
"Viúvo"))))</f>
        <v>Casado</v>
      </c>
      <c r="K1217" s="34">
        <v>0</v>
      </c>
      <c r="L1217" s="34">
        <v>1</v>
      </c>
      <c r="M1217" s="34">
        <v>0</v>
      </c>
      <c r="N1217" s="34">
        <v>0</v>
      </c>
      <c r="O1217" s="34">
        <v>0</v>
      </c>
      <c r="P1217" s="34">
        <v>0</v>
      </c>
      <c r="Q1217" s="34">
        <v>0</v>
      </c>
      <c r="R1217" s="34">
        <v>1</v>
      </c>
      <c r="S1217" s="34">
        <v>0</v>
      </c>
      <c r="T1217" s="34">
        <v>0</v>
      </c>
      <c r="U1217" s="35">
        <v>303</v>
      </c>
      <c r="V1217" s="35">
        <v>0</v>
      </c>
      <c r="W1217" s="35">
        <v>280</v>
      </c>
      <c r="X1217" s="35">
        <v>60</v>
      </c>
      <c r="Y1217" s="35">
        <v>147</v>
      </c>
      <c r="Z1217" s="35">
        <v>15</v>
      </c>
      <c r="AA1217" s="34">
        <v>4</v>
      </c>
      <c r="AB1217" s="34">
        <v>6</v>
      </c>
      <c r="AC1217" s="34">
        <v>8</v>
      </c>
      <c r="AD1217" s="34">
        <v>2</v>
      </c>
      <c r="AE1217" s="34">
        <v>11</v>
      </c>
      <c r="AF1217" s="58">
        <f>'Base tratada'!$AC1217+'Base tratada'!$AD1217+'Base tratada'!$AE1217</f>
        <v>21</v>
      </c>
      <c r="AG12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17" s="58" t="str">
        <f>IF('Base tratada'!$AC1217&gt;=MAX('Base tratada'!$AD1217,'Base tratada'!$AE1217),"Web",
IF('Base tratada'!$AD1217&gt;='Base tratada'!$AE1217,"Catalog",
"Store"))</f>
        <v>Store</v>
      </c>
      <c r="AI1217" s="59">
        <f>IF('Base tratada'!$AF1217=0,"0",'Base tratada'!$AK1217/'Base tratada'!$AF1217)</f>
        <v>37.61904761904762</v>
      </c>
      <c r="AJ1217" s="59" t="str">
        <f>IF('Base tratada'!$AI1217=0,"R$ 0",
IF('Base tratada'!$AI1217&lt;=25,"R$ 1–25",
IF('Base tratada'!$AI1217&lt;=50,"R$ 26–50",
"+R$ 50")))</f>
        <v>R$ 26–50</v>
      </c>
      <c r="AK1217" s="35">
        <v>790</v>
      </c>
      <c r="AL1217" s="58" t="str">
        <f>IF('Base tratada'!$AK1217&lt;=100,"R$ 0-100",
IF('Base tratada'!$AK1217&lt;=500,"R$ 101-500",
IF('Base tratada'!$AK1217&lt;=1000,"R$ 501-1000",
IF('Base tratada'!$AK1217&lt;=1500,"R$ 1001-1500",
"+R$ 1500"))))</f>
        <v>R$ 501-1000</v>
      </c>
      <c r="AM1217" s="34">
        <v>0</v>
      </c>
      <c r="AN1217" s="34">
        <v>0</v>
      </c>
      <c r="AO1217" s="34">
        <v>0</v>
      </c>
      <c r="AP1217" s="34">
        <v>0</v>
      </c>
      <c r="AQ1217" s="34">
        <v>0</v>
      </c>
      <c r="AR1217" s="34">
        <v>0</v>
      </c>
      <c r="AS1217" s="34">
        <v>0</v>
      </c>
      <c r="AT1217" s="34">
        <v>3</v>
      </c>
      <c r="AU1217" s="34">
        <v>11</v>
      </c>
      <c r="AV1217" s="52">
        <v>775</v>
      </c>
      <c r="AW1217" s="57">
        <v>0</v>
      </c>
      <c r="AX1217" s="58" t="str">
        <f>IF(Tabela3[[#This Row],[Response]]=1, "Aceitou", "Não aceitou")</f>
        <v>Não aceitou</v>
      </c>
      <c r="AY1217" s="55" t="str">
        <f>Tabela3[[#This Row],[Faixa Recência]] &amp; " | " &amp; Tabela3[[#This Row],[Faixa Gasto]] &amp; " | " &amp; Tabela3[[#This Row],[Faixa ticket médio]]</f>
        <v>46-60 dias | R$ 501-1000 | R$ 26–50</v>
      </c>
      <c r="AZ12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7" s="36"/>
    </row>
    <row r="1218" spans="1:54" x14ac:dyDescent="0.25">
      <c r="A1218" s="61">
        <v>1217</v>
      </c>
      <c r="B1218" s="37">
        <v>55249</v>
      </c>
      <c r="C1218" s="34">
        <v>0</v>
      </c>
      <c r="D1218" s="34">
        <v>1</v>
      </c>
      <c r="E1218" s="34">
        <v>81</v>
      </c>
      <c r="F1218" s="58" t="str">
        <f>IF('Base tratada'!$E1218&lt;=15,"0-15 dias",
IF('Base tratada'!$E1218&lt;=30, "16-30 dias",
IF('Base tratada'!$E1218&lt;=45, "31-45 dias",
IF('Base tratada'!$E1218&lt;=60, "46-60 dias",
IF('Base tratada'!$E1218&lt;=75, "61-75 dias", "76-99 dias")))))</f>
        <v>76-99 dias</v>
      </c>
      <c r="G1218" s="38">
        <v>64</v>
      </c>
      <c r="H1218" s="60" t="str">
        <f>IF('Base tratada'!$G1218&lt;=29,"24–29",
IF('Base tratada'!$G1218&lt;=39,"30–39",
IF('Base tratada'!$G1218&lt;=49,"40–49",
IF('Base tratada'!$G1218&lt;=59,"50–59",
IF('Base tratada'!$G1218&lt;=69,"60–69",
"70–80")))))</f>
        <v>60–69</v>
      </c>
      <c r="I1218" s="34">
        <v>2232</v>
      </c>
      <c r="J1218" s="58" t="str">
        <f>IF('Base tratada'!$K1218=1,"Divorciado",
IF('Base tratada'!$L1218=1,"Casado",
IF('Base tratada'!$M1218=1, "Solteiro",
IF('Base tratada'!$N1218=1,"Juntos",
"Viúvo"))))</f>
        <v>Juntos</v>
      </c>
      <c r="K1218" s="34">
        <v>0</v>
      </c>
      <c r="L1218" s="34">
        <v>0</v>
      </c>
      <c r="M1218" s="34">
        <v>0</v>
      </c>
      <c r="N1218" s="34">
        <v>1</v>
      </c>
      <c r="O1218" s="34">
        <v>0</v>
      </c>
      <c r="P1218" s="34">
        <v>0</v>
      </c>
      <c r="Q1218" s="34">
        <v>0</v>
      </c>
      <c r="R1218" s="34">
        <v>0</v>
      </c>
      <c r="S1218" s="34">
        <v>1</v>
      </c>
      <c r="T1218" s="34">
        <v>0</v>
      </c>
      <c r="U1218" s="35">
        <v>97</v>
      </c>
      <c r="V1218" s="35">
        <v>1</v>
      </c>
      <c r="W1218" s="35">
        <v>19</v>
      </c>
      <c r="X1218" s="35">
        <v>2</v>
      </c>
      <c r="Y1218" s="35">
        <v>0</v>
      </c>
      <c r="Z1218" s="35">
        <v>11</v>
      </c>
      <c r="AA1218" s="34">
        <v>1</v>
      </c>
      <c r="AB1218" s="34">
        <v>3</v>
      </c>
      <c r="AC1218" s="34">
        <v>2</v>
      </c>
      <c r="AD1218" s="34">
        <v>1</v>
      </c>
      <c r="AE1218" s="34">
        <v>4</v>
      </c>
      <c r="AF1218" s="58">
        <f>'Base tratada'!$AC1218+'Base tratada'!$AD1218+'Base tratada'!$AE1218</f>
        <v>7</v>
      </c>
      <c r="AG12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18" s="58" t="str">
        <f>IF('Base tratada'!$AC1218&gt;=MAX('Base tratada'!$AD1218,'Base tratada'!$AE1218),"Web",
IF('Base tratada'!$AD1218&gt;='Base tratada'!$AE1218,"Catalog",
"Store"))</f>
        <v>Store</v>
      </c>
      <c r="AI1218" s="59">
        <f>IF('Base tratada'!$AF1218=0,"0",'Base tratada'!$AK1218/'Base tratada'!$AF1218)</f>
        <v>17</v>
      </c>
      <c r="AJ1218" s="59" t="str">
        <f>IF('Base tratada'!$AI1218=0,"R$ 0",
IF('Base tratada'!$AI1218&lt;=25,"R$ 1–25",
IF('Base tratada'!$AI1218&lt;=50,"R$ 26–50",
"+R$ 50")))</f>
        <v>R$ 1–25</v>
      </c>
      <c r="AK1218" s="35">
        <v>119</v>
      </c>
      <c r="AL1218" s="58" t="str">
        <f>IF('Base tratada'!$AK1218&lt;=100,"R$ 0-100",
IF('Base tratada'!$AK1218&lt;=500,"R$ 101-500",
IF('Base tratada'!$AK1218&lt;=1000,"R$ 501-1000",
IF('Base tratada'!$AK1218&lt;=1500,"R$ 1001-1500",
"+R$ 1500"))))</f>
        <v>R$ 101-500</v>
      </c>
      <c r="AM1218" s="34">
        <v>0</v>
      </c>
      <c r="AN1218" s="34">
        <v>0</v>
      </c>
      <c r="AO1218" s="34">
        <v>0</v>
      </c>
      <c r="AP1218" s="34">
        <v>0</v>
      </c>
      <c r="AQ1218" s="34">
        <v>0</v>
      </c>
      <c r="AR1218" s="34">
        <v>0</v>
      </c>
      <c r="AS1218" s="34">
        <v>0</v>
      </c>
      <c r="AT1218" s="34">
        <v>3</v>
      </c>
      <c r="AU1218" s="34">
        <v>11</v>
      </c>
      <c r="AV1218" s="52">
        <v>108</v>
      </c>
      <c r="AW1218" s="57">
        <v>0</v>
      </c>
      <c r="AX1218" s="58" t="str">
        <f>IF(Tabela3[[#This Row],[Response]]=1, "Aceitou", "Não aceitou")</f>
        <v>Não aceitou</v>
      </c>
      <c r="AY1218" s="55" t="str">
        <f>Tabela3[[#This Row],[Faixa Recência]] &amp; " | " &amp; Tabela3[[#This Row],[Faixa Gasto]] &amp; " | " &amp; Tabela3[[#This Row],[Faixa ticket médio]]</f>
        <v>76-99 dias | R$ 101-500 | R$ 1–25</v>
      </c>
      <c r="AZ12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8" s="36"/>
    </row>
    <row r="1219" spans="1:54" x14ac:dyDescent="0.25">
      <c r="A1219" s="61">
        <v>1218</v>
      </c>
      <c r="B1219" s="37">
        <v>84906</v>
      </c>
      <c r="C1219" s="34">
        <v>0</v>
      </c>
      <c r="D1219" s="34">
        <v>0</v>
      </c>
      <c r="E1219" s="34">
        <v>98</v>
      </c>
      <c r="F1219" s="58" t="str">
        <f>IF('Base tratada'!$E1219&lt;=15,"0-15 dias",
IF('Base tratada'!$E1219&lt;=30, "16-30 dias",
IF('Base tratada'!$E1219&lt;=45, "31-45 dias",
IF('Base tratada'!$E1219&lt;=60, "46-60 dias",
IF('Base tratada'!$E1219&lt;=75, "61-75 dias", "76-99 dias")))))</f>
        <v>76-99 dias</v>
      </c>
      <c r="G1219" s="38">
        <v>48</v>
      </c>
      <c r="H1219" s="60" t="str">
        <f>IF('Base tratada'!$G1219&lt;=29,"24–29",
IF('Base tratada'!$G1219&lt;=39,"30–39",
IF('Base tratada'!$G1219&lt;=49,"40–49",
IF('Base tratada'!$G1219&lt;=59,"50–59",
IF('Base tratada'!$G1219&lt;=69,"60–69",
"70–80")))))</f>
        <v>40–49</v>
      </c>
      <c r="I1219" s="34">
        <v>2427</v>
      </c>
      <c r="J1219" s="58" t="str">
        <f>IF('Base tratada'!$K1219=1,"Divorciado",
IF('Base tratada'!$L1219=1,"Casado",
IF('Base tratada'!$M1219=1, "Solteiro",
IF('Base tratada'!$N1219=1,"Juntos",
"Viúvo"))))</f>
        <v>Juntos</v>
      </c>
      <c r="K1219" s="34">
        <v>0</v>
      </c>
      <c r="L1219" s="34">
        <v>0</v>
      </c>
      <c r="M1219" s="34">
        <v>0</v>
      </c>
      <c r="N1219" s="34">
        <v>1</v>
      </c>
      <c r="O1219" s="34">
        <v>0</v>
      </c>
      <c r="P1219" s="34">
        <v>0</v>
      </c>
      <c r="Q1219" s="34">
        <v>0</v>
      </c>
      <c r="R1219" s="34">
        <v>1</v>
      </c>
      <c r="S1219" s="34">
        <v>0</v>
      </c>
      <c r="T1219" s="34">
        <v>0</v>
      </c>
      <c r="U1219" s="35">
        <v>997</v>
      </c>
      <c r="V1219" s="35">
        <v>15</v>
      </c>
      <c r="W1219" s="35">
        <v>414</v>
      </c>
      <c r="X1219" s="35">
        <v>99</v>
      </c>
      <c r="Y1219" s="35">
        <v>30</v>
      </c>
      <c r="Z1219" s="35">
        <v>76</v>
      </c>
      <c r="AA1219" s="34">
        <v>1</v>
      </c>
      <c r="AB1219" s="34">
        <v>2</v>
      </c>
      <c r="AC1219" s="34">
        <v>5</v>
      </c>
      <c r="AD1219" s="34">
        <v>6</v>
      </c>
      <c r="AE1219" s="34">
        <v>12</v>
      </c>
      <c r="AF1219" s="58">
        <f>'Base tratada'!$AC1219+'Base tratada'!$AD1219+'Base tratada'!$AE1219</f>
        <v>23</v>
      </c>
      <c r="AG12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19" s="58" t="str">
        <f>IF('Base tratada'!$AC1219&gt;=MAX('Base tratada'!$AD1219,'Base tratada'!$AE1219),"Web",
IF('Base tratada'!$AD1219&gt;='Base tratada'!$AE1219,"Catalog",
"Store"))</f>
        <v>Store</v>
      </c>
      <c r="AI1219" s="59">
        <f>IF('Base tratada'!$AF1219=0,"0",'Base tratada'!$AK1219/'Base tratada'!$AF1219)</f>
        <v>67.608695652173907</v>
      </c>
      <c r="AJ1219" s="59" t="str">
        <f>IF('Base tratada'!$AI1219=0,"R$ 0",
IF('Base tratada'!$AI1219&lt;=25,"R$ 1–25",
IF('Base tratada'!$AI1219&lt;=50,"R$ 26–50",
"+R$ 50")))</f>
        <v>+R$ 50</v>
      </c>
      <c r="AK1219" s="35">
        <v>1555</v>
      </c>
      <c r="AL1219" s="58" t="str">
        <f>IF('Base tratada'!$AK1219&lt;=100,"R$ 0-100",
IF('Base tratada'!$AK1219&lt;=500,"R$ 101-500",
IF('Base tratada'!$AK1219&lt;=1000,"R$ 501-1000",
IF('Base tratada'!$AK1219&lt;=1500,"R$ 1001-1500",
"+R$ 1500"))))</f>
        <v>+R$ 1500</v>
      </c>
      <c r="AM1219" s="34">
        <v>0</v>
      </c>
      <c r="AN1219" s="34">
        <v>1</v>
      </c>
      <c r="AO1219" s="34">
        <v>0</v>
      </c>
      <c r="AP1219" s="34">
        <v>1</v>
      </c>
      <c r="AQ1219" s="34">
        <v>1</v>
      </c>
      <c r="AR1219" s="34">
        <v>3</v>
      </c>
      <c r="AS1219" s="34">
        <v>0</v>
      </c>
      <c r="AT1219" s="34">
        <v>3</v>
      </c>
      <c r="AU1219" s="34">
        <v>11</v>
      </c>
      <c r="AV1219" s="52">
        <v>1479</v>
      </c>
      <c r="AW1219" s="57">
        <v>0</v>
      </c>
      <c r="AX1219" s="58" t="str">
        <f>IF(Tabela3[[#This Row],[Response]]=1, "Aceitou", "Não aceitou")</f>
        <v>Não aceitou</v>
      </c>
      <c r="AY1219" s="55" t="str">
        <f>Tabela3[[#This Row],[Faixa Recência]] &amp; " | " &amp; Tabela3[[#This Row],[Faixa Gasto]] &amp; " | " &amp; Tabela3[[#This Row],[Faixa ticket médio]]</f>
        <v>76-99 dias | +R$ 1500 | +R$ 50</v>
      </c>
      <c r="AZ12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19" s="36"/>
    </row>
    <row r="1220" spans="1:54" x14ac:dyDescent="0.25">
      <c r="A1220" s="61">
        <v>1219</v>
      </c>
      <c r="B1220" s="37">
        <v>28691</v>
      </c>
      <c r="C1220" s="34">
        <v>1</v>
      </c>
      <c r="D1220" s="34">
        <v>0</v>
      </c>
      <c r="E1220" s="34">
        <v>56</v>
      </c>
      <c r="F1220" s="58" t="str">
        <f>IF('Base tratada'!$E1220&lt;=15,"0-15 dias",
IF('Base tratada'!$E1220&lt;=30, "16-30 dias",
IF('Base tratada'!$E1220&lt;=45, "31-45 dias",
IF('Base tratada'!$E1220&lt;=60, "46-60 dias",
IF('Base tratada'!$E1220&lt;=75, "61-75 dias", "76-99 dias")))))</f>
        <v>46-60 dias</v>
      </c>
      <c r="G1220" s="38">
        <v>31</v>
      </c>
      <c r="H1220" s="60" t="str">
        <f>IF('Base tratada'!$G1220&lt;=29,"24–29",
IF('Base tratada'!$G1220&lt;=39,"30–39",
IF('Base tratada'!$G1220&lt;=49,"40–49",
IF('Base tratada'!$G1220&lt;=59,"50–59",
IF('Base tratada'!$G1220&lt;=69,"60–69",
"70–80")))))</f>
        <v>30–39</v>
      </c>
      <c r="I1220" s="34">
        <v>2519</v>
      </c>
      <c r="J1220" s="58" t="str">
        <f>IF('Base tratada'!$K1220=1,"Divorciado",
IF('Base tratada'!$L1220=1,"Casado",
IF('Base tratada'!$M1220=1, "Solteiro",
IF('Base tratada'!$N1220=1,"Juntos",
"Viúvo"))))</f>
        <v>Casado</v>
      </c>
      <c r="K1220" s="34">
        <v>0</v>
      </c>
      <c r="L1220" s="34">
        <v>1</v>
      </c>
      <c r="M1220" s="34">
        <v>0</v>
      </c>
      <c r="N1220" s="34">
        <v>0</v>
      </c>
      <c r="O1220" s="34">
        <v>0</v>
      </c>
      <c r="P1220" s="34">
        <v>0</v>
      </c>
      <c r="Q1220" s="34">
        <v>0</v>
      </c>
      <c r="R1220" s="34">
        <v>1</v>
      </c>
      <c r="S1220" s="34">
        <v>0</v>
      </c>
      <c r="T1220" s="34">
        <v>0</v>
      </c>
      <c r="U1220" s="35">
        <v>5</v>
      </c>
      <c r="V1220" s="35">
        <v>4</v>
      </c>
      <c r="W1220" s="35">
        <v>13</v>
      </c>
      <c r="X1220" s="35">
        <v>8</v>
      </c>
      <c r="Y1220" s="35">
        <v>0</v>
      </c>
      <c r="Z1220" s="35">
        <v>4</v>
      </c>
      <c r="AA1220" s="34">
        <v>1</v>
      </c>
      <c r="AB1220" s="34">
        <v>8</v>
      </c>
      <c r="AC1220" s="34">
        <v>1</v>
      </c>
      <c r="AD1220" s="34">
        <v>0</v>
      </c>
      <c r="AE1220" s="34">
        <v>3</v>
      </c>
      <c r="AF1220" s="58">
        <f>'Base tratada'!$AC1220+'Base tratada'!$AD1220+'Base tratada'!$AE1220</f>
        <v>4</v>
      </c>
      <c r="AG12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20" s="58" t="str">
        <f>IF('Base tratada'!$AC1220&gt;=MAX('Base tratada'!$AD1220,'Base tratada'!$AE1220),"Web",
IF('Base tratada'!$AD1220&gt;='Base tratada'!$AE1220,"Catalog",
"Store"))</f>
        <v>Store</v>
      </c>
      <c r="AI1220" s="59">
        <f>IF('Base tratada'!$AF1220=0,"0",'Base tratada'!$AK1220/'Base tratada'!$AF1220)</f>
        <v>7.5</v>
      </c>
      <c r="AJ1220" s="59" t="str">
        <f>IF('Base tratada'!$AI1220=0,"R$ 0",
IF('Base tratada'!$AI1220&lt;=25,"R$ 1–25",
IF('Base tratada'!$AI1220&lt;=50,"R$ 26–50",
"+R$ 50")))</f>
        <v>R$ 1–25</v>
      </c>
      <c r="AK1220" s="35">
        <v>30</v>
      </c>
      <c r="AL1220" s="58" t="str">
        <f>IF('Base tratada'!$AK1220&lt;=100,"R$ 0-100",
IF('Base tratada'!$AK1220&lt;=500,"R$ 101-500",
IF('Base tratada'!$AK1220&lt;=1000,"R$ 501-1000",
IF('Base tratada'!$AK1220&lt;=1500,"R$ 1001-1500",
"+R$ 1500"))))</f>
        <v>R$ 0-100</v>
      </c>
      <c r="AM1220" s="34">
        <v>0</v>
      </c>
      <c r="AN1220" s="34">
        <v>0</v>
      </c>
      <c r="AO1220" s="34">
        <v>0</v>
      </c>
      <c r="AP1220" s="34">
        <v>0</v>
      </c>
      <c r="AQ1220" s="34">
        <v>0</v>
      </c>
      <c r="AR1220" s="34">
        <v>0</v>
      </c>
      <c r="AS1220" s="34">
        <v>0</v>
      </c>
      <c r="AT1220" s="34">
        <v>3</v>
      </c>
      <c r="AU1220" s="34">
        <v>11</v>
      </c>
      <c r="AV1220" s="52">
        <v>26</v>
      </c>
      <c r="AW1220" s="57">
        <v>0</v>
      </c>
      <c r="AX1220" s="58" t="str">
        <f>IF(Tabela3[[#This Row],[Response]]=1, "Aceitou", "Não aceitou")</f>
        <v>Não aceitou</v>
      </c>
      <c r="AY1220" s="55" t="str">
        <f>Tabela3[[#This Row],[Faixa Recência]] &amp; " | " &amp; Tabela3[[#This Row],[Faixa Gasto]] &amp; " | " &amp; Tabela3[[#This Row],[Faixa ticket médio]]</f>
        <v>46-60 dias | R$ 0-100 | R$ 1–25</v>
      </c>
      <c r="AZ12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0" s="36"/>
    </row>
    <row r="1221" spans="1:54" x14ac:dyDescent="0.25">
      <c r="A1221" s="61">
        <v>1220</v>
      </c>
      <c r="B1221" s="37">
        <v>44213</v>
      </c>
      <c r="C1221" s="34">
        <v>1</v>
      </c>
      <c r="D1221" s="34">
        <v>1</v>
      </c>
      <c r="E1221" s="34">
        <v>48</v>
      </c>
      <c r="F1221" s="58" t="str">
        <f>IF('Base tratada'!$E1221&lt;=15,"0-15 dias",
IF('Base tratada'!$E1221&lt;=30, "16-30 dias",
IF('Base tratada'!$E1221&lt;=45, "31-45 dias",
IF('Base tratada'!$E1221&lt;=60, "46-60 dias",
IF('Base tratada'!$E1221&lt;=75, "61-75 dias", "76-99 dias")))))</f>
        <v>46-60 dias</v>
      </c>
      <c r="G1221" s="38">
        <v>68</v>
      </c>
      <c r="H1221" s="60" t="str">
        <f>IF('Base tratada'!$G1221&lt;=29,"24–29",
IF('Base tratada'!$G1221&lt;=39,"30–39",
IF('Base tratada'!$G1221&lt;=49,"40–49",
IF('Base tratada'!$G1221&lt;=59,"50–59",
IF('Base tratada'!$G1221&lt;=69,"60–69",
"70–80")))))</f>
        <v>60–69</v>
      </c>
      <c r="I1221" s="34">
        <v>2371</v>
      </c>
      <c r="J1221" s="58" t="str">
        <f>IF('Base tratada'!$K1221=1,"Divorciado",
IF('Base tratada'!$L1221=1,"Casado",
IF('Base tratada'!$M1221=1, "Solteiro",
IF('Base tratada'!$N1221=1,"Juntos",
"Viúvo"))))</f>
        <v>Solteiro</v>
      </c>
      <c r="K1221" s="34">
        <v>0</v>
      </c>
      <c r="L1221" s="34">
        <v>0</v>
      </c>
      <c r="M1221" s="34">
        <v>1</v>
      </c>
      <c r="N1221" s="34">
        <v>0</v>
      </c>
      <c r="O1221" s="34">
        <v>0</v>
      </c>
      <c r="P1221" s="34">
        <v>0</v>
      </c>
      <c r="Q1221" s="34">
        <v>0</v>
      </c>
      <c r="R1221" s="34">
        <v>1</v>
      </c>
      <c r="S1221" s="34">
        <v>0</v>
      </c>
      <c r="T1221" s="34">
        <v>0</v>
      </c>
      <c r="U1221" s="35">
        <v>95</v>
      </c>
      <c r="V1221" s="35">
        <v>11</v>
      </c>
      <c r="W1221" s="35">
        <v>35</v>
      </c>
      <c r="X1221" s="35">
        <v>0</v>
      </c>
      <c r="Y1221" s="35">
        <v>4</v>
      </c>
      <c r="Z1221" s="35">
        <v>7</v>
      </c>
      <c r="AA1221" s="34">
        <v>4</v>
      </c>
      <c r="AB1221" s="34">
        <v>6</v>
      </c>
      <c r="AC1221" s="34">
        <v>2</v>
      </c>
      <c r="AD1221" s="34">
        <v>1</v>
      </c>
      <c r="AE1221" s="34">
        <v>5</v>
      </c>
      <c r="AF1221" s="58">
        <f>'Base tratada'!$AC1221+'Base tratada'!$AD1221+'Base tratada'!$AE1221</f>
        <v>8</v>
      </c>
      <c r="AG12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21" s="58" t="str">
        <f>IF('Base tratada'!$AC1221&gt;=MAX('Base tratada'!$AD1221,'Base tratada'!$AE1221),"Web",
IF('Base tratada'!$AD1221&gt;='Base tratada'!$AE1221,"Catalog",
"Store"))</f>
        <v>Store</v>
      </c>
      <c r="AI1221" s="59">
        <f>IF('Base tratada'!$AF1221=0,"0",'Base tratada'!$AK1221/'Base tratada'!$AF1221)</f>
        <v>18.125</v>
      </c>
      <c r="AJ1221" s="59" t="str">
        <f>IF('Base tratada'!$AI1221=0,"R$ 0",
IF('Base tratada'!$AI1221&lt;=25,"R$ 1–25",
IF('Base tratada'!$AI1221&lt;=50,"R$ 26–50",
"+R$ 50")))</f>
        <v>R$ 1–25</v>
      </c>
      <c r="AK1221" s="35">
        <v>145</v>
      </c>
      <c r="AL1221" s="58" t="str">
        <f>IF('Base tratada'!$AK1221&lt;=100,"R$ 0-100",
IF('Base tratada'!$AK1221&lt;=500,"R$ 101-500",
IF('Base tratada'!$AK1221&lt;=1000,"R$ 501-1000",
IF('Base tratada'!$AK1221&lt;=1500,"R$ 1001-1500",
"+R$ 1500"))))</f>
        <v>R$ 101-500</v>
      </c>
      <c r="AM1221" s="34">
        <v>0</v>
      </c>
      <c r="AN1221" s="34">
        <v>0</v>
      </c>
      <c r="AO1221" s="34">
        <v>0</v>
      </c>
      <c r="AP1221" s="34">
        <v>0</v>
      </c>
      <c r="AQ1221" s="34">
        <v>0</v>
      </c>
      <c r="AR1221" s="34">
        <v>0</v>
      </c>
      <c r="AS1221" s="34">
        <v>0</v>
      </c>
      <c r="AT1221" s="34">
        <v>3</v>
      </c>
      <c r="AU1221" s="34">
        <v>11</v>
      </c>
      <c r="AV1221" s="52">
        <v>138</v>
      </c>
      <c r="AW1221" s="57">
        <v>0</v>
      </c>
      <c r="AX1221" s="58" t="str">
        <f>IF(Tabela3[[#This Row],[Response]]=1, "Aceitou", "Não aceitou")</f>
        <v>Não aceitou</v>
      </c>
      <c r="AY1221" s="55" t="str">
        <f>Tabela3[[#This Row],[Faixa Recência]] &amp; " | " &amp; Tabela3[[#This Row],[Faixa Gasto]] &amp; " | " &amp; Tabela3[[#This Row],[Faixa ticket médio]]</f>
        <v>46-60 dias | R$ 101-500 | R$ 1–25</v>
      </c>
      <c r="AZ12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1" s="36"/>
    </row>
    <row r="1222" spans="1:54" x14ac:dyDescent="0.25">
      <c r="A1222" s="61">
        <v>1221</v>
      </c>
      <c r="B1222" s="37">
        <v>25707</v>
      </c>
      <c r="C1222" s="34">
        <v>1</v>
      </c>
      <c r="D1222" s="34">
        <v>0</v>
      </c>
      <c r="E1222" s="34">
        <v>18</v>
      </c>
      <c r="F1222" s="58" t="str">
        <f>IF('Base tratada'!$E1222&lt;=15,"0-15 dias",
IF('Base tratada'!$E1222&lt;=30, "16-30 dias",
IF('Base tratada'!$E1222&lt;=45, "31-45 dias",
IF('Base tratada'!$E1222&lt;=60, "46-60 dias",
IF('Base tratada'!$E1222&lt;=75, "61-75 dias", "76-99 dias")))))</f>
        <v>16-30 dias</v>
      </c>
      <c r="G1222" s="38">
        <v>36</v>
      </c>
      <c r="H1222" s="60" t="str">
        <f>IF('Base tratada'!$G1222&lt;=29,"24–29",
IF('Base tratada'!$G1222&lt;=39,"30–39",
IF('Base tratada'!$G1222&lt;=49,"40–49",
IF('Base tratada'!$G1222&lt;=59,"50–59",
IF('Base tratada'!$G1222&lt;=69,"60–69",
"70–80")))))</f>
        <v>30–39</v>
      </c>
      <c r="I1222" s="34">
        <v>2321</v>
      </c>
      <c r="J1222" s="58" t="str">
        <f>IF('Base tratada'!$K1222=1,"Divorciado",
IF('Base tratada'!$L1222=1,"Casado",
IF('Base tratada'!$M1222=1, "Solteiro",
IF('Base tratada'!$N1222=1,"Juntos",
"Viúvo"))))</f>
        <v>Solteiro</v>
      </c>
      <c r="K1222" s="34">
        <v>0</v>
      </c>
      <c r="L1222" s="34">
        <v>0</v>
      </c>
      <c r="M1222" s="34">
        <v>1</v>
      </c>
      <c r="N1222" s="34">
        <v>0</v>
      </c>
      <c r="O1222" s="34">
        <v>0</v>
      </c>
      <c r="P1222" s="34">
        <v>0</v>
      </c>
      <c r="Q1222" s="34">
        <v>1</v>
      </c>
      <c r="R1222" s="34">
        <v>0</v>
      </c>
      <c r="S1222" s="34">
        <v>0</v>
      </c>
      <c r="T1222" s="34">
        <v>0</v>
      </c>
      <c r="U1222" s="35">
        <v>1</v>
      </c>
      <c r="V1222" s="35">
        <v>6</v>
      </c>
      <c r="W1222" s="35">
        <v>2</v>
      </c>
      <c r="X1222" s="35">
        <v>3</v>
      </c>
      <c r="Y1222" s="35">
        <v>6</v>
      </c>
      <c r="Z1222" s="35">
        <v>3</v>
      </c>
      <c r="AA1222" s="34">
        <v>1</v>
      </c>
      <c r="AB1222" s="34">
        <v>7</v>
      </c>
      <c r="AC1222" s="34">
        <v>1</v>
      </c>
      <c r="AD1222" s="34">
        <v>0</v>
      </c>
      <c r="AE1222" s="34">
        <v>3</v>
      </c>
      <c r="AF1222" s="58">
        <f>'Base tratada'!$AC1222+'Base tratada'!$AD1222+'Base tratada'!$AE1222</f>
        <v>4</v>
      </c>
      <c r="AG12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22" s="58" t="str">
        <f>IF('Base tratada'!$AC1222&gt;=MAX('Base tratada'!$AD1222,'Base tratada'!$AE1222),"Web",
IF('Base tratada'!$AD1222&gt;='Base tratada'!$AE1222,"Catalog",
"Store"))</f>
        <v>Store</v>
      </c>
      <c r="AI1222" s="59">
        <f>IF('Base tratada'!$AF1222=0,"0",'Base tratada'!$AK1222/'Base tratada'!$AF1222)</f>
        <v>4.5</v>
      </c>
      <c r="AJ1222" s="59" t="str">
        <f>IF('Base tratada'!$AI1222=0,"R$ 0",
IF('Base tratada'!$AI1222&lt;=25,"R$ 1–25",
IF('Base tratada'!$AI1222&lt;=50,"R$ 26–50",
"+R$ 50")))</f>
        <v>R$ 1–25</v>
      </c>
      <c r="AK1222" s="35">
        <v>18</v>
      </c>
      <c r="AL1222" s="58" t="str">
        <f>IF('Base tratada'!$AK1222&lt;=100,"R$ 0-100",
IF('Base tratada'!$AK1222&lt;=500,"R$ 101-500",
IF('Base tratada'!$AK1222&lt;=1000,"R$ 501-1000",
IF('Base tratada'!$AK1222&lt;=1500,"R$ 1001-1500",
"+R$ 1500"))))</f>
        <v>R$ 0-100</v>
      </c>
      <c r="AM1222" s="34">
        <v>0</v>
      </c>
      <c r="AN1222" s="34">
        <v>0</v>
      </c>
      <c r="AO1222" s="34">
        <v>0</v>
      </c>
      <c r="AP1222" s="34">
        <v>0</v>
      </c>
      <c r="AQ1222" s="34">
        <v>0</v>
      </c>
      <c r="AR1222" s="34">
        <v>0</v>
      </c>
      <c r="AS1222" s="34">
        <v>0</v>
      </c>
      <c r="AT1222" s="34">
        <v>3</v>
      </c>
      <c r="AU1222" s="34">
        <v>11</v>
      </c>
      <c r="AV1222" s="52">
        <v>15</v>
      </c>
      <c r="AW1222" s="57">
        <v>0</v>
      </c>
      <c r="AX1222" s="58" t="str">
        <f>IF(Tabela3[[#This Row],[Response]]=1, "Aceitou", "Não aceitou")</f>
        <v>Não aceitou</v>
      </c>
      <c r="AY1222" s="55" t="str">
        <f>Tabela3[[#This Row],[Faixa Recência]] &amp; " | " &amp; Tabela3[[#This Row],[Faixa Gasto]] &amp; " | " &amp; Tabela3[[#This Row],[Faixa ticket médio]]</f>
        <v>16-30 dias | R$ 0-100 | R$ 1–25</v>
      </c>
      <c r="AZ12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2" s="36"/>
    </row>
    <row r="1223" spans="1:54" x14ac:dyDescent="0.25">
      <c r="A1223" s="61">
        <v>1222</v>
      </c>
      <c r="B1223" s="37">
        <v>59062</v>
      </c>
      <c r="C1223" s="34">
        <v>2</v>
      </c>
      <c r="D1223" s="34">
        <v>1</v>
      </c>
      <c r="E1223" s="34">
        <v>74</v>
      </c>
      <c r="F1223" s="58" t="str">
        <f>IF('Base tratada'!$E1223&lt;=15,"0-15 dias",
IF('Base tratada'!$E1223&lt;=30, "16-30 dias",
IF('Base tratada'!$E1223&lt;=45, "31-45 dias",
IF('Base tratada'!$E1223&lt;=60, "46-60 dias",
IF('Base tratada'!$E1223&lt;=75, "61-75 dias", "76-99 dias")))))</f>
        <v>61-75 dias</v>
      </c>
      <c r="G1223" s="38">
        <v>53</v>
      </c>
      <c r="H1223" s="60" t="str">
        <f>IF('Base tratada'!$G1223&lt;=29,"24–29",
IF('Base tratada'!$G1223&lt;=39,"30–39",
IF('Base tratada'!$G1223&lt;=49,"40–49",
IF('Base tratada'!$G1223&lt;=59,"50–59",
IF('Base tratada'!$G1223&lt;=69,"60–69",
"70–80")))))</f>
        <v>50–59</v>
      </c>
      <c r="I1223" s="34">
        <v>2428</v>
      </c>
      <c r="J1223" s="58" t="str">
        <f>IF('Base tratada'!$K1223=1,"Divorciado",
IF('Base tratada'!$L1223=1,"Casado",
IF('Base tratada'!$M1223=1, "Solteiro",
IF('Base tratada'!$N1223=1,"Juntos",
"Viúvo"))))</f>
        <v>Casado</v>
      </c>
      <c r="K1223" s="34">
        <v>0</v>
      </c>
      <c r="L1223" s="34">
        <v>1</v>
      </c>
      <c r="M1223" s="34">
        <v>0</v>
      </c>
      <c r="N1223" s="34">
        <v>0</v>
      </c>
      <c r="O1223" s="34">
        <v>0</v>
      </c>
      <c r="P1223" s="34">
        <v>0</v>
      </c>
      <c r="Q1223" s="34">
        <v>0</v>
      </c>
      <c r="R1223" s="34">
        <v>0</v>
      </c>
      <c r="S1223" s="34">
        <v>0</v>
      </c>
      <c r="T1223" s="34">
        <v>1</v>
      </c>
      <c r="U1223" s="35">
        <v>46</v>
      </c>
      <c r="V1223" s="35">
        <v>1</v>
      </c>
      <c r="W1223" s="35">
        <v>12</v>
      </c>
      <c r="X1223" s="35">
        <v>3</v>
      </c>
      <c r="Y1223" s="35">
        <v>0</v>
      </c>
      <c r="Z1223" s="35">
        <v>9</v>
      </c>
      <c r="AA1223" s="34">
        <v>2</v>
      </c>
      <c r="AB1223" s="34">
        <v>4</v>
      </c>
      <c r="AC1223" s="34">
        <v>2</v>
      </c>
      <c r="AD1223" s="34">
        <v>0</v>
      </c>
      <c r="AE1223" s="34">
        <v>3</v>
      </c>
      <c r="AF1223" s="58">
        <f>'Base tratada'!$AC1223+'Base tratada'!$AD1223+'Base tratada'!$AE1223</f>
        <v>5</v>
      </c>
      <c r="AG12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23" s="58" t="str">
        <f>IF('Base tratada'!$AC1223&gt;=MAX('Base tratada'!$AD1223,'Base tratada'!$AE1223),"Web",
IF('Base tratada'!$AD1223&gt;='Base tratada'!$AE1223,"Catalog",
"Store"))</f>
        <v>Store</v>
      </c>
      <c r="AI1223" s="59">
        <f>IF('Base tratada'!$AF1223=0,"0",'Base tratada'!$AK1223/'Base tratada'!$AF1223)</f>
        <v>12.4</v>
      </c>
      <c r="AJ1223" s="59" t="str">
        <f>IF('Base tratada'!$AI1223=0,"R$ 0",
IF('Base tratada'!$AI1223&lt;=25,"R$ 1–25",
IF('Base tratada'!$AI1223&lt;=50,"R$ 26–50",
"+R$ 50")))</f>
        <v>R$ 1–25</v>
      </c>
      <c r="AK1223" s="35">
        <v>62</v>
      </c>
      <c r="AL1223" s="58" t="str">
        <f>IF('Base tratada'!$AK1223&lt;=100,"R$ 0-100",
IF('Base tratada'!$AK1223&lt;=500,"R$ 101-500",
IF('Base tratada'!$AK1223&lt;=1000,"R$ 501-1000",
IF('Base tratada'!$AK1223&lt;=1500,"R$ 1001-1500",
"+R$ 1500"))))</f>
        <v>R$ 0-100</v>
      </c>
      <c r="AM1223" s="34">
        <v>0</v>
      </c>
      <c r="AN1223" s="34">
        <v>0</v>
      </c>
      <c r="AO1223" s="34">
        <v>0</v>
      </c>
      <c r="AP1223" s="34">
        <v>0</v>
      </c>
      <c r="AQ1223" s="34">
        <v>0</v>
      </c>
      <c r="AR1223" s="34">
        <v>0</v>
      </c>
      <c r="AS1223" s="34">
        <v>0</v>
      </c>
      <c r="AT1223" s="34">
        <v>3</v>
      </c>
      <c r="AU1223" s="34">
        <v>11</v>
      </c>
      <c r="AV1223" s="52">
        <v>53</v>
      </c>
      <c r="AW1223" s="57">
        <v>0</v>
      </c>
      <c r="AX1223" s="58" t="str">
        <f>IF(Tabela3[[#This Row],[Response]]=1, "Aceitou", "Não aceitou")</f>
        <v>Não aceitou</v>
      </c>
      <c r="AY1223" s="55" t="str">
        <f>Tabela3[[#This Row],[Faixa Recência]] &amp; " | " &amp; Tabela3[[#This Row],[Faixa Gasto]] &amp; " | " &amp; Tabela3[[#This Row],[Faixa ticket médio]]</f>
        <v>61-75 dias | R$ 0-100 | R$ 1–25</v>
      </c>
      <c r="AZ12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3" s="36"/>
    </row>
    <row r="1224" spans="1:54" x14ac:dyDescent="0.25">
      <c r="A1224" s="61">
        <v>1223</v>
      </c>
      <c r="B1224" s="37">
        <v>76624</v>
      </c>
      <c r="C1224" s="34">
        <v>0</v>
      </c>
      <c r="D1224" s="34">
        <v>1</v>
      </c>
      <c r="E1224" s="34">
        <v>68</v>
      </c>
      <c r="F1224" s="58" t="str">
        <f>IF('Base tratada'!$E1224&lt;=15,"0-15 dias",
IF('Base tratada'!$E1224&lt;=30, "16-30 dias",
IF('Base tratada'!$E1224&lt;=45, "31-45 dias",
IF('Base tratada'!$E1224&lt;=60, "46-60 dias",
IF('Base tratada'!$E1224&lt;=75, "61-75 dias", "76-99 dias")))))</f>
        <v>61-75 dias</v>
      </c>
      <c r="G1224" s="38">
        <v>58</v>
      </c>
      <c r="H1224" s="60" t="str">
        <f>IF('Base tratada'!$G1224&lt;=29,"24–29",
IF('Base tratada'!$G1224&lt;=39,"30–39",
IF('Base tratada'!$G1224&lt;=49,"40–49",
IF('Base tratada'!$G1224&lt;=59,"50–59",
IF('Base tratada'!$G1224&lt;=69,"60–69",
"70–80")))))</f>
        <v>50–59</v>
      </c>
      <c r="I1224" s="34">
        <v>2195</v>
      </c>
      <c r="J1224" s="58" t="str">
        <f>IF('Base tratada'!$K1224=1,"Divorciado",
IF('Base tratada'!$L1224=1,"Casado",
IF('Base tratada'!$M1224=1, "Solteiro",
IF('Base tratada'!$N1224=1,"Juntos",
"Viúvo"))))</f>
        <v>Solteiro</v>
      </c>
      <c r="K1224" s="34">
        <v>0</v>
      </c>
      <c r="L1224" s="34">
        <v>0</v>
      </c>
      <c r="M1224" s="34">
        <v>1</v>
      </c>
      <c r="N1224" s="34">
        <v>0</v>
      </c>
      <c r="O1224" s="34">
        <v>0</v>
      </c>
      <c r="P1224" s="34">
        <v>0</v>
      </c>
      <c r="Q1224" s="34">
        <v>0</v>
      </c>
      <c r="R1224" s="34">
        <v>1</v>
      </c>
      <c r="S1224" s="34">
        <v>0</v>
      </c>
      <c r="T1224" s="34">
        <v>0</v>
      </c>
      <c r="U1224" s="35">
        <v>411</v>
      </c>
      <c r="V1224" s="35">
        <v>106</v>
      </c>
      <c r="W1224" s="35">
        <v>147</v>
      </c>
      <c r="X1224" s="35">
        <v>54</v>
      </c>
      <c r="Y1224" s="35">
        <v>115</v>
      </c>
      <c r="Z1224" s="35">
        <v>66</v>
      </c>
      <c r="AA1224" s="34">
        <v>1</v>
      </c>
      <c r="AB1224" s="34">
        <v>1</v>
      </c>
      <c r="AC1224" s="34">
        <v>5</v>
      </c>
      <c r="AD1224" s="34">
        <v>10</v>
      </c>
      <c r="AE1224" s="34">
        <v>7</v>
      </c>
      <c r="AF1224" s="58">
        <f>'Base tratada'!$AC1224+'Base tratada'!$AD1224+'Base tratada'!$AE1224</f>
        <v>22</v>
      </c>
      <c r="AG12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24" s="58" t="str">
        <f>IF('Base tratada'!$AC1224&gt;=MAX('Base tratada'!$AD1224,'Base tratada'!$AE1224),"Web",
IF('Base tratada'!$AD1224&gt;='Base tratada'!$AE1224,"Catalog",
"Store"))</f>
        <v>Catalog</v>
      </c>
      <c r="AI1224" s="59">
        <f>IF('Base tratada'!$AF1224=0,"0",'Base tratada'!$AK1224/'Base tratada'!$AF1224)</f>
        <v>37.863636363636367</v>
      </c>
      <c r="AJ1224" s="59" t="str">
        <f>IF('Base tratada'!$AI1224=0,"R$ 0",
IF('Base tratada'!$AI1224&lt;=25,"R$ 1–25",
IF('Base tratada'!$AI1224&lt;=50,"R$ 26–50",
"+R$ 50")))</f>
        <v>R$ 26–50</v>
      </c>
      <c r="AK1224" s="35">
        <v>833</v>
      </c>
      <c r="AL1224" s="58" t="str">
        <f>IF('Base tratada'!$AK1224&lt;=100,"R$ 0-100",
IF('Base tratada'!$AK1224&lt;=500,"R$ 101-500",
IF('Base tratada'!$AK1224&lt;=1000,"R$ 501-1000",
IF('Base tratada'!$AK1224&lt;=1500,"R$ 1001-1500",
"+R$ 1500"))))</f>
        <v>R$ 501-1000</v>
      </c>
      <c r="AM1224" s="34">
        <v>0</v>
      </c>
      <c r="AN1224" s="34">
        <v>0</v>
      </c>
      <c r="AO1224" s="34">
        <v>1</v>
      </c>
      <c r="AP1224" s="34">
        <v>0</v>
      </c>
      <c r="AQ1224" s="34">
        <v>0</v>
      </c>
      <c r="AR1224" s="34">
        <v>1</v>
      </c>
      <c r="AS1224" s="34">
        <v>0</v>
      </c>
      <c r="AT1224" s="34">
        <v>3</v>
      </c>
      <c r="AU1224" s="34">
        <v>11</v>
      </c>
      <c r="AV1224" s="52">
        <v>767</v>
      </c>
      <c r="AW1224" s="57">
        <v>0</v>
      </c>
      <c r="AX1224" s="58" t="str">
        <f>IF(Tabela3[[#This Row],[Response]]=1, "Aceitou", "Não aceitou")</f>
        <v>Não aceitou</v>
      </c>
      <c r="AY1224" s="55" t="str">
        <f>Tabela3[[#This Row],[Faixa Recência]] &amp; " | " &amp; Tabela3[[#This Row],[Faixa Gasto]] &amp; " | " &amp; Tabela3[[#This Row],[Faixa ticket médio]]</f>
        <v>61-75 dias | R$ 501-1000 | R$ 26–50</v>
      </c>
      <c r="AZ12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4" s="36"/>
    </row>
    <row r="1225" spans="1:54" x14ac:dyDescent="0.25">
      <c r="A1225" s="61">
        <v>1224</v>
      </c>
      <c r="B1225" s="37">
        <v>66000</v>
      </c>
      <c r="C1225" s="34">
        <v>0</v>
      </c>
      <c r="D1225" s="34">
        <v>0</v>
      </c>
      <c r="E1225" s="34">
        <v>36</v>
      </c>
      <c r="F1225" s="58" t="str">
        <f>IF('Base tratada'!$E1225&lt;=15,"0-15 dias",
IF('Base tratada'!$E1225&lt;=30, "16-30 dias",
IF('Base tratada'!$E1225&lt;=45, "31-45 dias",
IF('Base tratada'!$E1225&lt;=60, "46-60 dias",
IF('Base tratada'!$E1225&lt;=75, "61-75 dias", "76-99 dias")))))</f>
        <v>31-45 dias</v>
      </c>
      <c r="G1225" s="38">
        <v>73</v>
      </c>
      <c r="H1225" s="60" t="str">
        <f>IF('Base tratada'!$G1225&lt;=29,"24–29",
IF('Base tratada'!$G1225&lt;=39,"30–39",
IF('Base tratada'!$G1225&lt;=49,"40–49",
IF('Base tratada'!$G1225&lt;=59,"50–59",
IF('Base tratada'!$G1225&lt;=69,"60–69",
"70–80")))))</f>
        <v>70–80</v>
      </c>
      <c r="I1225" s="34">
        <v>2229</v>
      </c>
      <c r="J1225" s="58" t="str">
        <f>IF('Base tratada'!$K1225=1,"Divorciado",
IF('Base tratada'!$L1225=1,"Casado",
IF('Base tratada'!$M1225=1, "Solteiro",
IF('Base tratada'!$N1225=1,"Juntos",
"Viúvo"))))</f>
        <v>Juntos</v>
      </c>
      <c r="K1225" s="34">
        <v>0</v>
      </c>
      <c r="L1225" s="34">
        <v>0</v>
      </c>
      <c r="M1225" s="34">
        <v>0</v>
      </c>
      <c r="N1225" s="34">
        <v>1</v>
      </c>
      <c r="O1225" s="34">
        <v>0</v>
      </c>
      <c r="P1225" s="34">
        <v>0</v>
      </c>
      <c r="Q1225" s="34">
        <v>0</v>
      </c>
      <c r="R1225" s="34">
        <v>0</v>
      </c>
      <c r="S1225" s="34">
        <v>1</v>
      </c>
      <c r="T1225" s="34">
        <v>0</v>
      </c>
      <c r="U1225" s="35">
        <v>244</v>
      </c>
      <c r="V1225" s="35">
        <v>51</v>
      </c>
      <c r="W1225" s="35">
        <v>270</v>
      </c>
      <c r="X1225" s="35">
        <v>101</v>
      </c>
      <c r="Y1225" s="35">
        <v>0</v>
      </c>
      <c r="Z1225" s="35">
        <v>45</v>
      </c>
      <c r="AA1225" s="34">
        <v>1</v>
      </c>
      <c r="AB1225" s="34">
        <v>1</v>
      </c>
      <c r="AC1225" s="34">
        <v>1</v>
      </c>
      <c r="AD1225" s="34">
        <v>3</v>
      </c>
      <c r="AE1225" s="34">
        <v>5</v>
      </c>
      <c r="AF1225" s="58">
        <f>'Base tratada'!$AC1225+'Base tratada'!$AD1225+'Base tratada'!$AE1225</f>
        <v>9</v>
      </c>
      <c r="AG12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25" s="58" t="str">
        <f>IF('Base tratada'!$AC1225&gt;=MAX('Base tratada'!$AD1225,'Base tratada'!$AE1225),"Web",
IF('Base tratada'!$AD1225&gt;='Base tratada'!$AE1225,"Catalog",
"Store"))</f>
        <v>Store</v>
      </c>
      <c r="AI1225" s="59">
        <f>IF('Base tratada'!$AF1225=0,"0",'Base tratada'!$AK1225/'Base tratada'!$AF1225)</f>
        <v>74</v>
      </c>
      <c r="AJ1225" s="59" t="str">
        <f>IF('Base tratada'!$AI1225=0,"R$ 0",
IF('Base tratada'!$AI1225&lt;=25,"R$ 1–25",
IF('Base tratada'!$AI1225&lt;=50,"R$ 26–50",
"+R$ 50")))</f>
        <v>+R$ 50</v>
      </c>
      <c r="AK1225" s="35">
        <v>666</v>
      </c>
      <c r="AL1225" s="58" t="str">
        <f>IF('Base tratada'!$AK1225&lt;=100,"R$ 0-100",
IF('Base tratada'!$AK1225&lt;=500,"R$ 101-500",
IF('Base tratada'!$AK1225&lt;=1000,"R$ 501-1000",
IF('Base tratada'!$AK1225&lt;=1500,"R$ 1001-1500",
"+R$ 1500"))))</f>
        <v>R$ 501-1000</v>
      </c>
      <c r="AM1225" s="34">
        <v>0</v>
      </c>
      <c r="AN1225" s="34">
        <v>0</v>
      </c>
      <c r="AO1225" s="34">
        <v>0</v>
      </c>
      <c r="AP1225" s="34">
        <v>0</v>
      </c>
      <c r="AQ1225" s="34">
        <v>0</v>
      </c>
      <c r="AR1225" s="34">
        <v>0</v>
      </c>
      <c r="AS1225" s="34">
        <v>0</v>
      </c>
      <c r="AT1225" s="34">
        <v>3</v>
      </c>
      <c r="AU1225" s="34">
        <v>11</v>
      </c>
      <c r="AV1225" s="52">
        <v>621</v>
      </c>
      <c r="AW1225" s="57">
        <v>0</v>
      </c>
      <c r="AX1225" s="58" t="str">
        <f>IF(Tabela3[[#This Row],[Response]]=1, "Aceitou", "Não aceitou")</f>
        <v>Não aceitou</v>
      </c>
      <c r="AY1225" s="55" t="str">
        <f>Tabela3[[#This Row],[Faixa Recência]] &amp; " | " &amp; Tabela3[[#This Row],[Faixa Gasto]] &amp; " | " &amp; Tabela3[[#This Row],[Faixa ticket médio]]</f>
        <v>31-45 dias | R$ 501-1000 | +R$ 50</v>
      </c>
      <c r="AZ12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225" s="36"/>
    </row>
    <row r="1226" spans="1:54" x14ac:dyDescent="0.25">
      <c r="A1226" s="61">
        <v>1225</v>
      </c>
      <c r="B1226" s="37">
        <v>27683</v>
      </c>
      <c r="C1226" s="34">
        <v>1</v>
      </c>
      <c r="D1226" s="34">
        <v>0</v>
      </c>
      <c r="E1226" s="34">
        <v>90</v>
      </c>
      <c r="F1226" s="58" t="str">
        <f>IF('Base tratada'!$E1226&lt;=15,"0-15 dias",
IF('Base tratada'!$E1226&lt;=30, "16-30 dias",
IF('Base tratada'!$E1226&lt;=45, "31-45 dias",
IF('Base tratada'!$E1226&lt;=60, "46-60 dias",
IF('Base tratada'!$E1226&lt;=75, "61-75 dias", "76-99 dias")))))</f>
        <v>76-99 dias</v>
      </c>
      <c r="G1226" s="38">
        <v>42</v>
      </c>
      <c r="H1226" s="60" t="str">
        <f>IF('Base tratada'!$G1226&lt;=29,"24–29",
IF('Base tratada'!$G1226&lt;=39,"30–39",
IF('Base tratada'!$G1226&lt;=49,"40–49",
IF('Base tratada'!$G1226&lt;=59,"50–59",
IF('Base tratada'!$G1226&lt;=69,"60–69",
"70–80")))))</f>
        <v>40–49</v>
      </c>
      <c r="I1226" s="34">
        <v>2853</v>
      </c>
      <c r="J1226" s="58" t="str">
        <f>IF('Base tratada'!$K1226=1,"Divorciado",
IF('Base tratada'!$L1226=1,"Casado",
IF('Base tratada'!$M1226=1, "Solteiro",
IF('Base tratada'!$N1226=1,"Juntos",
"Viúvo"))))</f>
        <v>Juntos</v>
      </c>
      <c r="K1226" s="34">
        <v>0</v>
      </c>
      <c r="L1226" s="34">
        <v>0</v>
      </c>
      <c r="M1226" s="34">
        <v>0</v>
      </c>
      <c r="N1226" s="34">
        <v>1</v>
      </c>
      <c r="O1226" s="34">
        <v>0</v>
      </c>
      <c r="P1226" s="34">
        <v>0</v>
      </c>
      <c r="Q1226" s="34">
        <v>0</v>
      </c>
      <c r="R1226" s="34">
        <v>0</v>
      </c>
      <c r="S1226" s="34">
        <v>0</v>
      </c>
      <c r="T1226" s="34">
        <v>1</v>
      </c>
      <c r="U1226" s="35">
        <v>152</v>
      </c>
      <c r="V1226" s="35">
        <v>9</v>
      </c>
      <c r="W1226" s="35">
        <v>121</v>
      </c>
      <c r="X1226" s="35">
        <v>12</v>
      </c>
      <c r="Y1226" s="35">
        <v>12</v>
      </c>
      <c r="Z1226" s="35">
        <v>45</v>
      </c>
      <c r="AA1226" s="34">
        <v>4</v>
      </c>
      <c r="AB1226" s="34">
        <v>8</v>
      </c>
      <c r="AC1226" s="34">
        <v>6</v>
      </c>
      <c r="AD1226" s="34">
        <v>2</v>
      </c>
      <c r="AE1226" s="34">
        <v>4</v>
      </c>
      <c r="AF1226" s="58">
        <f>'Base tratada'!$AC1226+'Base tratada'!$AD1226+'Base tratada'!$AE1226</f>
        <v>12</v>
      </c>
      <c r="AG12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26" s="58" t="str">
        <f>IF('Base tratada'!$AC1226&gt;=MAX('Base tratada'!$AD1226,'Base tratada'!$AE1226),"Web",
IF('Base tratada'!$AD1226&gt;='Base tratada'!$AE1226,"Catalog",
"Store"))</f>
        <v>Web</v>
      </c>
      <c r="AI1226" s="59">
        <f>IF('Base tratada'!$AF1226=0,"0",'Base tratada'!$AK1226/'Base tratada'!$AF1226)</f>
        <v>25.5</v>
      </c>
      <c r="AJ1226" s="59" t="str">
        <f>IF('Base tratada'!$AI1226=0,"R$ 0",
IF('Base tratada'!$AI1226&lt;=25,"R$ 1–25",
IF('Base tratada'!$AI1226&lt;=50,"R$ 26–50",
"+R$ 50")))</f>
        <v>R$ 26–50</v>
      </c>
      <c r="AK1226" s="35">
        <v>306</v>
      </c>
      <c r="AL1226" s="58" t="str">
        <f>IF('Base tratada'!$AK1226&lt;=100,"R$ 0-100",
IF('Base tratada'!$AK1226&lt;=500,"R$ 101-500",
IF('Base tratada'!$AK1226&lt;=1000,"R$ 501-1000",
IF('Base tratada'!$AK1226&lt;=1500,"R$ 1001-1500",
"+R$ 1500"))))</f>
        <v>R$ 101-500</v>
      </c>
      <c r="AM1226" s="34">
        <v>0</v>
      </c>
      <c r="AN1226" s="34">
        <v>0</v>
      </c>
      <c r="AO1226" s="34">
        <v>0</v>
      </c>
      <c r="AP1226" s="34">
        <v>0</v>
      </c>
      <c r="AQ1226" s="34">
        <v>0</v>
      </c>
      <c r="AR1226" s="34">
        <v>0</v>
      </c>
      <c r="AS1226" s="34">
        <v>0</v>
      </c>
      <c r="AT1226" s="34">
        <v>3</v>
      </c>
      <c r="AU1226" s="34">
        <v>11</v>
      </c>
      <c r="AV1226" s="52">
        <v>261</v>
      </c>
      <c r="AW1226" s="57">
        <v>0</v>
      </c>
      <c r="AX1226" s="58" t="str">
        <f>IF(Tabela3[[#This Row],[Response]]=1, "Aceitou", "Não aceitou")</f>
        <v>Não aceitou</v>
      </c>
      <c r="AY1226" s="55" t="str">
        <f>Tabela3[[#This Row],[Faixa Recência]] &amp; " | " &amp; Tabela3[[#This Row],[Faixa Gasto]] &amp; " | " &amp; Tabela3[[#This Row],[Faixa ticket médio]]</f>
        <v>76-99 dias | R$ 101-500 | R$ 26–50</v>
      </c>
      <c r="AZ12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6" s="36"/>
    </row>
    <row r="1227" spans="1:54" x14ac:dyDescent="0.25">
      <c r="A1227" s="61">
        <v>1226</v>
      </c>
      <c r="B1227" s="37">
        <v>1730</v>
      </c>
      <c r="C1227" s="34">
        <v>0</v>
      </c>
      <c r="D1227" s="34">
        <v>0</v>
      </c>
      <c r="E1227" s="34">
        <v>65</v>
      </c>
      <c r="F1227" s="58" t="str">
        <f>IF('Base tratada'!$E1227&lt;=15,"0-15 dias",
IF('Base tratada'!$E1227&lt;=30, "16-30 dias",
IF('Base tratada'!$E1227&lt;=45, "31-45 dias",
IF('Base tratada'!$E1227&lt;=60, "46-60 dias",
IF('Base tratada'!$E1227&lt;=75, "61-75 dias", "76-99 dias")))))</f>
        <v>61-75 dias</v>
      </c>
      <c r="G1227" s="38">
        <v>49</v>
      </c>
      <c r="H1227" s="60" t="str">
        <f>IF('Base tratada'!$G1227&lt;=29,"24–29",
IF('Base tratada'!$G1227&lt;=39,"30–39",
IF('Base tratada'!$G1227&lt;=49,"40–49",
IF('Base tratada'!$G1227&lt;=59,"50–59",
IF('Base tratada'!$G1227&lt;=69,"60–69",
"70–80")))))</f>
        <v>40–49</v>
      </c>
      <c r="I1227" s="34">
        <v>2201</v>
      </c>
      <c r="J1227" s="58" t="str">
        <f>IF('Base tratada'!$K1227=1,"Divorciado",
IF('Base tratada'!$L1227=1,"Casado",
IF('Base tratada'!$M1227=1, "Solteiro",
IF('Base tratada'!$N1227=1,"Juntos",
"Viúvo"))))</f>
        <v>Divorciado</v>
      </c>
      <c r="K1227" s="34">
        <v>1</v>
      </c>
      <c r="L1227" s="34">
        <v>0</v>
      </c>
      <c r="M1227" s="34">
        <v>0</v>
      </c>
      <c r="N1227" s="34">
        <v>0</v>
      </c>
      <c r="O1227" s="34">
        <v>0</v>
      </c>
      <c r="P1227" s="34">
        <v>0</v>
      </c>
      <c r="Q1227" s="34">
        <v>0</v>
      </c>
      <c r="R1227" s="34">
        <v>1</v>
      </c>
      <c r="S1227" s="34">
        <v>0</v>
      </c>
      <c r="T1227" s="34">
        <v>0</v>
      </c>
      <c r="U1227" s="35">
        <v>1</v>
      </c>
      <c r="V1227" s="35">
        <v>1</v>
      </c>
      <c r="W1227" s="35">
        <v>3</v>
      </c>
      <c r="X1227" s="35">
        <v>1</v>
      </c>
      <c r="Y1227" s="35">
        <v>1</v>
      </c>
      <c r="Z1227" s="35">
        <v>1</v>
      </c>
      <c r="AA1227" s="34">
        <v>15</v>
      </c>
      <c r="AB1227" s="34">
        <v>20</v>
      </c>
      <c r="AC1227" s="34">
        <v>0</v>
      </c>
      <c r="AD1227" s="34">
        <v>0</v>
      </c>
      <c r="AE1227" s="34">
        <v>0</v>
      </c>
      <c r="AF1227" s="58">
        <f>'Base tratada'!$AC1227+'Base tratada'!$AD1227+'Base tratada'!$AE1227</f>
        <v>0</v>
      </c>
      <c r="AG12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0</v>
      </c>
      <c r="AH1227" s="58" t="str">
        <f>IF('Base tratada'!$AC1227&gt;=MAX('Base tratada'!$AD1227,'Base tratada'!$AE1227),"Web",
IF('Base tratada'!$AD1227&gt;='Base tratada'!$AE1227,"Catalog",
"Store"))</f>
        <v>Web</v>
      </c>
      <c r="AI1227" s="59" t="str">
        <f>IF('Base tratada'!$AF1227=0,"0",'Base tratada'!$AK1227/'Base tratada'!$AF1227)</f>
        <v>0</v>
      </c>
      <c r="AJ1227" s="59" t="str">
        <f>IF('Base tratada'!$AI1227=0,"R$ 0",
IF('Base tratada'!$AI1227&lt;=25,"R$ 1–25",
IF('Base tratada'!$AI1227&lt;=50,"R$ 26–50",
"+R$ 50")))</f>
        <v>+R$ 50</v>
      </c>
      <c r="AK1227" s="35">
        <v>7</v>
      </c>
      <c r="AL1227" s="58" t="str">
        <f>IF('Base tratada'!$AK1227&lt;=100,"R$ 0-100",
IF('Base tratada'!$AK1227&lt;=500,"R$ 101-500",
IF('Base tratada'!$AK1227&lt;=1000,"R$ 501-1000",
IF('Base tratada'!$AK1227&lt;=1500,"R$ 1001-1500",
"+R$ 1500"))))</f>
        <v>R$ 0-100</v>
      </c>
      <c r="AM1227" s="34">
        <v>0</v>
      </c>
      <c r="AN1227" s="34">
        <v>0</v>
      </c>
      <c r="AO1227" s="34">
        <v>0</v>
      </c>
      <c r="AP1227" s="34">
        <v>0</v>
      </c>
      <c r="AQ1227" s="34">
        <v>0</v>
      </c>
      <c r="AR1227" s="34">
        <v>0</v>
      </c>
      <c r="AS1227" s="34">
        <v>0</v>
      </c>
      <c r="AT1227" s="34">
        <v>3</v>
      </c>
      <c r="AU1227" s="34">
        <v>11</v>
      </c>
      <c r="AV1227" s="52">
        <v>6</v>
      </c>
      <c r="AW1227" s="57">
        <v>0</v>
      </c>
      <c r="AX1227" s="58" t="str">
        <f>IF(Tabela3[[#This Row],[Response]]=1, "Aceitou", "Não aceitou")</f>
        <v>Não aceitou</v>
      </c>
      <c r="AY1227" s="55" t="str">
        <f>Tabela3[[#This Row],[Faixa Recência]] &amp; " | " &amp; Tabela3[[#This Row],[Faixa Gasto]] &amp; " | " &amp; Tabela3[[#This Row],[Faixa ticket médio]]</f>
        <v>61-75 dias | R$ 0-100 | +R$ 50</v>
      </c>
      <c r="AZ12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7" s="36"/>
    </row>
    <row r="1228" spans="1:54" x14ac:dyDescent="0.25">
      <c r="A1228" s="61">
        <v>1227</v>
      </c>
      <c r="B1228" s="37">
        <v>7500</v>
      </c>
      <c r="C1228" s="34">
        <v>1</v>
      </c>
      <c r="D1228" s="34">
        <v>0</v>
      </c>
      <c r="E1228" s="34">
        <v>63</v>
      </c>
      <c r="F1228" s="58" t="str">
        <f>IF('Base tratada'!$E1228&lt;=15,"0-15 dias",
IF('Base tratada'!$E1228&lt;=30, "16-30 dias",
IF('Base tratada'!$E1228&lt;=45, "31-45 dias",
IF('Base tratada'!$E1228&lt;=60, "46-60 dias",
IF('Base tratada'!$E1228&lt;=75, "61-75 dias", "76-99 dias")))))</f>
        <v>61-75 dias</v>
      </c>
      <c r="G1228" s="38">
        <v>28</v>
      </c>
      <c r="H1228" s="60" t="str">
        <f>IF('Base tratada'!$G1228&lt;=29,"24–29",
IF('Base tratada'!$G1228&lt;=39,"30–39",
IF('Base tratada'!$G1228&lt;=49,"40–49",
IF('Base tratada'!$G1228&lt;=59,"50–59",
IF('Base tratada'!$G1228&lt;=69,"60–69",
"70–80")))))</f>
        <v>24–29</v>
      </c>
      <c r="I1228" s="34">
        <v>2732</v>
      </c>
      <c r="J1228" s="58" t="str">
        <f>IF('Base tratada'!$K1228=1,"Divorciado",
IF('Base tratada'!$L1228=1,"Casado",
IF('Base tratada'!$M1228=1, "Solteiro",
IF('Base tratada'!$N1228=1,"Juntos",
"Viúvo"))))</f>
        <v>Solteiro</v>
      </c>
      <c r="K1228" s="34">
        <v>0</v>
      </c>
      <c r="L1228" s="34">
        <v>0</v>
      </c>
      <c r="M1228" s="34">
        <v>1</v>
      </c>
      <c r="N1228" s="34">
        <v>0</v>
      </c>
      <c r="O1228" s="34">
        <v>0</v>
      </c>
      <c r="P1228" s="34">
        <v>0</v>
      </c>
      <c r="Q1228" s="34">
        <v>1</v>
      </c>
      <c r="R1228" s="34">
        <v>0</v>
      </c>
      <c r="S1228" s="34">
        <v>0</v>
      </c>
      <c r="T1228" s="34">
        <v>0</v>
      </c>
      <c r="U1228" s="35">
        <v>10</v>
      </c>
      <c r="V1228" s="35">
        <v>17</v>
      </c>
      <c r="W1228" s="35">
        <v>18</v>
      </c>
      <c r="X1228" s="35">
        <v>8</v>
      </c>
      <c r="Y1228" s="35">
        <v>26</v>
      </c>
      <c r="Z1228" s="35">
        <v>40</v>
      </c>
      <c r="AA1228" s="34">
        <v>4</v>
      </c>
      <c r="AB1228" s="34">
        <v>9</v>
      </c>
      <c r="AC1228" s="34">
        <v>3</v>
      </c>
      <c r="AD1228" s="34">
        <v>2</v>
      </c>
      <c r="AE1228" s="34">
        <v>2</v>
      </c>
      <c r="AF1228" s="58">
        <f>'Base tratada'!$AC1228+'Base tratada'!$AD1228+'Base tratada'!$AE1228</f>
        <v>7</v>
      </c>
      <c r="AG12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28" s="58" t="str">
        <f>IF('Base tratada'!$AC1228&gt;=MAX('Base tratada'!$AD1228,'Base tratada'!$AE1228),"Web",
IF('Base tratada'!$AD1228&gt;='Base tratada'!$AE1228,"Catalog",
"Store"))</f>
        <v>Web</v>
      </c>
      <c r="AI1228" s="59">
        <f>IF('Base tratada'!$AF1228=0,"0",'Base tratada'!$AK1228/'Base tratada'!$AF1228)</f>
        <v>11.285714285714286</v>
      </c>
      <c r="AJ1228" s="59" t="str">
        <f>IF('Base tratada'!$AI1228=0,"R$ 0",
IF('Base tratada'!$AI1228&lt;=25,"R$ 1–25",
IF('Base tratada'!$AI1228&lt;=50,"R$ 26–50",
"+R$ 50")))</f>
        <v>R$ 1–25</v>
      </c>
      <c r="AK1228" s="35">
        <v>79</v>
      </c>
      <c r="AL1228" s="58" t="str">
        <f>IF('Base tratada'!$AK1228&lt;=100,"R$ 0-100",
IF('Base tratada'!$AK1228&lt;=500,"R$ 101-500",
IF('Base tratada'!$AK1228&lt;=1000,"R$ 501-1000",
IF('Base tratada'!$AK1228&lt;=1500,"R$ 1001-1500",
"+R$ 1500"))))</f>
        <v>R$ 0-100</v>
      </c>
      <c r="AM1228" s="34">
        <v>0</v>
      </c>
      <c r="AN1228" s="34">
        <v>0</v>
      </c>
      <c r="AO1228" s="34">
        <v>0</v>
      </c>
      <c r="AP1228" s="34">
        <v>0</v>
      </c>
      <c r="AQ1228" s="34">
        <v>0</v>
      </c>
      <c r="AR1228" s="34">
        <v>0</v>
      </c>
      <c r="AS1228" s="34">
        <v>0</v>
      </c>
      <c r="AT1228" s="34">
        <v>3</v>
      </c>
      <c r="AU1228" s="34">
        <v>11</v>
      </c>
      <c r="AV1228" s="52">
        <v>39</v>
      </c>
      <c r="AW1228" s="57">
        <v>0</v>
      </c>
      <c r="AX1228" s="58" t="str">
        <f>IF(Tabela3[[#This Row],[Response]]=1, "Aceitou", "Não aceitou")</f>
        <v>Não aceitou</v>
      </c>
      <c r="AY1228" s="55" t="str">
        <f>Tabela3[[#This Row],[Faixa Recência]] &amp; " | " &amp; Tabela3[[#This Row],[Faixa Gasto]] &amp; " | " &amp; Tabela3[[#This Row],[Faixa ticket médio]]</f>
        <v>61-75 dias | R$ 0-100 | R$ 1–25</v>
      </c>
      <c r="AZ12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8" s="36"/>
    </row>
    <row r="1229" spans="1:54" x14ac:dyDescent="0.25">
      <c r="A1229" s="61">
        <v>1228</v>
      </c>
      <c r="B1229" s="37">
        <v>40521</v>
      </c>
      <c r="C1229" s="34">
        <v>1</v>
      </c>
      <c r="D1229" s="34">
        <v>1</v>
      </c>
      <c r="E1229" s="34">
        <v>82</v>
      </c>
      <c r="F1229" s="58" t="str">
        <f>IF('Base tratada'!$E1229&lt;=15,"0-15 dias",
IF('Base tratada'!$E1229&lt;=30, "16-30 dias",
IF('Base tratada'!$E1229&lt;=45, "31-45 dias",
IF('Base tratada'!$E1229&lt;=60, "46-60 dias",
IF('Base tratada'!$E1229&lt;=75, "61-75 dias", "76-99 dias")))))</f>
        <v>76-99 dias</v>
      </c>
      <c r="G1229" s="38">
        <v>52</v>
      </c>
      <c r="H1229" s="60" t="str">
        <f>IF('Base tratada'!$G1229&lt;=29,"24–29",
IF('Base tratada'!$G1229&lt;=39,"30–39",
IF('Base tratada'!$G1229&lt;=49,"40–49",
IF('Base tratada'!$G1229&lt;=59,"50–59",
IF('Base tratada'!$G1229&lt;=69,"60–69",
"70–80")))))</f>
        <v>50–59</v>
      </c>
      <c r="I1229" s="34">
        <v>2609</v>
      </c>
      <c r="J1229" s="58" t="str">
        <f>IF('Base tratada'!$K1229=1,"Divorciado",
IF('Base tratada'!$L1229=1,"Casado",
IF('Base tratada'!$M1229=1, "Solteiro",
IF('Base tratada'!$N1229=1,"Juntos",
"Viúvo"))))</f>
        <v>Juntos</v>
      </c>
      <c r="K1229" s="34">
        <v>0</v>
      </c>
      <c r="L1229" s="34">
        <v>0</v>
      </c>
      <c r="M1229" s="34">
        <v>0</v>
      </c>
      <c r="N1229" s="34">
        <v>1</v>
      </c>
      <c r="O1229" s="34">
        <v>0</v>
      </c>
      <c r="P1229" s="34">
        <v>0</v>
      </c>
      <c r="Q1229" s="34">
        <v>0</v>
      </c>
      <c r="R1229" s="34">
        <v>1</v>
      </c>
      <c r="S1229" s="34">
        <v>0</v>
      </c>
      <c r="T1229" s="34">
        <v>0</v>
      </c>
      <c r="U1229" s="35">
        <v>12</v>
      </c>
      <c r="V1229" s="35">
        <v>0</v>
      </c>
      <c r="W1229" s="35">
        <v>5</v>
      </c>
      <c r="X1229" s="35">
        <v>0</v>
      </c>
      <c r="Y1229" s="35">
        <v>0</v>
      </c>
      <c r="Z1229" s="35">
        <v>4</v>
      </c>
      <c r="AA1229" s="34">
        <v>1</v>
      </c>
      <c r="AB1229" s="34">
        <v>5</v>
      </c>
      <c r="AC1229" s="34">
        <v>0</v>
      </c>
      <c r="AD1229" s="34">
        <v>1</v>
      </c>
      <c r="AE1229" s="34">
        <v>2</v>
      </c>
      <c r="AF1229" s="58">
        <f>'Base tratada'!$AC1229+'Base tratada'!$AD1229+'Base tratada'!$AE1229</f>
        <v>3</v>
      </c>
      <c r="AG12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29" s="58" t="str">
        <f>IF('Base tratada'!$AC1229&gt;=MAX('Base tratada'!$AD1229,'Base tratada'!$AE1229),"Web",
IF('Base tratada'!$AD1229&gt;='Base tratada'!$AE1229,"Catalog",
"Store"))</f>
        <v>Store</v>
      </c>
      <c r="AI1229" s="59">
        <f>IF('Base tratada'!$AF1229=0,"0",'Base tratada'!$AK1229/'Base tratada'!$AF1229)</f>
        <v>5.666666666666667</v>
      </c>
      <c r="AJ1229" s="59" t="str">
        <f>IF('Base tratada'!$AI1229=0,"R$ 0",
IF('Base tratada'!$AI1229&lt;=25,"R$ 1–25",
IF('Base tratada'!$AI1229&lt;=50,"R$ 26–50",
"+R$ 50")))</f>
        <v>R$ 1–25</v>
      </c>
      <c r="AK1229" s="35">
        <v>17</v>
      </c>
      <c r="AL1229" s="58" t="str">
        <f>IF('Base tratada'!$AK1229&lt;=100,"R$ 0-100",
IF('Base tratada'!$AK1229&lt;=500,"R$ 101-500",
IF('Base tratada'!$AK1229&lt;=1000,"R$ 501-1000",
IF('Base tratada'!$AK1229&lt;=1500,"R$ 1001-1500",
"+R$ 1500"))))</f>
        <v>R$ 0-100</v>
      </c>
      <c r="AM1229" s="34">
        <v>0</v>
      </c>
      <c r="AN1229" s="34">
        <v>0</v>
      </c>
      <c r="AO1229" s="34">
        <v>0</v>
      </c>
      <c r="AP1229" s="34">
        <v>0</v>
      </c>
      <c r="AQ1229" s="34">
        <v>0</v>
      </c>
      <c r="AR1229" s="34">
        <v>0</v>
      </c>
      <c r="AS1229" s="34">
        <v>0</v>
      </c>
      <c r="AT1229" s="34">
        <v>3</v>
      </c>
      <c r="AU1229" s="34">
        <v>11</v>
      </c>
      <c r="AV1229" s="52">
        <v>13</v>
      </c>
      <c r="AW1229" s="57">
        <v>0</v>
      </c>
      <c r="AX1229" s="58" t="str">
        <f>IF(Tabela3[[#This Row],[Response]]=1, "Aceitou", "Não aceitou")</f>
        <v>Não aceitou</v>
      </c>
      <c r="AY1229" s="55" t="str">
        <f>Tabela3[[#This Row],[Faixa Recência]] &amp; " | " &amp; Tabela3[[#This Row],[Faixa Gasto]] &amp; " | " &amp; Tabela3[[#This Row],[Faixa ticket médio]]</f>
        <v>76-99 dias | R$ 0-100 | R$ 1–25</v>
      </c>
      <c r="AZ12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29" s="36"/>
    </row>
    <row r="1230" spans="1:54" x14ac:dyDescent="0.25">
      <c r="A1230" s="61">
        <v>1229</v>
      </c>
      <c r="B1230" s="37">
        <v>20427</v>
      </c>
      <c r="C1230" s="34">
        <v>1</v>
      </c>
      <c r="D1230" s="34">
        <v>0</v>
      </c>
      <c r="E1230" s="34">
        <v>63</v>
      </c>
      <c r="F1230" s="58" t="str">
        <f>IF('Base tratada'!$E1230&lt;=15,"0-15 dias",
IF('Base tratada'!$E1230&lt;=30, "16-30 dias",
IF('Base tratada'!$E1230&lt;=45, "31-45 dias",
IF('Base tratada'!$E1230&lt;=60, "46-60 dias",
IF('Base tratada'!$E1230&lt;=75, "61-75 dias", "76-99 dias")))))</f>
        <v>61-75 dias</v>
      </c>
      <c r="G1230" s="38">
        <v>47</v>
      </c>
      <c r="H1230" s="60" t="str">
        <f>IF('Base tratada'!$G1230&lt;=29,"24–29",
IF('Base tratada'!$G1230&lt;=39,"30–39",
IF('Base tratada'!$G1230&lt;=49,"40–49",
IF('Base tratada'!$G1230&lt;=59,"50–59",
IF('Base tratada'!$G1230&lt;=69,"60–69",
"70–80")))))</f>
        <v>40–49</v>
      </c>
      <c r="I1230" s="34">
        <v>2256</v>
      </c>
      <c r="J1230" s="58" t="str">
        <f>IF('Base tratada'!$K1230=1,"Divorciado",
IF('Base tratada'!$L1230=1,"Casado",
IF('Base tratada'!$M1230=1, "Solteiro",
IF('Base tratada'!$N1230=1,"Juntos",
"Viúvo"))))</f>
        <v>Juntos</v>
      </c>
      <c r="K1230" s="34">
        <v>0</v>
      </c>
      <c r="L1230" s="34">
        <v>0</v>
      </c>
      <c r="M1230" s="34">
        <v>0</v>
      </c>
      <c r="N1230" s="34">
        <v>1</v>
      </c>
      <c r="O1230" s="34">
        <v>0</v>
      </c>
      <c r="P1230" s="34">
        <v>0</v>
      </c>
      <c r="Q1230" s="34">
        <v>0</v>
      </c>
      <c r="R1230" s="34">
        <v>0</v>
      </c>
      <c r="S1230" s="34">
        <v>0</v>
      </c>
      <c r="T1230" s="34">
        <v>1</v>
      </c>
      <c r="U1230" s="35">
        <v>5</v>
      </c>
      <c r="V1230" s="35">
        <v>0</v>
      </c>
      <c r="W1230" s="35">
        <v>4</v>
      </c>
      <c r="X1230" s="35">
        <v>0</v>
      </c>
      <c r="Y1230" s="35">
        <v>0</v>
      </c>
      <c r="Z1230" s="35">
        <v>1</v>
      </c>
      <c r="AA1230" s="34">
        <v>1</v>
      </c>
      <c r="AB1230" s="34">
        <v>8</v>
      </c>
      <c r="AC1230" s="34">
        <v>1</v>
      </c>
      <c r="AD1230" s="34">
        <v>0</v>
      </c>
      <c r="AE1230" s="34">
        <v>2</v>
      </c>
      <c r="AF1230" s="58">
        <f>'Base tratada'!$AC1230+'Base tratada'!$AD1230+'Base tratada'!$AE1230</f>
        <v>3</v>
      </c>
      <c r="AG12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30" s="58" t="str">
        <f>IF('Base tratada'!$AC1230&gt;=MAX('Base tratada'!$AD1230,'Base tratada'!$AE1230),"Web",
IF('Base tratada'!$AD1230&gt;='Base tratada'!$AE1230,"Catalog",
"Store"))</f>
        <v>Store</v>
      </c>
      <c r="AI1230" s="59">
        <f>IF('Base tratada'!$AF1230=0,"0",'Base tratada'!$AK1230/'Base tratada'!$AF1230)</f>
        <v>3</v>
      </c>
      <c r="AJ1230" s="59" t="str">
        <f>IF('Base tratada'!$AI1230=0,"R$ 0",
IF('Base tratada'!$AI1230&lt;=25,"R$ 1–25",
IF('Base tratada'!$AI1230&lt;=50,"R$ 26–50",
"+R$ 50")))</f>
        <v>R$ 1–25</v>
      </c>
      <c r="AK1230" s="35">
        <v>9</v>
      </c>
      <c r="AL1230" s="58" t="str">
        <f>IF('Base tratada'!$AK1230&lt;=100,"R$ 0-100",
IF('Base tratada'!$AK1230&lt;=500,"R$ 101-500",
IF('Base tratada'!$AK1230&lt;=1000,"R$ 501-1000",
IF('Base tratada'!$AK1230&lt;=1500,"R$ 1001-1500",
"+R$ 1500"))))</f>
        <v>R$ 0-100</v>
      </c>
      <c r="AM1230" s="34">
        <v>0</v>
      </c>
      <c r="AN1230" s="34">
        <v>0</v>
      </c>
      <c r="AO1230" s="34">
        <v>0</v>
      </c>
      <c r="AP1230" s="34">
        <v>0</v>
      </c>
      <c r="AQ1230" s="34">
        <v>0</v>
      </c>
      <c r="AR1230" s="34">
        <v>0</v>
      </c>
      <c r="AS1230" s="34">
        <v>0</v>
      </c>
      <c r="AT1230" s="34">
        <v>3</v>
      </c>
      <c r="AU1230" s="34">
        <v>11</v>
      </c>
      <c r="AV1230" s="52">
        <v>8</v>
      </c>
      <c r="AW1230" s="57">
        <v>0</v>
      </c>
      <c r="AX1230" s="58" t="str">
        <f>IF(Tabela3[[#This Row],[Response]]=1, "Aceitou", "Não aceitou")</f>
        <v>Não aceitou</v>
      </c>
      <c r="AY1230" s="55" t="str">
        <f>Tabela3[[#This Row],[Faixa Recência]] &amp; " | " &amp; Tabela3[[#This Row],[Faixa Gasto]] &amp; " | " &amp; Tabela3[[#This Row],[Faixa ticket médio]]</f>
        <v>61-75 dias | R$ 0-100 | R$ 1–25</v>
      </c>
      <c r="AZ12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0" s="36"/>
    </row>
    <row r="1231" spans="1:54" x14ac:dyDescent="0.25">
      <c r="A1231" s="61">
        <v>1230</v>
      </c>
      <c r="B1231" s="37">
        <v>65106</v>
      </c>
      <c r="C1231" s="34">
        <v>0</v>
      </c>
      <c r="D1231" s="34">
        <v>1</v>
      </c>
      <c r="E1231" s="34">
        <v>55</v>
      </c>
      <c r="F1231" s="58" t="str">
        <f>IF('Base tratada'!$E1231&lt;=15,"0-15 dias",
IF('Base tratada'!$E1231&lt;=30, "16-30 dias",
IF('Base tratada'!$E1231&lt;=45, "31-45 dias",
IF('Base tratada'!$E1231&lt;=60, "46-60 dias",
IF('Base tratada'!$E1231&lt;=75, "61-75 dias", "76-99 dias")))))</f>
        <v>46-60 dias</v>
      </c>
      <c r="G1231" s="38">
        <v>45</v>
      </c>
      <c r="H1231" s="60" t="str">
        <f>IF('Base tratada'!$G1231&lt;=29,"24–29",
IF('Base tratada'!$G1231&lt;=39,"30–39",
IF('Base tratada'!$G1231&lt;=49,"40–49",
IF('Base tratada'!$G1231&lt;=59,"50–59",
IF('Base tratada'!$G1231&lt;=69,"60–69",
"70–80")))))</f>
        <v>40–49</v>
      </c>
      <c r="I1231" s="34">
        <v>2195</v>
      </c>
      <c r="J1231" s="58" t="str">
        <f>IF('Base tratada'!$K1231=1,"Divorciado",
IF('Base tratada'!$L1231=1,"Casado",
IF('Base tratada'!$M1231=1, "Solteiro",
IF('Base tratada'!$N1231=1,"Juntos",
"Viúvo"))))</f>
        <v>Casado</v>
      </c>
      <c r="K1231" s="34">
        <v>0</v>
      </c>
      <c r="L1231" s="34">
        <v>1</v>
      </c>
      <c r="M1231" s="34">
        <v>0</v>
      </c>
      <c r="N1231" s="34">
        <v>0</v>
      </c>
      <c r="O1231" s="34">
        <v>0</v>
      </c>
      <c r="P1231" s="34">
        <v>0</v>
      </c>
      <c r="Q1231" s="34">
        <v>0</v>
      </c>
      <c r="R1231" s="34">
        <v>1</v>
      </c>
      <c r="S1231" s="34">
        <v>0</v>
      </c>
      <c r="T1231" s="34">
        <v>0</v>
      </c>
      <c r="U1231" s="35">
        <v>790</v>
      </c>
      <c r="V1231" s="35">
        <v>19</v>
      </c>
      <c r="W1231" s="35">
        <v>133</v>
      </c>
      <c r="X1231" s="35">
        <v>12</v>
      </c>
      <c r="Y1231" s="35">
        <v>0</v>
      </c>
      <c r="Z1231" s="35">
        <v>19</v>
      </c>
      <c r="AA1231" s="34">
        <v>3</v>
      </c>
      <c r="AB1231" s="34">
        <v>6</v>
      </c>
      <c r="AC1231" s="34">
        <v>8</v>
      </c>
      <c r="AD1231" s="34">
        <v>3</v>
      </c>
      <c r="AE1231" s="34">
        <v>13</v>
      </c>
      <c r="AF1231" s="58">
        <f>'Base tratada'!$AC1231+'Base tratada'!$AD1231+'Base tratada'!$AE1231</f>
        <v>24</v>
      </c>
      <c r="AG12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31" s="58" t="str">
        <f>IF('Base tratada'!$AC1231&gt;=MAX('Base tratada'!$AD1231,'Base tratada'!$AE1231),"Web",
IF('Base tratada'!$AD1231&gt;='Base tratada'!$AE1231,"Catalog",
"Store"))</f>
        <v>Store</v>
      </c>
      <c r="AI1231" s="59">
        <f>IF('Base tratada'!$AF1231=0,"0",'Base tratada'!$AK1231/'Base tratada'!$AF1231)</f>
        <v>39.75</v>
      </c>
      <c r="AJ1231" s="59" t="str">
        <f>IF('Base tratada'!$AI1231=0,"R$ 0",
IF('Base tratada'!$AI1231&lt;=25,"R$ 1–25",
IF('Base tratada'!$AI1231&lt;=50,"R$ 26–50",
"+R$ 50")))</f>
        <v>R$ 26–50</v>
      </c>
      <c r="AK1231" s="35">
        <v>954</v>
      </c>
      <c r="AL1231" s="58" t="str">
        <f>IF('Base tratada'!$AK1231&lt;=100,"R$ 0-100",
IF('Base tratada'!$AK1231&lt;=500,"R$ 101-500",
IF('Base tratada'!$AK1231&lt;=1000,"R$ 501-1000",
IF('Base tratada'!$AK1231&lt;=1500,"R$ 1001-1500",
"+R$ 1500"))))</f>
        <v>R$ 501-1000</v>
      </c>
      <c r="AM1231" s="34">
        <v>0</v>
      </c>
      <c r="AN1231" s="34">
        <v>0</v>
      </c>
      <c r="AO1231" s="34">
        <v>0</v>
      </c>
      <c r="AP1231" s="34">
        <v>1</v>
      </c>
      <c r="AQ1231" s="34">
        <v>0</v>
      </c>
      <c r="AR1231" s="34">
        <v>1</v>
      </c>
      <c r="AS1231" s="34">
        <v>0</v>
      </c>
      <c r="AT1231" s="34">
        <v>3</v>
      </c>
      <c r="AU1231" s="34">
        <v>11</v>
      </c>
      <c r="AV1231" s="52">
        <v>935</v>
      </c>
      <c r="AW1231" s="57">
        <v>0</v>
      </c>
      <c r="AX1231" s="58" t="str">
        <f>IF(Tabela3[[#This Row],[Response]]=1, "Aceitou", "Não aceitou")</f>
        <v>Não aceitou</v>
      </c>
      <c r="AY1231" s="55" t="str">
        <f>Tabela3[[#This Row],[Faixa Recência]] &amp; " | " &amp; Tabela3[[#This Row],[Faixa Gasto]] &amp; " | " &amp; Tabela3[[#This Row],[Faixa ticket médio]]</f>
        <v>46-60 dias | R$ 501-1000 | R$ 26–50</v>
      </c>
      <c r="AZ12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1" s="36"/>
    </row>
    <row r="1232" spans="1:54" x14ac:dyDescent="0.25">
      <c r="A1232" s="61">
        <v>1231</v>
      </c>
      <c r="B1232" s="37">
        <v>69969</v>
      </c>
      <c r="C1232" s="34">
        <v>0</v>
      </c>
      <c r="D1232" s="34">
        <v>0</v>
      </c>
      <c r="E1232" s="34">
        <v>64</v>
      </c>
      <c r="F1232" s="58" t="str">
        <f>IF('Base tratada'!$E1232&lt;=15,"0-15 dias",
IF('Base tratada'!$E1232&lt;=30, "16-30 dias",
IF('Base tratada'!$E1232&lt;=45, "31-45 dias",
IF('Base tratada'!$E1232&lt;=60, "46-60 dias",
IF('Base tratada'!$E1232&lt;=75, "61-75 dias", "76-99 dias")))))</f>
        <v>61-75 dias</v>
      </c>
      <c r="G1232" s="38">
        <v>55</v>
      </c>
      <c r="H1232" s="60" t="str">
        <f>IF('Base tratada'!$G1232&lt;=29,"24–29",
IF('Base tratada'!$G1232&lt;=39,"30–39",
IF('Base tratada'!$G1232&lt;=49,"40–49",
IF('Base tratada'!$G1232&lt;=59,"50–59",
IF('Base tratada'!$G1232&lt;=69,"60–69",
"70–80")))))</f>
        <v>50–59</v>
      </c>
      <c r="I1232" s="34">
        <v>2465</v>
      </c>
      <c r="J1232" s="58" t="str">
        <f>IF('Base tratada'!$K1232=1,"Divorciado",
IF('Base tratada'!$L1232=1,"Casado",
IF('Base tratada'!$M1232=1, "Solteiro",
IF('Base tratada'!$N1232=1,"Juntos",
"Viúvo"))))</f>
        <v>Casado</v>
      </c>
      <c r="K1232" s="34">
        <v>0</v>
      </c>
      <c r="L1232" s="34">
        <v>1</v>
      </c>
      <c r="M1232" s="34">
        <v>0</v>
      </c>
      <c r="N1232" s="34">
        <v>0</v>
      </c>
      <c r="O1232" s="34">
        <v>0</v>
      </c>
      <c r="P1232" s="34">
        <v>0</v>
      </c>
      <c r="Q1232" s="34">
        <v>0</v>
      </c>
      <c r="R1232" s="34">
        <v>0</v>
      </c>
      <c r="S1232" s="34">
        <v>0</v>
      </c>
      <c r="T1232" s="34">
        <v>1</v>
      </c>
      <c r="U1232" s="35">
        <v>882</v>
      </c>
      <c r="V1232" s="35">
        <v>29</v>
      </c>
      <c r="W1232" s="35">
        <v>514</v>
      </c>
      <c r="X1232" s="35">
        <v>38</v>
      </c>
      <c r="Y1232" s="35">
        <v>29</v>
      </c>
      <c r="Z1232" s="35">
        <v>44</v>
      </c>
      <c r="AA1232" s="34">
        <v>1</v>
      </c>
      <c r="AB1232" s="34">
        <v>3</v>
      </c>
      <c r="AC1232" s="34">
        <v>4</v>
      </c>
      <c r="AD1232" s="34">
        <v>2</v>
      </c>
      <c r="AE1232" s="34">
        <v>6</v>
      </c>
      <c r="AF1232" s="58">
        <f>'Base tratada'!$AC1232+'Base tratada'!$AD1232+'Base tratada'!$AE1232</f>
        <v>12</v>
      </c>
      <c r="AG12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32" s="58" t="str">
        <f>IF('Base tratada'!$AC1232&gt;=MAX('Base tratada'!$AD1232,'Base tratada'!$AE1232),"Web",
IF('Base tratada'!$AD1232&gt;='Base tratada'!$AE1232,"Catalog",
"Store"))</f>
        <v>Store</v>
      </c>
      <c r="AI1232" s="59">
        <f>IF('Base tratada'!$AF1232=0,"0",'Base tratada'!$AK1232/'Base tratada'!$AF1232)</f>
        <v>124.33333333333333</v>
      </c>
      <c r="AJ1232" s="59" t="str">
        <f>IF('Base tratada'!$AI1232=0,"R$ 0",
IF('Base tratada'!$AI1232&lt;=25,"R$ 1–25",
IF('Base tratada'!$AI1232&lt;=50,"R$ 26–50",
"+R$ 50")))</f>
        <v>+R$ 50</v>
      </c>
      <c r="AK1232" s="35">
        <v>1492</v>
      </c>
      <c r="AL1232" s="58" t="str">
        <f>IF('Base tratada'!$AK1232&lt;=100,"R$ 0-100",
IF('Base tratada'!$AK1232&lt;=500,"R$ 101-500",
IF('Base tratada'!$AK1232&lt;=1000,"R$ 501-1000",
IF('Base tratada'!$AK1232&lt;=1500,"R$ 1001-1500",
"+R$ 1500"))))</f>
        <v>R$ 1001-1500</v>
      </c>
      <c r="AM1232" s="34">
        <v>1</v>
      </c>
      <c r="AN1232" s="34">
        <v>0</v>
      </c>
      <c r="AO1232" s="34">
        <v>0</v>
      </c>
      <c r="AP1232" s="34">
        <v>0</v>
      </c>
      <c r="AQ1232" s="34">
        <v>1</v>
      </c>
      <c r="AR1232" s="34">
        <v>2</v>
      </c>
      <c r="AS1232" s="34">
        <v>0</v>
      </c>
      <c r="AT1232" s="34">
        <v>3</v>
      </c>
      <c r="AU1232" s="34">
        <v>11</v>
      </c>
      <c r="AV1232" s="52">
        <v>1448</v>
      </c>
      <c r="AW1232" s="57">
        <v>1</v>
      </c>
      <c r="AX1232" s="58" t="str">
        <f>IF(Tabela3[[#This Row],[Response]]=1, "Aceitou", "Não aceitou")</f>
        <v>Aceitou</v>
      </c>
      <c r="AY1232" s="55" t="str">
        <f>Tabela3[[#This Row],[Faixa Recência]] &amp; " | " &amp; Tabela3[[#This Row],[Faixa Gasto]] &amp; " | " &amp; Tabela3[[#This Row],[Faixa ticket médio]]</f>
        <v>61-75 dias | R$ 1001-1500 | +R$ 50</v>
      </c>
      <c r="AZ12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2" s="36"/>
    </row>
    <row r="1233" spans="1:54" x14ac:dyDescent="0.25">
      <c r="A1233" s="61">
        <v>1232</v>
      </c>
      <c r="B1233" s="37">
        <v>67433</v>
      </c>
      <c r="C1233" s="34">
        <v>0</v>
      </c>
      <c r="D1233" s="34">
        <v>2</v>
      </c>
      <c r="E1233" s="34">
        <v>51</v>
      </c>
      <c r="F1233" s="58" t="str">
        <f>IF('Base tratada'!$E1233&lt;=15,"0-15 dias",
IF('Base tratada'!$E1233&lt;=30, "16-30 dias",
IF('Base tratada'!$E1233&lt;=45, "31-45 dias",
IF('Base tratada'!$E1233&lt;=60, "46-60 dias",
IF('Base tratada'!$E1233&lt;=75, "61-75 dias", "76-99 dias")))))</f>
        <v>46-60 dias</v>
      </c>
      <c r="G1233" s="38">
        <v>68</v>
      </c>
      <c r="H1233" s="60" t="str">
        <f>IF('Base tratada'!$G1233&lt;=29,"24–29",
IF('Base tratada'!$G1233&lt;=39,"30–39",
IF('Base tratada'!$G1233&lt;=49,"40–49",
IF('Base tratada'!$G1233&lt;=59,"50–59",
IF('Base tratada'!$G1233&lt;=69,"60–69",
"70–80")))))</f>
        <v>60–69</v>
      </c>
      <c r="I1233" s="34">
        <v>2507</v>
      </c>
      <c r="J1233" s="58" t="str">
        <f>IF('Base tratada'!$K1233=1,"Divorciado",
IF('Base tratada'!$L1233=1,"Casado",
IF('Base tratada'!$M1233=1, "Solteiro",
IF('Base tratada'!$N1233=1,"Juntos",
"Viúvo"))))</f>
        <v>Casado</v>
      </c>
      <c r="K1233" s="34">
        <v>0</v>
      </c>
      <c r="L1233" s="34">
        <v>1</v>
      </c>
      <c r="M1233" s="34">
        <v>0</v>
      </c>
      <c r="N1233" s="34">
        <v>0</v>
      </c>
      <c r="O1233" s="34">
        <v>0</v>
      </c>
      <c r="P1233" s="34">
        <v>0</v>
      </c>
      <c r="Q1233" s="34">
        <v>0</v>
      </c>
      <c r="R1233" s="34">
        <v>1</v>
      </c>
      <c r="S1233" s="34">
        <v>0</v>
      </c>
      <c r="T1233" s="34">
        <v>0</v>
      </c>
      <c r="U1233" s="35">
        <v>615</v>
      </c>
      <c r="V1233" s="35">
        <v>28</v>
      </c>
      <c r="W1233" s="35">
        <v>259</v>
      </c>
      <c r="X1233" s="35">
        <v>12</v>
      </c>
      <c r="Y1233" s="35">
        <v>48</v>
      </c>
      <c r="Z1233" s="35">
        <v>30</v>
      </c>
      <c r="AA1233" s="34">
        <v>4</v>
      </c>
      <c r="AB1233" s="34">
        <v>4</v>
      </c>
      <c r="AC1233" s="34">
        <v>6</v>
      </c>
      <c r="AD1233" s="34">
        <v>5</v>
      </c>
      <c r="AE1233" s="34">
        <v>13</v>
      </c>
      <c r="AF1233" s="58">
        <f>'Base tratada'!$AC1233+'Base tratada'!$AD1233+'Base tratada'!$AE1233</f>
        <v>24</v>
      </c>
      <c r="AG12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33" s="58" t="str">
        <f>IF('Base tratada'!$AC1233&gt;=MAX('Base tratada'!$AD1233,'Base tratada'!$AE1233),"Web",
IF('Base tratada'!$AD1233&gt;='Base tratada'!$AE1233,"Catalog",
"Store"))</f>
        <v>Store</v>
      </c>
      <c r="AI1233" s="59">
        <f>IF('Base tratada'!$AF1233=0,"0",'Base tratada'!$AK1233/'Base tratada'!$AF1233)</f>
        <v>40.083333333333336</v>
      </c>
      <c r="AJ1233" s="59" t="str">
        <f>IF('Base tratada'!$AI1233=0,"R$ 0",
IF('Base tratada'!$AI1233&lt;=25,"R$ 1–25",
IF('Base tratada'!$AI1233&lt;=50,"R$ 26–50",
"+R$ 50")))</f>
        <v>R$ 26–50</v>
      </c>
      <c r="AK1233" s="35">
        <v>962</v>
      </c>
      <c r="AL1233" s="58" t="str">
        <f>IF('Base tratada'!$AK1233&lt;=100,"R$ 0-100",
IF('Base tratada'!$AK1233&lt;=500,"R$ 101-500",
IF('Base tratada'!$AK1233&lt;=1000,"R$ 501-1000",
IF('Base tratada'!$AK1233&lt;=1500,"R$ 1001-1500",
"+R$ 1500"))))</f>
        <v>R$ 501-1000</v>
      </c>
      <c r="AM1233" s="34">
        <v>0</v>
      </c>
      <c r="AN1233" s="34">
        <v>0</v>
      </c>
      <c r="AO1233" s="34">
        <v>0</v>
      </c>
      <c r="AP1233" s="34">
        <v>1</v>
      </c>
      <c r="AQ1233" s="34">
        <v>0</v>
      </c>
      <c r="AR1233" s="34">
        <v>1</v>
      </c>
      <c r="AS1233" s="34">
        <v>0</v>
      </c>
      <c r="AT1233" s="34">
        <v>3</v>
      </c>
      <c r="AU1233" s="34">
        <v>11</v>
      </c>
      <c r="AV1233" s="52">
        <v>932</v>
      </c>
      <c r="AW1233" s="57">
        <v>0</v>
      </c>
      <c r="AX1233" s="58" t="str">
        <f>IF(Tabela3[[#This Row],[Response]]=1, "Aceitou", "Não aceitou")</f>
        <v>Não aceitou</v>
      </c>
      <c r="AY1233" s="55" t="str">
        <f>Tabela3[[#This Row],[Faixa Recência]] &amp; " | " &amp; Tabela3[[#This Row],[Faixa Gasto]] &amp; " | " &amp; Tabela3[[#This Row],[Faixa ticket médio]]</f>
        <v>46-60 dias | R$ 501-1000 | R$ 26–50</v>
      </c>
      <c r="AZ12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3" s="36"/>
    </row>
    <row r="1234" spans="1:54" x14ac:dyDescent="0.25">
      <c r="A1234" s="61">
        <v>1233</v>
      </c>
      <c r="B1234" s="37">
        <v>77766</v>
      </c>
      <c r="C1234" s="34">
        <v>0</v>
      </c>
      <c r="D1234" s="34">
        <v>1</v>
      </c>
      <c r="E1234" s="34">
        <v>97</v>
      </c>
      <c r="F1234" s="58" t="str">
        <f>IF('Base tratada'!$E1234&lt;=15,"0-15 dias",
IF('Base tratada'!$E1234&lt;=30, "16-30 dias",
IF('Base tratada'!$E1234&lt;=45, "31-45 dias",
IF('Base tratada'!$E1234&lt;=60, "46-60 dias",
IF('Base tratada'!$E1234&lt;=75, "61-75 dias", "76-99 dias")))))</f>
        <v>76-99 dias</v>
      </c>
      <c r="G1234" s="38">
        <v>53</v>
      </c>
      <c r="H1234" s="60" t="str">
        <f>IF('Base tratada'!$G1234&lt;=29,"24–29",
IF('Base tratada'!$G1234&lt;=39,"30–39",
IF('Base tratada'!$G1234&lt;=49,"40–49",
IF('Base tratada'!$G1234&lt;=59,"50–59",
IF('Base tratada'!$G1234&lt;=69,"60–69",
"70–80")))))</f>
        <v>50–59</v>
      </c>
      <c r="I1234" s="34">
        <v>2651</v>
      </c>
      <c r="J1234" s="58" t="str">
        <f>IF('Base tratada'!$K1234=1,"Divorciado",
IF('Base tratada'!$L1234=1,"Casado",
IF('Base tratada'!$M1234=1, "Solteiro",
IF('Base tratada'!$N1234=1,"Juntos",
"Viúvo"))))</f>
        <v>Casado</v>
      </c>
      <c r="K1234" s="34">
        <v>0</v>
      </c>
      <c r="L1234" s="34">
        <v>1</v>
      </c>
      <c r="M1234" s="34">
        <v>0</v>
      </c>
      <c r="N1234" s="34">
        <v>0</v>
      </c>
      <c r="O1234" s="34">
        <v>0</v>
      </c>
      <c r="P1234" s="34">
        <v>0</v>
      </c>
      <c r="Q1234" s="34">
        <v>0</v>
      </c>
      <c r="R1234" s="34">
        <v>0</v>
      </c>
      <c r="S1234" s="34">
        <v>0</v>
      </c>
      <c r="T1234" s="34">
        <v>1</v>
      </c>
      <c r="U1234" s="35">
        <v>1004</v>
      </c>
      <c r="V1234" s="35">
        <v>59</v>
      </c>
      <c r="W1234" s="35">
        <v>265</v>
      </c>
      <c r="X1234" s="35">
        <v>115</v>
      </c>
      <c r="Y1234" s="35">
        <v>59</v>
      </c>
      <c r="Z1234" s="35">
        <v>27</v>
      </c>
      <c r="AA1234" s="34">
        <v>2</v>
      </c>
      <c r="AB1234" s="34">
        <v>6</v>
      </c>
      <c r="AC1234" s="34">
        <v>11</v>
      </c>
      <c r="AD1234" s="34">
        <v>10</v>
      </c>
      <c r="AE1234" s="34">
        <v>11</v>
      </c>
      <c r="AF1234" s="58">
        <f>'Base tratada'!$AC1234+'Base tratada'!$AD1234+'Base tratada'!$AE1234</f>
        <v>32</v>
      </c>
      <c r="AG12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34" s="58" t="str">
        <f>IF('Base tratada'!$AC1234&gt;=MAX('Base tratada'!$AD1234,'Base tratada'!$AE1234),"Web",
IF('Base tratada'!$AD1234&gt;='Base tratada'!$AE1234,"Catalog",
"Store"))</f>
        <v>Web</v>
      </c>
      <c r="AI1234" s="59">
        <f>IF('Base tratada'!$AF1234=0,"0",'Base tratada'!$AK1234/'Base tratada'!$AF1234)</f>
        <v>46.9375</v>
      </c>
      <c r="AJ1234" s="59" t="str">
        <f>IF('Base tratada'!$AI1234=0,"R$ 0",
IF('Base tratada'!$AI1234&lt;=25,"R$ 1–25",
IF('Base tratada'!$AI1234&lt;=50,"R$ 26–50",
"+R$ 50")))</f>
        <v>R$ 26–50</v>
      </c>
      <c r="AK1234" s="35">
        <v>1502</v>
      </c>
      <c r="AL1234" s="58" t="str">
        <f>IF('Base tratada'!$AK1234&lt;=100,"R$ 0-100",
IF('Base tratada'!$AK1234&lt;=500,"R$ 101-500",
IF('Base tratada'!$AK1234&lt;=1000,"R$ 501-1000",
IF('Base tratada'!$AK1234&lt;=1500,"R$ 1001-1500",
"+R$ 1500"))))</f>
        <v>+R$ 1500</v>
      </c>
      <c r="AM1234" s="34">
        <v>0</v>
      </c>
      <c r="AN1234" s="34">
        <v>0</v>
      </c>
      <c r="AO1234" s="34">
        <v>1</v>
      </c>
      <c r="AP1234" s="34">
        <v>0</v>
      </c>
      <c r="AQ1234" s="34">
        <v>0</v>
      </c>
      <c r="AR1234" s="34">
        <v>1</v>
      </c>
      <c r="AS1234" s="34">
        <v>0</v>
      </c>
      <c r="AT1234" s="34">
        <v>3</v>
      </c>
      <c r="AU1234" s="34">
        <v>11</v>
      </c>
      <c r="AV1234" s="52">
        <v>1475</v>
      </c>
      <c r="AW1234" s="57">
        <v>1</v>
      </c>
      <c r="AX1234" s="58" t="str">
        <f>IF(Tabela3[[#This Row],[Response]]=1, "Aceitou", "Não aceitou")</f>
        <v>Aceitou</v>
      </c>
      <c r="AY1234" s="55" t="str">
        <f>Tabela3[[#This Row],[Faixa Recência]] &amp; " | " &amp; Tabela3[[#This Row],[Faixa Gasto]] &amp; " | " &amp; Tabela3[[#This Row],[Faixa ticket médio]]</f>
        <v>76-99 dias | +R$ 1500 | R$ 26–50</v>
      </c>
      <c r="AZ12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4" s="36"/>
    </row>
    <row r="1235" spans="1:54" x14ac:dyDescent="0.25">
      <c r="A1235" s="61">
        <v>1234</v>
      </c>
      <c r="B1235" s="37">
        <v>74716</v>
      </c>
      <c r="C1235" s="34">
        <v>0</v>
      </c>
      <c r="D1235" s="34">
        <v>1</v>
      </c>
      <c r="E1235" s="34">
        <v>92</v>
      </c>
      <c r="F1235" s="58" t="str">
        <f>IF('Base tratada'!$E1235&lt;=15,"0-15 dias",
IF('Base tratada'!$E1235&lt;=30, "16-30 dias",
IF('Base tratada'!$E1235&lt;=45, "31-45 dias",
IF('Base tratada'!$E1235&lt;=60, "46-60 dias",
IF('Base tratada'!$E1235&lt;=75, "61-75 dias", "76-99 dias")))))</f>
        <v>76-99 dias</v>
      </c>
      <c r="G1235" s="38">
        <v>48</v>
      </c>
      <c r="H1235" s="60" t="str">
        <f>IF('Base tratada'!$G1235&lt;=29,"24–29",
IF('Base tratada'!$G1235&lt;=39,"30–39",
IF('Base tratada'!$G1235&lt;=49,"40–49",
IF('Base tratada'!$G1235&lt;=59,"50–59",
IF('Base tratada'!$G1235&lt;=69,"60–69",
"70–80")))))</f>
        <v>40–49</v>
      </c>
      <c r="I1235" s="34">
        <v>2449</v>
      </c>
      <c r="J1235" s="58" t="str">
        <f>IF('Base tratada'!$K1235=1,"Divorciado",
IF('Base tratada'!$L1235=1,"Casado",
IF('Base tratada'!$M1235=1, "Solteiro",
IF('Base tratada'!$N1235=1,"Juntos",
"Viúvo"))))</f>
        <v>Casado</v>
      </c>
      <c r="K1235" s="34">
        <v>0</v>
      </c>
      <c r="L1235" s="34">
        <v>1</v>
      </c>
      <c r="M1235" s="34">
        <v>0</v>
      </c>
      <c r="N1235" s="34">
        <v>0</v>
      </c>
      <c r="O1235" s="34">
        <v>0</v>
      </c>
      <c r="P1235" s="34">
        <v>0</v>
      </c>
      <c r="Q1235" s="34">
        <v>0</v>
      </c>
      <c r="R1235" s="34">
        <v>1</v>
      </c>
      <c r="S1235" s="34">
        <v>0</v>
      </c>
      <c r="T1235" s="34">
        <v>0</v>
      </c>
      <c r="U1235" s="35">
        <v>133</v>
      </c>
      <c r="V1235" s="35">
        <v>27</v>
      </c>
      <c r="W1235" s="35">
        <v>421</v>
      </c>
      <c r="X1235" s="35">
        <v>13</v>
      </c>
      <c r="Y1235" s="35">
        <v>195</v>
      </c>
      <c r="Z1235" s="35">
        <v>71</v>
      </c>
      <c r="AA1235" s="34">
        <v>2</v>
      </c>
      <c r="AB1235" s="34">
        <v>4</v>
      </c>
      <c r="AC1235" s="34">
        <v>7</v>
      </c>
      <c r="AD1235" s="34">
        <v>3</v>
      </c>
      <c r="AE1235" s="34">
        <v>5</v>
      </c>
      <c r="AF1235" s="58">
        <f>'Base tratada'!$AC1235+'Base tratada'!$AD1235+'Base tratada'!$AE1235</f>
        <v>15</v>
      </c>
      <c r="AG12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35" s="58" t="str">
        <f>IF('Base tratada'!$AC1235&gt;=MAX('Base tratada'!$AD1235,'Base tratada'!$AE1235),"Web",
IF('Base tratada'!$AD1235&gt;='Base tratada'!$AE1235,"Catalog",
"Store"))</f>
        <v>Web</v>
      </c>
      <c r="AI1235" s="59">
        <f>IF('Base tratada'!$AF1235=0,"0",'Base tratada'!$AK1235/'Base tratada'!$AF1235)</f>
        <v>52.6</v>
      </c>
      <c r="AJ1235" s="59" t="str">
        <f>IF('Base tratada'!$AI1235=0,"R$ 0",
IF('Base tratada'!$AI1235&lt;=25,"R$ 1–25",
IF('Base tratada'!$AI1235&lt;=50,"R$ 26–50",
"+R$ 50")))</f>
        <v>+R$ 50</v>
      </c>
      <c r="AK1235" s="35">
        <v>789</v>
      </c>
      <c r="AL1235" s="58" t="str">
        <f>IF('Base tratada'!$AK1235&lt;=100,"R$ 0-100",
IF('Base tratada'!$AK1235&lt;=500,"R$ 101-500",
IF('Base tratada'!$AK1235&lt;=1000,"R$ 501-1000",
IF('Base tratada'!$AK1235&lt;=1500,"R$ 1001-1500",
"+R$ 1500"))))</f>
        <v>R$ 501-1000</v>
      </c>
      <c r="AM1235" s="34">
        <v>0</v>
      </c>
      <c r="AN1235" s="34">
        <v>0</v>
      </c>
      <c r="AO1235" s="34">
        <v>0</v>
      </c>
      <c r="AP1235" s="34">
        <v>0</v>
      </c>
      <c r="AQ1235" s="34">
        <v>0</v>
      </c>
      <c r="AR1235" s="34">
        <v>0</v>
      </c>
      <c r="AS1235" s="34">
        <v>0</v>
      </c>
      <c r="AT1235" s="34">
        <v>3</v>
      </c>
      <c r="AU1235" s="34">
        <v>11</v>
      </c>
      <c r="AV1235" s="52">
        <v>718</v>
      </c>
      <c r="AW1235" s="57">
        <v>0</v>
      </c>
      <c r="AX1235" s="58" t="str">
        <f>IF(Tabela3[[#This Row],[Response]]=1, "Aceitou", "Não aceitou")</f>
        <v>Não aceitou</v>
      </c>
      <c r="AY1235" s="55" t="str">
        <f>Tabela3[[#This Row],[Faixa Recência]] &amp; " | " &amp; Tabela3[[#This Row],[Faixa Gasto]] &amp; " | " &amp; Tabela3[[#This Row],[Faixa ticket médio]]</f>
        <v>76-99 dias | R$ 501-1000 | +R$ 50</v>
      </c>
      <c r="AZ12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5" s="36"/>
    </row>
    <row r="1236" spans="1:54" x14ac:dyDescent="0.25">
      <c r="A1236" s="61">
        <v>1235</v>
      </c>
      <c r="B1236" s="37">
        <v>68118</v>
      </c>
      <c r="C1236" s="34">
        <v>0</v>
      </c>
      <c r="D1236" s="34">
        <v>1</v>
      </c>
      <c r="E1236" s="34">
        <v>51</v>
      </c>
      <c r="F1236" s="58" t="str">
        <f>IF('Base tratada'!$E1236&lt;=15,"0-15 dias",
IF('Base tratada'!$E1236&lt;=30, "16-30 dias",
IF('Base tratada'!$E1236&lt;=45, "31-45 dias",
IF('Base tratada'!$E1236&lt;=60, "46-60 dias",
IF('Base tratada'!$E1236&lt;=75, "61-75 dias", "76-99 dias")))))</f>
        <v>46-60 dias</v>
      </c>
      <c r="G1236" s="38">
        <v>57</v>
      </c>
      <c r="H1236" s="60" t="str">
        <f>IF('Base tratada'!$G1236&lt;=29,"24–29",
IF('Base tratada'!$G1236&lt;=39,"30–39",
IF('Base tratada'!$G1236&lt;=49,"40–49",
IF('Base tratada'!$G1236&lt;=59,"50–59",
IF('Base tratada'!$G1236&lt;=69,"60–69",
"70–80")))))</f>
        <v>50–59</v>
      </c>
      <c r="I1236" s="34">
        <v>2413</v>
      </c>
      <c r="J1236" s="58" t="str">
        <f>IF('Base tratada'!$K1236=1,"Divorciado",
IF('Base tratada'!$L1236=1,"Casado",
IF('Base tratada'!$M1236=1, "Solteiro",
IF('Base tratada'!$N1236=1,"Juntos",
"Viúvo"))))</f>
        <v>Divorciado</v>
      </c>
      <c r="K1236" s="34">
        <v>1</v>
      </c>
      <c r="L1236" s="34">
        <v>0</v>
      </c>
      <c r="M1236" s="34">
        <v>0</v>
      </c>
      <c r="N1236" s="34">
        <v>0</v>
      </c>
      <c r="O1236" s="34">
        <v>0</v>
      </c>
      <c r="P1236" s="34">
        <v>0</v>
      </c>
      <c r="Q1236" s="34">
        <v>0</v>
      </c>
      <c r="R1236" s="34">
        <v>1</v>
      </c>
      <c r="S1236" s="34">
        <v>0</v>
      </c>
      <c r="T1236" s="34">
        <v>0</v>
      </c>
      <c r="U1236" s="35">
        <v>595</v>
      </c>
      <c r="V1236" s="35">
        <v>23</v>
      </c>
      <c r="W1236" s="35">
        <v>123</v>
      </c>
      <c r="X1236" s="35">
        <v>10</v>
      </c>
      <c r="Y1236" s="35">
        <v>23</v>
      </c>
      <c r="Z1236" s="35">
        <v>154</v>
      </c>
      <c r="AA1236" s="34">
        <v>2</v>
      </c>
      <c r="AB1236" s="34">
        <v>6</v>
      </c>
      <c r="AC1236" s="34">
        <v>8</v>
      </c>
      <c r="AD1236" s="34">
        <v>9</v>
      </c>
      <c r="AE1236" s="34">
        <v>4</v>
      </c>
      <c r="AF1236" s="58">
        <f>'Base tratada'!$AC1236+'Base tratada'!$AD1236+'Base tratada'!$AE1236</f>
        <v>21</v>
      </c>
      <c r="AG12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36" s="58" t="str">
        <f>IF('Base tratada'!$AC1236&gt;=MAX('Base tratada'!$AD1236,'Base tratada'!$AE1236),"Web",
IF('Base tratada'!$AD1236&gt;='Base tratada'!$AE1236,"Catalog",
"Store"))</f>
        <v>Catalog</v>
      </c>
      <c r="AI1236" s="59">
        <f>IF('Base tratada'!$AF1236=0,"0",'Base tratada'!$AK1236/'Base tratada'!$AF1236)</f>
        <v>36.857142857142854</v>
      </c>
      <c r="AJ1236" s="59" t="str">
        <f>IF('Base tratada'!$AI1236=0,"R$ 0",
IF('Base tratada'!$AI1236&lt;=25,"R$ 1–25",
IF('Base tratada'!$AI1236&lt;=50,"R$ 26–50",
"+R$ 50")))</f>
        <v>R$ 26–50</v>
      </c>
      <c r="AK1236" s="35">
        <v>774</v>
      </c>
      <c r="AL1236" s="58" t="str">
        <f>IF('Base tratada'!$AK1236&lt;=100,"R$ 0-100",
IF('Base tratada'!$AK1236&lt;=500,"R$ 101-500",
IF('Base tratada'!$AK1236&lt;=1000,"R$ 501-1000",
IF('Base tratada'!$AK1236&lt;=1500,"R$ 1001-1500",
"+R$ 1500"))))</f>
        <v>R$ 501-1000</v>
      </c>
      <c r="AM1236" s="34">
        <v>0</v>
      </c>
      <c r="AN1236" s="34">
        <v>0</v>
      </c>
      <c r="AO1236" s="34">
        <v>0</v>
      </c>
      <c r="AP1236" s="34">
        <v>0</v>
      </c>
      <c r="AQ1236" s="34">
        <v>0</v>
      </c>
      <c r="AR1236" s="34">
        <v>0</v>
      </c>
      <c r="AS1236" s="34">
        <v>0</v>
      </c>
      <c r="AT1236" s="34">
        <v>3</v>
      </c>
      <c r="AU1236" s="34">
        <v>11</v>
      </c>
      <c r="AV1236" s="52">
        <v>620</v>
      </c>
      <c r="AW1236" s="57">
        <v>0</v>
      </c>
      <c r="AX1236" s="58" t="str">
        <f>IF(Tabela3[[#This Row],[Response]]=1, "Aceitou", "Não aceitou")</f>
        <v>Não aceitou</v>
      </c>
      <c r="AY1236" s="55" t="str">
        <f>Tabela3[[#This Row],[Faixa Recência]] &amp; " | " &amp; Tabela3[[#This Row],[Faixa Gasto]] &amp; " | " &amp; Tabela3[[#This Row],[Faixa ticket médio]]</f>
        <v>46-60 dias | R$ 501-1000 | R$ 26–50</v>
      </c>
      <c r="AZ12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6" s="36"/>
    </row>
    <row r="1237" spans="1:54" x14ac:dyDescent="0.25">
      <c r="A1237" s="61">
        <v>1236</v>
      </c>
      <c r="B1237" s="37">
        <v>55158</v>
      </c>
      <c r="C1237" s="34">
        <v>1</v>
      </c>
      <c r="D1237" s="34">
        <v>1</v>
      </c>
      <c r="E1237" s="34">
        <v>72</v>
      </c>
      <c r="F1237" s="58" t="str">
        <f>IF('Base tratada'!$E1237&lt;=15,"0-15 dias",
IF('Base tratada'!$E1237&lt;=30, "16-30 dias",
IF('Base tratada'!$E1237&lt;=45, "31-45 dias",
IF('Base tratada'!$E1237&lt;=60, "46-60 dias",
IF('Base tratada'!$E1237&lt;=75, "61-75 dias", "76-99 dias")))))</f>
        <v>61-75 dias</v>
      </c>
      <c r="G1237" s="38">
        <v>50</v>
      </c>
      <c r="H1237" s="60" t="str">
        <f>IF('Base tratada'!$G1237&lt;=29,"24–29",
IF('Base tratada'!$G1237&lt;=39,"30–39",
IF('Base tratada'!$G1237&lt;=49,"40–49",
IF('Base tratada'!$G1237&lt;=59,"50–59",
IF('Base tratada'!$G1237&lt;=69,"60–69",
"70–80")))))</f>
        <v>50–59</v>
      </c>
      <c r="I1237" s="34">
        <v>2858</v>
      </c>
      <c r="J1237" s="58" t="str">
        <f>IF('Base tratada'!$K1237=1,"Divorciado",
IF('Base tratada'!$L1237=1,"Casado",
IF('Base tratada'!$M1237=1, "Solteiro",
IF('Base tratada'!$N1237=1,"Juntos",
"Viúvo"))))</f>
        <v>Casado</v>
      </c>
      <c r="K1237" s="34">
        <v>0</v>
      </c>
      <c r="L1237" s="34">
        <v>1</v>
      </c>
      <c r="M1237" s="34">
        <v>0</v>
      </c>
      <c r="N1237" s="34">
        <v>0</v>
      </c>
      <c r="O1237" s="34">
        <v>0</v>
      </c>
      <c r="P1237" s="34">
        <v>0</v>
      </c>
      <c r="Q1237" s="34">
        <v>0</v>
      </c>
      <c r="R1237" s="34">
        <v>0</v>
      </c>
      <c r="S1237" s="34">
        <v>0</v>
      </c>
      <c r="T1237" s="34">
        <v>1</v>
      </c>
      <c r="U1237" s="35">
        <v>293</v>
      </c>
      <c r="V1237" s="35">
        <v>0</v>
      </c>
      <c r="W1237" s="35">
        <v>87</v>
      </c>
      <c r="X1237" s="35">
        <v>4</v>
      </c>
      <c r="Y1237" s="35">
        <v>11</v>
      </c>
      <c r="Z1237" s="35">
        <v>23</v>
      </c>
      <c r="AA1237" s="34">
        <v>4</v>
      </c>
      <c r="AB1237" s="34">
        <v>7</v>
      </c>
      <c r="AC1237" s="34">
        <v>7</v>
      </c>
      <c r="AD1237" s="34">
        <v>2</v>
      </c>
      <c r="AE1237" s="34">
        <v>5</v>
      </c>
      <c r="AF1237" s="58">
        <f>'Base tratada'!$AC1237+'Base tratada'!$AD1237+'Base tratada'!$AE1237</f>
        <v>14</v>
      </c>
      <c r="AG12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37" s="58" t="str">
        <f>IF('Base tratada'!$AC1237&gt;=MAX('Base tratada'!$AD1237,'Base tratada'!$AE1237),"Web",
IF('Base tratada'!$AD1237&gt;='Base tratada'!$AE1237,"Catalog",
"Store"))</f>
        <v>Web</v>
      </c>
      <c r="AI1237" s="59">
        <f>IF('Base tratada'!$AF1237=0,"0",'Base tratada'!$AK1237/'Base tratada'!$AF1237)</f>
        <v>28.214285714285715</v>
      </c>
      <c r="AJ1237" s="59" t="str">
        <f>IF('Base tratada'!$AI1237=0,"R$ 0",
IF('Base tratada'!$AI1237&lt;=25,"R$ 1–25",
IF('Base tratada'!$AI1237&lt;=50,"R$ 26–50",
"+R$ 50")))</f>
        <v>R$ 26–50</v>
      </c>
      <c r="AK1237" s="35">
        <v>395</v>
      </c>
      <c r="AL1237" s="58" t="str">
        <f>IF('Base tratada'!$AK1237&lt;=100,"R$ 0-100",
IF('Base tratada'!$AK1237&lt;=500,"R$ 101-500",
IF('Base tratada'!$AK1237&lt;=1000,"R$ 501-1000",
IF('Base tratada'!$AK1237&lt;=1500,"R$ 1001-1500",
"+R$ 1500"))))</f>
        <v>R$ 101-500</v>
      </c>
      <c r="AM1237" s="34">
        <v>0</v>
      </c>
      <c r="AN1237" s="34">
        <v>0</v>
      </c>
      <c r="AO1237" s="34">
        <v>0</v>
      </c>
      <c r="AP1237" s="34">
        <v>0</v>
      </c>
      <c r="AQ1237" s="34">
        <v>0</v>
      </c>
      <c r="AR1237" s="34">
        <v>0</v>
      </c>
      <c r="AS1237" s="34">
        <v>0</v>
      </c>
      <c r="AT1237" s="34">
        <v>3</v>
      </c>
      <c r="AU1237" s="34">
        <v>11</v>
      </c>
      <c r="AV1237" s="52">
        <v>372</v>
      </c>
      <c r="AW1237" s="57">
        <v>1</v>
      </c>
      <c r="AX1237" s="58" t="str">
        <f>IF(Tabela3[[#This Row],[Response]]=1, "Aceitou", "Não aceitou")</f>
        <v>Aceitou</v>
      </c>
      <c r="AY1237" s="55" t="str">
        <f>Tabela3[[#This Row],[Faixa Recência]] &amp; " | " &amp; Tabela3[[#This Row],[Faixa Gasto]] &amp; " | " &amp; Tabela3[[#This Row],[Faixa ticket médio]]</f>
        <v>61-75 dias | R$ 101-500 | R$ 26–50</v>
      </c>
      <c r="AZ12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7" s="36"/>
    </row>
    <row r="1238" spans="1:54" x14ac:dyDescent="0.25">
      <c r="A1238" s="61">
        <v>1237</v>
      </c>
      <c r="B1238" s="37">
        <v>62972</v>
      </c>
      <c r="C1238" s="34">
        <v>0</v>
      </c>
      <c r="D1238" s="34">
        <v>1</v>
      </c>
      <c r="E1238" s="34">
        <v>39</v>
      </c>
      <c r="F1238" s="58" t="str">
        <f>IF('Base tratada'!$E1238&lt;=15,"0-15 dias",
IF('Base tratada'!$E1238&lt;=30, "16-30 dias",
IF('Base tratada'!$E1238&lt;=45, "31-45 dias",
IF('Base tratada'!$E1238&lt;=60, "46-60 dias",
IF('Base tratada'!$E1238&lt;=75, "61-75 dias", "76-99 dias")))))</f>
        <v>31-45 dias</v>
      </c>
      <c r="G1238" s="38">
        <v>65</v>
      </c>
      <c r="H1238" s="60" t="str">
        <f>IF('Base tratada'!$G1238&lt;=29,"24–29",
IF('Base tratada'!$G1238&lt;=39,"30–39",
IF('Base tratada'!$G1238&lt;=49,"40–49",
IF('Base tratada'!$G1238&lt;=59,"50–59",
IF('Base tratada'!$G1238&lt;=69,"60–69",
"70–80")))))</f>
        <v>60–69</v>
      </c>
      <c r="I1238" s="34">
        <v>2854</v>
      </c>
      <c r="J1238" s="58" t="str">
        <f>IF('Base tratada'!$K1238=1,"Divorciado",
IF('Base tratada'!$L1238=1,"Casado",
IF('Base tratada'!$M1238=1, "Solteiro",
IF('Base tratada'!$N1238=1,"Juntos",
"Viúvo"))))</f>
        <v>Casado</v>
      </c>
      <c r="K1238" s="34">
        <v>0</v>
      </c>
      <c r="L1238" s="34">
        <v>1</v>
      </c>
      <c r="M1238" s="34">
        <v>0</v>
      </c>
      <c r="N1238" s="34">
        <v>0</v>
      </c>
      <c r="O1238" s="34">
        <v>0</v>
      </c>
      <c r="P1238" s="34">
        <v>1</v>
      </c>
      <c r="Q1238" s="34">
        <v>0</v>
      </c>
      <c r="R1238" s="34">
        <v>0</v>
      </c>
      <c r="S1238" s="34">
        <v>0</v>
      </c>
      <c r="T1238" s="34">
        <v>0</v>
      </c>
      <c r="U1238" s="35">
        <v>313</v>
      </c>
      <c r="V1238" s="35">
        <v>15</v>
      </c>
      <c r="W1238" s="35">
        <v>47</v>
      </c>
      <c r="X1238" s="35">
        <v>20</v>
      </c>
      <c r="Y1238" s="35">
        <v>0</v>
      </c>
      <c r="Z1238" s="35">
        <v>192</v>
      </c>
      <c r="AA1238" s="34">
        <v>2</v>
      </c>
      <c r="AB1238" s="34">
        <v>6</v>
      </c>
      <c r="AC1238" s="34">
        <v>7</v>
      </c>
      <c r="AD1238" s="34">
        <v>4</v>
      </c>
      <c r="AE1238" s="34">
        <v>3</v>
      </c>
      <c r="AF1238" s="58">
        <f>'Base tratada'!$AC1238+'Base tratada'!$AD1238+'Base tratada'!$AE1238</f>
        <v>14</v>
      </c>
      <c r="AG12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38" s="58" t="str">
        <f>IF('Base tratada'!$AC1238&gt;=MAX('Base tratada'!$AD1238,'Base tratada'!$AE1238),"Web",
IF('Base tratada'!$AD1238&gt;='Base tratada'!$AE1238,"Catalog",
"Store"))</f>
        <v>Web</v>
      </c>
      <c r="AI1238" s="59">
        <f>IF('Base tratada'!$AF1238=0,"0",'Base tratada'!$AK1238/'Base tratada'!$AF1238)</f>
        <v>28.214285714285715</v>
      </c>
      <c r="AJ1238" s="59" t="str">
        <f>IF('Base tratada'!$AI1238=0,"R$ 0",
IF('Base tratada'!$AI1238&lt;=25,"R$ 1–25",
IF('Base tratada'!$AI1238&lt;=50,"R$ 26–50",
"+R$ 50")))</f>
        <v>R$ 26–50</v>
      </c>
      <c r="AK1238" s="35">
        <v>395</v>
      </c>
      <c r="AL1238" s="58" t="str">
        <f>IF('Base tratada'!$AK1238&lt;=100,"R$ 0-100",
IF('Base tratada'!$AK1238&lt;=500,"R$ 101-500",
IF('Base tratada'!$AK1238&lt;=1000,"R$ 501-1000",
IF('Base tratada'!$AK1238&lt;=1500,"R$ 1001-1500",
"+R$ 1500"))))</f>
        <v>R$ 101-500</v>
      </c>
      <c r="AM1238" s="34">
        <v>0</v>
      </c>
      <c r="AN1238" s="34">
        <v>0</v>
      </c>
      <c r="AO1238" s="34">
        <v>0</v>
      </c>
      <c r="AP1238" s="34">
        <v>0</v>
      </c>
      <c r="AQ1238" s="34">
        <v>0</v>
      </c>
      <c r="AR1238" s="34">
        <v>0</v>
      </c>
      <c r="AS1238" s="34">
        <v>0</v>
      </c>
      <c r="AT1238" s="34">
        <v>3</v>
      </c>
      <c r="AU1238" s="34">
        <v>11</v>
      </c>
      <c r="AV1238" s="52">
        <v>203</v>
      </c>
      <c r="AW1238" s="57">
        <v>1</v>
      </c>
      <c r="AX1238" s="58" t="str">
        <f>IF(Tabela3[[#This Row],[Response]]=1, "Aceitou", "Não aceitou")</f>
        <v>Aceitou</v>
      </c>
      <c r="AY1238" s="55" t="str">
        <f>Tabela3[[#This Row],[Faixa Recência]] &amp; " | " &amp; Tabela3[[#This Row],[Faixa Gasto]] &amp; " | " &amp; Tabela3[[#This Row],[Faixa ticket médio]]</f>
        <v>31-45 dias | R$ 101-500 | R$ 26–50</v>
      </c>
      <c r="AZ12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8" s="36"/>
    </row>
    <row r="1239" spans="1:54" x14ac:dyDescent="0.25">
      <c r="A1239" s="61">
        <v>1238</v>
      </c>
      <c r="B1239" s="37">
        <v>74190</v>
      </c>
      <c r="C1239" s="34">
        <v>0</v>
      </c>
      <c r="D1239" s="34">
        <v>1</v>
      </c>
      <c r="E1239" s="34">
        <v>49</v>
      </c>
      <c r="F1239" s="58" t="str">
        <f>IF('Base tratada'!$E1239&lt;=15,"0-15 dias",
IF('Base tratada'!$E1239&lt;=30, "16-30 dias",
IF('Base tratada'!$E1239&lt;=45, "31-45 dias",
IF('Base tratada'!$E1239&lt;=60, "46-60 dias",
IF('Base tratada'!$E1239&lt;=75, "61-75 dias", "76-99 dias")))))</f>
        <v>46-60 dias</v>
      </c>
      <c r="G1239" s="38">
        <v>45</v>
      </c>
      <c r="H1239" s="60" t="str">
        <f>IF('Base tratada'!$G1239&lt;=29,"24–29",
IF('Base tratada'!$G1239&lt;=39,"30–39",
IF('Base tratada'!$G1239&lt;=49,"40–49",
IF('Base tratada'!$G1239&lt;=59,"50–59",
IF('Base tratada'!$G1239&lt;=69,"60–69",
"70–80")))))</f>
        <v>40–49</v>
      </c>
      <c r="I1239" s="34">
        <v>2207</v>
      </c>
      <c r="J1239" s="58" t="str">
        <f>IF('Base tratada'!$K1239=1,"Divorciado",
IF('Base tratada'!$L1239=1,"Casado",
IF('Base tratada'!$M1239=1, "Solteiro",
IF('Base tratada'!$N1239=1,"Juntos",
"Viúvo"))))</f>
        <v>Casado</v>
      </c>
      <c r="K1239" s="34">
        <v>0</v>
      </c>
      <c r="L1239" s="34">
        <v>1</v>
      </c>
      <c r="M1239" s="34">
        <v>0</v>
      </c>
      <c r="N1239" s="34">
        <v>0</v>
      </c>
      <c r="O1239" s="34">
        <v>0</v>
      </c>
      <c r="P1239" s="34">
        <v>0</v>
      </c>
      <c r="Q1239" s="34">
        <v>0</v>
      </c>
      <c r="R1239" s="34">
        <v>1</v>
      </c>
      <c r="S1239" s="34">
        <v>0</v>
      </c>
      <c r="T1239" s="34">
        <v>0</v>
      </c>
      <c r="U1239" s="35">
        <v>151</v>
      </c>
      <c r="V1239" s="35">
        <v>81</v>
      </c>
      <c r="W1239" s="35">
        <v>86</v>
      </c>
      <c r="X1239" s="35">
        <v>168</v>
      </c>
      <c r="Y1239" s="35">
        <v>91</v>
      </c>
      <c r="Z1239" s="35">
        <v>64</v>
      </c>
      <c r="AA1239" s="34">
        <v>2</v>
      </c>
      <c r="AB1239" s="34">
        <v>2</v>
      </c>
      <c r="AC1239" s="34">
        <v>4</v>
      </c>
      <c r="AD1239" s="34">
        <v>2</v>
      </c>
      <c r="AE1239" s="34">
        <v>11</v>
      </c>
      <c r="AF1239" s="58">
        <f>'Base tratada'!$AC1239+'Base tratada'!$AD1239+'Base tratada'!$AE1239</f>
        <v>17</v>
      </c>
      <c r="AG12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39" s="58" t="str">
        <f>IF('Base tratada'!$AC1239&gt;=MAX('Base tratada'!$AD1239,'Base tratada'!$AE1239),"Web",
IF('Base tratada'!$AD1239&gt;='Base tratada'!$AE1239,"Catalog",
"Store"))</f>
        <v>Store</v>
      </c>
      <c r="AI1239" s="59">
        <f>IF('Base tratada'!$AF1239=0,"0",'Base tratada'!$AK1239/'Base tratada'!$AF1239)</f>
        <v>33.941176470588232</v>
      </c>
      <c r="AJ1239" s="59" t="str">
        <f>IF('Base tratada'!$AI1239=0,"R$ 0",
IF('Base tratada'!$AI1239&lt;=25,"R$ 1–25",
IF('Base tratada'!$AI1239&lt;=50,"R$ 26–50",
"+R$ 50")))</f>
        <v>R$ 26–50</v>
      </c>
      <c r="AK1239" s="35">
        <v>577</v>
      </c>
      <c r="AL1239" s="58" t="str">
        <f>IF('Base tratada'!$AK1239&lt;=100,"R$ 0-100",
IF('Base tratada'!$AK1239&lt;=500,"R$ 101-500",
IF('Base tratada'!$AK1239&lt;=1000,"R$ 501-1000",
IF('Base tratada'!$AK1239&lt;=1500,"R$ 1001-1500",
"+R$ 1500"))))</f>
        <v>R$ 501-1000</v>
      </c>
      <c r="AM1239" s="34">
        <v>0</v>
      </c>
      <c r="AN1239" s="34">
        <v>0</v>
      </c>
      <c r="AO1239" s="34">
        <v>0</v>
      </c>
      <c r="AP1239" s="34">
        <v>0</v>
      </c>
      <c r="AQ1239" s="34">
        <v>0</v>
      </c>
      <c r="AR1239" s="34">
        <v>0</v>
      </c>
      <c r="AS1239" s="34">
        <v>0</v>
      </c>
      <c r="AT1239" s="34">
        <v>3</v>
      </c>
      <c r="AU1239" s="34">
        <v>11</v>
      </c>
      <c r="AV1239" s="52">
        <v>513</v>
      </c>
      <c r="AW1239" s="57">
        <v>0</v>
      </c>
      <c r="AX1239" s="58" t="str">
        <f>IF(Tabela3[[#This Row],[Response]]=1, "Aceitou", "Não aceitou")</f>
        <v>Não aceitou</v>
      </c>
      <c r="AY1239" s="55" t="str">
        <f>Tabela3[[#This Row],[Faixa Recência]] &amp; " | " &amp; Tabela3[[#This Row],[Faixa Gasto]] &amp; " | " &amp; Tabela3[[#This Row],[Faixa ticket médio]]</f>
        <v>46-60 dias | R$ 501-1000 | R$ 26–50</v>
      </c>
      <c r="AZ12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39" s="36"/>
    </row>
    <row r="1240" spans="1:54" x14ac:dyDescent="0.25">
      <c r="A1240" s="61">
        <v>1239</v>
      </c>
      <c r="B1240" s="37">
        <v>39356</v>
      </c>
      <c r="C1240" s="34">
        <v>1</v>
      </c>
      <c r="D1240" s="34">
        <v>1</v>
      </c>
      <c r="E1240" s="34">
        <v>21</v>
      </c>
      <c r="F1240" s="58" t="str">
        <f>IF('Base tratada'!$E1240&lt;=15,"0-15 dias",
IF('Base tratada'!$E1240&lt;=30, "16-30 dias",
IF('Base tratada'!$E1240&lt;=45, "31-45 dias",
IF('Base tratada'!$E1240&lt;=60, "46-60 dias",
IF('Base tratada'!$E1240&lt;=75, "61-75 dias", "76-99 dias")))))</f>
        <v>16-30 dias</v>
      </c>
      <c r="G1240" s="38">
        <v>44</v>
      </c>
      <c r="H1240" s="60" t="str">
        <f>IF('Base tratada'!$G1240&lt;=29,"24–29",
IF('Base tratada'!$G1240&lt;=39,"30–39",
IF('Base tratada'!$G1240&lt;=49,"40–49",
IF('Base tratada'!$G1240&lt;=59,"50–59",
IF('Base tratada'!$G1240&lt;=69,"60–69",
"70–80")))))</f>
        <v>40–49</v>
      </c>
      <c r="I1240" s="34">
        <v>2261</v>
      </c>
      <c r="J1240" s="58" t="str">
        <f>IF('Base tratada'!$K1240=1,"Divorciado",
IF('Base tratada'!$L1240=1,"Casado",
IF('Base tratada'!$M1240=1, "Solteiro",
IF('Base tratada'!$N1240=1,"Juntos",
"Viúvo"))))</f>
        <v>Casado</v>
      </c>
      <c r="K1240" s="34">
        <v>0</v>
      </c>
      <c r="L1240" s="34">
        <v>1</v>
      </c>
      <c r="M1240" s="34">
        <v>0</v>
      </c>
      <c r="N1240" s="34">
        <v>0</v>
      </c>
      <c r="O1240" s="34">
        <v>0</v>
      </c>
      <c r="P1240" s="34">
        <v>0</v>
      </c>
      <c r="Q1240" s="34">
        <v>0</v>
      </c>
      <c r="R1240" s="34">
        <v>1</v>
      </c>
      <c r="S1240" s="34">
        <v>0</v>
      </c>
      <c r="T1240" s="34">
        <v>0</v>
      </c>
      <c r="U1240" s="35">
        <v>15</v>
      </c>
      <c r="V1240" s="35">
        <v>0</v>
      </c>
      <c r="W1240" s="35">
        <v>2</v>
      </c>
      <c r="X1240" s="35">
        <v>0</v>
      </c>
      <c r="Y1240" s="35">
        <v>0</v>
      </c>
      <c r="Z1240" s="35">
        <v>6</v>
      </c>
      <c r="AA1240" s="34">
        <v>1</v>
      </c>
      <c r="AB1240" s="34">
        <v>6</v>
      </c>
      <c r="AC1240" s="34">
        <v>1</v>
      </c>
      <c r="AD1240" s="34">
        <v>0</v>
      </c>
      <c r="AE1240" s="34">
        <v>2</v>
      </c>
      <c r="AF1240" s="58">
        <f>'Base tratada'!$AC1240+'Base tratada'!$AD1240+'Base tratada'!$AE1240</f>
        <v>3</v>
      </c>
      <c r="AG12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40" s="58" t="str">
        <f>IF('Base tratada'!$AC1240&gt;=MAX('Base tratada'!$AD1240,'Base tratada'!$AE1240),"Web",
IF('Base tratada'!$AD1240&gt;='Base tratada'!$AE1240,"Catalog",
"Store"))</f>
        <v>Store</v>
      </c>
      <c r="AI1240" s="59">
        <f>IF('Base tratada'!$AF1240=0,"0",'Base tratada'!$AK1240/'Base tratada'!$AF1240)</f>
        <v>5.666666666666667</v>
      </c>
      <c r="AJ1240" s="59" t="str">
        <f>IF('Base tratada'!$AI1240=0,"R$ 0",
IF('Base tratada'!$AI1240&lt;=25,"R$ 1–25",
IF('Base tratada'!$AI1240&lt;=50,"R$ 26–50",
"+R$ 50")))</f>
        <v>R$ 1–25</v>
      </c>
      <c r="AK1240" s="35">
        <v>17</v>
      </c>
      <c r="AL1240" s="58" t="str">
        <f>IF('Base tratada'!$AK1240&lt;=100,"R$ 0-100",
IF('Base tratada'!$AK1240&lt;=500,"R$ 101-500",
IF('Base tratada'!$AK1240&lt;=1000,"R$ 501-1000",
IF('Base tratada'!$AK1240&lt;=1500,"R$ 1001-1500",
"+R$ 1500"))))</f>
        <v>R$ 0-100</v>
      </c>
      <c r="AM1240" s="34">
        <v>0</v>
      </c>
      <c r="AN1240" s="34">
        <v>0</v>
      </c>
      <c r="AO1240" s="34">
        <v>1</v>
      </c>
      <c r="AP1240" s="34">
        <v>0</v>
      </c>
      <c r="AQ1240" s="34">
        <v>0</v>
      </c>
      <c r="AR1240" s="34">
        <v>1</v>
      </c>
      <c r="AS1240" s="34">
        <v>0</v>
      </c>
      <c r="AT1240" s="34">
        <v>3</v>
      </c>
      <c r="AU1240" s="34">
        <v>11</v>
      </c>
      <c r="AV1240" s="52">
        <v>11</v>
      </c>
      <c r="AW1240" s="57">
        <v>0</v>
      </c>
      <c r="AX1240" s="58" t="str">
        <f>IF(Tabela3[[#This Row],[Response]]=1, "Aceitou", "Não aceitou")</f>
        <v>Não aceitou</v>
      </c>
      <c r="AY1240" s="55" t="str">
        <f>Tabela3[[#This Row],[Faixa Recência]] &amp; " | " &amp; Tabela3[[#This Row],[Faixa Gasto]] &amp; " | " &amp; Tabela3[[#This Row],[Faixa ticket médio]]</f>
        <v>16-30 dias | R$ 0-100 | R$ 1–25</v>
      </c>
      <c r="AZ12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0" s="36"/>
    </row>
    <row r="1241" spans="1:54" x14ac:dyDescent="0.25">
      <c r="A1241" s="61">
        <v>1240</v>
      </c>
      <c r="B1241" s="37">
        <v>76653</v>
      </c>
      <c r="C1241" s="34">
        <v>0</v>
      </c>
      <c r="D1241" s="34">
        <v>0</v>
      </c>
      <c r="E1241" s="34">
        <v>91</v>
      </c>
      <c r="F1241" s="58" t="str">
        <f>IF('Base tratada'!$E1241&lt;=15,"0-15 dias",
IF('Base tratada'!$E1241&lt;=30, "16-30 dias",
IF('Base tratada'!$E1241&lt;=45, "31-45 dias",
IF('Base tratada'!$E1241&lt;=60, "46-60 dias",
IF('Base tratada'!$E1241&lt;=75, "61-75 dias", "76-99 dias")))))</f>
        <v>76-99 dias</v>
      </c>
      <c r="G1241" s="38">
        <v>51</v>
      </c>
      <c r="H1241" s="60" t="str">
        <f>IF('Base tratada'!$G1241&lt;=29,"24–29",
IF('Base tratada'!$G1241&lt;=39,"30–39",
IF('Base tratada'!$G1241&lt;=49,"40–49",
IF('Base tratada'!$G1241&lt;=59,"50–59",
IF('Base tratada'!$G1241&lt;=69,"60–69",
"70–80")))))</f>
        <v>50–59</v>
      </c>
      <c r="I1241" s="34">
        <v>2476</v>
      </c>
      <c r="J1241" s="58" t="str">
        <f>IF('Base tratada'!$K1241=1,"Divorciado",
IF('Base tratada'!$L1241=1,"Casado",
IF('Base tratada'!$M1241=1, "Solteiro",
IF('Base tratada'!$N1241=1,"Juntos",
"Viúvo"))))</f>
        <v>Juntos</v>
      </c>
      <c r="K1241" s="34">
        <v>0</v>
      </c>
      <c r="L1241" s="34">
        <v>0</v>
      </c>
      <c r="M1241" s="34">
        <v>0</v>
      </c>
      <c r="N1241" s="34">
        <v>1</v>
      </c>
      <c r="O1241" s="34">
        <v>0</v>
      </c>
      <c r="P1241" s="34">
        <v>0</v>
      </c>
      <c r="Q1241" s="34">
        <v>0</v>
      </c>
      <c r="R1241" s="34">
        <v>1</v>
      </c>
      <c r="S1241" s="34">
        <v>0</v>
      </c>
      <c r="T1241" s="34">
        <v>0</v>
      </c>
      <c r="U1241" s="35">
        <v>736</v>
      </c>
      <c r="V1241" s="35">
        <v>63</v>
      </c>
      <c r="W1241" s="35">
        <v>946</v>
      </c>
      <c r="X1241" s="35">
        <v>219</v>
      </c>
      <c r="Y1241" s="35">
        <v>189</v>
      </c>
      <c r="Z1241" s="35">
        <v>126</v>
      </c>
      <c r="AA1241" s="34">
        <v>1</v>
      </c>
      <c r="AB1241" s="34">
        <v>2</v>
      </c>
      <c r="AC1241" s="34">
        <v>4</v>
      </c>
      <c r="AD1241" s="34">
        <v>7</v>
      </c>
      <c r="AE1241" s="34">
        <v>11</v>
      </c>
      <c r="AF1241" s="58">
        <f>'Base tratada'!$AC1241+'Base tratada'!$AD1241+'Base tratada'!$AE1241</f>
        <v>22</v>
      </c>
      <c r="AG12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41" s="58" t="str">
        <f>IF('Base tratada'!$AC1241&gt;=MAX('Base tratada'!$AD1241,'Base tratada'!$AE1241),"Web",
IF('Base tratada'!$AD1241&gt;='Base tratada'!$AE1241,"Catalog",
"Store"))</f>
        <v>Store</v>
      </c>
      <c r="AI1241" s="59">
        <f>IF('Base tratada'!$AF1241=0,"0",'Base tratada'!$AK1241/'Base tratada'!$AF1241)</f>
        <v>97.86363636363636</v>
      </c>
      <c r="AJ1241" s="59" t="str">
        <f>IF('Base tratada'!$AI1241=0,"R$ 0",
IF('Base tratada'!$AI1241&lt;=25,"R$ 1–25",
IF('Base tratada'!$AI1241&lt;=50,"R$ 26–50",
"+R$ 50")))</f>
        <v>+R$ 50</v>
      </c>
      <c r="AK1241" s="35">
        <v>2153</v>
      </c>
      <c r="AL1241" s="58" t="str">
        <f>IF('Base tratada'!$AK1241&lt;=100,"R$ 0-100",
IF('Base tratada'!$AK1241&lt;=500,"R$ 101-500",
IF('Base tratada'!$AK1241&lt;=1000,"R$ 501-1000",
IF('Base tratada'!$AK1241&lt;=1500,"R$ 1001-1500",
"+R$ 1500"))))</f>
        <v>+R$ 1500</v>
      </c>
      <c r="AM1241" s="34">
        <v>1</v>
      </c>
      <c r="AN1241" s="34">
        <v>0</v>
      </c>
      <c r="AO1241" s="34">
        <v>0</v>
      </c>
      <c r="AP1241" s="34">
        <v>0</v>
      </c>
      <c r="AQ1241" s="34">
        <v>1</v>
      </c>
      <c r="AR1241" s="34">
        <v>2</v>
      </c>
      <c r="AS1241" s="34">
        <v>0</v>
      </c>
      <c r="AT1241" s="34">
        <v>3</v>
      </c>
      <c r="AU1241" s="34">
        <v>11</v>
      </c>
      <c r="AV1241" s="52">
        <v>2027</v>
      </c>
      <c r="AW1241" s="57">
        <v>0</v>
      </c>
      <c r="AX1241" s="58" t="str">
        <f>IF(Tabela3[[#This Row],[Response]]=1, "Aceitou", "Não aceitou")</f>
        <v>Não aceitou</v>
      </c>
      <c r="AY1241" s="55" t="str">
        <f>Tabela3[[#This Row],[Faixa Recência]] &amp; " | " &amp; Tabela3[[#This Row],[Faixa Gasto]] &amp; " | " &amp; Tabela3[[#This Row],[Faixa ticket médio]]</f>
        <v>76-99 dias | +R$ 1500 | +R$ 50</v>
      </c>
      <c r="AZ12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1" s="36"/>
    </row>
    <row r="1242" spans="1:54" x14ac:dyDescent="0.25">
      <c r="A1242" s="61">
        <v>1241</v>
      </c>
      <c r="B1242" s="37">
        <v>35860</v>
      </c>
      <c r="C1242" s="34">
        <v>1</v>
      </c>
      <c r="D1242" s="34">
        <v>1</v>
      </c>
      <c r="E1242" s="34">
        <v>37</v>
      </c>
      <c r="F1242" s="58" t="str">
        <f>IF('Base tratada'!$E1242&lt;=15,"0-15 dias",
IF('Base tratada'!$E1242&lt;=30, "16-30 dias",
IF('Base tratada'!$E1242&lt;=45, "31-45 dias",
IF('Base tratada'!$E1242&lt;=60, "46-60 dias",
IF('Base tratada'!$E1242&lt;=75, "61-75 dias", "76-99 dias")))))</f>
        <v>31-45 dias</v>
      </c>
      <c r="G1242" s="38">
        <v>47</v>
      </c>
      <c r="H1242" s="60" t="str">
        <f>IF('Base tratada'!$G1242&lt;=29,"24–29",
IF('Base tratada'!$G1242&lt;=39,"30–39",
IF('Base tratada'!$G1242&lt;=49,"40–49",
IF('Base tratada'!$G1242&lt;=59,"50–59",
IF('Base tratada'!$G1242&lt;=69,"60–69",
"70–80")))))</f>
        <v>40–49</v>
      </c>
      <c r="I1242" s="34">
        <v>2200</v>
      </c>
      <c r="J1242" s="58" t="str">
        <f>IF('Base tratada'!$K1242=1,"Divorciado",
IF('Base tratada'!$L1242=1,"Casado",
IF('Base tratada'!$M1242=1, "Solteiro",
IF('Base tratada'!$N1242=1,"Juntos",
"Viúvo"))))</f>
        <v>Divorciado</v>
      </c>
      <c r="K1242" s="34">
        <v>1</v>
      </c>
      <c r="L1242" s="34">
        <v>0</v>
      </c>
      <c r="M1242" s="34">
        <v>0</v>
      </c>
      <c r="N1242" s="34">
        <v>0</v>
      </c>
      <c r="O1242" s="34">
        <v>0</v>
      </c>
      <c r="P1242" s="34">
        <v>0</v>
      </c>
      <c r="Q1242" s="34">
        <v>0</v>
      </c>
      <c r="R1242" s="34">
        <v>0</v>
      </c>
      <c r="S1242" s="34">
        <v>0</v>
      </c>
      <c r="T1242" s="34">
        <v>1</v>
      </c>
      <c r="U1242" s="35">
        <v>15</v>
      </c>
      <c r="V1242" s="35">
        <v>0</v>
      </c>
      <c r="W1242" s="35">
        <v>8</v>
      </c>
      <c r="X1242" s="35">
        <v>4</v>
      </c>
      <c r="Y1242" s="35">
        <v>2</v>
      </c>
      <c r="Z1242" s="35">
        <v>20</v>
      </c>
      <c r="AA1242" s="34">
        <v>2</v>
      </c>
      <c r="AB1242" s="34">
        <v>5</v>
      </c>
      <c r="AC1242" s="34">
        <v>1</v>
      </c>
      <c r="AD1242" s="34">
        <v>1</v>
      </c>
      <c r="AE1242" s="34">
        <v>2</v>
      </c>
      <c r="AF1242" s="58">
        <f>'Base tratada'!$AC1242+'Base tratada'!$AD1242+'Base tratada'!$AE1242</f>
        <v>4</v>
      </c>
      <c r="AG12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42" s="58" t="str">
        <f>IF('Base tratada'!$AC1242&gt;=MAX('Base tratada'!$AD1242,'Base tratada'!$AE1242),"Web",
IF('Base tratada'!$AD1242&gt;='Base tratada'!$AE1242,"Catalog",
"Store"))</f>
        <v>Store</v>
      </c>
      <c r="AI1242" s="59">
        <f>IF('Base tratada'!$AF1242=0,"0",'Base tratada'!$AK1242/'Base tratada'!$AF1242)</f>
        <v>7.25</v>
      </c>
      <c r="AJ1242" s="59" t="str">
        <f>IF('Base tratada'!$AI1242=0,"R$ 0",
IF('Base tratada'!$AI1242&lt;=25,"R$ 1–25",
IF('Base tratada'!$AI1242&lt;=50,"R$ 26–50",
"+R$ 50")))</f>
        <v>R$ 1–25</v>
      </c>
      <c r="AK1242" s="35">
        <v>29</v>
      </c>
      <c r="AL1242" s="58" t="str">
        <f>IF('Base tratada'!$AK1242&lt;=100,"R$ 0-100",
IF('Base tratada'!$AK1242&lt;=500,"R$ 101-500",
IF('Base tratada'!$AK1242&lt;=1000,"R$ 501-1000",
IF('Base tratada'!$AK1242&lt;=1500,"R$ 1001-1500",
"+R$ 1500"))))</f>
        <v>R$ 0-100</v>
      </c>
      <c r="AM1242" s="34">
        <v>0</v>
      </c>
      <c r="AN1242" s="34">
        <v>0</v>
      </c>
      <c r="AO1242" s="34">
        <v>1</v>
      </c>
      <c r="AP1242" s="34">
        <v>0</v>
      </c>
      <c r="AQ1242" s="34">
        <v>0</v>
      </c>
      <c r="AR1242" s="34">
        <v>1</v>
      </c>
      <c r="AS1242" s="34">
        <v>0</v>
      </c>
      <c r="AT1242" s="34">
        <v>3</v>
      </c>
      <c r="AU1242" s="34">
        <v>11</v>
      </c>
      <c r="AV1242" s="52">
        <v>9</v>
      </c>
      <c r="AW1242" s="57">
        <v>0</v>
      </c>
      <c r="AX1242" s="58" t="str">
        <f>IF(Tabela3[[#This Row],[Response]]=1, "Aceitou", "Não aceitou")</f>
        <v>Não aceitou</v>
      </c>
      <c r="AY1242" s="55" t="str">
        <f>Tabela3[[#This Row],[Faixa Recência]] &amp; " | " &amp; Tabela3[[#This Row],[Faixa Gasto]] &amp; " | " &amp; Tabela3[[#This Row],[Faixa ticket médio]]</f>
        <v>31-45 dias | R$ 0-100 | R$ 1–25</v>
      </c>
      <c r="AZ12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2" s="36"/>
    </row>
    <row r="1243" spans="1:54" x14ac:dyDescent="0.25">
      <c r="A1243" s="61">
        <v>1242</v>
      </c>
      <c r="B1243" s="37">
        <v>90687</v>
      </c>
      <c r="C1243" s="34">
        <v>0</v>
      </c>
      <c r="D1243" s="34">
        <v>0</v>
      </c>
      <c r="E1243" s="34">
        <v>98</v>
      </c>
      <c r="F1243" s="58" t="str">
        <f>IF('Base tratada'!$E1243&lt;=15,"0-15 dias",
IF('Base tratada'!$E1243&lt;=30, "16-30 dias",
IF('Base tratada'!$E1243&lt;=45, "31-45 dias",
IF('Base tratada'!$E1243&lt;=60, "46-60 dias",
IF('Base tratada'!$E1243&lt;=75, "61-75 dias", "76-99 dias")))))</f>
        <v>76-99 dias</v>
      </c>
      <c r="G1243" s="38">
        <v>37</v>
      </c>
      <c r="H1243" s="60" t="str">
        <f>IF('Base tratada'!$G1243&lt;=29,"24–29",
IF('Base tratada'!$G1243&lt;=39,"30–39",
IF('Base tratada'!$G1243&lt;=49,"40–49",
IF('Base tratada'!$G1243&lt;=59,"50–59",
IF('Base tratada'!$G1243&lt;=69,"60–69",
"70–80")))))</f>
        <v>30–39</v>
      </c>
      <c r="I1243" s="34">
        <v>2562</v>
      </c>
      <c r="J1243" s="58" t="str">
        <f>IF('Base tratada'!$K1243=1,"Divorciado",
IF('Base tratada'!$L1243=1,"Casado",
IF('Base tratada'!$M1243=1, "Solteiro",
IF('Base tratada'!$N1243=1,"Juntos",
"Viúvo"))))</f>
        <v>Divorciado</v>
      </c>
      <c r="K1243" s="34">
        <v>1</v>
      </c>
      <c r="L1243" s="34">
        <v>0</v>
      </c>
      <c r="M1243" s="34">
        <v>0</v>
      </c>
      <c r="N1243" s="34">
        <v>0</v>
      </c>
      <c r="O1243" s="34">
        <v>0</v>
      </c>
      <c r="P1243" s="34">
        <v>0</v>
      </c>
      <c r="Q1243" s="34">
        <v>0</v>
      </c>
      <c r="R1243" s="34">
        <v>0</v>
      </c>
      <c r="S1243" s="34">
        <v>0</v>
      </c>
      <c r="T1243" s="34">
        <v>1</v>
      </c>
      <c r="U1243" s="35">
        <v>982</v>
      </c>
      <c r="V1243" s="35">
        <v>17</v>
      </c>
      <c r="W1243" s="35">
        <v>672</v>
      </c>
      <c r="X1243" s="35">
        <v>23</v>
      </c>
      <c r="Y1243" s="35">
        <v>34</v>
      </c>
      <c r="Z1243" s="35">
        <v>51</v>
      </c>
      <c r="AA1243" s="34">
        <v>1</v>
      </c>
      <c r="AB1243" s="34">
        <v>2</v>
      </c>
      <c r="AC1243" s="34">
        <v>6</v>
      </c>
      <c r="AD1243" s="34">
        <v>2</v>
      </c>
      <c r="AE1243" s="34">
        <v>8</v>
      </c>
      <c r="AF1243" s="58">
        <f>'Base tratada'!$AC1243+'Base tratada'!$AD1243+'Base tratada'!$AE1243</f>
        <v>16</v>
      </c>
      <c r="AG12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43" s="58" t="str">
        <f>IF('Base tratada'!$AC1243&gt;=MAX('Base tratada'!$AD1243,'Base tratada'!$AE1243),"Web",
IF('Base tratada'!$AD1243&gt;='Base tratada'!$AE1243,"Catalog",
"Store"))</f>
        <v>Store</v>
      </c>
      <c r="AI1243" s="59">
        <f>IF('Base tratada'!$AF1243=0,"0",'Base tratada'!$AK1243/'Base tratada'!$AF1243)</f>
        <v>108</v>
      </c>
      <c r="AJ1243" s="59" t="str">
        <f>IF('Base tratada'!$AI1243=0,"R$ 0",
IF('Base tratada'!$AI1243&lt;=25,"R$ 1–25",
IF('Base tratada'!$AI1243&lt;=50,"R$ 26–50",
"+R$ 50")))</f>
        <v>+R$ 50</v>
      </c>
      <c r="AK1243" s="35">
        <v>1728</v>
      </c>
      <c r="AL1243" s="58" t="str">
        <f>IF('Base tratada'!$AK1243&lt;=100,"R$ 0-100",
IF('Base tratada'!$AK1243&lt;=500,"R$ 101-500",
IF('Base tratada'!$AK1243&lt;=1000,"R$ 501-1000",
IF('Base tratada'!$AK1243&lt;=1500,"R$ 1001-1500",
"+R$ 1500"))))</f>
        <v>+R$ 1500</v>
      </c>
      <c r="AM1243" s="34">
        <v>0</v>
      </c>
      <c r="AN1243" s="34">
        <v>0</v>
      </c>
      <c r="AO1243" s="34">
        <v>0</v>
      </c>
      <c r="AP1243" s="34">
        <v>0</v>
      </c>
      <c r="AQ1243" s="34">
        <v>1</v>
      </c>
      <c r="AR1243" s="34">
        <v>1</v>
      </c>
      <c r="AS1243" s="34">
        <v>0</v>
      </c>
      <c r="AT1243" s="34">
        <v>3</v>
      </c>
      <c r="AU1243" s="34">
        <v>11</v>
      </c>
      <c r="AV1243" s="52">
        <v>1677</v>
      </c>
      <c r="AW1243" s="57">
        <v>1</v>
      </c>
      <c r="AX1243" s="58" t="str">
        <f>IF(Tabela3[[#This Row],[Response]]=1, "Aceitou", "Não aceitou")</f>
        <v>Aceitou</v>
      </c>
      <c r="AY1243" s="55" t="str">
        <f>Tabela3[[#This Row],[Faixa Recência]] &amp; " | " &amp; Tabela3[[#This Row],[Faixa Gasto]] &amp; " | " &amp; Tabela3[[#This Row],[Faixa ticket médio]]</f>
        <v>76-99 dias | +R$ 1500 | +R$ 50</v>
      </c>
      <c r="AZ12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3" s="36"/>
    </row>
    <row r="1244" spans="1:54" x14ac:dyDescent="0.25">
      <c r="A1244" s="61">
        <v>1243</v>
      </c>
      <c r="B1244" s="37">
        <v>73450</v>
      </c>
      <c r="C1244" s="34">
        <v>0</v>
      </c>
      <c r="D1244" s="34">
        <v>0</v>
      </c>
      <c r="E1244" s="34">
        <v>85</v>
      </c>
      <c r="F1244" s="58" t="str">
        <f>IF('Base tratada'!$E1244&lt;=15,"0-15 dias",
IF('Base tratada'!$E1244&lt;=30, "16-30 dias",
IF('Base tratada'!$E1244&lt;=45, "31-45 dias",
IF('Base tratada'!$E1244&lt;=60, "46-60 dias",
IF('Base tratada'!$E1244&lt;=75, "61-75 dias", "76-99 dias")))))</f>
        <v>76-99 dias</v>
      </c>
      <c r="G1244" s="38">
        <v>38</v>
      </c>
      <c r="H1244" s="60" t="str">
        <f>IF('Base tratada'!$G1244&lt;=29,"24–29",
IF('Base tratada'!$G1244&lt;=39,"30–39",
IF('Base tratada'!$G1244&lt;=49,"40–49",
IF('Base tratada'!$G1244&lt;=59,"50–59",
IF('Base tratada'!$G1244&lt;=69,"60–69",
"70–80")))))</f>
        <v>30–39</v>
      </c>
      <c r="I1244" s="34">
        <v>2365</v>
      </c>
      <c r="J1244" s="58" t="str">
        <f>IF('Base tratada'!$K1244=1,"Divorciado",
IF('Base tratada'!$L1244=1,"Casado",
IF('Base tratada'!$M1244=1, "Solteiro",
IF('Base tratada'!$N1244=1,"Juntos",
"Viúvo"))))</f>
        <v>Juntos</v>
      </c>
      <c r="K1244" s="34">
        <v>0</v>
      </c>
      <c r="L1244" s="34">
        <v>0</v>
      </c>
      <c r="M1244" s="34">
        <v>0</v>
      </c>
      <c r="N1244" s="34">
        <v>1</v>
      </c>
      <c r="O1244" s="34">
        <v>0</v>
      </c>
      <c r="P1244" s="34">
        <v>0</v>
      </c>
      <c r="Q1244" s="34">
        <v>0</v>
      </c>
      <c r="R1244" s="34">
        <v>0</v>
      </c>
      <c r="S1244" s="34">
        <v>1</v>
      </c>
      <c r="T1244" s="34">
        <v>0</v>
      </c>
      <c r="U1244" s="35">
        <v>1142</v>
      </c>
      <c r="V1244" s="35">
        <v>51</v>
      </c>
      <c r="W1244" s="35">
        <v>415</v>
      </c>
      <c r="X1244" s="35">
        <v>90</v>
      </c>
      <c r="Y1244" s="35">
        <v>69</v>
      </c>
      <c r="Z1244" s="35">
        <v>37</v>
      </c>
      <c r="AA1244" s="34">
        <v>1</v>
      </c>
      <c r="AB1244" s="34">
        <v>3</v>
      </c>
      <c r="AC1244" s="34">
        <v>7</v>
      </c>
      <c r="AD1244" s="34">
        <v>8</v>
      </c>
      <c r="AE1244" s="34">
        <v>11</v>
      </c>
      <c r="AF1244" s="58">
        <f>'Base tratada'!$AC1244+'Base tratada'!$AD1244+'Base tratada'!$AE1244</f>
        <v>26</v>
      </c>
      <c r="AG12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44" s="58" t="str">
        <f>IF('Base tratada'!$AC1244&gt;=MAX('Base tratada'!$AD1244,'Base tratada'!$AE1244),"Web",
IF('Base tratada'!$AD1244&gt;='Base tratada'!$AE1244,"Catalog",
"Store"))</f>
        <v>Store</v>
      </c>
      <c r="AI1244" s="59">
        <f>IF('Base tratada'!$AF1244=0,"0",'Base tratada'!$AK1244/'Base tratada'!$AF1244)</f>
        <v>67.961538461538467</v>
      </c>
      <c r="AJ1244" s="59" t="str">
        <f>IF('Base tratada'!$AI1244=0,"R$ 0",
IF('Base tratada'!$AI1244&lt;=25,"R$ 1–25",
IF('Base tratada'!$AI1244&lt;=50,"R$ 26–50",
"+R$ 50")))</f>
        <v>+R$ 50</v>
      </c>
      <c r="AK1244" s="35">
        <v>1767</v>
      </c>
      <c r="AL1244" s="58" t="str">
        <f>IF('Base tratada'!$AK1244&lt;=100,"R$ 0-100",
IF('Base tratada'!$AK1244&lt;=500,"R$ 101-500",
IF('Base tratada'!$AK1244&lt;=1000,"R$ 501-1000",
IF('Base tratada'!$AK1244&lt;=1500,"R$ 1001-1500",
"+R$ 1500"))))</f>
        <v>+R$ 1500</v>
      </c>
      <c r="AM1244" s="34">
        <v>1</v>
      </c>
      <c r="AN1244" s="34">
        <v>0</v>
      </c>
      <c r="AO1244" s="34">
        <v>1</v>
      </c>
      <c r="AP1244" s="34">
        <v>0</v>
      </c>
      <c r="AQ1244" s="34">
        <v>0</v>
      </c>
      <c r="AR1244" s="34">
        <v>2</v>
      </c>
      <c r="AS1244" s="34">
        <v>0</v>
      </c>
      <c r="AT1244" s="34">
        <v>3</v>
      </c>
      <c r="AU1244" s="34">
        <v>11</v>
      </c>
      <c r="AV1244" s="52">
        <v>1730</v>
      </c>
      <c r="AW1244" s="57">
        <v>0</v>
      </c>
      <c r="AX1244" s="58" t="str">
        <f>IF(Tabela3[[#This Row],[Response]]=1, "Aceitou", "Não aceitou")</f>
        <v>Não aceitou</v>
      </c>
      <c r="AY1244" s="55" t="str">
        <f>Tabela3[[#This Row],[Faixa Recência]] &amp; " | " &amp; Tabela3[[#This Row],[Faixa Gasto]] &amp; " | " &amp; Tabela3[[#This Row],[Faixa ticket médio]]</f>
        <v>76-99 dias | +R$ 1500 | +R$ 50</v>
      </c>
      <c r="AZ12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4" s="36"/>
    </row>
    <row r="1245" spans="1:54" x14ac:dyDescent="0.25">
      <c r="A1245" s="61">
        <v>1244</v>
      </c>
      <c r="B1245" s="37">
        <v>31454</v>
      </c>
      <c r="C1245" s="34">
        <v>1</v>
      </c>
      <c r="D1245" s="34">
        <v>1</v>
      </c>
      <c r="E1245" s="34">
        <v>40</v>
      </c>
      <c r="F1245" s="58" t="str">
        <f>IF('Base tratada'!$E1245&lt;=15,"0-15 dias",
IF('Base tratada'!$E1245&lt;=30, "16-30 dias",
IF('Base tratada'!$E1245&lt;=45, "31-45 dias",
IF('Base tratada'!$E1245&lt;=60, "46-60 dias",
IF('Base tratada'!$E1245&lt;=75, "61-75 dias", "76-99 dias")))))</f>
        <v>31-45 dias</v>
      </c>
      <c r="G1245" s="38">
        <v>60</v>
      </c>
      <c r="H1245" s="60" t="str">
        <f>IF('Base tratada'!$G1245&lt;=29,"24–29",
IF('Base tratada'!$G1245&lt;=39,"30–39",
IF('Base tratada'!$G1245&lt;=49,"40–49",
IF('Base tratada'!$G1245&lt;=59,"50–59",
IF('Base tratada'!$G1245&lt;=69,"60–69",
"70–80")))))</f>
        <v>60–69</v>
      </c>
      <c r="I1245" s="34">
        <v>2517</v>
      </c>
      <c r="J1245" s="58" t="str">
        <f>IF('Base tratada'!$K1245=1,"Divorciado",
IF('Base tratada'!$L1245=1,"Casado",
IF('Base tratada'!$M1245=1, "Solteiro",
IF('Base tratada'!$N1245=1,"Juntos",
"Viúvo"))))</f>
        <v>Casado</v>
      </c>
      <c r="K1245" s="34">
        <v>0</v>
      </c>
      <c r="L1245" s="34">
        <v>1</v>
      </c>
      <c r="M1245" s="34">
        <v>0</v>
      </c>
      <c r="N1245" s="34">
        <v>0</v>
      </c>
      <c r="O1245" s="34">
        <v>0</v>
      </c>
      <c r="P1245" s="34">
        <v>0</v>
      </c>
      <c r="Q1245" s="34">
        <v>0</v>
      </c>
      <c r="R1245" s="34">
        <v>1</v>
      </c>
      <c r="S1245" s="34">
        <v>0</v>
      </c>
      <c r="T1245" s="34">
        <v>0</v>
      </c>
      <c r="U1245" s="35">
        <v>28</v>
      </c>
      <c r="V1245" s="35">
        <v>0</v>
      </c>
      <c r="W1245" s="35">
        <v>11</v>
      </c>
      <c r="X1245" s="35">
        <v>0</v>
      </c>
      <c r="Y1245" s="35">
        <v>0</v>
      </c>
      <c r="Z1245" s="35">
        <v>9</v>
      </c>
      <c r="AA1245" s="34">
        <v>3</v>
      </c>
      <c r="AB1245" s="34">
        <v>8</v>
      </c>
      <c r="AC1245" s="34">
        <v>2</v>
      </c>
      <c r="AD1245" s="34">
        <v>0</v>
      </c>
      <c r="AE1245" s="34">
        <v>3</v>
      </c>
      <c r="AF1245" s="58">
        <f>'Base tratada'!$AC1245+'Base tratada'!$AD1245+'Base tratada'!$AE1245</f>
        <v>5</v>
      </c>
      <c r="AG12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45" s="58" t="str">
        <f>IF('Base tratada'!$AC1245&gt;=MAX('Base tratada'!$AD1245,'Base tratada'!$AE1245),"Web",
IF('Base tratada'!$AD1245&gt;='Base tratada'!$AE1245,"Catalog",
"Store"))</f>
        <v>Store</v>
      </c>
      <c r="AI1245" s="59">
        <f>IF('Base tratada'!$AF1245=0,"0",'Base tratada'!$AK1245/'Base tratada'!$AF1245)</f>
        <v>7.8</v>
      </c>
      <c r="AJ1245" s="59" t="str">
        <f>IF('Base tratada'!$AI1245=0,"R$ 0",
IF('Base tratada'!$AI1245&lt;=25,"R$ 1–25",
IF('Base tratada'!$AI1245&lt;=50,"R$ 26–50",
"+R$ 50")))</f>
        <v>R$ 1–25</v>
      </c>
      <c r="AK1245" s="35">
        <v>39</v>
      </c>
      <c r="AL1245" s="58" t="str">
        <f>IF('Base tratada'!$AK1245&lt;=100,"R$ 0-100",
IF('Base tratada'!$AK1245&lt;=500,"R$ 101-500",
IF('Base tratada'!$AK1245&lt;=1000,"R$ 501-1000",
IF('Base tratada'!$AK1245&lt;=1500,"R$ 1001-1500",
"+R$ 1500"))))</f>
        <v>R$ 0-100</v>
      </c>
      <c r="AM1245" s="34">
        <v>0</v>
      </c>
      <c r="AN1245" s="34">
        <v>0</v>
      </c>
      <c r="AO1245" s="34">
        <v>0</v>
      </c>
      <c r="AP1245" s="34">
        <v>0</v>
      </c>
      <c r="AQ1245" s="34">
        <v>0</v>
      </c>
      <c r="AR1245" s="34">
        <v>0</v>
      </c>
      <c r="AS1245" s="34">
        <v>0</v>
      </c>
      <c r="AT1245" s="34">
        <v>3</v>
      </c>
      <c r="AU1245" s="34">
        <v>11</v>
      </c>
      <c r="AV1245" s="52">
        <v>30</v>
      </c>
      <c r="AW1245" s="57">
        <v>0</v>
      </c>
      <c r="AX1245" s="58" t="str">
        <f>IF(Tabela3[[#This Row],[Response]]=1, "Aceitou", "Não aceitou")</f>
        <v>Não aceitou</v>
      </c>
      <c r="AY1245" s="55" t="str">
        <f>Tabela3[[#This Row],[Faixa Recência]] &amp; " | " &amp; Tabela3[[#This Row],[Faixa Gasto]] &amp; " | " &amp; Tabela3[[#This Row],[Faixa ticket médio]]</f>
        <v>31-45 dias | R$ 0-100 | R$ 1–25</v>
      </c>
      <c r="AZ12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5" s="36"/>
    </row>
    <row r="1246" spans="1:54" x14ac:dyDescent="0.25">
      <c r="A1246" s="61">
        <v>1245</v>
      </c>
      <c r="B1246" s="37">
        <v>47139</v>
      </c>
      <c r="C1246" s="34">
        <v>1</v>
      </c>
      <c r="D1246" s="34">
        <v>1</v>
      </c>
      <c r="E1246" s="34">
        <v>2</v>
      </c>
      <c r="F1246" s="58" t="str">
        <f>IF('Base tratada'!$E1246&lt;=15,"0-15 dias",
IF('Base tratada'!$E1246&lt;=30, "16-30 dias",
IF('Base tratada'!$E1246&lt;=45, "31-45 dias",
IF('Base tratada'!$E1246&lt;=60, "46-60 dias",
IF('Base tratada'!$E1246&lt;=75, "61-75 dias", "76-99 dias")))))</f>
        <v>0-15 dias</v>
      </c>
      <c r="G1246" s="38">
        <v>68</v>
      </c>
      <c r="H1246" s="60" t="str">
        <f>IF('Base tratada'!$G1246&lt;=29,"24–29",
IF('Base tratada'!$G1246&lt;=39,"30–39",
IF('Base tratada'!$G1246&lt;=49,"40–49",
IF('Base tratada'!$G1246&lt;=59,"50–59",
IF('Base tratada'!$G1246&lt;=69,"60–69",
"70–80")))))</f>
        <v>60–69</v>
      </c>
      <c r="I1246" s="34">
        <v>2274</v>
      </c>
      <c r="J1246" s="58" t="str">
        <f>IF('Base tratada'!$K1246=1,"Divorciado",
IF('Base tratada'!$L1246=1,"Casado",
IF('Base tratada'!$M1246=1, "Solteiro",
IF('Base tratada'!$N1246=1,"Juntos",
"Viúvo"))))</f>
        <v>Solteiro</v>
      </c>
      <c r="K1246" s="34">
        <v>0</v>
      </c>
      <c r="L1246" s="34">
        <v>0</v>
      </c>
      <c r="M1246" s="34">
        <v>1</v>
      </c>
      <c r="N1246" s="34">
        <v>0</v>
      </c>
      <c r="O1246" s="34">
        <v>0</v>
      </c>
      <c r="P1246" s="34">
        <v>0</v>
      </c>
      <c r="Q1246" s="34">
        <v>0</v>
      </c>
      <c r="R1246" s="34">
        <v>1</v>
      </c>
      <c r="S1246" s="34">
        <v>0</v>
      </c>
      <c r="T1246" s="34">
        <v>0</v>
      </c>
      <c r="U1246" s="35">
        <v>46</v>
      </c>
      <c r="V1246" s="35">
        <v>0</v>
      </c>
      <c r="W1246" s="35">
        <v>12</v>
      </c>
      <c r="X1246" s="35">
        <v>0</v>
      </c>
      <c r="Y1246" s="35">
        <v>2</v>
      </c>
      <c r="Z1246" s="35">
        <v>23</v>
      </c>
      <c r="AA1246" s="34">
        <v>2</v>
      </c>
      <c r="AB1246" s="34">
        <v>7</v>
      </c>
      <c r="AC1246" s="34">
        <v>2</v>
      </c>
      <c r="AD1246" s="34">
        <v>1</v>
      </c>
      <c r="AE1246" s="34">
        <v>2</v>
      </c>
      <c r="AF1246" s="58">
        <f>'Base tratada'!$AC1246+'Base tratada'!$AD1246+'Base tratada'!$AE1246</f>
        <v>5</v>
      </c>
      <c r="AG12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46" s="58" t="str">
        <f>IF('Base tratada'!$AC1246&gt;=MAX('Base tratada'!$AD1246,'Base tratada'!$AE1246),"Web",
IF('Base tratada'!$AD1246&gt;='Base tratada'!$AE1246,"Catalog",
"Store"))</f>
        <v>Web</v>
      </c>
      <c r="AI1246" s="59">
        <f>IF('Base tratada'!$AF1246=0,"0",'Base tratada'!$AK1246/'Base tratada'!$AF1246)</f>
        <v>12</v>
      </c>
      <c r="AJ1246" s="59" t="str">
        <f>IF('Base tratada'!$AI1246=0,"R$ 0",
IF('Base tratada'!$AI1246&lt;=25,"R$ 1–25",
IF('Base tratada'!$AI1246&lt;=50,"R$ 26–50",
"+R$ 50")))</f>
        <v>R$ 1–25</v>
      </c>
      <c r="AK1246" s="35">
        <v>60</v>
      </c>
      <c r="AL1246" s="58" t="str">
        <f>IF('Base tratada'!$AK1246&lt;=100,"R$ 0-100",
IF('Base tratada'!$AK1246&lt;=500,"R$ 101-500",
IF('Base tratada'!$AK1246&lt;=1000,"R$ 501-1000",
IF('Base tratada'!$AK1246&lt;=1500,"R$ 1001-1500",
"+R$ 1500"))))</f>
        <v>R$ 0-100</v>
      </c>
      <c r="AM1246" s="34">
        <v>0</v>
      </c>
      <c r="AN1246" s="34">
        <v>0</v>
      </c>
      <c r="AO1246" s="34">
        <v>0</v>
      </c>
      <c r="AP1246" s="34">
        <v>0</v>
      </c>
      <c r="AQ1246" s="34">
        <v>0</v>
      </c>
      <c r="AR1246" s="34">
        <v>0</v>
      </c>
      <c r="AS1246" s="34">
        <v>0</v>
      </c>
      <c r="AT1246" s="34">
        <v>3</v>
      </c>
      <c r="AU1246" s="34">
        <v>11</v>
      </c>
      <c r="AV1246" s="52">
        <v>37</v>
      </c>
      <c r="AW1246" s="57">
        <v>1</v>
      </c>
      <c r="AX1246" s="58" t="str">
        <f>IF(Tabela3[[#This Row],[Response]]=1, "Aceitou", "Não aceitou")</f>
        <v>Aceitou</v>
      </c>
      <c r="AY1246" s="55" t="str">
        <f>Tabela3[[#This Row],[Faixa Recência]] &amp; " | " &amp; Tabela3[[#This Row],[Faixa Gasto]] &amp; " | " &amp; Tabela3[[#This Row],[Faixa ticket médio]]</f>
        <v>0-15 dias | R$ 0-100 | R$ 1–25</v>
      </c>
      <c r="AZ12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6" s="36"/>
    </row>
    <row r="1247" spans="1:54" x14ac:dyDescent="0.25">
      <c r="A1247" s="61">
        <v>1246</v>
      </c>
      <c r="B1247" s="37">
        <v>83829</v>
      </c>
      <c r="C1247" s="34">
        <v>0</v>
      </c>
      <c r="D1247" s="34">
        <v>0</v>
      </c>
      <c r="E1247" s="34">
        <v>78</v>
      </c>
      <c r="F1247" s="58" t="str">
        <f>IF('Base tratada'!$E1247&lt;=15,"0-15 dias",
IF('Base tratada'!$E1247&lt;=30, "16-30 dias",
IF('Base tratada'!$E1247&lt;=45, "31-45 dias",
IF('Base tratada'!$E1247&lt;=60, "46-60 dias",
IF('Base tratada'!$E1247&lt;=75, "61-75 dias", "76-99 dias")))))</f>
        <v>76-99 dias</v>
      </c>
      <c r="G1247" s="38">
        <v>45</v>
      </c>
      <c r="H1247" s="60" t="str">
        <f>IF('Base tratada'!$G1247&lt;=29,"24–29",
IF('Base tratada'!$G1247&lt;=39,"30–39",
IF('Base tratada'!$G1247&lt;=49,"40–49",
IF('Base tratada'!$G1247&lt;=59,"50–59",
IF('Base tratada'!$G1247&lt;=69,"60–69",
"70–80")))))</f>
        <v>40–49</v>
      </c>
      <c r="I1247" s="34">
        <v>2423</v>
      </c>
      <c r="J1247" s="58" t="str">
        <f>IF('Base tratada'!$K1247=1,"Divorciado",
IF('Base tratada'!$L1247=1,"Casado",
IF('Base tratada'!$M1247=1, "Solteiro",
IF('Base tratada'!$N1247=1,"Juntos",
"Viúvo"))))</f>
        <v>Divorciado</v>
      </c>
      <c r="K1247" s="34">
        <v>1</v>
      </c>
      <c r="L1247" s="34">
        <v>0</v>
      </c>
      <c r="M1247" s="34">
        <v>0</v>
      </c>
      <c r="N1247" s="34">
        <v>0</v>
      </c>
      <c r="O1247" s="34">
        <v>0</v>
      </c>
      <c r="P1247" s="34">
        <v>0</v>
      </c>
      <c r="Q1247" s="34">
        <v>0</v>
      </c>
      <c r="R1247" s="34">
        <v>1</v>
      </c>
      <c r="S1247" s="34">
        <v>0</v>
      </c>
      <c r="T1247" s="34">
        <v>0</v>
      </c>
      <c r="U1247" s="35">
        <v>897</v>
      </c>
      <c r="V1247" s="35">
        <v>161</v>
      </c>
      <c r="W1247" s="35">
        <v>430</v>
      </c>
      <c r="X1247" s="35">
        <v>186</v>
      </c>
      <c r="Y1247" s="35">
        <v>161</v>
      </c>
      <c r="Z1247" s="35">
        <v>27</v>
      </c>
      <c r="AA1247" s="34">
        <v>0</v>
      </c>
      <c r="AB1247" s="34">
        <v>1</v>
      </c>
      <c r="AC1247" s="34">
        <v>4</v>
      </c>
      <c r="AD1247" s="34">
        <v>7</v>
      </c>
      <c r="AE1247" s="34">
        <v>6</v>
      </c>
      <c r="AF1247" s="58">
        <f>'Base tratada'!$AC1247+'Base tratada'!$AD1247+'Base tratada'!$AE1247</f>
        <v>17</v>
      </c>
      <c r="AG12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47" s="58" t="str">
        <f>IF('Base tratada'!$AC1247&gt;=MAX('Base tratada'!$AD1247,'Base tratada'!$AE1247),"Web",
IF('Base tratada'!$AD1247&gt;='Base tratada'!$AE1247,"Catalog",
"Store"))</f>
        <v>Catalog</v>
      </c>
      <c r="AI1247" s="59">
        <f>IF('Base tratada'!$AF1247=0,"0",'Base tratada'!$AK1247/'Base tratada'!$AF1247)</f>
        <v>107.94117647058823</v>
      </c>
      <c r="AJ1247" s="59" t="str">
        <f>IF('Base tratada'!$AI1247=0,"R$ 0",
IF('Base tratada'!$AI1247&lt;=25,"R$ 1–25",
IF('Base tratada'!$AI1247&lt;=50,"R$ 26–50",
"+R$ 50")))</f>
        <v>+R$ 50</v>
      </c>
      <c r="AK1247" s="35">
        <v>1835</v>
      </c>
      <c r="AL1247" s="58" t="str">
        <f>IF('Base tratada'!$AK1247&lt;=100,"R$ 0-100",
IF('Base tratada'!$AK1247&lt;=500,"R$ 101-500",
IF('Base tratada'!$AK1247&lt;=1000,"R$ 501-1000",
IF('Base tratada'!$AK1247&lt;=1500,"R$ 1001-1500",
"+R$ 1500"))))</f>
        <v>+R$ 1500</v>
      </c>
      <c r="AM1247" s="34">
        <v>1</v>
      </c>
      <c r="AN1247" s="34">
        <v>0</v>
      </c>
      <c r="AO1247" s="34">
        <v>1</v>
      </c>
      <c r="AP1247" s="34">
        <v>0</v>
      </c>
      <c r="AQ1247" s="34">
        <v>1</v>
      </c>
      <c r="AR1247" s="34">
        <v>3</v>
      </c>
      <c r="AS1247" s="34">
        <v>0</v>
      </c>
      <c r="AT1247" s="34">
        <v>3</v>
      </c>
      <c r="AU1247" s="34">
        <v>11</v>
      </c>
      <c r="AV1247" s="52">
        <v>1808</v>
      </c>
      <c r="AW1247" s="57">
        <v>1</v>
      </c>
      <c r="AX1247" s="58" t="str">
        <f>IF(Tabela3[[#This Row],[Response]]=1, "Aceitou", "Não aceitou")</f>
        <v>Aceitou</v>
      </c>
      <c r="AY1247" s="55" t="str">
        <f>Tabela3[[#This Row],[Faixa Recência]] &amp; " | " &amp; Tabela3[[#This Row],[Faixa Gasto]] &amp; " | " &amp; Tabela3[[#This Row],[Faixa ticket médio]]</f>
        <v>76-99 dias | +R$ 1500 | +R$ 50</v>
      </c>
      <c r="AZ12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7" s="36"/>
    </row>
    <row r="1248" spans="1:54" x14ac:dyDescent="0.25">
      <c r="A1248" s="61">
        <v>1247</v>
      </c>
      <c r="B1248" s="37">
        <v>53378</v>
      </c>
      <c r="C1248" s="34">
        <v>1</v>
      </c>
      <c r="D1248" s="34">
        <v>1</v>
      </c>
      <c r="E1248" s="34">
        <v>41</v>
      </c>
      <c r="F1248" s="58" t="str">
        <f>IF('Base tratada'!$E1248&lt;=15,"0-15 dias",
IF('Base tratada'!$E1248&lt;=30, "16-30 dias",
IF('Base tratada'!$E1248&lt;=45, "31-45 dias",
IF('Base tratada'!$E1248&lt;=60, "46-60 dias",
IF('Base tratada'!$E1248&lt;=75, "61-75 dias", "76-99 dias")))))</f>
        <v>31-45 dias</v>
      </c>
      <c r="G1248" s="38">
        <v>57</v>
      </c>
      <c r="H1248" s="60" t="str">
        <f>IF('Base tratada'!$G1248&lt;=29,"24–29",
IF('Base tratada'!$G1248&lt;=39,"30–39",
IF('Base tratada'!$G1248&lt;=49,"40–49",
IF('Base tratada'!$G1248&lt;=59,"50–59",
IF('Base tratada'!$G1248&lt;=69,"60–69",
"70–80")))))</f>
        <v>50–59</v>
      </c>
      <c r="I1248" s="34">
        <v>2802</v>
      </c>
      <c r="J1248" s="58" t="str">
        <f>IF('Base tratada'!$K1248=1,"Divorciado",
IF('Base tratada'!$L1248=1,"Casado",
IF('Base tratada'!$M1248=1, "Solteiro",
IF('Base tratada'!$N1248=1,"Juntos",
"Viúvo"))))</f>
        <v>Casado</v>
      </c>
      <c r="K1248" s="34">
        <v>0</v>
      </c>
      <c r="L1248" s="34">
        <v>1</v>
      </c>
      <c r="M1248" s="34">
        <v>0</v>
      </c>
      <c r="N1248" s="34">
        <v>0</v>
      </c>
      <c r="O1248" s="34">
        <v>0</v>
      </c>
      <c r="P1248" s="34">
        <v>0</v>
      </c>
      <c r="Q1248" s="34">
        <v>0</v>
      </c>
      <c r="R1248" s="34">
        <v>0</v>
      </c>
      <c r="S1248" s="34">
        <v>0</v>
      </c>
      <c r="T1248" s="34">
        <v>1</v>
      </c>
      <c r="U1248" s="35">
        <v>489</v>
      </c>
      <c r="V1248" s="35">
        <v>6</v>
      </c>
      <c r="W1248" s="35">
        <v>152</v>
      </c>
      <c r="X1248" s="35">
        <v>8</v>
      </c>
      <c r="Y1248" s="35">
        <v>6</v>
      </c>
      <c r="Z1248" s="35">
        <v>132</v>
      </c>
      <c r="AA1248" s="34">
        <v>10</v>
      </c>
      <c r="AB1248" s="34">
        <v>8</v>
      </c>
      <c r="AC1248" s="34">
        <v>9</v>
      </c>
      <c r="AD1248" s="34">
        <v>4</v>
      </c>
      <c r="AE1248" s="34">
        <v>6</v>
      </c>
      <c r="AF1248" s="58">
        <f>'Base tratada'!$AC1248+'Base tratada'!$AD1248+'Base tratada'!$AE1248</f>
        <v>19</v>
      </c>
      <c r="AG12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48" s="58" t="str">
        <f>IF('Base tratada'!$AC1248&gt;=MAX('Base tratada'!$AD1248,'Base tratada'!$AE1248),"Web",
IF('Base tratada'!$AD1248&gt;='Base tratada'!$AE1248,"Catalog",
"Store"))</f>
        <v>Web</v>
      </c>
      <c r="AI1248" s="59">
        <f>IF('Base tratada'!$AF1248=0,"0",'Base tratada'!$AK1248/'Base tratada'!$AF1248)</f>
        <v>34.789473684210527</v>
      </c>
      <c r="AJ1248" s="59" t="str">
        <f>IF('Base tratada'!$AI1248=0,"R$ 0",
IF('Base tratada'!$AI1248&lt;=25,"R$ 1–25",
IF('Base tratada'!$AI1248&lt;=50,"R$ 26–50",
"+R$ 50")))</f>
        <v>R$ 26–50</v>
      </c>
      <c r="AK1248" s="35">
        <v>661</v>
      </c>
      <c r="AL1248" s="58" t="str">
        <f>IF('Base tratada'!$AK1248&lt;=100,"R$ 0-100",
IF('Base tratada'!$AK1248&lt;=500,"R$ 101-500",
IF('Base tratada'!$AK1248&lt;=1000,"R$ 501-1000",
IF('Base tratada'!$AK1248&lt;=1500,"R$ 1001-1500",
"+R$ 1500"))))</f>
        <v>R$ 501-1000</v>
      </c>
      <c r="AM1248" s="34">
        <v>0</v>
      </c>
      <c r="AN1248" s="34">
        <v>0</v>
      </c>
      <c r="AO1248" s="34">
        <v>0</v>
      </c>
      <c r="AP1248" s="34">
        <v>0</v>
      </c>
      <c r="AQ1248" s="34">
        <v>0</v>
      </c>
      <c r="AR1248" s="34">
        <v>0</v>
      </c>
      <c r="AS1248" s="34">
        <v>0</v>
      </c>
      <c r="AT1248" s="34">
        <v>3</v>
      </c>
      <c r="AU1248" s="34">
        <v>11</v>
      </c>
      <c r="AV1248" s="52">
        <v>529</v>
      </c>
      <c r="AW1248" s="57">
        <v>1</v>
      </c>
      <c r="AX1248" s="58" t="str">
        <f>IF(Tabela3[[#This Row],[Response]]=1, "Aceitou", "Não aceitou")</f>
        <v>Aceitou</v>
      </c>
      <c r="AY1248" s="55" t="str">
        <f>Tabela3[[#This Row],[Faixa Recência]] &amp; " | " &amp; Tabela3[[#This Row],[Faixa Gasto]] &amp; " | " &amp; Tabela3[[#This Row],[Faixa ticket médio]]</f>
        <v>31-45 dias | R$ 501-1000 | R$ 26–50</v>
      </c>
      <c r="AZ12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8" s="36"/>
    </row>
    <row r="1249" spans="1:54" x14ac:dyDescent="0.25">
      <c r="A1249" s="61">
        <v>1248</v>
      </c>
      <c r="B1249" s="37">
        <v>19656</v>
      </c>
      <c r="C1249" s="34">
        <v>1</v>
      </c>
      <c r="D1249" s="34">
        <v>0</v>
      </c>
      <c r="E1249" s="34">
        <v>94</v>
      </c>
      <c r="F1249" s="58" t="str">
        <f>IF('Base tratada'!$E1249&lt;=15,"0-15 dias",
IF('Base tratada'!$E1249&lt;=30, "16-30 dias",
IF('Base tratada'!$E1249&lt;=45, "31-45 dias",
IF('Base tratada'!$E1249&lt;=60, "46-60 dias",
IF('Base tratada'!$E1249&lt;=75, "61-75 dias", "76-99 dias")))))</f>
        <v>76-99 dias</v>
      </c>
      <c r="G1249" s="38">
        <v>50</v>
      </c>
      <c r="H1249" s="60" t="str">
        <f>IF('Base tratada'!$G1249&lt;=29,"24–29",
IF('Base tratada'!$G1249&lt;=39,"30–39",
IF('Base tratada'!$G1249&lt;=49,"40–49",
IF('Base tratada'!$G1249&lt;=59,"50–59",
IF('Base tratada'!$G1249&lt;=69,"60–69",
"70–80")))))</f>
        <v>50–59</v>
      </c>
      <c r="I1249" s="34">
        <v>2665</v>
      </c>
      <c r="J1249" s="58" t="str">
        <f>IF('Base tratada'!$K1249=1,"Divorciado",
IF('Base tratada'!$L1249=1,"Casado",
IF('Base tratada'!$M1249=1, "Solteiro",
IF('Base tratada'!$N1249=1,"Juntos",
"Viúvo"))))</f>
        <v>Juntos</v>
      </c>
      <c r="K1249" s="34">
        <v>0</v>
      </c>
      <c r="L1249" s="34">
        <v>0</v>
      </c>
      <c r="M1249" s="34">
        <v>0</v>
      </c>
      <c r="N1249" s="34">
        <v>1</v>
      </c>
      <c r="O1249" s="34">
        <v>0</v>
      </c>
      <c r="P1249" s="34">
        <v>0</v>
      </c>
      <c r="Q1249" s="34">
        <v>0</v>
      </c>
      <c r="R1249" s="34">
        <v>1</v>
      </c>
      <c r="S1249" s="34">
        <v>0</v>
      </c>
      <c r="T1249" s="34">
        <v>0</v>
      </c>
      <c r="U1249" s="35">
        <v>25</v>
      </c>
      <c r="V1249" s="35">
        <v>4</v>
      </c>
      <c r="W1249" s="35">
        <v>9</v>
      </c>
      <c r="X1249" s="35">
        <v>6</v>
      </c>
      <c r="Y1249" s="35">
        <v>8</v>
      </c>
      <c r="Z1249" s="35">
        <v>32</v>
      </c>
      <c r="AA1249" s="34">
        <v>3</v>
      </c>
      <c r="AB1249" s="34">
        <v>7</v>
      </c>
      <c r="AC1249" s="34">
        <v>2</v>
      </c>
      <c r="AD1249" s="34">
        <v>1</v>
      </c>
      <c r="AE1249" s="34">
        <v>3</v>
      </c>
      <c r="AF1249" s="58">
        <f>'Base tratada'!$AC1249+'Base tratada'!$AD1249+'Base tratada'!$AE1249</f>
        <v>6</v>
      </c>
      <c r="AG12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49" s="58" t="str">
        <f>IF('Base tratada'!$AC1249&gt;=MAX('Base tratada'!$AD1249,'Base tratada'!$AE1249),"Web",
IF('Base tratada'!$AD1249&gt;='Base tratada'!$AE1249,"Catalog",
"Store"))</f>
        <v>Store</v>
      </c>
      <c r="AI1249" s="59">
        <f>IF('Base tratada'!$AF1249=0,"0",'Base tratada'!$AK1249/'Base tratada'!$AF1249)</f>
        <v>8.6666666666666661</v>
      </c>
      <c r="AJ1249" s="59" t="str">
        <f>IF('Base tratada'!$AI1249=0,"R$ 0",
IF('Base tratada'!$AI1249&lt;=25,"R$ 1–25",
IF('Base tratada'!$AI1249&lt;=50,"R$ 26–50",
"+R$ 50")))</f>
        <v>R$ 1–25</v>
      </c>
      <c r="AK1249" s="35">
        <v>52</v>
      </c>
      <c r="AL1249" s="58" t="str">
        <f>IF('Base tratada'!$AK1249&lt;=100,"R$ 0-100",
IF('Base tratada'!$AK1249&lt;=500,"R$ 101-500",
IF('Base tratada'!$AK1249&lt;=1000,"R$ 501-1000",
IF('Base tratada'!$AK1249&lt;=1500,"R$ 1001-1500",
"+R$ 1500"))))</f>
        <v>R$ 0-100</v>
      </c>
      <c r="AM1249" s="34">
        <v>0</v>
      </c>
      <c r="AN1249" s="34">
        <v>0</v>
      </c>
      <c r="AO1249" s="34">
        <v>0</v>
      </c>
      <c r="AP1249" s="34">
        <v>0</v>
      </c>
      <c r="AQ1249" s="34">
        <v>0</v>
      </c>
      <c r="AR1249" s="34">
        <v>0</v>
      </c>
      <c r="AS1249" s="34">
        <v>0</v>
      </c>
      <c r="AT1249" s="34">
        <v>3</v>
      </c>
      <c r="AU1249" s="34">
        <v>11</v>
      </c>
      <c r="AV1249" s="52">
        <v>20</v>
      </c>
      <c r="AW1249" s="57">
        <v>0</v>
      </c>
      <c r="AX1249" s="58" t="str">
        <f>IF(Tabela3[[#This Row],[Response]]=1, "Aceitou", "Não aceitou")</f>
        <v>Não aceitou</v>
      </c>
      <c r="AY1249" s="55" t="str">
        <f>Tabela3[[#This Row],[Faixa Recência]] &amp; " | " &amp; Tabela3[[#This Row],[Faixa Gasto]] &amp; " | " &amp; Tabela3[[#This Row],[Faixa ticket médio]]</f>
        <v>76-99 dias | R$ 0-100 | R$ 1–25</v>
      </c>
      <c r="AZ12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49" s="36"/>
    </row>
    <row r="1250" spans="1:54" x14ac:dyDescent="0.25">
      <c r="A1250" s="61">
        <v>1249</v>
      </c>
      <c r="B1250" s="37">
        <v>45579</v>
      </c>
      <c r="C1250" s="34">
        <v>0</v>
      </c>
      <c r="D1250" s="34">
        <v>1</v>
      </c>
      <c r="E1250" s="34">
        <v>10</v>
      </c>
      <c r="F1250" s="58" t="str">
        <f>IF('Base tratada'!$E1250&lt;=15,"0-15 dias",
IF('Base tratada'!$E1250&lt;=30, "16-30 dias",
IF('Base tratada'!$E1250&lt;=45, "31-45 dias",
IF('Base tratada'!$E1250&lt;=60, "46-60 dias",
IF('Base tratada'!$E1250&lt;=75, "61-75 dias", "76-99 dias")))))</f>
        <v>0-15 dias</v>
      </c>
      <c r="G1250" s="38">
        <v>72</v>
      </c>
      <c r="H1250" s="60" t="str">
        <f>IF('Base tratada'!$G1250&lt;=29,"24–29",
IF('Base tratada'!$G1250&lt;=39,"30–39",
IF('Base tratada'!$G1250&lt;=49,"40–49",
IF('Base tratada'!$G1250&lt;=59,"50–59",
IF('Base tratada'!$G1250&lt;=69,"60–69",
"70–80")))))</f>
        <v>70–80</v>
      </c>
      <c r="I1250" s="34">
        <v>2472</v>
      </c>
      <c r="J1250" s="58" t="str">
        <f>IF('Base tratada'!$K1250=1,"Divorciado",
IF('Base tratada'!$L1250=1,"Casado",
IF('Base tratada'!$M1250=1, "Solteiro",
IF('Base tratada'!$N1250=1,"Juntos",
"Viúvo"))))</f>
        <v>Casado</v>
      </c>
      <c r="K1250" s="34">
        <v>0</v>
      </c>
      <c r="L1250" s="34">
        <v>1</v>
      </c>
      <c r="M1250" s="34">
        <v>0</v>
      </c>
      <c r="N1250" s="34">
        <v>0</v>
      </c>
      <c r="O1250" s="34">
        <v>0</v>
      </c>
      <c r="P1250" s="34">
        <v>0</v>
      </c>
      <c r="Q1250" s="34">
        <v>0</v>
      </c>
      <c r="R1250" s="34">
        <v>0</v>
      </c>
      <c r="S1250" s="34">
        <v>0</v>
      </c>
      <c r="T1250" s="34">
        <v>1</v>
      </c>
      <c r="U1250" s="35">
        <v>145</v>
      </c>
      <c r="V1250" s="35">
        <v>1</v>
      </c>
      <c r="W1250" s="35">
        <v>33</v>
      </c>
      <c r="X1250" s="35">
        <v>2</v>
      </c>
      <c r="Y1250" s="35">
        <v>1</v>
      </c>
      <c r="Z1250" s="35">
        <v>1</v>
      </c>
      <c r="AA1250" s="34">
        <v>1</v>
      </c>
      <c r="AB1250" s="34">
        <v>6</v>
      </c>
      <c r="AC1250" s="34">
        <v>4</v>
      </c>
      <c r="AD1250" s="34">
        <v>1</v>
      </c>
      <c r="AE1250" s="34">
        <v>4</v>
      </c>
      <c r="AF1250" s="58">
        <f>'Base tratada'!$AC1250+'Base tratada'!$AD1250+'Base tratada'!$AE1250</f>
        <v>9</v>
      </c>
      <c r="AG12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50" s="58" t="str">
        <f>IF('Base tratada'!$AC1250&gt;=MAX('Base tratada'!$AD1250,'Base tratada'!$AE1250),"Web",
IF('Base tratada'!$AD1250&gt;='Base tratada'!$AE1250,"Catalog",
"Store"))</f>
        <v>Web</v>
      </c>
      <c r="AI1250" s="59">
        <f>IF('Base tratada'!$AF1250=0,"0",'Base tratada'!$AK1250/'Base tratada'!$AF1250)</f>
        <v>20.222222222222221</v>
      </c>
      <c r="AJ1250" s="59" t="str">
        <f>IF('Base tratada'!$AI1250=0,"R$ 0",
IF('Base tratada'!$AI1250&lt;=25,"R$ 1–25",
IF('Base tratada'!$AI1250&lt;=50,"R$ 26–50",
"+R$ 50")))</f>
        <v>R$ 1–25</v>
      </c>
      <c r="AK1250" s="35">
        <v>182</v>
      </c>
      <c r="AL1250" s="58" t="str">
        <f>IF('Base tratada'!$AK1250&lt;=100,"R$ 0-100",
IF('Base tratada'!$AK1250&lt;=500,"R$ 101-500",
IF('Base tratada'!$AK1250&lt;=1000,"R$ 501-1000",
IF('Base tratada'!$AK1250&lt;=1500,"R$ 1001-1500",
"+R$ 1500"))))</f>
        <v>R$ 101-500</v>
      </c>
      <c r="AM1250" s="34">
        <v>0</v>
      </c>
      <c r="AN1250" s="34">
        <v>0</v>
      </c>
      <c r="AO1250" s="34">
        <v>0</v>
      </c>
      <c r="AP1250" s="34">
        <v>0</v>
      </c>
      <c r="AQ1250" s="34">
        <v>0</v>
      </c>
      <c r="AR1250" s="34">
        <v>0</v>
      </c>
      <c r="AS1250" s="34">
        <v>0</v>
      </c>
      <c r="AT1250" s="34">
        <v>3</v>
      </c>
      <c r="AU1250" s="34">
        <v>11</v>
      </c>
      <c r="AV1250" s="52">
        <v>181</v>
      </c>
      <c r="AW1250" s="57">
        <v>0</v>
      </c>
      <c r="AX1250" s="58" t="str">
        <f>IF(Tabela3[[#This Row],[Response]]=1, "Aceitou", "Não aceitou")</f>
        <v>Não aceitou</v>
      </c>
      <c r="AY1250" s="55" t="str">
        <f>Tabela3[[#This Row],[Faixa Recência]] &amp; " | " &amp; Tabela3[[#This Row],[Faixa Gasto]] &amp; " | " &amp; Tabela3[[#This Row],[Faixa ticket médio]]</f>
        <v>0-15 dias | R$ 101-500 | R$ 1–25</v>
      </c>
      <c r="AZ12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0" s="36"/>
    </row>
    <row r="1251" spans="1:54" x14ac:dyDescent="0.25">
      <c r="A1251" s="61">
        <v>1250</v>
      </c>
      <c r="B1251" s="37">
        <v>85485</v>
      </c>
      <c r="C1251" s="34">
        <v>0</v>
      </c>
      <c r="D1251" s="34">
        <v>0</v>
      </c>
      <c r="E1251" s="34">
        <v>73</v>
      </c>
      <c r="F1251" s="58" t="str">
        <f>IF('Base tratada'!$E1251&lt;=15,"0-15 dias",
IF('Base tratada'!$E1251&lt;=30, "16-30 dias",
IF('Base tratada'!$E1251&lt;=45, "31-45 dias",
IF('Base tratada'!$E1251&lt;=60, "46-60 dias",
IF('Base tratada'!$E1251&lt;=75, "61-75 dias", "76-99 dias")))))</f>
        <v>61-75 dias</v>
      </c>
      <c r="G1251" s="38">
        <v>62</v>
      </c>
      <c r="H1251" s="60" t="str">
        <f>IF('Base tratada'!$G1251&lt;=29,"24–29",
IF('Base tratada'!$G1251&lt;=39,"30–39",
IF('Base tratada'!$G1251&lt;=49,"40–49",
IF('Base tratada'!$G1251&lt;=59,"50–59",
IF('Base tratada'!$G1251&lt;=69,"60–69",
"70–80")))))</f>
        <v>60–69</v>
      </c>
      <c r="I1251" s="34">
        <v>2167</v>
      </c>
      <c r="J1251" s="58" t="str">
        <f>IF('Base tratada'!$K1251=1,"Divorciado",
IF('Base tratada'!$L1251=1,"Casado",
IF('Base tratada'!$M1251=1, "Solteiro",
IF('Base tratada'!$N1251=1,"Juntos",
"Viúvo"))))</f>
        <v>Solteiro</v>
      </c>
      <c r="K1251" s="34">
        <v>0</v>
      </c>
      <c r="L1251" s="34">
        <v>0</v>
      </c>
      <c r="M1251" s="34">
        <v>1</v>
      </c>
      <c r="N1251" s="34">
        <v>0</v>
      </c>
      <c r="O1251" s="34">
        <v>0</v>
      </c>
      <c r="P1251" s="34">
        <v>1</v>
      </c>
      <c r="Q1251" s="34">
        <v>0</v>
      </c>
      <c r="R1251" s="34">
        <v>0</v>
      </c>
      <c r="S1251" s="34">
        <v>0</v>
      </c>
      <c r="T1251" s="34">
        <v>0</v>
      </c>
      <c r="U1251" s="35">
        <v>630</v>
      </c>
      <c r="V1251" s="35">
        <v>26</v>
      </c>
      <c r="W1251" s="35">
        <v>611</v>
      </c>
      <c r="X1251" s="35">
        <v>44</v>
      </c>
      <c r="Y1251" s="35">
        <v>18</v>
      </c>
      <c r="Z1251" s="35">
        <v>54</v>
      </c>
      <c r="AA1251" s="34">
        <v>1</v>
      </c>
      <c r="AB1251" s="34">
        <v>2</v>
      </c>
      <c r="AC1251" s="34">
        <v>6</v>
      </c>
      <c r="AD1251" s="34">
        <v>6</v>
      </c>
      <c r="AE1251" s="34">
        <v>6</v>
      </c>
      <c r="AF1251" s="58">
        <f>'Base tratada'!$AC1251+'Base tratada'!$AD1251+'Base tratada'!$AE1251</f>
        <v>18</v>
      </c>
      <c r="AG12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51" s="58" t="str">
        <f>IF('Base tratada'!$AC1251&gt;=MAX('Base tratada'!$AD1251,'Base tratada'!$AE1251),"Web",
IF('Base tratada'!$AD1251&gt;='Base tratada'!$AE1251,"Catalog",
"Store"))</f>
        <v>Web</v>
      </c>
      <c r="AI1251" s="59">
        <f>IF('Base tratada'!$AF1251=0,"0",'Base tratada'!$AK1251/'Base tratada'!$AF1251)</f>
        <v>73.833333333333329</v>
      </c>
      <c r="AJ1251" s="59" t="str">
        <f>IF('Base tratada'!$AI1251=0,"R$ 0",
IF('Base tratada'!$AI1251&lt;=25,"R$ 1–25",
IF('Base tratada'!$AI1251&lt;=50,"R$ 26–50",
"+R$ 50")))</f>
        <v>+R$ 50</v>
      </c>
      <c r="AK1251" s="35">
        <v>1329</v>
      </c>
      <c r="AL1251" s="58" t="str">
        <f>IF('Base tratada'!$AK1251&lt;=100,"R$ 0-100",
IF('Base tratada'!$AK1251&lt;=500,"R$ 101-500",
IF('Base tratada'!$AK1251&lt;=1000,"R$ 501-1000",
IF('Base tratada'!$AK1251&lt;=1500,"R$ 1001-1500",
"+R$ 1500"))))</f>
        <v>R$ 1001-1500</v>
      </c>
      <c r="AM1251" s="34">
        <v>0</v>
      </c>
      <c r="AN1251" s="34">
        <v>0</v>
      </c>
      <c r="AO1251" s="34">
        <v>0</v>
      </c>
      <c r="AP1251" s="34">
        <v>0</v>
      </c>
      <c r="AQ1251" s="34">
        <v>0</v>
      </c>
      <c r="AR1251" s="34">
        <v>0</v>
      </c>
      <c r="AS1251" s="34">
        <v>0</v>
      </c>
      <c r="AT1251" s="34">
        <v>3</v>
      </c>
      <c r="AU1251" s="34">
        <v>11</v>
      </c>
      <c r="AV1251" s="52">
        <v>1275</v>
      </c>
      <c r="AW1251" s="57">
        <v>0</v>
      </c>
      <c r="AX1251" s="58" t="str">
        <f>IF(Tabela3[[#This Row],[Response]]=1, "Aceitou", "Não aceitou")</f>
        <v>Não aceitou</v>
      </c>
      <c r="AY1251" s="55" t="str">
        <f>Tabela3[[#This Row],[Faixa Recência]] &amp; " | " &amp; Tabela3[[#This Row],[Faixa Gasto]] &amp; " | " &amp; Tabela3[[#This Row],[Faixa ticket médio]]</f>
        <v>61-75 dias | R$ 1001-1500 | +R$ 50</v>
      </c>
      <c r="AZ12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1" s="36"/>
    </row>
    <row r="1252" spans="1:54" x14ac:dyDescent="0.25">
      <c r="A1252" s="61">
        <v>1251</v>
      </c>
      <c r="B1252" s="37">
        <v>55956</v>
      </c>
      <c r="C1252" s="34">
        <v>0</v>
      </c>
      <c r="D1252" s="34">
        <v>0</v>
      </c>
      <c r="E1252" s="34">
        <v>22</v>
      </c>
      <c r="F1252" s="58" t="str">
        <f>IF('Base tratada'!$E1252&lt;=15,"0-15 dias",
IF('Base tratada'!$E1252&lt;=30, "16-30 dias",
IF('Base tratada'!$E1252&lt;=45, "31-45 dias",
IF('Base tratada'!$E1252&lt;=60, "46-60 dias",
IF('Base tratada'!$E1252&lt;=75, "61-75 dias", "76-99 dias")))))</f>
        <v>16-30 dias</v>
      </c>
      <c r="G1252" s="38">
        <v>76</v>
      </c>
      <c r="H1252" s="60" t="str">
        <f>IF('Base tratada'!$G1252&lt;=29,"24–29",
IF('Base tratada'!$G1252&lt;=39,"30–39",
IF('Base tratada'!$G1252&lt;=49,"40–49",
IF('Base tratada'!$G1252&lt;=59,"50–59",
IF('Base tratada'!$G1252&lt;=69,"60–69",
"70–80")))))</f>
        <v>70–80</v>
      </c>
      <c r="I1252" s="34">
        <v>2242</v>
      </c>
      <c r="J1252" s="58" t="str">
        <f>IF('Base tratada'!$K1252=1,"Divorciado",
IF('Base tratada'!$L1252=1,"Casado",
IF('Base tratada'!$M1252=1, "Solteiro",
IF('Base tratada'!$N1252=1,"Juntos",
"Viúvo"))))</f>
        <v>Casado</v>
      </c>
      <c r="K1252" s="34">
        <v>0</v>
      </c>
      <c r="L1252" s="34">
        <v>1</v>
      </c>
      <c r="M1252" s="34">
        <v>0</v>
      </c>
      <c r="N1252" s="34">
        <v>0</v>
      </c>
      <c r="O1252" s="34">
        <v>0</v>
      </c>
      <c r="P1252" s="34">
        <v>0</v>
      </c>
      <c r="Q1252" s="34">
        <v>0</v>
      </c>
      <c r="R1252" s="34">
        <v>1</v>
      </c>
      <c r="S1252" s="34">
        <v>0</v>
      </c>
      <c r="T1252" s="34">
        <v>0</v>
      </c>
      <c r="U1252" s="35">
        <v>760</v>
      </c>
      <c r="V1252" s="35">
        <v>38</v>
      </c>
      <c r="W1252" s="35">
        <v>104</v>
      </c>
      <c r="X1252" s="35">
        <v>50</v>
      </c>
      <c r="Y1252" s="35">
        <v>9</v>
      </c>
      <c r="Z1252" s="35">
        <v>38</v>
      </c>
      <c r="AA1252" s="34">
        <v>2</v>
      </c>
      <c r="AB1252" s="34">
        <v>4</v>
      </c>
      <c r="AC1252" s="34">
        <v>7</v>
      </c>
      <c r="AD1252" s="34">
        <v>3</v>
      </c>
      <c r="AE1252" s="34">
        <v>4</v>
      </c>
      <c r="AF1252" s="58">
        <f>'Base tratada'!$AC1252+'Base tratada'!$AD1252+'Base tratada'!$AE1252</f>
        <v>14</v>
      </c>
      <c r="AG12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52" s="58" t="str">
        <f>IF('Base tratada'!$AC1252&gt;=MAX('Base tratada'!$AD1252,'Base tratada'!$AE1252),"Web",
IF('Base tratada'!$AD1252&gt;='Base tratada'!$AE1252,"Catalog",
"Store"))</f>
        <v>Web</v>
      </c>
      <c r="AI1252" s="59">
        <f>IF('Base tratada'!$AF1252=0,"0",'Base tratada'!$AK1252/'Base tratada'!$AF1252)</f>
        <v>68.642857142857139</v>
      </c>
      <c r="AJ1252" s="59" t="str">
        <f>IF('Base tratada'!$AI1252=0,"R$ 0",
IF('Base tratada'!$AI1252&lt;=25,"R$ 1–25",
IF('Base tratada'!$AI1252&lt;=50,"R$ 26–50",
"+R$ 50")))</f>
        <v>+R$ 50</v>
      </c>
      <c r="AK1252" s="35">
        <v>961</v>
      </c>
      <c r="AL1252" s="58" t="str">
        <f>IF('Base tratada'!$AK1252&lt;=100,"R$ 0-100",
IF('Base tratada'!$AK1252&lt;=500,"R$ 101-500",
IF('Base tratada'!$AK1252&lt;=1000,"R$ 501-1000",
IF('Base tratada'!$AK1252&lt;=1500,"R$ 1001-1500",
"+R$ 1500"))))</f>
        <v>R$ 501-1000</v>
      </c>
      <c r="AM1252" s="34">
        <v>0</v>
      </c>
      <c r="AN1252" s="34">
        <v>0</v>
      </c>
      <c r="AO1252" s="34">
        <v>0</v>
      </c>
      <c r="AP1252" s="34">
        <v>1</v>
      </c>
      <c r="AQ1252" s="34">
        <v>0</v>
      </c>
      <c r="AR1252" s="34">
        <v>1</v>
      </c>
      <c r="AS1252" s="34">
        <v>0</v>
      </c>
      <c r="AT1252" s="34">
        <v>3</v>
      </c>
      <c r="AU1252" s="34">
        <v>11</v>
      </c>
      <c r="AV1252" s="52">
        <v>923</v>
      </c>
      <c r="AW1252" s="57">
        <v>0</v>
      </c>
      <c r="AX1252" s="58" t="str">
        <f>IF(Tabela3[[#This Row],[Response]]=1, "Aceitou", "Não aceitou")</f>
        <v>Não aceitou</v>
      </c>
      <c r="AY1252" s="55" t="str">
        <f>Tabela3[[#This Row],[Faixa Recência]] &amp; " | " &amp; Tabela3[[#This Row],[Faixa Gasto]] &amp; " | " &amp; Tabela3[[#This Row],[Faixa ticket médio]]</f>
        <v>16-30 dias | R$ 501-1000 | +R$ 50</v>
      </c>
      <c r="AZ12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2" s="36"/>
    </row>
    <row r="1253" spans="1:54" x14ac:dyDescent="0.25">
      <c r="A1253" s="61">
        <v>1252</v>
      </c>
      <c r="B1253" s="37">
        <v>64191</v>
      </c>
      <c r="C1253" s="34">
        <v>0</v>
      </c>
      <c r="D1253" s="34">
        <v>1</v>
      </c>
      <c r="E1253" s="34">
        <v>30</v>
      </c>
      <c r="F1253" s="58" t="str">
        <f>IF('Base tratada'!$E1253&lt;=15,"0-15 dias",
IF('Base tratada'!$E1253&lt;=30, "16-30 dias",
IF('Base tratada'!$E1253&lt;=45, "31-45 dias",
IF('Base tratada'!$E1253&lt;=60, "46-60 dias",
IF('Base tratada'!$E1253&lt;=75, "61-75 dias", "76-99 dias")))))</f>
        <v>16-30 dias</v>
      </c>
      <c r="G1253" s="38">
        <v>57</v>
      </c>
      <c r="H1253" s="60" t="str">
        <f>IF('Base tratada'!$G1253&lt;=29,"24–29",
IF('Base tratada'!$G1253&lt;=39,"30–39",
IF('Base tratada'!$G1253&lt;=49,"40–49",
IF('Base tratada'!$G1253&lt;=59,"50–59",
IF('Base tratada'!$G1253&lt;=69,"60–69",
"70–80")))))</f>
        <v>50–59</v>
      </c>
      <c r="I1253" s="34">
        <v>2682</v>
      </c>
      <c r="J1253" s="58" t="str">
        <f>IF('Base tratada'!$K1253=1,"Divorciado",
IF('Base tratada'!$L1253=1,"Casado",
IF('Base tratada'!$M1253=1, "Solteiro",
IF('Base tratada'!$N1253=1,"Juntos",
"Viúvo"))))</f>
        <v>Solteiro</v>
      </c>
      <c r="K1253" s="34">
        <v>0</v>
      </c>
      <c r="L1253" s="34">
        <v>0</v>
      </c>
      <c r="M1253" s="34">
        <v>1</v>
      </c>
      <c r="N1253" s="34">
        <v>0</v>
      </c>
      <c r="O1253" s="34">
        <v>0</v>
      </c>
      <c r="P1253" s="34">
        <v>0</v>
      </c>
      <c r="Q1253" s="34">
        <v>0</v>
      </c>
      <c r="R1253" s="34">
        <v>0</v>
      </c>
      <c r="S1253" s="34">
        <v>1</v>
      </c>
      <c r="T1253" s="34">
        <v>0</v>
      </c>
      <c r="U1253" s="35">
        <v>420</v>
      </c>
      <c r="V1253" s="35">
        <v>15</v>
      </c>
      <c r="W1253" s="35">
        <v>186</v>
      </c>
      <c r="X1253" s="35">
        <v>151</v>
      </c>
      <c r="Y1253" s="35">
        <v>38</v>
      </c>
      <c r="Z1253" s="35">
        <v>15</v>
      </c>
      <c r="AA1253" s="34">
        <v>3</v>
      </c>
      <c r="AB1253" s="34">
        <v>3</v>
      </c>
      <c r="AC1253" s="34">
        <v>5</v>
      </c>
      <c r="AD1253" s="34">
        <v>3</v>
      </c>
      <c r="AE1253" s="34">
        <v>13</v>
      </c>
      <c r="AF1253" s="58">
        <f>'Base tratada'!$AC1253+'Base tratada'!$AD1253+'Base tratada'!$AE1253</f>
        <v>21</v>
      </c>
      <c r="AG12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53" s="58" t="str">
        <f>IF('Base tratada'!$AC1253&gt;=MAX('Base tratada'!$AD1253,'Base tratada'!$AE1253),"Web",
IF('Base tratada'!$AD1253&gt;='Base tratada'!$AE1253,"Catalog",
"Store"))</f>
        <v>Store</v>
      </c>
      <c r="AI1253" s="59">
        <f>IF('Base tratada'!$AF1253=0,"0",'Base tratada'!$AK1253/'Base tratada'!$AF1253)</f>
        <v>38.571428571428569</v>
      </c>
      <c r="AJ1253" s="59" t="str">
        <f>IF('Base tratada'!$AI1253=0,"R$ 0",
IF('Base tratada'!$AI1253&lt;=25,"R$ 1–25",
IF('Base tratada'!$AI1253&lt;=50,"R$ 26–50",
"+R$ 50")))</f>
        <v>R$ 26–50</v>
      </c>
      <c r="AK1253" s="35">
        <v>810</v>
      </c>
      <c r="AL1253" s="58" t="str">
        <f>IF('Base tratada'!$AK1253&lt;=100,"R$ 0-100",
IF('Base tratada'!$AK1253&lt;=500,"R$ 101-500",
IF('Base tratada'!$AK1253&lt;=1000,"R$ 501-1000",
IF('Base tratada'!$AK1253&lt;=1500,"R$ 1001-1500",
"+R$ 1500"))))</f>
        <v>R$ 501-1000</v>
      </c>
      <c r="AM1253" s="34">
        <v>0</v>
      </c>
      <c r="AN1253" s="34">
        <v>0</v>
      </c>
      <c r="AO1253" s="34">
        <v>0</v>
      </c>
      <c r="AP1253" s="34">
        <v>0</v>
      </c>
      <c r="AQ1253" s="34">
        <v>0</v>
      </c>
      <c r="AR1253" s="34">
        <v>0</v>
      </c>
      <c r="AS1253" s="34">
        <v>0</v>
      </c>
      <c r="AT1253" s="34">
        <v>3</v>
      </c>
      <c r="AU1253" s="34">
        <v>11</v>
      </c>
      <c r="AV1253" s="52">
        <v>795</v>
      </c>
      <c r="AW1253" s="57">
        <v>0</v>
      </c>
      <c r="AX1253" s="58" t="str">
        <f>IF(Tabela3[[#This Row],[Response]]=1, "Aceitou", "Não aceitou")</f>
        <v>Não aceitou</v>
      </c>
      <c r="AY1253" s="55" t="str">
        <f>Tabela3[[#This Row],[Faixa Recência]] &amp; " | " &amp; Tabela3[[#This Row],[Faixa Gasto]] &amp; " | " &amp; Tabela3[[#This Row],[Faixa ticket médio]]</f>
        <v>16-30 dias | R$ 501-1000 | R$ 26–50</v>
      </c>
      <c r="AZ12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3" s="36"/>
    </row>
    <row r="1254" spans="1:54" x14ac:dyDescent="0.25">
      <c r="A1254" s="61">
        <v>1253</v>
      </c>
      <c r="B1254" s="37">
        <v>38808</v>
      </c>
      <c r="C1254" s="34">
        <v>1</v>
      </c>
      <c r="D1254" s="34">
        <v>0</v>
      </c>
      <c r="E1254" s="34">
        <v>21</v>
      </c>
      <c r="F1254" s="58" t="str">
        <f>IF('Base tratada'!$E1254&lt;=15,"0-15 dias",
IF('Base tratada'!$E1254&lt;=30, "16-30 dias",
IF('Base tratada'!$E1254&lt;=45, "31-45 dias",
IF('Base tratada'!$E1254&lt;=60, "46-60 dias",
IF('Base tratada'!$E1254&lt;=75, "61-75 dias", "76-99 dias")))))</f>
        <v>16-30 dias</v>
      </c>
      <c r="G1254" s="38">
        <v>48</v>
      </c>
      <c r="H1254" s="60" t="str">
        <f>IF('Base tratada'!$G1254&lt;=29,"24–29",
IF('Base tratada'!$G1254&lt;=39,"30–39",
IF('Base tratada'!$G1254&lt;=49,"40–49",
IF('Base tratada'!$G1254&lt;=59,"50–59",
IF('Base tratada'!$G1254&lt;=69,"60–69",
"70–80")))))</f>
        <v>40–49</v>
      </c>
      <c r="I1254" s="34">
        <v>2831</v>
      </c>
      <c r="J1254" s="58" t="str">
        <f>IF('Base tratada'!$K1254=1,"Divorciado",
IF('Base tratada'!$L1254=1,"Casado",
IF('Base tratada'!$M1254=1, "Solteiro",
IF('Base tratada'!$N1254=1,"Juntos",
"Viúvo"))))</f>
        <v>Solteiro</v>
      </c>
      <c r="K1254" s="34">
        <v>0</v>
      </c>
      <c r="L1254" s="34">
        <v>0</v>
      </c>
      <c r="M1254" s="34">
        <v>1</v>
      </c>
      <c r="N1254" s="34">
        <v>0</v>
      </c>
      <c r="O1254" s="34">
        <v>0</v>
      </c>
      <c r="P1254" s="34">
        <v>0</v>
      </c>
      <c r="Q1254" s="34">
        <v>0</v>
      </c>
      <c r="R1254" s="34">
        <v>1</v>
      </c>
      <c r="S1254" s="34">
        <v>0</v>
      </c>
      <c r="T1254" s="34">
        <v>0</v>
      </c>
      <c r="U1254" s="35">
        <v>125</v>
      </c>
      <c r="V1254" s="35">
        <v>17</v>
      </c>
      <c r="W1254" s="35">
        <v>52</v>
      </c>
      <c r="X1254" s="35">
        <v>3</v>
      </c>
      <c r="Y1254" s="35">
        <v>19</v>
      </c>
      <c r="Z1254" s="35">
        <v>30</v>
      </c>
      <c r="AA1254" s="34">
        <v>4</v>
      </c>
      <c r="AB1254" s="34">
        <v>8</v>
      </c>
      <c r="AC1254" s="34">
        <v>5</v>
      </c>
      <c r="AD1254" s="34">
        <v>1</v>
      </c>
      <c r="AE1254" s="34">
        <v>4</v>
      </c>
      <c r="AF1254" s="58">
        <f>'Base tratada'!$AC1254+'Base tratada'!$AD1254+'Base tratada'!$AE1254</f>
        <v>10</v>
      </c>
      <c r="AG12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54" s="58" t="str">
        <f>IF('Base tratada'!$AC1254&gt;=MAX('Base tratada'!$AD1254,'Base tratada'!$AE1254),"Web",
IF('Base tratada'!$AD1254&gt;='Base tratada'!$AE1254,"Catalog",
"Store"))</f>
        <v>Web</v>
      </c>
      <c r="AI1254" s="59">
        <f>IF('Base tratada'!$AF1254=0,"0",'Base tratada'!$AK1254/'Base tratada'!$AF1254)</f>
        <v>21.6</v>
      </c>
      <c r="AJ1254" s="59" t="str">
        <f>IF('Base tratada'!$AI1254=0,"R$ 0",
IF('Base tratada'!$AI1254&lt;=25,"R$ 1–25",
IF('Base tratada'!$AI1254&lt;=50,"R$ 26–50",
"+R$ 50")))</f>
        <v>R$ 1–25</v>
      </c>
      <c r="AK1254" s="35">
        <v>216</v>
      </c>
      <c r="AL1254" s="58" t="str">
        <f>IF('Base tratada'!$AK1254&lt;=100,"R$ 0-100",
IF('Base tratada'!$AK1254&lt;=500,"R$ 101-500",
IF('Base tratada'!$AK1254&lt;=1000,"R$ 501-1000",
IF('Base tratada'!$AK1254&lt;=1500,"R$ 1001-1500",
"+R$ 1500"))))</f>
        <v>R$ 101-500</v>
      </c>
      <c r="AM1254" s="34">
        <v>0</v>
      </c>
      <c r="AN1254" s="34">
        <v>0</v>
      </c>
      <c r="AO1254" s="34">
        <v>1</v>
      </c>
      <c r="AP1254" s="34">
        <v>0</v>
      </c>
      <c r="AQ1254" s="34">
        <v>0</v>
      </c>
      <c r="AR1254" s="34">
        <v>1</v>
      </c>
      <c r="AS1254" s="34">
        <v>0</v>
      </c>
      <c r="AT1254" s="34">
        <v>3</v>
      </c>
      <c r="AU1254" s="34">
        <v>11</v>
      </c>
      <c r="AV1254" s="52">
        <v>186</v>
      </c>
      <c r="AW1254" s="57">
        <v>1</v>
      </c>
      <c r="AX1254" s="58" t="str">
        <f>IF(Tabela3[[#This Row],[Response]]=1, "Aceitou", "Não aceitou")</f>
        <v>Aceitou</v>
      </c>
      <c r="AY1254" s="55" t="str">
        <f>Tabela3[[#This Row],[Faixa Recência]] &amp; " | " &amp; Tabela3[[#This Row],[Faixa Gasto]] &amp; " | " &amp; Tabela3[[#This Row],[Faixa ticket médio]]</f>
        <v>16-30 dias | R$ 101-500 | R$ 1–25</v>
      </c>
      <c r="AZ12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4" s="36"/>
    </row>
    <row r="1255" spans="1:54" x14ac:dyDescent="0.25">
      <c r="A1255" s="61">
        <v>1254</v>
      </c>
      <c r="B1255" s="37">
        <v>57183</v>
      </c>
      <c r="C1255" s="34">
        <v>1</v>
      </c>
      <c r="D1255" s="34">
        <v>1</v>
      </c>
      <c r="E1255" s="34">
        <v>51</v>
      </c>
      <c r="F1255" s="58" t="str">
        <f>IF('Base tratada'!$E1255&lt;=15,"0-15 dias",
IF('Base tratada'!$E1255&lt;=30, "16-30 dias",
IF('Base tratada'!$E1255&lt;=45, "31-45 dias",
IF('Base tratada'!$E1255&lt;=60, "46-60 dias",
IF('Base tratada'!$E1255&lt;=75, "61-75 dias", "76-99 dias")))))</f>
        <v>46-60 dias</v>
      </c>
      <c r="G1255" s="38">
        <v>54</v>
      </c>
      <c r="H1255" s="60" t="str">
        <f>IF('Base tratada'!$G1255&lt;=29,"24–29",
IF('Base tratada'!$G1255&lt;=39,"30–39",
IF('Base tratada'!$G1255&lt;=49,"40–49",
IF('Base tratada'!$G1255&lt;=59,"50–59",
IF('Base tratada'!$G1255&lt;=69,"60–69",
"70–80")))))</f>
        <v>50–59</v>
      </c>
      <c r="I1255" s="34">
        <v>2626</v>
      </c>
      <c r="J1255" s="58" t="str">
        <f>IF('Base tratada'!$K1255=1,"Divorciado",
IF('Base tratada'!$L1255=1,"Casado",
IF('Base tratada'!$M1255=1, "Solteiro",
IF('Base tratada'!$N1255=1,"Juntos",
"Viúvo"))))</f>
        <v>Casado</v>
      </c>
      <c r="K1255" s="34">
        <v>0</v>
      </c>
      <c r="L1255" s="34">
        <v>1</v>
      </c>
      <c r="M1255" s="34">
        <v>0</v>
      </c>
      <c r="N1255" s="34">
        <v>0</v>
      </c>
      <c r="O1255" s="34">
        <v>0</v>
      </c>
      <c r="P1255" s="34">
        <v>0</v>
      </c>
      <c r="Q1255" s="34">
        <v>0</v>
      </c>
      <c r="R1255" s="34">
        <v>0</v>
      </c>
      <c r="S1255" s="34">
        <v>1</v>
      </c>
      <c r="T1255" s="34">
        <v>0</v>
      </c>
      <c r="U1255" s="35">
        <v>464</v>
      </c>
      <c r="V1255" s="35">
        <v>5</v>
      </c>
      <c r="W1255" s="35">
        <v>64</v>
      </c>
      <c r="X1255" s="35">
        <v>7</v>
      </c>
      <c r="Y1255" s="35">
        <v>0</v>
      </c>
      <c r="Z1255" s="35">
        <v>70</v>
      </c>
      <c r="AA1255" s="34">
        <v>8</v>
      </c>
      <c r="AB1255" s="34">
        <v>8</v>
      </c>
      <c r="AC1255" s="34">
        <v>9</v>
      </c>
      <c r="AD1255" s="34">
        <v>1</v>
      </c>
      <c r="AE1255" s="34">
        <v>7</v>
      </c>
      <c r="AF1255" s="58">
        <f>'Base tratada'!$AC1255+'Base tratada'!$AD1255+'Base tratada'!$AE1255</f>
        <v>17</v>
      </c>
      <c r="AG12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55" s="58" t="str">
        <f>IF('Base tratada'!$AC1255&gt;=MAX('Base tratada'!$AD1255,'Base tratada'!$AE1255),"Web",
IF('Base tratada'!$AD1255&gt;='Base tratada'!$AE1255,"Catalog",
"Store"))</f>
        <v>Web</v>
      </c>
      <c r="AI1255" s="59">
        <f>IF('Base tratada'!$AF1255=0,"0",'Base tratada'!$AK1255/'Base tratada'!$AF1255)</f>
        <v>31.764705882352942</v>
      </c>
      <c r="AJ1255" s="59" t="str">
        <f>IF('Base tratada'!$AI1255=0,"R$ 0",
IF('Base tratada'!$AI1255&lt;=25,"R$ 1–25",
IF('Base tratada'!$AI1255&lt;=50,"R$ 26–50",
"+R$ 50")))</f>
        <v>R$ 26–50</v>
      </c>
      <c r="AK1255" s="35">
        <v>540</v>
      </c>
      <c r="AL1255" s="58" t="str">
        <f>IF('Base tratada'!$AK1255&lt;=100,"R$ 0-100",
IF('Base tratada'!$AK1255&lt;=500,"R$ 101-500",
IF('Base tratada'!$AK1255&lt;=1000,"R$ 501-1000",
IF('Base tratada'!$AK1255&lt;=1500,"R$ 1001-1500",
"+R$ 1500"))))</f>
        <v>R$ 501-1000</v>
      </c>
      <c r="AM1255" s="34">
        <v>0</v>
      </c>
      <c r="AN1255" s="34">
        <v>0</v>
      </c>
      <c r="AO1255" s="34">
        <v>0</v>
      </c>
      <c r="AP1255" s="34">
        <v>0</v>
      </c>
      <c r="AQ1255" s="34">
        <v>0</v>
      </c>
      <c r="AR1255" s="34">
        <v>0</v>
      </c>
      <c r="AS1255" s="34">
        <v>0</v>
      </c>
      <c r="AT1255" s="34">
        <v>3</v>
      </c>
      <c r="AU1255" s="34">
        <v>11</v>
      </c>
      <c r="AV1255" s="52">
        <v>470</v>
      </c>
      <c r="AW1255" s="57">
        <v>0</v>
      </c>
      <c r="AX1255" s="58" t="str">
        <f>IF(Tabela3[[#This Row],[Response]]=1, "Aceitou", "Não aceitou")</f>
        <v>Não aceitou</v>
      </c>
      <c r="AY1255" s="55" t="str">
        <f>Tabela3[[#This Row],[Faixa Recência]] &amp; " | " &amp; Tabela3[[#This Row],[Faixa Gasto]] &amp; " | " &amp; Tabela3[[#This Row],[Faixa ticket médio]]</f>
        <v>46-60 dias | R$ 501-1000 | R$ 26–50</v>
      </c>
      <c r="AZ12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5" s="36"/>
    </row>
    <row r="1256" spans="1:54" x14ac:dyDescent="0.25">
      <c r="A1256" s="61">
        <v>1255</v>
      </c>
      <c r="B1256" s="37">
        <v>23748</v>
      </c>
      <c r="C1256" s="34">
        <v>1</v>
      </c>
      <c r="D1256" s="34">
        <v>0</v>
      </c>
      <c r="E1256" s="34">
        <v>97</v>
      </c>
      <c r="F1256" s="58" t="str">
        <f>IF('Base tratada'!$E1256&lt;=15,"0-15 dias",
IF('Base tratada'!$E1256&lt;=30, "16-30 dias",
IF('Base tratada'!$E1256&lt;=45, "31-45 dias",
IF('Base tratada'!$E1256&lt;=60, "46-60 dias",
IF('Base tratada'!$E1256&lt;=75, "61-75 dias", "76-99 dias")))))</f>
        <v>76-99 dias</v>
      </c>
      <c r="G1256" s="38">
        <v>52</v>
      </c>
      <c r="H1256" s="60" t="str">
        <f>IF('Base tratada'!$G1256&lt;=29,"24–29",
IF('Base tratada'!$G1256&lt;=39,"30–39",
IF('Base tratada'!$G1256&lt;=49,"40–49",
IF('Base tratada'!$G1256&lt;=59,"50–59",
IF('Base tratada'!$G1256&lt;=69,"60–69",
"70–80")))))</f>
        <v>50–59</v>
      </c>
      <c r="I1256" s="34">
        <v>2744</v>
      </c>
      <c r="J1256" s="58" t="str">
        <f>IF('Base tratada'!$K1256=1,"Divorciado",
IF('Base tratada'!$L1256=1,"Casado",
IF('Base tratada'!$M1256=1, "Solteiro",
IF('Base tratada'!$N1256=1,"Juntos",
"Viúvo"))))</f>
        <v>Divorciado</v>
      </c>
      <c r="K1256" s="34">
        <v>1</v>
      </c>
      <c r="L1256" s="34">
        <v>0</v>
      </c>
      <c r="M1256" s="34">
        <v>0</v>
      </c>
      <c r="N1256" s="34">
        <v>0</v>
      </c>
      <c r="O1256" s="34">
        <v>0</v>
      </c>
      <c r="P1256" s="34">
        <v>0</v>
      </c>
      <c r="Q1256" s="34">
        <v>0</v>
      </c>
      <c r="R1256" s="34">
        <v>0</v>
      </c>
      <c r="S1256" s="34">
        <v>1</v>
      </c>
      <c r="T1256" s="34">
        <v>0</v>
      </c>
      <c r="U1256" s="35">
        <v>6</v>
      </c>
      <c r="V1256" s="35">
        <v>6</v>
      </c>
      <c r="W1256" s="35">
        <v>29</v>
      </c>
      <c r="X1256" s="35">
        <v>12</v>
      </c>
      <c r="Y1256" s="35">
        <v>15</v>
      </c>
      <c r="Z1256" s="35">
        <v>8</v>
      </c>
      <c r="AA1256" s="34">
        <v>3</v>
      </c>
      <c r="AB1256" s="34">
        <v>8</v>
      </c>
      <c r="AC1256" s="34">
        <v>2</v>
      </c>
      <c r="AD1256" s="34">
        <v>1</v>
      </c>
      <c r="AE1256" s="34">
        <v>3</v>
      </c>
      <c r="AF1256" s="58">
        <f>'Base tratada'!$AC1256+'Base tratada'!$AD1256+'Base tratada'!$AE1256</f>
        <v>6</v>
      </c>
      <c r="AG12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56" s="58" t="str">
        <f>IF('Base tratada'!$AC1256&gt;=MAX('Base tratada'!$AD1256,'Base tratada'!$AE1256),"Web",
IF('Base tratada'!$AD1256&gt;='Base tratada'!$AE1256,"Catalog",
"Store"))</f>
        <v>Store</v>
      </c>
      <c r="AI1256" s="59">
        <f>IF('Base tratada'!$AF1256=0,"0",'Base tratada'!$AK1256/'Base tratada'!$AF1256)</f>
        <v>11.333333333333334</v>
      </c>
      <c r="AJ1256" s="59" t="str">
        <f>IF('Base tratada'!$AI1256=0,"R$ 0",
IF('Base tratada'!$AI1256&lt;=25,"R$ 1–25",
IF('Base tratada'!$AI1256&lt;=50,"R$ 26–50",
"+R$ 50")))</f>
        <v>R$ 1–25</v>
      </c>
      <c r="AK1256" s="35">
        <v>68</v>
      </c>
      <c r="AL1256" s="58" t="str">
        <f>IF('Base tratada'!$AK1256&lt;=100,"R$ 0-100",
IF('Base tratada'!$AK1256&lt;=500,"R$ 101-500",
IF('Base tratada'!$AK1256&lt;=1000,"R$ 501-1000",
IF('Base tratada'!$AK1256&lt;=1500,"R$ 1001-1500",
"+R$ 1500"))))</f>
        <v>R$ 0-100</v>
      </c>
      <c r="AM1256" s="34">
        <v>0</v>
      </c>
      <c r="AN1256" s="34">
        <v>0</v>
      </c>
      <c r="AO1256" s="34">
        <v>0</v>
      </c>
      <c r="AP1256" s="34">
        <v>0</v>
      </c>
      <c r="AQ1256" s="34">
        <v>0</v>
      </c>
      <c r="AR1256" s="34">
        <v>0</v>
      </c>
      <c r="AS1256" s="34">
        <v>0</v>
      </c>
      <c r="AT1256" s="34">
        <v>3</v>
      </c>
      <c r="AU1256" s="34">
        <v>11</v>
      </c>
      <c r="AV1256" s="52">
        <v>60</v>
      </c>
      <c r="AW1256" s="57">
        <v>0</v>
      </c>
      <c r="AX1256" s="58" t="str">
        <f>IF(Tabela3[[#This Row],[Response]]=1, "Aceitou", "Não aceitou")</f>
        <v>Não aceitou</v>
      </c>
      <c r="AY1256" s="55" t="str">
        <f>Tabela3[[#This Row],[Faixa Recência]] &amp; " | " &amp; Tabela3[[#This Row],[Faixa Gasto]] &amp; " | " &amp; Tabela3[[#This Row],[Faixa ticket médio]]</f>
        <v>76-99 dias | R$ 0-100 | R$ 1–25</v>
      </c>
      <c r="AZ12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6" s="36"/>
    </row>
    <row r="1257" spans="1:54" x14ac:dyDescent="0.25">
      <c r="A1257" s="61">
        <v>1256</v>
      </c>
      <c r="B1257" s="37">
        <v>66303</v>
      </c>
      <c r="C1257" s="34">
        <v>0</v>
      </c>
      <c r="D1257" s="34">
        <v>1</v>
      </c>
      <c r="E1257" s="34">
        <v>56</v>
      </c>
      <c r="F1257" s="58" t="str">
        <f>IF('Base tratada'!$E1257&lt;=15,"0-15 dias",
IF('Base tratada'!$E1257&lt;=30, "16-30 dias",
IF('Base tratada'!$E1257&lt;=45, "31-45 dias",
IF('Base tratada'!$E1257&lt;=60, "46-60 dias",
IF('Base tratada'!$E1257&lt;=75, "61-75 dias", "76-99 dias")))))</f>
        <v>46-60 dias</v>
      </c>
      <c r="G1257" s="38">
        <v>49</v>
      </c>
      <c r="H1257" s="60" t="str">
        <f>IF('Base tratada'!$G1257&lt;=29,"24–29",
IF('Base tratada'!$G1257&lt;=39,"30–39",
IF('Base tratada'!$G1257&lt;=49,"40–49",
IF('Base tratada'!$G1257&lt;=59,"50–59",
IF('Base tratada'!$G1257&lt;=69,"60–69",
"70–80")))))</f>
        <v>40–49</v>
      </c>
      <c r="I1257" s="34">
        <v>2647</v>
      </c>
      <c r="J1257" s="58" t="str">
        <f>IF('Base tratada'!$K1257=1,"Divorciado",
IF('Base tratada'!$L1257=1,"Casado",
IF('Base tratada'!$M1257=1, "Solteiro",
IF('Base tratada'!$N1257=1,"Juntos",
"Viúvo"))))</f>
        <v>Casado</v>
      </c>
      <c r="K1257" s="34">
        <v>0</v>
      </c>
      <c r="L1257" s="34">
        <v>1</v>
      </c>
      <c r="M1257" s="34">
        <v>0</v>
      </c>
      <c r="N1257" s="34">
        <v>0</v>
      </c>
      <c r="O1257" s="34">
        <v>0</v>
      </c>
      <c r="P1257" s="34">
        <v>0</v>
      </c>
      <c r="Q1257" s="34">
        <v>0</v>
      </c>
      <c r="R1257" s="34">
        <v>1</v>
      </c>
      <c r="S1257" s="34">
        <v>0</v>
      </c>
      <c r="T1257" s="34">
        <v>0</v>
      </c>
      <c r="U1257" s="35">
        <v>1090</v>
      </c>
      <c r="V1257" s="35">
        <v>12</v>
      </c>
      <c r="W1257" s="35">
        <v>96</v>
      </c>
      <c r="X1257" s="35">
        <v>16</v>
      </c>
      <c r="Y1257" s="35">
        <v>12</v>
      </c>
      <c r="Z1257" s="35">
        <v>60</v>
      </c>
      <c r="AA1257" s="34">
        <v>4</v>
      </c>
      <c r="AB1257" s="34">
        <v>8</v>
      </c>
      <c r="AC1257" s="34">
        <v>3</v>
      </c>
      <c r="AD1257" s="34">
        <v>4</v>
      </c>
      <c r="AE1257" s="34">
        <v>11</v>
      </c>
      <c r="AF1257" s="58">
        <f>'Base tratada'!$AC1257+'Base tratada'!$AD1257+'Base tratada'!$AE1257</f>
        <v>18</v>
      </c>
      <c r="AG12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57" s="58" t="str">
        <f>IF('Base tratada'!$AC1257&gt;=MAX('Base tratada'!$AD1257,'Base tratada'!$AE1257),"Web",
IF('Base tratada'!$AD1257&gt;='Base tratada'!$AE1257,"Catalog",
"Store"))</f>
        <v>Store</v>
      </c>
      <c r="AI1257" s="59">
        <f>IF('Base tratada'!$AF1257=0,"0",'Base tratada'!$AK1257/'Base tratada'!$AF1257)</f>
        <v>68.111111111111114</v>
      </c>
      <c r="AJ1257" s="59" t="str">
        <f>IF('Base tratada'!$AI1257=0,"R$ 0",
IF('Base tratada'!$AI1257&lt;=25,"R$ 1–25",
IF('Base tratada'!$AI1257&lt;=50,"R$ 26–50",
"+R$ 50")))</f>
        <v>+R$ 50</v>
      </c>
      <c r="AK1257" s="35">
        <v>1226</v>
      </c>
      <c r="AL1257" s="58" t="str">
        <f>IF('Base tratada'!$AK1257&lt;=100,"R$ 0-100",
IF('Base tratada'!$AK1257&lt;=500,"R$ 101-500",
IF('Base tratada'!$AK1257&lt;=1000,"R$ 501-1000",
IF('Base tratada'!$AK1257&lt;=1500,"R$ 1001-1500",
"+R$ 1500"))))</f>
        <v>R$ 1001-1500</v>
      </c>
      <c r="AM1257" s="34">
        <v>0</v>
      </c>
      <c r="AN1257" s="34">
        <v>0</v>
      </c>
      <c r="AO1257" s="34">
        <v>0</v>
      </c>
      <c r="AP1257" s="34">
        <v>1</v>
      </c>
      <c r="AQ1257" s="34">
        <v>0</v>
      </c>
      <c r="AR1257" s="34">
        <v>1</v>
      </c>
      <c r="AS1257" s="34">
        <v>0</v>
      </c>
      <c r="AT1257" s="34">
        <v>3</v>
      </c>
      <c r="AU1257" s="34">
        <v>11</v>
      </c>
      <c r="AV1257" s="52">
        <v>1166</v>
      </c>
      <c r="AW1257" s="57">
        <v>0</v>
      </c>
      <c r="AX1257" s="58" t="str">
        <f>IF(Tabela3[[#This Row],[Response]]=1, "Aceitou", "Não aceitou")</f>
        <v>Não aceitou</v>
      </c>
      <c r="AY1257" s="55" t="str">
        <f>Tabela3[[#This Row],[Faixa Recência]] &amp; " | " &amp; Tabela3[[#This Row],[Faixa Gasto]] &amp; " | " &amp; Tabela3[[#This Row],[Faixa ticket médio]]</f>
        <v>46-60 dias | R$ 1001-1500 | +R$ 50</v>
      </c>
      <c r="AZ12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7" s="36"/>
    </row>
    <row r="1258" spans="1:54" x14ac:dyDescent="0.25">
      <c r="A1258" s="61">
        <v>1257</v>
      </c>
      <c r="B1258" s="37">
        <v>37368</v>
      </c>
      <c r="C1258" s="34">
        <v>1</v>
      </c>
      <c r="D1258" s="34">
        <v>0</v>
      </c>
      <c r="E1258" s="34">
        <v>4</v>
      </c>
      <c r="F1258" s="58" t="str">
        <f>IF('Base tratada'!$E1258&lt;=15,"0-15 dias",
IF('Base tratada'!$E1258&lt;=30, "16-30 dias",
IF('Base tratada'!$E1258&lt;=45, "31-45 dias",
IF('Base tratada'!$E1258&lt;=60, "46-60 dias",
IF('Base tratada'!$E1258&lt;=75, "61-75 dias", "76-99 dias")))))</f>
        <v>0-15 dias</v>
      </c>
      <c r="G1258" s="38">
        <v>45</v>
      </c>
      <c r="H1258" s="60" t="str">
        <f>IF('Base tratada'!$G1258&lt;=29,"24–29",
IF('Base tratada'!$G1258&lt;=39,"30–39",
IF('Base tratada'!$G1258&lt;=49,"40–49",
IF('Base tratada'!$G1258&lt;=59,"50–59",
IF('Base tratada'!$G1258&lt;=69,"60–69",
"70–80")))))</f>
        <v>40–49</v>
      </c>
      <c r="I1258" s="34">
        <v>2354</v>
      </c>
      <c r="J1258" s="58" t="str">
        <f>IF('Base tratada'!$K1258=1,"Divorciado",
IF('Base tratada'!$L1258=1,"Casado",
IF('Base tratada'!$M1258=1, "Solteiro",
IF('Base tratada'!$N1258=1,"Juntos",
"Viúvo"))))</f>
        <v>Casado</v>
      </c>
      <c r="K1258" s="34">
        <v>0</v>
      </c>
      <c r="L1258" s="34">
        <v>1</v>
      </c>
      <c r="M1258" s="34">
        <v>0</v>
      </c>
      <c r="N1258" s="34">
        <v>0</v>
      </c>
      <c r="O1258" s="34">
        <v>0</v>
      </c>
      <c r="P1258" s="34">
        <v>0</v>
      </c>
      <c r="Q1258" s="34">
        <v>0</v>
      </c>
      <c r="R1258" s="34">
        <v>0</v>
      </c>
      <c r="S1258" s="34">
        <v>1</v>
      </c>
      <c r="T1258" s="34">
        <v>0</v>
      </c>
      <c r="U1258" s="35">
        <v>3</v>
      </c>
      <c r="V1258" s="35">
        <v>2</v>
      </c>
      <c r="W1258" s="35">
        <v>11</v>
      </c>
      <c r="X1258" s="35">
        <v>2</v>
      </c>
      <c r="Y1258" s="35">
        <v>2</v>
      </c>
      <c r="Z1258" s="35">
        <v>10</v>
      </c>
      <c r="AA1258" s="34">
        <v>1</v>
      </c>
      <c r="AB1258" s="34">
        <v>6</v>
      </c>
      <c r="AC1258" s="34">
        <v>1</v>
      </c>
      <c r="AD1258" s="34">
        <v>0</v>
      </c>
      <c r="AE1258" s="34">
        <v>2</v>
      </c>
      <c r="AF1258" s="58">
        <f>'Base tratada'!$AC1258+'Base tratada'!$AD1258+'Base tratada'!$AE1258</f>
        <v>3</v>
      </c>
      <c r="AG12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58" s="58" t="str">
        <f>IF('Base tratada'!$AC1258&gt;=MAX('Base tratada'!$AD1258,'Base tratada'!$AE1258),"Web",
IF('Base tratada'!$AD1258&gt;='Base tratada'!$AE1258,"Catalog",
"Store"))</f>
        <v>Store</v>
      </c>
      <c r="AI1258" s="59">
        <f>IF('Base tratada'!$AF1258=0,"0",'Base tratada'!$AK1258/'Base tratada'!$AF1258)</f>
        <v>6.666666666666667</v>
      </c>
      <c r="AJ1258" s="59" t="str">
        <f>IF('Base tratada'!$AI1258=0,"R$ 0",
IF('Base tratada'!$AI1258&lt;=25,"R$ 1–25",
IF('Base tratada'!$AI1258&lt;=50,"R$ 26–50",
"+R$ 50")))</f>
        <v>R$ 1–25</v>
      </c>
      <c r="AK1258" s="35">
        <v>20</v>
      </c>
      <c r="AL1258" s="58" t="str">
        <f>IF('Base tratada'!$AK1258&lt;=100,"R$ 0-100",
IF('Base tratada'!$AK1258&lt;=500,"R$ 101-500",
IF('Base tratada'!$AK1258&lt;=1000,"R$ 501-1000",
IF('Base tratada'!$AK1258&lt;=1500,"R$ 1001-1500",
"+R$ 1500"))))</f>
        <v>R$ 0-100</v>
      </c>
      <c r="AM1258" s="34">
        <v>0</v>
      </c>
      <c r="AN1258" s="34">
        <v>0</v>
      </c>
      <c r="AO1258" s="34">
        <v>1</v>
      </c>
      <c r="AP1258" s="34">
        <v>0</v>
      </c>
      <c r="AQ1258" s="34">
        <v>0</v>
      </c>
      <c r="AR1258" s="34">
        <v>1</v>
      </c>
      <c r="AS1258" s="34">
        <v>0</v>
      </c>
      <c r="AT1258" s="34">
        <v>3</v>
      </c>
      <c r="AU1258" s="34">
        <v>11</v>
      </c>
      <c r="AV1258" s="52">
        <v>10</v>
      </c>
      <c r="AW1258" s="57">
        <v>0</v>
      </c>
      <c r="AX1258" s="58" t="str">
        <f>IF(Tabela3[[#This Row],[Response]]=1, "Aceitou", "Não aceitou")</f>
        <v>Não aceitou</v>
      </c>
      <c r="AY1258" s="55" t="str">
        <f>Tabela3[[#This Row],[Faixa Recência]] &amp; " | " &amp; Tabela3[[#This Row],[Faixa Gasto]] &amp; " | " &amp; Tabela3[[#This Row],[Faixa ticket médio]]</f>
        <v>0-15 dias | R$ 0-100 | R$ 1–25</v>
      </c>
      <c r="AZ12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8" s="36"/>
    </row>
    <row r="1259" spans="1:54" x14ac:dyDescent="0.25">
      <c r="A1259" s="61">
        <v>1258</v>
      </c>
      <c r="B1259" s="37">
        <v>40800</v>
      </c>
      <c r="C1259" s="34">
        <v>1</v>
      </c>
      <c r="D1259" s="34">
        <v>2</v>
      </c>
      <c r="E1259" s="34">
        <v>77</v>
      </c>
      <c r="F1259" s="58" t="str">
        <f>IF('Base tratada'!$E1259&lt;=15,"0-15 dias",
IF('Base tratada'!$E1259&lt;=30, "16-30 dias",
IF('Base tratada'!$E1259&lt;=45, "31-45 dias",
IF('Base tratada'!$E1259&lt;=60, "46-60 dias",
IF('Base tratada'!$E1259&lt;=75, "61-75 dias", "76-99 dias")))))</f>
        <v>76-99 dias</v>
      </c>
      <c r="G1259" s="38">
        <v>56</v>
      </c>
      <c r="H1259" s="60" t="str">
        <f>IF('Base tratada'!$G1259&lt;=29,"24–29",
IF('Base tratada'!$G1259&lt;=39,"30–39",
IF('Base tratada'!$G1259&lt;=49,"40–49",
IF('Base tratada'!$G1259&lt;=59,"50–59",
IF('Base tratada'!$G1259&lt;=69,"60–69",
"70–80")))))</f>
        <v>50–59</v>
      </c>
      <c r="I1259" s="34">
        <v>2703</v>
      </c>
      <c r="J1259" s="58" t="str">
        <f>IF('Base tratada'!$K1259=1,"Divorciado",
IF('Base tratada'!$L1259=1,"Casado",
IF('Base tratada'!$M1259=1, "Solteiro",
IF('Base tratada'!$N1259=1,"Juntos",
"Viúvo"))))</f>
        <v>Casado</v>
      </c>
      <c r="K1259" s="34">
        <v>0</v>
      </c>
      <c r="L1259" s="34">
        <v>1</v>
      </c>
      <c r="M1259" s="34">
        <v>0</v>
      </c>
      <c r="N1259" s="34">
        <v>0</v>
      </c>
      <c r="O1259" s="34">
        <v>0</v>
      </c>
      <c r="P1259" s="34">
        <v>0</v>
      </c>
      <c r="Q1259" s="34">
        <v>0</v>
      </c>
      <c r="R1259" s="34">
        <v>1</v>
      </c>
      <c r="S1259" s="34">
        <v>0</v>
      </c>
      <c r="T1259" s="34">
        <v>0</v>
      </c>
      <c r="U1259" s="35">
        <v>24</v>
      </c>
      <c r="V1259" s="35">
        <v>0</v>
      </c>
      <c r="W1259" s="35">
        <v>27</v>
      </c>
      <c r="X1259" s="35">
        <v>8</v>
      </c>
      <c r="Y1259" s="35">
        <v>30</v>
      </c>
      <c r="Z1259" s="35">
        <v>10</v>
      </c>
      <c r="AA1259" s="34">
        <v>2</v>
      </c>
      <c r="AB1259" s="34">
        <v>7</v>
      </c>
      <c r="AC1259" s="34">
        <v>3</v>
      </c>
      <c r="AD1259" s="34">
        <v>0</v>
      </c>
      <c r="AE1259" s="34">
        <v>3</v>
      </c>
      <c r="AF1259" s="58">
        <f>'Base tratada'!$AC1259+'Base tratada'!$AD1259+'Base tratada'!$AE1259</f>
        <v>6</v>
      </c>
      <c r="AG12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59" s="58" t="str">
        <f>IF('Base tratada'!$AC1259&gt;=MAX('Base tratada'!$AD1259,'Base tratada'!$AE1259),"Web",
IF('Base tratada'!$AD1259&gt;='Base tratada'!$AE1259,"Catalog",
"Store"))</f>
        <v>Web</v>
      </c>
      <c r="AI1259" s="59">
        <f>IF('Base tratada'!$AF1259=0,"0",'Base tratada'!$AK1259/'Base tratada'!$AF1259)</f>
        <v>14.833333333333334</v>
      </c>
      <c r="AJ1259" s="59" t="str">
        <f>IF('Base tratada'!$AI1259=0,"R$ 0",
IF('Base tratada'!$AI1259&lt;=25,"R$ 1–25",
IF('Base tratada'!$AI1259&lt;=50,"R$ 26–50",
"+R$ 50")))</f>
        <v>R$ 1–25</v>
      </c>
      <c r="AK1259" s="35">
        <v>89</v>
      </c>
      <c r="AL1259" s="58" t="str">
        <f>IF('Base tratada'!$AK1259&lt;=100,"R$ 0-100",
IF('Base tratada'!$AK1259&lt;=500,"R$ 101-500",
IF('Base tratada'!$AK1259&lt;=1000,"R$ 501-1000",
IF('Base tratada'!$AK1259&lt;=1500,"R$ 1001-1500",
"+R$ 1500"))))</f>
        <v>R$ 0-100</v>
      </c>
      <c r="AM1259" s="34">
        <v>0</v>
      </c>
      <c r="AN1259" s="34">
        <v>0</v>
      </c>
      <c r="AO1259" s="34">
        <v>0</v>
      </c>
      <c r="AP1259" s="34">
        <v>0</v>
      </c>
      <c r="AQ1259" s="34">
        <v>0</v>
      </c>
      <c r="AR1259" s="34">
        <v>0</v>
      </c>
      <c r="AS1259" s="34">
        <v>1</v>
      </c>
      <c r="AT1259" s="34">
        <v>3</v>
      </c>
      <c r="AU1259" s="34">
        <v>11</v>
      </c>
      <c r="AV1259" s="52">
        <v>79</v>
      </c>
      <c r="AW1259" s="57">
        <v>0</v>
      </c>
      <c r="AX1259" s="58" t="str">
        <f>IF(Tabela3[[#This Row],[Response]]=1, "Aceitou", "Não aceitou")</f>
        <v>Não aceitou</v>
      </c>
      <c r="AY1259" s="55" t="str">
        <f>Tabela3[[#This Row],[Faixa Recência]] &amp; " | " &amp; Tabela3[[#This Row],[Faixa Gasto]] &amp; " | " &amp; Tabela3[[#This Row],[Faixa ticket médio]]</f>
        <v>76-99 dias | R$ 0-100 | R$ 1–25</v>
      </c>
      <c r="AZ12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59" s="36"/>
    </row>
    <row r="1260" spans="1:54" x14ac:dyDescent="0.25">
      <c r="A1260" s="61">
        <v>1259</v>
      </c>
      <c r="B1260" s="37">
        <v>71847</v>
      </c>
      <c r="C1260" s="34">
        <v>0</v>
      </c>
      <c r="D1260" s="34">
        <v>0</v>
      </c>
      <c r="E1260" s="34">
        <v>95</v>
      </c>
      <c r="F1260" s="58" t="str">
        <f>IF('Base tratada'!$E1260&lt;=15,"0-15 dias",
IF('Base tratada'!$E1260&lt;=30, "16-30 dias",
IF('Base tratada'!$E1260&lt;=45, "31-45 dias",
IF('Base tratada'!$E1260&lt;=60, "46-60 dias",
IF('Base tratada'!$E1260&lt;=75, "61-75 dias", "76-99 dias")))))</f>
        <v>76-99 dias</v>
      </c>
      <c r="G1260" s="38">
        <v>42</v>
      </c>
      <c r="H1260" s="60" t="str">
        <f>IF('Base tratada'!$G1260&lt;=29,"24–29",
IF('Base tratada'!$G1260&lt;=39,"30–39",
IF('Base tratada'!$G1260&lt;=49,"40–49",
IF('Base tratada'!$G1260&lt;=59,"50–59",
IF('Base tratada'!$G1260&lt;=69,"60–69",
"70–80")))))</f>
        <v>40–49</v>
      </c>
      <c r="I1260" s="34">
        <v>2805</v>
      </c>
      <c r="J1260" s="58" t="str">
        <f>IF('Base tratada'!$K1260=1,"Divorciado",
IF('Base tratada'!$L1260=1,"Casado",
IF('Base tratada'!$M1260=1, "Solteiro",
IF('Base tratada'!$N1260=1,"Juntos",
"Viúvo"))))</f>
        <v>Divorciado</v>
      </c>
      <c r="K1260" s="34">
        <v>1</v>
      </c>
      <c r="L1260" s="34">
        <v>0</v>
      </c>
      <c r="M1260" s="34">
        <v>0</v>
      </c>
      <c r="N1260" s="34">
        <v>0</v>
      </c>
      <c r="O1260" s="34">
        <v>0</v>
      </c>
      <c r="P1260" s="34">
        <v>0</v>
      </c>
      <c r="Q1260" s="34">
        <v>0</v>
      </c>
      <c r="R1260" s="34">
        <v>1</v>
      </c>
      <c r="S1260" s="34">
        <v>0</v>
      </c>
      <c r="T1260" s="34">
        <v>0</v>
      </c>
      <c r="U1260" s="35">
        <v>737</v>
      </c>
      <c r="V1260" s="35">
        <v>21</v>
      </c>
      <c r="W1260" s="35">
        <v>106</v>
      </c>
      <c r="X1260" s="35">
        <v>55</v>
      </c>
      <c r="Y1260" s="35">
        <v>63</v>
      </c>
      <c r="Z1260" s="35">
        <v>210</v>
      </c>
      <c r="AA1260" s="34">
        <v>0</v>
      </c>
      <c r="AB1260" s="34">
        <v>3</v>
      </c>
      <c r="AC1260" s="34">
        <v>6</v>
      </c>
      <c r="AD1260" s="34">
        <v>7</v>
      </c>
      <c r="AE1260" s="34">
        <v>9</v>
      </c>
      <c r="AF1260" s="58">
        <f>'Base tratada'!$AC1260+'Base tratada'!$AD1260+'Base tratada'!$AE1260</f>
        <v>22</v>
      </c>
      <c r="AG12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60" s="58" t="str">
        <f>IF('Base tratada'!$AC1260&gt;=MAX('Base tratada'!$AD1260,'Base tratada'!$AE1260),"Web",
IF('Base tratada'!$AD1260&gt;='Base tratada'!$AE1260,"Catalog",
"Store"))</f>
        <v>Store</v>
      </c>
      <c r="AI1260" s="59">
        <f>IF('Base tratada'!$AF1260=0,"0",'Base tratada'!$AK1260/'Base tratada'!$AF1260)</f>
        <v>44.636363636363633</v>
      </c>
      <c r="AJ1260" s="59" t="str">
        <f>IF('Base tratada'!$AI1260=0,"R$ 0",
IF('Base tratada'!$AI1260&lt;=25,"R$ 1–25",
IF('Base tratada'!$AI1260&lt;=50,"R$ 26–50",
"+R$ 50")))</f>
        <v>R$ 26–50</v>
      </c>
      <c r="AK1260" s="35">
        <v>982</v>
      </c>
      <c r="AL1260" s="58" t="str">
        <f>IF('Base tratada'!$AK1260&lt;=100,"R$ 0-100",
IF('Base tratada'!$AK1260&lt;=500,"R$ 101-500",
IF('Base tratada'!$AK1260&lt;=1000,"R$ 501-1000",
IF('Base tratada'!$AK1260&lt;=1500,"R$ 1001-1500",
"+R$ 1500"))))</f>
        <v>R$ 501-1000</v>
      </c>
      <c r="AM1260" s="34">
        <v>1</v>
      </c>
      <c r="AN1260" s="34">
        <v>0</v>
      </c>
      <c r="AO1260" s="34">
        <v>0</v>
      </c>
      <c r="AP1260" s="34">
        <v>0</v>
      </c>
      <c r="AQ1260" s="34">
        <v>0</v>
      </c>
      <c r="AR1260" s="34">
        <v>1</v>
      </c>
      <c r="AS1260" s="34">
        <v>0</v>
      </c>
      <c r="AT1260" s="34">
        <v>3</v>
      </c>
      <c r="AU1260" s="34">
        <v>11</v>
      </c>
      <c r="AV1260" s="52">
        <v>772</v>
      </c>
      <c r="AW1260" s="57">
        <v>0</v>
      </c>
      <c r="AX1260" s="58" t="str">
        <f>IF(Tabela3[[#This Row],[Response]]=1, "Aceitou", "Não aceitou")</f>
        <v>Não aceitou</v>
      </c>
      <c r="AY1260" s="55" t="str">
        <f>Tabela3[[#This Row],[Faixa Recência]] &amp; " | " &amp; Tabela3[[#This Row],[Faixa Gasto]] &amp; " | " &amp; Tabela3[[#This Row],[Faixa ticket médio]]</f>
        <v>76-99 dias | R$ 501-1000 | R$ 26–50</v>
      </c>
      <c r="AZ12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0" s="36"/>
    </row>
    <row r="1261" spans="1:54" x14ac:dyDescent="0.25">
      <c r="A1261" s="61">
        <v>1260</v>
      </c>
      <c r="B1261" s="37">
        <v>46149</v>
      </c>
      <c r="C1261" s="34">
        <v>0</v>
      </c>
      <c r="D1261" s="34">
        <v>1</v>
      </c>
      <c r="E1261" s="34">
        <v>36</v>
      </c>
      <c r="F1261" s="58" t="str">
        <f>IF('Base tratada'!$E1261&lt;=15,"0-15 dias",
IF('Base tratada'!$E1261&lt;=30, "16-30 dias",
IF('Base tratada'!$E1261&lt;=45, "31-45 dias",
IF('Base tratada'!$E1261&lt;=60, "46-60 dias",
IF('Base tratada'!$E1261&lt;=75, "61-75 dias", "76-99 dias")))))</f>
        <v>31-45 dias</v>
      </c>
      <c r="G1261" s="38">
        <v>45</v>
      </c>
      <c r="H1261" s="60" t="str">
        <f>IF('Base tratada'!$G1261&lt;=29,"24–29",
IF('Base tratada'!$G1261&lt;=39,"30–39",
IF('Base tratada'!$G1261&lt;=49,"40–49",
IF('Base tratada'!$G1261&lt;=59,"50–59",
IF('Base tratada'!$G1261&lt;=69,"60–69",
"70–80")))))</f>
        <v>40–49</v>
      </c>
      <c r="I1261" s="34">
        <v>2371</v>
      </c>
      <c r="J1261" s="58" t="str">
        <f>IF('Base tratada'!$K1261=1,"Divorciado",
IF('Base tratada'!$L1261=1,"Casado",
IF('Base tratada'!$M1261=1, "Solteiro",
IF('Base tratada'!$N1261=1,"Juntos",
"Viúvo"))))</f>
        <v>Casado</v>
      </c>
      <c r="K1261" s="34">
        <v>0</v>
      </c>
      <c r="L1261" s="34">
        <v>1</v>
      </c>
      <c r="M1261" s="34">
        <v>0</v>
      </c>
      <c r="N1261" s="34">
        <v>0</v>
      </c>
      <c r="O1261" s="34">
        <v>0</v>
      </c>
      <c r="P1261" s="34">
        <v>0</v>
      </c>
      <c r="Q1261" s="34">
        <v>0</v>
      </c>
      <c r="R1261" s="34">
        <v>1</v>
      </c>
      <c r="S1261" s="34">
        <v>0</v>
      </c>
      <c r="T1261" s="34">
        <v>0</v>
      </c>
      <c r="U1261" s="35">
        <v>254</v>
      </c>
      <c r="V1261" s="35">
        <v>6</v>
      </c>
      <c r="W1261" s="35">
        <v>71</v>
      </c>
      <c r="X1261" s="35">
        <v>4</v>
      </c>
      <c r="Y1261" s="35">
        <v>0</v>
      </c>
      <c r="Z1261" s="35">
        <v>27</v>
      </c>
      <c r="AA1261" s="34">
        <v>5</v>
      </c>
      <c r="AB1261" s="34">
        <v>5</v>
      </c>
      <c r="AC1261" s="34">
        <v>5</v>
      </c>
      <c r="AD1261" s="34">
        <v>1</v>
      </c>
      <c r="AE1261" s="34">
        <v>7</v>
      </c>
      <c r="AF1261" s="58">
        <f>'Base tratada'!$AC1261+'Base tratada'!$AD1261+'Base tratada'!$AE1261</f>
        <v>13</v>
      </c>
      <c r="AG12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61" s="58" t="str">
        <f>IF('Base tratada'!$AC1261&gt;=MAX('Base tratada'!$AD1261,'Base tratada'!$AE1261),"Web",
IF('Base tratada'!$AD1261&gt;='Base tratada'!$AE1261,"Catalog",
"Store"))</f>
        <v>Store</v>
      </c>
      <c r="AI1261" s="59">
        <f>IF('Base tratada'!$AF1261=0,"0",'Base tratada'!$AK1261/'Base tratada'!$AF1261)</f>
        <v>25.76923076923077</v>
      </c>
      <c r="AJ1261" s="59" t="str">
        <f>IF('Base tratada'!$AI1261=0,"R$ 0",
IF('Base tratada'!$AI1261&lt;=25,"R$ 1–25",
IF('Base tratada'!$AI1261&lt;=50,"R$ 26–50",
"+R$ 50")))</f>
        <v>R$ 26–50</v>
      </c>
      <c r="AK1261" s="35">
        <v>335</v>
      </c>
      <c r="AL1261" s="58" t="str">
        <f>IF('Base tratada'!$AK1261&lt;=100,"R$ 0-100",
IF('Base tratada'!$AK1261&lt;=500,"R$ 101-500",
IF('Base tratada'!$AK1261&lt;=1000,"R$ 501-1000",
IF('Base tratada'!$AK1261&lt;=1500,"R$ 1001-1500",
"+R$ 1500"))))</f>
        <v>R$ 101-500</v>
      </c>
      <c r="AM1261" s="34">
        <v>0</v>
      </c>
      <c r="AN1261" s="34">
        <v>0</v>
      </c>
      <c r="AO1261" s="34">
        <v>0</v>
      </c>
      <c r="AP1261" s="34">
        <v>0</v>
      </c>
      <c r="AQ1261" s="34">
        <v>0</v>
      </c>
      <c r="AR1261" s="34">
        <v>0</v>
      </c>
      <c r="AS1261" s="34">
        <v>0</v>
      </c>
      <c r="AT1261" s="34">
        <v>3</v>
      </c>
      <c r="AU1261" s="34">
        <v>11</v>
      </c>
      <c r="AV1261" s="52">
        <v>308</v>
      </c>
      <c r="AW1261" s="57">
        <v>0</v>
      </c>
      <c r="AX1261" s="58" t="str">
        <f>IF(Tabela3[[#This Row],[Response]]=1, "Aceitou", "Não aceitou")</f>
        <v>Não aceitou</v>
      </c>
      <c r="AY1261" s="55" t="str">
        <f>Tabela3[[#This Row],[Faixa Recência]] &amp; " | " &amp; Tabela3[[#This Row],[Faixa Gasto]] &amp; " | " &amp; Tabela3[[#This Row],[Faixa ticket médio]]</f>
        <v>31-45 dias | R$ 101-500 | R$ 26–50</v>
      </c>
      <c r="AZ12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1" s="36"/>
    </row>
    <row r="1262" spans="1:54" x14ac:dyDescent="0.25">
      <c r="A1262" s="61">
        <v>1261</v>
      </c>
      <c r="B1262" s="37">
        <v>78687</v>
      </c>
      <c r="C1262" s="34">
        <v>0</v>
      </c>
      <c r="D1262" s="34">
        <v>0</v>
      </c>
      <c r="E1262" s="34">
        <v>13</v>
      </c>
      <c r="F1262" s="58" t="str">
        <f>IF('Base tratada'!$E1262&lt;=15,"0-15 dias",
IF('Base tratada'!$E1262&lt;=30, "16-30 dias",
IF('Base tratada'!$E1262&lt;=45, "31-45 dias",
IF('Base tratada'!$E1262&lt;=60, "46-60 dias",
IF('Base tratada'!$E1262&lt;=75, "61-75 dias", "76-99 dias")))))</f>
        <v>0-15 dias</v>
      </c>
      <c r="G1262" s="38">
        <v>37</v>
      </c>
      <c r="H1262" s="60" t="str">
        <f>IF('Base tratada'!$G1262&lt;=29,"24–29",
IF('Base tratada'!$G1262&lt;=39,"30–39",
IF('Base tratada'!$G1262&lt;=49,"40–49",
IF('Base tratada'!$G1262&lt;=59,"50–59",
IF('Base tratada'!$G1262&lt;=69,"60–69",
"70–80")))))</f>
        <v>30–39</v>
      </c>
      <c r="I1262" s="34">
        <v>2848</v>
      </c>
      <c r="J1262" s="58" t="str">
        <f>IF('Base tratada'!$K1262=1,"Divorciado",
IF('Base tratada'!$L1262=1,"Casado",
IF('Base tratada'!$M1262=1, "Solteiro",
IF('Base tratada'!$N1262=1,"Juntos",
"Viúvo"))))</f>
        <v>Juntos</v>
      </c>
      <c r="K1262" s="34">
        <v>0</v>
      </c>
      <c r="L1262" s="34">
        <v>0</v>
      </c>
      <c r="M1262" s="34">
        <v>0</v>
      </c>
      <c r="N1262" s="34">
        <v>1</v>
      </c>
      <c r="O1262" s="34">
        <v>0</v>
      </c>
      <c r="P1262" s="34">
        <v>0</v>
      </c>
      <c r="Q1262" s="34">
        <v>0</v>
      </c>
      <c r="R1262" s="34">
        <v>1</v>
      </c>
      <c r="S1262" s="34">
        <v>0</v>
      </c>
      <c r="T1262" s="34">
        <v>0</v>
      </c>
      <c r="U1262" s="35">
        <v>817</v>
      </c>
      <c r="V1262" s="35">
        <v>185</v>
      </c>
      <c r="W1262" s="35">
        <v>687</v>
      </c>
      <c r="X1262" s="35">
        <v>145</v>
      </c>
      <c r="Y1262" s="35">
        <v>55</v>
      </c>
      <c r="Z1262" s="35">
        <v>241</v>
      </c>
      <c r="AA1262" s="34">
        <v>1</v>
      </c>
      <c r="AB1262" s="34">
        <v>2</v>
      </c>
      <c r="AC1262" s="34">
        <v>4</v>
      </c>
      <c r="AD1262" s="34">
        <v>6</v>
      </c>
      <c r="AE1262" s="34">
        <v>8</v>
      </c>
      <c r="AF1262" s="58">
        <f>'Base tratada'!$AC1262+'Base tratada'!$AD1262+'Base tratada'!$AE1262</f>
        <v>18</v>
      </c>
      <c r="AG12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62" s="58" t="str">
        <f>IF('Base tratada'!$AC1262&gt;=MAX('Base tratada'!$AD1262,'Base tratada'!$AE1262),"Web",
IF('Base tratada'!$AD1262&gt;='Base tratada'!$AE1262,"Catalog",
"Store"))</f>
        <v>Store</v>
      </c>
      <c r="AI1262" s="59">
        <f>IF('Base tratada'!$AF1262=0,"0",'Base tratada'!$AK1262/'Base tratada'!$AF1262)</f>
        <v>104.94444444444444</v>
      </c>
      <c r="AJ1262" s="59" t="str">
        <f>IF('Base tratada'!$AI1262=0,"R$ 0",
IF('Base tratada'!$AI1262&lt;=25,"R$ 1–25",
IF('Base tratada'!$AI1262&lt;=50,"R$ 26–50",
"+R$ 50")))</f>
        <v>+R$ 50</v>
      </c>
      <c r="AK1262" s="35">
        <v>1889</v>
      </c>
      <c r="AL1262" s="58" t="str">
        <f>IF('Base tratada'!$AK1262&lt;=100,"R$ 0-100",
IF('Base tratada'!$AK1262&lt;=500,"R$ 101-500",
IF('Base tratada'!$AK1262&lt;=1000,"R$ 501-1000",
IF('Base tratada'!$AK1262&lt;=1500,"R$ 1001-1500",
"+R$ 1500"))))</f>
        <v>+R$ 1500</v>
      </c>
      <c r="AM1262" s="34">
        <v>0</v>
      </c>
      <c r="AN1262" s="34">
        <v>0</v>
      </c>
      <c r="AO1262" s="34">
        <v>0</v>
      </c>
      <c r="AP1262" s="34">
        <v>0</v>
      </c>
      <c r="AQ1262" s="34">
        <v>1</v>
      </c>
      <c r="AR1262" s="34">
        <v>1</v>
      </c>
      <c r="AS1262" s="34">
        <v>0</v>
      </c>
      <c r="AT1262" s="34">
        <v>3</v>
      </c>
      <c r="AU1262" s="34">
        <v>11</v>
      </c>
      <c r="AV1262" s="52">
        <v>1648</v>
      </c>
      <c r="AW1262" s="57">
        <v>1</v>
      </c>
      <c r="AX1262" s="58" t="str">
        <f>IF(Tabela3[[#This Row],[Response]]=1, "Aceitou", "Não aceitou")</f>
        <v>Aceitou</v>
      </c>
      <c r="AY1262" s="55" t="str">
        <f>Tabela3[[#This Row],[Faixa Recência]] &amp; " | " &amp; Tabela3[[#This Row],[Faixa Gasto]] &amp; " | " &amp; Tabela3[[#This Row],[Faixa ticket médio]]</f>
        <v>0-15 dias | +R$ 1500 | +R$ 50</v>
      </c>
      <c r="AZ12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262" s="36"/>
    </row>
    <row r="1263" spans="1:54" x14ac:dyDescent="0.25">
      <c r="A1263" s="61">
        <v>1262</v>
      </c>
      <c r="B1263" s="37">
        <v>49118</v>
      </c>
      <c r="C1263" s="34">
        <v>0</v>
      </c>
      <c r="D1263" s="34">
        <v>0</v>
      </c>
      <c r="E1263" s="34">
        <v>90</v>
      </c>
      <c r="F1263" s="58" t="str">
        <f>IF('Base tratada'!$E1263&lt;=15,"0-15 dias",
IF('Base tratada'!$E1263&lt;=30, "16-30 dias",
IF('Base tratada'!$E1263&lt;=45, "31-45 dias",
IF('Base tratada'!$E1263&lt;=60, "46-60 dias",
IF('Base tratada'!$E1263&lt;=75, "61-75 dias", "76-99 dias")))))</f>
        <v>76-99 dias</v>
      </c>
      <c r="G1263" s="38">
        <v>49</v>
      </c>
      <c r="H1263" s="60" t="str">
        <f>IF('Base tratada'!$G1263&lt;=29,"24–29",
IF('Base tratada'!$G1263&lt;=39,"30–39",
IF('Base tratada'!$G1263&lt;=49,"40–49",
IF('Base tratada'!$G1263&lt;=59,"50–59",
IF('Base tratada'!$G1263&lt;=69,"60–69",
"70–80")))))</f>
        <v>40–49</v>
      </c>
      <c r="I1263" s="34">
        <v>2839</v>
      </c>
      <c r="J1263" s="58" t="str">
        <f>IF('Base tratada'!$K1263=1,"Divorciado",
IF('Base tratada'!$L1263=1,"Casado",
IF('Base tratada'!$M1263=1, "Solteiro",
IF('Base tratada'!$N1263=1,"Juntos",
"Viúvo"))))</f>
        <v>Divorciado</v>
      </c>
      <c r="K1263" s="34">
        <v>1</v>
      </c>
      <c r="L1263" s="34">
        <v>0</v>
      </c>
      <c r="M1263" s="34">
        <v>0</v>
      </c>
      <c r="N1263" s="34">
        <v>0</v>
      </c>
      <c r="O1263" s="34">
        <v>0</v>
      </c>
      <c r="P1263" s="34">
        <v>1</v>
      </c>
      <c r="Q1263" s="34">
        <v>0</v>
      </c>
      <c r="R1263" s="34">
        <v>0</v>
      </c>
      <c r="S1263" s="34">
        <v>0</v>
      </c>
      <c r="T1263" s="34">
        <v>0</v>
      </c>
      <c r="U1263" s="35">
        <v>620</v>
      </c>
      <c r="V1263" s="35">
        <v>54</v>
      </c>
      <c r="W1263" s="35">
        <v>239</v>
      </c>
      <c r="X1263" s="35">
        <v>99</v>
      </c>
      <c r="Y1263" s="35">
        <v>98</v>
      </c>
      <c r="Z1263" s="35">
        <v>119</v>
      </c>
      <c r="AA1263" s="34">
        <v>2</v>
      </c>
      <c r="AB1263" s="34">
        <v>7</v>
      </c>
      <c r="AC1263" s="34">
        <v>9</v>
      </c>
      <c r="AD1263" s="34">
        <v>7</v>
      </c>
      <c r="AE1263" s="34">
        <v>10</v>
      </c>
      <c r="AF1263" s="58">
        <f>'Base tratada'!$AC1263+'Base tratada'!$AD1263+'Base tratada'!$AE1263</f>
        <v>26</v>
      </c>
      <c r="AG12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63" s="58" t="str">
        <f>IF('Base tratada'!$AC1263&gt;=MAX('Base tratada'!$AD1263,'Base tratada'!$AE1263),"Web",
IF('Base tratada'!$AD1263&gt;='Base tratada'!$AE1263,"Catalog",
"Store"))</f>
        <v>Store</v>
      </c>
      <c r="AI1263" s="59">
        <f>IF('Base tratada'!$AF1263=0,"0",'Base tratada'!$AK1263/'Base tratada'!$AF1263)</f>
        <v>42.692307692307693</v>
      </c>
      <c r="AJ1263" s="59" t="str">
        <f>IF('Base tratada'!$AI1263=0,"R$ 0",
IF('Base tratada'!$AI1263&lt;=25,"R$ 1–25",
IF('Base tratada'!$AI1263&lt;=50,"R$ 26–50",
"+R$ 50")))</f>
        <v>R$ 26–50</v>
      </c>
      <c r="AK1263" s="35">
        <v>1110</v>
      </c>
      <c r="AL1263" s="58" t="str">
        <f>IF('Base tratada'!$AK1263&lt;=100,"R$ 0-100",
IF('Base tratada'!$AK1263&lt;=500,"R$ 101-500",
IF('Base tratada'!$AK1263&lt;=1000,"R$ 501-1000",
IF('Base tratada'!$AK1263&lt;=1500,"R$ 1001-1500",
"+R$ 1500"))))</f>
        <v>R$ 1001-1500</v>
      </c>
      <c r="AM1263" s="34">
        <v>0</v>
      </c>
      <c r="AN1263" s="34">
        <v>1</v>
      </c>
      <c r="AO1263" s="34">
        <v>0</v>
      </c>
      <c r="AP1263" s="34">
        <v>1</v>
      </c>
      <c r="AQ1263" s="34">
        <v>0</v>
      </c>
      <c r="AR1263" s="34">
        <v>2</v>
      </c>
      <c r="AS1263" s="34">
        <v>0</v>
      </c>
      <c r="AT1263" s="34">
        <v>3</v>
      </c>
      <c r="AU1263" s="34">
        <v>11</v>
      </c>
      <c r="AV1263" s="52">
        <v>991</v>
      </c>
      <c r="AW1263" s="57">
        <v>1</v>
      </c>
      <c r="AX1263" s="58" t="str">
        <f>IF(Tabela3[[#This Row],[Response]]=1, "Aceitou", "Não aceitou")</f>
        <v>Aceitou</v>
      </c>
      <c r="AY1263" s="55" t="str">
        <f>Tabela3[[#This Row],[Faixa Recência]] &amp; " | " &amp; Tabela3[[#This Row],[Faixa Gasto]] &amp; " | " &amp; Tabela3[[#This Row],[Faixa ticket médio]]</f>
        <v>76-99 dias | R$ 1001-1500 | R$ 26–50</v>
      </c>
      <c r="AZ12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3" s="36"/>
    </row>
    <row r="1264" spans="1:54" x14ac:dyDescent="0.25">
      <c r="A1264" s="61">
        <v>1263</v>
      </c>
      <c r="B1264" s="37">
        <v>37633</v>
      </c>
      <c r="C1264" s="34">
        <v>1</v>
      </c>
      <c r="D1264" s="34">
        <v>1</v>
      </c>
      <c r="E1264" s="34">
        <v>49</v>
      </c>
      <c r="F1264" s="58" t="str">
        <f>IF('Base tratada'!$E1264&lt;=15,"0-15 dias",
IF('Base tratada'!$E1264&lt;=30, "16-30 dias",
IF('Base tratada'!$E1264&lt;=45, "31-45 dias",
IF('Base tratada'!$E1264&lt;=60, "46-60 dias",
IF('Base tratada'!$E1264&lt;=75, "61-75 dias", "76-99 dias")))))</f>
        <v>46-60 dias</v>
      </c>
      <c r="G1264" s="38">
        <v>63</v>
      </c>
      <c r="H1264" s="60" t="str">
        <f>IF('Base tratada'!$G1264&lt;=29,"24–29",
IF('Base tratada'!$G1264&lt;=39,"30–39",
IF('Base tratada'!$G1264&lt;=49,"40–49",
IF('Base tratada'!$G1264&lt;=59,"50–59",
IF('Base tratada'!$G1264&lt;=69,"60–69",
"70–80")))))</f>
        <v>60–69</v>
      </c>
      <c r="I1264" s="34">
        <v>2806</v>
      </c>
      <c r="J1264" s="58" t="str">
        <f>IF('Base tratada'!$K1264=1,"Divorciado",
IF('Base tratada'!$L1264=1,"Casado",
IF('Base tratada'!$M1264=1, "Solteiro",
IF('Base tratada'!$N1264=1,"Juntos",
"Viúvo"))))</f>
        <v>Casado</v>
      </c>
      <c r="K1264" s="34">
        <v>0</v>
      </c>
      <c r="L1264" s="34">
        <v>1</v>
      </c>
      <c r="M1264" s="34">
        <v>0</v>
      </c>
      <c r="N1264" s="34">
        <v>0</v>
      </c>
      <c r="O1264" s="34">
        <v>0</v>
      </c>
      <c r="P1264" s="34">
        <v>0</v>
      </c>
      <c r="Q1264" s="34">
        <v>0</v>
      </c>
      <c r="R1264" s="34">
        <v>0</v>
      </c>
      <c r="S1264" s="34">
        <v>0</v>
      </c>
      <c r="T1264" s="34">
        <v>1</v>
      </c>
      <c r="U1264" s="35">
        <v>13</v>
      </c>
      <c r="V1264" s="35">
        <v>4</v>
      </c>
      <c r="W1264" s="35">
        <v>20</v>
      </c>
      <c r="X1264" s="35">
        <v>0</v>
      </c>
      <c r="Y1264" s="35">
        <v>0</v>
      </c>
      <c r="Z1264" s="35">
        <v>1</v>
      </c>
      <c r="AA1264" s="34">
        <v>2</v>
      </c>
      <c r="AB1264" s="34">
        <v>9</v>
      </c>
      <c r="AC1264" s="34">
        <v>1</v>
      </c>
      <c r="AD1264" s="34">
        <v>0</v>
      </c>
      <c r="AE1264" s="34">
        <v>3</v>
      </c>
      <c r="AF1264" s="58">
        <f>'Base tratada'!$AC1264+'Base tratada'!$AD1264+'Base tratada'!$AE1264</f>
        <v>4</v>
      </c>
      <c r="AG12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64" s="58" t="str">
        <f>IF('Base tratada'!$AC1264&gt;=MAX('Base tratada'!$AD1264,'Base tratada'!$AE1264),"Web",
IF('Base tratada'!$AD1264&gt;='Base tratada'!$AE1264,"Catalog",
"Store"))</f>
        <v>Store</v>
      </c>
      <c r="AI1264" s="59">
        <f>IF('Base tratada'!$AF1264=0,"0",'Base tratada'!$AK1264/'Base tratada'!$AF1264)</f>
        <v>9.25</v>
      </c>
      <c r="AJ1264" s="59" t="str">
        <f>IF('Base tratada'!$AI1264=0,"R$ 0",
IF('Base tratada'!$AI1264&lt;=25,"R$ 1–25",
IF('Base tratada'!$AI1264&lt;=50,"R$ 26–50",
"+R$ 50")))</f>
        <v>R$ 1–25</v>
      </c>
      <c r="AK1264" s="35">
        <v>37</v>
      </c>
      <c r="AL1264" s="58" t="str">
        <f>IF('Base tratada'!$AK1264&lt;=100,"R$ 0-100",
IF('Base tratada'!$AK1264&lt;=500,"R$ 101-500",
IF('Base tratada'!$AK1264&lt;=1000,"R$ 501-1000",
IF('Base tratada'!$AK1264&lt;=1500,"R$ 1001-1500",
"+R$ 1500"))))</f>
        <v>R$ 0-100</v>
      </c>
      <c r="AM1264" s="34">
        <v>0</v>
      </c>
      <c r="AN1264" s="34">
        <v>0</v>
      </c>
      <c r="AO1264" s="34">
        <v>0</v>
      </c>
      <c r="AP1264" s="34">
        <v>0</v>
      </c>
      <c r="AQ1264" s="34">
        <v>0</v>
      </c>
      <c r="AR1264" s="34">
        <v>0</v>
      </c>
      <c r="AS1264" s="34">
        <v>0</v>
      </c>
      <c r="AT1264" s="34">
        <v>3</v>
      </c>
      <c r="AU1264" s="34">
        <v>11</v>
      </c>
      <c r="AV1264" s="52">
        <v>36</v>
      </c>
      <c r="AW1264" s="57">
        <v>0</v>
      </c>
      <c r="AX1264" s="58" t="str">
        <f>IF(Tabela3[[#This Row],[Response]]=1, "Aceitou", "Não aceitou")</f>
        <v>Não aceitou</v>
      </c>
      <c r="AY1264" s="55" t="str">
        <f>Tabela3[[#This Row],[Faixa Recência]] &amp; " | " &amp; Tabela3[[#This Row],[Faixa Gasto]] &amp; " | " &amp; Tabela3[[#This Row],[Faixa ticket médio]]</f>
        <v>46-60 dias | R$ 0-100 | R$ 1–25</v>
      </c>
      <c r="AZ12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4" s="36"/>
    </row>
    <row r="1265" spans="1:54" x14ac:dyDescent="0.25">
      <c r="A1265" s="61">
        <v>1264</v>
      </c>
      <c r="B1265" s="37">
        <v>39767</v>
      </c>
      <c r="C1265" s="34">
        <v>0</v>
      </c>
      <c r="D1265" s="34">
        <v>0</v>
      </c>
      <c r="E1265" s="34">
        <v>18</v>
      </c>
      <c r="F1265" s="58" t="str">
        <f>IF('Base tratada'!$E1265&lt;=15,"0-15 dias",
IF('Base tratada'!$E1265&lt;=30, "16-30 dias",
IF('Base tratada'!$E1265&lt;=45, "31-45 dias",
IF('Base tratada'!$E1265&lt;=60, "46-60 dias",
IF('Base tratada'!$E1265&lt;=75, "61-75 dias", "76-99 dias")))))</f>
        <v>16-30 dias</v>
      </c>
      <c r="G1265" s="38">
        <v>69</v>
      </c>
      <c r="H1265" s="60" t="str">
        <f>IF('Base tratada'!$G1265&lt;=29,"24–29",
IF('Base tratada'!$G1265&lt;=39,"30–39",
IF('Base tratada'!$G1265&lt;=49,"40–49",
IF('Base tratada'!$G1265&lt;=59,"50–59",
IF('Base tratada'!$G1265&lt;=69,"60–69",
"70–80")))))</f>
        <v>60–69</v>
      </c>
      <c r="I1265" s="34">
        <v>2502</v>
      </c>
      <c r="J1265" s="58" t="str">
        <f>IF('Base tratada'!$K1265=1,"Divorciado",
IF('Base tratada'!$L1265=1,"Casado",
IF('Base tratada'!$M1265=1, "Solteiro",
IF('Base tratada'!$N1265=1,"Juntos",
"Viúvo"))))</f>
        <v>Juntos</v>
      </c>
      <c r="K1265" s="34">
        <v>0</v>
      </c>
      <c r="L1265" s="34">
        <v>0</v>
      </c>
      <c r="M1265" s="34">
        <v>0</v>
      </c>
      <c r="N1265" s="34">
        <v>1</v>
      </c>
      <c r="O1265" s="34">
        <v>0</v>
      </c>
      <c r="P1265" s="34">
        <v>0</v>
      </c>
      <c r="Q1265" s="34">
        <v>0</v>
      </c>
      <c r="R1265" s="34">
        <v>0</v>
      </c>
      <c r="S1265" s="34">
        <v>1</v>
      </c>
      <c r="T1265" s="34">
        <v>0</v>
      </c>
      <c r="U1265" s="35">
        <v>113</v>
      </c>
      <c r="V1265" s="35">
        <v>61</v>
      </c>
      <c r="W1265" s="35">
        <v>204</v>
      </c>
      <c r="X1265" s="35">
        <v>34</v>
      </c>
      <c r="Y1265" s="35">
        <v>26</v>
      </c>
      <c r="Z1265" s="35">
        <v>47</v>
      </c>
      <c r="AA1265" s="34">
        <v>2</v>
      </c>
      <c r="AB1265" s="34">
        <v>8</v>
      </c>
      <c r="AC1265" s="34">
        <v>7</v>
      </c>
      <c r="AD1265" s="34">
        <v>1</v>
      </c>
      <c r="AE1265" s="34">
        <v>7</v>
      </c>
      <c r="AF1265" s="58">
        <f>'Base tratada'!$AC1265+'Base tratada'!$AD1265+'Base tratada'!$AE1265</f>
        <v>15</v>
      </c>
      <c r="AG12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65" s="58" t="str">
        <f>IF('Base tratada'!$AC1265&gt;=MAX('Base tratada'!$AD1265,'Base tratada'!$AE1265),"Web",
IF('Base tratada'!$AD1265&gt;='Base tratada'!$AE1265,"Catalog",
"Store"))</f>
        <v>Web</v>
      </c>
      <c r="AI1265" s="59">
        <f>IF('Base tratada'!$AF1265=0,"0",'Base tratada'!$AK1265/'Base tratada'!$AF1265)</f>
        <v>29.2</v>
      </c>
      <c r="AJ1265" s="59" t="str">
        <f>IF('Base tratada'!$AI1265=0,"R$ 0",
IF('Base tratada'!$AI1265&lt;=25,"R$ 1–25",
IF('Base tratada'!$AI1265&lt;=50,"R$ 26–50",
"+R$ 50")))</f>
        <v>R$ 26–50</v>
      </c>
      <c r="AK1265" s="35">
        <v>438</v>
      </c>
      <c r="AL1265" s="58" t="str">
        <f>IF('Base tratada'!$AK1265&lt;=100,"R$ 0-100",
IF('Base tratada'!$AK1265&lt;=500,"R$ 101-500",
IF('Base tratada'!$AK1265&lt;=1000,"R$ 501-1000",
IF('Base tratada'!$AK1265&lt;=1500,"R$ 1001-1500",
"+R$ 1500"))))</f>
        <v>R$ 101-500</v>
      </c>
      <c r="AM1265" s="34">
        <v>0</v>
      </c>
      <c r="AN1265" s="34">
        <v>0</v>
      </c>
      <c r="AO1265" s="34">
        <v>0</v>
      </c>
      <c r="AP1265" s="34">
        <v>0</v>
      </c>
      <c r="AQ1265" s="34">
        <v>0</v>
      </c>
      <c r="AR1265" s="34">
        <v>0</v>
      </c>
      <c r="AS1265" s="34">
        <v>0</v>
      </c>
      <c r="AT1265" s="34">
        <v>3</v>
      </c>
      <c r="AU1265" s="34">
        <v>11</v>
      </c>
      <c r="AV1265" s="52">
        <v>391</v>
      </c>
      <c r="AW1265" s="57">
        <v>0</v>
      </c>
      <c r="AX1265" s="58" t="str">
        <f>IF(Tabela3[[#This Row],[Response]]=1, "Aceitou", "Não aceitou")</f>
        <v>Não aceitou</v>
      </c>
      <c r="AY1265" s="55" t="str">
        <f>Tabela3[[#This Row],[Faixa Recência]] &amp; " | " &amp; Tabela3[[#This Row],[Faixa Gasto]] &amp; " | " &amp; Tabela3[[#This Row],[Faixa ticket médio]]</f>
        <v>16-30 dias | R$ 101-500 | R$ 26–50</v>
      </c>
      <c r="AZ12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5" s="36"/>
    </row>
    <row r="1266" spans="1:54" x14ac:dyDescent="0.25">
      <c r="A1266" s="61">
        <v>1265</v>
      </c>
      <c r="B1266" s="37">
        <v>26997</v>
      </c>
      <c r="C1266" s="34">
        <v>0</v>
      </c>
      <c r="D1266" s="34">
        <v>0</v>
      </c>
      <c r="E1266" s="34">
        <v>89</v>
      </c>
      <c r="F1266" s="58" t="str">
        <f>IF('Base tratada'!$E1266&lt;=15,"0-15 dias",
IF('Base tratada'!$E1266&lt;=30, "16-30 dias",
IF('Base tratada'!$E1266&lt;=45, "31-45 dias",
IF('Base tratada'!$E1266&lt;=60, "46-60 dias",
IF('Base tratada'!$E1266&lt;=75, "61-75 dias", "76-99 dias")))))</f>
        <v>76-99 dias</v>
      </c>
      <c r="G1266" s="38">
        <v>69</v>
      </c>
      <c r="H1266" s="60" t="str">
        <f>IF('Base tratada'!$G1266&lt;=29,"24–29",
IF('Base tratada'!$G1266&lt;=39,"30–39",
IF('Base tratada'!$G1266&lt;=49,"40–49",
IF('Base tratada'!$G1266&lt;=59,"50–59",
IF('Base tratada'!$G1266&lt;=69,"60–69",
"70–80")))))</f>
        <v>60–69</v>
      </c>
      <c r="I1266" s="34">
        <v>2760</v>
      </c>
      <c r="J1266" s="58" t="str">
        <f>IF('Base tratada'!$K1266=1,"Divorciado",
IF('Base tratada'!$L1266=1,"Casado",
IF('Base tratada'!$M1266=1, "Solteiro",
IF('Base tratada'!$N1266=1,"Juntos",
"Viúvo"))))</f>
        <v>Casado</v>
      </c>
      <c r="K1266" s="34">
        <v>0</v>
      </c>
      <c r="L1266" s="34">
        <v>1</v>
      </c>
      <c r="M1266" s="34">
        <v>0</v>
      </c>
      <c r="N1266" s="34">
        <v>0</v>
      </c>
      <c r="O1266" s="34">
        <v>0</v>
      </c>
      <c r="P1266" s="34">
        <v>0</v>
      </c>
      <c r="Q1266" s="34">
        <v>1</v>
      </c>
      <c r="R1266" s="34">
        <v>0</v>
      </c>
      <c r="S1266" s="34">
        <v>0</v>
      </c>
      <c r="T1266" s="34">
        <v>0</v>
      </c>
      <c r="U1266" s="35">
        <v>7</v>
      </c>
      <c r="V1266" s="35">
        <v>23</v>
      </c>
      <c r="W1266" s="35">
        <v>78</v>
      </c>
      <c r="X1266" s="35">
        <v>133</v>
      </c>
      <c r="Y1266" s="35">
        <v>49</v>
      </c>
      <c r="Z1266" s="35">
        <v>144</v>
      </c>
      <c r="AA1266" s="34">
        <v>2</v>
      </c>
      <c r="AB1266" s="34">
        <v>7</v>
      </c>
      <c r="AC1266" s="34">
        <v>4</v>
      </c>
      <c r="AD1266" s="34">
        <v>2</v>
      </c>
      <c r="AE1266" s="34">
        <v>5</v>
      </c>
      <c r="AF1266" s="58">
        <f>'Base tratada'!$AC1266+'Base tratada'!$AD1266+'Base tratada'!$AE1266</f>
        <v>11</v>
      </c>
      <c r="AG12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66" s="58" t="str">
        <f>IF('Base tratada'!$AC1266&gt;=MAX('Base tratada'!$AD1266,'Base tratada'!$AE1266),"Web",
IF('Base tratada'!$AD1266&gt;='Base tratada'!$AE1266,"Catalog",
"Store"))</f>
        <v>Store</v>
      </c>
      <c r="AI1266" s="59">
        <f>IF('Base tratada'!$AF1266=0,"0",'Base tratada'!$AK1266/'Base tratada'!$AF1266)</f>
        <v>26.363636363636363</v>
      </c>
      <c r="AJ1266" s="59" t="str">
        <f>IF('Base tratada'!$AI1266=0,"R$ 0",
IF('Base tratada'!$AI1266&lt;=25,"R$ 1–25",
IF('Base tratada'!$AI1266&lt;=50,"R$ 26–50",
"+R$ 50")))</f>
        <v>R$ 26–50</v>
      </c>
      <c r="AK1266" s="35">
        <v>290</v>
      </c>
      <c r="AL1266" s="58" t="str">
        <f>IF('Base tratada'!$AK1266&lt;=100,"R$ 0-100",
IF('Base tratada'!$AK1266&lt;=500,"R$ 101-500",
IF('Base tratada'!$AK1266&lt;=1000,"R$ 501-1000",
IF('Base tratada'!$AK1266&lt;=1500,"R$ 1001-1500",
"+R$ 1500"))))</f>
        <v>R$ 101-500</v>
      </c>
      <c r="AM1266" s="34">
        <v>0</v>
      </c>
      <c r="AN1266" s="34">
        <v>0</v>
      </c>
      <c r="AO1266" s="34">
        <v>0</v>
      </c>
      <c r="AP1266" s="34">
        <v>0</v>
      </c>
      <c r="AQ1266" s="34">
        <v>0</v>
      </c>
      <c r="AR1266" s="34">
        <v>0</v>
      </c>
      <c r="AS1266" s="34">
        <v>0</v>
      </c>
      <c r="AT1266" s="34">
        <v>3</v>
      </c>
      <c r="AU1266" s="34">
        <v>11</v>
      </c>
      <c r="AV1266" s="52">
        <v>146</v>
      </c>
      <c r="AW1266" s="57">
        <v>0</v>
      </c>
      <c r="AX1266" s="58" t="str">
        <f>IF(Tabela3[[#This Row],[Response]]=1, "Aceitou", "Não aceitou")</f>
        <v>Não aceitou</v>
      </c>
      <c r="AY1266" s="55" t="str">
        <f>Tabela3[[#This Row],[Faixa Recência]] &amp; " | " &amp; Tabela3[[#This Row],[Faixa Gasto]] &amp; " | " &amp; Tabela3[[#This Row],[Faixa ticket médio]]</f>
        <v>76-99 dias | R$ 101-500 | R$ 26–50</v>
      </c>
      <c r="AZ12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6" s="36"/>
    </row>
    <row r="1267" spans="1:54" x14ac:dyDescent="0.25">
      <c r="A1267" s="61">
        <v>1266</v>
      </c>
      <c r="B1267" s="37">
        <v>33986</v>
      </c>
      <c r="C1267" s="34">
        <v>1</v>
      </c>
      <c r="D1267" s="34">
        <v>0</v>
      </c>
      <c r="E1267" s="34">
        <v>43</v>
      </c>
      <c r="F1267" s="58" t="str">
        <f>IF('Base tratada'!$E1267&lt;=15,"0-15 dias",
IF('Base tratada'!$E1267&lt;=30, "16-30 dias",
IF('Base tratada'!$E1267&lt;=45, "31-45 dias",
IF('Base tratada'!$E1267&lt;=60, "46-60 dias",
IF('Base tratada'!$E1267&lt;=75, "61-75 dias", "76-99 dias")))))</f>
        <v>31-45 dias</v>
      </c>
      <c r="G1267" s="38">
        <v>50</v>
      </c>
      <c r="H1267" s="60" t="str">
        <f>IF('Base tratada'!$G1267&lt;=29,"24–29",
IF('Base tratada'!$G1267&lt;=39,"30–39",
IF('Base tratada'!$G1267&lt;=49,"40–49",
IF('Base tratada'!$G1267&lt;=59,"50–59",
IF('Base tratada'!$G1267&lt;=69,"60–69",
"70–80")))))</f>
        <v>50–59</v>
      </c>
      <c r="I1267" s="34">
        <v>2631</v>
      </c>
      <c r="J1267" s="58" t="str">
        <f>IF('Base tratada'!$K1267=1,"Divorciado",
IF('Base tratada'!$L1267=1,"Casado",
IF('Base tratada'!$M1267=1, "Solteiro",
IF('Base tratada'!$N1267=1,"Juntos",
"Viúvo"))))</f>
        <v>Divorciado</v>
      </c>
      <c r="K1267" s="34">
        <v>1</v>
      </c>
      <c r="L1267" s="34">
        <v>0</v>
      </c>
      <c r="M1267" s="34">
        <v>0</v>
      </c>
      <c r="N1267" s="34">
        <v>0</v>
      </c>
      <c r="O1267" s="34">
        <v>0</v>
      </c>
      <c r="P1267" s="34">
        <v>0</v>
      </c>
      <c r="Q1267" s="34">
        <v>0</v>
      </c>
      <c r="R1267" s="34">
        <v>1</v>
      </c>
      <c r="S1267" s="34">
        <v>0</v>
      </c>
      <c r="T1267" s="34">
        <v>0</v>
      </c>
      <c r="U1267" s="35">
        <v>16</v>
      </c>
      <c r="V1267" s="35">
        <v>2</v>
      </c>
      <c r="W1267" s="35">
        <v>18</v>
      </c>
      <c r="X1267" s="35">
        <v>2</v>
      </c>
      <c r="Y1267" s="35">
        <v>1</v>
      </c>
      <c r="Z1267" s="35">
        <v>5</v>
      </c>
      <c r="AA1267" s="34">
        <v>1</v>
      </c>
      <c r="AB1267" s="34">
        <v>7</v>
      </c>
      <c r="AC1267" s="34">
        <v>1</v>
      </c>
      <c r="AD1267" s="34">
        <v>0</v>
      </c>
      <c r="AE1267" s="34">
        <v>3</v>
      </c>
      <c r="AF1267" s="58">
        <f>'Base tratada'!$AC1267+'Base tratada'!$AD1267+'Base tratada'!$AE1267</f>
        <v>4</v>
      </c>
      <c r="AG12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67" s="58" t="str">
        <f>IF('Base tratada'!$AC1267&gt;=MAX('Base tratada'!$AD1267,'Base tratada'!$AE1267),"Web",
IF('Base tratada'!$AD1267&gt;='Base tratada'!$AE1267,"Catalog",
"Store"))</f>
        <v>Store</v>
      </c>
      <c r="AI1267" s="59">
        <f>IF('Base tratada'!$AF1267=0,"0",'Base tratada'!$AK1267/'Base tratada'!$AF1267)</f>
        <v>9.75</v>
      </c>
      <c r="AJ1267" s="59" t="str">
        <f>IF('Base tratada'!$AI1267=0,"R$ 0",
IF('Base tratada'!$AI1267&lt;=25,"R$ 1–25",
IF('Base tratada'!$AI1267&lt;=50,"R$ 26–50",
"+R$ 50")))</f>
        <v>R$ 1–25</v>
      </c>
      <c r="AK1267" s="35">
        <v>39</v>
      </c>
      <c r="AL1267" s="58" t="str">
        <f>IF('Base tratada'!$AK1267&lt;=100,"R$ 0-100",
IF('Base tratada'!$AK1267&lt;=500,"R$ 101-500",
IF('Base tratada'!$AK1267&lt;=1000,"R$ 501-1000",
IF('Base tratada'!$AK1267&lt;=1500,"R$ 1001-1500",
"+R$ 1500"))))</f>
        <v>R$ 0-100</v>
      </c>
      <c r="AM1267" s="34">
        <v>0</v>
      </c>
      <c r="AN1267" s="34">
        <v>0</v>
      </c>
      <c r="AO1267" s="34">
        <v>0</v>
      </c>
      <c r="AP1267" s="34">
        <v>0</v>
      </c>
      <c r="AQ1267" s="34">
        <v>0</v>
      </c>
      <c r="AR1267" s="34">
        <v>0</v>
      </c>
      <c r="AS1267" s="34">
        <v>0</v>
      </c>
      <c r="AT1267" s="34">
        <v>3</v>
      </c>
      <c r="AU1267" s="34">
        <v>11</v>
      </c>
      <c r="AV1267" s="52">
        <v>34</v>
      </c>
      <c r="AW1267" s="57">
        <v>0</v>
      </c>
      <c r="AX1267" s="58" t="str">
        <f>IF(Tabela3[[#This Row],[Response]]=1, "Aceitou", "Não aceitou")</f>
        <v>Não aceitou</v>
      </c>
      <c r="AY1267" s="55" t="str">
        <f>Tabela3[[#This Row],[Faixa Recência]] &amp; " | " &amp; Tabela3[[#This Row],[Faixa Gasto]] &amp; " | " &amp; Tabela3[[#This Row],[Faixa ticket médio]]</f>
        <v>31-45 dias | R$ 0-100 | R$ 1–25</v>
      </c>
      <c r="AZ12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7" s="36"/>
    </row>
    <row r="1268" spans="1:54" x14ac:dyDescent="0.25">
      <c r="A1268" s="61">
        <v>1267</v>
      </c>
      <c r="B1268" s="37">
        <v>57091</v>
      </c>
      <c r="C1268" s="34">
        <v>0</v>
      </c>
      <c r="D1268" s="34">
        <v>1</v>
      </c>
      <c r="E1268" s="34">
        <v>82</v>
      </c>
      <c r="F1268" s="58" t="str">
        <f>IF('Base tratada'!$E1268&lt;=15,"0-15 dias",
IF('Base tratada'!$E1268&lt;=30, "16-30 dias",
IF('Base tratada'!$E1268&lt;=45, "31-45 dias",
IF('Base tratada'!$E1268&lt;=60, "46-60 dias",
IF('Base tratada'!$E1268&lt;=75, "61-75 dias", "76-99 dias")))))</f>
        <v>76-99 dias</v>
      </c>
      <c r="G1268" s="38">
        <v>48</v>
      </c>
      <c r="H1268" s="60" t="str">
        <f>IF('Base tratada'!$G1268&lt;=29,"24–29",
IF('Base tratada'!$G1268&lt;=39,"30–39",
IF('Base tratada'!$G1268&lt;=49,"40–49",
IF('Base tratada'!$G1268&lt;=59,"50–59",
IF('Base tratada'!$G1268&lt;=69,"60–69",
"70–80")))))</f>
        <v>40–49</v>
      </c>
      <c r="I1268" s="34">
        <v>2742</v>
      </c>
      <c r="J1268" s="58" t="str">
        <f>IF('Base tratada'!$K1268=1,"Divorciado",
IF('Base tratada'!$L1268=1,"Casado",
IF('Base tratada'!$M1268=1, "Solteiro",
IF('Base tratada'!$N1268=1,"Juntos",
"Viúvo"))))</f>
        <v>Casado</v>
      </c>
      <c r="K1268" s="34">
        <v>0</v>
      </c>
      <c r="L1268" s="34">
        <v>1</v>
      </c>
      <c r="M1268" s="34">
        <v>0</v>
      </c>
      <c r="N1268" s="34">
        <v>0</v>
      </c>
      <c r="O1268" s="34">
        <v>0</v>
      </c>
      <c r="P1268" s="34">
        <v>0</v>
      </c>
      <c r="Q1268" s="34">
        <v>0</v>
      </c>
      <c r="R1268" s="34">
        <v>0</v>
      </c>
      <c r="S1268" s="34">
        <v>0</v>
      </c>
      <c r="T1268" s="34">
        <v>1</v>
      </c>
      <c r="U1268" s="35">
        <v>462</v>
      </c>
      <c r="V1268" s="35">
        <v>0</v>
      </c>
      <c r="W1268" s="35">
        <v>24</v>
      </c>
      <c r="X1268" s="35">
        <v>6</v>
      </c>
      <c r="Y1268" s="35">
        <v>0</v>
      </c>
      <c r="Z1268" s="35">
        <v>4</v>
      </c>
      <c r="AA1268" s="34">
        <v>2</v>
      </c>
      <c r="AB1268" s="34">
        <v>7</v>
      </c>
      <c r="AC1268" s="34">
        <v>9</v>
      </c>
      <c r="AD1268" s="34">
        <v>2</v>
      </c>
      <c r="AE1268" s="34">
        <v>5</v>
      </c>
      <c r="AF1268" s="58">
        <f>'Base tratada'!$AC1268+'Base tratada'!$AD1268+'Base tratada'!$AE1268</f>
        <v>16</v>
      </c>
      <c r="AG12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68" s="58" t="str">
        <f>IF('Base tratada'!$AC1268&gt;=MAX('Base tratada'!$AD1268,'Base tratada'!$AE1268),"Web",
IF('Base tratada'!$AD1268&gt;='Base tratada'!$AE1268,"Catalog",
"Store"))</f>
        <v>Web</v>
      </c>
      <c r="AI1268" s="59">
        <f>IF('Base tratada'!$AF1268=0,"0",'Base tratada'!$AK1268/'Base tratada'!$AF1268)</f>
        <v>30.75</v>
      </c>
      <c r="AJ1268" s="59" t="str">
        <f>IF('Base tratada'!$AI1268=0,"R$ 0",
IF('Base tratada'!$AI1268&lt;=25,"R$ 1–25",
IF('Base tratada'!$AI1268&lt;=50,"R$ 26–50",
"+R$ 50")))</f>
        <v>R$ 26–50</v>
      </c>
      <c r="AK1268" s="35">
        <v>492</v>
      </c>
      <c r="AL1268" s="58" t="str">
        <f>IF('Base tratada'!$AK1268&lt;=100,"R$ 0-100",
IF('Base tratada'!$AK1268&lt;=500,"R$ 101-500",
IF('Base tratada'!$AK1268&lt;=1000,"R$ 501-1000",
IF('Base tratada'!$AK1268&lt;=1500,"R$ 1001-1500",
"+R$ 1500"))))</f>
        <v>R$ 101-500</v>
      </c>
      <c r="AM1268" s="34">
        <v>0</v>
      </c>
      <c r="AN1268" s="34">
        <v>0</v>
      </c>
      <c r="AO1268" s="34">
        <v>0</v>
      </c>
      <c r="AP1268" s="34">
        <v>1</v>
      </c>
      <c r="AQ1268" s="34">
        <v>0</v>
      </c>
      <c r="AR1268" s="34">
        <v>1</v>
      </c>
      <c r="AS1268" s="34">
        <v>0</v>
      </c>
      <c r="AT1268" s="34">
        <v>3</v>
      </c>
      <c r="AU1268" s="34">
        <v>11</v>
      </c>
      <c r="AV1268" s="52">
        <v>488</v>
      </c>
      <c r="AW1268" s="57">
        <v>1</v>
      </c>
      <c r="AX1268" s="58" t="str">
        <f>IF(Tabela3[[#This Row],[Response]]=1, "Aceitou", "Não aceitou")</f>
        <v>Aceitou</v>
      </c>
      <c r="AY1268" s="55" t="str">
        <f>Tabela3[[#This Row],[Faixa Recência]] &amp; " | " &amp; Tabela3[[#This Row],[Faixa Gasto]] &amp; " | " &amp; Tabela3[[#This Row],[Faixa ticket médio]]</f>
        <v>76-99 dias | R$ 101-500 | R$ 26–50</v>
      </c>
      <c r="AZ12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8" s="36"/>
    </row>
    <row r="1269" spans="1:54" x14ac:dyDescent="0.25">
      <c r="A1269" s="61">
        <v>1268</v>
      </c>
      <c r="B1269" s="37">
        <v>46831</v>
      </c>
      <c r="C1269" s="34">
        <v>1</v>
      </c>
      <c r="D1269" s="34">
        <v>1</v>
      </c>
      <c r="E1269" s="34">
        <v>84</v>
      </c>
      <c r="F1269" s="58" t="str">
        <f>IF('Base tratada'!$E1269&lt;=15,"0-15 dias",
IF('Base tratada'!$E1269&lt;=30, "16-30 dias",
IF('Base tratada'!$E1269&lt;=45, "31-45 dias",
IF('Base tratada'!$E1269&lt;=60, "46-60 dias",
IF('Base tratada'!$E1269&lt;=75, "61-75 dias", "76-99 dias")))))</f>
        <v>76-99 dias</v>
      </c>
      <c r="G1269" s="38">
        <v>51</v>
      </c>
      <c r="H1269" s="60" t="str">
        <f>IF('Base tratada'!$G1269&lt;=29,"24–29",
IF('Base tratada'!$G1269&lt;=39,"30–39",
IF('Base tratada'!$G1269&lt;=49,"40–49",
IF('Base tratada'!$G1269&lt;=59,"50–59",
IF('Base tratada'!$G1269&lt;=69,"60–69",
"70–80")))))</f>
        <v>50–59</v>
      </c>
      <c r="I1269" s="34">
        <v>2545</v>
      </c>
      <c r="J1269" s="58" t="str">
        <f>IF('Base tratada'!$K1269=1,"Divorciado",
IF('Base tratada'!$L1269=1,"Casado",
IF('Base tratada'!$M1269=1, "Solteiro",
IF('Base tratada'!$N1269=1,"Juntos",
"Viúvo"))))</f>
        <v>Casado</v>
      </c>
      <c r="K1269" s="34">
        <v>0</v>
      </c>
      <c r="L1269" s="34">
        <v>1</v>
      </c>
      <c r="M1269" s="34">
        <v>0</v>
      </c>
      <c r="N1269" s="34">
        <v>0</v>
      </c>
      <c r="O1269" s="34">
        <v>0</v>
      </c>
      <c r="P1269" s="34">
        <v>1</v>
      </c>
      <c r="Q1269" s="34">
        <v>0</v>
      </c>
      <c r="R1269" s="34">
        <v>0</v>
      </c>
      <c r="S1269" s="34">
        <v>0</v>
      </c>
      <c r="T1269" s="34">
        <v>0</v>
      </c>
      <c r="U1269" s="35">
        <v>22</v>
      </c>
      <c r="V1269" s="35">
        <v>2</v>
      </c>
      <c r="W1269" s="35">
        <v>10</v>
      </c>
      <c r="X1269" s="35">
        <v>6</v>
      </c>
      <c r="Y1269" s="35">
        <v>4</v>
      </c>
      <c r="Z1269" s="35">
        <v>34</v>
      </c>
      <c r="AA1269" s="34">
        <v>2</v>
      </c>
      <c r="AB1269" s="34">
        <v>4</v>
      </c>
      <c r="AC1269" s="34">
        <v>1</v>
      </c>
      <c r="AD1269" s="34">
        <v>2</v>
      </c>
      <c r="AE1269" s="34">
        <v>2</v>
      </c>
      <c r="AF1269" s="58">
        <f>'Base tratada'!$AC1269+'Base tratada'!$AD1269+'Base tratada'!$AE1269</f>
        <v>5</v>
      </c>
      <c r="AG12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69" s="58" t="str">
        <f>IF('Base tratada'!$AC1269&gt;=MAX('Base tratada'!$AD1269,'Base tratada'!$AE1269),"Web",
IF('Base tratada'!$AD1269&gt;='Base tratada'!$AE1269,"Catalog",
"Store"))</f>
        <v>Catalog</v>
      </c>
      <c r="AI1269" s="59">
        <f>IF('Base tratada'!$AF1269=0,"0",'Base tratada'!$AK1269/'Base tratada'!$AF1269)</f>
        <v>8.8000000000000007</v>
      </c>
      <c r="AJ1269" s="59" t="str">
        <f>IF('Base tratada'!$AI1269=0,"R$ 0",
IF('Base tratada'!$AI1269&lt;=25,"R$ 1–25",
IF('Base tratada'!$AI1269&lt;=50,"R$ 26–50",
"+R$ 50")))</f>
        <v>R$ 1–25</v>
      </c>
      <c r="AK1269" s="35">
        <v>44</v>
      </c>
      <c r="AL1269" s="58" t="str">
        <f>IF('Base tratada'!$AK1269&lt;=100,"R$ 0-100",
IF('Base tratada'!$AK1269&lt;=500,"R$ 101-500",
IF('Base tratada'!$AK1269&lt;=1000,"R$ 501-1000",
IF('Base tratada'!$AK1269&lt;=1500,"R$ 1001-1500",
"+R$ 1500"))))</f>
        <v>R$ 0-100</v>
      </c>
      <c r="AM1269" s="34">
        <v>0</v>
      </c>
      <c r="AN1269" s="34">
        <v>0</v>
      </c>
      <c r="AO1269" s="34">
        <v>0</v>
      </c>
      <c r="AP1269" s="34">
        <v>0</v>
      </c>
      <c r="AQ1269" s="34">
        <v>0</v>
      </c>
      <c r="AR1269" s="34">
        <v>0</v>
      </c>
      <c r="AS1269" s="34">
        <v>0</v>
      </c>
      <c r="AT1269" s="34">
        <v>3</v>
      </c>
      <c r="AU1269" s="34">
        <v>11</v>
      </c>
      <c r="AV1269" s="52">
        <v>10</v>
      </c>
      <c r="AW1269" s="57">
        <v>0</v>
      </c>
      <c r="AX1269" s="58" t="str">
        <f>IF(Tabela3[[#This Row],[Response]]=1, "Aceitou", "Não aceitou")</f>
        <v>Não aceitou</v>
      </c>
      <c r="AY1269" s="55" t="str">
        <f>Tabela3[[#This Row],[Faixa Recência]] &amp; " | " &amp; Tabela3[[#This Row],[Faixa Gasto]] &amp; " | " &amp; Tabela3[[#This Row],[Faixa ticket médio]]</f>
        <v>76-99 dias | R$ 0-100 | R$ 1–25</v>
      </c>
      <c r="AZ12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69" s="36"/>
    </row>
    <row r="1270" spans="1:54" x14ac:dyDescent="0.25">
      <c r="A1270" s="61">
        <v>1269</v>
      </c>
      <c r="B1270" s="37">
        <v>83151</v>
      </c>
      <c r="C1270" s="34">
        <v>0</v>
      </c>
      <c r="D1270" s="34">
        <v>0</v>
      </c>
      <c r="E1270" s="34">
        <v>80</v>
      </c>
      <c r="F1270" s="58" t="str">
        <f>IF('Base tratada'!$E1270&lt;=15,"0-15 dias",
IF('Base tratada'!$E1270&lt;=30, "16-30 dias",
IF('Base tratada'!$E1270&lt;=45, "31-45 dias",
IF('Base tratada'!$E1270&lt;=60, "46-60 dias",
IF('Base tratada'!$E1270&lt;=75, "61-75 dias", "76-99 dias")))))</f>
        <v>76-99 dias</v>
      </c>
      <c r="G1270" s="38">
        <v>48</v>
      </c>
      <c r="H1270" s="60" t="str">
        <f>IF('Base tratada'!$G1270&lt;=29,"24–29",
IF('Base tratada'!$G1270&lt;=39,"30–39",
IF('Base tratada'!$G1270&lt;=49,"40–49",
IF('Base tratada'!$G1270&lt;=59,"50–59",
IF('Base tratada'!$G1270&lt;=69,"60–69",
"70–80")))))</f>
        <v>40–49</v>
      </c>
      <c r="I1270" s="34">
        <v>2663</v>
      </c>
      <c r="J1270" s="58" t="str">
        <f>IF('Base tratada'!$K1270=1,"Divorciado",
IF('Base tratada'!$L1270=1,"Casado",
IF('Base tratada'!$M1270=1, "Solteiro",
IF('Base tratada'!$N1270=1,"Juntos",
"Viúvo"))))</f>
        <v>Casado</v>
      </c>
      <c r="K1270" s="34">
        <v>0</v>
      </c>
      <c r="L1270" s="34">
        <v>1</v>
      </c>
      <c r="M1270" s="34">
        <v>0</v>
      </c>
      <c r="N1270" s="34">
        <v>0</v>
      </c>
      <c r="O1270" s="34">
        <v>0</v>
      </c>
      <c r="P1270" s="34">
        <v>0</v>
      </c>
      <c r="Q1270" s="34">
        <v>0</v>
      </c>
      <c r="R1270" s="34">
        <v>0</v>
      </c>
      <c r="S1270" s="34">
        <v>1</v>
      </c>
      <c r="T1270" s="34">
        <v>0</v>
      </c>
      <c r="U1270" s="35">
        <v>968</v>
      </c>
      <c r="V1270" s="35">
        <v>147</v>
      </c>
      <c r="W1270" s="35">
        <v>842</v>
      </c>
      <c r="X1270" s="35">
        <v>137</v>
      </c>
      <c r="Y1270" s="35">
        <v>42</v>
      </c>
      <c r="Z1270" s="35">
        <v>210</v>
      </c>
      <c r="AA1270" s="34">
        <v>1</v>
      </c>
      <c r="AB1270" s="34">
        <v>2</v>
      </c>
      <c r="AC1270" s="34">
        <v>5</v>
      </c>
      <c r="AD1270" s="34">
        <v>7</v>
      </c>
      <c r="AE1270" s="34">
        <v>10</v>
      </c>
      <c r="AF1270" s="58">
        <f>'Base tratada'!$AC1270+'Base tratada'!$AD1270+'Base tratada'!$AE1270</f>
        <v>22</v>
      </c>
      <c r="AG12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70" s="58" t="str">
        <f>IF('Base tratada'!$AC1270&gt;=MAX('Base tratada'!$AD1270,'Base tratada'!$AE1270),"Web",
IF('Base tratada'!$AD1270&gt;='Base tratada'!$AE1270,"Catalog",
"Store"))</f>
        <v>Store</v>
      </c>
      <c r="AI1270" s="59">
        <f>IF('Base tratada'!$AF1270=0,"0",'Base tratada'!$AK1270/'Base tratada'!$AF1270)</f>
        <v>97.090909090909093</v>
      </c>
      <c r="AJ1270" s="59" t="str">
        <f>IF('Base tratada'!$AI1270=0,"R$ 0",
IF('Base tratada'!$AI1270&lt;=25,"R$ 1–25",
IF('Base tratada'!$AI1270&lt;=50,"R$ 26–50",
"+R$ 50")))</f>
        <v>+R$ 50</v>
      </c>
      <c r="AK1270" s="35">
        <v>2136</v>
      </c>
      <c r="AL1270" s="58" t="str">
        <f>IF('Base tratada'!$AK1270&lt;=100,"R$ 0-100",
IF('Base tratada'!$AK1270&lt;=500,"R$ 101-500",
IF('Base tratada'!$AK1270&lt;=1000,"R$ 501-1000",
IF('Base tratada'!$AK1270&lt;=1500,"R$ 1001-1500",
"+R$ 1500"))))</f>
        <v>+R$ 1500</v>
      </c>
      <c r="AM1270" s="34">
        <v>1</v>
      </c>
      <c r="AN1270" s="34">
        <v>0</v>
      </c>
      <c r="AO1270" s="34">
        <v>1</v>
      </c>
      <c r="AP1270" s="34">
        <v>0</v>
      </c>
      <c r="AQ1270" s="34">
        <v>1</v>
      </c>
      <c r="AR1270" s="34">
        <v>3</v>
      </c>
      <c r="AS1270" s="34">
        <v>0</v>
      </c>
      <c r="AT1270" s="34">
        <v>3</v>
      </c>
      <c r="AU1270" s="34">
        <v>11</v>
      </c>
      <c r="AV1270" s="52">
        <v>1926</v>
      </c>
      <c r="AW1270" s="57">
        <v>1</v>
      </c>
      <c r="AX1270" s="58" t="str">
        <f>IF(Tabela3[[#This Row],[Response]]=1, "Aceitou", "Não aceitou")</f>
        <v>Aceitou</v>
      </c>
      <c r="AY1270" s="55" t="str">
        <f>Tabela3[[#This Row],[Faixa Recência]] &amp; " | " &amp; Tabela3[[#This Row],[Faixa Gasto]] &amp; " | " &amp; Tabela3[[#This Row],[Faixa ticket médio]]</f>
        <v>76-99 dias | +R$ 1500 | +R$ 50</v>
      </c>
      <c r="AZ12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0" s="36"/>
    </row>
    <row r="1271" spans="1:54" x14ac:dyDescent="0.25">
      <c r="A1271" s="61">
        <v>1270</v>
      </c>
      <c r="B1271" s="37">
        <v>52531</v>
      </c>
      <c r="C1271" s="34">
        <v>0</v>
      </c>
      <c r="D1271" s="34">
        <v>0</v>
      </c>
      <c r="E1271" s="34">
        <v>68</v>
      </c>
      <c r="F1271" s="58" t="str">
        <f>IF('Base tratada'!$E1271&lt;=15,"0-15 dias",
IF('Base tratada'!$E1271&lt;=30, "16-30 dias",
IF('Base tratada'!$E1271&lt;=45, "31-45 dias",
IF('Base tratada'!$E1271&lt;=60, "46-60 dias",
IF('Base tratada'!$E1271&lt;=75, "61-75 dias", "76-99 dias")))))</f>
        <v>61-75 dias</v>
      </c>
      <c r="G1271" s="38">
        <v>49</v>
      </c>
      <c r="H1271" s="60" t="str">
        <f>IF('Base tratada'!$G1271&lt;=29,"24–29",
IF('Base tratada'!$G1271&lt;=39,"30–39",
IF('Base tratada'!$G1271&lt;=49,"40–49",
IF('Base tratada'!$G1271&lt;=59,"50–59",
IF('Base tratada'!$G1271&lt;=69,"60–69",
"70–80")))))</f>
        <v>40–49</v>
      </c>
      <c r="I1271" s="34">
        <v>2705</v>
      </c>
      <c r="J1271" s="58" t="str">
        <f>IF('Base tratada'!$K1271=1,"Divorciado",
IF('Base tratada'!$L1271=1,"Casado",
IF('Base tratada'!$M1271=1, "Solteiro",
IF('Base tratada'!$N1271=1,"Juntos",
"Viúvo"))))</f>
        <v>Casado</v>
      </c>
      <c r="K1271" s="34">
        <v>0</v>
      </c>
      <c r="L1271" s="34">
        <v>1</v>
      </c>
      <c r="M1271" s="34">
        <v>0</v>
      </c>
      <c r="N1271" s="34">
        <v>0</v>
      </c>
      <c r="O1271" s="34">
        <v>0</v>
      </c>
      <c r="P1271" s="34">
        <v>0</v>
      </c>
      <c r="Q1271" s="34">
        <v>0</v>
      </c>
      <c r="R1271" s="34">
        <v>1</v>
      </c>
      <c r="S1271" s="34">
        <v>0</v>
      </c>
      <c r="T1271" s="34">
        <v>0</v>
      </c>
      <c r="U1271" s="35">
        <v>283</v>
      </c>
      <c r="V1271" s="35">
        <v>112</v>
      </c>
      <c r="W1271" s="35">
        <v>151</v>
      </c>
      <c r="X1271" s="35">
        <v>51</v>
      </c>
      <c r="Y1271" s="35">
        <v>72</v>
      </c>
      <c r="Z1271" s="35">
        <v>125</v>
      </c>
      <c r="AA1271" s="34">
        <v>2</v>
      </c>
      <c r="AB1271" s="34">
        <v>6</v>
      </c>
      <c r="AC1271" s="34">
        <v>7</v>
      </c>
      <c r="AD1271" s="34">
        <v>2</v>
      </c>
      <c r="AE1271" s="34">
        <v>10</v>
      </c>
      <c r="AF1271" s="58">
        <f>'Base tratada'!$AC1271+'Base tratada'!$AD1271+'Base tratada'!$AE1271</f>
        <v>19</v>
      </c>
      <c r="AG12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71" s="58" t="str">
        <f>IF('Base tratada'!$AC1271&gt;=MAX('Base tratada'!$AD1271,'Base tratada'!$AE1271),"Web",
IF('Base tratada'!$AD1271&gt;='Base tratada'!$AE1271,"Catalog",
"Store"))</f>
        <v>Store</v>
      </c>
      <c r="AI1271" s="59">
        <f>IF('Base tratada'!$AF1271=0,"0",'Base tratada'!$AK1271/'Base tratada'!$AF1271)</f>
        <v>35.210526315789473</v>
      </c>
      <c r="AJ1271" s="59" t="str">
        <f>IF('Base tratada'!$AI1271=0,"R$ 0",
IF('Base tratada'!$AI1271&lt;=25,"R$ 1–25",
IF('Base tratada'!$AI1271&lt;=50,"R$ 26–50",
"+R$ 50")))</f>
        <v>R$ 26–50</v>
      </c>
      <c r="AK1271" s="35">
        <v>669</v>
      </c>
      <c r="AL1271" s="58" t="str">
        <f>IF('Base tratada'!$AK1271&lt;=100,"R$ 0-100",
IF('Base tratada'!$AK1271&lt;=500,"R$ 101-500",
IF('Base tratada'!$AK1271&lt;=1000,"R$ 501-1000",
IF('Base tratada'!$AK1271&lt;=1500,"R$ 1001-1500",
"+R$ 1500"))))</f>
        <v>R$ 501-1000</v>
      </c>
      <c r="AM1271" s="34">
        <v>0</v>
      </c>
      <c r="AN1271" s="34">
        <v>0</v>
      </c>
      <c r="AO1271" s="34">
        <v>0</v>
      </c>
      <c r="AP1271" s="34">
        <v>0</v>
      </c>
      <c r="AQ1271" s="34">
        <v>0</v>
      </c>
      <c r="AR1271" s="34">
        <v>0</v>
      </c>
      <c r="AS1271" s="34">
        <v>0</v>
      </c>
      <c r="AT1271" s="34">
        <v>3</v>
      </c>
      <c r="AU1271" s="34">
        <v>11</v>
      </c>
      <c r="AV1271" s="52">
        <v>544</v>
      </c>
      <c r="AW1271" s="57">
        <v>0</v>
      </c>
      <c r="AX1271" s="58" t="str">
        <f>IF(Tabela3[[#This Row],[Response]]=1, "Aceitou", "Não aceitou")</f>
        <v>Não aceitou</v>
      </c>
      <c r="AY1271" s="55" t="str">
        <f>Tabela3[[#This Row],[Faixa Recência]] &amp; " | " &amp; Tabela3[[#This Row],[Faixa Gasto]] &amp; " | " &amp; Tabela3[[#This Row],[Faixa ticket médio]]</f>
        <v>61-75 dias | R$ 501-1000 | R$ 26–50</v>
      </c>
      <c r="AZ12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1" s="36"/>
    </row>
    <row r="1272" spans="1:54" x14ac:dyDescent="0.25">
      <c r="A1272" s="61">
        <v>1271</v>
      </c>
      <c r="B1272" s="37">
        <v>15759</v>
      </c>
      <c r="C1272" s="34">
        <v>0</v>
      </c>
      <c r="D1272" s="34">
        <v>0</v>
      </c>
      <c r="E1272" s="34">
        <v>12</v>
      </c>
      <c r="F1272" s="58" t="str">
        <f>IF('Base tratada'!$E1272&lt;=15,"0-15 dias",
IF('Base tratada'!$E1272&lt;=30, "16-30 dias",
IF('Base tratada'!$E1272&lt;=45, "31-45 dias",
IF('Base tratada'!$E1272&lt;=60, "46-60 dias",
IF('Base tratada'!$E1272&lt;=75, "61-75 dias", "76-99 dias")))))</f>
        <v>0-15 dias</v>
      </c>
      <c r="G1272" s="38">
        <v>64</v>
      </c>
      <c r="H1272" s="60" t="str">
        <f>IF('Base tratada'!$G1272&lt;=29,"24–29",
IF('Base tratada'!$G1272&lt;=39,"30–39",
IF('Base tratada'!$G1272&lt;=49,"40–49",
IF('Base tratada'!$G1272&lt;=59,"50–59",
IF('Base tratada'!$G1272&lt;=69,"60–69",
"70–80")))))</f>
        <v>60–69</v>
      </c>
      <c r="I1272" s="34">
        <v>2456</v>
      </c>
      <c r="J1272" s="58" t="str">
        <f>IF('Base tratada'!$K1272=1,"Divorciado",
IF('Base tratada'!$L1272=1,"Casado",
IF('Base tratada'!$M1272=1, "Solteiro",
IF('Base tratada'!$N1272=1,"Juntos",
"Viúvo"))))</f>
        <v>Casado</v>
      </c>
      <c r="K1272" s="34">
        <v>0</v>
      </c>
      <c r="L1272" s="34">
        <v>1</v>
      </c>
      <c r="M1272" s="34">
        <v>0</v>
      </c>
      <c r="N1272" s="34">
        <v>0</v>
      </c>
      <c r="O1272" s="34">
        <v>0</v>
      </c>
      <c r="P1272" s="34">
        <v>0</v>
      </c>
      <c r="Q1272" s="34">
        <v>0</v>
      </c>
      <c r="R1272" s="34">
        <v>1</v>
      </c>
      <c r="S1272" s="34">
        <v>0</v>
      </c>
      <c r="T1272" s="34">
        <v>0</v>
      </c>
      <c r="U1272" s="35">
        <v>1</v>
      </c>
      <c r="V1272" s="35">
        <v>2</v>
      </c>
      <c r="W1272" s="35">
        <v>5</v>
      </c>
      <c r="X1272" s="35">
        <v>6</v>
      </c>
      <c r="Y1272" s="35">
        <v>0</v>
      </c>
      <c r="Z1272" s="35">
        <v>3</v>
      </c>
      <c r="AA1272" s="34">
        <v>1</v>
      </c>
      <c r="AB1272" s="34">
        <v>7</v>
      </c>
      <c r="AC1272" s="34">
        <v>1</v>
      </c>
      <c r="AD1272" s="34">
        <v>0</v>
      </c>
      <c r="AE1272" s="34">
        <v>2</v>
      </c>
      <c r="AF1272" s="58">
        <f>'Base tratada'!$AC1272+'Base tratada'!$AD1272+'Base tratada'!$AE1272</f>
        <v>3</v>
      </c>
      <c r="AG12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72" s="58" t="str">
        <f>IF('Base tratada'!$AC1272&gt;=MAX('Base tratada'!$AD1272,'Base tratada'!$AE1272),"Web",
IF('Base tratada'!$AD1272&gt;='Base tratada'!$AE1272,"Catalog",
"Store"))</f>
        <v>Store</v>
      </c>
      <c r="AI1272" s="59">
        <f>IF('Base tratada'!$AF1272=0,"0",'Base tratada'!$AK1272/'Base tratada'!$AF1272)</f>
        <v>4.666666666666667</v>
      </c>
      <c r="AJ1272" s="59" t="str">
        <f>IF('Base tratada'!$AI1272=0,"R$ 0",
IF('Base tratada'!$AI1272&lt;=25,"R$ 1–25",
IF('Base tratada'!$AI1272&lt;=50,"R$ 26–50",
"+R$ 50")))</f>
        <v>R$ 1–25</v>
      </c>
      <c r="AK1272" s="35">
        <v>14</v>
      </c>
      <c r="AL1272" s="58" t="str">
        <f>IF('Base tratada'!$AK1272&lt;=100,"R$ 0-100",
IF('Base tratada'!$AK1272&lt;=500,"R$ 101-500",
IF('Base tratada'!$AK1272&lt;=1000,"R$ 501-1000",
IF('Base tratada'!$AK1272&lt;=1500,"R$ 1001-1500",
"+R$ 1500"))))</f>
        <v>R$ 0-100</v>
      </c>
      <c r="AM1272" s="34">
        <v>0</v>
      </c>
      <c r="AN1272" s="34">
        <v>0</v>
      </c>
      <c r="AO1272" s="34">
        <v>0</v>
      </c>
      <c r="AP1272" s="34">
        <v>0</v>
      </c>
      <c r="AQ1272" s="34">
        <v>0</v>
      </c>
      <c r="AR1272" s="34">
        <v>0</v>
      </c>
      <c r="AS1272" s="34">
        <v>0</v>
      </c>
      <c r="AT1272" s="34">
        <v>3</v>
      </c>
      <c r="AU1272" s="34">
        <v>11</v>
      </c>
      <c r="AV1272" s="52">
        <v>11</v>
      </c>
      <c r="AW1272" s="57">
        <v>0</v>
      </c>
      <c r="AX1272" s="58" t="str">
        <f>IF(Tabela3[[#This Row],[Response]]=1, "Aceitou", "Não aceitou")</f>
        <v>Não aceitou</v>
      </c>
      <c r="AY1272" s="55" t="str">
        <f>Tabela3[[#This Row],[Faixa Recência]] &amp; " | " &amp; Tabela3[[#This Row],[Faixa Gasto]] &amp; " | " &amp; Tabela3[[#This Row],[Faixa ticket médio]]</f>
        <v>0-15 dias | R$ 0-100 | R$ 1–25</v>
      </c>
      <c r="AZ12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2" s="36"/>
    </row>
    <row r="1273" spans="1:54" x14ac:dyDescent="0.25">
      <c r="A1273" s="61">
        <v>1272</v>
      </c>
      <c r="B1273" s="37">
        <v>22804</v>
      </c>
      <c r="C1273" s="34">
        <v>1</v>
      </c>
      <c r="D1273" s="34">
        <v>0</v>
      </c>
      <c r="E1273" s="34">
        <v>75</v>
      </c>
      <c r="F1273" s="58" t="str">
        <f>IF('Base tratada'!$E1273&lt;=15,"0-15 dias",
IF('Base tratada'!$E1273&lt;=30, "16-30 dias",
IF('Base tratada'!$E1273&lt;=45, "31-45 dias",
IF('Base tratada'!$E1273&lt;=60, "46-60 dias",
IF('Base tratada'!$E1273&lt;=75, "61-75 dias", "76-99 dias")))))</f>
        <v>61-75 dias</v>
      </c>
      <c r="G1273" s="38">
        <v>49</v>
      </c>
      <c r="H1273" s="60" t="str">
        <f>IF('Base tratada'!$G1273&lt;=29,"24–29",
IF('Base tratada'!$G1273&lt;=39,"30–39",
IF('Base tratada'!$G1273&lt;=49,"40–49",
IF('Base tratada'!$G1273&lt;=59,"50–59",
IF('Base tratada'!$G1273&lt;=69,"60–69",
"70–80")))))</f>
        <v>40–49</v>
      </c>
      <c r="I1273" s="34">
        <v>2492</v>
      </c>
      <c r="J1273" s="58" t="str">
        <f>IF('Base tratada'!$K1273=1,"Divorciado",
IF('Base tratada'!$L1273=1,"Casado",
IF('Base tratada'!$M1273=1, "Solteiro",
IF('Base tratada'!$N1273=1,"Juntos",
"Viúvo"))))</f>
        <v>Solteiro</v>
      </c>
      <c r="K1273" s="34">
        <v>0</v>
      </c>
      <c r="L1273" s="34">
        <v>0</v>
      </c>
      <c r="M1273" s="34">
        <v>1</v>
      </c>
      <c r="N1273" s="34">
        <v>0</v>
      </c>
      <c r="O1273" s="34">
        <v>0</v>
      </c>
      <c r="P1273" s="34">
        <v>0</v>
      </c>
      <c r="Q1273" s="34">
        <v>0</v>
      </c>
      <c r="R1273" s="34">
        <v>1</v>
      </c>
      <c r="S1273" s="34">
        <v>0</v>
      </c>
      <c r="T1273" s="34">
        <v>0</v>
      </c>
      <c r="U1273" s="35">
        <v>14</v>
      </c>
      <c r="V1273" s="35">
        <v>1</v>
      </c>
      <c r="W1273" s="35">
        <v>7</v>
      </c>
      <c r="X1273" s="35">
        <v>2</v>
      </c>
      <c r="Y1273" s="35">
        <v>1</v>
      </c>
      <c r="Z1273" s="35">
        <v>1</v>
      </c>
      <c r="AA1273" s="34">
        <v>1</v>
      </c>
      <c r="AB1273" s="34">
        <v>9</v>
      </c>
      <c r="AC1273" s="34">
        <v>2</v>
      </c>
      <c r="AD1273" s="34">
        <v>0</v>
      </c>
      <c r="AE1273" s="34">
        <v>2</v>
      </c>
      <c r="AF1273" s="58">
        <f>'Base tratada'!$AC1273+'Base tratada'!$AD1273+'Base tratada'!$AE1273</f>
        <v>4</v>
      </c>
      <c r="AG12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73" s="58" t="str">
        <f>IF('Base tratada'!$AC1273&gt;=MAX('Base tratada'!$AD1273,'Base tratada'!$AE1273),"Web",
IF('Base tratada'!$AD1273&gt;='Base tratada'!$AE1273,"Catalog",
"Store"))</f>
        <v>Web</v>
      </c>
      <c r="AI1273" s="59">
        <f>IF('Base tratada'!$AF1273=0,"0",'Base tratada'!$AK1273/'Base tratada'!$AF1273)</f>
        <v>6.25</v>
      </c>
      <c r="AJ1273" s="59" t="str">
        <f>IF('Base tratada'!$AI1273=0,"R$ 0",
IF('Base tratada'!$AI1273&lt;=25,"R$ 1–25",
IF('Base tratada'!$AI1273&lt;=50,"R$ 26–50",
"+R$ 50")))</f>
        <v>R$ 1–25</v>
      </c>
      <c r="AK1273" s="35">
        <v>25</v>
      </c>
      <c r="AL1273" s="58" t="str">
        <f>IF('Base tratada'!$AK1273&lt;=100,"R$ 0-100",
IF('Base tratada'!$AK1273&lt;=500,"R$ 101-500",
IF('Base tratada'!$AK1273&lt;=1000,"R$ 501-1000",
IF('Base tratada'!$AK1273&lt;=1500,"R$ 1001-1500",
"+R$ 1500"))))</f>
        <v>R$ 0-100</v>
      </c>
      <c r="AM1273" s="34">
        <v>0</v>
      </c>
      <c r="AN1273" s="34">
        <v>0</v>
      </c>
      <c r="AO1273" s="34">
        <v>0</v>
      </c>
      <c r="AP1273" s="34">
        <v>0</v>
      </c>
      <c r="AQ1273" s="34">
        <v>0</v>
      </c>
      <c r="AR1273" s="34">
        <v>0</v>
      </c>
      <c r="AS1273" s="34">
        <v>0</v>
      </c>
      <c r="AT1273" s="34">
        <v>3</v>
      </c>
      <c r="AU1273" s="34">
        <v>11</v>
      </c>
      <c r="AV1273" s="52">
        <v>24</v>
      </c>
      <c r="AW1273" s="57">
        <v>0</v>
      </c>
      <c r="AX1273" s="58" t="str">
        <f>IF(Tabela3[[#This Row],[Response]]=1, "Aceitou", "Não aceitou")</f>
        <v>Não aceitou</v>
      </c>
      <c r="AY1273" s="55" t="str">
        <f>Tabela3[[#This Row],[Faixa Recência]] &amp; " | " &amp; Tabela3[[#This Row],[Faixa Gasto]] &amp; " | " &amp; Tabela3[[#This Row],[Faixa ticket médio]]</f>
        <v>61-75 dias | R$ 0-100 | R$ 1–25</v>
      </c>
      <c r="AZ12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3" s="36"/>
    </row>
    <row r="1274" spans="1:54" x14ac:dyDescent="0.25">
      <c r="A1274" s="61">
        <v>1273</v>
      </c>
      <c r="B1274" s="37">
        <v>43050</v>
      </c>
      <c r="C1274" s="34">
        <v>1</v>
      </c>
      <c r="D1274" s="34">
        <v>0</v>
      </c>
      <c r="E1274" s="34">
        <v>10</v>
      </c>
      <c r="F1274" s="58" t="str">
        <f>IF('Base tratada'!$E1274&lt;=15,"0-15 dias",
IF('Base tratada'!$E1274&lt;=30, "16-30 dias",
IF('Base tratada'!$E1274&lt;=45, "31-45 dias",
IF('Base tratada'!$E1274&lt;=60, "46-60 dias",
IF('Base tratada'!$E1274&lt;=75, "61-75 dias", "76-99 dias")))))</f>
        <v>0-15 dias</v>
      </c>
      <c r="G1274" s="38">
        <v>47</v>
      </c>
      <c r="H1274" s="60" t="str">
        <f>IF('Base tratada'!$G1274&lt;=29,"24–29",
IF('Base tratada'!$G1274&lt;=39,"30–39",
IF('Base tratada'!$G1274&lt;=49,"40–49",
IF('Base tratada'!$G1274&lt;=59,"50–59",
IF('Base tratada'!$G1274&lt;=69,"60–69",
"70–80")))))</f>
        <v>40–49</v>
      </c>
      <c r="I1274" s="34">
        <v>2262</v>
      </c>
      <c r="J1274" s="58" t="str">
        <f>IF('Base tratada'!$K1274=1,"Divorciado",
IF('Base tratada'!$L1274=1,"Casado",
IF('Base tratada'!$M1274=1, "Solteiro",
IF('Base tratada'!$N1274=1,"Juntos",
"Viúvo"))))</f>
        <v>Casado</v>
      </c>
      <c r="K1274" s="34">
        <v>0</v>
      </c>
      <c r="L1274" s="34">
        <v>1</v>
      </c>
      <c r="M1274" s="34">
        <v>0</v>
      </c>
      <c r="N1274" s="34">
        <v>0</v>
      </c>
      <c r="O1274" s="34">
        <v>0</v>
      </c>
      <c r="P1274" s="34">
        <v>1</v>
      </c>
      <c r="Q1274" s="34">
        <v>0</v>
      </c>
      <c r="R1274" s="34">
        <v>0</v>
      </c>
      <c r="S1274" s="34">
        <v>0</v>
      </c>
      <c r="T1274" s="34">
        <v>0</v>
      </c>
      <c r="U1274" s="35">
        <v>30</v>
      </c>
      <c r="V1274" s="35">
        <v>5</v>
      </c>
      <c r="W1274" s="35">
        <v>24</v>
      </c>
      <c r="X1274" s="35">
        <v>6</v>
      </c>
      <c r="Y1274" s="35">
        <v>3</v>
      </c>
      <c r="Z1274" s="35">
        <v>8</v>
      </c>
      <c r="AA1274" s="34">
        <v>2</v>
      </c>
      <c r="AB1274" s="34">
        <v>5</v>
      </c>
      <c r="AC1274" s="34">
        <v>2</v>
      </c>
      <c r="AD1274" s="34">
        <v>0</v>
      </c>
      <c r="AE1274" s="34">
        <v>4</v>
      </c>
      <c r="AF1274" s="58">
        <f>'Base tratada'!$AC1274+'Base tratada'!$AD1274+'Base tratada'!$AE1274</f>
        <v>6</v>
      </c>
      <c r="AG12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74" s="58" t="str">
        <f>IF('Base tratada'!$AC1274&gt;=MAX('Base tratada'!$AD1274,'Base tratada'!$AE1274),"Web",
IF('Base tratada'!$AD1274&gt;='Base tratada'!$AE1274,"Catalog",
"Store"))</f>
        <v>Store</v>
      </c>
      <c r="AI1274" s="59">
        <f>IF('Base tratada'!$AF1274=0,"0",'Base tratada'!$AK1274/'Base tratada'!$AF1274)</f>
        <v>11.333333333333334</v>
      </c>
      <c r="AJ1274" s="59" t="str">
        <f>IF('Base tratada'!$AI1274=0,"R$ 0",
IF('Base tratada'!$AI1274&lt;=25,"R$ 1–25",
IF('Base tratada'!$AI1274&lt;=50,"R$ 26–50",
"+R$ 50")))</f>
        <v>R$ 1–25</v>
      </c>
      <c r="AK1274" s="35">
        <v>68</v>
      </c>
      <c r="AL1274" s="58" t="str">
        <f>IF('Base tratada'!$AK1274&lt;=100,"R$ 0-100",
IF('Base tratada'!$AK1274&lt;=500,"R$ 101-500",
IF('Base tratada'!$AK1274&lt;=1000,"R$ 501-1000",
IF('Base tratada'!$AK1274&lt;=1500,"R$ 1001-1500",
"+R$ 1500"))))</f>
        <v>R$ 0-100</v>
      </c>
      <c r="AM1274" s="34">
        <v>0</v>
      </c>
      <c r="AN1274" s="34">
        <v>0</v>
      </c>
      <c r="AO1274" s="34">
        <v>0</v>
      </c>
      <c r="AP1274" s="34">
        <v>0</v>
      </c>
      <c r="AQ1274" s="34">
        <v>0</v>
      </c>
      <c r="AR1274" s="34">
        <v>0</v>
      </c>
      <c r="AS1274" s="34">
        <v>0</v>
      </c>
      <c r="AT1274" s="34">
        <v>3</v>
      </c>
      <c r="AU1274" s="34">
        <v>11</v>
      </c>
      <c r="AV1274" s="52">
        <v>60</v>
      </c>
      <c r="AW1274" s="57">
        <v>0</v>
      </c>
      <c r="AX1274" s="58" t="str">
        <f>IF(Tabela3[[#This Row],[Response]]=1, "Aceitou", "Não aceitou")</f>
        <v>Não aceitou</v>
      </c>
      <c r="AY1274" s="55" t="str">
        <f>Tabela3[[#This Row],[Faixa Recência]] &amp; " | " &amp; Tabela3[[#This Row],[Faixa Gasto]] &amp; " | " &amp; Tabela3[[#This Row],[Faixa ticket médio]]</f>
        <v>0-15 dias | R$ 0-100 | R$ 1–25</v>
      </c>
      <c r="AZ12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4" s="36"/>
    </row>
    <row r="1275" spans="1:54" x14ac:dyDescent="0.25">
      <c r="A1275" s="61">
        <v>1274</v>
      </c>
      <c r="B1275" s="37">
        <v>42997</v>
      </c>
      <c r="C1275" s="34">
        <v>1</v>
      </c>
      <c r="D1275" s="34">
        <v>1</v>
      </c>
      <c r="E1275" s="34">
        <v>91</v>
      </c>
      <c r="F1275" s="58" t="str">
        <f>IF('Base tratada'!$E1275&lt;=15,"0-15 dias",
IF('Base tratada'!$E1275&lt;=30, "16-30 dias",
IF('Base tratada'!$E1275&lt;=45, "31-45 dias",
IF('Base tratada'!$E1275&lt;=60, "46-60 dias",
IF('Base tratada'!$E1275&lt;=75, "61-75 dias", "76-99 dias")))))</f>
        <v>76-99 dias</v>
      </c>
      <c r="G1275" s="38">
        <v>43</v>
      </c>
      <c r="H1275" s="60" t="str">
        <f>IF('Base tratada'!$G1275&lt;=29,"24–29",
IF('Base tratada'!$G1275&lt;=39,"30–39",
IF('Base tratada'!$G1275&lt;=49,"40–49",
IF('Base tratada'!$G1275&lt;=59,"50–59",
IF('Base tratada'!$G1275&lt;=69,"60–69",
"70–80")))))</f>
        <v>40–49</v>
      </c>
      <c r="I1275" s="34">
        <v>2363</v>
      </c>
      <c r="J1275" s="58" t="str">
        <f>IF('Base tratada'!$K1275=1,"Divorciado",
IF('Base tratada'!$L1275=1,"Casado",
IF('Base tratada'!$M1275=1, "Solteiro",
IF('Base tratada'!$N1275=1,"Juntos",
"Viúvo"))))</f>
        <v>Solteiro</v>
      </c>
      <c r="K1275" s="34">
        <v>0</v>
      </c>
      <c r="L1275" s="34">
        <v>0</v>
      </c>
      <c r="M1275" s="34">
        <v>1</v>
      </c>
      <c r="N1275" s="34">
        <v>0</v>
      </c>
      <c r="O1275" s="34">
        <v>0</v>
      </c>
      <c r="P1275" s="34">
        <v>0</v>
      </c>
      <c r="Q1275" s="34">
        <v>0</v>
      </c>
      <c r="R1275" s="34">
        <v>0</v>
      </c>
      <c r="S1275" s="34">
        <v>0</v>
      </c>
      <c r="T1275" s="34">
        <v>1</v>
      </c>
      <c r="U1275" s="35">
        <v>4</v>
      </c>
      <c r="V1275" s="35">
        <v>0</v>
      </c>
      <c r="W1275" s="35">
        <v>5</v>
      </c>
      <c r="X1275" s="35">
        <v>0</v>
      </c>
      <c r="Y1275" s="35">
        <v>1</v>
      </c>
      <c r="Z1275" s="35">
        <v>5</v>
      </c>
      <c r="AA1275" s="34">
        <v>1</v>
      </c>
      <c r="AB1275" s="34">
        <v>7</v>
      </c>
      <c r="AC1275" s="34">
        <v>1</v>
      </c>
      <c r="AD1275" s="34">
        <v>0</v>
      </c>
      <c r="AE1275" s="34">
        <v>2</v>
      </c>
      <c r="AF1275" s="58">
        <f>'Base tratada'!$AC1275+'Base tratada'!$AD1275+'Base tratada'!$AE1275</f>
        <v>3</v>
      </c>
      <c r="AG12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75" s="58" t="str">
        <f>IF('Base tratada'!$AC1275&gt;=MAX('Base tratada'!$AD1275,'Base tratada'!$AE1275),"Web",
IF('Base tratada'!$AD1275&gt;='Base tratada'!$AE1275,"Catalog",
"Store"))</f>
        <v>Store</v>
      </c>
      <c r="AI1275" s="59">
        <f>IF('Base tratada'!$AF1275=0,"0",'Base tratada'!$AK1275/'Base tratada'!$AF1275)</f>
        <v>3.3333333333333335</v>
      </c>
      <c r="AJ1275" s="59" t="str">
        <f>IF('Base tratada'!$AI1275=0,"R$ 0",
IF('Base tratada'!$AI1275&lt;=25,"R$ 1–25",
IF('Base tratada'!$AI1275&lt;=50,"R$ 26–50",
"+R$ 50")))</f>
        <v>R$ 1–25</v>
      </c>
      <c r="AK1275" s="35">
        <v>10</v>
      </c>
      <c r="AL1275" s="58" t="str">
        <f>IF('Base tratada'!$AK1275&lt;=100,"R$ 0-100",
IF('Base tratada'!$AK1275&lt;=500,"R$ 101-500",
IF('Base tratada'!$AK1275&lt;=1000,"R$ 501-1000",
IF('Base tratada'!$AK1275&lt;=1500,"R$ 1001-1500",
"+R$ 1500"))))</f>
        <v>R$ 0-100</v>
      </c>
      <c r="AM1275" s="34">
        <v>0</v>
      </c>
      <c r="AN1275" s="34">
        <v>0</v>
      </c>
      <c r="AO1275" s="34">
        <v>0</v>
      </c>
      <c r="AP1275" s="34">
        <v>0</v>
      </c>
      <c r="AQ1275" s="34">
        <v>0</v>
      </c>
      <c r="AR1275" s="34">
        <v>0</v>
      </c>
      <c r="AS1275" s="34">
        <v>0</v>
      </c>
      <c r="AT1275" s="34">
        <v>3</v>
      </c>
      <c r="AU1275" s="34">
        <v>11</v>
      </c>
      <c r="AV1275" s="52">
        <v>5</v>
      </c>
      <c r="AW1275" s="57">
        <v>0</v>
      </c>
      <c r="AX1275" s="58" t="str">
        <f>IF(Tabela3[[#This Row],[Response]]=1, "Aceitou", "Não aceitou")</f>
        <v>Não aceitou</v>
      </c>
      <c r="AY1275" s="55" t="str">
        <f>Tabela3[[#This Row],[Faixa Recência]] &amp; " | " &amp; Tabela3[[#This Row],[Faixa Gasto]] &amp; " | " &amp; Tabela3[[#This Row],[Faixa ticket médio]]</f>
        <v>76-99 dias | R$ 0-100 | R$ 1–25</v>
      </c>
      <c r="AZ12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5" s="36"/>
    </row>
    <row r="1276" spans="1:54" x14ac:dyDescent="0.25">
      <c r="A1276" s="61">
        <v>1275</v>
      </c>
      <c r="B1276" s="37">
        <v>48918</v>
      </c>
      <c r="C1276" s="34">
        <v>1</v>
      </c>
      <c r="D1276" s="34">
        <v>1</v>
      </c>
      <c r="E1276" s="34">
        <v>21</v>
      </c>
      <c r="F1276" s="58" t="str">
        <f>IF('Base tratada'!$E1276&lt;=15,"0-15 dias",
IF('Base tratada'!$E1276&lt;=30, "16-30 dias",
IF('Base tratada'!$E1276&lt;=45, "31-45 dias",
IF('Base tratada'!$E1276&lt;=60, "46-60 dias",
IF('Base tratada'!$E1276&lt;=75, "61-75 dias", "76-99 dias")))))</f>
        <v>16-30 dias</v>
      </c>
      <c r="G1276" s="38">
        <v>57</v>
      </c>
      <c r="H1276" s="60" t="str">
        <f>IF('Base tratada'!$G1276&lt;=29,"24–29",
IF('Base tratada'!$G1276&lt;=39,"30–39",
IF('Base tratada'!$G1276&lt;=49,"40–49",
IF('Base tratada'!$G1276&lt;=59,"50–59",
IF('Base tratada'!$G1276&lt;=69,"60–69",
"70–80")))))</f>
        <v>50–59</v>
      </c>
      <c r="I1276" s="34">
        <v>2237</v>
      </c>
      <c r="J1276" s="58" t="str">
        <f>IF('Base tratada'!$K1276=1,"Divorciado",
IF('Base tratada'!$L1276=1,"Casado",
IF('Base tratada'!$M1276=1, "Solteiro",
IF('Base tratada'!$N1276=1,"Juntos",
"Viúvo"))))</f>
        <v>Solteiro</v>
      </c>
      <c r="K1276" s="34">
        <v>0</v>
      </c>
      <c r="L1276" s="34">
        <v>0</v>
      </c>
      <c r="M1276" s="34">
        <v>1</v>
      </c>
      <c r="N1276" s="34">
        <v>0</v>
      </c>
      <c r="O1276" s="34">
        <v>0</v>
      </c>
      <c r="P1276" s="34">
        <v>0</v>
      </c>
      <c r="Q1276" s="34">
        <v>0</v>
      </c>
      <c r="R1276" s="34">
        <v>0</v>
      </c>
      <c r="S1276" s="34">
        <v>0</v>
      </c>
      <c r="T1276" s="34">
        <v>1</v>
      </c>
      <c r="U1276" s="35">
        <v>52</v>
      </c>
      <c r="V1276" s="35">
        <v>0</v>
      </c>
      <c r="W1276" s="35">
        <v>9</v>
      </c>
      <c r="X1276" s="35">
        <v>0</v>
      </c>
      <c r="Y1276" s="35">
        <v>0</v>
      </c>
      <c r="Z1276" s="35">
        <v>1</v>
      </c>
      <c r="AA1276" s="34">
        <v>2</v>
      </c>
      <c r="AB1276" s="34">
        <v>4</v>
      </c>
      <c r="AC1276" s="34">
        <v>1</v>
      </c>
      <c r="AD1276" s="34">
        <v>0</v>
      </c>
      <c r="AE1276" s="34">
        <v>4</v>
      </c>
      <c r="AF1276" s="58">
        <f>'Base tratada'!$AC1276+'Base tratada'!$AD1276+'Base tratada'!$AE1276</f>
        <v>5</v>
      </c>
      <c r="AG12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76" s="58" t="str">
        <f>IF('Base tratada'!$AC1276&gt;=MAX('Base tratada'!$AD1276,'Base tratada'!$AE1276),"Web",
IF('Base tratada'!$AD1276&gt;='Base tratada'!$AE1276,"Catalog",
"Store"))</f>
        <v>Store</v>
      </c>
      <c r="AI1276" s="59">
        <f>IF('Base tratada'!$AF1276=0,"0",'Base tratada'!$AK1276/'Base tratada'!$AF1276)</f>
        <v>12.2</v>
      </c>
      <c r="AJ1276" s="59" t="str">
        <f>IF('Base tratada'!$AI1276=0,"R$ 0",
IF('Base tratada'!$AI1276&lt;=25,"R$ 1–25",
IF('Base tratada'!$AI1276&lt;=50,"R$ 26–50",
"+R$ 50")))</f>
        <v>R$ 1–25</v>
      </c>
      <c r="AK1276" s="35">
        <v>61</v>
      </c>
      <c r="AL1276" s="58" t="str">
        <f>IF('Base tratada'!$AK1276&lt;=100,"R$ 0-100",
IF('Base tratada'!$AK1276&lt;=500,"R$ 101-500",
IF('Base tratada'!$AK1276&lt;=1000,"R$ 501-1000",
IF('Base tratada'!$AK1276&lt;=1500,"R$ 1001-1500",
"+R$ 1500"))))</f>
        <v>R$ 0-100</v>
      </c>
      <c r="AM1276" s="34">
        <v>0</v>
      </c>
      <c r="AN1276" s="34">
        <v>0</v>
      </c>
      <c r="AO1276" s="34">
        <v>0</v>
      </c>
      <c r="AP1276" s="34">
        <v>0</v>
      </c>
      <c r="AQ1276" s="34">
        <v>0</v>
      </c>
      <c r="AR1276" s="34">
        <v>0</v>
      </c>
      <c r="AS1276" s="34">
        <v>0</v>
      </c>
      <c r="AT1276" s="34">
        <v>3</v>
      </c>
      <c r="AU1276" s="34">
        <v>11</v>
      </c>
      <c r="AV1276" s="52">
        <v>60</v>
      </c>
      <c r="AW1276" s="57">
        <v>0</v>
      </c>
      <c r="AX1276" s="58" t="str">
        <f>IF(Tabela3[[#This Row],[Response]]=1, "Aceitou", "Não aceitou")</f>
        <v>Não aceitou</v>
      </c>
      <c r="AY1276" s="55" t="str">
        <f>Tabela3[[#This Row],[Faixa Recência]] &amp; " | " &amp; Tabela3[[#This Row],[Faixa Gasto]] &amp; " | " &amp; Tabela3[[#This Row],[Faixa ticket médio]]</f>
        <v>16-30 dias | R$ 0-100 | R$ 1–25</v>
      </c>
      <c r="AZ12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6" s="36"/>
    </row>
    <row r="1277" spans="1:54" x14ac:dyDescent="0.25">
      <c r="A1277" s="61">
        <v>1276</v>
      </c>
      <c r="B1277" s="37">
        <v>60033</v>
      </c>
      <c r="C1277" s="34">
        <v>0</v>
      </c>
      <c r="D1277" s="34">
        <v>1</v>
      </c>
      <c r="E1277" s="34">
        <v>28</v>
      </c>
      <c r="F1277" s="58" t="str">
        <f>IF('Base tratada'!$E1277&lt;=15,"0-15 dias",
IF('Base tratada'!$E1277&lt;=30, "16-30 dias",
IF('Base tratada'!$E1277&lt;=45, "31-45 dias",
IF('Base tratada'!$E1277&lt;=60, "46-60 dias",
IF('Base tratada'!$E1277&lt;=75, "61-75 dias", "76-99 dias")))))</f>
        <v>16-30 dias</v>
      </c>
      <c r="G1277" s="38">
        <v>66</v>
      </c>
      <c r="H1277" s="60" t="str">
        <f>IF('Base tratada'!$G1277&lt;=29,"24–29",
IF('Base tratada'!$G1277&lt;=39,"30–39",
IF('Base tratada'!$G1277&lt;=49,"40–49",
IF('Base tratada'!$G1277&lt;=59,"50–59",
IF('Base tratada'!$G1277&lt;=69,"60–69",
"70–80")))))</f>
        <v>60–69</v>
      </c>
      <c r="I1277" s="34">
        <v>2251</v>
      </c>
      <c r="J1277" s="58" t="str">
        <f>IF('Base tratada'!$K1277=1,"Divorciado",
IF('Base tratada'!$L1277=1,"Casado",
IF('Base tratada'!$M1277=1, "Solteiro",
IF('Base tratada'!$N1277=1,"Juntos",
"Viúvo"))))</f>
        <v>Juntos</v>
      </c>
      <c r="K1277" s="34">
        <v>0</v>
      </c>
      <c r="L1277" s="34">
        <v>0</v>
      </c>
      <c r="M1277" s="34">
        <v>0</v>
      </c>
      <c r="N1277" s="34">
        <v>1</v>
      </c>
      <c r="O1277" s="34">
        <v>0</v>
      </c>
      <c r="P1277" s="34">
        <v>0</v>
      </c>
      <c r="Q1277" s="34">
        <v>0</v>
      </c>
      <c r="R1277" s="34">
        <v>0</v>
      </c>
      <c r="S1277" s="34">
        <v>1</v>
      </c>
      <c r="T1277" s="34">
        <v>0</v>
      </c>
      <c r="U1277" s="35">
        <v>62</v>
      </c>
      <c r="V1277" s="35">
        <v>1</v>
      </c>
      <c r="W1277" s="35">
        <v>57</v>
      </c>
      <c r="X1277" s="35">
        <v>19</v>
      </c>
      <c r="Y1277" s="35">
        <v>11</v>
      </c>
      <c r="Z1277" s="35">
        <v>48</v>
      </c>
      <c r="AA1277" s="34">
        <v>2</v>
      </c>
      <c r="AB1277" s="34">
        <v>2</v>
      </c>
      <c r="AC1277" s="34">
        <v>2</v>
      </c>
      <c r="AD1277" s="34">
        <v>1</v>
      </c>
      <c r="AE1277" s="34">
        <v>5</v>
      </c>
      <c r="AF1277" s="58">
        <f>'Base tratada'!$AC1277+'Base tratada'!$AD1277+'Base tratada'!$AE1277</f>
        <v>8</v>
      </c>
      <c r="AG12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77" s="58" t="str">
        <f>IF('Base tratada'!$AC1277&gt;=MAX('Base tratada'!$AD1277,'Base tratada'!$AE1277),"Web",
IF('Base tratada'!$AD1277&gt;='Base tratada'!$AE1277,"Catalog",
"Store"))</f>
        <v>Store</v>
      </c>
      <c r="AI1277" s="59">
        <f>IF('Base tratada'!$AF1277=0,"0",'Base tratada'!$AK1277/'Base tratada'!$AF1277)</f>
        <v>18.75</v>
      </c>
      <c r="AJ1277" s="59" t="str">
        <f>IF('Base tratada'!$AI1277=0,"R$ 0",
IF('Base tratada'!$AI1277&lt;=25,"R$ 1–25",
IF('Base tratada'!$AI1277&lt;=50,"R$ 26–50",
"+R$ 50")))</f>
        <v>R$ 1–25</v>
      </c>
      <c r="AK1277" s="35">
        <v>150</v>
      </c>
      <c r="AL1277" s="58" t="str">
        <f>IF('Base tratada'!$AK1277&lt;=100,"R$ 0-100",
IF('Base tratada'!$AK1277&lt;=500,"R$ 101-500",
IF('Base tratada'!$AK1277&lt;=1000,"R$ 501-1000",
IF('Base tratada'!$AK1277&lt;=1500,"R$ 1001-1500",
"+R$ 1500"))))</f>
        <v>R$ 101-500</v>
      </c>
      <c r="AM1277" s="34">
        <v>0</v>
      </c>
      <c r="AN1277" s="34">
        <v>0</v>
      </c>
      <c r="AO1277" s="34">
        <v>0</v>
      </c>
      <c r="AP1277" s="34">
        <v>0</v>
      </c>
      <c r="AQ1277" s="34">
        <v>0</v>
      </c>
      <c r="AR1277" s="34">
        <v>0</v>
      </c>
      <c r="AS1277" s="34">
        <v>0</v>
      </c>
      <c r="AT1277" s="34">
        <v>3</v>
      </c>
      <c r="AU1277" s="34">
        <v>11</v>
      </c>
      <c r="AV1277" s="52">
        <v>102</v>
      </c>
      <c r="AW1277" s="57">
        <v>0</v>
      </c>
      <c r="AX1277" s="58" t="str">
        <f>IF(Tabela3[[#This Row],[Response]]=1, "Aceitou", "Não aceitou")</f>
        <v>Não aceitou</v>
      </c>
      <c r="AY1277" s="55" t="str">
        <f>Tabela3[[#This Row],[Faixa Recência]] &amp; " | " &amp; Tabela3[[#This Row],[Faixa Gasto]] &amp; " | " &amp; Tabela3[[#This Row],[Faixa ticket médio]]</f>
        <v>16-30 dias | R$ 101-500 | R$ 1–25</v>
      </c>
      <c r="AZ12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7" s="36"/>
    </row>
    <row r="1278" spans="1:54" x14ac:dyDescent="0.25">
      <c r="A1278" s="61">
        <v>1277</v>
      </c>
      <c r="B1278" s="37">
        <v>34043</v>
      </c>
      <c r="C1278" s="34">
        <v>1</v>
      </c>
      <c r="D1278" s="34">
        <v>0</v>
      </c>
      <c r="E1278" s="34">
        <v>97</v>
      </c>
      <c r="F1278" s="58" t="str">
        <f>IF('Base tratada'!$E1278&lt;=15,"0-15 dias",
IF('Base tratada'!$E1278&lt;=30, "16-30 dias",
IF('Base tratada'!$E1278&lt;=45, "31-45 dias",
IF('Base tratada'!$E1278&lt;=60, "46-60 dias",
IF('Base tratada'!$E1278&lt;=75, "61-75 dias", "76-99 dias")))))</f>
        <v>76-99 dias</v>
      </c>
      <c r="G1278" s="38">
        <v>42</v>
      </c>
      <c r="H1278" s="60" t="str">
        <f>IF('Base tratada'!$G1278&lt;=29,"24–29",
IF('Base tratada'!$G1278&lt;=39,"30–39",
IF('Base tratada'!$G1278&lt;=49,"40–49",
IF('Base tratada'!$G1278&lt;=59,"50–59",
IF('Base tratada'!$G1278&lt;=69,"60–69",
"70–80")))))</f>
        <v>40–49</v>
      </c>
      <c r="I1278" s="34">
        <v>2406</v>
      </c>
      <c r="J1278" s="58" t="str">
        <f>IF('Base tratada'!$K1278=1,"Divorciado",
IF('Base tratada'!$L1278=1,"Casado",
IF('Base tratada'!$M1278=1, "Solteiro",
IF('Base tratada'!$N1278=1,"Juntos",
"Viúvo"))))</f>
        <v>Juntos</v>
      </c>
      <c r="K1278" s="34">
        <v>0</v>
      </c>
      <c r="L1278" s="34">
        <v>0</v>
      </c>
      <c r="M1278" s="34">
        <v>0</v>
      </c>
      <c r="N1278" s="34">
        <v>1</v>
      </c>
      <c r="O1278" s="34">
        <v>0</v>
      </c>
      <c r="P1278" s="34">
        <v>0</v>
      </c>
      <c r="Q1278" s="34">
        <v>0</v>
      </c>
      <c r="R1278" s="34">
        <v>0</v>
      </c>
      <c r="S1278" s="34">
        <v>0</v>
      </c>
      <c r="T1278" s="34">
        <v>1</v>
      </c>
      <c r="U1278" s="35">
        <v>20</v>
      </c>
      <c r="V1278" s="35">
        <v>2</v>
      </c>
      <c r="W1278" s="35">
        <v>14</v>
      </c>
      <c r="X1278" s="35">
        <v>3</v>
      </c>
      <c r="Y1278" s="35">
        <v>0</v>
      </c>
      <c r="Z1278" s="35">
        <v>10</v>
      </c>
      <c r="AA1278" s="34">
        <v>1</v>
      </c>
      <c r="AB1278" s="34">
        <v>9</v>
      </c>
      <c r="AC1278" s="34">
        <v>2</v>
      </c>
      <c r="AD1278" s="34">
        <v>0</v>
      </c>
      <c r="AE1278" s="34">
        <v>2</v>
      </c>
      <c r="AF1278" s="58">
        <f>'Base tratada'!$AC1278+'Base tratada'!$AD1278+'Base tratada'!$AE1278</f>
        <v>4</v>
      </c>
      <c r="AG12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78" s="58" t="str">
        <f>IF('Base tratada'!$AC1278&gt;=MAX('Base tratada'!$AD1278,'Base tratada'!$AE1278),"Web",
IF('Base tratada'!$AD1278&gt;='Base tratada'!$AE1278,"Catalog",
"Store"))</f>
        <v>Web</v>
      </c>
      <c r="AI1278" s="59">
        <f>IF('Base tratada'!$AF1278=0,"0",'Base tratada'!$AK1278/'Base tratada'!$AF1278)</f>
        <v>9.75</v>
      </c>
      <c r="AJ1278" s="59" t="str">
        <f>IF('Base tratada'!$AI1278=0,"R$ 0",
IF('Base tratada'!$AI1278&lt;=25,"R$ 1–25",
IF('Base tratada'!$AI1278&lt;=50,"R$ 26–50",
"+R$ 50")))</f>
        <v>R$ 1–25</v>
      </c>
      <c r="AK1278" s="35">
        <v>39</v>
      </c>
      <c r="AL1278" s="58" t="str">
        <f>IF('Base tratada'!$AK1278&lt;=100,"R$ 0-100",
IF('Base tratada'!$AK1278&lt;=500,"R$ 101-500",
IF('Base tratada'!$AK1278&lt;=1000,"R$ 501-1000",
IF('Base tratada'!$AK1278&lt;=1500,"R$ 1001-1500",
"+R$ 1500"))))</f>
        <v>R$ 0-100</v>
      </c>
      <c r="AM1278" s="34">
        <v>0</v>
      </c>
      <c r="AN1278" s="34">
        <v>0</v>
      </c>
      <c r="AO1278" s="34">
        <v>0</v>
      </c>
      <c r="AP1278" s="34">
        <v>0</v>
      </c>
      <c r="AQ1278" s="34">
        <v>0</v>
      </c>
      <c r="AR1278" s="34">
        <v>0</v>
      </c>
      <c r="AS1278" s="34">
        <v>0</v>
      </c>
      <c r="AT1278" s="34">
        <v>3</v>
      </c>
      <c r="AU1278" s="34">
        <v>11</v>
      </c>
      <c r="AV1278" s="52">
        <v>29</v>
      </c>
      <c r="AW1278" s="57">
        <v>0</v>
      </c>
      <c r="AX1278" s="58" t="str">
        <f>IF(Tabela3[[#This Row],[Response]]=1, "Aceitou", "Não aceitou")</f>
        <v>Não aceitou</v>
      </c>
      <c r="AY1278" s="55" t="str">
        <f>Tabela3[[#This Row],[Faixa Recência]] &amp; " | " &amp; Tabela3[[#This Row],[Faixa Gasto]] &amp; " | " &amp; Tabela3[[#This Row],[Faixa ticket médio]]</f>
        <v>76-99 dias | R$ 0-100 | R$ 1–25</v>
      </c>
      <c r="AZ12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8" s="36"/>
    </row>
    <row r="1279" spans="1:54" x14ac:dyDescent="0.25">
      <c r="A1279" s="61">
        <v>1278</v>
      </c>
      <c r="B1279" s="37">
        <v>57811</v>
      </c>
      <c r="C1279" s="34">
        <v>0</v>
      </c>
      <c r="D1279" s="34">
        <v>1</v>
      </c>
      <c r="E1279" s="34">
        <v>49</v>
      </c>
      <c r="F1279" s="58" t="str">
        <f>IF('Base tratada'!$E1279&lt;=15,"0-15 dias",
IF('Base tratada'!$E1279&lt;=30, "16-30 dias",
IF('Base tratada'!$E1279&lt;=45, "31-45 dias",
IF('Base tratada'!$E1279&lt;=60, "46-60 dias",
IF('Base tratada'!$E1279&lt;=75, "61-75 dias", "76-99 dias")))))</f>
        <v>46-60 dias</v>
      </c>
      <c r="G1279" s="38">
        <v>54</v>
      </c>
      <c r="H1279" s="60" t="str">
        <f>IF('Base tratada'!$G1279&lt;=29,"24–29",
IF('Base tratada'!$G1279&lt;=39,"30–39",
IF('Base tratada'!$G1279&lt;=49,"40–49",
IF('Base tratada'!$G1279&lt;=59,"50–59",
IF('Base tratada'!$G1279&lt;=69,"60–69",
"70–80")))))</f>
        <v>50–59</v>
      </c>
      <c r="I1279" s="34">
        <v>2529</v>
      </c>
      <c r="J1279" s="58" t="str">
        <f>IF('Base tratada'!$K1279=1,"Divorciado",
IF('Base tratada'!$L1279=1,"Casado",
IF('Base tratada'!$M1279=1, "Solteiro",
IF('Base tratada'!$N1279=1,"Juntos",
"Viúvo"))))</f>
        <v>Juntos</v>
      </c>
      <c r="K1279" s="34">
        <v>0</v>
      </c>
      <c r="L1279" s="34">
        <v>0</v>
      </c>
      <c r="M1279" s="34">
        <v>0</v>
      </c>
      <c r="N1279" s="34">
        <v>1</v>
      </c>
      <c r="O1279" s="34">
        <v>0</v>
      </c>
      <c r="P1279" s="34">
        <v>0</v>
      </c>
      <c r="Q1279" s="34">
        <v>0</v>
      </c>
      <c r="R1279" s="34">
        <v>1</v>
      </c>
      <c r="S1279" s="34">
        <v>0</v>
      </c>
      <c r="T1279" s="34">
        <v>0</v>
      </c>
      <c r="U1279" s="35">
        <v>545</v>
      </c>
      <c r="V1279" s="35">
        <v>7</v>
      </c>
      <c r="W1279" s="35">
        <v>114</v>
      </c>
      <c r="X1279" s="35">
        <v>37</v>
      </c>
      <c r="Y1279" s="35">
        <v>21</v>
      </c>
      <c r="Z1279" s="35">
        <v>78</v>
      </c>
      <c r="AA1279" s="34">
        <v>5</v>
      </c>
      <c r="AB1279" s="34">
        <v>5</v>
      </c>
      <c r="AC1279" s="34">
        <v>7</v>
      </c>
      <c r="AD1279" s="34">
        <v>2</v>
      </c>
      <c r="AE1279" s="34">
        <v>11</v>
      </c>
      <c r="AF1279" s="58">
        <f>'Base tratada'!$AC1279+'Base tratada'!$AD1279+'Base tratada'!$AE1279</f>
        <v>20</v>
      </c>
      <c r="AG12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79" s="58" t="str">
        <f>IF('Base tratada'!$AC1279&gt;=MAX('Base tratada'!$AD1279,'Base tratada'!$AE1279),"Web",
IF('Base tratada'!$AD1279&gt;='Base tratada'!$AE1279,"Catalog",
"Store"))</f>
        <v>Store</v>
      </c>
      <c r="AI1279" s="59">
        <f>IF('Base tratada'!$AF1279=0,"0",'Base tratada'!$AK1279/'Base tratada'!$AF1279)</f>
        <v>36.200000000000003</v>
      </c>
      <c r="AJ1279" s="59" t="str">
        <f>IF('Base tratada'!$AI1279=0,"R$ 0",
IF('Base tratada'!$AI1279&lt;=25,"R$ 1–25",
IF('Base tratada'!$AI1279&lt;=50,"R$ 26–50",
"+R$ 50")))</f>
        <v>R$ 26–50</v>
      </c>
      <c r="AK1279" s="35">
        <v>724</v>
      </c>
      <c r="AL1279" s="58" t="str">
        <f>IF('Base tratada'!$AK1279&lt;=100,"R$ 0-100",
IF('Base tratada'!$AK1279&lt;=500,"R$ 101-500",
IF('Base tratada'!$AK1279&lt;=1000,"R$ 501-1000",
IF('Base tratada'!$AK1279&lt;=1500,"R$ 1001-1500",
"+R$ 1500"))))</f>
        <v>R$ 501-1000</v>
      </c>
      <c r="AM1279" s="34">
        <v>0</v>
      </c>
      <c r="AN1279" s="34">
        <v>0</v>
      </c>
      <c r="AO1279" s="34">
        <v>0</v>
      </c>
      <c r="AP1279" s="34">
        <v>1</v>
      </c>
      <c r="AQ1279" s="34">
        <v>0</v>
      </c>
      <c r="AR1279" s="34">
        <v>1</v>
      </c>
      <c r="AS1279" s="34">
        <v>0</v>
      </c>
      <c r="AT1279" s="34">
        <v>3</v>
      </c>
      <c r="AU1279" s="34">
        <v>11</v>
      </c>
      <c r="AV1279" s="52">
        <v>646</v>
      </c>
      <c r="AW1279" s="57">
        <v>0</v>
      </c>
      <c r="AX1279" s="58" t="str">
        <f>IF(Tabela3[[#This Row],[Response]]=1, "Aceitou", "Não aceitou")</f>
        <v>Não aceitou</v>
      </c>
      <c r="AY1279" s="55" t="str">
        <f>Tabela3[[#This Row],[Faixa Recência]] &amp; " | " &amp; Tabela3[[#This Row],[Faixa Gasto]] &amp; " | " &amp; Tabela3[[#This Row],[Faixa ticket médio]]</f>
        <v>46-60 dias | R$ 501-1000 | R$ 26–50</v>
      </c>
      <c r="AZ12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79" s="36"/>
    </row>
    <row r="1280" spans="1:54" x14ac:dyDescent="0.25">
      <c r="A1280" s="61">
        <v>1279</v>
      </c>
      <c r="B1280" s="37">
        <v>78569</v>
      </c>
      <c r="C1280" s="34">
        <v>0</v>
      </c>
      <c r="D1280" s="34">
        <v>0</v>
      </c>
      <c r="E1280" s="34">
        <v>14</v>
      </c>
      <c r="F1280" s="58" t="str">
        <f>IF('Base tratada'!$E1280&lt;=15,"0-15 dias",
IF('Base tratada'!$E1280&lt;=30, "16-30 dias",
IF('Base tratada'!$E1280&lt;=45, "31-45 dias",
IF('Base tratada'!$E1280&lt;=60, "46-60 dias",
IF('Base tratada'!$E1280&lt;=75, "61-75 dias", "76-99 dias")))))</f>
        <v>0-15 dias</v>
      </c>
      <c r="G1280" s="38">
        <v>74</v>
      </c>
      <c r="H1280" s="60" t="str">
        <f>IF('Base tratada'!$G1280&lt;=29,"24–29",
IF('Base tratada'!$G1280&lt;=39,"30–39",
IF('Base tratada'!$G1280&lt;=49,"40–49",
IF('Base tratada'!$G1280&lt;=59,"50–59",
IF('Base tratada'!$G1280&lt;=69,"60–69",
"70–80")))))</f>
        <v>70–80</v>
      </c>
      <c r="I1280" s="34">
        <v>2289</v>
      </c>
      <c r="J1280" s="58" t="str">
        <f>IF('Base tratada'!$K1280=1,"Divorciado",
IF('Base tratada'!$L1280=1,"Casado",
IF('Base tratada'!$M1280=1, "Solteiro",
IF('Base tratada'!$N1280=1,"Juntos",
"Viúvo"))))</f>
        <v>Casado</v>
      </c>
      <c r="K1280" s="34">
        <v>0</v>
      </c>
      <c r="L1280" s="34">
        <v>1</v>
      </c>
      <c r="M1280" s="34">
        <v>0</v>
      </c>
      <c r="N1280" s="34">
        <v>0</v>
      </c>
      <c r="O1280" s="34">
        <v>0</v>
      </c>
      <c r="P1280" s="34">
        <v>0</v>
      </c>
      <c r="Q1280" s="34">
        <v>0</v>
      </c>
      <c r="R1280" s="34">
        <v>1</v>
      </c>
      <c r="S1280" s="34">
        <v>0</v>
      </c>
      <c r="T1280" s="34">
        <v>0</v>
      </c>
      <c r="U1280" s="35">
        <v>558</v>
      </c>
      <c r="V1280" s="35">
        <v>79</v>
      </c>
      <c r="W1280" s="35">
        <v>622</v>
      </c>
      <c r="X1280" s="35">
        <v>207</v>
      </c>
      <c r="Y1280" s="35">
        <v>175</v>
      </c>
      <c r="Z1280" s="35">
        <v>95</v>
      </c>
      <c r="AA1280" s="34">
        <v>1</v>
      </c>
      <c r="AB1280" s="34">
        <v>1</v>
      </c>
      <c r="AC1280" s="34">
        <v>4</v>
      </c>
      <c r="AD1280" s="34">
        <v>6</v>
      </c>
      <c r="AE1280" s="34">
        <v>4</v>
      </c>
      <c r="AF1280" s="58">
        <f>'Base tratada'!$AC1280+'Base tratada'!$AD1280+'Base tratada'!$AE1280</f>
        <v>14</v>
      </c>
      <c r="AG12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80" s="58" t="str">
        <f>IF('Base tratada'!$AC1280&gt;=MAX('Base tratada'!$AD1280,'Base tratada'!$AE1280),"Web",
IF('Base tratada'!$AD1280&gt;='Base tratada'!$AE1280,"Catalog",
"Store"))</f>
        <v>Catalog</v>
      </c>
      <c r="AI1280" s="59">
        <f>IF('Base tratada'!$AF1280=0,"0",'Base tratada'!$AK1280/'Base tratada'!$AF1280)</f>
        <v>117.21428571428571</v>
      </c>
      <c r="AJ1280" s="59" t="str">
        <f>IF('Base tratada'!$AI1280=0,"R$ 0",
IF('Base tratada'!$AI1280&lt;=25,"R$ 1–25",
IF('Base tratada'!$AI1280&lt;=50,"R$ 26–50",
"+R$ 50")))</f>
        <v>+R$ 50</v>
      </c>
      <c r="AK1280" s="35">
        <v>1641</v>
      </c>
      <c r="AL1280" s="58" t="str">
        <f>IF('Base tratada'!$AK1280&lt;=100,"R$ 0-100",
IF('Base tratada'!$AK1280&lt;=500,"R$ 101-500",
IF('Base tratada'!$AK1280&lt;=1000,"R$ 501-1000",
IF('Base tratada'!$AK1280&lt;=1500,"R$ 1001-1500",
"+R$ 1500"))))</f>
        <v>+R$ 1500</v>
      </c>
      <c r="AM1280" s="34">
        <v>0</v>
      </c>
      <c r="AN1280" s="34">
        <v>0</v>
      </c>
      <c r="AO1280" s="34">
        <v>0</v>
      </c>
      <c r="AP1280" s="34">
        <v>0</v>
      </c>
      <c r="AQ1280" s="34">
        <v>1</v>
      </c>
      <c r="AR1280" s="34">
        <v>1</v>
      </c>
      <c r="AS1280" s="34">
        <v>0</v>
      </c>
      <c r="AT1280" s="34">
        <v>3</v>
      </c>
      <c r="AU1280" s="34">
        <v>11</v>
      </c>
      <c r="AV1280" s="52">
        <v>1546</v>
      </c>
      <c r="AW1280" s="57">
        <v>1</v>
      </c>
      <c r="AX1280" s="58" t="str">
        <f>IF(Tabela3[[#This Row],[Response]]=1, "Aceitou", "Não aceitou")</f>
        <v>Aceitou</v>
      </c>
      <c r="AY1280" s="55" t="str">
        <f>Tabela3[[#This Row],[Faixa Recência]] &amp; " | " &amp; Tabela3[[#This Row],[Faixa Gasto]] &amp; " | " &amp; Tabela3[[#This Row],[Faixa ticket médio]]</f>
        <v>0-15 dias | +R$ 1500 | +R$ 50</v>
      </c>
      <c r="AZ12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280" s="36"/>
    </row>
    <row r="1281" spans="1:54" x14ac:dyDescent="0.25">
      <c r="A1281" s="61">
        <v>1280</v>
      </c>
      <c r="B1281" s="37">
        <v>7500</v>
      </c>
      <c r="C1281" s="34">
        <v>1</v>
      </c>
      <c r="D1281" s="34">
        <v>1</v>
      </c>
      <c r="E1281" s="34">
        <v>5</v>
      </c>
      <c r="F1281" s="58" t="str">
        <f>IF('Base tratada'!$E1281&lt;=15,"0-15 dias",
IF('Base tratada'!$E1281&lt;=30, "16-30 dias",
IF('Base tratada'!$E1281&lt;=45, "31-45 dias",
IF('Base tratada'!$E1281&lt;=60, "46-60 dias",
IF('Base tratada'!$E1281&lt;=75, "61-75 dias", "76-99 dias")))))</f>
        <v>0-15 dias</v>
      </c>
      <c r="G1281" s="38">
        <v>42</v>
      </c>
      <c r="H1281" s="60" t="str">
        <f>IF('Base tratada'!$G1281&lt;=29,"24–29",
IF('Base tratada'!$G1281&lt;=39,"30–39",
IF('Base tratada'!$G1281&lt;=49,"40–49",
IF('Base tratada'!$G1281&lt;=59,"50–59",
IF('Base tratada'!$G1281&lt;=69,"60–69",
"70–80")))))</f>
        <v>40–49</v>
      </c>
      <c r="I1281" s="34">
        <v>2708</v>
      </c>
      <c r="J1281" s="58" t="str">
        <f>IF('Base tratada'!$K1281=1,"Divorciado",
IF('Base tratada'!$L1281=1,"Casado",
IF('Base tratada'!$M1281=1, "Solteiro",
IF('Base tratada'!$N1281=1,"Juntos",
"Viúvo"))))</f>
        <v>Solteiro</v>
      </c>
      <c r="K1281" s="34">
        <v>0</v>
      </c>
      <c r="L1281" s="34">
        <v>0</v>
      </c>
      <c r="M1281" s="34">
        <v>1</v>
      </c>
      <c r="N1281" s="34">
        <v>0</v>
      </c>
      <c r="O1281" s="34">
        <v>0</v>
      </c>
      <c r="P1281" s="34">
        <v>0</v>
      </c>
      <c r="Q1281" s="34">
        <v>0</v>
      </c>
      <c r="R1281" s="34">
        <v>1</v>
      </c>
      <c r="S1281" s="34">
        <v>0</v>
      </c>
      <c r="T1281" s="34">
        <v>0</v>
      </c>
      <c r="U1281" s="35">
        <v>6</v>
      </c>
      <c r="V1281" s="35">
        <v>5</v>
      </c>
      <c r="W1281" s="35">
        <v>4</v>
      </c>
      <c r="X1281" s="35">
        <v>13</v>
      </c>
      <c r="Y1281" s="35">
        <v>4</v>
      </c>
      <c r="Z1281" s="35">
        <v>25</v>
      </c>
      <c r="AA1281" s="34">
        <v>4</v>
      </c>
      <c r="AB1281" s="34">
        <v>6</v>
      </c>
      <c r="AC1281" s="34">
        <v>2</v>
      </c>
      <c r="AD1281" s="34">
        <v>1</v>
      </c>
      <c r="AE1281" s="34">
        <v>3</v>
      </c>
      <c r="AF1281" s="58">
        <f>'Base tratada'!$AC1281+'Base tratada'!$AD1281+'Base tratada'!$AE1281</f>
        <v>6</v>
      </c>
      <c r="AG12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81" s="58" t="str">
        <f>IF('Base tratada'!$AC1281&gt;=MAX('Base tratada'!$AD1281,'Base tratada'!$AE1281),"Web",
IF('Base tratada'!$AD1281&gt;='Base tratada'!$AE1281,"Catalog",
"Store"))</f>
        <v>Store</v>
      </c>
      <c r="AI1281" s="59">
        <f>IF('Base tratada'!$AF1281=0,"0",'Base tratada'!$AK1281/'Base tratada'!$AF1281)</f>
        <v>5.333333333333333</v>
      </c>
      <c r="AJ1281" s="59" t="str">
        <f>IF('Base tratada'!$AI1281=0,"R$ 0",
IF('Base tratada'!$AI1281&lt;=25,"R$ 1–25",
IF('Base tratada'!$AI1281&lt;=50,"R$ 26–50",
"+R$ 50")))</f>
        <v>R$ 1–25</v>
      </c>
      <c r="AK1281" s="35">
        <v>32</v>
      </c>
      <c r="AL1281" s="58" t="str">
        <f>IF('Base tratada'!$AK1281&lt;=100,"R$ 0-100",
IF('Base tratada'!$AK1281&lt;=500,"R$ 101-500",
IF('Base tratada'!$AK1281&lt;=1000,"R$ 501-1000",
IF('Base tratada'!$AK1281&lt;=1500,"R$ 1001-1500",
"+R$ 1500"))))</f>
        <v>R$ 0-100</v>
      </c>
      <c r="AM1281" s="34">
        <v>0</v>
      </c>
      <c r="AN1281" s="34">
        <v>0</v>
      </c>
      <c r="AO1281" s="34">
        <v>0</v>
      </c>
      <c r="AP1281" s="34">
        <v>0</v>
      </c>
      <c r="AQ1281" s="34">
        <v>0</v>
      </c>
      <c r="AR1281" s="34">
        <v>0</v>
      </c>
      <c r="AS1281" s="34">
        <v>0</v>
      </c>
      <c r="AT1281" s="34">
        <v>3</v>
      </c>
      <c r="AU1281" s="34">
        <v>11</v>
      </c>
      <c r="AV1281" s="52">
        <v>7</v>
      </c>
      <c r="AW1281" s="57">
        <v>0</v>
      </c>
      <c r="AX1281" s="58" t="str">
        <f>IF(Tabela3[[#This Row],[Response]]=1, "Aceitou", "Não aceitou")</f>
        <v>Não aceitou</v>
      </c>
      <c r="AY1281" s="55" t="str">
        <f>Tabela3[[#This Row],[Faixa Recência]] &amp; " | " &amp; Tabela3[[#This Row],[Faixa Gasto]] &amp; " | " &amp; Tabela3[[#This Row],[Faixa ticket médio]]</f>
        <v>0-15 dias | R$ 0-100 | R$ 1–25</v>
      </c>
      <c r="AZ12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1" s="36"/>
    </row>
    <row r="1282" spans="1:54" x14ac:dyDescent="0.25">
      <c r="A1282" s="61">
        <v>1281</v>
      </c>
      <c r="B1282" s="37">
        <v>94384</v>
      </c>
      <c r="C1282" s="34">
        <v>0</v>
      </c>
      <c r="D1282" s="34">
        <v>0</v>
      </c>
      <c r="E1282" s="34">
        <v>62</v>
      </c>
      <c r="F1282" s="58" t="str">
        <f>IF('Base tratada'!$E1282&lt;=15,"0-15 dias",
IF('Base tratada'!$E1282&lt;=30, "16-30 dias",
IF('Base tratada'!$E1282&lt;=45, "31-45 dias",
IF('Base tratada'!$E1282&lt;=60, "46-60 dias",
IF('Base tratada'!$E1282&lt;=75, "61-75 dias", "76-99 dias")))))</f>
        <v>61-75 dias</v>
      </c>
      <c r="G1282" s="38">
        <v>67</v>
      </c>
      <c r="H1282" s="60" t="str">
        <f>IF('Base tratada'!$G1282&lt;=29,"24–29",
IF('Base tratada'!$G1282&lt;=39,"30–39",
IF('Base tratada'!$G1282&lt;=49,"40–49",
IF('Base tratada'!$G1282&lt;=59,"50–59",
IF('Base tratada'!$G1282&lt;=69,"60–69",
"70–80")))))</f>
        <v>60–69</v>
      </c>
      <c r="I1282" s="34">
        <v>2641</v>
      </c>
      <c r="J1282" s="58" t="str">
        <f>IF('Base tratada'!$K1282=1,"Divorciado",
IF('Base tratada'!$L1282=1,"Casado",
IF('Base tratada'!$M1282=1, "Solteiro",
IF('Base tratada'!$N1282=1,"Juntos",
"Viúvo"))))</f>
        <v>Juntos</v>
      </c>
      <c r="K1282" s="34">
        <v>0</v>
      </c>
      <c r="L1282" s="34">
        <v>0</v>
      </c>
      <c r="M1282" s="34">
        <v>0</v>
      </c>
      <c r="N1282" s="34">
        <v>1</v>
      </c>
      <c r="O1282" s="34">
        <v>0</v>
      </c>
      <c r="P1282" s="34">
        <v>0</v>
      </c>
      <c r="Q1282" s="34">
        <v>0</v>
      </c>
      <c r="R1282" s="34">
        <v>1</v>
      </c>
      <c r="S1282" s="34">
        <v>0</v>
      </c>
      <c r="T1282" s="34">
        <v>0</v>
      </c>
      <c r="U1282" s="35">
        <v>1111</v>
      </c>
      <c r="V1282" s="35">
        <v>24</v>
      </c>
      <c r="W1282" s="35">
        <v>790</v>
      </c>
      <c r="X1282" s="35">
        <v>160</v>
      </c>
      <c r="Y1282" s="35">
        <v>45</v>
      </c>
      <c r="Z1282" s="35">
        <v>172</v>
      </c>
      <c r="AA1282" s="34">
        <v>0</v>
      </c>
      <c r="AB1282" s="34">
        <v>2</v>
      </c>
      <c r="AC1282" s="34">
        <v>5</v>
      </c>
      <c r="AD1282" s="34">
        <v>8</v>
      </c>
      <c r="AE1282" s="34">
        <v>5</v>
      </c>
      <c r="AF1282" s="58">
        <f>'Base tratada'!$AC1282+'Base tratada'!$AD1282+'Base tratada'!$AE1282</f>
        <v>18</v>
      </c>
      <c r="AG12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82" s="58" t="str">
        <f>IF('Base tratada'!$AC1282&gt;=MAX('Base tratada'!$AD1282,'Base tratada'!$AE1282),"Web",
IF('Base tratada'!$AD1282&gt;='Base tratada'!$AE1282,"Catalog",
"Store"))</f>
        <v>Catalog</v>
      </c>
      <c r="AI1282" s="59">
        <f>IF('Base tratada'!$AF1282=0,"0",'Base tratada'!$AK1282/'Base tratada'!$AF1282)</f>
        <v>118.33333333333333</v>
      </c>
      <c r="AJ1282" s="59" t="str">
        <f>IF('Base tratada'!$AI1282=0,"R$ 0",
IF('Base tratada'!$AI1282&lt;=25,"R$ 1–25",
IF('Base tratada'!$AI1282&lt;=50,"R$ 26–50",
"+R$ 50")))</f>
        <v>+R$ 50</v>
      </c>
      <c r="AK1282" s="35">
        <v>2130</v>
      </c>
      <c r="AL1282" s="58" t="str">
        <f>IF('Base tratada'!$AK1282&lt;=100,"R$ 0-100",
IF('Base tratada'!$AK1282&lt;=500,"R$ 101-500",
IF('Base tratada'!$AK1282&lt;=1000,"R$ 501-1000",
IF('Base tratada'!$AK1282&lt;=1500,"R$ 1001-1500",
"+R$ 1500"))))</f>
        <v>+R$ 1500</v>
      </c>
      <c r="AM1282" s="34">
        <v>1</v>
      </c>
      <c r="AN1282" s="34">
        <v>0</v>
      </c>
      <c r="AO1282" s="34">
        <v>0</v>
      </c>
      <c r="AP1282" s="34">
        <v>1</v>
      </c>
      <c r="AQ1282" s="34">
        <v>1</v>
      </c>
      <c r="AR1282" s="34">
        <v>3</v>
      </c>
      <c r="AS1282" s="34">
        <v>0</v>
      </c>
      <c r="AT1282" s="34">
        <v>3</v>
      </c>
      <c r="AU1282" s="34">
        <v>11</v>
      </c>
      <c r="AV1282" s="52">
        <v>1958</v>
      </c>
      <c r="AW1282" s="57">
        <v>1</v>
      </c>
      <c r="AX1282" s="58" t="str">
        <f>IF(Tabela3[[#This Row],[Response]]=1, "Aceitou", "Não aceitou")</f>
        <v>Aceitou</v>
      </c>
      <c r="AY1282" s="55" t="str">
        <f>Tabela3[[#This Row],[Faixa Recência]] &amp; " | " &amp; Tabela3[[#This Row],[Faixa Gasto]] &amp; " | " &amp; Tabela3[[#This Row],[Faixa ticket médio]]</f>
        <v>61-75 dias | +R$ 1500 | +R$ 50</v>
      </c>
      <c r="AZ12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2" s="36"/>
    </row>
    <row r="1283" spans="1:54" x14ac:dyDescent="0.25">
      <c r="A1283" s="61">
        <v>1282</v>
      </c>
      <c r="B1283" s="37">
        <v>23148</v>
      </c>
      <c r="C1283" s="34">
        <v>0</v>
      </c>
      <c r="D1283" s="34">
        <v>0</v>
      </c>
      <c r="E1283" s="34">
        <v>83</v>
      </c>
      <c r="F1283" s="58" t="str">
        <f>IF('Base tratada'!$E1283&lt;=15,"0-15 dias",
IF('Base tratada'!$E1283&lt;=30, "16-30 dias",
IF('Base tratada'!$E1283&lt;=45, "31-45 dias",
IF('Base tratada'!$E1283&lt;=60, "46-60 dias",
IF('Base tratada'!$E1283&lt;=75, "61-75 dias", "76-99 dias")))))</f>
        <v>76-99 dias</v>
      </c>
      <c r="G1283" s="38">
        <v>35</v>
      </c>
      <c r="H1283" s="60" t="str">
        <f>IF('Base tratada'!$G1283&lt;=29,"24–29",
IF('Base tratada'!$G1283&lt;=39,"30–39",
IF('Base tratada'!$G1283&lt;=49,"40–49",
IF('Base tratada'!$G1283&lt;=59,"50–59",
IF('Base tratada'!$G1283&lt;=69,"60–69",
"70–80")))))</f>
        <v>30–39</v>
      </c>
      <c r="I1283" s="34">
        <v>2290</v>
      </c>
      <c r="J1283" s="58" t="str">
        <f>IF('Base tratada'!$K1283=1,"Divorciado",
IF('Base tratada'!$L1283=1,"Casado",
IF('Base tratada'!$M1283=1, "Solteiro",
IF('Base tratada'!$N1283=1,"Juntos",
"Viúvo"))))</f>
        <v>Casado</v>
      </c>
      <c r="K1283" s="34">
        <v>0</v>
      </c>
      <c r="L1283" s="34">
        <v>1</v>
      </c>
      <c r="M1283" s="34">
        <v>0</v>
      </c>
      <c r="N1283" s="34">
        <v>0</v>
      </c>
      <c r="O1283" s="34">
        <v>0</v>
      </c>
      <c r="P1283" s="34">
        <v>1</v>
      </c>
      <c r="Q1283" s="34">
        <v>0</v>
      </c>
      <c r="R1283" s="34">
        <v>0</v>
      </c>
      <c r="S1283" s="34">
        <v>0</v>
      </c>
      <c r="T1283" s="34">
        <v>0</v>
      </c>
      <c r="U1283" s="35">
        <v>4</v>
      </c>
      <c r="V1283" s="35">
        <v>6</v>
      </c>
      <c r="W1283" s="35">
        <v>8</v>
      </c>
      <c r="X1283" s="35">
        <v>6</v>
      </c>
      <c r="Y1283" s="35">
        <v>3</v>
      </c>
      <c r="Z1283" s="35">
        <v>10</v>
      </c>
      <c r="AA1283" s="34">
        <v>1</v>
      </c>
      <c r="AB1283" s="34">
        <v>7</v>
      </c>
      <c r="AC1283" s="34">
        <v>2</v>
      </c>
      <c r="AD1283" s="34">
        <v>0</v>
      </c>
      <c r="AE1283" s="34">
        <v>3</v>
      </c>
      <c r="AF1283" s="58">
        <f>'Base tratada'!$AC1283+'Base tratada'!$AD1283+'Base tratada'!$AE1283</f>
        <v>5</v>
      </c>
      <c r="AG12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83" s="58" t="str">
        <f>IF('Base tratada'!$AC1283&gt;=MAX('Base tratada'!$AD1283,'Base tratada'!$AE1283),"Web",
IF('Base tratada'!$AD1283&gt;='Base tratada'!$AE1283,"Catalog",
"Store"))</f>
        <v>Store</v>
      </c>
      <c r="AI1283" s="59">
        <f>IF('Base tratada'!$AF1283=0,"0",'Base tratada'!$AK1283/'Base tratada'!$AF1283)</f>
        <v>5.4</v>
      </c>
      <c r="AJ1283" s="59" t="str">
        <f>IF('Base tratada'!$AI1283=0,"R$ 0",
IF('Base tratada'!$AI1283&lt;=25,"R$ 1–25",
IF('Base tratada'!$AI1283&lt;=50,"R$ 26–50",
"+R$ 50")))</f>
        <v>R$ 1–25</v>
      </c>
      <c r="AK1283" s="35">
        <v>27</v>
      </c>
      <c r="AL1283" s="58" t="str">
        <f>IF('Base tratada'!$AK1283&lt;=100,"R$ 0-100",
IF('Base tratada'!$AK1283&lt;=500,"R$ 101-500",
IF('Base tratada'!$AK1283&lt;=1000,"R$ 501-1000",
IF('Base tratada'!$AK1283&lt;=1500,"R$ 1001-1500",
"+R$ 1500"))))</f>
        <v>R$ 0-100</v>
      </c>
      <c r="AM1283" s="34">
        <v>0</v>
      </c>
      <c r="AN1283" s="34">
        <v>0</v>
      </c>
      <c r="AO1283" s="34">
        <v>0</v>
      </c>
      <c r="AP1283" s="34">
        <v>0</v>
      </c>
      <c r="AQ1283" s="34">
        <v>0</v>
      </c>
      <c r="AR1283" s="34">
        <v>0</v>
      </c>
      <c r="AS1283" s="34">
        <v>0</v>
      </c>
      <c r="AT1283" s="34">
        <v>3</v>
      </c>
      <c r="AU1283" s="34">
        <v>11</v>
      </c>
      <c r="AV1283" s="52">
        <v>17</v>
      </c>
      <c r="AW1283" s="57">
        <v>0</v>
      </c>
      <c r="AX1283" s="58" t="str">
        <f>IF(Tabela3[[#This Row],[Response]]=1, "Aceitou", "Não aceitou")</f>
        <v>Não aceitou</v>
      </c>
      <c r="AY1283" s="55" t="str">
        <f>Tabela3[[#This Row],[Faixa Recência]] &amp; " | " &amp; Tabela3[[#This Row],[Faixa Gasto]] &amp; " | " &amp; Tabela3[[#This Row],[Faixa ticket médio]]</f>
        <v>76-99 dias | R$ 0-100 | R$ 1–25</v>
      </c>
      <c r="AZ12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3" s="36"/>
    </row>
    <row r="1284" spans="1:54" x14ac:dyDescent="0.25">
      <c r="A1284" s="61">
        <v>1283</v>
      </c>
      <c r="B1284" s="37">
        <v>44267</v>
      </c>
      <c r="C1284" s="34">
        <v>1</v>
      </c>
      <c r="D1284" s="34">
        <v>1</v>
      </c>
      <c r="E1284" s="34">
        <v>48</v>
      </c>
      <c r="F1284" s="58" t="str">
        <f>IF('Base tratada'!$E1284&lt;=15,"0-15 dias",
IF('Base tratada'!$E1284&lt;=30, "16-30 dias",
IF('Base tratada'!$E1284&lt;=45, "31-45 dias",
IF('Base tratada'!$E1284&lt;=60, "46-60 dias",
IF('Base tratada'!$E1284&lt;=75, "61-75 dias", "76-99 dias")))))</f>
        <v>46-60 dias</v>
      </c>
      <c r="G1284" s="38">
        <v>50</v>
      </c>
      <c r="H1284" s="60" t="str">
        <f>IF('Base tratada'!$G1284&lt;=29,"24–29",
IF('Base tratada'!$G1284&lt;=39,"30–39",
IF('Base tratada'!$G1284&lt;=49,"40–49",
IF('Base tratada'!$G1284&lt;=59,"50–59",
IF('Base tratada'!$G1284&lt;=69,"60–69",
"70–80")))))</f>
        <v>50–59</v>
      </c>
      <c r="I1284" s="34">
        <v>2648</v>
      </c>
      <c r="J1284" s="58" t="str">
        <f>IF('Base tratada'!$K1284=1,"Divorciado",
IF('Base tratada'!$L1284=1,"Casado",
IF('Base tratada'!$M1284=1, "Solteiro",
IF('Base tratada'!$N1284=1,"Juntos",
"Viúvo"))))</f>
        <v>Divorciado</v>
      </c>
      <c r="K1284" s="34">
        <v>1</v>
      </c>
      <c r="L1284" s="34">
        <v>0</v>
      </c>
      <c r="M1284" s="34">
        <v>0</v>
      </c>
      <c r="N1284" s="34">
        <v>0</v>
      </c>
      <c r="O1284" s="34">
        <v>0</v>
      </c>
      <c r="P1284" s="34">
        <v>0</v>
      </c>
      <c r="Q1284" s="34">
        <v>0</v>
      </c>
      <c r="R1284" s="34">
        <v>1</v>
      </c>
      <c r="S1284" s="34">
        <v>0</v>
      </c>
      <c r="T1284" s="34">
        <v>0</v>
      </c>
      <c r="U1284" s="35">
        <v>183</v>
      </c>
      <c r="V1284" s="35">
        <v>5</v>
      </c>
      <c r="W1284" s="35">
        <v>65</v>
      </c>
      <c r="X1284" s="35">
        <v>3</v>
      </c>
      <c r="Y1284" s="35">
        <v>5</v>
      </c>
      <c r="Z1284" s="35">
        <v>49</v>
      </c>
      <c r="AA1284" s="34">
        <v>5</v>
      </c>
      <c r="AB1284" s="34">
        <v>9</v>
      </c>
      <c r="AC1284" s="34">
        <v>5</v>
      </c>
      <c r="AD1284" s="34">
        <v>2</v>
      </c>
      <c r="AE1284" s="34">
        <v>4</v>
      </c>
      <c r="AF1284" s="58">
        <f>'Base tratada'!$AC1284+'Base tratada'!$AD1284+'Base tratada'!$AE1284</f>
        <v>11</v>
      </c>
      <c r="AG12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84" s="58" t="str">
        <f>IF('Base tratada'!$AC1284&gt;=MAX('Base tratada'!$AD1284,'Base tratada'!$AE1284),"Web",
IF('Base tratada'!$AD1284&gt;='Base tratada'!$AE1284,"Catalog",
"Store"))</f>
        <v>Web</v>
      </c>
      <c r="AI1284" s="59">
        <f>IF('Base tratada'!$AF1284=0,"0",'Base tratada'!$AK1284/'Base tratada'!$AF1284)</f>
        <v>23.727272727272727</v>
      </c>
      <c r="AJ1284" s="59" t="str">
        <f>IF('Base tratada'!$AI1284=0,"R$ 0",
IF('Base tratada'!$AI1284&lt;=25,"R$ 1–25",
IF('Base tratada'!$AI1284&lt;=50,"R$ 26–50",
"+R$ 50")))</f>
        <v>R$ 1–25</v>
      </c>
      <c r="AK1284" s="35">
        <v>261</v>
      </c>
      <c r="AL1284" s="58" t="str">
        <f>IF('Base tratada'!$AK1284&lt;=100,"R$ 0-100",
IF('Base tratada'!$AK1284&lt;=500,"R$ 101-500",
IF('Base tratada'!$AK1284&lt;=1000,"R$ 501-1000",
IF('Base tratada'!$AK1284&lt;=1500,"R$ 1001-1500",
"+R$ 1500"))))</f>
        <v>R$ 101-500</v>
      </c>
      <c r="AM1284" s="34">
        <v>0</v>
      </c>
      <c r="AN1284" s="34">
        <v>0</v>
      </c>
      <c r="AO1284" s="34">
        <v>0</v>
      </c>
      <c r="AP1284" s="34">
        <v>0</v>
      </c>
      <c r="AQ1284" s="34">
        <v>0</v>
      </c>
      <c r="AR1284" s="34">
        <v>0</v>
      </c>
      <c r="AS1284" s="34">
        <v>0</v>
      </c>
      <c r="AT1284" s="34">
        <v>3</v>
      </c>
      <c r="AU1284" s="34">
        <v>11</v>
      </c>
      <c r="AV1284" s="52">
        <v>212</v>
      </c>
      <c r="AW1284" s="57">
        <v>0</v>
      </c>
      <c r="AX1284" s="58" t="str">
        <f>IF(Tabela3[[#This Row],[Response]]=1, "Aceitou", "Não aceitou")</f>
        <v>Não aceitou</v>
      </c>
      <c r="AY1284" s="55" t="str">
        <f>Tabela3[[#This Row],[Faixa Recência]] &amp; " | " &amp; Tabela3[[#This Row],[Faixa Gasto]] &amp; " | " &amp; Tabela3[[#This Row],[Faixa ticket médio]]</f>
        <v>46-60 dias | R$ 101-500 | R$ 1–25</v>
      </c>
      <c r="AZ12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4" s="36"/>
    </row>
    <row r="1285" spans="1:54" x14ac:dyDescent="0.25">
      <c r="A1285" s="61">
        <v>1284</v>
      </c>
      <c r="B1285" s="37">
        <v>71626</v>
      </c>
      <c r="C1285" s="34">
        <v>0</v>
      </c>
      <c r="D1285" s="34">
        <v>0</v>
      </c>
      <c r="E1285" s="34">
        <v>94</v>
      </c>
      <c r="F1285" s="58" t="str">
        <f>IF('Base tratada'!$E1285&lt;=15,"0-15 dias",
IF('Base tratada'!$E1285&lt;=30, "16-30 dias",
IF('Base tratada'!$E1285&lt;=45, "31-45 dias",
IF('Base tratada'!$E1285&lt;=60, "46-60 dias",
IF('Base tratada'!$E1285&lt;=75, "61-75 dias", "76-99 dias")))))</f>
        <v>76-99 dias</v>
      </c>
      <c r="G1285" s="38">
        <v>41</v>
      </c>
      <c r="H1285" s="60" t="str">
        <f>IF('Base tratada'!$G1285&lt;=29,"24–29",
IF('Base tratada'!$G1285&lt;=39,"30–39",
IF('Base tratada'!$G1285&lt;=49,"40–49",
IF('Base tratada'!$G1285&lt;=59,"50–59",
IF('Base tratada'!$G1285&lt;=69,"60–69",
"70–80")))))</f>
        <v>40–49</v>
      </c>
      <c r="I1285" s="34">
        <v>2764</v>
      </c>
      <c r="J1285" s="58" t="str">
        <f>IF('Base tratada'!$K1285=1,"Divorciado",
IF('Base tratada'!$L1285=1,"Casado",
IF('Base tratada'!$M1285=1, "Solteiro",
IF('Base tratada'!$N1285=1,"Juntos",
"Viúvo"))))</f>
        <v>Casado</v>
      </c>
      <c r="K1285" s="34">
        <v>0</v>
      </c>
      <c r="L1285" s="34">
        <v>1</v>
      </c>
      <c r="M1285" s="34">
        <v>0</v>
      </c>
      <c r="N1285" s="34">
        <v>0</v>
      </c>
      <c r="O1285" s="34">
        <v>0</v>
      </c>
      <c r="P1285" s="34">
        <v>0</v>
      </c>
      <c r="Q1285" s="34">
        <v>0</v>
      </c>
      <c r="R1285" s="34">
        <v>1</v>
      </c>
      <c r="S1285" s="34">
        <v>0</v>
      </c>
      <c r="T1285" s="34">
        <v>0</v>
      </c>
      <c r="U1285" s="35">
        <v>546</v>
      </c>
      <c r="V1285" s="35">
        <v>72</v>
      </c>
      <c r="W1285" s="35">
        <v>376</v>
      </c>
      <c r="X1285" s="35">
        <v>94</v>
      </c>
      <c r="Y1285" s="35">
        <v>145</v>
      </c>
      <c r="Z1285" s="35">
        <v>72</v>
      </c>
      <c r="AA1285" s="34">
        <v>1</v>
      </c>
      <c r="AB1285" s="34">
        <v>3</v>
      </c>
      <c r="AC1285" s="34">
        <v>5</v>
      </c>
      <c r="AD1285" s="34">
        <v>5</v>
      </c>
      <c r="AE1285" s="34">
        <v>8</v>
      </c>
      <c r="AF1285" s="58">
        <f>'Base tratada'!$AC1285+'Base tratada'!$AD1285+'Base tratada'!$AE1285</f>
        <v>18</v>
      </c>
      <c r="AG12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85" s="58" t="str">
        <f>IF('Base tratada'!$AC1285&gt;=MAX('Base tratada'!$AD1285,'Base tratada'!$AE1285),"Web",
IF('Base tratada'!$AD1285&gt;='Base tratada'!$AE1285,"Catalog",
"Store"))</f>
        <v>Store</v>
      </c>
      <c r="AI1285" s="59">
        <f>IF('Base tratada'!$AF1285=0,"0",'Base tratada'!$AK1285/'Base tratada'!$AF1285)</f>
        <v>68.5</v>
      </c>
      <c r="AJ1285" s="59" t="str">
        <f>IF('Base tratada'!$AI1285=0,"R$ 0",
IF('Base tratada'!$AI1285&lt;=25,"R$ 1–25",
IF('Base tratada'!$AI1285&lt;=50,"R$ 26–50",
"+R$ 50")))</f>
        <v>+R$ 50</v>
      </c>
      <c r="AK1285" s="35">
        <v>1233</v>
      </c>
      <c r="AL1285" s="58" t="str">
        <f>IF('Base tratada'!$AK1285&lt;=100,"R$ 0-100",
IF('Base tratada'!$AK1285&lt;=500,"R$ 101-500",
IF('Base tratada'!$AK1285&lt;=1000,"R$ 501-1000",
IF('Base tratada'!$AK1285&lt;=1500,"R$ 1001-1500",
"+R$ 1500"))))</f>
        <v>R$ 1001-1500</v>
      </c>
      <c r="AM1285" s="34">
        <v>0</v>
      </c>
      <c r="AN1285" s="34">
        <v>0</v>
      </c>
      <c r="AO1285" s="34">
        <v>0</v>
      </c>
      <c r="AP1285" s="34">
        <v>1</v>
      </c>
      <c r="AQ1285" s="34">
        <v>0</v>
      </c>
      <c r="AR1285" s="34">
        <v>1</v>
      </c>
      <c r="AS1285" s="34">
        <v>0</v>
      </c>
      <c r="AT1285" s="34">
        <v>3</v>
      </c>
      <c r="AU1285" s="34">
        <v>11</v>
      </c>
      <c r="AV1285" s="52">
        <v>1161</v>
      </c>
      <c r="AW1285" s="57">
        <v>0</v>
      </c>
      <c r="AX1285" s="58" t="str">
        <f>IF(Tabela3[[#This Row],[Response]]=1, "Aceitou", "Não aceitou")</f>
        <v>Não aceitou</v>
      </c>
      <c r="AY1285" s="55" t="str">
        <f>Tabela3[[#This Row],[Faixa Recência]] &amp; " | " &amp; Tabela3[[#This Row],[Faixa Gasto]] &amp; " | " &amp; Tabela3[[#This Row],[Faixa ticket médio]]</f>
        <v>76-99 dias | R$ 1001-1500 | +R$ 50</v>
      </c>
      <c r="AZ12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5" s="36"/>
    </row>
    <row r="1286" spans="1:54" x14ac:dyDescent="0.25">
      <c r="A1286" s="61">
        <v>1285</v>
      </c>
      <c r="B1286" s="37">
        <v>60894</v>
      </c>
      <c r="C1286" s="34">
        <v>0</v>
      </c>
      <c r="D1286" s="34">
        <v>1</v>
      </c>
      <c r="E1286" s="34">
        <v>61</v>
      </c>
      <c r="F1286" s="58" t="str">
        <f>IF('Base tratada'!$E1286&lt;=15,"0-15 dias",
IF('Base tratada'!$E1286&lt;=30, "16-30 dias",
IF('Base tratada'!$E1286&lt;=45, "31-45 dias",
IF('Base tratada'!$E1286&lt;=60, "46-60 dias",
IF('Base tratada'!$E1286&lt;=75, "61-75 dias", "76-99 dias")))))</f>
        <v>61-75 dias</v>
      </c>
      <c r="G1286" s="38">
        <v>54</v>
      </c>
      <c r="H1286" s="60" t="str">
        <f>IF('Base tratada'!$G1286&lt;=29,"24–29",
IF('Base tratada'!$G1286&lt;=39,"30–39",
IF('Base tratada'!$G1286&lt;=49,"40–49",
IF('Base tratada'!$G1286&lt;=59,"50–59",
IF('Base tratada'!$G1286&lt;=69,"60–69",
"70–80")))))</f>
        <v>50–59</v>
      </c>
      <c r="I1286" s="34">
        <v>2525</v>
      </c>
      <c r="J1286" s="58" t="str">
        <f>IF('Base tratada'!$K1286=1,"Divorciado",
IF('Base tratada'!$L1286=1,"Casado",
IF('Base tratada'!$M1286=1, "Solteiro",
IF('Base tratada'!$N1286=1,"Juntos",
"Viúvo"))))</f>
        <v>Juntos</v>
      </c>
      <c r="K1286" s="34">
        <v>0</v>
      </c>
      <c r="L1286" s="34">
        <v>0</v>
      </c>
      <c r="M1286" s="34">
        <v>0</v>
      </c>
      <c r="N1286" s="34">
        <v>1</v>
      </c>
      <c r="O1286" s="34">
        <v>0</v>
      </c>
      <c r="P1286" s="34">
        <v>0</v>
      </c>
      <c r="Q1286" s="34">
        <v>0</v>
      </c>
      <c r="R1286" s="34">
        <v>1</v>
      </c>
      <c r="S1286" s="34">
        <v>0</v>
      </c>
      <c r="T1286" s="34">
        <v>0</v>
      </c>
      <c r="U1286" s="35">
        <v>606</v>
      </c>
      <c r="V1286" s="35">
        <v>7</v>
      </c>
      <c r="W1286" s="35">
        <v>155</v>
      </c>
      <c r="X1286" s="35">
        <v>10</v>
      </c>
      <c r="Y1286" s="35">
        <v>0</v>
      </c>
      <c r="Z1286" s="35">
        <v>54</v>
      </c>
      <c r="AA1286" s="34">
        <v>5</v>
      </c>
      <c r="AB1286" s="34">
        <v>7</v>
      </c>
      <c r="AC1286" s="34">
        <v>10</v>
      </c>
      <c r="AD1286" s="34">
        <v>3</v>
      </c>
      <c r="AE1286" s="34">
        <v>8</v>
      </c>
      <c r="AF1286" s="58">
        <f>'Base tratada'!$AC1286+'Base tratada'!$AD1286+'Base tratada'!$AE1286</f>
        <v>21</v>
      </c>
      <c r="AG12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86" s="58" t="str">
        <f>IF('Base tratada'!$AC1286&gt;=MAX('Base tratada'!$AD1286,'Base tratada'!$AE1286),"Web",
IF('Base tratada'!$AD1286&gt;='Base tratada'!$AE1286,"Catalog",
"Store"))</f>
        <v>Web</v>
      </c>
      <c r="AI1286" s="59">
        <f>IF('Base tratada'!$AF1286=0,"0",'Base tratada'!$AK1286/'Base tratada'!$AF1286)</f>
        <v>37.047619047619051</v>
      </c>
      <c r="AJ1286" s="59" t="str">
        <f>IF('Base tratada'!$AI1286=0,"R$ 0",
IF('Base tratada'!$AI1286&lt;=25,"R$ 1–25",
IF('Base tratada'!$AI1286&lt;=50,"R$ 26–50",
"+R$ 50")))</f>
        <v>R$ 26–50</v>
      </c>
      <c r="AK1286" s="35">
        <v>778</v>
      </c>
      <c r="AL1286" s="58" t="str">
        <f>IF('Base tratada'!$AK1286&lt;=100,"R$ 0-100",
IF('Base tratada'!$AK1286&lt;=500,"R$ 101-500",
IF('Base tratada'!$AK1286&lt;=1000,"R$ 501-1000",
IF('Base tratada'!$AK1286&lt;=1500,"R$ 1001-1500",
"+R$ 1500"))))</f>
        <v>R$ 501-1000</v>
      </c>
      <c r="AM1286" s="34">
        <v>0</v>
      </c>
      <c r="AN1286" s="34">
        <v>0</v>
      </c>
      <c r="AO1286" s="34">
        <v>0</v>
      </c>
      <c r="AP1286" s="34">
        <v>0</v>
      </c>
      <c r="AQ1286" s="34">
        <v>0</v>
      </c>
      <c r="AR1286" s="34">
        <v>0</v>
      </c>
      <c r="AS1286" s="34">
        <v>0</v>
      </c>
      <c r="AT1286" s="34">
        <v>3</v>
      </c>
      <c r="AU1286" s="34">
        <v>11</v>
      </c>
      <c r="AV1286" s="52">
        <v>724</v>
      </c>
      <c r="AW1286" s="57">
        <v>0</v>
      </c>
      <c r="AX1286" s="58" t="str">
        <f>IF(Tabela3[[#This Row],[Response]]=1, "Aceitou", "Não aceitou")</f>
        <v>Não aceitou</v>
      </c>
      <c r="AY1286" s="55" t="str">
        <f>Tabela3[[#This Row],[Faixa Recência]] &amp; " | " &amp; Tabela3[[#This Row],[Faixa Gasto]] &amp; " | " &amp; Tabela3[[#This Row],[Faixa ticket médio]]</f>
        <v>61-75 dias | R$ 501-1000 | R$ 26–50</v>
      </c>
      <c r="AZ12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6" s="36"/>
    </row>
    <row r="1287" spans="1:54" x14ac:dyDescent="0.25">
      <c r="A1287" s="61">
        <v>1286</v>
      </c>
      <c r="B1287" s="37">
        <v>50200</v>
      </c>
      <c r="C1287" s="34">
        <v>1</v>
      </c>
      <c r="D1287" s="34">
        <v>1</v>
      </c>
      <c r="E1287" s="34">
        <v>70</v>
      </c>
      <c r="F1287" s="58" t="str">
        <f>IF('Base tratada'!$E1287&lt;=15,"0-15 dias",
IF('Base tratada'!$E1287&lt;=30, "16-30 dias",
IF('Base tratada'!$E1287&lt;=45, "31-45 dias",
IF('Base tratada'!$E1287&lt;=60, "46-60 dias",
IF('Base tratada'!$E1287&lt;=75, "61-75 dias", "76-99 dias")))))</f>
        <v>61-75 dias</v>
      </c>
      <c r="G1287" s="38">
        <v>44</v>
      </c>
      <c r="H1287" s="60" t="str">
        <f>IF('Base tratada'!$G1287&lt;=29,"24–29",
IF('Base tratada'!$G1287&lt;=39,"30–39",
IF('Base tratada'!$G1287&lt;=49,"40–49",
IF('Base tratada'!$G1287&lt;=59,"50–59",
IF('Base tratada'!$G1287&lt;=69,"60–69",
"70–80")))))</f>
        <v>40–49</v>
      </c>
      <c r="I1287" s="34">
        <v>2611</v>
      </c>
      <c r="J1287" s="58" t="str">
        <f>IF('Base tratada'!$K1287=1,"Divorciado",
IF('Base tratada'!$L1287=1,"Casado",
IF('Base tratada'!$M1287=1, "Solteiro",
IF('Base tratada'!$N1287=1,"Juntos",
"Viúvo"))))</f>
        <v>Juntos</v>
      </c>
      <c r="K1287" s="34">
        <v>0</v>
      </c>
      <c r="L1287" s="34">
        <v>0</v>
      </c>
      <c r="M1287" s="34">
        <v>0</v>
      </c>
      <c r="N1287" s="34">
        <v>1</v>
      </c>
      <c r="O1287" s="34">
        <v>0</v>
      </c>
      <c r="P1287" s="34">
        <v>0</v>
      </c>
      <c r="Q1287" s="34">
        <v>0</v>
      </c>
      <c r="R1287" s="34">
        <v>1</v>
      </c>
      <c r="S1287" s="34">
        <v>0</v>
      </c>
      <c r="T1287" s="34">
        <v>0</v>
      </c>
      <c r="U1287" s="35">
        <v>266</v>
      </c>
      <c r="V1287" s="35">
        <v>6</v>
      </c>
      <c r="W1287" s="35">
        <v>51</v>
      </c>
      <c r="X1287" s="35">
        <v>8</v>
      </c>
      <c r="Y1287" s="35">
        <v>6</v>
      </c>
      <c r="Z1287" s="35">
        <v>64</v>
      </c>
      <c r="AA1287" s="34">
        <v>6</v>
      </c>
      <c r="AB1287" s="34">
        <v>8</v>
      </c>
      <c r="AC1287" s="34">
        <v>7</v>
      </c>
      <c r="AD1287" s="34">
        <v>1</v>
      </c>
      <c r="AE1287" s="34">
        <v>5</v>
      </c>
      <c r="AF1287" s="58">
        <f>'Base tratada'!$AC1287+'Base tratada'!$AD1287+'Base tratada'!$AE1287</f>
        <v>13</v>
      </c>
      <c r="AG12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87" s="58" t="str">
        <f>IF('Base tratada'!$AC1287&gt;=MAX('Base tratada'!$AD1287,'Base tratada'!$AE1287),"Web",
IF('Base tratada'!$AD1287&gt;='Base tratada'!$AE1287,"Catalog",
"Store"))</f>
        <v>Web</v>
      </c>
      <c r="AI1287" s="59">
        <f>IF('Base tratada'!$AF1287=0,"0",'Base tratada'!$AK1287/'Base tratada'!$AF1287)</f>
        <v>25.923076923076923</v>
      </c>
      <c r="AJ1287" s="59" t="str">
        <f>IF('Base tratada'!$AI1287=0,"R$ 0",
IF('Base tratada'!$AI1287&lt;=25,"R$ 1–25",
IF('Base tratada'!$AI1287&lt;=50,"R$ 26–50",
"+R$ 50")))</f>
        <v>R$ 26–50</v>
      </c>
      <c r="AK1287" s="35">
        <v>337</v>
      </c>
      <c r="AL1287" s="58" t="str">
        <f>IF('Base tratada'!$AK1287&lt;=100,"R$ 0-100",
IF('Base tratada'!$AK1287&lt;=500,"R$ 101-500",
IF('Base tratada'!$AK1287&lt;=1000,"R$ 501-1000",
IF('Base tratada'!$AK1287&lt;=1500,"R$ 1001-1500",
"+R$ 1500"))))</f>
        <v>R$ 101-500</v>
      </c>
      <c r="AM1287" s="34">
        <v>0</v>
      </c>
      <c r="AN1287" s="34">
        <v>0</v>
      </c>
      <c r="AO1287" s="34">
        <v>0</v>
      </c>
      <c r="AP1287" s="34">
        <v>0</v>
      </c>
      <c r="AQ1287" s="34">
        <v>0</v>
      </c>
      <c r="AR1287" s="34">
        <v>0</v>
      </c>
      <c r="AS1287" s="34">
        <v>0</v>
      </c>
      <c r="AT1287" s="34">
        <v>3</v>
      </c>
      <c r="AU1287" s="34">
        <v>11</v>
      </c>
      <c r="AV1287" s="52">
        <v>273</v>
      </c>
      <c r="AW1287" s="57">
        <v>0</v>
      </c>
      <c r="AX1287" s="58" t="str">
        <f>IF(Tabela3[[#This Row],[Response]]=1, "Aceitou", "Não aceitou")</f>
        <v>Não aceitou</v>
      </c>
      <c r="AY1287" s="55" t="str">
        <f>Tabela3[[#This Row],[Faixa Recência]] &amp; " | " &amp; Tabela3[[#This Row],[Faixa Gasto]] &amp; " | " &amp; Tabela3[[#This Row],[Faixa ticket médio]]</f>
        <v>61-75 dias | R$ 101-500 | R$ 26–50</v>
      </c>
      <c r="AZ12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87" s="36"/>
    </row>
    <row r="1288" spans="1:54" x14ac:dyDescent="0.25">
      <c r="A1288" s="61">
        <v>1287</v>
      </c>
      <c r="B1288" s="37">
        <v>81051</v>
      </c>
      <c r="C1288" s="34">
        <v>0</v>
      </c>
      <c r="D1288" s="34">
        <v>0</v>
      </c>
      <c r="E1288" s="34">
        <v>43</v>
      </c>
      <c r="F1288" s="58" t="str">
        <f>IF('Base tratada'!$E1288&lt;=15,"0-15 dias",
IF('Base tratada'!$E1288&lt;=30, "16-30 dias",
IF('Base tratada'!$E1288&lt;=45, "31-45 dias",
IF('Base tratada'!$E1288&lt;=60, "46-60 dias",
IF('Base tratada'!$E1288&lt;=75, "61-75 dias", "76-99 dias")))))</f>
        <v>31-45 dias</v>
      </c>
      <c r="G1288" s="38">
        <v>55</v>
      </c>
      <c r="H1288" s="60" t="str">
        <f>IF('Base tratada'!$G1288&lt;=29,"24–29",
IF('Base tratada'!$G1288&lt;=39,"30–39",
IF('Base tratada'!$G1288&lt;=49,"40–49",
IF('Base tratada'!$G1288&lt;=59,"50–59",
IF('Base tratada'!$G1288&lt;=69,"60–69",
"70–80")))))</f>
        <v>50–59</v>
      </c>
      <c r="I1288" s="34">
        <v>2196</v>
      </c>
      <c r="J1288" s="58" t="str">
        <f>IF('Base tratada'!$K1288=1,"Divorciado",
IF('Base tratada'!$L1288=1,"Casado",
IF('Base tratada'!$M1288=1, "Solteiro",
IF('Base tratada'!$N1288=1,"Juntos",
"Viúvo"))))</f>
        <v>Casado</v>
      </c>
      <c r="K1288" s="34">
        <v>0</v>
      </c>
      <c r="L1288" s="34">
        <v>1</v>
      </c>
      <c r="M1288" s="34">
        <v>0</v>
      </c>
      <c r="N1288" s="34">
        <v>0</v>
      </c>
      <c r="O1288" s="34">
        <v>0</v>
      </c>
      <c r="P1288" s="34">
        <v>0</v>
      </c>
      <c r="Q1288" s="34">
        <v>0</v>
      </c>
      <c r="R1288" s="34">
        <v>0</v>
      </c>
      <c r="S1288" s="34">
        <v>0</v>
      </c>
      <c r="T1288" s="34">
        <v>1</v>
      </c>
      <c r="U1288" s="35">
        <v>1142</v>
      </c>
      <c r="V1288" s="35">
        <v>29</v>
      </c>
      <c r="W1288" s="35">
        <v>249</v>
      </c>
      <c r="X1288" s="35">
        <v>38</v>
      </c>
      <c r="Y1288" s="35">
        <v>29</v>
      </c>
      <c r="Z1288" s="35">
        <v>14</v>
      </c>
      <c r="AA1288" s="34">
        <v>1</v>
      </c>
      <c r="AB1288" s="34">
        <v>2</v>
      </c>
      <c r="AC1288" s="34">
        <v>5</v>
      </c>
      <c r="AD1288" s="34">
        <v>5</v>
      </c>
      <c r="AE1288" s="34">
        <v>12</v>
      </c>
      <c r="AF1288" s="58">
        <f>'Base tratada'!$AC1288+'Base tratada'!$AD1288+'Base tratada'!$AE1288</f>
        <v>22</v>
      </c>
      <c r="AG12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88" s="58" t="str">
        <f>IF('Base tratada'!$AC1288&gt;=MAX('Base tratada'!$AD1288,'Base tratada'!$AE1288),"Web",
IF('Base tratada'!$AD1288&gt;='Base tratada'!$AE1288,"Catalog",
"Store"))</f>
        <v>Store</v>
      </c>
      <c r="AI1288" s="59">
        <f>IF('Base tratada'!$AF1288=0,"0",'Base tratada'!$AK1288/'Base tratada'!$AF1288)</f>
        <v>67.590909090909093</v>
      </c>
      <c r="AJ1288" s="59" t="str">
        <f>IF('Base tratada'!$AI1288=0,"R$ 0",
IF('Base tratada'!$AI1288&lt;=25,"R$ 1–25",
IF('Base tratada'!$AI1288&lt;=50,"R$ 26–50",
"+R$ 50")))</f>
        <v>+R$ 50</v>
      </c>
      <c r="AK1288" s="35">
        <v>1487</v>
      </c>
      <c r="AL1288" s="58" t="str">
        <f>IF('Base tratada'!$AK1288&lt;=100,"R$ 0-100",
IF('Base tratada'!$AK1288&lt;=500,"R$ 101-500",
IF('Base tratada'!$AK1288&lt;=1000,"R$ 501-1000",
IF('Base tratada'!$AK1288&lt;=1500,"R$ 1001-1500",
"+R$ 1500"))))</f>
        <v>R$ 1001-1500</v>
      </c>
      <c r="AM1288" s="34">
        <v>0</v>
      </c>
      <c r="AN1288" s="34">
        <v>0</v>
      </c>
      <c r="AO1288" s="34">
        <v>0</v>
      </c>
      <c r="AP1288" s="34">
        <v>1</v>
      </c>
      <c r="AQ1288" s="34">
        <v>1</v>
      </c>
      <c r="AR1288" s="34">
        <v>2</v>
      </c>
      <c r="AS1288" s="34">
        <v>0</v>
      </c>
      <c r="AT1288" s="34">
        <v>3</v>
      </c>
      <c r="AU1288" s="34">
        <v>11</v>
      </c>
      <c r="AV1288" s="52">
        <v>1473</v>
      </c>
      <c r="AW1288" s="57">
        <v>0</v>
      </c>
      <c r="AX1288" s="58" t="str">
        <f>IF(Tabela3[[#This Row],[Response]]=1, "Aceitou", "Não aceitou")</f>
        <v>Não aceitou</v>
      </c>
      <c r="AY1288" s="55" t="str">
        <f>Tabela3[[#This Row],[Faixa Recência]] &amp; " | " &amp; Tabela3[[#This Row],[Faixa Gasto]] &amp; " | " &amp; Tabela3[[#This Row],[Faixa ticket médio]]</f>
        <v>31-45 dias | R$ 1001-1500 | +R$ 50</v>
      </c>
      <c r="AZ12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288" s="36"/>
    </row>
    <row r="1289" spans="1:54" x14ac:dyDescent="0.25">
      <c r="A1289" s="61">
        <v>1288</v>
      </c>
      <c r="B1289" s="37">
        <v>65169</v>
      </c>
      <c r="C1289" s="34">
        <v>0</v>
      </c>
      <c r="D1289" s="34">
        <v>0</v>
      </c>
      <c r="E1289" s="34">
        <v>23</v>
      </c>
      <c r="F1289" s="58" t="str">
        <f>IF('Base tratada'!$E1289&lt;=15,"0-15 dias",
IF('Base tratada'!$E1289&lt;=30, "16-30 dias",
IF('Base tratada'!$E1289&lt;=45, "31-45 dias",
IF('Base tratada'!$E1289&lt;=60, "46-60 dias",
IF('Base tratada'!$E1289&lt;=75, "61-75 dias", "76-99 dias")))))</f>
        <v>16-30 dias</v>
      </c>
      <c r="G1289" s="38">
        <v>38</v>
      </c>
      <c r="H1289" s="60" t="str">
        <f>IF('Base tratada'!$G1289&lt;=29,"24–29",
IF('Base tratada'!$G1289&lt;=39,"30–39",
IF('Base tratada'!$G1289&lt;=49,"40–49",
IF('Base tratada'!$G1289&lt;=59,"50–59",
IF('Base tratada'!$G1289&lt;=69,"60–69",
"70–80")))))</f>
        <v>30–39</v>
      </c>
      <c r="I1289" s="34">
        <v>2325</v>
      </c>
      <c r="J1289" s="58" t="str">
        <f>IF('Base tratada'!$K1289=1,"Divorciado",
IF('Base tratada'!$L1289=1,"Casado",
IF('Base tratada'!$M1289=1, "Solteiro",
IF('Base tratada'!$N1289=1,"Juntos",
"Viúvo"))))</f>
        <v>Casado</v>
      </c>
      <c r="K1289" s="34">
        <v>0</v>
      </c>
      <c r="L1289" s="34">
        <v>1</v>
      </c>
      <c r="M1289" s="34">
        <v>0</v>
      </c>
      <c r="N1289" s="34">
        <v>0</v>
      </c>
      <c r="O1289" s="34">
        <v>0</v>
      </c>
      <c r="P1289" s="34">
        <v>0</v>
      </c>
      <c r="Q1289" s="34">
        <v>0</v>
      </c>
      <c r="R1289" s="34">
        <v>1</v>
      </c>
      <c r="S1289" s="34">
        <v>0</v>
      </c>
      <c r="T1289" s="34">
        <v>0</v>
      </c>
      <c r="U1289" s="35">
        <v>1074</v>
      </c>
      <c r="V1289" s="35">
        <v>0</v>
      </c>
      <c r="W1289" s="35">
        <v>69</v>
      </c>
      <c r="X1289" s="35">
        <v>0</v>
      </c>
      <c r="Y1289" s="35">
        <v>0</v>
      </c>
      <c r="Z1289" s="35">
        <v>46</v>
      </c>
      <c r="AA1289" s="34">
        <v>1</v>
      </c>
      <c r="AB1289" s="34">
        <v>6</v>
      </c>
      <c r="AC1289" s="34">
        <v>10</v>
      </c>
      <c r="AD1289" s="34">
        <v>4</v>
      </c>
      <c r="AE1289" s="34">
        <v>13</v>
      </c>
      <c r="AF1289" s="58">
        <f>'Base tratada'!$AC1289+'Base tratada'!$AD1289+'Base tratada'!$AE1289</f>
        <v>27</v>
      </c>
      <c r="AG12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89" s="58" t="str">
        <f>IF('Base tratada'!$AC1289&gt;=MAX('Base tratada'!$AD1289,'Base tratada'!$AE1289),"Web",
IF('Base tratada'!$AD1289&gt;='Base tratada'!$AE1289,"Catalog",
"Store"))</f>
        <v>Store</v>
      </c>
      <c r="AI1289" s="59">
        <f>IF('Base tratada'!$AF1289=0,"0",'Base tratada'!$AK1289/'Base tratada'!$AF1289)</f>
        <v>42.333333333333336</v>
      </c>
      <c r="AJ1289" s="59" t="str">
        <f>IF('Base tratada'!$AI1289=0,"R$ 0",
IF('Base tratada'!$AI1289&lt;=25,"R$ 1–25",
IF('Base tratada'!$AI1289&lt;=50,"R$ 26–50",
"+R$ 50")))</f>
        <v>R$ 26–50</v>
      </c>
      <c r="AK1289" s="35">
        <v>1143</v>
      </c>
      <c r="AL1289" s="58" t="str">
        <f>IF('Base tratada'!$AK1289&lt;=100,"R$ 0-100",
IF('Base tratada'!$AK1289&lt;=500,"R$ 101-500",
IF('Base tratada'!$AK1289&lt;=1000,"R$ 501-1000",
IF('Base tratada'!$AK1289&lt;=1500,"R$ 1001-1500",
"+R$ 1500"))))</f>
        <v>R$ 1001-1500</v>
      </c>
      <c r="AM1289" s="34">
        <v>1</v>
      </c>
      <c r="AN1289" s="34">
        <v>1</v>
      </c>
      <c r="AO1289" s="34">
        <v>1</v>
      </c>
      <c r="AP1289" s="34">
        <v>0</v>
      </c>
      <c r="AQ1289" s="34">
        <v>1</v>
      </c>
      <c r="AR1289" s="34">
        <v>4</v>
      </c>
      <c r="AS1289" s="34">
        <v>0</v>
      </c>
      <c r="AT1289" s="34">
        <v>3</v>
      </c>
      <c r="AU1289" s="34">
        <v>11</v>
      </c>
      <c r="AV1289" s="52">
        <v>1097</v>
      </c>
      <c r="AW1289" s="57">
        <v>1</v>
      </c>
      <c r="AX1289" s="58" t="str">
        <f>IF(Tabela3[[#This Row],[Response]]=1, "Aceitou", "Não aceitou")</f>
        <v>Aceitou</v>
      </c>
      <c r="AY1289" s="55" t="str">
        <f>Tabela3[[#This Row],[Faixa Recência]] &amp; " | " &amp; Tabela3[[#This Row],[Faixa Gasto]] &amp; " | " &amp; Tabela3[[#This Row],[Faixa ticket médio]]</f>
        <v>16-30 dias | R$ 1001-1500 | R$ 26–50</v>
      </c>
      <c r="AZ12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289" s="36"/>
    </row>
    <row r="1290" spans="1:54" x14ac:dyDescent="0.25">
      <c r="A1290" s="61">
        <v>1289</v>
      </c>
      <c r="B1290" s="37">
        <v>59868</v>
      </c>
      <c r="C1290" s="34">
        <v>0</v>
      </c>
      <c r="D1290" s="34">
        <v>1</v>
      </c>
      <c r="E1290" s="34">
        <v>37</v>
      </c>
      <c r="F1290" s="58" t="str">
        <f>IF('Base tratada'!$E1290&lt;=15,"0-15 dias",
IF('Base tratada'!$E1290&lt;=30, "16-30 dias",
IF('Base tratada'!$E1290&lt;=45, "31-45 dias",
IF('Base tratada'!$E1290&lt;=60, "46-60 dias",
IF('Base tratada'!$E1290&lt;=75, "61-75 dias", "76-99 dias")))))</f>
        <v>31-45 dias</v>
      </c>
      <c r="G1290" s="38">
        <v>48</v>
      </c>
      <c r="H1290" s="60" t="str">
        <f>IF('Base tratada'!$G1290&lt;=29,"24–29",
IF('Base tratada'!$G1290&lt;=39,"30–39",
IF('Base tratada'!$G1290&lt;=49,"40–49",
IF('Base tratada'!$G1290&lt;=59,"50–59",
IF('Base tratada'!$G1290&lt;=69,"60–69",
"70–80")))))</f>
        <v>40–49</v>
      </c>
      <c r="I1290" s="34">
        <v>2501</v>
      </c>
      <c r="J1290" s="58" t="str">
        <f>IF('Base tratada'!$K1290=1,"Divorciado",
IF('Base tratada'!$L1290=1,"Casado",
IF('Base tratada'!$M1290=1, "Solteiro",
IF('Base tratada'!$N1290=1,"Juntos",
"Viúvo"))))</f>
        <v>Juntos</v>
      </c>
      <c r="K1290" s="34">
        <v>0</v>
      </c>
      <c r="L1290" s="34">
        <v>0</v>
      </c>
      <c r="M1290" s="34">
        <v>0</v>
      </c>
      <c r="N1290" s="34">
        <v>1</v>
      </c>
      <c r="O1290" s="34">
        <v>0</v>
      </c>
      <c r="P1290" s="34">
        <v>0</v>
      </c>
      <c r="Q1290" s="34">
        <v>0</v>
      </c>
      <c r="R1290" s="34">
        <v>1</v>
      </c>
      <c r="S1290" s="34">
        <v>0</v>
      </c>
      <c r="T1290" s="34">
        <v>0</v>
      </c>
      <c r="U1290" s="35">
        <v>771</v>
      </c>
      <c r="V1290" s="35">
        <v>51</v>
      </c>
      <c r="W1290" s="35">
        <v>154</v>
      </c>
      <c r="X1290" s="35">
        <v>54</v>
      </c>
      <c r="Y1290" s="35">
        <v>10</v>
      </c>
      <c r="Z1290" s="35">
        <v>154</v>
      </c>
      <c r="AA1290" s="34">
        <v>7</v>
      </c>
      <c r="AB1290" s="34">
        <v>6</v>
      </c>
      <c r="AC1290" s="34">
        <v>11</v>
      </c>
      <c r="AD1290" s="34">
        <v>2</v>
      </c>
      <c r="AE1290" s="34">
        <v>12</v>
      </c>
      <c r="AF1290" s="58">
        <f>'Base tratada'!$AC1290+'Base tratada'!$AD1290+'Base tratada'!$AE1290</f>
        <v>25</v>
      </c>
      <c r="AG12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90" s="58" t="str">
        <f>IF('Base tratada'!$AC1290&gt;=MAX('Base tratada'!$AD1290,'Base tratada'!$AE1290),"Web",
IF('Base tratada'!$AD1290&gt;='Base tratada'!$AE1290,"Catalog",
"Store"))</f>
        <v>Store</v>
      </c>
      <c r="AI1290" s="59">
        <f>IF('Base tratada'!$AF1290=0,"0",'Base tratada'!$AK1290/'Base tratada'!$AF1290)</f>
        <v>41.6</v>
      </c>
      <c r="AJ1290" s="59" t="str">
        <f>IF('Base tratada'!$AI1290=0,"R$ 0",
IF('Base tratada'!$AI1290&lt;=25,"R$ 1–25",
IF('Base tratada'!$AI1290&lt;=50,"R$ 26–50",
"+R$ 50")))</f>
        <v>R$ 26–50</v>
      </c>
      <c r="AK1290" s="35">
        <v>1040</v>
      </c>
      <c r="AL1290" s="58" t="str">
        <f>IF('Base tratada'!$AK1290&lt;=100,"R$ 0-100",
IF('Base tratada'!$AK1290&lt;=500,"R$ 101-500",
IF('Base tratada'!$AK1290&lt;=1000,"R$ 501-1000",
IF('Base tratada'!$AK1290&lt;=1500,"R$ 1001-1500",
"+R$ 1500"))))</f>
        <v>R$ 1001-1500</v>
      </c>
      <c r="AM1290" s="34">
        <v>0</v>
      </c>
      <c r="AN1290" s="34">
        <v>0</v>
      </c>
      <c r="AO1290" s="34">
        <v>0</v>
      </c>
      <c r="AP1290" s="34">
        <v>0</v>
      </c>
      <c r="AQ1290" s="34">
        <v>0</v>
      </c>
      <c r="AR1290" s="34">
        <v>0</v>
      </c>
      <c r="AS1290" s="34">
        <v>0</v>
      </c>
      <c r="AT1290" s="34">
        <v>3</v>
      </c>
      <c r="AU1290" s="34">
        <v>11</v>
      </c>
      <c r="AV1290" s="52">
        <v>886</v>
      </c>
      <c r="AW1290" s="57">
        <v>0</v>
      </c>
      <c r="AX1290" s="58" t="str">
        <f>IF(Tabela3[[#This Row],[Response]]=1, "Aceitou", "Não aceitou")</f>
        <v>Não aceitou</v>
      </c>
      <c r="AY1290" s="55" t="str">
        <f>Tabela3[[#This Row],[Faixa Recência]] &amp; " | " &amp; Tabela3[[#This Row],[Faixa Gasto]] &amp; " | " &amp; Tabela3[[#This Row],[Faixa ticket médio]]</f>
        <v>31-45 dias | R$ 1001-1500 | R$ 26–50</v>
      </c>
      <c r="AZ12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0" s="36"/>
    </row>
    <row r="1291" spans="1:54" x14ac:dyDescent="0.25">
      <c r="A1291" s="61">
        <v>1290</v>
      </c>
      <c r="B1291" s="37">
        <v>65695</v>
      </c>
      <c r="C1291" s="34">
        <v>0</v>
      </c>
      <c r="D1291" s="34">
        <v>1</v>
      </c>
      <c r="E1291" s="34">
        <v>50</v>
      </c>
      <c r="F1291" s="58" t="str">
        <f>IF('Base tratada'!$E1291&lt;=15,"0-15 dias",
IF('Base tratada'!$E1291&lt;=30, "16-30 dias",
IF('Base tratada'!$E1291&lt;=45, "31-45 dias",
IF('Base tratada'!$E1291&lt;=60, "46-60 dias",
IF('Base tratada'!$E1291&lt;=75, "61-75 dias", "76-99 dias")))))</f>
        <v>46-60 dias</v>
      </c>
      <c r="G1291" s="38">
        <v>60</v>
      </c>
      <c r="H1291" s="60" t="str">
        <f>IF('Base tratada'!$G1291&lt;=29,"24–29",
IF('Base tratada'!$G1291&lt;=39,"30–39",
IF('Base tratada'!$G1291&lt;=49,"40–49",
IF('Base tratada'!$G1291&lt;=59,"50–59",
IF('Base tratada'!$G1291&lt;=69,"60–69",
"70–80")))))</f>
        <v>60–69</v>
      </c>
      <c r="I1291" s="34">
        <v>2308</v>
      </c>
      <c r="J1291" s="58" t="str">
        <f>IF('Base tratada'!$K1291=1,"Divorciado",
IF('Base tratada'!$L1291=1,"Casado",
IF('Base tratada'!$M1291=1, "Solteiro",
IF('Base tratada'!$N1291=1,"Juntos",
"Viúvo"))))</f>
        <v>Casado</v>
      </c>
      <c r="K1291" s="34">
        <v>0</v>
      </c>
      <c r="L1291" s="34">
        <v>1</v>
      </c>
      <c r="M1291" s="34">
        <v>0</v>
      </c>
      <c r="N1291" s="34">
        <v>0</v>
      </c>
      <c r="O1291" s="34">
        <v>0</v>
      </c>
      <c r="P1291" s="34">
        <v>0</v>
      </c>
      <c r="Q1291" s="34">
        <v>0</v>
      </c>
      <c r="R1291" s="34">
        <v>0</v>
      </c>
      <c r="S1291" s="34">
        <v>0</v>
      </c>
      <c r="T1291" s="34">
        <v>1</v>
      </c>
      <c r="U1291" s="35">
        <v>371</v>
      </c>
      <c r="V1291" s="35">
        <v>32</v>
      </c>
      <c r="W1291" s="35">
        <v>189</v>
      </c>
      <c r="X1291" s="35">
        <v>0</v>
      </c>
      <c r="Y1291" s="35">
        <v>58</v>
      </c>
      <c r="Z1291" s="35">
        <v>6</v>
      </c>
      <c r="AA1291" s="34">
        <v>2</v>
      </c>
      <c r="AB1291" s="34">
        <v>4</v>
      </c>
      <c r="AC1291" s="34">
        <v>5</v>
      </c>
      <c r="AD1291" s="34">
        <v>4</v>
      </c>
      <c r="AE1291" s="34">
        <v>10</v>
      </c>
      <c r="AF1291" s="58">
        <f>'Base tratada'!$AC1291+'Base tratada'!$AD1291+'Base tratada'!$AE1291</f>
        <v>19</v>
      </c>
      <c r="AG12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291" s="58" t="str">
        <f>IF('Base tratada'!$AC1291&gt;=MAX('Base tratada'!$AD1291,'Base tratada'!$AE1291),"Web",
IF('Base tratada'!$AD1291&gt;='Base tratada'!$AE1291,"Catalog",
"Store"))</f>
        <v>Store</v>
      </c>
      <c r="AI1291" s="59">
        <f>IF('Base tratada'!$AF1291=0,"0",'Base tratada'!$AK1291/'Base tratada'!$AF1291)</f>
        <v>34.210526315789473</v>
      </c>
      <c r="AJ1291" s="59" t="str">
        <f>IF('Base tratada'!$AI1291=0,"R$ 0",
IF('Base tratada'!$AI1291&lt;=25,"R$ 1–25",
IF('Base tratada'!$AI1291&lt;=50,"R$ 26–50",
"+R$ 50")))</f>
        <v>R$ 26–50</v>
      </c>
      <c r="AK1291" s="35">
        <v>650</v>
      </c>
      <c r="AL1291" s="58" t="str">
        <f>IF('Base tratada'!$AK1291&lt;=100,"R$ 0-100",
IF('Base tratada'!$AK1291&lt;=500,"R$ 101-500",
IF('Base tratada'!$AK1291&lt;=1000,"R$ 501-1000",
IF('Base tratada'!$AK1291&lt;=1500,"R$ 1001-1500",
"+R$ 1500"))))</f>
        <v>R$ 501-1000</v>
      </c>
      <c r="AM1291" s="34">
        <v>0</v>
      </c>
      <c r="AN1291" s="34">
        <v>0</v>
      </c>
      <c r="AO1291" s="34">
        <v>0</v>
      </c>
      <c r="AP1291" s="34">
        <v>0</v>
      </c>
      <c r="AQ1291" s="34">
        <v>0</v>
      </c>
      <c r="AR1291" s="34">
        <v>0</v>
      </c>
      <c r="AS1291" s="34">
        <v>0</v>
      </c>
      <c r="AT1291" s="34">
        <v>3</v>
      </c>
      <c r="AU1291" s="34">
        <v>11</v>
      </c>
      <c r="AV1291" s="52">
        <v>644</v>
      </c>
      <c r="AW1291" s="57">
        <v>0</v>
      </c>
      <c r="AX1291" s="58" t="str">
        <f>IF(Tabela3[[#This Row],[Response]]=1, "Aceitou", "Não aceitou")</f>
        <v>Não aceitou</v>
      </c>
      <c r="AY1291" s="55" t="str">
        <f>Tabela3[[#This Row],[Faixa Recência]] &amp; " | " &amp; Tabela3[[#This Row],[Faixa Gasto]] &amp; " | " &amp; Tabela3[[#This Row],[Faixa ticket médio]]</f>
        <v>46-60 dias | R$ 501-1000 | R$ 26–50</v>
      </c>
      <c r="AZ12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1" s="36"/>
    </row>
    <row r="1292" spans="1:54" x14ac:dyDescent="0.25">
      <c r="A1292" s="61">
        <v>1291</v>
      </c>
      <c r="B1292" s="37">
        <v>64857</v>
      </c>
      <c r="C1292" s="34">
        <v>0</v>
      </c>
      <c r="D1292" s="34">
        <v>0</v>
      </c>
      <c r="E1292" s="34">
        <v>78</v>
      </c>
      <c r="F1292" s="58" t="str">
        <f>IF('Base tratada'!$E1292&lt;=15,"0-15 dias",
IF('Base tratada'!$E1292&lt;=30, "16-30 dias",
IF('Base tratada'!$E1292&lt;=45, "31-45 dias",
IF('Base tratada'!$E1292&lt;=60, "46-60 dias",
IF('Base tratada'!$E1292&lt;=75, "61-75 dias", "76-99 dias")))))</f>
        <v>76-99 dias</v>
      </c>
      <c r="G1292" s="38">
        <v>64</v>
      </c>
      <c r="H1292" s="60" t="str">
        <f>IF('Base tratada'!$G1292&lt;=29,"24–29",
IF('Base tratada'!$G1292&lt;=39,"30–39",
IF('Base tratada'!$G1292&lt;=49,"40–49",
IF('Base tratada'!$G1292&lt;=59,"50–59",
IF('Base tratada'!$G1292&lt;=69,"60–69",
"70–80")))))</f>
        <v>60–69</v>
      </c>
      <c r="I1292" s="34">
        <v>2742</v>
      </c>
      <c r="J1292" s="58" t="str">
        <f>IF('Base tratada'!$K1292=1,"Divorciado",
IF('Base tratada'!$L1292=1,"Casado",
IF('Base tratada'!$M1292=1, "Solteiro",
IF('Base tratada'!$N1292=1,"Juntos",
"Viúvo"))))</f>
        <v>Solteiro</v>
      </c>
      <c r="K1292" s="34">
        <v>0</v>
      </c>
      <c r="L1292" s="34">
        <v>0</v>
      </c>
      <c r="M1292" s="34">
        <v>1</v>
      </c>
      <c r="N1292" s="34">
        <v>0</v>
      </c>
      <c r="O1292" s="34">
        <v>0</v>
      </c>
      <c r="P1292" s="34">
        <v>0</v>
      </c>
      <c r="Q1292" s="34">
        <v>0</v>
      </c>
      <c r="R1292" s="34">
        <v>0</v>
      </c>
      <c r="S1292" s="34">
        <v>1</v>
      </c>
      <c r="T1292" s="34">
        <v>0</v>
      </c>
      <c r="U1292" s="35">
        <v>556</v>
      </c>
      <c r="V1292" s="35">
        <v>14</v>
      </c>
      <c r="W1292" s="35">
        <v>717</v>
      </c>
      <c r="X1292" s="35">
        <v>210</v>
      </c>
      <c r="Y1292" s="35">
        <v>0</v>
      </c>
      <c r="Z1292" s="35">
        <v>43</v>
      </c>
      <c r="AA1292" s="34">
        <v>1</v>
      </c>
      <c r="AB1292" s="34">
        <v>4</v>
      </c>
      <c r="AC1292" s="34">
        <v>7</v>
      </c>
      <c r="AD1292" s="34">
        <v>5</v>
      </c>
      <c r="AE1292" s="34">
        <v>10</v>
      </c>
      <c r="AF1292" s="58">
        <f>'Base tratada'!$AC1292+'Base tratada'!$AD1292+'Base tratada'!$AE1292</f>
        <v>22</v>
      </c>
      <c r="AG12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92" s="58" t="str">
        <f>IF('Base tratada'!$AC1292&gt;=MAX('Base tratada'!$AD1292,'Base tratada'!$AE1292),"Web",
IF('Base tratada'!$AD1292&gt;='Base tratada'!$AE1292,"Catalog",
"Store"))</f>
        <v>Store</v>
      </c>
      <c r="AI1292" s="59">
        <f>IF('Base tratada'!$AF1292=0,"0",'Base tratada'!$AK1292/'Base tratada'!$AF1292)</f>
        <v>68.045454545454547</v>
      </c>
      <c r="AJ1292" s="59" t="str">
        <f>IF('Base tratada'!$AI1292=0,"R$ 0",
IF('Base tratada'!$AI1292&lt;=25,"R$ 1–25",
IF('Base tratada'!$AI1292&lt;=50,"R$ 26–50",
"+R$ 50")))</f>
        <v>+R$ 50</v>
      </c>
      <c r="AK1292" s="35">
        <v>1497</v>
      </c>
      <c r="AL1292" s="58" t="str">
        <f>IF('Base tratada'!$AK1292&lt;=100,"R$ 0-100",
IF('Base tratada'!$AK1292&lt;=500,"R$ 101-500",
IF('Base tratada'!$AK1292&lt;=1000,"R$ 501-1000",
IF('Base tratada'!$AK1292&lt;=1500,"R$ 1001-1500",
"+R$ 1500"))))</f>
        <v>R$ 1001-1500</v>
      </c>
      <c r="AM1292" s="34">
        <v>0</v>
      </c>
      <c r="AN1292" s="34">
        <v>0</v>
      </c>
      <c r="AO1292" s="34">
        <v>0</v>
      </c>
      <c r="AP1292" s="34">
        <v>0</v>
      </c>
      <c r="AQ1292" s="34">
        <v>0</v>
      </c>
      <c r="AR1292" s="34">
        <v>0</v>
      </c>
      <c r="AS1292" s="34">
        <v>0</v>
      </c>
      <c r="AT1292" s="34">
        <v>3</v>
      </c>
      <c r="AU1292" s="34">
        <v>11</v>
      </c>
      <c r="AV1292" s="52">
        <v>1454</v>
      </c>
      <c r="AW1292" s="57">
        <v>0</v>
      </c>
      <c r="AX1292" s="58" t="str">
        <f>IF(Tabela3[[#This Row],[Response]]=1, "Aceitou", "Não aceitou")</f>
        <v>Não aceitou</v>
      </c>
      <c r="AY1292" s="55" t="str">
        <f>Tabela3[[#This Row],[Faixa Recência]] &amp; " | " &amp; Tabela3[[#This Row],[Faixa Gasto]] &amp; " | " &amp; Tabela3[[#This Row],[Faixa ticket médio]]</f>
        <v>76-99 dias | R$ 1001-1500 | +R$ 50</v>
      </c>
      <c r="AZ12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2" s="36"/>
    </row>
    <row r="1293" spans="1:54" x14ac:dyDescent="0.25">
      <c r="A1293" s="61">
        <v>1292</v>
      </c>
      <c r="B1293" s="37">
        <v>45143</v>
      </c>
      <c r="C1293" s="34">
        <v>0</v>
      </c>
      <c r="D1293" s="34">
        <v>1</v>
      </c>
      <c r="E1293" s="34">
        <v>74</v>
      </c>
      <c r="F1293" s="58" t="str">
        <f>IF('Base tratada'!$E1293&lt;=15,"0-15 dias",
IF('Base tratada'!$E1293&lt;=30, "16-30 dias",
IF('Base tratada'!$E1293&lt;=45, "31-45 dias",
IF('Base tratada'!$E1293&lt;=60, "46-60 dias",
IF('Base tratada'!$E1293&lt;=75, "61-75 dias", "76-99 dias")))))</f>
        <v>61-75 dias</v>
      </c>
      <c r="G1293" s="38">
        <v>55</v>
      </c>
      <c r="H1293" s="60" t="str">
        <f>IF('Base tratada'!$G1293&lt;=29,"24–29",
IF('Base tratada'!$G1293&lt;=39,"30–39",
IF('Base tratada'!$G1293&lt;=49,"40–49",
IF('Base tratada'!$G1293&lt;=59,"50–59",
IF('Base tratada'!$G1293&lt;=69,"60–69",
"70–80")))))</f>
        <v>50–59</v>
      </c>
      <c r="I1293" s="34">
        <v>2466</v>
      </c>
      <c r="J1293" s="58" t="str">
        <f>IF('Base tratada'!$K1293=1,"Divorciado",
IF('Base tratada'!$L1293=1,"Casado",
IF('Base tratada'!$M1293=1, "Solteiro",
IF('Base tratada'!$N1293=1,"Juntos",
"Viúvo"))))</f>
        <v>Juntos</v>
      </c>
      <c r="K1293" s="34">
        <v>0</v>
      </c>
      <c r="L1293" s="34">
        <v>0</v>
      </c>
      <c r="M1293" s="34">
        <v>0</v>
      </c>
      <c r="N1293" s="34">
        <v>1</v>
      </c>
      <c r="O1293" s="34">
        <v>0</v>
      </c>
      <c r="P1293" s="34">
        <v>0</v>
      </c>
      <c r="Q1293" s="34">
        <v>0</v>
      </c>
      <c r="R1293" s="34">
        <v>0</v>
      </c>
      <c r="S1293" s="34">
        <v>1</v>
      </c>
      <c r="T1293" s="34">
        <v>0</v>
      </c>
      <c r="U1293" s="35">
        <v>202</v>
      </c>
      <c r="V1293" s="35">
        <v>5</v>
      </c>
      <c r="W1293" s="35">
        <v>74</v>
      </c>
      <c r="X1293" s="35">
        <v>11</v>
      </c>
      <c r="Y1293" s="35">
        <v>5</v>
      </c>
      <c r="Z1293" s="35">
        <v>14</v>
      </c>
      <c r="AA1293" s="34">
        <v>3</v>
      </c>
      <c r="AB1293" s="34">
        <v>7</v>
      </c>
      <c r="AC1293" s="34">
        <v>6</v>
      </c>
      <c r="AD1293" s="34">
        <v>1</v>
      </c>
      <c r="AE1293" s="34">
        <v>5</v>
      </c>
      <c r="AF1293" s="58">
        <f>'Base tratada'!$AC1293+'Base tratada'!$AD1293+'Base tratada'!$AE1293</f>
        <v>12</v>
      </c>
      <c r="AG12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93" s="58" t="str">
        <f>IF('Base tratada'!$AC1293&gt;=MAX('Base tratada'!$AD1293,'Base tratada'!$AE1293),"Web",
IF('Base tratada'!$AD1293&gt;='Base tratada'!$AE1293,"Catalog",
"Store"))</f>
        <v>Web</v>
      </c>
      <c r="AI1293" s="59">
        <f>IF('Base tratada'!$AF1293=0,"0",'Base tratada'!$AK1293/'Base tratada'!$AF1293)</f>
        <v>24.75</v>
      </c>
      <c r="AJ1293" s="59" t="str">
        <f>IF('Base tratada'!$AI1293=0,"R$ 0",
IF('Base tratada'!$AI1293&lt;=25,"R$ 1–25",
IF('Base tratada'!$AI1293&lt;=50,"R$ 26–50",
"+R$ 50")))</f>
        <v>R$ 1–25</v>
      </c>
      <c r="AK1293" s="35">
        <v>297</v>
      </c>
      <c r="AL1293" s="58" t="str">
        <f>IF('Base tratada'!$AK1293&lt;=100,"R$ 0-100",
IF('Base tratada'!$AK1293&lt;=500,"R$ 101-500",
IF('Base tratada'!$AK1293&lt;=1000,"R$ 501-1000",
IF('Base tratada'!$AK1293&lt;=1500,"R$ 1001-1500",
"+R$ 1500"))))</f>
        <v>R$ 101-500</v>
      </c>
      <c r="AM1293" s="34">
        <v>0</v>
      </c>
      <c r="AN1293" s="34">
        <v>0</v>
      </c>
      <c r="AO1293" s="34">
        <v>0</v>
      </c>
      <c r="AP1293" s="34">
        <v>0</v>
      </c>
      <c r="AQ1293" s="34">
        <v>0</v>
      </c>
      <c r="AR1293" s="34">
        <v>0</v>
      </c>
      <c r="AS1293" s="34">
        <v>0</v>
      </c>
      <c r="AT1293" s="34">
        <v>3</v>
      </c>
      <c r="AU1293" s="34">
        <v>11</v>
      </c>
      <c r="AV1293" s="52">
        <v>283</v>
      </c>
      <c r="AW1293" s="57">
        <v>0</v>
      </c>
      <c r="AX1293" s="58" t="str">
        <f>IF(Tabela3[[#This Row],[Response]]=1, "Aceitou", "Não aceitou")</f>
        <v>Não aceitou</v>
      </c>
      <c r="AY1293" s="55" t="str">
        <f>Tabela3[[#This Row],[Faixa Recência]] &amp; " | " &amp; Tabela3[[#This Row],[Faixa Gasto]] &amp; " | " &amp; Tabela3[[#This Row],[Faixa ticket médio]]</f>
        <v>61-75 dias | R$ 101-500 | R$ 1–25</v>
      </c>
      <c r="AZ12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3" s="36"/>
    </row>
    <row r="1294" spans="1:54" x14ac:dyDescent="0.25">
      <c r="A1294" s="61">
        <v>1293</v>
      </c>
      <c r="B1294" s="37">
        <v>74805</v>
      </c>
      <c r="C1294" s="34">
        <v>0</v>
      </c>
      <c r="D1294" s="34">
        <v>1</v>
      </c>
      <c r="E1294" s="34">
        <v>14</v>
      </c>
      <c r="F1294" s="58" t="str">
        <f>IF('Base tratada'!$E1294&lt;=15,"0-15 dias",
IF('Base tratada'!$E1294&lt;=30, "16-30 dias",
IF('Base tratada'!$E1294&lt;=45, "31-45 dias",
IF('Base tratada'!$E1294&lt;=60, "46-60 dias",
IF('Base tratada'!$E1294&lt;=75, "61-75 dias", "76-99 dias")))))</f>
        <v>0-15 dias</v>
      </c>
      <c r="G1294" s="38">
        <v>65</v>
      </c>
      <c r="H1294" s="60" t="str">
        <f>IF('Base tratada'!$G1294&lt;=29,"24–29",
IF('Base tratada'!$G1294&lt;=39,"30–39",
IF('Base tratada'!$G1294&lt;=49,"40–49",
IF('Base tratada'!$G1294&lt;=59,"50–59",
IF('Base tratada'!$G1294&lt;=69,"60–69",
"70–80")))))</f>
        <v>60–69</v>
      </c>
      <c r="I1294" s="34">
        <v>2394</v>
      </c>
      <c r="J1294" s="58" t="str">
        <f>IF('Base tratada'!$K1294=1,"Divorciado",
IF('Base tratada'!$L1294=1,"Casado",
IF('Base tratada'!$M1294=1, "Solteiro",
IF('Base tratada'!$N1294=1,"Juntos",
"Viúvo"))))</f>
        <v>Juntos</v>
      </c>
      <c r="K1294" s="34">
        <v>0</v>
      </c>
      <c r="L1294" s="34">
        <v>0</v>
      </c>
      <c r="M1294" s="34">
        <v>0</v>
      </c>
      <c r="N1294" s="34">
        <v>1</v>
      </c>
      <c r="O1294" s="34">
        <v>0</v>
      </c>
      <c r="P1294" s="34">
        <v>1</v>
      </c>
      <c r="Q1294" s="34">
        <v>0</v>
      </c>
      <c r="R1294" s="34">
        <v>0</v>
      </c>
      <c r="S1294" s="34">
        <v>0</v>
      </c>
      <c r="T1294" s="34">
        <v>0</v>
      </c>
      <c r="U1294" s="35">
        <v>209</v>
      </c>
      <c r="V1294" s="35">
        <v>162</v>
      </c>
      <c r="W1294" s="35">
        <v>209</v>
      </c>
      <c r="X1294" s="35">
        <v>41</v>
      </c>
      <c r="Y1294" s="35">
        <v>162</v>
      </c>
      <c r="Z1294" s="35">
        <v>37</v>
      </c>
      <c r="AA1294" s="34">
        <v>5</v>
      </c>
      <c r="AB1294" s="34">
        <v>2</v>
      </c>
      <c r="AC1294" s="34">
        <v>4</v>
      </c>
      <c r="AD1294" s="34">
        <v>7</v>
      </c>
      <c r="AE1294" s="34">
        <v>10</v>
      </c>
      <c r="AF1294" s="58">
        <f>'Base tratada'!$AC1294+'Base tratada'!$AD1294+'Base tratada'!$AE1294</f>
        <v>21</v>
      </c>
      <c r="AG12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294" s="58" t="str">
        <f>IF('Base tratada'!$AC1294&gt;=MAX('Base tratada'!$AD1294,'Base tratada'!$AE1294),"Web",
IF('Base tratada'!$AD1294&gt;='Base tratada'!$AE1294,"Catalog",
"Store"))</f>
        <v>Store</v>
      </c>
      <c r="AI1294" s="59">
        <f>IF('Base tratada'!$AF1294=0,"0",'Base tratada'!$AK1294/'Base tratada'!$AF1294)</f>
        <v>37.285714285714285</v>
      </c>
      <c r="AJ1294" s="59" t="str">
        <f>IF('Base tratada'!$AI1294=0,"R$ 0",
IF('Base tratada'!$AI1294&lt;=25,"R$ 1–25",
IF('Base tratada'!$AI1294&lt;=50,"R$ 26–50",
"+R$ 50")))</f>
        <v>R$ 26–50</v>
      </c>
      <c r="AK1294" s="35">
        <v>783</v>
      </c>
      <c r="AL1294" s="58" t="str">
        <f>IF('Base tratada'!$AK1294&lt;=100,"R$ 0-100",
IF('Base tratada'!$AK1294&lt;=500,"R$ 101-500",
IF('Base tratada'!$AK1294&lt;=1000,"R$ 501-1000",
IF('Base tratada'!$AK1294&lt;=1500,"R$ 1001-1500",
"+R$ 1500"))))</f>
        <v>R$ 501-1000</v>
      </c>
      <c r="AM1294" s="34">
        <v>0</v>
      </c>
      <c r="AN1294" s="34">
        <v>0</v>
      </c>
      <c r="AO1294" s="34">
        <v>0</v>
      </c>
      <c r="AP1294" s="34">
        <v>0</v>
      </c>
      <c r="AQ1294" s="34">
        <v>0</v>
      </c>
      <c r="AR1294" s="34">
        <v>0</v>
      </c>
      <c r="AS1294" s="34">
        <v>0</v>
      </c>
      <c r="AT1294" s="34">
        <v>3</v>
      </c>
      <c r="AU1294" s="34">
        <v>11</v>
      </c>
      <c r="AV1294" s="52">
        <v>746</v>
      </c>
      <c r="AW1294" s="57">
        <v>0</v>
      </c>
      <c r="AX1294" s="58" t="str">
        <f>IF(Tabela3[[#This Row],[Response]]=1, "Aceitou", "Não aceitou")</f>
        <v>Não aceitou</v>
      </c>
      <c r="AY1294" s="55" t="str">
        <f>Tabela3[[#This Row],[Faixa Recência]] &amp; " | " &amp; Tabela3[[#This Row],[Faixa Gasto]] &amp; " | " &amp; Tabela3[[#This Row],[Faixa ticket médio]]</f>
        <v>0-15 dias | R$ 501-1000 | R$ 26–50</v>
      </c>
      <c r="AZ12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4" s="36"/>
    </row>
    <row r="1295" spans="1:54" x14ac:dyDescent="0.25">
      <c r="A1295" s="61">
        <v>1294</v>
      </c>
      <c r="B1295" s="37">
        <v>59060</v>
      </c>
      <c r="C1295" s="34">
        <v>1</v>
      </c>
      <c r="D1295" s="34">
        <v>0</v>
      </c>
      <c r="E1295" s="34">
        <v>77</v>
      </c>
      <c r="F1295" s="58" t="str">
        <f>IF('Base tratada'!$E1295&lt;=15,"0-15 dias",
IF('Base tratada'!$E1295&lt;=30, "16-30 dias",
IF('Base tratada'!$E1295&lt;=45, "31-45 dias",
IF('Base tratada'!$E1295&lt;=60, "46-60 dias",
IF('Base tratada'!$E1295&lt;=75, "61-75 dias", "76-99 dias")))))</f>
        <v>76-99 dias</v>
      </c>
      <c r="G1295" s="38">
        <v>31</v>
      </c>
      <c r="H1295" s="60" t="str">
        <f>IF('Base tratada'!$G1295&lt;=29,"24–29",
IF('Base tratada'!$G1295&lt;=39,"30–39",
IF('Base tratada'!$G1295&lt;=49,"40–49",
IF('Base tratada'!$G1295&lt;=59,"50–59",
IF('Base tratada'!$G1295&lt;=69,"60–69",
"70–80")))))</f>
        <v>30–39</v>
      </c>
      <c r="I1295" s="34">
        <v>2328</v>
      </c>
      <c r="J1295" s="58" t="str">
        <f>IF('Base tratada'!$K1295=1,"Divorciado",
IF('Base tratada'!$L1295=1,"Casado",
IF('Base tratada'!$M1295=1, "Solteiro",
IF('Base tratada'!$N1295=1,"Juntos",
"Viúvo"))))</f>
        <v>Casado</v>
      </c>
      <c r="K1295" s="34">
        <v>0</v>
      </c>
      <c r="L1295" s="34">
        <v>1</v>
      </c>
      <c r="M1295" s="34">
        <v>0</v>
      </c>
      <c r="N1295" s="34">
        <v>0</v>
      </c>
      <c r="O1295" s="34">
        <v>0</v>
      </c>
      <c r="P1295" s="34">
        <v>1</v>
      </c>
      <c r="Q1295" s="34">
        <v>0</v>
      </c>
      <c r="R1295" s="34">
        <v>0</v>
      </c>
      <c r="S1295" s="34">
        <v>0</v>
      </c>
      <c r="T1295" s="34">
        <v>0</v>
      </c>
      <c r="U1295" s="35">
        <v>35</v>
      </c>
      <c r="V1295" s="35">
        <v>40</v>
      </c>
      <c r="W1295" s="35">
        <v>111</v>
      </c>
      <c r="X1295" s="35">
        <v>36</v>
      </c>
      <c r="Y1295" s="35">
        <v>40</v>
      </c>
      <c r="Z1295" s="35">
        <v>12</v>
      </c>
      <c r="AA1295" s="34">
        <v>3</v>
      </c>
      <c r="AB1295" s="34">
        <v>4</v>
      </c>
      <c r="AC1295" s="34">
        <v>3</v>
      </c>
      <c r="AD1295" s="34">
        <v>1</v>
      </c>
      <c r="AE1295" s="34">
        <v>7</v>
      </c>
      <c r="AF1295" s="58">
        <f>'Base tratada'!$AC1295+'Base tratada'!$AD1295+'Base tratada'!$AE1295</f>
        <v>11</v>
      </c>
      <c r="AG12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95" s="58" t="str">
        <f>IF('Base tratada'!$AC1295&gt;=MAX('Base tratada'!$AD1295,'Base tratada'!$AE1295),"Web",
IF('Base tratada'!$AD1295&gt;='Base tratada'!$AE1295,"Catalog",
"Store"))</f>
        <v>Store</v>
      </c>
      <c r="AI1295" s="59">
        <f>IF('Base tratada'!$AF1295=0,"0",'Base tratada'!$AK1295/'Base tratada'!$AF1295)</f>
        <v>23.818181818181817</v>
      </c>
      <c r="AJ1295" s="59" t="str">
        <f>IF('Base tratada'!$AI1295=0,"R$ 0",
IF('Base tratada'!$AI1295&lt;=25,"R$ 1–25",
IF('Base tratada'!$AI1295&lt;=50,"R$ 26–50",
"+R$ 50")))</f>
        <v>R$ 1–25</v>
      </c>
      <c r="AK1295" s="35">
        <v>262</v>
      </c>
      <c r="AL1295" s="58" t="str">
        <f>IF('Base tratada'!$AK1295&lt;=100,"R$ 0-100",
IF('Base tratada'!$AK1295&lt;=500,"R$ 101-500",
IF('Base tratada'!$AK1295&lt;=1000,"R$ 501-1000",
IF('Base tratada'!$AK1295&lt;=1500,"R$ 1001-1500",
"+R$ 1500"))))</f>
        <v>R$ 101-500</v>
      </c>
      <c r="AM1295" s="34">
        <v>0</v>
      </c>
      <c r="AN1295" s="34">
        <v>0</v>
      </c>
      <c r="AO1295" s="34">
        <v>0</v>
      </c>
      <c r="AP1295" s="34">
        <v>0</v>
      </c>
      <c r="AQ1295" s="34">
        <v>0</v>
      </c>
      <c r="AR1295" s="34">
        <v>0</v>
      </c>
      <c r="AS1295" s="34">
        <v>0</v>
      </c>
      <c r="AT1295" s="34">
        <v>3</v>
      </c>
      <c r="AU1295" s="34">
        <v>11</v>
      </c>
      <c r="AV1295" s="52">
        <v>250</v>
      </c>
      <c r="AW1295" s="57">
        <v>0</v>
      </c>
      <c r="AX1295" s="58" t="str">
        <f>IF(Tabela3[[#This Row],[Response]]=1, "Aceitou", "Não aceitou")</f>
        <v>Não aceitou</v>
      </c>
      <c r="AY1295" s="55" t="str">
        <f>Tabela3[[#This Row],[Faixa Recência]] &amp; " | " &amp; Tabela3[[#This Row],[Faixa Gasto]] &amp; " | " &amp; Tabela3[[#This Row],[Faixa ticket médio]]</f>
        <v>76-99 dias | R$ 101-500 | R$ 1–25</v>
      </c>
      <c r="AZ12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5" s="36"/>
    </row>
    <row r="1296" spans="1:54" x14ac:dyDescent="0.25">
      <c r="A1296" s="61">
        <v>1295</v>
      </c>
      <c r="B1296" s="37">
        <v>27238</v>
      </c>
      <c r="C1296" s="34">
        <v>1</v>
      </c>
      <c r="D1296" s="34">
        <v>1</v>
      </c>
      <c r="E1296" s="34">
        <v>39</v>
      </c>
      <c r="F1296" s="58" t="str">
        <f>IF('Base tratada'!$E1296&lt;=15,"0-15 dias",
IF('Base tratada'!$E1296&lt;=30, "16-30 dias",
IF('Base tratada'!$E1296&lt;=45, "31-45 dias",
IF('Base tratada'!$E1296&lt;=60, "46-60 dias",
IF('Base tratada'!$E1296&lt;=75, "61-75 dias", "76-99 dias")))))</f>
        <v>31-45 dias</v>
      </c>
      <c r="G1296" s="38">
        <v>58</v>
      </c>
      <c r="H1296" s="60" t="str">
        <f>IF('Base tratada'!$G1296&lt;=29,"24–29",
IF('Base tratada'!$G1296&lt;=39,"30–39",
IF('Base tratada'!$G1296&lt;=49,"40–49",
IF('Base tratada'!$G1296&lt;=59,"50–59",
IF('Base tratada'!$G1296&lt;=69,"60–69",
"70–80")))))</f>
        <v>50–59</v>
      </c>
      <c r="I1296" s="34">
        <v>2594</v>
      </c>
      <c r="J1296" s="58" t="str">
        <f>IF('Base tratada'!$K1296=1,"Divorciado",
IF('Base tratada'!$L1296=1,"Casado",
IF('Base tratada'!$M1296=1, "Solteiro",
IF('Base tratada'!$N1296=1,"Juntos",
"Viúvo"))))</f>
        <v>Solteiro</v>
      </c>
      <c r="K1296" s="34">
        <v>0</v>
      </c>
      <c r="L1296" s="34">
        <v>0</v>
      </c>
      <c r="M1296" s="34">
        <v>1</v>
      </c>
      <c r="N1296" s="34">
        <v>0</v>
      </c>
      <c r="O1296" s="34">
        <v>0</v>
      </c>
      <c r="P1296" s="34">
        <v>0</v>
      </c>
      <c r="Q1296" s="34">
        <v>0</v>
      </c>
      <c r="R1296" s="34">
        <v>0</v>
      </c>
      <c r="S1296" s="34">
        <v>0</v>
      </c>
      <c r="T1296" s="34">
        <v>1</v>
      </c>
      <c r="U1296" s="35">
        <v>37</v>
      </c>
      <c r="V1296" s="35">
        <v>0</v>
      </c>
      <c r="W1296" s="35">
        <v>17</v>
      </c>
      <c r="X1296" s="35">
        <v>0</v>
      </c>
      <c r="Y1296" s="35">
        <v>0</v>
      </c>
      <c r="Z1296" s="35">
        <v>3</v>
      </c>
      <c r="AA1296" s="34">
        <v>3</v>
      </c>
      <c r="AB1296" s="34">
        <v>9</v>
      </c>
      <c r="AC1296" s="34">
        <v>3</v>
      </c>
      <c r="AD1296" s="34">
        <v>0</v>
      </c>
      <c r="AE1296" s="34">
        <v>3</v>
      </c>
      <c r="AF1296" s="58">
        <f>'Base tratada'!$AC1296+'Base tratada'!$AD1296+'Base tratada'!$AE1296</f>
        <v>6</v>
      </c>
      <c r="AG12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96" s="58" t="str">
        <f>IF('Base tratada'!$AC1296&gt;=MAX('Base tratada'!$AD1296,'Base tratada'!$AE1296),"Web",
IF('Base tratada'!$AD1296&gt;='Base tratada'!$AE1296,"Catalog",
"Store"))</f>
        <v>Web</v>
      </c>
      <c r="AI1296" s="59">
        <f>IF('Base tratada'!$AF1296=0,"0",'Base tratada'!$AK1296/'Base tratada'!$AF1296)</f>
        <v>9</v>
      </c>
      <c r="AJ1296" s="59" t="str">
        <f>IF('Base tratada'!$AI1296=0,"R$ 0",
IF('Base tratada'!$AI1296&lt;=25,"R$ 1–25",
IF('Base tratada'!$AI1296&lt;=50,"R$ 26–50",
"+R$ 50")))</f>
        <v>R$ 1–25</v>
      </c>
      <c r="AK1296" s="35">
        <v>54</v>
      </c>
      <c r="AL1296" s="58" t="str">
        <f>IF('Base tratada'!$AK1296&lt;=100,"R$ 0-100",
IF('Base tratada'!$AK1296&lt;=500,"R$ 101-500",
IF('Base tratada'!$AK1296&lt;=1000,"R$ 501-1000",
IF('Base tratada'!$AK1296&lt;=1500,"R$ 1001-1500",
"+R$ 1500"))))</f>
        <v>R$ 0-100</v>
      </c>
      <c r="AM1296" s="34">
        <v>0</v>
      </c>
      <c r="AN1296" s="34">
        <v>0</v>
      </c>
      <c r="AO1296" s="34">
        <v>0</v>
      </c>
      <c r="AP1296" s="34">
        <v>0</v>
      </c>
      <c r="AQ1296" s="34">
        <v>0</v>
      </c>
      <c r="AR1296" s="34">
        <v>0</v>
      </c>
      <c r="AS1296" s="34">
        <v>0</v>
      </c>
      <c r="AT1296" s="34">
        <v>3</v>
      </c>
      <c r="AU1296" s="34">
        <v>11</v>
      </c>
      <c r="AV1296" s="52">
        <v>51</v>
      </c>
      <c r="AW1296" s="57">
        <v>0</v>
      </c>
      <c r="AX1296" s="58" t="str">
        <f>IF(Tabela3[[#This Row],[Response]]=1, "Aceitou", "Não aceitou")</f>
        <v>Não aceitou</v>
      </c>
      <c r="AY1296" s="55" t="str">
        <f>Tabela3[[#This Row],[Faixa Recência]] &amp; " | " &amp; Tabela3[[#This Row],[Faixa Gasto]] &amp; " | " &amp; Tabela3[[#This Row],[Faixa ticket médio]]</f>
        <v>31-45 dias | R$ 0-100 | R$ 1–25</v>
      </c>
      <c r="AZ12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6" s="36"/>
    </row>
    <row r="1297" spans="1:54" x14ac:dyDescent="0.25">
      <c r="A1297" s="61">
        <v>1296</v>
      </c>
      <c r="B1297" s="37">
        <v>47009</v>
      </c>
      <c r="C1297" s="34">
        <v>0</v>
      </c>
      <c r="D1297" s="34">
        <v>1</v>
      </c>
      <c r="E1297" s="34">
        <v>89</v>
      </c>
      <c r="F1297" s="58" t="str">
        <f>IF('Base tratada'!$E1297&lt;=15,"0-15 dias",
IF('Base tratada'!$E1297&lt;=30, "16-30 dias",
IF('Base tratada'!$E1297&lt;=45, "31-45 dias",
IF('Base tratada'!$E1297&lt;=60, "46-60 dias",
IF('Base tratada'!$E1297&lt;=75, "61-75 dias", "76-99 dias")))))</f>
        <v>76-99 dias</v>
      </c>
      <c r="G1297" s="38">
        <v>55</v>
      </c>
      <c r="H1297" s="60" t="str">
        <f>IF('Base tratada'!$G1297&lt;=29,"24–29",
IF('Base tratada'!$G1297&lt;=39,"30–39",
IF('Base tratada'!$G1297&lt;=49,"40–49",
IF('Base tratada'!$G1297&lt;=59,"50–59",
IF('Base tratada'!$G1297&lt;=69,"60–69",
"70–80")))))</f>
        <v>50–59</v>
      </c>
      <c r="I1297" s="34">
        <v>2430</v>
      </c>
      <c r="J1297" s="58" t="str">
        <f>IF('Base tratada'!$K1297=1,"Divorciado",
IF('Base tratada'!$L1297=1,"Casado",
IF('Base tratada'!$M1297=1, "Solteiro",
IF('Base tratada'!$N1297=1,"Juntos",
"Viúvo"))))</f>
        <v>Juntos</v>
      </c>
      <c r="K1297" s="34">
        <v>0</v>
      </c>
      <c r="L1297" s="34">
        <v>0</v>
      </c>
      <c r="M1297" s="34">
        <v>0</v>
      </c>
      <c r="N1297" s="34">
        <v>1</v>
      </c>
      <c r="O1297" s="34">
        <v>0</v>
      </c>
      <c r="P1297" s="34">
        <v>0</v>
      </c>
      <c r="Q1297" s="34">
        <v>0</v>
      </c>
      <c r="R1297" s="34">
        <v>1</v>
      </c>
      <c r="S1297" s="34">
        <v>0</v>
      </c>
      <c r="T1297" s="34">
        <v>0</v>
      </c>
      <c r="U1297" s="35">
        <v>171</v>
      </c>
      <c r="V1297" s="35">
        <v>45</v>
      </c>
      <c r="W1297" s="35">
        <v>73</v>
      </c>
      <c r="X1297" s="35">
        <v>59</v>
      </c>
      <c r="Y1297" s="35">
        <v>10</v>
      </c>
      <c r="Z1297" s="35">
        <v>90</v>
      </c>
      <c r="AA1297" s="34">
        <v>4</v>
      </c>
      <c r="AB1297" s="34">
        <v>4</v>
      </c>
      <c r="AC1297" s="34">
        <v>3</v>
      </c>
      <c r="AD1297" s="34">
        <v>2</v>
      </c>
      <c r="AE1297" s="34">
        <v>8</v>
      </c>
      <c r="AF1297" s="58">
        <f>'Base tratada'!$AC1297+'Base tratada'!$AD1297+'Base tratada'!$AE1297</f>
        <v>13</v>
      </c>
      <c r="AG12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297" s="58" t="str">
        <f>IF('Base tratada'!$AC1297&gt;=MAX('Base tratada'!$AD1297,'Base tratada'!$AE1297),"Web",
IF('Base tratada'!$AD1297&gt;='Base tratada'!$AE1297,"Catalog",
"Store"))</f>
        <v>Store</v>
      </c>
      <c r="AI1297" s="59">
        <f>IF('Base tratada'!$AF1297=0,"0",'Base tratada'!$AK1297/'Base tratada'!$AF1297)</f>
        <v>27.53846153846154</v>
      </c>
      <c r="AJ1297" s="59" t="str">
        <f>IF('Base tratada'!$AI1297=0,"R$ 0",
IF('Base tratada'!$AI1297&lt;=25,"R$ 1–25",
IF('Base tratada'!$AI1297&lt;=50,"R$ 26–50",
"+R$ 50")))</f>
        <v>R$ 26–50</v>
      </c>
      <c r="AK1297" s="35">
        <v>358</v>
      </c>
      <c r="AL1297" s="58" t="str">
        <f>IF('Base tratada'!$AK1297&lt;=100,"R$ 0-100",
IF('Base tratada'!$AK1297&lt;=500,"R$ 101-500",
IF('Base tratada'!$AK1297&lt;=1000,"R$ 501-1000",
IF('Base tratada'!$AK1297&lt;=1500,"R$ 1001-1500",
"+R$ 1500"))))</f>
        <v>R$ 101-500</v>
      </c>
      <c r="AM1297" s="34">
        <v>0</v>
      </c>
      <c r="AN1297" s="34">
        <v>0</v>
      </c>
      <c r="AO1297" s="34">
        <v>0</v>
      </c>
      <c r="AP1297" s="34">
        <v>0</v>
      </c>
      <c r="AQ1297" s="34">
        <v>0</v>
      </c>
      <c r="AR1297" s="34">
        <v>0</v>
      </c>
      <c r="AS1297" s="34">
        <v>0</v>
      </c>
      <c r="AT1297" s="34">
        <v>3</v>
      </c>
      <c r="AU1297" s="34">
        <v>11</v>
      </c>
      <c r="AV1297" s="52">
        <v>268</v>
      </c>
      <c r="AW1297" s="57">
        <v>0</v>
      </c>
      <c r="AX1297" s="58" t="str">
        <f>IF(Tabela3[[#This Row],[Response]]=1, "Aceitou", "Não aceitou")</f>
        <v>Não aceitou</v>
      </c>
      <c r="AY1297" s="55" t="str">
        <f>Tabela3[[#This Row],[Faixa Recência]] &amp; " | " &amp; Tabela3[[#This Row],[Faixa Gasto]] &amp; " | " &amp; Tabela3[[#This Row],[Faixa ticket médio]]</f>
        <v>76-99 dias | R$ 101-500 | R$ 26–50</v>
      </c>
      <c r="AZ12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7" s="36"/>
    </row>
    <row r="1298" spans="1:54" x14ac:dyDescent="0.25">
      <c r="A1298" s="61">
        <v>1297</v>
      </c>
      <c r="B1298" s="37">
        <v>46094</v>
      </c>
      <c r="C1298" s="34">
        <v>1</v>
      </c>
      <c r="D1298" s="34">
        <v>1</v>
      </c>
      <c r="E1298" s="34">
        <v>62</v>
      </c>
      <c r="F1298" s="58" t="str">
        <f>IF('Base tratada'!$E1298&lt;=15,"0-15 dias",
IF('Base tratada'!$E1298&lt;=30, "16-30 dias",
IF('Base tratada'!$E1298&lt;=45, "31-45 dias",
IF('Base tratada'!$E1298&lt;=60, "46-60 dias",
IF('Base tratada'!$E1298&lt;=75, "61-75 dias", "76-99 dias")))))</f>
        <v>61-75 dias</v>
      </c>
      <c r="G1298" s="38">
        <v>47</v>
      </c>
      <c r="H1298" s="60" t="str">
        <f>IF('Base tratada'!$G1298&lt;=29,"24–29",
IF('Base tratada'!$G1298&lt;=39,"30–39",
IF('Base tratada'!$G1298&lt;=49,"40–49",
IF('Base tratada'!$G1298&lt;=59,"50–59",
IF('Base tratada'!$G1298&lt;=69,"60–69",
"70–80")))))</f>
        <v>40–49</v>
      </c>
      <c r="I1298" s="34">
        <v>2178</v>
      </c>
      <c r="J1298" s="58" t="str">
        <f>IF('Base tratada'!$K1298=1,"Divorciado",
IF('Base tratada'!$L1298=1,"Casado",
IF('Base tratada'!$M1298=1, "Solteiro",
IF('Base tratada'!$N1298=1,"Juntos",
"Viúvo"))))</f>
        <v>Casado</v>
      </c>
      <c r="K1298" s="34">
        <v>0</v>
      </c>
      <c r="L1298" s="34">
        <v>1</v>
      </c>
      <c r="M1298" s="34">
        <v>0</v>
      </c>
      <c r="N1298" s="34">
        <v>0</v>
      </c>
      <c r="O1298" s="34">
        <v>0</v>
      </c>
      <c r="P1298" s="34">
        <v>1</v>
      </c>
      <c r="Q1298" s="34">
        <v>0</v>
      </c>
      <c r="R1298" s="34">
        <v>0</v>
      </c>
      <c r="S1298" s="34">
        <v>0</v>
      </c>
      <c r="T1298" s="34">
        <v>0</v>
      </c>
      <c r="U1298" s="35">
        <v>12</v>
      </c>
      <c r="V1298" s="35">
        <v>2</v>
      </c>
      <c r="W1298" s="35">
        <v>20</v>
      </c>
      <c r="X1298" s="35">
        <v>3</v>
      </c>
      <c r="Y1298" s="35">
        <v>2</v>
      </c>
      <c r="Z1298" s="35">
        <v>5</v>
      </c>
      <c r="AA1298" s="34">
        <v>1</v>
      </c>
      <c r="AB1298" s="34">
        <v>7</v>
      </c>
      <c r="AC1298" s="34">
        <v>1</v>
      </c>
      <c r="AD1298" s="34">
        <v>0</v>
      </c>
      <c r="AE1298" s="34">
        <v>3</v>
      </c>
      <c r="AF1298" s="58">
        <f>'Base tratada'!$AC1298+'Base tratada'!$AD1298+'Base tratada'!$AE1298</f>
        <v>4</v>
      </c>
      <c r="AG12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298" s="58" t="str">
        <f>IF('Base tratada'!$AC1298&gt;=MAX('Base tratada'!$AD1298,'Base tratada'!$AE1298),"Web",
IF('Base tratada'!$AD1298&gt;='Base tratada'!$AE1298,"Catalog",
"Store"))</f>
        <v>Store</v>
      </c>
      <c r="AI1298" s="59">
        <f>IF('Base tratada'!$AF1298=0,"0",'Base tratada'!$AK1298/'Base tratada'!$AF1298)</f>
        <v>9.75</v>
      </c>
      <c r="AJ1298" s="59" t="str">
        <f>IF('Base tratada'!$AI1298=0,"R$ 0",
IF('Base tratada'!$AI1298&lt;=25,"R$ 1–25",
IF('Base tratada'!$AI1298&lt;=50,"R$ 26–50",
"+R$ 50")))</f>
        <v>R$ 1–25</v>
      </c>
      <c r="AK1298" s="35">
        <v>39</v>
      </c>
      <c r="AL1298" s="58" t="str">
        <f>IF('Base tratada'!$AK1298&lt;=100,"R$ 0-100",
IF('Base tratada'!$AK1298&lt;=500,"R$ 101-500",
IF('Base tratada'!$AK1298&lt;=1000,"R$ 501-1000",
IF('Base tratada'!$AK1298&lt;=1500,"R$ 1001-1500",
"+R$ 1500"))))</f>
        <v>R$ 0-100</v>
      </c>
      <c r="AM1298" s="34">
        <v>0</v>
      </c>
      <c r="AN1298" s="34">
        <v>0</v>
      </c>
      <c r="AO1298" s="34">
        <v>0</v>
      </c>
      <c r="AP1298" s="34">
        <v>0</v>
      </c>
      <c r="AQ1298" s="34">
        <v>0</v>
      </c>
      <c r="AR1298" s="34">
        <v>0</v>
      </c>
      <c r="AS1298" s="34">
        <v>0</v>
      </c>
      <c r="AT1298" s="34">
        <v>3</v>
      </c>
      <c r="AU1298" s="34">
        <v>11</v>
      </c>
      <c r="AV1298" s="52">
        <v>34</v>
      </c>
      <c r="AW1298" s="57">
        <v>0</v>
      </c>
      <c r="AX1298" s="58" t="str">
        <f>IF(Tabela3[[#This Row],[Response]]=1, "Aceitou", "Não aceitou")</f>
        <v>Não aceitou</v>
      </c>
      <c r="AY1298" s="55" t="str">
        <f>Tabela3[[#This Row],[Faixa Recência]] &amp; " | " &amp; Tabela3[[#This Row],[Faixa Gasto]] &amp; " | " &amp; Tabela3[[#This Row],[Faixa ticket médio]]</f>
        <v>61-75 dias | R$ 0-100 | R$ 1–25</v>
      </c>
      <c r="AZ12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8" s="36"/>
    </row>
    <row r="1299" spans="1:54" x14ac:dyDescent="0.25">
      <c r="A1299" s="61">
        <v>1298</v>
      </c>
      <c r="B1299" s="37">
        <v>40321</v>
      </c>
      <c r="C1299" s="34">
        <v>1</v>
      </c>
      <c r="D1299" s="34">
        <v>1</v>
      </c>
      <c r="E1299" s="34">
        <v>59</v>
      </c>
      <c r="F1299" s="58" t="str">
        <f>IF('Base tratada'!$E1299&lt;=15,"0-15 dias",
IF('Base tratada'!$E1299&lt;=30, "16-30 dias",
IF('Base tratada'!$E1299&lt;=45, "31-45 dias",
IF('Base tratada'!$E1299&lt;=60, "46-60 dias",
IF('Base tratada'!$E1299&lt;=75, "61-75 dias", "76-99 dias")))))</f>
        <v>46-60 dias</v>
      </c>
      <c r="G1299" s="38">
        <v>48</v>
      </c>
      <c r="H1299" s="60" t="str">
        <f>IF('Base tratada'!$G1299&lt;=29,"24–29",
IF('Base tratada'!$G1299&lt;=39,"30–39",
IF('Base tratada'!$G1299&lt;=49,"40–49",
IF('Base tratada'!$G1299&lt;=59,"50–59",
IF('Base tratada'!$G1299&lt;=69,"60–69",
"70–80")))))</f>
        <v>40–49</v>
      </c>
      <c r="I1299" s="34">
        <v>2494</v>
      </c>
      <c r="J1299" s="58" t="str">
        <f>IF('Base tratada'!$K1299=1,"Divorciado",
IF('Base tratada'!$L1299=1,"Casado",
IF('Base tratada'!$M1299=1, "Solteiro",
IF('Base tratada'!$N1299=1,"Juntos",
"Viúvo"))))</f>
        <v>Casado</v>
      </c>
      <c r="K1299" s="34">
        <v>0</v>
      </c>
      <c r="L1299" s="34">
        <v>1</v>
      </c>
      <c r="M1299" s="34">
        <v>0</v>
      </c>
      <c r="N1299" s="34">
        <v>0</v>
      </c>
      <c r="O1299" s="34">
        <v>0</v>
      </c>
      <c r="P1299" s="34">
        <v>0</v>
      </c>
      <c r="Q1299" s="34">
        <v>0</v>
      </c>
      <c r="R1299" s="34">
        <v>1</v>
      </c>
      <c r="S1299" s="34">
        <v>0</v>
      </c>
      <c r="T1299" s="34">
        <v>0</v>
      </c>
      <c r="U1299" s="35">
        <v>44</v>
      </c>
      <c r="V1299" s="35">
        <v>4</v>
      </c>
      <c r="W1299" s="35">
        <v>21</v>
      </c>
      <c r="X1299" s="35">
        <v>6</v>
      </c>
      <c r="Y1299" s="35">
        <v>0</v>
      </c>
      <c r="Z1299" s="35">
        <v>27</v>
      </c>
      <c r="AA1299" s="34">
        <v>2</v>
      </c>
      <c r="AB1299" s="34">
        <v>7</v>
      </c>
      <c r="AC1299" s="34">
        <v>3</v>
      </c>
      <c r="AD1299" s="34">
        <v>0</v>
      </c>
      <c r="AE1299" s="34">
        <v>3</v>
      </c>
      <c r="AF1299" s="58">
        <f>'Base tratada'!$AC1299+'Base tratada'!$AD1299+'Base tratada'!$AE1299</f>
        <v>6</v>
      </c>
      <c r="AG12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299" s="58" t="str">
        <f>IF('Base tratada'!$AC1299&gt;=MAX('Base tratada'!$AD1299,'Base tratada'!$AE1299),"Web",
IF('Base tratada'!$AD1299&gt;='Base tratada'!$AE1299,"Catalog",
"Store"))</f>
        <v>Web</v>
      </c>
      <c r="AI1299" s="59">
        <f>IF('Base tratada'!$AF1299=0,"0",'Base tratada'!$AK1299/'Base tratada'!$AF1299)</f>
        <v>12.5</v>
      </c>
      <c r="AJ1299" s="59" t="str">
        <f>IF('Base tratada'!$AI1299=0,"R$ 0",
IF('Base tratada'!$AI1299&lt;=25,"R$ 1–25",
IF('Base tratada'!$AI1299&lt;=50,"R$ 26–50",
"+R$ 50")))</f>
        <v>R$ 1–25</v>
      </c>
      <c r="AK1299" s="35">
        <v>75</v>
      </c>
      <c r="AL1299" s="58" t="str">
        <f>IF('Base tratada'!$AK1299&lt;=100,"R$ 0-100",
IF('Base tratada'!$AK1299&lt;=500,"R$ 101-500",
IF('Base tratada'!$AK1299&lt;=1000,"R$ 501-1000",
IF('Base tratada'!$AK1299&lt;=1500,"R$ 1001-1500",
"+R$ 1500"))))</f>
        <v>R$ 0-100</v>
      </c>
      <c r="AM1299" s="34">
        <v>0</v>
      </c>
      <c r="AN1299" s="34">
        <v>0</v>
      </c>
      <c r="AO1299" s="34">
        <v>0</v>
      </c>
      <c r="AP1299" s="34">
        <v>0</v>
      </c>
      <c r="AQ1299" s="34">
        <v>0</v>
      </c>
      <c r="AR1299" s="34">
        <v>0</v>
      </c>
      <c r="AS1299" s="34">
        <v>0</v>
      </c>
      <c r="AT1299" s="34">
        <v>3</v>
      </c>
      <c r="AU1299" s="34">
        <v>11</v>
      </c>
      <c r="AV1299" s="52">
        <v>48</v>
      </c>
      <c r="AW1299" s="57">
        <v>0</v>
      </c>
      <c r="AX1299" s="58" t="str">
        <f>IF(Tabela3[[#This Row],[Response]]=1, "Aceitou", "Não aceitou")</f>
        <v>Não aceitou</v>
      </c>
      <c r="AY1299" s="55" t="str">
        <f>Tabela3[[#This Row],[Faixa Recência]] &amp; " | " &amp; Tabela3[[#This Row],[Faixa Gasto]] &amp; " | " &amp; Tabela3[[#This Row],[Faixa ticket médio]]</f>
        <v>46-60 dias | R$ 0-100 | R$ 1–25</v>
      </c>
      <c r="AZ12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299" s="36"/>
    </row>
    <row r="1300" spans="1:54" x14ac:dyDescent="0.25">
      <c r="A1300" s="61">
        <v>1299</v>
      </c>
      <c r="B1300" s="37">
        <v>37235</v>
      </c>
      <c r="C1300" s="34">
        <v>1</v>
      </c>
      <c r="D1300" s="34">
        <v>0</v>
      </c>
      <c r="E1300" s="34">
        <v>68</v>
      </c>
      <c r="F1300" s="58" t="str">
        <f>IF('Base tratada'!$E1300&lt;=15,"0-15 dias",
IF('Base tratada'!$E1300&lt;=30, "16-30 dias",
IF('Base tratada'!$E1300&lt;=45, "31-45 dias",
IF('Base tratada'!$E1300&lt;=60, "46-60 dias",
IF('Base tratada'!$E1300&lt;=75, "61-75 dias", "76-99 dias")))))</f>
        <v>61-75 dias</v>
      </c>
      <c r="G1300" s="38">
        <v>36</v>
      </c>
      <c r="H1300" s="60" t="str">
        <f>IF('Base tratada'!$G1300&lt;=29,"24–29",
IF('Base tratada'!$G1300&lt;=39,"30–39",
IF('Base tratada'!$G1300&lt;=49,"40–49",
IF('Base tratada'!$G1300&lt;=59,"50–59",
IF('Base tratada'!$G1300&lt;=69,"60–69",
"70–80")))))</f>
        <v>30–39</v>
      </c>
      <c r="I1300" s="34">
        <v>2307</v>
      </c>
      <c r="J1300" s="58" t="str">
        <f>IF('Base tratada'!$K1300=1,"Divorciado",
IF('Base tratada'!$L1300=1,"Casado",
IF('Base tratada'!$M1300=1, "Solteiro",
IF('Base tratada'!$N1300=1,"Juntos",
"Viúvo"))))</f>
        <v>Juntos</v>
      </c>
      <c r="K1300" s="34">
        <v>0</v>
      </c>
      <c r="L1300" s="34">
        <v>0</v>
      </c>
      <c r="M1300" s="34">
        <v>0</v>
      </c>
      <c r="N1300" s="34">
        <v>1</v>
      </c>
      <c r="O1300" s="34">
        <v>0</v>
      </c>
      <c r="P1300" s="34">
        <v>0</v>
      </c>
      <c r="Q1300" s="34">
        <v>0</v>
      </c>
      <c r="R1300" s="34">
        <v>1</v>
      </c>
      <c r="S1300" s="34">
        <v>0</v>
      </c>
      <c r="T1300" s="34">
        <v>0</v>
      </c>
      <c r="U1300" s="35">
        <v>20</v>
      </c>
      <c r="V1300" s="35">
        <v>2</v>
      </c>
      <c r="W1300" s="35">
        <v>9</v>
      </c>
      <c r="X1300" s="35">
        <v>4</v>
      </c>
      <c r="Y1300" s="35">
        <v>6</v>
      </c>
      <c r="Z1300" s="35">
        <v>20</v>
      </c>
      <c r="AA1300" s="34">
        <v>1</v>
      </c>
      <c r="AB1300" s="34">
        <v>4</v>
      </c>
      <c r="AC1300" s="34">
        <v>1</v>
      </c>
      <c r="AD1300" s="34">
        <v>1</v>
      </c>
      <c r="AE1300" s="34">
        <v>2</v>
      </c>
      <c r="AF1300" s="58">
        <f>'Base tratada'!$AC1300+'Base tratada'!$AD1300+'Base tratada'!$AE1300</f>
        <v>4</v>
      </c>
      <c r="AG13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00" s="58" t="str">
        <f>IF('Base tratada'!$AC1300&gt;=MAX('Base tratada'!$AD1300,'Base tratada'!$AE1300),"Web",
IF('Base tratada'!$AD1300&gt;='Base tratada'!$AE1300,"Catalog",
"Store"))</f>
        <v>Store</v>
      </c>
      <c r="AI1300" s="59">
        <f>IF('Base tratada'!$AF1300=0,"0",'Base tratada'!$AK1300/'Base tratada'!$AF1300)</f>
        <v>10.25</v>
      </c>
      <c r="AJ1300" s="59" t="str">
        <f>IF('Base tratada'!$AI1300=0,"R$ 0",
IF('Base tratada'!$AI1300&lt;=25,"R$ 1–25",
IF('Base tratada'!$AI1300&lt;=50,"R$ 26–50",
"+R$ 50")))</f>
        <v>R$ 1–25</v>
      </c>
      <c r="AK1300" s="35">
        <v>41</v>
      </c>
      <c r="AL1300" s="58" t="str">
        <f>IF('Base tratada'!$AK1300&lt;=100,"R$ 0-100",
IF('Base tratada'!$AK1300&lt;=500,"R$ 101-500",
IF('Base tratada'!$AK1300&lt;=1000,"R$ 501-1000",
IF('Base tratada'!$AK1300&lt;=1500,"R$ 1001-1500",
"+R$ 1500"))))</f>
        <v>R$ 0-100</v>
      </c>
      <c r="AM1300" s="34">
        <v>0</v>
      </c>
      <c r="AN1300" s="34">
        <v>0</v>
      </c>
      <c r="AO1300" s="34">
        <v>0</v>
      </c>
      <c r="AP1300" s="34">
        <v>0</v>
      </c>
      <c r="AQ1300" s="34">
        <v>0</v>
      </c>
      <c r="AR1300" s="34">
        <v>0</v>
      </c>
      <c r="AS1300" s="34">
        <v>0</v>
      </c>
      <c r="AT1300" s="34">
        <v>3</v>
      </c>
      <c r="AU1300" s="34">
        <v>11</v>
      </c>
      <c r="AV1300" s="52">
        <v>21</v>
      </c>
      <c r="AW1300" s="57">
        <v>0</v>
      </c>
      <c r="AX1300" s="58" t="str">
        <f>IF(Tabela3[[#This Row],[Response]]=1, "Aceitou", "Não aceitou")</f>
        <v>Não aceitou</v>
      </c>
      <c r="AY1300" s="55" t="str">
        <f>Tabela3[[#This Row],[Faixa Recência]] &amp; " | " &amp; Tabela3[[#This Row],[Faixa Gasto]] &amp; " | " &amp; Tabela3[[#This Row],[Faixa ticket médio]]</f>
        <v>61-75 dias | R$ 0-100 | R$ 1–25</v>
      </c>
      <c r="AZ13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0" s="36"/>
    </row>
    <row r="1301" spans="1:54" x14ac:dyDescent="0.25">
      <c r="A1301" s="61">
        <v>1300</v>
      </c>
      <c r="B1301" s="37">
        <v>81843</v>
      </c>
      <c r="C1301" s="34">
        <v>0</v>
      </c>
      <c r="D1301" s="34">
        <v>0</v>
      </c>
      <c r="E1301" s="34">
        <v>13</v>
      </c>
      <c r="F1301" s="58" t="str">
        <f>IF('Base tratada'!$E1301&lt;=15,"0-15 dias",
IF('Base tratada'!$E1301&lt;=30, "16-30 dias",
IF('Base tratada'!$E1301&lt;=45, "31-45 dias",
IF('Base tratada'!$E1301&lt;=60, "46-60 dias",
IF('Base tratada'!$E1301&lt;=75, "61-75 dias", "76-99 dias")))))</f>
        <v>0-15 dias</v>
      </c>
      <c r="G1301" s="38">
        <v>60</v>
      </c>
      <c r="H1301" s="60" t="str">
        <f>IF('Base tratada'!$G1301&lt;=29,"24–29",
IF('Base tratada'!$G1301&lt;=39,"30–39",
IF('Base tratada'!$G1301&lt;=49,"40–49",
IF('Base tratada'!$G1301&lt;=59,"50–59",
IF('Base tratada'!$G1301&lt;=69,"60–69",
"70–80")))))</f>
        <v>60–69</v>
      </c>
      <c r="I1301" s="34">
        <v>2592</v>
      </c>
      <c r="J1301" s="58" t="str">
        <f>IF('Base tratada'!$K1301=1,"Divorciado",
IF('Base tratada'!$L1301=1,"Casado",
IF('Base tratada'!$M1301=1, "Solteiro",
IF('Base tratada'!$N1301=1,"Juntos",
"Viúvo"))))</f>
        <v>Casado</v>
      </c>
      <c r="K1301" s="34">
        <v>0</v>
      </c>
      <c r="L1301" s="34">
        <v>1</v>
      </c>
      <c r="M1301" s="34">
        <v>0</v>
      </c>
      <c r="N1301" s="34">
        <v>0</v>
      </c>
      <c r="O1301" s="34">
        <v>0</v>
      </c>
      <c r="P1301" s="34">
        <v>0</v>
      </c>
      <c r="Q1301" s="34">
        <v>0</v>
      </c>
      <c r="R1301" s="34">
        <v>0</v>
      </c>
      <c r="S1301" s="34">
        <v>1</v>
      </c>
      <c r="T1301" s="34">
        <v>0</v>
      </c>
      <c r="U1301" s="35">
        <v>779</v>
      </c>
      <c r="V1301" s="35">
        <v>86</v>
      </c>
      <c r="W1301" s="35">
        <v>537</v>
      </c>
      <c r="X1301" s="35">
        <v>34</v>
      </c>
      <c r="Y1301" s="35">
        <v>69</v>
      </c>
      <c r="Z1301" s="35">
        <v>138</v>
      </c>
      <c r="AA1301" s="34">
        <v>1</v>
      </c>
      <c r="AB1301" s="34">
        <v>3</v>
      </c>
      <c r="AC1301" s="34">
        <v>5</v>
      </c>
      <c r="AD1301" s="34">
        <v>9</v>
      </c>
      <c r="AE1301" s="34">
        <v>12</v>
      </c>
      <c r="AF1301" s="58">
        <f>'Base tratada'!$AC1301+'Base tratada'!$AD1301+'Base tratada'!$AE1301</f>
        <v>26</v>
      </c>
      <c r="AG13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01" s="58" t="str">
        <f>IF('Base tratada'!$AC1301&gt;=MAX('Base tratada'!$AD1301,'Base tratada'!$AE1301),"Web",
IF('Base tratada'!$AD1301&gt;='Base tratada'!$AE1301,"Catalog",
"Store"))</f>
        <v>Store</v>
      </c>
      <c r="AI1301" s="59">
        <f>IF('Base tratada'!$AF1301=0,"0",'Base tratada'!$AK1301/'Base tratada'!$AF1301)</f>
        <v>57.884615384615387</v>
      </c>
      <c r="AJ1301" s="59" t="str">
        <f>IF('Base tratada'!$AI1301=0,"R$ 0",
IF('Base tratada'!$AI1301&lt;=25,"R$ 1–25",
IF('Base tratada'!$AI1301&lt;=50,"R$ 26–50",
"+R$ 50")))</f>
        <v>+R$ 50</v>
      </c>
      <c r="AK1301" s="35">
        <v>1505</v>
      </c>
      <c r="AL1301" s="58" t="str">
        <f>IF('Base tratada'!$AK1301&lt;=100,"R$ 0-100",
IF('Base tratada'!$AK1301&lt;=500,"R$ 101-500",
IF('Base tratada'!$AK1301&lt;=1000,"R$ 501-1000",
IF('Base tratada'!$AK1301&lt;=1500,"R$ 1001-1500",
"+R$ 1500"))))</f>
        <v>+R$ 1500</v>
      </c>
      <c r="AM1301" s="34">
        <v>0</v>
      </c>
      <c r="AN1301" s="34">
        <v>0</v>
      </c>
      <c r="AO1301" s="34">
        <v>0</v>
      </c>
      <c r="AP1301" s="34">
        <v>0</v>
      </c>
      <c r="AQ1301" s="34">
        <v>0</v>
      </c>
      <c r="AR1301" s="34">
        <v>0</v>
      </c>
      <c r="AS1301" s="34">
        <v>0</v>
      </c>
      <c r="AT1301" s="34">
        <v>3</v>
      </c>
      <c r="AU1301" s="34">
        <v>11</v>
      </c>
      <c r="AV1301" s="52">
        <v>1367</v>
      </c>
      <c r="AW1301" s="57">
        <v>0</v>
      </c>
      <c r="AX1301" s="58" t="str">
        <f>IF(Tabela3[[#This Row],[Response]]=1, "Aceitou", "Não aceitou")</f>
        <v>Não aceitou</v>
      </c>
      <c r="AY1301" s="55" t="str">
        <f>Tabela3[[#This Row],[Faixa Recência]] &amp; " | " &amp; Tabela3[[#This Row],[Faixa Gasto]] &amp; " | " &amp; Tabela3[[#This Row],[Faixa ticket médio]]</f>
        <v>0-15 dias | +R$ 1500 | +R$ 50</v>
      </c>
      <c r="AZ13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01" s="36"/>
    </row>
    <row r="1302" spans="1:54" x14ac:dyDescent="0.25">
      <c r="A1302" s="61">
        <v>1301</v>
      </c>
      <c r="B1302" s="37">
        <v>46692</v>
      </c>
      <c r="C1302" s="34">
        <v>0</v>
      </c>
      <c r="D1302" s="34">
        <v>1</v>
      </c>
      <c r="E1302" s="34">
        <v>37</v>
      </c>
      <c r="F1302" s="58" t="str">
        <f>IF('Base tratada'!$E1302&lt;=15,"0-15 dias",
IF('Base tratada'!$E1302&lt;=30, "16-30 dias",
IF('Base tratada'!$E1302&lt;=45, "31-45 dias",
IF('Base tratada'!$E1302&lt;=60, "46-60 dias",
IF('Base tratada'!$E1302&lt;=75, "61-75 dias", "76-99 dias")))))</f>
        <v>31-45 dias</v>
      </c>
      <c r="G1302" s="38">
        <v>62</v>
      </c>
      <c r="H1302" s="60" t="str">
        <f>IF('Base tratada'!$G1302&lt;=29,"24–29",
IF('Base tratada'!$G1302&lt;=39,"30–39",
IF('Base tratada'!$G1302&lt;=49,"40–49",
IF('Base tratada'!$G1302&lt;=59,"50–59",
IF('Base tratada'!$G1302&lt;=69,"60–69",
"70–80")))))</f>
        <v>60–69</v>
      </c>
      <c r="I1302" s="34">
        <v>2547</v>
      </c>
      <c r="J1302" s="58" t="str">
        <f>IF('Base tratada'!$K1302=1,"Divorciado",
IF('Base tratada'!$L1302=1,"Casado",
IF('Base tratada'!$M1302=1, "Solteiro",
IF('Base tratada'!$N1302=1,"Juntos",
"Viúvo"))))</f>
        <v>Juntos</v>
      </c>
      <c r="K1302" s="34">
        <v>0</v>
      </c>
      <c r="L1302" s="34">
        <v>0</v>
      </c>
      <c r="M1302" s="34">
        <v>0</v>
      </c>
      <c r="N1302" s="34">
        <v>1</v>
      </c>
      <c r="O1302" s="34">
        <v>0</v>
      </c>
      <c r="P1302" s="34">
        <v>0</v>
      </c>
      <c r="Q1302" s="34">
        <v>0</v>
      </c>
      <c r="R1302" s="34">
        <v>0</v>
      </c>
      <c r="S1302" s="34">
        <v>1</v>
      </c>
      <c r="T1302" s="34">
        <v>0</v>
      </c>
      <c r="U1302" s="35">
        <v>170</v>
      </c>
      <c r="V1302" s="35">
        <v>6</v>
      </c>
      <c r="W1302" s="35">
        <v>97</v>
      </c>
      <c r="X1302" s="35">
        <v>24</v>
      </c>
      <c r="Y1302" s="35">
        <v>12</v>
      </c>
      <c r="Z1302" s="35">
        <v>88</v>
      </c>
      <c r="AA1302" s="34">
        <v>3</v>
      </c>
      <c r="AB1302" s="34">
        <v>6</v>
      </c>
      <c r="AC1302" s="34">
        <v>6</v>
      </c>
      <c r="AD1302" s="34">
        <v>1</v>
      </c>
      <c r="AE1302" s="34">
        <v>5</v>
      </c>
      <c r="AF1302" s="58">
        <f>'Base tratada'!$AC1302+'Base tratada'!$AD1302+'Base tratada'!$AE1302</f>
        <v>12</v>
      </c>
      <c r="AG13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02" s="58" t="str">
        <f>IF('Base tratada'!$AC1302&gt;=MAX('Base tratada'!$AD1302,'Base tratada'!$AE1302),"Web",
IF('Base tratada'!$AD1302&gt;='Base tratada'!$AE1302,"Catalog",
"Store"))</f>
        <v>Web</v>
      </c>
      <c r="AI1302" s="59">
        <f>IF('Base tratada'!$AF1302=0,"0",'Base tratada'!$AK1302/'Base tratada'!$AF1302)</f>
        <v>25.75</v>
      </c>
      <c r="AJ1302" s="59" t="str">
        <f>IF('Base tratada'!$AI1302=0,"R$ 0",
IF('Base tratada'!$AI1302&lt;=25,"R$ 1–25",
IF('Base tratada'!$AI1302&lt;=50,"R$ 26–50",
"+R$ 50")))</f>
        <v>R$ 26–50</v>
      </c>
      <c r="AK1302" s="35">
        <v>309</v>
      </c>
      <c r="AL1302" s="58" t="str">
        <f>IF('Base tratada'!$AK1302&lt;=100,"R$ 0-100",
IF('Base tratada'!$AK1302&lt;=500,"R$ 101-500",
IF('Base tratada'!$AK1302&lt;=1000,"R$ 501-1000",
IF('Base tratada'!$AK1302&lt;=1500,"R$ 1001-1500",
"+R$ 1500"))))</f>
        <v>R$ 101-500</v>
      </c>
      <c r="AM1302" s="34">
        <v>0</v>
      </c>
      <c r="AN1302" s="34">
        <v>0</v>
      </c>
      <c r="AO1302" s="34">
        <v>0</v>
      </c>
      <c r="AP1302" s="34">
        <v>0</v>
      </c>
      <c r="AQ1302" s="34">
        <v>0</v>
      </c>
      <c r="AR1302" s="34">
        <v>0</v>
      </c>
      <c r="AS1302" s="34">
        <v>0</v>
      </c>
      <c r="AT1302" s="34">
        <v>3</v>
      </c>
      <c r="AU1302" s="34">
        <v>11</v>
      </c>
      <c r="AV1302" s="52">
        <v>221</v>
      </c>
      <c r="AW1302" s="57">
        <v>0</v>
      </c>
      <c r="AX1302" s="58" t="str">
        <f>IF(Tabela3[[#This Row],[Response]]=1, "Aceitou", "Não aceitou")</f>
        <v>Não aceitou</v>
      </c>
      <c r="AY1302" s="55" t="str">
        <f>Tabela3[[#This Row],[Faixa Recência]] &amp; " | " &amp; Tabela3[[#This Row],[Faixa Gasto]] &amp; " | " &amp; Tabela3[[#This Row],[Faixa ticket médio]]</f>
        <v>31-45 dias | R$ 101-500 | R$ 26–50</v>
      </c>
      <c r="AZ13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2" s="36"/>
    </row>
    <row r="1303" spans="1:54" x14ac:dyDescent="0.25">
      <c r="A1303" s="61">
        <v>1302</v>
      </c>
      <c r="B1303" s="37">
        <v>77382</v>
      </c>
      <c r="C1303" s="34">
        <v>0</v>
      </c>
      <c r="D1303" s="34">
        <v>1</v>
      </c>
      <c r="E1303" s="34">
        <v>36</v>
      </c>
      <c r="F1303" s="58" t="str">
        <f>IF('Base tratada'!$E1303&lt;=15,"0-15 dias",
IF('Base tratada'!$E1303&lt;=30, "16-30 dias",
IF('Base tratada'!$E1303&lt;=45, "31-45 dias",
IF('Base tratada'!$E1303&lt;=60, "46-60 dias",
IF('Base tratada'!$E1303&lt;=75, "61-75 dias", "76-99 dias")))))</f>
        <v>31-45 dias</v>
      </c>
      <c r="G1303" s="38">
        <v>52</v>
      </c>
      <c r="H1303" s="60" t="str">
        <f>IF('Base tratada'!$G1303&lt;=29,"24–29",
IF('Base tratada'!$G1303&lt;=39,"30–39",
IF('Base tratada'!$G1303&lt;=49,"40–49",
IF('Base tratada'!$G1303&lt;=59,"50–59",
IF('Base tratada'!$G1303&lt;=69,"60–69",
"70–80")))))</f>
        <v>50–59</v>
      </c>
      <c r="I1303" s="34">
        <v>2332</v>
      </c>
      <c r="J1303" s="58" t="str">
        <f>IF('Base tratada'!$K1303=1,"Divorciado",
IF('Base tratada'!$L1303=1,"Casado",
IF('Base tratada'!$M1303=1, "Solteiro",
IF('Base tratada'!$N1303=1,"Juntos",
"Viúvo"))))</f>
        <v>Juntos</v>
      </c>
      <c r="K1303" s="34">
        <v>0</v>
      </c>
      <c r="L1303" s="34">
        <v>0</v>
      </c>
      <c r="M1303" s="34">
        <v>0</v>
      </c>
      <c r="N1303" s="34">
        <v>1</v>
      </c>
      <c r="O1303" s="34">
        <v>0</v>
      </c>
      <c r="P1303" s="34">
        <v>0</v>
      </c>
      <c r="Q1303" s="34">
        <v>0</v>
      </c>
      <c r="R1303" s="34">
        <v>1</v>
      </c>
      <c r="S1303" s="34">
        <v>0</v>
      </c>
      <c r="T1303" s="34">
        <v>0</v>
      </c>
      <c r="U1303" s="35">
        <v>491</v>
      </c>
      <c r="V1303" s="35">
        <v>48</v>
      </c>
      <c r="W1303" s="35">
        <v>231</v>
      </c>
      <c r="X1303" s="35">
        <v>112</v>
      </c>
      <c r="Y1303" s="35">
        <v>105</v>
      </c>
      <c r="Z1303" s="35">
        <v>134</v>
      </c>
      <c r="AA1303" s="34">
        <v>2</v>
      </c>
      <c r="AB1303" s="34">
        <v>1</v>
      </c>
      <c r="AC1303" s="34">
        <v>5</v>
      </c>
      <c r="AD1303" s="34">
        <v>7</v>
      </c>
      <c r="AE1303" s="34">
        <v>12</v>
      </c>
      <c r="AF1303" s="58">
        <f>'Base tratada'!$AC1303+'Base tratada'!$AD1303+'Base tratada'!$AE1303</f>
        <v>24</v>
      </c>
      <c r="AG13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03" s="58" t="str">
        <f>IF('Base tratada'!$AC1303&gt;=MAX('Base tratada'!$AD1303,'Base tratada'!$AE1303),"Web",
IF('Base tratada'!$AD1303&gt;='Base tratada'!$AE1303,"Catalog",
"Store"))</f>
        <v>Store</v>
      </c>
      <c r="AI1303" s="59">
        <f>IF('Base tratada'!$AF1303=0,"0",'Base tratada'!$AK1303/'Base tratada'!$AF1303)</f>
        <v>41.125</v>
      </c>
      <c r="AJ1303" s="59" t="str">
        <f>IF('Base tratada'!$AI1303=0,"R$ 0",
IF('Base tratada'!$AI1303&lt;=25,"R$ 1–25",
IF('Base tratada'!$AI1303&lt;=50,"R$ 26–50",
"+R$ 50")))</f>
        <v>R$ 26–50</v>
      </c>
      <c r="AK1303" s="35">
        <v>987</v>
      </c>
      <c r="AL1303" s="58" t="str">
        <f>IF('Base tratada'!$AK1303&lt;=100,"R$ 0-100",
IF('Base tratada'!$AK1303&lt;=500,"R$ 101-500",
IF('Base tratada'!$AK1303&lt;=1000,"R$ 501-1000",
IF('Base tratada'!$AK1303&lt;=1500,"R$ 1001-1500",
"+R$ 1500"))))</f>
        <v>R$ 501-1000</v>
      </c>
      <c r="AM1303" s="34">
        <v>0</v>
      </c>
      <c r="AN1303" s="34">
        <v>0</v>
      </c>
      <c r="AO1303" s="34">
        <v>0</v>
      </c>
      <c r="AP1303" s="34">
        <v>0</v>
      </c>
      <c r="AQ1303" s="34">
        <v>1</v>
      </c>
      <c r="AR1303" s="34">
        <v>1</v>
      </c>
      <c r="AS1303" s="34">
        <v>0</v>
      </c>
      <c r="AT1303" s="34">
        <v>3</v>
      </c>
      <c r="AU1303" s="34">
        <v>11</v>
      </c>
      <c r="AV1303" s="52">
        <v>853</v>
      </c>
      <c r="AW1303" s="57">
        <v>0</v>
      </c>
      <c r="AX1303" s="58" t="str">
        <f>IF(Tabela3[[#This Row],[Response]]=1, "Aceitou", "Não aceitou")</f>
        <v>Não aceitou</v>
      </c>
      <c r="AY1303" s="55" t="str">
        <f>Tabela3[[#This Row],[Faixa Recência]] &amp; " | " &amp; Tabela3[[#This Row],[Faixa Gasto]] &amp; " | " &amp; Tabela3[[#This Row],[Faixa ticket médio]]</f>
        <v>31-45 dias | R$ 501-1000 | R$ 26–50</v>
      </c>
      <c r="AZ13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3" s="36"/>
    </row>
    <row r="1304" spans="1:54" x14ac:dyDescent="0.25">
      <c r="A1304" s="61">
        <v>1303</v>
      </c>
      <c r="B1304" s="37">
        <v>37774</v>
      </c>
      <c r="C1304" s="34">
        <v>2</v>
      </c>
      <c r="D1304" s="34">
        <v>0</v>
      </c>
      <c r="E1304" s="34">
        <v>28</v>
      </c>
      <c r="F1304" s="58" t="str">
        <f>IF('Base tratada'!$E1304&lt;=15,"0-15 dias",
IF('Base tratada'!$E1304&lt;=30, "16-30 dias",
IF('Base tratada'!$E1304&lt;=45, "31-45 dias",
IF('Base tratada'!$E1304&lt;=60, "46-60 dias",
IF('Base tratada'!$E1304&lt;=75, "61-75 dias", "76-99 dias")))))</f>
        <v>16-30 dias</v>
      </c>
      <c r="G1304" s="38">
        <v>43</v>
      </c>
      <c r="H1304" s="60" t="str">
        <f>IF('Base tratada'!$G1304&lt;=29,"24–29",
IF('Base tratada'!$G1304&lt;=39,"30–39",
IF('Base tratada'!$G1304&lt;=49,"40–49",
IF('Base tratada'!$G1304&lt;=59,"50–59",
IF('Base tratada'!$G1304&lt;=69,"60–69",
"70–80")))))</f>
        <v>40–49</v>
      </c>
      <c r="I1304" s="34">
        <v>2823</v>
      </c>
      <c r="J1304" s="58" t="str">
        <f>IF('Base tratada'!$K1304=1,"Divorciado",
IF('Base tratada'!$L1304=1,"Casado",
IF('Base tratada'!$M1304=1, "Solteiro",
IF('Base tratada'!$N1304=1,"Juntos",
"Viúvo"))))</f>
        <v>Solteiro</v>
      </c>
      <c r="K1304" s="34">
        <v>0</v>
      </c>
      <c r="L1304" s="34">
        <v>0</v>
      </c>
      <c r="M1304" s="34">
        <v>1</v>
      </c>
      <c r="N1304" s="34">
        <v>0</v>
      </c>
      <c r="O1304" s="34">
        <v>0</v>
      </c>
      <c r="P1304" s="34">
        <v>0</v>
      </c>
      <c r="Q1304" s="34">
        <v>0</v>
      </c>
      <c r="R1304" s="34">
        <v>1</v>
      </c>
      <c r="S1304" s="34">
        <v>0</v>
      </c>
      <c r="T1304" s="34">
        <v>0</v>
      </c>
      <c r="U1304" s="35">
        <v>173</v>
      </c>
      <c r="V1304" s="35">
        <v>8</v>
      </c>
      <c r="W1304" s="35">
        <v>107</v>
      </c>
      <c r="X1304" s="35">
        <v>7</v>
      </c>
      <c r="Y1304" s="35">
        <v>2</v>
      </c>
      <c r="Z1304" s="35">
        <v>176</v>
      </c>
      <c r="AA1304" s="34">
        <v>4</v>
      </c>
      <c r="AB1304" s="34">
        <v>9</v>
      </c>
      <c r="AC1304" s="34">
        <v>7</v>
      </c>
      <c r="AD1304" s="34">
        <v>2</v>
      </c>
      <c r="AE1304" s="34">
        <v>3</v>
      </c>
      <c r="AF1304" s="58">
        <f>'Base tratada'!$AC1304+'Base tratada'!$AD1304+'Base tratada'!$AE1304</f>
        <v>12</v>
      </c>
      <c r="AG13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04" s="58" t="str">
        <f>IF('Base tratada'!$AC1304&gt;=MAX('Base tratada'!$AD1304,'Base tratada'!$AE1304),"Web",
IF('Base tratada'!$AD1304&gt;='Base tratada'!$AE1304,"Catalog",
"Store"))</f>
        <v>Web</v>
      </c>
      <c r="AI1304" s="59">
        <f>IF('Base tratada'!$AF1304=0,"0",'Base tratada'!$AK1304/'Base tratada'!$AF1304)</f>
        <v>24.75</v>
      </c>
      <c r="AJ1304" s="59" t="str">
        <f>IF('Base tratada'!$AI1304=0,"R$ 0",
IF('Base tratada'!$AI1304&lt;=25,"R$ 1–25",
IF('Base tratada'!$AI1304&lt;=50,"R$ 26–50",
"+R$ 50")))</f>
        <v>R$ 1–25</v>
      </c>
      <c r="AK1304" s="35">
        <v>297</v>
      </c>
      <c r="AL1304" s="58" t="str">
        <f>IF('Base tratada'!$AK1304&lt;=100,"R$ 0-100",
IF('Base tratada'!$AK1304&lt;=500,"R$ 101-500",
IF('Base tratada'!$AK1304&lt;=1000,"R$ 501-1000",
IF('Base tratada'!$AK1304&lt;=1500,"R$ 1001-1500",
"+R$ 1500"))))</f>
        <v>R$ 101-500</v>
      </c>
      <c r="AM1304" s="34">
        <v>0</v>
      </c>
      <c r="AN1304" s="34">
        <v>0</v>
      </c>
      <c r="AO1304" s="34">
        <v>1</v>
      </c>
      <c r="AP1304" s="34">
        <v>0</v>
      </c>
      <c r="AQ1304" s="34">
        <v>0</v>
      </c>
      <c r="AR1304" s="34">
        <v>1</v>
      </c>
      <c r="AS1304" s="34">
        <v>1</v>
      </c>
      <c r="AT1304" s="34">
        <v>3</v>
      </c>
      <c r="AU1304" s="34">
        <v>11</v>
      </c>
      <c r="AV1304" s="52">
        <v>121</v>
      </c>
      <c r="AW1304" s="57">
        <v>1</v>
      </c>
      <c r="AX1304" s="58" t="str">
        <f>IF(Tabela3[[#This Row],[Response]]=1, "Aceitou", "Não aceitou")</f>
        <v>Aceitou</v>
      </c>
      <c r="AY1304" s="55" t="str">
        <f>Tabela3[[#This Row],[Faixa Recência]] &amp; " | " &amp; Tabela3[[#This Row],[Faixa Gasto]] &amp; " | " &amp; Tabela3[[#This Row],[Faixa ticket médio]]</f>
        <v>16-30 dias | R$ 101-500 | R$ 1–25</v>
      </c>
      <c r="AZ13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4" s="36"/>
    </row>
    <row r="1305" spans="1:54" x14ac:dyDescent="0.25">
      <c r="A1305" s="61">
        <v>1304</v>
      </c>
      <c r="B1305" s="37">
        <v>18393</v>
      </c>
      <c r="C1305" s="34">
        <v>1</v>
      </c>
      <c r="D1305" s="34">
        <v>0</v>
      </c>
      <c r="E1305" s="34">
        <v>2</v>
      </c>
      <c r="F1305" s="58" t="str">
        <f>IF('Base tratada'!$E1305&lt;=15,"0-15 dias",
IF('Base tratada'!$E1305&lt;=30, "16-30 dias",
IF('Base tratada'!$E1305&lt;=45, "31-45 dias",
IF('Base tratada'!$E1305&lt;=60, "46-60 dias",
IF('Base tratada'!$E1305&lt;=75, "61-75 dias", "76-99 dias")))))</f>
        <v>0-15 dias</v>
      </c>
      <c r="G1305" s="38">
        <v>46</v>
      </c>
      <c r="H1305" s="60" t="str">
        <f>IF('Base tratada'!$G1305&lt;=29,"24–29",
IF('Base tratada'!$G1305&lt;=39,"30–39",
IF('Base tratada'!$G1305&lt;=49,"40–49",
IF('Base tratada'!$G1305&lt;=59,"50–59",
IF('Base tratada'!$G1305&lt;=69,"60–69",
"70–80")))))</f>
        <v>40–49</v>
      </c>
      <c r="I1305" s="34">
        <v>2251</v>
      </c>
      <c r="J1305" s="58" t="str">
        <f>IF('Base tratada'!$K1305=1,"Divorciado",
IF('Base tratada'!$L1305=1,"Casado",
IF('Base tratada'!$M1305=1, "Solteiro",
IF('Base tratada'!$N1305=1,"Juntos",
"Viúvo"))))</f>
        <v>Casado</v>
      </c>
      <c r="K1305" s="34">
        <v>0</v>
      </c>
      <c r="L1305" s="34">
        <v>1</v>
      </c>
      <c r="M1305" s="34">
        <v>0</v>
      </c>
      <c r="N1305" s="34">
        <v>0</v>
      </c>
      <c r="O1305" s="34">
        <v>0</v>
      </c>
      <c r="P1305" s="34">
        <v>0</v>
      </c>
      <c r="Q1305" s="34">
        <v>1</v>
      </c>
      <c r="R1305" s="34">
        <v>0</v>
      </c>
      <c r="S1305" s="34">
        <v>0</v>
      </c>
      <c r="T1305" s="34">
        <v>0</v>
      </c>
      <c r="U1305" s="35">
        <v>7</v>
      </c>
      <c r="V1305" s="35">
        <v>10</v>
      </c>
      <c r="W1305" s="35">
        <v>13</v>
      </c>
      <c r="X1305" s="35">
        <v>16</v>
      </c>
      <c r="Y1305" s="35">
        <v>0</v>
      </c>
      <c r="Z1305" s="35">
        <v>4</v>
      </c>
      <c r="AA1305" s="34">
        <v>2</v>
      </c>
      <c r="AB1305" s="34">
        <v>8</v>
      </c>
      <c r="AC1305" s="34">
        <v>3</v>
      </c>
      <c r="AD1305" s="34">
        <v>0</v>
      </c>
      <c r="AE1305" s="34">
        <v>3</v>
      </c>
      <c r="AF1305" s="58">
        <f>'Base tratada'!$AC1305+'Base tratada'!$AD1305+'Base tratada'!$AE1305</f>
        <v>6</v>
      </c>
      <c r="AG13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05" s="58" t="str">
        <f>IF('Base tratada'!$AC1305&gt;=MAX('Base tratada'!$AD1305,'Base tratada'!$AE1305),"Web",
IF('Base tratada'!$AD1305&gt;='Base tratada'!$AE1305,"Catalog",
"Store"))</f>
        <v>Web</v>
      </c>
      <c r="AI1305" s="59">
        <f>IF('Base tratada'!$AF1305=0,"0",'Base tratada'!$AK1305/'Base tratada'!$AF1305)</f>
        <v>7.666666666666667</v>
      </c>
      <c r="AJ1305" s="59" t="str">
        <f>IF('Base tratada'!$AI1305=0,"R$ 0",
IF('Base tratada'!$AI1305&lt;=25,"R$ 1–25",
IF('Base tratada'!$AI1305&lt;=50,"R$ 26–50",
"+R$ 50")))</f>
        <v>R$ 1–25</v>
      </c>
      <c r="AK1305" s="35">
        <v>46</v>
      </c>
      <c r="AL1305" s="58" t="str">
        <f>IF('Base tratada'!$AK1305&lt;=100,"R$ 0-100",
IF('Base tratada'!$AK1305&lt;=500,"R$ 101-500",
IF('Base tratada'!$AK1305&lt;=1000,"R$ 501-1000",
IF('Base tratada'!$AK1305&lt;=1500,"R$ 1001-1500",
"+R$ 1500"))))</f>
        <v>R$ 0-100</v>
      </c>
      <c r="AM1305" s="34">
        <v>0</v>
      </c>
      <c r="AN1305" s="34">
        <v>0</v>
      </c>
      <c r="AO1305" s="34">
        <v>0</v>
      </c>
      <c r="AP1305" s="34">
        <v>0</v>
      </c>
      <c r="AQ1305" s="34">
        <v>0</v>
      </c>
      <c r="AR1305" s="34">
        <v>0</v>
      </c>
      <c r="AS1305" s="34">
        <v>0</v>
      </c>
      <c r="AT1305" s="34">
        <v>3</v>
      </c>
      <c r="AU1305" s="34">
        <v>11</v>
      </c>
      <c r="AV1305" s="52">
        <v>42</v>
      </c>
      <c r="AW1305" s="57">
        <v>0</v>
      </c>
      <c r="AX1305" s="58" t="str">
        <f>IF(Tabela3[[#This Row],[Response]]=1, "Aceitou", "Não aceitou")</f>
        <v>Não aceitou</v>
      </c>
      <c r="AY1305" s="55" t="str">
        <f>Tabela3[[#This Row],[Faixa Recência]] &amp; " | " &amp; Tabela3[[#This Row],[Faixa Gasto]] &amp; " | " &amp; Tabela3[[#This Row],[Faixa ticket médio]]</f>
        <v>0-15 dias | R$ 0-100 | R$ 1–25</v>
      </c>
      <c r="AZ13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5" s="36"/>
    </row>
    <row r="1306" spans="1:54" x14ac:dyDescent="0.25">
      <c r="A1306" s="61">
        <v>1305</v>
      </c>
      <c r="B1306" s="37">
        <v>72828</v>
      </c>
      <c r="C1306" s="34">
        <v>0</v>
      </c>
      <c r="D1306" s="34">
        <v>1</v>
      </c>
      <c r="E1306" s="34">
        <v>17</v>
      </c>
      <c r="F1306" s="58" t="str">
        <f>IF('Base tratada'!$E1306&lt;=15,"0-15 dias",
IF('Base tratada'!$E1306&lt;=30, "16-30 dias",
IF('Base tratada'!$E1306&lt;=45, "31-45 dias",
IF('Base tratada'!$E1306&lt;=60, "46-60 dias",
IF('Base tratada'!$E1306&lt;=75, "61-75 dias", "76-99 dias")))))</f>
        <v>16-30 dias</v>
      </c>
      <c r="G1306" s="38">
        <v>58</v>
      </c>
      <c r="H1306" s="60" t="str">
        <f>IF('Base tratada'!$G1306&lt;=29,"24–29",
IF('Base tratada'!$G1306&lt;=39,"30–39",
IF('Base tratada'!$G1306&lt;=49,"40–49",
IF('Base tratada'!$G1306&lt;=59,"50–59",
IF('Base tratada'!$G1306&lt;=69,"60–69",
"70–80")))))</f>
        <v>50–59</v>
      </c>
      <c r="I1306" s="34">
        <v>2659</v>
      </c>
      <c r="J1306" s="58" t="str">
        <f>IF('Base tratada'!$K1306=1,"Divorciado",
IF('Base tratada'!$L1306=1,"Casado",
IF('Base tratada'!$M1306=1, "Solteiro",
IF('Base tratada'!$N1306=1,"Juntos",
"Viúvo"))))</f>
        <v>Casado</v>
      </c>
      <c r="K1306" s="34">
        <v>0</v>
      </c>
      <c r="L1306" s="34">
        <v>1</v>
      </c>
      <c r="M1306" s="34">
        <v>0</v>
      </c>
      <c r="N1306" s="34">
        <v>0</v>
      </c>
      <c r="O1306" s="34">
        <v>0</v>
      </c>
      <c r="P1306" s="34">
        <v>0</v>
      </c>
      <c r="Q1306" s="34">
        <v>0</v>
      </c>
      <c r="R1306" s="34">
        <v>0</v>
      </c>
      <c r="S1306" s="34">
        <v>1</v>
      </c>
      <c r="T1306" s="34">
        <v>0</v>
      </c>
      <c r="U1306" s="35">
        <v>1205</v>
      </c>
      <c r="V1306" s="35">
        <v>0</v>
      </c>
      <c r="W1306" s="35">
        <v>235</v>
      </c>
      <c r="X1306" s="35">
        <v>19</v>
      </c>
      <c r="Y1306" s="35">
        <v>14</v>
      </c>
      <c r="Z1306" s="35">
        <v>205</v>
      </c>
      <c r="AA1306" s="34">
        <v>6</v>
      </c>
      <c r="AB1306" s="34">
        <v>7</v>
      </c>
      <c r="AC1306" s="34">
        <v>6</v>
      </c>
      <c r="AD1306" s="34">
        <v>3</v>
      </c>
      <c r="AE1306" s="34">
        <v>13</v>
      </c>
      <c r="AF1306" s="58">
        <f>'Base tratada'!$AC1306+'Base tratada'!$AD1306+'Base tratada'!$AE1306</f>
        <v>22</v>
      </c>
      <c r="AG13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06" s="58" t="str">
        <f>IF('Base tratada'!$AC1306&gt;=MAX('Base tratada'!$AD1306,'Base tratada'!$AE1306),"Web",
IF('Base tratada'!$AD1306&gt;='Base tratada'!$AE1306,"Catalog",
"Store"))</f>
        <v>Store</v>
      </c>
      <c r="AI1306" s="59">
        <f>IF('Base tratada'!$AF1306=0,"0",'Base tratada'!$AK1306/'Base tratada'!$AF1306)</f>
        <v>66.954545454545453</v>
      </c>
      <c r="AJ1306" s="59" t="str">
        <f>IF('Base tratada'!$AI1306=0,"R$ 0",
IF('Base tratada'!$AI1306&lt;=25,"R$ 1–25",
IF('Base tratada'!$AI1306&lt;=50,"R$ 26–50",
"+R$ 50")))</f>
        <v>+R$ 50</v>
      </c>
      <c r="AK1306" s="35">
        <v>1473</v>
      </c>
      <c r="AL1306" s="58" t="str">
        <f>IF('Base tratada'!$AK1306&lt;=100,"R$ 0-100",
IF('Base tratada'!$AK1306&lt;=500,"R$ 101-500",
IF('Base tratada'!$AK1306&lt;=1000,"R$ 501-1000",
IF('Base tratada'!$AK1306&lt;=1500,"R$ 1001-1500",
"+R$ 1500"))))</f>
        <v>R$ 1001-1500</v>
      </c>
      <c r="AM1306" s="34">
        <v>0</v>
      </c>
      <c r="AN1306" s="34">
        <v>0</v>
      </c>
      <c r="AO1306" s="34">
        <v>0</v>
      </c>
      <c r="AP1306" s="34">
        <v>0</v>
      </c>
      <c r="AQ1306" s="34">
        <v>0</v>
      </c>
      <c r="AR1306" s="34">
        <v>0</v>
      </c>
      <c r="AS1306" s="34">
        <v>0</v>
      </c>
      <c r="AT1306" s="34">
        <v>3</v>
      </c>
      <c r="AU1306" s="34">
        <v>11</v>
      </c>
      <c r="AV1306" s="52">
        <v>1268</v>
      </c>
      <c r="AW1306" s="57">
        <v>0</v>
      </c>
      <c r="AX1306" s="58" t="str">
        <f>IF(Tabela3[[#This Row],[Response]]=1, "Aceitou", "Não aceitou")</f>
        <v>Não aceitou</v>
      </c>
      <c r="AY1306" s="55" t="str">
        <f>Tabela3[[#This Row],[Faixa Recência]] &amp; " | " &amp; Tabela3[[#This Row],[Faixa Gasto]] &amp; " | " &amp; Tabela3[[#This Row],[Faixa ticket médio]]</f>
        <v>16-30 dias | R$ 1001-1500 | +R$ 50</v>
      </c>
      <c r="AZ13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06" s="36"/>
    </row>
    <row r="1307" spans="1:54" x14ac:dyDescent="0.25">
      <c r="A1307" s="61">
        <v>1306</v>
      </c>
      <c r="B1307" s="37">
        <v>24711</v>
      </c>
      <c r="C1307" s="34">
        <v>0</v>
      </c>
      <c r="D1307" s="34">
        <v>0</v>
      </c>
      <c r="E1307" s="34">
        <v>86</v>
      </c>
      <c r="F1307" s="58" t="str">
        <f>IF('Base tratada'!$E1307&lt;=15,"0-15 dias",
IF('Base tratada'!$E1307&lt;=30, "16-30 dias",
IF('Base tratada'!$E1307&lt;=45, "31-45 dias",
IF('Base tratada'!$E1307&lt;=60, "46-60 dias",
IF('Base tratada'!$E1307&lt;=75, "61-75 dias", "76-99 dias")))))</f>
        <v>76-99 dias</v>
      </c>
      <c r="G1307" s="38">
        <v>38</v>
      </c>
      <c r="H1307" s="60" t="str">
        <f>IF('Base tratada'!$G1307&lt;=29,"24–29",
IF('Base tratada'!$G1307&lt;=39,"30–39",
IF('Base tratada'!$G1307&lt;=49,"40–49",
IF('Base tratada'!$G1307&lt;=59,"50–59",
IF('Base tratada'!$G1307&lt;=69,"60–69",
"70–80")))))</f>
        <v>30–39</v>
      </c>
      <c r="I1307" s="34">
        <v>2231</v>
      </c>
      <c r="J1307" s="58" t="str">
        <f>IF('Base tratada'!$K1307=1,"Divorciado",
IF('Base tratada'!$L1307=1,"Casado",
IF('Base tratada'!$M1307=1, "Solteiro",
IF('Base tratada'!$N1307=1,"Juntos",
"Viúvo"))))</f>
        <v>Casado</v>
      </c>
      <c r="K1307" s="34">
        <v>0</v>
      </c>
      <c r="L1307" s="34">
        <v>1</v>
      </c>
      <c r="M1307" s="34">
        <v>0</v>
      </c>
      <c r="N1307" s="34">
        <v>0</v>
      </c>
      <c r="O1307" s="34">
        <v>0</v>
      </c>
      <c r="P1307" s="34">
        <v>0</v>
      </c>
      <c r="Q1307" s="34">
        <v>0</v>
      </c>
      <c r="R1307" s="34">
        <v>1</v>
      </c>
      <c r="S1307" s="34">
        <v>0</v>
      </c>
      <c r="T1307" s="34">
        <v>0</v>
      </c>
      <c r="U1307" s="35">
        <v>10</v>
      </c>
      <c r="V1307" s="35">
        <v>7</v>
      </c>
      <c r="W1307" s="35">
        <v>25</v>
      </c>
      <c r="X1307" s="35">
        <v>6</v>
      </c>
      <c r="Y1307" s="35">
        <v>3</v>
      </c>
      <c r="Z1307" s="35">
        <v>7</v>
      </c>
      <c r="AA1307" s="34">
        <v>1</v>
      </c>
      <c r="AB1307" s="34">
        <v>7</v>
      </c>
      <c r="AC1307" s="34">
        <v>3</v>
      </c>
      <c r="AD1307" s="34">
        <v>0</v>
      </c>
      <c r="AE1307" s="34">
        <v>3</v>
      </c>
      <c r="AF1307" s="58">
        <f>'Base tratada'!$AC1307+'Base tratada'!$AD1307+'Base tratada'!$AE1307</f>
        <v>6</v>
      </c>
      <c r="AG13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07" s="58" t="str">
        <f>IF('Base tratada'!$AC1307&gt;=MAX('Base tratada'!$AD1307,'Base tratada'!$AE1307),"Web",
IF('Base tratada'!$AD1307&gt;='Base tratada'!$AE1307,"Catalog",
"Store"))</f>
        <v>Web</v>
      </c>
      <c r="AI1307" s="59">
        <f>IF('Base tratada'!$AF1307=0,"0",'Base tratada'!$AK1307/'Base tratada'!$AF1307)</f>
        <v>8.5</v>
      </c>
      <c r="AJ1307" s="59" t="str">
        <f>IF('Base tratada'!$AI1307=0,"R$ 0",
IF('Base tratada'!$AI1307&lt;=25,"R$ 1–25",
IF('Base tratada'!$AI1307&lt;=50,"R$ 26–50",
"+R$ 50")))</f>
        <v>R$ 1–25</v>
      </c>
      <c r="AK1307" s="35">
        <v>51</v>
      </c>
      <c r="AL1307" s="58" t="str">
        <f>IF('Base tratada'!$AK1307&lt;=100,"R$ 0-100",
IF('Base tratada'!$AK1307&lt;=500,"R$ 101-500",
IF('Base tratada'!$AK1307&lt;=1000,"R$ 501-1000",
IF('Base tratada'!$AK1307&lt;=1500,"R$ 1001-1500",
"+R$ 1500"))))</f>
        <v>R$ 0-100</v>
      </c>
      <c r="AM1307" s="34">
        <v>0</v>
      </c>
      <c r="AN1307" s="34">
        <v>0</v>
      </c>
      <c r="AO1307" s="34">
        <v>0</v>
      </c>
      <c r="AP1307" s="34">
        <v>0</v>
      </c>
      <c r="AQ1307" s="34">
        <v>0</v>
      </c>
      <c r="AR1307" s="34">
        <v>0</v>
      </c>
      <c r="AS1307" s="34">
        <v>0</v>
      </c>
      <c r="AT1307" s="34">
        <v>3</v>
      </c>
      <c r="AU1307" s="34">
        <v>11</v>
      </c>
      <c r="AV1307" s="52">
        <v>44</v>
      </c>
      <c r="AW1307" s="57">
        <v>0</v>
      </c>
      <c r="AX1307" s="58" t="str">
        <f>IF(Tabela3[[#This Row],[Response]]=1, "Aceitou", "Não aceitou")</f>
        <v>Não aceitou</v>
      </c>
      <c r="AY1307" s="55" t="str">
        <f>Tabela3[[#This Row],[Faixa Recência]] &amp; " | " &amp; Tabela3[[#This Row],[Faixa Gasto]] &amp; " | " &amp; Tabela3[[#This Row],[Faixa ticket médio]]</f>
        <v>76-99 dias | R$ 0-100 | R$ 1–25</v>
      </c>
      <c r="AZ13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7" s="36"/>
    </row>
    <row r="1308" spans="1:54" x14ac:dyDescent="0.25">
      <c r="A1308" s="61">
        <v>1307</v>
      </c>
      <c r="B1308" s="37">
        <v>45503</v>
      </c>
      <c r="C1308" s="34">
        <v>1</v>
      </c>
      <c r="D1308" s="34">
        <v>0</v>
      </c>
      <c r="E1308" s="34">
        <v>54</v>
      </c>
      <c r="F1308" s="58" t="str">
        <f>IF('Base tratada'!$E1308&lt;=15,"0-15 dias",
IF('Base tratada'!$E1308&lt;=30, "16-30 dias",
IF('Base tratada'!$E1308&lt;=45, "31-45 dias",
IF('Base tratada'!$E1308&lt;=60, "46-60 dias",
IF('Base tratada'!$E1308&lt;=75, "61-75 dias", "76-99 dias")))))</f>
        <v>46-60 dias</v>
      </c>
      <c r="G1308" s="38">
        <v>45</v>
      </c>
      <c r="H1308" s="60" t="str">
        <f>IF('Base tratada'!$G1308&lt;=29,"24–29",
IF('Base tratada'!$G1308&lt;=39,"30–39",
IF('Base tratada'!$G1308&lt;=49,"40–49",
IF('Base tratada'!$G1308&lt;=59,"50–59",
IF('Base tratada'!$G1308&lt;=69,"60–69",
"70–80")))))</f>
        <v>40–49</v>
      </c>
      <c r="I1308" s="34">
        <v>2436</v>
      </c>
      <c r="J1308" s="58" t="str">
        <f>IF('Base tratada'!$K1308=1,"Divorciado",
IF('Base tratada'!$L1308=1,"Casado",
IF('Base tratada'!$M1308=1, "Solteiro",
IF('Base tratada'!$N1308=1,"Juntos",
"Viúvo"))))</f>
        <v>Casado</v>
      </c>
      <c r="K1308" s="34">
        <v>0</v>
      </c>
      <c r="L1308" s="34">
        <v>1</v>
      </c>
      <c r="M1308" s="34">
        <v>0</v>
      </c>
      <c r="N1308" s="34">
        <v>0</v>
      </c>
      <c r="O1308" s="34">
        <v>0</v>
      </c>
      <c r="P1308" s="34">
        <v>0</v>
      </c>
      <c r="Q1308" s="34">
        <v>0</v>
      </c>
      <c r="R1308" s="34">
        <v>0</v>
      </c>
      <c r="S1308" s="34">
        <v>0</v>
      </c>
      <c r="T1308" s="34">
        <v>1</v>
      </c>
      <c r="U1308" s="35">
        <v>97</v>
      </c>
      <c r="V1308" s="35">
        <v>4</v>
      </c>
      <c r="W1308" s="35">
        <v>44</v>
      </c>
      <c r="X1308" s="35">
        <v>6</v>
      </c>
      <c r="Y1308" s="35">
        <v>1</v>
      </c>
      <c r="Z1308" s="35">
        <v>18</v>
      </c>
      <c r="AA1308" s="34">
        <v>1</v>
      </c>
      <c r="AB1308" s="34">
        <v>5</v>
      </c>
      <c r="AC1308" s="34">
        <v>3</v>
      </c>
      <c r="AD1308" s="34">
        <v>1</v>
      </c>
      <c r="AE1308" s="34">
        <v>4</v>
      </c>
      <c r="AF1308" s="58">
        <f>'Base tratada'!$AC1308+'Base tratada'!$AD1308+'Base tratada'!$AE1308</f>
        <v>8</v>
      </c>
      <c r="AG13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08" s="58" t="str">
        <f>IF('Base tratada'!$AC1308&gt;=MAX('Base tratada'!$AD1308,'Base tratada'!$AE1308),"Web",
IF('Base tratada'!$AD1308&gt;='Base tratada'!$AE1308,"Catalog",
"Store"))</f>
        <v>Store</v>
      </c>
      <c r="AI1308" s="59">
        <f>IF('Base tratada'!$AF1308=0,"0",'Base tratada'!$AK1308/'Base tratada'!$AF1308)</f>
        <v>19</v>
      </c>
      <c r="AJ1308" s="59" t="str">
        <f>IF('Base tratada'!$AI1308=0,"R$ 0",
IF('Base tratada'!$AI1308&lt;=25,"R$ 1–25",
IF('Base tratada'!$AI1308&lt;=50,"R$ 26–50",
"+R$ 50")))</f>
        <v>R$ 1–25</v>
      </c>
      <c r="AK1308" s="35">
        <v>152</v>
      </c>
      <c r="AL1308" s="58" t="str">
        <f>IF('Base tratada'!$AK1308&lt;=100,"R$ 0-100",
IF('Base tratada'!$AK1308&lt;=500,"R$ 101-500",
IF('Base tratada'!$AK1308&lt;=1000,"R$ 501-1000",
IF('Base tratada'!$AK1308&lt;=1500,"R$ 1001-1500",
"+R$ 1500"))))</f>
        <v>R$ 101-500</v>
      </c>
      <c r="AM1308" s="34">
        <v>0</v>
      </c>
      <c r="AN1308" s="34">
        <v>0</v>
      </c>
      <c r="AO1308" s="34">
        <v>0</v>
      </c>
      <c r="AP1308" s="34">
        <v>0</v>
      </c>
      <c r="AQ1308" s="34">
        <v>0</v>
      </c>
      <c r="AR1308" s="34">
        <v>0</v>
      </c>
      <c r="AS1308" s="34">
        <v>0</v>
      </c>
      <c r="AT1308" s="34">
        <v>3</v>
      </c>
      <c r="AU1308" s="34">
        <v>11</v>
      </c>
      <c r="AV1308" s="52">
        <v>134</v>
      </c>
      <c r="AW1308" s="57">
        <v>0</v>
      </c>
      <c r="AX1308" s="58" t="str">
        <f>IF(Tabela3[[#This Row],[Response]]=1, "Aceitou", "Não aceitou")</f>
        <v>Não aceitou</v>
      </c>
      <c r="AY1308" s="55" t="str">
        <f>Tabela3[[#This Row],[Faixa Recência]] &amp; " | " &amp; Tabela3[[#This Row],[Faixa Gasto]] &amp; " | " &amp; Tabela3[[#This Row],[Faixa ticket médio]]</f>
        <v>46-60 dias | R$ 101-500 | R$ 1–25</v>
      </c>
      <c r="AZ13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8" s="36"/>
    </row>
    <row r="1309" spans="1:54" x14ac:dyDescent="0.25">
      <c r="A1309" s="61">
        <v>1308</v>
      </c>
      <c r="B1309" s="37">
        <v>6560</v>
      </c>
      <c r="C1309" s="34">
        <v>0</v>
      </c>
      <c r="D1309" s="34">
        <v>0</v>
      </c>
      <c r="E1309" s="34">
        <v>2</v>
      </c>
      <c r="F1309" s="58" t="str">
        <f>IF('Base tratada'!$E1309&lt;=15,"0-15 dias",
IF('Base tratada'!$E1309&lt;=30, "16-30 dias",
IF('Base tratada'!$E1309&lt;=45, "31-45 dias",
IF('Base tratada'!$E1309&lt;=60, "46-60 dias",
IF('Base tratada'!$E1309&lt;=75, "61-75 dias", "76-99 dias")))))</f>
        <v>0-15 dias</v>
      </c>
      <c r="G1309" s="38">
        <v>38</v>
      </c>
      <c r="H1309" s="60" t="str">
        <f>IF('Base tratada'!$G1309&lt;=29,"24–29",
IF('Base tratada'!$G1309&lt;=39,"30–39",
IF('Base tratada'!$G1309&lt;=49,"40–49",
IF('Base tratada'!$G1309&lt;=59,"50–59",
IF('Base tratada'!$G1309&lt;=69,"60–69",
"70–80")))))</f>
        <v>30–39</v>
      </c>
      <c r="I1309" s="34">
        <v>2358</v>
      </c>
      <c r="J1309" s="58" t="str">
        <f>IF('Base tratada'!$K1309=1,"Divorciado",
IF('Base tratada'!$L1309=1,"Casado",
IF('Base tratada'!$M1309=1, "Solteiro",
IF('Base tratada'!$N1309=1,"Juntos",
"Viúvo"))))</f>
        <v>Solteiro</v>
      </c>
      <c r="K1309" s="34">
        <v>0</v>
      </c>
      <c r="L1309" s="34">
        <v>0</v>
      </c>
      <c r="M1309" s="34">
        <v>1</v>
      </c>
      <c r="N1309" s="34">
        <v>0</v>
      </c>
      <c r="O1309" s="34">
        <v>0</v>
      </c>
      <c r="P1309" s="34">
        <v>0</v>
      </c>
      <c r="Q1309" s="34">
        <v>0</v>
      </c>
      <c r="R1309" s="34">
        <v>0</v>
      </c>
      <c r="S1309" s="34">
        <v>1</v>
      </c>
      <c r="T1309" s="34">
        <v>0</v>
      </c>
      <c r="U1309" s="35">
        <v>67</v>
      </c>
      <c r="V1309" s="35">
        <v>11</v>
      </c>
      <c r="W1309" s="35">
        <v>26</v>
      </c>
      <c r="X1309" s="35">
        <v>4</v>
      </c>
      <c r="Y1309" s="35">
        <v>3</v>
      </c>
      <c r="Z1309" s="35">
        <v>262</v>
      </c>
      <c r="AA1309" s="34">
        <v>0</v>
      </c>
      <c r="AB1309" s="34">
        <v>17</v>
      </c>
      <c r="AC1309" s="34">
        <v>1</v>
      </c>
      <c r="AD1309" s="34">
        <v>0</v>
      </c>
      <c r="AE1309" s="34">
        <v>1</v>
      </c>
      <c r="AF1309" s="58">
        <f>'Base tratada'!$AC1309+'Base tratada'!$AD1309+'Base tratada'!$AE1309</f>
        <v>2</v>
      </c>
      <c r="AG13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09" s="58" t="str">
        <f>IF('Base tratada'!$AC1309&gt;=MAX('Base tratada'!$AD1309,'Base tratada'!$AE1309),"Web",
IF('Base tratada'!$AD1309&gt;='Base tratada'!$AE1309,"Catalog",
"Store"))</f>
        <v>Web</v>
      </c>
      <c r="AI1309" s="59">
        <f>IF('Base tratada'!$AF1309=0,"0",'Base tratada'!$AK1309/'Base tratada'!$AF1309)</f>
        <v>55.5</v>
      </c>
      <c r="AJ1309" s="59" t="str">
        <f>IF('Base tratada'!$AI1309=0,"R$ 0",
IF('Base tratada'!$AI1309&lt;=25,"R$ 1–25",
IF('Base tratada'!$AI1309&lt;=50,"R$ 26–50",
"+R$ 50")))</f>
        <v>+R$ 50</v>
      </c>
      <c r="AK1309" s="35">
        <v>111</v>
      </c>
      <c r="AL1309" s="58" t="str">
        <f>IF('Base tratada'!$AK1309&lt;=100,"R$ 0-100",
IF('Base tratada'!$AK1309&lt;=500,"R$ 101-500",
IF('Base tratada'!$AK1309&lt;=1000,"R$ 501-1000",
IF('Base tratada'!$AK1309&lt;=1500,"R$ 1001-1500",
"+R$ 1500"))))</f>
        <v>R$ 101-500</v>
      </c>
      <c r="AM1309" s="34">
        <v>0</v>
      </c>
      <c r="AN1309" s="34">
        <v>0</v>
      </c>
      <c r="AO1309" s="34">
        <v>0</v>
      </c>
      <c r="AP1309" s="34">
        <v>0</v>
      </c>
      <c r="AQ1309" s="34">
        <v>0</v>
      </c>
      <c r="AR1309" s="34">
        <v>0</v>
      </c>
      <c r="AS1309" s="34">
        <v>0</v>
      </c>
      <c r="AT1309" s="34">
        <v>3</v>
      </c>
      <c r="AU1309" s="34">
        <v>11</v>
      </c>
      <c r="AV1309" s="52">
        <v>-151</v>
      </c>
      <c r="AW1309" s="57">
        <v>0</v>
      </c>
      <c r="AX1309" s="58" t="str">
        <f>IF(Tabela3[[#This Row],[Response]]=1, "Aceitou", "Não aceitou")</f>
        <v>Não aceitou</v>
      </c>
      <c r="AY1309" s="55" t="str">
        <f>Tabela3[[#This Row],[Faixa Recência]] &amp; " | " &amp; Tabela3[[#This Row],[Faixa Gasto]] &amp; " | " &amp; Tabela3[[#This Row],[Faixa ticket médio]]</f>
        <v>0-15 dias | R$ 101-500 | +R$ 50</v>
      </c>
      <c r="AZ13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09" s="36"/>
    </row>
    <row r="1310" spans="1:54" x14ac:dyDescent="0.25">
      <c r="A1310" s="61">
        <v>1309</v>
      </c>
      <c r="B1310" s="37">
        <v>71604</v>
      </c>
      <c r="C1310" s="34">
        <v>0</v>
      </c>
      <c r="D1310" s="34">
        <v>0</v>
      </c>
      <c r="E1310" s="34">
        <v>3</v>
      </c>
      <c r="F1310" s="58" t="str">
        <f>IF('Base tratada'!$E1310&lt;=15,"0-15 dias",
IF('Base tratada'!$E1310&lt;=30, "16-30 dias",
IF('Base tratada'!$E1310&lt;=45, "31-45 dias",
IF('Base tratada'!$E1310&lt;=60, "46-60 dias",
IF('Base tratada'!$E1310&lt;=75, "61-75 dias", "76-99 dias")))))</f>
        <v>0-15 dias</v>
      </c>
      <c r="G1310" s="38">
        <v>75</v>
      </c>
      <c r="H1310" s="60" t="str">
        <f>IF('Base tratada'!$G1310&lt;=29,"24–29",
IF('Base tratada'!$G1310&lt;=39,"30–39",
IF('Base tratada'!$G1310&lt;=49,"40–49",
IF('Base tratada'!$G1310&lt;=59,"50–59",
IF('Base tratada'!$G1310&lt;=69,"60–69",
"70–80")))))</f>
        <v>70–80</v>
      </c>
      <c r="I1310" s="34">
        <v>2383</v>
      </c>
      <c r="J1310" s="58" t="str">
        <f>IF('Base tratada'!$K1310=1,"Divorciado",
IF('Base tratada'!$L1310=1,"Casado",
IF('Base tratada'!$M1310=1, "Solteiro",
IF('Base tratada'!$N1310=1,"Juntos",
"Viúvo"))))</f>
        <v>Juntos</v>
      </c>
      <c r="K1310" s="34">
        <v>0</v>
      </c>
      <c r="L1310" s="34">
        <v>0</v>
      </c>
      <c r="M1310" s="34">
        <v>0</v>
      </c>
      <c r="N1310" s="34">
        <v>1</v>
      </c>
      <c r="O1310" s="34">
        <v>0</v>
      </c>
      <c r="P1310" s="34">
        <v>0</v>
      </c>
      <c r="Q1310" s="34">
        <v>0</v>
      </c>
      <c r="R1310" s="34">
        <v>0</v>
      </c>
      <c r="S1310" s="34">
        <v>0</v>
      </c>
      <c r="T1310" s="34">
        <v>1</v>
      </c>
      <c r="U1310" s="35">
        <v>345</v>
      </c>
      <c r="V1310" s="35">
        <v>53</v>
      </c>
      <c r="W1310" s="35">
        <v>528</v>
      </c>
      <c r="X1310" s="35">
        <v>98</v>
      </c>
      <c r="Y1310" s="35">
        <v>75</v>
      </c>
      <c r="Z1310" s="35">
        <v>97</v>
      </c>
      <c r="AA1310" s="34">
        <v>1</v>
      </c>
      <c r="AB1310" s="34">
        <v>4</v>
      </c>
      <c r="AC1310" s="34">
        <v>8</v>
      </c>
      <c r="AD1310" s="34">
        <v>3</v>
      </c>
      <c r="AE1310" s="34">
        <v>5</v>
      </c>
      <c r="AF1310" s="58">
        <f>'Base tratada'!$AC1310+'Base tratada'!$AD1310+'Base tratada'!$AE1310</f>
        <v>16</v>
      </c>
      <c r="AG13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10" s="58" t="str">
        <f>IF('Base tratada'!$AC1310&gt;=MAX('Base tratada'!$AD1310,'Base tratada'!$AE1310),"Web",
IF('Base tratada'!$AD1310&gt;='Base tratada'!$AE1310,"Catalog",
"Store"))</f>
        <v>Web</v>
      </c>
      <c r="AI1310" s="59">
        <f>IF('Base tratada'!$AF1310=0,"0",'Base tratada'!$AK1310/'Base tratada'!$AF1310)</f>
        <v>68.6875</v>
      </c>
      <c r="AJ1310" s="59" t="str">
        <f>IF('Base tratada'!$AI1310=0,"R$ 0",
IF('Base tratada'!$AI1310&lt;=25,"R$ 1–25",
IF('Base tratada'!$AI1310&lt;=50,"R$ 26–50",
"+R$ 50")))</f>
        <v>+R$ 50</v>
      </c>
      <c r="AK1310" s="35">
        <v>1099</v>
      </c>
      <c r="AL1310" s="58" t="str">
        <f>IF('Base tratada'!$AK1310&lt;=100,"R$ 0-100",
IF('Base tratada'!$AK1310&lt;=500,"R$ 101-500",
IF('Base tratada'!$AK1310&lt;=1000,"R$ 501-1000",
IF('Base tratada'!$AK1310&lt;=1500,"R$ 1001-1500",
"+R$ 1500"))))</f>
        <v>R$ 1001-1500</v>
      </c>
      <c r="AM1310" s="34">
        <v>0</v>
      </c>
      <c r="AN1310" s="34">
        <v>0</v>
      </c>
      <c r="AO1310" s="34">
        <v>1</v>
      </c>
      <c r="AP1310" s="34">
        <v>0</v>
      </c>
      <c r="AQ1310" s="34">
        <v>0</v>
      </c>
      <c r="AR1310" s="34">
        <v>1</v>
      </c>
      <c r="AS1310" s="34">
        <v>0</v>
      </c>
      <c r="AT1310" s="34">
        <v>3</v>
      </c>
      <c r="AU1310" s="34">
        <v>11</v>
      </c>
      <c r="AV1310" s="52">
        <v>1002</v>
      </c>
      <c r="AW1310" s="57">
        <v>1</v>
      </c>
      <c r="AX1310" s="58" t="str">
        <f>IF(Tabela3[[#This Row],[Response]]=1, "Aceitou", "Não aceitou")</f>
        <v>Aceitou</v>
      </c>
      <c r="AY1310" s="55" t="str">
        <f>Tabela3[[#This Row],[Faixa Recência]] &amp; " | " &amp; Tabela3[[#This Row],[Faixa Gasto]] &amp; " | " &amp; Tabela3[[#This Row],[Faixa ticket médio]]</f>
        <v>0-15 dias | R$ 1001-1500 | +R$ 50</v>
      </c>
      <c r="AZ13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10" s="36"/>
    </row>
    <row r="1311" spans="1:54" x14ac:dyDescent="0.25">
      <c r="A1311" s="61">
        <v>1310</v>
      </c>
      <c r="B1311" s="37">
        <v>27244</v>
      </c>
      <c r="C1311" s="34">
        <v>1</v>
      </c>
      <c r="D1311" s="34">
        <v>0</v>
      </c>
      <c r="E1311" s="34">
        <v>84</v>
      </c>
      <c r="F1311" s="58" t="str">
        <f>IF('Base tratada'!$E1311&lt;=15,"0-15 dias",
IF('Base tratada'!$E1311&lt;=30, "16-30 dias",
IF('Base tratada'!$E1311&lt;=45, "31-45 dias",
IF('Base tratada'!$E1311&lt;=60, "46-60 dias",
IF('Base tratada'!$E1311&lt;=75, "61-75 dias", "76-99 dias")))))</f>
        <v>76-99 dias</v>
      </c>
      <c r="G1311" s="38">
        <v>41</v>
      </c>
      <c r="H1311" s="60" t="str">
        <f>IF('Base tratada'!$G1311&lt;=29,"24–29",
IF('Base tratada'!$G1311&lt;=39,"30–39",
IF('Base tratada'!$G1311&lt;=49,"40–49",
IF('Base tratada'!$G1311&lt;=59,"50–59",
IF('Base tratada'!$G1311&lt;=69,"60–69",
"70–80")))))</f>
        <v>40–49</v>
      </c>
      <c r="I1311" s="34">
        <v>2273</v>
      </c>
      <c r="J1311" s="58" t="str">
        <f>IF('Base tratada'!$K1311=1,"Divorciado",
IF('Base tratada'!$L1311=1,"Casado",
IF('Base tratada'!$M1311=1, "Solteiro",
IF('Base tratada'!$N1311=1,"Juntos",
"Viúvo"))))</f>
        <v>Casado</v>
      </c>
      <c r="K1311" s="34">
        <v>0</v>
      </c>
      <c r="L1311" s="34">
        <v>1</v>
      </c>
      <c r="M1311" s="34">
        <v>0</v>
      </c>
      <c r="N1311" s="34">
        <v>0</v>
      </c>
      <c r="O1311" s="34">
        <v>0</v>
      </c>
      <c r="P1311" s="34">
        <v>0</v>
      </c>
      <c r="Q1311" s="34">
        <v>0</v>
      </c>
      <c r="R1311" s="34">
        <v>1</v>
      </c>
      <c r="S1311" s="34">
        <v>0</v>
      </c>
      <c r="T1311" s="34">
        <v>0</v>
      </c>
      <c r="U1311" s="35">
        <v>6</v>
      </c>
      <c r="V1311" s="35">
        <v>5</v>
      </c>
      <c r="W1311" s="35">
        <v>17</v>
      </c>
      <c r="X1311" s="35">
        <v>3</v>
      </c>
      <c r="Y1311" s="35">
        <v>24</v>
      </c>
      <c r="Z1311" s="35">
        <v>46</v>
      </c>
      <c r="AA1311" s="34">
        <v>2</v>
      </c>
      <c r="AB1311" s="34">
        <v>7</v>
      </c>
      <c r="AC1311" s="34">
        <v>2</v>
      </c>
      <c r="AD1311" s="34">
        <v>2</v>
      </c>
      <c r="AE1311" s="34">
        <v>2</v>
      </c>
      <c r="AF1311" s="58">
        <f>'Base tratada'!$AC1311+'Base tratada'!$AD1311+'Base tratada'!$AE1311</f>
        <v>6</v>
      </c>
      <c r="AG13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11" s="58" t="str">
        <f>IF('Base tratada'!$AC1311&gt;=MAX('Base tratada'!$AD1311,'Base tratada'!$AE1311),"Web",
IF('Base tratada'!$AD1311&gt;='Base tratada'!$AE1311,"Catalog",
"Store"))</f>
        <v>Web</v>
      </c>
      <c r="AI1311" s="59">
        <f>IF('Base tratada'!$AF1311=0,"0",'Base tratada'!$AK1311/'Base tratada'!$AF1311)</f>
        <v>9.1666666666666661</v>
      </c>
      <c r="AJ1311" s="59" t="str">
        <f>IF('Base tratada'!$AI1311=0,"R$ 0",
IF('Base tratada'!$AI1311&lt;=25,"R$ 1–25",
IF('Base tratada'!$AI1311&lt;=50,"R$ 26–50",
"+R$ 50")))</f>
        <v>R$ 1–25</v>
      </c>
      <c r="AK1311" s="35">
        <v>55</v>
      </c>
      <c r="AL1311" s="58" t="str">
        <f>IF('Base tratada'!$AK1311&lt;=100,"R$ 0-100",
IF('Base tratada'!$AK1311&lt;=500,"R$ 101-500",
IF('Base tratada'!$AK1311&lt;=1000,"R$ 501-1000",
IF('Base tratada'!$AK1311&lt;=1500,"R$ 1001-1500",
"+R$ 1500"))))</f>
        <v>R$ 0-100</v>
      </c>
      <c r="AM1311" s="34">
        <v>0</v>
      </c>
      <c r="AN1311" s="34">
        <v>0</v>
      </c>
      <c r="AO1311" s="34">
        <v>0</v>
      </c>
      <c r="AP1311" s="34">
        <v>0</v>
      </c>
      <c r="AQ1311" s="34">
        <v>0</v>
      </c>
      <c r="AR1311" s="34">
        <v>0</v>
      </c>
      <c r="AS1311" s="34">
        <v>0</v>
      </c>
      <c r="AT1311" s="34">
        <v>3</v>
      </c>
      <c r="AU1311" s="34">
        <v>11</v>
      </c>
      <c r="AV1311" s="52">
        <v>9</v>
      </c>
      <c r="AW1311" s="57">
        <v>0</v>
      </c>
      <c r="AX1311" s="58" t="str">
        <f>IF(Tabela3[[#This Row],[Response]]=1, "Aceitou", "Não aceitou")</f>
        <v>Não aceitou</v>
      </c>
      <c r="AY1311" s="55" t="str">
        <f>Tabela3[[#This Row],[Faixa Recência]] &amp; " | " &amp; Tabela3[[#This Row],[Faixa Gasto]] &amp; " | " &amp; Tabela3[[#This Row],[Faixa ticket médio]]</f>
        <v>76-99 dias | R$ 0-100 | R$ 1–25</v>
      </c>
      <c r="AZ13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1" s="36"/>
    </row>
    <row r="1312" spans="1:54" x14ac:dyDescent="0.25">
      <c r="A1312" s="61">
        <v>1311</v>
      </c>
      <c r="B1312" s="37">
        <v>48752</v>
      </c>
      <c r="C1312" s="34">
        <v>1</v>
      </c>
      <c r="D1312" s="34">
        <v>1</v>
      </c>
      <c r="E1312" s="34">
        <v>8</v>
      </c>
      <c r="F1312" s="58" t="str">
        <f>IF('Base tratada'!$E1312&lt;=15,"0-15 dias",
IF('Base tratada'!$E1312&lt;=30, "16-30 dias",
IF('Base tratada'!$E1312&lt;=45, "31-45 dias",
IF('Base tratada'!$E1312&lt;=60, "46-60 dias",
IF('Base tratada'!$E1312&lt;=75, "61-75 dias", "76-99 dias")))))</f>
        <v>0-15 dias</v>
      </c>
      <c r="G1312" s="38">
        <v>51</v>
      </c>
      <c r="H1312" s="60" t="str">
        <f>IF('Base tratada'!$G1312&lt;=29,"24–29",
IF('Base tratada'!$G1312&lt;=39,"30–39",
IF('Base tratada'!$G1312&lt;=49,"40–49",
IF('Base tratada'!$G1312&lt;=59,"50–59",
IF('Base tratada'!$G1312&lt;=69,"60–69",
"70–80")))))</f>
        <v>50–59</v>
      </c>
      <c r="I1312" s="34">
        <v>2723</v>
      </c>
      <c r="J1312" s="58" t="str">
        <f>IF('Base tratada'!$K1312=1,"Divorciado",
IF('Base tratada'!$L1312=1,"Casado",
IF('Base tratada'!$M1312=1, "Solteiro",
IF('Base tratada'!$N1312=1,"Juntos",
"Viúvo"))))</f>
        <v>Casado</v>
      </c>
      <c r="K1312" s="34">
        <v>0</v>
      </c>
      <c r="L1312" s="34">
        <v>1</v>
      </c>
      <c r="M1312" s="34">
        <v>0</v>
      </c>
      <c r="N1312" s="34">
        <v>0</v>
      </c>
      <c r="O1312" s="34">
        <v>0</v>
      </c>
      <c r="P1312" s="34">
        <v>0</v>
      </c>
      <c r="Q1312" s="34">
        <v>0</v>
      </c>
      <c r="R1312" s="34">
        <v>1</v>
      </c>
      <c r="S1312" s="34">
        <v>0</v>
      </c>
      <c r="T1312" s="34">
        <v>0</v>
      </c>
      <c r="U1312" s="35">
        <v>73</v>
      </c>
      <c r="V1312" s="35">
        <v>57</v>
      </c>
      <c r="W1312" s="35">
        <v>100</v>
      </c>
      <c r="X1312" s="35">
        <v>71</v>
      </c>
      <c r="Y1312" s="35">
        <v>15</v>
      </c>
      <c r="Z1312" s="35">
        <v>0</v>
      </c>
      <c r="AA1312" s="34">
        <v>5</v>
      </c>
      <c r="AB1312" s="34">
        <v>9</v>
      </c>
      <c r="AC1312" s="34">
        <v>6</v>
      </c>
      <c r="AD1312" s="34">
        <v>1</v>
      </c>
      <c r="AE1312" s="34">
        <v>5</v>
      </c>
      <c r="AF1312" s="58">
        <f>'Base tratada'!$AC1312+'Base tratada'!$AD1312+'Base tratada'!$AE1312</f>
        <v>12</v>
      </c>
      <c r="AG13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12" s="58" t="str">
        <f>IF('Base tratada'!$AC1312&gt;=MAX('Base tratada'!$AD1312,'Base tratada'!$AE1312),"Web",
IF('Base tratada'!$AD1312&gt;='Base tratada'!$AE1312,"Catalog",
"Store"))</f>
        <v>Web</v>
      </c>
      <c r="AI1312" s="59">
        <f>IF('Base tratada'!$AF1312=0,"0",'Base tratada'!$AK1312/'Base tratada'!$AF1312)</f>
        <v>26.333333333333332</v>
      </c>
      <c r="AJ1312" s="59" t="str">
        <f>IF('Base tratada'!$AI1312=0,"R$ 0",
IF('Base tratada'!$AI1312&lt;=25,"R$ 1–25",
IF('Base tratada'!$AI1312&lt;=50,"R$ 26–50",
"+R$ 50")))</f>
        <v>R$ 26–50</v>
      </c>
      <c r="AK1312" s="35">
        <v>316</v>
      </c>
      <c r="AL1312" s="58" t="str">
        <f>IF('Base tratada'!$AK1312&lt;=100,"R$ 0-100",
IF('Base tratada'!$AK1312&lt;=500,"R$ 101-500",
IF('Base tratada'!$AK1312&lt;=1000,"R$ 501-1000",
IF('Base tratada'!$AK1312&lt;=1500,"R$ 1001-1500",
"+R$ 1500"))))</f>
        <v>R$ 101-500</v>
      </c>
      <c r="AM1312" s="34">
        <v>0</v>
      </c>
      <c r="AN1312" s="34">
        <v>0</v>
      </c>
      <c r="AO1312" s="34">
        <v>0</v>
      </c>
      <c r="AP1312" s="34">
        <v>0</v>
      </c>
      <c r="AQ1312" s="34">
        <v>0</v>
      </c>
      <c r="AR1312" s="34">
        <v>0</v>
      </c>
      <c r="AS1312" s="34">
        <v>0</v>
      </c>
      <c r="AT1312" s="34">
        <v>3</v>
      </c>
      <c r="AU1312" s="34">
        <v>11</v>
      </c>
      <c r="AV1312" s="52">
        <v>316</v>
      </c>
      <c r="AW1312" s="57">
        <v>1</v>
      </c>
      <c r="AX1312" s="58" t="str">
        <f>IF(Tabela3[[#This Row],[Response]]=1, "Aceitou", "Não aceitou")</f>
        <v>Aceitou</v>
      </c>
      <c r="AY1312" s="55" t="str">
        <f>Tabela3[[#This Row],[Faixa Recência]] &amp; " | " &amp; Tabela3[[#This Row],[Faixa Gasto]] &amp; " | " &amp; Tabela3[[#This Row],[Faixa ticket médio]]</f>
        <v>0-15 dias | R$ 101-500 | R$ 26–50</v>
      </c>
      <c r="AZ13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2" s="36"/>
    </row>
    <row r="1313" spans="1:54" x14ac:dyDescent="0.25">
      <c r="A1313" s="61">
        <v>1312</v>
      </c>
      <c r="B1313" s="37">
        <v>71434</v>
      </c>
      <c r="C1313" s="34">
        <v>0</v>
      </c>
      <c r="D1313" s="34">
        <v>1</v>
      </c>
      <c r="E1313" s="34">
        <v>4</v>
      </c>
      <c r="F1313" s="58" t="str">
        <f>IF('Base tratada'!$E1313&lt;=15,"0-15 dias",
IF('Base tratada'!$E1313&lt;=30, "16-30 dias",
IF('Base tratada'!$E1313&lt;=45, "31-45 dias",
IF('Base tratada'!$E1313&lt;=60, "46-60 dias",
IF('Base tratada'!$E1313&lt;=75, "61-75 dias", "76-99 dias")))))</f>
        <v>0-15 dias</v>
      </c>
      <c r="G1313" s="38">
        <v>58</v>
      </c>
      <c r="H1313" s="60" t="str">
        <f>IF('Base tratada'!$G1313&lt;=29,"24–29",
IF('Base tratada'!$G1313&lt;=39,"30–39",
IF('Base tratada'!$G1313&lt;=49,"40–49",
IF('Base tratada'!$G1313&lt;=59,"50–59",
IF('Base tratada'!$G1313&lt;=69,"60–69",
"70–80")))))</f>
        <v>50–59</v>
      </c>
      <c r="I1313" s="34">
        <v>2443</v>
      </c>
      <c r="J1313" s="58" t="str">
        <f>IF('Base tratada'!$K1313=1,"Divorciado",
IF('Base tratada'!$L1313=1,"Casado",
IF('Base tratada'!$M1313=1, "Solteiro",
IF('Base tratada'!$N1313=1,"Juntos",
"Viúvo"))))</f>
        <v>Casado</v>
      </c>
      <c r="K1313" s="34">
        <v>0</v>
      </c>
      <c r="L1313" s="34">
        <v>1</v>
      </c>
      <c r="M1313" s="34">
        <v>0</v>
      </c>
      <c r="N1313" s="34">
        <v>0</v>
      </c>
      <c r="O1313" s="34">
        <v>0</v>
      </c>
      <c r="P1313" s="34">
        <v>0</v>
      </c>
      <c r="Q1313" s="34">
        <v>0</v>
      </c>
      <c r="R1313" s="34">
        <v>1</v>
      </c>
      <c r="S1313" s="34">
        <v>0</v>
      </c>
      <c r="T1313" s="34">
        <v>0</v>
      </c>
      <c r="U1313" s="35">
        <v>711</v>
      </c>
      <c r="V1313" s="35">
        <v>36</v>
      </c>
      <c r="W1313" s="35">
        <v>217</v>
      </c>
      <c r="X1313" s="35">
        <v>172</v>
      </c>
      <c r="Y1313" s="35">
        <v>96</v>
      </c>
      <c r="Z1313" s="35">
        <v>168</v>
      </c>
      <c r="AA1313" s="34">
        <v>3</v>
      </c>
      <c r="AB1313" s="34">
        <v>4</v>
      </c>
      <c r="AC1313" s="34">
        <v>7</v>
      </c>
      <c r="AD1313" s="34">
        <v>4</v>
      </c>
      <c r="AE1313" s="34">
        <v>7</v>
      </c>
      <c r="AF1313" s="58">
        <f>'Base tratada'!$AC1313+'Base tratada'!$AD1313+'Base tratada'!$AE1313</f>
        <v>18</v>
      </c>
      <c r="AG13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13" s="58" t="str">
        <f>IF('Base tratada'!$AC1313&gt;=MAX('Base tratada'!$AD1313,'Base tratada'!$AE1313),"Web",
IF('Base tratada'!$AD1313&gt;='Base tratada'!$AE1313,"Catalog",
"Store"))</f>
        <v>Web</v>
      </c>
      <c r="AI1313" s="59">
        <f>IF('Base tratada'!$AF1313=0,"0",'Base tratada'!$AK1313/'Base tratada'!$AF1313)</f>
        <v>68.444444444444443</v>
      </c>
      <c r="AJ1313" s="59" t="str">
        <f>IF('Base tratada'!$AI1313=0,"R$ 0",
IF('Base tratada'!$AI1313&lt;=25,"R$ 1–25",
IF('Base tratada'!$AI1313&lt;=50,"R$ 26–50",
"+R$ 50")))</f>
        <v>+R$ 50</v>
      </c>
      <c r="AK1313" s="35">
        <v>1232</v>
      </c>
      <c r="AL1313" s="58" t="str">
        <f>IF('Base tratada'!$AK1313&lt;=100,"R$ 0-100",
IF('Base tratada'!$AK1313&lt;=500,"R$ 101-500",
IF('Base tratada'!$AK1313&lt;=1000,"R$ 501-1000",
IF('Base tratada'!$AK1313&lt;=1500,"R$ 1001-1500",
"+R$ 1500"))))</f>
        <v>R$ 1001-1500</v>
      </c>
      <c r="AM1313" s="34">
        <v>1</v>
      </c>
      <c r="AN1313" s="34">
        <v>0</v>
      </c>
      <c r="AO1313" s="34">
        <v>0</v>
      </c>
      <c r="AP1313" s="34">
        <v>1</v>
      </c>
      <c r="AQ1313" s="34">
        <v>0</v>
      </c>
      <c r="AR1313" s="34">
        <v>2</v>
      </c>
      <c r="AS1313" s="34">
        <v>0</v>
      </c>
      <c r="AT1313" s="34">
        <v>3</v>
      </c>
      <c r="AU1313" s="34">
        <v>11</v>
      </c>
      <c r="AV1313" s="52">
        <v>1064</v>
      </c>
      <c r="AW1313" s="57">
        <v>0</v>
      </c>
      <c r="AX1313" s="58" t="str">
        <f>IF(Tabela3[[#This Row],[Response]]=1, "Aceitou", "Não aceitou")</f>
        <v>Não aceitou</v>
      </c>
      <c r="AY1313" s="55" t="str">
        <f>Tabela3[[#This Row],[Faixa Recência]] &amp; " | " &amp; Tabela3[[#This Row],[Faixa Gasto]] &amp; " | " &amp; Tabela3[[#This Row],[Faixa ticket médio]]</f>
        <v>0-15 dias | R$ 1001-1500 | +R$ 50</v>
      </c>
      <c r="AZ13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13" s="36"/>
    </row>
    <row r="1314" spans="1:54" x14ac:dyDescent="0.25">
      <c r="A1314" s="61">
        <v>1313</v>
      </c>
      <c r="B1314" s="37">
        <v>90842</v>
      </c>
      <c r="C1314" s="34">
        <v>0</v>
      </c>
      <c r="D1314" s="34">
        <v>0</v>
      </c>
      <c r="E1314" s="34">
        <v>57</v>
      </c>
      <c r="F1314" s="58" t="str">
        <f>IF('Base tratada'!$E1314&lt;=15,"0-15 dias",
IF('Base tratada'!$E1314&lt;=30, "16-30 dias",
IF('Base tratada'!$E1314&lt;=45, "31-45 dias",
IF('Base tratada'!$E1314&lt;=60, "46-60 dias",
IF('Base tratada'!$E1314&lt;=75, "61-75 dias", "76-99 dias")))))</f>
        <v>46-60 dias</v>
      </c>
      <c r="G1314" s="38">
        <v>72</v>
      </c>
      <c r="H1314" s="60" t="str">
        <f>IF('Base tratada'!$G1314&lt;=29,"24–29",
IF('Base tratada'!$G1314&lt;=39,"30–39",
IF('Base tratada'!$G1314&lt;=49,"40–49",
IF('Base tratada'!$G1314&lt;=59,"50–59",
IF('Base tratada'!$G1314&lt;=69,"60–69",
"70–80")))))</f>
        <v>70–80</v>
      </c>
      <c r="I1314" s="34">
        <v>2494</v>
      </c>
      <c r="J1314" s="58" t="str">
        <f>IF('Base tratada'!$K1314=1,"Divorciado",
IF('Base tratada'!$L1314=1,"Casado",
IF('Base tratada'!$M1314=1, "Solteiro",
IF('Base tratada'!$N1314=1,"Juntos",
"Viúvo"))))</f>
        <v>Solteiro</v>
      </c>
      <c r="K1314" s="34">
        <v>0</v>
      </c>
      <c r="L1314" s="34">
        <v>0</v>
      </c>
      <c r="M1314" s="34">
        <v>1</v>
      </c>
      <c r="N1314" s="34">
        <v>0</v>
      </c>
      <c r="O1314" s="34">
        <v>0</v>
      </c>
      <c r="P1314" s="34">
        <v>0</v>
      </c>
      <c r="Q1314" s="34">
        <v>0</v>
      </c>
      <c r="R1314" s="34">
        <v>1</v>
      </c>
      <c r="S1314" s="34">
        <v>0</v>
      </c>
      <c r="T1314" s="34">
        <v>0</v>
      </c>
      <c r="U1314" s="35">
        <v>774</v>
      </c>
      <c r="V1314" s="35">
        <v>70</v>
      </c>
      <c r="W1314" s="35">
        <v>118</v>
      </c>
      <c r="X1314" s="35">
        <v>182</v>
      </c>
      <c r="Y1314" s="35">
        <v>187</v>
      </c>
      <c r="Z1314" s="35">
        <v>93</v>
      </c>
      <c r="AA1314" s="34">
        <v>1</v>
      </c>
      <c r="AB1314" s="34">
        <v>1</v>
      </c>
      <c r="AC1314" s="34">
        <v>4</v>
      </c>
      <c r="AD1314" s="34">
        <v>9</v>
      </c>
      <c r="AE1314" s="34">
        <v>13</v>
      </c>
      <c r="AF1314" s="58">
        <f>'Base tratada'!$AC1314+'Base tratada'!$AD1314+'Base tratada'!$AE1314</f>
        <v>26</v>
      </c>
      <c r="AG13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14" s="58" t="str">
        <f>IF('Base tratada'!$AC1314&gt;=MAX('Base tratada'!$AD1314,'Base tratada'!$AE1314),"Web",
IF('Base tratada'!$AD1314&gt;='Base tratada'!$AE1314,"Catalog",
"Store"))</f>
        <v>Store</v>
      </c>
      <c r="AI1314" s="59">
        <f>IF('Base tratada'!$AF1314=0,"0",'Base tratada'!$AK1314/'Base tratada'!$AF1314)</f>
        <v>51.192307692307693</v>
      </c>
      <c r="AJ1314" s="59" t="str">
        <f>IF('Base tratada'!$AI1314=0,"R$ 0",
IF('Base tratada'!$AI1314&lt;=25,"R$ 1–25",
IF('Base tratada'!$AI1314&lt;=50,"R$ 26–50",
"+R$ 50")))</f>
        <v>+R$ 50</v>
      </c>
      <c r="AK1314" s="35">
        <v>1331</v>
      </c>
      <c r="AL1314" s="58" t="str">
        <f>IF('Base tratada'!$AK1314&lt;=100,"R$ 0-100",
IF('Base tratada'!$AK1314&lt;=500,"R$ 101-500",
IF('Base tratada'!$AK1314&lt;=1000,"R$ 501-1000",
IF('Base tratada'!$AK1314&lt;=1500,"R$ 1001-1500",
"+R$ 1500"))))</f>
        <v>R$ 1001-1500</v>
      </c>
      <c r="AM1314" s="34">
        <v>0</v>
      </c>
      <c r="AN1314" s="34">
        <v>0</v>
      </c>
      <c r="AO1314" s="34">
        <v>0</v>
      </c>
      <c r="AP1314" s="34">
        <v>0</v>
      </c>
      <c r="AQ1314" s="34">
        <v>0</v>
      </c>
      <c r="AR1314" s="34">
        <v>0</v>
      </c>
      <c r="AS1314" s="34">
        <v>0</v>
      </c>
      <c r="AT1314" s="34">
        <v>3</v>
      </c>
      <c r="AU1314" s="34">
        <v>11</v>
      </c>
      <c r="AV1314" s="52">
        <v>1238</v>
      </c>
      <c r="AW1314" s="57">
        <v>0</v>
      </c>
      <c r="AX1314" s="58" t="str">
        <f>IF(Tabela3[[#This Row],[Response]]=1, "Aceitou", "Não aceitou")</f>
        <v>Não aceitou</v>
      </c>
      <c r="AY1314" s="55" t="str">
        <f>Tabela3[[#This Row],[Faixa Recência]] &amp; " | " &amp; Tabela3[[#This Row],[Faixa Gasto]] &amp; " | " &amp; Tabela3[[#This Row],[Faixa ticket médio]]</f>
        <v>46-60 dias | R$ 1001-1500 | +R$ 50</v>
      </c>
      <c r="AZ13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4" s="36"/>
    </row>
    <row r="1315" spans="1:54" x14ac:dyDescent="0.25">
      <c r="A1315" s="61">
        <v>1314</v>
      </c>
      <c r="B1315" s="37">
        <v>88097</v>
      </c>
      <c r="C1315" s="34">
        <v>1</v>
      </c>
      <c r="D1315" s="34">
        <v>0</v>
      </c>
      <c r="E1315" s="34">
        <v>24</v>
      </c>
      <c r="F1315" s="58" t="str">
        <f>IF('Base tratada'!$E1315&lt;=15,"0-15 dias",
IF('Base tratada'!$E1315&lt;=30, "16-30 dias",
IF('Base tratada'!$E1315&lt;=45, "31-45 dias",
IF('Base tratada'!$E1315&lt;=60, "46-60 dias",
IF('Base tratada'!$E1315&lt;=75, "61-75 dias", "76-99 dias")))))</f>
        <v>16-30 dias</v>
      </c>
      <c r="G1315" s="38">
        <v>42</v>
      </c>
      <c r="H1315" s="60" t="str">
        <f>IF('Base tratada'!$G1315&lt;=29,"24–29",
IF('Base tratada'!$G1315&lt;=39,"30–39",
IF('Base tratada'!$G1315&lt;=49,"40–49",
IF('Base tratada'!$G1315&lt;=59,"50–59",
IF('Base tratada'!$G1315&lt;=69,"60–69",
"70–80")))))</f>
        <v>40–49</v>
      </c>
      <c r="I1315" s="34">
        <v>2839</v>
      </c>
      <c r="J1315" s="58" t="str">
        <f>IF('Base tratada'!$K1315=1,"Divorciado",
IF('Base tratada'!$L1315=1,"Casado",
IF('Base tratada'!$M1315=1, "Solteiro",
IF('Base tratada'!$N1315=1,"Juntos",
"Viúvo"))))</f>
        <v>Casado</v>
      </c>
      <c r="K1315" s="34">
        <v>0</v>
      </c>
      <c r="L1315" s="34">
        <v>1</v>
      </c>
      <c r="M1315" s="34">
        <v>0</v>
      </c>
      <c r="N1315" s="34">
        <v>0</v>
      </c>
      <c r="O1315" s="34">
        <v>0</v>
      </c>
      <c r="P1315" s="34">
        <v>0</v>
      </c>
      <c r="Q1315" s="34">
        <v>0</v>
      </c>
      <c r="R1315" s="34">
        <v>0</v>
      </c>
      <c r="S1315" s="34">
        <v>1</v>
      </c>
      <c r="T1315" s="34">
        <v>0</v>
      </c>
      <c r="U1315" s="35">
        <v>163</v>
      </c>
      <c r="V1315" s="35">
        <v>0</v>
      </c>
      <c r="W1315" s="35">
        <v>480</v>
      </c>
      <c r="X1315" s="35">
        <v>0</v>
      </c>
      <c r="Y1315" s="35">
        <v>126</v>
      </c>
      <c r="Z1315" s="35">
        <v>75</v>
      </c>
      <c r="AA1315" s="34">
        <v>1</v>
      </c>
      <c r="AB1315" s="34">
        <v>9</v>
      </c>
      <c r="AC1315" s="34">
        <v>6</v>
      </c>
      <c r="AD1315" s="34">
        <v>5</v>
      </c>
      <c r="AE1315" s="34">
        <v>8</v>
      </c>
      <c r="AF1315" s="58">
        <f>'Base tratada'!$AC1315+'Base tratada'!$AD1315+'Base tratada'!$AE1315</f>
        <v>19</v>
      </c>
      <c r="AG13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15" s="58" t="str">
        <f>IF('Base tratada'!$AC1315&gt;=MAX('Base tratada'!$AD1315,'Base tratada'!$AE1315),"Web",
IF('Base tratada'!$AD1315&gt;='Base tratada'!$AE1315,"Catalog",
"Store"))</f>
        <v>Store</v>
      </c>
      <c r="AI1315" s="59">
        <f>IF('Base tratada'!$AF1315=0,"0",'Base tratada'!$AK1315/'Base tratada'!$AF1315)</f>
        <v>40.473684210526315</v>
      </c>
      <c r="AJ1315" s="59" t="str">
        <f>IF('Base tratada'!$AI1315=0,"R$ 0",
IF('Base tratada'!$AI1315&lt;=25,"R$ 1–25",
IF('Base tratada'!$AI1315&lt;=50,"R$ 26–50",
"+R$ 50")))</f>
        <v>R$ 26–50</v>
      </c>
      <c r="AK1315" s="35">
        <v>769</v>
      </c>
      <c r="AL1315" s="58" t="str">
        <f>IF('Base tratada'!$AK1315&lt;=100,"R$ 0-100",
IF('Base tratada'!$AK1315&lt;=500,"R$ 101-500",
IF('Base tratada'!$AK1315&lt;=1000,"R$ 501-1000",
IF('Base tratada'!$AK1315&lt;=1500,"R$ 1001-1500",
"+R$ 1500"))))</f>
        <v>R$ 501-1000</v>
      </c>
      <c r="AM1315" s="34">
        <v>1</v>
      </c>
      <c r="AN1315" s="34">
        <v>0</v>
      </c>
      <c r="AO1315" s="34">
        <v>0</v>
      </c>
      <c r="AP1315" s="34">
        <v>1</v>
      </c>
      <c r="AQ1315" s="34">
        <v>1</v>
      </c>
      <c r="AR1315" s="34">
        <v>3</v>
      </c>
      <c r="AS1315" s="34">
        <v>0</v>
      </c>
      <c r="AT1315" s="34">
        <v>3</v>
      </c>
      <c r="AU1315" s="34">
        <v>11</v>
      </c>
      <c r="AV1315" s="52">
        <v>694</v>
      </c>
      <c r="AW1315" s="57">
        <v>1</v>
      </c>
      <c r="AX1315" s="58" t="str">
        <f>IF(Tabela3[[#This Row],[Response]]=1, "Aceitou", "Não aceitou")</f>
        <v>Aceitou</v>
      </c>
      <c r="AY1315" s="55" t="str">
        <f>Tabela3[[#This Row],[Faixa Recência]] &amp; " | " &amp; Tabela3[[#This Row],[Faixa Gasto]] &amp; " | " &amp; Tabela3[[#This Row],[Faixa ticket médio]]</f>
        <v>16-30 dias | R$ 501-1000 | R$ 26–50</v>
      </c>
      <c r="AZ13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5" s="36"/>
    </row>
    <row r="1316" spans="1:54" x14ac:dyDescent="0.25">
      <c r="A1316" s="61">
        <v>1315</v>
      </c>
      <c r="B1316" s="37">
        <v>51948</v>
      </c>
      <c r="C1316" s="34">
        <v>0</v>
      </c>
      <c r="D1316" s="34">
        <v>1</v>
      </c>
      <c r="E1316" s="34">
        <v>51</v>
      </c>
      <c r="F1316" s="58" t="str">
        <f>IF('Base tratada'!$E1316&lt;=15,"0-15 dias",
IF('Base tratada'!$E1316&lt;=30, "16-30 dias",
IF('Base tratada'!$E1316&lt;=45, "31-45 dias",
IF('Base tratada'!$E1316&lt;=60, "46-60 dias",
IF('Base tratada'!$E1316&lt;=75, "61-75 dias", "76-99 dias")))))</f>
        <v>46-60 dias</v>
      </c>
      <c r="G1316" s="38">
        <v>45</v>
      </c>
      <c r="H1316" s="60" t="str">
        <f>IF('Base tratada'!$G1316&lt;=29,"24–29",
IF('Base tratada'!$G1316&lt;=39,"30–39",
IF('Base tratada'!$G1316&lt;=49,"40–49",
IF('Base tratada'!$G1316&lt;=59,"50–59",
IF('Base tratada'!$G1316&lt;=69,"60–69",
"70–80")))))</f>
        <v>40–49</v>
      </c>
      <c r="I1316" s="34">
        <v>2444</v>
      </c>
      <c r="J1316" s="58" t="str">
        <f>IF('Base tratada'!$K1316=1,"Divorciado",
IF('Base tratada'!$L1316=1,"Casado",
IF('Base tratada'!$M1316=1, "Solteiro",
IF('Base tratada'!$N1316=1,"Juntos",
"Viúvo"))))</f>
        <v>Casado</v>
      </c>
      <c r="K1316" s="34">
        <v>0</v>
      </c>
      <c r="L1316" s="34">
        <v>1</v>
      </c>
      <c r="M1316" s="34">
        <v>0</v>
      </c>
      <c r="N1316" s="34">
        <v>0</v>
      </c>
      <c r="O1316" s="34">
        <v>0</v>
      </c>
      <c r="P1316" s="34">
        <v>0</v>
      </c>
      <c r="Q1316" s="34">
        <v>0</v>
      </c>
      <c r="R1316" s="34">
        <v>1</v>
      </c>
      <c r="S1316" s="34">
        <v>0</v>
      </c>
      <c r="T1316" s="34">
        <v>0</v>
      </c>
      <c r="U1316" s="35">
        <v>82</v>
      </c>
      <c r="V1316" s="35">
        <v>33</v>
      </c>
      <c r="W1316" s="35">
        <v>54</v>
      </c>
      <c r="X1316" s="35">
        <v>71</v>
      </c>
      <c r="Y1316" s="35">
        <v>30</v>
      </c>
      <c r="Z1316" s="35">
        <v>41</v>
      </c>
      <c r="AA1316" s="34">
        <v>2</v>
      </c>
      <c r="AB1316" s="34">
        <v>5</v>
      </c>
      <c r="AC1316" s="34">
        <v>5</v>
      </c>
      <c r="AD1316" s="34">
        <v>2</v>
      </c>
      <c r="AE1316" s="34">
        <v>4</v>
      </c>
      <c r="AF1316" s="58">
        <f>'Base tratada'!$AC1316+'Base tratada'!$AD1316+'Base tratada'!$AE1316</f>
        <v>11</v>
      </c>
      <c r="AG13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16" s="58" t="str">
        <f>IF('Base tratada'!$AC1316&gt;=MAX('Base tratada'!$AD1316,'Base tratada'!$AE1316),"Web",
IF('Base tratada'!$AD1316&gt;='Base tratada'!$AE1316,"Catalog",
"Store"))</f>
        <v>Web</v>
      </c>
      <c r="AI1316" s="59">
        <f>IF('Base tratada'!$AF1316=0,"0",'Base tratada'!$AK1316/'Base tratada'!$AF1316)</f>
        <v>24.545454545454547</v>
      </c>
      <c r="AJ1316" s="59" t="str">
        <f>IF('Base tratada'!$AI1316=0,"R$ 0",
IF('Base tratada'!$AI1316&lt;=25,"R$ 1–25",
IF('Base tratada'!$AI1316&lt;=50,"R$ 26–50",
"+R$ 50")))</f>
        <v>R$ 1–25</v>
      </c>
      <c r="AK1316" s="35">
        <v>270</v>
      </c>
      <c r="AL1316" s="58" t="str">
        <f>IF('Base tratada'!$AK1316&lt;=100,"R$ 0-100",
IF('Base tratada'!$AK1316&lt;=500,"R$ 101-500",
IF('Base tratada'!$AK1316&lt;=1000,"R$ 501-1000",
IF('Base tratada'!$AK1316&lt;=1500,"R$ 1001-1500",
"+R$ 1500"))))</f>
        <v>R$ 101-500</v>
      </c>
      <c r="AM1316" s="34">
        <v>0</v>
      </c>
      <c r="AN1316" s="34">
        <v>0</v>
      </c>
      <c r="AO1316" s="34">
        <v>0</v>
      </c>
      <c r="AP1316" s="34">
        <v>0</v>
      </c>
      <c r="AQ1316" s="34">
        <v>0</v>
      </c>
      <c r="AR1316" s="34">
        <v>0</v>
      </c>
      <c r="AS1316" s="34">
        <v>0</v>
      </c>
      <c r="AT1316" s="34">
        <v>3</v>
      </c>
      <c r="AU1316" s="34">
        <v>11</v>
      </c>
      <c r="AV1316" s="52">
        <v>229</v>
      </c>
      <c r="AW1316" s="57">
        <v>0</v>
      </c>
      <c r="AX1316" s="58" t="str">
        <f>IF(Tabela3[[#This Row],[Response]]=1, "Aceitou", "Não aceitou")</f>
        <v>Não aceitou</v>
      </c>
      <c r="AY1316" s="55" t="str">
        <f>Tabela3[[#This Row],[Faixa Recência]] &amp; " | " &amp; Tabela3[[#This Row],[Faixa Gasto]] &amp; " | " &amp; Tabela3[[#This Row],[Faixa ticket médio]]</f>
        <v>46-60 dias | R$ 101-500 | R$ 1–25</v>
      </c>
      <c r="AZ13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6" s="36"/>
    </row>
    <row r="1317" spans="1:54" x14ac:dyDescent="0.25">
      <c r="A1317" s="61">
        <v>1316</v>
      </c>
      <c r="B1317" s="37">
        <v>71853</v>
      </c>
      <c r="C1317" s="34">
        <v>0</v>
      </c>
      <c r="D1317" s="34">
        <v>0</v>
      </c>
      <c r="E1317" s="34">
        <v>29</v>
      </c>
      <c r="F1317" s="58" t="str">
        <f>IF('Base tratada'!$E1317&lt;=15,"0-15 dias",
IF('Base tratada'!$E1317&lt;=30, "16-30 dias",
IF('Base tratada'!$E1317&lt;=45, "31-45 dias",
IF('Base tratada'!$E1317&lt;=60, "46-60 dias",
IF('Base tratada'!$E1317&lt;=75, "61-75 dias", "76-99 dias")))))</f>
        <v>16-30 dias</v>
      </c>
      <c r="G1317" s="38">
        <v>38</v>
      </c>
      <c r="H1317" s="60" t="str">
        <f>IF('Base tratada'!$G1317&lt;=29,"24–29",
IF('Base tratada'!$G1317&lt;=39,"30–39",
IF('Base tratada'!$G1317&lt;=49,"40–49",
IF('Base tratada'!$G1317&lt;=59,"50–59",
IF('Base tratada'!$G1317&lt;=69,"60–69",
"70–80")))))</f>
        <v>30–39</v>
      </c>
      <c r="I1317" s="34">
        <v>2576</v>
      </c>
      <c r="J1317" s="58" t="str">
        <f>IF('Base tratada'!$K1317=1,"Divorciado",
IF('Base tratada'!$L1317=1,"Casado",
IF('Base tratada'!$M1317=1, "Solteiro",
IF('Base tratada'!$N1317=1,"Juntos",
"Viúvo"))))</f>
        <v>Juntos</v>
      </c>
      <c r="K1317" s="34">
        <v>0</v>
      </c>
      <c r="L1317" s="34">
        <v>0</v>
      </c>
      <c r="M1317" s="34">
        <v>0</v>
      </c>
      <c r="N1317" s="34">
        <v>1</v>
      </c>
      <c r="O1317" s="34">
        <v>0</v>
      </c>
      <c r="P1317" s="34">
        <v>0</v>
      </c>
      <c r="Q1317" s="34">
        <v>0</v>
      </c>
      <c r="R1317" s="34">
        <v>1</v>
      </c>
      <c r="S1317" s="34">
        <v>0</v>
      </c>
      <c r="T1317" s="34">
        <v>0</v>
      </c>
      <c r="U1317" s="35">
        <v>358</v>
      </c>
      <c r="V1317" s="35">
        <v>108</v>
      </c>
      <c r="W1317" s="35">
        <v>413</v>
      </c>
      <c r="X1317" s="35">
        <v>141</v>
      </c>
      <c r="Y1317" s="35">
        <v>97</v>
      </c>
      <c r="Z1317" s="35">
        <v>32</v>
      </c>
      <c r="AA1317" s="34">
        <v>1</v>
      </c>
      <c r="AB1317" s="34">
        <v>1</v>
      </c>
      <c r="AC1317" s="34">
        <v>2</v>
      </c>
      <c r="AD1317" s="34">
        <v>8</v>
      </c>
      <c r="AE1317" s="34">
        <v>6</v>
      </c>
      <c r="AF1317" s="58">
        <f>'Base tratada'!$AC1317+'Base tratada'!$AD1317+'Base tratada'!$AE1317</f>
        <v>16</v>
      </c>
      <c r="AG13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17" s="58" t="str">
        <f>IF('Base tratada'!$AC1317&gt;=MAX('Base tratada'!$AD1317,'Base tratada'!$AE1317),"Web",
IF('Base tratada'!$AD1317&gt;='Base tratada'!$AE1317,"Catalog",
"Store"))</f>
        <v>Catalog</v>
      </c>
      <c r="AI1317" s="59">
        <f>IF('Base tratada'!$AF1317=0,"0",'Base tratada'!$AK1317/'Base tratada'!$AF1317)</f>
        <v>69.8125</v>
      </c>
      <c r="AJ1317" s="59" t="str">
        <f>IF('Base tratada'!$AI1317=0,"R$ 0",
IF('Base tratada'!$AI1317&lt;=25,"R$ 1–25",
IF('Base tratada'!$AI1317&lt;=50,"R$ 26–50",
"+R$ 50")))</f>
        <v>+R$ 50</v>
      </c>
      <c r="AK1317" s="35">
        <v>1117</v>
      </c>
      <c r="AL1317" s="58" t="str">
        <f>IF('Base tratada'!$AK1317&lt;=100,"R$ 0-100",
IF('Base tratada'!$AK1317&lt;=500,"R$ 101-500",
IF('Base tratada'!$AK1317&lt;=1000,"R$ 501-1000",
IF('Base tratada'!$AK1317&lt;=1500,"R$ 1001-1500",
"+R$ 1500"))))</f>
        <v>R$ 1001-1500</v>
      </c>
      <c r="AM1317" s="34">
        <v>0</v>
      </c>
      <c r="AN1317" s="34">
        <v>0</v>
      </c>
      <c r="AO1317" s="34">
        <v>0</v>
      </c>
      <c r="AP1317" s="34">
        <v>0</v>
      </c>
      <c r="AQ1317" s="34">
        <v>0</v>
      </c>
      <c r="AR1317" s="34">
        <v>0</v>
      </c>
      <c r="AS1317" s="34">
        <v>0</v>
      </c>
      <c r="AT1317" s="34">
        <v>3</v>
      </c>
      <c r="AU1317" s="34">
        <v>11</v>
      </c>
      <c r="AV1317" s="52">
        <v>1085</v>
      </c>
      <c r="AW1317" s="57">
        <v>0</v>
      </c>
      <c r="AX1317" s="58" t="str">
        <f>IF(Tabela3[[#This Row],[Response]]=1, "Aceitou", "Não aceitou")</f>
        <v>Não aceitou</v>
      </c>
      <c r="AY1317" s="55" t="str">
        <f>Tabela3[[#This Row],[Faixa Recência]] &amp; " | " &amp; Tabela3[[#This Row],[Faixa Gasto]] &amp; " | " &amp; Tabela3[[#This Row],[Faixa ticket médio]]</f>
        <v>16-30 dias | R$ 1001-1500 | +R$ 50</v>
      </c>
      <c r="AZ13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17" s="36"/>
    </row>
    <row r="1318" spans="1:54" x14ac:dyDescent="0.25">
      <c r="A1318" s="61">
        <v>1317</v>
      </c>
      <c r="B1318" s="37">
        <v>35876</v>
      </c>
      <c r="C1318" s="34">
        <v>0</v>
      </c>
      <c r="D1318" s="34">
        <v>0</v>
      </c>
      <c r="E1318" s="34">
        <v>13</v>
      </c>
      <c r="F1318" s="58" t="str">
        <f>IF('Base tratada'!$E1318&lt;=15,"0-15 dias",
IF('Base tratada'!$E1318&lt;=30, "16-30 dias",
IF('Base tratada'!$E1318&lt;=45, "31-45 dias",
IF('Base tratada'!$E1318&lt;=60, "46-60 dias",
IF('Base tratada'!$E1318&lt;=75, "61-75 dias", "76-99 dias")))))</f>
        <v>0-15 dias</v>
      </c>
      <c r="G1318" s="38">
        <v>37</v>
      </c>
      <c r="H1318" s="60" t="str">
        <f>IF('Base tratada'!$G1318&lt;=29,"24–29",
IF('Base tratada'!$G1318&lt;=39,"30–39",
IF('Base tratada'!$G1318&lt;=49,"40–49",
IF('Base tratada'!$G1318&lt;=59,"50–59",
IF('Base tratada'!$G1318&lt;=69,"60–69",
"70–80")))))</f>
        <v>30–39</v>
      </c>
      <c r="I1318" s="34">
        <v>2229</v>
      </c>
      <c r="J1318" s="58" t="str">
        <f>IF('Base tratada'!$K1318=1,"Divorciado",
IF('Base tratada'!$L1318=1,"Casado",
IF('Base tratada'!$M1318=1, "Solteiro",
IF('Base tratada'!$N1318=1,"Juntos",
"Viúvo"))))</f>
        <v>Casado</v>
      </c>
      <c r="K1318" s="34">
        <v>0</v>
      </c>
      <c r="L1318" s="34">
        <v>1</v>
      </c>
      <c r="M1318" s="34">
        <v>0</v>
      </c>
      <c r="N1318" s="34">
        <v>0</v>
      </c>
      <c r="O1318" s="34">
        <v>0</v>
      </c>
      <c r="P1318" s="34">
        <v>0</v>
      </c>
      <c r="Q1318" s="34">
        <v>0</v>
      </c>
      <c r="R1318" s="34">
        <v>0</v>
      </c>
      <c r="S1318" s="34">
        <v>1</v>
      </c>
      <c r="T1318" s="34">
        <v>0</v>
      </c>
      <c r="U1318" s="35">
        <v>66</v>
      </c>
      <c r="V1318" s="35">
        <v>2</v>
      </c>
      <c r="W1318" s="35">
        <v>40</v>
      </c>
      <c r="X1318" s="35">
        <v>4</v>
      </c>
      <c r="Y1318" s="35">
        <v>3</v>
      </c>
      <c r="Z1318" s="35">
        <v>14</v>
      </c>
      <c r="AA1318" s="34">
        <v>1</v>
      </c>
      <c r="AB1318" s="34">
        <v>6</v>
      </c>
      <c r="AC1318" s="34">
        <v>3</v>
      </c>
      <c r="AD1318" s="34">
        <v>1</v>
      </c>
      <c r="AE1318" s="34">
        <v>3</v>
      </c>
      <c r="AF1318" s="58">
        <f>'Base tratada'!$AC1318+'Base tratada'!$AD1318+'Base tratada'!$AE1318</f>
        <v>7</v>
      </c>
      <c r="AG13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18" s="58" t="str">
        <f>IF('Base tratada'!$AC1318&gt;=MAX('Base tratada'!$AD1318,'Base tratada'!$AE1318),"Web",
IF('Base tratada'!$AD1318&gt;='Base tratada'!$AE1318,"Catalog",
"Store"))</f>
        <v>Web</v>
      </c>
      <c r="AI1318" s="59">
        <f>IF('Base tratada'!$AF1318=0,"0",'Base tratada'!$AK1318/'Base tratada'!$AF1318)</f>
        <v>16.428571428571427</v>
      </c>
      <c r="AJ1318" s="59" t="str">
        <f>IF('Base tratada'!$AI1318=0,"R$ 0",
IF('Base tratada'!$AI1318&lt;=25,"R$ 1–25",
IF('Base tratada'!$AI1318&lt;=50,"R$ 26–50",
"+R$ 50")))</f>
        <v>R$ 1–25</v>
      </c>
      <c r="AK1318" s="35">
        <v>115</v>
      </c>
      <c r="AL1318" s="58" t="str">
        <f>IF('Base tratada'!$AK1318&lt;=100,"R$ 0-100",
IF('Base tratada'!$AK1318&lt;=500,"R$ 101-500",
IF('Base tratada'!$AK1318&lt;=1000,"R$ 501-1000",
IF('Base tratada'!$AK1318&lt;=1500,"R$ 1001-1500",
"+R$ 1500"))))</f>
        <v>R$ 101-500</v>
      </c>
      <c r="AM1318" s="34">
        <v>0</v>
      </c>
      <c r="AN1318" s="34">
        <v>0</v>
      </c>
      <c r="AO1318" s="34">
        <v>0</v>
      </c>
      <c r="AP1318" s="34">
        <v>0</v>
      </c>
      <c r="AQ1318" s="34">
        <v>0</v>
      </c>
      <c r="AR1318" s="34">
        <v>0</v>
      </c>
      <c r="AS1318" s="34">
        <v>0</v>
      </c>
      <c r="AT1318" s="34">
        <v>3</v>
      </c>
      <c r="AU1318" s="34">
        <v>11</v>
      </c>
      <c r="AV1318" s="52">
        <v>101</v>
      </c>
      <c r="AW1318" s="57">
        <v>0</v>
      </c>
      <c r="AX1318" s="58" t="str">
        <f>IF(Tabela3[[#This Row],[Response]]=1, "Aceitou", "Não aceitou")</f>
        <v>Não aceitou</v>
      </c>
      <c r="AY1318" s="55" t="str">
        <f>Tabela3[[#This Row],[Faixa Recência]] &amp; " | " &amp; Tabela3[[#This Row],[Faixa Gasto]] &amp; " | " &amp; Tabela3[[#This Row],[Faixa ticket médio]]</f>
        <v>0-15 dias | R$ 101-500 | R$ 1–25</v>
      </c>
      <c r="AZ13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8" s="36"/>
    </row>
    <row r="1319" spans="1:54" x14ac:dyDescent="0.25">
      <c r="A1319" s="61">
        <v>1318</v>
      </c>
      <c r="B1319" s="37">
        <v>40049</v>
      </c>
      <c r="C1319" s="34">
        <v>0</v>
      </c>
      <c r="D1319" s="34">
        <v>1</v>
      </c>
      <c r="E1319" s="34">
        <v>23</v>
      </c>
      <c r="F1319" s="58" t="str">
        <f>IF('Base tratada'!$E1319&lt;=15,"0-15 dias",
IF('Base tratada'!$E1319&lt;=30, "16-30 dias",
IF('Base tratada'!$E1319&lt;=45, "31-45 dias",
IF('Base tratada'!$E1319&lt;=60, "46-60 dias",
IF('Base tratada'!$E1319&lt;=75, "61-75 dias", "76-99 dias")))))</f>
        <v>16-30 dias</v>
      </c>
      <c r="G1319" s="38">
        <v>68</v>
      </c>
      <c r="H1319" s="60" t="str">
        <f>IF('Base tratada'!$G1319&lt;=29,"24–29",
IF('Base tratada'!$G1319&lt;=39,"30–39",
IF('Base tratada'!$G1319&lt;=49,"40–49",
IF('Base tratada'!$G1319&lt;=59,"50–59",
IF('Base tratada'!$G1319&lt;=69,"60–69",
"70–80")))))</f>
        <v>60–69</v>
      </c>
      <c r="I1319" s="34">
        <v>2415</v>
      </c>
      <c r="J1319" s="58" t="str">
        <f>IF('Base tratada'!$K1319=1,"Divorciado",
IF('Base tratada'!$L1319=1,"Casado",
IF('Base tratada'!$M1319=1, "Solteiro",
IF('Base tratada'!$N1319=1,"Juntos",
"Viúvo"))))</f>
        <v>Viúvo</v>
      </c>
      <c r="K1319" s="34">
        <v>0</v>
      </c>
      <c r="L1319" s="34">
        <v>0</v>
      </c>
      <c r="M1319" s="34">
        <v>0</v>
      </c>
      <c r="N1319" s="34">
        <v>0</v>
      </c>
      <c r="O1319" s="34">
        <v>1</v>
      </c>
      <c r="P1319" s="34">
        <v>0</v>
      </c>
      <c r="Q1319" s="34">
        <v>0</v>
      </c>
      <c r="R1319" s="34">
        <v>1</v>
      </c>
      <c r="S1319" s="34">
        <v>0</v>
      </c>
      <c r="T1319" s="34">
        <v>0</v>
      </c>
      <c r="U1319" s="35">
        <v>13</v>
      </c>
      <c r="V1319" s="35">
        <v>6</v>
      </c>
      <c r="W1319" s="35">
        <v>7</v>
      </c>
      <c r="X1319" s="35">
        <v>0</v>
      </c>
      <c r="Y1319" s="35">
        <v>3</v>
      </c>
      <c r="Z1319" s="35">
        <v>3</v>
      </c>
      <c r="AA1319" s="34">
        <v>1</v>
      </c>
      <c r="AB1319" s="34">
        <v>6</v>
      </c>
      <c r="AC1319" s="34">
        <v>1</v>
      </c>
      <c r="AD1319" s="34">
        <v>0</v>
      </c>
      <c r="AE1319" s="34">
        <v>3</v>
      </c>
      <c r="AF1319" s="58">
        <f>'Base tratada'!$AC1319+'Base tratada'!$AD1319+'Base tratada'!$AE1319</f>
        <v>4</v>
      </c>
      <c r="AG13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19" s="58" t="str">
        <f>IF('Base tratada'!$AC1319&gt;=MAX('Base tratada'!$AD1319,'Base tratada'!$AE1319),"Web",
IF('Base tratada'!$AD1319&gt;='Base tratada'!$AE1319,"Catalog",
"Store"))</f>
        <v>Store</v>
      </c>
      <c r="AI1319" s="59">
        <f>IF('Base tratada'!$AF1319=0,"0",'Base tratada'!$AK1319/'Base tratada'!$AF1319)</f>
        <v>7.25</v>
      </c>
      <c r="AJ1319" s="59" t="str">
        <f>IF('Base tratada'!$AI1319=0,"R$ 0",
IF('Base tratada'!$AI1319&lt;=25,"R$ 1–25",
IF('Base tratada'!$AI1319&lt;=50,"R$ 26–50",
"+R$ 50")))</f>
        <v>R$ 1–25</v>
      </c>
      <c r="AK1319" s="35">
        <v>29</v>
      </c>
      <c r="AL1319" s="58" t="str">
        <f>IF('Base tratada'!$AK1319&lt;=100,"R$ 0-100",
IF('Base tratada'!$AK1319&lt;=500,"R$ 101-500",
IF('Base tratada'!$AK1319&lt;=1000,"R$ 501-1000",
IF('Base tratada'!$AK1319&lt;=1500,"R$ 1001-1500",
"+R$ 1500"))))</f>
        <v>R$ 0-100</v>
      </c>
      <c r="AM1319" s="34">
        <v>0</v>
      </c>
      <c r="AN1319" s="34">
        <v>0</v>
      </c>
      <c r="AO1319" s="34">
        <v>0</v>
      </c>
      <c r="AP1319" s="34">
        <v>0</v>
      </c>
      <c r="AQ1319" s="34">
        <v>0</v>
      </c>
      <c r="AR1319" s="34">
        <v>0</v>
      </c>
      <c r="AS1319" s="34">
        <v>0</v>
      </c>
      <c r="AT1319" s="34">
        <v>3</v>
      </c>
      <c r="AU1319" s="34">
        <v>11</v>
      </c>
      <c r="AV1319" s="52">
        <v>26</v>
      </c>
      <c r="AW1319" s="57">
        <v>0</v>
      </c>
      <c r="AX1319" s="58" t="str">
        <f>IF(Tabela3[[#This Row],[Response]]=1, "Aceitou", "Não aceitou")</f>
        <v>Não aceitou</v>
      </c>
      <c r="AY1319" s="55" t="str">
        <f>Tabela3[[#This Row],[Faixa Recência]] &amp; " | " &amp; Tabela3[[#This Row],[Faixa Gasto]] &amp; " | " &amp; Tabela3[[#This Row],[Faixa ticket médio]]</f>
        <v>16-30 dias | R$ 0-100 | R$ 1–25</v>
      </c>
      <c r="AZ13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19" s="36"/>
    </row>
    <row r="1320" spans="1:54" x14ac:dyDescent="0.25">
      <c r="A1320" s="61">
        <v>1319</v>
      </c>
      <c r="B1320" s="37">
        <v>39660</v>
      </c>
      <c r="C1320" s="34">
        <v>1</v>
      </c>
      <c r="D1320" s="34">
        <v>0</v>
      </c>
      <c r="E1320" s="34">
        <v>36</v>
      </c>
      <c r="F1320" s="58" t="str">
        <f>IF('Base tratada'!$E1320&lt;=15,"0-15 dias",
IF('Base tratada'!$E1320&lt;=30, "16-30 dias",
IF('Base tratada'!$E1320&lt;=45, "31-45 dias",
IF('Base tratada'!$E1320&lt;=60, "46-60 dias",
IF('Base tratada'!$E1320&lt;=75, "61-75 dias", "76-99 dias")))))</f>
        <v>31-45 dias</v>
      </c>
      <c r="G1320" s="38">
        <v>38</v>
      </c>
      <c r="H1320" s="60" t="str">
        <f>IF('Base tratada'!$G1320&lt;=29,"24–29",
IF('Base tratada'!$G1320&lt;=39,"30–39",
IF('Base tratada'!$G1320&lt;=49,"40–49",
IF('Base tratada'!$G1320&lt;=59,"50–59",
IF('Base tratada'!$G1320&lt;=69,"60–69",
"70–80")))))</f>
        <v>30–39</v>
      </c>
      <c r="I1320" s="34">
        <v>2849</v>
      </c>
      <c r="J1320" s="58" t="str">
        <f>IF('Base tratada'!$K1320=1,"Divorciado",
IF('Base tratada'!$L1320=1,"Casado",
IF('Base tratada'!$M1320=1, "Solteiro",
IF('Base tratada'!$N1320=1,"Juntos",
"Viúvo"))))</f>
        <v>Solteiro</v>
      </c>
      <c r="K1320" s="34">
        <v>0</v>
      </c>
      <c r="L1320" s="34">
        <v>0</v>
      </c>
      <c r="M1320" s="34">
        <v>1</v>
      </c>
      <c r="N1320" s="34">
        <v>0</v>
      </c>
      <c r="O1320" s="34">
        <v>0</v>
      </c>
      <c r="P1320" s="34">
        <v>0</v>
      </c>
      <c r="Q1320" s="34">
        <v>0</v>
      </c>
      <c r="R1320" s="34">
        <v>1</v>
      </c>
      <c r="S1320" s="34">
        <v>0</v>
      </c>
      <c r="T1320" s="34">
        <v>0</v>
      </c>
      <c r="U1320" s="35">
        <v>139</v>
      </c>
      <c r="V1320" s="35">
        <v>13</v>
      </c>
      <c r="W1320" s="35">
        <v>78</v>
      </c>
      <c r="X1320" s="35">
        <v>20</v>
      </c>
      <c r="Y1320" s="35">
        <v>13</v>
      </c>
      <c r="Z1320" s="35">
        <v>36</v>
      </c>
      <c r="AA1320" s="34">
        <v>3</v>
      </c>
      <c r="AB1320" s="34">
        <v>9</v>
      </c>
      <c r="AC1320" s="34">
        <v>7</v>
      </c>
      <c r="AD1320" s="34">
        <v>1</v>
      </c>
      <c r="AE1320" s="34">
        <v>3</v>
      </c>
      <c r="AF1320" s="58">
        <f>'Base tratada'!$AC1320+'Base tratada'!$AD1320+'Base tratada'!$AE1320</f>
        <v>11</v>
      </c>
      <c r="AG13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20" s="58" t="str">
        <f>IF('Base tratada'!$AC1320&gt;=MAX('Base tratada'!$AD1320,'Base tratada'!$AE1320),"Web",
IF('Base tratada'!$AD1320&gt;='Base tratada'!$AE1320,"Catalog",
"Store"))</f>
        <v>Web</v>
      </c>
      <c r="AI1320" s="59">
        <f>IF('Base tratada'!$AF1320=0,"0",'Base tratada'!$AK1320/'Base tratada'!$AF1320)</f>
        <v>23.90909090909091</v>
      </c>
      <c r="AJ1320" s="59" t="str">
        <f>IF('Base tratada'!$AI1320=0,"R$ 0",
IF('Base tratada'!$AI1320&lt;=25,"R$ 1–25",
IF('Base tratada'!$AI1320&lt;=50,"R$ 26–50",
"+R$ 50")))</f>
        <v>R$ 1–25</v>
      </c>
      <c r="AK1320" s="35">
        <v>263</v>
      </c>
      <c r="AL1320" s="58" t="str">
        <f>IF('Base tratada'!$AK1320&lt;=100,"R$ 0-100",
IF('Base tratada'!$AK1320&lt;=500,"R$ 101-500",
IF('Base tratada'!$AK1320&lt;=1000,"R$ 501-1000",
IF('Base tratada'!$AK1320&lt;=1500,"R$ 1001-1500",
"+R$ 1500"))))</f>
        <v>R$ 101-500</v>
      </c>
      <c r="AM1320" s="34">
        <v>0</v>
      </c>
      <c r="AN1320" s="34">
        <v>0</v>
      </c>
      <c r="AO1320" s="34">
        <v>0</v>
      </c>
      <c r="AP1320" s="34">
        <v>0</v>
      </c>
      <c r="AQ1320" s="34">
        <v>0</v>
      </c>
      <c r="AR1320" s="34">
        <v>0</v>
      </c>
      <c r="AS1320" s="34">
        <v>0</v>
      </c>
      <c r="AT1320" s="34">
        <v>3</v>
      </c>
      <c r="AU1320" s="34">
        <v>11</v>
      </c>
      <c r="AV1320" s="52">
        <v>227</v>
      </c>
      <c r="AW1320" s="57">
        <v>1</v>
      </c>
      <c r="AX1320" s="58" t="str">
        <f>IF(Tabela3[[#This Row],[Response]]=1, "Aceitou", "Não aceitou")</f>
        <v>Aceitou</v>
      </c>
      <c r="AY1320" s="55" t="str">
        <f>Tabela3[[#This Row],[Faixa Recência]] &amp; " | " &amp; Tabela3[[#This Row],[Faixa Gasto]] &amp; " | " &amp; Tabela3[[#This Row],[Faixa ticket médio]]</f>
        <v>31-45 dias | R$ 101-500 | R$ 1–25</v>
      </c>
      <c r="AZ13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0" s="36"/>
    </row>
    <row r="1321" spans="1:54" x14ac:dyDescent="0.25">
      <c r="A1321" s="61">
        <v>1320</v>
      </c>
      <c r="B1321" s="37">
        <v>50127</v>
      </c>
      <c r="C1321" s="34">
        <v>0</v>
      </c>
      <c r="D1321" s="34">
        <v>1</v>
      </c>
      <c r="E1321" s="34">
        <v>88</v>
      </c>
      <c r="F1321" s="58" t="str">
        <f>IF('Base tratada'!$E1321&lt;=15,"0-15 dias",
IF('Base tratada'!$E1321&lt;=30, "16-30 dias",
IF('Base tratada'!$E1321&lt;=45, "31-45 dias",
IF('Base tratada'!$E1321&lt;=60, "46-60 dias",
IF('Base tratada'!$E1321&lt;=75, "61-75 dias", "76-99 dias")))))</f>
        <v>76-99 dias</v>
      </c>
      <c r="G1321" s="38">
        <v>58</v>
      </c>
      <c r="H1321" s="60" t="str">
        <f>IF('Base tratada'!$G1321&lt;=29,"24–29",
IF('Base tratada'!$G1321&lt;=39,"30–39",
IF('Base tratada'!$G1321&lt;=49,"40–49",
IF('Base tratada'!$G1321&lt;=59,"50–59",
IF('Base tratada'!$G1321&lt;=69,"60–69",
"70–80")))))</f>
        <v>50–59</v>
      </c>
      <c r="I1321" s="34">
        <v>2190</v>
      </c>
      <c r="J1321" s="58" t="str">
        <f>IF('Base tratada'!$K1321=1,"Divorciado",
IF('Base tratada'!$L1321=1,"Casado",
IF('Base tratada'!$M1321=1, "Solteiro",
IF('Base tratada'!$N1321=1,"Juntos",
"Viúvo"))))</f>
        <v>Juntos</v>
      </c>
      <c r="K1321" s="34">
        <v>0</v>
      </c>
      <c r="L1321" s="34">
        <v>0</v>
      </c>
      <c r="M1321" s="34">
        <v>0</v>
      </c>
      <c r="N1321" s="34">
        <v>1</v>
      </c>
      <c r="O1321" s="34">
        <v>0</v>
      </c>
      <c r="P1321" s="34">
        <v>0</v>
      </c>
      <c r="Q1321" s="34">
        <v>0</v>
      </c>
      <c r="R1321" s="34">
        <v>1</v>
      </c>
      <c r="S1321" s="34">
        <v>0</v>
      </c>
      <c r="T1321" s="34">
        <v>0</v>
      </c>
      <c r="U1321" s="35">
        <v>274</v>
      </c>
      <c r="V1321" s="35">
        <v>0</v>
      </c>
      <c r="W1321" s="35">
        <v>21</v>
      </c>
      <c r="X1321" s="35">
        <v>4</v>
      </c>
      <c r="Y1321" s="35">
        <v>6</v>
      </c>
      <c r="Z1321" s="35">
        <v>15</v>
      </c>
      <c r="AA1321" s="34">
        <v>1</v>
      </c>
      <c r="AB1321" s="34">
        <v>6</v>
      </c>
      <c r="AC1321" s="34">
        <v>5</v>
      </c>
      <c r="AD1321" s="34">
        <v>1</v>
      </c>
      <c r="AE1321" s="34">
        <v>6</v>
      </c>
      <c r="AF1321" s="58">
        <f>'Base tratada'!$AC1321+'Base tratada'!$AD1321+'Base tratada'!$AE1321</f>
        <v>12</v>
      </c>
      <c r="AG13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21" s="58" t="str">
        <f>IF('Base tratada'!$AC1321&gt;=MAX('Base tratada'!$AD1321,'Base tratada'!$AE1321),"Web",
IF('Base tratada'!$AD1321&gt;='Base tratada'!$AE1321,"Catalog",
"Store"))</f>
        <v>Store</v>
      </c>
      <c r="AI1321" s="59">
        <f>IF('Base tratada'!$AF1321=0,"0",'Base tratada'!$AK1321/'Base tratada'!$AF1321)</f>
        <v>25.416666666666668</v>
      </c>
      <c r="AJ1321" s="59" t="str">
        <f>IF('Base tratada'!$AI1321=0,"R$ 0",
IF('Base tratada'!$AI1321&lt;=25,"R$ 1–25",
IF('Base tratada'!$AI1321&lt;=50,"R$ 26–50",
"+R$ 50")))</f>
        <v>R$ 26–50</v>
      </c>
      <c r="AK1321" s="35">
        <v>305</v>
      </c>
      <c r="AL1321" s="58" t="str">
        <f>IF('Base tratada'!$AK1321&lt;=100,"R$ 0-100",
IF('Base tratada'!$AK1321&lt;=500,"R$ 101-500",
IF('Base tratada'!$AK1321&lt;=1000,"R$ 501-1000",
IF('Base tratada'!$AK1321&lt;=1500,"R$ 1001-1500",
"+R$ 1500"))))</f>
        <v>R$ 101-500</v>
      </c>
      <c r="AM1321" s="34">
        <v>0</v>
      </c>
      <c r="AN1321" s="34">
        <v>0</v>
      </c>
      <c r="AO1321" s="34">
        <v>0</v>
      </c>
      <c r="AP1321" s="34">
        <v>1</v>
      </c>
      <c r="AQ1321" s="34">
        <v>0</v>
      </c>
      <c r="AR1321" s="34">
        <v>1</v>
      </c>
      <c r="AS1321" s="34">
        <v>0</v>
      </c>
      <c r="AT1321" s="34">
        <v>3</v>
      </c>
      <c r="AU1321" s="34">
        <v>11</v>
      </c>
      <c r="AV1321" s="52">
        <v>290</v>
      </c>
      <c r="AW1321" s="57">
        <v>0</v>
      </c>
      <c r="AX1321" s="58" t="str">
        <f>IF(Tabela3[[#This Row],[Response]]=1, "Aceitou", "Não aceitou")</f>
        <v>Não aceitou</v>
      </c>
      <c r="AY1321" s="55" t="str">
        <f>Tabela3[[#This Row],[Faixa Recência]] &amp; " | " &amp; Tabela3[[#This Row],[Faixa Gasto]] &amp; " | " &amp; Tabela3[[#This Row],[Faixa ticket médio]]</f>
        <v>76-99 dias | R$ 101-500 | R$ 26–50</v>
      </c>
      <c r="AZ13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1" s="36"/>
    </row>
    <row r="1322" spans="1:54" x14ac:dyDescent="0.25">
      <c r="A1322" s="61">
        <v>1321</v>
      </c>
      <c r="B1322" s="37">
        <v>43263</v>
      </c>
      <c r="C1322" s="34">
        <v>0</v>
      </c>
      <c r="D1322" s="34">
        <v>1</v>
      </c>
      <c r="E1322" s="34">
        <v>2</v>
      </c>
      <c r="F1322" s="58" t="str">
        <f>IF('Base tratada'!$E1322&lt;=15,"0-15 dias",
IF('Base tratada'!$E1322&lt;=30, "16-30 dias",
IF('Base tratada'!$E1322&lt;=45, "31-45 dias",
IF('Base tratada'!$E1322&lt;=60, "46-60 dias",
IF('Base tratada'!$E1322&lt;=75, "61-75 dias", "76-99 dias")))))</f>
        <v>0-15 dias</v>
      </c>
      <c r="G1322" s="38">
        <v>43</v>
      </c>
      <c r="H1322" s="60" t="str">
        <f>IF('Base tratada'!$G1322&lt;=29,"24–29",
IF('Base tratada'!$G1322&lt;=39,"30–39",
IF('Base tratada'!$G1322&lt;=49,"40–49",
IF('Base tratada'!$G1322&lt;=59,"50–59",
IF('Base tratada'!$G1322&lt;=69,"60–69",
"70–80")))))</f>
        <v>40–49</v>
      </c>
      <c r="I1322" s="34">
        <v>2744</v>
      </c>
      <c r="J1322" s="58" t="str">
        <f>IF('Base tratada'!$K1322=1,"Divorciado",
IF('Base tratada'!$L1322=1,"Casado",
IF('Base tratada'!$M1322=1, "Solteiro",
IF('Base tratada'!$N1322=1,"Juntos",
"Viúvo"))))</f>
        <v>Casado</v>
      </c>
      <c r="K1322" s="34">
        <v>0</v>
      </c>
      <c r="L1322" s="34">
        <v>1</v>
      </c>
      <c r="M1322" s="34">
        <v>0</v>
      </c>
      <c r="N1322" s="34">
        <v>0</v>
      </c>
      <c r="O1322" s="34">
        <v>0</v>
      </c>
      <c r="P1322" s="34">
        <v>0</v>
      </c>
      <c r="Q1322" s="34">
        <v>0</v>
      </c>
      <c r="R1322" s="34">
        <v>0</v>
      </c>
      <c r="S1322" s="34">
        <v>1</v>
      </c>
      <c r="T1322" s="34">
        <v>0</v>
      </c>
      <c r="U1322" s="35">
        <v>262</v>
      </c>
      <c r="V1322" s="35">
        <v>6</v>
      </c>
      <c r="W1322" s="35">
        <v>61</v>
      </c>
      <c r="X1322" s="35">
        <v>0</v>
      </c>
      <c r="Y1322" s="35">
        <v>10</v>
      </c>
      <c r="Z1322" s="35">
        <v>102</v>
      </c>
      <c r="AA1322" s="34">
        <v>3</v>
      </c>
      <c r="AB1322" s="34">
        <v>5</v>
      </c>
      <c r="AC1322" s="34">
        <v>5</v>
      </c>
      <c r="AD1322" s="34">
        <v>2</v>
      </c>
      <c r="AE1322" s="34">
        <v>6</v>
      </c>
      <c r="AF1322" s="58">
        <f>'Base tratada'!$AC1322+'Base tratada'!$AD1322+'Base tratada'!$AE1322</f>
        <v>13</v>
      </c>
      <c r="AG13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22" s="58" t="str">
        <f>IF('Base tratada'!$AC1322&gt;=MAX('Base tratada'!$AD1322,'Base tratada'!$AE1322),"Web",
IF('Base tratada'!$AD1322&gt;='Base tratada'!$AE1322,"Catalog",
"Store"))</f>
        <v>Store</v>
      </c>
      <c r="AI1322" s="59">
        <f>IF('Base tratada'!$AF1322=0,"0",'Base tratada'!$AK1322/'Base tratada'!$AF1322)</f>
        <v>26.076923076923077</v>
      </c>
      <c r="AJ1322" s="59" t="str">
        <f>IF('Base tratada'!$AI1322=0,"R$ 0",
IF('Base tratada'!$AI1322&lt;=25,"R$ 1–25",
IF('Base tratada'!$AI1322&lt;=50,"R$ 26–50",
"+R$ 50")))</f>
        <v>R$ 26–50</v>
      </c>
      <c r="AK1322" s="35">
        <v>339</v>
      </c>
      <c r="AL1322" s="58" t="str">
        <f>IF('Base tratada'!$AK1322&lt;=100,"R$ 0-100",
IF('Base tratada'!$AK1322&lt;=500,"R$ 101-500",
IF('Base tratada'!$AK1322&lt;=1000,"R$ 501-1000",
IF('Base tratada'!$AK1322&lt;=1500,"R$ 1001-1500",
"+R$ 1500"))))</f>
        <v>R$ 101-500</v>
      </c>
      <c r="AM1322" s="34">
        <v>0</v>
      </c>
      <c r="AN1322" s="34">
        <v>0</v>
      </c>
      <c r="AO1322" s="34">
        <v>0</v>
      </c>
      <c r="AP1322" s="34">
        <v>0</v>
      </c>
      <c r="AQ1322" s="34">
        <v>0</v>
      </c>
      <c r="AR1322" s="34">
        <v>0</v>
      </c>
      <c r="AS1322" s="34">
        <v>0</v>
      </c>
      <c r="AT1322" s="34">
        <v>3</v>
      </c>
      <c r="AU1322" s="34">
        <v>11</v>
      </c>
      <c r="AV1322" s="52">
        <v>237</v>
      </c>
      <c r="AW1322" s="57">
        <v>0</v>
      </c>
      <c r="AX1322" s="58" t="str">
        <f>IF(Tabela3[[#This Row],[Response]]=1, "Aceitou", "Não aceitou")</f>
        <v>Não aceitou</v>
      </c>
      <c r="AY1322" s="55" t="str">
        <f>Tabela3[[#This Row],[Faixa Recência]] &amp; " | " &amp; Tabela3[[#This Row],[Faixa Gasto]] &amp; " | " &amp; Tabela3[[#This Row],[Faixa ticket médio]]</f>
        <v>0-15 dias | R$ 101-500 | R$ 26–50</v>
      </c>
      <c r="AZ13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2" s="36"/>
    </row>
    <row r="1323" spans="1:54" x14ac:dyDescent="0.25">
      <c r="A1323" s="61">
        <v>1322</v>
      </c>
      <c r="B1323" s="37">
        <v>62845</v>
      </c>
      <c r="C1323" s="34">
        <v>1</v>
      </c>
      <c r="D1323" s="34">
        <v>1</v>
      </c>
      <c r="E1323" s="34">
        <v>3</v>
      </c>
      <c r="F1323" s="58" t="str">
        <f>IF('Base tratada'!$E1323&lt;=15,"0-15 dias",
IF('Base tratada'!$E1323&lt;=30, "16-30 dias",
IF('Base tratada'!$E1323&lt;=45, "31-45 dias",
IF('Base tratada'!$E1323&lt;=60, "46-60 dias",
IF('Base tratada'!$E1323&lt;=75, "61-75 dias", "76-99 dias")))))</f>
        <v>0-15 dias</v>
      </c>
      <c r="G1323" s="38">
        <v>71</v>
      </c>
      <c r="H1323" s="60" t="str">
        <f>IF('Base tratada'!$G1323&lt;=29,"24–29",
IF('Base tratada'!$G1323&lt;=39,"30–39",
IF('Base tratada'!$G1323&lt;=49,"40–49",
IF('Base tratada'!$G1323&lt;=59,"50–59",
IF('Base tratada'!$G1323&lt;=69,"60–69",
"70–80")))))</f>
        <v>70–80</v>
      </c>
      <c r="I1323" s="34">
        <v>2795</v>
      </c>
      <c r="J1323" s="58" t="str">
        <f>IF('Base tratada'!$K1323=1,"Divorciado",
IF('Base tratada'!$L1323=1,"Casado",
IF('Base tratada'!$M1323=1, "Solteiro",
IF('Base tratada'!$N1323=1,"Juntos",
"Viúvo"))))</f>
        <v>Casado</v>
      </c>
      <c r="K1323" s="34">
        <v>0</v>
      </c>
      <c r="L1323" s="34">
        <v>1</v>
      </c>
      <c r="M1323" s="34">
        <v>0</v>
      </c>
      <c r="N1323" s="34">
        <v>0</v>
      </c>
      <c r="O1323" s="34">
        <v>0</v>
      </c>
      <c r="P1323" s="34">
        <v>0</v>
      </c>
      <c r="Q1323" s="34">
        <v>0</v>
      </c>
      <c r="R1323" s="34">
        <v>0</v>
      </c>
      <c r="S1323" s="34">
        <v>1</v>
      </c>
      <c r="T1323" s="34">
        <v>0</v>
      </c>
      <c r="U1323" s="35">
        <v>1099</v>
      </c>
      <c r="V1323" s="35">
        <v>0</v>
      </c>
      <c r="W1323" s="35">
        <v>45</v>
      </c>
      <c r="X1323" s="35">
        <v>0</v>
      </c>
      <c r="Y1323" s="35">
        <v>0</v>
      </c>
      <c r="Z1323" s="35">
        <v>34</v>
      </c>
      <c r="AA1323" s="34">
        <v>11</v>
      </c>
      <c r="AB1323" s="34">
        <v>8</v>
      </c>
      <c r="AC1323" s="34">
        <v>3</v>
      </c>
      <c r="AD1323" s="34">
        <v>4</v>
      </c>
      <c r="AE1323" s="34">
        <v>10</v>
      </c>
      <c r="AF1323" s="58">
        <f>'Base tratada'!$AC1323+'Base tratada'!$AD1323+'Base tratada'!$AE1323</f>
        <v>17</v>
      </c>
      <c r="AG13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23" s="58" t="str">
        <f>IF('Base tratada'!$AC1323&gt;=MAX('Base tratada'!$AD1323,'Base tratada'!$AE1323),"Web",
IF('Base tratada'!$AD1323&gt;='Base tratada'!$AE1323,"Catalog",
"Store"))</f>
        <v>Store</v>
      </c>
      <c r="AI1323" s="59">
        <f>IF('Base tratada'!$AF1323=0,"0",'Base tratada'!$AK1323/'Base tratada'!$AF1323)</f>
        <v>67.294117647058826</v>
      </c>
      <c r="AJ1323" s="59" t="str">
        <f>IF('Base tratada'!$AI1323=0,"R$ 0",
IF('Base tratada'!$AI1323&lt;=25,"R$ 1–25",
IF('Base tratada'!$AI1323&lt;=50,"R$ 26–50",
"+R$ 50")))</f>
        <v>+R$ 50</v>
      </c>
      <c r="AK1323" s="35">
        <v>1144</v>
      </c>
      <c r="AL1323" s="58" t="str">
        <f>IF('Base tratada'!$AK1323&lt;=100,"R$ 0-100",
IF('Base tratada'!$AK1323&lt;=500,"R$ 101-500",
IF('Base tratada'!$AK1323&lt;=1000,"R$ 501-1000",
IF('Base tratada'!$AK1323&lt;=1500,"R$ 1001-1500",
"+R$ 1500"))))</f>
        <v>R$ 1001-1500</v>
      </c>
      <c r="AM1323" s="34">
        <v>0</v>
      </c>
      <c r="AN1323" s="34">
        <v>0</v>
      </c>
      <c r="AO1323" s="34">
        <v>0</v>
      </c>
      <c r="AP1323" s="34">
        <v>1</v>
      </c>
      <c r="AQ1323" s="34">
        <v>0</v>
      </c>
      <c r="AR1323" s="34">
        <v>1</v>
      </c>
      <c r="AS1323" s="34">
        <v>0</v>
      </c>
      <c r="AT1323" s="34">
        <v>3</v>
      </c>
      <c r="AU1323" s="34">
        <v>11</v>
      </c>
      <c r="AV1323" s="52">
        <v>1110</v>
      </c>
      <c r="AW1323" s="57">
        <v>1</v>
      </c>
      <c r="AX1323" s="58" t="str">
        <f>IF(Tabela3[[#This Row],[Response]]=1, "Aceitou", "Não aceitou")</f>
        <v>Aceitou</v>
      </c>
      <c r="AY1323" s="55" t="str">
        <f>Tabela3[[#This Row],[Faixa Recência]] &amp; " | " &amp; Tabela3[[#This Row],[Faixa Gasto]] &amp; " | " &amp; Tabela3[[#This Row],[Faixa ticket médio]]</f>
        <v>0-15 dias | R$ 1001-1500 | +R$ 50</v>
      </c>
      <c r="AZ13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23" s="36"/>
    </row>
    <row r="1324" spans="1:54" x14ac:dyDescent="0.25">
      <c r="A1324" s="61">
        <v>1323</v>
      </c>
      <c r="B1324" s="37">
        <v>18929</v>
      </c>
      <c r="C1324" s="34">
        <v>0</v>
      </c>
      <c r="D1324" s="34">
        <v>0</v>
      </c>
      <c r="E1324" s="34">
        <v>15</v>
      </c>
      <c r="F1324" s="58" t="str">
        <f>IF('Base tratada'!$E1324&lt;=15,"0-15 dias",
IF('Base tratada'!$E1324&lt;=30, "16-30 dias",
IF('Base tratada'!$E1324&lt;=45, "31-45 dias",
IF('Base tratada'!$E1324&lt;=60, "46-60 dias",
IF('Base tratada'!$E1324&lt;=75, "61-75 dias", "76-99 dias")))))</f>
        <v>0-15 dias</v>
      </c>
      <c r="G1324" s="38">
        <v>30</v>
      </c>
      <c r="H1324" s="60" t="str">
        <f>IF('Base tratada'!$G1324&lt;=29,"24–29",
IF('Base tratada'!$G1324&lt;=39,"30–39",
IF('Base tratada'!$G1324&lt;=49,"40–49",
IF('Base tratada'!$G1324&lt;=59,"50–59",
IF('Base tratada'!$G1324&lt;=69,"60–69",
"70–80")))))</f>
        <v>30–39</v>
      </c>
      <c r="I1324" s="34">
        <v>2657</v>
      </c>
      <c r="J1324" s="58" t="str">
        <f>IF('Base tratada'!$K1324=1,"Divorciado",
IF('Base tratada'!$L1324=1,"Casado",
IF('Base tratada'!$M1324=1, "Solteiro",
IF('Base tratada'!$N1324=1,"Juntos",
"Viúvo"))))</f>
        <v>Casado</v>
      </c>
      <c r="K1324" s="34">
        <v>0</v>
      </c>
      <c r="L1324" s="34">
        <v>1</v>
      </c>
      <c r="M1324" s="34">
        <v>0</v>
      </c>
      <c r="N1324" s="34">
        <v>0</v>
      </c>
      <c r="O1324" s="34">
        <v>0</v>
      </c>
      <c r="P1324" s="34">
        <v>0</v>
      </c>
      <c r="Q1324" s="34">
        <v>0</v>
      </c>
      <c r="R1324" s="34">
        <v>1</v>
      </c>
      <c r="S1324" s="34">
        <v>0</v>
      </c>
      <c r="T1324" s="34">
        <v>0</v>
      </c>
      <c r="U1324" s="35">
        <v>32</v>
      </c>
      <c r="V1324" s="35">
        <v>0</v>
      </c>
      <c r="W1324" s="35">
        <v>8</v>
      </c>
      <c r="X1324" s="35">
        <v>23</v>
      </c>
      <c r="Y1324" s="35">
        <v>4</v>
      </c>
      <c r="Z1324" s="35">
        <v>18</v>
      </c>
      <c r="AA1324" s="34">
        <v>1</v>
      </c>
      <c r="AB1324" s="34">
        <v>6</v>
      </c>
      <c r="AC1324" s="34">
        <v>1</v>
      </c>
      <c r="AD1324" s="34">
        <v>0</v>
      </c>
      <c r="AE1324" s="34">
        <v>4</v>
      </c>
      <c r="AF1324" s="58">
        <f>'Base tratada'!$AC1324+'Base tratada'!$AD1324+'Base tratada'!$AE1324</f>
        <v>5</v>
      </c>
      <c r="AG13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24" s="58" t="str">
        <f>IF('Base tratada'!$AC1324&gt;=MAX('Base tratada'!$AD1324,'Base tratada'!$AE1324),"Web",
IF('Base tratada'!$AD1324&gt;='Base tratada'!$AE1324,"Catalog",
"Store"))</f>
        <v>Store</v>
      </c>
      <c r="AI1324" s="59">
        <f>IF('Base tratada'!$AF1324=0,"0",'Base tratada'!$AK1324/'Base tratada'!$AF1324)</f>
        <v>13.4</v>
      </c>
      <c r="AJ1324" s="59" t="str">
        <f>IF('Base tratada'!$AI1324=0,"R$ 0",
IF('Base tratada'!$AI1324&lt;=25,"R$ 1–25",
IF('Base tratada'!$AI1324&lt;=50,"R$ 26–50",
"+R$ 50")))</f>
        <v>R$ 1–25</v>
      </c>
      <c r="AK1324" s="35">
        <v>67</v>
      </c>
      <c r="AL1324" s="58" t="str">
        <f>IF('Base tratada'!$AK1324&lt;=100,"R$ 0-100",
IF('Base tratada'!$AK1324&lt;=500,"R$ 101-500",
IF('Base tratada'!$AK1324&lt;=1000,"R$ 501-1000",
IF('Base tratada'!$AK1324&lt;=1500,"R$ 1001-1500",
"+R$ 1500"))))</f>
        <v>R$ 0-100</v>
      </c>
      <c r="AM1324" s="34">
        <v>0</v>
      </c>
      <c r="AN1324" s="34">
        <v>0</v>
      </c>
      <c r="AO1324" s="34">
        <v>0</v>
      </c>
      <c r="AP1324" s="34">
        <v>0</v>
      </c>
      <c r="AQ1324" s="34">
        <v>0</v>
      </c>
      <c r="AR1324" s="34">
        <v>0</v>
      </c>
      <c r="AS1324" s="34">
        <v>0</v>
      </c>
      <c r="AT1324" s="34">
        <v>3</v>
      </c>
      <c r="AU1324" s="34">
        <v>11</v>
      </c>
      <c r="AV1324" s="52">
        <v>49</v>
      </c>
      <c r="AW1324" s="57">
        <v>0</v>
      </c>
      <c r="AX1324" s="58" t="str">
        <f>IF(Tabela3[[#This Row],[Response]]=1, "Aceitou", "Não aceitou")</f>
        <v>Não aceitou</v>
      </c>
      <c r="AY1324" s="55" t="str">
        <f>Tabela3[[#This Row],[Faixa Recência]] &amp; " | " &amp; Tabela3[[#This Row],[Faixa Gasto]] &amp; " | " &amp; Tabela3[[#This Row],[Faixa ticket médio]]</f>
        <v>0-15 dias | R$ 0-100 | R$ 1–25</v>
      </c>
      <c r="AZ13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4" s="36"/>
    </row>
    <row r="1325" spans="1:54" x14ac:dyDescent="0.25">
      <c r="A1325" s="61">
        <v>1324</v>
      </c>
      <c r="B1325" s="37">
        <v>24367</v>
      </c>
      <c r="C1325" s="34">
        <v>1</v>
      </c>
      <c r="D1325" s="34">
        <v>0</v>
      </c>
      <c r="E1325" s="34">
        <v>58</v>
      </c>
      <c r="F1325" s="58" t="str">
        <f>IF('Base tratada'!$E1325&lt;=15,"0-15 dias",
IF('Base tratada'!$E1325&lt;=30, "16-30 dias",
IF('Base tratada'!$E1325&lt;=45, "31-45 dias",
IF('Base tratada'!$E1325&lt;=60, "46-60 dias",
IF('Base tratada'!$E1325&lt;=75, "61-75 dias", "76-99 dias")))))</f>
        <v>46-60 dias</v>
      </c>
      <c r="G1325" s="38">
        <v>38</v>
      </c>
      <c r="H1325" s="60" t="str">
        <f>IF('Base tratada'!$G1325&lt;=29,"24–29",
IF('Base tratada'!$G1325&lt;=39,"30–39",
IF('Base tratada'!$G1325&lt;=49,"40–49",
IF('Base tratada'!$G1325&lt;=59,"50–59",
IF('Base tratada'!$G1325&lt;=69,"60–69",
"70–80")))))</f>
        <v>30–39</v>
      </c>
      <c r="I1325" s="34">
        <v>2625</v>
      </c>
      <c r="J1325" s="58" t="str">
        <f>IF('Base tratada'!$K1325=1,"Divorciado",
IF('Base tratada'!$L1325=1,"Casado",
IF('Base tratada'!$M1325=1, "Solteiro",
IF('Base tratada'!$N1325=1,"Juntos",
"Viúvo"))))</f>
        <v>Solteiro</v>
      </c>
      <c r="K1325" s="34">
        <v>0</v>
      </c>
      <c r="L1325" s="34">
        <v>0</v>
      </c>
      <c r="M1325" s="34">
        <v>1</v>
      </c>
      <c r="N1325" s="34">
        <v>0</v>
      </c>
      <c r="O1325" s="34">
        <v>0</v>
      </c>
      <c r="P1325" s="34">
        <v>0</v>
      </c>
      <c r="Q1325" s="34">
        <v>1</v>
      </c>
      <c r="R1325" s="34">
        <v>0</v>
      </c>
      <c r="S1325" s="34">
        <v>0</v>
      </c>
      <c r="T1325" s="34">
        <v>0</v>
      </c>
      <c r="U1325" s="35">
        <v>2</v>
      </c>
      <c r="V1325" s="35">
        <v>4</v>
      </c>
      <c r="W1325" s="35">
        <v>2</v>
      </c>
      <c r="X1325" s="35">
        <v>0</v>
      </c>
      <c r="Y1325" s="35">
        <v>11</v>
      </c>
      <c r="Z1325" s="35">
        <v>5</v>
      </c>
      <c r="AA1325" s="34">
        <v>1</v>
      </c>
      <c r="AB1325" s="34">
        <v>9</v>
      </c>
      <c r="AC1325" s="34">
        <v>1</v>
      </c>
      <c r="AD1325" s="34">
        <v>0</v>
      </c>
      <c r="AE1325" s="34">
        <v>2</v>
      </c>
      <c r="AF1325" s="58">
        <f>'Base tratada'!$AC1325+'Base tratada'!$AD1325+'Base tratada'!$AE1325</f>
        <v>3</v>
      </c>
      <c r="AG13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25" s="58" t="str">
        <f>IF('Base tratada'!$AC1325&gt;=MAX('Base tratada'!$AD1325,'Base tratada'!$AE1325),"Web",
IF('Base tratada'!$AD1325&gt;='Base tratada'!$AE1325,"Catalog",
"Store"))</f>
        <v>Store</v>
      </c>
      <c r="AI1325" s="59">
        <f>IF('Base tratada'!$AF1325=0,"0",'Base tratada'!$AK1325/'Base tratada'!$AF1325)</f>
        <v>6.333333333333333</v>
      </c>
      <c r="AJ1325" s="59" t="str">
        <f>IF('Base tratada'!$AI1325=0,"R$ 0",
IF('Base tratada'!$AI1325&lt;=25,"R$ 1–25",
IF('Base tratada'!$AI1325&lt;=50,"R$ 26–50",
"+R$ 50")))</f>
        <v>R$ 1–25</v>
      </c>
      <c r="AK1325" s="35">
        <v>19</v>
      </c>
      <c r="AL1325" s="58" t="str">
        <f>IF('Base tratada'!$AK1325&lt;=100,"R$ 0-100",
IF('Base tratada'!$AK1325&lt;=500,"R$ 101-500",
IF('Base tratada'!$AK1325&lt;=1000,"R$ 501-1000",
IF('Base tratada'!$AK1325&lt;=1500,"R$ 1001-1500",
"+R$ 1500"))))</f>
        <v>R$ 0-100</v>
      </c>
      <c r="AM1325" s="34">
        <v>0</v>
      </c>
      <c r="AN1325" s="34">
        <v>0</v>
      </c>
      <c r="AO1325" s="34">
        <v>0</v>
      </c>
      <c r="AP1325" s="34">
        <v>0</v>
      </c>
      <c r="AQ1325" s="34">
        <v>0</v>
      </c>
      <c r="AR1325" s="34">
        <v>0</v>
      </c>
      <c r="AS1325" s="34">
        <v>0</v>
      </c>
      <c r="AT1325" s="34">
        <v>3</v>
      </c>
      <c r="AU1325" s="34">
        <v>11</v>
      </c>
      <c r="AV1325" s="52">
        <v>14</v>
      </c>
      <c r="AW1325" s="57">
        <v>0</v>
      </c>
      <c r="AX1325" s="58" t="str">
        <f>IF(Tabela3[[#This Row],[Response]]=1, "Aceitou", "Não aceitou")</f>
        <v>Não aceitou</v>
      </c>
      <c r="AY1325" s="55" t="str">
        <f>Tabela3[[#This Row],[Faixa Recência]] &amp; " | " &amp; Tabela3[[#This Row],[Faixa Gasto]] &amp; " | " &amp; Tabela3[[#This Row],[Faixa ticket médio]]</f>
        <v>46-60 dias | R$ 0-100 | R$ 1–25</v>
      </c>
      <c r="AZ13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5" s="36"/>
    </row>
    <row r="1326" spans="1:54" x14ac:dyDescent="0.25">
      <c r="A1326" s="61">
        <v>1325</v>
      </c>
      <c r="B1326" s="37">
        <v>33249</v>
      </c>
      <c r="C1326" s="34">
        <v>1</v>
      </c>
      <c r="D1326" s="34">
        <v>0</v>
      </c>
      <c r="E1326" s="34">
        <v>11</v>
      </c>
      <c r="F1326" s="58" t="str">
        <f>IF('Base tratada'!$E1326&lt;=15,"0-15 dias",
IF('Base tratada'!$E1326&lt;=30, "16-30 dias",
IF('Base tratada'!$E1326&lt;=45, "31-45 dias",
IF('Base tratada'!$E1326&lt;=60, "46-60 dias",
IF('Base tratada'!$E1326&lt;=75, "61-75 dias", "76-99 dias")))))</f>
        <v>0-15 dias</v>
      </c>
      <c r="G1326" s="38">
        <v>45</v>
      </c>
      <c r="H1326" s="60" t="str">
        <f>IF('Base tratada'!$G1326&lt;=29,"24–29",
IF('Base tratada'!$G1326&lt;=39,"30–39",
IF('Base tratada'!$G1326&lt;=49,"40–49",
IF('Base tratada'!$G1326&lt;=59,"50–59",
IF('Base tratada'!$G1326&lt;=69,"60–69",
"70–80")))))</f>
        <v>40–49</v>
      </c>
      <c r="I1326" s="34">
        <v>2653</v>
      </c>
      <c r="J1326" s="58" t="str">
        <f>IF('Base tratada'!$K1326=1,"Divorciado",
IF('Base tratada'!$L1326=1,"Casado",
IF('Base tratada'!$M1326=1, "Solteiro",
IF('Base tratada'!$N1326=1,"Juntos",
"Viúvo"))))</f>
        <v>Solteiro</v>
      </c>
      <c r="K1326" s="34">
        <v>0</v>
      </c>
      <c r="L1326" s="34">
        <v>0</v>
      </c>
      <c r="M1326" s="34">
        <v>1</v>
      </c>
      <c r="N1326" s="34">
        <v>0</v>
      </c>
      <c r="O1326" s="34">
        <v>0</v>
      </c>
      <c r="P1326" s="34">
        <v>0</v>
      </c>
      <c r="Q1326" s="34">
        <v>0</v>
      </c>
      <c r="R1326" s="34">
        <v>1</v>
      </c>
      <c r="S1326" s="34">
        <v>0</v>
      </c>
      <c r="T1326" s="34">
        <v>0</v>
      </c>
      <c r="U1326" s="35">
        <v>6</v>
      </c>
      <c r="V1326" s="35">
        <v>10</v>
      </c>
      <c r="W1326" s="35">
        <v>21</v>
      </c>
      <c r="X1326" s="35">
        <v>19</v>
      </c>
      <c r="Y1326" s="35">
        <v>14</v>
      </c>
      <c r="Z1326" s="35">
        <v>42</v>
      </c>
      <c r="AA1326" s="34">
        <v>2</v>
      </c>
      <c r="AB1326" s="34">
        <v>6</v>
      </c>
      <c r="AC1326" s="34">
        <v>2</v>
      </c>
      <c r="AD1326" s="34">
        <v>1</v>
      </c>
      <c r="AE1326" s="34">
        <v>3</v>
      </c>
      <c r="AF1326" s="58">
        <f>'Base tratada'!$AC1326+'Base tratada'!$AD1326+'Base tratada'!$AE1326</f>
        <v>6</v>
      </c>
      <c r="AG13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26" s="58" t="str">
        <f>IF('Base tratada'!$AC1326&gt;=MAX('Base tratada'!$AD1326,'Base tratada'!$AE1326),"Web",
IF('Base tratada'!$AD1326&gt;='Base tratada'!$AE1326,"Catalog",
"Store"))</f>
        <v>Store</v>
      </c>
      <c r="AI1326" s="59">
        <f>IF('Base tratada'!$AF1326=0,"0",'Base tratada'!$AK1326/'Base tratada'!$AF1326)</f>
        <v>11.666666666666666</v>
      </c>
      <c r="AJ1326" s="59" t="str">
        <f>IF('Base tratada'!$AI1326=0,"R$ 0",
IF('Base tratada'!$AI1326&lt;=25,"R$ 1–25",
IF('Base tratada'!$AI1326&lt;=50,"R$ 26–50",
"+R$ 50")))</f>
        <v>R$ 1–25</v>
      </c>
      <c r="AK1326" s="35">
        <v>70</v>
      </c>
      <c r="AL1326" s="58" t="str">
        <f>IF('Base tratada'!$AK1326&lt;=100,"R$ 0-100",
IF('Base tratada'!$AK1326&lt;=500,"R$ 101-500",
IF('Base tratada'!$AK1326&lt;=1000,"R$ 501-1000",
IF('Base tratada'!$AK1326&lt;=1500,"R$ 1001-1500",
"+R$ 1500"))))</f>
        <v>R$ 0-100</v>
      </c>
      <c r="AM1326" s="34">
        <v>0</v>
      </c>
      <c r="AN1326" s="34">
        <v>0</v>
      </c>
      <c r="AO1326" s="34">
        <v>0</v>
      </c>
      <c r="AP1326" s="34">
        <v>0</v>
      </c>
      <c r="AQ1326" s="34">
        <v>0</v>
      </c>
      <c r="AR1326" s="34">
        <v>0</v>
      </c>
      <c r="AS1326" s="34">
        <v>0</v>
      </c>
      <c r="AT1326" s="34">
        <v>3</v>
      </c>
      <c r="AU1326" s="34">
        <v>11</v>
      </c>
      <c r="AV1326" s="52">
        <v>28</v>
      </c>
      <c r="AW1326" s="57">
        <v>0</v>
      </c>
      <c r="AX1326" s="58" t="str">
        <f>IF(Tabela3[[#This Row],[Response]]=1, "Aceitou", "Não aceitou")</f>
        <v>Não aceitou</v>
      </c>
      <c r="AY1326" s="55" t="str">
        <f>Tabela3[[#This Row],[Faixa Recência]] &amp; " | " &amp; Tabela3[[#This Row],[Faixa Gasto]] &amp; " | " &amp; Tabela3[[#This Row],[Faixa ticket médio]]</f>
        <v>0-15 dias | R$ 0-100 | R$ 1–25</v>
      </c>
      <c r="AZ13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6" s="36"/>
    </row>
    <row r="1327" spans="1:54" x14ac:dyDescent="0.25">
      <c r="A1327" s="61">
        <v>1326</v>
      </c>
      <c r="B1327" s="37">
        <v>26887</v>
      </c>
      <c r="C1327" s="34">
        <v>0</v>
      </c>
      <c r="D1327" s="34">
        <v>1</v>
      </c>
      <c r="E1327" s="34">
        <v>27</v>
      </c>
      <c r="F1327" s="58" t="str">
        <f>IF('Base tratada'!$E1327&lt;=15,"0-15 dias",
IF('Base tratada'!$E1327&lt;=30, "16-30 dias",
IF('Base tratada'!$E1327&lt;=45, "31-45 dias",
IF('Base tratada'!$E1327&lt;=60, "46-60 dias",
IF('Base tratada'!$E1327&lt;=75, "61-75 dias", "76-99 dias")))))</f>
        <v>16-30 dias</v>
      </c>
      <c r="G1327" s="38">
        <v>61</v>
      </c>
      <c r="H1327" s="60" t="str">
        <f>IF('Base tratada'!$G1327&lt;=29,"24–29",
IF('Base tratada'!$G1327&lt;=39,"30–39",
IF('Base tratada'!$G1327&lt;=49,"40–49",
IF('Base tratada'!$G1327&lt;=59,"50–59",
IF('Base tratada'!$G1327&lt;=69,"60–69",
"70–80")))))</f>
        <v>60–69</v>
      </c>
      <c r="I1327" s="34">
        <v>2663</v>
      </c>
      <c r="J1327" s="58" t="str">
        <f>IF('Base tratada'!$K1327=1,"Divorciado",
IF('Base tratada'!$L1327=1,"Casado",
IF('Base tratada'!$M1327=1, "Solteiro",
IF('Base tratada'!$N1327=1,"Juntos",
"Viúvo"))))</f>
        <v>Casado</v>
      </c>
      <c r="K1327" s="34">
        <v>0</v>
      </c>
      <c r="L1327" s="34">
        <v>1</v>
      </c>
      <c r="M1327" s="34">
        <v>0</v>
      </c>
      <c r="N1327" s="34">
        <v>0</v>
      </c>
      <c r="O1327" s="34">
        <v>0</v>
      </c>
      <c r="P1327" s="34">
        <v>1</v>
      </c>
      <c r="Q1327" s="34">
        <v>0</v>
      </c>
      <c r="R1327" s="34">
        <v>0</v>
      </c>
      <c r="S1327" s="34">
        <v>0</v>
      </c>
      <c r="T1327" s="34">
        <v>0</v>
      </c>
      <c r="U1327" s="35">
        <v>6</v>
      </c>
      <c r="V1327" s="35">
        <v>7</v>
      </c>
      <c r="W1327" s="35">
        <v>4</v>
      </c>
      <c r="X1327" s="35">
        <v>3</v>
      </c>
      <c r="Y1327" s="35">
        <v>4</v>
      </c>
      <c r="Z1327" s="35">
        <v>6</v>
      </c>
      <c r="AA1327" s="34">
        <v>1</v>
      </c>
      <c r="AB1327" s="34">
        <v>6</v>
      </c>
      <c r="AC1327" s="34">
        <v>1</v>
      </c>
      <c r="AD1327" s="34">
        <v>0</v>
      </c>
      <c r="AE1327" s="34">
        <v>3</v>
      </c>
      <c r="AF1327" s="58">
        <f>'Base tratada'!$AC1327+'Base tratada'!$AD1327+'Base tratada'!$AE1327</f>
        <v>4</v>
      </c>
      <c r="AG13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27" s="58" t="str">
        <f>IF('Base tratada'!$AC1327&gt;=MAX('Base tratada'!$AD1327,'Base tratada'!$AE1327),"Web",
IF('Base tratada'!$AD1327&gt;='Base tratada'!$AE1327,"Catalog",
"Store"))</f>
        <v>Store</v>
      </c>
      <c r="AI1327" s="59">
        <f>IF('Base tratada'!$AF1327=0,"0",'Base tratada'!$AK1327/'Base tratada'!$AF1327)</f>
        <v>6</v>
      </c>
      <c r="AJ1327" s="59" t="str">
        <f>IF('Base tratada'!$AI1327=0,"R$ 0",
IF('Base tratada'!$AI1327&lt;=25,"R$ 1–25",
IF('Base tratada'!$AI1327&lt;=50,"R$ 26–50",
"+R$ 50")))</f>
        <v>R$ 1–25</v>
      </c>
      <c r="AK1327" s="35">
        <v>24</v>
      </c>
      <c r="AL1327" s="58" t="str">
        <f>IF('Base tratada'!$AK1327&lt;=100,"R$ 0-100",
IF('Base tratada'!$AK1327&lt;=500,"R$ 101-500",
IF('Base tratada'!$AK1327&lt;=1000,"R$ 501-1000",
IF('Base tratada'!$AK1327&lt;=1500,"R$ 1001-1500",
"+R$ 1500"))))</f>
        <v>R$ 0-100</v>
      </c>
      <c r="AM1327" s="34">
        <v>0</v>
      </c>
      <c r="AN1327" s="34">
        <v>0</v>
      </c>
      <c r="AO1327" s="34">
        <v>0</v>
      </c>
      <c r="AP1327" s="34">
        <v>0</v>
      </c>
      <c r="AQ1327" s="34">
        <v>0</v>
      </c>
      <c r="AR1327" s="34">
        <v>0</v>
      </c>
      <c r="AS1327" s="34">
        <v>0</v>
      </c>
      <c r="AT1327" s="34">
        <v>3</v>
      </c>
      <c r="AU1327" s="34">
        <v>11</v>
      </c>
      <c r="AV1327" s="52">
        <v>18</v>
      </c>
      <c r="AW1327" s="57">
        <v>0</v>
      </c>
      <c r="AX1327" s="58" t="str">
        <f>IF(Tabela3[[#This Row],[Response]]=1, "Aceitou", "Não aceitou")</f>
        <v>Não aceitou</v>
      </c>
      <c r="AY1327" s="55" t="str">
        <f>Tabela3[[#This Row],[Faixa Recência]] &amp; " | " &amp; Tabela3[[#This Row],[Faixa Gasto]] &amp; " | " &amp; Tabela3[[#This Row],[Faixa ticket médio]]</f>
        <v>16-30 dias | R$ 0-100 | R$ 1–25</v>
      </c>
      <c r="AZ13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7" s="36"/>
    </row>
    <row r="1328" spans="1:54" x14ac:dyDescent="0.25">
      <c r="A1328" s="61">
        <v>1327</v>
      </c>
      <c r="B1328" s="37">
        <v>50150</v>
      </c>
      <c r="C1328" s="34">
        <v>0</v>
      </c>
      <c r="D1328" s="34">
        <v>0</v>
      </c>
      <c r="E1328" s="34">
        <v>32</v>
      </c>
      <c r="F1328" s="58" t="str">
        <f>IF('Base tratada'!$E1328&lt;=15,"0-15 dias",
IF('Base tratada'!$E1328&lt;=30, "16-30 dias",
IF('Base tratada'!$E1328&lt;=45, "31-45 dias",
IF('Base tratada'!$E1328&lt;=60, "46-60 dias",
IF('Base tratada'!$E1328&lt;=75, "61-75 dias", "76-99 dias")))))</f>
        <v>31-45 dias</v>
      </c>
      <c r="G1328" s="38">
        <v>37</v>
      </c>
      <c r="H1328" s="60" t="str">
        <f>IF('Base tratada'!$G1328&lt;=29,"24–29",
IF('Base tratada'!$G1328&lt;=39,"30–39",
IF('Base tratada'!$G1328&lt;=49,"40–49",
IF('Base tratada'!$G1328&lt;=59,"50–59",
IF('Base tratada'!$G1328&lt;=69,"60–69",
"70–80")))))</f>
        <v>30–39</v>
      </c>
      <c r="I1328" s="34">
        <v>2533</v>
      </c>
      <c r="J1328" s="58" t="str">
        <f>IF('Base tratada'!$K1328=1,"Divorciado",
IF('Base tratada'!$L1328=1,"Casado",
IF('Base tratada'!$M1328=1, "Solteiro",
IF('Base tratada'!$N1328=1,"Juntos",
"Viúvo"))))</f>
        <v>Casado</v>
      </c>
      <c r="K1328" s="34">
        <v>0</v>
      </c>
      <c r="L1328" s="34">
        <v>1</v>
      </c>
      <c r="M1328" s="34">
        <v>0</v>
      </c>
      <c r="N1328" s="34">
        <v>0</v>
      </c>
      <c r="O1328" s="34">
        <v>0</v>
      </c>
      <c r="P1328" s="34">
        <v>0</v>
      </c>
      <c r="Q1328" s="34">
        <v>0</v>
      </c>
      <c r="R1328" s="34">
        <v>0</v>
      </c>
      <c r="S1328" s="34">
        <v>0</v>
      </c>
      <c r="T1328" s="34">
        <v>1</v>
      </c>
      <c r="U1328" s="35">
        <v>135</v>
      </c>
      <c r="V1328" s="35">
        <v>46</v>
      </c>
      <c r="W1328" s="35">
        <v>92</v>
      </c>
      <c r="X1328" s="35">
        <v>65</v>
      </c>
      <c r="Y1328" s="35">
        <v>61</v>
      </c>
      <c r="Z1328" s="35">
        <v>11</v>
      </c>
      <c r="AA1328" s="34">
        <v>2</v>
      </c>
      <c r="AB1328" s="34">
        <v>5</v>
      </c>
      <c r="AC1328" s="34">
        <v>5</v>
      </c>
      <c r="AD1328" s="34">
        <v>2</v>
      </c>
      <c r="AE1328" s="34">
        <v>7</v>
      </c>
      <c r="AF1328" s="58">
        <f>'Base tratada'!$AC1328+'Base tratada'!$AD1328+'Base tratada'!$AE1328</f>
        <v>14</v>
      </c>
      <c r="AG13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28" s="58" t="str">
        <f>IF('Base tratada'!$AC1328&gt;=MAX('Base tratada'!$AD1328,'Base tratada'!$AE1328),"Web",
IF('Base tratada'!$AD1328&gt;='Base tratada'!$AE1328,"Catalog",
"Store"))</f>
        <v>Store</v>
      </c>
      <c r="AI1328" s="59">
        <f>IF('Base tratada'!$AF1328=0,"0",'Base tratada'!$AK1328/'Base tratada'!$AF1328)</f>
        <v>28.5</v>
      </c>
      <c r="AJ1328" s="59" t="str">
        <f>IF('Base tratada'!$AI1328=0,"R$ 0",
IF('Base tratada'!$AI1328&lt;=25,"R$ 1–25",
IF('Base tratada'!$AI1328&lt;=50,"R$ 26–50",
"+R$ 50")))</f>
        <v>R$ 26–50</v>
      </c>
      <c r="AK1328" s="35">
        <v>399</v>
      </c>
      <c r="AL1328" s="58" t="str">
        <f>IF('Base tratada'!$AK1328&lt;=100,"R$ 0-100",
IF('Base tratada'!$AK1328&lt;=500,"R$ 101-500",
IF('Base tratada'!$AK1328&lt;=1000,"R$ 501-1000",
IF('Base tratada'!$AK1328&lt;=1500,"R$ 1001-1500",
"+R$ 1500"))))</f>
        <v>R$ 101-500</v>
      </c>
      <c r="AM1328" s="34">
        <v>0</v>
      </c>
      <c r="AN1328" s="34">
        <v>0</v>
      </c>
      <c r="AO1328" s="34">
        <v>0</v>
      </c>
      <c r="AP1328" s="34">
        <v>0</v>
      </c>
      <c r="AQ1328" s="34">
        <v>0</v>
      </c>
      <c r="AR1328" s="34">
        <v>0</v>
      </c>
      <c r="AS1328" s="34">
        <v>0</v>
      </c>
      <c r="AT1328" s="34">
        <v>3</v>
      </c>
      <c r="AU1328" s="34">
        <v>11</v>
      </c>
      <c r="AV1328" s="52">
        <v>388</v>
      </c>
      <c r="AW1328" s="57">
        <v>0</v>
      </c>
      <c r="AX1328" s="58" t="str">
        <f>IF(Tabela3[[#This Row],[Response]]=1, "Aceitou", "Não aceitou")</f>
        <v>Não aceitou</v>
      </c>
      <c r="AY1328" s="55" t="str">
        <f>Tabela3[[#This Row],[Faixa Recência]] &amp; " | " &amp; Tabela3[[#This Row],[Faixa Gasto]] &amp; " | " &amp; Tabela3[[#This Row],[Faixa ticket médio]]</f>
        <v>31-45 dias | R$ 101-500 | R$ 26–50</v>
      </c>
      <c r="AZ13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8" s="36"/>
    </row>
    <row r="1329" spans="1:54" x14ac:dyDescent="0.25">
      <c r="A1329" s="61">
        <v>1328</v>
      </c>
      <c r="B1329" s="37">
        <v>62061</v>
      </c>
      <c r="C1329" s="34">
        <v>0</v>
      </c>
      <c r="D1329" s="34">
        <v>1</v>
      </c>
      <c r="E1329" s="34">
        <v>12</v>
      </c>
      <c r="F1329" s="58" t="str">
        <f>IF('Base tratada'!$E1329&lt;=15,"0-15 dias",
IF('Base tratada'!$E1329&lt;=30, "16-30 dias",
IF('Base tratada'!$E1329&lt;=45, "31-45 dias",
IF('Base tratada'!$E1329&lt;=60, "46-60 dias",
IF('Base tratada'!$E1329&lt;=75, "61-75 dias", "76-99 dias")))))</f>
        <v>0-15 dias</v>
      </c>
      <c r="G1329" s="38">
        <v>44</v>
      </c>
      <c r="H1329" s="60" t="str">
        <f>IF('Base tratada'!$G1329&lt;=29,"24–29",
IF('Base tratada'!$G1329&lt;=39,"30–39",
IF('Base tratada'!$G1329&lt;=49,"40–49",
IF('Base tratada'!$G1329&lt;=59,"50–59",
IF('Base tratada'!$G1329&lt;=69,"60–69",
"70–80")))))</f>
        <v>40–49</v>
      </c>
      <c r="I1329" s="34">
        <v>2461</v>
      </c>
      <c r="J1329" s="58" t="str">
        <f>IF('Base tratada'!$K1329=1,"Divorciado",
IF('Base tratada'!$L1329=1,"Casado",
IF('Base tratada'!$M1329=1, "Solteiro",
IF('Base tratada'!$N1329=1,"Juntos",
"Viúvo"))))</f>
        <v>Juntos</v>
      </c>
      <c r="K1329" s="34">
        <v>0</v>
      </c>
      <c r="L1329" s="34">
        <v>0</v>
      </c>
      <c r="M1329" s="34">
        <v>0</v>
      </c>
      <c r="N1329" s="34">
        <v>1</v>
      </c>
      <c r="O1329" s="34">
        <v>0</v>
      </c>
      <c r="P1329" s="34">
        <v>0</v>
      </c>
      <c r="Q1329" s="34">
        <v>0</v>
      </c>
      <c r="R1329" s="34">
        <v>1</v>
      </c>
      <c r="S1329" s="34">
        <v>0</v>
      </c>
      <c r="T1329" s="34">
        <v>0</v>
      </c>
      <c r="U1329" s="35">
        <v>641</v>
      </c>
      <c r="V1329" s="35">
        <v>7</v>
      </c>
      <c r="W1329" s="35">
        <v>84</v>
      </c>
      <c r="X1329" s="35">
        <v>0</v>
      </c>
      <c r="Y1329" s="35">
        <v>30</v>
      </c>
      <c r="Z1329" s="35">
        <v>38</v>
      </c>
      <c r="AA1329" s="34">
        <v>3</v>
      </c>
      <c r="AB1329" s="34">
        <v>6</v>
      </c>
      <c r="AC1329" s="34">
        <v>10</v>
      </c>
      <c r="AD1329" s="34">
        <v>4</v>
      </c>
      <c r="AE1329" s="34">
        <v>7</v>
      </c>
      <c r="AF1329" s="58">
        <f>'Base tratada'!$AC1329+'Base tratada'!$AD1329+'Base tratada'!$AE1329</f>
        <v>21</v>
      </c>
      <c r="AG13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29" s="58" t="str">
        <f>IF('Base tratada'!$AC1329&gt;=MAX('Base tratada'!$AD1329,'Base tratada'!$AE1329),"Web",
IF('Base tratada'!$AD1329&gt;='Base tratada'!$AE1329,"Catalog",
"Store"))</f>
        <v>Web</v>
      </c>
      <c r="AI1329" s="59">
        <f>IF('Base tratada'!$AF1329=0,"0",'Base tratada'!$AK1329/'Base tratada'!$AF1329)</f>
        <v>36.285714285714285</v>
      </c>
      <c r="AJ1329" s="59" t="str">
        <f>IF('Base tratada'!$AI1329=0,"R$ 0",
IF('Base tratada'!$AI1329&lt;=25,"R$ 1–25",
IF('Base tratada'!$AI1329&lt;=50,"R$ 26–50",
"+R$ 50")))</f>
        <v>R$ 26–50</v>
      </c>
      <c r="AK1329" s="35">
        <v>762</v>
      </c>
      <c r="AL1329" s="58" t="str">
        <f>IF('Base tratada'!$AK1329&lt;=100,"R$ 0-100",
IF('Base tratada'!$AK1329&lt;=500,"R$ 101-500",
IF('Base tratada'!$AK1329&lt;=1000,"R$ 501-1000",
IF('Base tratada'!$AK1329&lt;=1500,"R$ 1001-1500",
"+R$ 1500"))))</f>
        <v>R$ 501-1000</v>
      </c>
      <c r="AM1329" s="34">
        <v>0</v>
      </c>
      <c r="AN1329" s="34">
        <v>0</v>
      </c>
      <c r="AO1329" s="34">
        <v>0</v>
      </c>
      <c r="AP1329" s="34">
        <v>1</v>
      </c>
      <c r="AQ1329" s="34">
        <v>0</v>
      </c>
      <c r="AR1329" s="34">
        <v>1</v>
      </c>
      <c r="AS1329" s="34">
        <v>0</v>
      </c>
      <c r="AT1329" s="34">
        <v>3</v>
      </c>
      <c r="AU1329" s="34">
        <v>11</v>
      </c>
      <c r="AV1329" s="52">
        <v>724</v>
      </c>
      <c r="AW1329" s="57">
        <v>0</v>
      </c>
      <c r="AX1329" s="58" t="str">
        <f>IF(Tabela3[[#This Row],[Response]]=1, "Aceitou", "Não aceitou")</f>
        <v>Não aceitou</v>
      </c>
      <c r="AY1329" s="55" t="str">
        <f>Tabela3[[#This Row],[Faixa Recência]] &amp; " | " &amp; Tabela3[[#This Row],[Faixa Gasto]] &amp; " | " &amp; Tabela3[[#This Row],[Faixa ticket médio]]</f>
        <v>0-15 dias | R$ 501-1000 | R$ 26–50</v>
      </c>
      <c r="AZ13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29" s="36"/>
    </row>
    <row r="1330" spans="1:54" x14ac:dyDescent="0.25">
      <c r="A1330" s="61">
        <v>1329</v>
      </c>
      <c r="B1330" s="37">
        <v>85696</v>
      </c>
      <c r="C1330" s="34">
        <v>0</v>
      </c>
      <c r="D1330" s="34">
        <v>0</v>
      </c>
      <c r="E1330" s="34">
        <v>88</v>
      </c>
      <c r="F1330" s="58" t="str">
        <f>IF('Base tratada'!$E1330&lt;=15,"0-15 dias",
IF('Base tratada'!$E1330&lt;=30, "16-30 dias",
IF('Base tratada'!$E1330&lt;=45, "31-45 dias",
IF('Base tratada'!$E1330&lt;=60, "46-60 dias",
IF('Base tratada'!$E1330&lt;=75, "61-75 dias", "76-99 dias")))))</f>
        <v>76-99 dias</v>
      </c>
      <c r="G1330" s="38">
        <v>58</v>
      </c>
      <c r="H1330" s="60" t="str">
        <f>IF('Base tratada'!$G1330&lt;=29,"24–29",
IF('Base tratada'!$G1330&lt;=39,"30–39",
IF('Base tratada'!$G1330&lt;=49,"40–49",
IF('Base tratada'!$G1330&lt;=59,"50–59",
IF('Base tratada'!$G1330&lt;=69,"60–69",
"70–80")))))</f>
        <v>50–59</v>
      </c>
      <c r="I1330" s="34">
        <v>2581</v>
      </c>
      <c r="J1330" s="58" t="str">
        <f>IF('Base tratada'!$K1330=1,"Divorciado",
IF('Base tratada'!$L1330=1,"Casado",
IF('Base tratada'!$M1330=1, "Solteiro",
IF('Base tratada'!$N1330=1,"Juntos",
"Viúvo"))))</f>
        <v>Divorciado</v>
      </c>
      <c r="K1330" s="34">
        <v>1</v>
      </c>
      <c r="L1330" s="34">
        <v>0</v>
      </c>
      <c r="M1330" s="34">
        <v>0</v>
      </c>
      <c r="N1330" s="34">
        <v>0</v>
      </c>
      <c r="O1330" s="34">
        <v>0</v>
      </c>
      <c r="P1330" s="34">
        <v>0</v>
      </c>
      <c r="Q1330" s="34">
        <v>0</v>
      </c>
      <c r="R1330" s="34">
        <v>0</v>
      </c>
      <c r="S1330" s="34">
        <v>0</v>
      </c>
      <c r="T1330" s="34">
        <v>1</v>
      </c>
      <c r="U1330" s="35">
        <v>714</v>
      </c>
      <c r="V1330" s="35">
        <v>76</v>
      </c>
      <c r="W1330" s="35">
        <v>395</v>
      </c>
      <c r="X1330" s="35">
        <v>116</v>
      </c>
      <c r="Y1330" s="35">
        <v>0</v>
      </c>
      <c r="Z1330" s="35">
        <v>12</v>
      </c>
      <c r="AA1330" s="34">
        <v>1</v>
      </c>
      <c r="AB1330" s="34">
        <v>1</v>
      </c>
      <c r="AC1330" s="34">
        <v>4</v>
      </c>
      <c r="AD1330" s="34">
        <v>6</v>
      </c>
      <c r="AE1330" s="34">
        <v>9</v>
      </c>
      <c r="AF1330" s="58">
        <f>'Base tratada'!$AC1330+'Base tratada'!$AD1330+'Base tratada'!$AE1330</f>
        <v>19</v>
      </c>
      <c r="AG13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30" s="58" t="str">
        <f>IF('Base tratada'!$AC1330&gt;=MAX('Base tratada'!$AD1330,'Base tratada'!$AE1330),"Web",
IF('Base tratada'!$AD1330&gt;='Base tratada'!$AE1330,"Catalog",
"Store"))</f>
        <v>Store</v>
      </c>
      <c r="AI1330" s="59">
        <f>IF('Base tratada'!$AF1330=0,"0",'Base tratada'!$AK1330/'Base tratada'!$AF1330)</f>
        <v>68.473684210526315</v>
      </c>
      <c r="AJ1330" s="59" t="str">
        <f>IF('Base tratada'!$AI1330=0,"R$ 0",
IF('Base tratada'!$AI1330&lt;=25,"R$ 1–25",
IF('Base tratada'!$AI1330&lt;=50,"R$ 26–50",
"+R$ 50")))</f>
        <v>+R$ 50</v>
      </c>
      <c r="AK1330" s="35">
        <v>1301</v>
      </c>
      <c r="AL1330" s="58" t="str">
        <f>IF('Base tratada'!$AK1330&lt;=100,"R$ 0-100",
IF('Base tratada'!$AK1330&lt;=500,"R$ 101-500",
IF('Base tratada'!$AK1330&lt;=1000,"R$ 501-1000",
IF('Base tratada'!$AK1330&lt;=1500,"R$ 1001-1500",
"+R$ 1500"))))</f>
        <v>R$ 1001-1500</v>
      </c>
      <c r="AM1330" s="34">
        <v>0</v>
      </c>
      <c r="AN1330" s="34">
        <v>0</v>
      </c>
      <c r="AO1330" s="34">
        <v>0</v>
      </c>
      <c r="AP1330" s="34">
        <v>0</v>
      </c>
      <c r="AQ1330" s="34">
        <v>0</v>
      </c>
      <c r="AR1330" s="34">
        <v>0</v>
      </c>
      <c r="AS1330" s="34">
        <v>0</v>
      </c>
      <c r="AT1330" s="34">
        <v>3</v>
      </c>
      <c r="AU1330" s="34">
        <v>11</v>
      </c>
      <c r="AV1330" s="52">
        <v>1289</v>
      </c>
      <c r="AW1330" s="57">
        <v>1</v>
      </c>
      <c r="AX1330" s="58" t="str">
        <f>IF(Tabela3[[#This Row],[Response]]=1, "Aceitou", "Não aceitou")</f>
        <v>Aceitou</v>
      </c>
      <c r="AY1330" s="55" t="str">
        <f>Tabela3[[#This Row],[Faixa Recência]] &amp; " | " &amp; Tabela3[[#This Row],[Faixa Gasto]] &amp; " | " &amp; Tabela3[[#This Row],[Faixa ticket médio]]</f>
        <v>76-99 dias | R$ 1001-1500 | +R$ 50</v>
      </c>
      <c r="AZ13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0" s="36"/>
    </row>
    <row r="1331" spans="1:54" x14ac:dyDescent="0.25">
      <c r="A1331" s="61">
        <v>1330</v>
      </c>
      <c r="B1331" s="37">
        <v>76542</v>
      </c>
      <c r="C1331" s="34">
        <v>0</v>
      </c>
      <c r="D1331" s="34">
        <v>0</v>
      </c>
      <c r="E1331" s="34">
        <v>91</v>
      </c>
      <c r="F1331" s="58" t="str">
        <f>IF('Base tratada'!$E1331&lt;=15,"0-15 dias",
IF('Base tratada'!$E1331&lt;=30, "16-30 dias",
IF('Base tratada'!$E1331&lt;=45, "31-45 dias",
IF('Base tratada'!$E1331&lt;=60, "46-60 dias",
IF('Base tratada'!$E1331&lt;=75, "61-75 dias", "76-99 dias")))))</f>
        <v>76-99 dias</v>
      </c>
      <c r="G1331" s="38">
        <v>64</v>
      </c>
      <c r="H1331" s="60" t="str">
        <f>IF('Base tratada'!$G1331&lt;=29,"24–29",
IF('Base tratada'!$G1331&lt;=39,"30–39",
IF('Base tratada'!$G1331&lt;=49,"40–49",
IF('Base tratada'!$G1331&lt;=59,"50–59",
IF('Base tratada'!$G1331&lt;=69,"60–69",
"70–80")))))</f>
        <v>60–69</v>
      </c>
      <c r="I1331" s="34">
        <v>2615</v>
      </c>
      <c r="J1331" s="58" t="str">
        <f>IF('Base tratada'!$K1331=1,"Divorciado",
IF('Base tratada'!$L1331=1,"Casado",
IF('Base tratada'!$M1331=1, "Solteiro",
IF('Base tratada'!$N1331=1,"Juntos",
"Viúvo"))))</f>
        <v>Juntos</v>
      </c>
      <c r="K1331" s="34">
        <v>0</v>
      </c>
      <c r="L1331" s="34">
        <v>0</v>
      </c>
      <c r="M1331" s="34">
        <v>0</v>
      </c>
      <c r="N1331" s="34">
        <v>1</v>
      </c>
      <c r="O1331" s="34">
        <v>0</v>
      </c>
      <c r="P1331" s="34">
        <v>0</v>
      </c>
      <c r="Q1331" s="34">
        <v>0</v>
      </c>
      <c r="R1331" s="34">
        <v>0</v>
      </c>
      <c r="S1331" s="34">
        <v>0</v>
      </c>
      <c r="T1331" s="34">
        <v>1</v>
      </c>
      <c r="U1331" s="35">
        <v>794</v>
      </c>
      <c r="V1331" s="35">
        <v>73</v>
      </c>
      <c r="W1331" s="35">
        <v>573</v>
      </c>
      <c r="X1331" s="35">
        <v>0</v>
      </c>
      <c r="Y1331" s="35">
        <v>29</v>
      </c>
      <c r="Z1331" s="35">
        <v>14</v>
      </c>
      <c r="AA1331" s="34">
        <v>1</v>
      </c>
      <c r="AB1331" s="34">
        <v>2</v>
      </c>
      <c r="AC1331" s="34">
        <v>4</v>
      </c>
      <c r="AD1331" s="34">
        <v>8</v>
      </c>
      <c r="AE1331" s="34">
        <v>10</v>
      </c>
      <c r="AF1331" s="58">
        <f>'Base tratada'!$AC1331+'Base tratada'!$AD1331+'Base tratada'!$AE1331</f>
        <v>22</v>
      </c>
      <c r="AG13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31" s="58" t="str">
        <f>IF('Base tratada'!$AC1331&gt;=MAX('Base tratada'!$AD1331,'Base tratada'!$AE1331),"Web",
IF('Base tratada'!$AD1331&gt;='Base tratada'!$AE1331,"Catalog",
"Store"))</f>
        <v>Store</v>
      </c>
      <c r="AI1331" s="59">
        <f>IF('Base tratada'!$AF1331=0,"0",'Base tratada'!$AK1331/'Base tratada'!$AF1331)</f>
        <v>66.772727272727266</v>
      </c>
      <c r="AJ1331" s="59" t="str">
        <f>IF('Base tratada'!$AI1331=0,"R$ 0",
IF('Base tratada'!$AI1331&lt;=25,"R$ 1–25",
IF('Base tratada'!$AI1331&lt;=50,"R$ 26–50",
"+R$ 50")))</f>
        <v>+R$ 50</v>
      </c>
      <c r="AK1331" s="35">
        <v>1469</v>
      </c>
      <c r="AL1331" s="58" t="str">
        <f>IF('Base tratada'!$AK1331&lt;=100,"R$ 0-100",
IF('Base tratada'!$AK1331&lt;=500,"R$ 101-500",
IF('Base tratada'!$AK1331&lt;=1000,"R$ 501-1000",
IF('Base tratada'!$AK1331&lt;=1500,"R$ 1001-1500",
"+R$ 1500"))))</f>
        <v>R$ 1001-1500</v>
      </c>
      <c r="AM1331" s="34">
        <v>0</v>
      </c>
      <c r="AN1331" s="34">
        <v>0</v>
      </c>
      <c r="AO1331" s="34">
        <v>0</v>
      </c>
      <c r="AP1331" s="34">
        <v>0</v>
      </c>
      <c r="AQ1331" s="34">
        <v>0</v>
      </c>
      <c r="AR1331" s="34">
        <v>0</v>
      </c>
      <c r="AS1331" s="34">
        <v>0</v>
      </c>
      <c r="AT1331" s="34">
        <v>3</v>
      </c>
      <c r="AU1331" s="34">
        <v>11</v>
      </c>
      <c r="AV1331" s="52">
        <v>1455</v>
      </c>
      <c r="AW1331" s="57">
        <v>0</v>
      </c>
      <c r="AX1331" s="58" t="str">
        <f>IF(Tabela3[[#This Row],[Response]]=1, "Aceitou", "Não aceitou")</f>
        <v>Não aceitou</v>
      </c>
      <c r="AY1331" s="55" t="str">
        <f>Tabela3[[#This Row],[Faixa Recência]] &amp; " | " &amp; Tabela3[[#This Row],[Faixa Gasto]] &amp; " | " &amp; Tabela3[[#This Row],[Faixa ticket médio]]</f>
        <v>76-99 dias | R$ 1001-1500 | +R$ 50</v>
      </c>
      <c r="AZ13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1" s="36"/>
    </row>
    <row r="1332" spans="1:54" x14ac:dyDescent="0.25">
      <c r="A1332" s="61">
        <v>1331</v>
      </c>
      <c r="B1332" s="37">
        <v>70515</v>
      </c>
      <c r="C1332" s="34">
        <v>0</v>
      </c>
      <c r="D1332" s="34">
        <v>0</v>
      </c>
      <c r="E1332" s="34">
        <v>12</v>
      </c>
      <c r="F1332" s="58" t="str">
        <f>IF('Base tratada'!$E1332&lt;=15,"0-15 dias",
IF('Base tratada'!$E1332&lt;=30, "16-30 dias",
IF('Base tratada'!$E1332&lt;=45, "31-45 dias",
IF('Base tratada'!$E1332&lt;=60, "46-60 dias",
IF('Base tratada'!$E1332&lt;=75, "61-75 dias", "76-99 dias")))))</f>
        <v>0-15 dias</v>
      </c>
      <c r="G1332" s="38">
        <v>27</v>
      </c>
      <c r="H1332" s="60" t="str">
        <f>IF('Base tratada'!$G1332&lt;=29,"24–29",
IF('Base tratada'!$G1332&lt;=39,"30–39",
IF('Base tratada'!$G1332&lt;=49,"40–49",
IF('Base tratada'!$G1332&lt;=59,"50–59",
IF('Base tratada'!$G1332&lt;=69,"60–69",
"70–80")))))</f>
        <v>24–29</v>
      </c>
      <c r="I1332" s="34">
        <v>2410</v>
      </c>
      <c r="J1332" s="58" t="str">
        <f>IF('Base tratada'!$K1332=1,"Divorciado",
IF('Base tratada'!$L1332=1,"Casado",
IF('Base tratada'!$M1332=1, "Solteiro",
IF('Base tratada'!$N1332=1,"Juntos",
"Viúvo"))))</f>
        <v>Solteiro</v>
      </c>
      <c r="K1332" s="34">
        <v>0</v>
      </c>
      <c r="L1332" s="34">
        <v>0</v>
      </c>
      <c r="M1332" s="34">
        <v>1</v>
      </c>
      <c r="N1332" s="34">
        <v>0</v>
      </c>
      <c r="O1332" s="34">
        <v>0</v>
      </c>
      <c r="P1332" s="34">
        <v>0</v>
      </c>
      <c r="Q1332" s="34">
        <v>0</v>
      </c>
      <c r="R1332" s="34">
        <v>1</v>
      </c>
      <c r="S1332" s="34">
        <v>0</v>
      </c>
      <c r="T1332" s="34">
        <v>0</v>
      </c>
      <c r="U1332" s="35">
        <v>420</v>
      </c>
      <c r="V1332" s="35">
        <v>0</v>
      </c>
      <c r="W1332" s="35">
        <v>452</v>
      </c>
      <c r="X1332" s="35">
        <v>182</v>
      </c>
      <c r="Y1332" s="35">
        <v>64</v>
      </c>
      <c r="Z1332" s="35">
        <v>140</v>
      </c>
      <c r="AA1332" s="34">
        <v>1</v>
      </c>
      <c r="AB1332" s="34">
        <v>2</v>
      </c>
      <c r="AC1332" s="34">
        <v>6</v>
      </c>
      <c r="AD1332" s="34">
        <v>6</v>
      </c>
      <c r="AE1332" s="34">
        <v>4</v>
      </c>
      <c r="AF1332" s="58">
        <f>'Base tratada'!$AC1332+'Base tratada'!$AD1332+'Base tratada'!$AE1332</f>
        <v>16</v>
      </c>
      <c r="AG13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32" s="58" t="str">
        <f>IF('Base tratada'!$AC1332&gt;=MAX('Base tratada'!$AD1332,'Base tratada'!$AE1332),"Web",
IF('Base tratada'!$AD1332&gt;='Base tratada'!$AE1332,"Catalog",
"Store"))</f>
        <v>Web</v>
      </c>
      <c r="AI1332" s="59">
        <f>IF('Base tratada'!$AF1332=0,"0",'Base tratada'!$AK1332/'Base tratada'!$AF1332)</f>
        <v>69.875</v>
      </c>
      <c r="AJ1332" s="59" t="str">
        <f>IF('Base tratada'!$AI1332=0,"R$ 0",
IF('Base tratada'!$AI1332&lt;=25,"R$ 1–25",
IF('Base tratada'!$AI1332&lt;=50,"R$ 26–50",
"+R$ 50")))</f>
        <v>+R$ 50</v>
      </c>
      <c r="AK1332" s="35">
        <v>1118</v>
      </c>
      <c r="AL1332" s="58" t="str">
        <f>IF('Base tratada'!$AK1332&lt;=100,"R$ 0-100",
IF('Base tratada'!$AK1332&lt;=500,"R$ 101-500",
IF('Base tratada'!$AK1332&lt;=1000,"R$ 501-1000",
IF('Base tratada'!$AK1332&lt;=1500,"R$ 1001-1500",
"+R$ 1500"))))</f>
        <v>R$ 1001-1500</v>
      </c>
      <c r="AM1332" s="34">
        <v>0</v>
      </c>
      <c r="AN1332" s="34">
        <v>0</v>
      </c>
      <c r="AO1332" s="34">
        <v>0</v>
      </c>
      <c r="AP1332" s="34">
        <v>0</v>
      </c>
      <c r="AQ1332" s="34">
        <v>0</v>
      </c>
      <c r="AR1332" s="34">
        <v>0</v>
      </c>
      <c r="AS1332" s="34">
        <v>0</v>
      </c>
      <c r="AT1332" s="34">
        <v>3</v>
      </c>
      <c r="AU1332" s="34">
        <v>11</v>
      </c>
      <c r="AV1332" s="52">
        <v>978</v>
      </c>
      <c r="AW1332" s="57">
        <v>1</v>
      </c>
      <c r="AX1332" s="58" t="str">
        <f>IF(Tabela3[[#This Row],[Response]]=1, "Aceitou", "Não aceitou")</f>
        <v>Aceitou</v>
      </c>
      <c r="AY1332" s="55" t="str">
        <f>Tabela3[[#This Row],[Faixa Recência]] &amp; " | " &amp; Tabela3[[#This Row],[Faixa Gasto]] &amp; " | " &amp; Tabela3[[#This Row],[Faixa ticket médio]]</f>
        <v>0-15 dias | R$ 1001-1500 | +R$ 50</v>
      </c>
      <c r="AZ13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32" s="36"/>
    </row>
    <row r="1333" spans="1:54" x14ac:dyDescent="0.25">
      <c r="A1333" s="61">
        <v>1332</v>
      </c>
      <c r="B1333" s="37">
        <v>18227</v>
      </c>
      <c r="C1333" s="34">
        <v>1</v>
      </c>
      <c r="D1333" s="34">
        <v>0</v>
      </c>
      <c r="E1333" s="34">
        <v>21</v>
      </c>
      <c r="F1333" s="58" t="str">
        <f>IF('Base tratada'!$E1333&lt;=15,"0-15 dias",
IF('Base tratada'!$E1333&lt;=30, "16-30 dias",
IF('Base tratada'!$E1333&lt;=45, "31-45 dias",
IF('Base tratada'!$E1333&lt;=60, "46-60 dias",
IF('Base tratada'!$E1333&lt;=75, "61-75 dias", "76-99 dias")))))</f>
        <v>16-30 dias</v>
      </c>
      <c r="G1333" s="38">
        <v>33</v>
      </c>
      <c r="H1333" s="60" t="str">
        <f>IF('Base tratada'!$G1333&lt;=29,"24–29",
IF('Base tratada'!$G1333&lt;=39,"30–39",
IF('Base tratada'!$G1333&lt;=49,"40–49",
IF('Base tratada'!$G1333&lt;=59,"50–59",
IF('Base tratada'!$G1333&lt;=69,"60–69",
"70–80")))))</f>
        <v>30–39</v>
      </c>
      <c r="I1333" s="34">
        <v>2757</v>
      </c>
      <c r="J1333" s="58" t="str">
        <f>IF('Base tratada'!$K1333=1,"Divorciado",
IF('Base tratada'!$L1333=1,"Casado",
IF('Base tratada'!$M1333=1, "Solteiro",
IF('Base tratada'!$N1333=1,"Juntos",
"Viúvo"))))</f>
        <v>Juntos</v>
      </c>
      <c r="K1333" s="34">
        <v>0</v>
      </c>
      <c r="L1333" s="34">
        <v>0</v>
      </c>
      <c r="M1333" s="34">
        <v>0</v>
      </c>
      <c r="N1333" s="34">
        <v>1</v>
      </c>
      <c r="O1333" s="34">
        <v>0</v>
      </c>
      <c r="P1333" s="34">
        <v>0</v>
      </c>
      <c r="Q1333" s="34">
        <v>0</v>
      </c>
      <c r="R1333" s="34">
        <v>1</v>
      </c>
      <c r="S1333" s="34">
        <v>0</v>
      </c>
      <c r="T1333" s="34">
        <v>0</v>
      </c>
      <c r="U1333" s="35">
        <v>1</v>
      </c>
      <c r="V1333" s="35">
        <v>2</v>
      </c>
      <c r="W1333" s="35">
        <v>7</v>
      </c>
      <c r="X1333" s="35">
        <v>4</v>
      </c>
      <c r="Y1333" s="35">
        <v>3</v>
      </c>
      <c r="Z1333" s="35">
        <v>11</v>
      </c>
      <c r="AA1333" s="34">
        <v>1</v>
      </c>
      <c r="AB1333" s="34">
        <v>8</v>
      </c>
      <c r="AC1333" s="34">
        <v>0</v>
      </c>
      <c r="AD1333" s="34">
        <v>1</v>
      </c>
      <c r="AE1333" s="34">
        <v>2</v>
      </c>
      <c r="AF1333" s="58">
        <f>'Base tratada'!$AC1333+'Base tratada'!$AD1333+'Base tratada'!$AE1333</f>
        <v>3</v>
      </c>
      <c r="AG13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33" s="58" t="str">
        <f>IF('Base tratada'!$AC1333&gt;=MAX('Base tratada'!$AD1333,'Base tratada'!$AE1333),"Web",
IF('Base tratada'!$AD1333&gt;='Base tratada'!$AE1333,"Catalog",
"Store"))</f>
        <v>Store</v>
      </c>
      <c r="AI1333" s="59">
        <f>IF('Base tratada'!$AF1333=0,"0",'Base tratada'!$AK1333/'Base tratada'!$AF1333)</f>
        <v>5.666666666666667</v>
      </c>
      <c r="AJ1333" s="59" t="str">
        <f>IF('Base tratada'!$AI1333=0,"R$ 0",
IF('Base tratada'!$AI1333&lt;=25,"R$ 1–25",
IF('Base tratada'!$AI1333&lt;=50,"R$ 26–50",
"+R$ 50")))</f>
        <v>R$ 1–25</v>
      </c>
      <c r="AK1333" s="35">
        <v>17</v>
      </c>
      <c r="AL1333" s="58" t="str">
        <f>IF('Base tratada'!$AK1333&lt;=100,"R$ 0-100",
IF('Base tratada'!$AK1333&lt;=500,"R$ 101-500",
IF('Base tratada'!$AK1333&lt;=1000,"R$ 501-1000",
IF('Base tratada'!$AK1333&lt;=1500,"R$ 1001-1500",
"+R$ 1500"))))</f>
        <v>R$ 0-100</v>
      </c>
      <c r="AM1333" s="34">
        <v>0</v>
      </c>
      <c r="AN1333" s="34">
        <v>0</v>
      </c>
      <c r="AO1333" s="34">
        <v>0</v>
      </c>
      <c r="AP1333" s="34">
        <v>0</v>
      </c>
      <c r="AQ1333" s="34">
        <v>0</v>
      </c>
      <c r="AR1333" s="34">
        <v>0</v>
      </c>
      <c r="AS1333" s="34">
        <v>0</v>
      </c>
      <c r="AT1333" s="34">
        <v>3</v>
      </c>
      <c r="AU1333" s="34">
        <v>11</v>
      </c>
      <c r="AV1333" s="52">
        <v>6</v>
      </c>
      <c r="AW1333" s="57">
        <v>0</v>
      </c>
      <c r="AX1333" s="58" t="str">
        <f>IF(Tabela3[[#This Row],[Response]]=1, "Aceitou", "Não aceitou")</f>
        <v>Não aceitou</v>
      </c>
      <c r="AY1333" s="55" t="str">
        <f>Tabela3[[#This Row],[Faixa Recência]] &amp; " | " &amp; Tabela3[[#This Row],[Faixa Gasto]] &amp; " | " &amp; Tabela3[[#This Row],[Faixa ticket médio]]</f>
        <v>16-30 dias | R$ 0-100 | R$ 1–25</v>
      </c>
      <c r="AZ13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3" s="36"/>
    </row>
    <row r="1334" spans="1:54" x14ac:dyDescent="0.25">
      <c r="A1334" s="61">
        <v>1333</v>
      </c>
      <c r="B1334" s="37">
        <v>69139</v>
      </c>
      <c r="C1334" s="34">
        <v>0</v>
      </c>
      <c r="D1334" s="34">
        <v>1</v>
      </c>
      <c r="E1334" s="34">
        <v>23</v>
      </c>
      <c r="F1334" s="58" t="str">
        <f>IF('Base tratada'!$E1334&lt;=15,"0-15 dias",
IF('Base tratada'!$E1334&lt;=30, "16-30 dias",
IF('Base tratada'!$E1334&lt;=45, "31-45 dias",
IF('Base tratada'!$E1334&lt;=60, "46-60 dias",
IF('Base tratada'!$E1334&lt;=75, "61-75 dias", "76-99 dias")))))</f>
        <v>16-30 dias</v>
      </c>
      <c r="G1334" s="38">
        <v>55</v>
      </c>
      <c r="H1334" s="60" t="str">
        <f>IF('Base tratada'!$G1334&lt;=29,"24–29",
IF('Base tratada'!$G1334&lt;=39,"30–39",
IF('Base tratada'!$G1334&lt;=49,"40–49",
IF('Base tratada'!$G1334&lt;=59,"50–59",
IF('Base tratada'!$G1334&lt;=69,"60–69",
"70–80")))))</f>
        <v>50–59</v>
      </c>
      <c r="I1334" s="34">
        <v>2312</v>
      </c>
      <c r="J1334" s="58" t="str">
        <f>IF('Base tratada'!$K1334=1,"Divorciado",
IF('Base tratada'!$L1334=1,"Casado",
IF('Base tratada'!$M1334=1, "Solteiro",
IF('Base tratada'!$N1334=1,"Juntos",
"Viúvo"))))</f>
        <v>Casado</v>
      </c>
      <c r="K1334" s="34">
        <v>0</v>
      </c>
      <c r="L1334" s="34">
        <v>1</v>
      </c>
      <c r="M1334" s="34">
        <v>0</v>
      </c>
      <c r="N1334" s="34">
        <v>0</v>
      </c>
      <c r="O1334" s="34">
        <v>0</v>
      </c>
      <c r="P1334" s="34">
        <v>0</v>
      </c>
      <c r="Q1334" s="34">
        <v>0</v>
      </c>
      <c r="R1334" s="34">
        <v>1</v>
      </c>
      <c r="S1334" s="34">
        <v>0</v>
      </c>
      <c r="T1334" s="34">
        <v>0</v>
      </c>
      <c r="U1334" s="35">
        <v>86</v>
      </c>
      <c r="V1334" s="35">
        <v>12</v>
      </c>
      <c r="W1334" s="35">
        <v>75</v>
      </c>
      <c r="X1334" s="35">
        <v>33</v>
      </c>
      <c r="Y1334" s="35">
        <v>15</v>
      </c>
      <c r="Z1334" s="35">
        <v>6</v>
      </c>
      <c r="AA1334" s="34">
        <v>1</v>
      </c>
      <c r="AB1334" s="34">
        <v>4</v>
      </c>
      <c r="AC1334" s="34">
        <v>4</v>
      </c>
      <c r="AD1334" s="34">
        <v>1</v>
      </c>
      <c r="AE1334" s="34">
        <v>5</v>
      </c>
      <c r="AF1334" s="58">
        <f>'Base tratada'!$AC1334+'Base tratada'!$AD1334+'Base tratada'!$AE1334</f>
        <v>10</v>
      </c>
      <c r="AG13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34" s="58" t="str">
        <f>IF('Base tratada'!$AC1334&gt;=MAX('Base tratada'!$AD1334,'Base tratada'!$AE1334),"Web",
IF('Base tratada'!$AD1334&gt;='Base tratada'!$AE1334,"Catalog",
"Store"))</f>
        <v>Store</v>
      </c>
      <c r="AI1334" s="59">
        <f>IF('Base tratada'!$AF1334=0,"0",'Base tratada'!$AK1334/'Base tratada'!$AF1334)</f>
        <v>22.1</v>
      </c>
      <c r="AJ1334" s="59" t="str">
        <f>IF('Base tratada'!$AI1334=0,"R$ 0",
IF('Base tratada'!$AI1334&lt;=25,"R$ 1–25",
IF('Base tratada'!$AI1334&lt;=50,"R$ 26–50",
"+R$ 50")))</f>
        <v>R$ 1–25</v>
      </c>
      <c r="AK1334" s="35">
        <v>221</v>
      </c>
      <c r="AL1334" s="58" t="str">
        <f>IF('Base tratada'!$AK1334&lt;=100,"R$ 0-100",
IF('Base tratada'!$AK1334&lt;=500,"R$ 101-500",
IF('Base tratada'!$AK1334&lt;=1000,"R$ 501-1000",
IF('Base tratada'!$AK1334&lt;=1500,"R$ 1001-1500",
"+R$ 1500"))))</f>
        <v>R$ 101-500</v>
      </c>
      <c r="AM1334" s="34">
        <v>0</v>
      </c>
      <c r="AN1334" s="34">
        <v>0</v>
      </c>
      <c r="AO1334" s="34">
        <v>0</v>
      </c>
      <c r="AP1334" s="34">
        <v>0</v>
      </c>
      <c r="AQ1334" s="34">
        <v>0</v>
      </c>
      <c r="AR1334" s="34">
        <v>0</v>
      </c>
      <c r="AS1334" s="34">
        <v>0</v>
      </c>
      <c r="AT1334" s="34">
        <v>3</v>
      </c>
      <c r="AU1334" s="34">
        <v>11</v>
      </c>
      <c r="AV1334" s="52">
        <v>215</v>
      </c>
      <c r="AW1334" s="57">
        <v>0</v>
      </c>
      <c r="AX1334" s="58" t="str">
        <f>IF(Tabela3[[#This Row],[Response]]=1, "Aceitou", "Não aceitou")</f>
        <v>Não aceitou</v>
      </c>
      <c r="AY1334" s="55" t="str">
        <f>Tabela3[[#This Row],[Faixa Recência]] &amp; " | " &amp; Tabela3[[#This Row],[Faixa Gasto]] &amp; " | " &amp; Tabela3[[#This Row],[Faixa ticket médio]]</f>
        <v>16-30 dias | R$ 101-500 | R$ 1–25</v>
      </c>
      <c r="AZ13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4" s="36"/>
    </row>
    <row r="1335" spans="1:54" x14ac:dyDescent="0.25">
      <c r="A1335" s="61">
        <v>1334</v>
      </c>
      <c r="B1335" s="37">
        <v>69109</v>
      </c>
      <c r="C1335" s="34">
        <v>0</v>
      </c>
      <c r="D1335" s="34">
        <v>0</v>
      </c>
      <c r="E1335" s="34">
        <v>10</v>
      </c>
      <c r="F1335" s="58" t="str">
        <f>IF('Base tratada'!$E1335&lt;=15,"0-15 dias",
IF('Base tratada'!$E1335&lt;=30, "16-30 dias",
IF('Base tratada'!$E1335&lt;=45, "31-45 dias",
IF('Base tratada'!$E1335&lt;=60, "46-60 dias",
IF('Base tratada'!$E1335&lt;=75, "61-75 dias", "76-99 dias")))))</f>
        <v>0-15 dias</v>
      </c>
      <c r="G1335" s="38">
        <v>38</v>
      </c>
      <c r="H1335" s="60" t="str">
        <f>IF('Base tratada'!$G1335&lt;=29,"24–29",
IF('Base tratada'!$G1335&lt;=39,"30–39",
IF('Base tratada'!$G1335&lt;=49,"40–49",
IF('Base tratada'!$G1335&lt;=59,"50–59",
IF('Base tratada'!$G1335&lt;=69,"60–69",
"70–80")))))</f>
        <v>30–39</v>
      </c>
      <c r="I1335" s="34">
        <v>2756</v>
      </c>
      <c r="J1335" s="58" t="str">
        <f>IF('Base tratada'!$K1335=1,"Divorciado",
IF('Base tratada'!$L1335=1,"Casado",
IF('Base tratada'!$M1335=1, "Solteiro",
IF('Base tratada'!$N1335=1,"Juntos",
"Viúvo"))))</f>
        <v>Casado</v>
      </c>
      <c r="K1335" s="34">
        <v>0</v>
      </c>
      <c r="L1335" s="34">
        <v>1</v>
      </c>
      <c r="M1335" s="34">
        <v>0</v>
      </c>
      <c r="N1335" s="34">
        <v>0</v>
      </c>
      <c r="O1335" s="34">
        <v>0</v>
      </c>
      <c r="P1335" s="34">
        <v>0</v>
      </c>
      <c r="Q1335" s="34">
        <v>0</v>
      </c>
      <c r="R1335" s="34">
        <v>1</v>
      </c>
      <c r="S1335" s="34">
        <v>0</v>
      </c>
      <c r="T1335" s="34">
        <v>0</v>
      </c>
      <c r="U1335" s="35">
        <v>823</v>
      </c>
      <c r="V1335" s="35">
        <v>25</v>
      </c>
      <c r="W1335" s="35">
        <v>459</v>
      </c>
      <c r="X1335" s="35">
        <v>124</v>
      </c>
      <c r="Y1335" s="35">
        <v>29</v>
      </c>
      <c r="Z1335" s="35">
        <v>95</v>
      </c>
      <c r="AA1335" s="34">
        <v>1</v>
      </c>
      <c r="AB1335" s="34">
        <v>4</v>
      </c>
      <c r="AC1335" s="34">
        <v>6</v>
      </c>
      <c r="AD1335" s="34">
        <v>6</v>
      </c>
      <c r="AE1335" s="34">
        <v>7</v>
      </c>
      <c r="AF1335" s="58">
        <f>'Base tratada'!$AC1335+'Base tratada'!$AD1335+'Base tratada'!$AE1335</f>
        <v>19</v>
      </c>
      <c r="AG13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35" s="58" t="str">
        <f>IF('Base tratada'!$AC1335&gt;=MAX('Base tratada'!$AD1335,'Base tratada'!$AE1335),"Web",
IF('Base tratada'!$AD1335&gt;='Base tratada'!$AE1335,"Catalog",
"Store"))</f>
        <v>Store</v>
      </c>
      <c r="AI1335" s="59">
        <f>IF('Base tratada'!$AF1335=0,"0",'Base tratada'!$AK1335/'Base tratada'!$AF1335)</f>
        <v>76.84210526315789</v>
      </c>
      <c r="AJ1335" s="59" t="str">
        <f>IF('Base tratada'!$AI1335=0,"R$ 0",
IF('Base tratada'!$AI1335&lt;=25,"R$ 1–25",
IF('Base tratada'!$AI1335&lt;=50,"R$ 26–50",
"+R$ 50")))</f>
        <v>+R$ 50</v>
      </c>
      <c r="AK1335" s="35">
        <v>1460</v>
      </c>
      <c r="AL1335" s="58" t="str">
        <f>IF('Base tratada'!$AK1335&lt;=100,"R$ 0-100",
IF('Base tratada'!$AK1335&lt;=500,"R$ 101-500",
IF('Base tratada'!$AK1335&lt;=1000,"R$ 501-1000",
IF('Base tratada'!$AK1335&lt;=1500,"R$ 1001-1500",
"+R$ 1500"))))</f>
        <v>R$ 1001-1500</v>
      </c>
      <c r="AM1335" s="34">
        <v>0</v>
      </c>
      <c r="AN1335" s="34">
        <v>0</v>
      </c>
      <c r="AO1335" s="34">
        <v>0</v>
      </c>
      <c r="AP1335" s="34">
        <v>0</v>
      </c>
      <c r="AQ1335" s="34">
        <v>1</v>
      </c>
      <c r="AR1335" s="34">
        <v>1</v>
      </c>
      <c r="AS1335" s="34">
        <v>0</v>
      </c>
      <c r="AT1335" s="34">
        <v>3</v>
      </c>
      <c r="AU1335" s="34">
        <v>11</v>
      </c>
      <c r="AV1335" s="52">
        <v>1365</v>
      </c>
      <c r="AW1335" s="57">
        <v>1</v>
      </c>
      <c r="AX1335" s="58" t="str">
        <f>IF(Tabela3[[#This Row],[Response]]=1, "Aceitou", "Não aceitou")</f>
        <v>Aceitou</v>
      </c>
      <c r="AY1335" s="55" t="str">
        <f>Tabela3[[#This Row],[Faixa Recência]] &amp; " | " &amp; Tabela3[[#This Row],[Faixa Gasto]] &amp; " | " &amp; Tabela3[[#This Row],[Faixa ticket médio]]</f>
        <v>0-15 dias | R$ 1001-1500 | +R$ 50</v>
      </c>
      <c r="AZ13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35" s="36"/>
    </row>
    <row r="1336" spans="1:54" x14ac:dyDescent="0.25">
      <c r="A1336" s="61">
        <v>1335</v>
      </c>
      <c r="B1336" s="37">
        <v>69627</v>
      </c>
      <c r="C1336" s="34">
        <v>0</v>
      </c>
      <c r="D1336" s="34">
        <v>1</v>
      </c>
      <c r="E1336" s="34">
        <v>35</v>
      </c>
      <c r="F1336" s="58" t="str">
        <f>IF('Base tratada'!$E1336&lt;=15,"0-15 dias",
IF('Base tratada'!$E1336&lt;=30, "16-30 dias",
IF('Base tratada'!$E1336&lt;=45, "31-45 dias",
IF('Base tratada'!$E1336&lt;=60, "46-60 dias",
IF('Base tratada'!$E1336&lt;=75, "61-75 dias", "76-99 dias")))))</f>
        <v>31-45 dias</v>
      </c>
      <c r="G1336" s="38">
        <v>58</v>
      </c>
      <c r="H1336" s="60" t="str">
        <f>IF('Base tratada'!$G1336&lt;=29,"24–29",
IF('Base tratada'!$G1336&lt;=39,"30–39",
IF('Base tratada'!$G1336&lt;=49,"40–49",
IF('Base tratada'!$G1336&lt;=59,"50–59",
IF('Base tratada'!$G1336&lt;=69,"60–69",
"70–80")))))</f>
        <v>50–59</v>
      </c>
      <c r="I1336" s="34">
        <v>2628</v>
      </c>
      <c r="J1336" s="58" t="str">
        <f>IF('Base tratada'!$K1336=1,"Divorciado",
IF('Base tratada'!$L1336=1,"Casado",
IF('Base tratada'!$M1336=1, "Solteiro",
IF('Base tratada'!$N1336=1,"Juntos",
"Viúvo"))))</f>
        <v>Solteiro</v>
      </c>
      <c r="K1336" s="34">
        <v>0</v>
      </c>
      <c r="L1336" s="34">
        <v>0</v>
      </c>
      <c r="M1336" s="34">
        <v>1</v>
      </c>
      <c r="N1336" s="34">
        <v>0</v>
      </c>
      <c r="O1336" s="34">
        <v>0</v>
      </c>
      <c r="P1336" s="34">
        <v>0</v>
      </c>
      <c r="Q1336" s="34">
        <v>0</v>
      </c>
      <c r="R1336" s="34">
        <v>1</v>
      </c>
      <c r="S1336" s="34">
        <v>0</v>
      </c>
      <c r="T1336" s="34">
        <v>0</v>
      </c>
      <c r="U1336" s="35">
        <v>231</v>
      </c>
      <c r="V1336" s="35">
        <v>161</v>
      </c>
      <c r="W1336" s="35">
        <v>215</v>
      </c>
      <c r="X1336" s="35">
        <v>171</v>
      </c>
      <c r="Y1336" s="35">
        <v>30</v>
      </c>
      <c r="Z1336" s="35">
        <v>53</v>
      </c>
      <c r="AA1336" s="34">
        <v>2</v>
      </c>
      <c r="AB1336" s="34">
        <v>5</v>
      </c>
      <c r="AC1336" s="34">
        <v>8</v>
      </c>
      <c r="AD1336" s="34">
        <v>2</v>
      </c>
      <c r="AE1336" s="34">
        <v>11</v>
      </c>
      <c r="AF1336" s="58">
        <f>'Base tratada'!$AC1336+'Base tratada'!$AD1336+'Base tratada'!$AE1336</f>
        <v>21</v>
      </c>
      <c r="AG13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36" s="58" t="str">
        <f>IF('Base tratada'!$AC1336&gt;=MAX('Base tratada'!$AD1336,'Base tratada'!$AE1336),"Web",
IF('Base tratada'!$AD1336&gt;='Base tratada'!$AE1336,"Catalog",
"Store"))</f>
        <v>Store</v>
      </c>
      <c r="AI1336" s="59">
        <f>IF('Base tratada'!$AF1336=0,"0",'Base tratada'!$AK1336/'Base tratada'!$AF1336)</f>
        <v>38.476190476190474</v>
      </c>
      <c r="AJ1336" s="59" t="str">
        <f>IF('Base tratada'!$AI1336=0,"R$ 0",
IF('Base tratada'!$AI1336&lt;=25,"R$ 1–25",
IF('Base tratada'!$AI1336&lt;=50,"R$ 26–50",
"+R$ 50")))</f>
        <v>R$ 26–50</v>
      </c>
      <c r="AK1336" s="35">
        <v>808</v>
      </c>
      <c r="AL1336" s="58" t="str">
        <f>IF('Base tratada'!$AK1336&lt;=100,"R$ 0-100",
IF('Base tratada'!$AK1336&lt;=500,"R$ 101-500",
IF('Base tratada'!$AK1336&lt;=1000,"R$ 501-1000",
IF('Base tratada'!$AK1336&lt;=1500,"R$ 1001-1500",
"+R$ 1500"))))</f>
        <v>R$ 501-1000</v>
      </c>
      <c r="AM1336" s="34">
        <v>0</v>
      </c>
      <c r="AN1336" s="34">
        <v>0</v>
      </c>
      <c r="AO1336" s="34">
        <v>0</v>
      </c>
      <c r="AP1336" s="34">
        <v>0</v>
      </c>
      <c r="AQ1336" s="34">
        <v>0</v>
      </c>
      <c r="AR1336" s="34">
        <v>0</v>
      </c>
      <c r="AS1336" s="34">
        <v>0</v>
      </c>
      <c r="AT1336" s="34">
        <v>3</v>
      </c>
      <c r="AU1336" s="34">
        <v>11</v>
      </c>
      <c r="AV1336" s="52">
        <v>755</v>
      </c>
      <c r="AW1336" s="57">
        <v>0</v>
      </c>
      <c r="AX1336" s="58" t="str">
        <f>IF(Tabela3[[#This Row],[Response]]=1, "Aceitou", "Não aceitou")</f>
        <v>Não aceitou</v>
      </c>
      <c r="AY1336" s="55" t="str">
        <f>Tabela3[[#This Row],[Faixa Recência]] &amp; " | " &amp; Tabela3[[#This Row],[Faixa Gasto]] &amp; " | " &amp; Tabela3[[#This Row],[Faixa ticket médio]]</f>
        <v>31-45 dias | R$ 501-1000 | R$ 26–50</v>
      </c>
      <c r="AZ13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6" s="36"/>
    </row>
    <row r="1337" spans="1:54" x14ac:dyDescent="0.25">
      <c r="A1337" s="61">
        <v>1336</v>
      </c>
      <c r="B1337" s="37">
        <v>38136</v>
      </c>
      <c r="C1337" s="34">
        <v>1</v>
      </c>
      <c r="D1337" s="34">
        <v>0</v>
      </c>
      <c r="E1337" s="34">
        <v>69</v>
      </c>
      <c r="F1337" s="58" t="str">
        <f>IF('Base tratada'!$E1337&lt;=15,"0-15 dias",
IF('Base tratada'!$E1337&lt;=30, "16-30 dias",
IF('Base tratada'!$E1337&lt;=45, "31-45 dias",
IF('Base tratada'!$E1337&lt;=60, "46-60 dias",
IF('Base tratada'!$E1337&lt;=75, "61-75 dias", "76-99 dias")))))</f>
        <v>61-75 dias</v>
      </c>
      <c r="G1337" s="38">
        <v>42</v>
      </c>
      <c r="H1337" s="60" t="str">
        <f>IF('Base tratada'!$G1337&lt;=29,"24–29",
IF('Base tratada'!$G1337&lt;=39,"30–39",
IF('Base tratada'!$G1337&lt;=49,"40–49",
IF('Base tratada'!$G1337&lt;=59,"50–59",
IF('Base tratada'!$G1337&lt;=69,"60–69",
"70–80")))))</f>
        <v>40–49</v>
      </c>
      <c r="I1337" s="34">
        <v>2592</v>
      </c>
      <c r="J1337" s="58" t="str">
        <f>IF('Base tratada'!$K1337=1,"Divorciado",
IF('Base tratada'!$L1337=1,"Casado",
IF('Base tratada'!$M1337=1, "Solteiro",
IF('Base tratada'!$N1337=1,"Juntos",
"Viúvo"))))</f>
        <v>Casado</v>
      </c>
      <c r="K1337" s="34">
        <v>0</v>
      </c>
      <c r="L1337" s="34">
        <v>1</v>
      </c>
      <c r="M1337" s="34">
        <v>0</v>
      </c>
      <c r="N1337" s="34">
        <v>0</v>
      </c>
      <c r="O1337" s="34">
        <v>0</v>
      </c>
      <c r="P1337" s="34">
        <v>0</v>
      </c>
      <c r="Q1337" s="34">
        <v>0</v>
      </c>
      <c r="R1337" s="34">
        <v>1</v>
      </c>
      <c r="S1337" s="34">
        <v>0</v>
      </c>
      <c r="T1337" s="34">
        <v>0</v>
      </c>
      <c r="U1337" s="35">
        <v>8</v>
      </c>
      <c r="V1337" s="35">
        <v>15</v>
      </c>
      <c r="W1337" s="35">
        <v>27</v>
      </c>
      <c r="X1337" s="35">
        <v>0</v>
      </c>
      <c r="Y1337" s="35">
        <v>20</v>
      </c>
      <c r="Z1337" s="35">
        <v>33</v>
      </c>
      <c r="AA1337" s="34">
        <v>2</v>
      </c>
      <c r="AB1337" s="34">
        <v>8</v>
      </c>
      <c r="AC1337" s="34">
        <v>3</v>
      </c>
      <c r="AD1337" s="34">
        <v>1</v>
      </c>
      <c r="AE1337" s="34">
        <v>2</v>
      </c>
      <c r="AF1337" s="58">
        <f>'Base tratada'!$AC1337+'Base tratada'!$AD1337+'Base tratada'!$AE1337</f>
        <v>6</v>
      </c>
      <c r="AG13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37" s="58" t="str">
        <f>IF('Base tratada'!$AC1337&gt;=MAX('Base tratada'!$AD1337,'Base tratada'!$AE1337),"Web",
IF('Base tratada'!$AD1337&gt;='Base tratada'!$AE1337,"Catalog",
"Store"))</f>
        <v>Web</v>
      </c>
      <c r="AI1337" s="59">
        <f>IF('Base tratada'!$AF1337=0,"0",'Base tratada'!$AK1337/'Base tratada'!$AF1337)</f>
        <v>11.666666666666666</v>
      </c>
      <c r="AJ1337" s="59" t="str">
        <f>IF('Base tratada'!$AI1337=0,"R$ 0",
IF('Base tratada'!$AI1337&lt;=25,"R$ 1–25",
IF('Base tratada'!$AI1337&lt;=50,"R$ 26–50",
"+R$ 50")))</f>
        <v>R$ 1–25</v>
      </c>
      <c r="AK1337" s="35">
        <v>70</v>
      </c>
      <c r="AL1337" s="58" t="str">
        <f>IF('Base tratada'!$AK1337&lt;=100,"R$ 0-100",
IF('Base tratada'!$AK1337&lt;=500,"R$ 101-500",
IF('Base tratada'!$AK1337&lt;=1000,"R$ 501-1000",
IF('Base tratada'!$AK1337&lt;=1500,"R$ 1001-1500",
"+R$ 1500"))))</f>
        <v>R$ 0-100</v>
      </c>
      <c r="AM1337" s="34">
        <v>0</v>
      </c>
      <c r="AN1337" s="34">
        <v>0</v>
      </c>
      <c r="AO1337" s="34">
        <v>1</v>
      </c>
      <c r="AP1337" s="34">
        <v>0</v>
      </c>
      <c r="AQ1337" s="34">
        <v>0</v>
      </c>
      <c r="AR1337" s="34">
        <v>1</v>
      </c>
      <c r="AS1337" s="34">
        <v>0</v>
      </c>
      <c r="AT1337" s="34">
        <v>3</v>
      </c>
      <c r="AU1337" s="34">
        <v>11</v>
      </c>
      <c r="AV1337" s="52">
        <v>37</v>
      </c>
      <c r="AW1337" s="57">
        <v>0</v>
      </c>
      <c r="AX1337" s="58" t="str">
        <f>IF(Tabela3[[#This Row],[Response]]=1, "Aceitou", "Não aceitou")</f>
        <v>Não aceitou</v>
      </c>
      <c r="AY1337" s="55" t="str">
        <f>Tabela3[[#This Row],[Faixa Recência]] &amp; " | " &amp; Tabela3[[#This Row],[Faixa Gasto]] &amp; " | " &amp; Tabela3[[#This Row],[Faixa ticket médio]]</f>
        <v>61-75 dias | R$ 0-100 | R$ 1–25</v>
      </c>
      <c r="AZ13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7" s="36"/>
    </row>
    <row r="1338" spans="1:54" x14ac:dyDescent="0.25">
      <c r="A1338" s="61">
        <v>1337</v>
      </c>
      <c r="B1338" s="37">
        <v>62159</v>
      </c>
      <c r="C1338" s="34">
        <v>0</v>
      </c>
      <c r="D1338" s="34">
        <v>0</v>
      </c>
      <c r="E1338" s="34">
        <v>68</v>
      </c>
      <c r="F1338" s="58" t="str">
        <f>IF('Base tratada'!$E1338&lt;=15,"0-15 dias",
IF('Base tratada'!$E1338&lt;=30, "16-30 dias",
IF('Base tratada'!$E1338&lt;=45, "31-45 dias",
IF('Base tratada'!$E1338&lt;=60, "46-60 dias",
IF('Base tratada'!$E1338&lt;=75, "61-75 dias", "76-99 dias")))))</f>
        <v>61-75 dias</v>
      </c>
      <c r="G1338" s="38">
        <v>74</v>
      </c>
      <c r="H1338" s="60" t="str">
        <f>IF('Base tratada'!$G1338&lt;=29,"24–29",
IF('Base tratada'!$G1338&lt;=39,"30–39",
IF('Base tratada'!$G1338&lt;=49,"40–49",
IF('Base tratada'!$G1338&lt;=59,"50–59",
IF('Base tratada'!$G1338&lt;=69,"60–69",
"70–80")))))</f>
        <v>70–80</v>
      </c>
      <c r="I1338" s="34">
        <v>2221</v>
      </c>
      <c r="J1338" s="58" t="str">
        <f>IF('Base tratada'!$K1338=1,"Divorciado",
IF('Base tratada'!$L1338=1,"Casado",
IF('Base tratada'!$M1338=1, "Solteiro",
IF('Base tratada'!$N1338=1,"Juntos",
"Viúvo"))))</f>
        <v>Solteiro</v>
      </c>
      <c r="K1338" s="34">
        <v>0</v>
      </c>
      <c r="L1338" s="34">
        <v>0</v>
      </c>
      <c r="M1338" s="34">
        <v>1</v>
      </c>
      <c r="N1338" s="34">
        <v>0</v>
      </c>
      <c r="O1338" s="34">
        <v>0</v>
      </c>
      <c r="P1338" s="34">
        <v>0</v>
      </c>
      <c r="Q1338" s="34">
        <v>0</v>
      </c>
      <c r="R1338" s="34">
        <v>0</v>
      </c>
      <c r="S1338" s="34">
        <v>0</v>
      </c>
      <c r="T1338" s="34">
        <v>1</v>
      </c>
      <c r="U1338" s="35">
        <v>182</v>
      </c>
      <c r="V1338" s="35">
        <v>17</v>
      </c>
      <c r="W1338" s="35">
        <v>259</v>
      </c>
      <c r="X1338" s="35">
        <v>77</v>
      </c>
      <c r="Y1338" s="35">
        <v>70</v>
      </c>
      <c r="Z1338" s="35">
        <v>29</v>
      </c>
      <c r="AA1338" s="34">
        <v>1</v>
      </c>
      <c r="AB1338" s="34">
        <v>4</v>
      </c>
      <c r="AC1338" s="34">
        <v>6</v>
      </c>
      <c r="AD1338" s="34">
        <v>2</v>
      </c>
      <c r="AE1338" s="34">
        <v>10</v>
      </c>
      <c r="AF1338" s="58">
        <f>'Base tratada'!$AC1338+'Base tratada'!$AD1338+'Base tratada'!$AE1338</f>
        <v>18</v>
      </c>
      <c r="AG13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38" s="58" t="str">
        <f>IF('Base tratada'!$AC1338&gt;=MAX('Base tratada'!$AD1338,'Base tratada'!$AE1338),"Web",
IF('Base tratada'!$AD1338&gt;='Base tratada'!$AE1338,"Catalog",
"Store"))</f>
        <v>Store</v>
      </c>
      <c r="AI1338" s="59">
        <f>IF('Base tratada'!$AF1338=0,"0",'Base tratada'!$AK1338/'Base tratada'!$AF1338)</f>
        <v>33.611111111111114</v>
      </c>
      <c r="AJ1338" s="59" t="str">
        <f>IF('Base tratada'!$AI1338=0,"R$ 0",
IF('Base tratada'!$AI1338&lt;=25,"R$ 1–25",
IF('Base tratada'!$AI1338&lt;=50,"R$ 26–50",
"+R$ 50")))</f>
        <v>R$ 26–50</v>
      </c>
      <c r="AK1338" s="35">
        <v>605</v>
      </c>
      <c r="AL1338" s="58" t="str">
        <f>IF('Base tratada'!$AK1338&lt;=100,"R$ 0-100",
IF('Base tratada'!$AK1338&lt;=500,"R$ 101-500",
IF('Base tratada'!$AK1338&lt;=1000,"R$ 501-1000",
IF('Base tratada'!$AK1338&lt;=1500,"R$ 1001-1500",
"+R$ 1500"))))</f>
        <v>R$ 501-1000</v>
      </c>
      <c r="AM1338" s="34">
        <v>0</v>
      </c>
      <c r="AN1338" s="34">
        <v>0</v>
      </c>
      <c r="AO1338" s="34">
        <v>0</v>
      </c>
      <c r="AP1338" s="34">
        <v>0</v>
      </c>
      <c r="AQ1338" s="34">
        <v>0</v>
      </c>
      <c r="AR1338" s="34">
        <v>0</v>
      </c>
      <c r="AS1338" s="34">
        <v>0</v>
      </c>
      <c r="AT1338" s="34">
        <v>3</v>
      </c>
      <c r="AU1338" s="34">
        <v>11</v>
      </c>
      <c r="AV1338" s="52">
        <v>576</v>
      </c>
      <c r="AW1338" s="57">
        <v>0</v>
      </c>
      <c r="AX1338" s="58" t="str">
        <f>IF(Tabela3[[#This Row],[Response]]=1, "Aceitou", "Não aceitou")</f>
        <v>Não aceitou</v>
      </c>
      <c r="AY1338" s="55" t="str">
        <f>Tabela3[[#This Row],[Faixa Recência]] &amp; " | " &amp; Tabela3[[#This Row],[Faixa Gasto]] &amp; " | " &amp; Tabela3[[#This Row],[Faixa ticket médio]]</f>
        <v>61-75 dias | R$ 501-1000 | R$ 26–50</v>
      </c>
      <c r="AZ13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8" s="36"/>
    </row>
    <row r="1339" spans="1:54" x14ac:dyDescent="0.25">
      <c r="A1339" s="61">
        <v>1338</v>
      </c>
      <c r="B1339" s="37">
        <v>80695</v>
      </c>
      <c r="C1339" s="34">
        <v>0</v>
      </c>
      <c r="D1339" s="34">
        <v>0</v>
      </c>
      <c r="E1339" s="34">
        <v>85</v>
      </c>
      <c r="F1339" s="58" t="str">
        <f>IF('Base tratada'!$E1339&lt;=15,"0-15 dias",
IF('Base tratada'!$E1339&lt;=30, "16-30 dias",
IF('Base tratada'!$E1339&lt;=45, "31-45 dias",
IF('Base tratada'!$E1339&lt;=60, "46-60 dias",
IF('Base tratada'!$E1339&lt;=75, "61-75 dias", "76-99 dias")))))</f>
        <v>76-99 dias</v>
      </c>
      <c r="G1339" s="38">
        <v>57</v>
      </c>
      <c r="H1339" s="60" t="str">
        <f>IF('Base tratada'!$G1339&lt;=29,"24–29",
IF('Base tratada'!$G1339&lt;=39,"30–39",
IF('Base tratada'!$G1339&lt;=49,"40–49",
IF('Base tratada'!$G1339&lt;=59,"50–59",
IF('Base tratada'!$G1339&lt;=69,"60–69",
"70–80")))))</f>
        <v>50–59</v>
      </c>
      <c r="I1339" s="34">
        <v>2341</v>
      </c>
      <c r="J1339" s="58" t="str">
        <f>IF('Base tratada'!$K1339=1,"Divorciado",
IF('Base tratada'!$L1339=1,"Casado",
IF('Base tratada'!$M1339=1, "Solteiro",
IF('Base tratada'!$N1339=1,"Juntos",
"Viúvo"))))</f>
        <v>Solteiro</v>
      </c>
      <c r="K1339" s="34">
        <v>0</v>
      </c>
      <c r="L1339" s="34">
        <v>0</v>
      </c>
      <c r="M1339" s="34">
        <v>1</v>
      </c>
      <c r="N1339" s="34">
        <v>0</v>
      </c>
      <c r="O1339" s="34">
        <v>0</v>
      </c>
      <c r="P1339" s="34">
        <v>0</v>
      </c>
      <c r="Q1339" s="34">
        <v>0</v>
      </c>
      <c r="R1339" s="34">
        <v>1</v>
      </c>
      <c r="S1339" s="34">
        <v>0</v>
      </c>
      <c r="T1339" s="34">
        <v>0</v>
      </c>
      <c r="U1339" s="35">
        <v>557</v>
      </c>
      <c r="V1339" s="35">
        <v>129</v>
      </c>
      <c r="W1339" s="35">
        <v>984</v>
      </c>
      <c r="X1339" s="35">
        <v>193</v>
      </c>
      <c r="Y1339" s="35">
        <v>37</v>
      </c>
      <c r="Z1339" s="35">
        <v>18</v>
      </c>
      <c r="AA1339" s="34">
        <v>1</v>
      </c>
      <c r="AB1339" s="34">
        <v>2</v>
      </c>
      <c r="AC1339" s="34">
        <v>5</v>
      </c>
      <c r="AD1339" s="34">
        <v>8</v>
      </c>
      <c r="AE1339" s="34">
        <v>5</v>
      </c>
      <c r="AF1339" s="58">
        <f>'Base tratada'!$AC1339+'Base tratada'!$AD1339+'Base tratada'!$AE1339</f>
        <v>18</v>
      </c>
      <c r="AG13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39" s="58" t="str">
        <f>IF('Base tratada'!$AC1339&gt;=MAX('Base tratada'!$AD1339,'Base tratada'!$AE1339),"Web",
IF('Base tratada'!$AD1339&gt;='Base tratada'!$AE1339,"Catalog",
"Store"))</f>
        <v>Catalog</v>
      </c>
      <c r="AI1339" s="59">
        <f>IF('Base tratada'!$AF1339=0,"0",'Base tratada'!$AK1339/'Base tratada'!$AF1339)</f>
        <v>105.55555555555556</v>
      </c>
      <c r="AJ1339" s="59" t="str">
        <f>IF('Base tratada'!$AI1339=0,"R$ 0",
IF('Base tratada'!$AI1339&lt;=25,"R$ 1–25",
IF('Base tratada'!$AI1339&lt;=50,"R$ 26–50",
"+R$ 50")))</f>
        <v>+R$ 50</v>
      </c>
      <c r="AK1339" s="35">
        <v>1900</v>
      </c>
      <c r="AL1339" s="58" t="str">
        <f>IF('Base tratada'!$AK1339&lt;=100,"R$ 0-100",
IF('Base tratada'!$AK1339&lt;=500,"R$ 101-500",
IF('Base tratada'!$AK1339&lt;=1000,"R$ 501-1000",
IF('Base tratada'!$AK1339&lt;=1500,"R$ 1001-1500",
"+R$ 1500"))))</f>
        <v>+R$ 1500</v>
      </c>
      <c r="AM1339" s="34">
        <v>0</v>
      </c>
      <c r="AN1339" s="34">
        <v>0</v>
      </c>
      <c r="AO1339" s="34">
        <v>0</v>
      </c>
      <c r="AP1339" s="34">
        <v>0</v>
      </c>
      <c r="AQ1339" s="34">
        <v>0</v>
      </c>
      <c r="AR1339" s="34">
        <v>0</v>
      </c>
      <c r="AS1339" s="34">
        <v>0</v>
      </c>
      <c r="AT1339" s="34">
        <v>3</v>
      </c>
      <c r="AU1339" s="34">
        <v>11</v>
      </c>
      <c r="AV1339" s="52">
        <v>1882</v>
      </c>
      <c r="AW1339" s="57">
        <v>0</v>
      </c>
      <c r="AX1339" s="58" t="str">
        <f>IF(Tabela3[[#This Row],[Response]]=1, "Aceitou", "Não aceitou")</f>
        <v>Não aceitou</v>
      </c>
      <c r="AY1339" s="55" t="str">
        <f>Tabela3[[#This Row],[Faixa Recência]] &amp; " | " &amp; Tabela3[[#This Row],[Faixa Gasto]] &amp; " | " &amp; Tabela3[[#This Row],[Faixa ticket médio]]</f>
        <v>76-99 dias | +R$ 1500 | +R$ 50</v>
      </c>
      <c r="AZ13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39" s="36"/>
    </row>
    <row r="1340" spans="1:54" x14ac:dyDescent="0.25">
      <c r="A1340" s="61">
        <v>1339</v>
      </c>
      <c r="B1340" s="37">
        <v>33316</v>
      </c>
      <c r="C1340" s="34">
        <v>1</v>
      </c>
      <c r="D1340" s="34">
        <v>1</v>
      </c>
      <c r="E1340" s="34">
        <v>34</v>
      </c>
      <c r="F1340" s="58" t="str">
        <f>IF('Base tratada'!$E1340&lt;=15,"0-15 dias",
IF('Base tratada'!$E1340&lt;=30, "16-30 dias",
IF('Base tratada'!$E1340&lt;=45, "31-45 dias",
IF('Base tratada'!$E1340&lt;=60, "46-60 dias",
IF('Base tratada'!$E1340&lt;=75, "61-75 dias", "76-99 dias")))))</f>
        <v>31-45 dias</v>
      </c>
      <c r="G1340" s="38">
        <v>49</v>
      </c>
      <c r="H1340" s="60" t="str">
        <f>IF('Base tratada'!$G1340&lt;=29,"24–29",
IF('Base tratada'!$G1340&lt;=39,"30–39",
IF('Base tratada'!$G1340&lt;=49,"40–49",
IF('Base tratada'!$G1340&lt;=59,"50–59",
IF('Base tratada'!$G1340&lt;=69,"60–69",
"70–80")))))</f>
        <v>40–49</v>
      </c>
      <c r="I1340" s="34">
        <v>2427</v>
      </c>
      <c r="J1340" s="58" t="str">
        <f>IF('Base tratada'!$K1340=1,"Divorciado",
IF('Base tratada'!$L1340=1,"Casado",
IF('Base tratada'!$M1340=1, "Solteiro",
IF('Base tratada'!$N1340=1,"Juntos",
"Viúvo"))))</f>
        <v>Solteiro</v>
      </c>
      <c r="K1340" s="34">
        <v>0</v>
      </c>
      <c r="L1340" s="34">
        <v>0</v>
      </c>
      <c r="M1340" s="34">
        <v>1</v>
      </c>
      <c r="N1340" s="34">
        <v>0</v>
      </c>
      <c r="O1340" s="34">
        <v>0</v>
      </c>
      <c r="P1340" s="34">
        <v>0</v>
      </c>
      <c r="Q1340" s="34">
        <v>0</v>
      </c>
      <c r="R1340" s="34">
        <v>0</v>
      </c>
      <c r="S1340" s="34">
        <v>1</v>
      </c>
      <c r="T1340" s="34">
        <v>0</v>
      </c>
      <c r="U1340" s="35">
        <v>79</v>
      </c>
      <c r="V1340" s="35">
        <v>1</v>
      </c>
      <c r="W1340" s="35">
        <v>31</v>
      </c>
      <c r="X1340" s="35">
        <v>4</v>
      </c>
      <c r="Y1340" s="35">
        <v>4</v>
      </c>
      <c r="Z1340" s="35">
        <v>12</v>
      </c>
      <c r="AA1340" s="34">
        <v>3</v>
      </c>
      <c r="AB1340" s="34">
        <v>6</v>
      </c>
      <c r="AC1340" s="34">
        <v>2</v>
      </c>
      <c r="AD1340" s="34">
        <v>1</v>
      </c>
      <c r="AE1340" s="34">
        <v>4</v>
      </c>
      <c r="AF1340" s="58">
        <f>'Base tratada'!$AC1340+'Base tratada'!$AD1340+'Base tratada'!$AE1340</f>
        <v>7</v>
      </c>
      <c r="AG13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40" s="58" t="str">
        <f>IF('Base tratada'!$AC1340&gt;=MAX('Base tratada'!$AD1340,'Base tratada'!$AE1340),"Web",
IF('Base tratada'!$AD1340&gt;='Base tratada'!$AE1340,"Catalog",
"Store"))</f>
        <v>Store</v>
      </c>
      <c r="AI1340" s="59">
        <f>IF('Base tratada'!$AF1340=0,"0",'Base tratada'!$AK1340/'Base tratada'!$AF1340)</f>
        <v>17</v>
      </c>
      <c r="AJ1340" s="59" t="str">
        <f>IF('Base tratada'!$AI1340=0,"R$ 0",
IF('Base tratada'!$AI1340&lt;=25,"R$ 1–25",
IF('Base tratada'!$AI1340&lt;=50,"R$ 26–50",
"+R$ 50")))</f>
        <v>R$ 1–25</v>
      </c>
      <c r="AK1340" s="35">
        <v>119</v>
      </c>
      <c r="AL1340" s="58" t="str">
        <f>IF('Base tratada'!$AK1340&lt;=100,"R$ 0-100",
IF('Base tratada'!$AK1340&lt;=500,"R$ 101-500",
IF('Base tratada'!$AK1340&lt;=1000,"R$ 501-1000",
IF('Base tratada'!$AK1340&lt;=1500,"R$ 1001-1500",
"+R$ 1500"))))</f>
        <v>R$ 101-500</v>
      </c>
      <c r="AM1340" s="34">
        <v>0</v>
      </c>
      <c r="AN1340" s="34">
        <v>0</v>
      </c>
      <c r="AO1340" s="34">
        <v>0</v>
      </c>
      <c r="AP1340" s="34">
        <v>0</v>
      </c>
      <c r="AQ1340" s="34">
        <v>0</v>
      </c>
      <c r="AR1340" s="34">
        <v>0</v>
      </c>
      <c r="AS1340" s="34">
        <v>0</v>
      </c>
      <c r="AT1340" s="34">
        <v>3</v>
      </c>
      <c r="AU1340" s="34">
        <v>11</v>
      </c>
      <c r="AV1340" s="52">
        <v>107</v>
      </c>
      <c r="AW1340" s="57">
        <v>0</v>
      </c>
      <c r="AX1340" s="58" t="str">
        <f>IF(Tabela3[[#This Row],[Response]]=1, "Aceitou", "Não aceitou")</f>
        <v>Não aceitou</v>
      </c>
      <c r="AY1340" s="55" t="str">
        <f>Tabela3[[#This Row],[Faixa Recência]] &amp; " | " &amp; Tabela3[[#This Row],[Faixa Gasto]] &amp; " | " &amp; Tabela3[[#This Row],[Faixa ticket médio]]</f>
        <v>31-45 dias | R$ 101-500 | R$ 1–25</v>
      </c>
      <c r="AZ13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0" s="36"/>
    </row>
    <row r="1341" spans="1:54" x14ac:dyDescent="0.25">
      <c r="A1341" s="61">
        <v>1340</v>
      </c>
      <c r="B1341" s="37">
        <v>58554</v>
      </c>
      <c r="C1341" s="34">
        <v>1</v>
      </c>
      <c r="D1341" s="34">
        <v>1</v>
      </c>
      <c r="E1341" s="34">
        <v>55</v>
      </c>
      <c r="F1341" s="58" t="str">
        <f>IF('Base tratada'!$E1341&lt;=15,"0-15 dias",
IF('Base tratada'!$E1341&lt;=30, "16-30 dias",
IF('Base tratada'!$E1341&lt;=45, "31-45 dias",
IF('Base tratada'!$E1341&lt;=60, "46-60 dias",
IF('Base tratada'!$E1341&lt;=75, "61-75 dias", "76-99 dias")))))</f>
        <v>46-60 dias</v>
      </c>
      <c r="G1341" s="38">
        <v>52</v>
      </c>
      <c r="H1341" s="60" t="str">
        <f>IF('Base tratada'!$G1341&lt;=29,"24–29",
IF('Base tratada'!$G1341&lt;=39,"30–39",
IF('Base tratada'!$G1341&lt;=49,"40–49",
IF('Base tratada'!$G1341&lt;=59,"50–59",
IF('Base tratada'!$G1341&lt;=69,"60–69",
"70–80")))))</f>
        <v>50–59</v>
      </c>
      <c r="I1341" s="34">
        <v>2800</v>
      </c>
      <c r="J1341" s="58" t="str">
        <f>IF('Base tratada'!$K1341=1,"Divorciado",
IF('Base tratada'!$L1341=1,"Casado",
IF('Base tratada'!$M1341=1, "Solteiro",
IF('Base tratada'!$N1341=1,"Juntos",
"Viúvo"))))</f>
        <v>Juntos</v>
      </c>
      <c r="K1341" s="34">
        <v>0</v>
      </c>
      <c r="L1341" s="34">
        <v>0</v>
      </c>
      <c r="M1341" s="34">
        <v>0</v>
      </c>
      <c r="N1341" s="34">
        <v>1</v>
      </c>
      <c r="O1341" s="34">
        <v>0</v>
      </c>
      <c r="P1341" s="34">
        <v>0</v>
      </c>
      <c r="Q1341" s="34">
        <v>0</v>
      </c>
      <c r="R1341" s="34">
        <v>1</v>
      </c>
      <c r="S1341" s="34">
        <v>0</v>
      </c>
      <c r="T1341" s="34">
        <v>0</v>
      </c>
      <c r="U1341" s="35">
        <v>368</v>
      </c>
      <c r="V1341" s="35">
        <v>24</v>
      </c>
      <c r="W1341" s="35">
        <v>68</v>
      </c>
      <c r="X1341" s="35">
        <v>38</v>
      </c>
      <c r="Y1341" s="35">
        <v>0</v>
      </c>
      <c r="Z1341" s="35">
        <v>88</v>
      </c>
      <c r="AA1341" s="34">
        <v>6</v>
      </c>
      <c r="AB1341" s="34">
        <v>7</v>
      </c>
      <c r="AC1341" s="34">
        <v>8</v>
      </c>
      <c r="AD1341" s="34">
        <v>2</v>
      </c>
      <c r="AE1341" s="34">
        <v>6</v>
      </c>
      <c r="AF1341" s="58">
        <f>'Base tratada'!$AC1341+'Base tratada'!$AD1341+'Base tratada'!$AE1341</f>
        <v>16</v>
      </c>
      <c r="AG13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41" s="58" t="str">
        <f>IF('Base tratada'!$AC1341&gt;=MAX('Base tratada'!$AD1341,'Base tratada'!$AE1341),"Web",
IF('Base tratada'!$AD1341&gt;='Base tratada'!$AE1341,"Catalog",
"Store"))</f>
        <v>Web</v>
      </c>
      <c r="AI1341" s="59">
        <f>IF('Base tratada'!$AF1341=0,"0",'Base tratada'!$AK1341/'Base tratada'!$AF1341)</f>
        <v>31.125</v>
      </c>
      <c r="AJ1341" s="59" t="str">
        <f>IF('Base tratada'!$AI1341=0,"R$ 0",
IF('Base tratada'!$AI1341&lt;=25,"R$ 1–25",
IF('Base tratada'!$AI1341&lt;=50,"R$ 26–50",
"+R$ 50")))</f>
        <v>R$ 26–50</v>
      </c>
      <c r="AK1341" s="35">
        <v>498</v>
      </c>
      <c r="AL1341" s="58" t="str">
        <f>IF('Base tratada'!$AK1341&lt;=100,"R$ 0-100",
IF('Base tratada'!$AK1341&lt;=500,"R$ 101-500",
IF('Base tratada'!$AK1341&lt;=1000,"R$ 501-1000",
IF('Base tratada'!$AK1341&lt;=1500,"R$ 1001-1500",
"+R$ 1500"))))</f>
        <v>R$ 101-500</v>
      </c>
      <c r="AM1341" s="34">
        <v>0</v>
      </c>
      <c r="AN1341" s="34">
        <v>0</v>
      </c>
      <c r="AO1341" s="34">
        <v>0</v>
      </c>
      <c r="AP1341" s="34">
        <v>0</v>
      </c>
      <c r="AQ1341" s="34">
        <v>0</v>
      </c>
      <c r="AR1341" s="34">
        <v>0</v>
      </c>
      <c r="AS1341" s="34">
        <v>0</v>
      </c>
      <c r="AT1341" s="34">
        <v>3</v>
      </c>
      <c r="AU1341" s="34">
        <v>11</v>
      </c>
      <c r="AV1341" s="52">
        <v>410</v>
      </c>
      <c r="AW1341" s="57">
        <v>0</v>
      </c>
      <c r="AX1341" s="58" t="str">
        <f>IF(Tabela3[[#This Row],[Response]]=1, "Aceitou", "Não aceitou")</f>
        <v>Não aceitou</v>
      </c>
      <c r="AY1341" s="55" t="str">
        <f>Tabela3[[#This Row],[Faixa Recência]] &amp; " | " &amp; Tabela3[[#This Row],[Faixa Gasto]] &amp; " | " &amp; Tabela3[[#This Row],[Faixa ticket médio]]</f>
        <v>46-60 dias | R$ 101-500 | R$ 26–50</v>
      </c>
      <c r="AZ13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1" s="36"/>
    </row>
    <row r="1342" spans="1:54" x14ac:dyDescent="0.25">
      <c r="A1342" s="61">
        <v>1341</v>
      </c>
      <c r="B1342" s="37">
        <v>17256</v>
      </c>
      <c r="C1342" s="34">
        <v>1</v>
      </c>
      <c r="D1342" s="34">
        <v>0</v>
      </c>
      <c r="E1342" s="34">
        <v>10</v>
      </c>
      <c r="F1342" s="58" t="str">
        <f>IF('Base tratada'!$E1342&lt;=15,"0-15 dias",
IF('Base tratada'!$E1342&lt;=30, "16-30 dias",
IF('Base tratada'!$E1342&lt;=45, "31-45 dias",
IF('Base tratada'!$E1342&lt;=60, "46-60 dias",
IF('Base tratada'!$E1342&lt;=75, "61-75 dias", "76-99 dias")))))</f>
        <v>0-15 dias</v>
      </c>
      <c r="G1342" s="38">
        <v>28</v>
      </c>
      <c r="H1342" s="60" t="str">
        <f>IF('Base tratada'!$G1342&lt;=29,"24–29",
IF('Base tratada'!$G1342&lt;=39,"30–39",
IF('Base tratada'!$G1342&lt;=49,"40–49",
IF('Base tratada'!$G1342&lt;=59,"50–59",
IF('Base tratada'!$G1342&lt;=69,"60–69",
"70–80")))))</f>
        <v>24–29</v>
      </c>
      <c r="I1342" s="34">
        <v>2377</v>
      </c>
      <c r="J1342" s="58" t="str">
        <f>IF('Base tratada'!$K1342=1,"Divorciado",
IF('Base tratada'!$L1342=1,"Casado",
IF('Base tratada'!$M1342=1, "Solteiro",
IF('Base tratada'!$N1342=1,"Juntos",
"Viúvo"))))</f>
        <v>Casado</v>
      </c>
      <c r="K1342" s="34">
        <v>0</v>
      </c>
      <c r="L1342" s="34">
        <v>1</v>
      </c>
      <c r="M1342" s="34">
        <v>0</v>
      </c>
      <c r="N1342" s="34">
        <v>0</v>
      </c>
      <c r="O1342" s="34">
        <v>0</v>
      </c>
      <c r="P1342" s="34">
        <v>0</v>
      </c>
      <c r="Q1342" s="34">
        <v>1</v>
      </c>
      <c r="R1342" s="34">
        <v>0</v>
      </c>
      <c r="S1342" s="34">
        <v>0</v>
      </c>
      <c r="T1342" s="34">
        <v>0</v>
      </c>
      <c r="U1342" s="35">
        <v>6</v>
      </c>
      <c r="V1342" s="35">
        <v>4</v>
      </c>
      <c r="W1342" s="35">
        <v>14</v>
      </c>
      <c r="X1342" s="35">
        <v>8</v>
      </c>
      <c r="Y1342" s="35">
        <v>8</v>
      </c>
      <c r="Z1342" s="35">
        <v>22</v>
      </c>
      <c r="AA1342" s="34">
        <v>2</v>
      </c>
      <c r="AB1342" s="34">
        <v>8</v>
      </c>
      <c r="AC1342" s="34">
        <v>2</v>
      </c>
      <c r="AD1342" s="34">
        <v>1</v>
      </c>
      <c r="AE1342" s="34">
        <v>2</v>
      </c>
      <c r="AF1342" s="58">
        <f>'Base tratada'!$AC1342+'Base tratada'!$AD1342+'Base tratada'!$AE1342</f>
        <v>5</v>
      </c>
      <c r="AG13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42" s="58" t="str">
        <f>IF('Base tratada'!$AC1342&gt;=MAX('Base tratada'!$AD1342,'Base tratada'!$AE1342),"Web",
IF('Base tratada'!$AD1342&gt;='Base tratada'!$AE1342,"Catalog",
"Store"))</f>
        <v>Web</v>
      </c>
      <c r="AI1342" s="59">
        <f>IF('Base tratada'!$AF1342=0,"0",'Base tratada'!$AK1342/'Base tratada'!$AF1342)</f>
        <v>8</v>
      </c>
      <c r="AJ1342" s="59" t="str">
        <f>IF('Base tratada'!$AI1342=0,"R$ 0",
IF('Base tratada'!$AI1342&lt;=25,"R$ 1–25",
IF('Base tratada'!$AI1342&lt;=50,"R$ 26–50",
"+R$ 50")))</f>
        <v>R$ 1–25</v>
      </c>
      <c r="AK1342" s="35">
        <v>40</v>
      </c>
      <c r="AL1342" s="58" t="str">
        <f>IF('Base tratada'!$AK1342&lt;=100,"R$ 0-100",
IF('Base tratada'!$AK1342&lt;=500,"R$ 101-500",
IF('Base tratada'!$AK1342&lt;=1000,"R$ 501-1000",
IF('Base tratada'!$AK1342&lt;=1500,"R$ 1001-1500",
"+R$ 1500"))))</f>
        <v>R$ 0-100</v>
      </c>
      <c r="AM1342" s="34">
        <v>0</v>
      </c>
      <c r="AN1342" s="34">
        <v>0</v>
      </c>
      <c r="AO1342" s="34">
        <v>1</v>
      </c>
      <c r="AP1342" s="34">
        <v>0</v>
      </c>
      <c r="AQ1342" s="34">
        <v>0</v>
      </c>
      <c r="AR1342" s="34">
        <v>1</v>
      </c>
      <c r="AS1342" s="34">
        <v>0</v>
      </c>
      <c r="AT1342" s="34">
        <v>3</v>
      </c>
      <c r="AU1342" s="34">
        <v>11</v>
      </c>
      <c r="AV1342" s="52">
        <v>18</v>
      </c>
      <c r="AW1342" s="57">
        <v>0</v>
      </c>
      <c r="AX1342" s="58" t="str">
        <f>IF(Tabela3[[#This Row],[Response]]=1, "Aceitou", "Não aceitou")</f>
        <v>Não aceitou</v>
      </c>
      <c r="AY1342" s="55" t="str">
        <f>Tabela3[[#This Row],[Faixa Recência]] &amp; " | " &amp; Tabela3[[#This Row],[Faixa Gasto]] &amp; " | " &amp; Tabela3[[#This Row],[Faixa ticket médio]]</f>
        <v>0-15 dias | R$ 0-100 | R$ 1–25</v>
      </c>
      <c r="AZ13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2" s="36"/>
    </row>
    <row r="1343" spans="1:54" x14ac:dyDescent="0.25">
      <c r="A1343" s="61">
        <v>1342</v>
      </c>
      <c r="B1343" s="37">
        <v>53034</v>
      </c>
      <c r="C1343" s="34">
        <v>1</v>
      </c>
      <c r="D1343" s="34">
        <v>1</v>
      </c>
      <c r="E1343" s="34">
        <v>30</v>
      </c>
      <c r="F1343" s="58" t="str">
        <f>IF('Base tratada'!$E1343&lt;=15,"0-15 dias",
IF('Base tratada'!$E1343&lt;=30, "16-30 dias",
IF('Base tratada'!$E1343&lt;=45, "31-45 dias",
IF('Base tratada'!$E1343&lt;=60, "46-60 dias",
IF('Base tratada'!$E1343&lt;=75, "61-75 dias", "76-99 dias")))))</f>
        <v>16-30 dias</v>
      </c>
      <c r="G1343" s="38">
        <v>46</v>
      </c>
      <c r="H1343" s="60" t="str">
        <f>IF('Base tratada'!$G1343&lt;=29,"24–29",
IF('Base tratada'!$G1343&lt;=39,"30–39",
IF('Base tratada'!$G1343&lt;=49,"40–49",
IF('Base tratada'!$G1343&lt;=59,"50–59",
IF('Base tratada'!$G1343&lt;=69,"60–69",
"70–80")))))</f>
        <v>40–49</v>
      </c>
      <c r="I1343" s="34">
        <v>2554</v>
      </c>
      <c r="J1343" s="58" t="str">
        <f>IF('Base tratada'!$K1343=1,"Divorciado",
IF('Base tratada'!$L1343=1,"Casado",
IF('Base tratada'!$M1343=1, "Solteiro",
IF('Base tratada'!$N1343=1,"Juntos",
"Viúvo"))))</f>
        <v>Divorciado</v>
      </c>
      <c r="K1343" s="34">
        <v>1</v>
      </c>
      <c r="L1343" s="34">
        <v>0</v>
      </c>
      <c r="M1343" s="34">
        <v>0</v>
      </c>
      <c r="N1343" s="34">
        <v>0</v>
      </c>
      <c r="O1343" s="34">
        <v>0</v>
      </c>
      <c r="P1343" s="34">
        <v>0</v>
      </c>
      <c r="Q1343" s="34">
        <v>0</v>
      </c>
      <c r="R1343" s="34">
        <v>1</v>
      </c>
      <c r="S1343" s="34">
        <v>0</v>
      </c>
      <c r="T1343" s="34">
        <v>0</v>
      </c>
      <c r="U1343" s="35">
        <v>160</v>
      </c>
      <c r="V1343" s="35">
        <v>15</v>
      </c>
      <c r="W1343" s="35">
        <v>196</v>
      </c>
      <c r="X1343" s="35">
        <v>15</v>
      </c>
      <c r="Y1343" s="35">
        <v>11</v>
      </c>
      <c r="Z1343" s="35">
        <v>50</v>
      </c>
      <c r="AA1343" s="34">
        <v>8</v>
      </c>
      <c r="AB1343" s="34">
        <v>8</v>
      </c>
      <c r="AC1343" s="34">
        <v>6</v>
      </c>
      <c r="AD1343" s="34">
        <v>1</v>
      </c>
      <c r="AE1343" s="34">
        <v>7</v>
      </c>
      <c r="AF1343" s="58">
        <f>'Base tratada'!$AC1343+'Base tratada'!$AD1343+'Base tratada'!$AE1343</f>
        <v>14</v>
      </c>
      <c r="AG13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43" s="58" t="str">
        <f>IF('Base tratada'!$AC1343&gt;=MAX('Base tratada'!$AD1343,'Base tratada'!$AE1343),"Web",
IF('Base tratada'!$AD1343&gt;='Base tratada'!$AE1343,"Catalog",
"Store"))</f>
        <v>Store</v>
      </c>
      <c r="AI1343" s="59">
        <f>IF('Base tratada'!$AF1343=0,"0",'Base tratada'!$AK1343/'Base tratada'!$AF1343)</f>
        <v>28.357142857142858</v>
      </c>
      <c r="AJ1343" s="59" t="str">
        <f>IF('Base tratada'!$AI1343=0,"R$ 0",
IF('Base tratada'!$AI1343&lt;=25,"R$ 1–25",
IF('Base tratada'!$AI1343&lt;=50,"R$ 26–50",
"+R$ 50")))</f>
        <v>R$ 26–50</v>
      </c>
      <c r="AK1343" s="35">
        <v>397</v>
      </c>
      <c r="AL1343" s="58" t="str">
        <f>IF('Base tratada'!$AK1343&lt;=100,"R$ 0-100",
IF('Base tratada'!$AK1343&lt;=500,"R$ 101-500",
IF('Base tratada'!$AK1343&lt;=1000,"R$ 501-1000",
IF('Base tratada'!$AK1343&lt;=1500,"R$ 1001-1500",
"+R$ 1500"))))</f>
        <v>R$ 101-500</v>
      </c>
      <c r="AM1343" s="34">
        <v>0</v>
      </c>
      <c r="AN1343" s="34">
        <v>0</v>
      </c>
      <c r="AO1343" s="34">
        <v>0</v>
      </c>
      <c r="AP1343" s="34">
        <v>0</v>
      </c>
      <c r="AQ1343" s="34">
        <v>0</v>
      </c>
      <c r="AR1343" s="34">
        <v>0</v>
      </c>
      <c r="AS1343" s="34">
        <v>0</v>
      </c>
      <c r="AT1343" s="34">
        <v>3</v>
      </c>
      <c r="AU1343" s="34">
        <v>11</v>
      </c>
      <c r="AV1343" s="52">
        <v>347</v>
      </c>
      <c r="AW1343" s="57">
        <v>0</v>
      </c>
      <c r="AX1343" s="58" t="str">
        <f>IF(Tabela3[[#This Row],[Response]]=1, "Aceitou", "Não aceitou")</f>
        <v>Não aceitou</v>
      </c>
      <c r="AY1343" s="55" t="str">
        <f>Tabela3[[#This Row],[Faixa Recência]] &amp; " | " &amp; Tabela3[[#This Row],[Faixa Gasto]] &amp; " | " &amp; Tabela3[[#This Row],[Faixa ticket médio]]</f>
        <v>16-30 dias | R$ 101-500 | R$ 26–50</v>
      </c>
      <c r="AZ13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3" s="36"/>
    </row>
    <row r="1344" spans="1:54" x14ac:dyDescent="0.25">
      <c r="A1344" s="61">
        <v>1343</v>
      </c>
      <c r="B1344" s="37">
        <v>52203</v>
      </c>
      <c r="C1344" s="34">
        <v>0</v>
      </c>
      <c r="D1344" s="34">
        <v>0</v>
      </c>
      <c r="E1344" s="34">
        <v>36</v>
      </c>
      <c r="F1344" s="58" t="str">
        <f>IF('Base tratada'!$E1344&lt;=15,"0-15 dias",
IF('Base tratada'!$E1344&lt;=30, "16-30 dias",
IF('Base tratada'!$E1344&lt;=45, "31-45 dias",
IF('Base tratada'!$E1344&lt;=60, "46-60 dias",
IF('Base tratada'!$E1344&lt;=75, "61-75 dias", "76-99 dias")))))</f>
        <v>31-45 dias</v>
      </c>
      <c r="G1344" s="38">
        <v>70</v>
      </c>
      <c r="H1344" s="60" t="str">
        <f>IF('Base tratada'!$G1344&lt;=29,"24–29",
IF('Base tratada'!$G1344&lt;=39,"30–39",
IF('Base tratada'!$G1344&lt;=49,"40–49",
IF('Base tratada'!$G1344&lt;=59,"50–59",
IF('Base tratada'!$G1344&lt;=69,"60–69",
"70–80")))))</f>
        <v>70–80</v>
      </c>
      <c r="I1344" s="34">
        <v>2857</v>
      </c>
      <c r="J1344" s="58" t="str">
        <f>IF('Base tratada'!$K1344=1,"Divorciado",
IF('Base tratada'!$L1344=1,"Casado",
IF('Base tratada'!$M1344=1, "Solteiro",
IF('Base tratada'!$N1344=1,"Juntos",
"Viúvo"))))</f>
        <v>Juntos</v>
      </c>
      <c r="K1344" s="34">
        <v>0</v>
      </c>
      <c r="L1344" s="34">
        <v>0</v>
      </c>
      <c r="M1344" s="34">
        <v>0</v>
      </c>
      <c r="N1344" s="34">
        <v>1</v>
      </c>
      <c r="O1344" s="34">
        <v>0</v>
      </c>
      <c r="P1344" s="34">
        <v>1</v>
      </c>
      <c r="Q1344" s="34">
        <v>0</v>
      </c>
      <c r="R1344" s="34">
        <v>0</v>
      </c>
      <c r="S1344" s="34">
        <v>0</v>
      </c>
      <c r="T1344" s="34">
        <v>0</v>
      </c>
      <c r="U1344" s="35">
        <v>488</v>
      </c>
      <c r="V1344" s="35">
        <v>21</v>
      </c>
      <c r="W1344" s="35">
        <v>238</v>
      </c>
      <c r="X1344" s="35">
        <v>56</v>
      </c>
      <c r="Y1344" s="35">
        <v>108</v>
      </c>
      <c r="Z1344" s="35">
        <v>28</v>
      </c>
      <c r="AA1344" s="34">
        <v>1</v>
      </c>
      <c r="AB1344" s="34">
        <v>6</v>
      </c>
      <c r="AC1344" s="34">
        <v>8</v>
      </c>
      <c r="AD1344" s="34">
        <v>7</v>
      </c>
      <c r="AE1344" s="34">
        <v>11</v>
      </c>
      <c r="AF1344" s="58">
        <f>'Base tratada'!$AC1344+'Base tratada'!$AD1344+'Base tratada'!$AE1344</f>
        <v>26</v>
      </c>
      <c r="AG13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44" s="58" t="str">
        <f>IF('Base tratada'!$AC1344&gt;=MAX('Base tratada'!$AD1344,'Base tratada'!$AE1344),"Web",
IF('Base tratada'!$AD1344&gt;='Base tratada'!$AE1344,"Catalog",
"Store"))</f>
        <v>Store</v>
      </c>
      <c r="AI1344" s="59">
        <f>IF('Base tratada'!$AF1344=0,"0",'Base tratada'!$AK1344/'Base tratada'!$AF1344)</f>
        <v>35.03846153846154</v>
      </c>
      <c r="AJ1344" s="59" t="str">
        <f>IF('Base tratada'!$AI1344=0,"R$ 0",
IF('Base tratada'!$AI1344&lt;=25,"R$ 1–25",
IF('Base tratada'!$AI1344&lt;=50,"R$ 26–50",
"+R$ 50")))</f>
        <v>R$ 26–50</v>
      </c>
      <c r="AK1344" s="35">
        <v>911</v>
      </c>
      <c r="AL1344" s="58" t="str">
        <f>IF('Base tratada'!$AK1344&lt;=100,"R$ 0-100",
IF('Base tratada'!$AK1344&lt;=500,"R$ 101-500",
IF('Base tratada'!$AK1344&lt;=1000,"R$ 501-1000",
IF('Base tratada'!$AK1344&lt;=1500,"R$ 1001-1500",
"+R$ 1500"))))</f>
        <v>R$ 501-1000</v>
      </c>
      <c r="AM1344" s="34">
        <v>0</v>
      </c>
      <c r="AN1344" s="34">
        <v>0</v>
      </c>
      <c r="AO1344" s="34">
        <v>0</v>
      </c>
      <c r="AP1344" s="34">
        <v>0</v>
      </c>
      <c r="AQ1344" s="34">
        <v>0</v>
      </c>
      <c r="AR1344" s="34">
        <v>0</v>
      </c>
      <c r="AS1344" s="34">
        <v>0</v>
      </c>
      <c r="AT1344" s="34">
        <v>3</v>
      </c>
      <c r="AU1344" s="34">
        <v>11</v>
      </c>
      <c r="AV1344" s="52">
        <v>883</v>
      </c>
      <c r="AW1344" s="57">
        <v>0</v>
      </c>
      <c r="AX1344" s="58" t="str">
        <f>IF(Tabela3[[#This Row],[Response]]=1, "Aceitou", "Não aceitou")</f>
        <v>Não aceitou</v>
      </c>
      <c r="AY1344" s="55" t="str">
        <f>Tabela3[[#This Row],[Faixa Recência]] &amp; " | " &amp; Tabela3[[#This Row],[Faixa Gasto]] &amp; " | " &amp; Tabela3[[#This Row],[Faixa ticket médio]]</f>
        <v>31-45 dias | R$ 501-1000 | R$ 26–50</v>
      </c>
      <c r="AZ13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4" s="36"/>
    </row>
    <row r="1345" spans="1:54" x14ac:dyDescent="0.25">
      <c r="A1345" s="61">
        <v>1344</v>
      </c>
      <c r="B1345" s="37">
        <v>59601</v>
      </c>
      <c r="C1345" s="34">
        <v>0</v>
      </c>
      <c r="D1345" s="34">
        <v>1</v>
      </c>
      <c r="E1345" s="34">
        <v>14</v>
      </c>
      <c r="F1345" s="58" t="str">
        <f>IF('Base tratada'!$E1345&lt;=15,"0-15 dias",
IF('Base tratada'!$E1345&lt;=30, "16-30 dias",
IF('Base tratada'!$E1345&lt;=45, "31-45 dias",
IF('Base tratada'!$E1345&lt;=60, "46-60 dias",
IF('Base tratada'!$E1345&lt;=75, "61-75 dias", "76-99 dias")))))</f>
        <v>0-15 dias</v>
      </c>
      <c r="G1345" s="38">
        <v>43</v>
      </c>
      <c r="H1345" s="60" t="str">
        <f>IF('Base tratada'!$G1345&lt;=29,"24–29",
IF('Base tratada'!$G1345&lt;=39,"30–39",
IF('Base tratada'!$G1345&lt;=49,"40–49",
IF('Base tratada'!$G1345&lt;=59,"50–59",
IF('Base tratada'!$G1345&lt;=69,"60–69",
"70–80")))))</f>
        <v>40–49</v>
      </c>
      <c r="I1345" s="34">
        <v>2498</v>
      </c>
      <c r="J1345" s="58" t="str">
        <f>IF('Base tratada'!$K1345=1,"Divorciado",
IF('Base tratada'!$L1345=1,"Casado",
IF('Base tratada'!$M1345=1, "Solteiro",
IF('Base tratada'!$N1345=1,"Juntos",
"Viúvo"))))</f>
        <v>Divorciado</v>
      </c>
      <c r="K1345" s="34">
        <v>1</v>
      </c>
      <c r="L1345" s="34">
        <v>0</v>
      </c>
      <c r="M1345" s="34">
        <v>0</v>
      </c>
      <c r="N1345" s="34">
        <v>0</v>
      </c>
      <c r="O1345" s="34">
        <v>0</v>
      </c>
      <c r="P1345" s="34">
        <v>1</v>
      </c>
      <c r="Q1345" s="34">
        <v>0</v>
      </c>
      <c r="R1345" s="34">
        <v>0</v>
      </c>
      <c r="S1345" s="34">
        <v>0</v>
      </c>
      <c r="T1345" s="34">
        <v>0</v>
      </c>
      <c r="U1345" s="35">
        <v>691</v>
      </c>
      <c r="V1345" s="35">
        <v>7</v>
      </c>
      <c r="W1345" s="35">
        <v>69</v>
      </c>
      <c r="X1345" s="35">
        <v>0</v>
      </c>
      <c r="Y1345" s="35">
        <v>7</v>
      </c>
      <c r="Z1345" s="35">
        <v>23</v>
      </c>
      <c r="AA1345" s="34">
        <v>4</v>
      </c>
      <c r="AB1345" s="34">
        <v>8</v>
      </c>
      <c r="AC1345" s="34">
        <v>2</v>
      </c>
      <c r="AD1345" s="34">
        <v>2</v>
      </c>
      <c r="AE1345" s="34">
        <v>7</v>
      </c>
      <c r="AF1345" s="58">
        <f>'Base tratada'!$AC1345+'Base tratada'!$AD1345+'Base tratada'!$AE1345</f>
        <v>11</v>
      </c>
      <c r="AG13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45" s="58" t="str">
        <f>IF('Base tratada'!$AC1345&gt;=MAX('Base tratada'!$AD1345,'Base tratada'!$AE1345),"Web",
IF('Base tratada'!$AD1345&gt;='Base tratada'!$AE1345,"Catalog",
"Store"))</f>
        <v>Store</v>
      </c>
      <c r="AI1345" s="59">
        <f>IF('Base tratada'!$AF1345=0,"0",'Base tratada'!$AK1345/'Base tratada'!$AF1345)</f>
        <v>70.36363636363636</v>
      </c>
      <c r="AJ1345" s="59" t="str">
        <f>IF('Base tratada'!$AI1345=0,"R$ 0",
IF('Base tratada'!$AI1345&lt;=25,"R$ 1–25",
IF('Base tratada'!$AI1345&lt;=50,"R$ 26–50",
"+R$ 50")))</f>
        <v>+R$ 50</v>
      </c>
      <c r="AK1345" s="35">
        <v>774</v>
      </c>
      <c r="AL1345" s="58" t="str">
        <f>IF('Base tratada'!$AK1345&lt;=100,"R$ 0-100",
IF('Base tratada'!$AK1345&lt;=500,"R$ 101-500",
IF('Base tratada'!$AK1345&lt;=1000,"R$ 501-1000",
IF('Base tratada'!$AK1345&lt;=1500,"R$ 1001-1500",
"+R$ 1500"))))</f>
        <v>R$ 501-1000</v>
      </c>
      <c r="AM1345" s="34">
        <v>0</v>
      </c>
      <c r="AN1345" s="34">
        <v>0</v>
      </c>
      <c r="AO1345" s="34">
        <v>0</v>
      </c>
      <c r="AP1345" s="34">
        <v>1</v>
      </c>
      <c r="AQ1345" s="34">
        <v>0</v>
      </c>
      <c r="AR1345" s="34">
        <v>1</v>
      </c>
      <c r="AS1345" s="34">
        <v>0</v>
      </c>
      <c r="AT1345" s="34">
        <v>3</v>
      </c>
      <c r="AU1345" s="34">
        <v>11</v>
      </c>
      <c r="AV1345" s="52">
        <v>751</v>
      </c>
      <c r="AW1345" s="57">
        <v>0</v>
      </c>
      <c r="AX1345" s="58" t="str">
        <f>IF(Tabela3[[#This Row],[Response]]=1, "Aceitou", "Não aceitou")</f>
        <v>Não aceitou</v>
      </c>
      <c r="AY1345" s="55" t="str">
        <f>Tabela3[[#This Row],[Faixa Recência]] &amp; " | " &amp; Tabela3[[#This Row],[Faixa Gasto]] &amp; " | " &amp; Tabela3[[#This Row],[Faixa ticket médio]]</f>
        <v>0-15 dias | R$ 501-1000 | +R$ 50</v>
      </c>
      <c r="AZ13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5" s="36"/>
    </row>
    <row r="1346" spans="1:54" x14ac:dyDescent="0.25">
      <c r="A1346" s="61">
        <v>1345</v>
      </c>
      <c r="B1346" s="37">
        <v>75154</v>
      </c>
      <c r="C1346" s="34">
        <v>0</v>
      </c>
      <c r="D1346" s="34">
        <v>1</v>
      </c>
      <c r="E1346" s="34">
        <v>79</v>
      </c>
      <c r="F1346" s="58" t="str">
        <f>IF('Base tratada'!$E1346&lt;=15,"0-15 dias",
IF('Base tratada'!$E1346&lt;=30, "16-30 dias",
IF('Base tratada'!$E1346&lt;=45, "31-45 dias",
IF('Base tratada'!$E1346&lt;=60, "46-60 dias",
IF('Base tratada'!$E1346&lt;=75, "61-75 dias", "76-99 dias")))))</f>
        <v>76-99 dias</v>
      </c>
      <c r="G1346" s="38">
        <v>62</v>
      </c>
      <c r="H1346" s="60" t="str">
        <f>IF('Base tratada'!$G1346&lt;=29,"24–29",
IF('Base tratada'!$G1346&lt;=39,"30–39",
IF('Base tratada'!$G1346&lt;=49,"40–49",
IF('Base tratada'!$G1346&lt;=59,"50–59",
IF('Base tratada'!$G1346&lt;=69,"60–69",
"70–80")))))</f>
        <v>60–69</v>
      </c>
      <c r="I1346" s="34">
        <v>2822</v>
      </c>
      <c r="J1346" s="58" t="str">
        <f>IF('Base tratada'!$K1346=1,"Divorciado",
IF('Base tratada'!$L1346=1,"Casado",
IF('Base tratada'!$M1346=1, "Solteiro",
IF('Base tratada'!$N1346=1,"Juntos",
"Viúvo"))))</f>
        <v>Solteiro</v>
      </c>
      <c r="K1346" s="34">
        <v>0</v>
      </c>
      <c r="L1346" s="34">
        <v>0</v>
      </c>
      <c r="M1346" s="34">
        <v>1</v>
      </c>
      <c r="N1346" s="34">
        <v>0</v>
      </c>
      <c r="O1346" s="34">
        <v>0</v>
      </c>
      <c r="P1346" s="34">
        <v>0</v>
      </c>
      <c r="Q1346" s="34">
        <v>0</v>
      </c>
      <c r="R1346" s="34">
        <v>0</v>
      </c>
      <c r="S1346" s="34">
        <v>1</v>
      </c>
      <c r="T1346" s="34">
        <v>0</v>
      </c>
      <c r="U1346" s="35">
        <v>543</v>
      </c>
      <c r="V1346" s="35">
        <v>10</v>
      </c>
      <c r="W1346" s="35">
        <v>205</v>
      </c>
      <c r="X1346" s="35">
        <v>160</v>
      </c>
      <c r="Y1346" s="35">
        <v>143</v>
      </c>
      <c r="Z1346" s="35">
        <v>82</v>
      </c>
      <c r="AA1346" s="34">
        <v>1</v>
      </c>
      <c r="AB1346" s="34">
        <v>3</v>
      </c>
      <c r="AC1346" s="34">
        <v>6</v>
      </c>
      <c r="AD1346" s="34">
        <v>3</v>
      </c>
      <c r="AE1346" s="34">
        <v>6</v>
      </c>
      <c r="AF1346" s="58">
        <f>'Base tratada'!$AC1346+'Base tratada'!$AD1346+'Base tratada'!$AE1346</f>
        <v>15</v>
      </c>
      <c r="AG13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46" s="58" t="str">
        <f>IF('Base tratada'!$AC1346&gt;=MAX('Base tratada'!$AD1346,'Base tratada'!$AE1346),"Web",
IF('Base tratada'!$AD1346&gt;='Base tratada'!$AE1346,"Catalog",
"Store"))</f>
        <v>Web</v>
      </c>
      <c r="AI1346" s="59">
        <f>IF('Base tratada'!$AF1346=0,"0",'Base tratada'!$AK1346/'Base tratada'!$AF1346)</f>
        <v>70.733333333333334</v>
      </c>
      <c r="AJ1346" s="59" t="str">
        <f>IF('Base tratada'!$AI1346=0,"R$ 0",
IF('Base tratada'!$AI1346&lt;=25,"R$ 1–25",
IF('Base tratada'!$AI1346&lt;=50,"R$ 26–50",
"+R$ 50")))</f>
        <v>+R$ 50</v>
      </c>
      <c r="AK1346" s="35">
        <v>1061</v>
      </c>
      <c r="AL1346" s="58" t="str">
        <f>IF('Base tratada'!$AK1346&lt;=100,"R$ 0-100",
IF('Base tratada'!$AK1346&lt;=500,"R$ 101-500",
IF('Base tratada'!$AK1346&lt;=1000,"R$ 501-1000",
IF('Base tratada'!$AK1346&lt;=1500,"R$ 1001-1500",
"+R$ 1500"))))</f>
        <v>R$ 1001-1500</v>
      </c>
      <c r="AM1346" s="34">
        <v>0</v>
      </c>
      <c r="AN1346" s="34">
        <v>0</v>
      </c>
      <c r="AO1346" s="34">
        <v>0</v>
      </c>
      <c r="AP1346" s="34">
        <v>0</v>
      </c>
      <c r="AQ1346" s="34">
        <v>0</v>
      </c>
      <c r="AR1346" s="34">
        <v>0</v>
      </c>
      <c r="AS1346" s="34">
        <v>0</v>
      </c>
      <c r="AT1346" s="34">
        <v>3</v>
      </c>
      <c r="AU1346" s="34">
        <v>11</v>
      </c>
      <c r="AV1346" s="52">
        <v>979</v>
      </c>
      <c r="AW1346" s="57">
        <v>1</v>
      </c>
      <c r="AX1346" s="58" t="str">
        <f>IF(Tabela3[[#This Row],[Response]]=1, "Aceitou", "Não aceitou")</f>
        <v>Aceitou</v>
      </c>
      <c r="AY1346" s="55" t="str">
        <f>Tabela3[[#This Row],[Faixa Recência]] &amp; " | " &amp; Tabela3[[#This Row],[Faixa Gasto]] &amp; " | " &amp; Tabela3[[#This Row],[Faixa ticket médio]]</f>
        <v>76-99 dias | R$ 1001-1500 | +R$ 50</v>
      </c>
      <c r="AZ13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6" s="36"/>
    </row>
    <row r="1347" spans="1:54" x14ac:dyDescent="0.25">
      <c r="A1347" s="61">
        <v>1346</v>
      </c>
      <c r="B1347" s="37">
        <v>47025</v>
      </c>
      <c r="C1347" s="34">
        <v>0</v>
      </c>
      <c r="D1347" s="34">
        <v>1</v>
      </c>
      <c r="E1347" s="34">
        <v>52</v>
      </c>
      <c r="F1347" s="58" t="str">
        <f>IF('Base tratada'!$E1347&lt;=15,"0-15 dias",
IF('Base tratada'!$E1347&lt;=30, "16-30 dias",
IF('Base tratada'!$E1347&lt;=45, "31-45 dias",
IF('Base tratada'!$E1347&lt;=60, "46-60 dias",
IF('Base tratada'!$E1347&lt;=75, "61-75 dias", "76-99 dias")))))</f>
        <v>46-60 dias</v>
      </c>
      <c r="G1347" s="38">
        <v>44</v>
      </c>
      <c r="H1347" s="60" t="str">
        <f>IF('Base tratada'!$G1347&lt;=29,"24–29",
IF('Base tratada'!$G1347&lt;=39,"30–39",
IF('Base tratada'!$G1347&lt;=49,"40–49",
IF('Base tratada'!$G1347&lt;=59,"50–59",
IF('Base tratada'!$G1347&lt;=69,"60–69",
"70–80")))))</f>
        <v>40–49</v>
      </c>
      <c r="I1347" s="34">
        <v>2393</v>
      </c>
      <c r="J1347" s="58" t="str">
        <f>IF('Base tratada'!$K1347=1,"Divorciado",
IF('Base tratada'!$L1347=1,"Casado",
IF('Base tratada'!$M1347=1, "Solteiro",
IF('Base tratada'!$N1347=1,"Juntos",
"Viúvo"))))</f>
        <v>Solteiro</v>
      </c>
      <c r="K1347" s="34">
        <v>0</v>
      </c>
      <c r="L1347" s="34">
        <v>0</v>
      </c>
      <c r="M1347" s="34">
        <v>1</v>
      </c>
      <c r="N1347" s="34">
        <v>0</v>
      </c>
      <c r="O1347" s="34">
        <v>0</v>
      </c>
      <c r="P1347" s="34">
        <v>0</v>
      </c>
      <c r="Q1347" s="34">
        <v>0</v>
      </c>
      <c r="R1347" s="34">
        <v>1</v>
      </c>
      <c r="S1347" s="34">
        <v>0</v>
      </c>
      <c r="T1347" s="34">
        <v>0</v>
      </c>
      <c r="U1347" s="35">
        <v>254</v>
      </c>
      <c r="V1347" s="35">
        <v>7</v>
      </c>
      <c r="W1347" s="35">
        <v>108</v>
      </c>
      <c r="X1347" s="35">
        <v>20</v>
      </c>
      <c r="Y1347" s="35">
        <v>0</v>
      </c>
      <c r="Z1347" s="35">
        <v>26</v>
      </c>
      <c r="AA1347" s="34">
        <v>3</v>
      </c>
      <c r="AB1347" s="34">
        <v>6</v>
      </c>
      <c r="AC1347" s="34">
        <v>6</v>
      </c>
      <c r="AD1347" s="34">
        <v>3</v>
      </c>
      <c r="AE1347" s="34">
        <v>5</v>
      </c>
      <c r="AF1347" s="58">
        <f>'Base tratada'!$AC1347+'Base tratada'!$AD1347+'Base tratada'!$AE1347</f>
        <v>14</v>
      </c>
      <c r="AG13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47" s="58" t="str">
        <f>IF('Base tratada'!$AC1347&gt;=MAX('Base tratada'!$AD1347,'Base tratada'!$AE1347),"Web",
IF('Base tratada'!$AD1347&gt;='Base tratada'!$AE1347,"Catalog",
"Store"))</f>
        <v>Web</v>
      </c>
      <c r="AI1347" s="59">
        <f>IF('Base tratada'!$AF1347=0,"0",'Base tratada'!$AK1347/'Base tratada'!$AF1347)</f>
        <v>27.785714285714285</v>
      </c>
      <c r="AJ1347" s="59" t="str">
        <f>IF('Base tratada'!$AI1347=0,"R$ 0",
IF('Base tratada'!$AI1347&lt;=25,"R$ 1–25",
IF('Base tratada'!$AI1347&lt;=50,"R$ 26–50",
"+R$ 50")))</f>
        <v>R$ 26–50</v>
      </c>
      <c r="AK1347" s="35">
        <v>389</v>
      </c>
      <c r="AL1347" s="58" t="str">
        <f>IF('Base tratada'!$AK1347&lt;=100,"R$ 0-100",
IF('Base tratada'!$AK1347&lt;=500,"R$ 101-500",
IF('Base tratada'!$AK1347&lt;=1000,"R$ 501-1000",
IF('Base tratada'!$AK1347&lt;=1500,"R$ 1001-1500",
"+R$ 1500"))))</f>
        <v>R$ 101-500</v>
      </c>
      <c r="AM1347" s="34">
        <v>0</v>
      </c>
      <c r="AN1347" s="34">
        <v>0</v>
      </c>
      <c r="AO1347" s="34">
        <v>0</v>
      </c>
      <c r="AP1347" s="34">
        <v>0</v>
      </c>
      <c r="AQ1347" s="34">
        <v>0</v>
      </c>
      <c r="AR1347" s="34">
        <v>0</v>
      </c>
      <c r="AS1347" s="34">
        <v>0</v>
      </c>
      <c r="AT1347" s="34">
        <v>3</v>
      </c>
      <c r="AU1347" s="34">
        <v>11</v>
      </c>
      <c r="AV1347" s="52">
        <v>363</v>
      </c>
      <c r="AW1347" s="57">
        <v>0</v>
      </c>
      <c r="AX1347" s="58" t="str">
        <f>IF(Tabela3[[#This Row],[Response]]=1, "Aceitou", "Não aceitou")</f>
        <v>Não aceitou</v>
      </c>
      <c r="AY1347" s="55" t="str">
        <f>Tabela3[[#This Row],[Faixa Recência]] &amp; " | " &amp; Tabela3[[#This Row],[Faixa Gasto]] &amp; " | " &amp; Tabela3[[#This Row],[Faixa ticket médio]]</f>
        <v>46-60 dias | R$ 101-500 | R$ 26–50</v>
      </c>
      <c r="AZ13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7" s="36"/>
    </row>
    <row r="1348" spans="1:54" x14ac:dyDescent="0.25">
      <c r="A1348" s="61">
        <v>1347</v>
      </c>
      <c r="B1348" s="37">
        <v>37971</v>
      </c>
      <c r="C1348" s="34">
        <v>1</v>
      </c>
      <c r="D1348" s="34">
        <v>0</v>
      </c>
      <c r="E1348" s="34">
        <v>97</v>
      </c>
      <c r="F1348" s="58" t="str">
        <f>IF('Base tratada'!$E1348&lt;=15,"0-15 dias",
IF('Base tratada'!$E1348&lt;=30, "16-30 dias",
IF('Base tratada'!$E1348&lt;=45, "31-45 dias",
IF('Base tratada'!$E1348&lt;=60, "46-60 dias",
IF('Base tratada'!$E1348&lt;=75, "61-75 dias", "76-99 dias")))))</f>
        <v>76-99 dias</v>
      </c>
      <c r="G1348" s="38">
        <v>47</v>
      </c>
      <c r="H1348" s="60" t="str">
        <f>IF('Base tratada'!$G1348&lt;=29,"24–29",
IF('Base tratada'!$G1348&lt;=39,"30–39",
IF('Base tratada'!$G1348&lt;=49,"40–49",
IF('Base tratada'!$G1348&lt;=59,"50–59",
IF('Base tratada'!$G1348&lt;=69,"60–69",
"70–80")))))</f>
        <v>40–49</v>
      </c>
      <c r="I1348" s="34">
        <v>2375</v>
      </c>
      <c r="J1348" s="58" t="str">
        <f>IF('Base tratada'!$K1348=1,"Divorciado",
IF('Base tratada'!$L1348=1,"Casado",
IF('Base tratada'!$M1348=1, "Solteiro",
IF('Base tratada'!$N1348=1,"Juntos",
"Viúvo"))))</f>
        <v>Casado</v>
      </c>
      <c r="K1348" s="34">
        <v>0</v>
      </c>
      <c r="L1348" s="34">
        <v>1</v>
      </c>
      <c r="M1348" s="34">
        <v>0</v>
      </c>
      <c r="N1348" s="34">
        <v>0</v>
      </c>
      <c r="O1348" s="34">
        <v>0</v>
      </c>
      <c r="P1348" s="34">
        <v>0</v>
      </c>
      <c r="Q1348" s="34">
        <v>0</v>
      </c>
      <c r="R1348" s="34">
        <v>1</v>
      </c>
      <c r="S1348" s="34">
        <v>0</v>
      </c>
      <c r="T1348" s="34">
        <v>0</v>
      </c>
      <c r="U1348" s="35">
        <v>5</v>
      </c>
      <c r="V1348" s="35">
        <v>4</v>
      </c>
      <c r="W1348" s="35">
        <v>10</v>
      </c>
      <c r="X1348" s="35">
        <v>2</v>
      </c>
      <c r="Y1348" s="35">
        <v>2</v>
      </c>
      <c r="Z1348" s="35">
        <v>7</v>
      </c>
      <c r="AA1348" s="34">
        <v>1</v>
      </c>
      <c r="AB1348" s="34">
        <v>8</v>
      </c>
      <c r="AC1348" s="34">
        <v>1</v>
      </c>
      <c r="AD1348" s="34">
        <v>0</v>
      </c>
      <c r="AE1348" s="34">
        <v>3</v>
      </c>
      <c r="AF1348" s="58">
        <f>'Base tratada'!$AC1348+'Base tratada'!$AD1348+'Base tratada'!$AE1348</f>
        <v>4</v>
      </c>
      <c r="AG13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48" s="58" t="str">
        <f>IF('Base tratada'!$AC1348&gt;=MAX('Base tratada'!$AD1348,'Base tratada'!$AE1348),"Web",
IF('Base tratada'!$AD1348&gt;='Base tratada'!$AE1348,"Catalog",
"Store"))</f>
        <v>Store</v>
      </c>
      <c r="AI1348" s="59">
        <f>IF('Base tratada'!$AF1348=0,"0",'Base tratada'!$AK1348/'Base tratada'!$AF1348)</f>
        <v>5.75</v>
      </c>
      <c r="AJ1348" s="59" t="str">
        <f>IF('Base tratada'!$AI1348=0,"R$ 0",
IF('Base tratada'!$AI1348&lt;=25,"R$ 1–25",
IF('Base tratada'!$AI1348&lt;=50,"R$ 26–50",
"+R$ 50")))</f>
        <v>R$ 1–25</v>
      </c>
      <c r="AK1348" s="35">
        <v>23</v>
      </c>
      <c r="AL1348" s="58" t="str">
        <f>IF('Base tratada'!$AK1348&lt;=100,"R$ 0-100",
IF('Base tratada'!$AK1348&lt;=500,"R$ 101-500",
IF('Base tratada'!$AK1348&lt;=1000,"R$ 501-1000",
IF('Base tratada'!$AK1348&lt;=1500,"R$ 1001-1500",
"+R$ 1500"))))</f>
        <v>R$ 0-100</v>
      </c>
      <c r="AM1348" s="34">
        <v>0</v>
      </c>
      <c r="AN1348" s="34">
        <v>0</v>
      </c>
      <c r="AO1348" s="34">
        <v>0</v>
      </c>
      <c r="AP1348" s="34">
        <v>0</v>
      </c>
      <c r="AQ1348" s="34">
        <v>0</v>
      </c>
      <c r="AR1348" s="34">
        <v>0</v>
      </c>
      <c r="AS1348" s="34">
        <v>0</v>
      </c>
      <c r="AT1348" s="34">
        <v>3</v>
      </c>
      <c r="AU1348" s="34">
        <v>11</v>
      </c>
      <c r="AV1348" s="52">
        <v>16</v>
      </c>
      <c r="AW1348" s="57">
        <v>0</v>
      </c>
      <c r="AX1348" s="58" t="str">
        <f>IF(Tabela3[[#This Row],[Response]]=1, "Aceitou", "Não aceitou")</f>
        <v>Não aceitou</v>
      </c>
      <c r="AY1348" s="55" t="str">
        <f>Tabela3[[#This Row],[Faixa Recência]] &amp; " | " &amp; Tabela3[[#This Row],[Faixa Gasto]] &amp; " | " &amp; Tabela3[[#This Row],[Faixa ticket médio]]</f>
        <v>76-99 dias | R$ 0-100 | R$ 1–25</v>
      </c>
      <c r="AZ13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8" s="36"/>
    </row>
    <row r="1349" spans="1:54" x14ac:dyDescent="0.25">
      <c r="A1349" s="61">
        <v>1348</v>
      </c>
      <c r="B1349" s="37">
        <v>41335</v>
      </c>
      <c r="C1349" s="34">
        <v>1</v>
      </c>
      <c r="D1349" s="34">
        <v>0</v>
      </c>
      <c r="E1349" s="34">
        <v>24</v>
      </c>
      <c r="F1349" s="58" t="str">
        <f>IF('Base tratada'!$E1349&lt;=15,"0-15 dias",
IF('Base tratada'!$E1349&lt;=30, "16-30 dias",
IF('Base tratada'!$E1349&lt;=45, "31-45 dias",
IF('Base tratada'!$E1349&lt;=60, "46-60 dias",
IF('Base tratada'!$E1349&lt;=75, "61-75 dias", "76-99 dias")))))</f>
        <v>16-30 dias</v>
      </c>
      <c r="G1349" s="38">
        <v>52</v>
      </c>
      <c r="H1349" s="60" t="str">
        <f>IF('Base tratada'!$G1349&lt;=29,"24–29",
IF('Base tratada'!$G1349&lt;=39,"30–39",
IF('Base tratada'!$G1349&lt;=49,"40–49",
IF('Base tratada'!$G1349&lt;=59,"50–59",
IF('Base tratada'!$G1349&lt;=69,"60–69",
"70–80")))))</f>
        <v>50–59</v>
      </c>
      <c r="I1349" s="34">
        <v>2344</v>
      </c>
      <c r="J1349" s="58" t="str">
        <f>IF('Base tratada'!$K1349=1,"Divorciado",
IF('Base tratada'!$L1349=1,"Casado",
IF('Base tratada'!$M1349=1, "Solteiro",
IF('Base tratada'!$N1349=1,"Juntos",
"Viúvo"))))</f>
        <v>Divorciado</v>
      </c>
      <c r="K1349" s="34">
        <v>1</v>
      </c>
      <c r="L1349" s="34">
        <v>0</v>
      </c>
      <c r="M1349" s="34">
        <v>0</v>
      </c>
      <c r="N1349" s="34">
        <v>0</v>
      </c>
      <c r="O1349" s="34">
        <v>0</v>
      </c>
      <c r="P1349" s="34">
        <v>0</v>
      </c>
      <c r="Q1349" s="34">
        <v>0</v>
      </c>
      <c r="R1349" s="34">
        <v>0</v>
      </c>
      <c r="S1349" s="34">
        <v>1</v>
      </c>
      <c r="T1349" s="34">
        <v>0</v>
      </c>
      <c r="U1349" s="35">
        <v>112</v>
      </c>
      <c r="V1349" s="35">
        <v>19</v>
      </c>
      <c r="W1349" s="35">
        <v>21</v>
      </c>
      <c r="X1349" s="35">
        <v>16</v>
      </c>
      <c r="Y1349" s="35">
        <v>14</v>
      </c>
      <c r="Z1349" s="35">
        <v>5</v>
      </c>
      <c r="AA1349" s="34">
        <v>3</v>
      </c>
      <c r="AB1349" s="34">
        <v>7</v>
      </c>
      <c r="AC1349" s="34">
        <v>4</v>
      </c>
      <c r="AD1349" s="34">
        <v>1</v>
      </c>
      <c r="AE1349" s="34">
        <v>4</v>
      </c>
      <c r="AF1349" s="58">
        <f>'Base tratada'!$AC1349+'Base tratada'!$AD1349+'Base tratada'!$AE1349</f>
        <v>9</v>
      </c>
      <c r="AG13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49" s="58" t="str">
        <f>IF('Base tratada'!$AC1349&gt;=MAX('Base tratada'!$AD1349,'Base tratada'!$AE1349),"Web",
IF('Base tratada'!$AD1349&gt;='Base tratada'!$AE1349,"Catalog",
"Store"))</f>
        <v>Web</v>
      </c>
      <c r="AI1349" s="59">
        <f>IF('Base tratada'!$AF1349=0,"0",'Base tratada'!$AK1349/'Base tratada'!$AF1349)</f>
        <v>20.222222222222221</v>
      </c>
      <c r="AJ1349" s="59" t="str">
        <f>IF('Base tratada'!$AI1349=0,"R$ 0",
IF('Base tratada'!$AI1349&lt;=25,"R$ 1–25",
IF('Base tratada'!$AI1349&lt;=50,"R$ 26–50",
"+R$ 50")))</f>
        <v>R$ 1–25</v>
      </c>
      <c r="AK1349" s="35">
        <v>182</v>
      </c>
      <c r="AL1349" s="58" t="str">
        <f>IF('Base tratada'!$AK1349&lt;=100,"R$ 0-100",
IF('Base tratada'!$AK1349&lt;=500,"R$ 101-500",
IF('Base tratada'!$AK1349&lt;=1000,"R$ 501-1000",
IF('Base tratada'!$AK1349&lt;=1500,"R$ 1001-1500",
"+R$ 1500"))))</f>
        <v>R$ 101-500</v>
      </c>
      <c r="AM1349" s="34">
        <v>0</v>
      </c>
      <c r="AN1349" s="34">
        <v>0</v>
      </c>
      <c r="AO1349" s="34">
        <v>0</v>
      </c>
      <c r="AP1349" s="34">
        <v>0</v>
      </c>
      <c r="AQ1349" s="34">
        <v>0</v>
      </c>
      <c r="AR1349" s="34">
        <v>0</v>
      </c>
      <c r="AS1349" s="34">
        <v>0</v>
      </c>
      <c r="AT1349" s="34">
        <v>3</v>
      </c>
      <c r="AU1349" s="34">
        <v>11</v>
      </c>
      <c r="AV1349" s="52">
        <v>177</v>
      </c>
      <c r="AW1349" s="57">
        <v>0</v>
      </c>
      <c r="AX1349" s="58" t="str">
        <f>IF(Tabela3[[#This Row],[Response]]=1, "Aceitou", "Não aceitou")</f>
        <v>Não aceitou</v>
      </c>
      <c r="AY1349" s="55" t="str">
        <f>Tabela3[[#This Row],[Faixa Recência]] &amp; " | " &amp; Tabela3[[#This Row],[Faixa Gasto]] &amp; " | " &amp; Tabela3[[#This Row],[Faixa ticket médio]]</f>
        <v>16-30 dias | R$ 101-500 | R$ 1–25</v>
      </c>
      <c r="AZ13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49" s="36"/>
    </row>
    <row r="1350" spans="1:54" x14ac:dyDescent="0.25">
      <c r="A1350" s="61">
        <v>1349</v>
      </c>
      <c r="B1350" s="37">
        <v>67267</v>
      </c>
      <c r="C1350" s="34">
        <v>0</v>
      </c>
      <c r="D1350" s="34">
        <v>1</v>
      </c>
      <c r="E1350" s="34">
        <v>0</v>
      </c>
      <c r="F1350" s="58" t="str">
        <f>IF('Base tratada'!$E1350&lt;=15,"0-15 dias",
IF('Base tratada'!$E1350&lt;=30, "16-30 dias",
IF('Base tratada'!$E1350&lt;=45, "31-45 dias",
IF('Base tratada'!$E1350&lt;=60, "46-60 dias",
IF('Base tratada'!$E1350&lt;=75, "61-75 dias", "76-99 dias")))))</f>
        <v>0-15 dias</v>
      </c>
      <c r="G1350" s="38">
        <v>62</v>
      </c>
      <c r="H1350" s="60" t="str">
        <f>IF('Base tratada'!$G1350&lt;=29,"24–29",
IF('Base tratada'!$G1350&lt;=39,"30–39",
IF('Base tratada'!$G1350&lt;=49,"40–49",
IF('Base tratada'!$G1350&lt;=59,"50–59",
IF('Base tratada'!$G1350&lt;=69,"60–69",
"70–80")))))</f>
        <v>60–69</v>
      </c>
      <c r="I1350" s="34">
        <v>2206</v>
      </c>
      <c r="J1350" s="58" t="str">
        <f>IF('Base tratada'!$K1350=1,"Divorciado",
IF('Base tratada'!$L1350=1,"Casado",
IF('Base tratada'!$M1350=1, "Solteiro",
IF('Base tratada'!$N1350=1,"Juntos",
"Viúvo"))))</f>
        <v>Casado</v>
      </c>
      <c r="K1350" s="34">
        <v>0</v>
      </c>
      <c r="L1350" s="34">
        <v>1</v>
      </c>
      <c r="M1350" s="34">
        <v>0</v>
      </c>
      <c r="N1350" s="34">
        <v>0</v>
      </c>
      <c r="O1350" s="34">
        <v>0</v>
      </c>
      <c r="P1350" s="34">
        <v>0</v>
      </c>
      <c r="Q1350" s="34">
        <v>0</v>
      </c>
      <c r="R1350" s="34">
        <v>1</v>
      </c>
      <c r="S1350" s="34">
        <v>0</v>
      </c>
      <c r="T1350" s="34">
        <v>0</v>
      </c>
      <c r="U1350" s="35">
        <v>134</v>
      </c>
      <c r="V1350" s="35">
        <v>11</v>
      </c>
      <c r="W1350" s="35">
        <v>59</v>
      </c>
      <c r="X1350" s="35">
        <v>15</v>
      </c>
      <c r="Y1350" s="35">
        <v>2</v>
      </c>
      <c r="Z1350" s="35">
        <v>30</v>
      </c>
      <c r="AA1350" s="34">
        <v>1</v>
      </c>
      <c r="AB1350" s="34">
        <v>2</v>
      </c>
      <c r="AC1350" s="34">
        <v>3</v>
      </c>
      <c r="AD1350" s="34">
        <v>2</v>
      </c>
      <c r="AE1350" s="34">
        <v>5</v>
      </c>
      <c r="AF1350" s="58">
        <f>'Base tratada'!$AC1350+'Base tratada'!$AD1350+'Base tratada'!$AE1350</f>
        <v>10</v>
      </c>
      <c r="AG13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50" s="58" t="str">
        <f>IF('Base tratada'!$AC1350&gt;=MAX('Base tratada'!$AD1350,'Base tratada'!$AE1350),"Web",
IF('Base tratada'!$AD1350&gt;='Base tratada'!$AE1350,"Catalog",
"Store"))</f>
        <v>Store</v>
      </c>
      <c r="AI1350" s="59">
        <f>IF('Base tratada'!$AF1350=0,"0",'Base tratada'!$AK1350/'Base tratada'!$AF1350)</f>
        <v>22.1</v>
      </c>
      <c r="AJ1350" s="59" t="str">
        <f>IF('Base tratada'!$AI1350=0,"R$ 0",
IF('Base tratada'!$AI1350&lt;=25,"R$ 1–25",
IF('Base tratada'!$AI1350&lt;=50,"R$ 26–50",
"+R$ 50")))</f>
        <v>R$ 1–25</v>
      </c>
      <c r="AK1350" s="35">
        <v>221</v>
      </c>
      <c r="AL1350" s="58" t="str">
        <f>IF('Base tratada'!$AK1350&lt;=100,"R$ 0-100",
IF('Base tratada'!$AK1350&lt;=500,"R$ 101-500",
IF('Base tratada'!$AK1350&lt;=1000,"R$ 501-1000",
IF('Base tratada'!$AK1350&lt;=1500,"R$ 1001-1500",
"+R$ 1500"))))</f>
        <v>R$ 101-500</v>
      </c>
      <c r="AM1350" s="34">
        <v>0</v>
      </c>
      <c r="AN1350" s="34">
        <v>0</v>
      </c>
      <c r="AO1350" s="34">
        <v>0</v>
      </c>
      <c r="AP1350" s="34">
        <v>0</v>
      </c>
      <c r="AQ1350" s="34">
        <v>0</v>
      </c>
      <c r="AR1350" s="34">
        <v>0</v>
      </c>
      <c r="AS1350" s="34">
        <v>0</v>
      </c>
      <c r="AT1350" s="34">
        <v>3</v>
      </c>
      <c r="AU1350" s="34">
        <v>11</v>
      </c>
      <c r="AV1350" s="52">
        <v>191</v>
      </c>
      <c r="AW1350" s="57">
        <v>0</v>
      </c>
      <c r="AX1350" s="58" t="str">
        <f>IF(Tabela3[[#This Row],[Response]]=1, "Aceitou", "Não aceitou")</f>
        <v>Não aceitou</v>
      </c>
      <c r="AY1350" s="55" t="str">
        <f>Tabela3[[#This Row],[Faixa Recência]] &amp; " | " &amp; Tabela3[[#This Row],[Faixa Gasto]] &amp; " | " &amp; Tabela3[[#This Row],[Faixa ticket médio]]</f>
        <v>0-15 dias | R$ 101-500 | R$ 1–25</v>
      </c>
      <c r="AZ13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0" s="36"/>
    </row>
    <row r="1351" spans="1:54" x14ac:dyDescent="0.25">
      <c r="A1351" s="61">
        <v>1350</v>
      </c>
      <c r="B1351" s="37">
        <v>57338</v>
      </c>
      <c r="C1351" s="34">
        <v>0</v>
      </c>
      <c r="D1351" s="34">
        <v>1</v>
      </c>
      <c r="E1351" s="34">
        <v>96</v>
      </c>
      <c r="F1351" s="58" t="str">
        <f>IF('Base tratada'!$E1351&lt;=15,"0-15 dias",
IF('Base tratada'!$E1351&lt;=30, "16-30 dias",
IF('Base tratada'!$E1351&lt;=45, "31-45 dias",
IF('Base tratada'!$E1351&lt;=60, "46-60 dias",
IF('Base tratada'!$E1351&lt;=75, "61-75 dias", "76-99 dias")))))</f>
        <v>76-99 dias</v>
      </c>
      <c r="G1351" s="38">
        <v>45</v>
      </c>
      <c r="H1351" s="60" t="str">
        <f>IF('Base tratada'!$G1351&lt;=29,"24–29",
IF('Base tratada'!$G1351&lt;=39,"30–39",
IF('Base tratada'!$G1351&lt;=49,"40–49",
IF('Base tratada'!$G1351&lt;=59,"50–59",
IF('Base tratada'!$G1351&lt;=69,"60–69",
"70–80")))))</f>
        <v>40–49</v>
      </c>
      <c r="I1351" s="34">
        <v>2220</v>
      </c>
      <c r="J1351" s="58" t="str">
        <f>IF('Base tratada'!$K1351=1,"Divorciado",
IF('Base tratada'!$L1351=1,"Casado",
IF('Base tratada'!$M1351=1, "Solteiro",
IF('Base tratada'!$N1351=1,"Juntos",
"Viúvo"))))</f>
        <v>Solteiro</v>
      </c>
      <c r="K1351" s="34">
        <v>0</v>
      </c>
      <c r="L1351" s="34">
        <v>0</v>
      </c>
      <c r="M1351" s="34">
        <v>1</v>
      </c>
      <c r="N1351" s="34">
        <v>0</v>
      </c>
      <c r="O1351" s="34">
        <v>0</v>
      </c>
      <c r="P1351" s="34">
        <v>0</v>
      </c>
      <c r="Q1351" s="34">
        <v>0</v>
      </c>
      <c r="R1351" s="34">
        <v>1</v>
      </c>
      <c r="S1351" s="34">
        <v>0</v>
      </c>
      <c r="T1351" s="34">
        <v>0</v>
      </c>
      <c r="U1351" s="35">
        <v>143</v>
      </c>
      <c r="V1351" s="35">
        <v>6</v>
      </c>
      <c r="W1351" s="35">
        <v>52</v>
      </c>
      <c r="X1351" s="35">
        <v>11</v>
      </c>
      <c r="Y1351" s="35">
        <v>8</v>
      </c>
      <c r="Z1351" s="35">
        <v>17</v>
      </c>
      <c r="AA1351" s="34">
        <v>2</v>
      </c>
      <c r="AB1351" s="34">
        <v>5</v>
      </c>
      <c r="AC1351" s="34">
        <v>4</v>
      </c>
      <c r="AD1351" s="34">
        <v>1</v>
      </c>
      <c r="AE1351" s="34">
        <v>5</v>
      </c>
      <c r="AF1351" s="58">
        <f>'Base tratada'!$AC1351+'Base tratada'!$AD1351+'Base tratada'!$AE1351</f>
        <v>10</v>
      </c>
      <c r="AG13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51" s="58" t="str">
        <f>IF('Base tratada'!$AC1351&gt;=MAX('Base tratada'!$AD1351,'Base tratada'!$AE1351),"Web",
IF('Base tratada'!$AD1351&gt;='Base tratada'!$AE1351,"Catalog",
"Store"))</f>
        <v>Store</v>
      </c>
      <c r="AI1351" s="59">
        <f>IF('Base tratada'!$AF1351=0,"0",'Base tratada'!$AK1351/'Base tratada'!$AF1351)</f>
        <v>22</v>
      </c>
      <c r="AJ1351" s="59" t="str">
        <f>IF('Base tratada'!$AI1351=0,"R$ 0",
IF('Base tratada'!$AI1351&lt;=25,"R$ 1–25",
IF('Base tratada'!$AI1351&lt;=50,"R$ 26–50",
"+R$ 50")))</f>
        <v>R$ 1–25</v>
      </c>
      <c r="AK1351" s="35">
        <v>220</v>
      </c>
      <c r="AL1351" s="58" t="str">
        <f>IF('Base tratada'!$AK1351&lt;=100,"R$ 0-100",
IF('Base tratada'!$AK1351&lt;=500,"R$ 101-500",
IF('Base tratada'!$AK1351&lt;=1000,"R$ 501-1000",
IF('Base tratada'!$AK1351&lt;=1500,"R$ 1001-1500",
"+R$ 1500"))))</f>
        <v>R$ 101-500</v>
      </c>
      <c r="AM1351" s="34">
        <v>0</v>
      </c>
      <c r="AN1351" s="34">
        <v>0</v>
      </c>
      <c r="AO1351" s="34">
        <v>0</v>
      </c>
      <c r="AP1351" s="34">
        <v>0</v>
      </c>
      <c r="AQ1351" s="34">
        <v>0</v>
      </c>
      <c r="AR1351" s="34">
        <v>0</v>
      </c>
      <c r="AS1351" s="34">
        <v>0</v>
      </c>
      <c r="AT1351" s="34">
        <v>3</v>
      </c>
      <c r="AU1351" s="34">
        <v>11</v>
      </c>
      <c r="AV1351" s="52">
        <v>203</v>
      </c>
      <c r="AW1351" s="57">
        <v>0</v>
      </c>
      <c r="AX1351" s="58" t="str">
        <f>IF(Tabela3[[#This Row],[Response]]=1, "Aceitou", "Não aceitou")</f>
        <v>Não aceitou</v>
      </c>
      <c r="AY1351" s="55" t="str">
        <f>Tabela3[[#This Row],[Faixa Recência]] &amp; " | " &amp; Tabela3[[#This Row],[Faixa Gasto]] &amp; " | " &amp; Tabela3[[#This Row],[Faixa ticket médio]]</f>
        <v>76-99 dias | R$ 101-500 | R$ 1–25</v>
      </c>
      <c r="AZ13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1" s="36"/>
    </row>
    <row r="1352" spans="1:54" x14ac:dyDescent="0.25">
      <c r="A1352" s="61">
        <v>1351</v>
      </c>
      <c r="B1352" s="37">
        <v>50523</v>
      </c>
      <c r="C1352" s="34">
        <v>1</v>
      </c>
      <c r="D1352" s="34">
        <v>1</v>
      </c>
      <c r="E1352" s="34">
        <v>89</v>
      </c>
      <c r="F1352" s="58" t="str">
        <f>IF('Base tratada'!$E1352&lt;=15,"0-15 dias",
IF('Base tratada'!$E1352&lt;=30, "16-30 dias",
IF('Base tratada'!$E1352&lt;=45, "31-45 dias",
IF('Base tratada'!$E1352&lt;=60, "46-60 dias",
IF('Base tratada'!$E1352&lt;=75, "61-75 dias", "76-99 dias")))))</f>
        <v>76-99 dias</v>
      </c>
      <c r="G1352" s="38">
        <v>60</v>
      </c>
      <c r="H1352" s="60" t="str">
        <f>IF('Base tratada'!$G1352&lt;=29,"24–29",
IF('Base tratada'!$G1352&lt;=39,"30–39",
IF('Base tratada'!$G1352&lt;=49,"40–49",
IF('Base tratada'!$G1352&lt;=59,"50–59",
IF('Base tratada'!$G1352&lt;=69,"60–69",
"70–80")))))</f>
        <v>60–69</v>
      </c>
      <c r="I1352" s="34">
        <v>2345</v>
      </c>
      <c r="J1352" s="58" t="str">
        <f>IF('Base tratada'!$K1352=1,"Divorciado",
IF('Base tratada'!$L1352=1,"Casado",
IF('Base tratada'!$M1352=1, "Solteiro",
IF('Base tratada'!$N1352=1,"Juntos",
"Viúvo"))))</f>
        <v>Juntos</v>
      </c>
      <c r="K1352" s="34">
        <v>0</v>
      </c>
      <c r="L1352" s="34">
        <v>0</v>
      </c>
      <c r="M1352" s="34">
        <v>0</v>
      </c>
      <c r="N1352" s="34">
        <v>1</v>
      </c>
      <c r="O1352" s="34">
        <v>0</v>
      </c>
      <c r="P1352" s="34">
        <v>1</v>
      </c>
      <c r="Q1352" s="34">
        <v>0</v>
      </c>
      <c r="R1352" s="34">
        <v>0</v>
      </c>
      <c r="S1352" s="34">
        <v>0</v>
      </c>
      <c r="T1352" s="34">
        <v>0</v>
      </c>
      <c r="U1352" s="35">
        <v>51</v>
      </c>
      <c r="V1352" s="35">
        <v>4</v>
      </c>
      <c r="W1352" s="35">
        <v>24</v>
      </c>
      <c r="X1352" s="35">
        <v>4</v>
      </c>
      <c r="Y1352" s="35">
        <v>7</v>
      </c>
      <c r="Z1352" s="35">
        <v>1</v>
      </c>
      <c r="AA1352" s="34">
        <v>2</v>
      </c>
      <c r="AB1352" s="34">
        <v>6</v>
      </c>
      <c r="AC1352" s="34">
        <v>2</v>
      </c>
      <c r="AD1352" s="34">
        <v>0</v>
      </c>
      <c r="AE1352" s="34">
        <v>4</v>
      </c>
      <c r="AF1352" s="58">
        <f>'Base tratada'!$AC1352+'Base tratada'!$AD1352+'Base tratada'!$AE1352</f>
        <v>6</v>
      </c>
      <c r="AG13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52" s="58" t="str">
        <f>IF('Base tratada'!$AC1352&gt;=MAX('Base tratada'!$AD1352,'Base tratada'!$AE1352),"Web",
IF('Base tratada'!$AD1352&gt;='Base tratada'!$AE1352,"Catalog",
"Store"))</f>
        <v>Store</v>
      </c>
      <c r="AI1352" s="59">
        <f>IF('Base tratada'!$AF1352=0,"0",'Base tratada'!$AK1352/'Base tratada'!$AF1352)</f>
        <v>15</v>
      </c>
      <c r="AJ1352" s="59" t="str">
        <f>IF('Base tratada'!$AI1352=0,"R$ 0",
IF('Base tratada'!$AI1352&lt;=25,"R$ 1–25",
IF('Base tratada'!$AI1352&lt;=50,"R$ 26–50",
"+R$ 50")))</f>
        <v>R$ 1–25</v>
      </c>
      <c r="AK1352" s="35">
        <v>90</v>
      </c>
      <c r="AL1352" s="58" t="str">
        <f>IF('Base tratada'!$AK1352&lt;=100,"R$ 0-100",
IF('Base tratada'!$AK1352&lt;=500,"R$ 101-500",
IF('Base tratada'!$AK1352&lt;=1000,"R$ 501-1000",
IF('Base tratada'!$AK1352&lt;=1500,"R$ 1001-1500",
"+R$ 1500"))))</f>
        <v>R$ 0-100</v>
      </c>
      <c r="AM1352" s="34">
        <v>0</v>
      </c>
      <c r="AN1352" s="34">
        <v>0</v>
      </c>
      <c r="AO1352" s="34">
        <v>0</v>
      </c>
      <c r="AP1352" s="34">
        <v>0</v>
      </c>
      <c r="AQ1352" s="34">
        <v>0</v>
      </c>
      <c r="AR1352" s="34">
        <v>0</v>
      </c>
      <c r="AS1352" s="34">
        <v>0</v>
      </c>
      <c r="AT1352" s="34">
        <v>3</v>
      </c>
      <c r="AU1352" s="34">
        <v>11</v>
      </c>
      <c r="AV1352" s="52">
        <v>89</v>
      </c>
      <c r="AW1352" s="57">
        <v>0</v>
      </c>
      <c r="AX1352" s="58" t="str">
        <f>IF(Tabela3[[#This Row],[Response]]=1, "Aceitou", "Não aceitou")</f>
        <v>Não aceitou</v>
      </c>
      <c r="AY1352" s="55" t="str">
        <f>Tabela3[[#This Row],[Faixa Recência]] &amp; " | " &amp; Tabela3[[#This Row],[Faixa Gasto]] &amp; " | " &amp; Tabela3[[#This Row],[Faixa ticket médio]]</f>
        <v>76-99 dias | R$ 0-100 | R$ 1–25</v>
      </c>
      <c r="AZ13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2" s="36"/>
    </row>
    <row r="1353" spans="1:54" x14ac:dyDescent="0.25">
      <c r="A1353" s="61">
        <v>1352</v>
      </c>
      <c r="B1353" s="37">
        <v>35791</v>
      </c>
      <c r="C1353" s="34">
        <v>2</v>
      </c>
      <c r="D1353" s="34">
        <v>1</v>
      </c>
      <c r="E1353" s="34">
        <v>94</v>
      </c>
      <c r="F1353" s="58" t="str">
        <f>IF('Base tratada'!$E1353&lt;=15,"0-15 dias",
IF('Base tratada'!$E1353&lt;=30, "16-30 dias",
IF('Base tratada'!$E1353&lt;=45, "31-45 dias",
IF('Base tratada'!$E1353&lt;=60, "46-60 dias",
IF('Base tratada'!$E1353&lt;=75, "61-75 dias", "76-99 dias")))))</f>
        <v>76-99 dias</v>
      </c>
      <c r="G1353" s="38">
        <v>55</v>
      </c>
      <c r="H1353" s="60" t="str">
        <f>IF('Base tratada'!$G1353&lt;=29,"24–29",
IF('Base tratada'!$G1353&lt;=39,"30–39",
IF('Base tratada'!$G1353&lt;=49,"40–49",
IF('Base tratada'!$G1353&lt;=59,"50–59",
IF('Base tratada'!$G1353&lt;=69,"60–69",
"70–80")))))</f>
        <v>50–59</v>
      </c>
      <c r="I1353" s="34">
        <v>2578</v>
      </c>
      <c r="J1353" s="58" t="str">
        <f>IF('Base tratada'!$K1353=1,"Divorciado",
IF('Base tratada'!$L1353=1,"Casado",
IF('Base tratada'!$M1353=1, "Solteiro",
IF('Base tratada'!$N1353=1,"Juntos",
"Viúvo"))))</f>
        <v>Solteiro</v>
      </c>
      <c r="K1353" s="34">
        <v>0</v>
      </c>
      <c r="L1353" s="34">
        <v>0</v>
      </c>
      <c r="M1353" s="34">
        <v>1</v>
      </c>
      <c r="N1353" s="34">
        <v>0</v>
      </c>
      <c r="O1353" s="34">
        <v>0</v>
      </c>
      <c r="P1353" s="34">
        <v>0</v>
      </c>
      <c r="Q1353" s="34">
        <v>0</v>
      </c>
      <c r="R1353" s="34">
        <v>0</v>
      </c>
      <c r="S1353" s="34">
        <v>1</v>
      </c>
      <c r="T1353" s="34">
        <v>0</v>
      </c>
      <c r="U1353" s="35">
        <v>27</v>
      </c>
      <c r="V1353" s="35">
        <v>0</v>
      </c>
      <c r="W1353" s="35">
        <v>5</v>
      </c>
      <c r="X1353" s="35">
        <v>0</v>
      </c>
      <c r="Y1353" s="35">
        <v>0</v>
      </c>
      <c r="Z1353" s="35">
        <v>3</v>
      </c>
      <c r="AA1353" s="34">
        <v>2</v>
      </c>
      <c r="AB1353" s="34">
        <v>8</v>
      </c>
      <c r="AC1353" s="34">
        <v>1</v>
      </c>
      <c r="AD1353" s="34">
        <v>0</v>
      </c>
      <c r="AE1353" s="34">
        <v>3</v>
      </c>
      <c r="AF1353" s="58">
        <f>'Base tratada'!$AC1353+'Base tratada'!$AD1353+'Base tratada'!$AE1353</f>
        <v>4</v>
      </c>
      <c r="AG13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53" s="58" t="str">
        <f>IF('Base tratada'!$AC1353&gt;=MAX('Base tratada'!$AD1353,'Base tratada'!$AE1353),"Web",
IF('Base tratada'!$AD1353&gt;='Base tratada'!$AE1353,"Catalog",
"Store"))</f>
        <v>Store</v>
      </c>
      <c r="AI1353" s="59">
        <f>IF('Base tratada'!$AF1353=0,"0",'Base tratada'!$AK1353/'Base tratada'!$AF1353)</f>
        <v>8</v>
      </c>
      <c r="AJ1353" s="59" t="str">
        <f>IF('Base tratada'!$AI1353=0,"R$ 0",
IF('Base tratada'!$AI1353&lt;=25,"R$ 1–25",
IF('Base tratada'!$AI1353&lt;=50,"R$ 26–50",
"+R$ 50")))</f>
        <v>R$ 1–25</v>
      </c>
      <c r="AK1353" s="35">
        <v>32</v>
      </c>
      <c r="AL1353" s="58" t="str">
        <f>IF('Base tratada'!$AK1353&lt;=100,"R$ 0-100",
IF('Base tratada'!$AK1353&lt;=500,"R$ 101-500",
IF('Base tratada'!$AK1353&lt;=1000,"R$ 501-1000",
IF('Base tratada'!$AK1353&lt;=1500,"R$ 1001-1500",
"+R$ 1500"))))</f>
        <v>R$ 0-100</v>
      </c>
      <c r="AM1353" s="34">
        <v>0</v>
      </c>
      <c r="AN1353" s="34">
        <v>0</v>
      </c>
      <c r="AO1353" s="34">
        <v>0</v>
      </c>
      <c r="AP1353" s="34">
        <v>0</v>
      </c>
      <c r="AQ1353" s="34">
        <v>0</v>
      </c>
      <c r="AR1353" s="34">
        <v>0</v>
      </c>
      <c r="AS1353" s="34">
        <v>0</v>
      </c>
      <c r="AT1353" s="34">
        <v>3</v>
      </c>
      <c r="AU1353" s="34">
        <v>11</v>
      </c>
      <c r="AV1353" s="52">
        <v>29</v>
      </c>
      <c r="AW1353" s="57">
        <v>0</v>
      </c>
      <c r="AX1353" s="58" t="str">
        <f>IF(Tabela3[[#This Row],[Response]]=1, "Aceitou", "Não aceitou")</f>
        <v>Não aceitou</v>
      </c>
      <c r="AY1353" s="55" t="str">
        <f>Tabela3[[#This Row],[Faixa Recência]] &amp; " | " &amp; Tabela3[[#This Row],[Faixa Gasto]] &amp; " | " &amp; Tabela3[[#This Row],[Faixa ticket médio]]</f>
        <v>76-99 dias | R$ 0-100 | R$ 1–25</v>
      </c>
      <c r="AZ13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3" s="36"/>
    </row>
    <row r="1354" spans="1:54" x14ac:dyDescent="0.25">
      <c r="A1354" s="61">
        <v>1353</v>
      </c>
      <c r="B1354" s="37">
        <v>50611</v>
      </c>
      <c r="C1354" s="34">
        <v>0</v>
      </c>
      <c r="D1354" s="34">
        <v>1</v>
      </c>
      <c r="E1354" s="34">
        <v>98</v>
      </c>
      <c r="F1354" s="58" t="str">
        <f>IF('Base tratada'!$E1354&lt;=15,"0-15 dias",
IF('Base tratada'!$E1354&lt;=30, "16-30 dias",
IF('Base tratada'!$E1354&lt;=45, "31-45 dias",
IF('Base tratada'!$E1354&lt;=60, "46-60 dias",
IF('Base tratada'!$E1354&lt;=75, "61-75 dias", "76-99 dias")))))</f>
        <v>76-99 dias</v>
      </c>
      <c r="G1354" s="38">
        <v>60</v>
      </c>
      <c r="H1354" s="60" t="str">
        <f>IF('Base tratada'!$G1354&lt;=29,"24–29",
IF('Base tratada'!$G1354&lt;=39,"30–39",
IF('Base tratada'!$G1354&lt;=49,"40–49",
IF('Base tratada'!$G1354&lt;=59,"50–59",
IF('Base tratada'!$G1354&lt;=69,"60–69",
"70–80")))))</f>
        <v>60–69</v>
      </c>
      <c r="I1354" s="34">
        <v>2792</v>
      </c>
      <c r="J1354" s="58" t="str">
        <f>IF('Base tratada'!$K1354=1,"Divorciado",
IF('Base tratada'!$L1354=1,"Casado",
IF('Base tratada'!$M1354=1, "Solteiro",
IF('Base tratada'!$N1354=1,"Juntos",
"Viúvo"))))</f>
        <v>Divorciado</v>
      </c>
      <c r="K1354" s="34">
        <v>1</v>
      </c>
      <c r="L1354" s="34">
        <v>0</v>
      </c>
      <c r="M1354" s="34">
        <v>0</v>
      </c>
      <c r="N1354" s="34">
        <v>0</v>
      </c>
      <c r="O1354" s="34">
        <v>0</v>
      </c>
      <c r="P1354" s="34">
        <v>0</v>
      </c>
      <c r="Q1354" s="34">
        <v>0</v>
      </c>
      <c r="R1354" s="34">
        <v>0</v>
      </c>
      <c r="S1354" s="34">
        <v>0</v>
      </c>
      <c r="T1354" s="34">
        <v>1</v>
      </c>
      <c r="U1354" s="35">
        <v>459</v>
      </c>
      <c r="V1354" s="35">
        <v>0</v>
      </c>
      <c r="W1354" s="35">
        <v>24</v>
      </c>
      <c r="X1354" s="35">
        <v>6</v>
      </c>
      <c r="Y1354" s="35">
        <v>0</v>
      </c>
      <c r="Z1354" s="35">
        <v>4</v>
      </c>
      <c r="AA1354" s="34">
        <v>6</v>
      </c>
      <c r="AB1354" s="34">
        <v>6</v>
      </c>
      <c r="AC1354" s="34">
        <v>4</v>
      </c>
      <c r="AD1354" s="34">
        <v>5</v>
      </c>
      <c r="AE1354" s="34">
        <v>7</v>
      </c>
      <c r="AF1354" s="58">
        <f>'Base tratada'!$AC1354+'Base tratada'!$AD1354+'Base tratada'!$AE1354</f>
        <v>16</v>
      </c>
      <c r="AG13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54" s="58" t="str">
        <f>IF('Base tratada'!$AC1354&gt;=MAX('Base tratada'!$AD1354,'Base tratada'!$AE1354),"Web",
IF('Base tratada'!$AD1354&gt;='Base tratada'!$AE1354,"Catalog",
"Store"))</f>
        <v>Store</v>
      </c>
      <c r="AI1354" s="59">
        <f>IF('Base tratada'!$AF1354=0,"0",'Base tratada'!$AK1354/'Base tratada'!$AF1354)</f>
        <v>30.5625</v>
      </c>
      <c r="AJ1354" s="59" t="str">
        <f>IF('Base tratada'!$AI1354=0,"R$ 0",
IF('Base tratada'!$AI1354&lt;=25,"R$ 1–25",
IF('Base tratada'!$AI1354&lt;=50,"R$ 26–50",
"+R$ 50")))</f>
        <v>R$ 26–50</v>
      </c>
      <c r="AK1354" s="35">
        <v>489</v>
      </c>
      <c r="AL1354" s="58" t="str">
        <f>IF('Base tratada'!$AK1354&lt;=100,"R$ 0-100",
IF('Base tratada'!$AK1354&lt;=500,"R$ 101-500",
IF('Base tratada'!$AK1354&lt;=1000,"R$ 501-1000",
IF('Base tratada'!$AK1354&lt;=1500,"R$ 1001-1500",
"+R$ 1500"))))</f>
        <v>R$ 101-500</v>
      </c>
      <c r="AM1354" s="34">
        <v>0</v>
      </c>
      <c r="AN1354" s="34">
        <v>0</v>
      </c>
      <c r="AO1354" s="34">
        <v>0</v>
      </c>
      <c r="AP1354" s="34">
        <v>1</v>
      </c>
      <c r="AQ1354" s="34">
        <v>0</v>
      </c>
      <c r="AR1354" s="34">
        <v>1</v>
      </c>
      <c r="AS1354" s="34">
        <v>0</v>
      </c>
      <c r="AT1354" s="34">
        <v>3</v>
      </c>
      <c r="AU1354" s="34">
        <v>11</v>
      </c>
      <c r="AV1354" s="52">
        <v>485</v>
      </c>
      <c r="AW1354" s="57">
        <v>0</v>
      </c>
      <c r="AX1354" s="58" t="str">
        <f>IF(Tabela3[[#This Row],[Response]]=1, "Aceitou", "Não aceitou")</f>
        <v>Não aceitou</v>
      </c>
      <c r="AY1354" s="55" t="str">
        <f>Tabela3[[#This Row],[Faixa Recência]] &amp; " | " &amp; Tabela3[[#This Row],[Faixa Gasto]] &amp; " | " &amp; Tabela3[[#This Row],[Faixa ticket médio]]</f>
        <v>76-99 dias | R$ 101-500 | R$ 26–50</v>
      </c>
      <c r="AZ13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4" s="36"/>
    </row>
    <row r="1355" spans="1:54" x14ac:dyDescent="0.25">
      <c r="A1355" s="61">
        <v>1354</v>
      </c>
      <c r="B1355" s="37">
        <v>56242</v>
      </c>
      <c r="C1355" s="34">
        <v>0</v>
      </c>
      <c r="D1355" s="34">
        <v>1</v>
      </c>
      <c r="E1355" s="34">
        <v>72</v>
      </c>
      <c r="F1355" s="58" t="str">
        <f>IF('Base tratada'!$E1355&lt;=15,"0-15 dias",
IF('Base tratada'!$E1355&lt;=30, "16-30 dias",
IF('Base tratada'!$E1355&lt;=45, "31-45 dias",
IF('Base tratada'!$E1355&lt;=60, "46-60 dias",
IF('Base tratada'!$E1355&lt;=75, "61-75 dias", "76-99 dias")))))</f>
        <v>61-75 dias</v>
      </c>
      <c r="G1355" s="38">
        <v>51</v>
      </c>
      <c r="H1355" s="60" t="str">
        <f>IF('Base tratada'!$G1355&lt;=29,"24–29",
IF('Base tratada'!$G1355&lt;=39,"30–39",
IF('Base tratada'!$G1355&lt;=49,"40–49",
IF('Base tratada'!$G1355&lt;=59,"50–59",
IF('Base tratada'!$G1355&lt;=69,"60–69",
"70–80")))))</f>
        <v>50–59</v>
      </c>
      <c r="I1355" s="34">
        <v>2642</v>
      </c>
      <c r="J1355" s="58" t="str">
        <f>IF('Base tratada'!$K1355=1,"Divorciado",
IF('Base tratada'!$L1355=1,"Casado",
IF('Base tratada'!$M1355=1, "Solteiro",
IF('Base tratada'!$N1355=1,"Juntos",
"Viúvo"))))</f>
        <v>Casado</v>
      </c>
      <c r="K1355" s="34">
        <v>0</v>
      </c>
      <c r="L1355" s="34">
        <v>1</v>
      </c>
      <c r="M1355" s="34">
        <v>0</v>
      </c>
      <c r="N1355" s="34">
        <v>0</v>
      </c>
      <c r="O1355" s="34">
        <v>0</v>
      </c>
      <c r="P1355" s="34">
        <v>0</v>
      </c>
      <c r="Q1355" s="34">
        <v>0</v>
      </c>
      <c r="R1355" s="34">
        <v>0</v>
      </c>
      <c r="S1355" s="34">
        <v>0</v>
      </c>
      <c r="T1355" s="34">
        <v>1</v>
      </c>
      <c r="U1355" s="35">
        <v>689</v>
      </c>
      <c r="V1355" s="35">
        <v>8</v>
      </c>
      <c r="W1355" s="35">
        <v>167</v>
      </c>
      <c r="X1355" s="35">
        <v>11</v>
      </c>
      <c r="Y1355" s="35">
        <v>8</v>
      </c>
      <c r="Z1355" s="35">
        <v>88</v>
      </c>
      <c r="AA1355" s="34">
        <v>5</v>
      </c>
      <c r="AB1355" s="34">
        <v>6</v>
      </c>
      <c r="AC1355" s="34">
        <v>8</v>
      </c>
      <c r="AD1355" s="34">
        <v>4</v>
      </c>
      <c r="AE1355" s="34">
        <v>11</v>
      </c>
      <c r="AF1355" s="58">
        <f>'Base tratada'!$AC1355+'Base tratada'!$AD1355+'Base tratada'!$AE1355</f>
        <v>23</v>
      </c>
      <c r="AG13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55" s="58" t="str">
        <f>IF('Base tratada'!$AC1355&gt;=MAX('Base tratada'!$AD1355,'Base tratada'!$AE1355),"Web",
IF('Base tratada'!$AD1355&gt;='Base tratada'!$AE1355,"Catalog",
"Store"))</f>
        <v>Store</v>
      </c>
      <c r="AI1355" s="59">
        <f>IF('Base tratada'!$AF1355=0,"0",'Base tratada'!$AK1355/'Base tratada'!$AF1355)</f>
        <v>38.391304347826086</v>
      </c>
      <c r="AJ1355" s="59" t="str">
        <f>IF('Base tratada'!$AI1355=0,"R$ 0",
IF('Base tratada'!$AI1355&lt;=25,"R$ 1–25",
IF('Base tratada'!$AI1355&lt;=50,"R$ 26–50",
"+R$ 50")))</f>
        <v>R$ 26–50</v>
      </c>
      <c r="AK1355" s="35">
        <v>883</v>
      </c>
      <c r="AL1355" s="58" t="str">
        <f>IF('Base tratada'!$AK1355&lt;=100,"R$ 0-100",
IF('Base tratada'!$AK1355&lt;=500,"R$ 101-500",
IF('Base tratada'!$AK1355&lt;=1000,"R$ 501-1000",
IF('Base tratada'!$AK1355&lt;=1500,"R$ 1001-1500",
"+R$ 1500"))))</f>
        <v>R$ 501-1000</v>
      </c>
      <c r="AM1355" s="34">
        <v>0</v>
      </c>
      <c r="AN1355" s="34">
        <v>0</v>
      </c>
      <c r="AO1355" s="34">
        <v>0</v>
      </c>
      <c r="AP1355" s="34">
        <v>0</v>
      </c>
      <c r="AQ1355" s="34">
        <v>0</v>
      </c>
      <c r="AR1355" s="34">
        <v>0</v>
      </c>
      <c r="AS1355" s="34">
        <v>0</v>
      </c>
      <c r="AT1355" s="34">
        <v>3</v>
      </c>
      <c r="AU1355" s="34">
        <v>11</v>
      </c>
      <c r="AV1355" s="52">
        <v>795</v>
      </c>
      <c r="AW1355" s="57">
        <v>0</v>
      </c>
      <c r="AX1355" s="58" t="str">
        <f>IF(Tabela3[[#This Row],[Response]]=1, "Aceitou", "Não aceitou")</f>
        <v>Não aceitou</v>
      </c>
      <c r="AY1355" s="55" t="str">
        <f>Tabela3[[#This Row],[Faixa Recência]] &amp; " | " &amp; Tabela3[[#This Row],[Faixa Gasto]] &amp; " | " &amp; Tabela3[[#This Row],[Faixa ticket médio]]</f>
        <v>61-75 dias | R$ 501-1000 | R$ 26–50</v>
      </c>
      <c r="AZ13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5" s="36"/>
    </row>
    <row r="1356" spans="1:54" x14ac:dyDescent="0.25">
      <c r="A1356" s="61">
        <v>1355</v>
      </c>
      <c r="B1356" s="37">
        <v>48904</v>
      </c>
      <c r="C1356" s="34">
        <v>0</v>
      </c>
      <c r="D1356" s="34">
        <v>1</v>
      </c>
      <c r="E1356" s="34">
        <v>1</v>
      </c>
      <c r="F1356" s="58" t="str">
        <f>IF('Base tratada'!$E1356&lt;=15,"0-15 dias",
IF('Base tratada'!$E1356&lt;=30, "16-30 dias",
IF('Base tratada'!$E1356&lt;=45, "31-45 dias",
IF('Base tratada'!$E1356&lt;=60, "46-60 dias",
IF('Base tratada'!$E1356&lt;=75, "61-75 dias", "76-99 dias")))))</f>
        <v>0-15 dias</v>
      </c>
      <c r="G1356" s="38">
        <v>60</v>
      </c>
      <c r="H1356" s="60" t="str">
        <f>IF('Base tratada'!$G1356&lt;=29,"24–29",
IF('Base tratada'!$G1356&lt;=39,"30–39",
IF('Base tratada'!$G1356&lt;=49,"40–49",
IF('Base tratada'!$G1356&lt;=59,"50–59",
IF('Base tratada'!$G1356&lt;=69,"60–69",
"70–80")))))</f>
        <v>60–69</v>
      </c>
      <c r="I1356" s="34">
        <v>2733</v>
      </c>
      <c r="J1356" s="58" t="str">
        <f>IF('Base tratada'!$K1356=1,"Divorciado",
IF('Base tratada'!$L1356=1,"Casado",
IF('Base tratada'!$M1356=1, "Solteiro",
IF('Base tratada'!$N1356=1,"Juntos",
"Viúvo"))))</f>
        <v>Solteiro</v>
      </c>
      <c r="K1356" s="34">
        <v>0</v>
      </c>
      <c r="L1356" s="34">
        <v>0</v>
      </c>
      <c r="M1356" s="34">
        <v>1</v>
      </c>
      <c r="N1356" s="34">
        <v>0</v>
      </c>
      <c r="O1356" s="34">
        <v>0</v>
      </c>
      <c r="P1356" s="34">
        <v>0</v>
      </c>
      <c r="Q1356" s="34">
        <v>0</v>
      </c>
      <c r="R1356" s="34">
        <v>1</v>
      </c>
      <c r="S1356" s="34">
        <v>0</v>
      </c>
      <c r="T1356" s="34">
        <v>0</v>
      </c>
      <c r="U1356" s="35">
        <v>283</v>
      </c>
      <c r="V1356" s="35">
        <v>10</v>
      </c>
      <c r="W1356" s="35">
        <v>38</v>
      </c>
      <c r="X1356" s="35">
        <v>0</v>
      </c>
      <c r="Y1356" s="35">
        <v>13</v>
      </c>
      <c r="Z1356" s="35">
        <v>27</v>
      </c>
      <c r="AA1356" s="34">
        <v>4</v>
      </c>
      <c r="AB1356" s="34">
        <v>8</v>
      </c>
      <c r="AC1356" s="34">
        <v>7</v>
      </c>
      <c r="AD1356" s="34">
        <v>2</v>
      </c>
      <c r="AE1356" s="34">
        <v>4</v>
      </c>
      <c r="AF1356" s="58">
        <f>'Base tratada'!$AC1356+'Base tratada'!$AD1356+'Base tratada'!$AE1356</f>
        <v>13</v>
      </c>
      <c r="AG13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56" s="58" t="str">
        <f>IF('Base tratada'!$AC1356&gt;=MAX('Base tratada'!$AD1356,'Base tratada'!$AE1356),"Web",
IF('Base tratada'!$AD1356&gt;='Base tratada'!$AE1356,"Catalog",
"Store"))</f>
        <v>Web</v>
      </c>
      <c r="AI1356" s="59">
        <f>IF('Base tratada'!$AF1356=0,"0",'Base tratada'!$AK1356/'Base tratada'!$AF1356)</f>
        <v>26.46153846153846</v>
      </c>
      <c r="AJ1356" s="59" t="str">
        <f>IF('Base tratada'!$AI1356=0,"R$ 0",
IF('Base tratada'!$AI1356&lt;=25,"R$ 1–25",
IF('Base tratada'!$AI1356&lt;=50,"R$ 26–50",
"+R$ 50")))</f>
        <v>R$ 26–50</v>
      </c>
      <c r="AK1356" s="35">
        <v>344</v>
      </c>
      <c r="AL1356" s="58" t="str">
        <f>IF('Base tratada'!$AK1356&lt;=100,"R$ 0-100",
IF('Base tratada'!$AK1356&lt;=500,"R$ 101-500",
IF('Base tratada'!$AK1356&lt;=1000,"R$ 501-1000",
IF('Base tratada'!$AK1356&lt;=1500,"R$ 1001-1500",
"+R$ 1500"))))</f>
        <v>R$ 101-500</v>
      </c>
      <c r="AM1356" s="34">
        <v>0</v>
      </c>
      <c r="AN1356" s="34">
        <v>0</v>
      </c>
      <c r="AO1356" s="34">
        <v>0</v>
      </c>
      <c r="AP1356" s="34">
        <v>0</v>
      </c>
      <c r="AQ1356" s="34">
        <v>0</v>
      </c>
      <c r="AR1356" s="34">
        <v>0</v>
      </c>
      <c r="AS1356" s="34">
        <v>0</v>
      </c>
      <c r="AT1356" s="34">
        <v>3</v>
      </c>
      <c r="AU1356" s="34">
        <v>11</v>
      </c>
      <c r="AV1356" s="52">
        <v>317</v>
      </c>
      <c r="AW1356" s="57">
        <v>0</v>
      </c>
      <c r="AX1356" s="58" t="str">
        <f>IF(Tabela3[[#This Row],[Response]]=1, "Aceitou", "Não aceitou")</f>
        <v>Não aceitou</v>
      </c>
      <c r="AY1356" s="55" t="str">
        <f>Tabela3[[#This Row],[Faixa Recência]] &amp; " | " &amp; Tabela3[[#This Row],[Faixa Gasto]] &amp; " | " &amp; Tabela3[[#This Row],[Faixa ticket médio]]</f>
        <v>0-15 dias | R$ 101-500 | R$ 26–50</v>
      </c>
      <c r="AZ13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6" s="36"/>
    </row>
    <row r="1357" spans="1:54" x14ac:dyDescent="0.25">
      <c r="A1357" s="61">
        <v>1356</v>
      </c>
      <c r="B1357" s="37">
        <v>56243</v>
      </c>
      <c r="C1357" s="34">
        <v>1</v>
      </c>
      <c r="D1357" s="34">
        <v>2</v>
      </c>
      <c r="E1357" s="34">
        <v>26</v>
      </c>
      <c r="F1357" s="58" t="str">
        <f>IF('Base tratada'!$E1357&lt;=15,"0-15 dias",
IF('Base tratada'!$E1357&lt;=30, "16-30 dias",
IF('Base tratada'!$E1357&lt;=45, "31-45 dias",
IF('Base tratada'!$E1357&lt;=60, "46-60 dias",
IF('Base tratada'!$E1357&lt;=75, "61-75 dias", "76-99 dias")))))</f>
        <v>16-30 dias</v>
      </c>
      <c r="G1357" s="38">
        <v>45</v>
      </c>
      <c r="H1357" s="60" t="str">
        <f>IF('Base tratada'!$G1357&lt;=29,"24–29",
IF('Base tratada'!$G1357&lt;=39,"30–39",
IF('Base tratada'!$G1357&lt;=49,"40–49",
IF('Base tratada'!$G1357&lt;=59,"50–59",
IF('Base tratada'!$G1357&lt;=69,"60–69",
"70–80")))))</f>
        <v>40–49</v>
      </c>
      <c r="I1357" s="34">
        <v>2340</v>
      </c>
      <c r="J1357" s="58" t="str">
        <f>IF('Base tratada'!$K1357=1,"Divorciado",
IF('Base tratada'!$L1357=1,"Casado",
IF('Base tratada'!$M1357=1, "Solteiro",
IF('Base tratada'!$N1357=1,"Juntos",
"Viúvo"))))</f>
        <v>Solteiro</v>
      </c>
      <c r="K1357" s="34">
        <v>0</v>
      </c>
      <c r="L1357" s="34">
        <v>0</v>
      </c>
      <c r="M1357" s="34">
        <v>1</v>
      </c>
      <c r="N1357" s="34">
        <v>0</v>
      </c>
      <c r="O1357" s="34">
        <v>0</v>
      </c>
      <c r="P1357" s="34">
        <v>0</v>
      </c>
      <c r="Q1357" s="34">
        <v>0</v>
      </c>
      <c r="R1357" s="34">
        <v>1</v>
      </c>
      <c r="S1357" s="34">
        <v>0</v>
      </c>
      <c r="T1357" s="34">
        <v>0</v>
      </c>
      <c r="U1357" s="35">
        <v>347</v>
      </c>
      <c r="V1357" s="35">
        <v>0</v>
      </c>
      <c r="W1357" s="35">
        <v>35</v>
      </c>
      <c r="X1357" s="35">
        <v>4</v>
      </c>
      <c r="Y1357" s="35">
        <v>3</v>
      </c>
      <c r="Z1357" s="35">
        <v>7</v>
      </c>
      <c r="AA1357" s="34">
        <v>6</v>
      </c>
      <c r="AB1357" s="34">
        <v>5</v>
      </c>
      <c r="AC1357" s="34">
        <v>4</v>
      </c>
      <c r="AD1357" s="34">
        <v>2</v>
      </c>
      <c r="AE1357" s="34">
        <v>8</v>
      </c>
      <c r="AF1357" s="58">
        <f>'Base tratada'!$AC1357+'Base tratada'!$AD1357+'Base tratada'!$AE1357</f>
        <v>14</v>
      </c>
      <c r="AG13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57" s="58" t="str">
        <f>IF('Base tratada'!$AC1357&gt;=MAX('Base tratada'!$AD1357,'Base tratada'!$AE1357),"Web",
IF('Base tratada'!$AD1357&gt;='Base tratada'!$AE1357,"Catalog",
"Store"))</f>
        <v>Store</v>
      </c>
      <c r="AI1357" s="59">
        <f>IF('Base tratada'!$AF1357=0,"0",'Base tratada'!$AK1357/'Base tratada'!$AF1357)</f>
        <v>27.785714285714285</v>
      </c>
      <c r="AJ1357" s="59" t="str">
        <f>IF('Base tratada'!$AI1357=0,"R$ 0",
IF('Base tratada'!$AI1357&lt;=25,"R$ 1–25",
IF('Base tratada'!$AI1357&lt;=50,"R$ 26–50",
"+R$ 50")))</f>
        <v>R$ 26–50</v>
      </c>
      <c r="AK1357" s="35">
        <v>389</v>
      </c>
      <c r="AL1357" s="58" t="str">
        <f>IF('Base tratada'!$AK1357&lt;=100,"R$ 0-100",
IF('Base tratada'!$AK1357&lt;=500,"R$ 101-500",
IF('Base tratada'!$AK1357&lt;=1000,"R$ 501-1000",
IF('Base tratada'!$AK1357&lt;=1500,"R$ 1001-1500",
"+R$ 1500"))))</f>
        <v>R$ 101-500</v>
      </c>
      <c r="AM1357" s="34">
        <v>0</v>
      </c>
      <c r="AN1357" s="34">
        <v>0</v>
      </c>
      <c r="AO1357" s="34">
        <v>0</v>
      </c>
      <c r="AP1357" s="34">
        <v>0</v>
      </c>
      <c r="AQ1357" s="34">
        <v>0</v>
      </c>
      <c r="AR1357" s="34">
        <v>0</v>
      </c>
      <c r="AS1357" s="34">
        <v>0</v>
      </c>
      <c r="AT1357" s="34">
        <v>3</v>
      </c>
      <c r="AU1357" s="34">
        <v>11</v>
      </c>
      <c r="AV1357" s="52">
        <v>382</v>
      </c>
      <c r="AW1357" s="57">
        <v>0</v>
      </c>
      <c r="AX1357" s="58" t="str">
        <f>IF(Tabela3[[#This Row],[Response]]=1, "Aceitou", "Não aceitou")</f>
        <v>Não aceitou</v>
      </c>
      <c r="AY1357" s="55" t="str">
        <f>Tabela3[[#This Row],[Faixa Recência]] &amp; " | " &amp; Tabela3[[#This Row],[Faixa Gasto]] &amp; " | " &amp; Tabela3[[#This Row],[Faixa ticket médio]]</f>
        <v>16-30 dias | R$ 101-500 | R$ 26–50</v>
      </c>
      <c r="AZ13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7" s="36"/>
    </row>
    <row r="1358" spans="1:54" x14ac:dyDescent="0.25">
      <c r="A1358" s="61">
        <v>1357</v>
      </c>
      <c r="B1358" s="37">
        <v>21355</v>
      </c>
      <c r="C1358" s="34">
        <v>1</v>
      </c>
      <c r="D1358" s="34">
        <v>0</v>
      </c>
      <c r="E1358" s="34">
        <v>5</v>
      </c>
      <c r="F1358" s="58" t="str">
        <f>IF('Base tratada'!$E1358&lt;=15,"0-15 dias",
IF('Base tratada'!$E1358&lt;=30, "16-30 dias",
IF('Base tratada'!$E1358&lt;=45, "31-45 dias",
IF('Base tratada'!$E1358&lt;=60, "46-60 dias",
IF('Base tratada'!$E1358&lt;=75, "61-75 dias", "76-99 dias")))))</f>
        <v>0-15 dias</v>
      </c>
      <c r="G1358" s="38">
        <v>35</v>
      </c>
      <c r="H1358" s="60" t="str">
        <f>IF('Base tratada'!$G1358&lt;=29,"24–29",
IF('Base tratada'!$G1358&lt;=39,"30–39",
IF('Base tratada'!$G1358&lt;=49,"40–49",
IF('Base tratada'!$G1358&lt;=59,"50–59",
IF('Base tratada'!$G1358&lt;=69,"60–69",
"70–80")))))</f>
        <v>30–39</v>
      </c>
      <c r="I1358" s="34">
        <v>2472</v>
      </c>
      <c r="J1358" s="58" t="str">
        <f>IF('Base tratada'!$K1358=1,"Divorciado",
IF('Base tratada'!$L1358=1,"Casado",
IF('Base tratada'!$M1358=1, "Solteiro",
IF('Base tratada'!$N1358=1,"Juntos",
"Viúvo"))))</f>
        <v>Casado</v>
      </c>
      <c r="K1358" s="34">
        <v>0</v>
      </c>
      <c r="L1358" s="34">
        <v>1</v>
      </c>
      <c r="M1358" s="34">
        <v>0</v>
      </c>
      <c r="N1358" s="34">
        <v>0</v>
      </c>
      <c r="O1358" s="34">
        <v>0</v>
      </c>
      <c r="P1358" s="34">
        <v>0</v>
      </c>
      <c r="Q1358" s="34">
        <v>0</v>
      </c>
      <c r="R1358" s="34">
        <v>1</v>
      </c>
      <c r="S1358" s="34">
        <v>0</v>
      </c>
      <c r="T1358" s="34">
        <v>0</v>
      </c>
      <c r="U1358" s="35">
        <v>5</v>
      </c>
      <c r="V1358" s="35">
        <v>13</v>
      </c>
      <c r="W1358" s="35">
        <v>14</v>
      </c>
      <c r="X1358" s="35">
        <v>0</v>
      </c>
      <c r="Y1358" s="35">
        <v>5</v>
      </c>
      <c r="Z1358" s="35">
        <v>31</v>
      </c>
      <c r="AA1358" s="34">
        <v>2</v>
      </c>
      <c r="AB1358" s="34">
        <v>6</v>
      </c>
      <c r="AC1358" s="34">
        <v>2</v>
      </c>
      <c r="AD1358" s="34">
        <v>1</v>
      </c>
      <c r="AE1358" s="34">
        <v>2</v>
      </c>
      <c r="AF1358" s="58">
        <f>'Base tratada'!$AC1358+'Base tratada'!$AD1358+'Base tratada'!$AE1358</f>
        <v>5</v>
      </c>
      <c r="AG13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58" s="58" t="str">
        <f>IF('Base tratada'!$AC1358&gt;=MAX('Base tratada'!$AD1358,'Base tratada'!$AE1358),"Web",
IF('Base tratada'!$AD1358&gt;='Base tratada'!$AE1358,"Catalog",
"Store"))</f>
        <v>Web</v>
      </c>
      <c r="AI1358" s="59">
        <f>IF('Base tratada'!$AF1358=0,"0",'Base tratada'!$AK1358/'Base tratada'!$AF1358)</f>
        <v>7.4</v>
      </c>
      <c r="AJ1358" s="59" t="str">
        <f>IF('Base tratada'!$AI1358=0,"R$ 0",
IF('Base tratada'!$AI1358&lt;=25,"R$ 1–25",
IF('Base tratada'!$AI1358&lt;=50,"R$ 26–50",
"+R$ 50")))</f>
        <v>R$ 1–25</v>
      </c>
      <c r="AK1358" s="35">
        <v>37</v>
      </c>
      <c r="AL1358" s="58" t="str">
        <f>IF('Base tratada'!$AK1358&lt;=100,"R$ 0-100",
IF('Base tratada'!$AK1358&lt;=500,"R$ 101-500",
IF('Base tratada'!$AK1358&lt;=1000,"R$ 501-1000",
IF('Base tratada'!$AK1358&lt;=1500,"R$ 1001-1500",
"+R$ 1500"))))</f>
        <v>R$ 0-100</v>
      </c>
      <c r="AM1358" s="34">
        <v>0</v>
      </c>
      <c r="AN1358" s="34">
        <v>0</v>
      </c>
      <c r="AO1358" s="34">
        <v>1</v>
      </c>
      <c r="AP1358" s="34">
        <v>0</v>
      </c>
      <c r="AQ1358" s="34">
        <v>0</v>
      </c>
      <c r="AR1358" s="34">
        <v>1</v>
      </c>
      <c r="AS1358" s="34">
        <v>0</v>
      </c>
      <c r="AT1358" s="34">
        <v>3</v>
      </c>
      <c r="AU1358" s="34">
        <v>11</v>
      </c>
      <c r="AV1358" s="52">
        <v>6</v>
      </c>
      <c r="AW1358" s="57">
        <v>1</v>
      </c>
      <c r="AX1358" s="58" t="str">
        <f>IF(Tabela3[[#This Row],[Response]]=1, "Aceitou", "Não aceitou")</f>
        <v>Aceitou</v>
      </c>
      <c r="AY1358" s="55" t="str">
        <f>Tabela3[[#This Row],[Faixa Recência]] &amp; " | " &amp; Tabela3[[#This Row],[Faixa Gasto]] &amp; " | " &amp; Tabela3[[#This Row],[Faixa ticket médio]]</f>
        <v>0-15 dias | R$ 0-100 | R$ 1–25</v>
      </c>
      <c r="AZ13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8" s="36"/>
    </row>
    <row r="1359" spans="1:54" x14ac:dyDescent="0.25">
      <c r="A1359" s="61">
        <v>1358</v>
      </c>
      <c r="B1359" s="37">
        <v>57420</v>
      </c>
      <c r="C1359" s="34">
        <v>0</v>
      </c>
      <c r="D1359" s="34">
        <v>1</v>
      </c>
      <c r="E1359" s="34">
        <v>22</v>
      </c>
      <c r="F1359" s="58" t="str">
        <f>IF('Base tratada'!$E1359&lt;=15,"0-15 dias",
IF('Base tratada'!$E1359&lt;=30, "16-30 dias",
IF('Base tratada'!$E1359&lt;=45, "31-45 dias",
IF('Base tratada'!$E1359&lt;=60, "46-60 dias",
IF('Base tratada'!$E1359&lt;=75, "61-75 dias", "76-99 dias")))))</f>
        <v>16-30 dias</v>
      </c>
      <c r="G1359" s="38">
        <v>49</v>
      </c>
      <c r="H1359" s="60" t="str">
        <f>IF('Base tratada'!$G1359&lt;=29,"24–29",
IF('Base tratada'!$G1359&lt;=39,"30–39",
IF('Base tratada'!$G1359&lt;=49,"40–49",
IF('Base tratada'!$G1359&lt;=59,"50–59",
IF('Base tratada'!$G1359&lt;=69,"60–69",
"70–80")))))</f>
        <v>40–49</v>
      </c>
      <c r="I1359" s="34">
        <v>2528</v>
      </c>
      <c r="J1359" s="58" t="str">
        <f>IF('Base tratada'!$K1359=1,"Divorciado",
IF('Base tratada'!$L1359=1,"Casado",
IF('Base tratada'!$M1359=1, "Solteiro",
IF('Base tratada'!$N1359=1,"Juntos",
"Viúvo"))))</f>
        <v>Juntos</v>
      </c>
      <c r="K1359" s="34">
        <v>0</v>
      </c>
      <c r="L1359" s="34">
        <v>0</v>
      </c>
      <c r="M1359" s="34">
        <v>0</v>
      </c>
      <c r="N1359" s="34">
        <v>1</v>
      </c>
      <c r="O1359" s="34">
        <v>0</v>
      </c>
      <c r="P1359" s="34">
        <v>0</v>
      </c>
      <c r="Q1359" s="34">
        <v>0</v>
      </c>
      <c r="R1359" s="34">
        <v>0</v>
      </c>
      <c r="S1359" s="34">
        <v>1</v>
      </c>
      <c r="T1359" s="34">
        <v>0</v>
      </c>
      <c r="U1359" s="35">
        <v>280</v>
      </c>
      <c r="V1359" s="35">
        <v>0</v>
      </c>
      <c r="W1359" s="35">
        <v>18</v>
      </c>
      <c r="X1359" s="35">
        <v>0</v>
      </c>
      <c r="Y1359" s="35">
        <v>0</v>
      </c>
      <c r="Z1359" s="35">
        <v>24</v>
      </c>
      <c r="AA1359" s="34">
        <v>3</v>
      </c>
      <c r="AB1359" s="34">
        <v>7</v>
      </c>
      <c r="AC1359" s="34">
        <v>5</v>
      </c>
      <c r="AD1359" s="34">
        <v>1</v>
      </c>
      <c r="AE1359" s="34">
        <v>6</v>
      </c>
      <c r="AF1359" s="58">
        <f>'Base tratada'!$AC1359+'Base tratada'!$AD1359+'Base tratada'!$AE1359</f>
        <v>12</v>
      </c>
      <c r="AG13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59" s="58" t="str">
        <f>IF('Base tratada'!$AC1359&gt;=MAX('Base tratada'!$AD1359,'Base tratada'!$AE1359),"Web",
IF('Base tratada'!$AD1359&gt;='Base tratada'!$AE1359,"Catalog",
"Store"))</f>
        <v>Store</v>
      </c>
      <c r="AI1359" s="59">
        <f>IF('Base tratada'!$AF1359=0,"0",'Base tratada'!$AK1359/'Base tratada'!$AF1359)</f>
        <v>24.833333333333332</v>
      </c>
      <c r="AJ1359" s="59" t="str">
        <f>IF('Base tratada'!$AI1359=0,"R$ 0",
IF('Base tratada'!$AI1359&lt;=25,"R$ 1–25",
IF('Base tratada'!$AI1359&lt;=50,"R$ 26–50",
"+R$ 50")))</f>
        <v>R$ 1–25</v>
      </c>
      <c r="AK1359" s="35">
        <v>298</v>
      </c>
      <c r="AL1359" s="58" t="str">
        <f>IF('Base tratada'!$AK1359&lt;=100,"R$ 0-100",
IF('Base tratada'!$AK1359&lt;=500,"R$ 101-500",
IF('Base tratada'!$AK1359&lt;=1000,"R$ 501-1000",
IF('Base tratada'!$AK1359&lt;=1500,"R$ 1001-1500",
"+R$ 1500"))))</f>
        <v>R$ 101-500</v>
      </c>
      <c r="AM1359" s="34">
        <v>0</v>
      </c>
      <c r="AN1359" s="34">
        <v>0</v>
      </c>
      <c r="AO1359" s="34">
        <v>0</v>
      </c>
      <c r="AP1359" s="34">
        <v>1</v>
      </c>
      <c r="AQ1359" s="34">
        <v>0</v>
      </c>
      <c r="AR1359" s="34">
        <v>1</v>
      </c>
      <c r="AS1359" s="34">
        <v>0</v>
      </c>
      <c r="AT1359" s="34">
        <v>3</v>
      </c>
      <c r="AU1359" s="34">
        <v>11</v>
      </c>
      <c r="AV1359" s="52">
        <v>274</v>
      </c>
      <c r="AW1359" s="57">
        <v>0</v>
      </c>
      <c r="AX1359" s="58" t="str">
        <f>IF(Tabela3[[#This Row],[Response]]=1, "Aceitou", "Não aceitou")</f>
        <v>Não aceitou</v>
      </c>
      <c r="AY1359" s="55" t="str">
        <f>Tabela3[[#This Row],[Faixa Recência]] &amp; " | " &amp; Tabela3[[#This Row],[Faixa Gasto]] &amp; " | " &amp; Tabela3[[#This Row],[Faixa ticket médio]]</f>
        <v>16-30 dias | R$ 101-500 | R$ 1–25</v>
      </c>
      <c r="AZ13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59" s="36"/>
    </row>
    <row r="1360" spans="1:54" x14ac:dyDescent="0.25">
      <c r="A1360" s="61">
        <v>1359</v>
      </c>
      <c r="B1360" s="37">
        <v>46390</v>
      </c>
      <c r="C1360" s="34">
        <v>0</v>
      </c>
      <c r="D1360" s="34">
        <v>1</v>
      </c>
      <c r="E1360" s="34">
        <v>56</v>
      </c>
      <c r="F1360" s="58" t="str">
        <f>IF('Base tratada'!$E1360&lt;=15,"0-15 dias",
IF('Base tratada'!$E1360&lt;=30, "16-30 dias",
IF('Base tratada'!$E1360&lt;=45, "31-45 dias",
IF('Base tratada'!$E1360&lt;=60, "46-60 dias",
IF('Base tratada'!$E1360&lt;=75, "61-75 dias", "76-99 dias")))))</f>
        <v>46-60 dias</v>
      </c>
      <c r="G1360" s="38">
        <v>65</v>
      </c>
      <c r="H1360" s="60" t="str">
        <f>IF('Base tratada'!$G1360&lt;=29,"24–29",
IF('Base tratada'!$G1360&lt;=39,"30–39",
IF('Base tratada'!$G1360&lt;=49,"40–49",
IF('Base tratada'!$G1360&lt;=59,"50–59",
IF('Base tratada'!$G1360&lt;=69,"60–69",
"70–80")))))</f>
        <v>60–69</v>
      </c>
      <c r="I1360" s="34">
        <v>2214</v>
      </c>
      <c r="J1360" s="58" t="str">
        <f>IF('Base tratada'!$K1360=1,"Divorciado",
IF('Base tratada'!$L1360=1,"Casado",
IF('Base tratada'!$M1360=1, "Solteiro",
IF('Base tratada'!$N1360=1,"Juntos",
"Viúvo"))))</f>
        <v>Divorciado</v>
      </c>
      <c r="K1360" s="34">
        <v>1</v>
      </c>
      <c r="L1360" s="34">
        <v>0</v>
      </c>
      <c r="M1360" s="34">
        <v>0</v>
      </c>
      <c r="N1360" s="34">
        <v>0</v>
      </c>
      <c r="O1360" s="34">
        <v>0</v>
      </c>
      <c r="P1360" s="34">
        <v>0</v>
      </c>
      <c r="Q1360" s="34">
        <v>0</v>
      </c>
      <c r="R1360" s="34">
        <v>0</v>
      </c>
      <c r="S1360" s="34">
        <v>1</v>
      </c>
      <c r="T1360" s="34">
        <v>0</v>
      </c>
      <c r="U1360" s="35">
        <v>95</v>
      </c>
      <c r="V1360" s="35">
        <v>14</v>
      </c>
      <c r="W1360" s="35">
        <v>64</v>
      </c>
      <c r="X1360" s="35">
        <v>2</v>
      </c>
      <c r="Y1360" s="35">
        <v>9</v>
      </c>
      <c r="Z1360" s="35">
        <v>38</v>
      </c>
      <c r="AA1360" s="34">
        <v>1</v>
      </c>
      <c r="AB1360" s="34">
        <v>7</v>
      </c>
      <c r="AC1360" s="34">
        <v>4</v>
      </c>
      <c r="AD1360" s="34">
        <v>2</v>
      </c>
      <c r="AE1360" s="34">
        <v>3</v>
      </c>
      <c r="AF1360" s="58">
        <f>'Base tratada'!$AC1360+'Base tratada'!$AD1360+'Base tratada'!$AE1360</f>
        <v>9</v>
      </c>
      <c r="AG13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60" s="58" t="str">
        <f>IF('Base tratada'!$AC1360&gt;=MAX('Base tratada'!$AD1360,'Base tratada'!$AE1360),"Web",
IF('Base tratada'!$AD1360&gt;='Base tratada'!$AE1360,"Catalog",
"Store"))</f>
        <v>Web</v>
      </c>
      <c r="AI1360" s="59">
        <f>IF('Base tratada'!$AF1360=0,"0",'Base tratada'!$AK1360/'Base tratada'!$AF1360)</f>
        <v>20.444444444444443</v>
      </c>
      <c r="AJ1360" s="59" t="str">
        <f>IF('Base tratada'!$AI1360=0,"R$ 0",
IF('Base tratada'!$AI1360&lt;=25,"R$ 1–25",
IF('Base tratada'!$AI1360&lt;=50,"R$ 26–50",
"+R$ 50")))</f>
        <v>R$ 1–25</v>
      </c>
      <c r="AK1360" s="35">
        <v>184</v>
      </c>
      <c r="AL1360" s="58" t="str">
        <f>IF('Base tratada'!$AK1360&lt;=100,"R$ 0-100",
IF('Base tratada'!$AK1360&lt;=500,"R$ 101-500",
IF('Base tratada'!$AK1360&lt;=1000,"R$ 501-1000",
IF('Base tratada'!$AK1360&lt;=1500,"R$ 1001-1500",
"+R$ 1500"))))</f>
        <v>R$ 101-500</v>
      </c>
      <c r="AM1360" s="34">
        <v>0</v>
      </c>
      <c r="AN1360" s="34">
        <v>0</v>
      </c>
      <c r="AO1360" s="34">
        <v>0</v>
      </c>
      <c r="AP1360" s="34">
        <v>0</v>
      </c>
      <c r="AQ1360" s="34">
        <v>0</v>
      </c>
      <c r="AR1360" s="34">
        <v>0</v>
      </c>
      <c r="AS1360" s="34">
        <v>0</v>
      </c>
      <c r="AT1360" s="34">
        <v>3</v>
      </c>
      <c r="AU1360" s="34">
        <v>11</v>
      </c>
      <c r="AV1360" s="52">
        <v>146</v>
      </c>
      <c r="AW1360" s="57">
        <v>0</v>
      </c>
      <c r="AX1360" s="58" t="str">
        <f>IF(Tabela3[[#This Row],[Response]]=1, "Aceitou", "Não aceitou")</f>
        <v>Não aceitou</v>
      </c>
      <c r="AY1360" s="55" t="str">
        <f>Tabela3[[#This Row],[Faixa Recência]] &amp; " | " &amp; Tabela3[[#This Row],[Faixa Gasto]] &amp; " | " &amp; Tabela3[[#This Row],[Faixa ticket médio]]</f>
        <v>46-60 dias | R$ 101-500 | R$ 1–25</v>
      </c>
      <c r="AZ13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0" s="36"/>
    </row>
    <row r="1361" spans="1:54" x14ac:dyDescent="0.25">
      <c r="A1361" s="61">
        <v>1360</v>
      </c>
      <c r="B1361" s="37">
        <v>54342</v>
      </c>
      <c r="C1361" s="34">
        <v>1</v>
      </c>
      <c r="D1361" s="34">
        <v>1</v>
      </c>
      <c r="E1361" s="34">
        <v>74</v>
      </c>
      <c r="F1361" s="58" t="str">
        <f>IF('Base tratada'!$E1361&lt;=15,"0-15 dias",
IF('Base tratada'!$E1361&lt;=30, "16-30 dias",
IF('Base tratada'!$E1361&lt;=45, "31-45 dias",
IF('Base tratada'!$E1361&lt;=60, "46-60 dias",
IF('Base tratada'!$E1361&lt;=75, "61-75 dias", "76-99 dias")))))</f>
        <v>61-75 dias</v>
      </c>
      <c r="G1361" s="38">
        <v>64</v>
      </c>
      <c r="H1361" s="60" t="str">
        <f>IF('Base tratada'!$G1361&lt;=29,"24–29",
IF('Base tratada'!$G1361&lt;=39,"30–39",
IF('Base tratada'!$G1361&lt;=49,"40–49",
IF('Base tratada'!$G1361&lt;=59,"50–59",
IF('Base tratada'!$G1361&lt;=69,"60–69",
"70–80")))))</f>
        <v>60–69</v>
      </c>
      <c r="I1361" s="34">
        <v>2520</v>
      </c>
      <c r="J1361" s="58" t="str">
        <f>IF('Base tratada'!$K1361=1,"Divorciado",
IF('Base tratada'!$L1361=1,"Casado",
IF('Base tratada'!$M1361=1, "Solteiro",
IF('Base tratada'!$N1361=1,"Juntos",
"Viúvo"))))</f>
        <v>Juntos</v>
      </c>
      <c r="K1361" s="34">
        <v>0</v>
      </c>
      <c r="L1361" s="34">
        <v>0</v>
      </c>
      <c r="M1361" s="34">
        <v>0</v>
      </c>
      <c r="N1361" s="34">
        <v>1</v>
      </c>
      <c r="O1361" s="34">
        <v>0</v>
      </c>
      <c r="P1361" s="34">
        <v>1</v>
      </c>
      <c r="Q1361" s="34">
        <v>0</v>
      </c>
      <c r="R1361" s="34">
        <v>0</v>
      </c>
      <c r="S1361" s="34">
        <v>0</v>
      </c>
      <c r="T1361" s="34">
        <v>0</v>
      </c>
      <c r="U1361" s="35">
        <v>84</v>
      </c>
      <c r="V1361" s="35">
        <v>10</v>
      </c>
      <c r="W1361" s="35">
        <v>34</v>
      </c>
      <c r="X1361" s="35">
        <v>11</v>
      </c>
      <c r="Y1361" s="35">
        <v>10</v>
      </c>
      <c r="Z1361" s="35">
        <v>28</v>
      </c>
      <c r="AA1361" s="34">
        <v>4</v>
      </c>
      <c r="AB1361" s="34">
        <v>6</v>
      </c>
      <c r="AC1361" s="34">
        <v>3</v>
      </c>
      <c r="AD1361" s="34">
        <v>1</v>
      </c>
      <c r="AE1361" s="34">
        <v>4</v>
      </c>
      <c r="AF1361" s="58">
        <f>'Base tratada'!$AC1361+'Base tratada'!$AD1361+'Base tratada'!$AE1361</f>
        <v>8</v>
      </c>
      <c r="AG13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61" s="58" t="str">
        <f>IF('Base tratada'!$AC1361&gt;=MAX('Base tratada'!$AD1361,'Base tratada'!$AE1361),"Web",
IF('Base tratada'!$AD1361&gt;='Base tratada'!$AE1361,"Catalog",
"Store"))</f>
        <v>Store</v>
      </c>
      <c r="AI1361" s="59">
        <f>IF('Base tratada'!$AF1361=0,"0",'Base tratada'!$AK1361/'Base tratada'!$AF1361)</f>
        <v>18.625</v>
      </c>
      <c r="AJ1361" s="59" t="str">
        <f>IF('Base tratada'!$AI1361=0,"R$ 0",
IF('Base tratada'!$AI1361&lt;=25,"R$ 1–25",
IF('Base tratada'!$AI1361&lt;=50,"R$ 26–50",
"+R$ 50")))</f>
        <v>R$ 1–25</v>
      </c>
      <c r="AK1361" s="35">
        <v>149</v>
      </c>
      <c r="AL1361" s="58" t="str">
        <f>IF('Base tratada'!$AK1361&lt;=100,"R$ 0-100",
IF('Base tratada'!$AK1361&lt;=500,"R$ 101-500",
IF('Base tratada'!$AK1361&lt;=1000,"R$ 501-1000",
IF('Base tratada'!$AK1361&lt;=1500,"R$ 1001-1500",
"+R$ 1500"))))</f>
        <v>R$ 101-500</v>
      </c>
      <c r="AM1361" s="34">
        <v>0</v>
      </c>
      <c r="AN1361" s="34">
        <v>0</v>
      </c>
      <c r="AO1361" s="34">
        <v>0</v>
      </c>
      <c r="AP1361" s="34">
        <v>0</v>
      </c>
      <c r="AQ1361" s="34">
        <v>0</v>
      </c>
      <c r="AR1361" s="34">
        <v>0</v>
      </c>
      <c r="AS1361" s="34">
        <v>0</v>
      </c>
      <c r="AT1361" s="34">
        <v>3</v>
      </c>
      <c r="AU1361" s="34">
        <v>11</v>
      </c>
      <c r="AV1361" s="52">
        <v>121</v>
      </c>
      <c r="AW1361" s="57">
        <v>0</v>
      </c>
      <c r="AX1361" s="58" t="str">
        <f>IF(Tabela3[[#This Row],[Response]]=1, "Aceitou", "Não aceitou")</f>
        <v>Não aceitou</v>
      </c>
      <c r="AY1361" s="55" t="str">
        <f>Tabela3[[#This Row],[Faixa Recência]] &amp; " | " &amp; Tabela3[[#This Row],[Faixa Gasto]] &amp; " | " &amp; Tabela3[[#This Row],[Faixa ticket médio]]</f>
        <v>61-75 dias | R$ 101-500 | R$ 1–25</v>
      </c>
      <c r="AZ13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1" s="36"/>
    </row>
    <row r="1362" spans="1:54" x14ac:dyDescent="0.25">
      <c r="A1362" s="61">
        <v>1361</v>
      </c>
      <c r="B1362" s="37">
        <v>20895</v>
      </c>
      <c r="C1362" s="34">
        <v>1</v>
      </c>
      <c r="D1362" s="34">
        <v>0</v>
      </c>
      <c r="E1362" s="34">
        <v>24</v>
      </c>
      <c r="F1362" s="58" t="str">
        <f>IF('Base tratada'!$E1362&lt;=15,"0-15 dias",
IF('Base tratada'!$E1362&lt;=30, "16-30 dias",
IF('Base tratada'!$E1362&lt;=45, "31-45 dias",
IF('Base tratada'!$E1362&lt;=60, "46-60 dias",
IF('Base tratada'!$E1362&lt;=75, "61-75 dias", "76-99 dias")))))</f>
        <v>16-30 dias</v>
      </c>
      <c r="G1362" s="38">
        <v>47</v>
      </c>
      <c r="H1362" s="60" t="str">
        <f>IF('Base tratada'!$G1362&lt;=29,"24–29",
IF('Base tratada'!$G1362&lt;=39,"30–39",
IF('Base tratada'!$G1362&lt;=49,"40–49",
IF('Base tratada'!$G1362&lt;=59,"50–59",
IF('Base tratada'!$G1362&lt;=69,"60–69",
"70–80")))))</f>
        <v>40–49</v>
      </c>
      <c r="I1362" s="34">
        <v>2790</v>
      </c>
      <c r="J1362" s="58" t="str">
        <f>IF('Base tratada'!$K1362=1,"Divorciado",
IF('Base tratada'!$L1362=1,"Casado",
IF('Base tratada'!$M1362=1, "Solteiro",
IF('Base tratada'!$N1362=1,"Juntos",
"Viúvo"))))</f>
        <v>Casado</v>
      </c>
      <c r="K1362" s="34">
        <v>0</v>
      </c>
      <c r="L1362" s="34">
        <v>1</v>
      </c>
      <c r="M1362" s="34">
        <v>0</v>
      </c>
      <c r="N1362" s="34">
        <v>0</v>
      </c>
      <c r="O1362" s="34">
        <v>0</v>
      </c>
      <c r="P1362" s="34">
        <v>0</v>
      </c>
      <c r="Q1362" s="34">
        <v>0</v>
      </c>
      <c r="R1362" s="34">
        <v>1</v>
      </c>
      <c r="S1362" s="34">
        <v>0</v>
      </c>
      <c r="T1362" s="34">
        <v>0</v>
      </c>
      <c r="U1362" s="35">
        <v>18</v>
      </c>
      <c r="V1362" s="35">
        <v>3</v>
      </c>
      <c r="W1362" s="35">
        <v>17</v>
      </c>
      <c r="X1362" s="35">
        <v>3</v>
      </c>
      <c r="Y1362" s="35">
        <v>0</v>
      </c>
      <c r="Z1362" s="35">
        <v>4</v>
      </c>
      <c r="AA1362" s="34">
        <v>1</v>
      </c>
      <c r="AB1362" s="34">
        <v>9</v>
      </c>
      <c r="AC1362" s="34">
        <v>2</v>
      </c>
      <c r="AD1362" s="34">
        <v>0</v>
      </c>
      <c r="AE1362" s="34">
        <v>3</v>
      </c>
      <c r="AF1362" s="58">
        <f>'Base tratada'!$AC1362+'Base tratada'!$AD1362+'Base tratada'!$AE1362</f>
        <v>5</v>
      </c>
      <c r="AG13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62" s="58" t="str">
        <f>IF('Base tratada'!$AC1362&gt;=MAX('Base tratada'!$AD1362,'Base tratada'!$AE1362),"Web",
IF('Base tratada'!$AD1362&gt;='Base tratada'!$AE1362,"Catalog",
"Store"))</f>
        <v>Store</v>
      </c>
      <c r="AI1362" s="59">
        <f>IF('Base tratada'!$AF1362=0,"0",'Base tratada'!$AK1362/'Base tratada'!$AF1362)</f>
        <v>8.1999999999999993</v>
      </c>
      <c r="AJ1362" s="59" t="str">
        <f>IF('Base tratada'!$AI1362=0,"R$ 0",
IF('Base tratada'!$AI1362&lt;=25,"R$ 1–25",
IF('Base tratada'!$AI1362&lt;=50,"R$ 26–50",
"+R$ 50")))</f>
        <v>R$ 1–25</v>
      </c>
      <c r="AK1362" s="35">
        <v>41</v>
      </c>
      <c r="AL1362" s="58" t="str">
        <f>IF('Base tratada'!$AK1362&lt;=100,"R$ 0-100",
IF('Base tratada'!$AK1362&lt;=500,"R$ 101-500",
IF('Base tratada'!$AK1362&lt;=1000,"R$ 501-1000",
IF('Base tratada'!$AK1362&lt;=1500,"R$ 1001-1500",
"+R$ 1500"))))</f>
        <v>R$ 0-100</v>
      </c>
      <c r="AM1362" s="34">
        <v>0</v>
      </c>
      <c r="AN1362" s="34">
        <v>0</v>
      </c>
      <c r="AO1362" s="34">
        <v>0</v>
      </c>
      <c r="AP1362" s="34">
        <v>0</v>
      </c>
      <c r="AQ1362" s="34">
        <v>0</v>
      </c>
      <c r="AR1362" s="34">
        <v>0</v>
      </c>
      <c r="AS1362" s="34">
        <v>0</v>
      </c>
      <c r="AT1362" s="34">
        <v>3</v>
      </c>
      <c r="AU1362" s="34">
        <v>11</v>
      </c>
      <c r="AV1362" s="52">
        <v>37</v>
      </c>
      <c r="AW1362" s="57">
        <v>0</v>
      </c>
      <c r="AX1362" s="58" t="str">
        <f>IF(Tabela3[[#This Row],[Response]]=1, "Aceitou", "Não aceitou")</f>
        <v>Não aceitou</v>
      </c>
      <c r="AY1362" s="55" t="str">
        <f>Tabela3[[#This Row],[Faixa Recência]] &amp; " | " &amp; Tabela3[[#This Row],[Faixa Gasto]] &amp; " | " &amp; Tabela3[[#This Row],[Faixa ticket médio]]</f>
        <v>16-30 dias | R$ 0-100 | R$ 1–25</v>
      </c>
      <c r="AZ13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2" s="36"/>
    </row>
    <row r="1363" spans="1:54" x14ac:dyDescent="0.25">
      <c r="A1363" s="61">
        <v>1362</v>
      </c>
      <c r="B1363" s="37">
        <v>92344</v>
      </c>
      <c r="C1363" s="34">
        <v>0</v>
      </c>
      <c r="D1363" s="34">
        <v>0</v>
      </c>
      <c r="E1363" s="34">
        <v>9</v>
      </c>
      <c r="F1363" s="58" t="str">
        <f>IF('Base tratada'!$E1363&lt;=15,"0-15 dias",
IF('Base tratada'!$E1363&lt;=30, "16-30 dias",
IF('Base tratada'!$E1363&lt;=45, "31-45 dias",
IF('Base tratada'!$E1363&lt;=60, "46-60 dias",
IF('Base tratada'!$E1363&lt;=75, "61-75 dias", "76-99 dias")))))</f>
        <v>0-15 dias</v>
      </c>
      <c r="G1363" s="38">
        <v>72</v>
      </c>
      <c r="H1363" s="60" t="str">
        <f>IF('Base tratada'!$G1363&lt;=29,"24–29",
IF('Base tratada'!$G1363&lt;=39,"30–39",
IF('Base tratada'!$G1363&lt;=49,"40–49",
IF('Base tratada'!$G1363&lt;=59,"50–59",
IF('Base tratada'!$G1363&lt;=69,"60–69",
"70–80")))))</f>
        <v>70–80</v>
      </c>
      <c r="I1363" s="34">
        <v>2324</v>
      </c>
      <c r="J1363" s="58" t="str">
        <f>IF('Base tratada'!$K1363=1,"Divorciado",
IF('Base tratada'!$L1363=1,"Casado",
IF('Base tratada'!$M1363=1, "Solteiro",
IF('Base tratada'!$N1363=1,"Juntos",
"Viúvo"))))</f>
        <v>Casado</v>
      </c>
      <c r="K1363" s="34">
        <v>0</v>
      </c>
      <c r="L1363" s="34">
        <v>1</v>
      </c>
      <c r="M1363" s="34">
        <v>0</v>
      </c>
      <c r="N1363" s="34">
        <v>0</v>
      </c>
      <c r="O1363" s="34">
        <v>0</v>
      </c>
      <c r="P1363" s="34">
        <v>0</v>
      </c>
      <c r="Q1363" s="34">
        <v>0</v>
      </c>
      <c r="R1363" s="34">
        <v>1</v>
      </c>
      <c r="S1363" s="34">
        <v>0</v>
      </c>
      <c r="T1363" s="34">
        <v>0</v>
      </c>
      <c r="U1363" s="35">
        <v>992</v>
      </c>
      <c r="V1363" s="35">
        <v>24</v>
      </c>
      <c r="W1363" s="35">
        <v>694</v>
      </c>
      <c r="X1363" s="35">
        <v>51</v>
      </c>
      <c r="Y1363" s="35">
        <v>19</v>
      </c>
      <c r="Z1363" s="35">
        <v>119</v>
      </c>
      <c r="AA1363" s="34">
        <v>0</v>
      </c>
      <c r="AB1363" s="34">
        <v>1</v>
      </c>
      <c r="AC1363" s="34">
        <v>5</v>
      </c>
      <c r="AD1363" s="34">
        <v>10</v>
      </c>
      <c r="AE1363" s="34">
        <v>5</v>
      </c>
      <c r="AF1363" s="58">
        <f>'Base tratada'!$AC1363+'Base tratada'!$AD1363+'Base tratada'!$AE1363</f>
        <v>20</v>
      </c>
      <c r="AG13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63" s="58" t="str">
        <f>IF('Base tratada'!$AC1363&gt;=MAX('Base tratada'!$AD1363,'Base tratada'!$AE1363),"Web",
IF('Base tratada'!$AD1363&gt;='Base tratada'!$AE1363,"Catalog",
"Store"))</f>
        <v>Catalog</v>
      </c>
      <c r="AI1363" s="59">
        <f>IF('Base tratada'!$AF1363=0,"0",'Base tratada'!$AK1363/'Base tratada'!$AF1363)</f>
        <v>89</v>
      </c>
      <c r="AJ1363" s="59" t="str">
        <f>IF('Base tratada'!$AI1363=0,"R$ 0",
IF('Base tratada'!$AI1363&lt;=25,"R$ 1–25",
IF('Base tratada'!$AI1363&lt;=50,"R$ 26–50",
"+R$ 50")))</f>
        <v>+R$ 50</v>
      </c>
      <c r="AK1363" s="35">
        <v>1780</v>
      </c>
      <c r="AL1363" s="58" t="str">
        <f>IF('Base tratada'!$AK1363&lt;=100,"R$ 0-100",
IF('Base tratada'!$AK1363&lt;=500,"R$ 101-500",
IF('Base tratada'!$AK1363&lt;=1000,"R$ 501-1000",
IF('Base tratada'!$AK1363&lt;=1500,"R$ 1001-1500",
"+R$ 1500"))))</f>
        <v>+R$ 1500</v>
      </c>
      <c r="AM1363" s="34">
        <v>0</v>
      </c>
      <c r="AN1363" s="34">
        <v>0</v>
      </c>
      <c r="AO1363" s="34">
        <v>1</v>
      </c>
      <c r="AP1363" s="34">
        <v>0</v>
      </c>
      <c r="AQ1363" s="34">
        <v>1</v>
      </c>
      <c r="AR1363" s="34">
        <v>2</v>
      </c>
      <c r="AS1363" s="34">
        <v>0</v>
      </c>
      <c r="AT1363" s="34">
        <v>3</v>
      </c>
      <c r="AU1363" s="34">
        <v>11</v>
      </c>
      <c r="AV1363" s="52">
        <v>1661</v>
      </c>
      <c r="AW1363" s="57">
        <v>0</v>
      </c>
      <c r="AX1363" s="58" t="str">
        <f>IF(Tabela3[[#This Row],[Response]]=1, "Aceitou", "Não aceitou")</f>
        <v>Não aceitou</v>
      </c>
      <c r="AY1363" s="55" t="str">
        <f>Tabela3[[#This Row],[Faixa Recência]] &amp; " | " &amp; Tabela3[[#This Row],[Faixa Gasto]] &amp; " | " &amp; Tabela3[[#This Row],[Faixa ticket médio]]</f>
        <v>0-15 dias | +R$ 1500 | +R$ 50</v>
      </c>
      <c r="AZ13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63" s="36"/>
    </row>
    <row r="1364" spans="1:54" x14ac:dyDescent="0.25">
      <c r="A1364" s="61">
        <v>1363</v>
      </c>
      <c r="B1364" s="37">
        <v>26907</v>
      </c>
      <c r="C1364" s="34">
        <v>1</v>
      </c>
      <c r="D1364" s="34">
        <v>1</v>
      </c>
      <c r="E1364" s="34">
        <v>10</v>
      </c>
      <c r="F1364" s="58" t="str">
        <f>IF('Base tratada'!$E1364&lt;=15,"0-15 dias",
IF('Base tratada'!$E1364&lt;=30, "16-30 dias",
IF('Base tratada'!$E1364&lt;=45, "31-45 dias",
IF('Base tratada'!$E1364&lt;=60, "46-60 dias",
IF('Base tratada'!$E1364&lt;=75, "61-75 dias", "76-99 dias")))))</f>
        <v>0-15 dias</v>
      </c>
      <c r="G1364" s="38">
        <v>44</v>
      </c>
      <c r="H1364" s="60" t="str">
        <f>IF('Base tratada'!$G1364&lt;=29,"24–29",
IF('Base tratada'!$G1364&lt;=39,"30–39",
IF('Base tratada'!$G1364&lt;=49,"40–49",
IF('Base tratada'!$G1364&lt;=59,"50–59",
IF('Base tratada'!$G1364&lt;=69,"60–69",
"70–80")))))</f>
        <v>40–49</v>
      </c>
      <c r="I1364" s="34">
        <v>2472</v>
      </c>
      <c r="J1364" s="58" t="str">
        <f>IF('Base tratada'!$K1364=1,"Divorciado",
IF('Base tratada'!$L1364=1,"Casado",
IF('Base tratada'!$M1364=1, "Solteiro",
IF('Base tratada'!$N1364=1,"Juntos",
"Viúvo"))))</f>
        <v>Juntos</v>
      </c>
      <c r="K1364" s="34">
        <v>0</v>
      </c>
      <c r="L1364" s="34">
        <v>0</v>
      </c>
      <c r="M1364" s="34">
        <v>0</v>
      </c>
      <c r="N1364" s="34">
        <v>1</v>
      </c>
      <c r="O1364" s="34">
        <v>0</v>
      </c>
      <c r="P1364" s="34">
        <v>1</v>
      </c>
      <c r="Q1364" s="34">
        <v>0</v>
      </c>
      <c r="R1364" s="34">
        <v>0</v>
      </c>
      <c r="S1364" s="34">
        <v>0</v>
      </c>
      <c r="T1364" s="34">
        <v>0</v>
      </c>
      <c r="U1364" s="35">
        <v>9</v>
      </c>
      <c r="V1364" s="35">
        <v>1</v>
      </c>
      <c r="W1364" s="35">
        <v>7</v>
      </c>
      <c r="X1364" s="35">
        <v>0</v>
      </c>
      <c r="Y1364" s="35">
        <v>3</v>
      </c>
      <c r="Z1364" s="35">
        <v>2</v>
      </c>
      <c r="AA1364" s="34">
        <v>2</v>
      </c>
      <c r="AB1364" s="34">
        <v>7</v>
      </c>
      <c r="AC1364" s="34">
        <v>1</v>
      </c>
      <c r="AD1364" s="34">
        <v>0</v>
      </c>
      <c r="AE1364" s="34">
        <v>3</v>
      </c>
      <c r="AF1364" s="58">
        <f>'Base tratada'!$AC1364+'Base tratada'!$AD1364+'Base tratada'!$AE1364</f>
        <v>4</v>
      </c>
      <c r="AG13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64" s="58" t="str">
        <f>IF('Base tratada'!$AC1364&gt;=MAX('Base tratada'!$AD1364,'Base tratada'!$AE1364),"Web",
IF('Base tratada'!$AD1364&gt;='Base tratada'!$AE1364,"Catalog",
"Store"))</f>
        <v>Store</v>
      </c>
      <c r="AI1364" s="59">
        <f>IF('Base tratada'!$AF1364=0,"0",'Base tratada'!$AK1364/'Base tratada'!$AF1364)</f>
        <v>5</v>
      </c>
      <c r="AJ1364" s="59" t="str">
        <f>IF('Base tratada'!$AI1364=0,"R$ 0",
IF('Base tratada'!$AI1364&lt;=25,"R$ 1–25",
IF('Base tratada'!$AI1364&lt;=50,"R$ 26–50",
"+R$ 50")))</f>
        <v>R$ 1–25</v>
      </c>
      <c r="AK1364" s="35">
        <v>20</v>
      </c>
      <c r="AL1364" s="58" t="str">
        <f>IF('Base tratada'!$AK1364&lt;=100,"R$ 0-100",
IF('Base tratada'!$AK1364&lt;=500,"R$ 101-500",
IF('Base tratada'!$AK1364&lt;=1000,"R$ 501-1000",
IF('Base tratada'!$AK1364&lt;=1500,"R$ 1001-1500",
"+R$ 1500"))))</f>
        <v>R$ 0-100</v>
      </c>
      <c r="AM1364" s="34">
        <v>0</v>
      </c>
      <c r="AN1364" s="34">
        <v>0</v>
      </c>
      <c r="AO1364" s="34">
        <v>0</v>
      </c>
      <c r="AP1364" s="34">
        <v>0</v>
      </c>
      <c r="AQ1364" s="34">
        <v>0</v>
      </c>
      <c r="AR1364" s="34">
        <v>0</v>
      </c>
      <c r="AS1364" s="34">
        <v>0</v>
      </c>
      <c r="AT1364" s="34">
        <v>3</v>
      </c>
      <c r="AU1364" s="34">
        <v>11</v>
      </c>
      <c r="AV1364" s="52">
        <v>18</v>
      </c>
      <c r="AW1364" s="57">
        <v>0</v>
      </c>
      <c r="AX1364" s="58" t="str">
        <f>IF(Tabela3[[#This Row],[Response]]=1, "Aceitou", "Não aceitou")</f>
        <v>Não aceitou</v>
      </c>
      <c r="AY1364" s="55" t="str">
        <f>Tabela3[[#This Row],[Faixa Recência]] &amp; " | " &amp; Tabela3[[#This Row],[Faixa Gasto]] &amp; " | " &amp; Tabela3[[#This Row],[Faixa ticket médio]]</f>
        <v>0-15 dias | R$ 0-100 | R$ 1–25</v>
      </c>
      <c r="AZ13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4" s="36"/>
    </row>
    <row r="1365" spans="1:54" x14ac:dyDescent="0.25">
      <c r="A1365" s="61">
        <v>1364</v>
      </c>
      <c r="B1365" s="37">
        <v>44964</v>
      </c>
      <c r="C1365" s="34">
        <v>1</v>
      </c>
      <c r="D1365" s="34">
        <v>1</v>
      </c>
      <c r="E1365" s="34">
        <v>35</v>
      </c>
      <c r="F1365" s="58" t="str">
        <f>IF('Base tratada'!$E1365&lt;=15,"0-15 dias",
IF('Base tratada'!$E1365&lt;=30, "16-30 dias",
IF('Base tratada'!$E1365&lt;=45, "31-45 dias",
IF('Base tratada'!$E1365&lt;=60, "46-60 dias",
IF('Base tratada'!$E1365&lt;=75, "61-75 dias", "76-99 dias")))))</f>
        <v>31-45 dias</v>
      </c>
      <c r="G1365" s="38">
        <v>40</v>
      </c>
      <c r="H1365" s="60" t="str">
        <f>IF('Base tratada'!$G1365&lt;=29,"24–29",
IF('Base tratada'!$G1365&lt;=39,"30–39",
IF('Base tratada'!$G1365&lt;=49,"40–49",
IF('Base tratada'!$G1365&lt;=59,"50–59",
IF('Base tratada'!$G1365&lt;=69,"60–69",
"70–80")))))</f>
        <v>40–49</v>
      </c>
      <c r="I1365" s="34">
        <v>2719</v>
      </c>
      <c r="J1365" s="58" t="str">
        <f>IF('Base tratada'!$K1365=1,"Divorciado",
IF('Base tratada'!$L1365=1,"Casado",
IF('Base tratada'!$M1365=1, "Solteiro",
IF('Base tratada'!$N1365=1,"Juntos",
"Viúvo"))))</f>
        <v>Juntos</v>
      </c>
      <c r="K1365" s="34">
        <v>0</v>
      </c>
      <c r="L1365" s="34">
        <v>0</v>
      </c>
      <c r="M1365" s="34">
        <v>0</v>
      </c>
      <c r="N1365" s="34">
        <v>1</v>
      </c>
      <c r="O1365" s="34">
        <v>0</v>
      </c>
      <c r="P1365" s="34">
        <v>0</v>
      </c>
      <c r="Q1365" s="34">
        <v>0</v>
      </c>
      <c r="R1365" s="34">
        <v>1</v>
      </c>
      <c r="S1365" s="34">
        <v>0</v>
      </c>
      <c r="T1365" s="34">
        <v>0</v>
      </c>
      <c r="U1365" s="35">
        <v>19</v>
      </c>
      <c r="V1365" s="35">
        <v>1</v>
      </c>
      <c r="W1365" s="35">
        <v>17</v>
      </c>
      <c r="X1365" s="35">
        <v>2</v>
      </c>
      <c r="Y1365" s="35">
        <v>0</v>
      </c>
      <c r="Z1365" s="35">
        <v>2</v>
      </c>
      <c r="AA1365" s="34">
        <v>1</v>
      </c>
      <c r="AB1365" s="34">
        <v>8</v>
      </c>
      <c r="AC1365" s="34">
        <v>1</v>
      </c>
      <c r="AD1365" s="34">
        <v>0</v>
      </c>
      <c r="AE1365" s="34">
        <v>3</v>
      </c>
      <c r="AF1365" s="58">
        <f>'Base tratada'!$AC1365+'Base tratada'!$AD1365+'Base tratada'!$AE1365</f>
        <v>4</v>
      </c>
      <c r="AG13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65" s="58" t="str">
        <f>IF('Base tratada'!$AC1365&gt;=MAX('Base tratada'!$AD1365,'Base tratada'!$AE1365),"Web",
IF('Base tratada'!$AD1365&gt;='Base tratada'!$AE1365,"Catalog",
"Store"))</f>
        <v>Store</v>
      </c>
      <c r="AI1365" s="59">
        <f>IF('Base tratada'!$AF1365=0,"0",'Base tratada'!$AK1365/'Base tratada'!$AF1365)</f>
        <v>9.75</v>
      </c>
      <c r="AJ1365" s="59" t="str">
        <f>IF('Base tratada'!$AI1365=0,"R$ 0",
IF('Base tratada'!$AI1365&lt;=25,"R$ 1–25",
IF('Base tratada'!$AI1365&lt;=50,"R$ 26–50",
"+R$ 50")))</f>
        <v>R$ 1–25</v>
      </c>
      <c r="AK1365" s="35">
        <v>39</v>
      </c>
      <c r="AL1365" s="58" t="str">
        <f>IF('Base tratada'!$AK1365&lt;=100,"R$ 0-100",
IF('Base tratada'!$AK1365&lt;=500,"R$ 101-500",
IF('Base tratada'!$AK1365&lt;=1000,"R$ 501-1000",
IF('Base tratada'!$AK1365&lt;=1500,"R$ 1001-1500",
"+R$ 1500"))))</f>
        <v>R$ 0-100</v>
      </c>
      <c r="AM1365" s="34">
        <v>0</v>
      </c>
      <c r="AN1365" s="34">
        <v>0</v>
      </c>
      <c r="AO1365" s="34">
        <v>0</v>
      </c>
      <c r="AP1365" s="34">
        <v>0</v>
      </c>
      <c r="AQ1365" s="34">
        <v>0</v>
      </c>
      <c r="AR1365" s="34">
        <v>0</v>
      </c>
      <c r="AS1365" s="34">
        <v>0</v>
      </c>
      <c r="AT1365" s="34">
        <v>3</v>
      </c>
      <c r="AU1365" s="34">
        <v>11</v>
      </c>
      <c r="AV1365" s="52">
        <v>37</v>
      </c>
      <c r="AW1365" s="57">
        <v>0</v>
      </c>
      <c r="AX1365" s="58" t="str">
        <f>IF(Tabela3[[#This Row],[Response]]=1, "Aceitou", "Não aceitou")</f>
        <v>Não aceitou</v>
      </c>
      <c r="AY1365" s="55" t="str">
        <f>Tabela3[[#This Row],[Faixa Recência]] &amp; " | " &amp; Tabela3[[#This Row],[Faixa Gasto]] &amp; " | " &amp; Tabela3[[#This Row],[Faixa ticket médio]]</f>
        <v>31-45 dias | R$ 0-100 | R$ 1–25</v>
      </c>
      <c r="AZ13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5" s="36"/>
    </row>
    <row r="1366" spans="1:54" x14ac:dyDescent="0.25">
      <c r="A1366" s="61">
        <v>1365</v>
      </c>
      <c r="B1366" s="37">
        <v>75507</v>
      </c>
      <c r="C1366" s="34">
        <v>0</v>
      </c>
      <c r="D1366" s="34">
        <v>0</v>
      </c>
      <c r="E1366" s="34">
        <v>56</v>
      </c>
      <c r="F1366" s="58" t="str">
        <f>IF('Base tratada'!$E1366&lt;=15,"0-15 dias",
IF('Base tratada'!$E1366&lt;=30, "16-30 dias",
IF('Base tratada'!$E1366&lt;=45, "31-45 dias",
IF('Base tratada'!$E1366&lt;=60, "46-60 dias",
IF('Base tratada'!$E1366&lt;=75, "61-75 dias", "76-99 dias")))))</f>
        <v>46-60 dias</v>
      </c>
      <c r="G1366" s="38">
        <v>41</v>
      </c>
      <c r="H1366" s="60" t="str">
        <f>IF('Base tratada'!$G1366&lt;=29,"24–29",
IF('Base tratada'!$G1366&lt;=39,"30–39",
IF('Base tratada'!$G1366&lt;=49,"40–49",
IF('Base tratada'!$G1366&lt;=59,"50–59",
IF('Base tratada'!$G1366&lt;=69,"60–69",
"70–80")))))</f>
        <v>40–49</v>
      </c>
      <c r="I1366" s="34">
        <v>2217</v>
      </c>
      <c r="J1366" s="58" t="str">
        <f>IF('Base tratada'!$K1366=1,"Divorciado",
IF('Base tratada'!$L1366=1,"Casado",
IF('Base tratada'!$M1366=1, "Solteiro",
IF('Base tratada'!$N1366=1,"Juntos",
"Viúvo"))))</f>
        <v>Juntos</v>
      </c>
      <c r="K1366" s="34">
        <v>0</v>
      </c>
      <c r="L1366" s="34">
        <v>0</v>
      </c>
      <c r="M1366" s="34">
        <v>0</v>
      </c>
      <c r="N1366" s="34">
        <v>1</v>
      </c>
      <c r="O1366" s="34">
        <v>0</v>
      </c>
      <c r="P1366" s="34">
        <v>0</v>
      </c>
      <c r="Q1366" s="34">
        <v>0</v>
      </c>
      <c r="R1366" s="34">
        <v>1</v>
      </c>
      <c r="S1366" s="34">
        <v>0</v>
      </c>
      <c r="T1366" s="34">
        <v>0</v>
      </c>
      <c r="U1366" s="35">
        <v>709</v>
      </c>
      <c r="V1366" s="35">
        <v>93</v>
      </c>
      <c r="W1366" s="35">
        <v>374</v>
      </c>
      <c r="X1366" s="35">
        <v>104</v>
      </c>
      <c r="Y1366" s="35">
        <v>80</v>
      </c>
      <c r="Z1366" s="35">
        <v>80</v>
      </c>
      <c r="AA1366" s="34">
        <v>1</v>
      </c>
      <c r="AB1366" s="34">
        <v>3</v>
      </c>
      <c r="AC1366" s="34">
        <v>8</v>
      </c>
      <c r="AD1366" s="34">
        <v>6</v>
      </c>
      <c r="AE1366" s="34">
        <v>6</v>
      </c>
      <c r="AF1366" s="58">
        <f>'Base tratada'!$AC1366+'Base tratada'!$AD1366+'Base tratada'!$AE1366</f>
        <v>20</v>
      </c>
      <c r="AG13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66" s="58" t="str">
        <f>IF('Base tratada'!$AC1366&gt;=MAX('Base tratada'!$AD1366,'Base tratada'!$AE1366),"Web",
IF('Base tratada'!$AD1366&gt;='Base tratada'!$AE1366,"Catalog",
"Store"))</f>
        <v>Web</v>
      </c>
      <c r="AI1366" s="59">
        <f>IF('Base tratada'!$AF1366=0,"0",'Base tratada'!$AK1366/'Base tratada'!$AF1366)</f>
        <v>68</v>
      </c>
      <c r="AJ1366" s="59" t="str">
        <f>IF('Base tratada'!$AI1366=0,"R$ 0",
IF('Base tratada'!$AI1366&lt;=25,"R$ 1–25",
IF('Base tratada'!$AI1366&lt;=50,"R$ 26–50",
"+R$ 50")))</f>
        <v>+R$ 50</v>
      </c>
      <c r="AK1366" s="35">
        <v>1360</v>
      </c>
      <c r="AL1366" s="58" t="str">
        <f>IF('Base tratada'!$AK1366&lt;=100,"R$ 0-100",
IF('Base tratada'!$AK1366&lt;=500,"R$ 101-500",
IF('Base tratada'!$AK1366&lt;=1000,"R$ 501-1000",
IF('Base tratada'!$AK1366&lt;=1500,"R$ 1001-1500",
"+R$ 1500"))))</f>
        <v>R$ 1001-1500</v>
      </c>
      <c r="AM1366" s="34">
        <v>0</v>
      </c>
      <c r="AN1366" s="34">
        <v>0</v>
      </c>
      <c r="AO1366" s="34">
        <v>0</v>
      </c>
      <c r="AP1366" s="34">
        <v>0</v>
      </c>
      <c r="AQ1366" s="34">
        <v>0</v>
      </c>
      <c r="AR1366" s="34">
        <v>0</v>
      </c>
      <c r="AS1366" s="34">
        <v>0</v>
      </c>
      <c r="AT1366" s="34">
        <v>3</v>
      </c>
      <c r="AU1366" s="34">
        <v>11</v>
      </c>
      <c r="AV1366" s="52">
        <v>1280</v>
      </c>
      <c r="AW1366" s="57">
        <v>0</v>
      </c>
      <c r="AX1366" s="58" t="str">
        <f>IF(Tabela3[[#This Row],[Response]]=1, "Aceitou", "Não aceitou")</f>
        <v>Não aceitou</v>
      </c>
      <c r="AY1366" s="55" t="str">
        <f>Tabela3[[#This Row],[Faixa Recência]] &amp; " | " &amp; Tabela3[[#This Row],[Faixa Gasto]] &amp; " | " &amp; Tabela3[[#This Row],[Faixa ticket médio]]</f>
        <v>46-60 dias | R$ 1001-1500 | +R$ 50</v>
      </c>
      <c r="AZ13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6" s="36"/>
    </row>
    <row r="1367" spans="1:54" x14ac:dyDescent="0.25">
      <c r="A1367" s="61">
        <v>1366</v>
      </c>
      <c r="B1367" s="37">
        <v>53761</v>
      </c>
      <c r="C1367" s="34">
        <v>1</v>
      </c>
      <c r="D1367" s="34">
        <v>1</v>
      </c>
      <c r="E1367" s="34">
        <v>7</v>
      </c>
      <c r="F1367" s="58" t="str">
        <f>IF('Base tratada'!$E1367&lt;=15,"0-15 dias",
IF('Base tratada'!$E1367&lt;=30, "16-30 dias",
IF('Base tratada'!$E1367&lt;=45, "31-45 dias",
IF('Base tratada'!$E1367&lt;=60, "46-60 dias",
IF('Base tratada'!$E1367&lt;=75, "61-75 dias", "76-99 dias")))))</f>
        <v>0-15 dias</v>
      </c>
      <c r="G1367" s="38">
        <v>48</v>
      </c>
      <c r="H1367" s="60" t="str">
        <f>IF('Base tratada'!$G1367&lt;=29,"24–29",
IF('Base tratada'!$G1367&lt;=39,"30–39",
IF('Base tratada'!$G1367&lt;=49,"40–49",
IF('Base tratada'!$G1367&lt;=59,"50–59",
IF('Base tratada'!$G1367&lt;=69,"60–69",
"70–80")))))</f>
        <v>40–49</v>
      </c>
      <c r="I1367" s="34">
        <v>2420</v>
      </c>
      <c r="J1367" s="58" t="str">
        <f>IF('Base tratada'!$K1367=1,"Divorciado",
IF('Base tratada'!$L1367=1,"Casado",
IF('Base tratada'!$M1367=1, "Solteiro",
IF('Base tratada'!$N1367=1,"Juntos",
"Viúvo"))))</f>
        <v>Casado</v>
      </c>
      <c r="K1367" s="34">
        <v>0</v>
      </c>
      <c r="L1367" s="34">
        <v>1</v>
      </c>
      <c r="M1367" s="34">
        <v>0</v>
      </c>
      <c r="N1367" s="34">
        <v>0</v>
      </c>
      <c r="O1367" s="34">
        <v>0</v>
      </c>
      <c r="P1367" s="34">
        <v>0</v>
      </c>
      <c r="Q1367" s="34">
        <v>0</v>
      </c>
      <c r="R1367" s="34">
        <v>0</v>
      </c>
      <c r="S1367" s="34">
        <v>1</v>
      </c>
      <c r="T1367" s="34">
        <v>0</v>
      </c>
      <c r="U1367" s="35">
        <v>158</v>
      </c>
      <c r="V1367" s="35">
        <v>0</v>
      </c>
      <c r="W1367" s="35">
        <v>76</v>
      </c>
      <c r="X1367" s="35">
        <v>13</v>
      </c>
      <c r="Y1367" s="35">
        <v>7</v>
      </c>
      <c r="Z1367" s="35">
        <v>71</v>
      </c>
      <c r="AA1367" s="34">
        <v>6</v>
      </c>
      <c r="AB1367" s="34">
        <v>5</v>
      </c>
      <c r="AC1367" s="34">
        <v>4</v>
      </c>
      <c r="AD1367" s="34">
        <v>4</v>
      </c>
      <c r="AE1367" s="34">
        <v>3</v>
      </c>
      <c r="AF1367" s="58">
        <f>'Base tratada'!$AC1367+'Base tratada'!$AD1367+'Base tratada'!$AE1367</f>
        <v>11</v>
      </c>
      <c r="AG13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67" s="58" t="str">
        <f>IF('Base tratada'!$AC1367&gt;=MAX('Base tratada'!$AD1367,'Base tratada'!$AE1367),"Web",
IF('Base tratada'!$AD1367&gt;='Base tratada'!$AE1367,"Catalog",
"Store"))</f>
        <v>Web</v>
      </c>
      <c r="AI1367" s="59">
        <f>IF('Base tratada'!$AF1367=0,"0",'Base tratada'!$AK1367/'Base tratada'!$AF1367)</f>
        <v>23.09090909090909</v>
      </c>
      <c r="AJ1367" s="59" t="str">
        <f>IF('Base tratada'!$AI1367=0,"R$ 0",
IF('Base tratada'!$AI1367&lt;=25,"R$ 1–25",
IF('Base tratada'!$AI1367&lt;=50,"R$ 26–50",
"+R$ 50")))</f>
        <v>R$ 1–25</v>
      </c>
      <c r="AK1367" s="35">
        <v>254</v>
      </c>
      <c r="AL1367" s="58" t="str">
        <f>IF('Base tratada'!$AK1367&lt;=100,"R$ 0-100",
IF('Base tratada'!$AK1367&lt;=500,"R$ 101-500",
IF('Base tratada'!$AK1367&lt;=1000,"R$ 501-1000",
IF('Base tratada'!$AK1367&lt;=1500,"R$ 1001-1500",
"+R$ 1500"))))</f>
        <v>R$ 101-500</v>
      </c>
      <c r="AM1367" s="34">
        <v>0</v>
      </c>
      <c r="AN1367" s="34">
        <v>0</v>
      </c>
      <c r="AO1367" s="34">
        <v>0</v>
      </c>
      <c r="AP1367" s="34">
        <v>0</v>
      </c>
      <c r="AQ1367" s="34">
        <v>0</v>
      </c>
      <c r="AR1367" s="34">
        <v>0</v>
      </c>
      <c r="AS1367" s="34">
        <v>0</v>
      </c>
      <c r="AT1367" s="34">
        <v>3</v>
      </c>
      <c r="AU1367" s="34">
        <v>11</v>
      </c>
      <c r="AV1367" s="52">
        <v>183</v>
      </c>
      <c r="AW1367" s="57">
        <v>0</v>
      </c>
      <c r="AX1367" s="58" t="str">
        <f>IF(Tabela3[[#This Row],[Response]]=1, "Aceitou", "Não aceitou")</f>
        <v>Não aceitou</v>
      </c>
      <c r="AY1367" s="55" t="str">
        <f>Tabela3[[#This Row],[Faixa Recência]] &amp; " | " &amp; Tabela3[[#This Row],[Faixa Gasto]] &amp; " | " &amp; Tabela3[[#This Row],[Faixa ticket médio]]</f>
        <v>0-15 dias | R$ 101-500 | R$ 1–25</v>
      </c>
      <c r="AZ13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7" s="36"/>
    </row>
    <row r="1368" spans="1:54" x14ac:dyDescent="0.25">
      <c r="A1368" s="61">
        <v>1367</v>
      </c>
      <c r="B1368" s="37">
        <v>22682</v>
      </c>
      <c r="C1368" s="34">
        <v>1</v>
      </c>
      <c r="D1368" s="34">
        <v>0</v>
      </c>
      <c r="E1368" s="34">
        <v>51</v>
      </c>
      <c r="F1368" s="58" t="str">
        <f>IF('Base tratada'!$E1368&lt;=15,"0-15 dias",
IF('Base tratada'!$E1368&lt;=30, "16-30 dias",
IF('Base tratada'!$E1368&lt;=45, "31-45 dias",
IF('Base tratada'!$E1368&lt;=60, "46-60 dias",
IF('Base tratada'!$E1368&lt;=75, "61-75 dias", "76-99 dias")))))</f>
        <v>46-60 dias</v>
      </c>
      <c r="G1368" s="38">
        <v>47</v>
      </c>
      <c r="H1368" s="60" t="str">
        <f>IF('Base tratada'!$G1368&lt;=29,"24–29",
IF('Base tratada'!$G1368&lt;=39,"30–39",
IF('Base tratada'!$G1368&lt;=49,"40–49",
IF('Base tratada'!$G1368&lt;=59,"50–59",
IF('Base tratada'!$G1368&lt;=69,"60–69",
"70–80")))))</f>
        <v>40–49</v>
      </c>
      <c r="I1368" s="34">
        <v>2428</v>
      </c>
      <c r="J1368" s="58" t="str">
        <f>IF('Base tratada'!$K1368=1,"Divorciado",
IF('Base tratada'!$L1368=1,"Casado",
IF('Base tratada'!$M1368=1, "Solteiro",
IF('Base tratada'!$N1368=1,"Juntos",
"Viúvo"))))</f>
        <v>Juntos</v>
      </c>
      <c r="K1368" s="34">
        <v>0</v>
      </c>
      <c r="L1368" s="34">
        <v>0</v>
      </c>
      <c r="M1368" s="34">
        <v>0</v>
      </c>
      <c r="N1368" s="34">
        <v>1</v>
      </c>
      <c r="O1368" s="34">
        <v>0</v>
      </c>
      <c r="P1368" s="34">
        <v>0</v>
      </c>
      <c r="Q1368" s="34">
        <v>0</v>
      </c>
      <c r="R1368" s="34">
        <v>1</v>
      </c>
      <c r="S1368" s="34">
        <v>0</v>
      </c>
      <c r="T1368" s="34">
        <v>0</v>
      </c>
      <c r="U1368" s="35">
        <v>10</v>
      </c>
      <c r="V1368" s="35">
        <v>14</v>
      </c>
      <c r="W1368" s="35">
        <v>29</v>
      </c>
      <c r="X1368" s="35">
        <v>4</v>
      </c>
      <c r="Y1368" s="35">
        <v>2</v>
      </c>
      <c r="Z1368" s="35">
        <v>36</v>
      </c>
      <c r="AA1368" s="34">
        <v>3</v>
      </c>
      <c r="AB1368" s="34">
        <v>4</v>
      </c>
      <c r="AC1368" s="34">
        <v>2</v>
      </c>
      <c r="AD1368" s="34">
        <v>1</v>
      </c>
      <c r="AE1368" s="34">
        <v>4</v>
      </c>
      <c r="AF1368" s="58">
        <f>'Base tratada'!$AC1368+'Base tratada'!$AD1368+'Base tratada'!$AE1368</f>
        <v>7</v>
      </c>
      <c r="AG13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68" s="58" t="str">
        <f>IF('Base tratada'!$AC1368&gt;=MAX('Base tratada'!$AD1368,'Base tratada'!$AE1368),"Web",
IF('Base tratada'!$AD1368&gt;='Base tratada'!$AE1368,"Catalog",
"Store"))</f>
        <v>Store</v>
      </c>
      <c r="AI1368" s="59">
        <f>IF('Base tratada'!$AF1368=0,"0",'Base tratada'!$AK1368/'Base tratada'!$AF1368)</f>
        <v>8.4285714285714288</v>
      </c>
      <c r="AJ1368" s="59" t="str">
        <f>IF('Base tratada'!$AI1368=0,"R$ 0",
IF('Base tratada'!$AI1368&lt;=25,"R$ 1–25",
IF('Base tratada'!$AI1368&lt;=50,"R$ 26–50",
"+R$ 50")))</f>
        <v>R$ 1–25</v>
      </c>
      <c r="AK1368" s="35">
        <v>59</v>
      </c>
      <c r="AL1368" s="58" t="str">
        <f>IF('Base tratada'!$AK1368&lt;=100,"R$ 0-100",
IF('Base tratada'!$AK1368&lt;=500,"R$ 101-500",
IF('Base tratada'!$AK1368&lt;=1000,"R$ 501-1000",
IF('Base tratada'!$AK1368&lt;=1500,"R$ 1001-1500",
"+R$ 1500"))))</f>
        <v>R$ 0-100</v>
      </c>
      <c r="AM1368" s="34">
        <v>0</v>
      </c>
      <c r="AN1368" s="34">
        <v>0</v>
      </c>
      <c r="AO1368" s="34">
        <v>0</v>
      </c>
      <c r="AP1368" s="34">
        <v>0</v>
      </c>
      <c r="AQ1368" s="34">
        <v>0</v>
      </c>
      <c r="AR1368" s="34">
        <v>0</v>
      </c>
      <c r="AS1368" s="34">
        <v>0</v>
      </c>
      <c r="AT1368" s="34">
        <v>3</v>
      </c>
      <c r="AU1368" s="34">
        <v>11</v>
      </c>
      <c r="AV1368" s="52">
        <v>23</v>
      </c>
      <c r="AW1368" s="57">
        <v>0</v>
      </c>
      <c r="AX1368" s="58" t="str">
        <f>IF(Tabela3[[#This Row],[Response]]=1, "Aceitou", "Não aceitou")</f>
        <v>Não aceitou</v>
      </c>
      <c r="AY1368" s="55" t="str">
        <f>Tabela3[[#This Row],[Faixa Recência]] &amp; " | " &amp; Tabela3[[#This Row],[Faixa Gasto]] &amp; " | " &amp; Tabela3[[#This Row],[Faixa ticket médio]]</f>
        <v>46-60 dias | R$ 0-100 | R$ 1–25</v>
      </c>
      <c r="AZ13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8" s="36"/>
    </row>
    <row r="1369" spans="1:54" x14ac:dyDescent="0.25">
      <c r="A1369" s="61">
        <v>1368</v>
      </c>
      <c r="B1369" s="37">
        <v>38887</v>
      </c>
      <c r="C1369" s="34">
        <v>1</v>
      </c>
      <c r="D1369" s="34">
        <v>0</v>
      </c>
      <c r="E1369" s="34">
        <v>17</v>
      </c>
      <c r="F1369" s="58" t="str">
        <f>IF('Base tratada'!$E1369&lt;=15,"0-15 dias",
IF('Base tratada'!$E1369&lt;=30, "16-30 dias",
IF('Base tratada'!$E1369&lt;=45, "31-45 dias",
IF('Base tratada'!$E1369&lt;=60, "46-60 dias",
IF('Base tratada'!$E1369&lt;=75, "61-75 dias", "76-99 dias")))))</f>
        <v>16-30 dias</v>
      </c>
      <c r="G1369" s="38">
        <v>48</v>
      </c>
      <c r="H1369" s="60" t="str">
        <f>IF('Base tratada'!$G1369&lt;=29,"24–29",
IF('Base tratada'!$G1369&lt;=39,"30–39",
IF('Base tratada'!$G1369&lt;=49,"40–49",
IF('Base tratada'!$G1369&lt;=59,"50–59",
IF('Base tratada'!$G1369&lt;=69,"60–69",
"70–80")))))</f>
        <v>40–49</v>
      </c>
      <c r="I1369" s="34">
        <v>2278</v>
      </c>
      <c r="J1369" s="58" t="str">
        <f>IF('Base tratada'!$K1369=1,"Divorciado",
IF('Base tratada'!$L1369=1,"Casado",
IF('Base tratada'!$M1369=1, "Solteiro",
IF('Base tratada'!$N1369=1,"Juntos",
"Viúvo"))))</f>
        <v>Juntos</v>
      </c>
      <c r="K1369" s="34">
        <v>0</v>
      </c>
      <c r="L1369" s="34">
        <v>0</v>
      </c>
      <c r="M1369" s="34">
        <v>0</v>
      </c>
      <c r="N1369" s="34">
        <v>1</v>
      </c>
      <c r="O1369" s="34">
        <v>0</v>
      </c>
      <c r="P1369" s="34">
        <v>0</v>
      </c>
      <c r="Q1369" s="34">
        <v>0</v>
      </c>
      <c r="R1369" s="34">
        <v>0</v>
      </c>
      <c r="S1369" s="34">
        <v>0</v>
      </c>
      <c r="T1369" s="34">
        <v>1</v>
      </c>
      <c r="U1369" s="35">
        <v>25</v>
      </c>
      <c r="V1369" s="35">
        <v>1</v>
      </c>
      <c r="W1369" s="35">
        <v>13</v>
      </c>
      <c r="X1369" s="35">
        <v>0</v>
      </c>
      <c r="Y1369" s="35">
        <v>0</v>
      </c>
      <c r="Z1369" s="35">
        <v>3</v>
      </c>
      <c r="AA1369" s="34">
        <v>1</v>
      </c>
      <c r="AB1369" s="34">
        <v>7</v>
      </c>
      <c r="AC1369" s="34">
        <v>1</v>
      </c>
      <c r="AD1369" s="34">
        <v>0</v>
      </c>
      <c r="AE1369" s="34">
        <v>3</v>
      </c>
      <c r="AF1369" s="58">
        <f>'Base tratada'!$AC1369+'Base tratada'!$AD1369+'Base tratada'!$AE1369</f>
        <v>4</v>
      </c>
      <c r="AG13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69" s="58" t="str">
        <f>IF('Base tratada'!$AC1369&gt;=MAX('Base tratada'!$AD1369,'Base tratada'!$AE1369),"Web",
IF('Base tratada'!$AD1369&gt;='Base tratada'!$AE1369,"Catalog",
"Store"))</f>
        <v>Store</v>
      </c>
      <c r="AI1369" s="59">
        <f>IF('Base tratada'!$AF1369=0,"0",'Base tratada'!$AK1369/'Base tratada'!$AF1369)</f>
        <v>9.75</v>
      </c>
      <c r="AJ1369" s="59" t="str">
        <f>IF('Base tratada'!$AI1369=0,"R$ 0",
IF('Base tratada'!$AI1369&lt;=25,"R$ 1–25",
IF('Base tratada'!$AI1369&lt;=50,"R$ 26–50",
"+R$ 50")))</f>
        <v>R$ 1–25</v>
      </c>
      <c r="AK1369" s="35">
        <v>39</v>
      </c>
      <c r="AL1369" s="58" t="str">
        <f>IF('Base tratada'!$AK1369&lt;=100,"R$ 0-100",
IF('Base tratada'!$AK1369&lt;=500,"R$ 101-500",
IF('Base tratada'!$AK1369&lt;=1000,"R$ 501-1000",
IF('Base tratada'!$AK1369&lt;=1500,"R$ 1001-1500",
"+R$ 1500"))))</f>
        <v>R$ 0-100</v>
      </c>
      <c r="AM1369" s="34">
        <v>0</v>
      </c>
      <c r="AN1369" s="34">
        <v>0</v>
      </c>
      <c r="AO1369" s="34">
        <v>0</v>
      </c>
      <c r="AP1369" s="34">
        <v>0</v>
      </c>
      <c r="AQ1369" s="34">
        <v>0</v>
      </c>
      <c r="AR1369" s="34">
        <v>0</v>
      </c>
      <c r="AS1369" s="34">
        <v>0</v>
      </c>
      <c r="AT1369" s="34">
        <v>3</v>
      </c>
      <c r="AU1369" s="34">
        <v>11</v>
      </c>
      <c r="AV1369" s="52">
        <v>36</v>
      </c>
      <c r="AW1369" s="57">
        <v>0</v>
      </c>
      <c r="AX1369" s="58" t="str">
        <f>IF(Tabela3[[#This Row],[Response]]=1, "Aceitou", "Não aceitou")</f>
        <v>Não aceitou</v>
      </c>
      <c r="AY1369" s="55" t="str">
        <f>Tabela3[[#This Row],[Faixa Recência]] &amp; " | " &amp; Tabela3[[#This Row],[Faixa Gasto]] &amp; " | " &amp; Tabela3[[#This Row],[Faixa ticket médio]]</f>
        <v>16-30 dias | R$ 0-100 | R$ 1–25</v>
      </c>
      <c r="AZ13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69" s="36"/>
    </row>
    <row r="1370" spans="1:54" x14ac:dyDescent="0.25">
      <c r="A1370" s="61">
        <v>1369</v>
      </c>
      <c r="B1370" s="37">
        <v>41658</v>
      </c>
      <c r="C1370" s="34">
        <v>1</v>
      </c>
      <c r="D1370" s="34">
        <v>1</v>
      </c>
      <c r="E1370" s="34">
        <v>30</v>
      </c>
      <c r="F1370" s="58" t="str">
        <f>IF('Base tratada'!$E1370&lt;=15,"0-15 dias",
IF('Base tratada'!$E1370&lt;=30, "16-30 dias",
IF('Base tratada'!$E1370&lt;=45, "31-45 dias",
IF('Base tratada'!$E1370&lt;=60, "46-60 dias",
IF('Base tratada'!$E1370&lt;=75, "61-75 dias", "76-99 dias")))))</f>
        <v>16-30 dias</v>
      </c>
      <c r="G1370" s="38">
        <v>45</v>
      </c>
      <c r="H1370" s="60" t="str">
        <f>IF('Base tratada'!$G1370&lt;=29,"24–29",
IF('Base tratada'!$G1370&lt;=39,"30–39",
IF('Base tratada'!$G1370&lt;=49,"40–49",
IF('Base tratada'!$G1370&lt;=59,"50–59",
IF('Base tratada'!$G1370&lt;=69,"60–69",
"70–80")))))</f>
        <v>40–49</v>
      </c>
      <c r="I1370" s="34">
        <v>2756</v>
      </c>
      <c r="J1370" s="58" t="str">
        <f>IF('Base tratada'!$K1370=1,"Divorciado",
IF('Base tratada'!$L1370=1,"Casado",
IF('Base tratada'!$M1370=1, "Solteiro",
IF('Base tratada'!$N1370=1,"Juntos",
"Viúvo"))))</f>
        <v>Solteiro</v>
      </c>
      <c r="K1370" s="34">
        <v>0</v>
      </c>
      <c r="L1370" s="34">
        <v>0</v>
      </c>
      <c r="M1370" s="34">
        <v>1</v>
      </c>
      <c r="N1370" s="34">
        <v>0</v>
      </c>
      <c r="O1370" s="34">
        <v>0</v>
      </c>
      <c r="P1370" s="34">
        <v>1</v>
      </c>
      <c r="Q1370" s="34">
        <v>0</v>
      </c>
      <c r="R1370" s="34">
        <v>0</v>
      </c>
      <c r="S1370" s="34">
        <v>0</v>
      </c>
      <c r="T1370" s="34">
        <v>0</v>
      </c>
      <c r="U1370" s="35">
        <v>8</v>
      </c>
      <c r="V1370" s="35">
        <v>4</v>
      </c>
      <c r="W1370" s="35">
        <v>12</v>
      </c>
      <c r="X1370" s="35">
        <v>15</v>
      </c>
      <c r="Y1370" s="35">
        <v>4</v>
      </c>
      <c r="Z1370" s="35">
        <v>29</v>
      </c>
      <c r="AA1370" s="34">
        <v>2</v>
      </c>
      <c r="AB1370" s="34">
        <v>4</v>
      </c>
      <c r="AC1370" s="34">
        <v>1</v>
      </c>
      <c r="AD1370" s="34">
        <v>1</v>
      </c>
      <c r="AE1370" s="34">
        <v>2</v>
      </c>
      <c r="AF1370" s="58">
        <f>'Base tratada'!$AC1370+'Base tratada'!$AD1370+'Base tratada'!$AE1370</f>
        <v>4</v>
      </c>
      <c r="AG13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70" s="58" t="str">
        <f>IF('Base tratada'!$AC1370&gt;=MAX('Base tratada'!$AD1370,'Base tratada'!$AE1370),"Web",
IF('Base tratada'!$AD1370&gt;='Base tratada'!$AE1370,"Catalog",
"Store"))</f>
        <v>Store</v>
      </c>
      <c r="AI1370" s="59">
        <f>IF('Base tratada'!$AF1370=0,"0",'Base tratada'!$AK1370/'Base tratada'!$AF1370)</f>
        <v>10.75</v>
      </c>
      <c r="AJ1370" s="59" t="str">
        <f>IF('Base tratada'!$AI1370=0,"R$ 0",
IF('Base tratada'!$AI1370&lt;=25,"R$ 1–25",
IF('Base tratada'!$AI1370&lt;=50,"R$ 26–50",
"+R$ 50")))</f>
        <v>R$ 1–25</v>
      </c>
      <c r="AK1370" s="35">
        <v>43</v>
      </c>
      <c r="AL1370" s="58" t="str">
        <f>IF('Base tratada'!$AK1370&lt;=100,"R$ 0-100",
IF('Base tratada'!$AK1370&lt;=500,"R$ 101-500",
IF('Base tratada'!$AK1370&lt;=1000,"R$ 501-1000",
IF('Base tratada'!$AK1370&lt;=1500,"R$ 1001-1500",
"+R$ 1500"))))</f>
        <v>R$ 0-100</v>
      </c>
      <c r="AM1370" s="34">
        <v>0</v>
      </c>
      <c r="AN1370" s="34">
        <v>0</v>
      </c>
      <c r="AO1370" s="34">
        <v>0</v>
      </c>
      <c r="AP1370" s="34">
        <v>0</v>
      </c>
      <c r="AQ1370" s="34">
        <v>0</v>
      </c>
      <c r="AR1370" s="34">
        <v>0</v>
      </c>
      <c r="AS1370" s="34">
        <v>0</v>
      </c>
      <c r="AT1370" s="34">
        <v>3</v>
      </c>
      <c r="AU1370" s="34">
        <v>11</v>
      </c>
      <c r="AV1370" s="52">
        <v>14</v>
      </c>
      <c r="AW1370" s="57">
        <v>0</v>
      </c>
      <c r="AX1370" s="58" t="str">
        <f>IF(Tabela3[[#This Row],[Response]]=1, "Aceitou", "Não aceitou")</f>
        <v>Não aceitou</v>
      </c>
      <c r="AY1370" s="55" t="str">
        <f>Tabela3[[#This Row],[Faixa Recência]] &amp; " | " &amp; Tabela3[[#This Row],[Faixa Gasto]] &amp; " | " &amp; Tabela3[[#This Row],[Faixa ticket médio]]</f>
        <v>16-30 dias | R$ 0-100 | R$ 1–25</v>
      </c>
      <c r="AZ13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0" s="36"/>
    </row>
    <row r="1371" spans="1:54" x14ac:dyDescent="0.25">
      <c r="A1371" s="61">
        <v>1370</v>
      </c>
      <c r="B1371" s="37">
        <v>29791</v>
      </c>
      <c r="C1371" s="34">
        <v>1</v>
      </c>
      <c r="D1371" s="34">
        <v>0</v>
      </c>
      <c r="E1371" s="34">
        <v>21</v>
      </c>
      <c r="F1371" s="58" t="str">
        <f>IF('Base tratada'!$E1371&lt;=15,"0-15 dias",
IF('Base tratada'!$E1371&lt;=30, "16-30 dias",
IF('Base tratada'!$E1371&lt;=45, "31-45 dias",
IF('Base tratada'!$E1371&lt;=60, "46-60 dias",
IF('Base tratada'!$E1371&lt;=75, "61-75 dias", "76-99 dias")))))</f>
        <v>16-30 dias</v>
      </c>
      <c r="G1371" s="38">
        <v>48</v>
      </c>
      <c r="H1371" s="60" t="str">
        <f>IF('Base tratada'!$G1371&lt;=29,"24–29",
IF('Base tratada'!$G1371&lt;=39,"30–39",
IF('Base tratada'!$G1371&lt;=49,"40–49",
IF('Base tratada'!$G1371&lt;=59,"50–59",
IF('Base tratada'!$G1371&lt;=69,"60–69",
"70–80")))))</f>
        <v>40–49</v>
      </c>
      <c r="I1371" s="34">
        <v>2204</v>
      </c>
      <c r="J1371" s="58" t="str">
        <f>IF('Base tratada'!$K1371=1,"Divorciado",
IF('Base tratada'!$L1371=1,"Casado",
IF('Base tratada'!$M1371=1, "Solteiro",
IF('Base tratada'!$N1371=1,"Juntos",
"Viúvo"))))</f>
        <v>Casado</v>
      </c>
      <c r="K1371" s="34">
        <v>0</v>
      </c>
      <c r="L1371" s="34">
        <v>1</v>
      </c>
      <c r="M1371" s="34">
        <v>0</v>
      </c>
      <c r="N1371" s="34">
        <v>0</v>
      </c>
      <c r="O1371" s="34">
        <v>0</v>
      </c>
      <c r="P1371" s="34">
        <v>0</v>
      </c>
      <c r="Q1371" s="34">
        <v>0</v>
      </c>
      <c r="R1371" s="34">
        <v>0</v>
      </c>
      <c r="S1371" s="34">
        <v>0</v>
      </c>
      <c r="T1371" s="34">
        <v>1</v>
      </c>
      <c r="U1371" s="35">
        <v>14</v>
      </c>
      <c r="V1371" s="35">
        <v>0</v>
      </c>
      <c r="W1371" s="35">
        <v>6</v>
      </c>
      <c r="X1371" s="35">
        <v>0</v>
      </c>
      <c r="Y1371" s="35">
        <v>0</v>
      </c>
      <c r="Z1371" s="35">
        <v>0</v>
      </c>
      <c r="AA1371" s="34">
        <v>2</v>
      </c>
      <c r="AB1371" s="34">
        <v>5</v>
      </c>
      <c r="AC1371" s="34">
        <v>2</v>
      </c>
      <c r="AD1371" s="34">
        <v>0</v>
      </c>
      <c r="AE1371" s="34">
        <v>3</v>
      </c>
      <c r="AF1371" s="58">
        <f>'Base tratada'!$AC1371+'Base tratada'!$AD1371+'Base tratada'!$AE1371</f>
        <v>5</v>
      </c>
      <c r="AG13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71" s="58" t="str">
        <f>IF('Base tratada'!$AC1371&gt;=MAX('Base tratada'!$AD1371,'Base tratada'!$AE1371),"Web",
IF('Base tratada'!$AD1371&gt;='Base tratada'!$AE1371,"Catalog",
"Store"))</f>
        <v>Store</v>
      </c>
      <c r="AI1371" s="59">
        <f>IF('Base tratada'!$AF1371=0,"0",'Base tratada'!$AK1371/'Base tratada'!$AF1371)</f>
        <v>4</v>
      </c>
      <c r="AJ1371" s="59" t="str">
        <f>IF('Base tratada'!$AI1371=0,"R$ 0",
IF('Base tratada'!$AI1371&lt;=25,"R$ 1–25",
IF('Base tratada'!$AI1371&lt;=50,"R$ 26–50",
"+R$ 50")))</f>
        <v>R$ 1–25</v>
      </c>
      <c r="AK1371" s="35">
        <v>20</v>
      </c>
      <c r="AL1371" s="58" t="str">
        <f>IF('Base tratada'!$AK1371&lt;=100,"R$ 0-100",
IF('Base tratada'!$AK1371&lt;=500,"R$ 101-500",
IF('Base tratada'!$AK1371&lt;=1000,"R$ 501-1000",
IF('Base tratada'!$AK1371&lt;=1500,"R$ 1001-1500",
"+R$ 1500"))))</f>
        <v>R$ 0-100</v>
      </c>
      <c r="AM1371" s="34">
        <v>0</v>
      </c>
      <c r="AN1371" s="34">
        <v>0</v>
      </c>
      <c r="AO1371" s="34">
        <v>0</v>
      </c>
      <c r="AP1371" s="34">
        <v>0</v>
      </c>
      <c r="AQ1371" s="34">
        <v>0</v>
      </c>
      <c r="AR1371" s="34">
        <v>0</v>
      </c>
      <c r="AS1371" s="34">
        <v>0</v>
      </c>
      <c r="AT1371" s="34">
        <v>3</v>
      </c>
      <c r="AU1371" s="34">
        <v>11</v>
      </c>
      <c r="AV1371" s="52">
        <v>20</v>
      </c>
      <c r="AW1371" s="57">
        <v>0</v>
      </c>
      <c r="AX1371" s="58" t="str">
        <f>IF(Tabela3[[#This Row],[Response]]=1, "Aceitou", "Não aceitou")</f>
        <v>Não aceitou</v>
      </c>
      <c r="AY1371" s="55" t="str">
        <f>Tabela3[[#This Row],[Faixa Recência]] &amp; " | " &amp; Tabela3[[#This Row],[Faixa Gasto]] &amp; " | " &amp; Tabela3[[#This Row],[Faixa ticket médio]]</f>
        <v>16-30 dias | R$ 0-100 | R$ 1–25</v>
      </c>
      <c r="AZ13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1" s="36"/>
    </row>
    <row r="1372" spans="1:54" x14ac:dyDescent="0.25">
      <c r="A1372" s="61">
        <v>1371</v>
      </c>
      <c r="B1372" s="37">
        <v>63915</v>
      </c>
      <c r="C1372" s="34">
        <v>0</v>
      </c>
      <c r="D1372" s="34">
        <v>2</v>
      </c>
      <c r="E1372" s="34">
        <v>2</v>
      </c>
      <c r="F1372" s="58" t="str">
        <f>IF('Base tratada'!$E1372&lt;=15,"0-15 dias",
IF('Base tratada'!$E1372&lt;=30, "16-30 dias",
IF('Base tratada'!$E1372&lt;=45, "31-45 dias",
IF('Base tratada'!$E1372&lt;=60, "46-60 dias",
IF('Base tratada'!$E1372&lt;=75, "61-75 dias", "76-99 dias")))))</f>
        <v>0-15 dias</v>
      </c>
      <c r="G1372" s="38">
        <v>64</v>
      </c>
      <c r="H1372" s="60" t="str">
        <f>IF('Base tratada'!$G1372&lt;=29,"24–29",
IF('Base tratada'!$G1372&lt;=39,"30–39",
IF('Base tratada'!$G1372&lt;=49,"40–49",
IF('Base tratada'!$G1372&lt;=59,"50–59",
IF('Base tratada'!$G1372&lt;=69,"60–69",
"70–80")))))</f>
        <v>60–69</v>
      </c>
      <c r="I1372" s="34">
        <v>2493</v>
      </c>
      <c r="J1372" s="58" t="str">
        <f>IF('Base tratada'!$K1372=1,"Divorciado",
IF('Base tratada'!$L1372=1,"Casado",
IF('Base tratada'!$M1372=1, "Solteiro",
IF('Base tratada'!$N1372=1,"Juntos",
"Viúvo"))))</f>
        <v>Casado</v>
      </c>
      <c r="K1372" s="34">
        <v>0</v>
      </c>
      <c r="L1372" s="34">
        <v>1</v>
      </c>
      <c r="M1372" s="34">
        <v>0</v>
      </c>
      <c r="N1372" s="34">
        <v>0</v>
      </c>
      <c r="O1372" s="34">
        <v>0</v>
      </c>
      <c r="P1372" s="34">
        <v>0</v>
      </c>
      <c r="Q1372" s="34">
        <v>0</v>
      </c>
      <c r="R1372" s="34">
        <v>0</v>
      </c>
      <c r="S1372" s="34">
        <v>1</v>
      </c>
      <c r="T1372" s="34">
        <v>0</v>
      </c>
      <c r="U1372" s="35">
        <v>622</v>
      </c>
      <c r="V1372" s="35">
        <v>7</v>
      </c>
      <c r="W1372" s="35">
        <v>115</v>
      </c>
      <c r="X1372" s="35">
        <v>30</v>
      </c>
      <c r="Y1372" s="35">
        <v>0</v>
      </c>
      <c r="Z1372" s="35">
        <v>15</v>
      </c>
      <c r="AA1372" s="34">
        <v>2</v>
      </c>
      <c r="AB1372" s="34">
        <v>5</v>
      </c>
      <c r="AC1372" s="34">
        <v>6</v>
      </c>
      <c r="AD1372" s="34">
        <v>3</v>
      </c>
      <c r="AE1372" s="34">
        <v>12</v>
      </c>
      <c r="AF1372" s="58">
        <f>'Base tratada'!$AC1372+'Base tratada'!$AD1372+'Base tratada'!$AE1372</f>
        <v>21</v>
      </c>
      <c r="AG13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72" s="58" t="str">
        <f>IF('Base tratada'!$AC1372&gt;=MAX('Base tratada'!$AD1372,'Base tratada'!$AE1372),"Web",
IF('Base tratada'!$AD1372&gt;='Base tratada'!$AE1372,"Catalog",
"Store"))</f>
        <v>Store</v>
      </c>
      <c r="AI1372" s="59">
        <f>IF('Base tratada'!$AF1372=0,"0",'Base tratada'!$AK1372/'Base tratada'!$AF1372)</f>
        <v>36.857142857142854</v>
      </c>
      <c r="AJ1372" s="59" t="str">
        <f>IF('Base tratada'!$AI1372=0,"R$ 0",
IF('Base tratada'!$AI1372&lt;=25,"R$ 1–25",
IF('Base tratada'!$AI1372&lt;=50,"R$ 26–50",
"+R$ 50")))</f>
        <v>R$ 26–50</v>
      </c>
      <c r="AK1372" s="35">
        <v>774</v>
      </c>
      <c r="AL1372" s="58" t="str">
        <f>IF('Base tratada'!$AK1372&lt;=100,"R$ 0-100",
IF('Base tratada'!$AK1372&lt;=500,"R$ 101-500",
IF('Base tratada'!$AK1372&lt;=1000,"R$ 501-1000",
IF('Base tratada'!$AK1372&lt;=1500,"R$ 1001-1500",
"+R$ 1500"))))</f>
        <v>R$ 501-1000</v>
      </c>
      <c r="AM1372" s="34">
        <v>0</v>
      </c>
      <c r="AN1372" s="34">
        <v>0</v>
      </c>
      <c r="AO1372" s="34">
        <v>0</v>
      </c>
      <c r="AP1372" s="34">
        <v>0</v>
      </c>
      <c r="AQ1372" s="34">
        <v>0</v>
      </c>
      <c r="AR1372" s="34">
        <v>0</v>
      </c>
      <c r="AS1372" s="34">
        <v>0</v>
      </c>
      <c r="AT1372" s="34">
        <v>3</v>
      </c>
      <c r="AU1372" s="34">
        <v>11</v>
      </c>
      <c r="AV1372" s="52">
        <v>759</v>
      </c>
      <c r="AW1372" s="57">
        <v>0</v>
      </c>
      <c r="AX1372" s="58" t="str">
        <f>IF(Tabela3[[#This Row],[Response]]=1, "Aceitou", "Não aceitou")</f>
        <v>Não aceitou</v>
      </c>
      <c r="AY1372" s="55" t="str">
        <f>Tabela3[[#This Row],[Faixa Recência]] &amp; " | " &amp; Tabela3[[#This Row],[Faixa Gasto]] &amp; " | " &amp; Tabela3[[#This Row],[Faixa ticket médio]]</f>
        <v>0-15 dias | R$ 501-1000 | R$ 26–50</v>
      </c>
      <c r="AZ13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2" s="36"/>
    </row>
    <row r="1373" spans="1:54" x14ac:dyDescent="0.25">
      <c r="A1373" s="61">
        <v>1372</v>
      </c>
      <c r="B1373" s="37">
        <v>39996</v>
      </c>
      <c r="C1373" s="34">
        <v>1</v>
      </c>
      <c r="D1373" s="34">
        <v>1</v>
      </c>
      <c r="E1373" s="34">
        <v>85</v>
      </c>
      <c r="F1373" s="58" t="str">
        <f>IF('Base tratada'!$E1373&lt;=15,"0-15 dias",
IF('Base tratada'!$E1373&lt;=30, "16-30 dias",
IF('Base tratada'!$E1373&lt;=45, "31-45 dias",
IF('Base tratada'!$E1373&lt;=60, "46-60 dias",
IF('Base tratada'!$E1373&lt;=75, "61-75 dias", "76-99 dias")))))</f>
        <v>76-99 dias</v>
      </c>
      <c r="G1373" s="38">
        <v>46</v>
      </c>
      <c r="H1373" s="60" t="str">
        <f>IF('Base tratada'!$G1373&lt;=29,"24–29",
IF('Base tratada'!$G1373&lt;=39,"30–39",
IF('Base tratada'!$G1373&lt;=49,"40–49",
IF('Base tratada'!$G1373&lt;=59,"50–59",
IF('Base tratada'!$G1373&lt;=69,"60–69",
"70–80")))))</f>
        <v>40–49</v>
      </c>
      <c r="I1373" s="34">
        <v>2197</v>
      </c>
      <c r="J1373" s="58" t="str">
        <f>IF('Base tratada'!$K1373=1,"Divorciado",
IF('Base tratada'!$L1373=1,"Casado",
IF('Base tratada'!$M1373=1, "Solteiro",
IF('Base tratada'!$N1373=1,"Juntos",
"Viúvo"))))</f>
        <v>Divorciado</v>
      </c>
      <c r="K1373" s="34">
        <v>1</v>
      </c>
      <c r="L1373" s="34">
        <v>0</v>
      </c>
      <c r="M1373" s="34">
        <v>0</v>
      </c>
      <c r="N1373" s="34">
        <v>0</v>
      </c>
      <c r="O1373" s="34">
        <v>0</v>
      </c>
      <c r="P1373" s="34">
        <v>0</v>
      </c>
      <c r="Q1373" s="34">
        <v>0</v>
      </c>
      <c r="R1373" s="34">
        <v>1</v>
      </c>
      <c r="S1373" s="34">
        <v>0</v>
      </c>
      <c r="T1373" s="34">
        <v>0</v>
      </c>
      <c r="U1373" s="35">
        <v>11</v>
      </c>
      <c r="V1373" s="35">
        <v>0</v>
      </c>
      <c r="W1373" s="35">
        <v>3</v>
      </c>
      <c r="X1373" s="35">
        <v>0</v>
      </c>
      <c r="Y1373" s="35">
        <v>0</v>
      </c>
      <c r="Z1373" s="35">
        <v>1</v>
      </c>
      <c r="AA1373" s="34">
        <v>1</v>
      </c>
      <c r="AB1373" s="34">
        <v>6</v>
      </c>
      <c r="AC1373" s="34">
        <v>1</v>
      </c>
      <c r="AD1373" s="34">
        <v>0</v>
      </c>
      <c r="AE1373" s="34">
        <v>2</v>
      </c>
      <c r="AF1373" s="58">
        <f>'Base tratada'!$AC1373+'Base tratada'!$AD1373+'Base tratada'!$AE1373</f>
        <v>3</v>
      </c>
      <c r="AG13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73" s="58" t="str">
        <f>IF('Base tratada'!$AC1373&gt;=MAX('Base tratada'!$AD1373,'Base tratada'!$AE1373),"Web",
IF('Base tratada'!$AD1373&gt;='Base tratada'!$AE1373,"Catalog",
"Store"))</f>
        <v>Store</v>
      </c>
      <c r="AI1373" s="59">
        <f>IF('Base tratada'!$AF1373=0,"0",'Base tratada'!$AK1373/'Base tratada'!$AF1373)</f>
        <v>4.666666666666667</v>
      </c>
      <c r="AJ1373" s="59" t="str">
        <f>IF('Base tratada'!$AI1373=0,"R$ 0",
IF('Base tratada'!$AI1373&lt;=25,"R$ 1–25",
IF('Base tratada'!$AI1373&lt;=50,"R$ 26–50",
"+R$ 50")))</f>
        <v>R$ 1–25</v>
      </c>
      <c r="AK1373" s="35">
        <v>14</v>
      </c>
      <c r="AL1373" s="58" t="str">
        <f>IF('Base tratada'!$AK1373&lt;=100,"R$ 0-100",
IF('Base tratada'!$AK1373&lt;=500,"R$ 101-500",
IF('Base tratada'!$AK1373&lt;=1000,"R$ 501-1000",
IF('Base tratada'!$AK1373&lt;=1500,"R$ 1001-1500",
"+R$ 1500"))))</f>
        <v>R$ 0-100</v>
      </c>
      <c r="AM1373" s="34">
        <v>0</v>
      </c>
      <c r="AN1373" s="34">
        <v>0</v>
      </c>
      <c r="AO1373" s="34">
        <v>0</v>
      </c>
      <c r="AP1373" s="34">
        <v>0</v>
      </c>
      <c r="AQ1373" s="34">
        <v>0</v>
      </c>
      <c r="AR1373" s="34">
        <v>0</v>
      </c>
      <c r="AS1373" s="34">
        <v>0</v>
      </c>
      <c r="AT1373" s="34">
        <v>3</v>
      </c>
      <c r="AU1373" s="34">
        <v>11</v>
      </c>
      <c r="AV1373" s="52">
        <v>13</v>
      </c>
      <c r="AW1373" s="57">
        <v>0</v>
      </c>
      <c r="AX1373" s="58" t="str">
        <f>IF(Tabela3[[#This Row],[Response]]=1, "Aceitou", "Não aceitou")</f>
        <v>Não aceitou</v>
      </c>
      <c r="AY1373" s="55" t="str">
        <f>Tabela3[[#This Row],[Faixa Recência]] &amp; " | " &amp; Tabela3[[#This Row],[Faixa Gasto]] &amp; " | " &amp; Tabela3[[#This Row],[Faixa ticket médio]]</f>
        <v>76-99 dias | R$ 0-100 | R$ 1–25</v>
      </c>
      <c r="AZ13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3" s="36"/>
    </row>
    <row r="1374" spans="1:54" x14ac:dyDescent="0.25">
      <c r="A1374" s="61">
        <v>1373</v>
      </c>
      <c r="B1374" s="37">
        <v>26759</v>
      </c>
      <c r="C1374" s="34">
        <v>1</v>
      </c>
      <c r="D1374" s="34">
        <v>0</v>
      </c>
      <c r="E1374" s="34">
        <v>65</v>
      </c>
      <c r="F1374" s="58" t="str">
        <f>IF('Base tratada'!$E1374&lt;=15,"0-15 dias",
IF('Base tratada'!$E1374&lt;=30, "16-30 dias",
IF('Base tratada'!$E1374&lt;=45, "31-45 dias",
IF('Base tratada'!$E1374&lt;=60, "46-60 dias",
IF('Base tratada'!$E1374&lt;=75, "61-75 dias", "76-99 dias")))))</f>
        <v>61-75 dias</v>
      </c>
      <c r="G1374" s="38">
        <v>48</v>
      </c>
      <c r="H1374" s="60" t="str">
        <f>IF('Base tratada'!$G1374&lt;=29,"24–29",
IF('Base tratada'!$G1374&lt;=39,"30–39",
IF('Base tratada'!$G1374&lt;=49,"40–49",
IF('Base tratada'!$G1374&lt;=59,"50–59",
IF('Base tratada'!$G1374&lt;=69,"60–69",
"70–80")))))</f>
        <v>40–49</v>
      </c>
      <c r="I1374" s="34">
        <v>2301</v>
      </c>
      <c r="J1374" s="58" t="str">
        <f>IF('Base tratada'!$K1374=1,"Divorciado",
IF('Base tratada'!$L1374=1,"Casado",
IF('Base tratada'!$M1374=1, "Solteiro",
IF('Base tratada'!$N1374=1,"Juntos",
"Viúvo"))))</f>
        <v>Divorciado</v>
      </c>
      <c r="K1374" s="34">
        <v>1</v>
      </c>
      <c r="L1374" s="34">
        <v>0</v>
      </c>
      <c r="M1374" s="34">
        <v>0</v>
      </c>
      <c r="N1374" s="34">
        <v>0</v>
      </c>
      <c r="O1374" s="34">
        <v>0</v>
      </c>
      <c r="P1374" s="34">
        <v>0</v>
      </c>
      <c r="Q1374" s="34">
        <v>0</v>
      </c>
      <c r="R1374" s="34">
        <v>1</v>
      </c>
      <c r="S1374" s="34">
        <v>0</v>
      </c>
      <c r="T1374" s="34">
        <v>0</v>
      </c>
      <c r="U1374" s="35">
        <v>25</v>
      </c>
      <c r="V1374" s="35">
        <v>3</v>
      </c>
      <c r="W1374" s="35">
        <v>16</v>
      </c>
      <c r="X1374" s="35">
        <v>8</v>
      </c>
      <c r="Y1374" s="35">
        <v>5</v>
      </c>
      <c r="Z1374" s="35">
        <v>2</v>
      </c>
      <c r="AA1374" s="34">
        <v>2</v>
      </c>
      <c r="AB1374" s="34">
        <v>6</v>
      </c>
      <c r="AC1374" s="34">
        <v>2</v>
      </c>
      <c r="AD1374" s="34">
        <v>1</v>
      </c>
      <c r="AE1374" s="34">
        <v>3</v>
      </c>
      <c r="AF1374" s="58">
        <f>'Base tratada'!$AC1374+'Base tratada'!$AD1374+'Base tratada'!$AE1374</f>
        <v>6</v>
      </c>
      <c r="AG13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74" s="58" t="str">
        <f>IF('Base tratada'!$AC1374&gt;=MAX('Base tratada'!$AD1374,'Base tratada'!$AE1374),"Web",
IF('Base tratada'!$AD1374&gt;='Base tratada'!$AE1374,"Catalog",
"Store"))</f>
        <v>Store</v>
      </c>
      <c r="AI1374" s="59">
        <f>IF('Base tratada'!$AF1374=0,"0",'Base tratada'!$AK1374/'Base tratada'!$AF1374)</f>
        <v>9.5</v>
      </c>
      <c r="AJ1374" s="59" t="str">
        <f>IF('Base tratada'!$AI1374=0,"R$ 0",
IF('Base tratada'!$AI1374&lt;=25,"R$ 1–25",
IF('Base tratada'!$AI1374&lt;=50,"R$ 26–50",
"+R$ 50")))</f>
        <v>R$ 1–25</v>
      </c>
      <c r="AK1374" s="35">
        <v>57</v>
      </c>
      <c r="AL1374" s="58" t="str">
        <f>IF('Base tratada'!$AK1374&lt;=100,"R$ 0-100",
IF('Base tratada'!$AK1374&lt;=500,"R$ 101-500",
IF('Base tratada'!$AK1374&lt;=1000,"R$ 501-1000",
IF('Base tratada'!$AK1374&lt;=1500,"R$ 1001-1500",
"+R$ 1500"))))</f>
        <v>R$ 0-100</v>
      </c>
      <c r="AM1374" s="34">
        <v>0</v>
      </c>
      <c r="AN1374" s="34">
        <v>0</v>
      </c>
      <c r="AO1374" s="34">
        <v>0</v>
      </c>
      <c r="AP1374" s="34">
        <v>0</v>
      </c>
      <c r="AQ1374" s="34">
        <v>0</v>
      </c>
      <c r="AR1374" s="34">
        <v>0</v>
      </c>
      <c r="AS1374" s="34">
        <v>0</v>
      </c>
      <c r="AT1374" s="34">
        <v>3</v>
      </c>
      <c r="AU1374" s="34">
        <v>11</v>
      </c>
      <c r="AV1374" s="52">
        <v>55</v>
      </c>
      <c r="AW1374" s="57">
        <v>0</v>
      </c>
      <c r="AX1374" s="58" t="str">
        <f>IF(Tabela3[[#This Row],[Response]]=1, "Aceitou", "Não aceitou")</f>
        <v>Não aceitou</v>
      </c>
      <c r="AY1374" s="55" t="str">
        <f>Tabela3[[#This Row],[Faixa Recência]] &amp; " | " &amp; Tabela3[[#This Row],[Faixa Gasto]] &amp; " | " &amp; Tabela3[[#This Row],[Faixa ticket médio]]</f>
        <v>61-75 dias | R$ 0-100 | R$ 1–25</v>
      </c>
      <c r="AZ13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4" s="36"/>
    </row>
    <row r="1375" spans="1:54" x14ac:dyDescent="0.25">
      <c r="A1375" s="61">
        <v>1374</v>
      </c>
      <c r="B1375" s="37">
        <v>63841</v>
      </c>
      <c r="C1375" s="34">
        <v>0</v>
      </c>
      <c r="D1375" s="34">
        <v>1</v>
      </c>
      <c r="E1375" s="34">
        <v>64</v>
      </c>
      <c r="F1375" s="58" t="str">
        <f>IF('Base tratada'!$E1375&lt;=15,"0-15 dias",
IF('Base tratada'!$E1375&lt;=30, "16-30 dias",
IF('Base tratada'!$E1375&lt;=45, "31-45 dias",
IF('Base tratada'!$E1375&lt;=60, "46-60 dias",
IF('Base tratada'!$E1375&lt;=75, "61-75 dias", "76-99 dias")))))</f>
        <v>61-75 dias</v>
      </c>
      <c r="G1375" s="38">
        <v>52</v>
      </c>
      <c r="H1375" s="60" t="str">
        <f>IF('Base tratada'!$G1375&lt;=29,"24–29",
IF('Base tratada'!$G1375&lt;=39,"30–39",
IF('Base tratada'!$G1375&lt;=49,"40–49",
IF('Base tratada'!$G1375&lt;=59,"50–59",
IF('Base tratada'!$G1375&lt;=69,"60–69",
"70–80")))))</f>
        <v>50–59</v>
      </c>
      <c r="I1375" s="34">
        <v>2593</v>
      </c>
      <c r="J1375" s="58" t="str">
        <f>IF('Base tratada'!$K1375=1,"Divorciado",
IF('Base tratada'!$L1375=1,"Casado",
IF('Base tratada'!$M1375=1, "Solteiro",
IF('Base tratada'!$N1375=1,"Juntos",
"Viúvo"))))</f>
        <v>Divorciado</v>
      </c>
      <c r="K1375" s="34">
        <v>1</v>
      </c>
      <c r="L1375" s="34">
        <v>0</v>
      </c>
      <c r="M1375" s="34">
        <v>0</v>
      </c>
      <c r="N1375" s="34">
        <v>0</v>
      </c>
      <c r="O1375" s="34">
        <v>0</v>
      </c>
      <c r="P1375" s="34">
        <v>0</v>
      </c>
      <c r="Q1375" s="34">
        <v>0</v>
      </c>
      <c r="R1375" s="34">
        <v>0</v>
      </c>
      <c r="S1375" s="34">
        <v>1</v>
      </c>
      <c r="T1375" s="34">
        <v>0</v>
      </c>
      <c r="U1375" s="35">
        <v>635</v>
      </c>
      <c r="V1375" s="35">
        <v>15</v>
      </c>
      <c r="W1375" s="35">
        <v>100</v>
      </c>
      <c r="X1375" s="35">
        <v>20</v>
      </c>
      <c r="Y1375" s="35">
        <v>7</v>
      </c>
      <c r="Z1375" s="35">
        <v>131</v>
      </c>
      <c r="AA1375" s="34">
        <v>1</v>
      </c>
      <c r="AB1375" s="34">
        <v>6</v>
      </c>
      <c r="AC1375" s="34">
        <v>9</v>
      </c>
      <c r="AD1375" s="34">
        <v>3</v>
      </c>
      <c r="AE1375" s="34">
        <v>9</v>
      </c>
      <c r="AF1375" s="58">
        <f>'Base tratada'!$AC1375+'Base tratada'!$AD1375+'Base tratada'!$AE1375</f>
        <v>21</v>
      </c>
      <c r="AG13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75" s="58" t="str">
        <f>IF('Base tratada'!$AC1375&gt;=MAX('Base tratada'!$AD1375,'Base tratada'!$AE1375),"Web",
IF('Base tratada'!$AD1375&gt;='Base tratada'!$AE1375,"Catalog",
"Store"))</f>
        <v>Web</v>
      </c>
      <c r="AI1375" s="59">
        <f>IF('Base tratada'!$AF1375=0,"0",'Base tratada'!$AK1375/'Base tratada'!$AF1375)</f>
        <v>37</v>
      </c>
      <c r="AJ1375" s="59" t="str">
        <f>IF('Base tratada'!$AI1375=0,"R$ 0",
IF('Base tratada'!$AI1375&lt;=25,"R$ 1–25",
IF('Base tratada'!$AI1375&lt;=50,"R$ 26–50",
"+R$ 50")))</f>
        <v>R$ 26–50</v>
      </c>
      <c r="AK1375" s="35">
        <v>777</v>
      </c>
      <c r="AL1375" s="58" t="str">
        <f>IF('Base tratada'!$AK1375&lt;=100,"R$ 0-100",
IF('Base tratada'!$AK1375&lt;=500,"R$ 101-500",
IF('Base tratada'!$AK1375&lt;=1000,"R$ 501-1000",
IF('Base tratada'!$AK1375&lt;=1500,"R$ 1001-1500",
"+R$ 1500"))))</f>
        <v>R$ 501-1000</v>
      </c>
      <c r="AM1375" s="34">
        <v>0</v>
      </c>
      <c r="AN1375" s="34">
        <v>0</v>
      </c>
      <c r="AO1375" s="34">
        <v>0</v>
      </c>
      <c r="AP1375" s="34">
        <v>0</v>
      </c>
      <c r="AQ1375" s="34">
        <v>0</v>
      </c>
      <c r="AR1375" s="34">
        <v>0</v>
      </c>
      <c r="AS1375" s="34">
        <v>0</v>
      </c>
      <c r="AT1375" s="34">
        <v>3</v>
      </c>
      <c r="AU1375" s="34">
        <v>11</v>
      </c>
      <c r="AV1375" s="52">
        <v>646</v>
      </c>
      <c r="AW1375" s="57">
        <v>0</v>
      </c>
      <c r="AX1375" s="58" t="str">
        <f>IF(Tabela3[[#This Row],[Response]]=1, "Aceitou", "Não aceitou")</f>
        <v>Não aceitou</v>
      </c>
      <c r="AY1375" s="55" t="str">
        <f>Tabela3[[#This Row],[Faixa Recência]] &amp; " | " &amp; Tabela3[[#This Row],[Faixa Gasto]] &amp; " | " &amp; Tabela3[[#This Row],[Faixa ticket médio]]</f>
        <v>61-75 dias | R$ 501-1000 | R$ 26–50</v>
      </c>
      <c r="AZ13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5" s="36"/>
    </row>
    <row r="1376" spans="1:54" x14ac:dyDescent="0.25">
      <c r="A1376" s="61">
        <v>1375</v>
      </c>
      <c r="B1376" s="37">
        <v>51039</v>
      </c>
      <c r="C1376" s="34">
        <v>1</v>
      </c>
      <c r="D1376" s="34">
        <v>1</v>
      </c>
      <c r="E1376" s="34">
        <v>11</v>
      </c>
      <c r="F1376" s="58" t="str">
        <f>IF('Base tratada'!$E1376&lt;=15,"0-15 dias",
IF('Base tratada'!$E1376&lt;=30, "16-30 dias",
IF('Base tratada'!$E1376&lt;=45, "31-45 dias",
IF('Base tratada'!$E1376&lt;=60, "46-60 dias",
IF('Base tratada'!$E1376&lt;=75, "61-75 dias", "76-99 dias")))))</f>
        <v>0-15 dias</v>
      </c>
      <c r="G1376" s="38">
        <v>51</v>
      </c>
      <c r="H1376" s="60" t="str">
        <f>IF('Base tratada'!$G1376&lt;=29,"24–29",
IF('Base tratada'!$G1376&lt;=39,"30–39",
IF('Base tratada'!$G1376&lt;=49,"40–49",
IF('Base tratada'!$G1376&lt;=59,"50–59",
IF('Base tratada'!$G1376&lt;=69,"60–69",
"70–80")))))</f>
        <v>50–59</v>
      </c>
      <c r="I1376" s="34">
        <v>2725</v>
      </c>
      <c r="J1376" s="58" t="str">
        <f>IF('Base tratada'!$K1376=1,"Divorciado",
IF('Base tratada'!$L1376=1,"Casado",
IF('Base tratada'!$M1376=1, "Solteiro",
IF('Base tratada'!$N1376=1,"Juntos",
"Viúvo"))))</f>
        <v>Casado</v>
      </c>
      <c r="K1376" s="34">
        <v>0</v>
      </c>
      <c r="L1376" s="34">
        <v>1</v>
      </c>
      <c r="M1376" s="34">
        <v>0</v>
      </c>
      <c r="N1376" s="34">
        <v>0</v>
      </c>
      <c r="O1376" s="34">
        <v>0</v>
      </c>
      <c r="P1376" s="34">
        <v>0</v>
      </c>
      <c r="Q1376" s="34">
        <v>0</v>
      </c>
      <c r="R1376" s="34">
        <v>0</v>
      </c>
      <c r="S1376" s="34">
        <v>0</v>
      </c>
      <c r="T1376" s="34">
        <v>1</v>
      </c>
      <c r="U1376" s="35">
        <v>100</v>
      </c>
      <c r="V1376" s="35">
        <v>64</v>
      </c>
      <c r="W1376" s="35">
        <v>79</v>
      </c>
      <c r="X1376" s="35">
        <v>65</v>
      </c>
      <c r="Y1376" s="35">
        <v>0</v>
      </c>
      <c r="Z1376" s="35">
        <v>109</v>
      </c>
      <c r="AA1376" s="34">
        <v>2</v>
      </c>
      <c r="AB1376" s="34">
        <v>7</v>
      </c>
      <c r="AC1376" s="34">
        <v>6</v>
      </c>
      <c r="AD1376" s="34">
        <v>2</v>
      </c>
      <c r="AE1376" s="34">
        <v>4</v>
      </c>
      <c r="AF1376" s="58">
        <f>'Base tratada'!$AC1376+'Base tratada'!$AD1376+'Base tratada'!$AE1376</f>
        <v>12</v>
      </c>
      <c r="AG13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76" s="58" t="str">
        <f>IF('Base tratada'!$AC1376&gt;=MAX('Base tratada'!$AD1376,'Base tratada'!$AE1376),"Web",
IF('Base tratada'!$AD1376&gt;='Base tratada'!$AE1376,"Catalog",
"Store"))</f>
        <v>Web</v>
      </c>
      <c r="AI1376" s="59">
        <f>IF('Base tratada'!$AF1376=0,"0",'Base tratada'!$AK1376/'Base tratada'!$AF1376)</f>
        <v>25.666666666666668</v>
      </c>
      <c r="AJ1376" s="59" t="str">
        <f>IF('Base tratada'!$AI1376=0,"R$ 0",
IF('Base tratada'!$AI1376&lt;=25,"R$ 1–25",
IF('Base tratada'!$AI1376&lt;=50,"R$ 26–50",
"+R$ 50")))</f>
        <v>R$ 26–50</v>
      </c>
      <c r="AK1376" s="35">
        <v>308</v>
      </c>
      <c r="AL1376" s="58" t="str">
        <f>IF('Base tratada'!$AK1376&lt;=100,"R$ 0-100",
IF('Base tratada'!$AK1376&lt;=500,"R$ 101-500",
IF('Base tratada'!$AK1376&lt;=1000,"R$ 501-1000",
IF('Base tratada'!$AK1376&lt;=1500,"R$ 1001-1500",
"+R$ 1500"))))</f>
        <v>R$ 101-500</v>
      </c>
      <c r="AM1376" s="34">
        <v>0</v>
      </c>
      <c r="AN1376" s="34">
        <v>0</v>
      </c>
      <c r="AO1376" s="34">
        <v>0</v>
      </c>
      <c r="AP1376" s="34">
        <v>0</v>
      </c>
      <c r="AQ1376" s="34">
        <v>0</v>
      </c>
      <c r="AR1376" s="34">
        <v>0</v>
      </c>
      <c r="AS1376" s="34">
        <v>0</v>
      </c>
      <c r="AT1376" s="34">
        <v>3</v>
      </c>
      <c r="AU1376" s="34">
        <v>11</v>
      </c>
      <c r="AV1376" s="52">
        <v>199</v>
      </c>
      <c r="AW1376" s="57">
        <v>0</v>
      </c>
      <c r="AX1376" s="58" t="str">
        <f>IF(Tabela3[[#This Row],[Response]]=1, "Aceitou", "Não aceitou")</f>
        <v>Não aceitou</v>
      </c>
      <c r="AY1376" s="55" t="str">
        <f>Tabela3[[#This Row],[Faixa Recência]] &amp; " | " &amp; Tabela3[[#This Row],[Faixa Gasto]] &amp; " | " &amp; Tabela3[[#This Row],[Faixa ticket médio]]</f>
        <v>0-15 dias | R$ 101-500 | R$ 26–50</v>
      </c>
      <c r="AZ13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6" s="36"/>
    </row>
    <row r="1377" spans="1:54" x14ac:dyDescent="0.25">
      <c r="A1377" s="61">
        <v>1376</v>
      </c>
      <c r="B1377" s="37">
        <v>60544</v>
      </c>
      <c r="C1377" s="34">
        <v>1</v>
      </c>
      <c r="D1377" s="34">
        <v>1</v>
      </c>
      <c r="E1377" s="34">
        <v>92</v>
      </c>
      <c r="F1377" s="58" t="str">
        <f>IF('Base tratada'!$E1377&lt;=15,"0-15 dias",
IF('Base tratada'!$E1377&lt;=30, "16-30 dias",
IF('Base tratada'!$E1377&lt;=45, "31-45 dias",
IF('Base tratada'!$E1377&lt;=60, "46-60 dias",
IF('Base tratada'!$E1377&lt;=75, "61-75 dias", "76-99 dias")))))</f>
        <v>76-99 dias</v>
      </c>
      <c r="G1377" s="38">
        <v>59</v>
      </c>
      <c r="H1377" s="60" t="str">
        <f>IF('Base tratada'!$G1377&lt;=29,"24–29",
IF('Base tratada'!$G1377&lt;=39,"30–39",
IF('Base tratada'!$G1377&lt;=49,"40–49",
IF('Base tratada'!$G1377&lt;=59,"50–59",
IF('Base tratada'!$G1377&lt;=69,"60–69",
"70–80")))))</f>
        <v>50–59</v>
      </c>
      <c r="I1377" s="34">
        <v>2832</v>
      </c>
      <c r="J1377" s="58" t="str">
        <f>IF('Base tratada'!$K1377=1,"Divorciado",
IF('Base tratada'!$L1377=1,"Casado",
IF('Base tratada'!$M1377=1, "Solteiro",
IF('Base tratada'!$N1377=1,"Juntos",
"Viúvo"))))</f>
        <v>Casado</v>
      </c>
      <c r="K1377" s="34">
        <v>0</v>
      </c>
      <c r="L1377" s="34">
        <v>1</v>
      </c>
      <c r="M1377" s="34">
        <v>0</v>
      </c>
      <c r="N1377" s="34">
        <v>0</v>
      </c>
      <c r="O1377" s="34">
        <v>0</v>
      </c>
      <c r="P1377" s="34">
        <v>0</v>
      </c>
      <c r="Q1377" s="34">
        <v>0</v>
      </c>
      <c r="R1377" s="34">
        <v>1</v>
      </c>
      <c r="S1377" s="34">
        <v>0</v>
      </c>
      <c r="T1377" s="34">
        <v>0</v>
      </c>
      <c r="U1377" s="35">
        <v>201</v>
      </c>
      <c r="V1377" s="35">
        <v>2</v>
      </c>
      <c r="W1377" s="35">
        <v>43</v>
      </c>
      <c r="X1377" s="35">
        <v>3</v>
      </c>
      <c r="Y1377" s="35">
        <v>5</v>
      </c>
      <c r="Z1377" s="35">
        <v>35</v>
      </c>
      <c r="AA1377" s="34">
        <v>4</v>
      </c>
      <c r="AB1377" s="34">
        <v>6</v>
      </c>
      <c r="AC1377" s="34">
        <v>5</v>
      </c>
      <c r="AD1377" s="34">
        <v>1</v>
      </c>
      <c r="AE1377" s="34">
        <v>5</v>
      </c>
      <c r="AF1377" s="58">
        <f>'Base tratada'!$AC1377+'Base tratada'!$AD1377+'Base tratada'!$AE1377</f>
        <v>11</v>
      </c>
      <c r="AG13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77" s="58" t="str">
        <f>IF('Base tratada'!$AC1377&gt;=MAX('Base tratada'!$AD1377,'Base tratada'!$AE1377),"Web",
IF('Base tratada'!$AD1377&gt;='Base tratada'!$AE1377,"Catalog",
"Store"))</f>
        <v>Web</v>
      </c>
      <c r="AI1377" s="59">
        <f>IF('Base tratada'!$AF1377=0,"0",'Base tratada'!$AK1377/'Base tratada'!$AF1377)</f>
        <v>23.09090909090909</v>
      </c>
      <c r="AJ1377" s="59" t="str">
        <f>IF('Base tratada'!$AI1377=0,"R$ 0",
IF('Base tratada'!$AI1377&lt;=25,"R$ 1–25",
IF('Base tratada'!$AI1377&lt;=50,"R$ 26–50",
"+R$ 50")))</f>
        <v>R$ 1–25</v>
      </c>
      <c r="AK1377" s="35">
        <v>254</v>
      </c>
      <c r="AL1377" s="58" t="str">
        <f>IF('Base tratada'!$AK1377&lt;=100,"R$ 0-100",
IF('Base tratada'!$AK1377&lt;=500,"R$ 101-500",
IF('Base tratada'!$AK1377&lt;=1000,"R$ 501-1000",
IF('Base tratada'!$AK1377&lt;=1500,"R$ 1001-1500",
"+R$ 1500"))))</f>
        <v>R$ 101-500</v>
      </c>
      <c r="AM1377" s="34">
        <v>0</v>
      </c>
      <c r="AN1377" s="34">
        <v>0</v>
      </c>
      <c r="AO1377" s="34">
        <v>0</v>
      </c>
      <c r="AP1377" s="34">
        <v>0</v>
      </c>
      <c r="AQ1377" s="34">
        <v>0</v>
      </c>
      <c r="AR1377" s="34">
        <v>0</v>
      </c>
      <c r="AS1377" s="34">
        <v>0</v>
      </c>
      <c r="AT1377" s="34">
        <v>3</v>
      </c>
      <c r="AU1377" s="34">
        <v>11</v>
      </c>
      <c r="AV1377" s="52">
        <v>219</v>
      </c>
      <c r="AW1377" s="57">
        <v>0</v>
      </c>
      <c r="AX1377" s="58" t="str">
        <f>IF(Tabela3[[#This Row],[Response]]=1, "Aceitou", "Não aceitou")</f>
        <v>Não aceitou</v>
      </c>
      <c r="AY1377" s="55" t="str">
        <f>Tabela3[[#This Row],[Faixa Recência]] &amp; " | " &amp; Tabela3[[#This Row],[Faixa Gasto]] &amp; " | " &amp; Tabela3[[#This Row],[Faixa ticket médio]]</f>
        <v>76-99 dias | R$ 101-500 | R$ 1–25</v>
      </c>
      <c r="AZ13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7" s="36"/>
    </row>
    <row r="1378" spans="1:54" x14ac:dyDescent="0.25">
      <c r="A1378" s="61">
        <v>1377</v>
      </c>
      <c r="B1378" s="37">
        <v>65685</v>
      </c>
      <c r="C1378" s="34">
        <v>0</v>
      </c>
      <c r="D1378" s="34">
        <v>1</v>
      </c>
      <c r="E1378" s="34">
        <v>54</v>
      </c>
      <c r="F1378" s="58" t="str">
        <f>IF('Base tratada'!$E1378&lt;=15,"0-15 dias",
IF('Base tratada'!$E1378&lt;=30, "16-30 dias",
IF('Base tratada'!$E1378&lt;=45, "31-45 dias",
IF('Base tratada'!$E1378&lt;=60, "46-60 dias",
IF('Base tratada'!$E1378&lt;=75, "61-75 dias", "76-99 dias")))))</f>
        <v>46-60 dias</v>
      </c>
      <c r="G1378" s="38">
        <v>48</v>
      </c>
      <c r="H1378" s="60" t="str">
        <f>IF('Base tratada'!$G1378&lt;=29,"24–29",
IF('Base tratada'!$G1378&lt;=39,"30–39",
IF('Base tratada'!$G1378&lt;=49,"40–49",
IF('Base tratada'!$G1378&lt;=59,"50–59",
IF('Base tratada'!$G1378&lt;=69,"60–69",
"70–80")))))</f>
        <v>40–49</v>
      </c>
      <c r="I1378" s="34">
        <v>2251</v>
      </c>
      <c r="J1378" s="58" t="str">
        <f>IF('Base tratada'!$K1378=1,"Divorciado",
IF('Base tratada'!$L1378=1,"Casado",
IF('Base tratada'!$M1378=1, "Solteiro",
IF('Base tratada'!$N1378=1,"Juntos",
"Viúvo"))))</f>
        <v>Casado</v>
      </c>
      <c r="K1378" s="34">
        <v>0</v>
      </c>
      <c r="L1378" s="34">
        <v>1</v>
      </c>
      <c r="M1378" s="34">
        <v>0</v>
      </c>
      <c r="N1378" s="34">
        <v>0</v>
      </c>
      <c r="O1378" s="34">
        <v>0</v>
      </c>
      <c r="P1378" s="34">
        <v>0</v>
      </c>
      <c r="Q1378" s="34">
        <v>0</v>
      </c>
      <c r="R1378" s="34">
        <v>1</v>
      </c>
      <c r="S1378" s="34">
        <v>0</v>
      </c>
      <c r="T1378" s="34">
        <v>0</v>
      </c>
      <c r="U1378" s="35">
        <v>642</v>
      </c>
      <c r="V1378" s="35">
        <v>14</v>
      </c>
      <c r="W1378" s="35">
        <v>49</v>
      </c>
      <c r="X1378" s="35">
        <v>0</v>
      </c>
      <c r="Y1378" s="35">
        <v>7</v>
      </c>
      <c r="Z1378" s="35">
        <v>57</v>
      </c>
      <c r="AA1378" s="34">
        <v>1</v>
      </c>
      <c r="AB1378" s="34">
        <v>5</v>
      </c>
      <c r="AC1378" s="34">
        <v>9</v>
      </c>
      <c r="AD1378" s="34">
        <v>2</v>
      </c>
      <c r="AE1378" s="34">
        <v>9</v>
      </c>
      <c r="AF1378" s="58">
        <f>'Base tratada'!$AC1378+'Base tratada'!$AD1378+'Base tratada'!$AE1378</f>
        <v>20</v>
      </c>
      <c r="AG13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78" s="58" t="str">
        <f>IF('Base tratada'!$AC1378&gt;=MAX('Base tratada'!$AD1378,'Base tratada'!$AE1378),"Web",
IF('Base tratada'!$AD1378&gt;='Base tratada'!$AE1378,"Catalog",
"Store"))</f>
        <v>Web</v>
      </c>
      <c r="AI1378" s="59">
        <f>IF('Base tratada'!$AF1378=0,"0",'Base tratada'!$AK1378/'Base tratada'!$AF1378)</f>
        <v>35.6</v>
      </c>
      <c r="AJ1378" s="59" t="str">
        <f>IF('Base tratada'!$AI1378=0,"R$ 0",
IF('Base tratada'!$AI1378&lt;=25,"R$ 1–25",
IF('Base tratada'!$AI1378&lt;=50,"R$ 26–50",
"+R$ 50")))</f>
        <v>R$ 26–50</v>
      </c>
      <c r="AK1378" s="35">
        <v>712</v>
      </c>
      <c r="AL1378" s="58" t="str">
        <f>IF('Base tratada'!$AK1378&lt;=100,"R$ 0-100",
IF('Base tratada'!$AK1378&lt;=500,"R$ 101-500",
IF('Base tratada'!$AK1378&lt;=1000,"R$ 501-1000",
IF('Base tratada'!$AK1378&lt;=1500,"R$ 1001-1500",
"+R$ 1500"))))</f>
        <v>R$ 501-1000</v>
      </c>
      <c r="AM1378" s="34">
        <v>0</v>
      </c>
      <c r="AN1378" s="34">
        <v>0</v>
      </c>
      <c r="AO1378" s="34">
        <v>0</v>
      </c>
      <c r="AP1378" s="34">
        <v>0</v>
      </c>
      <c r="AQ1378" s="34">
        <v>0</v>
      </c>
      <c r="AR1378" s="34">
        <v>0</v>
      </c>
      <c r="AS1378" s="34">
        <v>0</v>
      </c>
      <c r="AT1378" s="34">
        <v>3</v>
      </c>
      <c r="AU1378" s="34">
        <v>11</v>
      </c>
      <c r="AV1378" s="52">
        <v>655</v>
      </c>
      <c r="AW1378" s="57">
        <v>0</v>
      </c>
      <c r="AX1378" s="58" t="str">
        <f>IF(Tabela3[[#This Row],[Response]]=1, "Aceitou", "Não aceitou")</f>
        <v>Não aceitou</v>
      </c>
      <c r="AY1378" s="55" t="str">
        <f>Tabela3[[#This Row],[Faixa Recência]] &amp; " | " &amp; Tabela3[[#This Row],[Faixa Gasto]] &amp; " | " &amp; Tabela3[[#This Row],[Faixa ticket médio]]</f>
        <v>46-60 dias | R$ 501-1000 | R$ 26–50</v>
      </c>
      <c r="AZ13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8" s="36"/>
    </row>
    <row r="1379" spans="1:54" x14ac:dyDescent="0.25">
      <c r="A1379" s="61">
        <v>1378</v>
      </c>
      <c r="B1379" s="37">
        <v>37716</v>
      </c>
      <c r="C1379" s="34">
        <v>0</v>
      </c>
      <c r="D1379" s="34">
        <v>1</v>
      </c>
      <c r="E1379" s="34">
        <v>4</v>
      </c>
      <c r="F1379" s="58" t="str">
        <f>IF('Base tratada'!$E1379&lt;=15,"0-15 dias",
IF('Base tratada'!$E1379&lt;=30, "16-30 dias",
IF('Base tratada'!$E1379&lt;=45, "31-45 dias",
IF('Base tratada'!$E1379&lt;=60, "46-60 dias",
IF('Base tratada'!$E1379&lt;=75, "61-75 dias", "76-99 dias")))))</f>
        <v>0-15 dias</v>
      </c>
      <c r="G1379" s="38">
        <v>67</v>
      </c>
      <c r="H1379" s="60" t="str">
        <f>IF('Base tratada'!$G1379&lt;=29,"24–29",
IF('Base tratada'!$G1379&lt;=39,"30–39",
IF('Base tratada'!$G1379&lt;=49,"40–49",
IF('Base tratada'!$G1379&lt;=59,"50–59",
IF('Base tratada'!$G1379&lt;=69,"60–69",
"70–80")))))</f>
        <v>60–69</v>
      </c>
      <c r="I1379" s="34">
        <v>2228</v>
      </c>
      <c r="J1379" s="58" t="str">
        <f>IF('Base tratada'!$K1379=1,"Divorciado",
IF('Base tratada'!$L1379=1,"Casado",
IF('Base tratada'!$M1379=1, "Solteiro",
IF('Base tratada'!$N1379=1,"Juntos",
"Viúvo"))))</f>
        <v>Casado</v>
      </c>
      <c r="K1379" s="34">
        <v>0</v>
      </c>
      <c r="L1379" s="34">
        <v>1</v>
      </c>
      <c r="M1379" s="34">
        <v>0</v>
      </c>
      <c r="N1379" s="34">
        <v>0</v>
      </c>
      <c r="O1379" s="34">
        <v>0</v>
      </c>
      <c r="P1379" s="34">
        <v>0</v>
      </c>
      <c r="Q1379" s="34">
        <v>0</v>
      </c>
      <c r="R1379" s="34">
        <v>1</v>
      </c>
      <c r="S1379" s="34">
        <v>0</v>
      </c>
      <c r="T1379" s="34">
        <v>0</v>
      </c>
      <c r="U1379" s="35">
        <v>97</v>
      </c>
      <c r="V1379" s="35">
        <v>1</v>
      </c>
      <c r="W1379" s="35">
        <v>41</v>
      </c>
      <c r="X1379" s="35">
        <v>6</v>
      </c>
      <c r="Y1379" s="35">
        <v>2</v>
      </c>
      <c r="Z1379" s="35">
        <v>41</v>
      </c>
      <c r="AA1379" s="34">
        <v>2</v>
      </c>
      <c r="AB1379" s="34">
        <v>7</v>
      </c>
      <c r="AC1379" s="34">
        <v>4</v>
      </c>
      <c r="AD1379" s="34">
        <v>1</v>
      </c>
      <c r="AE1379" s="34">
        <v>3</v>
      </c>
      <c r="AF1379" s="58">
        <f>'Base tratada'!$AC1379+'Base tratada'!$AD1379+'Base tratada'!$AE1379</f>
        <v>8</v>
      </c>
      <c r="AG13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79" s="58" t="str">
        <f>IF('Base tratada'!$AC1379&gt;=MAX('Base tratada'!$AD1379,'Base tratada'!$AE1379),"Web",
IF('Base tratada'!$AD1379&gt;='Base tratada'!$AE1379,"Catalog",
"Store"))</f>
        <v>Web</v>
      </c>
      <c r="AI1379" s="59">
        <f>IF('Base tratada'!$AF1379=0,"0",'Base tratada'!$AK1379/'Base tratada'!$AF1379)</f>
        <v>18.375</v>
      </c>
      <c r="AJ1379" s="59" t="str">
        <f>IF('Base tratada'!$AI1379=0,"R$ 0",
IF('Base tratada'!$AI1379&lt;=25,"R$ 1–25",
IF('Base tratada'!$AI1379&lt;=50,"R$ 26–50",
"+R$ 50")))</f>
        <v>R$ 1–25</v>
      </c>
      <c r="AK1379" s="35">
        <v>147</v>
      </c>
      <c r="AL1379" s="58" t="str">
        <f>IF('Base tratada'!$AK1379&lt;=100,"R$ 0-100",
IF('Base tratada'!$AK1379&lt;=500,"R$ 101-500",
IF('Base tratada'!$AK1379&lt;=1000,"R$ 501-1000",
IF('Base tratada'!$AK1379&lt;=1500,"R$ 1001-1500",
"+R$ 1500"))))</f>
        <v>R$ 101-500</v>
      </c>
      <c r="AM1379" s="34">
        <v>0</v>
      </c>
      <c r="AN1379" s="34">
        <v>0</v>
      </c>
      <c r="AO1379" s="34">
        <v>0</v>
      </c>
      <c r="AP1379" s="34">
        <v>0</v>
      </c>
      <c r="AQ1379" s="34">
        <v>0</v>
      </c>
      <c r="AR1379" s="34">
        <v>0</v>
      </c>
      <c r="AS1379" s="34">
        <v>0</v>
      </c>
      <c r="AT1379" s="34">
        <v>3</v>
      </c>
      <c r="AU1379" s="34">
        <v>11</v>
      </c>
      <c r="AV1379" s="52">
        <v>106</v>
      </c>
      <c r="AW1379" s="57">
        <v>0</v>
      </c>
      <c r="AX1379" s="58" t="str">
        <f>IF(Tabela3[[#This Row],[Response]]=1, "Aceitou", "Não aceitou")</f>
        <v>Não aceitou</v>
      </c>
      <c r="AY1379" s="55" t="str">
        <f>Tabela3[[#This Row],[Faixa Recência]] &amp; " | " &amp; Tabela3[[#This Row],[Faixa Gasto]] &amp; " | " &amp; Tabela3[[#This Row],[Faixa ticket médio]]</f>
        <v>0-15 dias | R$ 101-500 | R$ 1–25</v>
      </c>
      <c r="AZ13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79" s="36"/>
    </row>
    <row r="1380" spans="1:54" x14ac:dyDescent="0.25">
      <c r="A1380" s="61">
        <v>1379</v>
      </c>
      <c r="B1380" s="37">
        <v>36864</v>
      </c>
      <c r="C1380" s="34">
        <v>0</v>
      </c>
      <c r="D1380" s="34">
        <v>1</v>
      </c>
      <c r="E1380" s="34">
        <v>53</v>
      </c>
      <c r="F1380" s="58" t="str">
        <f>IF('Base tratada'!$E1380&lt;=15,"0-15 dias",
IF('Base tratada'!$E1380&lt;=30, "16-30 dias",
IF('Base tratada'!$E1380&lt;=45, "31-45 dias",
IF('Base tratada'!$E1380&lt;=60, "46-60 dias",
IF('Base tratada'!$E1380&lt;=75, "61-75 dias", "76-99 dias")))))</f>
        <v>46-60 dias</v>
      </c>
      <c r="G1380" s="38">
        <v>63</v>
      </c>
      <c r="H1380" s="60" t="str">
        <f>IF('Base tratada'!$G1380&lt;=29,"24–29",
IF('Base tratada'!$G1380&lt;=39,"30–39",
IF('Base tratada'!$G1380&lt;=49,"40–49",
IF('Base tratada'!$G1380&lt;=59,"50–59",
IF('Base tratada'!$G1380&lt;=69,"60–69",
"70–80")))))</f>
        <v>60–69</v>
      </c>
      <c r="I1380" s="34">
        <v>2844</v>
      </c>
      <c r="J1380" s="58" t="str">
        <f>IF('Base tratada'!$K1380=1,"Divorciado",
IF('Base tratada'!$L1380=1,"Casado",
IF('Base tratada'!$M1380=1, "Solteiro",
IF('Base tratada'!$N1380=1,"Juntos",
"Viúvo"))))</f>
        <v>Solteiro</v>
      </c>
      <c r="K1380" s="34">
        <v>0</v>
      </c>
      <c r="L1380" s="34">
        <v>0</v>
      </c>
      <c r="M1380" s="34">
        <v>1</v>
      </c>
      <c r="N1380" s="34">
        <v>0</v>
      </c>
      <c r="O1380" s="34">
        <v>0</v>
      </c>
      <c r="P1380" s="34">
        <v>0</v>
      </c>
      <c r="Q1380" s="34">
        <v>0</v>
      </c>
      <c r="R1380" s="34">
        <v>1</v>
      </c>
      <c r="S1380" s="34">
        <v>0</v>
      </c>
      <c r="T1380" s="34">
        <v>0</v>
      </c>
      <c r="U1380" s="35">
        <v>204</v>
      </c>
      <c r="V1380" s="35">
        <v>5</v>
      </c>
      <c r="W1380" s="35">
        <v>39</v>
      </c>
      <c r="X1380" s="35">
        <v>17</v>
      </c>
      <c r="Y1380" s="35">
        <v>0</v>
      </c>
      <c r="Z1380" s="35">
        <v>89</v>
      </c>
      <c r="AA1380" s="34">
        <v>3</v>
      </c>
      <c r="AB1380" s="34">
        <v>8</v>
      </c>
      <c r="AC1380" s="34">
        <v>5</v>
      </c>
      <c r="AD1380" s="34">
        <v>2</v>
      </c>
      <c r="AE1380" s="34">
        <v>4</v>
      </c>
      <c r="AF1380" s="58">
        <f>'Base tratada'!$AC1380+'Base tratada'!$AD1380+'Base tratada'!$AE1380</f>
        <v>11</v>
      </c>
      <c r="AG13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80" s="58" t="str">
        <f>IF('Base tratada'!$AC1380&gt;=MAX('Base tratada'!$AD1380,'Base tratada'!$AE1380),"Web",
IF('Base tratada'!$AD1380&gt;='Base tratada'!$AE1380,"Catalog",
"Store"))</f>
        <v>Web</v>
      </c>
      <c r="AI1380" s="59">
        <f>IF('Base tratada'!$AF1380=0,"0",'Base tratada'!$AK1380/'Base tratada'!$AF1380)</f>
        <v>24.09090909090909</v>
      </c>
      <c r="AJ1380" s="59" t="str">
        <f>IF('Base tratada'!$AI1380=0,"R$ 0",
IF('Base tratada'!$AI1380&lt;=25,"R$ 1–25",
IF('Base tratada'!$AI1380&lt;=50,"R$ 26–50",
"+R$ 50")))</f>
        <v>R$ 1–25</v>
      </c>
      <c r="AK1380" s="35">
        <v>265</v>
      </c>
      <c r="AL1380" s="58" t="str">
        <f>IF('Base tratada'!$AK1380&lt;=100,"R$ 0-100",
IF('Base tratada'!$AK1380&lt;=500,"R$ 101-500",
IF('Base tratada'!$AK1380&lt;=1000,"R$ 501-1000",
IF('Base tratada'!$AK1380&lt;=1500,"R$ 1001-1500",
"+R$ 1500"))))</f>
        <v>R$ 101-500</v>
      </c>
      <c r="AM1380" s="34">
        <v>0</v>
      </c>
      <c r="AN1380" s="34">
        <v>0</v>
      </c>
      <c r="AO1380" s="34">
        <v>0</v>
      </c>
      <c r="AP1380" s="34">
        <v>0</v>
      </c>
      <c r="AQ1380" s="34">
        <v>0</v>
      </c>
      <c r="AR1380" s="34">
        <v>0</v>
      </c>
      <c r="AS1380" s="34">
        <v>0</v>
      </c>
      <c r="AT1380" s="34">
        <v>3</v>
      </c>
      <c r="AU1380" s="34">
        <v>11</v>
      </c>
      <c r="AV1380" s="52">
        <v>176</v>
      </c>
      <c r="AW1380" s="57">
        <v>1</v>
      </c>
      <c r="AX1380" s="58" t="str">
        <f>IF(Tabela3[[#This Row],[Response]]=1, "Aceitou", "Não aceitou")</f>
        <v>Aceitou</v>
      </c>
      <c r="AY1380" s="55" t="str">
        <f>Tabela3[[#This Row],[Faixa Recência]] &amp; " | " &amp; Tabela3[[#This Row],[Faixa Gasto]] &amp; " | " &amp; Tabela3[[#This Row],[Faixa ticket médio]]</f>
        <v>46-60 dias | R$ 101-500 | R$ 1–25</v>
      </c>
      <c r="AZ13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0" s="36"/>
    </row>
    <row r="1381" spans="1:54" x14ac:dyDescent="0.25">
      <c r="A1381" s="61">
        <v>1380</v>
      </c>
      <c r="B1381" s="37">
        <v>44511</v>
      </c>
      <c r="C1381" s="34">
        <v>1</v>
      </c>
      <c r="D1381" s="34">
        <v>0</v>
      </c>
      <c r="E1381" s="34">
        <v>39</v>
      </c>
      <c r="F1381" s="58" t="str">
        <f>IF('Base tratada'!$E1381&lt;=15,"0-15 dias",
IF('Base tratada'!$E1381&lt;=30, "16-30 dias",
IF('Base tratada'!$E1381&lt;=45, "31-45 dias",
IF('Base tratada'!$E1381&lt;=60, "46-60 dias",
IF('Base tratada'!$E1381&lt;=75, "61-75 dias", "76-99 dias")))))</f>
        <v>31-45 dias</v>
      </c>
      <c r="G1381" s="38">
        <v>50</v>
      </c>
      <c r="H1381" s="60" t="str">
        <f>IF('Base tratada'!$G1381&lt;=29,"24–29",
IF('Base tratada'!$G1381&lt;=39,"30–39",
IF('Base tratada'!$G1381&lt;=49,"40–49",
IF('Base tratada'!$G1381&lt;=59,"50–59",
IF('Base tratada'!$G1381&lt;=69,"60–69",
"70–80")))))</f>
        <v>50–59</v>
      </c>
      <c r="I1381" s="34">
        <v>2784</v>
      </c>
      <c r="J1381" s="58" t="str">
        <f>IF('Base tratada'!$K1381=1,"Divorciado",
IF('Base tratada'!$L1381=1,"Casado",
IF('Base tratada'!$M1381=1, "Solteiro",
IF('Base tratada'!$N1381=1,"Juntos",
"Viúvo"))))</f>
        <v>Casado</v>
      </c>
      <c r="K1381" s="34">
        <v>0</v>
      </c>
      <c r="L1381" s="34">
        <v>1</v>
      </c>
      <c r="M1381" s="34">
        <v>0</v>
      </c>
      <c r="N1381" s="34">
        <v>0</v>
      </c>
      <c r="O1381" s="34">
        <v>0</v>
      </c>
      <c r="P1381" s="34">
        <v>0</v>
      </c>
      <c r="Q1381" s="34">
        <v>0</v>
      </c>
      <c r="R1381" s="34">
        <v>0</v>
      </c>
      <c r="S1381" s="34">
        <v>1</v>
      </c>
      <c r="T1381" s="34">
        <v>0</v>
      </c>
      <c r="U1381" s="35">
        <v>513</v>
      </c>
      <c r="V1381" s="35">
        <v>7</v>
      </c>
      <c r="W1381" s="35">
        <v>133</v>
      </c>
      <c r="X1381" s="35">
        <v>46</v>
      </c>
      <c r="Y1381" s="35">
        <v>14</v>
      </c>
      <c r="Z1381" s="35">
        <v>14</v>
      </c>
      <c r="AA1381" s="34">
        <v>6</v>
      </c>
      <c r="AB1381" s="34">
        <v>8</v>
      </c>
      <c r="AC1381" s="34">
        <v>8</v>
      </c>
      <c r="AD1381" s="34">
        <v>4</v>
      </c>
      <c r="AE1381" s="34">
        <v>8</v>
      </c>
      <c r="AF1381" s="58">
        <f>'Base tratada'!$AC1381+'Base tratada'!$AD1381+'Base tratada'!$AE1381</f>
        <v>20</v>
      </c>
      <c r="AG13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81" s="58" t="str">
        <f>IF('Base tratada'!$AC1381&gt;=MAX('Base tratada'!$AD1381,'Base tratada'!$AE1381),"Web",
IF('Base tratada'!$AD1381&gt;='Base tratada'!$AE1381,"Catalog",
"Store"))</f>
        <v>Web</v>
      </c>
      <c r="AI1381" s="59">
        <f>IF('Base tratada'!$AF1381=0,"0",'Base tratada'!$AK1381/'Base tratada'!$AF1381)</f>
        <v>35.65</v>
      </c>
      <c r="AJ1381" s="59" t="str">
        <f>IF('Base tratada'!$AI1381=0,"R$ 0",
IF('Base tratada'!$AI1381&lt;=25,"R$ 1–25",
IF('Base tratada'!$AI1381&lt;=50,"R$ 26–50",
"+R$ 50")))</f>
        <v>R$ 26–50</v>
      </c>
      <c r="AK1381" s="35">
        <v>713</v>
      </c>
      <c r="AL1381" s="58" t="str">
        <f>IF('Base tratada'!$AK1381&lt;=100,"R$ 0-100",
IF('Base tratada'!$AK1381&lt;=500,"R$ 101-500",
IF('Base tratada'!$AK1381&lt;=1000,"R$ 501-1000",
IF('Base tratada'!$AK1381&lt;=1500,"R$ 1001-1500",
"+R$ 1500"))))</f>
        <v>R$ 501-1000</v>
      </c>
      <c r="AM1381" s="34">
        <v>0</v>
      </c>
      <c r="AN1381" s="34">
        <v>0</v>
      </c>
      <c r="AO1381" s="34">
        <v>0</v>
      </c>
      <c r="AP1381" s="34">
        <v>0</v>
      </c>
      <c r="AQ1381" s="34">
        <v>0</v>
      </c>
      <c r="AR1381" s="34">
        <v>0</v>
      </c>
      <c r="AS1381" s="34">
        <v>0</v>
      </c>
      <c r="AT1381" s="34">
        <v>3</v>
      </c>
      <c r="AU1381" s="34">
        <v>11</v>
      </c>
      <c r="AV1381" s="52">
        <v>699</v>
      </c>
      <c r="AW1381" s="57">
        <v>0</v>
      </c>
      <c r="AX1381" s="58" t="str">
        <f>IF(Tabela3[[#This Row],[Response]]=1, "Aceitou", "Não aceitou")</f>
        <v>Não aceitou</v>
      </c>
      <c r="AY1381" s="55" t="str">
        <f>Tabela3[[#This Row],[Faixa Recência]] &amp; " | " &amp; Tabela3[[#This Row],[Faixa Gasto]] &amp; " | " &amp; Tabela3[[#This Row],[Faixa ticket médio]]</f>
        <v>31-45 dias | R$ 501-1000 | R$ 26–50</v>
      </c>
      <c r="AZ13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1" s="36"/>
    </row>
    <row r="1382" spans="1:54" x14ac:dyDescent="0.25">
      <c r="A1382" s="61">
        <v>1381</v>
      </c>
      <c r="B1382" s="37">
        <v>36947</v>
      </c>
      <c r="C1382" s="34">
        <v>1</v>
      </c>
      <c r="D1382" s="34">
        <v>1</v>
      </c>
      <c r="E1382" s="34">
        <v>49</v>
      </c>
      <c r="F1382" s="58" t="str">
        <f>IF('Base tratada'!$E1382&lt;=15,"0-15 dias",
IF('Base tratada'!$E1382&lt;=30, "16-30 dias",
IF('Base tratada'!$E1382&lt;=45, "31-45 dias",
IF('Base tratada'!$E1382&lt;=60, "46-60 dias",
IF('Base tratada'!$E1382&lt;=75, "61-75 dias", "76-99 dias")))))</f>
        <v>46-60 dias</v>
      </c>
      <c r="G1382" s="38">
        <v>53</v>
      </c>
      <c r="H1382" s="60" t="str">
        <f>IF('Base tratada'!$G1382&lt;=29,"24–29",
IF('Base tratada'!$G1382&lt;=39,"30–39",
IF('Base tratada'!$G1382&lt;=49,"40–49",
IF('Base tratada'!$G1382&lt;=59,"50–59",
IF('Base tratada'!$G1382&lt;=69,"60–69",
"70–80")))))</f>
        <v>50–59</v>
      </c>
      <c r="I1382" s="34">
        <v>2850</v>
      </c>
      <c r="J1382" s="58" t="str">
        <f>IF('Base tratada'!$K1382=1,"Divorciado",
IF('Base tratada'!$L1382=1,"Casado",
IF('Base tratada'!$M1382=1, "Solteiro",
IF('Base tratada'!$N1382=1,"Juntos",
"Viúvo"))))</f>
        <v>Casado</v>
      </c>
      <c r="K1382" s="34">
        <v>0</v>
      </c>
      <c r="L1382" s="34">
        <v>1</v>
      </c>
      <c r="M1382" s="34">
        <v>0</v>
      </c>
      <c r="N1382" s="34">
        <v>0</v>
      </c>
      <c r="O1382" s="34">
        <v>0</v>
      </c>
      <c r="P1382" s="34">
        <v>0</v>
      </c>
      <c r="Q1382" s="34">
        <v>0</v>
      </c>
      <c r="R1382" s="34">
        <v>0</v>
      </c>
      <c r="S1382" s="34">
        <v>0</v>
      </c>
      <c r="T1382" s="34">
        <v>1</v>
      </c>
      <c r="U1382" s="35">
        <v>88</v>
      </c>
      <c r="V1382" s="35">
        <v>3</v>
      </c>
      <c r="W1382" s="35">
        <v>21</v>
      </c>
      <c r="X1382" s="35">
        <v>4</v>
      </c>
      <c r="Y1382" s="35">
        <v>1</v>
      </c>
      <c r="Z1382" s="35">
        <v>29</v>
      </c>
      <c r="AA1382" s="34">
        <v>4</v>
      </c>
      <c r="AB1382" s="34">
        <v>9</v>
      </c>
      <c r="AC1382" s="34">
        <v>3</v>
      </c>
      <c r="AD1382" s="34">
        <v>0</v>
      </c>
      <c r="AE1382" s="34">
        <v>4</v>
      </c>
      <c r="AF1382" s="58">
        <f>'Base tratada'!$AC1382+'Base tratada'!$AD1382+'Base tratada'!$AE1382</f>
        <v>7</v>
      </c>
      <c r="AG13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82" s="58" t="str">
        <f>IF('Base tratada'!$AC1382&gt;=MAX('Base tratada'!$AD1382,'Base tratada'!$AE1382),"Web",
IF('Base tratada'!$AD1382&gt;='Base tratada'!$AE1382,"Catalog",
"Store"))</f>
        <v>Store</v>
      </c>
      <c r="AI1382" s="59">
        <f>IF('Base tratada'!$AF1382=0,"0",'Base tratada'!$AK1382/'Base tratada'!$AF1382)</f>
        <v>16.714285714285715</v>
      </c>
      <c r="AJ1382" s="59" t="str">
        <f>IF('Base tratada'!$AI1382=0,"R$ 0",
IF('Base tratada'!$AI1382&lt;=25,"R$ 1–25",
IF('Base tratada'!$AI1382&lt;=50,"R$ 26–50",
"+R$ 50")))</f>
        <v>R$ 1–25</v>
      </c>
      <c r="AK1382" s="35">
        <v>117</v>
      </c>
      <c r="AL1382" s="58" t="str">
        <f>IF('Base tratada'!$AK1382&lt;=100,"R$ 0-100",
IF('Base tratada'!$AK1382&lt;=500,"R$ 101-500",
IF('Base tratada'!$AK1382&lt;=1000,"R$ 501-1000",
IF('Base tratada'!$AK1382&lt;=1500,"R$ 1001-1500",
"+R$ 1500"))))</f>
        <v>R$ 101-500</v>
      </c>
      <c r="AM1382" s="34">
        <v>0</v>
      </c>
      <c r="AN1382" s="34">
        <v>0</v>
      </c>
      <c r="AO1382" s="34">
        <v>0</v>
      </c>
      <c r="AP1382" s="34">
        <v>0</v>
      </c>
      <c r="AQ1382" s="34">
        <v>0</v>
      </c>
      <c r="AR1382" s="34">
        <v>0</v>
      </c>
      <c r="AS1382" s="34">
        <v>0</v>
      </c>
      <c r="AT1382" s="34">
        <v>3</v>
      </c>
      <c r="AU1382" s="34">
        <v>11</v>
      </c>
      <c r="AV1382" s="52">
        <v>88</v>
      </c>
      <c r="AW1382" s="57">
        <v>0</v>
      </c>
      <c r="AX1382" s="58" t="str">
        <f>IF(Tabela3[[#This Row],[Response]]=1, "Aceitou", "Não aceitou")</f>
        <v>Não aceitou</v>
      </c>
      <c r="AY1382" s="55" t="str">
        <f>Tabela3[[#This Row],[Faixa Recência]] &amp; " | " &amp; Tabela3[[#This Row],[Faixa Gasto]] &amp; " | " &amp; Tabela3[[#This Row],[Faixa ticket médio]]</f>
        <v>46-60 dias | R$ 101-500 | R$ 1–25</v>
      </c>
      <c r="AZ13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2" s="36"/>
    </row>
    <row r="1383" spans="1:54" x14ac:dyDescent="0.25">
      <c r="A1383" s="61">
        <v>1382</v>
      </c>
      <c r="B1383" s="37">
        <v>47352</v>
      </c>
      <c r="C1383" s="34">
        <v>0</v>
      </c>
      <c r="D1383" s="34">
        <v>1</v>
      </c>
      <c r="E1383" s="34">
        <v>70</v>
      </c>
      <c r="F1383" s="58" t="str">
        <f>IF('Base tratada'!$E1383&lt;=15,"0-15 dias",
IF('Base tratada'!$E1383&lt;=30, "16-30 dias",
IF('Base tratada'!$E1383&lt;=45, "31-45 dias",
IF('Base tratada'!$E1383&lt;=60, "46-60 dias",
IF('Base tratada'!$E1383&lt;=75, "61-75 dias", "76-99 dias")))))</f>
        <v>61-75 dias</v>
      </c>
      <c r="G1383" s="38">
        <v>69</v>
      </c>
      <c r="H1383" s="60" t="str">
        <f>IF('Base tratada'!$G1383&lt;=29,"24–29",
IF('Base tratada'!$G1383&lt;=39,"30–39",
IF('Base tratada'!$G1383&lt;=49,"40–49",
IF('Base tratada'!$G1383&lt;=59,"50–59",
IF('Base tratada'!$G1383&lt;=69,"60–69",
"70–80")))))</f>
        <v>60–69</v>
      </c>
      <c r="I1383" s="34">
        <v>2603</v>
      </c>
      <c r="J1383" s="58" t="str">
        <f>IF('Base tratada'!$K1383=1,"Divorciado",
IF('Base tratada'!$L1383=1,"Casado",
IF('Base tratada'!$M1383=1, "Solteiro",
IF('Base tratada'!$N1383=1,"Juntos",
"Viúvo"))))</f>
        <v>Juntos</v>
      </c>
      <c r="K1383" s="34">
        <v>0</v>
      </c>
      <c r="L1383" s="34">
        <v>0</v>
      </c>
      <c r="M1383" s="34">
        <v>0</v>
      </c>
      <c r="N1383" s="34">
        <v>1</v>
      </c>
      <c r="O1383" s="34">
        <v>0</v>
      </c>
      <c r="P1383" s="34">
        <v>0</v>
      </c>
      <c r="Q1383" s="34">
        <v>0</v>
      </c>
      <c r="R1383" s="34">
        <v>0</v>
      </c>
      <c r="S1383" s="34">
        <v>1</v>
      </c>
      <c r="T1383" s="34">
        <v>0</v>
      </c>
      <c r="U1383" s="35">
        <v>172</v>
      </c>
      <c r="V1383" s="35">
        <v>12</v>
      </c>
      <c r="W1383" s="35">
        <v>112</v>
      </c>
      <c r="X1383" s="35">
        <v>8</v>
      </c>
      <c r="Y1383" s="35">
        <v>0</v>
      </c>
      <c r="Z1383" s="35">
        <v>15</v>
      </c>
      <c r="AA1383" s="34">
        <v>4</v>
      </c>
      <c r="AB1383" s="34">
        <v>7</v>
      </c>
      <c r="AC1383" s="34">
        <v>6</v>
      </c>
      <c r="AD1383" s="34">
        <v>1</v>
      </c>
      <c r="AE1383" s="34">
        <v>5</v>
      </c>
      <c r="AF1383" s="58">
        <f>'Base tratada'!$AC1383+'Base tratada'!$AD1383+'Base tratada'!$AE1383</f>
        <v>12</v>
      </c>
      <c r="AG13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83" s="58" t="str">
        <f>IF('Base tratada'!$AC1383&gt;=MAX('Base tratada'!$AD1383,'Base tratada'!$AE1383),"Web",
IF('Base tratada'!$AD1383&gt;='Base tratada'!$AE1383,"Catalog",
"Store"))</f>
        <v>Web</v>
      </c>
      <c r="AI1383" s="59">
        <f>IF('Base tratada'!$AF1383=0,"0",'Base tratada'!$AK1383/'Base tratada'!$AF1383)</f>
        <v>25.333333333333332</v>
      </c>
      <c r="AJ1383" s="59" t="str">
        <f>IF('Base tratada'!$AI1383=0,"R$ 0",
IF('Base tratada'!$AI1383&lt;=25,"R$ 1–25",
IF('Base tratada'!$AI1383&lt;=50,"R$ 26–50",
"+R$ 50")))</f>
        <v>R$ 26–50</v>
      </c>
      <c r="AK1383" s="35">
        <v>304</v>
      </c>
      <c r="AL1383" s="58" t="str">
        <f>IF('Base tratada'!$AK1383&lt;=100,"R$ 0-100",
IF('Base tratada'!$AK1383&lt;=500,"R$ 101-500",
IF('Base tratada'!$AK1383&lt;=1000,"R$ 501-1000",
IF('Base tratada'!$AK1383&lt;=1500,"R$ 1001-1500",
"+R$ 1500"))))</f>
        <v>R$ 101-500</v>
      </c>
      <c r="AM1383" s="34">
        <v>0</v>
      </c>
      <c r="AN1383" s="34">
        <v>0</v>
      </c>
      <c r="AO1383" s="34">
        <v>0</v>
      </c>
      <c r="AP1383" s="34">
        <v>0</v>
      </c>
      <c r="AQ1383" s="34">
        <v>0</v>
      </c>
      <c r="AR1383" s="34">
        <v>0</v>
      </c>
      <c r="AS1383" s="34">
        <v>0</v>
      </c>
      <c r="AT1383" s="34">
        <v>3</v>
      </c>
      <c r="AU1383" s="34">
        <v>11</v>
      </c>
      <c r="AV1383" s="52">
        <v>289</v>
      </c>
      <c r="AW1383" s="57">
        <v>0</v>
      </c>
      <c r="AX1383" s="58" t="str">
        <f>IF(Tabela3[[#This Row],[Response]]=1, "Aceitou", "Não aceitou")</f>
        <v>Não aceitou</v>
      </c>
      <c r="AY1383" s="55" t="str">
        <f>Tabela3[[#This Row],[Faixa Recência]] &amp; " | " &amp; Tabela3[[#This Row],[Faixa Gasto]] &amp; " | " &amp; Tabela3[[#This Row],[Faixa ticket médio]]</f>
        <v>61-75 dias | R$ 101-500 | R$ 26–50</v>
      </c>
      <c r="AZ13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3" s="36"/>
    </row>
    <row r="1384" spans="1:54" x14ac:dyDescent="0.25">
      <c r="A1384" s="61">
        <v>1383</v>
      </c>
      <c r="B1384" s="37">
        <v>67087</v>
      </c>
      <c r="C1384" s="34">
        <v>0</v>
      </c>
      <c r="D1384" s="34">
        <v>1</v>
      </c>
      <c r="E1384" s="34">
        <v>40</v>
      </c>
      <c r="F1384" s="58" t="str">
        <f>IF('Base tratada'!$E1384&lt;=15,"0-15 dias",
IF('Base tratada'!$E1384&lt;=30, "16-30 dias",
IF('Base tratada'!$E1384&lt;=45, "31-45 dias",
IF('Base tratada'!$E1384&lt;=60, "46-60 dias",
IF('Base tratada'!$E1384&lt;=75, "61-75 dias", "76-99 dias")))))</f>
        <v>31-45 dias</v>
      </c>
      <c r="G1384" s="38">
        <v>67</v>
      </c>
      <c r="H1384" s="60" t="str">
        <f>IF('Base tratada'!$G1384&lt;=29,"24–29",
IF('Base tratada'!$G1384&lt;=39,"30–39",
IF('Base tratada'!$G1384&lt;=49,"40–49",
IF('Base tratada'!$G1384&lt;=59,"50–59",
IF('Base tratada'!$G1384&lt;=69,"60–69",
"70–80")))))</f>
        <v>60–69</v>
      </c>
      <c r="I1384" s="34">
        <v>2353</v>
      </c>
      <c r="J1384" s="58" t="str">
        <f>IF('Base tratada'!$K1384=1,"Divorciado",
IF('Base tratada'!$L1384=1,"Casado",
IF('Base tratada'!$M1384=1, "Solteiro",
IF('Base tratada'!$N1384=1,"Juntos",
"Viúvo"))))</f>
        <v>Casado</v>
      </c>
      <c r="K1384" s="34">
        <v>0</v>
      </c>
      <c r="L1384" s="34">
        <v>1</v>
      </c>
      <c r="M1384" s="34">
        <v>0</v>
      </c>
      <c r="N1384" s="34">
        <v>0</v>
      </c>
      <c r="O1384" s="34">
        <v>0</v>
      </c>
      <c r="P1384" s="34">
        <v>0</v>
      </c>
      <c r="Q1384" s="34">
        <v>0</v>
      </c>
      <c r="R1384" s="34">
        <v>0</v>
      </c>
      <c r="S1384" s="34">
        <v>1</v>
      </c>
      <c r="T1384" s="34">
        <v>0</v>
      </c>
      <c r="U1384" s="35">
        <v>329</v>
      </c>
      <c r="V1384" s="35">
        <v>35</v>
      </c>
      <c r="W1384" s="35">
        <v>222</v>
      </c>
      <c r="X1384" s="35">
        <v>130</v>
      </c>
      <c r="Y1384" s="35">
        <v>35</v>
      </c>
      <c r="Z1384" s="35">
        <v>43</v>
      </c>
      <c r="AA1384" s="34">
        <v>2</v>
      </c>
      <c r="AB1384" s="34">
        <v>4</v>
      </c>
      <c r="AC1384" s="34">
        <v>7</v>
      </c>
      <c r="AD1384" s="34">
        <v>5</v>
      </c>
      <c r="AE1384" s="34">
        <v>8</v>
      </c>
      <c r="AF1384" s="58">
        <f>'Base tratada'!$AC1384+'Base tratada'!$AD1384+'Base tratada'!$AE1384</f>
        <v>20</v>
      </c>
      <c r="AG13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84" s="58" t="str">
        <f>IF('Base tratada'!$AC1384&gt;=MAX('Base tratada'!$AD1384,'Base tratada'!$AE1384),"Web",
IF('Base tratada'!$AD1384&gt;='Base tratada'!$AE1384,"Catalog",
"Store"))</f>
        <v>Store</v>
      </c>
      <c r="AI1384" s="59">
        <f>IF('Base tratada'!$AF1384=0,"0",'Base tratada'!$AK1384/'Base tratada'!$AF1384)</f>
        <v>37.549999999999997</v>
      </c>
      <c r="AJ1384" s="59" t="str">
        <f>IF('Base tratada'!$AI1384=0,"R$ 0",
IF('Base tratada'!$AI1384&lt;=25,"R$ 1–25",
IF('Base tratada'!$AI1384&lt;=50,"R$ 26–50",
"+R$ 50")))</f>
        <v>R$ 26–50</v>
      </c>
      <c r="AK1384" s="35">
        <v>751</v>
      </c>
      <c r="AL1384" s="58" t="str">
        <f>IF('Base tratada'!$AK1384&lt;=100,"R$ 0-100",
IF('Base tratada'!$AK1384&lt;=500,"R$ 101-500",
IF('Base tratada'!$AK1384&lt;=1000,"R$ 501-1000",
IF('Base tratada'!$AK1384&lt;=1500,"R$ 1001-1500",
"+R$ 1500"))))</f>
        <v>R$ 501-1000</v>
      </c>
      <c r="AM1384" s="34">
        <v>0</v>
      </c>
      <c r="AN1384" s="34">
        <v>0</v>
      </c>
      <c r="AO1384" s="34">
        <v>0</v>
      </c>
      <c r="AP1384" s="34">
        <v>0</v>
      </c>
      <c r="AQ1384" s="34">
        <v>0</v>
      </c>
      <c r="AR1384" s="34">
        <v>0</v>
      </c>
      <c r="AS1384" s="34">
        <v>0</v>
      </c>
      <c r="AT1384" s="34">
        <v>3</v>
      </c>
      <c r="AU1384" s="34">
        <v>11</v>
      </c>
      <c r="AV1384" s="52">
        <v>708</v>
      </c>
      <c r="AW1384" s="57">
        <v>0</v>
      </c>
      <c r="AX1384" s="58" t="str">
        <f>IF(Tabela3[[#This Row],[Response]]=1, "Aceitou", "Não aceitou")</f>
        <v>Não aceitou</v>
      </c>
      <c r="AY1384" s="55" t="str">
        <f>Tabela3[[#This Row],[Faixa Recência]] &amp; " | " &amp; Tabela3[[#This Row],[Faixa Gasto]] &amp; " | " &amp; Tabela3[[#This Row],[Faixa ticket médio]]</f>
        <v>31-45 dias | R$ 501-1000 | R$ 26–50</v>
      </c>
      <c r="AZ13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4" s="36"/>
    </row>
    <row r="1385" spans="1:54" x14ac:dyDescent="0.25">
      <c r="A1385" s="61">
        <v>1384</v>
      </c>
      <c r="B1385" s="37">
        <v>57045</v>
      </c>
      <c r="C1385" s="34">
        <v>0</v>
      </c>
      <c r="D1385" s="34">
        <v>1</v>
      </c>
      <c r="E1385" s="34">
        <v>40</v>
      </c>
      <c r="F1385" s="58" t="str">
        <f>IF('Base tratada'!$E1385&lt;=15,"0-15 dias",
IF('Base tratada'!$E1385&lt;=30, "16-30 dias",
IF('Base tratada'!$E1385&lt;=45, "31-45 dias",
IF('Base tratada'!$E1385&lt;=60, "46-60 dias",
IF('Base tratada'!$E1385&lt;=75, "61-75 dias", "76-99 dias")))))</f>
        <v>31-45 dias</v>
      </c>
      <c r="G1385" s="38">
        <v>70</v>
      </c>
      <c r="H1385" s="60" t="str">
        <f>IF('Base tratada'!$G1385&lt;=29,"24–29",
IF('Base tratada'!$G1385&lt;=39,"30–39",
IF('Base tratada'!$G1385&lt;=49,"40–49",
IF('Base tratada'!$G1385&lt;=59,"50–59",
IF('Base tratada'!$G1385&lt;=69,"60–69",
"70–80")))))</f>
        <v>70–80</v>
      </c>
      <c r="I1385" s="34">
        <v>2818</v>
      </c>
      <c r="J1385" s="58" t="str">
        <f>IF('Base tratada'!$K1385=1,"Divorciado",
IF('Base tratada'!$L1385=1,"Casado",
IF('Base tratada'!$M1385=1, "Solteiro",
IF('Base tratada'!$N1385=1,"Juntos",
"Viúvo"))))</f>
        <v>Casado</v>
      </c>
      <c r="K1385" s="34">
        <v>0</v>
      </c>
      <c r="L1385" s="34">
        <v>1</v>
      </c>
      <c r="M1385" s="34">
        <v>0</v>
      </c>
      <c r="N1385" s="34">
        <v>0</v>
      </c>
      <c r="O1385" s="34">
        <v>0</v>
      </c>
      <c r="P1385" s="34">
        <v>0</v>
      </c>
      <c r="Q1385" s="34">
        <v>0</v>
      </c>
      <c r="R1385" s="34">
        <v>1</v>
      </c>
      <c r="S1385" s="34">
        <v>0</v>
      </c>
      <c r="T1385" s="34">
        <v>0</v>
      </c>
      <c r="U1385" s="35">
        <v>296</v>
      </c>
      <c r="V1385" s="35">
        <v>13</v>
      </c>
      <c r="W1385" s="35">
        <v>104</v>
      </c>
      <c r="X1385" s="35">
        <v>11</v>
      </c>
      <c r="Y1385" s="35">
        <v>13</v>
      </c>
      <c r="Z1385" s="35">
        <v>17</v>
      </c>
      <c r="AA1385" s="34">
        <v>3</v>
      </c>
      <c r="AB1385" s="34">
        <v>3</v>
      </c>
      <c r="AC1385" s="34">
        <v>4</v>
      </c>
      <c r="AD1385" s="34">
        <v>2</v>
      </c>
      <c r="AE1385" s="34">
        <v>9</v>
      </c>
      <c r="AF1385" s="58">
        <f>'Base tratada'!$AC1385+'Base tratada'!$AD1385+'Base tratada'!$AE1385</f>
        <v>15</v>
      </c>
      <c r="AG13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85" s="58" t="str">
        <f>IF('Base tratada'!$AC1385&gt;=MAX('Base tratada'!$AD1385,'Base tratada'!$AE1385),"Web",
IF('Base tratada'!$AD1385&gt;='Base tratada'!$AE1385,"Catalog",
"Store"))</f>
        <v>Store</v>
      </c>
      <c r="AI1385" s="59">
        <f>IF('Base tratada'!$AF1385=0,"0",'Base tratada'!$AK1385/'Base tratada'!$AF1385)</f>
        <v>29.133333333333333</v>
      </c>
      <c r="AJ1385" s="59" t="str">
        <f>IF('Base tratada'!$AI1385=0,"R$ 0",
IF('Base tratada'!$AI1385&lt;=25,"R$ 1–25",
IF('Base tratada'!$AI1385&lt;=50,"R$ 26–50",
"+R$ 50")))</f>
        <v>R$ 26–50</v>
      </c>
      <c r="AK1385" s="35">
        <v>437</v>
      </c>
      <c r="AL1385" s="58" t="str">
        <f>IF('Base tratada'!$AK1385&lt;=100,"R$ 0-100",
IF('Base tratada'!$AK1385&lt;=500,"R$ 101-500",
IF('Base tratada'!$AK1385&lt;=1000,"R$ 501-1000",
IF('Base tratada'!$AK1385&lt;=1500,"R$ 1001-1500",
"+R$ 1500"))))</f>
        <v>R$ 101-500</v>
      </c>
      <c r="AM1385" s="34">
        <v>0</v>
      </c>
      <c r="AN1385" s="34">
        <v>0</v>
      </c>
      <c r="AO1385" s="34">
        <v>0</v>
      </c>
      <c r="AP1385" s="34">
        <v>0</v>
      </c>
      <c r="AQ1385" s="34">
        <v>0</v>
      </c>
      <c r="AR1385" s="34">
        <v>0</v>
      </c>
      <c r="AS1385" s="34">
        <v>0</v>
      </c>
      <c r="AT1385" s="34">
        <v>3</v>
      </c>
      <c r="AU1385" s="34">
        <v>11</v>
      </c>
      <c r="AV1385" s="52">
        <v>420</v>
      </c>
      <c r="AW1385" s="57">
        <v>0</v>
      </c>
      <c r="AX1385" s="58" t="str">
        <f>IF(Tabela3[[#This Row],[Response]]=1, "Aceitou", "Não aceitou")</f>
        <v>Não aceitou</v>
      </c>
      <c r="AY1385" s="55" t="str">
        <f>Tabela3[[#This Row],[Faixa Recência]] &amp; " | " &amp; Tabela3[[#This Row],[Faixa Gasto]] &amp; " | " &amp; Tabela3[[#This Row],[Faixa ticket médio]]</f>
        <v>31-45 dias | R$ 101-500 | R$ 26–50</v>
      </c>
      <c r="AZ13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5" s="36"/>
    </row>
    <row r="1386" spans="1:54" x14ac:dyDescent="0.25">
      <c r="A1386" s="61">
        <v>1385</v>
      </c>
      <c r="B1386" s="37">
        <v>36957</v>
      </c>
      <c r="C1386" s="34">
        <v>1</v>
      </c>
      <c r="D1386" s="34">
        <v>1</v>
      </c>
      <c r="E1386" s="34">
        <v>43</v>
      </c>
      <c r="F1386" s="58" t="str">
        <f>IF('Base tratada'!$E1386&lt;=15,"0-15 dias",
IF('Base tratada'!$E1386&lt;=30, "16-30 dias",
IF('Base tratada'!$E1386&lt;=45, "31-45 dias",
IF('Base tratada'!$E1386&lt;=60, "46-60 dias",
IF('Base tratada'!$E1386&lt;=75, "61-75 dias", "76-99 dias")))))</f>
        <v>31-45 dias</v>
      </c>
      <c r="G1386" s="38">
        <v>67</v>
      </c>
      <c r="H1386" s="60" t="str">
        <f>IF('Base tratada'!$G1386&lt;=29,"24–29",
IF('Base tratada'!$G1386&lt;=39,"30–39",
IF('Base tratada'!$G1386&lt;=49,"40–49",
IF('Base tratada'!$G1386&lt;=59,"50–59",
IF('Base tratada'!$G1386&lt;=69,"60–69",
"70–80")))))</f>
        <v>60–69</v>
      </c>
      <c r="I1386" s="34">
        <v>2820</v>
      </c>
      <c r="J1386" s="58" t="str">
        <f>IF('Base tratada'!$K1386=1,"Divorciado",
IF('Base tratada'!$L1386=1,"Casado",
IF('Base tratada'!$M1386=1, "Solteiro",
IF('Base tratada'!$N1386=1,"Juntos",
"Viúvo"))))</f>
        <v>Divorciado</v>
      </c>
      <c r="K1386" s="34">
        <v>1</v>
      </c>
      <c r="L1386" s="34">
        <v>0</v>
      </c>
      <c r="M1386" s="34">
        <v>0</v>
      </c>
      <c r="N1386" s="34">
        <v>0</v>
      </c>
      <c r="O1386" s="34">
        <v>0</v>
      </c>
      <c r="P1386" s="34">
        <v>0</v>
      </c>
      <c r="Q1386" s="34">
        <v>0</v>
      </c>
      <c r="R1386" s="34">
        <v>0</v>
      </c>
      <c r="S1386" s="34">
        <v>0</v>
      </c>
      <c r="T1386" s="34">
        <v>1</v>
      </c>
      <c r="U1386" s="35">
        <v>100</v>
      </c>
      <c r="V1386" s="35">
        <v>2</v>
      </c>
      <c r="W1386" s="35">
        <v>16</v>
      </c>
      <c r="X1386" s="35">
        <v>2</v>
      </c>
      <c r="Y1386" s="35">
        <v>1</v>
      </c>
      <c r="Z1386" s="35">
        <v>31</v>
      </c>
      <c r="AA1386" s="34">
        <v>4</v>
      </c>
      <c r="AB1386" s="34">
        <v>9</v>
      </c>
      <c r="AC1386" s="34">
        <v>3</v>
      </c>
      <c r="AD1386" s="34">
        <v>2</v>
      </c>
      <c r="AE1386" s="34">
        <v>2</v>
      </c>
      <c r="AF1386" s="58">
        <f>'Base tratada'!$AC1386+'Base tratada'!$AD1386+'Base tratada'!$AE1386</f>
        <v>7</v>
      </c>
      <c r="AG13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86" s="58" t="str">
        <f>IF('Base tratada'!$AC1386&gt;=MAX('Base tratada'!$AD1386,'Base tratada'!$AE1386),"Web",
IF('Base tratada'!$AD1386&gt;='Base tratada'!$AE1386,"Catalog",
"Store"))</f>
        <v>Web</v>
      </c>
      <c r="AI1386" s="59">
        <f>IF('Base tratada'!$AF1386=0,"0",'Base tratada'!$AK1386/'Base tratada'!$AF1386)</f>
        <v>17.285714285714285</v>
      </c>
      <c r="AJ1386" s="59" t="str">
        <f>IF('Base tratada'!$AI1386=0,"R$ 0",
IF('Base tratada'!$AI1386&lt;=25,"R$ 1–25",
IF('Base tratada'!$AI1386&lt;=50,"R$ 26–50",
"+R$ 50")))</f>
        <v>R$ 1–25</v>
      </c>
      <c r="AK1386" s="35">
        <v>121</v>
      </c>
      <c r="AL1386" s="58" t="str">
        <f>IF('Base tratada'!$AK1386&lt;=100,"R$ 0-100",
IF('Base tratada'!$AK1386&lt;=500,"R$ 101-500",
IF('Base tratada'!$AK1386&lt;=1000,"R$ 501-1000",
IF('Base tratada'!$AK1386&lt;=1500,"R$ 1001-1500",
"+R$ 1500"))))</f>
        <v>R$ 101-500</v>
      </c>
      <c r="AM1386" s="34">
        <v>0</v>
      </c>
      <c r="AN1386" s="34">
        <v>0</v>
      </c>
      <c r="AO1386" s="34">
        <v>0</v>
      </c>
      <c r="AP1386" s="34">
        <v>0</v>
      </c>
      <c r="AQ1386" s="34">
        <v>0</v>
      </c>
      <c r="AR1386" s="34">
        <v>0</v>
      </c>
      <c r="AS1386" s="34">
        <v>0</v>
      </c>
      <c r="AT1386" s="34">
        <v>3</v>
      </c>
      <c r="AU1386" s="34">
        <v>11</v>
      </c>
      <c r="AV1386" s="52">
        <v>90</v>
      </c>
      <c r="AW1386" s="57">
        <v>1</v>
      </c>
      <c r="AX1386" s="58" t="str">
        <f>IF(Tabela3[[#This Row],[Response]]=1, "Aceitou", "Não aceitou")</f>
        <v>Aceitou</v>
      </c>
      <c r="AY1386" s="55" t="str">
        <f>Tabela3[[#This Row],[Faixa Recência]] &amp; " | " &amp; Tabela3[[#This Row],[Faixa Gasto]] &amp; " | " &amp; Tabela3[[#This Row],[Faixa ticket médio]]</f>
        <v>31-45 dias | R$ 101-500 | R$ 1–25</v>
      </c>
      <c r="AZ13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6" s="36"/>
    </row>
    <row r="1387" spans="1:54" x14ac:dyDescent="0.25">
      <c r="A1387" s="61">
        <v>1386</v>
      </c>
      <c r="B1387" s="37">
        <v>69389</v>
      </c>
      <c r="C1387" s="34">
        <v>0</v>
      </c>
      <c r="D1387" s="34">
        <v>1</v>
      </c>
      <c r="E1387" s="34">
        <v>17</v>
      </c>
      <c r="F1387" s="58" t="str">
        <f>IF('Base tratada'!$E1387&lt;=15,"0-15 dias",
IF('Base tratada'!$E1387&lt;=30, "16-30 dias",
IF('Base tratada'!$E1387&lt;=45, "31-45 dias",
IF('Base tratada'!$E1387&lt;=60, "46-60 dias",
IF('Base tratada'!$E1387&lt;=75, "61-75 dias", "76-99 dias")))))</f>
        <v>16-30 dias</v>
      </c>
      <c r="G1387" s="38">
        <v>43</v>
      </c>
      <c r="H1387" s="60" t="str">
        <f>IF('Base tratada'!$G1387&lt;=29,"24–29",
IF('Base tratada'!$G1387&lt;=39,"30–39",
IF('Base tratada'!$G1387&lt;=49,"40–49",
IF('Base tratada'!$G1387&lt;=59,"50–59",
IF('Base tratada'!$G1387&lt;=69,"60–69",
"70–80")))))</f>
        <v>40–49</v>
      </c>
      <c r="I1387" s="34">
        <v>2798</v>
      </c>
      <c r="J1387" s="58" t="str">
        <f>IF('Base tratada'!$K1387=1,"Divorciado",
IF('Base tratada'!$L1387=1,"Casado",
IF('Base tratada'!$M1387=1, "Solteiro",
IF('Base tratada'!$N1387=1,"Juntos",
"Viúvo"))))</f>
        <v>Casado</v>
      </c>
      <c r="K1387" s="34">
        <v>0</v>
      </c>
      <c r="L1387" s="34">
        <v>1</v>
      </c>
      <c r="M1387" s="34">
        <v>0</v>
      </c>
      <c r="N1387" s="34">
        <v>0</v>
      </c>
      <c r="O1387" s="34">
        <v>0</v>
      </c>
      <c r="P1387" s="34">
        <v>0</v>
      </c>
      <c r="Q1387" s="34">
        <v>0</v>
      </c>
      <c r="R1387" s="34">
        <v>0</v>
      </c>
      <c r="S1387" s="34">
        <v>0</v>
      </c>
      <c r="T1387" s="34">
        <v>1</v>
      </c>
      <c r="U1387" s="35">
        <v>422</v>
      </c>
      <c r="V1387" s="35">
        <v>7</v>
      </c>
      <c r="W1387" s="35">
        <v>238</v>
      </c>
      <c r="X1387" s="35">
        <v>69</v>
      </c>
      <c r="Y1387" s="35">
        <v>46</v>
      </c>
      <c r="Z1387" s="35">
        <v>15</v>
      </c>
      <c r="AA1387" s="34">
        <v>1</v>
      </c>
      <c r="AB1387" s="34">
        <v>4</v>
      </c>
      <c r="AC1387" s="34">
        <v>7</v>
      </c>
      <c r="AD1387" s="34">
        <v>2</v>
      </c>
      <c r="AE1387" s="34">
        <v>12</v>
      </c>
      <c r="AF1387" s="58">
        <f>'Base tratada'!$AC1387+'Base tratada'!$AD1387+'Base tratada'!$AE1387</f>
        <v>21</v>
      </c>
      <c r="AG13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87" s="58" t="str">
        <f>IF('Base tratada'!$AC1387&gt;=MAX('Base tratada'!$AD1387,'Base tratada'!$AE1387),"Web",
IF('Base tratada'!$AD1387&gt;='Base tratada'!$AE1387,"Catalog",
"Store"))</f>
        <v>Store</v>
      </c>
      <c r="AI1387" s="59">
        <f>IF('Base tratada'!$AF1387=0,"0",'Base tratada'!$AK1387/'Base tratada'!$AF1387)</f>
        <v>37.238095238095241</v>
      </c>
      <c r="AJ1387" s="59" t="str">
        <f>IF('Base tratada'!$AI1387=0,"R$ 0",
IF('Base tratada'!$AI1387&lt;=25,"R$ 1–25",
IF('Base tratada'!$AI1387&lt;=50,"R$ 26–50",
"+R$ 50")))</f>
        <v>R$ 26–50</v>
      </c>
      <c r="AK1387" s="35">
        <v>782</v>
      </c>
      <c r="AL1387" s="58" t="str">
        <f>IF('Base tratada'!$AK1387&lt;=100,"R$ 0-100",
IF('Base tratada'!$AK1387&lt;=500,"R$ 101-500",
IF('Base tratada'!$AK1387&lt;=1000,"R$ 501-1000",
IF('Base tratada'!$AK1387&lt;=1500,"R$ 1001-1500",
"+R$ 1500"))))</f>
        <v>R$ 501-1000</v>
      </c>
      <c r="AM1387" s="34">
        <v>0</v>
      </c>
      <c r="AN1387" s="34">
        <v>0</v>
      </c>
      <c r="AO1387" s="34">
        <v>0</v>
      </c>
      <c r="AP1387" s="34">
        <v>0</v>
      </c>
      <c r="AQ1387" s="34">
        <v>0</v>
      </c>
      <c r="AR1387" s="34">
        <v>0</v>
      </c>
      <c r="AS1387" s="34">
        <v>0</v>
      </c>
      <c r="AT1387" s="34">
        <v>3</v>
      </c>
      <c r="AU1387" s="34">
        <v>11</v>
      </c>
      <c r="AV1387" s="52">
        <v>767</v>
      </c>
      <c r="AW1387" s="57">
        <v>0</v>
      </c>
      <c r="AX1387" s="58" t="str">
        <f>IF(Tabela3[[#This Row],[Response]]=1, "Aceitou", "Não aceitou")</f>
        <v>Não aceitou</v>
      </c>
      <c r="AY1387" s="55" t="str">
        <f>Tabela3[[#This Row],[Faixa Recência]] &amp; " | " &amp; Tabela3[[#This Row],[Faixa Gasto]] &amp; " | " &amp; Tabela3[[#This Row],[Faixa ticket médio]]</f>
        <v>16-30 dias | R$ 501-1000 | R$ 26–50</v>
      </c>
      <c r="AZ13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7" s="36"/>
    </row>
    <row r="1388" spans="1:54" x14ac:dyDescent="0.25">
      <c r="A1388" s="61">
        <v>1387</v>
      </c>
      <c r="B1388" s="37">
        <v>80134</v>
      </c>
      <c r="C1388" s="34">
        <v>1</v>
      </c>
      <c r="D1388" s="34">
        <v>0</v>
      </c>
      <c r="E1388" s="34">
        <v>40</v>
      </c>
      <c r="F1388" s="58" t="str">
        <f>IF('Base tratada'!$E1388&lt;=15,"0-15 dias",
IF('Base tratada'!$E1388&lt;=30, "16-30 dias",
IF('Base tratada'!$E1388&lt;=45, "31-45 dias",
IF('Base tratada'!$E1388&lt;=60, "46-60 dias",
IF('Base tratada'!$E1388&lt;=75, "61-75 dias", "76-99 dias")))))</f>
        <v>31-45 dias</v>
      </c>
      <c r="G1388" s="38">
        <v>48</v>
      </c>
      <c r="H1388" s="60" t="str">
        <f>IF('Base tratada'!$G1388&lt;=29,"24–29",
IF('Base tratada'!$G1388&lt;=39,"30–39",
IF('Base tratada'!$G1388&lt;=49,"40–49",
IF('Base tratada'!$G1388&lt;=59,"50–59",
IF('Base tratada'!$G1388&lt;=69,"60–69",
"70–80")))))</f>
        <v>40–49</v>
      </c>
      <c r="I1388" s="34">
        <v>2564</v>
      </c>
      <c r="J1388" s="58" t="str">
        <f>IF('Base tratada'!$K1388=1,"Divorciado",
IF('Base tratada'!$L1388=1,"Casado",
IF('Base tratada'!$M1388=1, "Solteiro",
IF('Base tratada'!$N1388=1,"Juntos",
"Viúvo"))))</f>
        <v>Casado</v>
      </c>
      <c r="K1388" s="34">
        <v>0</v>
      </c>
      <c r="L1388" s="34">
        <v>1</v>
      </c>
      <c r="M1388" s="34">
        <v>0</v>
      </c>
      <c r="N1388" s="34">
        <v>0</v>
      </c>
      <c r="O1388" s="34">
        <v>0</v>
      </c>
      <c r="P1388" s="34">
        <v>0</v>
      </c>
      <c r="Q1388" s="34">
        <v>0</v>
      </c>
      <c r="R1388" s="34">
        <v>1</v>
      </c>
      <c r="S1388" s="34">
        <v>0</v>
      </c>
      <c r="T1388" s="34">
        <v>0</v>
      </c>
      <c r="U1388" s="35">
        <v>1218</v>
      </c>
      <c r="V1388" s="35">
        <v>16</v>
      </c>
      <c r="W1388" s="35">
        <v>272</v>
      </c>
      <c r="X1388" s="35">
        <v>104</v>
      </c>
      <c r="Y1388" s="35">
        <v>0</v>
      </c>
      <c r="Z1388" s="35">
        <v>80</v>
      </c>
      <c r="AA1388" s="34">
        <v>2</v>
      </c>
      <c r="AB1388" s="34">
        <v>6</v>
      </c>
      <c r="AC1388" s="34">
        <v>5</v>
      </c>
      <c r="AD1388" s="34">
        <v>3</v>
      </c>
      <c r="AE1388" s="34">
        <v>6</v>
      </c>
      <c r="AF1388" s="58">
        <f>'Base tratada'!$AC1388+'Base tratada'!$AD1388+'Base tratada'!$AE1388</f>
        <v>14</v>
      </c>
      <c r="AG13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88" s="58" t="str">
        <f>IF('Base tratada'!$AC1388&gt;=MAX('Base tratada'!$AD1388,'Base tratada'!$AE1388),"Web",
IF('Base tratada'!$AD1388&gt;='Base tratada'!$AE1388,"Catalog",
"Store"))</f>
        <v>Store</v>
      </c>
      <c r="AI1388" s="59">
        <f>IF('Base tratada'!$AF1388=0,"0",'Base tratada'!$AK1388/'Base tratada'!$AF1388)</f>
        <v>115</v>
      </c>
      <c r="AJ1388" s="59" t="str">
        <f>IF('Base tratada'!$AI1388=0,"R$ 0",
IF('Base tratada'!$AI1388&lt;=25,"R$ 1–25",
IF('Base tratada'!$AI1388&lt;=50,"R$ 26–50",
"+R$ 50")))</f>
        <v>+R$ 50</v>
      </c>
      <c r="AK1388" s="35">
        <v>1610</v>
      </c>
      <c r="AL1388" s="58" t="str">
        <f>IF('Base tratada'!$AK1388&lt;=100,"R$ 0-100",
IF('Base tratada'!$AK1388&lt;=500,"R$ 101-500",
IF('Base tratada'!$AK1388&lt;=1000,"R$ 501-1000",
IF('Base tratada'!$AK1388&lt;=1500,"R$ 1001-1500",
"+R$ 1500"))))</f>
        <v>+R$ 1500</v>
      </c>
      <c r="AM1388" s="34">
        <v>1</v>
      </c>
      <c r="AN1388" s="34">
        <v>0</v>
      </c>
      <c r="AO1388" s="34">
        <v>0</v>
      </c>
      <c r="AP1388" s="34">
        <v>1</v>
      </c>
      <c r="AQ1388" s="34">
        <v>1</v>
      </c>
      <c r="AR1388" s="34">
        <v>3</v>
      </c>
      <c r="AS1388" s="34">
        <v>0</v>
      </c>
      <c r="AT1388" s="34">
        <v>3</v>
      </c>
      <c r="AU1388" s="34">
        <v>11</v>
      </c>
      <c r="AV1388" s="52">
        <v>1530</v>
      </c>
      <c r="AW1388" s="57">
        <v>1</v>
      </c>
      <c r="AX1388" s="58" t="str">
        <f>IF(Tabela3[[#This Row],[Response]]=1, "Aceitou", "Não aceitou")</f>
        <v>Aceitou</v>
      </c>
      <c r="AY1388" s="55" t="str">
        <f>Tabela3[[#This Row],[Faixa Recência]] &amp; " | " &amp; Tabela3[[#This Row],[Faixa Gasto]] &amp; " | " &amp; Tabela3[[#This Row],[Faixa ticket médio]]</f>
        <v>31-45 dias | +R$ 1500 | +R$ 50</v>
      </c>
      <c r="AZ13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88" s="36"/>
    </row>
    <row r="1389" spans="1:54" x14ac:dyDescent="0.25">
      <c r="A1389" s="61">
        <v>1388</v>
      </c>
      <c r="B1389" s="37">
        <v>43142</v>
      </c>
      <c r="C1389" s="34">
        <v>1</v>
      </c>
      <c r="D1389" s="34">
        <v>1</v>
      </c>
      <c r="E1389" s="34">
        <v>84</v>
      </c>
      <c r="F1389" s="58" t="str">
        <f>IF('Base tratada'!$E1389&lt;=15,"0-15 dias",
IF('Base tratada'!$E1389&lt;=30, "16-30 dias",
IF('Base tratada'!$E1389&lt;=45, "31-45 dias",
IF('Base tratada'!$E1389&lt;=60, "46-60 dias",
IF('Base tratada'!$E1389&lt;=75, "61-75 dias", "76-99 dias")))))</f>
        <v>76-99 dias</v>
      </c>
      <c r="G1389" s="38">
        <v>51</v>
      </c>
      <c r="H1389" s="60" t="str">
        <f>IF('Base tratada'!$G1389&lt;=29,"24–29",
IF('Base tratada'!$G1389&lt;=39,"30–39",
IF('Base tratada'!$G1389&lt;=49,"40–49",
IF('Base tratada'!$G1389&lt;=59,"50–59",
IF('Base tratada'!$G1389&lt;=69,"60–69",
"70–80")))))</f>
        <v>50–59</v>
      </c>
      <c r="I1389" s="34">
        <v>2290</v>
      </c>
      <c r="J1389" s="58" t="str">
        <f>IF('Base tratada'!$K1389=1,"Divorciado",
IF('Base tratada'!$L1389=1,"Casado",
IF('Base tratada'!$M1389=1, "Solteiro",
IF('Base tratada'!$N1389=1,"Juntos",
"Viúvo"))))</f>
        <v>Casado</v>
      </c>
      <c r="K1389" s="34">
        <v>0</v>
      </c>
      <c r="L1389" s="34">
        <v>1</v>
      </c>
      <c r="M1389" s="34">
        <v>0</v>
      </c>
      <c r="N1389" s="34">
        <v>0</v>
      </c>
      <c r="O1389" s="34">
        <v>0</v>
      </c>
      <c r="P1389" s="34">
        <v>0</v>
      </c>
      <c r="Q1389" s="34">
        <v>0</v>
      </c>
      <c r="R1389" s="34">
        <v>0</v>
      </c>
      <c r="S1389" s="34">
        <v>1</v>
      </c>
      <c r="T1389" s="34">
        <v>0</v>
      </c>
      <c r="U1389" s="35">
        <v>5</v>
      </c>
      <c r="V1389" s="35">
        <v>1</v>
      </c>
      <c r="W1389" s="35">
        <v>7</v>
      </c>
      <c r="X1389" s="35">
        <v>2</v>
      </c>
      <c r="Y1389" s="35">
        <v>1</v>
      </c>
      <c r="Z1389" s="35">
        <v>4</v>
      </c>
      <c r="AA1389" s="34">
        <v>1</v>
      </c>
      <c r="AB1389" s="34">
        <v>7</v>
      </c>
      <c r="AC1389" s="34">
        <v>1</v>
      </c>
      <c r="AD1389" s="34">
        <v>0</v>
      </c>
      <c r="AE1389" s="34">
        <v>2</v>
      </c>
      <c r="AF1389" s="58">
        <f>'Base tratada'!$AC1389+'Base tratada'!$AD1389+'Base tratada'!$AE1389</f>
        <v>3</v>
      </c>
      <c r="AG13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89" s="58" t="str">
        <f>IF('Base tratada'!$AC1389&gt;=MAX('Base tratada'!$AD1389,'Base tratada'!$AE1389),"Web",
IF('Base tratada'!$AD1389&gt;='Base tratada'!$AE1389,"Catalog",
"Store"))</f>
        <v>Store</v>
      </c>
      <c r="AI1389" s="59">
        <f>IF('Base tratada'!$AF1389=0,"0",'Base tratada'!$AK1389/'Base tratada'!$AF1389)</f>
        <v>5.333333333333333</v>
      </c>
      <c r="AJ1389" s="59" t="str">
        <f>IF('Base tratada'!$AI1389=0,"R$ 0",
IF('Base tratada'!$AI1389&lt;=25,"R$ 1–25",
IF('Base tratada'!$AI1389&lt;=50,"R$ 26–50",
"+R$ 50")))</f>
        <v>R$ 1–25</v>
      </c>
      <c r="AK1389" s="35">
        <v>16</v>
      </c>
      <c r="AL1389" s="58" t="str">
        <f>IF('Base tratada'!$AK1389&lt;=100,"R$ 0-100",
IF('Base tratada'!$AK1389&lt;=500,"R$ 101-500",
IF('Base tratada'!$AK1389&lt;=1000,"R$ 501-1000",
IF('Base tratada'!$AK1389&lt;=1500,"R$ 1001-1500",
"+R$ 1500"))))</f>
        <v>R$ 0-100</v>
      </c>
      <c r="AM1389" s="34">
        <v>0</v>
      </c>
      <c r="AN1389" s="34">
        <v>0</v>
      </c>
      <c r="AO1389" s="34">
        <v>0</v>
      </c>
      <c r="AP1389" s="34">
        <v>0</v>
      </c>
      <c r="AQ1389" s="34">
        <v>0</v>
      </c>
      <c r="AR1389" s="34">
        <v>0</v>
      </c>
      <c r="AS1389" s="34">
        <v>0</v>
      </c>
      <c r="AT1389" s="34">
        <v>3</v>
      </c>
      <c r="AU1389" s="34">
        <v>11</v>
      </c>
      <c r="AV1389" s="52">
        <v>12</v>
      </c>
      <c r="AW1389" s="57">
        <v>0</v>
      </c>
      <c r="AX1389" s="58" t="str">
        <f>IF(Tabela3[[#This Row],[Response]]=1, "Aceitou", "Não aceitou")</f>
        <v>Não aceitou</v>
      </c>
      <c r="AY1389" s="55" t="str">
        <f>Tabela3[[#This Row],[Faixa Recência]] &amp; " | " &amp; Tabela3[[#This Row],[Faixa Gasto]] &amp; " | " &amp; Tabela3[[#This Row],[Faixa ticket médio]]</f>
        <v>76-99 dias | R$ 0-100 | R$ 1–25</v>
      </c>
      <c r="AZ13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89" s="36"/>
    </row>
    <row r="1390" spans="1:54" x14ac:dyDescent="0.25">
      <c r="A1390" s="61">
        <v>1389</v>
      </c>
      <c r="B1390" s="37">
        <v>80589</v>
      </c>
      <c r="C1390" s="34">
        <v>0</v>
      </c>
      <c r="D1390" s="34">
        <v>0</v>
      </c>
      <c r="E1390" s="34">
        <v>25</v>
      </c>
      <c r="F1390" s="58" t="str">
        <f>IF('Base tratada'!$E1390&lt;=15,"0-15 dias",
IF('Base tratada'!$E1390&lt;=30, "16-30 dias",
IF('Base tratada'!$E1390&lt;=45, "31-45 dias",
IF('Base tratada'!$E1390&lt;=60, "46-60 dias",
IF('Base tratada'!$E1390&lt;=75, "61-75 dias", "76-99 dias")))))</f>
        <v>16-30 dias</v>
      </c>
      <c r="G1390" s="38">
        <v>76</v>
      </c>
      <c r="H1390" s="60" t="str">
        <f>IF('Base tratada'!$G1390&lt;=29,"24–29",
IF('Base tratada'!$G1390&lt;=39,"30–39",
IF('Base tratada'!$G1390&lt;=49,"40–49",
IF('Base tratada'!$G1390&lt;=59,"50–59",
IF('Base tratada'!$G1390&lt;=69,"60–69",
"70–80")))))</f>
        <v>70–80</v>
      </c>
      <c r="I1390" s="34">
        <v>2317</v>
      </c>
      <c r="J1390" s="58" t="str">
        <f>IF('Base tratada'!$K1390=1,"Divorciado",
IF('Base tratada'!$L1390=1,"Casado",
IF('Base tratada'!$M1390=1, "Solteiro",
IF('Base tratada'!$N1390=1,"Juntos",
"Viúvo"))))</f>
        <v>Casado</v>
      </c>
      <c r="K1390" s="34">
        <v>0</v>
      </c>
      <c r="L1390" s="34">
        <v>1</v>
      </c>
      <c r="M1390" s="34">
        <v>0</v>
      </c>
      <c r="N1390" s="34">
        <v>0</v>
      </c>
      <c r="O1390" s="34">
        <v>0</v>
      </c>
      <c r="P1390" s="34">
        <v>0</v>
      </c>
      <c r="Q1390" s="34">
        <v>0</v>
      </c>
      <c r="R1390" s="34">
        <v>1</v>
      </c>
      <c r="S1390" s="34">
        <v>0</v>
      </c>
      <c r="T1390" s="34">
        <v>0</v>
      </c>
      <c r="U1390" s="35">
        <v>507</v>
      </c>
      <c r="V1390" s="35">
        <v>93</v>
      </c>
      <c r="W1390" s="35">
        <v>520</v>
      </c>
      <c r="X1390" s="35">
        <v>242</v>
      </c>
      <c r="Y1390" s="35">
        <v>40</v>
      </c>
      <c r="Z1390" s="35">
        <v>26</v>
      </c>
      <c r="AA1390" s="34">
        <v>1</v>
      </c>
      <c r="AB1390" s="34">
        <v>1</v>
      </c>
      <c r="AC1390" s="34">
        <v>5</v>
      </c>
      <c r="AD1390" s="34">
        <v>10</v>
      </c>
      <c r="AE1390" s="34">
        <v>5</v>
      </c>
      <c r="AF1390" s="58">
        <f>'Base tratada'!$AC1390+'Base tratada'!$AD1390+'Base tratada'!$AE1390</f>
        <v>20</v>
      </c>
      <c r="AG13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90" s="58" t="str">
        <f>IF('Base tratada'!$AC1390&gt;=MAX('Base tratada'!$AD1390,'Base tratada'!$AE1390),"Web",
IF('Base tratada'!$AD1390&gt;='Base tratada'!$AE1390,"Catalog",
"Store"))</f>
        <v>Catalog</v>
      </c>
      <c r="AI1390" s="59">
        <f>IF('Base tratada'!$AF1390=0,"0",'Base tratada'!$AK1390/'Base tratada'!$AF1390)</f>
        <v>70.099999999999994</v>
      </c>
      <c r="AJ1390" s="59" t="str">
        <f>IF('Base tratada'!$AI1390=0,"R$ 0",
IF('Base tratada'!$AI1390&lt;=25,"R$ 1–25",
IF('Base tratada'!$AI1390&lt;=50,"R$ 26–50",
"+R$ 50")))</f>
        <v>+R$ 50</v>
      </c>
      <c r="AK1390" s="35">
        <v>1402</v>
      </c>
      <c r="AL1390" s="58" t="str">
        <f>IF('Base tratada'!$AK1390&lt;=100,"R$ 0-100",
IF('Base tratada'!$AK1390&lt;=500,"R$ 101-500",
IF('Base tratada'!$AK1390&lt;=1000,"R$ 501-1000",
IF('Base tratada'!$AK1390&lt;=1500,"R$ 1001-1500",
"+R$ 1500"))))</f>
        <v>R$ 1001-1500</v>
      </c>
      <c r="AM1390" s="34">
        <v>1</v>
      </c>
      <c r="AN1390" s="34">
        <v>0</v>
      </c>
      <c r="AO1390" s="34">
        <v>0</v>
      </c>
      <c r="AP1390" s="34">
        <v>0</v>
      </c>
      <c r="AQ1390" s="34">
        <v>0</v>
      </c>
      <c r="AR1390" s="34">
        <v>1</v>
      </c>
      <c r="AS1390" s="34">
        <v>0</v>
      </c>
      <c r="AT1390" s="34">
        <v>3</v>
      </c>
      <c r="AU1390" s="34">
        <v>11</v>
      </c>
      <c r="AV1390" s="52">
        <v>1376</v>
      </c>
      <c r="AW1390" s="57">
        <v>1</v>
      </c>
      <c r="AX1390" s="58" t="str">
        <f>IF(Tabela3[[#This Row],[Response]]=1, "Aceitou", "Não aceitou")</f>
        <v>Aceitou</v>
      </c>
      <c r="AY1390" s="55" t="str">
        <f>Tabela3[[#This Row],[Faixa Recência]] &amp; " | " &amp; Tabela3[[#This Row],[Faixa Gasto]] &amp; " | " &amp; Tabela3[[#This Row],[Faixa ticket médio]]</f>
        <v>16-30 dias | R$ 1001-1500 | +R$ 50</v>
      </c>
      <c r="AZ13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90" s="36"/>
    </row>
    <row r="1391" spans="1:54" x14ac:dyDescent="0.25">
      <c r="A1391" s="61">
        <v>1390</v>
      </c>
      <c r="B1391" s="37">
        <v>34412</v>
      </c>
      <c r="C1391" s="34">
        <v>1</v>
      </c>
      <c r="D1391" s="34">
        <v>0</v>
      </c>
      <c r="E1391" s="34">
        <v>62</v>
      </c>
      <c r="F1391" s="58" t="str">
        <f>IF('Base tratada'!$E1391&lt;=15,"0-15 dias",
IF('Base tratada'!$E1391&lt;=30, "16-30 dias",
IF('Base tratada'!$E1391&lt;=45, "31-45 dias",
IF('Base tratada'!$E1391&lt;=60, "46-60 dias",
IF('Base tratada'!$E1391&lt;=75, "61-75 dias", "76-99 dias")))))</f>
        <v>61-75 dias</v>
      </c>
      <c r="G1391" s="38">
        <v>30</v>
      </c>
      <c r="H1391" s="60" t="str">
        <f>IF('Base tratada'!$G1391&lt;=29,"24–29",
IF('Base tratada'!$G1391&lt;=39,"30–39",
IF('Base tratada'!$G1391&lt;=49,"40–49",
IF('Base tratada'!$G1391&lt;=59,"50–59",
IF('Base tratada'!$G1391&lt;=69,"60–69",
"70–80")))))</f>
        <v>30–39</v>
      </c>
      <c r="I1391" s="34">
        <v>2660</v>
      </c>
      <c r="J1391" s="58" t="str">
        <f>IF('Base tratada'!$K1391=1,"Divorciado",
IF('Base tratada'!$L1391=1,"Casado",
IF('Base tratada'!$M1391=1, "Solteiro",
IF('Base tratada'!$N1391=1,"Juntos",
"Viúvo"))))</f>
        <v>Solteiro</v>
      </c>
      <c r="K1391" s="34">
        <v>0</v>
      </c>
      <c r="L1391" s="34">
        <v>0</v>
      </c>
      <c r="M1391" s="34">
        <v>1</v>
      </c>
      <c r="N1391" s="34">
        <v>0</v>
      </c>
      <c r="O1391" s="34">
        <v>0</v>
      </c>
      <c r="P1391" s="34">
        <v>0</v>
      </c>
      <c r="Q1391" s="34">
        <v>0</v>
      </c>
      <c r="R1391" s="34">
        <v>1</v>
      </c>
      <c r="S1391" s="34">
        <v>0</v>
      </c>
      <c r="T1391" s="34">
        <v>0</v>
      </c>
      <c r="U1391" s="35">
        <v>52</v>
      </c>
      <c r="V1391" s="35">
        <v>12</v>
      </c>
      <c r="W1391" s="35">
        <v>50</v>
      </c>
      <c r="X1391" s="35">
        <v>4</v>
      </c>
      <c r="Y1391" s="35">
        <v>36</v>
      </c>
      <c r="Z1391" s="35">
        <v>55</v>
      </c>
      <c r="AA1391" s="34">
        <v>3</v>
      </c>
      <c r="AB1391" s="34">
        <v>9</v>
      </c>
      <c r="AC1391" s="34">
        <v>5</v>
      </c>
      <c r="AD1391" s="34">
        <v>0</v>
      </c>
      <c r="AE1391" s="34">
        <v>3</v>
      </c>
      <c r="AF1391" s="58">
        <f>'Base tratada'!$AC1391+'Base tratada'!$AD1391+'Base tratada'!$AE1391</f>
        <v>8</v>
      </c>
      <c r="AG13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91" s="58" t="str">
        <f>IF('Base tratada'!$AC1391&gt;=MAX('Base tratada'!$AD1391,'Base tratada'!$AE1391),"Web",
IF('Base tratada'!$AD1391&gt;='Base tratada'!$AE1391,"Catalog",
"Store"))</f>
        <v>Web</v>
      </c>
      <c r="AI1391" s="59">
        <f>IF('Base tratada'!$AF1391=0,"0",'Base tratada'!$AK1391/'Base tratada'!$AF1391)</f>
        <v>19.25</v>
      </c>
      <c r="AJ1391" s="59" t="str">
        <f>IF('Base tratada'!$AI1391=0,"R$ 0",
IF('Base tratada'!$AI1391&lt;=25,"R$ 1–25",
IF('Base tratada'!$AI1391&lt;=50,"R$ 26–50",
"+R$ 50")))</f>
        <v>R$ 1–25</v>
      </c>
      <c r="AK1391" s="35">
        <v>154</v>
      </c>
      <c r="AL1391" s="58" t="str">
        <f>IF('Base tratada'!$AK1391&lt;=100,"R$ 0-100",
IF('Base tratada'!$AK1391&lt;=500,"R$ 101-500",
IF('Base tratada'!$AK1391&lt;=1000,"R$ 501-1000",
IF('Base tratada'!$AK1391&lt;=1500,"R$ 1001-1500",
"+R$ 1500"))))</f>
        <v>R$ 101-500</v>
      </c>
      <c r="AM1391" s="34">
        <v>0</v>
      </c>
      <c r="AN1391" s="34">
        <v>0</v>
      </c>
      <c r="AO1391" s="34">
        <v>0</v>
      </c>
      <c r="AP1391" s="34">
        <v>0</v>
      </c>
      <c r="AQ1391" s="34">
        <v>0</v>
      </c>
      <c r="AR1391" s="34">
        <v>0</v>
      </c>
      <c r="AS1391" s="34">
        <v>0</v>
      </c>
      <c r="AT1391" s="34">
        <v>3</v>
      </c>
      <c r="AU1391" s="34">
        <v>11</v>
      </c>
      <c r="AV1391" s="52">
        <v>99</v>
      </c>
      <c r="AW1391" s="57">
        <v>0</v>
      </c>
      <c r="AX1391" s="58" t="str">
        <f>IF(Tabela3[[#This Row],[Response]]=1, "Aceitou", "Não aceitou")</f>
        <v>Não aceitou</v>
      </c>
      <c r="AY1391" s="55" t="str">
        <f>Tabela3[[#This Row],[Faixa Recência]] &amp; " | " &amp; Tabela3[[#This Row],[Faixa Gasto]] &amp; " | " &amp; Tabela3[[#This Row],[Faixa ticket médio]]</f>
        <v>61-75 dias | R$ 101-500 | R$ 1–25</v>
      </c>
      <c r="AZ13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1" s="36"/>
    </row>
    <row r="1392" spans="1:54" x14ac:dyDescent="0.25">
      <c r="A1392" s="61">
        <v>1391</v>
      </c>
      <c r="B1392" s="37">
        <v>57537</v>
      </c>
      <c r="C1392" s="34">
        <v>1</v>
      </c>
      <c r="D1392" s="34">
        <v>0</v>
      </c>
      <c r="E1392" s="34">
        <v>83</v>
      </c>
      <c r="F1392" s="58" t="str">
        <f>IF('Base tratada'!$E1392&lt;=15,"0-15 dias",
IF('Base tratada'!$E1392&lt;=30, "16-30 dias",
IF('Base tratada'!$E1392&lt;=45, "31-45 dias",
IF('Base tratada'!$E1392&lt;=60, "46-60 dias",
IF('Base tratada'!$E1392&lt;=75, "61-75 dias", "76-99 dias")))))</f>
        <v>76-99 dias</v>
      </c>
      <c r="G1392" s="38">
        <v>41</v>
      </c>
      <c r="H1392" s="60" t="str">
        <f>IF('Base tratada'!$G1392&lt;=29,"24–29",
IF('Base tratada'!$G1392&lt;=39,"30–39",
IF('Base tratada'!$G1392&lt;=49,"40–49",
IF('Base tratada'!$G1392&lt;=59,"50–59",
IF('Base tratada'!$G1392&lt;=69,"60–69",
"70–80")))))</f>
        <v>40–49</v>
      </c>
      <c r="I1392" s="34">
        <v>2543</v>
      </c>
      <c r="J1392" s="58" t="str">
        <f>IF('Base tratada'!$K1392=1,"Divorciado",
IF('Base tratada'!$L1392=1,"Casado",
IF('Base tratada'!$M1392=1, "Solteiro",
IF('Base tratada'!$N1392=1,"Juntos",
"Viúvo"))))</f>
        <v>Solteiro</v>
      </c>
      <c r="K1392" s="34">
        <v>0</v>
      </c>
      <c r="L1392" s="34">
        <v>0</v>
      </c>
      <c r="M1392" s="34">
        <v>1</v>
      </c>
      <c r="N1392" s="34">
        <v>0</v>
      </c>
      <c r="O1392" s="34">
        <v>0</v>
      </c>
      <c r="P1392" s="34">
        <v>0</v>
      </c>
      <c r="Q1392" s="34">
        <v>0</v>
      </c>
      <c r="R1392" s="34">
        <v>1</v>
      </c>
      <c r="S1392" s="34">
        <v>0</v>
      </c>
      <c r="T1392" s="34">
        <v>0</v>
      </c>
      <c r="U1392" s="35">
        <v>191</v>
      </c>
      <c r="V1392" s="35">
        <v>56</v>
      </c>
      <c r="W1392" s="35">
        <v>139</v>
      </c>
      <c r="X1392" s="35">
        <v>51</v>
      </c>
      <c r="Y1392" s="35">
        <v>8</v>
      </c>
      <c r="Z1392" s="35">
        <v>100</v>
      </c>
      <c r="AA1392" s="34">
        <v>4</v>
      </c>
      <c r="AB1392" s="34">
        <v>4</v>
      </c>
      <c r="AC1392" s="34">
        <v>4</v>
      </c>
      <c r="AD1392" s="34">
        <v>3</v>
      </c>
      <c r="AE1392" s="34">
        <v>8</v>
      </c>
      <c r="AF1392" s="58">
        <f>'Base tratada'!$AC1392+'Base tratada'!$AD1392+'Base tratada'!$AE1392</f>
        <v>15</v>
      </c>
      <c r="AG13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392" s="58" t="str">
        <f>IF('Base tratada'!$AC1392&gt;=MAX('Base tratada'!$AD1392,'Base tratada'!$AE1392),"Web",
IF('Base tratada'!$AD1392&gt;='Base tratada'!$AE1392,"Catalog",
"Store"))</f>
        <v>Store</v>
      </c>
      <c r="AI1392" s="59">
        <f>IF('Base tratada'!$AF1392=0,"0",'Base tratada'!$AK1392/'Base tratada'!$AF1392)</f>
        <v>29.666666666666668</v>
      </c>
      <c r="AJ1392" s="59" t="str">
        <f>IF('Base tratada'!$AI1392=0,"R$ 0",
IF('Base tratada'!$AI1392&lt;=25,"R$ 1–25",
IF('Base tratada'!$AI1392&lt;=50,"R$ 26–50",
"+R$ 50")))</f>
        <v>R$ 26–50</v>
      </c>
      <c r="AK1392" s="35">
        <v>445</v>
      </c>
      <c r="AL1392" s="58" t="str">
        <f>IF('Base tratada'!$AK1392&lt;=100,"R$ 0-100",
IF('Base tratada'!$AK1392&lt;=500,"R$ 101-500",
IF('Base tratada'!$AK1392&lt;=1000,"R$ 501-1000",
IF('Base tratada'!$AK1392&lt;=1500,"R$ 1001-1500",
"+R$ 1500"))))</f>
        <v>R$ 101-500</v>
      </c>
      <c r="AM1392" s="34">
        <v>0</v>
      </c>
      <c r="AN1392" s="34">
        <v>0</v>
      </c>
      <c r="AO1392" s="34">
        <v>0</v>
      </c>
      <c r="AP1392" s="34">
        <v>0</v>
      </c>
      <c r="AQ1392" s="34">
        <v>0</v>
      </c>
      <c r="AR1392" s="34">
        <v>0</v>
      </c>
      <c r="AS1392" s="34">
        <v>0</v>
      </c>
      <c r="AT1392" s="34">
        <v>3</v>
      </c>
      <c r="AU1392" s="34">
        <v>11</v>
      </c>
      <c r="AV1392" s="52">
        <v>345</v>
      </c>
      <c r="AW1392" s="57">
        <v>0</v>
      </c>
      <c r="AX1392" s="58" t="str">
        <f>IF(Tabela3[[#This Row],[Response]]=1, "Aceitou", "Não aceitou")</f>
        <v>Não aceitou</v>
      </c>
      <c r="AY1392" s="55" t="str">
        <f>Tabela3[[#This Row],[Faixa Recência]] &amp; " | " &amp; Tabela3[[#This Row],[Faixa Gasto]] &amp; " | " &amp; Tabela3[[#This Row],[Faixa ticket médio]]</f>
        <v>76-99 dias | R$ 101-500 | R$ 26–50</v>
      </c>
      <c r="AZ13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2" s="36"/>
    </row>
    <row r="1393" spans="1:54" x14ac:dyDescent="0.25">
      <c r="A1393" s="61">
        <v>1392</v>
      </c>
      <c r="B1393" s="37">
        <v>22634</v>
      </c>
      <c r="C1393" s="34">
        <v>0</v>
      </c>
      <c r="D1393" s="34">
        <v>0</v>
      </c>
      <c r="E1393" s="34">
        <v>47</v>
      </c>
      <c r="F1393" s="58" t="str">
        <f>IF('Base tratada'!$E1393&lt;=15,"0-15 dias",
IF('Base tratada'!$E1393&lt;=30, "16-30 dias",
IF('Base tratada'!$E1393&lt;=45, "31-45 dias",
IF('Base tratada'!$E1393&lt;=60, "46-60 dias",
IF('Base tratada'!$E1393&lt;=75, "61-75 dias", "76-99 dias")))))</f>
        <v>46-60 dias</v>
      </c>
      <c r="G1393" s="38">
        <v>54</v>
      </c>
      <c r="H1393" s="60" t="str">
        <f>IF('Base tratada'!$G1393&lt;=29,"24–29",
IF('Base tratada'!$G1393&lt;=39,"30–39",
IF('Base tratada'!$G1393&lt;=49,"40–49",
IF('Base tratada'!$G1393&lt;=59,"50–59",
IF('Base tratada'!$G1393&lt;=69,"60–69",
"70–80")))))</f>
        <v>50–59</v>
      </c>
      <c r="I1393" s="34">
        <v>2688</v>
      </c>
      <c r="J1393" s="58" t="str">
        <f>IF('Base tratada'!$K1393=1,"Divorciado",
IF('Base tratada'!$L1393=1,"Casado",
IF('Base tratada'!$M1393=1, "Solteiro",
IF('Base tratada'!$N1393=1,"Juntos",
"Viúvo"))))</f>
        <v>Juntos</v>
      </c>
      <c r="K1393" s="34">
        <v>0</v>
      </c>
      <c r="L1393" s="34">
        <v>0</v>
      </c>
      <c r="M1393" s="34">
        <v>0</v>
      </c>
      <c r="N1393" s="34">
        <v>1</v>
      </c>
      <c r="O1393" s="34">
        <v>0</v>
      </c>
      <c r="P1393" s="34">
        <v>0</v>
      </c>
      <c r="Q1393" s="34">
        <v>1</v>
      </c>
      <c r="R1393" s="34">
        <v>0</v>
      </c>
      <c r="S1393" s="34">
        <v>0</v>
      </c>
      <c r="T1393" s="34">
        <v>0</v>
      </c>
      <c r="U1393" s="35">
        <v>2</v>
      </c>
      <c r="V1393" s="35">
        <v>23</v>
      </c>
      <c r="W1393" s="35">
        <v>11</v>
      </c>
      <c r="X1393" s="35">
        <v>8</v>
      </c>
      <c r="Y1393" s="35">
        <v>6</v>
      </c>
      <c r="Z1393" s="35">
        <v>46</v>
      </c>
      <c r="AA1393" s="34">
        <v>1</v>
      </c>
      <c r="AB1393" s="34">
        <v>8</v>
      </c>
      <c r="AC1393" s="34">
        <v>2</v>
      </c>
      <c r="AD1393" s="34">
        <v>1</v>
      </c>
      <c r="AE1393" s="34">
        <v>2</v>
      </c>
      <c r="AF1393" s="58">
        <f>'Base tratada'!$AC1393+'Base tratada'!$AD1393+'Base tratada'!$AE1393</f>
        <v>5</v>
      </c>
      <c r="AG13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93" s="58" t="str">
        <f>IF('Base tratada'!$AC1393&gt;=MAX('Base tratada'!$AD1393,'Base tratada'!$AE1393),"Web",
IF('Base tratada'!$AD1393&gt;='Base tratada'!$AE1393,"Catalog",
"Store"))</f>
        <v>Web</v>
      </c>
      <c r="AI1393" s="59">
        <f>IF('Base tratada'!$AF1393=0,"0",'Base tratada'!$AK1393/'Base tratada'!$AF1393)</f>
        <v>10</v>
      </c>
      <c r="AJ1393" s="59" t="str">
        <f>IF('Base tratada'!$AI1393=0,"R$ 0",
IF('Base tratada'!$AI1393&lt;=25,"R$ 1–25",
IF('Base tratada'!$AI1393&lt;=50,"R$ 26–50",
"+R$ 50")))</f>
        <v>R$ 1–25</v>
      </c>
      <c r="AK1393" s="35">
        <v>50</v>
      </c>
      <c r="AL1393" s="58" t="str">
        <f>IF('Base tratada'!$AK1393&lt;=100,"R$ 0-100",
IF('Base tratada'!$AK1393&lt;=500,"R$ 101-500",
IF('Base tratada'!$AK1393&lt;=1000,"R$ 501-1000",
IF('Base tratada'!$AK1393&lt;=1500,"R$ 1001-1500",
"+R$ 1500"))))</f>
        <v>R$ 0-100</v>
      </c>
      <c r="AM1393" s="34">
        <v>0</v>
      </c>
      <c r="AN1393" s="34">
        <v>0</v>
      </c>
      <c r="AO1393" s="34">
        <v>0</v>
      </c>
      <c r="AP1393" s="34">
        <v>0</v>
      </c>
      <c r="AQ1393" s="34">
        <v>0</v>
      </c>
      <c r="AR1393" s="34">
        <v>0</v>
      </c>
      <c r="AS1393" s="34">
        <v>0</v>
      </c>
      <c r="AT1393" s="34">
        <v>3</v>
      </c>
      <c r="AU1393" s="34">
        <v>11</v>
      </c>
      <c r="AV1393" s="52">
        <v>4</v>
      </c>
      <c r="AW1393" s="57">
        <v>0</v>
      </c>
      <c r="AX1393" s="58" t="str">
        <f>IF(Tabela3[[#This Row],[Response]]=1, "Aceitou", "Não aceitou")</f>
        <v>Não aceitou</v>
      </c>
      <c r="AY1393" s="55" t="str">
        <f>Tabela3[[#This Row],[Faixa Recência]] &amp; " | " &amp; Tabela3[[#This Row],[Faixa Gasto]] &amp; " | " &amp; Tabela3[[#This Row],[Faixa ticket médio]]</f>
        <v>46-60 dias | R$ 0-100 | R$ 1–25</v>
      </c>
      <c r="AZ13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3" s="36"/>
    </row>
    <row r="1394" spans="1:54" x14ac:dyDescent="0.25">
      <c r="A1394" s="61">
        <v>1393</v>
      </c>
      <c r="B1394" s="37">
        <v>51315</v>
      </c>
      <c r="C1394" s="34">
        <v>0</v>
      </c>
      <c r="D1394" s="34">
        <v>0</v>
      </c>
      <c r="E1394" s="34">
        <v>45</v>
      </c>
      <c r="F1394" s="58" t="str">
        <f>IF('Base tratada'!$E1394&lt;=15,"0-15 dias",
IF('Base tratada'!$E1394&lt;=30, "16-30 dias",
IF('Base tratada'!$E1394&lt;=45, "31-45 dias",
IF('Base tratada'!$E1394&lt;=60, "46-60 dias",
IF('Base tratada'!$E1394&lt;=75, "61-75 dias", "76-99 dias")))))</f>
        <v>31-45 dias</v>
      </c>
      <c r="G1394" s="38">
        <v>72</v>
      </c>
      <c r="H1394" s="60" t="str">
        <f>IF('Base tratada'!$G1394&lt;=29,"24–29",
IF('Base tratada'!$G1394&lt;=39,"30–39",
IF('Base tratada'!$G1394&lt;=49,"40–49",
IF('Base tratada'!$G1394&lt;=59,"50–59",
IF('Base tratada'!$G1394&lt;=69,"60–69",
"70–80")))))</f>
        <v>70–80</v>
      </c>
      <c r="I1394" s="34">
        <v>2285</v>
      </c>
      <c r="J1394" s="58" t="str">
        <f>IF('Base tratada'!$K1394=1,"Divorciado",
IF('Base tratada'!$L1394=1,"Casado",
IF('Base tratada'!$M1394=1, "Solteiro",
IF('Base tratada'!$N1394=1,"Juntos",
"Viúvo"))))</f>
        <v>Juntos</v>
      </c>
      <c r="K1394" s="34">
        <v>0</v>
      </c>
      <c r="L1394" s="34">
        <v>0</v>
      </c>
      <c r="M1394" s="34">
        <v>0</v>
      </c>
      <c r="N1394" s="34">
        <v>1</v>
      </c>
      <c r="O1394" s="34">
        <v>0</v>
      </c>
      <c r="P1394" s="34">
        <v>0</v>
      </c>
      <c r="Q1394" s="34">
        <v>0</v>
      </c>
      <c r="R1394" s="34">
        <v>1</v>
      </c>
      <c r="S1394" s="34">
        <v>0</v>
      </c>
      <c r="T1394" s="34">
        <v>0</v>
      </c>
      <c r="U1394" s="35">
        <v>68</v>
      </c>
      <c r="V1394" s="35">
        <v>28</v>
      </c>
      <c r="W1394" s="35">
        <v>39</v>
      </c>
      <c r="X1394" s="35">
        <v>16</v>
      </c>
      <c r="Y1394" s="35">
        <v>30</v>
      </c>
      <c r="Z1394" s="35">
        <v>41</v>
      </c>
      <c r="AA1394" s="34">
        <v>1</v>
      </c>
      <c r="AB1394" s="34">
        <v>2</v>
      </c>
      <c r="AC1394" s="34">
        <v>2</v>
      </c>
      <c r="AD1394" s="34">
        <v>2</v>
      </c>
      <c r="AE1394" s="34">
        <v>5</v>
      </c>
      <c r="AF1394" s="58">
        <f>'Base tratada'!$AC1394+'Base tratada'!$AD1394+'Base tratada'!$AE1394</f>
        <v>9</v>
      </c>
      <c r="AG13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94" s="58" t="str">
        <f>IF('Base tratada'!$AC1394&gt;=MAX('Base tratada'!$AD1394,'Base tratada'!$AE1394),"Web",
IF('Base tratada'!$AD1394&gt;='Base tratada'!$AE1394,"Catalog",
"Store"))</f>
        <v>Store</v>
      </c>
      <c r="AI1394" s="59">
        <f>IF('Base tratada'!$AF1394=0,"0",'Base tratada'!$AK1394/'Base tratada'!$AF1394)</f>
        <v>20.111111111111111</v>
      </c>
      <c r="AJ1394" s="59" t="str">
        <f>IF('Base tratada'!$AI1394=0,"R$ 0",
IF('Base tratada'!$AI1394&lt;=25,"R$ 1–25",
IF('Base tratada'!$AI1394&lt;=50,"R$ 26–50",
"+R$ 50")))</f>
        <v>R$ 1–25</v>
      </c>
      <c r="AK1394" s="35">
        <v>181</v>
      </c>
      <c r="AL1394" s="58" t="str">
        <f>IF('Base tratada'!$AK1394&lt;=100,"R$ 0-100",
IF('Base tratada'!$AK1394&lt;=500,"R$ 101-500",
IF('Base tratada'!$AK1394&lt;=1000,"R$ 501-1000",
IF('Base tratada'!$AK1394&lt;=1500,"R$ 1001-1500",
"+R$ 1500"))))</f>
        <v>R$ 101-500</v>
      </c>
      <c r="AM1394" s="34">
        <v>0</v>
      </c>
      <c r="AN1394" s="34">
        <v>0</v>
      </c>
      <c r="AO1394" s="34">
        <v>0</v>
      </c>
      <c r="AP1394" s="34">
        <v>0</v>
      </c>
      <c r="AQ1394" s="34">
        <v>0</v>
      </c>
      <c r="AR1394" s="34">
        <v>0</v>
      </c>
      <c r="AS1394" s="34">
        <v>0</v>
      </c>
      <c r="AT1394" s="34">
        <v>3</v>
      </c>
      <c r="AU1394" s="34">
        <v>11</v>
      </c>
      <c r="AV1394" s="52">
        <v>140</v>
      </c>
      <c r="AW1394" s="57">
        <v>0</v>
      </c>
      <c r="AX1394" s="58" t="str">
        <f>IF(Tabela3[[#This Row],[Response]]=1, "Aceitou", "Não aceitou")</f>
        <v>Não aceitou</v>
      </c>
      <c r="AY1394" s="55" t="str">
        <f>Tabela3[[#This Row],[Faixa Recência]] &amp; " | " &amp; Tabela3[[#This Row],[Faixa Gasto]] &amp; " | " &amp; Tabela3[[#This Row],[Faixa ticket médio]]</f>
        <v>31-45 dias | R$ 101-500 | R$ 1–25</v>
      </c>
      <c r="AZ13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4" s="36"/>
    </row>
    <row r="1395" spans="1:54" x14ac:dyDescent="0.25">
      <c r="A1395" s="61">
        <v>1394</v>
      </c>
      <c r="B1395" s="37">
        <v>36026</v>
      </c>
      <c r="C1395" s="34">
        <v>2</v>
      </c>
      <c r="D1395" s="34">
        <v>1</v>
      </c>
      <c r="E1395" s="34">
        <v>34</v>
      </c>
      <c r="F1395" s="58" t="str">
        <f>IF('Base tratada'!$E1395&lt;=15,"0-15 dias",
IF('Base tratada'!$E1395&lt;=30, "16-30 dias",
IF('Base tratada'!$E1395&lt;=45, "31-45 dias",
IF('Base tratada'!$E1395&lt;=60, "46-60 dias",
IF('Base tratada'!$E1395&lt;=75, "61-75 dias", "76-99 dias")))))</f>
        <v>31-45 dias</v>
      </c>
      <c r="G1395" s="38">
        <v>48</v>
      </c>
      <c r="H1395" s="60" t="str">
        <f>IF('Base tratada'!$G1395&lt;=29,"24–29",
IF('Base tratada'!$G1395&lt;=39,"30–39",
IF('Base tratada'!$G1395&lt;=49,"40–49",
IF('Base tratada'!$G1395&lt;=59,"50–59",
IF('Base tratada'!$G1395&lt;=69,"60–69",
"70–80")))))</f>
        <v>40–49</v>
      </c>
      <c r="I1395" s="34">
        <v>2264</v>
      </c>
      <c r="J1395" s="58" t="str">
        <f>IF('Base tratada'!$K1395=1,"Divorciado",
IF('Base tratada'!$L1395=1,"Casado",
IF('Base tratada'!$M1395=1, "Solteiro",
IF('Base tratada'!$N1395=1,"Juntos",
"Viúvo"))))</f>
        <v>Casado</v>
      </c>
      <c r="K1395" s="34">
        <v>0</v>
      </c>
      <c r="L1395" s="34">
        <v>1</v>
      </c>
      <c r="M1395" s="34">
        <v>0</v>
      </c>
      <c r="N1395" s="34">
        <v>0</v>
      </c>
      <c r="O1395" s="34">
        <v>0</v>
      </c>
      <c r="P1395" s="34">
        <v>0</v>
      </c>
      <c r="Q1395" s="34">
        <v>0</v>
      </c>
      <c r="R1395" s="34">
        <v>1</v>
      </c>
      <c r="S1395" s="34">
        <v>0</v>
      </c>
      <c r="T1395" s="34">
        <v>0</v>
      </c>
      <c r="U1395" s="35">
        <v>20</v>
      </c>
      <c r="V1395" s="35">
        <v>4</v>
      </c>
      <c r="W1395" s="35">
        <v>10</v>
      </c>
      <c r="X1395" s="35">
        <v>6</v>
      </c>
      <c r="Y1395" s="35">
        <v>4</v>
      </c>
      <c r="Z1395" s="35">
        <v>17</v>
      </c>
      <c r="AA1395" s="34">
        <v>2</v>
      </c>
      <c r="AB1395" s="34">
        <v>6</v>
      </c>
      <c r="AC1395" s="34">
        <v>2</v>
      </c>
      <c r="AD1395" s="34">
        <v>0</v>
      </c>
      <c r="AE1395" s="34">
        <v>3</v>
      </c>
      <c r="AF1395" s="58">
        <f>'Base tratada'!$AC1395+'Base tratada'!$AD1395+'Base tratada'!$AE1395</f>
        <v>5</v>
      </c>
      <c r="AG13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95" s="58" t="str">
        <f>IF('Base tratada'!$AC1395&gt;=MAX('Base tratada'!$AD1395,'Base tratada'!$AE1395),"Web",
IF('Base tratada'!$AD1395&gt;='Base tratada'!$AE1395,"Catalog",
"Store"))</f>
        <v>Store</v>
      </c>
      <c r="AI1395" s="59">
        <f>IF('Base tratada'!$AF1395=0,"0",'Base tratada'!$AK1395/'Base tratada'!$AF1395)</f>
        <v>8.8000000000000007</v>
      </c>
      <c r="AJ1395" s="59" t="str">
        <f>IF('Base tratada'!$AI1395=0,"R$ 0",
IF('Base tratada'!$AI1395&lt;=25,"R$ 1–25",
IF('Base tratada'!$AI1395&lt;=50,"R$ 26–50",
"+R$ 50")))</f>
        <v>R$ 1–25</v>
      </c>
      <c r="AK1395" s="35">
        <v>44</v>
      </c>
      <c r="AL1395" s="58" t="str">
        <f>IF('Base tratada'!$AK1395&lt;=100,"R$ 0-100",
IF('Base tratada'!$AK1395&lt;=500,"R$ 101-500",
IF('Base tratada'!$AK1395&lt;=1000,"R$ 501-1000",
IF('Base tratada'!$AK1395&lt;=1500,"R$ 1001-1500",
"+R$ 1500"))))</f>
        <v>R$ 0-100</v>
      </c>
      <c r="AM1395" s="34">
        <v>0</v>
      </c>
      <c r="AN1395" s="34">
        <v>0</v>
      </c>
      <c r="AO1395" s="34">
        <v>0</v>
      </c>
      <c r="AP1395" s="34">
        <v>0</v>
      </c>
      <c r="AQ1395" s="34">
        <v>0</v>
      </c>
      <c r="AR1395" s="34">
        <v>0</v>
      </c>
      <c r="AS1395" s="34">
        <v>0</v>
      </c>
      <c r="AT1395" s="34">
        <v>3</v>
      </c>
      <c r="AU1395" s="34">
        <v>11</v>
      </c>
      <c r="AV1395" s="52">
        <v>27</v>
      </c>
      <c r="AW1395" s="57">
        <v>0</v>
      </c>
      <c r="AX1395" s="58" t="str">
        <f>IF(Tabela3[[#This Row],[Response]]=1, "Aceitou", "Não aceitou")</f>
        <v>Não aceitou</v>
      </c>
      <c r="AY1395" s="55" t="str">
        <f>Tabela3[[#This Row],[Faixa Recência]] &amp; " | " &amp; Tabela3[[#This Row],[Faixa Gasto]] &amp; " | " &amp; Tabela3[[#This Row],[Faixa ticket médio]]</f>
        <v>31-45 dias | R$ 0-100 | R$ 1–25</v>
      </c>
      <c r="AZ13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5" s="36"/>
    </row>
    <row r="1396" spans="1:54" x14ac:dyDescent="0.25">
      <c r="A1396" s="61">
        <v>1395</v>
      </c>
      <c r="B1396" s="37">
        <v>24639</v>
      </c>
      <c r="C1396" s="34">
        <v>1</v>
      </c>
      <c r="D1396" s="34">
        <v>1</v>
      </c>
      <c r="E1396" s="34">
        <v>3</v>
      </c>
      <c r="F1396" s="58" t="str">
        <f>IF('Base tratada'!$E1396&lt;=15,"0-15 dias",
IF('Base tratada'!$E1396&lt;=30, "16-30 dias",
IF('Base tratada'!$E1396&lt;=45, "31-45 dias",
IF('Base tratada'!$E1396&lt;=60, "46-60 dias",
IF('Base tratada'!$E1396&lt;=75, "61-75 dias", "76-99 dias")))))</f>
        <v>0-15 dias</v>
      </c>
      <c r="G1396" s="38">
        <v>47</v>
      </c>
      <c r="H1396" s="60" t="str">
        <f>IF('Base tratada'!$G1396&lt;=29,"24–29",
IF('Base tratada'!$G1396&lt;=39,"30–39",
IF('Base tratada'!$G1396&lt;=49,"40–49",
IF('Base tratada'!$G1396&lt;=59,"50–59",
IF('Base tratada'!$G1396&lt;=69,"60–69",
"70–80")))))</f>
        <v>40–49</v>
      </c>
      <c r="I1396" s="34">
        <v>2311</v>
      </c>
      <c r="J1396" s="58" t="str">
        <f>IF('Base tratada'!$K1396=1,"Divorciado",
IF('Base tratada'!$L1396=1,"Casado",
IF('Base tratada'!$M1396=1, "Solteiro",
IF('Base tratada'!$N1396=1,"Juntos",
"Viúvo"))))</f>
        <v>Casado</v>
      </c>
      <c r="K1396" s="34">
        <v>0</v>
      </c>
      <c r="L1396" s="34">
        <v>1</v>
      </c>
      <c r="M1396" s="34">
        <v>0</v>
      </c>
      <c r="N1396" s="34">
        <v>0</v>
      </c>
      <c r="O1396" s="34">
        <v>0</v>
      </c>
      <c r="P1396" s="34">
        <v>0</v>
      </c>
      <c r="Q1396" s="34">
        <v>0</v>
      </c>
      <c r="R1396" s="34">
        <v>1</v>
      </c>
      <c r="S1396" s="34">
        <v>0</v>
      </c>
      <c r="T1396" s="34">
        <v>0</v>
      </c>
      <c r="U1396" s="35">
        <v>20</v>
      </c>
      <c r="V1396" s="35">
        <v>3</v>
      </c>
      <c r="W1396" s="35">
        <v>16</v>
      </c>
      <c r="X1396" s="35">
        <v>0</v>
      </c>
      <c r="Y1396" s="35">
        <v>4</v>
      </c>
      <c r="Z1396" s="35">
        <v>1</v>
      </c>
      <c r="AA1396" s="34">
        <v>3</v>
      </c>
      <c r="AB1396" s="34">
        <v>6</v>
      </c>
      <c r="AC1396" s="34">
        <v>2</v>
      </c>
      <c r="AD1396" s="34">
        <v>0</v>
      </c>
      <c r="AE1396" s="34">
        <v>4</v>
      </c>
      <c r="AF1396" s="58">
        <f>'Base tratada'!$AC1396+'Base tratada'!$AD1396+'Base tratada'!$AE1396</f>
        <v>6</v>
      </c>
      <c r="AG13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396" s="58" t="str">
        <f>IF('Base tratada'!$AC1396&gt;=MAX('Base tratada'!$AD1396,'Base tratada'!$AE1396),"Web",
IF('Base tratada'!$AD1396&gt;='Base tratada'!$AE1396,"Catalog",
"Store"))</f>
        <v>Store</v>
      </c>
      <c r="AI1396" s="59">
        <f>IF('Base tratada'!$AF1396=0,"0",'Base tratada'!$AK1396/'Base tratada'!$AF1396)</f>
        <v>7.166666666666667</v>
      </c>
      <c r="AJ1396" s="59" t="str">
        <f>IF('Base tratada'!$AI1396=0,"R$ 0",
IF('Base tratada'!$AI1396&lt;=25,"R$ 1–25",
IF('Base tratada'!$AI1396&lt;=50,"R$ 26–50",
"+R$ 50")))</f>
        <v>R$ 1–25</v>
      </c>
      <c r="AK1396" s="35">
        <v>43</v>
      </c>
      <c r="AL1396" s="58" t="str">
        <f>IF('Base tratada'!$AK1396&lt;=100,"R$ 0-100",
IF('Base tratada'!$AK1396&lt;=500,"R$ 101-500",
IF('Base tratada'!$AK1396&lt;=1000,"R$ 501-1000",
IF('Base tratada'!$AK1396&lt;=1500,"R$ 1001-1500",
"+R$ 1500"))))</f>
        <v>R$ 0-100</v>
      </c>
      <c r="AM1396" s="34">
        <v>0</v>
      </c>
      <c r="AN1396" s="34">
        <v>0</v>
      </c>
      <c r="AO1396" s="34">
        <v>0</v>
      </c>
      <c r="AP1396" s="34">
        <v>0</v>
      </c>
      <c r="AQ1396" s="34">
        <v>0</v>
      </c>
      <c r="AR1396" s="34">
        <v>0</v>
      </c>
      <c r="AS1396" s="34">
        <v>0</v>
      </c>
      <c r="AT1396" s="34">
        <v>3</v>
      </c>
      <c r="AU1396" s="34">
        <v>11</v>
      </c>
      <c r="AV1396" s="52">
        <v>42</v>
      </c>
      <c r="AW1396" s="57">
        <v>0</v>
      </c>
      <c r="AX1396" s="58" t="str">
        <f>IF(Tabela3[[#This Row],[Response]]=1, "Aceitou", "Não aceitou")</f>
        <v>Não aceitou</v>
      </c>
      <c r="AY1396" s="55" t="str">
        <f>Tabela3[[#This Row],[Faixa Recência]] &amp; " | " &amp; Tabela3[[#This Row],[Faixa Gasto]] &amp; " | " &amp; Tabela3[[#This Row],[Faixa ticket médio]]</f>
        <v>0-15 dias | R$ 0-100 | R$ 1–25</v>
      </c>
      <c r="AZ13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6" s="36"/>
    </row>
    <row r="1397" spans="1:54" x14ac:dyDescent="0.25">
      <c r="A1397" s="61">
        <v>1396</v>
      </c>
      <c r="B1397" s="37">
        <v>34578</v>
      </c>
      <c r="C1397" s="34">
        <v>2</v>
      </c>
      <c r="D1397" s="34">
        <v>1</v>
      </c>
      <c r="E1397" s="34">
        <v>1</v>
      </c>
      <c r="F1397" s="58" t="str">
        <f>IF('Base tratada'!$E1397&lt;=15,"0-15 dias",
IF('Base tratada'!$E1397&lt;=30, "16-30 dias",
IF('Base tratada'!$E1397&lt;=45, "31-45 dias",
IF('Base tratada'!$E1397&lt;=60, "46-60 dias",
IF('Base tratada'!$E1397&lt;=75, "61-75 dias", "76-99 dias")))))</f>
        <v>0-15 dias</v>
      </c>
      <c r="G1397" s="38">
        <v>48</v>
      </c>
      <c r="H1397" s="60" t="str">
        <f>IF('Base tratada'!$G1397&lt;=29,"24–29",
IF('Base tratada'!$G1397&lt;=39,"30–39",
IF('Base tratada'!$G1397&lt;=49,"40–49",
IF('Base tratada'!$G1397&lt;=59,"50–59",
IF('Base tratada'!$G1397&lt;=69,"60–69",
"70–80")))))</f>
        <v>40–49</v>
      </c>
      <c r="I1397" s="34">
        <v>2238</v>
      </c>
      <c r="J1397" s="58" t="str">
        <f>IF('Base tratada'!$K1397=1,"Divorciado",
IF('Base tratada'!$L1397=1,"Casado",
IF('Base tratada'!$M1397=1, "Solteiro",
IF('Base tratada'!$N1397=1,"Juntos",
"Viúvo"))))</f>
        <v>Juntos</v>
      </c>
      <c r="K1397" s="34">
        <v>0</v>
      </c>
      <c r="L1397" s="34">
        <v>0</v>
      </c>
      <c r="M1397" s="34">
        <v>0</v>
      </c>
      <c r="N1397" s="34">
        <v>1</v>
      </c>
      <c r="O1397" s="34">
        <v>0</v>
      </c>
      <c r="P1397" s="34">
        <v>0</v>
      </c>
      <c r="Q1397" s="34">
        <v>0</v>
      </c>
      <c r="R1397" s="34">
        <v>0</v>
      </c>
      <c r="S1397" s="34">
        <v>0</v>
      </c>
      <c r="T1397" s="34">
        <v>1</v>
      </c>
      <c r="U1397" s="35">
        <v>7</v>
      </c>
      <c r="V1397" s="35">
        <v>0</v>
      </c>
      <c r="W1397" s="35">
        <v>1</v>
      </c>
      <c r="X1397" s="35">
        <v>0</v>
      </c>
      <c r="Y1397" s="35">
        <v>0</v>
      </c>
      <c r="Z1397" s="35">
        <v>0</v>
      </c>
      <c r="AA1397" s="34">
        <v>1</v>
      </c>
      <c r="AB1397" s="34">
        <v>6</v>
      </c>
      <c r="AC1397" s="34">
        <v>1</v>
      </c>
      <c r="AD1397" s="34">
        <v>0</v>
      </c>
      <c r="AE1397" s="34">
        <v>2</v>
      </c>
      <c r="AF1397" s="58">
        <f>'Base tratada'!$AC1397+'Base tratada'!$AD1397+'Base tratada'!$AE1397</f>
        <v>3</v>
      </c>
      <c r="AG13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397" s="58" t="str">
        <f>IF('Base tratada'!$AC1397&gt;=MAX('Base tratada'!$AD1397,'Base tratada'!$AE1397),"Web",
IF('Base tratada'!$AD1397&gt;='Base tratada'!$AE1397,"Catalog",
"Store"))</f>
        <v>Store</v>
      </c>
      <c r="AI1397" s="59">
        <f>IF('Base tratada'!$AF1397=0,"0",'Base tratada'!$AK1397/'Base tratada'!$AF1397)</f>
        <v>2.6666666666666665</v>
      </c>
      <c r="AJ1397" s="59" t="str">
        <f>IF('Base tratada'!$AI1397=0,"R$ 0",
IF('Base tratada'!$AI1397&lt;=25,"R$ 1–25",
IF('Base tratada'!$AI1397&lt;=50,"R$ 26–50",
"+R$ 50")))</f>
        <v>R$ 1–25</v>
      </c>
      <c r="AK1397" s="35">
        <v>8</v>
      </c>
      <c r="AL1397" s="58" t="str">
        <f>IF('Base tratada'!$AK1397&lt;=100,"R$ 0-100",
IF('Base tratada'!$AK1397&lt;=500,"R$ 101-500",
IF('Base tratada'!$AK1397&lt;=1000,"R$ 501-1000",
IF('Base tratada'!$AK1397&lt;=1500,"R$ 1001-1500",
"+R$ 1500"))))</f>
        <v>R$ 0-100</v>
      </c>
      <c r="AM1397" s="34">
        <v>0</v>
      </c>
      <c r="AN1397" s="34">
        <v>0</v>
      </c>
      <c r="AO1397" s="34">
        <v>0</v>
      </c>
      <c r="AP1397" s="34">
        <v>0</v>
      </c>
      <c r="AQ1397" s="34">
        <v>0</v>
      </c>
      <c r="AR1397" s="34">
        <v>0</v>
      </c>
      <c r="AS1397" s="34">
        <v>0</v>
      </c>
      <c r="AT1397" s="34">
        <v>3</v>
      </c>
      <c r="AU1397" s="34">
        <v>11</v>
      </c>
      <c r="AV1397" s="52">
        <v>8</v>
      </c>
      <c r="AW1397" s="57">
        <v>0</v>
      </c>
      <c r="AX1397" s="58" t="str">
        <f>IF(Tabela3[[#This Row],[Response]]=1, "Aceitou", "Não aceitou")</f>
        <v>Não aceitou</v>
      </c>
      <c r="AY1397" s="55" t="str">
        <f>Tabela3[[#This Row],[Faixa Recência]] &amp; " | " &amp; Tabela3[[#This Row],[Faixa Gasto]] &amp; " | " &amp; Tabela3[[#This Row],[Faixa ticket médio]]</f>
        <v>0-15 dias | R$ 0-100 | R$ 1–25</v>
      </c>
      <c r="AZ13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7" s="36"/>
    </row>
    <row r="1398" spans="1:54" x14ac:dyDescent="0.25">
      <c r="A1398" s="61">
        <v>1397</v>
      </c>
      <c r="B1398" s="37">
        <v>65704</v>
      </c>
      <c r="C1398" s="34">
        <v>0</v>
      </c>
      <c r="D1398" s="34">
        <v>0</v>
      </c>
      <c r="E1398" s="34">
        <v>18</v>
      </c>
      <c r="F1398" s="58" t="str">
        <f>IF('Base tratada'!$E1398&lt;=15,"0-15 dias",
IF('Base tratada'!$E1398&lt;=30, "16-30 dias",
IF('Base tratada'!$E1398&lt;=45, "31-45 dias",
IF('Base tratada'!$E1398&lt;=60, "46-60 dias",
IF('Base tratada'!$E1398&lt;=75, "61-75 dias", "76-99 dias")))))</f>
        <v>16-30 dias</v>
      </c>
      <c r="G1398" s="38">
        <v>48</v>
      </c>
      <c r="H1398" s="60" t="str">
        <f>IF('Base tratada'!$G1398&lt;=29,"24–29",
IF('Base tratada'!$G1398&lt;=39,"30–39",
IF('Base tratada'!$G1398&lt;=49,"40–49",
IF('Base tratada'!$G1398&lt;=59,"50–59",
IF('Base tratada'!$G1398&lt;=69,"60–69",
"70–80")))))</f>
        <v>40–49</v>
      </c>
      <c r="I1398" s="34">
        <v>2418</v>
      </c>
      <c r="J1398" s="58" t="str">
        <f>IF('Base tratada'!$K1398=1,"Divorciado",
IF('Base tratada'!$L1398=1,"Casado",
IF('Base tratada'!$M1398=1, "Solteiro",
IF('Base tratada'!$N1398=1,"Juntos",
"Viúvo"))))</f>
        <v>Solteiro</v>
      </c>
      <c r="K1398" s="34">
        <v>0</v>
      </c>
      <c r="L1398" s="34">
        <v>0</v>
      </c>
      <c r="M1398" s="34">
        <v>1</v>
      </c>
      <c r="N1398" s="34">
        <v>0</v>
      </c>
      <c r="O1398" s="34">
        <v>0</v>
      </c>
      <c r="P1398" s="34">
        <v>1</v>
      </c>
      <c r="Q1398" s="34">
        <v>0</v>
      </c>
      <c r="R1398" s="34">
        <v>0</v>
      </c>
      <c r="S1398" s="34">
        <v>0</v>
      </c>
      <c r="T1398" s="34">
        <v>0</v>
      </c>
      <c r="U1398" s="35">
        <v>279</v>
      </c>
      <c r="V1398" s="35">
        <v>172</v>
      </c>
      <c r="W1398" s="35">
        <v>74</v>
      </c>
      <c r="X1398" s="35">
        <v>38</v>
      </c>
      <c r="Y1398" s="35">
        <v>8</v>
      </c>
      <c r="Z1398" s="35">
        <v>246</v>
      </c>
      <c r="AA1398" s="34">
        <v>1</v>
      </c>
      <c r="AB1398" s="34">
        <v>1</v>
      </c>
      <c r="AC1398" s="34">
        <v>2</v>
      </c>
      <c r="AD1398" s="34">
        <v>10</v>
      </c>
      <c r="AE1398" s="34">
        <v>10</v>
      </c>
      <c r="AF1398" s="58">
        <f>'Base tratada'!$AC1398+'Base tratada'!$AD1398+'Base tratada'!$AE1398</f>
        <v>22</v>
      </c>
      <c r="AG13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398" s="58" t="str">
        <f>IF('Base tratada'!$AC1398&gt;=MAX('Base tratada'!$AD1398,'Base tratada'!$AE1398),"Web",
IF('Base tratada'!$AD1398&gt;='Base tratada'!$AE1398,"Catalog",
"Store"))</f>
        <v>Catalog</v>
      </c>
      <c r="AI1398" s="59">
        <f>IF('Base tratada'!$AF1398=0,"0",'Base tratada'!$AK1398/'Base tratada'!$AF1398)</f>
        <v>25.954545454545453</v>
      </c>
      <c r="AJ1398" s="59" t="str">
        <f>IF('Base tratada'!$AI1398=0,"R$ 0",
IF('Base tratada'!$AI1398&lt;=25,"R$ 1–25",
IF('Base tratada'!$AI1398&lt;=50,"R$ 26–50",
"+R$ 50")))</f>
        <v>R$ 26–50</v>
      </c>
      <c r="AK1398" s="35">
        <v>571</v>
      </c>
      <c r="AL1398" s="58" t="str">
        <f>IF('Base tratada'!$AK1398&lt;=100,"R$ 0-100",
IF('Base tratada'!$AK1398&lt;=500,"R$ 101-500",
IF('Base tratada'!$AK1398&lt;=1000,"R$ 501-1000",
IF('Base tratada'!$AK1398&lt;=1500,"R$ 1001-1500",
"+R$ 1500"))))</f>
        <v>R$ 501-1000</v>
      </c>
      <c r="AM1398" s="34">
        <v>0</v>
      </c>
      <c r="AN1398" s="34">
        <v>0</v>
      </c>
      <c r="AO1398" s="34">
        <v>0</v>
      </c>
      <c r="AP1398" s="34">
        <v>0</v>
      </c>
      <c r="AQ1398" s="34">
        <v>0</v>
      </c>
      <c r="AR1398" s="34">
        <v>0</v>
      </c>
      <c r="AS1398" s="34">
        <v>0</v>
      </c>
      <c r="AT1398" s="34">
        <v>3</v>
      </c>
      <c r="AU1398" s="34">
        <v>11</v>
      </c>
      <c r="AV1398" s="52">
        <v>325</v>
      </c>
      <c r="AW1398" s="57">
        <v>0</v>
      </c>
      <c r="AX1398" s="58" t="str">
        <f>IF(Tabela3[[#This Row],[Response]]=1, "Aceitou", "Não aceitou")</f>
        <v>Não aceitou</v>
      </c>
      <c r="AY1398" s="55" t="str">
        <f>Tabela3[[#This Row],[Faixa Recência]] &amp; " | " &amp; Tabela3[[#This Row],[Faixa Gasto]] &amp; " | " &amp; Tabela3[[#This Row],[Faixa ticket médio]]</f>
        <v>16-30 dias | R$ 501-1000 | R$ 26–50</v>
      </c>
      <c r="AZ13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398" s="36"/>
    </row>
    <row r="1399" spans="1:54" x14ac:dyDescent="0.25">
      <c r="A1399" s="61">
        <v>1398</v>
      </c>
      <c r="B1399" s="37">
        <v>63810</v>
      </c>
      <c r="C1399" s="34">
        <v>0</v>
      </c>
      <c r="D1399" s="34">
        <v>1</v>
      </c>
      <c r="E1399" s="34">
        <v>45</v>
      </c>
      <c r="F1399" s="58" t="str">
        <f>IF('Base tratada'!$E1399&lt;=15,"0-15 dias",
IF('Base tratada'!$E1399&lt;=30, "16-30 dias",
IF('Base tratada'!$E1399&lt;=45, "31-45 dias",
IF('Base tratada'!$E1399&lt;=60, "46-60 dias",
IF('Base tratada'!$E1399&lt;=75, "61-75 dias", "76-99 dias")))))</f>
        <v>31-45 dias</v>
      </c>
      <c r="G1399" s="38">
        <v>54</v>
      </c>
      <c r="H1399" s="60" t="str">
        <f>IF('Base tratada'!$G1399&lt;=29,"24–29",
IF('Base tratada'!$G1399&lt;=39,"30–39",
IF('Base tratada'!$G1399&lt;=49,"40–49",
IF('Base tratada'!$G1399&lt;=59,"50–59",
IF('Base tratada'!$G1399&lt;=69,"60–69",
"70–80")))))</f>
        <v>50–59</v>
      </c>
      <c r="I1399" s="34">
        <v>2754</v>
      </c>
      <c r="J1399" s="58" t="str">
        <f>IF('Base tratada'!$K1399=1,"Divorciado",
IF('Base tratada'!$L1399=1,"Casado",
IF('Base tratada'!$M1399=1, "Solteiro",
IF('Base tratada'!$N1399=1,"Juntos",
"Viúvo"))))</f>
        <v>Solteiro</v>
      </c>
      <c r="K1399" s="34">
        <v>0</v>
      </c>
      <c r="L1399" s="34">
        <v>0</v>
      </c>
      <c r="M1399" s="34">
        <v>1</v>
      </c>
      <c r="N1399" s="34">
        <v>0</v>
      </c>
      <c r="O1399" s="34">
        <v>0</v>
      </c>
      <c r="P1399" s="34">
        <v>0</v>
      </c>
      <c r="Q1399" s="34">
        <v>0</v>
      </c>
      <c r="R1399" s="34">
        <v>1</v>
      </c>
      <c r="S1399" s="34">
        <v>0</v>
      </c>
      <c r="T1399" s="34">
        <v>0</v>
      </c>
      <c r="U1399" s="35">
        <v>977</v>
      </c>
      <c r="V1399" s="35">
        <v>12</v>
      </c>
      <c r="W1399" s="35">
        <v>253</v>
      </c>
      <c r="X1399" s="35">
        <v>16</v>
      </c>
      <c r="Y1399" s="35">
        <v>12</v>
      </c>
      <c r="Z1399" s="35">
        <v>101</v>
      </c>
      <c r="AA1399" s="34">
        <v>4</v>
      </c>
      <c r="AB1399" s="34">
        <v>8</v>
      </c>
      <c r="AC1399" s="34">
        <v>4</v>
      </c>
      <c r="AD1399" s="34">
        <v>3</v>
      </c>
      <c r="AE1399" s="34">
        <v>12</v>
      </c>
      <c r="AF1399" s="58">
        <f>'Base tratada'!$AC1399+'Base tratada'!$AD1399+'Base tratada'!$AE1399</f>
        <v>19</v>
      </c>
      <c r="AG13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399" s="58" t="str">
        <f>IF('Base tratada'!$AC1399&gt;=MAX('Base tratada'!$AD1399,'Base tratada'!$AE1399),"Web",
IF('Base tratada'!$AD1399&gt;='Base tratada'!$AE1399,"Catalog",
"Store"))</f>
        <v>Store</v>
      </c>
      <c r="AI1399" s="59">
        <f>IF('Base tratada'!$AF1399=0,"0",'Base tratada'!$AK1399/'Base tratada'!$AF1399)</f>
        <v>66.84210526315789</v>
      </c>
      <c r="AJ1399" s="59" t="str">
        <f>IF('Base tratada'!$AI1399=0,"R$ 0",
IF('Base tratada'!$AI1399&lt;=25,"R$ 1–25",
IF('Base tratada'!$AI1399&lt;=50,"R$ 26–50",
"+R$ 50")))</f>
        <v>+R$ 50</v>
      </c>
      <c r="AK1399" s="35">
        <v>1270</v>
      </c>
      <c r="AL1399" s="58" t="str">
        <f>IF('Base tratada'!$AK1399&lt;=100,"R$ 0-100",
IF('Base tratada'!$AK1399&lt;=500,"R$ 101-500",
IF('Base tratada'!$AK1399&lt;=1000,"R$ 501-1000",
IF('Base tratada'!$AK1399&lt;=1500,"R$ 1001-1500",
"+R$ 1500"))))</f>
        <v>R$ 1001-1500</v>
      </c>
      <c r="AM1399" s="34">
        <v>0</v>
      </c>
      <c r="AN1399" s="34">
        <v>0</v>
      </c>
      <c r="AO1399" s="34">
        <v>0</v>
      </c>
      <c r="AP1399" s="34">
        <v>1</v>
      </c>
      <c r="AQ1399" s="34">
        <v>0</v>
      </c>
      <c r="AR1399" s="34">
        <v>1</v>
      </c>
      <c r="AS1399" s="34">
        <v>0</v>
      </c>
      <c r="AT1399" s="34">
        <v>3</v>
      </c>
      <c r="AU1399" s="34">
        <v>11</v>
      </c>
      <c r="AV1399" s="52">
        <v>1169</v>
      </c>
      <c r="AW1399" s="57">
        <v>0</v>
      </c>
      <c r="AX1399" s="58" t="str">
        <f>IF(Tabela3[[#This Row],[Response]]=1, "Aceitou", "Não aceitou")</f>
        <v>Não aceitou</v>
      </c>
      <c r="AY1399" s="55" t="str">
        <f>Tabela3[[#This Row],[Faixa Recência]] &amp; " | " &amp; Tabela3[[#This Row],[Faixa Gasto]] &amp; " | " &amp; Tabela3[[#This Row],[Faixa ticket médio]]</f>
        <v>31-45 dias | R$ 1001-1500 | +R$ 50</v>
      </c>
      <c r="AZ13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399" s="36"/>
    </row>
    <row r="1400" spans="1:54" x14ac:dyDescent="0.25">
      <c r="A1400" s="61">
        <v>1399</v>
      </c>
      <c r="B1400" s="37">
        <v>54132</v>
      </c>
      <c r="C1400" s="34">
        <v>0</v>
      </c>
      <c r="D1400" s="34">
        <v>1</v>
      </c>
      <c r="E1400" s="34">
        <v>81</v>
      </c>
      <c r="F1400" s="58" t="str">
        <f>IF('Base tratada'!$E1400&lt;=15,"0-15 dias",
IF('Base tratada'!$E1400&lt;=30, "16-30 dias",
IF('Base tratada'!$E1400&lt;=45, "31-45 dias",
IF('Base tratada'!$E1400&lt;=60, "46-60 dias",
IF('Base tratada'!$E1400&lt;=75, "61-75 dias", "76-99 dias")))))</f>
        <v>76-99 dias</v>
      </c>
      <c r="G1400" s="38">
        <v>51</v>
      </c>
      <c r="H1400" s="60" t="str">
        <f>IF('Base tratada'!$G1400&lt;=29,"24–29",
IF('Base tratada'!$G1400&lt;=39,"30–39",
IF('Base tratada'!$G1400&lt;=49,"40–49",
IF('Base tratada'!$G1400&lt;=59,"50–59",
IF('Base tratada'!$G1400&lt;=69,"60–69",
"70–80")))))</f>
        <v>50–59</v>
      </c>
      <c r="I1400" s="34">
        <v>2292</v>
      </c>
      <c r="J1400" s="58" t="str">
        <f>IF('Base tratada'!$K1400=1,"Divorciado",
IF('Base tratada'!$L1400=1,"Casado",
IF('Base tratada'!$M1400=1, "Solteiro",
IF('Base tratada'!$N1400=1,"Juntos",
"Viúvo"))))</f>
        <v>Juntos</v>
      </c>
      <c r="K1400" s="34">
        <v>0</v>
      </c>
      <c r="L1400" s="34">
        <v>0</v>
      </c>
      <c r="M1400" s="34">
        <v>0</v>
      </c>
      <c r="N1400" s="34">
        <v>1</v>
      </c>
      <c r="O1400" s="34">
        <v>0</v>
      </c>
      <c r="P1400" s="34">
        <v>0</v>
      </c>
      <c r="Q1400" s="34">
        <v>0</v>
      </c>
      <c r="R1400" s="34">
        <v>0</v>
      </c>
      <c r="S1400" s="34">
        <v>0</v>
      </c>
      <c r="T1400" s="34">
        <v>1</v>
      </c>
      <c r="U1400" s="35">
        <v>30</v>
      </c>
      <c r="V1400" s="35">
        <v>1</v>
      </c>
      <c r="W1400" s="35">
        <v>8</v>
      </c>
      <c r="X1400" s="35">
        <v>0</v>
      </c>
      <c r="Y1400" s="35">
        <v>0</v>
      </c>
      <c r="Z1400" s="35">
        <v>3</v>
      </c>
      <c r="AA1400" s="34">
        <v>1</v>
      </c>
      <c r="AB1400" s="34">
        <v>7</v>
      </c>
      <c r="AC1400" s="34">
        <v>1</v>
      </c>
      <c r="AD1400" s="34">
        <v>0</v>
      </c>
      <c r="AE1400" s="34">
        <v>3</v>
      </c>
      <c r="AF1400" s="58">
        <f>'Base tratada'!$AC1400+'Base tratada'!$AD1400+'Base tratada'!$AE1400</f>
        <v>4</v>
      </c>
      <c r="AG14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00" s="58" t="str">
        <f>IF('Base tratada'!$AC1400&gt;=MAX('Base tratada'!$AD1400,'Base tratada'!$AE1400),"Web",
IF('Base tratada'!$AD1400&gt;='Base tratada'!$AE1400,"Catalog",
"Store"))</f>
        <v>Store</v>
      </c>
      <c r="AI1400" s="59">
        <f>IF('Base tratada'!$AF1400=0,"0",'Base tratada'!$AK1400/'Base tratada'!$AF1400)</f>
        <v>9.75</v>
      </c>
      <c r="AJ1400" s="59" t="str">
        <f>IF('Base tratada'!$AI1400=0,"R$ 0",
IF('Base tratada'!$AI1400&lt;=25,"R$ 1–25",
IF('Base tratada'!$AI1400&lt;=50,"R$ 26–50",
"+R$ 50")))</f>
        <v>R$ 1–25</v>
      </c>
      <c r="AK1400" s="35">
        <v>39</v>
      </c>
      <c r="AL1400" s="58" t="str">
        <f>IF('Base tratada'!$AK1400&lt;=100,"R$ 0-100",
IF('Base tratada'!$AK1400&lt;=500,"R$ 101-500",
IF('Base tratada'!$AK1400&lt;=1000,"R$ 501-1000",
IF('Base tratada'!$AK1400&lt;=1500,"R$ 1001-1500",
"+R$ 1500"))))</f>
        <v>R$ 0-100</v>
      </c>
      <c r="AM1400" s="34">
        <v>0</v>
      </c>
      <c r="AN1400" s="34">
        <v>0</v>
      </c>
      <c r="AO1400" s="34">
        <v>0</v>
      </c>
      <c r="AP1400" s="34">
        <v>0</v>
      </c>
      <c r="AQ1400" s="34">
        <v>0</v>
      </c>
      <c r="AR1400" s="34">
        <v>0</v>
      </c>
      <c r="AS1400" s="34">
        <v>0</v>
      </c>
      <c r="AT1400" s="34">
        <v>3</v>
      </c>
      <c r="AU1400" s="34">
        <v>11</v>
      </c>
      <c r="AV1400" s="52">
        <v>36</v>
      </c>
      <c r="AW1400" s="57">
        <v>0</v>
      </c>
      <c r="AX1400" s="58" t="str">
        <f>IF(Tabela3[[#This Row],[Response]]=1, "Aceitou", "Não aceitou")</f>
        <v>Não aceitou</v>
      </c>
      <c r="AY1400" s="55" t="str">
        <f>Tabela3[[#This Row],[Faixa Recência]] &amp; " | " &amp; Tabela3[[#This Row],[Faixa Gasto]] &amp; " | " &amp; Tabela3[[#This Row],[Faixa ticket médio]]</f>
        <v>76-99 dias | R$ 0-100 | R$ 1–25</v>
      </c>
      <c r="AZ14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0" s="36"/>
    </row>
    <row r="1401" spans="1:54" x14ac:dyDescent="0.25">
      <c r="A1401" s="61">
        <v>1400</v>
      </c>
      <c r="B1401" s="37">
        <v>18690</v>
      </c>
      <c r="C1401" s="34">
        <v>0</v>
      </c>
      <c r="D1401" s="34">
        <v>0</v>
      </c>
      <c r="E1401" s="34">
        <v>77</v>
      </c>
      <c r="F1401" s="58" t="str">
        <f>IF('Base tratada'!$E1401&lt;=15,"0-15 dias",
IF('Base tratada'!$E1401&lt;=30, "16-30 dias",
IF('Base tratada'!$E1401&lt;=45, "31-45 dias",
IF('Base tratada'!$E1401&lt;=60, "46-60 dias",
IF('Base tratada'!$E1401&lt;=75, "61-75 dias", "76-99 dias")))))</f>
        <v>76-99 dias</v>
      </c>
      <c r="G1401" s="38">
        <v>61</v>
      </c>
      <c r="H1401" s="60" t="str">
        <f>IF('Base tratada'!$G1401&lt;=29,"24–29",
IF('Base tratada'!$G1401&lt;=39,"30–39",
IF('Base tratada'!$G1401&lt;=49,"40–49",
IF('Base tratada'!$G1401&lt;=59,"50–59",
IF('Base tratada'!$G1401&lt;=69,"60–69",
"70–80")))))</f>
        <v>60–69</v>
      </c>
      <c r="I1401" s="34">
        <v>2707</v>
      </c>
      <c r="J1401" s="58" t="str">
        <f>IF('Base tratada'!$K1401=1,"Divorciado",
IF('Base tratada'!$L1401=1,"Casado",
IF('Base tratada'!$M1401=1, "Solteiro",
IF('Base tratada'!$N1401=1,"Juntos",
"Viúvo"))))</f>
        <v>Casado</v>
      </c>
      <c r="K1401" s="34">
        <v>0</v>
      </c>
      <c r="L1401" s="34">
        <v>1</v>
      </c>
      <c r="M1401" s="34">
        <v>0</v>
      </c>
      <c r="N1401" s="34">
        <v>0</v>
      </c>
      <c r="O1401" s="34">
        <v>0</v>
      </c>
      <c r="P1401" s="34">
        <v>0</v>
      </c>
      <c r="Q1401" s="34">
        <v>0</v>
      </c>
      <c r="R1401" s="34">
        <v>1</v>
      </c>
      <c r="S1401" s="34">
        <v>0</v>
      </c>
      <c r="T1401" s="34">
        <v>0</v>
      </c>
      <c r="U1401" s="35">
        <v>6</v>
      </c>
      <c r="V1401" s="35">
        <v>1</v>
      </c>
      <c r="W1401" s="35">
        <v>7</v>
      </c>
      <c r="X1401" s="35">
        <v>23</v>
      </c>
      <c r="Y1401" s="35">
        <v>4</v>
      </c>
      <c r="Z1401" s="35">
        <v>19</v>
      </c>
      <c r="AA1401" s="34">
        <v>1</v>
      </c>
      <c r="AB1401" s="34">
        <v>8</v>
      </c>
      <c r="AC1401" s="34">
        <v>1</v>
      </c>
      <c r="AD1401" s="34">
        <v>1</v>
      </c>
      <c r="AE1401" s="34">
        <v>2</v>
      </c>
      <c r="AF1401" s="58">
        <f>'Base tratada'!$AC1401+'Base tratada'!$AD1401+'Base tratada'!$AE1401</f>
        <v>4</v>
      </c>
      <c r="AG14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01" s="58" t="str">
        <f>IF('Base tratada'!$AC1401&gt;=MAX('Base tratada'!$AD1401,'Base tratada'!$AE1401),"Web",
IF('Base tratada'!$AD1401&gt;='Base tratada'!$AE1401,"Catalog",
"Store"))</f>
        <v>Store</v>
      </c>
      <c r="AI1401" s="59">
        <f>IF('Base tratada'!$AF1401=0,"0",'Base tratada'!$AK1401/'Base tratada'!$AF1401)</f>
        <v>10.25</v>
      </c>
      <c r="AJ1401" s="59" t="str">
        <f>IF('Base tratada'!$AI1401=0,"R$ 0",
IF('Base tratada'!$AI1401&lt;=25,"R$ 1–25",
IF('Base tratada'!$AI1401&lt;=50,"R$ 26–50",
"+R$ 50")))</f>
        <v>R$ 1–25</v>
      </c>
      <c r="AK1401" s="35">
        <v>41</v>
      </c>
      <c r="AL1401" s="58" t="str">
        <f>IF('Base tratada'!$AK1401&lt;=100,"R$ 0-100",
IF('Base tratada'!$AK1401&lt;=500,"R$ 101-500",
IF('Base tratada'!$AK1401&lt;=1000,"R$ 501-1000",
IF('Base tratada'!$AK1401&lt;=1500,"R$ 1001-1500",
"+R$ 1500"))))</f>
        <v>R$ 0-100</v>
      </c>
      <c r="AM1401" s="34">
        <v>0</v>
      </c>
      <c r="AN1401" s="34">
        <v>0</v>
      </c>
      <c r="AO1401" s="34">
        <v>0</v>
      </c>
      <c r="AP1401" s="34">
        <v>0</v>
      </c>
      <c r="AQ1401" s="34">
        <v>0</v>
      </c>
      <c r="AR1401" s="34">
        <v>0</v>
      </c>
      <c r="AS1401" s="34">
        <v>0</v>
      </c>
      <c r="AT1401" s="34">
        <v>3</v>
      </c>
      <c r="AU1401" s="34">
        <v>11</v>
      </c>
      <c r="AV1401" s="52">
        <v>22</v>
      </c>
      <c r="AW1401" s="57">
        <v>0</v>
      </c>
      <c r="AX1401" s="58" t="str">
        <f>IF(Tabela3[[#This Row],[Response]]=1, "Aceitou", "Não aceitou")</f>
        <v>Não aceitou</v>
      </c>
      <c r="AY1401" s="55" t="str">
        <f>Tabela3[[#This Row],[Faixa Recência]] &amp; " | " &amp; Tabela3[[#This Row],[Faixa Gasto]] &amp; " | " &amp; Tabela3[[#This Row],[Faixa ticket médio]]</f>
        <v>76-99 dias | R$ 0-100 | R$ 1–25</v>
      </c>
      <c r="AZ14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1" s="36"/>
    </row>
    <row r="1402" spans="1:54" x14ac:dyDescent="0.25">
      <c r="A1402" s="61">
        <v>1401</v>
      </c>
      <c r="B1402" s="37">
        <v>28164</v>
      </c>
      <c r="C1402" s="34">
        <v>1</v>
      </c>
      <c r="D1402" s="34">
        <v>0</v>
      </c>
      <c r="E1402" s="34">
        <v>23</v>
      </c>
      <c r="F1402" s="58" t="str">
        <f>IF('Base tratada'!$E1402&lt;=15,"0-15 dias",
IF('Base tratada'!$E1402&lt;=30, "16-30 dias",
IF('Base tratada'!$E1402&lt;=45, "31-45 dias",
IF('Base tratada'!$E1402&lt;=60, "46-60 dias",
IF('Base tratada'!$E1402&lt;=75, "61-75 dias", "76-99 dias")))))</f>
        <v>16-30 dias</v>
      </c>
      <c r="G1402" s="38">
        <v>50</v>
      </c>
      <c r="H1402" s="60" t="str">
        <f>IF('Base tratada'!$G1402&lt;=29,"24–29",
IF('Base tratada'!$G1402&lt;=39,"30–39",
IF('Base tratada'!$G1402&lt;=49,"40–49",
IF('Base tratada'!$G1402&lt;=59,"50–59",
IF('Base tratada'!$G1402&lt;=69,"60–69",
"70–80")))))</f>
        <v>50–59</v>
      </c>
      <c r="I1402" s="34">
        <v>2580</v>
      </c>
      <c r="J1402" s="58" t="str">
        <f>IF('Base tratada'!$K1402=1,"Divorciado",
IF('Base tratada'!$L1402=1,"Casado",
IF('Base tratada'!$M1402=1, "Solteiro",
IF('Base tratada'!$N1402=1,"Juntos",
"Viúvo"))))</f>
        <v>Casado</v>
      </c>
      <c r="K1402" s="34">
        <v>0</v>
      </c>
      <c r="L1402" s="34">
        <v>1</v>
      </c>
      <c r="M1402" s="34">
        <v>0</v>
      </c>
      <c r="N1402" s="34">
        <v>0</v>
      </c>
      <c r="O1402" s="34">
        <v>0</v>
      </c>
      <c r="P1402" s="34">
        <v>0</v>
      </c>
      <c r="Q1402" s="34">
        <v>0</v>
      </c>
      <c r="R1402" s="34">
        <v>1</v>
      </c>
      <c r="S1402" s="34">
        <v>0</v>
      </c>
      <c r="T1402" s="34">
        <v>0</v>
      </c>
      <c r="U1402" s="35">
        <v>3</v>
      </c>
      <c r="V1402" s="35">
        <v>18</v>
      </c>
      <c r="W1402" s="35">
        <v>26</v>
      </c>
      <c r="X1402" s="35">
        <v>11</v>
      </c>
      <c r="Y1402" s="35">
        <v>8</v>
      </c>
      <c r="Z1402" s="35">
        <v>12</v>
      </c>
      <c r="AA1402" s="34">
        <v>3</v>
      </c>
      <c r="AB1402" s="34">
        <v>7</v>
      </c>
      <c r="AC1402" s="34">
        <v>2</v>
      </c>
      <c r="AD1402" s="34">
        <v>0</v>
      </c>
      <c r="AE1402" s="34">
        <v>4</v>
      </c>
      <c r="AF1402" s="58">
        <f>'Base tratada'!$AC1402+'Base tratada'!$AD1402+'Base tratada'!$AE1402</f>
        <v>6</v>
      </c>
      <c r="AG14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02" s="58" t="str">
        <f>IF('Base tratada'!$AC1402&gt;=MAX('Base tratada'!$AD1402,'Base tratada'!$AE1402),"Web",
IF('Base tratada'!$AD1402&gt;='Base tratada'!$AE1402,"Catalog",
"Store"))</f>
        <v>Store</v>
      </c>
      <c r="AI1402" s="59">
        <f>IF('Base tratada'!$AF1402=0,"0",'Base tratada'!$AK1402/'Base tratada'!$AF1402)</f>
        <v>11</v>
      </c>
      <c r="AJ1402" s="59" t="str">
        <f>IF('Base tratada'!$AI1402=0,"R$ 0",
IF('Base tratada'!$AI1402&lt;=25,"R$ 1–25",
IF('Base tratada'!$AI1402&lt;=50,"R$ 26–50",
"+R$ 50")))</f>
        <v>R$ 1–25</v>
      </c>
      <c r="AK1402" s="35">
        <v>66</v>
      </c>
      <c r="AL1402" s="58" t="str">
        <f>IF('Base tratada'!$AK1402&lt;=100,"R$ 0-100",
IF('Base tratada'!$AK1402&lt;=500,"R$ 101-500",
IF('Base tratada'!$AK1402&lt;=1000,"R$ 501-1000",
IF('Base tratada'!$AK1402&lt;=1500,"R$ 1001-1500",
"+R$ 1500"))))</f>
        <v>R$ 0-100</v>
      </c>
      <c r="AM1402" s="34">
        <v>0</v>
      </c>
      <c r="AN1402" s="34">
        <v>0</v>
      </c>
      <c r="AO1402" s="34">
        <v>0</v>
      </c>
      <c r="AP1402" s="34">
        <v>0</v>
      </c>
      <c r="AQ1402" s="34">
        <v>0</v>
      </c>
      <c r="AR1402" s="34">
        <v>0</v>
      </c>
      <c r="AS1402" s="34">
        <v>0</v>
      </c>
      <c r="AT1402" s="34">
        <v>3</v>
      </c>
      <c r="AU1402" s="34">
        <v>11</v>
      </c>
      <c r="AV1402" s="52">
        <v>54</v>
      </c>
      <c r="AW1402" s="57">
        <v>0</v>
      </c>
      <c r="AX1402" s="58" t="str">
        <f>IF(Tabela3[[#This Row],[Response]]=1, "Aceitou", "Não aceitou")</f>
        <v>Não aceitou</v>
      </c>
      <c r="AY1402" s="55" t="str">
        <f>Tabela3[[#This Row],[Faixa Recência]] &amp; " | " &amp; Tabela3[[#This Row],[Faixa Gasto]] &amp; " | " &amp; Tabela3[[#This Row],[Faixa ticket médio]]</f>
        <v>16-30 dias | R$ 0-100 | R$ 1–25</v>
      </c>
      <c r="AZ14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2" s="36"/>
    </row>
    <row r="1403" spans="1:54" x14ac:dyDescent="0.25">
      <c r="A1403" s="61">
        <v>1402</v>
      </c>
      <c r="B1403" s="37">
        <v>34596</v>
      </c>
      <c r="C1403" s="34">
        <v>1</v>
      </c>
      <c r="D1403" s="34">
        <v>0</v>
      </c>
      <c r="E1403" s="34">
        <v>48</v>
      </c>
      <c r="F1403" s="58" t="str">
        <f>IF('Base tratada'!$E1403&lt;=15,"0-15 dias",
IF('Base tratada'!$E1403&lt;=30, "16-30 dias",
IF('Base tratada'!$E1403&lt;=45, "31-45 dias",
IF('Base tratada'!$E1403&lt;=60, "46-60 dias",
IF('Base tratada'!$E1403&lt;=75, "61-75 dias", "76-99 dias")))))</f>
        <v>46-60 dias</v>
      </c>
      <c r="G1403" s="38">
        <v>46</v>
      </c>
      <c r="H1403" s="60" t="str">
        <f>IF('Base tratada'!$G1403&lt;=29,"24–29",
IF('Base tratada'!$G1403&lt;=39,"30–39",
IF('Base tratada'!$G1403&lt;=49,"40–49",
IF('Base tratada'!$G1403&lt;=59,"50–59",
IF('Base tratada'!$G1403&lt;=69,"60–69",
"70–80")))))</f>
        <v>40–49</v>
      </c>
      <c r="I1403" s="34">
        <v>2601</v>
      </c>
      <c r="J1403" s="58" t="str">
        <f>IF('Base tratada'!$K1403=1,"Divorciado",
IF('Base tratada'!$L1403=1,"Casado",
IF('Base tratada'!$M1403=1, "Solteiro",
IF('Base tratada'!$N1403=1,"Juntos",
"Viúvo"))))</f>
        <v>Casado</v>
      </c>
      <c r="K1403" s="34">
        <v>0</v>
      </c>
      <c r="L1403" s="34">
        <v>1</v>
      </c>
      <c r="M1403" s="34">
        <v>0</v>
      </c>
      <c r="N1403" s="34">
        <v>0</v>
      </c>
      <c r="O1403" s="34">
        <v>0</v>
      </c>
      <c r="P1403" s="34">
        <v>0</v>
      </c>
      <c r="Q1403" s="34">
        <v>0</v>
      </c>
      <c r="R1403" s="34">
        <v>0</v>
      </c>
      <c r="S1403" s="34">
        <v>0</v>
      </c>
      <c r="T1403" s="34">
        <v>1</v>
      </c>
      <c r="U1403" s="35">
        <v>14</v>
      </c>
      <c r="V1403" s="35">
        <v>0</v>
      </c>
      <c r="W1403" s="35">
        <v>2</v>
      </c>
      <c r="X1403" s="35">
        <v>0</v>
      </c>
      <c r="Y1403" s="35">
        <v>0</v>
      </c>
      <c r="Z1403" s="35">
        <v>7</v>
      </c>
      <c r="AA1403" s="34">
        <v>1</v>
      </c>
      <c r="AB1403" s="34">
        <v>8</v>
      </c>
      <c r="AC1403" s="34">
        <v>1</v>
      </c>
      <c r="AD1403" s="34">
        <v>0</v>
      </c>
      <c r="AE1403" s="34">
        <v>2</v>
      </c>
      <c r="AF1403" s="58">
        <f>'Base tratada'!$AC1403+'Base tratada'!$AD1403+'Base tratada'!$AE1403</f>
        <v>3</v>
      </c>
      <c r="AG14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03" s="58" t="str">
        <f>IF('Base tratada'!$AC1403&gt;=MAX('Base tratada'!$AD1403,'Base tratada'!$AE1403),"Web",
IF('Base tratada'!$AD1403&gt;='Base tratada'!$AE1403,"Catalog",
"Store"))</f>
        <v>Store</v>
      </c>
      <c r="AI1403" s="59">
        <f>IF('Base tratada'!$AF1403=0,"0",'Base tratada'!$AK1403/'Base tratada'!$AF1403)</f>
        <v>5.333333333333333</v>
      </c>
      <c r="AJ1403" s="59" t="str">
        <f>IF('Base tratada'!$AI1403=0,"R$ 0",
IF('Base tratada'!$AI1403&lt;=25,"R$ 1–25",
IF('Base tratada'!$AI1403&lt;=50,"R$ 26–50",
"+R$ 50")))</f>
        <v>R$ 1–25</v>
      </c>
      <c r="AK1403" s="35">
        <v>16</v>
      </c>
      <c r="AL1403" s="58" t="str">
        <f>IF('Base tratada'!$AK1403&lt;=100,"R$ 0-100",
IF('Base tratada'!$AK1403&lt;=500,"R$ 101-500",
IF('Base tratada'!$AK1403&lt;=1000,"R$ 501-1000",
IF('Base tratada'!$AK1403&lt;=1500,"R$ 1001-1500",
"+R$ 1500"))))</f>
        <v>R$ 0-100</v>
      </c>
      <c r="AM1403" s="34">
        <v>0</v>
      </c>
      <c r="AN1403" s="34">
        <v>0</v>
      </c>
      <c r="AO1403" s="34">
        <v>0</v>
      </c>
      <c r="AP1403" s="34">
        <v>0</v>
      </c>
      <c r="AQ1403" s="34">
        <v>0</v>
      </c>
      <c r="AR1403" s="34">
        <v>0</v>
      </c>
      <c r="AS1403" s="34">
        <v>0</v>
      </c>
      <c r="AT1403" s="34">
        <v>3</v>
      </c>
      <c r="AU1403" s="34">
        <v>11</v>
      </c>
      <c r="AV1403" s="52">
        <v>9</v>
      </c>
      <c r="AW1403" s="57">
        <v>0</v>
      </c>
      <c r="AX1403" s="58" t="str">
        <f>IF(Tabela3[[#This Row],[Response]]=1, "Aceitou", "Não aceitou")</f>
        <v>Não aceitou</v>
      </c>
      <c r="AY1403" s="55" t="str">
        <f>Tabela3[[#This Row],[Faixa Recência]] &amp; " | " &amp; Tabela3[[#This Row],[Faixa Gasto]] &amp; " | " &amp; Tabela3[[#This Row],[Faixa ticket médio]]</f>
        <v>46-60 dias | R$ 0-100 | R$ 1–25</v>
      </c>
      <c r="AZ14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3" s="36"/>
    </row>
    <row r="1404" spans="1:54" x14ac:dyDescent="0.25">
      <c r="A1404" s="61">
        <v>1403</v>
      </c>
      <c r="B1404" s="37">
        <v>43269</v>
      </c>
      <c r="C1404" s="34">
        <v>1</v>
      </c>
      <c r="D1404" s="34">
        <v>0</v>
      </c>
      <c r="E1404" s="34">
        <v>61</v>
      </c>
      <c r="F1404" s="58" t="str">
        <f>IF('Base tratada'!$E1404&lt;=15,"0-15 dias",
IF('Base tratada'!$E1404&lt;=30, "16-30 dias",
IF('Base tratada'!$E1404&lt;=45, "31-45 dias",
IF('Base tratada'!$E1404&lt;=60, "46-60 dias",
IF('Base tratada'!$E1404&lt;=75, "61-75 dias", "76-99 dias")))))</f>
        <v>61-75 dias</v>
      </c>
      <c r="G1404" s="38">
        <v>48</v>
      </c>
      <c r="H1404" s="60" t="str">
        <f>IF('Base tratada'!$G1404&lt;=29,"24–29",
IF('Base tratada'!$G1404&lt;=39,"30–39",
IF('Base tratada'!$G1404&lt;=49,"40–49",
IF('Base tratada'!$G1404&lt;=59,"50–59",
IF('Base tratada'!$G1404&lt;=69,"60–69",
"70–80")))))</f>
        <v>40–49</v>
      </c>
      <c r="I1404" s="34">
        <v>2445</v>
      </c>
      <c r="J1404" s="58" t="str">
        <f>IF('Base tratada'!$K1404=1,"Divorciado",
IF('Base tratada'!$L1404=1,"Casado",
IF('Base tratada'!$M1404=1, "Solteiro",
IF('Base tratada'!$N1404=1,"Juntos",
"Viúvo"))))</f>
        <v>Casado</v>
      </c>
      <c r="K1404" s="34">
        <v>0</v>
      </c>
      <c r="L1404" s="34">
        <v>1</v>
      </c>
      <c r="M1404" s="34">
        <v>0</v>
      </c>
      <c r="N1404" s="34">
        <v>0</v>
      </c>
      <c r="O1404" s="34">
        <v>0</v>
      </c>
      <c r="P1404" s="34">
        <v>0</v>
      </c>
      <c r="Q1404" s="34">
        <v>0</v>
      </c>
      <c r="R1404" s="34">
        <v>0</v>
      </c>
      <c r="S1404" s="34">
        <v>0</v>
      </c>
      <c r="T1404" s="34">
        <v>1</v>
      </c>
      <c r="U1404" s="35">
        <v>10</v>
      </c>
      <c r="V1404" s="35">
        <v>1</v>
      </c>
      <c r="W1404" s="35">
        <v>7</v>
      </c>
      <c r="X1404" s="35">
        <v>0</v>
      </c>
      <c r="Y1404" s="35">
        <v>0</v>
      </c>
      <c r="Z1404" s="35">
        <v>1</v>
      </c>
      <c r="AA1404" s="34">
        <v>1</v>
      </c>
      <c r="AB1404" s="34">
        <v>8</v>
      </c>
      <c r="AC1404" s="34">
        <v>1</v>
      </c>
      <c r="AD1404" s="34">
        <v>0</v>
      </c>
      <c r="AE1404" s="34">
        <v>2</v>
      </c>
      <c r="AF1404" s="58">
        <f>'Base tratada'!$AC1404+'Base tratada'!$AD1404+'Base tratada'!$AE1404</f>
        <v>3</v>
      </c>
      <c r="AG14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04" s="58" t="str">
        <f>IF('Base tratada'!$AC1404&gt;=MAX('Base tratada'!$AD1404,'Base tratada'!$AE1404),"Web",
IF('Base tratada'!$AD1404&gt;='Base tratada'!$AE1404,"Catalog",
"Store"))</f>
        <v>Store</v>
      </c>
      <c r="AI1404" s="59">
        <f>IF('Base tratada'!$AF1404=0,"0",'Base tratada'!$AK1404/'Base tratada'!$AF1404)</f>
        <v>6</v>
      </c>
      <c r="AJ1404" s="59" t="str">
        <f>IF('Base tratada'!$AI1404=0,"R$ 0",
IF('Base tratada'!$AI1404&lt;=25,"R$ 1–25",
IF('Base tratada'!$AI1404&lt;=50,"R$ 26–50",
"+R$ 50")))</f>
        <v>R$ 1–25</v>
      </c>
      <c r="AK1404" s="35">
        <v>18</v>
      </c>
      <c r="AL1404" s="58" t="str">
        <f>IF('Base tratada'!$AK1404&lt;=100,"R$ 0-100",
IF('Base tratada'!$AK1404&lt;=500,"R$ 101-500",
IF('Base tratada'!$AK1404&lt;=1000,"R$ 501-1000",
IF('Base tratada'!$AK1404&lt;=1500,"R$ 1001-1500",
"+R$ 1500"))))</f>
        <v>R$ 0-100</v>
      </c>
      <c r="AM1404" s="34">
        <v>0</v>
      </c>
      <c r="AN1404" s="34">
        <v>0</v>
      </c>
      <c r="AO1404" s="34">
        <v>0</v>
      </c>
      <c r="AP1404" s="34">
        <v>0</v>
      </c>
      <c r="AQ1404" s="34">
        <v>0</v>
      </c>
      <c r="AR1404" s="34">
        <v>0</v>
      </c>
      <c r="AS1404" s="34">
        <v>0</v>
      </c>
      <c r="AT1404" s="34">
        <v>3</v>
      </c>
      <c r="AU1404" s="34">
        <v>11</v>
      </c>
      <c r="AV1404" s="52">
        <v>17</v>
      </c>
      <c r="AW1404" s="57">
        <v>0</v>
      </c>
      <c r="AX1404" s="58" t="str">
        <f>IF(Tabela3[[#This Row],[Response]]=1, "Aceitou", "Não aceitou")</f>
        <v>Não aceitou</v>
      </c>
      <c r="AY1404" s="55" t="str">
        <f>Tabela3[[#This Row],[Faixa Recência]] &amp; " | " &amp; Tabela3[[#This Row],[Faixa Gasto]] &amp; " | " &amp; Tabela3[[#This Row],[Faixa ticket médio]]</f>
        <v>61-75 dias | R$ 0-100 | R$ 1–25</v>
      </c>
      <c r="AZ14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4" s="36"/>
    </row>
    <row r="1405" spans="1:54" x14ac:dyDescent="0.25">
      <c r="A1405" s="61">
        <v>1404</v>
      </c>
      <c r="B1405" s="37">
        <v>38741</v>
      </c>
      <c r="C1405" s="34">
        <v>1</v>
      </c>
      <c r="D1405" s="34">
        <v>1</v>
      </c>
      <c r="E1405" s="34">
        <v>60</v>
      </c>
      <c r="F1405" s="58" t="str">
        <f>IF('Base tratada'!$E1405&lt;=15,"0-15 dias",
IF('Base tratada'!$E1405&lt;=30, "16-30 dias",
IF('Base tratada'!$E1405&lt;=45, "31-45 dias",
IF('Base tratada'!$E1405&lt;=60, "46-60 dias",
IF('Base tratada'!$E1405&lt;=75, "61-75 dias", "76-99 dias")))))</f>
        <v>46-60 dias</v>
      </c>
      <c r="G1405" s="38">
        <v>62</v>
      </c>
      <c r="H1405" s="60" t="str">
        <f>IF('Base tratada'!$G1405&lt;=29,"24–29",
IF('Base tratada'!$G1405&lt;=39,"30–39",
IF('Base tratada'!$G1405&lt;=49,"40–49",
IF('Base tratada'!$G1405&lt;=59,"50–59",
IF('Base tratada'!$G1405&lt;=69,"60–69",
"70–80")))))</f>
        <v>60–69</v>
      </c>
      <c r="I1405" s="34">
        <v>2250</v>
      </c>
      <c r="J1405" s="58" t="str">
        <f>IF('Base tratada'!$K1405=1,"Divorciado",
IF('Base tratada'!$L1405=1,"Casado",
IF('Base tratada'!$M1405=1, "Solteiro",
IF('Base tratada'!$N1405=1,"Juntos",
"Viúvo"))))</f>
        <v>Solteiro</v>
      </c>
      <c r="K1405" s="34">
        <v>0</v>
      </c>
      <c r="L1405" s="34">
        <v>0</v>
      </c>
      <c r="M1405" s="34">
        <v>1</v>
      </c>
      <c r="N1405" s="34">
        <v>0</v>
      </c>
      <c r="O1405" s="34">
        <v>0</v>
      </c>
      <c r="P1405" s="34">
        <v>1</v>
      </c>
      <c r="Q1405" s="34">
        <v>0</v>
      </c>
      <c r="R1405" s="34">
        <v>0</v>
      </c>
      <c r="S1405" s="34">
        <v>0</v>
      </c>
      <c r="T1405" s="34">
        <v>0</v>
      </c>
      <c r="U1405" s="35">
        <v>7</v>
      </c>
      <c r="V1405" s="35">
        <v>10</v>
      </c>
      <c r="W1405" s="35">
        <v>17</v>
      </c>
      <c r="X1405" s="35">
        <v>8</v>
      </c>
      <c r="Y1405" s="35">
        <v>6</v>
      </c>
      <c r="Z1405" s="35">
        <v>13</v>
      </c>
      <c r="AA1405" s="34">
        <v>2</v>
      </c>
      <c r="AB1405" s="34">
        <v>7</v>
      </c>
      <c r="AC1405" s="34">
        <v>2</v>
      </c>
      <c r="AD1405" s="34">
        <v>0</v>
      </c>
      <c r="AE1405" s="34">
        <v>3</v>
      </c>
      <c r="AF1405" s="58">
        <f>'Base tratada'!$AC1405+'Base tratada'!$AD1405+'Base tratada'!$AE1405</f>
        <v>5</v>
      </c>
      <c r="AG14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05" s="58" t="str">
        <f>IF('Base tratada'!$AC1405&gt;=MAX('Base tratada'!$AD1405,'Base tratada'!$AE1405),"Web",
IF('Base tratada'!$AD1405&gt;='Base tratada'!$AE1405,"Catalog",
"Store"))</f>
        <v>Store</v>
      </c>
      <c r="AI1405" s="59">
        <f>IF('Base tratada'!$AF1405=0,"0",'Base tratada'!$AK1405/'Base tratada'!$AF1405)</f>
        <v>9.6</v>
      </c>
      <c r="AJ1405" s="59" t="str">
        <f>IF('Base tratada'!$AI1405=0,"R$ 0",
IF('Base tratada'!$AI1405&lt;=25,"R$ 1–25",
IF('Base tratada'!$AI1405&lt;=50,"R$ 26–50",
"+R$ 50")))</f>
        <v>R$ 1–25</v>
      </c>
      <c r="AK1405" s="35">
        <v>48</v>
      </c>
      <c r="AL1405" s="58" t="str">
        <f>IF('Base tratada'!$AK1405&lt;=100,"R$ 0-100",
IF('Base tratada'!$AK1405&lt;=500,"R$ 101-500",
IF('Base tratada'!$AK1405&lt;=1000,"R$ 501-1000",
IF('Base tratada'!$AK1405&lt;=1500,"R$ 1001-1500",
"+R$ 1500"))))</f>
        <v>R$ 0-100</v>
      </c>
      <c r="AM1405" s="34">
        <v>0</v>
      </c>
      <c r="AN1405" s="34">
        <v>0</v>
      </c>
      <c r="AO1405" s="34">
        <v>0</v>
      </c>
      <c r="AP1405" s="34">
        <v>0</v>
      </c>
      <c r="AQ1405" s="34">
        <v>0</v>
      </c>
      <c r="AR1405" s="34">
        <v>0</v>
      </c>
      <c r="AS1405" s="34">
        <v>0</v>
      </c>
      <c r="AT1405" s="34">
        <v>3</v>
      </c>
      <c r="AU1405" s="34">
        <v>11</v>
      </c>
      <c r="AV1405" s="52">
        <v>35</v>
      </c>
      <c r="AW1405" s="57">
        <v>0</v>
      </c>
      <c r="AX1405" s="58" t="str">
        <f>IF(Tabela3[[#This Row],[Response]]=1, "Aceitou", "Não aceitou")</f>
        <v>Não aceitou</v>
      </c>
      <c r="AY1405" s="55" t="str">
        <f>Tabela3[[#This Row],[Faixa Recência]] &amp; " | " &amp; Tabela3[[#This Row],[Faixa Gasto]] &amp; " | " &amp; Tabela3[[#This Row],[Faixa ticket médio]]</f>
        <v>46-60 dias | R$ 0-100 | R$ 1–25</v>
      </c>
      <c r="AZ14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5" s="36"/>
    </row>
    <row r="1406" spans="1:54" x14ac:dyDescent="0.25">
      <c r="A1406" s="61">
        <v>1405</v>
      </c>
      <c r="B1406" s="37">
        <v>31907</v>
      </c>
      <c r="C1406" s="34">
        <v>0</v>
      </c>
      <c r="D1406" s="34">
        <v>0</v>
      </c>
      <c r="E1406" s="34">
        <v>75</v>
      </c>
      <c r="F1406" s="58" t="str">
        <f>IF('Base tratada'!$E1406&lt;=15,"0-15 dias",
IF('Base tratada'!$E1406&lt;=30, "16-30 dias",
IF('Base tratada'!$E1406&lt;=45, "31-45 dias",
IF('Base tratada'!$E1406&lt;=60, "46-60 dias",
IF('Base tratada'!$E1406&lt;=75, "61-75 dias", "76-99 dias")))))</f>
        <v>61-75 dias</v>
      </c>
      <c r="G1406" s="38">
        <v>48</v>
      </c>
      <c r="H1406" s="60" t="str">
        <f>IF('Base tratada'!$G1406&lt;=29,"24–29",
IF('Base tratada'!$G1406&lt;=39,"30–39",
IF('Base tratada'!$G1406&lt;=49,"40–49",
IF('Base tratada'!$G1406&lt;=59,"50–59",
IF('Base tratada'!$G1406&lt;=69,"60–69",
"70–80")))))</f>
        <v>40–49</v>
      </c>
      <c r="I1406" s="34">
        <v>2641</v>
      </c>
      <c r="J1406" s="58" t="str">
        <f>IF('Base tratada'!$K1406=1,"Divorciado",
IF('Base tratada'!$L1406=1,"Casado",
IF('Base tratada'!$M1406=1, "Solteiro",
IF('Base tratada'!$N1406=1,"Juntos",
"Viúvo"))))</f>
        <v>Solteiro</v>
      </c>
      <c r="K1406" s="34">
        <v>0</v>
      </c>
      <c r="L1406" s="34">
        <v>0</v>
      </c>
      <c r="M1406" s="34">
        <v>1</v>
      </c>
      <c r="N1406" s="34">
        <v>0</v>
      </c>
      <c r="O1406" s="34">
        <v>0</v>
      </c>
      <c r="P1406" s="34">
        <v>0</v>
      </c>
      <c r="Q1406" s="34">
        <v>0</v>
      </c>
      <c r="R1406" s="34">
        <v>1</v>
      </c>
      <c r="S1406" s="34">
        <v>0</v>
      </c>
      <c r="T1406" s="34">
        <v>0</v>
      </c>
      <c r="U1406" s="35">
        <v>33</v>
      </c>
      <c r="V1406" s="35">
        <v>87</v>
      </c>
      <c r="W1406" s="35">
        <v>64</v>
      </c>
      <c r="X1406" s="35">
        <v>175</v>
      </c>
      <c r="Y1406" s="35">
        <v>16</v>
      </c>
      <c r="Z1406" s="35">
        <v>74</v>
      </c>
      <c r="AA1406" s="34">
        <v>1</v>
      </c>
      <c r="AB1406" s="34">
        <v>7</v>
      </c>
      <c r="AC1406" s="34">
        <v>6</v>
      </c>
      <c r="AD1406" s="34">
        <v>1</v>
      </c>
      <c r="AE1406" s="34">
        <v>6</v>
      </c>
      <c r="AF1406" s="58">
        <f>'Base tratada'!$AC1406+'Base tratada'!$AD1406+'Base tratada'!$AE1406</f>
        <v>13</v>
      </c>
      <c r="AG14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06" s="58" t="str">
        <f>IF('Base tratada'!$AC1406&gt;=MAX('Base tratada'!$AD1406,'Base tratada'!$AE1406),"Web",
IF('Base tratada'!$AD1406&gt;='Base tratada'!$AE1406,"Catalog",
"Store"))</f>
        <v>Web</v>
      </c>
      <c r="AI1406" s="59">
        <f>IF('Base tratada'!$AF1406=0,"0",'Base tratada'!$AK1406/'Base tratada'!$AF1406)</f>
        <v>28.846153846153847</v>
      </c>
      <c r="AJ1406" s="59" t="str">
        <f>IF('Base tratada'!$AI1406=0,"R$ 0",
IF('Base tratada'!$AI1406&lt;=25,"R$ 1–25",
IF('Base tratada'!$AI1406&lt;=50,"R$ 26–50",
"+R$ 50")))</f>
        <v>R$ 26–50</v>
      </c>
      <c r="AK1406" s="35">
        <v>375</v>
      </c>
      <c r="AL1406" s="58" t="str">
        <f>IF('Base tratada'!$AK1406&lt;=100,"R$ 0-100",
IF('Base tratada'!$AK1406&lt;=500,"R$ 101-500",
IF('Base tratada'!$AK1406&lt;=1000,"R$ 501-1000",
IF('Base tratada'!$AK1406&lt;=1500,"R$ 1001-1500",
"+R$ 1500"))))</f>
        <v>R$ 101-500</v>
      </c>
      <c r="AM1406" s="34">
        <v>0</v>
      </c>
      <c r="AN1406" s="34">
        <v>0</v>
      </c>
      <c r="AO1406" s="34">
        <v>0</v>
      </c>
      <c r="AP1406" s="34">
        <v>0</v>
      </c>
      <c r="AQ1406" s="34">
        <v>0</v>
      </c>
      <c r="AR1406" s="34">
        <v>0</v>
      </c>
      <c r="AS1406" s="34">
        <v>0</v>
      </c>
      <c r="AT1406" s="34">
        <v>3</v>
      </c>
      <c r="AU1406" s="34">
        <v>11</v>
      </c>
      <c r="AV1406" s="52">
        <v>301</v>
      </c>
      <c r="AW1406" s="57">
        <v>0</v>
      </c>
      <c r="AX1406" s="58" t="str">
        <f>IF(Tabela3[[#This Row],[Response]]=1, "Aceitou", "Não aceitou")</f>
        <v>Não aceitou</v>
      </c>
      <c r="AY1406" s="55" t="str">
        <f>Tabela3[[#This Row],[Faixa Recência]] &amp; " | " &amp; Tabela3[[#This Row],[Faixa Gasto]] &amp; " | " &amp; Tabela3[[#This Row],[Faixa ticket médio]]</f>
        <v>61-75 dias | R$ 101-500 | R$ 26–50</v>
      </c>
      <c r="AZ14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6" s="36"/>
    </row>
    <row r="1407" spans="1:54" x14ac:dyDescent="0.25">
      <c r="A1407" s="61">
        <v>1406</v>
      </c>
      <c r="B1407" s="37">
        <v>27100</v>
      </c>
      <c r="C1407" s="34">
        <v>1</v>
      </c>
      <c r="D1407" s="34">
        <v>0</v>
      </c>
      <c r="E1407" s="34">
        <v>64</v>
      </c>
      <c r="F1407" s="58" t="str">
        <f>IF('Base tratada'!$E1407&lt;=15,"0-15 dias",
IF('Base tratada'!$E1407&lt;=30, "16-30 dias",
IF('Base tratada'!$E1407&lt;=45, "31-45 dias",
IF('Base tratada'!$E1407&lt;=60, "46-60 dias",
IF('Base tratada'!$E1407&lt;=75, "61-75 dias", "76-99 dias")))))</f>
        <v>61-75 dias</v>
      </c>
      <c r="G1407" s="38">
        <v>37</v>
      </c>
      <c r="H1407" s="60" t="str">
        <f>IF('Base tratada'!$G1407&lt;=29,"24–29",
IF('Base tratada'!$G1407&lt;=39,"30–39",
IF('Base tratada'!$G1407&lt;=49,"40–49",
IF('Base tratada'!$G1407&lt;=59,"50–59",
IF('Base tratada'!$G1407&lt;=69,"60–69",
"70–80")))))</f>
        <v>30–39</v>
      </c>
      <c r="I1407" s="34">
        <v>2609</v>
      </c>
      <c r="J1407" s="58" t="str">
        <f>IF('Base tratada'!$K1407=1,"Divorciado",
IF('Base tratada'!$L1407=1,"Casado",
IF('Base tratada'!$M1407=1, "Solteiro",
IF('Base tratada'!$N1407=1,"Juntos",
"Viúvo"))))</f>
        <v>Casado</v>
      </c>
      <c r="K1407" s="34">
        <v>0</v>
      </c>
      <c r="L1407" s="34">
        <v>1</v>
      </c>
      <c r="M1407" s="34">
        <v>0</v>
      </c>
      <c r="N1407" s="34">
        <v>0</v>
      </c>
      <c r="O1407" s="34">
        <v>0</v>
      </c>
      <c r="P1407" s="34">
        <v>0</v>
      </c>
      <c r="Q1407" s="34">
        <v>0</v>
      </c>
      <c r="R1407" s="34">
        <v>0</v>
      </c>
      <c r="S1407" s="34">
        <v>1</v>
      </c>
      <c r="T1407" s="34">
        <v>0</v>
      </c>
      <c r="U1407" s="35">
        <v>12</v>
      </c>
      <c r="V1407" s="35">
        <v>0</v>
      </c>
      <c r="W1407" s="35">
        <v>13</v>
      </c>
      <c r="X1407" s="35">
        <v>2</v>
      </c>
      <c r="Y1407" s="35">
        <v>0</v>
      </c>
      <c r="Z1407" s="35">
        <v>10</v>
      </c>
      <c r="AA1407" s="34">
        <v>1</v>
      </c>
      <c r="AB1407" s="34">
        <v>7</v>
      </c>
      <c r="AC1407" s="34">
        <v>1</v>
      </c>
      <c r="AD1407" s="34">
        <v>0</v>
      </c>
      <c r="AE1407" s="34">
        <v>3</v>
      </c>
      <c r="AF1407" s="58">
        <f>'Base tratada'!$AC1407+'Base tratada'!$AD1407+'Base tratada'!$AE1407</f>
        <v>4</v>
      </c>
      <c r="AG14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07" s="58" t="str">
        <f>IF('Base tratada'!$AC1407&gt;=MAX('Base tratada'!$AD1407,'Base tratada'!$AE1407),"Web",
IF('Base tratada'!$AD1407&gt;='Base tratada'!$AE1407,"Catalog",
"Store"))</f>
        <v>Store</v>
      </c>
      <c r="AI1407" s="59">
        <f>IF('Base tratada'!$AF1407=0,"0",'Base tratada'!$AK1407/'Base tratada'!$AF1407)</f>
        <v>6.75</v>
      </c>
      <c r="AJ1407" s="59" t="str">
        <f>IF('Base tratada'!$AI1407=0,"R$ 0",
IF('Base tratada'!$AI1407&lt;=25,"R$ 1–25",
IF('Base tratada'!$AI1407&lt;=50,"R$ 26–50",
"+R$ 50")))</f>
        <v>R$ 1–25</v>
      </c>
      <c r="AK1407" s="35">
        <v>27</v>
      </c>
      <c r="AL1407" s="58" t="str">
        <f>IF('Base tratada'!$AK1407&lt;=100,"R$ 0-100",
IF('Base tratada'!$AK1407&lt;=500,"R$ 101-500",
IF('Base tratada'!$AK1407&lt;=1000,"R$ 501-1000",
IF('Base tratada'!$AK1407&lt;=1500,"R$ 1001-1500",
"+R$ 1500"))))</f>
        <v>R$ 0-100</v>
      </c>
      <c r="AM1407" s="34">
        <v>0</v>
      </c>
      <c r="AN1407" s="34">
        <v>0</v>
      </c>
      <c r="AO1407" s="34">
        <v>0</v>
      </c>
      <c r="AP1407" s="34">
        <v>0</v>
      </c>
      <c r="AQ1407" s="34">
        <v>0</v>
      </c>
      <c r="AR1407" s="34">
        <v>0</v>
      </c>
      <c r="AS1407" s="34">
        <v>0</v>
      </c>
      <c r="AT1407" s="34">
        <v>3</v>
      </c>
      <c r="AU1407" s="34">
        <v>11</v>
      </c>
      <c r="AV1407" s="52">
        <v>17</v>
      </c>
      <c r="AW1407" s="57">
        <v>0</v>
      </c>
      <c r="AX1407" s="58" t="str">
        <f>IF(Tabela3[[#This Row],[Response]]=1, "Aceitou", "Não aceitou")</f>
        <v>Não aceitou</v>
      </c>
      <c r="AY1407" s="55" t="str">
        <f>Tabela3[[#This Row],[Faixa Recência]] &amp; " | " &amp; Tabela3[[#This Row],[Faixa Gasto]] &amp; " | " &amp; Tabela3[[#This Row],[Faixa ticket médio]]</f>
        <v>61-75 dias | R$ 0-100 | R$ 1–25</v>
      </c>
      <c r="AZ14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7" s="36"/>
    </row>
    <row r="1408" spans="1:54" x14ac:dyDescent="0.25">
      <c r="A1408" s="61">
        <v>1407</v>
      </c>
      <c r="B1408" s="37">
        <v>31163</v>
      </c>
      <c r="C1408" s="34">
        <v>1</v>
      </c>
      <c r="D1408" s="34">
        <v>0</v>
      </c>
      <c r="E1408" s="34">
        <v>54</v>
      </c>
      <c r="F1408" s="58" t="str">
        <f>IF('Base tratada'!$E1408&lt;=15,"0-15 dias",
IF('Base tratada'!$E1408&lt;=30, "16-30 dias",
IF('Base tratada'!$E1408&lt;=45, "31-45 dias",
IF('Base tratada'!$E1408&lt;=60, "46-60 dias",
IF('Base tratada'!$E1408&lt;=75, "61-75 dias", "76-99 dias")))))</f>
        <v>46-60 dias</v>
      </c>
      <c r="G1408" s="38">
        <v>47</v>
      </c>
      <c r="H1408" s="60" t="str">
        <f>IF('Base tratada'!$G1408&lt;=29,"24–29",
IF('Base tratada'!$G1408&lt;=39,"30–39",
IF('Base tratada'!$G1408&lt;=49,"40–49",
IF('Base tratada'!$G1408&lt;=59,"50–59",
IF('Base tratada'!$G1408&lt;=69,"60–69",
"70–80")))))</f>
        <v>40–49</v>
      </c>
      <c r="I1408" s="34">
        <v>2295</v>
      </c>
      <c r="J1408" s="58" t="str">
        <f>IF('Base tratada'!$K1408=1,"Divorciado",
IF('Base tratada'!$L1408=1,"Casado",
IF('Base tratada'!$M1408=1, "Solteiro",
IF('Base tratada'!$N1408=1,"Juntos",
"Viúvo"))))</f>
        <v>Divorciado</v>
      </c>
      <c r="K1408" s="34">
        <v>1</v>
      </c>
      <c r="L1408" s="34">
        <v>0</v>
      </c>
      <c r="M1408" s="34">
        <v>0</v>
      </c>
      <c r="N1408" s="34">
        <v>0</v>
      </c>
      <c r="O1408" s="34">
        <v>0</v>
      </c>
      <c r="P1408" s="34">
        <v>1</v>
      </c>
      <c r="Q1408" s="34">
        <v>0</v>
      </c>
      <c r="R1408" s="34">
        <v>0</v>
      </c>
      <c r="S1408" s="34">
        <v>0</v>
      </c>
      <c r="T1408" s="34">
        <v>0</v>
      </c>
      <c r="U1408" s="35">
        <v>2</v>
      </c>
      <c r="V1408" s="35">
        <v>3</v>
      </c>
      <c r="W1408" s="35">
        <v>10</v>
      </c>
      <c r="X1408" s="35">
        <v>11</v>
      </c>
      <c r="Y1408" s="35">
        <v>2</v>
      </c>
      <c r="Z1408" s="35">
        <v>10</v>
      </c>
      <c r="AA1408" s="34">
        <v>1</v>
      </c>
      <c r="AB1408" s="34">
        <v>6</v>
      </c>
      <c r="AC1408" s="34">
        <v>1</v>
      </c>
      <c r="AD1408" s="34">
        <v>0</v>
      </c>
      <c r="AE1408" s="34">
        <v>3</v>
      </c>
      <c r="AF1408" s="58">
        <f>'Base tratada'!$AC1408+'Base tratada'!$AD1408+'Base tratada'!$AE1408</f>
        <v>4</v>
      </c>
      <c r="AG14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08" s="58" t="str">
        <f>IF('Base tratada'!$AC1408&gt;=MAX('Base tratada'!$AD1408,'Base tratada'!$AE1408),"Web",
IF('Base tratada'!$AD1408&gt;='Base tratada'!$AE1408,"Catalog",
"Store"))</f>
        <v>Store</v>
      </c>
      <c r="AI1408" s="59">
        <f>IF('Base tratada'!$AF1408=0,"0",'Base tratada'!$AK1408/'Base tratada'!$AF1408)</f>
        <v>7</v>
      </c>
      <c r="AJ1408" s="59" t="str">
        <f>IF('Base tratada'!$AI1408=0,"R$ 0",
IF('Base tratada'!$AI1408&lt;=25,"R$ 1–25",
IF('Base tratada'!$AI1408&lt;=50,"R$ 26–50",
"+R$ 50")))</f>
        <v>R$ 1–25</v>
      </c>
      <c r="AK1408" s="35">
        <v>28</v>
      </c>
      <c r="AL1408" s="58" t="str">
        <f>IF('Base tratada'!$AK1408&lt;=100,"R$ 0-100",
IF('Base tratada'!$AK1408&lt;=500,"R$ 101-500",
IF('Base tratada'!$AK1408&lt;=1000,"R$ 501-1000",
IF('Base tratada'!$AK1408&lt;=1500,"R$ 1001-1500",
"+R$ 1500"))))</f>
        <v>R$ 0-100</v>
      </c>
      <c r="AM1408" s="34">
        <v>0</v>
      </c>
      <c r="AN1408" s="34">
        <v>0</v>
      </c>
      <c r="AO1408" s="34">
        <v>0</v>
      </c>
      <c r="AP1408" s="34">
        <v>0</v>
      </c>
      <c r="AQ1408" s="34">
        <v>0</v>
      </c>
      <c r="AR1408" s="34">
        <v>0</v>
      </c>
      <c r="AS1408" s="34">
        <v>0</v>
      </c>
      <c r="AT1408" s="34">
        <v>3</v>
      </c>
      <c r="AU1408" s="34">
        <v>11</v>
      </c>
      <c r="AV1408" s="52">
        <v>18</v>
      </c>
      <c r="AW1408" s="57">
        <v>0</v>
      </c>
      <c r="AX1408" s="58" t="str">
        <f>IF(Tabela3[[#This Row],[Response]]=1, "Aceitou", "Não aceitou")</f>
        <v>Não aceitou</v>
      </c>
      <c r="AY1408" s="55" t="str">
        <f>Tabela3[[#This Row],[Faixa Recência]] &amp; " | " &amp; Tabela3[[#This Row],[Faixa Gasto]] &amp; " | " &amp; Tabela3[[#This Row],[Faixa ticket médio]]</f>
        <v>46-60 dias | R$ 0-100 | R$ 1–25</v>
      </c>
      <c r="AZ14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8" s="36"/>
    </row>
    <row r="1409" spans="1:54" x14ac:dyDescent="0.25">
      <c r="A1409" s="61">
        <v>1408</v>
      </c>
      <c r="B1409" s="37">
        <v>92533</v>
      </c>
      <c r="C1409" s="34">
        <v>0</v>
      </c>
      <c r="D1409" s="34">
        <v>0</v>
      </c>
      <c r="E1409" s="34">
        <v>84</v>
      </c>
      <c r="F1409" s="58" t="str">
        <f>IF('Base tratada'!$E1409&lt;=15,"0-15 dias",
IF('Base tratada'!$E1409&lt;=30, "16-30 dias",
IF('Base tratada'!$E1409&lt;=45, "31-45 dias",
IF('Base tratada'!$E1409&lt;=60, "46-60 dias",
IF('Base tratada'!$E1409&lt;=75, "61-75 dias", "76-99 dias")))))</f>
        <v>76-99 dias</v>
      </c>
      <c r="G1409" s="38">
        <v>35</v>
      </c>
      <c r="H1409" s="60" t="str">
        <f>IF('Base tratada'!$G1409&lt;=29,"24–29",
IF('Base tratada'!$G1409&lt;=39,"30–39",
IF('Base tratada'!$G1409&lt;=49,"40–49",
IF('Base tratada'!$G1409&lt;=59,"50–59",
IF('Base tratada'!$G1409&lt;=69,"60–69",
"70–80")))))</f>
        <v>30–39</v>
      </c>
      <c r="I1409" s="34">
        <v>2351</v>
      </c>
      <c r="J1409" s="58" t="str">
        <f>IF('Base tratada'!$K1409=1,"Divorciado",
IF('Base tratada'!$L1409=1,"Casado",
IF('Base tratada'!$M1409=1, "Solteiro",
IF('Base tratada'!$N1409=1,"Juntos",
"Viúvo"))))</f>
        <v>Casado</v>
      </c>
      <c r="K1409" s="34">
        <v>0</v>
      </c>
      <c r="L1409" s="34">
        <v>1</v>
      </c>
      <c r="M1409" s="34">
        <v>0</v>
      </c>
      <c r="N1409" s="34">
        <v>0</v>
      </c>
      <c r="O1409" s="34">
        <v>0</v>
      </c>
      <c r="P1409" s="34">
        <v>0</v>
      </c>
      <c r="Q1409" s="34">
        <v>0</v>
      </c>
      <c r="R1409" s="34">
        <v>1</v>
      </c>
      <c r="S1409" s="34">
        <v>0</v>
      </c>
      <c r="T1409" s="34">
        <v>0</v>
      </c>
      <c r="U1409" s="35">
        <v>693</v>
      </c>
      <c r="V1409" s="35">
        <v>21</v>
      </c>
      <c r="W1409" s="35">
        <v>118</v>
      </c>
      <c r="X1409" s="35">
        <v>110</v>
      </c>
      <c r="Y1409" s="35">
        <v>147</v>
      </c>
      <c r="Z1409" s="35">
        <v>42</v>
      </c>
      <c r="AA1409" s="34">
        <v>1</v>
      </c>
      <c r="AB1409" s="34">
        <v>2</v>
      </c>
      <c r="AC1409" s="34">
        <v>6</v>
      </c>
      <c r="AD1409" s="34">
        <v>5</v>
      </c>
      <c r="AE1409" s="34">
        <v>11</v>
      </c>
      <c r="AF1409" s="58">
        <f>'Base tratada'!$AC1409+'Base tratada'!$AD1409+'Base tratada'!$AE1409</f>
        <v>22</v>
      </c>
      <c r="AG14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09" s="58" t="str">
        <f>IF('Base tratada'!$AC1409&gt;=MAX('Base tratada'!$AD1409,'Base tratada'!$AE1409),"Web",
IF('Base tratada'!$AD1409&gt;='Base tratada'!$AE1409,"Catalog",
"Store"))</f>
        <v>Store</v>
      </c>
      <c r="AI1409" s="59">
        <f>IF('Base tratada'!$AF1409=0,"0",'Base tratada'!$AK1409/'Base tratada'!$AF1409)</f>
        <v>49.5</v>
      </c>
      <c r="AJ1409" s="59" t="str">
        <f>IF('Base tratada'!$AI1409=0,"R$ 0",
IF('Base tratada'!$AI1409&lt;=25,"R$ 1–25",
IF('Base tratada'!$AI1409&lt;=50,"R$ 26–50",
"+R$ 50")))</f>
        <v>R$ 26–50</v>
      </c>
      <c r="AK1409" s="35">
        <v>1089</v>
      </c>
      <c r="AL1409" s="58" t="str">
        <f>IF('Base tratada'!$AK1409&lt;=100,"R$ 0-100",
IF('Base tratada'!$AK1409&lt;=500,"R$ 101-500",
IF('Base tratada'!$AK1409&lt;=1000,"R$ 501-1000",
IF('Base tratada'!$AK1409&lt;=1500,"R$ 1001-1500",
"+R$ 1500"))))</f>
        <v>R$ 1001-1500</v>
      </c>
      <c r="AM1409" s="34">
        <v>1</v>
      </c>
      <c r="AN1409" s="34">
        <v>0</v>
      </c>
      <c r="AO1409" s="34">
        <v>0</v>
      </c>
      <c r="AP1409" s="34">
        <v>0</v>
      </c>
      <c r="AQ1409" s="34">
        <v>1</v>
      </c>
      <c r="AR1409" s="34">
        <v>2</v>
      </c>
      <c r="AS1409" s="34">
        <v>0</v>
      </c>
      <c r="AT1409" s="34">
        <v>3</v>
      </c>
      <c r="AU1409" s="34">
        <v>11</v>
      </c>
      <c r="AV1409" s="52">
        <v>1047</v>
      </c>
      <c r="AW1409" s="57">
        <v>0</v>
      </c>
      <c r="AX1409" s="58" t="str">
        <f>IF(Tabela3[[#This Row],[Response]]=1, "Aceitou", "Não aceitou")</f>
        <v>Não aceitou</v>
      </c>
      <c r="AY1409" s="55" t="str">
        <f>Tabela3[[#This Row],[Faixa Recência]] &amp; " | " &amp; Tabela3[[#This Row],[Faixa Gasto]] &amp; " | " &amp; Tabela3[[#This Row],[Faixa ticket médio]]</f>
        <v>76-99 dias | R$ 1001-1500 | R$ 26–50</v>
      </c>
      <c r="AZ14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09" s="36"/>
    </row>
    <row r="1410" spans="1:54" x14ac:dyDescent="0.25">
      <c r="A1410" s="61">
        <v>1409</v>
      </c>
      <c r="B1410" s="37">
        <v>34853</v>
      </c>
      <c r="C1410" s="34">
        <v>1</v>
      </c>
      <c r="D1410" s="34">
        <v>1</v>
      </c>
      <c r="E1410" s="34">
        <v>75</v>
      </c>
      <c r="F1410" s="58" t="str">
        <f>IF('Base tratada'!$E1410&lt;=15,"0-15 dias",
IF('Base tratada'!$E1410&lt;=30, "16-30 dias",
IF('Base tratada'!$E1410&lt;=45, "31-45 dias",
IF('Base tratada'!$E1410&lt;=60, "46-60 dias",
IF('Base tratada'!$E1410&lt;=75, "61-75 dias", "76-99 dias")))))</f>
        <v>61-75 dias</v>
      </c>
      <c r="G1410" s="38">
        <v>47</v>
      </c>
      <c r="H1410" s="60" t="str">
        <f>IF('Base tratada'!$G1410&lt;=29,"24–29",
IF('Base tratada'!$G1410&lt;=39,"30–39",
IF('Base tratada'!$G1410&lt;=49,"40–49",
IF('Base tratada'!$G1410&lt;=59,"50–59",
IF('Base tratada'!$G1410&lt;=69,"60–69",
"70–80")))))</f>
        <v>40–49</v>
      </c>
      <c r="I1410" s="34">
        <v>2347</v>
      </c>
      <c r="J1410" s="58" t="str">
        <f>IF('Base tratada'!$K1410=1,"Divorciado",
IF('Base tratada'!$L1410=1,"Casado",
IF('Base tratada'!$M1410=1, "Solteiro",
IF('Base tratada'!$N1410=1,"Juntos",
"Viúvo"))))</f>
        <v>Solteiro</v>
      </c>
      <c r="K1410" s="34">
        <v>0</v>
      </c>
      <c r="L1410" s="34">
        <v>0</v>
      </c>
      <c r="M1410" s="34">
        <v>1</v>
      </c>
      <c r="N1410" s="34">
        <v>0</v>
      </c>
      <c r="O1410" s="34">
        <v>0</v>
      </c>
      <c r="P1410" s="34">
        <v>0</v>
      </c>
      <c r="Q1410" s="34">
        <v>0</v>
      </c>
      <c r="R1410" s="34">
        <v>1</v>
      </c>
      <c r="S1410" s="34">
        <v>0</v>
      </c>
      <c r="T1410" s="34">
        <v>0</v>
      </c>
      <c r="U1410" s="35">
        <v>9</v>
      </c>
      <c r="V1410" s="35">
        <v>3</v>
      </c>
      <c r="W1410" s="35">
        <v>15</v>
      </c>
      <c r="X1410" s="35">
        <v>2</v>
      </c>
      <c r="Y1410" s="35">
        <v>3</v>
      </c>
      <c r="Z1410" s="35">
        <v>2</v>
      </c>
      <c r="AA1410" s="34">
        <v>2</v>
      </c>
      <c r="AB1410" s="34">
        <v>6</v>
      </c>
      <c r="AC1410" s="34">
        <v>2</v>
      </c>
      <c r="AD1410" s="34">
        <v>0</v>
      </c>
      <c r="AE1410" s="34">
        <v>3</v>
      </c>
      <c r="AF1410" s="58">
        <f>'Base tratada'!$AC1410+'Base tratada'!$AD1410+'Base tratada'!$AE1410</f>
        <v>5</v>
      </c>
      <c r="AG14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10" s="58" t="str">
        <f>IF('Base tratada'!$AC1410&gt;=MAX('Base tratada'!$AD1410,'Base tratada'!$AE1410),"Web",
IF('Base tratada'!$AD1410&gt;='Base tratada'!$AE1410,"Catalog",
"Store"))</f>
        <v>Store</v>
      </c>
      <c r="AI1410" s="59">
        <f>IF('Base tratada'!$AF1410=0,"0",'Base tratada'!$AK1410/'Base tratada'!$AF1410)</f>
        <v>6.4</v>
      </c>
      <c r="AJ1410" s="59" t="str">
        <f>IF('Base tratada'!$AI1410=0,"R$ 0",
IF('Base tratada'!$AI1410&lt;=25,"R$ 1–25",
IF('Base tratada'!$AI1410&lt;=50,"R$ 26–50",
"+R$ 50")))</f>
        <v>R$ 1–25</v>
      </c>
      <c r="AK1410" s="35">
        <v>32</v>
      </c>
      <c r="AL1410" s="58" t="str">
        <f>IF('Base tratada'!$AK1410&lt;=100,"R$ 0-100",
IF('Base tratada'!$AK1410&lt;=500,"R$ 101-500",
IF('Base tratada'!$AK1410&lt;=1000,"R$ 501-1000",
IF('Base tratada'!$AK1410&lt;=1500,"R$ 1001-1500",
"+R$ 1500"))))</f>
        <v>R$ 0-100</v>
      </c>
      <c r="AM1410" s="34">
        <v>0</v>
      </c>
      <c r="AN1410" s="34">
        <v>0</v>
      </c>
      <c r="AO1410" s="34">
        <v>0</v>
      </c>
      <c r="AP1410" s="34">
        <v>0</v>
      </c>
      <c r="AQ1410" s="34">
        <v>0</v>
      </c>
      <c r="AR1410" s="34">
        <v>0</v>
      </c>
      <c r="AS1410" s="34">
        <v>0</v>
      </c>
      <c r="AT1410" s="34">
        <v>3</v>
      </c>
      <c r="AU1410" s="34">
        <v>11</v>
      </c>
      <c r="AV1410" s="52">
        <v>30</v>
      </c>
      <c r="AW1410" s="57">
        <v>0</v>
      </c>
      <c r="AX1410" s="58" t="str">
        <f>IF(Tabela3[[#This Row],[Response]]=1, "Aceitou", "Não aceitou")</f>
        <v>Não aceitou</v>
      </c>
      <c r="AY1410" s="55" t="str">
        <f>Tabela3[[#This Row],[Faixa Recência]] &amp; " | " &amp; Tabela3[[#This Row],[Faixa Gasto]] &amp; " | " &amp; Tabela3[[#This Row],[Faixa ticket médio]]</f>
        <v>61-75 dias | R$ 0-100 | R$ 1–25</v>
      </c>
      <c r="AZ14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0" s="36"/>
    </row>
    <row r="1411" spans="1:54" x14ac:dyDescent="0.25">
      <c r="A1411" s="61">
        <v>1410</v>
      </c>
      <c r="B1411" s="37">
        <v>70844</v>
      </c>
      <c r="C1411" s="34">
        <v>1</v>
      </c>
      <c r="D1411" s="34">
        <v>1</v>
      </c>
      <c r="E1411" s="34">
        <v>16</v>
      </c>
      <c r="F1411" s="58" t="str">
        <f>IF('Base tratada'!$E1411&lt;=15,"0-15 dias",
IF('Base tratada'!$E1411&lt;=30, "16-30 dias",
IF('Base tratada'!$E1411&lt;=45, "31-45 dias",
IF('Base tratada'!$E1411&lt;=60, "46-60 dias",
IF('Base tratada'!$E1411&lt;=75, "61-75 dias", "76-99 dias")))))</f>
        <v>16-30 dias</v>
      </c>
      <c r="G1411" s="38">
        <v>53</v>
      </c>
      <c r="H1411" s="60" t="str">
        <f>IF('Base tratada'!$G1411&lt;=29,"24–29",
IF('Base tratada'!$G1411&lt;=39,"30–39",
IF('Base tratada'!$G1411&lt;=49,"40–49",
IF('Base tratada'!$G1411&lt;=59,"50–59",
IF('Base tratada'!$G1411&lt;=69,"60–69",
"70–80")))))</f>
        <v>50–59</v>
      </c>
      <c r="I1411" s="34">
        <v>2401</v>
      </c>
      <c r="J1411" s="58" t="str">
        <f>IF('Base tratada'!$K1411=1,"Divorciado",
IF('Base tratada'!$L1411=1,"Casado",
IF('Base tratada'!$M1411=1, "Solteiro",
IF('Base tratada'!$N1411=1,"Juntos",
"Viúvo"))))</f>
        <v>Divorciado</v>
      </c>
      <c r="K1411" s="34">
        <v>1</v>
      </c>
      <c r="L1411" s="34">
        <v>0</v>
      </c>
      <c r="M1411" s="34">
        <v>0</v>
      </c>
      <c r="N1411" s="34">
        <v>0</v>
      </c>
      <c r="O1411" s="34">
        <v>0</v>
      </c>
      <c r="P1411" s="34">
        <v>0</v>
      </c>
      <c r="Q1411" s="34">
        <v>0</v>
      </c>
      <c r="R1411" s="34">
        <v>1</v>
      </c>
      <c r="S1411" s="34">
        <v>0</v>
      </c>
      <c r="T1411" s="34">
        <v>0</v>
      </c>
      <c r="U1411" s="35">
        <v>129</v>
      </c>
      <c r="V1411" s="35">
        <v>26</v>
      </c>
      <c r="W1411" s="35">
        <v>67</v>
      </c>
      <c r="X1411" s="35">
        <v>3</v>
      </c>
      <c r="Y1411" s="35">
        <v>67</v>
      </c>
      <c r="Z1411" s="35">
        <v>2</v>
      </c>
      <c r="AA1411" s="34">
        <v>5</v>
      </c>
      <c r="AB1411" s="34">
        <v>7</v>
      </c>
      <c r="AC1411" s="34">
        <v>6</v>
      </c>
      <c r="AD1411" s="34">
        <v>1</v>
      </c>
      <c r="AE1411" s="34">
        <v>5</v>
      </c>
      <c r="AF1411" s="58">
        <f>'Base tratada'!$AC1411+'Base tratada'!$AD1411+'Base tratada'!$AE1411</f>
        <v>12</v>
      </c>
      <c r="AG14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11" s="58" t="str">
        <f>IF('Base tratada'!$AC1411&gt;=MAX('Base tratada'!$AD1411,'Base tratada'!$AE1411),"Web",
IF('Base tratada'!$AD1411&gt;='Base tratada'!$AE1411,"Catalog",
"Store"))</f>
        <v>Web</v>
      </c>
      <c r="AI1411" s="59">
        <f>IF('Base tratada'!$AF1411=0,"0",'Base tratada'!$AK1411/'Base tratada'!$AF1411)</f>
        <v>24.333333333333332</v>
      </c>
      <c r="AJ1411" s="59" t="str">
        <f>IF('Base tratada'!$AI1411=0,"R$ 0",
IF('Base tratada'!$AI1411&lt;=25,"R$ 1–25",
IF('Base tratada'!$AI1411&lt;=50,"R$ 26–50",
"+R$ 50")))</f>
        <v>R$ 1–25</v>
      </c>
      <c r="AK1411" s="35">
        <v>292</v>
      </c>
      <c r="AL1411" s="58" t="str">
        <f>IF('Base tratada'!$AK1411&lt;=100,"R$ 0-100",
IF('Base tratada'!$AK1411&lt;=500,"R$ 101-500",
IF('Base tratada'!$AK1411&lt;=1000,"R$ 501-1000",
IF('Base tratada'!$AK1411&lt;=1500,"R$ 1001-1500",
"+R$ 1500"))))</f>
        <v>R$ 101-500</v>
      </c>
      <c r="AM1411" s="34">
        <v>0</v>
      </c>
      <c r="AN1411" s="34">
        <v>0</v>
      </c>
      <c r="AO1411" s="34">
        <v>0</v>
      </c>
      <c r="AP1411" s="34">
        <v>0</v>
      </c>
      <c r="AQ1411" s="34">
        <v>0</v>
      </c>
      <c r="AR1411" s="34">
        <v>0</v>
      </c>
      <c r="AS1411" s="34">
        <v>0</v>
      </c>
      <c r="AT1411" s="34">
        <v>3</v>
      </c>
      <c r="AU1411" s="34">
        <v>11</v>
      </c>
      <c r="AV1411" s="52">
        <v>290</v>
      </c>
      <c r="AW1411" s="57">
        <v>0</v>
      </c>
      <c r="AX1411" s="58" t="str">
        <f>IF(Tabela3[[#This Row],[Response]]=1, "Aceitou", "Não aceitou")</f>
        <v>Não aceitou</v>
      </c>
      <c r="AY1411" s="55" t="str">
        <f>Tabela3[[#This Row],[Faixa Recência]] &amp; " | " &amp; Tabela3[[#This Row],[Faixa Gasto]] &amp; " | " &amp; Tabela3[[#This Row],[Faixa ticket médio]]</f>
        <v>16-30 dias | R$ 101-500 | R$ 1–25</v>
      </c>
      <c r="AZ14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1" s="36"/>
    </row>
    <row r="1412" spans="1:54" x14ac:dyDescent="0.25">
      <c r="A1412" s="61">
        <v>1411</v>
      </c>
      <c r="B1412" s="37">
        <v>31086</v>
      </c>
      <c r="C1412" s="34">
        <v>1</v>
      </c>
      <c r="D1412" s="34">
        <v>1</v>
      </c>
      <c r="E1412" s="34">
        <v>79</v>
      </c>
      <c r="F1412" s="58" t="str">
        <f>IF('Base tratada'!$E1412&lt;=15,"0-15 dias",
IF('Base tratada'!$E1412&lt;=30, "16-30 dias",
IF('Base tratada'!$E1412&lt;=45, "31-45 dias",
IF('Base tratada'!$E1412&lt;=60, "46-60 dias",
IF('Base tratada'!$E1412&lt;=75, "61-75 dias", "76-99 dias")))))</f>
        <v>76-99 dias</v>
      </c>
      <c r="G1412" s="38">
        <v>41</v>
      </c>
      <c r="H1412" s="60" t="str">
        <f>IF('Base tratada'!$G1412&lt;=29,"24–29",
IF('Base tratada'!$G1412&lt;=39,"30–39",
IF('Base tratada'!$G1412&lt;=49,"40–49",
IF('Base tratada'!$G1412&lt;=59,"50–59",
IF('Base tratada'!$G1412&lt;=69,"60–69",
"70–80")))))</f>
        <v>40–49</v>
      </c>
      <c r="I1412" s="34">
        <v>2580</v>
      </c>
      <c r="J1412" s="58" t="str">
        <f>IF('Base tratada'!$K1412=1,"Divorciado",
IF('Base tratada'!$L1412=1,"Casado",
IF('Base tratada'!$M1412=1, "Solteiro",
IF('Base tratada'!$N1412=1,"Juntos",
"Viúvo"))))</f>
        <v>Casado</v>
      </c>
      <c r="K1412" s="34">
        <v>0</v>
      </c>
      <c r="L1412" s="34">
        <v>1</v>
      </c>
      <c r="M1412" s="34">
        <v>0</v>
      </c>
      <c r="N1412" s="34">
        <v>0</v>
      </c>
      <c r="O1412" s="34">
        <v>0</v>
      </c>
      <c r="P1412" s="34">
        <v>1</v>
      </c>
      <c r="Q1412" s="34">
        <v>0</v>
      </c>
      <c r="R1412" s="34">
        <v>0</v>
      </c>
      <c r="S1412" s="34">
        <v>0</v>
      </c>
      <c r="T1412" s="34">
        <v>0</v>
      </c>
      <c r="U1412" s="35">
        <v>16</v>
      </c>
      <c r="V1412" s="35">
        <v>2</v>
      </c>
      <c r="W1412" s="35">
        <v>11</v>
      </c>
      <c r="X1412" s="35">
        <v>3</v>
      </c>
      <c r="Y1412" s="35">
        <v>0</v>
      </c>
      <c r="Z1412" s="35">
        <v>16</v>
      </c>
      <c r="AA1412" s="34">
        <v>2</v>
      </c>
      <c r="AB1412" s="34">
        <v>8</v>
      </c>
      <c r="AC1412" s="34">
        <v>1</v>
      </c>
      <c r="AD1412" s="34">
        <v>1</v>
      </c>
      <c r="AE1412" s="34">
        <v>2</v>
      </c>
      <c r="AF1412" s="58">
        <f>'Base tratada'!$AC1412+'Base tratada'!$AD1412+'Base tratada'!$AE1412</f>
        <v>4</v>
      </c>
      <c r="AG14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12" s="58" t="str">
        <f>IF('Base tratada'!$AC1412&gt;=MAX('Base tratada'!$AD1412,'Base tratada'!$AE1412),"Web",
IF('Base tratada'!$AD1412&gt;='Base tratada'!$AE1412,"Catalog",
"Store"))</f>
        <v>Store</v>
      </c>
      <c r="AI1412" s="59">
        <f>IF('Base tratada'!$AF1412=0,"0",'Base tratada'!$AK1412/'Base tratada'!$AF1412)</f>
        <v>8</v>
      </c>
      <c r="AJ1412" s="59" t="str">
        <f>IF('Base tratada'!$AI1412=0,"R$ 0",
IF('Base tratada'!$AI1412&lt;=25,"R$ 1–25",
IF('Base tratada'!$AI1412&lt;=50,"R$ 26–50",
"+R$ 50")))</f>
        <v>R$ 1–25</v>
      </c>
      <c r="AK1412" s="35">
        <v>32</v>
      </c>
      <c r="AL1412" s="58" t="str">
        <f>IF('Base tratada'!$AK1412&lt;=100,"R$ 0-100",
IF('Base tratada'!$AK1412&lt;=500,"R$ 101-500",
IF('Base tratada'!$AK1412&lt;=1000,"R$ 501-1000",
IF('Base tratada'!$AK1412&lt;=1500,"R$ 1001-1500",
"+R$ 1500"))))</f>
        <v>R$ 0-100</v>
      </c>
      <c r="AM1412" s="34">
        <v>0</v>
      </c>
      <c r="AN1412" s="34">
        <v>0</v>
      </c>
      <c r="AO1412" s="34">
        <v>1</v>
      </c>
      <c r="AP1412" s="34">
        <v>0</v>
      </c>
      <c r="AQ1412" s="34">
        <v>0</v>
      </c>
      <c r="AR1412" s="34">
        <v>1</v>
      </c>
      <c r="AS1412" s="34">
        <v>0</v>
      </c>
      <c r="AT1412" s="34">
        <v>3</v>
      </c>
      <c r="AU1412" s="34">
        <v>11</v>
      </c>
      <c r="AV1412" s="52">
        <v>16</v>
      </c>
      <c r="AW1412" s="57">
        <v>0</v>
      </c>
      <c r="AX1412" s="58" t="str">
        <f>IF(Tabela3[[#This Row],[Response]]=1, "Aceitou", "Não aceitou")</f>
        <v>Não aceitou</v>
      </c>
      <c r="AY1412" s="55" t="str">
        <f>Tabela3[[#This Row],[Faixa Recência]] &amp; " | " &amp; Tabela3[[#This Row],[Faixa Gasto]] &amp; " | " &amp; Tabela3[[#This Row],[Faixa ticket médio]]</f>
        <v>76-99 dias | R$ 0-100 | R$ 1–25</v>
      </c>
      <c r="AZ14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2" s="36"/>
    </row>
    <row r="1413" spans="1:54" x14ac:dyDescent="0.25">
      <c r="A1413" s="61">
        <v>1412</v>
      </c>
      <c r="B1413" s="37">
        <v>60544</v>
      </c>
      <c r="C1413" s="34">
        <v>1</v>
      </c>
      <c r="D1413" s="34">
        <v>1</v>
      </c>
      <c r="E1413" s="34">
        <v>92</v>
      </c>
      <c r="F1413" s="58" t="str">
        <f>IF('Base tratada'!$E1413&lt;=15,"0-15 dias",
IF('Base tratada'!$E1413&lt;=30, "16-30 dias",
IF('Base tratada'!$E1413&lt;=45, "31-45 dias",
IF('Base tratada'!$E1413&lt;=60, "46-60 dias",
IF('Base tratada'!$E1413&lt;=75, "61-75 dias", "76-99 dias")))))</f>
        <v>76-99 dias</v>
      </c>
      <c r="G1413" s="38">
        <v>59</v>
      </c>
      <c r="H1413" s="60" t="str">
        <f>IF('Base tratada'!$G1413&lt;=29,"24–29",
IF('Base tratada'!$G1413&lt;=39,"30–39",
IF('Base tratada'!$G1413&lt;=49,"40–49",
IF('Base tratada'!$G1413&lt;=59,"50–59",
IF('Base tratada'!$G1413&lt;=69,"60–69",
"70–80")))))</f>
        <v>50–59</v>
      </c>
      <c r="I1413" s="34">
        <v>2832</v>
      </c>
      <c r="J1413" s="58" t="str">
        <f>IF('Base tratada'!$K1413=1,"Divorciado",
IF('Base tratada'!$L1413=1,"Casado",
IF('Base tratada'!$M1413=1, "Solteiro",
IF('Base tratada'!$N1413=1,"Juntos",
"Viúvo"))))</f>
        <v>Casado</v>
      </c>
      <c r="K1413" s="34">
        <v>0</v>
      </c>
      <c r="L1413" s="34">
        <v>1</v>
      </c>
      <c r="M1413" s="34">
        <v>0</v>
      </c>
      <c r="N1413" s="34">
        <v>0</v>
      </c>
      <c r="O1413" s="34">
        <v>0</v>
      </c>
      <c r="P1413" s="34">
        <v>0</v>
      </c>
      <c r="Q1413" s="34">
        <v>0</v>
      </c>
      <c r="R1413" s="34">
        <v>1</v>
      </c>
      <c r="S1413" s="34">
        <v>0</v>
      </c>
      <c r="T1413" s="34">
        <v>0</v>
      </c>
      <c r="U1413" s="35">
        <v>201</v>
      </c>
      <c r="V1413" s="35">
        <v>2</v>
      </c>
      <c r="W1413" s="35">
        <v>43</v>
      </c>
      <c r="X1413" s="35">
        <v>3</v>
      </c>
      <c r="Y1413" s="35">
        <v>5</v>
      </c>
      <c r="Z1413" s="35">
        <v>35</v>
      </c>
      <c r="AA1413" s="34">
        <v>4</v>
      </c>
      <c r="AB1413" s="34">
        <v>6</v>
      </c>
      <c r="AC1413" s="34">
        <v>5</v>
      </c>
      <c r="AD1413" s="34">
        <v>1</v>
      </c>
      <c r="AE1413" s="34">
        <v>5</v>
      </c>
      <c r="AF1413" s="58">
        <f>'Base tratada'!$AC1413+'Base tratada'!$AD1413+'Base tratada'!$AE1413</f>
        <v>11</v>
      </c>
      <c r="AG14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13" s="58" t="str">
        <f>IF('Base tratada'!$AC1413&gt;=MAX('Base tratada'!$AD1413,'Base tratada'!$AE1413),"Web",
IF('Base tratada'!$AD1413&gt;='Base tratada'!$AE1413,"Catalog",
"Store"))</f>
        <v>Web</v>
      </c>
      <c r="AI1413" s="59">
        <f>IF('Base tratada'!$AF1413=0,"0",'Base tratada'!$AK1413/'Base tratada'!$AF1413)</f>
        <v>23.09090909090909</v>
      </c>
      <c r="AJ1413" s="59" t="str">
        <f>IF('Base tratada'!$AI1413=0,"R$ 0",
IF('Base tratada'!$AI1413&lt;=25,"R$ 1–25",
IF('Base tratada'!$AI1413&lt;=50,"R$ 26–50",
"+R$ 50")))</f>
        <v>R$ 1–25</v>
      </c>
      <c r="AK1413" s="35">
        <v>254</v>
      </c>
      <c r="AL1413" s="58" t="str">
        <f>IF('Base tratada'!$AK1413&lt;=100,"R$ 0-100",
IF('Base tratada'!$AK1413&lt;=500,"R$ 101-500",
IF('Base tratada'!$AK1413&lt;=1000,"R$ 501-1000",
IF('Base tratada'!$AK1413&lt;=1500,"R$ 1001-1500",
"+R$ 1500"))))</f>
        <v>R$ 101-500</v>
      </c>
      <c r="AM1413" s="34">
        <v>0</v>
      </c>
      <c r="AN1413" s="34">
        <v>0</v>
      </c>
      <c r="AO1413" s="34">
        <v>0</v>
      </c>
      <c r="AP1413" s="34">
        <v>0</v>
      </c>
      <c r="AQ1413" s="34">
        <v>0</v>
      </c>
      <c r="AR1413" s="34">
        <v>0</v>
      </c>
      <c r="AS1413" s="34">
        <v>0</v>
      </c>
      <c r="AT1413" s="34">
        <v>3</v>
      </c>
      <c r="AU1413" s="34">
        <v>11</v>
      </c>
      <c r="AV1413" s="52">
        <v>219</v>
      </c>
      <c r="AW1413" s="57">
        <v>0</v>
      </c>
      <c r="AX1413" s="58" t="str">
        <f>IF(Tabela3[[#This Row],[Response]]=1, "Aceitou", "Não aceitou")</f>
        <v>Não aceitou</v>
      </c>
      <c r="AY1413" s="55" t="str">
        <f>Tabela3[[#This Row],[Faixa Recência]] &amp; " | " &amp; Tabela3[[#This Row],[Faixa Gasto]] &amp; " | " &amp; Tabela3[[#This Row],[Faixa ticket médio]]</f>
        <v>76-99 dias | R$ 101-500 | R$ 1–25</v>
      </c>
      <c r="AZ14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3" s="36"/>
    </row>
    <row r="1414" spans="1:54" x14ac:dyDescent="0.25">
      <c r="A1414" s="61">
        <v>1413</v>
      </c>
      <c r="B1414" s="37">
        <v>20491</v>
      </c>
      <c r="C1414" s="34">
        <v>0</v>
      </c>
      <c r="D1414" s="34">
        <v>0</v>
      </c>
      <c r="E1414" s="34">
        <v>16</v>
      </c>
      <c r="F1414" s="58" t="str">
        <f>IF('Base tratada'!$E1414&lt;=15,"0-15 dias",
IF('Base tratada'!$E1414&lt;=30, "16-30 dias",
IF('Base tratada'!$E1414&lt;=45, "31-45 dias",
IF('Base tratada'!$E1414&lt;=60, "46-60 dias",
IF('Base tratada'!$E1414&lt;=75, "61-75 dias", "76-99 dias")))))</f>
        <v>16-30 dias</v>
      </c>
      <c r="G1414" s="38">
        <v>34</v>
      </c>
      <c r="H1414" s="60" t="str">
        <f>IF('Base tratada'!$G1414&lt;=29,"24–29",
IF('Base tratada'!$G1414&lt;=39,"30–39",
IF('Base tratada'!$G1414&lt;=49,"40–49",
IF('Base tratada'!$G1414&lt;=59,"50–59",
IF('Base tratada'!$G1414&lt;=69,"60–69",
"70–80")))))</f>
        <v>30–39</v>
      </c>
      <c r="I1414" s="34">
        <v>2679</v>
      </c>
      <c r="J1414" s="58" t="str">
        <f>IF('Base tratada'!$K1414=1,"Divorciado",
IF('Base tratada'!$L1414=1,"Casado",
IF('Base tratada'!$M1414=1, "Solteiro",
IF('Base tratada'!$N1414=1,"Juntos",
"Viúvo"))))</f>
        <v>Juntos</v>
      </c>
      <c r="K1414" s="34">
        <v>0</v>
      </c>
      <c r="L1414" s="34">
        <v>0</v>
      </c>
      <c r="M1414" s="34">
        <v>0</v>
      </c>
      <c r="N1414" s="34">
        <v>1</v>
      </c>
      <c r="O1414" s="34">
        <v>0</v>
      </c>
      <c r="P1414" s="34">
        <v>1</v>
      </c>
      <c r="Q1414" s="34">
        <v>0</v>
      </c>
      <c r="R1414" s="34">
        <v>0</v>
      </c>
      <c r="S1414" s="34">
        <v>0</v>
      </c>
      <c r="T1414" s="34">
        <v>0</v>
      </c>
      <c r="U1414" s="35">
        <v>5</v>
      </c>
      <c r="V1414" s="35">
        <v>4</v>
      </c>
      <c r="W1414" s="35">
        <v>5</v>
      </c>
      <c r="X1414" s="35">
        <v>4</v>
      </c>
      <c r="Y1414" s="35">
        <v>2</v>
      </c>
      <c r="Z1414" s="35">
        <v>10</v>
      </c>
      <c r="AA1414" s="34">
        <v>1</v>
      </c>
      <c r="AB1414" s="34">
        <v>7</v>
      </c>
      <c r="AC1414" s="34">
        <v>0</v>
      </c>
      <c r="AD1414" s="34">
        <v>1</v>
      </c>
      <c r="AE1414" s="34">
        <v>2</v>
      </c>
      <c r="AF1414" s="58">
        <f>'Base tratada'!$AC1414+'Base tratada'!$AD1414+'Base tratada'!$AE1414</f>
        <v>3</v>
      </c>
      <c r="AG14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14" s="58" t="str">
        <f>IF('Base tratada'!$AC1414&gt;=MAX('Base tratada'!$AD1414,'Base tratada'!$AE1414),"Web",
IF('Base tratada'!$AD1414&gt;='Base tratada'!$AE1414,"Catalog",
"Store"))</f>
        <v>Store</v>
      </c>
      <c r="AI1414" s="59">
        <f>IF('Base tratada'!$AF1414=0,"0",'Base tratada'!$AK1414/'Base tratada'!$AF1414)</f>
        <v>6.666666666666667</v>
      </c>
      <c r="AJ1414" s="59" t="str">
        <f>IF('Base tratada'!$AI1414=0,"R$ 0",
IF('Base tratada'!$AI1414&lt;=25,"R$ 1–25",
IF('Base tratada'!$AI1414&lt;=50,"R$ 26–50",
"+R$ 50")))</f>
        <v>R$ 1–25</v>
      </c>
      <c r="AK1414" s="35">
        <v>20</v>
      </c>
      <c r="AL1414" s="58" t="str">
        <f>IF('Base tratada'!$AK1414&lt;=100,"R$ 0-100",
IF('Base tratada'!$AK1414&lt;=500,"R$ 101-500",
IF('Base tratada'!$AK1414&lt;=1000,"R$ 501-1000",
IF('Base tratada'!$AK1414&lt;=1500,"R$ 1001-1500",
"+R$ 1500"))))</f>
        <v>R$ 0-100</v>
      </c>
      <c r="AM1414" s="34">
        <v>0</v>
      </c>
      <c r="AN1414" s="34">
        <v>0</v>
      </c>
      <c r="AO1414" s="34">
        <v>0</v>
      </c>
      <c r="AP1414" s="34">
        <v>0</v>
      </c>
      <c r="AQ1414" s="34">
        <v>0</v>
      </c>
      <c r="AR1414" s="34">
        <v>0</v>
      </c>
      <c r="AS1414" s="34">
        <v>0</v>
      </c>
      <c r="AT1414" s="34">
        <v>3</v>
      </c>
      <c r="AU1414" s="34">
        <v>11</v>
      </c>
      <c r="AV1414" s="52">
        <v>10</v>
      </c>
      <c r="AW1414" s="57">
        <v>0</v>
      </c>
      <c r="AX1414" s="58" t="str">
        <f>IF(Tabela3[[#This Row],[Response]]=1, "Aceitou", "Não aceitou")</f>
        <v>Não aceitou</v>
      </c>
      <c r="AY1414" s="55" t="str">
        <f>Tabela3[[#This Row],[Faixa Recência]] &amp; " | " &amp; Tabela3[[#This Row],[Faixa Gasto]] &amp; " | " &amp; Tabela3[[#This Row],[Faixa ticket médio]]</f>
        <v>16-30 dias | R$ 0-100 | R$ 1–25</v>
      </c>
      <c r="AZ14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4" s="36"/>
    </row>
    <row r="1415" spans="1:54" x14ac:dyDescent="0.25">
      <c r="A1415" s="61">
        <v>1414</v>
      </c>
      <c r="B1415" s="37">
        <v>42523</v>
      </c>
      <c r="C1415" s="34">
        <v>0</v>
      </c>
      <c r="D1415" s="34">
        <v>0</v>
      </c>
      <c r="E1415" s="34">
        <v>96</v>
      </c>
      <c r="F1415" s="58" t="str">
        <f>IF('Base tratada'!$E1415&lt;=15,"0-15 dias",
IF('Base tratada'!$E1415&lt;=30, "16-30 dias",
IF('Base tratada'!$E1415&lt;=45, "31-45 dias",
IF('Base tratada'!$E1415&lt;=60, "46-60 dias",
IF('Base tratada'!$E1415&lt;=75, "61-75 dias", "76-99 dias")))))</f>
        <v>76-99 dias</v>
      </c>
      <c r="G1415" s="38">
        <v>56</v>
      </c>
      <c r="H1415" s="60" t="str">
        <f>IF('Base tratada'!$G1415&lt;=29,"24–29",
IF('Base tratada'!$G1415&lt;=39,"30–39",
IF('Base tratada'!$G1415&lt;=49,"40–49",
IF('Base tratada'!$G1415&lt;=59,"50–59",
IF('Base tratada'!$G1415&lt;=69,"60–69",
"70–80")))))</f>
        <v>50–59</v>
      </c>
      <c r="I1415" s="34">
        <v>2226</v>
      </c>
      <c r="J1415" s="58" t="str">
        <f>IF('Base tratada'!$K1415=1,"Divorciado",
IF('Base tratada'!$L1415=1,"Casado",
IF('Base tratada'!$M1415=1, "Solteiro",
IF('Base tratada'!$N1415=1,"Juntos",
"Viúvo"))))</f>
        <v>Casado</v>
      </c>
      <c r="K1415" s="34">
        <v>0</v>
      </c>
      <c r="L1415" s="34">
        <v>1</v>
      </c>
      <c r="M1415" s="34">
        <v>0</v>
      </c>
      <c r="N1415" s="34">
        <v>0</v>
      </c>
      <c r="O1415" s="34">
        <v>0</v>
      </c>
      <c r="P1415" s="34">
        <v>0</v>
      </c>
      <c r="Q1415" s="34">
        <v>0</v>
      </c>
      <c r="R1415" s="34">
        <v>1</v>
      </c>
      <c r="S1415" s="34">
        <v>0</v>
      </c>
      <c r="T1415" s="34">
        <v>0</v>
      </c>
      <c r="U1415" s="35">
        <v>14</v>
      </c>
      <c r="V1415" s="35">
        <v>36</v>
      </c>
      <c r="W1415" s="35">
        <v>11</v>
      </c>
      <c r="X1415" s="35">
        <v>3</v>
      </c>
      <c r="Y1415" s="35">
        <v>26</v>
      </c>
      <c r="Z1415" s="35">
        <v>35</v>
      </c>
      <c r="AA1415" s="34">
        <v>1</v>
      </c>
      <c r="AB1415" s="34">
        <v>2</v>
      </c>
      <c r="AC1415" s="34">
        <v>1</v>
      </c>
      <c r="AD1415" s="34">
        <v>1</v>
      </c>
      <c r="AE1415" s="34">
        <v>4</v>
      </c>
      <c r="AF1415" s="58">
        <f>'Base tratada'!$AC1415+'Base tratada'!$AD1415+'Base tratada'!$AE1415</f>
        <v>6</v>
      </c>
      <c r="AG14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15" s="58" t="str">
        <f>IF('Base tratada'!$AC1415&gt;=MAX('Base tratada'!$AD1415,'Base tratada'!$AE1415),"Web",
IF('Base tratada'!$AD1415&gt;='Base tratada'!$AE1415,"Catalog",
"Store"))</f>
        <v>Store</v>
      </c>
      <c r="AI1415" s="59">
        <f>IF('Base tratada'!$AF1415=0,"0",'Base tratada'!$AK1415/'Base tratada'!$AF1415)</f>
        <v>15</v>
      </c>
      <c r="AJ1415" s="59" t="str">
        <f>IF('Base tratada'!$AI1415=0,"R$ 0",
IF('Base tratada'!$AI1415&lt;=25,"R$ 1–25",
IF('Base tratada'!$AI1415&lt;=50,"R$ 26–50",
"+R$ 50")))</f>
        <v>R$ 1–25</v>
      </c>
      <c r="AK1415" s="35">
        <v>90</v>
      </c>
      <c r="AL1415" s="58" t="str">
        <f>IF('Base tratada'!$AK1415&lt;=100,"R$ 0-100",
IF('Base tratada'!$AK1415&lt;=500,"R$ 101-500",
IF('Base tratada'!$AK1415&lt;=1000,"R$ 501-1000",
IF('Base tratada'!$AK1415&lt;=1500,"R$ 1001-1500",
"+R$ 1500"))))</f>
        <v>R$ 0-100</v>
      </c>
      <c r="AM1415" s="34">
        <v>0</v>
      </c>
      <c r="AN1415" s="34">
        <v>0</v>
      </c>
      <c r="AO1415" s="34">
        <v>0</v>
      </c>
      <c r="AP1415" s="34">
        <v>0</v>
      </c>
      <c r="AQ1415" s="34">
        <v>0</v>
      </c>
      <c r="AR1415" s="34">
        <v>0</v>
      </c>
      <c r="AS1415" s="34">
        <v>0</v>
      </c>
      <c r="AT1415" s="34">
        <v>3</v>
      </c>
      <c r="AU1415" s="34">
        <v>11</v>
      </c>
      <c r="AV1415" s="52">
        <v>55</v>
      </c>
      <c r="AW1415" s="57">
        <v>0</v>
      </c>
      <c r="AX1415" s="58" t="str">
        <f>IF(Tabela3[[#This Row],[Response]]=1, "Aceitou", "Não aceitou")</f>
        <v>Não aceitou</v>
      </c>
      <c r="AY1415" s="55" t="str">
        <f>Tabela3[[#This Row],[Faixa Recência]] &amp; " | " &amp; Tabela3[[#This Row],[Faixa Gasto]] &amp; " | " &amp; Tabela3[[#This Row],[Faixa ticket médio]]</f>
        <v>76-99 dias | R$ 0-100 | R$ 1–25</v>
      </c>
      <c r="AZ14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5" s="36"/>
    </row>
    <row r="1416" spans="1:54" x14ac:dyDescent="0.25">
      <c r="A1416" s="61">
        <v>1415</v>
      </c>
      <c r="B1416" s="37">
        <v>39922</v>
      </c>
      <c r="C1416" s="34">
        <v>1</v>
      </c>
      <c r="D1416" s="34">
        <v>0</v>
      </c>
      <c r="E1416" s="34">
        <v>30</v>
      </c>
      <c r="F1416" s="58" t="str">
        <f>IF('Base tratada'!$E1416&lt;=15,"0-15 dias",
IF('Base tratada'!$E1416&lt;=30, "16-30 dias",
IF('Base tratada'!$E1416&lt;=45, "31-45 dias",
IF('Base tratada'!$E1416&lt;=60, "46-60 dias",
IF('Base tratada'!$E1416&lt;=75, "61-75 dias", "76-99 dias")))))</f>
        <v>16-30 dias</v>
      </c>
      <c r="G1416" s="38">
        <v>37</v>
      </c>
      <c r="H1416" s="60" t="str">
        <f>IF('Base tratada'!$G1416&lt;=29,"24–29",
IF('Base tratada'!$G1416&lt;=39,"30–39",
IF('Base tratada'!$G1416&lt;=49,"40–49",
IF('Base tratada'!$G1416&lt;=59,"50–59",
IF('Base tratada'!$G1416&lt;=69,"60–69",
"70–80")))))</f>
        <v>30–39</v>
      </c>
      <c r="I1416" s="34">
        <v>2659</v>
      </c>
      <c r="J1416" s="58" t="str">
        <f>IF('Base tratada'!$K1416=1,"Divorciado",
IF('Base tratada'!$L1416=1,"Casado",
IF('Base tratada'!$M1416=1, "Solteiro",
IF('Base tratada'!$N1416=1,"Juntos",
"Viúvo"))))</f>
        <v>Casado</v>
      </c>
      <c r="K1416" s="34">
        <v>0</v>
      </c>
      <c r="L1416" s="34">
        <v>1</v>
      </c>
      <c r="M1416" s="34">
        <v>0</v>
      </c>
      <c r="N1416" s="34">
        <v>0</v>
      </c>
      <c r="O1416" s="34">
        <v>0</v>
      </c>
      <c r="P1416" s="34">
        <v>0</v>
      </c>
      <c r="Q1416" s="34">
        <v>0</v>
      </c>
      <c r="R1416" s="34">
        <v>1</v>
      </c>
      <c r="S1416" s="34">
        <v>0</v>
      </c>
      <c r="T1416" s="34">
        <v>0</v>
      </c>
      <c r="U1416" s="35">
        <v>29</v>
      </c>
      <c r="V1416" s="35">
        <v>12</v>
      </c>
      <c r="W1416" s="35">
        <v>59</v>
      </c>
      <c r="X1416" s="35">
        <v>19</v>
      </c>
      <c r="Y1416" s="35">
        <v>1</v>
      </c>
      <c r="Z1416" s="35">
        <v>36</v>
      </c>
      <c r="AA1416" s="34">
        <v>2</v>
      </c>
      <c r="AB1416" s="34">
        <v>8</v>
      </c>
      <c r="AC1416" s="34">
        <v>3</v>
      </c>
      <c r="AD1416" s="34">
        <v>0</v>
      </c>
      <c r="AE1416" s="34">
        <v>4</v>
      </c>
      <c r="AF1416" s="58">
        <f>'Base tratada'!$AC1416+'Base tratada'!$AD1416+'Base tratada'!$AE1416</f>
        <v>7</v>
      </c>
      <c r="AG14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16" s="58" t="str">
        <f>IF('Base tratada'!$AC1416&gt;=MAX('Base tratada'!$AD1416,'Base tratada'!$AE1416),"Web",
IF('Base tratada'!$AD1416&gt;='Base tratada'!$AE1416,"Catalog",
"Store"))</f>
        <v>Store</v>
      </c>
      <c r="AI1416" s="59">
        <f>IF('Base tratada'!$AF1416=0,"0",'Base tratada'!$AK1416/'Base tratada'!$AF1416)</f>
        <v>17.142857142857142</v>
      </c>
      <c r="AJ1416" s="59" t="str">
        <f>IF('Base tratada'!$AI1416=0,"R$ 0",
IF('Base tratada'!$AI1416&lt;=25,"R$ 1–25",
IF('Base tratada'!$AI1416&lt;=50,"R$ 26–50",
"+R$ 50")))</f>
        <v>R$ 1–25</v>
      </c>
      <c r="AK1416" s="35">
        <v>120</v>
      </c>
      <c r="AL1416" s="58" t="str">
        <f>IF('Base tratada'!$AK1416&lt;=100,"R$ 0-100",
IF('Base tratada'!$AK1416&lt;=500,"R$ 101-500",
IF('Base tratada'!$AK1416&lt;=1000,"R$ 501-1000",
IF('Base tratada'!$AK1416&lt;=1500,"R$ 1001-1500",
"+R$ 1500"))))</f>
        <v>R$ 101-500</v>
      </c>
      <c r="AM1416" s="34">
        <v>0</v>
      </c>
      <c r="AN1416" s="34">
        <v>0</v>
      </c>
      <c r="AO1416" s="34">
        <v>0</v>
      </c>
      <c r="AP1416" s="34">
        <v>0</v>
      </c>
      <c r="AQ1416" s="34">
        <v>0</v>
      </c>
      <c r="AR1416" s="34">
        <v>0</v>
      </c>
      <c r="AS1416" s="34">
        <v>0</v>
      </c>
      <c r="AT1416" s="34">
        <v>3</v>
      </c>
      <c r="AU1416" s="34">
        <v>11</v>
      </c>
      <c r="AV1416" s="52">
        <v>84</v>
      </c>
      <c r="AW1416" s="57">
        <v>0</v>
      </c>
      <c r="AX1416" s="58" t="str">
        <f>IF(Tabela3[[#This Row],[Response]]=1, "Aceitou", "Não aceitou")</f>
        <v>Não aceitou</v>
      </c>
      <c r="AY1416" s="55" t="str">
        <f>Tabela3[[#This Row],[Faixa Recência]] &amp; " | " &amp; Tabela3[[#This Row],[Faixa Gasto]] &amp; " | " &amp; Tabela3[[#This Row],[Faixa ticket médio]]</f>
        <v>16-30 dias | R$ 101-500 | R$ 1–25</v>
      </c>
      <c r="AZ14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6" s="36"/>
    </row>
    <row r="1417" spans="1:54" x14ac:dyDescent="0.25">
      <c r="A1417" s="61">
        <v>1416</v>
      </c>
      <c r="B1417" s="37">
        <v>33402</v>
      </c>
      <c r="C1417" s="34">
        <v>1</v>
      </c>
      <c r="D1417" s="34">
        <v>1</v>
      </c>
      <c r="E1417" s="34">
        <v>60</v>
      </c>
      <c r="F1417" s="58" t="str">
        <f>IF('Base tratada'!$E1417&lt;=15,"0-15 dias",
IF('Base tratada'!$E1417&lt;=30, "16-30 dias",
IF('Base tratada'!$E1417&lt;=45, "31-45 dias",
IF('Base tratada'!$E1417&lt;=60, "46-60 dias",
IF('Base tratada'!$E1417&lt;=75, "61-75 dias", "76-99 dias")))))</f>
        <v>46-60 dias</v>
      </c>
      <c r="G1417" s="38">
        <v>68</v>
      </c>
      <c r="H1417" s="60" t="str">
        <f>IF('Base tratada'!$G1417&lt;=29,"24–29",
IF('Base tratada'!$G1417&lt;=39,"30–39",
IF('Base tratada'!$G1417&lt;=49,"40–49",
IF('Base tratada'!$G1417&lt;=59,"50–59",
IF('Base tratada'!$G1417&lt;=69,"60–69",
"70–80")))))</f>
        <v>60–69</v>
      </c>
      <c r="I1417" s="34">
        <v>2505</v>
      </c>
      <c r="J1417" s="58" t="str">
        <f>IF('Base tratada'!$K1417=1,"Divorciado",
IF('Base tratada'!$L1417=1,"Casado",
IF('Base tratada'!$M1417=1, "Solteiro",
IF('Base tratada'!$N1417=1,"Juntos",
"Viúvo"))))</f>
        <v>Juntos</v>
      </c>
      <c r="K1417" s="34">
        <v>0</v>
      </c>
      <c r="L1417" s="34">
        <v>0</v>
      </c>
      <c r="M1417" s="34">
        <v>0</v>
      </c>
      <c r="N1417" s="34">
        <v>1</v>
      </c>
      <c r="O1417" s="34">
        <v>0</v>
      </c>
      <c r="P1417" s="34">
        <v>0</v>
      </c>
      <c r="Q1417" s="34">
        <v>0</v>
      </c>
      <c r="R1417" s="34">
        <v>1</v>
      </c>
      <c r="S1417" s="34">
        <v>0</v>
      </c>
      <c r="T1417" s="34">
        <v>0</v>
      </c>
      <c r="U1417" s="35">
        <v>26</v>
      </c>
      <c r="V1417" s="35">
        <v>2</v>
      </c>
      <c r="W1417" s="35">
        <v>19</v>
      </c>
      <c r="X1417" s="35">
        <v>10</v>
      </c>
      <c r="Y1417" s="35">
        <v>5</v>
      </c>
      <c r="Z1417" s="35">
        <v>8</v>
      </c>
      <c r="AA1417" s="34">
        <v>3</v>
      </c>
      <c r="AB1417" s="34">
        <v>8</v>
      </c>
      <c r="AC1417" s="34">
        <v>2</v>
      </c>
      <c r="AD1417" s="34">
        <v>1</v>
      </c>
      <c r="AE1417" s="34">
        <v>3</v>
      </c>
      <c r="AF1417" s="58">
        <f>'Base tratada'!$AC1417+'Base tratada'!$AD1417+'Base tratada'!$AE1417</f>
        <v>6</v>
      </c>
      <c r="AG14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17" s="58" t="str">
        <f>IF('Base tratada'!$AC1417&gt;=MAX('Base tratada'!$AD1417,'Base tratada'!$AE1417),"Web",
IF('Base tratada'!$AD1417&gt;='Base tratada'!$AE1417,"Catalog",
"Store"))</f>
        <v>Store</v>
      </c>
      <c r="AI1417" s="59">
        <f>IF('Base tratada'!$AF1417=0,"0",'Base tratada'!$AK1417/'Base tratada'!$AF1417)</f>
        <v>10.333333333333334</v>
      </c>
      <c r="AJ1417" s="59" t="str">
        <f>IF('Base tratada'!$AI1417=0,"R$ 0",
IF('Base tratada'!$AI1417&lt;=25,"R$ 1–25",
IF('Base tratada'!$AI1417&lt;=50,"R$ 26–50",
"+R$ 50")))</f>
        <v>R$ 1–25</v>
      </c>
      <c r="AK1417" s="35">
        <v>62</v>
      </c>
      <c r="AL1417" s="58" t="str">
        <f>IF('Base tratada'!$AK1417&lt;=100,"R$ 0-100",
IF('Base tratada'!$AK1417&lt;=500,"R$ 101-500",
IF('Base tratada'!$AK1417&lt;=1000,"R$ 501-1000",
IF('Base tratada'!$AK1417&lt;=1500,"R$ 1001-1500",
"+R$ 1500"))))</f>
        <v>R$ 0-100</v>
      </c>
      <c r="AM1417" s="34">
        <v>0</v>
      </c>
      <c r="AN1417" s="34">
        <v>0</v>
      </c>
      <c r="AO1417" s="34">
        <v>0</v>
      </c>
      <c r="AP1417" s="34">
        <v>0</v>
      </c>
      <c r="AQ1417" s="34">
        <v>0</v>
      </c>
      <c r="AR1417" s="34">
        <v>0</v>
      </c>
      <c r="AS1417" s="34">
        <v>0</v>
      </c>
      <c r="AT1417" s="34">
        <v>3</v>
      </c>
      <c r="AU1417" s="34">
        <v>11</v>
      </c>
      <c r="AV1417" s="52">
        <v>54</v>
      </c>
      <c r="AW1417" s="57">
        <v>0</v>
      </c>
      <c r="AX1417" s="58" t="str">
        <f>IF(Tabela3[[#This Row],[Response]]=1, "Aceitou", "Não aceitou")</f>
        <v>Não aceitou</v>
      </c>
      <c r="AY1417" s="55" t="str">
        <f>Tabela3[[#This Row],[Faixa Recência]] &amp; " | " &amp; Tabela3[[#This Row],[Faixa Gasto]] &amp; " | " &amp; Tabela3[[#This Row],[Faixa ticket médio]]</f>
        <v>46-60 dias | R$ 0-100 | R$ 1–25</v>
      </c>
      <c r="AZ14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7" s="36"/>
    </row>
    <row r="1418" spans="1:54" x14ac:dyDescent="0.25">
      <c r="A1418" s="61">
        <v>1417</v>
      </c>
      <c r="B1418" s="37">
        <v>36408</v>
      </c>
      <c r="C1418" s="34">
        <v>1</v>
      </c>
      <c r="D1418" s="34">
        <v>1</v>
      </c>
      <c r="E1418" s="34">
        <v>11</v>
      </c>
      <c r="F1418" s="58" t="str">
        <f>IF('Base tratada'!$E1418&lt;=15,"0-15 dias",
IF('Base tratada'!$E1418&lt;=30, "16-30 dias",
IF('Base tratada'!$E1418&lt;=45, "31-45 dias",
IF('Base tratada'!$E1418&lt;=60, "46-60 dias",
IF('Base tratada'!$E1418&lt;=75, "61-75 dias", "76-99 dias")))))</f>
        <v>0-15 dias</v>
      </c>
      <c r="G1418" s="38">
        <v>71</v>
      </c>
      <c r="H1418" s="60" t="str">
        <f>IF('Base tratada'!$G1418&lt;=29,"24–29",
IF('Base tratada'!$G1418&lt;=39,"30–39",
IF('Base tratada'!$G1418&lt;=49,"40–49",
IF('Base tratada'!$G1418&lt;=59,"50–59",
IF('Base tratada'!$G1418&lt;=69,"60–69",
"70–80")))))</f>
        <v>70–80</v>
      </c>
      <c r="I1418" s="34">
        <v>2440</v>
      </c>
      <c r="J1418" s="58" t="str">
        <f>IF('Base tratada'!$K1418=1,"Divorciado",
IF('Base tratada'!$L1418=1,"Casado",
IF('Base tratada'!$M1418=1, "Solteiro",
IF('Base tratada'!$N1418=1,"Juntos",
"Viúvo"))))</f>
        <v>Casado</v>
      </c>
      <c r="K1418" s="34">
        <v>0</v>
      </c>
      <c r="L1418" s="34">
        <v>1</v>
      </c>
      <c r="M1418" s="34">
        <v>0</v>
      </c>
      <c r="N1418" s="34">
        <v>0</v>
      </c>
      <c r="O1418" s="34">
        <v>0</v>
      </c>
      <c r="P1418" s="34">
        <v>0</v>
      </c>
      <c r="Q1418" s="34">
        <v>0</v>
      </c>
      <c r="R1418" s="34">
        <v>0</v>
      </c>
      <c r="S1418" s="34">
        <v>1</v>
      </c>
      <c r="T1418" s="34">
        <v>0</v>
      </c>
      <c r="U1418" s="35">
        <v>9</v>
      </c>
      <c r="V1418" s="35">
        <v>1</v>
      </c>
      <c r="W1418" s="35">
        <v>4</v>
      </c>
      <c r="X1418" s="35">
        <v>3</v>
      </c>
      <c r="Y1418" s="35">
        <v>2</v>
      </c>
      <c r="Z1418" s="35">
        <v>3</v>
      </c>
      <c r="AA1418" s="34">
        <v>1</v>
      </c>
      <c r="AB1418" s="34">
        <v>6</v>
      </c>
      <c r="AC1418" s="34">
        <v>1</v>
      </c>
      <c r="AD1418" s="34">
        <v>0</v>
      </c>
      <c r="AE1418" s="34">
        <v>2</v>
      </c>
      <c r="AF1418" s="58">
        <f>'Base tratada'!$AC1418+'Base tratada'!$AD1418+'Base tratada'!$AE1418</f>
        <v>3</v>
      </c>
      <c r="AG14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18" s="58" t="str">
        <f>IF('Base tratada'!$AC1418&gt;=MAX('Base tratada'!$AD1418,'Base tratada'!$AE1418),"Web",
IF('Base tratada'!$AD1418&gt;='Base tratada'!$AE1418,"Catalog",
"Store"))</f>
        <v>Store</v>
      </c>
      <c r="AI1418" s="59">
        <f>IF('Base tratada'!$AF1418=0,"0",'Base tratada'!$AK1418/'Base tratada'!$AF1418)</f>
        <v>6.333333333333333</v>
      </c>
      <c r="AJ1418" s="59" t="str">
        <f>IF('Base tratada'!$AI1418=0,"R$ 0",
IF('Base tratada'!$AI1418&lt;=25,"R$ 1–25",
IF('Base tratada'!$AI1418&lt;=50,"R$ 26–50",
"+R$ 50")))</f>
        <v>R$ 1–25</v>
      </c>
      <c r="AK1418" s="35">
        <v>19</v>
      </c>
      <c r="AL1418" s="58" t="str">
        <f>IF('Base tratada'!$AK1418&lt;=100,"R$ 0-100",
IF('Base tratada'!$AK1418&lt;=500,"R$ 101-500",
IF('Base tratada'!$AK1418&lt;=1000,"R$ 501-1000",
IF('Base tratada'!$AK1418&lt;=1500,"R$ 1001-1500",
"+R$ 1500"))))</f>
        <v>R$ 0-100</v>
      </c>
      <c r="AM1418" s="34">
        <v>0</v>
      </c>
      <c r="AN1418" s="34">
        <v>0</v>
      </c>
      <c r="AO1418" s="34">
        <v>0</v>
      </c>
      <c r="AP1418" s="34">
        <v>0</v>
      </c>
      <c r="AQ1418" s="34">
        <v>0</v>
      </c>
      <c r="AR1418" s="34">
        <v>0</v>
      </c>
      <c r="AS1418" s="34">
        <v>0</v>
      </c>
      <c r="AT1418" s="34">
        <v>3</v>
      </c>
      <c r="AU1418" s="34">
        <v>11</v>
      </c>
      <c r="AV1418" s="52">
        <v>16</v>
      </c>
      <c r="AW1418" s="57">
        <v>0</v>
      </c>
      <c r="AX1418" s="58" t="str">
        <f>IF(Tabela3[[#This Row],[Response]]=1, "Aceitou", "Não aceitou")</f>
        <v>Não aceitou</v>
      </c>
      <c r="AY1418" s="55" t="str">
        <f>Tabela3[[#This Row],[Faixa Recência]] &amp; " | " &amp; Tabela3[[#This Row],[Faixa Gasto]] &amp; " | " &amp; Tabela3[[#This Row],[Faixa ticket médio]]</f>
        <v>0-15 dias | R$ 0-100 | R$ 1–25</v>
      </c>
      <c r="AZ14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8" s="36"/>
    </row>
    <row r="1419" spans="1:54" x14ac:dyDescent="0.25">
      <c r="A1419" s="61">
        <v>1418</v>
      </c>
      <c r="B1419" s="37">
        <v>21645</v>
      </c>
      <c r="C1419" s="34">
        <v>1</v>
      </c>
      <c r="D1419" s="34">
        <v>0</v>
      </c>
      <c r="E1419" s="34">
        <v>75</v>
      </c>
      <c r="F1419" s="58" t="str">
        <f>IF('Base tratada'!$E1419&lt;=15,"0-15 dias",
IF('Base tratada'!$E1419&lt;=30, "16-30 dias",
IF('Base tratada'!$E1419&lt;=45, "31-45 dias",
IF('Base tratada'!$E1419&lt;=60, "46-60 dias",
IF('Base tratada'!$E1419&lt;=75, "61-75 dias", "76-99 dias")))))</f>
        <v>61-75 dias</v>
      </c>
      <c r="G1419" s="38">
        <v>41</v>
      </c>
      <c r="H1419" s="60" t="str">
        <f>IF('Base tratada'!$G1419&lt;=29,"24–29",
IF('Base tratada'!$G1419&lt;=39,"30–39",
IF('Base tratada'!$G1419&lt;=49,"40–49",
IF('Base tratada'!$G1419&lt;=59,"50–59",
IF('Base tratada'!$G1419&lt;=69,"60–69",
"70–80")))))</f>
        <v>40–49</v>
      </c>
      <c r="I1419" s="34">
        <v>2823</v>
      </c>
      <c r="J1419" s="58" t="str">
        <f>IF('Base tratada'!$K1419=1,"Divorciado",
IF('Base tratada'!$L1419=1,"Casado",
IF('Base tratada'!$M1419=1, "Solteiro",
IF('Base tratada'!$N1419=1,"Juntos",
"Viúvo"))))</f>
        <v>Juntos</v>
      </c>
      <c r="K1419" s="34">
        <v>0</v>
      </c>
      <c r="L1419" s="34">
        <v>0</v>
      </c>
      <c r="M1419" s="34">
        <v>0</v>
      </c>
      <c r="N1419" s="34">
        <v>1</v>
      </c>
      <c r="O1419" s="34">
        <v>0</v>
      </c>
      <c r="P1419" s="34">
        <v>0</v>
      </c>
      <c r="Q1419" s="34">
        <v>0</v>
      </c>
      <c r="R1419" s="34">
        <v>1</v>
      </c>
      <c r="S1419" s="34">
        <v>0</v>
      </c>
      <c r="T1419" s="34">
        <v>0</v>
      </c>
      <c r="U1419" s="35">
        <v>14</v>
      </c>
      <c r="V1419" s="35">
        <v>0</v>
      </c>
      <c r="W1419" s="35">
        <v>23</v>
      </c>
      <c r="X1419" s="35">
        <v>4</v>
      </c>
      <c r="Y1419" s="35">
        <v>5</v>
      </c>
      <c r="Z1419" s="35">
        <v>19</v>
      </c>
      <c r="AA1419" s="34">
        <v>3</v>
      </c>
      <c r="AB1419" s="34">
        <v>9</v>
      </c>
      <c r="AC1419" s="34">
        <v>3</v>
      </c>
      <c r="AD1419" s="34">
        <v>0</v>
      </c>
      <c r="AE1419" s="34">
        <v>3</v>
      </c>
      <c r="AF1419" s="58">
        <f>'Base tratada'!$AC1419+'Base tratada'!$AD1419+'Base tratada'!$AE1419</f>
        <v>6</v>
      </c>
      <c r="AG14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19" s="58" t="str">
        <f>IF('Base tratada'!$AC1419&gt;=MAX('Base tratada'!$AD1419,'Base tratada'!$AE1419),"Web",
IF('Base tratada'!$AD1419&gt;='Base tratada'!$AE1419,"Catalog",
"Store"))</f>
        <v>Web</v>
      </c>
      <c r="AI1419" s="59">
        <f>IF('Base tratada'!$AF1419=0,"0",'Base tratada'!$AK1419/'Base tratada'!$AF1419)</f>
        <v>7.666666666666667</v>
      </c>
      <c r="AJ1419" s="59" t="str">
        <f>IF('Base tratada'!$AI1419=0,"R$ 0",
IF('Base tratada'!$AI1419&lt;=25,"R$ 1–25",
IF('Base tratada'!$AI1419&lt;=50,"R$ 26–50",
"+R$ 50")))</f>
        <v>R$ 1–25</v>
      </c>
      <c r="AK1419" s="35">
        <v>46</v>
      </c>
      <c r="AL1419" s="58" t="str">
        <f>IF('Base tratada'!$AK1419&lt;=100,"R$ 0-100",
IF('Base tratada'!$AK1419&lt;=500,"R$ 101-500",
IF('Base tratada'!$AK1419&lt;=1000,"R$ 501-1000",
IF('Base tratada'!$AK1419&lt;=1500,"R$ 1001-1500",
"+R$ 1500"))))</f>
        <v>R$ 0-100</v>
      </c>
      <c r="AM1419" s="34">
        <v>0</v>
      </c>
      <c r="AN1419" s="34">
        <v>0</v>
      </c>
      <c r="AO1419" s="34">
        <v>0</v>
      </c>
      <c r="AP1419" s="34">
        <v>0</v>
      </c>
      <c r="AQ1419" s="34">
        <v>0</v>
      </c>
      <c r="AR1419" s="34">
        <v>0</v>
      </c>
      <c r="AS1419" s="34">
        <v>0</v>
      </c>
      <c r="AT1419" s="34">
        <v>3</v>
      </c>
      <c r="AU1419" s="34">
        <v>11</v>
      </c>
      <c r="AV1419" s="52">
        <v>27</v>
      </c>
      <c r="AW1419" s="57">
        <v>1</v>
      </c>
      <c r="AX1419" s="58" t="str">
        <f>IF(Tabela3[[#This Row],[Response]]=1, "Aceitou", "Não aceitou")</f>
        <v>Aceitou</v>
      </c>
      <c r="AY1419" s="55" t="str">
        <f>Tabela3[[#This Row],[Faixa Recência]] &amp; " | " &amp; Tabela3[[#This Row],[Faixa Gasto]] &amp; " | " &amp; Tabela3[[#This Row],[Faixa ticket médio]]</f>
        <v>61-75 dias | R$ 0-100 | R$ 1–25</v>
      </c>
      <c r="AZ14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19" s="36"/>
    </row>
    <row r="1420" spans="1:54" x14ac:dyDescent="0.25">
      <c r="A1420" s="61">
        <v>1419</v>
      </c>
      <c r="B1420" s="37">
        <v>78427</v>
      </c>
      <c r="C1420" s="34">
        <v>0</v>
      </c>
      <c r="D1420" s="34">
        <v>0</v>
      </c>
      <c r="E1420" s="34">
        <v>36</v>
      </c>
      <c r="F1420" s="58" t="str">
        <f>IF('Base tratada'!$E1420&lt;=15,"0-15 dias",
IF('Base tratada'!$E1420&lt;=30, "16-30 dias",
IF('Base tratada'!$E1420&lt;=45, "31-45 dias",
IF('Base tratada'!$E1420&lt;=60, "46-60 dias",
IF('Base tratada'!$E1420&lt;=75, "61-75 dias", "76-99 dias")))))</f>
        <v>31-45 dias</v>
      </c>
      <c r="G1420" s="38">
        <v>72</v>
      </c>
      <c r="H1420" s="60" t="str">
        <f>IF('Base tratada'!$G1420&lt;=29,"24–29",
IF('Base tratada'!$G1420&lt;=39,"30–39",
IF('Base tratada'!$G1420&lt;=49,"40–49",
IF('Base tratada'!$G1420&lt;=59,"50–59",
IF('Base tratada'!$G1420&lt;=69,"60–69",
"70–80")))))</f>
        <v>70–80</v>
      </c>
      <c r="I1420" s="34">
        <v>2772</v>
      </c>
      <c r="J1420" s="58" t="str">
        <f>IF('Base tratada'!$K1420=1,"Divorciado",
IF('Base tratada'!$L1420=1,"Casado",
IF('Base tratada'!$M1420=1, "Solteiro",
IF('Base tratada'!$N1420=1,"Juntos",
"Viúvo"))))</f>
        <v>Viúvo</v>
      </c>
      <c r="K1420" s="34">
        <v>0</v>
      </c>
      <c r="L1420" s="34">
        <v>0</v>
      </c>
      <c r="M1420" s="34">
        <v>0</v>
      </c>
      <c r="N1420" s="34">
        <v>0</v>
      </c>
      <c r="O1420" s="34">
        <v>1</v>
      </c>
      <c r="P1420" s="34">
        <v>0</v>
      </c>
      <c r="Q1420" s="34">
        <v>0</v>
      </c>
      <c r="R1420" s="34">
        <v>0</v>
      </c>
      <c r="S1420" s="34">
        <v>1</v>
      </c>
      <c r="T1420" s="34">
        <v>0</v>
      </c>
      <c r="U1420" s="35">
        <v>972</v>
      </c>
      <c r="V1420" s="35">
        <v>19</v>
      </c>
      <c r="W1420" s="35">
        <v>595</v>
      </c>
      <c r="X1420" s="35">
        <v>180</v>
      </c>
      <c r="Y1420" s="35">
        <v>26</v>
      </c>
      <c r="Z1420" s="35">
        <v>138</v>
      </c>
      <c r="AA1420" s="34">
        <v>3</v>
      </c>
      <c r="AB1420" s="34">
        <v>3</v>
      </c>
      <c r="AC1420" s="34">
        <v>3</v>
      </c>
      <c r="AD1420" s="34">
        <v>7</v>
      </c>
      <c r="AE1420" s="34">
        <v>10</v>
      </c>
      <c r="AF1420" s="58">
        <f>'Base tratada'!$AC1420+'Base tratada'!$AD1420+'Base tratada'!$AE1420</f>
        <v>20</v>
      </c>
      <c r="AG14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20" s="58" t="str">
        <f>IF('Base tratada'!$AC1420&gt;=MAX('Base tratada'!$AD1420,'Base tratada'!$AE1420),"Web",
IF('Base tratada'!$AD1420&gt;='Base tratada'!$AE1420,"Catalog",
"Store"))</f>
        <v>Store</v>
      </c>
      <c r="AI1420" s="59">
        <f>IF('Base tratada'!$AF1420=0,"0",'Base tratada'!$AK1420/'Base tratada'!$AF1420)</f>
        <v>89.6</v>
      </c>
      <c r="AJ1420" s="59" t="str">
        <f>IF('Base tratada'!$AI1420=0,"R$ 0",
IF('Base tratada'!$AI1420&lt;=25,"R$ 1–25",
IF('Base tratada'!$AI1420&lt;=50,"R$ 26–50",
"+R$ 50")))</f>
        <v>+R$ 50</v>
      </c>
      <c r="AK1420" s="35">
        <v>1792</v>
      </c>
      <c r="AL1420" s="58" t="str">
        <f>IF('Base tratada'!$AK1420&lt;=100,"R$ 0-100",
IF('Base tratada'!$AK1420&lt;=500,"R$ 101-500",
IF('Base tratada'!$AK1420&lt;=1000,"R$ 501-1000",
IF('Base tratada'!$AK1420&lt;=1500,"R$ 1001-1500",
"+R$ 1500"))))</f>
        <v>+R$ 1500</v>
      </c>
      <c r="AM1420" s="34">
        <v>1</v>
      </c>
      <c r="AN1420" s="34">
        <v>0</v>
      </c>
      <c r="AO1420" s="34">
        <v>0</v>
      </c>
      <c r="AP1420" s="34">
        <v>0</v>
      </c>
      <c r="AQ1420" s="34">
        <v>0</v>
      </c>
      <c r="AR1420" s="34">
        <v>1</v>
      </c>
      <c r="AS1420" s="34">
        <v>0</v>
      </c>
      <c r="AT1420" s="34">
        <v>3</v>
      </c>
      <c r="AU1420" s="34">
        <v>11</v>
      </c>
      <c r="AV1420" s="52">
        <v>1654</v>
      </c>
      <c r="AW1420" s="57">
        <v>1</v>
      </c>
      <c r="AX1420" s="58" t="str">
        <f>IF(Tabela3[[#This Row],[Response]]=1, "Aceitou", "Não aceitou")</f>
        <v>Aceitou</v>
      </c>
      <c r="AY1420" s="55" t="str">
        <f>Tabela3[[#This Row],[Faixa Recência]] &amp; " | " &amp; Tabela3[[#This Row],[Faixa Gasto]] &amp; " | " &amp; Tabela3[[#This Row],[Faixa ticket médio]]</f>
        <v>31-45 dias | +R$ 1500 | +R$ 50</v>
      </c>
      <c r="AZ14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20" s="36"/>
    </row>
    <row r="1421" spans="1:54" x14ac:dyDescent="0.25">
      <c r="A1421" s="61">
        <v>1420</v>
      </c>
      <c r="B1421" s="37">
        <v>82657</v>
      </c>
      <c r="C1421" s="34">
        <v>0</v>
      </c>
      <c r="D1421" s="34">
        <v>0</v>
      </c>
      <c r="E1421" s="34">
        <v>71</v>
      </c>
      <c r="F1421" s="58" t="str">
        <f>IF('Base tratada'!$E1421&lt;=15,"0-15 dias",
IF('Base tratada'!$E1421&lt;=30, "16-30 dias",
IF('Base tratada'!$E1421&lt;=45, "31-45 dias",
IF('Base tratada'!$E1421&lt;=60, "46-60 dias",
IF('Base tratada'!$E1421&lt;=75, "61-75 dias", "76-99 dias")))))</f>
        <v>61-75 dias</v>
      </c>
      <c r="G1421" s="38">
        <v>74</v>
      </c>
      <c r="H1421" s="60" t="str">
        <f>IF('Base tratada'!$G1421&lt;=29,"24–29",
IF('Base tratada'!$G1421&lt;=39,"30–39",
IF('Base tratada'!$G1421&lt;=49,"40–49",
IF('Base tratada'!$G1421&lt;=59,"50–59",
IF('Base tratada'!$G1421&lt;=69,"60–69",
"70–80")))))</f>
        <v>70–80</v>
      </c>
      <c r="I1421" s="34">
        <v>2434</v>
      </c>
      <c r="J1421" s="58" t="str">
        <f>IF('Base tratada'!$K1421=1,"Divorciado",
IF('Base tratada'!$L1421=1,"Casado",
IF('Base tratada'!$M1421=1, "Solteiro",
IF('Base tratada'!$N1421=1,"Juntos",
"Viúvo"))))</f>
        <v>Juntos</v>
      </c>
      <c r="K1421" s="34">
        <v>0</v>
      </c>
      <c r="L1421" s="34">
        <v>0</v>
      </c>
      <c r="M1421" s="34">
        <v>0</v>
      </c>
      <c r="N1421" s="34">
        <v>1</v>
      </c>
      <c r="O1421" s="34">
        <v>0</v>
      </c>
      <c r="P1421" s="34">
        <v>0</v>
      </c>
      <c r="Q1421" s="34">
        <v>0</v>
      </c>
      <c r="R1421" s="34">
        <v>1</v>
      </c>
      <c r="S1421" s="34">
        <v>0</v>
      </c>
      <c r="T1421" s="34">
        <v>0</v>
      </c>
      <c r="U1421" s="35">
        <v>966</v>
      </c>
      <c r="V1421" s="35">
        <v>168</v>
      </c>
      <c r="W1421" s="35">
        <v>672</v>
      </c>
      <c r="X1421" s="35">
        <v>246</v>
      </c>
      <c r="Y1421" s="35">
        <v>105</v>
      </c>
      <c r="Z1421" s="35">
        <v>126</v>
      </c>
      <c r="AA1421" s="34">
        <v>1</v>
      </c>
      <c r="AB1421" s="34">
        <v>4</v>
      </c>
      <c r="AC1421" s="34">
        <v>7</v>
      </c>
      <c r="AD1421" s="34">
        <v>5</v>
      </c>
      <c r="AE1421" s="34">
        <v>10</v>
      </c>
      <c r="AF1421" s="58">
        <f>'Base tratada'!$AC1421+'Base tratada'!$AD1421+'Base tratada'!$AE1421</f>
        <v>22</v>
      </c>
      <c r="AG14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21" s="58" t="str">
        <f>IF('Base tratada'!$AC1421&gt;=MAX('Base tratada'!$AD1421,'Base tratada'!$AE1421),"Web",
IF('Base tratada'!$AD1421&gt;='Base tratada'!$AE1421,"Catalog",
"Store"))</f>
        <v>Store</v>
      </c>
      <c r="AI1421" s="59">
        <f>IF('Base tratada'!$AF1421=0,"0",'Base tratada'!$AK1421/'Base tratada'!$AF1421)</f>
        <v>98.045454545454547</v>
      </c>
      <c r="AJ1421" s="59" t="str">
        <f>IF('Base tratada'!$AI1421=0,"R$ 0",
IF('Base tratada'!$AI1421&lt;=25,"R$ 1–25",
IF('Base tratada'!$AI1421&lt;=50,"R$ 26–50",
"+R$ 50")))</f>
        <v>+R$ 50</v>
      </c>
      <c r="AK1421" s="35">
        <v>2157</v>
      </c>
      <c r="AL1421" s="58" t="str">
        <f>IF('Base tratada'!$AK1421&lt;=100,"R$ 0-100",
IF('Base tratada'!$AK1421&lt;=500,"R$ 101-500",
IF('Base tratada'!$AK1421&lt;=1000,"R$ 501-1000",
IF('Base tratada'!$AK1421&lt;=1500,"R$ 1001-1500",
"+R$ 1500"))))</f>
        <v>+R$ 1500</v>
      </c>
      <c r="AM1421" s="34">
        <v>1</v>
      </c>
      <c r="AN1421" s="34">
        <v>0</v>
      </c>
      <c r="AO1421" s="34">
        <v>0</v>
      </c>
      <c r="AP1421" s="34">
        <v>1</v>
      </c>
      <c r="AQ1421" s="34">
        <v>0</v>
      </c>
      <c r="AR1421" s="34">
        <v>2</v>
      </c>
      <c r="AS1421" s="34">
        <v>0</v>
      </c>
      <c r="AT1421" s="34">
        <v>3</v>
      </c>
      <c r="AU1421" s="34">
        <v>11</v>
      </c>
      <c r="AV1421" s="52">
        <v>2031</v>
      </c>
      <c r="AW1421" s="57">
        <v>0</v>
      </c>
      <c r="AX1421" s="58" t="str">
        <f>IF(Tabela3[[#This Row],[Response]]=1, "Aceitou", "Não aceitou")</f>
        <v>Não aceitou</v>
      </c>
      <c r="AY1421" s="55" t="str">
        <f>Tabela3[[#This Row],[Faixa Recência]] &amp; " | " &amp; Tabela3[[#This Row],[Faixa Gasto]] &amp; " | " &amp; Tabela3[[#This Row],[Faixa ticket médio]]</f>
        <v>61-75 dias | +R$ 1500 | +R$ 50</v>
      </c>
      <c r="AZ14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21" s="36"/>
    </row>
    <row r="1422" spans="1:54" x14ac:dyDescent="0.25">
      <c r="A1422" s="61">
        <v>1421</v>
      </c>
      <c r="B1422" s="37">
        <v>51876</v>
      </c>
      <c r="C1422" s="34">
        <v>0</v>
      </c>
      <c r="D1422" s="34">
        <v>0</v>
      </c>
      <c r="E1422" s="34">
        <v>88</v>
      </c>
      <c r="F1422" s="58" t="str">
        <f>IF('Base tratada'!$E1422&lt;=15,"0-15 dias",
IF('Base tratada'!$E1422&lt;=30, "16-30 dias",
IF('Base tratada'!$E1422&lt;=45, "31-45 dias",
IF('Base tratada'!$E1422&lt;=60, "46-60 dias",
IF('Base tratada'!$E1422&lt;=75, "61-75 dias", "76-99 dias")))))</f>
        <v>76-99 dias</v>
      </c>
      <c r="G1422" s="38">
        <v>62</v>
      </c>
      <c r="H1422" s="60" t="str">
        <f>IF('Base tratada'!$G1422&lt;=29,"24–29",
IF('Base tratada'!$G1422&lt;=39,"30–39",
IF('Base tratada'!$G1422&lt;=49,"40–49",
IF('Base tratada'!$G1422&lt;=59,"50–59",
IF('Base tratada'!$G1422&lt;=69,"60–69",
"70–80")))))</f>
        <v>60–69</v>
      </c>
      <c r="I1422" s="34">
        <v>2416</v>
      </c>
      <c r="J1422" s="58" t="str">
        <f>IF('Base tratada'!$K1422=1,"Divorciado",
IF('Base tratada'!$L1422=1,"Casado",
IF('Base tratada'!$M1422=1, "Solteiro",
IF('Base tratada'!$N1422=1,"Juntos",
"Viúvo"))))</f>
        <v>Casado</v>
      </c>
      <c r="K1422" s="34">
        <v>0</v>
      </c>
      <c r="L1422" s="34">
        <v>1</v>
      </c>
      <c r="M1422" s="34">
        <v>0</v>
      </c>
      <c r="N1422" s="34">
        <v>0</v>
      </c>
      <c r="O1422" s="34">
        <v>0</v>
      </c>
      <c r="P1422" s="34">
        <v>0</v>
      </c>
      <c r="Q1422" s="34">
        <v>0</v>
      </c>
      <c r="R1422" s="34">
        <v>1</v>
      </c>
      <c r="S1422" s="34">
        <v>0</v>
      </c>
      <c r="T1422" s="34">
        <v>0</v>
      </c>
      <c r="U1422" s="35">
        <v>99</v>
      </c>
      <c r="V1422" s="35">
        <v>27</v>
      </c>
      <c r="W1422" s="35">
        <v>102</v>
      </c>
      <c r="X1422" s="35">
        <v>28</v>
      </c>
      <c r="Y1422" s="35">
        <v>48</v>
      </c>
      <c r="Z1422" s="35">
        <v>6</v>
      </c>
      <c r="AA1422" s="34">
        <v>1</v>
      </c>
      <c r="AB1422" s="34">
        <v>1</v>
      </c>
      <c r="AC1422" s="34">
        <v>2</v>
      </c>
      <c r="AD1422" s="34">
        <v>2</v>
      </c>
      <c r="AE1422" s="34">
        <v>8</v>
      </c>
      <c r="AF1422" s="58">
        <f>'Base tratada'!$AC1422+'Base tratada'!$AD1422+'Base tratada'!$AE1422</f>
        <v>12</v>
      </c>
      <c r="AG14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22" s="58" t="str">
        <f>IF('Base tratada'!$AC1422&gt;=MAX('Base tratada'!$AD1422,'Base tratada'!$AE1422),"Web",
IF('Base tratada'!$AD1422&gt;='Base tratada'!$AE1422,"Catalog",
"Store"))</f>
        <v>Store</v>
      </c>
      <c r="AI1422" s="59">
        <f>IF('Base tratada'!$AF1422=0,"0",'Base tratada'!$AK1422/'Base tratada'!$AF1422)</f>
        <v>25.333333333333332</v>
      </c>
      <c r="AJ1422" s="59" t="str">
        <f>IF('Base tratada'!$AI1422=0,"R$ 0",
IF('Base tratada'!$AI1422&lt;=25,"R$ 1–25",
IF('Base tratada'!$AI1422&lt;=50,"R$ 26–50",
"+R$ 50")))</f>
        <v>R$ 26–50</v>
      </c>
      <c r="AK1422" s="35">
        <v>304</v>
      </c>
      <c r="AL1422" s="58" t="str">
        <f>IF('Base tratada'!$AK1422&lt;=100,"R$ 0-100",
IF('Base tratada'!$AK1422&lt;=500,"R$ 101-500",
IF('Base tratada'!$AK1422&lt;=1000,"R$ 501-1000",
IF('Base tratada'!$AK1422&lt;=1500,"R$ 1001-1500",
"+R$ 1500"))))</f>
        <v>R$ 101-500</v>
      </c>
      <c r="AM1422" s="34">
        <v>0</v>
      </c>
      <c r="AN1422" s="34">
        <v>0</v>
      </c>
      <c r="AO1422" s="34">
        <v>0</v>
      </c>
      <c r="AP1422" s="34">
        <v>0</v>
      </c>
      <c r="AQ1422" s="34">
        <v>0</v>
      </c>
      <c r="AR1422" s="34">
        <v>0</v>
      </c>
      <c r="AS1422" s="34">
        <v>0</v>
      </c>
      <c r="AT1422" s="34">
        <v>3</v>
      </c>
      <c r="AU1422" s="34">
        <v>11</v>
      </c>
      <c r="AV1422" s="52">
        <v>298</v>
      </c>
      <c r="AW1422" s="57">
        <v>0</v>
      </c>
      <c r="AX1422" s="58" t="str">
        <f>IF(Tabela3[[#This Row],[Response]]=1, "Aceitou", "Não aceitou")</f>
        <v>Não aceitou</v>
      </c>
      <c r="AY1422" s="55" t="str">
        <f>Tabela3[[#This Row],[Faixa Recência]] &amp; " | " &amp; Tabela3[[#This Row],[Faixa Gasto]] &amp; " | " &amp; Tabela3[[#This Row],[Faixa ticket médio]]</f>
        <v>76-99 dias | R$ 101-500 | R$ 26–50</v>
      </c>
      <c r="AZ14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22" s="36"/>
    </row>
    <row r="1423" spans="1:54" x14ac:dyDescent="0.25">
      <c r="A1423" s="61">
        <v>1422</v>
      </c>
      <c r="B1423" s="37">
        <v>78041</v>
      </c>
      <c r="C1423" s="34">
        <v>0</v>
      </c>
      <c r="D1423" s="34">
        <v>0</v>
      </c>
      <c r="E1423" s="34">
        <v>93</v>
      </c>
      <c r="F1423" s="58" t="str">
        <f>IF('Base tratada'!$E1423&lt;=15,"0-15 dias",
IF('Base tratada'!$E1423&lt;=30, "16-30 dias",
IF('Base tratada'!$E1423&lt;=45, "31-45 dias",
IF('Base tratada'!$E1423&lt;=60, "46-60 dias",
IF('Base tratada'!$E1423&lt;=75, "61-75 dias", "76-99 dias")))))</f>
        <v>76-99 dias</v>
      </c>
      <c r="G1423" s="38">
        <v>49</v>
      </c>
      <c r="H1423" s="60" t="str">
        <f>IF('Base tratada'!$G1423&lt;=29,"24–29",
IF('Base tratada'!$G1423&lt;=39,"30–39",
IF('Base tratada'!$G1423&lt;=49,"40–49",
IF('Base tratada'!$G1423&lt;=59,"50–59",
IF('Base tratada'!$G1423&lt;=69,"60–69",
"70–80")))))</f>
        <v>40–49</v>
      </c>
      <c r="I1423" s="34">
        <v>2719</v>
      </c>
      <c r="J1423" s="58" t="str">
        <f>IF('Base tratada'!$K1423=1,"Divorciado",
IF('Base tratada'!$L1423=1,"Casado",
IF('Base tratada'!$M1423=1, "Solteiro",
IF('Base tratada'!$N1423=1,"Juntos",
"Viúvo"))))</f>
        <v>Casado</v>
      </c>
      <c r="K1423" s="34">
        <v>0</v>
      </c>
      <c r="L1423" s="34">
        <v>1</v>
      </c>
      <c r="M1423" s="34">
        <v>0</v>
      </c>
      <c r="N1423" s="34">
        <v>0</v>
      </c>
      <c r="O1423" s="34">
        <v>0</v>
      </c>
      <c r="P1423" s="34">
        <v>1</v>
      </c>
      <c r="Q1423" s="34">
        <v>0</v>
      </c>
      <c r="R1423" s="34">
        <v>0</v>
      </c>
      <c r="S1423" s="34">
        <v>0</v>
      </c>
      <c r="T1423" s="34">
        <v>0</v>
      </c>
      <c r="U1423" s="35">
        <v>482</v>
      </c>
      <c r="V1423" s="35">
        <v>35</v>
      </c>
      <c r="W1423" s="35">
        <v>553</v>
      </c>
      <c r="X1423" s="35">
        <v>72</v>
      </c>
      <c r="Y1423" s="35">
        <v>160</v>
      </c>
      <c r="Z1423" s="35">
        <v>17</v>
      </c>
      <c r="AA1423" s="34">
        <v>1</v>
      </c>
      <c r="AB1423" s="34">
        <v>2</v>
      </c>
      <c r="AC1423" s="34">
        <v>4</v>
      </c>
      <c r="AD1423" s="34">
        <v>4</v>
      </c>
      <c r="AE1423" s="34">
        <v>9</v>
      </c>
      <c r="AF1423" s="58">
        <f>'Base tratada'!$AC1423+'Base tratada'!$AD1423+'Base tratada'!$AE1423</f>
        <v>17</v>
      </c>
      <c r="AG14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23" s="58" t="str">
        <f>IF('Base tratada'!$AC1423&gt;=MAX('Base tratada'!$AD1423,'Base tratada'!$AE1423),"Web",
IF('Base tratada'!$AD1423&gt;='Base tratada'!$AE1423,"Catalog",
"Store"))</f>
        <v>Store</v>
      </c>
      <c r="AI1423" s="59">
        <f>IF('Base tratada'!$AF1423=0,"0",'Base tratada'!$AK1423/'Base tratada'!$AF1423)</f>
        <v>76.588235294117652</v>
      </c>
      <c r="AJ1423" s="59" t="str">
        <f>IF('Base tratada'!$AI1423=0,"R$ 0",
IF('Base tratada'!$AI1423&lt;=25,"R$ 1–25",
IF('Base tratada'!$AI1423&lt;=50,"R$ 26–50",
"+R$ 50")))</f>
        <v>+R$ 50</v>
      </c>
      <c r="AK1423" s="35">
        <v>1302</v>
      </c>
      <c r="AL1423" s="58" t="str">
        <f>IF('Base tratada'!$AK1423&lt;=100,"R$ 0-100",
IF('Base tratada'!$AK1423&lt;=500,"R$ 101-500",
IF('Base tratada'!$AK1423&lt;=1000,"R$ 501-1000",
IF('Base tratada'!$AK1423&lt;=1500,"R$ 1001-1500",
"+R$ 1500"))))</f>
        <v>R$ 1001-1500</v>
      </c>
      <c r="AM1423" s="34">
        <v>0</v>
      </c>
      <c r="AN1423" s="34">
        <v>0</v>
      </c>
      <c r="AO1423" s="34">
        <v>0</v>
      </c>
      <c r="AP1423" s="34">
        <v>0</v>
      </c>
      <c r="AQ1423" s="34">
        <v>0</v>
      </c>
      <c r="AR1423" s="34">
        <v>0</v>
      </c>
      <c r="AS1423" s="34">
        <v>0</v>
      </c>
      <c r="AT1423" s="34">
        <v>3</v>
      </c>
      <c r="AU1423" s="34">
        <v>11</v>
      </c>
      <c r="AV1423" s="52">
        <v>1285</v>
      </c>
      <c r="AW1423" s="57">
        <v>0</v>
      </c>
      <c r="AX1423" s="58" t="str">
        <f>IF(Tabela3[[#This Row],[Response]]=1, "Aceitou", "Não aceitou")</f>
        <v>Não aceitou</v>
      </c>
      <c r="AY1423" s="55" t="str">
        <f>Tabela3[[#This Row],[Faixa Recência]] &amp; " | " &amp; Tabela3[[#This Row],[Faixa Gasto]] &amp; " | " &amp; Tabela3[[#This Row],[Faixa ticket médio]]</f>
        <v>76-99 dias | R$ 1001-1500 | +R$ 50</v>
      </c>
      <c r="AZ14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23" s="36"/>
    </row>
    <row r="1424" spans="1:54" x14ac:dyDescent="0.25">
      <c r="A1424" s="61">
        <v>1423</v>
      </c>
      <c r="B1424" s="37">
        <v>52852</v>
      </c>
      <c r="C1424" s="34">
        <v>0</v>
      </c>
      <c r="D1424" s="34">
        <v>1</v>
      </c>
      <c r="E1424" s="34">
        <v>93</v>
      </c>
      <c r="F1424" s="58" t="str">
        <f>IF('Base tratada'!$E1424&lt;=15,"0-15 dias",
IF('Base tratada'!$E1424&lt;=30, "16-30 dias",
IF('Base tratada'!$E1424&lt;=45, "31-45 dias",
IF('Base tratada'!$E1424&lt;=60, "46-60 dias",
IF('Base tratada'!$E1424&lt;=75, "61-75 dias", "76-99 dias")))))</f>
        <v>76-99 dias</v>
      </c>
      <c r="G1424" s="38">
        <v>63</v>
      </c>
      <c r="H1424" s="60" t="str">
        <f>IF('Base tratada'!$G1424&lt;=29,"24–29",
IF('Base tratada'!$G1424&lt;=39,"30–39",
IF('Base tratada'!$G1424&lt;=49,"40–49",
IF('Base tratada'!$G1424&lt;=59,"50–59",
IF('Base tratada'!$G1424&lt;=69,"60–69",
"70–80")))))</f>
        <v>60–69</v>
      </c>
      <c r="I1424" s="34">
        <v>2734</v>
      </c>
      <c r="J1424" s="58" t="str">
        <f>IF('Base tratada'!$K1424=1,"Divorciado",
IF('Base tratada'!$L1424=1,"Casado",
IF('Base tratada'!$M1424=1, "Solteiro",
IF('Base tratada'!$N1424=1,"Juntos",
"Viúvo"))))</f>
        <v>Casado</v>
      </c>
      <c r="K1424" s="34">
        <v>0</v>
      </c>
      <c r="L1424" s="34">
        <v>1</v>
      </c>
      <c r="M1424" s="34">
        <v>0</v>
      </c>
      <c r="N1424" s="34">
        <v>0</v>
      </c>
      <c r="O1424" s="34">
        <v>0</v>
      </c>
      <c r="P1424" s="34">
        <v>0</v>
      </c>
      <c r="Q1424" s="34">
        <v>0</v>
      </c>
      <c r="R1424" s="34">
        <v>1</v>
      </c>
      <c r="S1424" s="34">
        <v>0</v>
      </c>
      <c r="T1424" s="34">
        <v>0</v>
      </c>
      <c r="U1424" s="35">
        <v>714</v>
      </c>
      <c r="V1424" s="35">
        <v>8</v>
      </c>
      <c r="W1424" s="35">
        <v>99</v>
      </c>
      <c r="X1424" s="35">
        <v>11</v>
      </c>
      <c r="Y1424" s="35">
        <v>0</v>
      </c>
      <c r="Z1424" s="35">
        <v>47</v>
      </c>
      <c r="AA1424" s="34">
        <v>4</v>
      </c>
      <c r="AB1424" s="34">
        <v>8</v>
      </c>
      <c r="AC1424" s="34">
        <v>10</v>
      </c>
      <c r="AD1424" s="34">
        <v>7</v>
      </c>
      <c r="AE1424" s="34">
        <v>5</v>
      </c>
      <c r="AF1424" s="58">
        <f>'Base tratada'!$AC1424+'Base tratada'!$AD1424+'Base tratada'!$AE1424</f>
        <v>22</v>
      </c>
      <c r="AG14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24" s="58" t="str">
        <f>IF('Base tratada'!$AC1424&gt;=MAX('Base tratada'!$AD1424,'Base tratada'!$AE1424),"Web",
IF('Base tratada'!$AD1424&gt;='Base tratada'!$AE1424,"Catalog",
"Store"))</f>
        <v>Web</v>
      </c>
      <c r="AI1424" s="59">
        <f>IF('Base tratada'!$AF1424=0,"0",'Base tratada'!$AK1424/'Base tratada'!$AF1424)</f>
        <v>37.81818181818182</v>
      </c>
      <c r="AJ1424" s="59" t="str">
        <f>IF('Base tratada'!$AI1424=0,"R$ 0",
IF('Base tratada'!$AI1424&lt;=25,"R$ 1–25",
IF('Base tratada'!$AI1424&lt;=50,"R$ 26–50",
"+R$ 50")))</f>
        <v>R$ 26–50</v>
      </c>
      <c r="AK1424" s="35">
        <v>832</v>
      </c>
      <c r="AL1424" s="58" t="str">
        <f>IF('Base tratada'!$AK1424&lt;=100,"R$ 0-100",
IF('Base tratada'!$AK1424&lt;=500,"R$ 101-500",
IF('Base tratada'!$AK1424&lt;=1000,"R$ 501-1000",
IF('Base tratada'!$AK1424&lt;=1500,"R$ 1001-1500",
"+R$ 1500"))))</f>
        <v>R$ 501-1000</v>
      </c>
      <c r="AM1424" s="34">
        <v>0</v>
      </c>
      <c r="AN1424" s="34">
        <v>0</v>
      </c>
      <c r="AO1424" s="34">
        <v>1</v>
      </c>
      <c r="AP1424" s="34">
        <v>0</v>
      </c>
      <c r="AQ1424" s="34">
        <v>0</v>
      </c>
      <c r="AR1424" s="34">
        <v>1</v>
      </c>
      <c r="AS1424" s="34">
        <v>0</v>
      </c>
      <c r="AT1424" s="34">
        <v>3</v>
      </c>
      <c r="AU1424" s="34">
        <v>11</v>
      </c>
      <c r="AV1424" s="52">
        <v>785</v>
      </c>
      <c r="AW1424" s="57">
        <v>0</v>
      </c>
      <c r="AX1424" s="58" t="str">
        <f>IF(Tabela3[[#This Row],[Response]]=1, "Aceitou", "Não aceitou")</f>
        <v>Não aceitou</v>
      </c>
      <c r="AY1424" s="55" t="str">
        <f>Tabela3[[#This Row],[Faixa Recência]] &amp; " | " &amp; Tabela3[[#This Row],[Faixa Gasto]] &amp; " | " &amp; Tabela3[[#This Row],[Faixa ticket médio]]</f>
        <v>76-99 dias | R$ 501-1000 | R$ 26–50</v>
      </c>
      <c r="AZ14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24" s="36"/>
    </row>
    <row r="1425" spans="1:54" x14ac:dyDescent="0.25">
      <c r="A1425" s="61">
        <v>1424</v>
      </c>
      <c r="B1425" s="37">
        <v>70038</v>
      </c>
      <c r="C1425" s="34">
        <v>0</v>
      </c>
      <c r="D1425" s="34">
        <v>0</v>
      </c>
      <c r="E1425" s="34">
        <v>54</v>
      </c>
      <c r="F1425" s="58" t="str">
        <f>IF('Base tratada'!$E1425&lt;=15,"0-15 dias",
IF('Base tratada'!$E1425&lt;=30, "16-30 dias",
IF('Base tratada'!$E1425&lt;=45, "31-45 dias",
IF('Base tratada'!$E1425&lt;=60, "46-60 dias",
IF('Base tratada'!$E1425&lt;=75, "61-75 dias", "76-99 dias")))))</f>
        <v>46-60 dias</v>
      </c>
      <c r="G1425" s="38">
        <v>38</v>
      </c>
      <c r="H1425" s="60" t="str">
        <f>IF('Base tratada'!$G1425&lt;=29,"24–29",
IF('Base tratada'!$G1425&lt;=39,"30–39",
IF('Base tratada'!$G1425&lt;=49,"40–49",
IF('Base tratada'!$G1425&lt;=59,"50–59",
IF('Base tratada'!$G1425&lt;=69,"60–69",
"70–80")))))</f>
        <v>30–39</v>
      </c>
      <c r="I1425" s="34">
        <v>2406</v>
      </c>
      <c r="J1425" s="58" t="str">
        <f>IF('Base tratada'!$K1425=1,"Divorciado",
IF('Base tratada'!$L1425=1,"Casado",
IF('Base tratada'!$M1425=1, "Solteiro",
IF('Base tratada'!$N1425=1,"Juntos",
"Viúvo"))))</f>
        <v>Juntos</v>
      </c>
      <c r="K1425" s="34">
        <v>0</v>
      </c>
      <c r="L1425" s="34">
        <v>0</v>
      </c>
      <c r="M1425" s="34">
        <v>0</v>
      </c>
      <c r="N1425" s="34">
        <v>1</v>
      </c>
      <c r="O1425" s="34">
        <v>0</v>
      </c>
      <c r="P1425" s="34">
        <v>0</v>
      </c>
      <c r="Q1425" s="34">
        <v>0</v>
      </c>
      <c r="R1425" s="34">
        <v>0</v>
      </c>
      <c r="S1425" s="34">
        <v>0</v>
      </c>
      <c r="T1425" s="34">
        <v>1</v>
      </c>
      <c r="U1425" s="35">
        <v>587</v>
      </c>
      <c r="V1425" s="35">
        <v>54</v>
      </c>
      <c r="W1425" s="35">
        <v>348</v>
      </c>
      <c r="X1425" s="35">
        <v>71</v>
      </c>
      <c r="Y1425" s="35">
        <v>54</v>
      </c>
      <c r="Z1425" s="35">
        <v>130</v>
      </c>
      <c r="AA1425" s="34">
        <v>1</v>
      </c>
      <c r="AB1425" s="34">
        <v>2</v>
      </c>
      <c r="AC1425" s="34">
        <v>4</v>
      </c>
      <c r="AD1425" s="34">
        <v>4</v>
      </c>
      <c r="AE1425" s="34">
        <v>8</v>
      </c>
      <c r="AF1425" s="58">
        <f>'Base tratada'!$AC1425+'Base tratada'!$AD1425+'Base tratada'!$AE1425</f>
        <v>16</v>
      </c>
      <c r="AG14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25" s="58" t="str">
        <f>IF('Base tratada'!$AC1425&gt;=MAX('Base tratada'!$AD1425,'Base tratada'!$AE1425),"Web",
IF('Base tratada'!$AD1425&gt;='Base tratada'!$AE1425,"Catalog",
"Store"))</f>
        <v>Store</v>
      </c>
      <c r="AI1425" s="59">
        <f>IF('Base tratada'!$AF1425=0,"0",'Base tratada'!$AK1425/'Base tratada'!$AF1425)</f>
        <v>69.625</v>
      </c>
      <c r="AJ1425" s="59" t="str">
        <f>IF('Base tratada'!$AI1425=0,"R$ 0",
IF('Base tratada'!$AI1425&lt;=25,"R$ 1–25",
IF('Base tratada'!$AI1425&lt;=50,"R$ 26–50",
"+R$ 50")))</f>
        <v>+R$ 50</v>
      </c>
      <c r="AK1425" s="35">
        <v>1114</v>
      </c>
      <c r="AL1425" s="58" t="str">
        <f>IF('Base tratada'!$AK1425&lt;=100,"R$ 0-100",
IF('Base tratada'!$AK1425&lt;=500,"R$ 101-500",
IF('Base tratada'!$AK1425&lt;=1000,"R$ 501-1000",
IF('Base tratada'!$AK1425&lt;=1500,"R$ 1001-1500",
"+R$ 1500"))))</f>
        <v>R$ 1001-1500</v>
      </c>
      <c r="AM1425" s="34">
        <v>0</v>
      </c>
      <c r="AN1425" s="34">
        <v>0</v>
      </c>
      <c r="AO1425" s="34">
        <v>0</v>
      </c>
      <c r="AP1425" s="34">
        <v>0</v>
      </c>
      <c r="AQ1425" s="34">
        <v>0</v>
      </c>
      <c r="AR1425" s="34">
        <v>0</v>
      </c>
      <c r="AS1425" s="34">
        <v>0</v>
      </c>
      <c r="AT1425" s="34">
        <v>3</v>
      </c>
      <c r="AU1425" s="34">
        <v>11</v>
      </c>
      <c r="AV1425" s="52">
        <v>984</v>
      </c>
      <c r="AW1425" s="57">
        <v>0</v>
      </c>
      <c r="AX1425" s="58" t="str">
        <f>IF(Tabela3[[#This Row],[Response]]=1, "Aceitou", "Não aceitou")</f>
        <v>Não aceitou</v>
      </c>
      <c r="AY1425" s="55" t="str">
        <f>Tabela3[[#This Row],[Faixa Recência]] &amp; " | " &amp; Tabela3[[#This Row],[Faixa Gasto]] &amp; " | " &amp; Tabela3[[#This Row],[Faixa ticket médio]]</f>
        <v>46-60 dias | R$ 1001-1500 | +R$ 50</v>
      </c>
      <c r="AZ14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25" s="36"/>
    </row>
    <row r="1426" spans="1:54" x14ac:dyDescent="0.25">
      <c r="A1426" s="61">
        <v>1425</v>
      </c>
      <c r="B1426" s="37">
        <v>69401</v>
      </c>
      <c r="C1426" s="34">
        <v>0</v>
      </c>
      <c r="D1426" s="34">
        <v>1</v>
      </c>
      <c r="E1426" s="34">
        <v>41</v>
      </c>
      <c r="F1426" s="58" t="str">
        <f>IF('Base tratada'!$E1426&lt;=15,"0-15 dias",
IF('Base tratada'!$E1426&lt;=30, "16-30 dias",
IF('Base tratada'!$E1426&lt;=45, "31-45 dias",
IF('Base tratada'!$E1426&lt;=60, "46-60 dias",
IF('Base tratada'!$E1426&lt;=75, "61-75 dias", "76-99 dias")))))</f>
        <v>31-45 dias</v>
      </c>
      <c r="G1426" s="38">
        <v>47</v>
      </c>
      <c r="H1426" s="60" t="str">
        <f>IF('Base tratada'!$G1426&lt;=29,"24–29",
IF('Base tratada'!$G1426&lt;=39,"30–39",
IF('Base tratada'!$G1426&lt;=49,"40–49",
IF('Base tratada'!$G1426&lt;=59,"50–59",
IF('Base tratada'!$G1426&lt;=69,"60–69",
"70–80")))))</f>
        <v>40–49</v>
      </c>
      <c r="I1426" s="34">
        <v>2257</v>
      </c>
      <c r="J1426" s="58" t="str">
        <f>IF('Base tratada'!$K1426=1,"Divorciado",
IF('Base tratada'!$L1426=1,"Casado",
IF('Base tratada'!$M1426=1, "Solteiro",
IF('Base tratada'!$N1426=1,"Juntos",
"Viúvo"))))</f>
        <v>Juntos</v>
      </c>
      <c r="K1426" s="34">
        <v>0</v>
      </c>
      <c r="L1426" s="34">
        <v>0</v>
      </c>
      <c r="M1426" s="34">
        <v>0</v>
      </c>
      <c r="N1426" s="34">
        <v>1</v>
      </c>
      <c r="O1426" s="34">
        <v>0</v>
      </c>
      <c r="P1426" s="34">
        <v>1</v>
      </c>
      <c r="Q1426" s="34">
        <v>0</v>
      </c>
      <c r="R1426" s="34">
        <v>0</v>
      </c>
      <c r="S1426" s="34">
        <v>0</v>
      </c>
      <c r="T1426" s="34">
        <v>0</v>
      </c>
      <c r="U1426" s="35">
        <v>399</v>
      </c>
      <c r="V1426" s="35">
        <v>27</v>
      </c>
      <c r="W1426" s="35">
        <v>159</v>
      </c>
      <c r="X1426" s="35">
        <v>58</v>
      </c>
      <c r="Y1426" s="35">
        <v>8</v>
      </c>
      <c r="Z1426" s="35">
        <v>39</v>
      </c>
      <c r="AA1426" s="34">
        <v>4</v>
      </c>
      <c r="AB1426" s="34">
        <v>2</v>
      </c>
      <c r="AC1426" s="34">
        <v>4</v>
      </c>
      <c r="AD1426" s="34">
        <v>4</v>
      </c>
      <c r="AE1426" s="34">
        <v>5</v>
      </c>
      <c r="AF1426" s="58">
        <f>'Base tratada'!$AC1426+'Base tratada'!$AD1426+'Base tratada'!$AE1426</f>
        <v>13</v>
      </c>
      <c r="AG14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26" s="58" t="str">
        <f>IF('Base tratada'!$AC1426&gt;=MAX('Base tratada'!$AD1426,'Base tratada'!$AE1426),"Web",
IF('Base tratada'!$AD1426&gt;='Base tratada'!$AE1426,"Catalog",
"Store"))</f>
        <v>Store</v>
      </c>
      <c r="AI1426" s="59">
        <f>IF('Base tratada'!$AF1426=0,"0",'Base tratada'!$AK1426/'Base tratada'!$AF1426)</f>
        <v>50.07692307692308</v>
      </c>
      <c r="AJ1426" s="59" t="str">
        <f>IF('Base tratada'!$AI1426=0,"R$ 0",
IF('Base tratada'!$AI1426&lt;=25,"R$ 1–25",
IF('Base tratada'!$AI1426&lt;=50,"R$ 26–50",
"+R$ 50")))</f>
        <v>+R$ 50</v>
      </c>
      <c r="AK1426" s="35">
        <v>651</v>
      </c>
      <c r="AL1426" s="58" t="str">
        <f>IF('Base tratada'!$AK1426&lt;=100,"R$ 0-100",
IF('Base tratada'!$AK1426&lt;=500,"R$ 101-500",
IF('Base tratada'!$AK1426&lt;=1000,"R$ 501-1000",
IF('Base tratada'!$AK1426&lt;=1500,"R$ 1001-1500",
"+R$ 1500"))))</f>
        <v>R$ 501-1000</v>
      </c>
      <c r="AM1426" s="34">
        <v>0</v>
      </c>
      <c r="AN1426" s="34">
        <v>0</v>
      </c>
      <c r="AO1426" s="34">
        <v>0</v>
      </c>
      <c r="AP1426" s="34">
        <v>0</v>
      </c>
      <c r="AQ1426" s="34">
        <v>0</v>
      </c>
      <c r="AR1426" s="34">
        <v>0</v>
      </c>
      <c r="AS1426" s="34">
        <v>0</v>
      </c>
      <c r="AT1426" s="34">
        <v>3</v>
      </c>
      <c r="AU1426" s="34">
        <v>11</v>
      </c>
      <c r="AV1426" s="52">
        <v>612</v>
      </c>
      <c r="AW1426" s="57">
        <v>0</v>
      </c>
      <c r="AX1426" s="58" t="str">
        <f>IF(Tabela3[[#This Row],[Response]]=1, "Aceitou", "Não aceitou")</f>
        <v>Não aceitou</v>
      </c>
      <c r="AY1426" s="55" t="str">
        <f>Tabela3[[#This Row],[Faixa Recência]] &amp; " | " &amp; Tabela3[[#This Row],[Faixa Gasto]] &amp; " | " &amp; Tabela3[[#This Row],[Faixa ticket médio]]</f>
        <v>31-45 dias | R$ 501-1000 | +R$ 50</v>
      </c>
      <c r="AZ14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26" s="36"/>
    </row>
    <row r="1427" spans="1:54" x14ac:dyDescent="0.25">
      <c r="A1427" s="61">
        <v>1426</v>
      </c>
      <c r="B1427" s="37">
        <v>46053</v>
      </c>
      <c r="C1427" s="34">
        <v>1</v>
      </c>
      <c r="D1427" s="34">
        <v>0</v>
      </c>
      <c r="E1427" s="34">
        <v>46</v>
      </c>
      <c r="F1427" s="58" t="str">
        <f>IF('Base tratada'!$E1427&lt;=15,"0-15 dias",
IF('Base tratada'!$E1427&lt;=30, "16-30 dias",
IF('Base tratada'!$E1427&lt;=45, "31-45 dias",
IF('Base tratada'!$E1427&lt;=60, "46-60 dias",
IF('Base tratada'!$E1427&lt;=75, "61-75 dias", "76-99 dias")))))</f>
        <v>46-60 dias</v>
      </c>
      <c r="G1427" s="38">
        <v>48</v>
      </c>
      <c r="H1427" s="60" t="str">
        <f>IF('Base tratada'!$G1427&lt;=29,"24–29",
IF('Base tratada'!$G1427&lt;=39,"30–39",
IF('Base tratada'!$G1427&lt;=49,"40–49",
IF('Base tratada'!$G1427&lt;=59,"50–59",
IF('Base tratada'!$G1427&lt;=69,"60–69",
"70–80")))))</f>
        <v>40–49</v>
      </c>
      <c r="I1427" s="34">
        <v>2656</v>
      </c>
      <c r="J1427" s="58" t="str">
        <f>IF('Base tratada'!$K1427=1,"Divorciado",
IF('Base tratada'!$L1427=1,"Casado",
IF('Base tratada'!$M1427=1, "Solteiro",
IF('Base tratada'!$N1427=1,"Juntos",
"Viúvo"))))</f>
        <v>Juntos</v>
      </c>
      <c r="K1427" s="34">
        <v>0</v>
      </c>
      <c r="L1427" s="34">
        <v>0</v>
      </c>
      <c r="M1427" s="34">
        <v>0</v>
      </c>
      <c r="N1427" s="34">
        <v>1</v>
      </c>
      <c r="O1427" s="34">
        <v>0</v>
      </c>
      <c r="P1427" s="34">
        <v>0</v>
      </c>
      <c r="Q1427" s="34">
        <v>0</v>
      </c>
      <c r="R1427" s="34">
        <v>1</v>
      </c>
      <c r="S1427" s="34">
        <v>0</v>
      </c>
      <c r="T1427" s="34">
        <v>0</v>
      </c>
      <c r="U1427" s="35">
        <v>56</v>
      </c>
      <c r="V1427" s="35">
        <v>10</v>
      </c>
      <c r="W1427" s="35">
        <v>92</v>
      </c>
      <c r="X1427" s="35">
        <v>19</v>
      </c>
      <c r="Y1427" s="35">
        <v>7</v>
      </c>
      <c r="Z1427" s="35">
        <v>25</v>
      </c>
      <c r="AA1427" s="34">
        <v>3</v>
      </c>
      <c r="AB1427" s="34">
        <v>5</v>
      </c>
      <c r="AC1427" s="34">
        <v>3</v>
      </c>
      <c r="AD1427" s="34">
        <v>2</v>
      </c>
      <c r="AE1427" s="34">
        <v>4</v>
      </c>
      <c r="AF1427" s="58">
        <f>'Base tratada'!$AC1427+'Base tratada'!$AD1427+'Base tratada'!$AE1427</f>
        <v>9</v>
      </c>
      <c r="AG14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27" s="58" t="str">
        <f>IF('Base tratada'!$AC1427&gt;=MAX('Base tratada'!$AD1427,'Base tratada'!$AE1427),"Web",
IF('Base tratada'!$AD1427&gt;='Base tratada'!$AE1427,"Catalog",
"Store"))</f>
        <v>Store</v>
      </c>
      <c r="AI1427" s="59">
        <f>IF('Base tratada'!$AF1427=0,"0",'Base tratada'!$AK1427/'Base tratada'!$AF1427)</f>
        <v>20.444444444444443</v>
      </c>
      <c r="AJ1427" s="59" t="str">
        <f>IF('Base tratada'!$AI1427=0,"R$ 0",
IF('Base tratada'!$AI1427&lt;=25,"R$ 1–25",
IF('Base tratada'!$AI1427&lt;=50,"R$ 26–50",
"+R$ 50")))</f>
        <v>R$ 1–25</v>
      </c>
      <c r="AK1427" s="35">
        <v>184</v>
      </c>
      <c r="AL1427" s="58" t="str">
        <f>IF('Base tratada'!$AK1427&lt;=100,"R$ 0-100",
IF('Base tratada'!$AK1427&lt;=500,"R$ 101-500",
IF('Base tratada'!$AK1427&lt;=1000,"R$ 501-1000",
IF('Base tratada'!$AK1427&lt;=1500,"R$ 1001-1500",
"+R$ 1500"))))</f>
        <v>R$ 101-500</v>
      </c>
      <c r="AM1427" s="34">
        <v>0</v>
      </c>
      <c r="AN1427" s="34">
        <v>0</v>
      </c>
      <c r="AO1427" s="34">
        <v>0</v>
      </c>
      <c r="AP1427" s="34">
        <v>0</v>
      </c>
      <c r="AQ1427" s="34">
        <v>0</v>
      </c>
      <c r="AR1427" s="34">
        <v>0</v>
      </c>
      <c r="AS1427" s="34">
        <v>0</v>
      </c>
      <c r="AT1427" s="34">
        <v>3</v>
      </c>
      <c r="AU1427" s="34">
        <v>11</v>
      </c>
      <c r="AV1427" s="52">
        <v>159</v>
      </c>
      <c r="AW1427" s="57">
        <v>0</v>
      </c>
      <c r="AX1427" s="58" t="str">
        <f>IF(Tabela3[[#This Row],[Response]]=1, "Aceitou", "Não aceitou")</f>
        <v>Não aceitou</v>
      </c>
      <c r="AY1427" s="55" t="str">
        <f>Tabela3[[#This Row],[Faixa Recência]] &amp; " | " &amp; Tabela3[[#This Row],[Faixa Gasto]] &amp; " | " &amp; Tabela3[[#This Row],[Faixa ticket médio]]</f>
        <v>46-60 dias | R$ 101-500 | R$ 1–25</v>
      </c>
      <c r="AZ14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27" s="36"/>
    </row>
    <row r="1428" spans="1:54" x14ac:dyDescent="0.25">
      <c r="A1428" s="61">
        <v>1427</v>
      </c>
      <c r="B1428" s="37">
        <v>77343</v>
      </c>
      <c r="C1428" s="34">
        <v>0</v>
      </c>
      <c r="D1428" s="34">
        <v>0</v>
      </c>
      <c r="E1428" s="34">
        <v>28</v>
      </c>
      <c r="F1428" s="58" t="str">
        <f>IF('Base tratada'!$E1428&lt;=15,"0-15 dias",
IF('Base tratada'!$E1428&lt;=30, "16-30 dias",
IF('Base tratada'!$E1428&lt;=45, "31-45 dias",
IF('Base tratada'!$E1428&lt;=60, "46-60 dias",
IF('Base tratada'!$E1428&lt;=75, "61-75 dias", "76-99 dias")))))</f>
        <v>16-30 dias</v>
      </c>
      <c r="G1428" s="38">
        <v>55</v>
      </c>
      <c r="H1428" s="60" t="str">
        <f>IF('Base tratada'!$G1428&lt;=29,"24–29",
IF('Base tratada'!$G1428&lt;=39,"30–39",
IF('Base tratada'!$G1428&lt;=49,"40–49",
IF('Base tratada'!$G1428&lt;=59,"50–59",
IF('Base tratada'!$G1428&lt;=69,"60–69",
"70–80")))))</f>
        <v>50–59</v>
      </c>
      <c r="I1428" s="34">
        <v>2179</v>
      </c>
      <c r="J1428" s="58" t="str">
        <f>IF('Base tratada'!$K1428=1,"Divorciado",
IF('Base tratada'!$L1428=1,"Casado",
IF('Base tratada'!$M1428=1, "Solteiro",
IF('Base tratada'!$N1428=1,"Juntos",
"Viúvo"))))</f>
        <v>Casado</v>
      </c>
      <c r="K1428" s="34">
        <v>0</v>
      </c>
      <c r="L1428" s="34">
        <v>1</v>
      </c>
      <c r="M1428" s="34">
        <v>0</v>
      </c>
      <c r="N1428" s="34">
        <v>0</v>
      </c>
      <c r="O1428" s="34">
        <v>0</v>
      </c>
      <c r="P1428" s="34">
        <v>0</v>
      </c>
      <c r="Q1428" s="34">
        <v>0</v>
      </c>
      <c r="R1428" s="34">
        <v>1</v>
      </c>
      <c r="S1428" s="34">
        <v>0</v>
      </c>
      <c r="T1428" s="34">
        <v>0</v>
      </c>
      <c r="U1428" s="35">
        <v>227</v>
      </c>
      <c r="V1428" s="35">
        <v>151</v>
      </c>
      <c r="W1428" s="35">
        <v>573</v>
      </c>
      <c r="X1428" s="35">
        <v>98</v>
      </c>
      <c r="Y1428" s="35">
        <v>54</v>
      </c>
      <c r="Z1428" s="35">
        <v>31</v>
      </c>
      <c r="AA1428" s="34">
        <v>1</v>
      </c>
      <c r="AB1428" s="34">
        <v>1</v>
      </c>
      <c r="AC1428" s="34">
        <v>3</v>
      </c>
      <c r="AD1428" s="34">
        <v>4</v>
      </c>
      <c r="AE1428" s="34">
        <v>9</v>
      </c>
      <c r="AF1428" s="58">
        <f>'Base tratada'!$AC1428+'Base tratada'!$AD1428+'Base tratada'!$AE1428</f>
        <v>16</v>
      </c>
      <c r="AG14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28" s="58" t="str">
        <f>IF('Base tratada'!$AC1428&gt;=MAX('Base tratada'!$AD1428,'Base tratada'!$AE1428),"Web",
IF('Base tratada'!$AD1428&gt;='Base tratada'!$AE1428,"Catalog",
"Store"))</f>
        <v>Store</v>
      </c>
      <c r="AI1428" s="59">
        <f>IF('Base tratada'!$AF1428=0,"0",'Base tratada'!$AK1428/'Base tratada'!$AF1428)</f>
        <v>68.9375</v>
      </c>
      <c r="AJ1428" s="59" t="str">
        <f>IF('Base tratada'!$AI1428=0,"R$ 0",
IF('Base tratada'!$AI1428&lt;=25,"R$ 1–25",
IF('Base tratada'!$AI1428&lt;=50,"R$ 26–50",
"+R$ 50")))</f>
        <v>+R$ 50</v>
      </c>
      <c r="AK1428" s="35">
        <v>1103</v>
      </c>
      <c r="AL1428" s="58" t="str">
        <f>IF('Base tratada'!$AK1428&lt;=100,"R$ 0-100",
IF('Base tratada'!$AK1428&lt;=500,"R$ 101-500",
IF('Base tratada'!$AK1428&lt;=1000,"R$ 501-1000",
IF('Base tratada'!$AK1428&lt;=1500,"R$ 1001-1500",
"+R$ 1500"))))</f>
        <v>R$ 1001-1500</v>
      </c>
      <c r="AM1428" s="34">
        <v>0</v>
      </c>
      <c r="AN1428" s="34">
        <v>0</v>
      </c>
      <c r="AO1428" s="34">
        <v>0</v>
      </c>
      <c r="AP1428" s="34">
        <v>0</v>
      </c>
      <c r="AQ1428" s="34">
        <v>0</v>
      </c>
      <c r="AR1428" s="34">
        <v>0</v>
      </c>
      <c r="AS1428" s="34">
        <v>0</v>
      </c>
      <c r="AT1428" s="34">
        <v>3</v>
      </c>
      <c r="AU1428" s="34">
        <v>11</v>
      </c>
      <c r="AV1428" s="52">
        <v>1072</v>
      </c>
      <c r="AW1428" s="57">
        <v>0</v>
      </c>
      <c r="AX1428" s="58" t="str">
        <f>IF(Tabela3[[#This Row],[Response]]=1, "Aceitou", "Não aceitou")</f>
        <v>Não aceitou</v>
      </c>
      <c r="AY1428" s="55" t="str">
        <f>Tabela3[[#This Row],[Faixa Recência]] &amp; " | " &amp; Tabela3[[#This Row],[Faixa Gasto]] &amp; " | " &amp; Tabela3[[#This Row],[Faixa ticket médio]]</f>
        <v>16-30 dias | R$ 1001-1500 | +R$ 50</v>
      </c>
      <c r="AZ14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28" s="36"/>
    </row>
    <row r="1429" spans="1:54" x14ac:dyDescent="0.25">
      <c r="A1429" s="61">
        <v>1428</v>
      </c>
      <c r="B1429" s="37">
        <v>73892</v>
      </c>
      <c r="C1429" s="34">
        <v>0</v>
      </c>
      <c r="D1429" s="34">
        <v>0</v>
      </c>
      <c r="E1429" s="34">
        <v>40</v>
      </c>
      <c r="F1429" s="58" t="str">
        <f>IF('Base tratada'!$E1429&lt;=15,"0-15 dias",
IF('Base tratada'!$E1429&lt;=30, "16-30 dias",
IF('Base tratada'!$E1429&lt;=45, "31-45 dias",
IF('Base tratada'!$E1429&lt;=60, "46-60 dias",
IF('Base tratada'!$E1429&lt;=75, "61-75 dias", "76-99 dias")))))</f>
        <v>31-45 dias</v>
      </c>
      <c r="G1429" s="38">
        <v>67</v>
      </c>
      <c r="H1429" s="60" t="str">
        <f>IF('Base tratada'!$G1429&lt;=29,"24–29",
IF('Base tratada'!$G1429&lt;=39,"30–39",
IF('Base tratada'!$G1429&lt;=49,"40–49",
IF('Base tratada'!$G1429&lt;=59,"50–59",
IF('Base tratada'!$G1429&lt;=69,"60–69",
"70–80")))))</f>
        <v>60–69</v>
      </c>
      <c r="I1429" s="34">
        <v>2387</v>
      </c>
      <c r="J1429" s="58" t="str">
        <f>IF('Base tratada'!$K1429=1,"Divorciado",
IF('Base tratada'!$L1429=1,"Casado",
IF('Base tratada'!$M1429=1, "Solteiro",
IF('Base tratada'!$N1429=1,"Juntos",
"Viúvo"))))</f>
        <v>Solteiro</v>
      </c>
      <c r="K1429" s="34">
        <v>0</v>
      </c>
      <c r="L1429" s="34">
        <v>0</v>
      </c>
      <c r="M1429" s="34">
        <v>1</v>
      </c>
      <c r="N1429" s="34">
        <v>0</v>
      </c>
      <c r="O1429" s="34">
        <v>0</v>
      </c>
      <c r="P1429" s="34">
        <v>0</v>
      </c>
      <c r="Q1429" s="34">
        <v>0</v>
      </c>
      <c r="R1429" s="34">
        <v>1</v>
      </c>
      <c r="S1429" s="34">
        <v>0</v>
      </c>
      <c r="T1429" s="34">
        <v>0</v>
      </c>
      <c r="U1429" s="35">
        <v>703</v>
      </c>
      <c r="V1429" s="35">
        <v>102</v>
      </c>
      <c r="W1429" s="35">
        <v>601</v>
      </c>
      <c r="X1429" s="35">
        <v>0</v>
      </c>
      <c r="Y1429" s="35">
        <v>58</v>
      </c>
      <c r="Z1429" s="35">
        <v>43</v>
      </c>
      <c r="AA1429" s="34">
        <v>1</v>
      </c>
      <c r="AB1429" s="34">
        <v>1</v>
      </c>
      <c r="AC1429" s="34">
        <v>3</v>
      </c>
      <c r="AD1429" s="34">
        <v>11</v>
      </c>
      <c r="AE1429" s="34">
        <v>8</v>
      </c>
      <c r="AF1429" s="58">
        <f>'Base tratada'!$AC1429+'Base tratada'!$AD1429+'Base tratada'!$AE1429</f>
        <v>22</v>
      </c>
      <c r="AG14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29" s="58" t="str">
        <f>IF('Base tratada'!$AC1429&gt;=MAX('Base tratada'!$AD1429,'Base tratada'!$AE1429),"Web",
IF('Base tratada'!$AD1429&gt;='Base tratada'!$AE1429,"Catalog",
"Store"))</f>
        <v>Catalog</v>
      </c>
      <c r="AI1429" s="59">
        <f>IF('Base tratada'!$AF1429=0,"0",'Base tratada'!$AK1429/'Base tratada'!$AF1429)</f>
        <v>66.545454545454547</v>
      </c>
      <c r="AJ1429" s="59" t="str">
        <f>IF('Base tratada'!$AI1429=0,"R$ 0",
IF('Base tratada'!$AI1429&lt;=25,"R$ 1–25",
IF('Base tratada'!$AI1429&lt;=50,"R$ 26–50",
"+R$ 50")))</f>
        <v>+R$ 50</v>
      </c>
      <c r="AK1429" s="35">
        <v>1464</v>
      </c>
      <c r="AL1429" s="58" t="str">
        <f>IF('Base tratada'!$AK1429&lt;=100,"R$ 0-100",
IF('Base tratada'!$AK1429&lt;=500,"R$ 101-500",
IF('Base tratada'!$AK1429&lt;=1000,"R$ 501-1000",
IF('Base tratada'!$AK1429&lt;=1500,"R$ 1001-1500",
"+R$ 1500"))))</f>
        <v>R$ 1001-1500</v>
      </c>
      <c r="AM1429" s="34">
        <v>0</v>
      </c>
      <c r="AN1429" s="34">
        <v>0</v>
      </c>
      <c r="AO1429" s="34">
        <v>0</v>
      </c>
      <c r="AP1429" s="34">
        <v>0</v>
      </c>
      <c r="AQ1429" s="34">
        <v>0</v>
      </c>
      <c r="AR1429" s="34">
        <v>0</v>
      </c>
      <c r="AS1429" s="34">
        <v>0</v>
      </c>
      <c r="AT1429" s="34">
        <v>3</v>
      </c>
      <c r="AU1429" s="34">
        <v>11</v>
      </c>
      <c r="AV1429" s="52">
        <v>1421</v>
      </c>
      <c r="AW1429" s="57">
        <v>1</v>
      </c>
      <c r="AX1429" s="58" t="str">
        <f>IF(Tabela3[[#This Row],[Response]]=1, "Aceitou", "Não aceitou")</f>
        <v>Aceitou</v>
      </c>
      <c r="AY1429" s="55" t="str">
        <f>Tabela3[[#This Row],[Faixa Recência]] &amp; " | " &amp; Tabela3[[#This Row],[Faixa Gasto]] &amp; " | " &amp; Tabela3[[#This Row],[Faixa ticket médio]]</f>
        <v>31-45 dias | R$ 1001-1500 | +R$ 50</v>
      </c>
      <c r="AZ14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29" s="36"/>
    </row>
    <row r="1430" spans="1:54" x14ac:dyDescent="0.25">
      <c r="A1430" s="61">
        <v>1429</v>
      </c>
      <c r="B1430" s="37">
        <v>40304</v>
      </c>
      <c r="C1430" s="34">
        <v>1</v>
      </c>
      <c r="D1430" s="34">
        <v>0</v>
      </c>
      <c r="E1430" s="34">
        <v>82</v>
      </c>
      <c r="F1430" s="58" t="str">
        <f>IF('Base tratada'!$E1430&lt;=15,"0-15 dias",
IF('Base tratada'!$E1430&lt;=30, "16-30 dias",
IF('Base tratada'!$E1430&lt;=45, "31-45 dias",
IF('Base tratada'!$E1430&lt;=60, "46-60 dias",
IF('Base tratada'!$E1430&lt;=75, "61-75 dias", "76-99 dias")))))</f>
        <v>76-99 dias</v>
      </c>
      <c r="G1430" s="38">
        <v>53</v>
      </c>
      <c r="H1430" s="60" t="str">
        <f>IF('Base tratada'!$G1430&lt;=29,"24–29",
IF('Base tratada'!$G1430&lt;=39,"30–39",
IF('Base tratada'!$G1430&lt;=49,"40–49",
IF('Base tratada'!$G1430&lt;=59,"50–59",
IF('Base tratada'!$G1430&lt;=69,"60–69",
"70–80")))))</f>
        <v>50–59</v>
      </c>
      <c r="I1430" s="34">
        <v>2431</v>
      </c>
      <c r="J1430" s="58" t="str">
        <f>IF('Base tratada'!$K1430=1,"Divorciado",
IF('Base tratada'!$L1430=1,"Casado",
IF('Base tratada'!$M1430=1, "Solteiro",
IF('Base tratada'!$N1430=1,"Juntos",
"Viúvo"))))</f>
        <v>Solteiro</v>
      </c>
      <c r="K1430" s="34">
        <v>0</v>
      </c>
      <c r="L1430" s="34">
        <v>0</v>
      </c>
      <c r="M1430" s="34">
        <v>1</v>
      </c>
      <c r="N1430" s="34">
        <v>0</v>
      </c>
      <c r="O1430" s="34">
        <v>0</v>
      </c>
      <c r="P1430" s="34">
        <v>0</v>
      </c>
      <c r="Q1430" s="34">
        <v>0</v>
      </c>
      <c r="R1430" s="34">
        <v>0</v>
      </c>
      <c r="S1430" s="34">
        <v>0</v>
      </c>
      <c r="T1430" s="34">
        <v>1</v>
      </c>
      <c r="U1430" s="35">
        <v>37</v>
      </c>
      <c r="V1430" s="35">
        <v>0</v>
      </c>
      <c r="W1430" s="35">
        <v>17</v>
      </c>
      <c r="X1430" s="35">
        <v>0</v>
      </c>
      <c r="Y1430" s="35">
        <v>0</v>
      </c>
      <c r="Z1430" s="35">
        <v>3</v>
      </c>
      <c r="AA1430" s="34">
        <v>1</v>
      </c>
      <c r="AB1430" s="34">
        <v>7</v>
      </c>
      <c r="AC1430" s="34">
        <v>2</v>
      </c>
      <c r="AD1430" s="34">
        <v>0</v>
      </c>
      <c r="AE1430" s="34">
        <v>3</v>
      </c>
      <c r="AF1430" s="58">
        <f>'Base tratada'!$AC1430+'Base tratada'!$AD1430+'Base tratada'!$AE1430</f>
        <v>5</v>
      </c>
      <c r="AG14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30" s="58" t="str">
        <f>IF('Base tratada'!$AC1430&gt;=MAX('Base tratada'!$AD1430,'Base tratada'!$AE1430),"Web",
IF('Base tratada'!$AD1430&gt;='Base tratada'!$AE1430,"Catalog",
"Store"))</f>
        <v>Store</v>
      </c>
      <c r="AI1430" s="59">
        <f>IF('Base tratada'!$AF1430=0,"0",'Base tratada'!$AK1430/'Base tratada'!$AF1430)</f>
        <v>10.8</v>
      </c>
      <c r="AJ1430" s="59" t="str">
        <f>IF('Base tratada'!$AI1430=0,"R$ 0",
IF('Base tratada'!$AI1430&lt;=25,"R$ 1–25",
IF('Base tratada'!$AI1430&lt;=50,"R$ 26–50",
"+R$ 50")))</f>
        <v>R$ 1–25</v>
      </c>
      <c r="AK1430" s="35">
        <v>54</v>
      </c>
      <c r="AL1430" s="58" t="str">
        <f>IF('Base tratada'!$AK1430&lt;=100,"R$ 0-100",
IF('Base tratada'!$AK1430&lt;=500,"R$ 101-500",
IF('Base tratada'!$AK1430&lt;=1000,"R$ 501-1000",
IF('Base tratada'!$AK1430&lt;=1500,"R$ 1001-1500",
"+R$ 1500"))))</f>
        <v>R$ 0-100</v>
      </c>
      <c r="AM1430" s="34">
        <v>0</v>
      </c>
      <c r="AN1430" s="34">
        <v>0</v>
      </c>
      <c r="AO1430" s="34">
        <v>0</v>
      </c>
      <c r="AP1430" s="34">
        <v>0</v>
      </c>
      <c r="AQ1430" s="34">
        <v>0</v>
      </c>
      <c r="AR1430" s="34">
        <v>0</v>
      </c>
      <c r="AS1430" s="34">
        <v>0</v>
      </c>
      <c r="AT1430" s="34">
        <v>3</v>
      </c>
      <c r="AU1430" s="34">
        <v>11</v>
      </c>
      <c r="AV1430" s="52">
        <v>51</v>
      </c>
      <c r="AW1430" s="57">
        <v>0</v>
      </c>
      <c r="AX1430" s="58" t="str">
        <f>IF(Tabela3[[#This Row],[Response]]=1, "Aceitou", "Não aceitou")</f>
        <v>Não aceitou</v>
      </c>
      <c r="AY1430" s="55" t="str">
        <f>Tabela3[[#This Row],[Faixa Recência]] &amp; " | " &amp; Tabela3[[#This Row],[Faixa Gasto]] &amp; " | " &amp; Tabela3[[#This Row],[Faixa ticket médio]]</f>
        <v>76-99 dias | R$ 0-100 | R$ 1–25</v>
      </c>
      <c r="AZ14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0" s="36"/>
    </row>
    <row r="1431" spans="1:54" x14ac:dyDescent="0.25">
      <c r="A1431" s="61">
        <v>1430</v>
      </c>
      <c r="B1431" s="37">
        <v>32727</v>
      </c>
      <c r="C1431" s="34">
        <v>0</v>
      </c>
      <c r="D1431" s="34">
        <v>0</v>
      </c>
      <c r="E1431" s="34">
        <v>38</v>
      </c>
      <c r="F1431" s="58" t="str">
        <f>IF('Base tratada'!$E1431&lt;=15,"0-15 dias",
IF('Base tratada'!$E1431&lt;=30, "16-30 dias",
IF('Base tratada'!$E1431&lt;=45, "31-45 dias",
IF('Base tratada'!$E1431&lt;=60, "46-60 dias",
IF('Base tratada'!$E1431&lt;=75, "61-75 dias", "76-99 dias")))))</f>
        <v>31-45 dias</v>
      </c>
      <c r="G1431" s="38">
        <v>55</v>
      </c>
      <c r="H1431" s="60" t="str">
        <f>IF('Base tratada'!$G1431&lt;=29,"24–29",
IF('Base tratada'!$G1431&lt;=39,"30–39",
IF('Base tratada'!$G1431&lt;=49,"40–49",
IF('Base tratada'!$G1431&lt;=59,"50–59",
IF('Base tratada'!$G1431&lt;=69,"60–69",
"70–80")))))</f>
        <v>50–59</v>
      </c>
      <c r="I1431" s="34">
        <v>2829</v>
      </c>
      <c r="J1431" s="58" t="str">
        <f>IF('Base tratada'!$K1431=1,"Divorciado",
IF('Base tratada'!$L1431=1,"Casado",
IF('Base tratada'!$M1431=1, "Solteiro",
IF('Base tratada'!$N1431=1,"Juntos",
"Viúvo"))))</f>
        <v>Juntos</v>
      </c>
      <c r="K1431" s="34">
        <v>0</v>
      </c>
      <c r="L1431" s="34">
        <v>0</v>
      </c>
      <c r="M1431" s="34">
        <v>0</v>
      </c>
      <c r="N1431" s="34">
        <v>1</v>
      </c>
      <c r="O1431" s="34">
        <v>0</v>
      </c>
      <c r="P1431" s="34">
        <v>0</v>
      </c>
      <c r="Q1431" s="34">
        <v>0</v>
      </c>
      <c r="R1431" s="34">
        <v>0</v>
      </c>
      <c r="S1431" s="34">
        <v>0</v>
      </c>
      <c r="T1431" s="34">
        <v>1</v>
      </c>
      <c r="U1431" s="35">
        <v>167</v>
      </c>
      <c r="V1431" s="35">
        <v>13</v>
      </c>
      <c r="W1431" s="35">
        <v>180</v>
      </c>
      <c r="X1431" s="35">
        <v>86</v>
      </c>
      <c r="Y1431" s="35">
        <v>13</v>
      </c>
      <c r="Z1431" s="35">
        <v>70</v>
      </c>
      <c r="AA1431" s="34">
        <v>2</v>
      </c>
      <c r="AB1431" s="34">
        <v>8</v>
      </c>
      <c r="AC1431" s="34">
        <v>7</v>
      </c>
      <c r="AD1431" s="34">
        <v>3</v>
      </c>
      <c r="AE1431" s="34">
        <v>5</v>
      </c>
      <c r="AF1431" s="58">
        <f>'Base tratada'!$AC1431+'Base tratada'!$AD1431+'Base tratada'!$AE1431</f>
        <v>15</v>
      </c>
      <c r="AG14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31" s="58" t="str">
        <f>IF('Base tratada'!$AC1431&gt;=MAX('Base tratada'!$AD1431,'Base tratada'!$AE1431),"Web",
IF('Base tratada'!$AD1431&gt;='Base tratada'!$AE1431,"Catalog",
"Store"))</f>
        <v>Web</v>
      </c>
      <c r="AI1431" s="59">
        <f>IF('Base tratada'!$AF1431=0,"0",'Base tratada'!$AK1431/'Base tratada'!$AF1431)</f>
        <v>30.6</v>
      </c>
      <c r="AJ1431" s="59" t="str">
        <f>IF('Base tratada'!$AI1431=0,"R$ 0",
IF('Base tratada'!$AI1431&lt;=25,"R$ 1–25",
IF('Base tratada'!$AI1431&lt;=50,"R$ 26–50",
"+R$ 50")))</f>
        <v>R$ 26–50</v>
      </c>
      <c r="AK1431" s="35">
        <v>459</v>
      </c>
      <c r="AL1431" s="58" t="str">
        <f>IF('Base tratada'!$AK1431&lt;=100,"R$ 0-100",
IF('Base tratada'!$AK1431&lt;=500,"R$ 101-500",
IF('Base tratada'!$AK1431&lt;=1000,"R$ 501-1000",
IF('Base tratada'!$AK1431&lt;=1500,"R$ 1001-1500",
"+R$ 1500"))))</f>
        <v>R$ 101-500</v>
      </c>
      <c r="AM1431" s="34">
        <v>0</v>
      </c>
      <c r="AN1431" s="34">
        <v>0</v>
      </c>
      <c r="AO1431" s="34">
        <v>0</v>
      </c>
      <c r="AP1431" s="34">
        <v>0</v>
      </c>
      <c r="AQ1431" s="34">
        <v>0</v>
      </c>
      <c r="AR1431" s="34">
        <v>0</v>
      </c>
      <c r="AS1431" s="34">
        <v>0</v>
      </c>
      <c r="AT1431" s="34">
        <v>3</v>
      </c>
      <c r="AU1431" s="34">
        <v>11</v>
      </c>
      <c r="AV1431" s="52">
        <v>389</v>
      </c>
      <c r="AW1431" s="57">
        <v>0</v>
      </c>
      <c r="AX1431" s="58" t="str">
        <f>IF(Tabela3[[#This Row],[Response]]=1, "Aceitou", "Não aceitou")</f>
        <v>Não aceitou</v>
      </c>
      <c r="AY1431" s="55" t="str">
        <f>Tabela3[[#This Row],[Faixa Recência]] &amp; " | " &amp; Tabela3[[#This Row],[Faixa Gasto]] &amp; " | " &amp; Tabela3[[#This Row],[Faixa ticket médio]]</f>
        <v>31-45 dias | R$ 101-500 | R$ 26–50</v>
      </c>
      <c r="AZ14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1" s="36"/>
    </row>
    <row r="1432" spans="1:54" x14ac:dyDescent="0.25">
      <c r="A1432" s="61">
        <v>1431</v>
      </c>
      <c r="B1432" s="37">
        <v>68695</v>
      </c>
      <c r="C1432" s="34">
        <v>0</v>
      </c>
      <c r="D1432" s="34">
        <v>0</v>
      </c>
      <c r="E1432" s="34">
        <v>3</v>
      </c>
      <c r="F1432" s="58" t="str">
        <f>IF('Base tratada'!$E1432&lt;=15,"0-15 dias",
IF('Base tratada'!$E1432&lt;=30, "16-30 dias",
IF('Base tratada'!$E1432&lt;=45, "31-45 dias",
IF('Base tratada'!$E1432&lt;=60, "46-60 dias",
IF('Base tratada'!$E1432&lt;=75, "61-75 dias", "76-99 dias")))))</f>
        <v>0-15 dias</v>
      </c>
      <c r="G1432" s="38">
        <v>51</v>
      </c>
      <c r="H1432" s="60" t="str">
        <f>IF('Base tratada'!$G1432&lt;=29,"24–29",
IF('Base tratada'!$G1432&lt;=39,"30–39",
IF('Base tratada'!$G1432&lt;=49,"40–49",
IF('Base tratada'!$G1432&lt;=59,"50–59",
IF('Base tratada'!$G1432&lt;=69,"60–69",
"70–80")))))</f>
        <v>50–59</v>
      </c>
      <c r="I1432" s="34">
        <v>2163</v>
      </c>
      <c r="J1432" s="58" t="str">
        <f>IF('Base tratada'!$K1432=1,"Divorciado",
IF('Base tratada'!$L1432=1,"Casado",
IF('Base tratada'!$M1432=1, "Solteiro",
IF('Base tratada'!$N1432=1,"Juntos",
"Viúvo"))))</f>
        <v>Juntos</v>
      </c>
      <c r="K1432" s="34">
        <v>0</v>
      </c>
      <c r="L1432" s="34">
        <v>0</v>
      </c>
      <c r="M1432" s="34">
        <v>0</v>
      </c>
      <c r="N1432" s="34">
        <v>1</v>
      </c>
      <c r="O1432" s="34">
        <v>0</v>
      </c>
      <c r="P1432" s="34">
        <v>0</v>
      </c>
      <c r="Q1432" s="34">
        <v>0</v>
      </c>
      <c r="R1432" s="34">
        <v>1</v>
      </c>
      <c r="S1432" s="34">
        <v>0</v>
      </c>
      <c r="T1432" s="34">
        <v>0</v>
      </c>
      <c r="U1432" s="35">
        <v>458</v>
      </c>
      <c r="V1432" s="35">
        <v>81</v>
      </c>
      <c r="W1432" s="35">
        <v>356</v>
      </c>
      <c r="X1432" s="35">
        <v>106</v>
      </c>
      <c r="Y1432" s="35">
        <v>50</v>
      </c>
      <c r="Z1432" s="35">
        <v>40</v>
      </c>
      <c r="AA1432" s="34">
        <v>1</v>
      </c>
      <c r="AB1432" s="34">
        <v>2</v>
      </c>
      <c r="AC1432" s="34">
        <v>4</v>
      </c>
      <c r="AD1432" s="34">
        <v>4</v>
      </c>
      <c r="AE1432" s="34">
        <v>7</v>
      </c>
      <c r="AF1432" s="58">
        <f>'Base tratada'!$AC1432+'Base tratada'!$AD1432+'Base tratada'!$AE1432</f>
        <v>15</v>
      </c>
      <c r="AG14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32" s="58" t="str">
        <f>IF('Base tratada'!$AC1432&gt;=MAX('Base tratada'!$AD1432,'Base tratada'!$AE1432),"Web",
IF('Base tratada'!$AD1432&gt;='Base tratada'!$AE1432,"Catalog",
"Store"))</f>
        <v>Store</v>
      </c>
      <c r="AI1432" s="59">
        <f>IF('Base tratada'!$AF1432=0,"0",'Base tratada'!$AK1432/'Base tratada'!$AF1432)</f>
        <v>70.066666666666663</v>
      </c>
      <c r="AJ1432" s="59" t="str">
        <f>IF('Base tratada'!$AI1432=0,"R$ 0",
IF('Base tratada'!$AI1432&lt;=25,"R$ 1–25",
IF('Base tratada'!$AI1432&lt;=50,"R$ 26–50",
"+R$ 50")))</f>
        <v>+R$ 50</v>
      </c>
      <c r="AK1432" s="35">
        <v>1051</v>
      </c>
      <c r="AL1432" s="58" t="str">
        <f>IF('Base tratada'!$AK1432&lt;=100,"R$ 0-100",
IF('Base tratada'!$AK1432&lt;=500,"R$ 101-500",
IF('Base tratada'!$AK1432&lt;=1000,"R$ 501-1000",
IF('Base tratada'!$AK1432&lt;=1500,"R$ 1001-1500",
"+R$ 1500"))))</f>
        <v>R$ 1001-1500</v>
      </c>
      <c r="AM1432" s="34">
        <v>0</v>
      </c>
      <c r="AN1432" s="34">
        <v>0</v>
      </c>
      <c r="AO1432" s="34">
        <v>0</v>
      </c>
      <c r="AP1432" s="34">
        <v>0</v>
      </c>
      <c r="AQ1432" s="34">
        <v>0</v>
      </c>
      <c r="AR1432" s="34">
        <v>0</v>
      </c>
      <c r="AS1432" s="34">
        <v>0</v>
      </c>
      <c r="AT1432" s="34">
        <v>3</v>
      </c>
      <c r="AU1432" s="34">
        <v>11</v>
      </c>
      <c r="AV1432" s="52">
        <v>1011</v>
      </c>
      <c r="AW1432" s="57">
        <v>0</v>
      </c>
      <c r="AX1432" s="58" t="str">
        <f>IF(Tabela3[[#This Row],[Response]]=1, "Aceitou", "Não aceitou")</f>
        <v>Não aceitou</v>
      </c>
      <c r="AY1432" s="55" t="str">
        <f>Tabela3[[#This Row],[Faixa Recência]] &amp; " | " &amp; Tabela3[[#This Row],[Faixa Gasto]] &amp; " | " &amp; Tabela3[[#This Row],[Faixa ticket médio]]</f>
        <v>0-15 dias | R$ 1001-1500 | +R$ 50</v>
      </c>
      <c r="AZ14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32" s="36"/>
    </row>
    <row r="1433" spans="1:54" x14ac:dyDescent="0.25">
      <c r="A1433" s="61">
        <v>1432</v>
      </c>
      <c r="B1433" s="37">
        <v>43300</v>
      </c>
      <c r="C1433" s="34">
        <v>0</v>
      </c>
      <c r="D1433" s="34">
        <v>1</v>
      </c>
      <c r="E1433" s="34">
        <v>87</v>
      </c>
      <c r="F1433" s="58" t="str">
        <f>IF('Base tratada'!$E1433&lt;=15,"0-15 dias",
IF('Base tratada'!$E1433&lt;=30, "16-30 dias",
IF('Base tratada'!$E1433&lt;=45, "31-45 dias",
IF('Base tratada'!$E1433&lt;=60, "46-60 dias",
IF('Base tratada'!$E1433&lt;=75, "61-75 dias", "76-99 dias")))))</f>
        <v>76-99 dias</v>
      </c>
      <c r="G1433" s="38">
        <v>49</v>
      </c>
      <c r="H1433" s="60" t="str">
        <f>IF('Base tratada'!$G1433&lt;=29,"24–29",
IF('Base tratada'!$G1433&lt;=39,"30–39",
IF('Base tratada'!$G1433&lt;=49,"40–49",
IF('Base tratada'!$G1433&lt;=59,"50–59",
IF('Base tratada'!$G1433&lt;=69,"60–69",
"70–80")))))</f>
        <v>40–49</v>
      </c>
      <c r="I1433" s="34">
        <v>2783</v>
      </c>
      <c r="J1433" s="58" t="str">
        <f>IF('Base tratada'!$K1433=1,"Divorciado",
IF('Base tratada'!$L1433=1,"Casado",
IF('Base tratada'!$M1433=1, "Solteiro",
IF('Base tratada'!$N1433=1,"Juntos",
"Viúvo"))))</f>
        <v>Divorciado</v>
      </c>
      <c r="K1433" s="34">
        <v>1</v>
      </c>
      <c r="L1433" s="34">
        <v>0</v>
      </c>
      <c r="M1433" s="34">
        <v>0</v>
      </c>
      <c r="N1433" s="34">
        <v>0</v>
      </c>
      <c r="O1433" s="34">
        <v>0</v>
      </c>
      <c r="P1433" s="34">
        <v>0</v>
      </c>
      <c r="Q1433" s="34">
        <v>0</v>
      </c>
      <c r="R1433" s="34">
        <v>1</v>
      </c>
      <c r="S1433" s="34">
        <v>0</v>
      </c>
      <c r="T1433" s="34">
        <v>0</v>
      </c>
      <c r="U1433" s="35">
        <v>91</v>
      </c>
      <c r="V1433" s="35">
        <v>3</v>
      </c>
      <c r="W1433" s="35">
        <v>52</v>
      </c>
      <c r="X1433" s="35">
        <v>2</v>
      </c>
      <c r="Y1433" s="35">
        <v>1</v>
      </c>
      <c r="Z1433" s="35">
        <v>31</v>
      </c>
      <c r="AA1433" s="34">
        <v>3</v>
      </c>
      <c r="AB1433" s="34">
        <v>8</v>
      </c>
      <c r="AC1433" s="34">
        <v>4</v>
      </c>
      <c r="AD1433" s="34">
        <v>0</v>
      </c>
      <c r="AE1433" s="34">
        <v>4</v>
      </c>
      <c r="AF1433" s="58">
        <f>'Base tratada'!$AC1433+'Base tratada'!$AD1433+'Base tratada'!$AE1433</f>
        <v>8</v>
      </c>
      <c r="AG14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33" s="58" t="str">
        <f>IF('Base tratada'!$AC1433&gt;=MAX('Base tratada'!$AD1433,'Base tratada'!$AE1433),"Web",
IF('Base tratada'!$AD1433&gt;='Base tratada'!$AE1433,"Catalog",
"Store"))</f>
        <v>Web</v>
      </c>
      <c r="AI1433" s="59">
        <f>IF('Base tratada'!$AF1433=0,"0",'Base tratada'!$AK1433/'Base tratada'!$AF1433)</f>
        <v>18.625</v>
      </c>
      <c r="AJ1433" s="59" t="str">
        <f>IF('Base tratada'!$AI1433=0,"R$ 0",
IF('Base tratada'!$AI1433&lt;=25,"R$ 1–25",
IF('Base tratada'!$AI1433&lt;=50,"R$ 26–50",
"+R$ 50")))</f>
        <v>R$ 1–25</v>
      </c>
      <c r="AK1433" s="35">
        <v>149</v>
      </c>
      <c r="AL1433" s="58" t="str">
        <f>IF('Base tratada'!$AK1433&lt;=100,"R$ 0-100",
IF('Base tratada'!$AK1433&lt;=500,"R$ 101-500",
IF('Base tratada'!$AK1433&lt;=1000,"R$ 501-1000",
IF('Base tratada'!$AK1433&lt;=1500,"R$ 1001-1500",
"+R$ 1500"))))</f>
        <v>R$ 101-500</v>
      </c>
      <c r="AM1433" s="34">
        <v>0</v>
      </c>
      <c r="AN1433" s="34">
        <v>0</v>
      </c>
      <c r="AO1433" s="34">
        <v>0</v>
      </c>
      <c r="AP1433" s="34">
        <v>0</v>
      </c>
      <c r="AQ1433" s="34">
        <v>0</v>
      </c>
      <c r="AR1433" s="34">
        <v>0</v>
      </c>
      <c r="AS1433" s="34">
        <v>0</v>
      </c>
      <c r="AT1433" s="34">
        <v>3</v>
      </c>
      <c r="AU1433" s="34">
        <v>11</v>
      </c>
      <c r="AV1433" s="52">
        <v>118</v>
      </c>
      <c r="AW1433" s="57">
        <v>1</v>
      </c>
      <c r="AX1433" s="58" t="str">
        <f>IF(Tabela3[[#This Row],[Response]]=1, "Aceitou", "Não aceitou")</f>
        <v>Aceitou</v>
      </c>
      <c r="AY1433" s="55" t="str">
        <f>Tabela3[[#This Row],[Faixa Recência]] &amp; " | " &amp; Tabela3[[#This Row],[Faixa Gasto]] &amp; " | " &amp; Tabela3[[#This Row],[Faixa ticket médio]]</f>
        <v>76-99 dias | R$ 101-500 | R$ 1–25</v>
      </c>
      <c r="AZ14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3" s="36"/>
    </row>
    <row r="1434" spans="1:54" x14ac:dyDescent="0.25">
      <c r="A1434" s="61">
        <v>1433</v>
      </c>
      <c r="B1434" s="37">
        <v>26290</v>
      </c>
      <c r="C1434" s="34">
        <v>1</v>
      </c>
      <c r="D1434" s="34">
        <v>1</v>
      </c>
      <c r="E1434" s="34">
        <v>49</v>
      </c>
      <c r="F1434" s="58" t="str">
        <f>IF('Base tratada'!$E1434&lt;=15,"0-15 dias",
IF('Base tratada'!$E1434&lt;=30, "16-30 dias",
IF('Base tratada'!$E1434&lt;=45, "31-45 dias",
IF('Base tratada'!$E1434&lt;=60, "46-60 dias",
IF('Base tratada'!$E1434&lt;=75, "61-75 dias", "76-99 dias")))))</f>
        <v>46-60 dias</v>
      </c>
      <c r="G1434" s="38">
        <v>48</v>
      </c>
      <c r="H1434" s="60" t="str">
        <f>IF('Base tratada'!$G1434&lt;=29,"24–29",
IF('Base tratada'!$G1434&lt;=39,"30–39",
IF('Base tratada'!$G1434&lt;=49,"40–49",
IF('Base tratada'!$G1434&lt;=59,"50–59",
IF('Base tratada'!$G1434&lt;=69,"60–69",
"70–80")))))</f>
        <v>40–49</v>
      </c>
      <c r="I1434" s="34">
        <v>2692</v>
      </c>
      <c r="J1434" s="58" t="str">
        <f>IF('Base tratada'!$K1434=1,"Divorciado",
IF('Base tratada'!$L1434=1,"Casado",
IF('Base tratada'!$M1434=1, "Solteiro",
IF('Base tratada'!$N1434=1,"Juntos",
"Viúvo"))))</f>
        <v>Juntos</v>
      </c>
      <c r="K1434" s="34">
        <v>0</v>
      </c>
      <c r="L1434" s="34">
        <v>0</v>
      </c>
      <c r="M1434" s="34">
        <v>0</v>
      </c>
      <c r="N1434" s="34">
        <v>1</v>
      </c>
      <c r="O1434" s="34">
        <v>0</v>
      </c>
      <c r="P1434" s="34">
        <v>0</v>
      </c>
      <c r="Q1434" s="34">
        <v>0</v>
      </c>
      <c r="R1434" s="34">
        <v>1</v>
      </c>
      <c r="S1434" s="34">
        <v>0</v>
      </c>
      <c r="T1434" s="34">
        <v>0</v>
      </c>
      <c r="U1434" s="35">
        <v>15</v>
      </c>
      <c r="V1434" s="35">
        <v>8</v>
      </c>
      <c r="W1434" s="35">
        <v>16</v>
      </c>
      <c r="X1434" s="35">
        <v>11</v>
      </c>
      <c r="Y1434" s="35">
        <v>5</v>
      </c>
      <c r="Z1434" s="35">
        <v>22</v>
      </c>
      <c r="AA1434" s="34">
        <v>4</v>
      </c>
      <c r="AB1434" s="34">
        <v>6</v>
      </c>
      <c r="AC1434" s="34">
        <v>2</v>
      </c>
      <c r="AD1434" s="34">
        <v>0</v>
      </c>
      <c r="AE1434" s="34">
        <v>4</v>
      </c>
      <c r="AF1434" s="58">
        <f>'Base tratada'!$AC1434+'Base tratada'!$AD1434+'Base tratada'!$AE1434</f>
        <v>6</v>
      </c>
      <c r="AG14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34" s="58" t="str">
        <f>IF('Base tratada'!$AC1434&gt;=MAX('Base tratada'!$AD1434,'Base tratada'!$AE1434),"Web",
IF('Base tratada'!$AD1434&gt;='Base tratada'!$AE1434,"Catalog",
"Store"))</f>
        <v>Store</v>
      </c>
      <c r="AI1434" s="59">
        <f>IF('Base tratada'!$AF1434=0,"0",'Base tratada'!$AK1434/'Base tratada'!$AF1434)</f>
        <v>9.1666666666666661</v>
      </c>
      <c r="AJ1434" s="59" t="str">
        <f>IF('Base tratada'!$AI1434=0,"R$ 0",
IF('Base tratada'!$AI1434&lt;=25,"R$ 1–25",
IF('Base tratada'!$AI1434&lt;=50,"R$ 26–50",
"+R$ 50")))</f>
        <v>R$ 1–25</v>
      </c>
      <c r="AK1434" s="35">
        <v>55</v>
      </c>
      <c r="AL1434" s="58" t="str">
        <f>IF('Base tratada'!$AK1434&lt;=100,"R$ 0-100",
IF('Base tratada'!$AK1434&lt;=500,"R$ 101-500",
IF('Base tratada'!$AK1434&lt;=1000,"R$ 501-1000",
IF('Base tratada'!$AK1434&lt;=1500,"R$ 1001-1500",
"+R$ 1500"))))</f>
        <v>R$ 0-100</v>
      </c>
      <c r="AM1434" s="34">
        <v>0</v>
      </c>
      <c r="AN1434" s="34">
        <v>0</v>
      </c>
      <c r="AO1434" s="34">
        <v>0</v>
      </c>
      <c r="AP1434" s="34">
        <v>0</v>
      </c>
      <c r="AQ1434" s="34">
        <v>0</v>
      </c>
      <c r="AR1434" s="34">
        <v>0</v>
      </c>
      <c r="AS1434" s="34">
        <v>0</v>
      </c>
      <c r="AT1434" s="34">
        <v>3</v>
      </c>
      <c r="AU1434" s="34">
        <v>11</v>
      </c>
      <c r="AV1434" s="52">
        <v>33</v>
      </c>
      <c r="AW1434" s="57">
        <v>0</v>
      </c>
      <c r="AX1434" s="58" t="str">
        <f>IF(Tabela3[[#This Row],[Response]]=1, "Aceitou", "Não aceitou")</f>
        <v>Não aceitou</v>
      </c>
      <c r="AY1434" s="55" t="str">
        <f>Tabela3[[#This Row],[Faixa Recência]] &amp; " | " &amp; Tabela3[[#This Row],[Faixa Gasto]] &amp; " | " &amp; Tabela3[[#This Row],[Faixa ticket médio]]</f>
        <v>46-60 dias | R$ 0-100 | R$ 1–25</v>
      </c>
      <c r="AZ14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4" s="36"/>
    </row>
    <row r="1435" spans="1:54" x14ac:dyDescent="0.25">
      <c r="A1435" s="61">
        <v>1434</v>
      </c>
      <c r="B1435" s="37">
        <v>93790</v>
      </c>
      <c r="C1435" s="34">
        <v>0</v>
      </c>
      <c r="D1435" s="34">
        <v>0</v>
      </c>
      <c r="E1435" s="34">
        <v>16</v>
      </c>
      <c r="F1435" s="58" t="str">
        <f>IF('Base tratada'!$E1435&lt;=15,"0-15 dias",
IF('Base tratada'!$E1435&lt;=30, "16-30 dias",
IF('Base tratada'!$E1435&lt;=45, "31-45 dias",
IF('Base tratada'!$E1435&lt;=60, "46-60 dias",
IF('Base tratada'!$E1435&lt;=75, "61-75 dias", "76-99 dias")))))</f>
        <v>16-30 dias</v>
      </c>
      <c r="G1435" s="38">
        <v>50</v>
      </c>
      <c r="H1435" s="60" t="str">
        <f>IF('Base tratada'!$G1435&lt;=29,"24–29",
IF('Base tratada'!$G1435&lt;=39,"30–39",
IF('Base tratada'!$G1435&lt;=49,"40–49",
IF('Base tratada'!$G1435&lt;=59,"50–59",
IF('Base tratada'!$G1435&lt;=69,"60–69",
"70–80")))))</f>
        <v>50–59</v>
      </c>
      <c r="I1435" s="34">
        <v>2296</v>
      </c>
      <c r="J1435" s="58" t="str">
        <f>IF('Base tratada'!$K1435=1,"Divorciado",
IF('Base tratada'!$L1435=1,"Casado",
IF('Base tratada'!$M1435=1, "Solteiro",
IF('Base tratada'!$N1435=1,"Juntos",
"Viúvo"))))</f>
        <v>Solteiro</v>
      </c>
      <c r="K1435" s="34">
        <v>0</v>
      </c>
      <c r="L1435" s="34">
        <v>0</v>
      </c>
      <c r="M1435" s="34">
        <v>1</v>
      </c>
      <c r="N1435" s="34">
        <v>0</v>
      </c>
      <c r="O1435" s="34">
        <v>0</v>
      </c>
      <c r="P1435" s="34">
        <v>0</v>
      </c>
      <c r="Q1435" s="34">
        <v>0</v>
      </c>
      <c r="R1435" s="34">
        <v>1</v>
      </c>
      <c r="S1435" s="34">
        <v>0</v>
      </c>
      <c r="T1435" s="34">
        <v>0</v>
      </c>
      <c r="U1435" s="35">
        <v>1302</v>
      </c>
      <c r="V1435" s="35">
        <v>68</v>
      </c>
      <c r="W1435" s="35">
        <v>731</v>
      </c>
      <c r="X1435" s="35">
        <v>89</v>
      </c>
      <c r="Y1435" s="35">
        <v>114</v>
      </c>
      <c r="Z1435" s="35">
        <v>45</v>
      </c>
      <c r="AA1435" s="34">
        <v>0</v>
      </c>
      <c r="AB1435" s="34">
        <v>2</v>
      </c>
      <c r="AC1435" s="34">
        <v>6</v>
      </c>
      <c r="AD1435" s="34">
        <v>7</v>
      </c>
      <c r="AE1435" s="34">
        <v>12</v>
      </c>
      <c r="AF1435" s="58">
        <f>'Base tratada'!$AC1435+'Base tratada'!$AD1435+'Base tratada'!$AE1435</f>
        <v>25</v>
      </c>
      <c r="AG14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35" s="58" t="str">
        <f>IF('Base tratada'!$AC1435&gt;=MAX('Base tratada'!$AD1435,'Base tratada'!$AE1435),"Web",
IF('Base tratada'!$AD1435&gt;='Base tratada'!$AE1435,"Catalog",
"Store"))</f>
        <v>Store</v>
      </c>
      <c r="AI1435" s="59">
        <f>IF('Base tratada'!$AF1435=0,"0",'Base tratada'!$AK1435/'Base tratada'!$AF1435)</f>
        <v>92.16</v>
      </c>
      <c r="AJ1435" s="59" t="str">
        <f>IF('Base tratada'!$AI1435=0,"R$ 0",
IF('Base tratada'!$AI1435&lt;=25,"R$ 1–25",
IF('Base tratada'!$AI1435&lt;=50,"R$ 26–50",
"+R$ 50")))</f>
        <v>+R$ 50</v>
      </c>
      <c r="AK1435" s="35">
        <v>2304</v>
      </c>
      <c r="AL1435" s="58" t="str">
        <f>IF('Base tratada'!$AK1435&lt;=100,"R$ 0-100",
IF('Base tratada'!$AK1435&lt;=500,"R$ 101-500",
IF('Base tratada'!$AK1435&lt;=1000,"R$ 501-1000",
IF('Base tratada'!$AK1435&lt;=1500,"R$ 1001-1500",
"+R$ 1500"))))</f>
        <v>+R$ 1500</v>
      </c>
      <c r="AM1435" s="34">
        <v>1</v>
      </c>
      <c r="AN1435" s="34">
        <v>0</v>
      </c>
      <c r="AO1435" s="34">
        <v>0</v>
      </c>
      <c r="AP1435" s="34">
        <v>1</v>
      </c>
      <c r="AQ1435" s="34">
        <v>1</v>
      </c>
      <c r="AR1435" s="34">
        <v>3</v>
      </c>
      <c r="AS1435" s="34">
        <v>0</v>
      </c>
      <c r="AT1435" s="34">
        <v>3</v>
      </c>
      <c r="AU1435" s="34">
        <v>11</v>
      </c>
      <c r="AV1435" s="52">
        <v>2259</v>
      </c>
      <c r="AW1435" s="57">
        <v>1</v>
      </c>
      <c r="AX1435" s="58" t="str">
        <f>IF(Tabela3[[#This Row],[Response]]=1, "Aceitou", "Não aceitou")</f>
        <v>Aceitou</v>
      </c>
      <c r="AY1435" s="55" t="str">
        <f>Tabela3[[#This Row],[Faixa Recência]] &amp; " | " &amp; Tabela3[[#This Row],[Faixa Gasto]] &amp; " | " &amp; Tabela3[[#This Row],[Faixa ticket médio]]</f>
        <v>16-30 dias | +R$ 1500 | +R$ 50</v>
      </c>
      <c r="AZ14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35" s="36"/>
    </row>
    <row r="1436" spans="1:54" x14ac:dyDescent="0.25">
      <c r="A1436" s="61">
        <v>1435</v>
      </c>
      <c r="B1436" s="37">
        <v>38410</v>
      </c>
      <c r="C1436" s="34">
        <v>0</v>
      </c>
      <c r="D1436" s="34">
        <v>0</v>
      </c>
      <c r="E1436" s="34">
        <v>65</v>
      </c>
      <c r="F1436" s="58" t="str">
        <f>IF('Base tratada'!$E1436&lt;=15,"0-15 dias",
IF('Base tratada'!$E1436&lt;=30, "16-30 dias",
IF('Base tratada'!$E1436&lt;=45, "31-45 dias",
IF('Base tratada'!$E1436&lt;=60, "46-60 dias",
IF('Base tratada'!$E1436&lt;=75, "61-75 dias", "76-99 dias")))))</f>
        <v>61-75 dias</v>
      </c>
      <c r="G1436" s="38">
        <v>46</v>
      </c>
      <c r="H1436" s="60" t="str">
        <f>IF('Base tratada'!$G1436&lt;=29,"24–29",
IF('Base tratada'!$G1436&lt;=39,"30–39",
IF('Base tratada'!$G1436&lt;=49,"40–49",
IF('Base tratada'!$G1436&lt;=59,"50–59",
IF('Base tratada'!$G1436&lt;=69,"60–69",
"70–80")))))</f>
        <v>40–49</v>
      </c>
      <c r="I1436" s="34">
        <v>2812</v>
      </c>
      <c r="J1436" s="58" t="str">
        <f>IF('Base tratada'!$K1436=1,"Divorciado",
IF('Base tratada'!$L1436=1,"Casado",
IF('Base tratada'!$M1436=1, "Solteiro",
IF('Base tratada'!$N1436=1,"Juntos",
"Viúvo"))))</f>
        <v>Casado</v>
      </c>
      <c r="K1436" s="34">
        <v>0</v>
      </c>
      <c r="L1436" s="34">
        <v>1</v>
      </c>
      <c r="M1436" s="34">
        <v>0</v>
      </c>
      <c r="N1436" s="34">
        <v>0</v>
      </c>
      <c r="O1436" s="34">
        <v>0</v>
      </c>
      <c r="P1436" s="34">
        <v>0</v>
      </c>
      <c r="Q1436" s="34">
        <v>0</v>
      </c>
      <c r="R1436" s="34">
        <v>0</v>
      </c>
      <c r="S1436" s="34">
        <v>0</v>
      </c>
      <c r="T1436" s="34">
        <v>1</v>
      </c>
      <c r="U1436" s="35">
        <v>153</v>
      </c>
      <c r="V1436" s="35">
        <v>64</v>
      </c>
      <c r="W1436" s="35">
        <v>123</v>
      </c>
      <c r="X1436" s="35">
        <v>116</v>
      </c>
      <c r="Y1436" s="35">
        <v>64</v>
      </c>
      <c r="Z1436" s="35">
        <v>14</v>
      </c>
      <c r="AA1436" s="34">
        <v>2</v>
      </c>
      <c r="AB1436" s="34">
        <v>6</v>
      </c>
      <c r="AC1436" s="34">
        <v>5</v>
      </c>
      <c r="AD1436" s="34">
        <v>2</v>
      </c>
      <c r="AE1436" s="34">
        <v>9</v>
      </c>
      <c r="AF1436" s="58">
        <f>'Base tratada'!$AC1436+'Base tratada'!$AD1436+'Base tratada'!$AE1436</f>
        <v>16</v>
      </c>
      <c r="AG14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36" s="58" t="str">
        <f>IF('Base tratada'!$AC1436&gt;=MAX('Base tratada'!$AD1436,'Base tratada'!$AE1436),"Web",
IF('Base tratada'!$AD1436&gt;='Base tratada'!$AE1436,"Catalog",
"Store"))</f>
        <v>Store</v>
      </c>
      <c r="AI1436" s="59">
        <f>IF('Base tratada'!$AF1436=0,"0",'Base tratada'!$AK1436/'Base tratada'!$AF1436)</f>
        <v>32.5</v>
      </c>
      <c r="AJ1436" s="59" t="str">
        <f>IF('Base tratada'!$AI1436=0,"R$ 0",
IF('Base tratada'!$AI1436&lt;=25,"R$ 1–25",
IF('Base tratada'!$AI1436&lt;=50,"R$ 26–50",
"+R$ 50")))</f>
        <v>R$ 26–50</v>
      </c>
      <c r="AK1436" s="35">
        <v>520</v>
      </c>
      <c r="AL1436" s="58" t="str">
        <f>IF('Base tratada'!$AK1436&lt;=100,"R$ 0-100",
IF('Base tratada'!$AK1436&lt;=500,"R$ 101-500",
IF('Base tratada'!$AK1436&lt;=1000,"R$ 501-1000",
IF('Base tratada'!$AK1436&lt;=1500,"R$ 1001-1500",
"+R$ 1500"))))</f>
        <v>R$ 501-1000</v>
      </c>
      <c r="AM1436" s="34">
        <v>0</v>
      </c>
      <c r="AN1436" s="34">
        <v>0</v>
      </c>
      <c r="AO1436" s="34">
        <v>0</v>
      </c>
      <c r="AP1436" s="34">
        <v>0</v>
      </c>
      <c r="AQ1436" s="34">
        <v>0</v>
      </c>
      <c r="AR1436" s="34">
        <v>0</v>
      </c>
      <c r="AS1436" s="34">
        <v>0</v>
      </c>
      <c r="AT1436" s="34">
        <v>3</v>
      </c>
      <c r="AU1436" s="34">
        <v>11</v>
      </c>
      <c r="AV1436" s="52">
        <v>506</v>
      </c>
      <c r="AW1436" s="57">
        <v>1</v>
      </c>
      <c r="AX1436" s="58" t="str">
        <f>IF(Tabela3[[#This Row],[Response]]=1, "Aceitou", "Não aceitou")</f>
        <v>Aceitou</v>
      </c>
      <c r="AY1436" s="55" t="str">
        <f>Tabela3[[#This Row],[Faixa Recência]] &amp; " | " &amp; Tabela3[[#This Row],[Faixa Gasto]] &amp; " | " &amp; Tabela3[[#This Row],[Faixa ticket médio]]</f>
        <v>61-75 dias | R$ 501-1000 | R$ 26–50</v>
      </c>
      <c r="AZ14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6" s="36"/>
    </row>
    <row r="1437" spans="1:54" x14ac:dyDescent="0.25">
      <c r="A1437" s="61">
        <v>1436</v>
      </c>
      <c r="B1437" s="37">
        <v>64866</v>
      </c>
      <c r="C1437" s="34">
        <v>0</v>
      </c>
      <c r="D1437" s="34">
        <v>1</v>
      </c>
      <c r="E1437" s="34">
        <v>9</v>
      </c>
      <c r="F1437" s="58" t="str">
        <f>IF('Base tratada'!$E1437&lt;=15,"0-15 dias",
IF('Base tratada'!$E1437&lt;=30, "16-30 dias",
IF('Base tratada'!$E1437&lt;=45, "31-45 dias",
IF('Base tratada'!$E1437&lt;=60, "46-60 dias",
IF('Base tratada'!$E1437&lt;=75, "61-75 dias", "76-99 dias")))))</f>
        <v>0-15 dias</v>
      </c>
      <c r="G1437" s="38">
        <v>70</v>
      </c>
      <c r="H1437" s="60" t="str">
        <f>IF('Base tratada'!$G1437&lt;=29,"24–29",
IF('Base tratada'!$G1437&lt;=39,"30–39",
IF('Base tratada'!$G1437&lt;=49,"40–49",
IF('Base tratada'!$G1437&lt;=59,"50–59",
IF('Base tratada'!$G1437&lt;=69,"60–69",
"70–80")))))</f>
        <v>70–80</v>
      </c>
      <c r="I1437" s="34">
        <v>2313</v>
      </c>
      <c r="J1437" s="58" t="str">
        <f>IF('Base tratada'!$K1437=1,"Divorciado",
IF('Base tratada'!$L1437=1,"Casado",
IF('Base tratada'!$M1437=1, "Solteiro",
IF('Base tratada'!$N1437=1,"Juntos",
"Viúvo"))))</f>
        <v>Viúvo</v>
      </c>
      <c r="K1437" s="34">
        <v>0</v>
      </c>
      <c r="L1437" s="34">
        <v>0</v>
      </c>
      <c r="M1437" s="34">
        <v>0</v>
      </c>
      <c r="N1437" s="34">
        <v>0</v>
      </c>
      <c r="O1437" s="34">
        <v>1</v>
      </c>
      <c r="P1437" s="34">
        <v>0</v>
      </c>
      <c r="Q1437" s="34">
        <v>0</v>
      </c>
      <c r="R1437" s="34">
        <v>0</v>
      </c>
      <c r="S1437" s="34">
        <v>1</v>
      </c>
      <c r="T1437" s="34">
        <v>0</v>
      </c>
      <c r="U1437" s="35">
        <v>508</v>
      </c>
      <c r="V1437" s="35">
        <v>5</v>
      </c>
      <c r="W1437" s="35">
        <v>21</v>
      </c>
      <c r="X1437" s="35">
        <v>7</v>
      </c>
      <c r="Y1437" s="35">
        <v>5</v>
      </c>
      <c r="Z1437" s="35">
        <v>10</v>
      </c>
      <c r="AA1437" s="34">
        <v>4</v>
      </c>
      <c r="AB1437" s="34">
        <v>5</v>
      </c>
      <c r="AC1437" s="34">
        <v>7</v>
      </c>
      <c r="AD1437" s="34">
        <v>3</v>
      </c>
      <c r="AE1437" s="34">
        <v>7</v>
      </c>
      <c r="AF1437" s="58">
        <f>'Base tratada'!$AC1437+'Base tratada'!$AD1437+'Base tratada'!$AE1437</f>
        <v>17</v>
      </c>
      <c r="AG14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37" s="58" t="str">
        <f>IF('Base tratada'!$AC1437&gt;=MAX('Base tratada'!$AD1437,'Base tratada'!$AE1437),"Web",
IF('Base tratada'!$AD1437&gt;='Base tratada'!$AE1437,"Catalog",
"Store"))</f>
        <v>Web</v>
      </c>
      <c r="AI1437" s="59">
        <f>IF('Base tratada'!$AF1437=0,"0",'Base tratada'!$AK1437/'Base tratada'!$AF1437)</f>
        <v>32.117647058823529</v>
      </c>
      <c r="AJ1437" s="59" t="str">
        <f>IF('Base tratada'!$AI1437=0,"R$ 0",
IF('Base tratada'!$AI1437&lt;=25,"R$ 1–25",
IF('Base tratada'!$AI1437&lt;=50,"R$ 26–50",
"+R$ 50")))</f>
        <v>R$ 26–50</v>
      </c>
      <c r="AK1437" s="35">
        <v>546</v>
      </c>
      <c r="AL1437" s="58" t="str">
        <f>IF('Base tratada'!$AK1437&lt;=100,"R$ 0-100",
IF('Base tratada'!$AK1437&lt;=500,"R$ 101-500",
IF('Base tratada'!$AK1437&lt;=1000,"R$ 501-1000",
IF('Base tratada'!$AK1437&lt;=1500,"R$ 1001-1500",
"+R$ 1500"))))</f>
        <v>R$ 501-1000</v>
      </c>
      <c r="AM1437" s="34">
        <v>0</v>
      </c>
      <c r="AN1437" s="34">
        <v>0</v>
      </c>
      <c r="AO1437" s="34">
        <v>0</v>
      </c>
      <c r="AP1437" s="34">
        <v>1</v>
      </c>
      <c r="AQ1437" s="34">
        <v>0</v>
      </c>
      <c r="AR1437" s="34">
        <v>1</v>
      </c>
      <c r="AS1437" s="34">
        <v>0</v>
      </c>
      <c r="AT1437" s="34">
        <v>3</v>
      </c>
      <c r="AU1437" s="34">
        <v>11</v>
      </c>
      <c r="AV1437" s="52">
        <v>536</v>
      </c>
      <c r="AW1437" s="57">
        <v>0</v>
      </c>
      <c r="AX1437" s="58" t="str">
        <f>IF(Tabela3[[#This Row],[Response]]=1, "Aceitou", "Não aceitou")</f>
        <v>Não aceitou</v>
      </c>
      <c r="AY1437" s="55" t="str">
        <f>Tabela3[[#This Row],[Faixa Recência]] &amp; " | " &amp; Tabela3[[#This Row],[Faixa Gasto]] &amp; " | " &amp; Tabela3[[#This Row],[Faixa ticket médio]]</f>
        <v>0-15 dias | R$ 501-1000 | R$ 26–50</v>
      </c>
      <c r="AZ14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7" s="36"/>
    </row>
    <row r="1438" spans="1:54" x14ac:dyDescent="0.25">
      <c r="A1438" s="61">
        <v>1437</v>
      </c>
      <c r="B1438" s="37">
        <v>57957</v>
      </c>
      <c r="C1438" s="34">
        <v>0</v>
      </c>
      <c r="D1438" s="34">
        <v>1</v>
      </c>
      <c r="E1438" s="34">
        <v>24</v>
      </c>
      <c r="F1438" s="58" t="str">
        <f>IF('Base tratada'!$E1438&lt;=15,"0-15 dias",
IF('Base tratada'!$E1438&lt;=30, "16-30 dias",
IF('Base tratada'!$E1438&lt;=45, "31-45 dias",
IF('Base tratada'!$E1438&lt;=60, "46-60 dias",
IF('Base tratada'!$E1438&lt;=75, "61-75 dias", "76-99 dias")))))</f>
        <v>16-30 dias</v>
      </c>
      <c r="G1438" s="38">
        <v>61</v>
      </c>
      <c r="H1438" s="60" t="str">
        <f>IF('Base tratada'!$G1438&lt;=29,"24–29",
IF('Base tratada'!$G1438&lt;=39,"30–39",
IF('Base tratada'!$G1438&lt;=49,"40–49",
IF('Base tratada'!$G1438&lt;=59,"50–59",
IF('Base tratada'!$G1438&lt;=69,"60–69",
"70–80")))))</f>
        <v>60–69</v>
      </c>
      <c r="I1438" s="34">
        <v>2473</v>
      </c>
      <c r="J1438" s="58" t="str">
        <f>IF('Base tratada'!$K1438=1,"Divorciado",
IF('Base tratada'!$L1438=1,"Casado",
IF('Base tratada'!$M1438=1, "Solteiro",
IF('Base tratada'!$N1438=1,"Juntos",
"Viúvo"))))</f>
        <v>Juntos</v>
      </c>
      <c r="K1438" s="34">
        <v>0</v>
      </c>
      <c r="L1438" s="34">
        <v>0</v>
      </c>
      <c r="M1438" s="34">
        <v>0</v>
      </c>
      <c r="N1438" s="34">
        <v>1</v>
      </c>
      <c r="O1438" s="34">
        <v>0</v>
      </c>
      <c r="P1438" s="34">
        <v>0</v>
      </c>
      <c r="Q1438" s="34">
        <v>0</v>
      </c>
      <c r="R1438" s="34">
        <v>1</v>
      </c>
      <c r="S1438" s="34">
        <v>0</v>
      </c>
      <c r="T1438" s="34">
        <v>0</v>
      </c>
      <c r="U1438" s="35">
        <v>290</v>
      </c>
      <c r="V1438" s="35">
        <v>59</v>
      </c>
      <c r="W1438" s="35">
        <v>177</v>
      </c>
      <c r="X1438" s="35">
        <v>77</v>
      </c>
      <c r="Y1438" s="35">
        <v>5</v>
      </c>
      <c r="Z1438" s="35">
        <v>29</v>
      </c>
      <c r="AA1438" s="34">
        <v>7</v>
      </c>
      <c r="AB1438" s="34">
        <v>3</v>
      </c>
      <c r="AC1438" s="34">
        <v>4</v>
      </c>
      <c r="AD1438" s="34">
        <v>6</v>
      </c>
      <c r="AE1438" s="34">
        <v>8</v>
      </c>
      <c r="AF1438" s="58">
        <f>'Base tratada'!$AC1438+'Base tratada'!$AD1438+'Base tratada'!$AE1438</f>
        <v>18</v>
      </c>
      <c r="AG14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38" s="58" t="str">
        <f>IF('Base tratada'!$AC1438&gt;=MAX('Base tratada'!$AD1438,'Base tratada'!$AE1438),"Web",
IF('Base tratada'!$AD1438&gt;='Base tratada'!$AE1438,"Catalog",
"Store"))</f>
        <v>Store</v>
      </c>
      <c r="AI1438" s="59">
        <f>IF('Base tratada'!$AF1438=0,"0",'Base tratada'!$AK1438/'Base tratada'!$AF1438)</f>
        <v>33.777777777777779</v>
      </c>
      <c r="AJ1438" s="59" t="str">
        <f>IF('Base tratada'!$AI1438=0,"R$ 0",
IF('Base tratada'!$AI1438&lt;=25,"R$ 1–25",
IF('Base tratada'!$AI1438&lt;=50,"R$ 26–50",
"+R$ 50")))</f>
        <v>R$ 26–50</v>
      </c>
      <c r="AK1438" s="35">
        <v>608</v>
      </c>
      <c r="AL1438" s="58" t="str">
        <f>IF('Base tratada'!$AK1438&lt;=100,"R$ 0-100",
IF('Base tratada'!$AK1438&lt;=500,"R$ 101-500",
IF('Base tratada'!$AK1438&lt;=1000,"R$ 501-1000",
IF('Base tratada'!$AK1438&lt;=1500,"R$ 1001-1500",
"+R$ 1500"))))</f>
        <v>R$ 501-1000</v>
      </c>
      <c r="AM1438" s="34">
        <v>0</v>
      </c>
      <c r="AN1438" s="34">
        <v>0</v>
      </c>
      <c r="AO1438" s="34">
        <v>0</v>
      </c>
      <c r="AP1438" s="34">
        <v>0</v>
      </c>
      <c r="AQ1438" s="34">
        <v>0</v>
      </c>
      <c r="AR1438" s="34">
        <v>0</v>
      </c>
      <c r="AS1438" s="34">
        <v>1</v>
      </c>
      <c r="AT1438" s="34">
        <v>3</v>
      </c>
      <c r="AU1438" s="34">
        <v>11</v>
      </c>
      <c r="AV1438" s="52">
        <v>579</v>
      </c>
      <c r="AW1438" s="57">
        <v>0</v>
      </c>
      <c r="AX1438" s="58" t="str">
        <f>IF(Tabela3[[#This Row],[Response]]=1, "Aceitou", "Não aceitou")</f>
        <v>Não aceitou</v>
      </c>
      <c r="AY1438" s="55" t="str">
        <f>Tabela3[[#This Row],[Faixa Recência]] &amp; " | " &amp; Tabela3[[#This Row],[Faixa Gasto]] &amp; " | " &amp; Tabela3[[#This Row],[Faixa ticket médio]]</f>
        <v>16-30 dias | R$ 501-1000 | R$ 26–50</v>
      </c>
      <c r="AZ14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8" s="36"/>
    </row>
    <row r="1439" spans="1:54" x14ac:dyDescent="0.25">
      <c r="A1439" s="61">
        <v>1438</v>
      </c>
      <c r="B1439" s="37">
        <v>46015</v>
      </c>
      <c r="C1439" s="34">
        <v>1</v>
      </c>
      <c r="D1439" s="34">
        <v>1</v>
      </c>
      <c r="E1439" s="34">
        <v>25</v>
      </c>
      <c r="F1439" s="58" t="str">
        <f>IF('Base tratada'!$E1439&lt;=15,"0-15 dias",
IF('Base tratada'!$E1439&lt;=30, "16-30 dias",
IF('Base tratada'!$E1439&lt;=45, "31-45 dias",
IF('Base tratada'!$E1439&lt;=60, "46-60 dias",
IF('Base tratada'!$E1439&lt;=75, "61-75 dias", "76-99 dias")))))</f>
        <v>16-30 dias</v>
      </c>
      <c r="G1439" s="38">
        <v>65</v>
      </c>
      <c r="H1439" s="60" t="str">
        <f>IF('Base tratada'!$G1439&lt;=29,"24–29",
IF('Base tratada'!$G1439&lt;=39,"30–39",
IF('Base tratada'!$G1439&lt;=49,"40–49",
IF('Base tratada'!$G1439&lt;=59,"50–59",
IF('Base tratada'!$G1439&lt;=69,"60–69",
"70–80")))))</f>
        <v>60–69</v>
      </c>
      <c r="I1439" s="34">
        <v>2236</v>
      </c>
      <c r="J1439" s="58" t="str">
        <f>IF('Base tratada'!$K1439=1,"Divorciado",
IF('Base tratada'!$L1439=1,"Casado",
IF('Base tratada'!$M1439=1, "Solteiro",
IF('Base tratada'!$N1439=1,"Juntos",
"Viúvo"))))</f>
        <v>Juntos</v>
      </c>
      <c r="K1439" s="34">
        <v>0</v>
      </c>
      <c r="L1439" s="34">
        <v>0</v>
      </c>
      <c r="M1439" s="34">
        <v>0</v>
      </c>
      <c r="N1439" s="34">
        <v>1</v>
      </c>
      <c r="O1439" s="34">
        <v>0</v>
      </c>
      <c r="P1439" s="34">
        <v>0</v>
      </c>
      <c r="Q1439" s="34">
        <v>0</v>
      </c>
      <c r="R1439" s="34">
        <v>0</v>
      </c>
      <c r="S1439" s="34">
        <v>0</v>
      </c>
      <c r="T1439" s="34">
        <v>1</v>
      </c>
      <c r="U1439" s="35">
        <v>38</v>
      </c>
      <c r="V1439" s="35">
        <v>0</v>
      </c>
      <c r="W1439" s="35">
        <v>2</v>
      </c>
      <c r="X1439" s="35">
        <v>0</v>
      </c>
      <c r="Y1439" s="35">
        <v>0</v>
      </c>
      <c r="Z1439" s="35">
        <v>6</v>
      </c>
      <c r="AA1439" s="34">
        <v>1</v>
      </c>
      <c r="AB1439" s="34">
        <v>7</v>
      </c>
      <c r="AC1439" s="34">
        <v>1</v>
      </c>
      <c r="AD1439" s="34">
        <v>0</v>
      </c>
      <c r="AE1439" s="34">
        <v>3</v>
      </c>
      <c r="AF1439" s="58">
        <f>'Base tratada'!$AC1439+'Base tratada'!$AD1439+'Base tratada'!$AE1439</f>
        <v>4</v>
      </c>
      <c r="AG14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39" s="58" t="str">
        <f>IF('Base tratada'!$AC1439&gt;=MAX('Base tratada'!$AD1439,'Base tratada'!$AE1439),"Web",
IF('Base tratada'!$AD1439&gt;='Base tratada'!$AE1439,"Catalog",
"Store"))</f>
        <v>Store</v>
      </c>
      <c r="AI1439" s="59">
        <f>IF('Base tratada'!$AF1439=0,"0",'Base tratada'!$AK1439/'Base tratada'!$AF1439)</f>
        <v>10</v>
      </c>
      <c r="AJ1439" s="59" t="str">
        <f>IF('Base tratada'!$AI1439=0,"R$ 0",
IF('Base tratada'!$AI1439&lt;=25,"R$ 1–25",
IF('Base tratada'!$AI1439&lt;=50,"R$ 26–50",
"+R$ 50")))</f>
        <v>R$ 1–25</v>
      </c>
      <c r="AK1439" s="35">
        <v>40</v>
      </c>
      <c r="AL1439" s="58" t="str">
        <f>IF('Base tratada'!$AK1439&lt;=100,"R$ 0-100",
IF('Base tratada'!$AK1439&lt;=500,"R$ 101-500",
IF('Base tratada'!$AK1439&lt;=1000,"R$ 501-1000",
IF('Base tratada'!$AK1439&lt;=1500,"R$ 1001-1500",
"+R$ 1500"))))</f>
        <v>R$ 0-100</v>
      </c>
      <c r="AM1439" s="34">
        <v>0</v>
      </c>
      <c r="AN1439" s="34">
        <v>1</v>
      </c>
      <c r="AO1439" s="34">
        <v>1</v>
      </c>
      <c r="AP1439" s="34">
        <v>0</v>
      </c>
      <c r="AQ1439" s="34">
        <v>0</v>
      </c>
      <c r="AR1439" s="34">
        <v>2</v>
      </c>
      <c r="AS1439" s="34">
        <v>0</v>
      </c>
      <c r="AT1439" s="34">
        <v>3</v>
      </c>
      <c r="AU1439" s="34">
        <v>11</v>
      </c>
      <c r="AV1439" s="52">
        <v>34</v>
      </c>
      <c r="AW1439" s="57">
        <v>0</v>
      </c>
      <c r="AX1439" s="58" t="str">
        <f>IF(Tabela3[[#This Row],[Response]]=1, "Aceitou", "Não aceitou")</f>
        <v>Não aceitou</v>
      </c>
      <c r="AY1439" s="55" t="str">
        <f>Tabela3[[#This Row],[Faixa Recência]] &amp; " | " &amp; Tabela3[[#This Row],[Faixa Gasto]] &amp; " | " &amp; Tabela3[[#This Row],[Faixa ticket médio]]</f>
        <v>16-30 dias | R$ 0-100 | R$ 1–25</v>
      </c>
      <c r="AZ14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39" s="36"/>
    </row>
    <row r="1440" spans="1:54" x14ac:dyDescent="0.25">
      <c r="A1440" s="61">
        <v>1439</v>
      </c>
      <c r="B1440" s="37">
        <v>16531</v>
      </c>
      <c r="C1440" s="34">
        <v>1</v>
      </c>
      <c r="D1440" s="34">
        <v>0</v>
      </c>
      <c r="E1440" s="34">
        <v>43</v>
      </c>
      <c r="F1440" s="58" t="str">
        <f>IF('Base tratada'!$E1440&lt;=15,"0-15 dias",
IF('Base tratada'!$E1440&lt;=30, "16-30 dias",
IF('Base tratada'!$E1440&lt;=45, "31-45 dias",
IF('Base tratada'!$E1440&lt;=60, "46-60 dias",
IF('Base tratada'!$E1440&lt;=75, "61-75 dias", "76-99 dias")))))</f>
        <v>31-45 dias</v>
      </c>
      <c r="G1440" s="38">
        <v>42</v>
      </c>
      <c r="H1440" s="60" t="str">
        <f>IF('Base tratada'!$G1440&lt;=29,"24–29",
IF('Base tratada'!$G1440&lt;=39,"30–39",
IF('Base tratada'!$G1440&lt;=49,"40–49",
IF('Base tratada'!$G1440&lt;=59,"50–59",
IF('Base tratada'!$G1440&lt;=69,"60–69",
"70–80")))))</f>
        <v>40–49</v>
      </c>
      <c r="I1440" s="34">
        <v>2170</v>
      </c>
      <c r="J1440" s="58" t="str">
        <f>IF('Base tratada'!$K1440=1,"Divorciado",
IF('Base tratada'!$L1440=1,"Casado",
IF('Base tratada'!$M1440=1, "Solteiro",
IF('Base tratada'!$N1440=1,"Juntos",
"Viúvo"))))</f>
        <v>Juntos</v>
      </c>
      <c r="K1440" s="34">
        <v>0</v>
      </c>
      <c r="L1440" s="34">
        <v>0</v>
      </c>
      <c r="M1440" s="34">
        <v>0</v>
      </c>
      <c r="N1440" s="34">
        <v>1</v>
      </c>
      <c r="O1440" s="34">
        <v>0</v>
      </c>
      <c r="P1440" s="34">
        <v>0</v>
      </c>
      <c r="Q1440" s="34">
        <v>0</v>
      </c>
      <c r="R1440" s="34">
        <v>1</v>
      </c>
      <c r="S1440" s="34">
        <v>0</v>
      </c>
      <c r="T1440" s="34">
        <v>0</v>
      </c>
      <c r="U1440" s="35">
        <v>2</v>
      </c>
      <c r="V1440" s="35">
        <v>13</v>
      </c>
      <c r="W1440" s="35">
        <v>6</v>
      </c>
      <c r="X1440" s="35">
        <v>7</v>
      </c>
      <c r="Y1440" s="35">
        <v>5</v>
      </c>
      <c r="Z1440" s="35">
        <v>11</v>
      </c>
      <c r="AA1440" s="34">
        <v>3</v>
      </c>
      <c r="AB1440" s="34">
        <v>7</v>
      </c>
      <c r="AC1440" s="34">
        <v>3</v>
      </c>
      <c r="AD1440" s="34">
        <v>0</v>
      </c>
      <c r="AE1440" s="34">
        <v>3</v>
      </c>
      <c r="AF1440" s="58">
        <f>'Base tratada'!$AC1440+'Base tratada'!$AD1440+'Base tratada'!$AE1440</f>
        <v>6</v>
      </c>
      <c r="AG14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40" s="58" t="str">
        <f>IF('Base tratada'!$AC1440&gt;=MAX('Base tratada'!$AD1440,'Base tratada'!$AE1440),"Web",
IF('Base tratada'!$AD1440&gt;='Base tratada'!$AE1440,"Catalog",
"Store"))</f>
        <v>Web</v>
      </c>
      <c r="AI1440" s="59">
        <f>IF('Base tratada'!$AF1440=0,"0",'Base tratada'!$AK1440/'Base tratada'!$AF1440)</f>
        <v>5.5</v>
      </c>
      <c r="AJ1440" s="59" t="str">
        <f>IF('Base tratada'!$AI1440=0,"R$ 0",
IF('Base tratada'!$AI1440&lt;=25,"R$ 1–25",
IF('Base tratada'!$AI1440&lt;=50,"R$ 26–50",
"+R$ 50")))</f>
        <v>R$ 1–25</v>
      </c>
      <c r="AK1440" s="35">
        <v>33</v>
      </c>
      <c r="AL1440" s="58" t="str">
        <f>IF('Base tratada'!$AK1440&lt;=100,"R$ 0-100",
IF('Base tratada'!$AK1440&lt;=500,"R$ 101-500",
IF('Base tratada'!$AK1440&lt;=1000,"R$ 501-1000",
IF('Base tratada'!$AK1440&lt;=1500,"R$ 1001-1500",
"+R$ 1500"))))</f>
        <v>R$ 0-100</v>
      </c>
      <c r="AM1440" s="34">
        <v>0</v>
      </c>
      <c r="AN1440" s="34">
        <v>0</v>
      </c>
      <c r="AO1440" s="34">
        <v>0</v>
      </c>
      <c r="AP1440" s="34">
        <v>0</v>
      </c>
      <c r="AQ1440" s="34">
        <v>0</v>
      </c>
      <c r="AR1440" s="34">
        <v>0</v>
      </c>
      <c r="AS1440" s="34">
        <v>0</v>
      </c>
      <c r="AT1440" s="34">
        <v>3</v>
      </c>
      <c r="AU1440" s="34">
        <v>11</v>
      </c>
      <c r="AV1440" s="52">
        <v>22</v>
      </c>
      <c r="AW1440" s="57">
        <v>0</v>
      </c>
      <c r="AX1440" s="58" t="str">
        <f>IF(Tabela3[[#This Row],[Response]]=1, "Aceitou", "Não aceitou")</f>
        <v>Não aceitou</v>
      </c>
      <c r="AY1440" s="55" t="str">
        <f>Tabela3[[#This Row],[Faixa Recência]] &amp; " | " &amp; Tabela3[[#This Row],[Faixa Gasto]] &amp; " | " &amp; Tabela3[[#This Row],[Faixa ticket médio]]</f>
        <v>31-45 dias | R$ 0-100 | R$ 1–25</v>
      </c>
      <c r="AZ14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0" s="36"/>
    </row>
    <row r="1441" spans="1:54" x14ac:dyDescent="0.25">
      <c r="A1441" s="61">
        <v>1440</v>
      </c>
      <c r="B1441" s="37">
        <v>28072</v>
      </c>
      <c r="C1441" s="34">
        <v>1</v>
      </c>
      <c r="D1441" s="34">
        <v>0</v>
      </c>
      <c r="E1441" s="34">
        <v>10</v>
      </c>
      <c r="F1441" s="58" t="str">
        <f>IF('Base tratada'!$E1441&lt;=15,"0-15 dias",
IF('Base tratada'!$E1441&lt;=30, "16-30 dias",
IF('Base tratada'!$E1441&lt;=45, "31-45 dias",
IF('Base tratada'!$E1441&lt;=60, "46-60 dias",
IF('Base tratada'!$E1441&lt;=75, "61-75 dias", "76-99 dias")))))</f>
        <v>0-15 dias</v>
      </c>
      <c r="G1441" s="38">
        <v>34</v>
      </c>
      <c r="H1441" s="60" t="str">
        <f>IF('Base tratada'!$G1441&lt;=29,"24–29",
IF('Base tratada'!$G1441&lt;=39,"30–39",
IF('Base tratada'!$G1441&lt;=49,"40–49",
IF('Base tratada'!$G1441&lt;=59,"50–59",
IF('Base tratada'!$G1441&lt;=69,"60–69",
"70–80")))))</f>
        <v>30–39</v>
      </c>
      <c r="I1441" s="34">
        <v>2515</v>
      </c>
      <c r="J1441" s="58" t="str">
        <f>IF('Base tratada'!$K1441=1,"Divorciado",
IF('Base tratada'!$L1441=1,"Casado",
IF('Base tratada'!$M1441=1, "Solteiro",
IF('Base tratada'!$N1441=1,"Juntos",
"Viúvo"))))</f>
        <v>Casado</v>
      </c>
      <c r="K1441" s="34">
        <v>0</v>
      </c>
      <c r="L1441" s="34">
        <v>1</v>
      </c>
      <c r="M1441" s="34">
        <v>0</v>
      </c>
      <c r="N1441" s="34">
        <v>0</v>
      </c>
      <c r="O1441" s="34">
        <v>0</v>
      </c>
      <c r="P1441" s="34">
        <v>0</v>
      </c>
      <c r="Q1441" s="34">
        <v>0</v>
      </c>
      <c r="R1441" s="34">
        <v>0</v>
      </c>
      <c r="S1441" s="34">
        <v>1</v>
      </c>
      <c r="T1441" s="34">
        <v>0</v>
      </c>
      <c r="U1441" s="35">
        <v>30</v>
      </c>
      <c r="V1441" s="35">
        <v>0</v>
      </c>
      <c r="W1441" s="35">
        <v>10</v>
      </c>
      <c r="X1441" s="35">
        <v>2</v>
      </c>
      <c r="Y1441" s="35">
        <v>0</v>
      </c>
      <c r="Z1441" s="35">
        <v>5</v>
      </c>
      <c r="AA1441" s="34">
        <v>1</v>
      </c>
      <c r="AB1441" s="34">
        <v>7</v>
      </c>
      <c r="AC1441" s="34">
        <v>1</v>
      </c>
      <c r="AD1441" s="34">
        <v>0</v>
      </c>
      <c r="AE1441" s="34">
        <v>3</v>
      </c>
      <c r="AF1441" s="58">
        <f>'Base tratada'!$AC1441+'Base tratada'!$AD1441+'Base tratada'!$AE1441</f>
        <v>4</v>
      </c>
      <c r="AG14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41" s="58" t="str">
        <f>IF('Base tratada'!$AC1441&gt;=MAX('Base tratada'!$AD1441,'Base tratada'!$AE1441),"Web",
IF('Base tratada'!$AD1441&gt;='Base tratada'!$AE1441,"Catalog",
"Store"))</f>
        <v>Store</v>
      </c>
      <c r="AI1441" s="59">
        <f>IF('Base tratada'!$AF1441=0,"0",'Base tratada'!$AK1441/'Base tratada'!$AF1441)</f>
        <v>10.5</v>
      </c>
      <c r="AJ1441" s="59" t="str">
        <f>IF('Base tratada'!$AI1441=0,"R$ 0",
IF('Base tratada'!$AI1441&lt;=25,"R$ 1–25",
IF('Base tratada'!$AI1441&lt;=50,"R$ 26–50",
"+R$ 50")))</f>
        <v>R$ 1–25</v>
      </c>
      <c r="AK1441" s="35">
        <v>42</v>
      </c>
      <c r="AL1441" s="58" t="str">
        <f>IF('Base tratada'!$AK1441&lt;=100,"R$ 0-100",
IF('Base tratada'!$AK1441&lt;=500,"R$ 101-500",
IF('Base tratada'!$AK1441&lt;=1000,"R$ 501-1000",
IF('Base tratada'!$AK1441&lt;=1500,"R$ 1001-1500",
"+R$ 1500"))))</f>
        <v>R$ 0-100</v>
      </c>
      <c r="AM1441" s="34">
        <v>0</v>
      </c>
      <c r="AN1441" s="34">
        <v>0</v>
      </c>
      <c r="AO1441" s="34">
        <v>0</v>
      </c>
      <c r="AP1441" s="34">
        <v>0</v>
      </c>
      <c r="AQ1441" s="34">
        <v>0</v>
      </c>
      <c r="AR1441" s="34">
        <v>0</v>
      </c>
      <c r="AS1441" s="34">
        <v>0</v>
      </c>
      <c r="AT1441" s="34">
        <v>3</v>
      </c>
      <c r="AU1441" s="34">
        <v>11</v>
      </c>
      <c r="AV1441" s="52">
        <v>37</v>
      </c>
      <c r="AW1441" s="57">
        <v>0</v>
      </c>
      <c r="AX1441" s="58" t="str">
        <f>IF(Tabela3[[#This Row],[Response]]=1, "Aceitou", "Não aceitou")</f>
        <v>Não aceitou</v>
      </c>
      <c r="AY1441" s="55" t="str">
        <f>Tabela3[[#This Row],[Faixa Recência]] &amp; " | " &amp; Tabela3[[#This Row],[Faixa Gasto]] &amp; " | " &amp; Tabela3[[#This Row],[Faixa ticket médio]]</f>
        <v>0-15 dias | R$ 0-100 | R$ 1–25</v>
      </c>
      <c r="AZ14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1" s="36"/>
    </row>
    <row r="1442" spans="1:54" x14ac:dyDescent="0.25">
      <c r="A1442" s="61">
        <v>1441</v>
      </c>
      <c r="B1442" s="37">
        <v>49476</v>
      </c>
      <c r="C1442" s="34">
        <v>0</v>
      </c>
      <c r="D1442" s="34">
        <v>1</v>
      </c>
      <c r="E1442" s="34">
        <v>29</v>
      </c>
      <c r="F1442" s="58" t="str">
        <f>IF('Base tratada'!$E1442&lt;=15,"0-15 dias",
IF('Base tratada'!$E1442&lt;=30, "16-30 dias",
IF('Base tratada'!$E1442&lt;=45, "31-45 dias",
IF('Base tratada'!$E1442&lt;=60, "46-60 dias",
IF('Base tratada'!$E1442&lt;=75, "61-75 dias", "76-99 dias")))))</f>
        <v>16-30 dias</v>
      </c>
      <c r="G1442" s="38">
        <v>57</v>
      </c>
      <c r="H1442" s="60" t="str">
        <f>IF('Base tratada'!$G1442&lt;=29,"24–29",
IF('Base tratada'!$G1442&lt;=39,"30–39",
IF('Base tratada'!$G1442&lt;=49,"40–49",
IF('Base tratada'!$G1442&lt;=59,"50–59",
IF('Base tratada'!$G1442&lt;=69,"60–69",
"70–80")))))</f>
        <v>50–59</v>
      </c>
      <c r="I1442" s="34">
        <v>2533</v>
      </c>
      <c r="J1442" s="58" t="str">
        <f>IF('Base tratada'!$K1442=1,"Divorciado",
IF('Base tratada'!$L1442=1,"Casado",
IF('Base tratada'!$M1442=1, "Solteiro",
IF('Base tratada'!$N1442=1,"Juntos",
"Viúvo"))))</f>
        <v>Divorciado</v>
      </c>
      <c r="K1442" s="34">
        <v>1</v>
      </c>
      <c r="L1442" s="34">
        <v>0</v>
      </c>
      <c r="M1442" s="34">
        <v>0</v>
      </c>
      <c r="N1442" s="34">
        <v>0</v>
      </c>
      <c r="O1442" s="34">
        <v>0</v>
      </c>
      <c r="P1442" s="34">
        <v>0</v>
      </c>
      <c r="Q1442" s="34">
        <v>0</v>
      </c>
      <c r="R1442" s="34">
        <v>0</v>
      </c>
      <c r="S1442" s="34">
        <v>1</v>
      </c>
      <c r="T1442" s="34">
        <v>0</v>
      </c>
      <c r="U1442" s="35">
        <v>386</v>
      </c>
      <c r="V1442" s="35">
        <v>23</v>
      </c>
      <c r="W1442" s="35">
        <v>95</v>
      </c>
      <c r="X1442" s="35">
        <v>54</v>
      </c>
      <c r="Y1442" s="35">
        <v>41</v>
      </c>
      <c r="Z1442" s="35">
        <v>196</v>
      </c>
      <c r="AA1442" s="34">
        <v>4</v>
      </c>
      <c r="AB1442" s="34">
        <v>2</v>
      </c>
      <c r="AC1442" s="34">
        <v>2</v>
      </c>
      <c r="AD1442" s="34">
        <v>11</v>
      </c>
      <c r="AE1442" s="34">
        <v>5</v>
      </c>
      <c r="AF1442" s="58">
        <f>'Base tratada'!$AC1442+'Base tratada'!$AD1442+'Base tratada'!$AE1442</f>
        <v>18</v>
      </c>
      <c r="AG14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42" s="58" t="str">
        <f>IF('Base tratada'!$AC1442&gt;=MAX('Base tratada'!$AD1442,'Base tratada'!$AE1442),"Web",
IF('Base tratada'!$AD1442&gt;='Base tratada'!$AE1442,"Catalog",
"Store"))</f>
        <v>Catalog</v>
      </c>
      <c r="AI1442" s="59">
        <f>IF('Base tratada'!$AF1442=0,"0",'Base tratada'!$AK1442/'Base tratada'!$AF1442)</f>
        <v>33.277777777777779</v>
      </c>
      <c r="AJ1442" s="59" t="str">
        <f>IF('Base tratada'!$AI1442=0,"R$ 0",
IF('Base tratada'!$AI1442&lt;=25,"R$ 1–25",
IF('Base tratada'!$AI1442&lt;=50,"R$ 26–50",
"+R$ 50")))</f>
        <v>R$ 26–50</v>
      </c>
      <c r="AK1442" s="35">
        <v>599</v>
      </c>
      <c r="AL1442" s="58" t="str">
        <f>IF('Base tratada'!$AK1442&lt;=100,"R$ 0-100",
IF('Base tratada'!$AK1442&lt;=500,"R$ 101-500",
IF('Base tratada'!$AK1442&lt;=1000,"R$ 501-1000",
IF('Base tratada'!$AK1442&lt;=1500,"R$ 1001-1500",
"+R$ 1500"))))</f>
        <v>R$ 501-1000</v>
      </c>
      <c r="AM1442" s="34">
        <v>0</v>
      </c>
      <c r="AN1442" s="34">
        <v>0</v>
      </c>
      <c r="AO1442" s="34">
        <v>0</v>
      </c>
      <c r="AP1442" s="34">
        <v>0</v>
      </c>
      <c r="AQ1442" s="34">
        <v>0</v>
      </c>
      <c r="AR1442" s="34">
        <v>0</v>
      </c>
      <c r="AS1442" s="34">
        <v>0</v>
      </c>
      <c r="AT1442" s="34">
        <v>3</v>
      </c>
      <c r="AU1442" s="34">
        <v>11</v>
      </c>
      <c r="AV1442" s="52">
        <v>403</v>
      </c>
      <c r="AW1442" s="57">
        <v>0</v>
      </c>
      <c r="AX1442" s="58" t="str">
        <f>IF(Tabela3[[#This Row],[Response]]=1, "Aceitou", "Não aceitou")</f>
        <v>Não aceitou</v>
      </c>
      <c r="AY1442" s="55" t="str">
        <f>Tabela3[[#This Row],[Faixa Recência]] &amp; " | " &amp; Tabela3[[#This Row],[Faixa Gasto]] &amp; " | " &amp; Tabela3[[#This Row],[Faixa ticket médio]]</f>
        <v>16-30 dias | R$ 501-1000 | R$ 26–50</v>
      </c>
      <c r="AZ14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2" s="36"/>
    </row>
    <row r="1443" spans="1:54" x14ac:dyDescent="0.25">
      <c r="A1443" s="61">
        <v>1442</v>
      </c>
      <c r="B1443" s="37">
        <v>50725</v>
      </c>
      <c r="C1443" s="34">
        <v>0</v>
      </c>
      <c r="D1443" s="34">
        <v>1</v>
      </c>
      <c r="E1443" s="34">
        <v>45</v>
      </c>
      <c r="F1443" s="58" t="str">
        <f>IF('Base tratada'!$E1443&lt;=15,"0-15 dias",
IF('Base tratada'!$E1443&lt;=30, "16-30 dias",
IF('Base tratada'!$E1443&lt;=45, "31-45 dias",
IF('Base tratada'!$E1443&lt;=60, "46-60 dias",
IF('Base tratada'!$E1443&lt;=75, "61-75 dias", "76-99 dias")))))</f>
        <v>31-45 dias</v>
      </c>
      <c r="G1443" s="38">
        <v>67</v>
      </c>
      <c r="H1443" s="60" t="str">
        <f>IF('Base tratada'!$G1443&lt;=29,"24–29",
IF('Base tratada'!$G1443&lt;=39,"30–39",
IF('Base tratada'!$G1443&lt;=49,"40–49",
IF('Base tratada'!$G1443&lt;=59,"50–59",
IF('Base tratada'!$G1443&lt;=69,"60–69",
"70–80")))))</f>
        <v>60–69</v>
      </c>
      <c r="I1443" s="34">
        <v>2660</v>
      </c>
      <c r="J1443" s="58" t="str">
        <f>IF('Base tratada'!$K1443=1,"Divorciado",
IF('Base tratada'!$L1443=1,"Casado",
IF('Base tratada'!$M1443=1, "Solteiro",
IF('Base tratada'!$N1443=1,"Juntos",
"Viúvo"))))</f>
        <v>Casado</v>
      </c>
      <c r="K1443" s="34">
        <v>0</v>
      </c>
      <c r="L1443" s="34">
        <v>1</v>
      </c>
      <c r="M1443" s="34">
        <v>0</v>
      </c>
      <c r="N1443" s="34">
        <v>0</v>
      </c>
      <c r="O1443" s="34">
        <v>0</v>
      </c>
      <c r="P1443" s="34">
        <v>0</v>
      </c>
      <c r="Q1443" s="34">
        <v>0</v>
      </c>
      <c r="R1443" s="34">
        <v>1</v>
      </c>
      <c r="S1443" s="34">
        <v>0</v>
      </c>
      <c r="T1443" s="34">
        <v>0</v>
      </c>
      <c r="U1443" s="35">
        <v>443</v>
      </c>
      <c r="V1443" s="35">
        <v>10</v>
      </c>
      <c r="W1443" s="35">
        <v>75</v>
      </c>
      <c r="X1443" s="35">
        <v>0</v>
      </c>
      <c r="Y1443" s="35">
        <v>10</v>
      </c>
      <c r="Z1443" s="35">
        <v>48</v>
      </c>
      <c r="AA1443" s="34">
        <v>4</v>
      </c>
      <c r="AB1443" s="34">
        <v>8</v>
      </c>
      <c r="AC1443" s="34">
        <v>8</v>
      </c>
      <c r="AD1443" s="34">
        <v>1</v>
      </c>
      <c r="AE1443" s="34">
        <v>8</v>
      </c>
      <c r="AF1443" s="58">
        <f>'Base tratada'!$AC1443+'Base tratada'!$AD1443+'Base tratada'!$AE1443</f>
        <v>17</v>
      </c>
      <c r="AG14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43" s="58" t="str">
        <f>IF('Base tratada'!$AC1443&gt;=MAX('Base tratada'!$AD1443,'Base tratada'!$AE1443),"Web",
IF('Base tratada'!$AD1443&gt;='Base tratada'!$AE1443,"Catalog",
"Store"))</f>
        <v>Web</v>
      </c>
      <c r="AI1443" s="59">
        <f>IF('Base tratada'!$AF1443=0,"0",'Base tratada'!$AK1443/'Base tratada'!$AF1443)</f>
        <v>31.647058823529413</v>
      </c>
      <c r="AJ1443" s="59" t="str">
        <f>IF('Base tratada'!$AI1443=0,"R$ 0",
IF('Base tratada'!$AI1443&lt;=25,"R$ 1–25",
IF('Base tratada'!$AI1443&lt;=50,"R$ 26–50",
"+R$ 50")))</f>
        <v>R$ 26–50</v>
      </c>
      <c r="AK1443" s="35">
        <v>538</v>
      </c>
      <c r="AL1443" s="58" t="str">
        <f>IF('Base tratada'!$AK1443&lt;=100,"R$ 0-100",
IF('Base tratada'!$AK1443&lt;=500,"R$ 101-500",
IF('Base tratada'!$AK1443&lt;=1000,"R$ 501-1000",
IF('Base tratada'!$AK1443&lt;=1500,"R$ 1001-1500",
"+R$ 1500"))))</f>
        <v>R$ 501-1000</v>
      </c>
      <c r="AM1443" s="34">
        <v>0</v>
      </c>
      <c r="AN1443" s="34">
        <v>0</v>
      </c>
      <c r="AO1443" s="34">
        <v>0</v>
      </c>
      <c r="AP1443" s="34">
        <v>0</v>
      </c>
      <c r="AQ1443" s="34">
        <v>0</v>
      </c>
      <c r="AR1443" s="34">
        <v>0</v>
      </c>
      <c r="AS1443" s="34">
        <v>0</v>
      </c>
      <c r="AT1443" s="34">
        <v>3</v>
      </c>
      <c r="AU1443" s="34">
        <v>11</v>
      </c>
      <c r="AV1443" s="52">
        <v>490</v>
      </c>
      <c r="AW1443" s="57">
        <v>0</v>
      </c>
      <c r="AX1443" s="58" t="str">
        <f>IF(Tabela3[[#This Row],[Response]]=1, "Aceitou", "Não aceitou")</f>
        <v>Não aceitou</v>
      </c>
      <c r="AY1443" s="55" t="str">
        <f>Tabela3[[#This Row],[Faixa Recência]] &amp; " | " &amp; Tabela3[[#This Row],[Faixa Gasto]] &amp; " | " &amp; Tabela3[[#This Row],[Faixa ticket médio]]</f>
        <v>31-45 dias | R$ 501-1000 | R$ 26–50</v>
      </c>
      <c r="AZ14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3" s="36"/>
    </row>
    <row r="1444" spans="1:54" x14ac:dyDescent="0.25">
      <c r="A1444" s="61">
        <v>1443</v>
      </c>
      <c r="B1444" s="37">
        <v>83844</v>
      </c>
      <c r="C1444" s="34">
        <v>0</v>
      </c>
      <c r="D1444" s="34">
        <v>0</v>
      </c>
      <c r="E1444" s="34">
        <v>57</v>
      </c>
      <c r="F1444" s="58" t="str">
        <f>IF('Base tratada'!$E1444&lt;=15,"0-15 dias",
IF('Base tratada'!$E1444&lt;=30, "16-30 dias",
IF('Base tratada'!$E1444&lt;=45, "31-45 dias",
IF('Base tratada'!$E1444&lt;=60, "46-60 dias",
IF('Base tratada'!$E1444&lt;=75, "61-75 dias", "76-99 dias")))))</f>
        <v>46-60 dias</v>
      </c>
      <c r="G1444" s="38">
        <v>68</v>
      </c>
      <c r="H1444" s="60" t="str">
        <f>IF('Base tratada'!$G1444&lt;=29,"24–29",
IF('Base tratada'!$G1444&lt;=39,"30–39",
IF('Base tratada'!$G1444&lt;=49,"40–49",
IF('Base tratada'!$G1444&lt;=59,"50–59",
IF('Base tratada'!$G1444&lt;=69,"60–69",
"70–80")))))</f>
        <v>60–69</v>
      </c>
      <c r="I1444" s="34">
        <v>2572</v>
      </c>
      <c r="J1444" s="58" t="str">
        <f>IF('Base tratada'!$K1444=1,"Divorciado",
IF('Base tratada'!$L1444=1,"Casado",
IF('Base tratada'!$M1444=1, "Solteiro",
IF('Base tratada'!$N1444=1,"Juntos",
"Viúvo"))))</f>
        <v>Juntos</v>
      </c>
      <c r="K1444" s="34">
        <v>0</v>
      </c>
      <c r="L1444" s="34">
        <v>0</v>
      </c>
      <c r="M1444" s="34">
        <v>0</v>
      </c>
      <c r="N1444" s="34">
        <v>1</v>
      </c>
      <c r="O1444" s="34">
        <v>0</v>
      </c>
      <c r="P1444" s="34">
        <v>0</v>
      </c>
      <c r="Q1444" s="34">
        <v>0</v>
      </c>
      <c r="R1444" s="34">
        <v>1</v>
      </c>
      <c r="S1444" s="34">
        <v>0</v>
      </c>
      <c r="T1444" s="34">
        <v>0</v>
      </c>
      <c r="U1444" s="35">
        <v>901</v>
      </c>
      <c r="V1444" s="35">
        <v>31</v>
      </c>
      <c r="W1444" s="35">
        <v>345</v>
      </c>
      <c r="X1444" s="35">
        <v>75</v>
      </c>
      <c r="Y1444" s="35">
        <v>31</v>
      </c>
      <c r="Z1444" s="35">
        <v>191</v>
      </c>
      <c r="AA1444" s="34">
        <v>1</v>
      </c>
      <c r="AB1444" s="34">
        <v>1</v>
      </c>
      <c r="AC1444" s="34">
        <v>4</v>
      </c>
      <c r="AD1444" s="34">
        <v>4</v>
      </c>
      <c r="AE1444" s="34">
        <v>11</v>
      </c>
      <c r="AF1444" s="58">
        <f>'Base tratada'!$AC1444+'Base tratada'!$AD1444+'Base tratada'!$AE1444</f>
        <v>19</v>
      </c>
      <c r="AG14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44" s="58" t="str">
        <f>IF('Base tratada'!$AC1444&gt;=MAX('Base tratada'!$AD1444,'Base tratada'!$AE1444),"Web",
IF('Base tratada'!$AD1444&gt;='Base tratada'!$AE1444,"Catalog",
"Store"))</f>
        <v>Store</v>
      </c>
      <c r="AI1444" s="59">
        <f>IF('Base tratada'!$AF1444=0,"0",'Base tratada'!$AK1444/'Base tratada'!$AF1444)</f>
        <v>72.78947368421052</v>
      </c>
      <c r="AJ1444" s="59" t="str">
        <f>IF('Base tratada'!$AI1444=0,"R$ 0",
IF('Base tratada'!$AI1444&lt;=25,"R$ 1–25",
IF('Base tratada'!$AI1444&lt;=50,"R$ 26–50",
"+R$ 50")))</f>
        <v>+R$ 50</v>
      </c>
      <c r="AK1444" s="35">
        <v>1383</v>
      </c>
      <c r="AL1444" s="58" t="str">
        <f>IF('Base tratada'!$AK1444&lt;=100,"R$ 0-100",
IF('Base tratada'!$AK1444&lt;=500,"R$ 101-500",
IF('Base tratada'!$AK1444&lt;=1000,"R$ 501-1000",
IF('Base tratada'!$AK1444&lt;=1500,"R$ 1001-1500",
"+R$ 1500"))))</f>
        <v>R$ 1001-1500</v>
      </c>
      <c r="AM1444" s="34">
        <v>0</v>
      </c>
      <c r="AN1444" s="34">
        <v>0</v>
      </c>
      <c r="AO1444" s="34">
        <v>0</v>
      </c>
      <c r="AP1444" s="34">
        <v>0</v>
      </c>
      <c r="AQ1444" s="34">
        <v>1</v>
      </c>
      <c r="AR1444" s="34">
        <v>1</v>
      </c>
      <c r="AS1444" s="34">
        <v>0</v>
      </c>
      <c r="AT1444" s="34">
        <v>3</v>
      </c>
      <c r="AU1444" s="34">
        <v>11</v>
      </c>
      <c r="AV1444" s="52">
        <v>1192</v>
      </c>
      <c r="AW1444" s="57">
        <v>0</v>
      </c>
      <c r="AX1444" s="58" t="str">
        <f>IF(Tabela3[[#This Row],[Response]]=1, "Aceitou", "Não aceitou")</f>
        <v>Não aceitou</v>
      </c>
      <c r="AY1444" s="55" t="str">
        <f>Tabela3[[#This Row],[Faixa Recência]] &amp; " | " &amp; Tabela3[[#This Row],[Faixa Gasto]] &amp; " | " &amp; Tabela3[[#This Row],[Faixa ticket médio]]</f>
        <v>46-60 dias | R$ 1001-1500 | +R$ 50</v>
      </c>
      <c r="AZ14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4" s="36"/>
    </row>
    <row r="1445" spans="1:54" x14ac:dyDescent="0.25">
      <c r="A1445" s="61">
        <v>1444</v>
      </c>
      <c r="B1445" s="37">
        <v>41145</v>
      </c>
      <c r="C1445" s="34">
        <v>1</v>
      </c>
      <c r="D1445" s="34">
        <v>1</v>
      </c>
      <c r="E1445" s="34">
        <v>20</v>
      </c>
      <c r="F1445" s="58" t="str">
        <f>IF('Base tratada'!$E1445&lt;=15,"0-15 dias",
IF('Base tratada'!$E1445&lt;=30, "16-30 dias",
IF('Base tratada'!$E1445&lt;=45, "31-45 dias",
IF('Base tratada'!$E1445&lt;=60, "46-60 dias",
IF('Base tratada'!$E1445&lt;=75, "61-75 dias", "76-99 dias")))))</f>
        <v>16-30 dias</v>
      </c>
      <c r="G1445" s="38">
        <v>70</v>
      </c>
      <c r="H1445" s="60" t="str">
        <f>IF('Base tratada'!$G1445&lt;=29,"24–29",
IF('Base tratada'!$G1445&lt;=39,"30–39",
IF('Base tratada'!$G1445&lt;=49,"40–49",
IF('Base tratada'!$G1445&lt;=59,"50–59",
IF('Base tratada'!$G1445&lt;=69,"60–69",
"70–80")))))</f>
        <v>70–80</v>
      </c>
      <c r="I1445" s="34">
        <v>2300</v>
      </c>
      <c r="J1445" s="58" t="str">
        <f>IF('Base tratada'!$K1445=1,"Divorciado",
IF('Base tratada'!$L1445=1,"Casado",
IF('Base tratada'!$M1445=1, "Solteiro",
IF('Base tratada'!$N1445=1,"Juntos",
"Viúvo"))))</f>
        <v>Casado</v>
      </c>
      <c r="K1445" s="34">
        <v>0</v>
      </c>
      <c r="L1445" s="34">
        <v>1</v>
      </c>
      <c r="M1445" s="34">
        <v>0</v>
      </c>
      <c r="N1445" s="34">
        <v>0</v>
      </c>
      <c r="O1445" s="34">
        <v>0</v>
      </c>
      <c r="P1445" s="34">
        <v>0</v>
      </c>
      <c r="Q1445" s="34">
        <v>0</v>
      </c>
      <c r="R1445" s="34">
        <v>0</v>
      </c>
      <c r="S1445" s="34">
        <v>0</v>
      </c>
      <c r="T1445" s="34">
        <v>1</v>
      </c>
      <c r="U1445" s="35">
        <v>9</v>
      </c>
      <c r="V1445" s="35">
        <v>0</v>
      </c>
      <c r="W1445" s="35">
        <v>3</v>
      </c>
      <c r="X1445" s="35">
        <v>0</v>
      </c>
      <c r="Y1445" s="35">
        <v>0</v>
      </c>
      <c r="Z1445" s="35">
        <v>1</v>
      </c>
      <c r="AA1445" s="34">
        <v>1</v>
      </c>
      <c r="AB1445" s="34">
        <v>3</v>
      </c>
      <c r="AC1445" s="34">
        <v>0</v>
      </c>
      <c r="AD1445" s="34">
        <v>0</v>
      </c>
      <c r="AE1445" s="34">
        <v>3</v>
      </c>
      <c r="AF1445" s="58">
        <f>'Base tratada'!$AC1445+'Base tratada'!$AD1445+'Base tratada'!$AE1445</f>
        <v>3</v>
      </c>
      <c r="AG14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45" s="58" t="str">
        <f>IF('Base tratada'!$AC1445&gt;=MAX('Base tratada'!$AD1445,'Base tratada'!$AE1445),"Web",
IF('Base tratada'!$AD1445&gt;='Base tratada'!$AE1445,"Catalog",
"Store"))</f>
        <v>Store</v>
      </c>
      <c r="AI1445" s="59">
        <f>IF('Base tratada'!$AF1445=0,"0",'Base tratada'!$AK1445/'Base tratada'!$AF1445)</f>
        <v>4</v>
      </c>
      <c r="AJ1445" s="59" t="str">
        <f>IF('Base tratada'!$AI1445=0,"R$ 0",
IF('Base tratada'!$AI1445&lt;=25,"R$ 1–25",
IF('Base tratada'!$AI1445&lt;=50,"R$ 26–50",
"+R$ 50")))</f>
        <v>R$ 1–25</v>
      </c>
      <c r="AK1445" s="35">
        <v>12</v>
      </c>
      <c r="AL1445" s="58" t="str">
        <f>IF('Base tratada'!$AK1445&lt;=100,"R$ 0-100",
IF('Base tratada'!$AK1445&lt;=500,"R$ 101-500",
IF('Base tratada'!$AK1445&lt;=1000,"R$ 501-1000",
IF('Base tratada'!$AK1445&lt;=1500,"R$ 1001-1500",
"+R$ 1500"))))</f>
        <v>R$ 0-100</v>
      </c>
      <c r="AM1445" s="34">
        <v>0</v>
      </c>
      <c r="AN1445" s="34">
        <v>0</v>
      </c>
      <c r="AO1445" s="34">
        <v>0</v>
      </c>
      <c r="AP1445" s="34">
        <v>0</v>
      </c>
      <c r="AQ1445" s="34">
        <v>0</v>
      </c>
      <c r="AR1445" s="34">
        <v>0</v>
      </c>
      <c r="AS1445" s="34">
        <v>0</v>
      </c>
      <c r="AT1445" s="34">
        <v>3</v>
      </c>
      <c r="AU1445" s="34">
        <v>11</v>
      </c>
      <c r="AV1445" s="52">
        <v>11</v>
      </c>
      <c r="AW1445" s="57">
        <v>0</v>
      </c>
      <c r="AX1445" s="58" t="str">
        <f>IF(Tabela3[[#This Row],[Response]]=1, "Aceitou", "Não aceitou")</f>
        <v>Não aceitou</v>
      </c>
      <c r="AY1445" s="55" t="str">
        <f>Tabela3[[#This Row],[Faixa Recência]] &amp; " | " &amp; Tabela3[[#This Row],[Faixa Gasto]] &amp; " | " &amp; Tabela3[[#This Row],[Faixa ticket médio]]</f>
        <v>16-30 dias | R$ 0-100 | R$ 1–25</v>
      </c>
      <c r="AZ14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5" s="36"/>
    </row>
    <row r="1446" spans="1:54" x14ac:dyDescent="0.25">
      <c r="A1446" s="61">
        <v>1445</v>
      </c>
      <c r="B1446" s="37">
        <v>67419</v>
      </c>
      <c r="C1446" s="34">
        <v>0</v>
      </c>
      <c r="D1446" s="34">
        <v>1</v>
      </c>
      <c r="E1446" s="34">
        <v>29</v>
      </c>
      <c r="F1446" s="58" t="str">
        <f>IF('Base tratada'!$E1446&lt;=15,"0-15 dias",
IF('Base tratada'!$E1446&lt;=30, "16-30 dias",
IF('Base tratada'!$E1446&lt;=45, "31-45 dias",
IF('Base tratada'!$E1446&lt;=60, "46-60 dias",
IF('Base tratada'!$E1446&lt;=75, "61-75 dias", "76-99 dias")))))</f>
        <v>16-30 dias</v>
      </c>
      <c r="G1446" s="38">
        <v>50</v>
      </c>
      <c r="H1446" s="60" t="str">
        <f>IF('Base tratada'!$G1446&lt;=29,"24–29",
IF('Base tratada'!$G1446&lt;=39,"30–39",
IF('Base tratada'!$G1446&lt;=49,"40–49",
IF('Base tratada'!$G1446&lt;=59,"50–59",
IF('Base tratada'!$G1446&lt;=69,"60–69",
"70–80")))))</f>
        <v>50–59</v>
      </c>
      <c r="I1446" s="34">
        <v>2688</v>
      </c>
      <c r="J1446" s="58" t="str">
        <f>IF('Base tratada'!$K1446=1,"Divorciado",
IF('Base tratada'!$L1446=1,"Casado",
IF('Base tratada'!$M1446=1, "Solteiro",
IF('Base tratada'!$N1446=1,"Juntos",
"Viúvo"))))</f>
        <v>Juntos</v>
      </c>
      <c r="K1446" s="34">
        <v>0</v>
      </c>
      <c r="L1446" s="34">
        <v>0</v>
      </c>
      <c r="M1446" s="34">
        <v>0</v>
      </c>
      <c r="N1446" s="34">
        <v>1</v>
      </c>
      <c r="O1446" s="34">
        <v>0</v>
      </c>
      <c r="P1446" s="34">
        <v>0</v>
      </c>
      <c r="Q1446" s="34">
        <v>0</v>
      </c>
      <c r="R1446" s="34">
        <v>1</v>
      </c>
      <c r="S1446" s="34">
        <v>0</v>
      </c>
      <c r="T1446" s="34">
        <v>0</v>
      </c>
      <c r="U1446" s="35">
        <v>846</v>
      </c>
      <c r="V1446" s="35">
        <v>84</v>
      </c>
      <c r="W1446" s="35">
        <v>352</v>
      </c>
      <c r="X1446" s="35">
        <v>91</v>
      </c>
      <c r="Y1446" s="35">
        <v>56</v>
      </c>
      <c r="Z1446" s="35">
        <v>42</v>
      </c>
      <c r="AA1446" s="34">
        <v>4</v>
      </c>
      <c r="AB1446" s="34">
        <v>5</v>
      </c>
      <c r="AC1446" s="34">
        <v>9</v>
      </c>
      <c r="AD1446" s="34">
        <v>4</v>
      </c>
      <c r="AE1446" s="34">
        <v>8</v>
      </c>
      <c r="AF1446" s="58">
        <f>'Base tratada'!$AC1446+'Base tratada'!$AD1446+'Base tratada'!$AE1446</f>
        <v>21</v>
      </c>
      <c r="AG14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46" s="58" t="str">
        <f>IF('Base tratada'!$AC1446&gt;=MAX('Base tratada'!$AD1446,'Base tratada'!$AE1446),"Web",
IF('Base tratada'!$AD1446&gt;='Base tratada'!$AE1446,"Catalog",
"Store"))</f>
        <v>Web</v>
      </c>
      <c r="AI1446" s="59">
        <f>IF('Base tratada'!$AF1446=0,"0",'Base tratada'!$AK1446/'Base tratada'!$AF1446)</f>
        <v>68.047619047619051</v>
      </c>
      <c r="AJ1446" s="59" t="str">
        <f>IF('Base tratada'!$AI1446=0,"R$ 0",
IF('Base tratada'!$AI1446&lt;=25,"R$ 1–25",
IF('Base tratada'!$AI1446&lt;=50,"R$ 26–50",
"+R$ 50")))</f>
        <v>+R$ 50</v>
      </c>
      <c r="AK1446" s="35">
        <v>1429</v>
      </c>
      <c r="AL1446" s="58" t="str">
        <f>IF('Base tratada'!$AK1446&lt;=100,"R$ 0-100",
IF('Base tratada'!$AK1446&lt;=500,"R$ 101-500",
IF('Base tratada'!$AK1446&lt;=1000,"R$ 501-1000",
IF('Base tratada'!$AK1446&lt;=1500,"R$ 1001-1500",
"+R$ 1500"))))</f>
        <v>R$ 1001-1500</v>
      </c>
      <c r="AM1446" s="34">
        <v>0</v>
      </c>
      <c r="AN1446" s="34">
        <v>0</v>
      </c>
      <c r="AO1446" s="34">
        <v>0</v>
      </c>
      <c r="AP1446" s="34">
        <v>0</v>
      </c>
      <c r="AQ1446" s="34">
        <v>0</v>
      </c>
      <c r="AR1446" s="34">
        <v>0</v>
      </c>
      <c r="AS1446" s="34">
        <v>0</v>
      </c>
      <c r="AT1446" s="34">
        <v>3</v>
      </c>
      <c r="AU1446" s="34">
        <v>11</v>
      </c>
      <c r="AV1446" s="52">
        <v>1387</v>
      </c>
      <c r="AW1446" s="57">
        <v>0</v>
      </c>
      <c r="AX1446" s="58" t="str">
        <f>IF(Tabela3[[#This Row],[Response]]=1, "Aceitou", "Não aceitou")</f>
        <v>Não aceitou</v>
      </c>
      <c r="AY1446" s="55" t="str">
        <f>Tabela3[[#This Row],[Faixa Recência]] &amp; " | " &amp; Tabela3[[#This Row],[Faixa Gasto]] &amp; " | " &amp; Tabela3[[#This Row],[Faixa ticket médio]]</f>
        <v>16-30 dias | R$ 1001-1500 | +R$ 50</v>
      </c>
      <c r="AZ14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46" s="36"/>
    </row>
    <row r="1447" spans="1:54" x14ac:dyDescent="0.25">
      <c r="A1447" s="61">
        <v>1446</v>
      </c>
      <c r="B1447" s="37">
        <v>23162</v>
      </c>
      <c r="C1447" s="34">
        <v>1</v>
      </c>
      <c r="D1447" s="34">
        <v>1</v>
      </c>
      <c r="E1447" s="34">
        <v>82</v>
      </c>
      <c r="F1447" s="58" t="str">
        <f>IF('Base tratada'!$E1447&lt;=15,"0-15 dias",
IF('Base tratada'!$E1447&lt;=30, "16-30 dias",
IF('Base tratada'!$E1447&lt;=45, "31-45 dias",
IF('Base tratada'!$E1447&lt;=60, "46-60 dias",
IF('Base tratada'!$E1447&lt;=75, "61-75 dias", "76-99 dias")))))</f>
        <v>76-99 dias</v>
      </c>
      <c r="G1447" s="38">
        <v>50</v>
      </c>
      <c r="H1447" s="60" t="str">
        <f>IF('Base tratada'!$G1447&lt;=29,"24–29",
IF('Base tratada'!$G1447&lt;=39,"30–39",
IF('Base tratada'!$G1447&lt;=49,"40–49",
IF('Base tratada'!$G1447&lt;=59,"50–59",
IF('Base tratada'!$G1447&lt;=69,"60–69",
"70–80")))))</f>
        <v>50–59</v>
      </c>
      <c r="I1447" s="34">
        <v>2349</v>
      </c>
      <c r="J1447" s="58" t="str">
        <f>IF('Base tratada'!$K1447=1,"Divorciado",
IF('Base tratada'!$L1447=1,"Casado",
IF('Base tratada'!$M1447=1, "Solteiro",
IF('Base tratada'!$N1447=1,"Juntos",
"Viúvo"))))</f>
        <v>Casado</v>
      </c>
      <c r="K1447" s="34">
        <v>0</v>
      </c>
      <c r="L1447" s="34">
        <v>1</v>
      </c>
      <c r="M1447" s="34">
        <v>0</v>
      </c>
      <c r="N1447" s="34">
        <v>0</v>
      </c>
      <c r="O1447" s="34">
        <v>0</v>
      </c>
      <c r="P1447" s="34">
        <v>1</v>
      </c>
      <c r="Q1447" s="34">
        <v>0</v>
      </c>
      <c r="R1447" s="34">
        <v>0</v>
      </c>
      <c r="S1447" s="34">
        <v>0</v>
      </c>
      <c r="T1447" s="34">
        <v>0</v>
      </c>
      <c r="U1447" s="35">
        <v>8</v>
      </c>
      <c r="V1447" s="35">
        <v>3</v>
      </c>
      <c r="W1447" s="35">
        <v>9</v>
      </c>
      <c r="X1447" s="35">
        <v>19</v>
      </c>
      <c r="Y1447" s="35">
        <v>4</v>
      </c>
      <c r="Z1447" s="35">
        <v>22</v>
      </c>
      <c r="AA1447" s="34">
        <v>3</v>
      </c>
      <c r="AB1447" s="34">
        <v>6</v>
      </c>
      <c r="AC1447" s="34">
        <v>1</v>
      </c>
      <c r="AD1447" s="34">
        <v>1</v>
      </c>
      <c r="AE1447" s="34">
        <v>3</v>
      </c>
      <c r="AF1447" s="58">
        <f>'Base tratada'!$AC1447+'Base tratada'!$AD1447+'Base tratada'!$AE1447</f>
        <v>5</v>
      </c>
      <c r="AG14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47" s="58" t="str">
        <f>IF('Base tratada'!$AC1447&gt;=MAX('Base tratada'!$AD1447,'Base tratada'!$AE1447),"Web",
IF('Base tratada'!$AD1447&gt;='Base tratada'!$AE1447,"Catalog",
"Store"))</f>
        <v>Store</v>
      </c>
      <c r="AI1447" s="59">
        <f>IF('Base tratada'!$AF1447=0,"0",'Base tratada'!$AK1447/'Base tratada'!$AF1447)</f>
        <v>8.6</v>
      </c>
      <c r="AJ1447" s="59" t="str">
        <f>IF('Base tratada'!$AI1447=0,"R$ 0",
IF('Base tratada'!$AI1447&lt;=25,"R$ 1–25",
IF('Base tratada'!$AI1447&lt;=50,"R$ 26–50",
"+R$ 50")))</f>
        <v>R$ 1–25</v>
      </c>
      <c r="AK1447" s="35">
        <v>43</v>
      </c>
      <c r="AL1447" s="58" t="str">
        <f>IF('Base tratada'!$AK1447&lt;=100,"R$ 0-100",
IF('Base tratada'!$AK1447&lt;=500,"R$ 101-500",
IF('Base tratada'!$AK1447&lt;=1000,"R$ 501-1000",
IF('Base tratada'!$AK1447&lt;=1500,"R$ 1001-1500",
"+R$ 1500"))))</f>
        <v>R$ 0-100</v>
      </c>
      <c r="AM1447" s="34">
        <v>0</v>
      </c>
      <c r="AN1447" s="34">
        <v>0</v>
      </c>
      <c r="AO1447" s="34">
        <v>0</v>
      </c>
      <c r="AP1447" s="34">
        <v>0</v>
      </c>
      <c r="AQ1447" s="34">
        <v>0</v>
      </c>
      <c r="AR1447" s="34">
        <v>0</v>
      </c>
      <c r="AS1447" s="34">
        <v>0</v>
      </c>
      <c r="AT1447" s="34">
        <v>3</v>
      </c>
      <c r="AU1447" s="34">
        <v>11</v>
      </c>
      <c r="AV1447" s="52">
        <v>21</v>
      </c>
      <c r="AW1447" s="57">
        <v>0</v>
      </c>
      <c r="AX1447" s="58" t="str">
        <f>IF(Tabela3[[#This Row],[Response]]=1, "Aceitou", "Não aceitou")</f>
        <v>Não aceitou</v>
      </c>
      <c r="AY1447" s="55" t="str">
        <f>Tabela3[[#This Row],[Faixa Recência]] &amp; " | " &amp; Tabela3[[#This Row],[Faixa Gasto]] &amp; " | " &amp; Tabela3[[#This Row],[Faixa ticket médio]]</f>
        <v>76-99 dias | R$ 0-100 | R$ 1–25</v>
      </c>
      <c r="AZ14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7" s="36"/>
    </row>
    <row r="1448" spans="1:54" x14ac:dyDescent="0.25">
      <c r="A1448" s="61">
        <v>1447</v>
      </c>
      <c r="B1448" s="37">
        <v>34380</v>
      </c>
      <c r="C1448" s="34">
        <v>1</v>
      </c>
      <c r="D1448" s="34">
        <v>0</v>
      </c>
      <c r="E1448" s="34">
        <v>68</v>
      </c>
      <c r="F1448" s="58" t="str">
        <f>IF('Base tratada'!$E1448&lt;=15,"0-15 dias",
IF('Base tratada'!$E1448&lt;=30, "16-30 dias",
IF('Base tratada'!$E1448&lt;=45, "31-45 dias",
IF('Base tratada'!$E1448&lt;=60, "46-60 dias",
IF('Base tratada'!$E1448&lt;=75, "61-75 dias", "76-99 dias")))))</f>
        <v>61-75 dias</v>
      </c>
      <c r="G1448" s="38">
        <v>43</v>
      </c>
      <c r="H1448" s="60" t="str">
        <f>IF('Base tratada'!$G1448&lt;=29,"24–29",
IF('Base tratada'!$G1448&lt;=39,"30–39",
IF('Base tratada'!$G1448&lt;=49,"40–49",
IF('Base tratada'!$G1448&lt;=59,"50–59",
IF('Base tratada'!$G1448&lt;=69,"60–69",
"70–80")))))</f>
        <v>40–49</v>
      </c>
      <c r="I1448" s="34">
        <v>2582</v>
      </c>
      <c r="J1448" s="58" t="str">
        <f>IF('Base tratada'!$K1448=1,"Divorciado",
IF('Base tratada'!$L1448=1,"Casado",
IF('Base tratada'!$M1448=1, "Solteiro",
IF('Base tratada'!$N1448=1,"Juntos",
"Viúvo"))))</f>
        <v>Casado</v>
      </c>
      <c r="K1448" s="34">
        <v>0</v>
      </c>
      <c r="L1448" s="34">
        <v>1</v>
      </c>
      <c r="M1448" s="34">
        <v>0</v>
      </c>
      <c r="N1448" s="34">
        <v>0</v>
      </c>
      <c r="O1448" s="34">
        <v>0</v>
      </c>
      <c r="P1448" s="34">
        <v>0</v>
      </c>
      <c r="Q1448" s="34">
        <v>0</v>
      </c>
      <c r="R1448" s="34">
        <v>1</v>
      </c>
      <c r="S1448" s="34">
        <v>0</v>
      </c>
      <c r="T1448" s="34">
        <v>0</v>
      </c>
      <c r="U1448" s="35">
        <v>72</v>
      </c>
      <c r="V1448" s="35">
        <v>7</v>
      </c>
      <c r="W1448" s="35">
        <v>58</v>
      </c>
      <c r="X1448" s="35">
        <v>13</v>
      </c>
      <c r="Y1448" s="35">
        <v>1</v>
      </c>
      <c r="Z1448" s="35">
        <v>24</v>
      </c>
      <c r="AA1448" s="34">
        <v>4</v>
      </c>
      <c r="AB1448" s="34">
        <v>8</v>
      </c>
      <c r="AC1448" s="34">
        <v>4</v>
      </c>
      <c r="AD1448" s="34">
        <v>1</v>
      </c>
      <c r="AE1448" s="34">
        <v>3</v>
      </c>
      <c r="AF1448" s="58">
        <f>'Base tratada'!$AC1448+'Base tratada'!$AD1448+'Base tratada'!$AE1448</f>
        <v>8</v>
      </c>
      <c r="AG14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48" s="58" t="str">
        <f>IF('Base tratada'!$AC1448&gt;=MAX('Base tratada'!$AD1448,'Base tratada'!$AE1448),"Web",
IF('Base tratada'!$AD1448&gt;='Base tratada'!$AE1448,"Catalog",
"Store"))</f>
        <v>Web</v>
      </c>
      <c r="AI1448" s="59">
        <f>IF('Base tratada'!$AF1448=0,"0",'Base tratada'!$AK1448/'Base tratada'!$AF1448)</f>
        <v>18.875</v>
      </c>
      <c r="AJ1448" s="59" t="str">
        <f>IF('Base tratada'!$AI1448=0,"R$ 0",
IF('Base tratada'!$AI1448&lt;=25,"R$ 1–25",
IF('Base tratada'!$AI1448&lt;=50,"R$ 26–50",
"+R$ 50")))</f>
        <v>R$ 1–25</v>
      </c>
      <c r="AK1448" s="35">
        <v>151</v>
      </c>
      <c r="AL1448" s="58" t="str">
        <f>IF('Base tratada'!$AK1448&lt;=100,"R$ 0-100",
IF('Base tratada'!$AK1448&lt;=500,"R$ 101-500",
IF('Base tratada'!$AK1448&lt;=1000,"R$ 501-1000",
IF('Base tratada'!$AK1448&lt;=1500,"R$ 1001-1500",
"+R$ 1500"))))</f>
        <v>R$ 101-500</v>
      </c>
      <c r="AM1448" s="34">
        <v>0</v>
      </c>
      <c r="AN1448" s="34">
        <v>0</v>
      </c>
      <c r="AO1448" s="34">
        <v>0</v>
      </c>
      <c r="AP1448" s="34">
        <v>0</v>
      </c>
      <c r="AQ1448" s="34">
        <v>0</v>
      </c>
      <c r="AR1448" s="34">
        <v>0</v>
      </c>
      <c r="AS1448" s="34">
        <v>0</v>
      </c>
      <c r="AT1448" s="34">
        <v>3</v>
      </c>
      <c r="AU1448" s="34">
        <v>11</v>
      </c>
      <c r="AV1448" s="52">
        <v>127</v>
      </c>
      <c r="AW1448" s="57">
        <v>0</v>
      </c>
      <c r="AX1448" s="58" t="str">
        <f>IF(Tabela3[[#This Row],[Response]]=1, "Aceitou", "Não aceitou")</f>
        <v>Não aceitou</v>
      </c>
      <c r="AY1448" s="55" t="str">
        <f>Tabela3[[#This Row],[Faixa Recência]] &amp; " | " &amp; Tabela3[[#This Row],[Faixa Gasto]] &amp; " | " &amp; Tabela3[[#This Row],[Faixa ticket médio]]</f>
        <v>61-75 dias | R$ 101-500 | R$ 1–25</v>
      </c>
      <c r="AZ14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8" s="36"/>
    </row>
    <row r="1449" spans="1:54" x14ac:dyDescent="0.25">
      <c r="A1449" s="61">
        <v>1448</v>
      </c>
      <c r="B1449" s="37">
        <v>34704</v>
      </c>
      <c r="C1449" s="34">
        <v>0</v>
      </c>
      <c r="D1449" s="34">
        <v>1</v>
      </c>
      <c r="E1449" s="34">
        <v>65</v>
      </c>
      <c r="F1449" s="58" t="str">
        <f>IF('Base tratada'!$E1449&lt;=15,"0-15 dias",
IF('Base tratada'!$E1449&lt;=30, "16-30 dias",
IF('Base tratada'!$E1449&lt;=45, "31-45 dias",
IF('Base tratada'!$E1449&lt;=60, "46-60 dias",
IF('Base tratada'!$E1449&lt;=75, "61-75 dias", "76-99 dias")))))</f>
        <v>61-75 dias</v>
      </c>
      <c r="G1449" s="38">
        <v>54</v>
      </c>
      <c r="H1449" s="60" t="str">
        <f>IF('Base tratada'!$G1449&lt;=29,"24–29",
IF('Base tratada'!$G1449&lt;=39,"30–39",
IF('Base tratada'!$G1449&lt;=49,"40–49",
IF('Base tratada'!$G1449&lt;=59,"50–59",
IF('Base tratada'!$G1449&lt;=69,"60–69",
"70–80")))))</f>
        <v>50–59</v>
      </c>
      <c r="I1449" s="34">
        <v>2587</v>
      </c>
      <c r="J1449" s="58" t="str">
        <f>IF('Base tratada'!$K1449=1,"Divorciado",
IF('Base tratada'!$L1449=1,"Casado",
IF('Base tratada'!$M1449=1, "Solteiro",
IF('Base tratada'!$N1449=1,"Juntos",
"Viúvo"))))</f>
        <v>Solteiro</v>
      </c>
      <c r="K1449" s="34">
        <v>0</v>
      </c>
      <c r="L1449" s="34">
        <v>0</v>
      </c>
      <c r="M1449" s="34">
        <v>1</v>
      </c>
      <c r="N1449" s="34">
        <v>0</v>
      </c>
      <c r="O1449" s="34">
        <v>0</v>
      </c>
      <c r="P1449" s="34">
        <v>0</v>
      </c>
      <c r="Q1449" s="34">
        <v>0</v>
      </c>
      <c r="R1449" s="34">
        <v>1</v>
      </c>
      <c r="S1449" s="34">
        <v>0</v>
      </c>
      <c r="T1449" s="34">
        <v>0</v>
      </c>
      <c r="U1449" s="35">
        <v>29</v>
      </c>
      <c r="V1449" s="35">
        <v>0</v>
      </c>
      <c r="W1449" s="35">
        <v>5</v>
      </c>
      <c r="X1449" s="35">
        <v>0</v>
      </c>
      <c r="Y1449" s="35">
        <v>1</v>
      </c>
      <c r="Z1449" s="35">
        <v>5</v>
      </c>
      <c r="AA1449" s="34">
        <v>1</v>
      </c>
      <c r="AB1449" s="34">
        <v>5</v>
      </c>
      <c r="AC1449" s="34">
        <v>1</v>
      </c>
      <c r="AD1449" s="34">
        <v>0</v>
      </c>
      <c r="AE1449" s="34">
        <v>3</v>
      </c>
      <c r="AF1449" s="58">
        <f>'Base tratada'!$AC1449+'Base tratada'!$AD1449+'Base tratada'!$AE1449</f>
        <v>4</v>
      </c>
      <c r="AG14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49" s="58" t="str">
        <f>IF('Base tratada'!$AC1449&gt;=MAX('Base tratada'!$AD1449,'Base tratada'!$AE1449),"Web",
IF('Base tratada'!$AD1449&gt;='Base tratada'!$AE1449,"Catalog",
"Store"))</f>
        <v>Store</v>
      </c>
      <c r="AI1449" s="59">
        <f>IF('Base tratada'!$AF1449=0,"0",'Base tratada'!$AK1449/'Base tratada'!$AF1449)</f>
        <v>8.75</v>
      </c>
      <c r="AJ1449" s="59" t="str">
        <f>IF('Base tratada'!$AI1449=0,"R$ 0",
IF('Base tratada'!$AI1449&lt;=25,"R$ 1–25",
IF('Base tratada'!$AI1449&lt;=50,"R$ 26–50",
"+R$ 50")))</f>
        <v>R$ 1–25</v>
      </c>
      <c r="AK1449" s="35">
        <v>35</v>
      </c>
      <c r="AL1449" s="58" t="str">
        <f>IF('Base tratada'!$AK1449&lt;=100,"R$ 0-100",
IF('Base tratada'!$AK1449&lt;=500,"R$ 101-500",
IF('Base tratada'!$AK1449&lt;=1000,"R$ 501-1000",
IF('Base tratada'!$AK1449&lt;=1500,"R$ 1001-1500",
"+R$ 1500"))))</f>
        <v>R$ 0-100</v>
      </c>
      <c r="AM1449" s="34">
        <v>0</v>
      </c>
      <c r="AN1449" s="34">
        <v>0</v>
      </c>
      <c r="AO1449" s="34">
        <v>0</v>
      </c>
      <c r="AP1449" s="34">
        <v>0</v>
      </c>
      <c r="AQ1449" s="34">
        <v>0</v>
      </c>
      <c r="AR1449" s="34">
        <v>0</v>
      </c>
      <c r="AS1449" s="34">
        <v>0</v>
      </c>
      <c r="AT1449" s="34">
        <v>3</v>
      </c>
      <c r="AU1449" s="34">
        <v>11</v>
      </c>
      <c r="AV1449" s="52">
        <v>30</v>
      </c>
      <c r="AW1449" s="57">
        <v>0</v>
      </c>
      <c r="AX1449" s="58" t="str">
        <f>IF(Tabela3[[#This Row],[Response]]=1, "Aceitou", "Não aceitou")</f>
        <v>Não aceitou</v>
      </c>
      <c r="AY1449" s="55" t="str">
        <f>Tabela3[[#This Row],[Faixa Recência]] &amp; " | " &amp; Tabela3[[#This Row],[Faixa Gasto]] &amp; " | " &amp; Tabela3[[#This Row],[Faixa ticket médio]]</f>
        <v>61-75 dias | R$ 0-100 | R$ 1–25</v>
      </c>
      <c r="AZ14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49" s="36"/>
    </row>
    <row r="1450" spans="1:54" x14ac:dyDescent="0.25">
      <c r="A1450" s="61">
        <v>1449</v>
      </c>
      <c r="B1450" s="37">
        <v>94871</v>
      </c>
      <c r="C1450" s="34">
        <v>0</v>
      </c>
      <c r="D1450" s="34">
        <v>2</v>
      </c>
      <c r="E1450" s="34">
        <v>99</v>
      </c>
      <c r="F1450" s="58" t="str">
        <f>IF('Base tratada'!$E1450&lt;=15,"0-15 dias",
IF('Base tratada'!$E1450&lt;=30, "16-30 dias",
IF('Base tratada'!$E1450&lt;=45, "31-45 dias",
IF('Base tratada'!$E1450&lt;=60, "46-60 dias",
IF('Base tratada'!$E1450&lt;=75, "61-75 dias", "76-99 dias")))))</f>
        <v>76-99 dias</v>
      </c>
      <c r="G1450" s="38">
        <v>51</v>
      </c>
      <c r="H1450" s="60" t="str">
        <f>IF('Base tratada'!$G1450&lt;=29,"24–29",
IF('Base tratada'!$G1450&lt;=39,"30–39",
IF('Base tratada'!$G1450&lt;=49,"40–49",
IF('Base tratada'!$G1450&lt;=59,"50–59",
IF('Base tratada'!$G1450&lt;=69,"60–69",
"70–80")))))</f>
        <v>50–59</v>
      </c>
      <c r="I1450" s="34">
        <v>2825</v>
      </c>
      <c r="J1450" s="58" t="str">
        <f>IF('Base tratada'!$K1450=1,"Divorciado",
IF('Base tratada'!$L1450=1,"Casado",
IF('Base tratada'!$M1450=1, "Solteiro",
IF('Base tratada'!$N1450=1,"Juntos",
"Viúvo"))))</f>
        <v>Casado</v>
      </c>
      <c r="K1450" s="34">
        <v>0</v>
      </c>
      <c r="L1450" s="34">
        <v>1</v>
      </c>
      <c r="M1450" s="34">
        <v>0</v>
      </c>
      <c r="N1450" s="34">
        <v>0</v>
      </c>
      <c r="O1450" s="34">
        <v>0</v>
      </c>
      <c r="P1450" s="34">
        <v>0</v>
      </c>
      <c r="Q1450" s="34">
        <v>0</v>
      </c>
      <c r="R1450" s="34">
        <v>0</v>
      </c>
      <c r="S1450" s="34">
        <v>0</v>
      </c>
      <c r="T1450" s="34">
        <v>1</v>
      </c>
      <c r="U1450" s="35">
        <v>169</v>
      </c>
      <c r="V1450" s="35">
        <v>24</v>
      </c>
      <c r="W1450" s="35">
        <v>553</v>
      </c>
      <c r="X1450" s="35">
        <v>188</v>
      </c>
      <c r="Y1450" s="35">
        <v>0</v>
      </c>
      <c r="Z1450" s="35">
        <v>144</v>
      </c>
      <c r="AA1450" s="34">
        <v>1</v>
      </c>
      <c r="AB1450" s="34">
        <v>7</v>
      </c>
      <c r="AC1450" s="34">
        <v>8</v>
      </c>
      <c r="AD1450" s="34">
        <v>5</v>
      </c>
      <c r="AE1450" s="34">
        <v>4</v>
      </c>
      <c r="AF1450" s="58">
        <f>'Base tratada'!$AC1450+'Base tratada'!$AD1450+'Base tratada'!$AE1450</f>
        <v>17</v>
      </c>
      <c r="AG14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50" s="58" t="str">
        <f>IF('Base tratada'!$AC1450&gt;=MAX('Base tratada'!$AD1450,'Base tratada'!$AE1450),"Web",
IF('Base tratada'!$AD1450&gt;='Base tratada'!$AE1450,"Catalog",
"Store"))</f>
        <v>Web</v>
      </c>
      <c r="AI1450" s="59">
        <f>IF('Base tratada'!$AF1450=0,"0",'Base tratada'!$AK1450/'Base tratada'!$AF1450)</f>
        <v>54.941176470588232</v>
      </c>
      <c r="AJ1450" s="59" t="str">
        <f>IF('Base tratada'!$AI1450=0,"R$ 0",
IF('Base tratada'!$AI1450&lt;=25,"R$ 1–25",
IF('Base tratada'!$AI1450&lt;=50,"R$ 26–50",
"+R$ 50")))</f>
        <v>+R$ 50</v>
      </c>
      <c r="AK1450" s="35">
        <v>934</v>
      </c>
      <c r="AL1450" s="58" t="str">
        <f>IF('Base tratada'!$AK1450&lt;=100,"R$ 0-100",
IF('Base tratada'!$AK1450&lt;=500,"R$ 101-500",
IF('Base tratada'!$AK1450&lt;=1000,"R$ 501-1000",
IF('Base tratada'!$AK1450&lt;=1500,"R$ 1001-1500",
"+R$ 1500"))))</f>
        <v>R$ 501-1000</v>
      </c>
      <c r="AM1450" s="34">
        <v>0</v>
      </c>
      <c r="AN1450" s="34">
        <v>0</v>
      </c>
      <c r="AO1450" s="34">
        <v>0</v>
      </c>
      <c r="AP1450" s="34">
        <v>1</v>
      </c>
      <c r="AQ1450" s="34">
        <v>1</v>
      </c>
      <c r="AR1450" s="34">
        <v>2</v>
      </c>
      <c r="AS1450" s="34">
        <v>0</v>
      </c>
      <c r="AT1450" s="34">
        <v>3</v>
      </c>
      <c r="AU1450" s="34">
        <v>11</v>
      </c>
      <c r="AV1450" s="52">
        <v>790</v>
      </c>
      <c r="AW1450" s="57">
        <v>1</v>
      </c>
      <c r="AX1450" s="58" t="str">
        <f>IF(Tabela3[[#This Row],[Response]]=1, "Aceitou", "Não aceitou")</f>
        <v>Aceitou</v>
      </c>
      <c r="AY1450" s="55" t="str">
        <f>Tabela3[[#This Row],[Faixa Recência]] &amp; " | " &amp; Tabela3[[#This Row],[Faixa Gasto]] &amp; " | " &amp; Tabela3[[#This Row],[Faixa ticket médio]]</f>
        <v>76-99 dias | R$ 501-1000 | +R$ 50</v>
      </c>
      <c r="AZ14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0" s="36"/>
    </row>
    <row r="1451" spans="1:54" x14ac:dyDescent="0.25">
      <c r="A1451" s="61">
        <v>1450</v>
      </c>
      <c r="B1451" s="37">
        <v>65148</v>
      </c>
      <c r="C1451" s="34">
        <v>0</v>
      </c>
      <c r="D1451" s="34">
        <v>1</v>
      </c>
      <c r="E1451" s="34">
        <v>9</v>
      </c>
      <c r="F1451" s="58" t="str">
        <f>IF('Base tratada'!$E1451&lt;=15,"0-15 dias",
IF('Base tratada'!$E1451&lt;=30, "16-30 dias",
IF('Base tratada'!$E1451&lt;=45, "31-45 dias",
IF('Base tratada'!$E1451&lt;=60, "46-60 dias",
IF('Base tratada'!$E1451&lt;=75, "61-75 dias", "76-99 dias")))))</f>
        <v>0-15 dias</v>
      </c>
      <c r="G1451" s="38">
        <v>62</v>
      </c>
      <c r="H1451" s="60" t="str">
        <f>IF('Base tratada'!$G1451&lt;=29,"24–29",
IF('Base tratada'!$G1451&lt;=39,"30–39",
IF('Base tratada'!$G1451&lt;=49,"40–49",
IF('Base tratada'!$G1451&lt;=59,"50–59",
IF('Base tratada'!$G1451&lt;=69,"60–69",
"70–80")))))</f>
        <v>60–69</v>
      </c>
      <c r="I1451" s="34">
        <v>2749</v>
      </c>
      <c r="J1451" s="58" t="str">
        <f>IF('Base tratada'!$K1451=1,"Divorciado",
IF('Base tratada'!$L1451=1,"Casado",
IF('Base tratada'!$M1451=1, "Solteiro",
IF('Base tratada'!$N1451=1,"Juntos",
"Viúvo"))))</f>
        <v>Casado</v>
      </c>
      <c r="K1451" s="34">
        <v>0</v>
      </c>
      <c r="L1451" s="34">
        <v>1</v>
      </c>
      <c r="M1451" s="34">
        <v>0</v>
      </c>
      <c r="N1451" s="34">
        <v>0</v>
      </c>
      <c r="O1451" s="34">
        <v>0</v>
      </c>
      <c r="P1451" s="34">
        <v>0</v>
      </c>
      <c r="Q1451" s="34">
        <v>0</v>
      </c>
      <c r="R1451" s="34">
        <v>1</v>
      </c>
      <c r="S1451" s="34">
        <v>0</v>
      </c>
      <c r="T1451" s="34">
        <v>0</v>
      </c>
      <c r="U1451" s="35">
        <v>460</v>
      </c>
      <c r="V1451" s="35">
        <v>35</v>
      </c>
      <c r="W1451" s="35">
        <v>422</v>
      </c>
      <c r="X1451" s="35">
        <v>33</v>
      </c>
      <c r="Y1451" s="35">
        <v>12</v>
      </c>
      <c r="Z1451" s="35">
        <v>153</v>
      </c>
      <c r="AA1451" s="34">
        <v>2</v>
      </c>
      <c r="AB1451" s="34">
        <v>4</v>
      </c>
      <c r="AC1451" s="34">
        <v>6</v>
      </c>
      <c r="AD1451" s="34">
        <v>6</v>
      </c>
      <c r="AE1451" s="34">
        <v>7</v>
      </c>
      <c r="AF1451" s="58">
        <f>'Base tratada'!$AC1451+'Base tratada'!$AD1451+'Base tratada'!$AE1451</f>
        <v>19</v>
      </c>
      <c r="AG14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51" s="58" t="str">
        <f>IF('Base tratada'!$AC1451&gt;=MAX('Base tratada'!$AD1451,'Base tratada'!$AE1451),"Web",
IF('Base tratada'!$AD1451&gt;='Base tratada'!$AE1451,"Catalog",
"Store"))</f>
        <v>Store</v>
      </c>
      <c r="AI1451" s="59">
        <f>IF('Base tratada'!$AF1451=0,"0",'Base tratada'!$AK1451/'Base tratada'!$AF1451)</f>
        <v>50.631578947368418</v>
      </c>
      <c r="AJ1451" s="59" t="str">
        <f>IF('Base tratada'!$AI1451=0,"R$ 0",
IF('Base tratada'!$AI1451&lt;=25,"R$ 1–25",
IF('Base tratada'!$AI1451&lt;=50,"R$ 26–50",
"+R$ 50")))</f>
        <v>+R$ 50</v>
      </c>
      <c r="AK1451" s="35">
        <v>962</v>
      </c>
      <c r="AL1451" s="58" t="str">
        <f>IF('Base tratada'!$AK1451&lt;=100,"R$ 0-100",
IF('Base tratada'!$AK1451&lt;=500,"R$ 101-500",
IF('Base tratada'!$AK1451&lt;=1000,"R$ 501-1000",
IF('Base tratada'!$AK1451&lt;=1500,"R$ 1001-1500",
"+R$ 1500"))))</f>
        <v>R$ 501-1000</v>
      </c>
      <c r="AM1451" s="34">
        <v>0</v>
      </c>
      <c r="AN1451" s="34">
        <v>0</v>
      </c>
      <c r="AO1451" s="34">
        <v>0</v>
      </c>
      <c r="AP1451" s="34">
        <v>0</v>
      </c>
      <c r="AQ1451" s="34">
        <v>0</v>
      </c>
      <c r="AR1451" s="34">
        <v>0</v>
      </c>
      <c r="AS1451" s="34">
        <v>0</v>
      </c>
      <c r="AT1451" s="34">
        <v>3</v>
      </c>
      <c r="AU1451" s="34">
        <v>11</v>
      </c>
      <c r="AV1451" s="52">
        <v>809</v>
      </c>
      <c r="AW1451" s="57">
        <v>0</v>
      </c>
      <c r="AX1451" s="58" t="str">
        <f>IF(Tabela3[[#This Row],[Response]]=1, "Aceitou", "Não aceitou")</f>
        <v>Não aceitou</v>
      </c>
      <c r="AY1451" s="55" t="str">
        <f>Tabela3[[#This Row],[Faixa Recência]] &amp; " | " &amp; Tabela3[[#This Row],[Faixa Gasto]] &amp; " | " &amp; Tabela3[[#This Row],[Faixa ticket médio]]</f>
        <v>0-15 dias | R$ 501-1000 | +R$ 50</v>
      </c>
      <c r="AZ14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1" s="36"/>
    </row>
    <row r="1452" spans="1:54" x14ac:dyDescent="0.25">
      <c r="A1452" s="61">
        <v>1451</v>
      </c>
      <c r="B1452" s="37">
        <v>39898</v>
      </c>
      <c r="C1452" s="34">
        <v>0</v>
      </c>
      <c r="D1452" s="34">
        <v>1</v>
      </c>
      <c r="E1452" s="34">
        <v>20</v>
      </c>
      <c r="F1452" s="58" t="str">
        <f>IF('Base tratada'!$E1452&lt;=15,"0-15 dias",
IF('Base tratada'!$E1452&lt;=30, "16-30 dias",
IF('Base tratada'!$E1452&lt;=45, "31-45 dias",
IF('Base tratada'!$E1452&lt;=60, "46-60 dias",
IF('Base tratada'!$E1452&lt;=75, "61-75 dias", "76-99 dias")))))</f>
        <v>16-30 dias</v>
      </c>
      <c r="G1452" s="38">
        <v>66</v>
      </c>
      <c r="H1452" s="60" t="str">
        <f>IF('Base tratada'!$G1452&lt;=29,"24–29",
IF('Base tratada'!$G1452&lt;=39,"30–39",
IF('Base tratada'!$G1452&lt;=49,"40–49",
IF('Base tratada'!$G1452&lt;=59,"50–59",
IF('Base tratada'!$G1452&lt;=69,"60–69",
"70–80")))))</f>
        <v>60–69</v>
      </c>
      <c r="I1452" s="34">
        <v>2661</v>
      </c>
      <c r="J1452" s="58" t="str">
        <f>IF('Base tratada'!$K1452=1,"Divorciado",
IF('Base tratada'!$L1452=1,"Casado",
IF('Base tratada'!$M1452=1, "Solteiro",
IF('Base tratada'!$N1452=1,"Juntos",
"Viúvo"))))</f>
        <v>Juntos</v>
      </c>
      <c r="K1452" s="34">
        <v>0</v>
      </c>
      <c r="L1452" s="34">
        <v>0</v>
      </c>
      <c r="M1452" s="34">
        <v>0</v>
      </c>
      <c r="N1452" s="34">
        <v>1</v>
      </c>
      <c r="O1452" s="34">
        <v>0</v>
      </c>
      <c r="P1452" s="34">
        <v>0</v>
      </c>
      <c r="Q1452" s="34">
        <v>0</v>
      </c>
      <c r="R1452" s="34">
        <v>1</v>
      </c>
      <c r="S1452" s="34">
        <v>0</v>
      </c>
      <c r="T1452" s="34">
        <v>0</v>
      </c>
      <c r="U1452" s="35">
        <v>69</v>
      </c>
      <c r="V1452" s="35">
        <v>8</v>
      </c>
      <c r="W1452" s="35">
        <v>26</v>
      </c>
      <c r="X1452" s="35">
        <v>12</v>
      </c>
      <c r="Y1452" s="35">
        <v>7</v>
      </c>
      <c r="Z1452" s="35">
        <v>12</v>
      </c>
      <c r="AA1452" s="34">
        <v>2</v>
      </c>
      <c r="AB1452" s="34">
        <v>7</v>
      </c>
      <c r="AC1452" s="34">
        <v>3</v>
      </c>
      <c r="AD1452" s="34">
        <v>0</v>
      </c>
      <c r="AE1452" s="34">
        <v>4</v>
      </c>
      <c r="AF1452" s="58">
        <f>'Base tratada'!$AC1452+'Base tratada'!$AD1452+'Base tratada'!$AE1452</f>
        <v>7</v>
      </c>
      <c r="AG14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52" s="58" t="str">
        <f>IF('Base tratada'!$AC1452&gt;=MAX('Base tratada'!$AD1452,'Base tratada'!$AE1452),"Web",
IF('Base tratada'!$AD1452&gt;='Base tratada'!$AE1452,"Catalog",
"Store"))</f>
        <v>Store</v>
      </c>
      <c r="AI1452" s="59">
        <f>IF('Base tratada'!$AF1452=0,"0",'Base tratada'!$AK1452/'Base tratada'!$AF1452)</f>
        <v>17.428571428571427</v>
      </c>
      <c r="AJ1452" s="59" t="str">
        <f>IF('Base tratada'!$AI1452=0,"R$ 0",
IF('Base tratada'!$AI1452&lt;=25,"R$ 1–25",
IF('Base tratada'!$AI1452&lt;=50,"R$ 26–50",
"+R$ 50")))</f>
        <v>R$ 1–25</v>
      </c>
      <c r="AK1452" s="35">
        <v>122</v>
      </c>
      <c r="AL1452" s="58" t="str">
        <f>IF('Base tratada'!$AK1452&lt;=100,"R$ 0-100",
IF('Base tratada'!$AK1452&lt;=500,"R$ 101-500",
IF('Base tratada'!$AK1452&lt;=1000,"R$ 501-1000",
IF('Base tratada'!$AK1452&lt;=1500,"R$ 1001-1500",
"+R$ 1500"))))</f>
        <v>R$ 101-500</v>
      </c>
      <c r="AM1452" s="34">
        <v>0</v>
      </c>
      <c r="AN1452" s="34">
        <v>0</v>
      </c>
      <c r="AO1452" s="34">
        <v>0</v>
      </c>
      <c r="AP1452" s="34">
        <v>0</v>
      </c>
      <c r="AQ1452" s="34">
        <v>0</v>
      </c>
      <c r="AR1452" s="34">
        <v>0</v>
      </c>
      <c r="AS1452" s="34">
        <v>0</v>
      </c>
      <c r="AT1452" s="34">
        <v>3</v>
      </c>
      <c r="AU1452" s="34">
        <v>11</v>
      </c>
      <c r="AV1452" s="52">
        <v>110</v>
      </c>
      <c r="AW1452" s="57">
        <v>0</v>
      </c>
      <c r="AX1452" s="58" t="str">
        <f>IF(Tabela3[[#This Row],[Response]]=1, "Aceitou", "Não aceitou")</f>
        <v>Não aceitou</v>
      </c>
      <c r="AY1452" s="55" t="str">
        <f>Tabela3[[#This Row],[Faixa Recência]] &amp; " | " &amp; Tabela3[[#This Row],[Faixa Gasto]] &amp; " | " &amp; Tabela3[[#This Row],[Faixa ticket médio]]</f>
        <v>16-30 dias | R$ 101-500 | R$ 1–25</v>
      </c>
      <c r="AZ14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2" s="36"/>
    </row>
    <row r="1453" spans="1:54" x14ac:dyDescent="0.25">
      <c r="A1453" s="61">
        <v>1452</v>
      </c>
      <c r="B1453" s="37">
        <v>64857</v>
      </c>
      <c r="C1453" s="34">
        <v>0</v>
      </c>
      <c r="D1453" s="34">
        <v>0</v>
      </c>
      <c r="E1453" s="34">
        <v>78</v>
      </c>
      <c r="F1453" s="58" t="str">
        <f>IF('Base tratada'!$E1453&lt;=15,"0-15 dias",
IF('Base tratada'!$E1453&lt;=30, "16-30 dias",
IF('Base tratada'!$E1453&lt;=45, "31-45 dias",
IF('Base tratada'!$E1453&lt;=60, "46-60 dias",
IF('Base tratada'!$E1453&lt;=75, "61-75 dias", "76-99 dias")))))</f>
        <v>76-99 dias</v>
      </c>
      <c r="G1453" s="38">
        <v>64</v>
      </c>
      <c r="H1453" s="60" t="str">
        <f>IF('Base tratada'!$G1453&lt;=29,"24–29",
IF('Base tratada'!$G1453&lt;=39,"30–39",
IF('Base tratada'!$G1453&lt;=49,"40–49",
IF('Base tratada'!$G1453&lt;=59,"50–59",
IF('Base tratada'!$G1453&lt;=69,"60–69",
"70–80")))))</f>
        <v>60–69</v>
      </c>
      <c r="I1453" s="34">
        <v>2742</v>
      </c>
      <c r="J1453" s="58" t="str">
        <f>IF('Base tratada'!$K1453=1,"Divorciado",
IF('Base tratada'!$L1453=1,"Casado",
IF('Base tratada'!$M1453=1, "Solteiro",
IF('Base tratada'!$N1453=1,"Juntos",
"Viúvo"))))</f>
        <v>Solteiro</v>
      </c>
      <c r="K1453" s="34">
        <v>0</v>
      </c>
      <c r="L1453" s="34">
        <v>0</v>
      </c>
      <c r="M1453" s="34">
        <v>1</v>
      </c>
      <c r="N1453" s="34">
        <v>0</v>
      </c>
      <c r="O1453" s="34">
        <v>0</v>
      </c>
      <c r="P1453" s="34">
        <v>0</v>
      </c>
      <c r="Q1453" s="34">
        <v>0</v>
      </c>
      <c r="R1453" s="34">
        <v>0</v>
      </c>
      <c r="S1453" s="34">
        <v>1</v>
      </c>
      <c r="T1453" s="34">
        <v>0</v>
      </c>
      <c r="U1453" s="35">
        <v>556</v>
      </c>
      <c r="V1453" s="35">
        <v>14</v>
      </c>
      <c r="W1453" s="35">
        <v>717</v>
      </c>
      <c r="X1453" s="35">
        <v>210</v>
      </c>
      <c r="Y1453" s="35">
        <v>0</v>
      </c>
      <c r="Z1453" s="35">
        <v>43</v>
      </c>
      <c r="AA1453" s="34">
        <v>1</v>
      </c>
      <c r="AB1453" s="34">
        <v>4</v>
      </c>
      <c r="AC1453" s="34">
        <v>7</v>
      </c>
      <c r="AD1453" s="34">
        <v>5</v>
      </c>
      <c r="AE1453" s="34">
        <v>10</v>
      </c>
      <c r="AF1453" s="58">
        <f>'Base tratada'!$AC1453+'Base tratada'!$AD1453+'Base tratada'!$AE1453</f>
        <v>22</v>
      </c>
      <c r="AG14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53" s="58" t="str">
        <f>IF('Base tratada'!$AC1453&gt;=MAX('Base tratada'!$AD1453,'Base tratada'!$AE1453),"Web",
IF('Base tratada'!$AD1453&gt;='Base tratada'!$AE1453,"Catalog",
"Store"))</f>
        <v>Store</v>
      </c>
      <c r="AI1453" s="59">
        <f>IF('Base tratada'!$AF1453=0,"0",'Base tratada'!$AK1453/'Base tratada'!$AF1453)</f>
        <v>68.045454545454547</v>
      </c>
      <c r="AJ1453" s="59" t="str">
        <f>IF('Base tratada'!$AI1453=0,"R$ 0",
IF('Base tratada'!$AI1453&lt;=25,"R$ 1–25",
IF('Base tratada'!$AI1453&lt;=50,"R$ 26–50",
"+R$ 50")))</f>
        <v>+R$ 50</v>
      </c>
      <c r="AK1453" s="35">
        <v>1497</v>
      </c>
      <c r="AL1453" s="58" t="str">
        <f>IF('Base tratada'!$AK1453&lt;=100,"R$ 0-100",
IF('Base tratada'!$AK1453&lt;=500,"R$ 101-500",
IF('Base tratada'!$AK1453&lt;=1000,"R$ 501-1000",
IF('Base tratada'!$AK1453&lt;=1500,"R$ 1001-1500",
"+R$ 1500"))))</f>
        <v>R$ 1001-1500</v>
      </c>
      <c r="AM1453" s="34">
        <v>0</v>
      </c>
      <c r="AN1453" s="34">
        <v>0</v>
      </c>
      <c r="AO1453" s="34">
        <v>0</v>
      </c>
      <c r="AP1453" s="34">
        <v>0</v>
      </c>
      <c r="AQ1453" s="34">
        <v>0</v>
      </c>
      <c r="AR1453" s="34">
        <v>0</v>
      </c>
      <c r="AS1453" s="34">
        <v>0</v>
      </c>
      <c r="AT1453" s="34">
        <v>3</v>
      </c>
      <c r="AU1453" s="34">
        <v>11</v>
      </c>
      <c r="AV1453" s="52">
        <v>1454</v>
      </c>
      <c r="AW1453" s="57">
        <v>0</v>
      </c>
      <c r="AX1453" s="58" t="str">
        <f>IF(Tabela3[[#This Row],[Response]]=1, "Aceitou", "Não aceitou")</f>
        <v>Não aceitou</v>
      </c>
      <c r="AY1453" s="55" t="str">
        <f>Tabela3[[#This Row],[Faixa Recência]] &amp; " | " &amp; Tabela3[[#This Row],[Faixa Gasto]] &amp; " | " &amp; Tabela3[[#This Row],[Faixa ticket médio]]</f>
        <v>76-99 dias | R$ 1001-1500 | +R$ 50</v>
      </c>
      <c r="AZ14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3" s="36"/>
    </row>
    <row r="1454" spans="1:54" x14ac:dyDescent="0.25">
      <c r="A1454" s="61">
        <v>1453</v>
      </c>
      <c r="B1454" s="37">
        <v>59892</v>
      </c>
      <c r="C1454" s="34">
        <v>0</v>
      </c>
      <c r="D1454" s="34">
        <v>1</v>
      </c>
      <c r="E1454" s="34">
        <v>26</v>
      </c>
      <c r="F1454" s="58" t="str">
        <f>IF('Base tratada'!$E1454&lt;=15,"0-15 dias",
IF('Base tratada'!$E1454&lt;=30, "16-30 dias",
IF('Base tratada'!$E1454&lt;=45, "31-45 dias",
IF('Base tratada'!$E1454&lt;=60, "46-60 dias",
IF('Base tratada'!$E1454&lt;=75, "61-75 dias", "76-99 dias")))))</f>
        <v>16-30 dias</v>
      </c>
      <c r="G1454" s="38">
        <v>50</v>
      </c>
      <c r="H1454" s="60" t="str">
        <f>IF('Base tratada'!$G1454&lt;=29,"24–29",
IF('Base tratada'!$G1454&lt;=39,"30–39",
IF('Base tratada'!$G1454&lt;=49,"40–49",
IF('Base tratada'!$G1454&lt;=59,"50–59",
IF('Base tratada'!$G1454&lt;=69,"60–69",
"70–80")))))</f>
        <v>50–59</v>
      </c>
      <c r="I1454" s="34">
        <v>2398</v>
      </c>
      <c r="J1454" s="58" t="str">
        <f>IF('Base tratada'!$K1454=1,"Divorciado",
IF('Base tratada'!$L1454=1,"Casado",
IF('Base tratada'!$M1454=1, "Solteiro",
IF('Base tratada'!$N1454=1,"Juntos",
"Viúvo"))))</f>
        <v>Casado</v>
      </c>
      <c r="K1454" s="34">
        <v>0</v>
      </c>
      <c r="L1454" s="34">
        <v>1</v>
      </c>
      <c r="M1454" s="34">
        <v>0</v>
      </c>
      <c r="N1454" s="34">
        <v>0</v>
      </c>
      <c r="O1454" s="34">
        <v>0</v>
      </c>
      <c r="P1454" s="34">
        <v>0</v>
      </c>
      <c r="Q1454" s="34">
        <v>0</v>
      </c>
      <c r="R1454" s="34">
        <v>0</v>
      </c>
      <c r="S1454" s="34">
        <v>0</v>
      </c>
      <c r="T1454" s="34">
        <v>1</v>
      </c>
      <c r="U1454" s="35">
        <v>73</v>
      </c>
      <c r="V1454" s="35">
        <v>0</v>
      </c>
      <c r="W1454" s="35">
        <v>13</v>
      </c>
      <c r="X1454" s="35">
        <v>0</v>
      </c>
      <c r="Y1454" s="35">
        <v>1</v>
      </c>
      <c r="Z1454" s="35">
        <v>0</v>
      </c>
      <c r="AA1454" s="34">
        <v>1</v>
      </c>
      <c r="AB1454" s="34">
        <v>3</v>
      </c>
      <c r="AC1454" s="34">
        <v>2</v>
      </c>
      <c r="AD1454" s="34">
        <v>1</v>
      </c>
      <c r="AE1454" s="34">
        <v>3</v>
      </c>
      <c r="AF1454" s="58">
        <f>'Base tratada'!$AC1454+'Base tratada'!$AD1454+'Base tratada'!$AE1454</f>
        <v>6</v>
      </c>
      <c r="AG14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54" s="58" t="str">
        <f>IF('Base tratada'!$AC1454&gt;=MAX('Base tratada'!$AD1454,'Base tratada'!$AE1454),"Web",
IF('Base tratada'!$AD1454&gt;='Base tratada'!$AE1454,"Catalog",
"Store"))</f>
        <v>Store</v>
      </c>
      <c r="AI1454" s="59">
        <f>IF('Base tratada'!$AF1454=0,"0",'Base tratada'!$AK1454/'Base tratada'!$AF1454)</f>
        <v>14.5</v>
      </c>
      <c r="AJ1454" s="59" t="str">
        <f>IF('Base tratada'!$AI1454=0,"R$ 0",
IF('Base tratada'!$AI1454&lt;=25,"R$ 1–25",
IF('Base tratada'!$AI1454&lt;=50,"R$ 26–50",
"+R$ 50")))</f>
        <v>R$ 1–25</v>
      </c>
      <c r="AK1454" s="35">
        <v>87</v>
      </c>
      <c r="AL1454" s="58" t="str">
        <f>IF('Base tratada'!$AK1454&lt;=100,"R$ 0-100",
IF('Base tratada'!$AK1454&lt;=500,"R$ 101-500",
IF('Base tratada'!$AK1454&lt;=1000,"R$ 501-1000",
IF('Base tratada'!$AK1454&lt;=1500,"R$ 1001-1500",
"+R$ 1500"))))</f>
        <v>R$ 0-100</v>
      </c>
      <c r="AM1454" s="34">
        <v>0</v>
      </c>
      <c r="AN1454" s="34">
        <v>0</v>
      </c>
      <c r="AO1454" s="34">
        <v>0</v>
      </c>
      <c r="AP1454" s="34">
        <v>0</v>
      </c>
      <c r="AQ1454" s="34">
        <v>0</v>
      </c>
      <c r="AR1454" s="34">
        <v>0</v>
      </c>
      <c r="AS1454" s="34">
        <v>0</v>
      </c>
      <c r="AT1454" s="34">
        <v>3</v>
      </c>
      <c r="AU1454" s="34">
        <v>11</v>
      </c>
      <c r="AV1454" s="52">
        <v>87</v>
      </c>
      <c r="AW1454" s="57">
        <v>0</v>
      </c>
      <c r="AX1454" s="58" t="str">
        <f>IF(Tabela3[[#This Row],[Response]]=1, "Aceitou", "Não aceitou")</f>
        <v>Não aceitou</v>
      </c>
      <c r="AY1454" s="55" t="str">
        <f>Tabela3[[#This Row],[Faixa Recência]] &amp; " | " &amp; Tabela3[[#This Row],[Faixa Gasto]] &amp; " | " &amp; Tabela3[[#This Row],[Faixa ticket médio]]</f>
        <v>16-30 dias | R$ 0-100 | R$ 1–25</v>
      </c>
      <c r="AZ14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4" s="36"/>
    </row>
    <row r="1455" spans="1:54" x14ac:dyDescent="0.25">
      <c r="A1455" s="61">
        <v>1454</v>
      </c>
      <c r="B1455" s="37">
        <v>41020</v>
      </c>
      <c r="C1455" s="34">
        <v>0</v>
      </c>
      <c r="D1455" s="34">
        <v>0</v>
      </c>
      <c r="E1455" s="34">
        <v>68</v>
      </c>
      <c r="F1455" s="58" t="str">
        <f>IF('Base tratada'!$E1455&lt;=15,"0-15 dias",
IF('Base tratada'!$E1455&lt;=30, "16-30 dias",
IF('Base tratada'!$E1455&lt;=45, "31-45 dias",
IF('Base tratada'!$E1455&lt;=60, "46-60 dias",
IF('Base tratada'!$E1455&lt;=75, "61-75 dias", "76-99 dias")))))</f>
        <v>61-75 dias</v>
      </c>
      <c r="G1455" s="38">
        <v>33</v>
      </c>
      <c r="H1455" s="60" t="str">
        <f>IF('Base tratada'!$G1455&lt;=29,"24–29",
IF('Base tratada'!$G1455&lt;=39,"30–39",
IF('Base tratada'!$G1455&lt;=49,"40–49",
IF('Base tratada'!$G1455&lt;=59,"50–59",
IF('Base tratada'!$G1455&lt;=69,"60–69",
"70–80")))))</f>
        <v>30–39</v>
      </c>
      <c r="I1455" s="34">
        <v>2403</v>
      </c>
      <c r="J1455" s="58" t="str">
        <f>IF('Base tratada'!$K1455=1,"Divorciado",
IF('Base tratada'!$L1455=1,"Casado",
IF('Base tratada'!$M1455=1, "Solteiro",
IF('Base tratada'!$N1455=1,"Juntos",
"Viúvo"))))</f>
        <v>Solteiro</v>
      </c>
      <c r="K1455" s="34">
        <v>0</v>
      </c>
      <c r="L1455" s="34">
        <v>0</v>
      </c>
      <c r="M1455" s="34">
        <v>1</v>
      </c>
      <c r="N1455" s="34">
        <v>0</v>
      </c>
      <c r="O1455" s="34">
        <v>0</v>
      </c>
      <c r="P1455" s="34">
        <v>0</v>
      </c>
      <c r="Q1455" s="34">
        <v>0</v>
      </c>
      <c r="R1455" s="34">
        <v>0</v>
      </c>
      <c r="S1455" s="34">
        <v>1</v>
      </c>
      <c r="T1455" s="34">
        <v>0</v>
      </c>
      <c r="U1455" s="35">
        <v>112</v>
      </c>
      <c r="V1455" s="35">
        <v>1</v>
      </c>
      <c r="W1455" s="35">
        <v>54</v>
      </c>
      <c r="X1455" s="35">
        <v>7</v>
      </c>
      <c r="Y1455" s="35">
        <v>7</v>
      </c>
      <c r="Z1455" s="35">
        <v>36</v>
      </c>
      <c r="AA1455" s="34">
        <v>1</v>
      </c>
      <c r="AB1455" s="34">
        <v>3</v>
      </c>
      <c r="AC1455" s="34">
        <v>3</v>
      </c>
      <c r="AD1455" s="34">
        <v>2</v>
      </c>
      <c r="AE1455" s="34">
        <v>4</v>
      </c>
      <c r="AF1455" s="58">
        <f>'Base tratada'!$AC1455+'Base tratada'!$AD1455+'Base tratada'!$AE1455</f>
        <v>9</v>
      </c>
      <c r="AG14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55" s="58" t="str">
        <f>IF('Base tratada'!$AC1455&gt;=MAX('Base tratada'!$AD1455,'Base tratada'!$AE1455),"Web",
IF('Base tratada'!$AD1455&gt;='Base tratada'!$AE1455,"Catalog",
"Store"))</f>
        <v>Store</v>
      </c>
      <c r="AI1455" s="59">
        <f>IF('Base tratada'!$AF1455=0,"0",'Base tratada'!$AK1455/'Base tratada'!$AF1455)</f>
        <v>20.111111111111111</v>
      </c>
      <c r="AJ1455" s="59" t="str">
        <f>IF('Base tratada'!$AI1455=0,"R$ 0",
IF('Base tratada'!$AI1455&lt;=25,"R$ 1–25",
IF('Base tratada'!$AI1455&lt;=50,"R$ 26–50",
"+R$ 50")))</f>
        <v>R$ 1–25</v>
      </c>
      <c r="AK1455" s="35">
        <v>181</v>
      </c>
      <c r="AL1455" s="58" t="str">
        <f>IF('Base tratada'!$AK1455&lt;=100,"R$ 0-100",
IF('Base tratada'!$AK1455&lt;=500,"R$ 101-500",
IF('Base tratada'!$AK1455&lt;=1000,"R$ 501-1000",
IF('Base tratada'!$AK1455&lt;=1500,"R$ 1001-1500",
"+R$ 1500"))))</f>
        <v>R$ 101-500</v>
      </c>
      <c r="AM1455" s="34">
        <v>0</v>
      </c>
      <c r="AN1455" s="34">
        <v>0</v>
      </c>
      <c r="AO1455" s="34">
        <v>0</v>
      </c>
      <c r="AP1455" s="34">
        <v>0</v>
      </c>
      <c r="AQ1455" s="34">
        <v>0</v>
      </c>
      <c r="AR1455" s="34">
        <v>0</v>
      </c>
      <c r="AS1455" s="34">
        <v>0</v>
      </c>
      <c r="AT1455" s="34">
        <v>3</v>
      </c>
      <c r="AU1455" s="34">
        <v>11</v>
      </c>
      <c r="AV1455" s="52">
        <v>145</v>
      </c>
      <c r="AW1455" s="57">
        <v>0</v>
      </c>
      <c r="AX1455" s="58" t="str">
        <f>IF(Tabela3[[#This Row],[Response]]=1, "Aceitou", "Não aceitou")</f>
        <v>Não aceitou</v>
      </c>
      <c r="AY1455" s="55" t="str">
        <f>Tabela3[[#This Row],[Faixa Recência]] &amp; " | " &amp; Tabela3[[#This Row],[Faixa Gasto]] &amp; " | " &amp; Tabela3[[#This Row],[Faixa ticket médio]]</f>
        <v>61-75 dias | R$ 101-500 | R$ 1–25</v>
      </c>
      <c r="AZ14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5" s="36"/>
    </row>
    <row r="1456" spans="1:54" x14ac:dyDescent="0.25">
      <c r="A1456" s="61">
        <v>1455</v>
      </c>
      <c r="B1456" s="37">
        <v>57072</v>
      </c>
      <c r="C1456" s="34">
        <v>0</v>
      </c>
      <c r="D1456" s="34">
        <v>1</v>
      </c>
      <c r="E1456" s="34">
        <v>79</v>
      </c>
      <c r="F1456" s="58" t="str">
        <f>IF('Base tratada'!$E1456&lt;=15,"0-15 dias",
IF('Base tratada'!$E1456&lt;=30, "16-30 dias",
IF('Base tratada'!$E1456&lt;=45, "31-45 dias",
IF('Base tratada'!$E1456&lt;=60, "46-60 dias",
IF('Base tratada'!$E1456&lt;=75, "61-75 dias", "76-99 dias")))))</f>
        <v>76-99 dias</v>
      </c>
      <c r="G1456" s="38">
        <v>59</v>
      </c>
      <c r="H1456" s="60" t="str">
        <f>IF('Base tratada'!$G1456&lt;=29,"24–29",
IF('Base tratada'!$G1456&lt;=39,"30–39",
IF('Base tratada'!$G1456&lt;=49,"40–49",
IF('Base tratada'!$G1456&lt;=59,"50–59",
IF('Base tratada'!$G1456&lt;=69,"60–69",
"70–80")))))</f>
        <v>50–59</v>
      </c>
      <c r="I1456" s="34">
        <v>2315</v>
      </c>
      <c r="J1456" s="58" t="str">
        <f>IF('Base tratada'!$K1456=1,"Divorciado",
IF('Base tratada'!$L1456=1,"Casado",
IF('Base tratada'!$M1456=1, "Solteiro",
IF('Base tratada'!$N1456=1,"Juntos",
"Viúvo"))))</f>
        <v>Casado</v>
      </c>
      <c r="K1456" s="34">
        <v>0</v>
      </c>
      <c r="L1456" s="34">
        <v>1</v>
      </c>
      <c r="M1456" s="34">
        <v>0</v>
      </c>
      <c r="N1456" s="34">
        <v>0</v>
      </c>
      <c r="O1456" s="34">
        <v>0</v>
      </c>
      <c r="P1456" s="34">
        <v>0</v>
      </c>
      <c r="Q1456" s="34">
        <v>0</v>
      </c>
      <c r="R1456" s="34">
        <v>0</v>
      </c>
      <c r="S1456" s="34">
        <v>0</v>
      </c>
      <c r="T1456" s="34">
        <v>1</v>
      </c>
      <c r="U1456" s="35">
        <v>944</v>
      </c>
      <c r="V1456" s="35">
        <v>0</v>
      </c>
      <c r="W1456" s="35">
        <v>60</v>
      </c>
      <c r="X1456" s="35">
        <v>0</v>
      </c>
      <c r="Y1456" s="35">
        <v>0</v>
      </c>
      <c r="Z1456" s="35">
        <v>30</v>
      </c>
      <c r="AA1456" s="34">
        <v>2</v>
      </c>
      <c r="AB1456" s="34">
        <v>5</v>
      </c>
      <c r="AC1456" s="34">
        <v>7</v>
      </c>
      <c r="AD1456" s="34">
        <v>5</v>
      </c>
      <c r="AE1456" s="34">
        <v>13</v>
      </c>
      <c r="AF1456" s="58">
        <f>'Base tratada'!$AC1456+'Base tratada'!$AD1456+'Base tratada'!$AE1456</f>
        <v>25</v>
      </c>
      <c r="AG14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56" s="58" t="str">
        <f>IF('Base tratada'!$AC1456&gt;=MAX('Base tratada'!$AD1456,'Base tratada'!$AE1456),"Web",
IF('Base tratada'!$AD1456&gt;='Base tratada'!$AE1456,"Catalog",
"Store"))</f>
        <v>Store</v>
      </c>
      <c r="AI1456" s="59">
        <f>IF('Base tratada'!$AF1456=0,"0",'Base tratada'!$AK1456/'Base tratada'!$AF1456)</f>
        <v>40.159999999999997</v>
      </c>
      <c r="AJ1456" s="59" t="str">
        <f>IF('Base tratada'!$AI1456=0,"R$ 0",
IF('Base tratada'!$AI1456&lt;=25,"R$ 1–25",
IF('Base tratada'!$AI1456&lt;=50,"R$ 26–50",
"+R$ 50")))</f>
        <v>R$ 26–50</v>
      </c>
      <c r="AK1456" s="35">
        <v>1004</v>
      </c>
      <c r="AL1456" s="58" t="str">
        <f>IF('Base tratada'!$AK1456&lt;=100,"R$ 0-100",
IF('Base tratada'!$AK1456&lt;=500,"R$ 101-500",
IF('Base tratada'!$AK1456&lt;=1000,"R$ 501-1000",
IF('Base tratada'!$AK1456&lt;=1500,"R$ 1001-1500",
"+R$ 1500"))))</f>
        <v>R$ 1001-1500</v>
      </c>
      <c r="AM1456" s="34">
        <v>0</v>
      </c>
      <c r="AN1456" s="34">
        <v>0</v>
      </c>
      <c r="AO1456" s="34">
        <v>1</v>
      </c>
      <c r="AP1456" s="34">
        <v>0</v>
      </c>
      <c r="AQ1456" s="34">
        <v>0</v>
      </c>
      <c r="AR1456" s="34">
        <v>1</v>
      </c>
      <c r="AS1456" s="34">
        <v>0</v>
      </c>
      <c r="AT1456" s="34">
        <v>3</v>
      </c>
      <c r="AU1456" s="34">
        <v>11</v>
      </c>
      <c r="AV1456" s="52">
        <v>974</v>
      </c>
      <c r="AW1456" s="57">
        <v>0</v>
      </c>
      <c r="AX1456" s="58" t="str">
        <f>IF(Tabela3[[#This Row],[Response]]=1, "Aceitou", "Não aceitou")</f>
        <v>Não aceitou</v>
      </c>
      <c r="AY1456" s="55" t="str">
        <f>Tabela3[[#This Row],[Faixa Recência]] &amp; " | " &amp; Tabela3[[#This Row],[Faixa Gasto]] &amp; " | " &amp; Tabela3[[#This Row],[Faixa ticket médio]]</f>
        <v>76-99 dias | R$ 1001-1500 | R$ 26–50</v>
      </c>
      <c r="AZ14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6" s="36"/>
    </row>
    <row r="1457" spans="1:54" x14ac:dyDescent="0.25">
      <c r="A1457" s="61">
        <v>1456</v>
      </c>
      <c r="B1457" s="37">
        <v>60474</v>
      </c>
      <c r="C1457" s="34">
        <v>0</v>
      </c>
      <c r="D1457" s="34">
        <v>1</v>
      </c>
      <c r="E1457" s="34">
        <v>25</v>
      </c>
      <c r="F1457" s="58" t="str">
        <f>IF('Base tratada'!$E1457&lt;=15,"0-15 dias",
IF('Base tratada'!$E1457&lt;=30, "16-30 dias",
IF('Base tratada'!$E1457&lt;=45, "31-45 dias",
IF('Base tratada'!$E1457&lt;=60, "46-60 dias",
IF('Base tratada'!$E1457&lt;=75, "61-75 dias", "76-99 dias")))))</f>
        <v>16-30 dias</v>
      </c>
      <c r="G1457" s="38">
        <v>41</v>
      </c>
      <c r="H1457" s="60" t="str">
        <f>IF('Base tratada'!$G1457&lt;=29,"24–29",
IF('Base tratada'!$G1457&lt;=39,"30–39",
IF('Base tratada'!$G1457&lt;=49,"40–49",
IF('Base tratada'!$G1457&lt;=59,"50–59",
IF('Base tratada'!$G1457&lt;=69,"60–69",
"70–80")))))</f>
        <v>40–49</v>
      </c>
      <c r="I1457" s="34">
        <v>2613</v>
      </c>
      <c r="J1457" s="58" t="str">
        <f>IF('Base tratada'!$K1457=1,"Divorciado",
IF('Base tratada'!$L1457=1,"Casado",
IF('Base tratada'!$M1457=1, "Solteiro",
IF('Base tratada'!$N1457=1,"Juntos",
"Viúvo"))))</f>
        <v>Solteiro</v>
      </c>
      <c r="K1457" s="34">
        <v>0</v>
      </c>
      <c r="L1457" s="34">
        <v>0</v>
      </c>
      <c r="M1457" s="34">
        <v>1</v>
      </c>
      <c r="N1457" s="34">
        <v>0</v>
      </c>
      <c r="O1457" s="34">
        <v>0</v>
      </c>
      <c r="P1457" s="34">
        <v>0</v>
      </c>
      <c r="Q1457" s="34">
        <v>0</v>
      </c>
      <c r="R1457" s="34">
        <v>1</v>
      </c>
      <c r="S1457" s="34">
        <v>0</v>
      </c>
      <c r="T1457" s="34">
        <v>0</v>
      </c>
      <c r="U1457" s="35">
        <v>265</v>
      </c>
      <c r="V1457" s="35">
        <v>199</v>
      </c>
      <c r="W1457" s="35">
        <v>303</v>
      </c>
      <c r="X1457" s="35">
        <v>234</v>
      </c>
      <c r="Y1457" s="35">
        <v>9</v>
      </c>
      <c r="Z1457" s="35">
        <v>170</v>
      </c>
      <c r="AA1457" s="34">
        <v>7</v>
      </c>
      <c r="AB1457" s="34">
        <v>7</v>
      </c>
      <c r="AC1457" s="34">
        <v>10</v>
      </c>
      <c r="AD1457" s="34">
        <v>2</v>
      </c>
      <c r="AE1457" s="34">
        <v>12</v>
      </c>
      <c r="AF1457" s="58">
        <f>'Base tratada'!$AC1457+'Base tratada'!$AD1457+'Base tratada'!$AE1457</f>
        <v>24</v>
      </c>
      <c r="AG14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57" s="58" t="str">
        <f>IF('Base tratada'!$AC1457&gt;=MAX('Base tratada'!$AD1457,'Base tratada'!$AE1457),"Web",
IF('Base tratada'!$AD1457&gt;='Base tratada'!$AE1457,"Catalog",
"Store"))</f>
        <v>Store</v>
      </c>
      <c r="AI1457" s="59">
        <f>IF('Base tratada'!$AF1457=0,"0",'Base tratada'!$AK1457/'Base tratada'!$AF1457)</f>
        <v>42.083333333333336</v>
      </c>
      <c r="AJ1457" s="59" t="str">
        <f>IF('Base tratada'!$AI1457=0,"R$ 0",
IF('Base tratada'!$AI1457&lt;=25,"R$ 1–25",
IF('Base tratada'!$AI1457&lt;=50,"R$ 26–50",
"+R$ 50")))</f>
        <v>R$ 26–50</v>
      </c>
      <c r="AK1457" s="35">
        <v>1010</v>
      </c>
      <c r="AL1457" s="58" t="str">
        <f>IF('Base tratada'!$AK1457&lt;=100,"R$ 0-100",
IF('Base tratada'!$AK1457&lt;=500,"R$ 101-500",
IF('Base tratada'!$AK1457&lt;=1000,"R$ 501-1000",
IF('Base tratada'!$AK1457&lt;=1500,"R$ 1001-1500",
"+R$ 1500"))))</f>
        <v>R$ 1001-1500</v>
      </c>
      <c r="AM1457" s="34">
        <v>0</v>
      </c>
      <c r="AN1457" s="34">
        <v>0</v>
      </c>
      <c r="AO1457" s="34">
        <v>0</v>
      </c>
      <c r="AP1457" s="34">
        <v>0</v>
      </c>
      <c r="AQ1457" s="34">
        <v>0</v>
      </c>
      <c r="AR1457" s="34">
        <v>0</v>
      </c>
      <c r="AS1457" s="34">
        <v>0</v>
      </c>
      <c r="AT1457" s="34">
        <v>3</v>
      </c>
      <c r="AU1457" s="34">
        <v>11</v>
      </c>
      <c r="AV1457" s="52">
        <v>840</v>
      </c>
      <c r="AW1457" s="57">
        <v>0</v>
      </c>
      <c r="AX1457" s="58" t="str">
        <f>IF(Tabela3[[#This Row],[Response]]=1, "Aceitou", "Não aceitou")</f>
        <v>Não aceitou</v>
      </c>
      <c r="AY1457" s="55" t="str">
        <f>Tabela3[[#This Row],[Faixa Recência]] &amp; " | " &amp; Tabela3[[#This Row],[Faixa Gasto]] &amp; " | " &amp; Tabela3[[#This Row],[Faixa ticket médio]]</f>
        <v>16-30 dias | R$ 1001-1500 | R$ 26–50</v>
      </c>
      <c r="AZ14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57" s="36"/>
    </row>
    <row r="1458" spans="1:54" x14ac:dyDescent="0.25">
      <c r="A1458" s="61">
        <v>1457</v>
      </c>
      <c r="B1458" s="37">
        <v>62807</v>
      </c>
      <c r="C1458" s="34">
        <v>0</v>
      </c>
      <c r="D1458" s="34">
        <v>1</v>
      </c>
      <c r="E1458" s="34">
        <v>83</v>
      </c>
      <c r="F1458" s="58" t="str">
        <f>IF('Base tratada'!$E1458&lt;=15,"0-15 dias",
IF('Base tratada'!$E1458&lt;=30, "16-30 dias",
IF('Base tratada'!$E1458&lt;=45, "31-45 dias",
IF('Base tratada'!$E1458&lt;=60, "46-60 dias",
IF('Base tratada'!$E1458&lt;=75, "61-75 dias", "76-99 dias")))))</f>
        <v>76-99 dias</v>
      </c>
      <c r="G1458" s="38">
        <v>60</v>
      </c>
      <c r="H1458" s="60" t="str">
        <f>IF('Base tratada'!$G1458&lt;=29,"24–29",
IF('Base tratada'!$G1458&lt;=39,"30–39",
IF('Base tratada'!$G1458&lt;=49,"40–49",
IF('Base tratada'!$G1458&lt;=59,"50–59",
IF('Base tratada'!$G1458&lt;=69,"60–69",
"70–80")))))</f>
        <v>60–69</v>
      </c>
      <c r="I1458" s="34">
        <v>2826</v>
      </c>
      <c r="J1458" s="58" t="str">
        <f>IF('Base tratada'!$K1458=1,"Divorciado",
IF('Base tratada'!$L1458=1,"Casado",
IF('Base tratada'!$M1458=1, "Solteiro",
IF('Base tratada'!$N1458=1,"Juntos",
"Viúvo"))))</f>
        <v>Juntos</v>
      </c>
      <c r="K1458" s="34">
        <v>0</v>
      </c>
      <c r="L1458" s="34">
        <v>0</v>
      </c>
      <c r="M1458" s="34">
        <v>0</v>
      </c>
      <c r="N1458" s="34">
        <v>1</v>
      </c>
      <c r="O1458" s="34">
        <v>0</v>
      </c>
      <c r="P1458" s="34">
        <v>0</v>
      </c>
      <c r="Q1458" s="34">
        <v>0</v>
      </c>
      <c r="R1458" s="34">
        <v>1</v>
      </c>
      <c r="S1458" s="34">
        <v>0</v>
      </c>
      <c r="T1458" s="34">
        <v>0</v>
      </c>
      <c r="U1458" s="35">
        <v>526</v>
      </c>
      <c r="V1458" s="35">
        <v>28</v>
      </c>
      <c r="W1458" s="35">
        <v>135</v>
      </c>
      <c r="X1458" s="35">
        <v>10</v>
      </c>
      <c r="Y1458" s="35">
        <v>21</v>
      </c>
      <c r="Z1458" s="35">
        <v>99</v>
      </c>
      <c r="AA1458" s="34">
        <v>3</v>
      </c>
      <c r="AB1458" s="34">
        <v>5</v>
      </c>
      <c r="AC1458" s="34">
        <v>5</v>
      </c>
      <c r="AD1458" s="34">
        <v>3</v>
      </c>
      <c r="AE1458" s="34">
        <v>12</v>
      </c>
      <c r="AF1458" s="58">
        <f>'Base tratada'!$AC1458+'Base tratada'!$AD1458+'Base tratada'!$AE1458</f>
        <v>20</v>
      </c>
      <c r="AG14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58" s="58" t="str">
        <f>IF('Base tratada'!$AC1458&gt;=MAX('Base tratada'!$AD1458,'Base tratada'!$AE1458),"Web",
IF('Base tratada'!$AD1458&gt;='Base tratada'!$AE1458,"Catalog",
"Store"))</f>
        <v>Store</v>
      </c>
      <c r="AI1458" s="59">
        <f>IF('Base tratada'!$AF1458=0,"0",'Base tratada'!$AK1458/'Base tratada'!$AF1458)</f>
        <v>36</v>
      </c>
      <c r="AJ1458" s="59" t="str">
        <f>IF('Base tratada'!$AI1458=0,"R$ 0",
IF('Base tratada'!$AI1458&lt;=25,"R$ 1–25",
IF('Base tratada'!$AI1458&lt;=50,"R$ 26–50",
"+R$ 50")))</f>
        <v>R$ 26–50</v>
      </c>
      <c r="AK1458" s="35">
        <v>720</v>
      </c>
      <c r="AL1458" s="58" t="str">
        <f>IF('Base tratada'!$AK1458&lt;=100,"R$ 0-100",
IF('Base tratada'!$AK1458&lt;=500,"R$ 101-500",
IF('Base tratada'!$AK1458&lt;=1000,"R$ 501-1000",
IF('Base tratada'!$AK1458&lt;=1500,"R$ 1001-1500",
"+R$ 1500"))))</f>
        <v>R$ 501-1000</v>
      </c>
      <c r="AM1458" s="34">
        <v>0</v>
      </c>
      <c r="AN1458" s="34">
        <v>0</v>
      </c>
      <c r="AO1458" s="34">
        <v>0</v>
      </c>
      <c r="AP1458" s="34">
        <v>0</v>
      </c>
      <c r="AQ1458" s="34">
        <v>0</v>
      </c>
      <c r="AR1458" s="34">
        <v>0</v>
      </c>
      <c r="AS1458" s="34">
        <v>0</v>
      </c>
      <c r="AT1458" s="34">
        <v>3</v>
      </c>
      <c r="AU1458" s="34">
        <v>11</v>
      </c>
      <c r="AV1458" s="52">
        <v>621</v>
      </c>
      <c r="AW1458" s="57">
        <v>0</v>
      </c>
      <c r="AX1458" s="58" t="str">
        <f>IF(Tabela3[[#This Row],[Response]]=1, "Aceitou", "Não aceitou")</f>
        <v>Não aceitou</v>
      </c>
      <c r="AY1458" s="55" t="str">
        <f>Tabela3[[#This Row],[Faixa Recência]] &amp; " | " &amp; Tabela3[[#This Row],[Faixa Gasto]] &amp; " | " &amp; Tabela3[[#This Row],[Faixa ticket médio]]</f>
        <v>76-99 dias | R$ 501-1000 | R$ 26–50</v>
      </c>
      <c r="AZ14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8" s="36"/>
    </row>
    <row r="1459" spans="1:54" x14ac:dyDescent="0.25">
      <c r="A1459" s="61">
        <v>1458</v>
      </c>
      <c r="B1459" s="37">
        <v>19414</v>
      </c>
      <c r="C1459" s="34">
        <v>1</v>
      </c>
      <c r="D1459" s="34">
        <v>0</v>
      </c>
      <c r="E1459" s="34">
        <v>32</v>
      </c>
      <c r="F1459" s="58" t="str">
        <f>IF('Base tratada'!$E1459&lt;=15,"0-15 dias",
IF('Base tratada'!$E1459&lt;=30, "16-30 dias",
IF('Base tratada'!$E1459&lt;=45, "31-45 dias",
IF('Base tratada'!$E1459&lt;=60, "46-60 dias",
IF('Base tratada'!$E1459&lt;=75, "61-75 dias", "76-99 dias")))))</f>
        <v>31-45 dias</v>
      </c>
      <c r="G1459" s="38">
        <v>39</v>
      </c>
      <c r="H1459" s="60" t="str">
        <f>IF('Base tratada'!$G1459&lt;=29,"24–29",
IF('Base tratada'!$G1459&lt;=39,"30–39",
IF('Base tratada'!$G1459&lt;=49,"40–49",
IF('Base tratada'!$G1459&lt;=59,"50–59",
IF('Base tratada'!$G1459&lt;=69,"60–69",
"70–80")))))</f>
        <v>30–39</v>
      </c>
      <c r="I1459" s="34">
        <v>2415</v>
      </c>
      <c r="J1459" s="58" t="str">
        <f>IF('Base tratada'!$K1459=1,"Divorciado",
IF('Base tratada'!$L1459=1,"Casado",
IF('Base tratada'!$M1459=1, "Solteiro",
IF('Base tratada'!$N1459=1,"Juntos",
"Viúvo"))))</f>
        <v>Juntos</v>
      </c>
      <c r="K1459" s="34">
        <v>0</v>
      </c>
      <c r="L1459" s="34">
        <v>0</v>
      </c>
      <c r="M1459" s="34">
        <v>0</v>
      </c>
      <c r="N1459" s="34">
        <v>1</v>
      </c>
      <c r="O1459" s="34">
        <v>0</v>
      </c>
      <c r="P1459" s="34">
        <v>1</v>
      </c>
      <c r="Q1459" s="34">
        <v>0</v>
      </c>
      <c r="R1459" s="34">
        <v>0</v>
      </c>
      <c r="S1459" s="34">
        <v>0</v>
      </c>
      <c r="T1459" s="34">
        <v>0</v>
      </c>
      <c r="U1459" s="35">
        <v>2</v>
      </c>
      <c r="V1459" s="35">
        <v>3</v>
      </c>
      <c r="W1459" s="35">
        <v>12</v>
      </c>
      <c r="X1459" s="35">
        <v>3</v>
      </c>
      <c r="Y1459" s="35">
        <v>5</v>
      </c>
      <c r="Z1459" s="35">
        <v>7</v>
      </c>
      <c r="AA1459" s="34">
        <v>1</v>
      </c>
      <c r="AB1459" s="34">
        <v>8</v>
      </c>
      <c r="AC1459" s="34">
        <v>1</v>
      </c>
      <c r="AD1459" s="34">
        <v>0</v>
      </c>
      <c r="AE1459" s="34">
        <v>3</v>
      </c>
      <c r="AF1459" s="58">
        <f>'Base tratada'!$AC1459+'Base tratada'!$AD1459+'Base tratada'!$AE1459</f>
        <v>4</v>
      </c>
      <c r="AG14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59" s="58" t="str">
        <f>IF('Base tratada'!$AC1459&gt;=MAX('Base tratada'!$AD1459,'Base tratada'!$AE1459),"Web",
IF('Base tratada'!$AD1459&gt;='Base tratada'!$AE1459,"Catalog",
"Store"))</f>
        <v>Store</v>
      </c>
      <c r="AI1459" s="59">
        <f>IF('Base tratada'!$AF1459=0,"0",'Base tratada'!$AK1459/'Base tratada'!$AF1459)</f>
        <v>6.25</v>
      </c>
      <c r="AJ1459" s="59" t="str">
        <f>IF('Base tratada'!$AI1459=0,"R$ 0",
IF('Base tratada'!$AI1459&lt;=25,"R$ 1–25",
IF('Base tratada'!$AI1459&lt;=50,"R$ 26–50",
"+R$ 50")))</f>
        <v>R$ 1–25</v>
      </c>
      <c r="AK1459" s="35">
        <v>25</v>
      </c>
      <c r="AL1459" s="58" t="str">
        <f>IF('Base tratada'!$AK1459&lt;=100,"R$ 0-100",
IF('Base tratada'!$AK1459&lt;=500,"R$ 101-500",
IF('Base tratada'!$AK1459&lt;=1000,"R$ 501-1000",
IF('Base tratada'!$AK1459&lt;=1500,"R$ 1001-1500",
"+R$ 1500"))))</f>
        <v>R$ 0-100</v>
      </c>
      <c r="AM1459" s="34">
        <v>0</v>
      </c>
      <c r="AN1459" s="34">
        <v>0</v>
      </c>
      <c r="AO1459" s="34">
        <v>0</v>
      </c>
      <c r="AP1459" s="34">
        <v>0</v>
      </c>
      <c r="AQ1459" s="34">
        <v>0</v>
      </c>
      <c r="AR1459" s="34">
        <v>0</v>
      </c>
      <c r="AS1459" s="34">
        <v>0</v>
      </c>
      <c r="AT1459" s="34">
        <v>3</v>
      </c>
      <c r="AU1459" s="34">
        <v>11</v>
      </c>
      <c r="AV1459" s="52">
        <v>18</v>
      </c>
      <c r="AW1459" s="57">
        <v>0</v>
      </c>
      <c r="AX1459" s="58" t="str">
        <f>IF(Tabela3[[#This Row],[Response]]=1, "Aceitou", "Não aceitou")</f>
        <v>Não aceitou</v>
      </c>
      <c r="AY1459" s="55" t="str">
        <f>Tabela3[[#This Row],[Faixa Recência]] &amp; " | " &amp; Tabela3[[#This Row],[Faixa Gasto]] &amp; " | " &amp; Tabela3[[#This Row],[Faixa ticket médio]]</f>
        <v>31-45 dias | R$ 0-100 | R$ 1–25</v>
      </c>
      <c r="AZ14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59" s="36"/>
    </row>
    <row r="1460" spans="1:54" x14ac:dyDescent="0.25">
      <c r="A1460" s="61">
        <v>1459</v>
      </c>
      <c r="B1460" s="37">
        <v>19107</v>
      </c>
      <c r="C1460" s="34">
        <v>1</v>
      </c>
      <c r="D1460" s="34">
        <v>0</v>
      </c>
      <c r="E1460" s="34">
        <v>49</v>
      </c>
      <c r="F1460" s="58" t="str">
        <f>IF('Base tratada'!$E1460&lt;=15,"0-15 dias",
IF('Base tratada'!$E1460&lt;=30, "16-30 dias",
IF('Base tratada'!$E1460&lt;=45, "31-45 dias",
IF('Base tratada'!$E1460&lt;=60, "46-60 dias",
IF('Base tratada'!$E1460&lt;=75, "61-75 dias", "76-99 dias")))))</f>
        <v>46-60 dias</v>
      </c>
      <c r="G1460" s="38">
        <v>40</v>
      </c>
      <c r="H1460" s="60" t="str">
        <f>IF('Base tratada'!$G1460&lt;=29,"24–29",
IF('Base tratada'!$G1460&lt;=39,"30–39",
IF('Base tratada'!$G1460&lt;=49,"40–49",
IF('Base tratada'!$G1460&lt;=59,"50–59",
IF('Base tratada'!$G1460&lt;=69,"60–69",
"70–80")))))</f>
        <v>40–49</v>
      </c>
      <c r="I1460" s="34">
        <v>2470</v>
      </c>
      <c r="J1460" s="58" t="str">
        <f>IF('Base tratada'!$K1460=1,"Divorciado",
IF('Base tratada'!$L1460=1,"Casado",
IF('Base tratada'!$M1460=1, "Solteiro",
IF('Base tratada'!$N1460=1,"Juntos",
"Viúvo"))))</f>
        <v>Casado</v>
      </c>
      <c r="K1460" s="34">
        <v>0</v>
      </c>
      <c r="L1460" s="34">
        <v>1</v>
      </c>
      <c r="M1460" s="34">
        <v>0</v>
      </c>
      <c r="N1460" s="34">
        <v>0</v>
      </c>
      <c r="O1460" s="34">
        <v>0</v>
      </c>
      <c r="P1460" s="34">
        <v>0</v>
      </c>
      <c r="Q1460" s="34">
        <v>0</v>
      </c>
      <c r="R1460" s="34">
        <v>1</v>
      </c>
      <c r="S1460" s="34">
        <v>0</v>
      </c>
      <c r="T1460" s="34">
        <v>0</v>
      </c>
      <c r="U1460" s="35">
        <v>2</v>
      </c>
      <c r="V1460" s="35">
        <v>4</v>
      </c>
      <c r="W1460" s="35">
        <v>9</v>
      </c>
      <c r="X1460" s="35">
        <v>10</v>
      </c>
      <c r="Y1460" s="35">
        <v>5</v>
      </c>
      <c r="Z1460" s="35">
        <v>16</v>
      </c>
      <c r="AA1460" s="34">
        <v>2</v>
      </c>
      <c r="AB1460" s="34">
        <v>7</v>
      </c>
      <c r="AC1460" s="34">
        <v>1</v>
      </c>
      <c r="AD1460" s="34">
        <v>0</v>
      </c>
      <c r="AE1460" s="34">
        <v>3</v>
      </c>
      <c r="AF1460" s="58">
        <f>'Base tratada'!$AC1460+'Base tratada'!$AD1460+'Base tratada'!$AE1460</f>
        <v>4</v>
      </c>
      <c r="AG14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60" s="58" t="str">
        <f>IF('Base tratada'!$AC1460&gt;=MAX('Base tratada'!$AD1460,'Base tratada'!$AE1460),"Web",
IF('Base tratada'!$AD1460&gt;='Base tratada'!$AE1460,"Catalog",
"Store"))</f>
        <v>Store</v>
      </c>
      <c r="AI1460" s="59">
        <f>IF('Base tratada'!$AF1460=0,"0",'Base tratada'!$AK1460/'Base tratada'!$AF1460)</f>
        <v>7.5</v>
      </c>
      <c r="AJ1460" s="59" t="str">
        <f>IF('Base tratada'!$AI1460=0,"R$ 0",
IF('Base tratada'!$AI1460&lt;=25,"R$ 1–25",
IF('Base tratada'!$AI1460&lt;=50,"R$ 26–50",
"+R$ 50")))</f>
        <v>R$ 1–25</v>
      </c>
      <c r="AK1460" s="35">
        <v>30</v>
      </c>
      <c r="AL1460" s="58" t="str">
        <f>IF('Base tratada'!$AK1460&lt;=100,"R$ 0-100",
IF('Base tratada'!$AK1460&lt;=500,"R$ 101-500",
IF('Base tratada'!$AK1460&lt;=1000,"R$ 501-1000",
IF('Base tratada'!$AK1460&lt;=1500,"R$ 1001-1500",
"+R$ 1500"))))</f>
        <v>R$ 0-100</v>
      </c>
      <c r="AM1460" s="34">
        <v>0</v>
      </c>
      <c r="AN1460" s="34">
        <v>0</v>
      </c>
      <c r="AO1460" s="34">
        <v>0</v>
      </c>
      <c r="AP1460" s="34">
        <v>0</v>
      </c>
      <c r="AQ1460" s="34">
        <v>0</v>
      </c>
      <c r="AR1460" s="34">
        <v>0</v>
      </c>
      <c r="AS1460" s="34">
        <v>0</v>
      </c>
      <c r="AT1460" s="34">
        <v>3</v>
      </c>
      <c r="AU1460" s="34">
        <v>11</v>
      </c>
      <c r="AV1460" s="52">
        <v>14</v>
      </c>
      <c r="AW1460" s="57">
        <v>0</v>
      </c>
      <c r="AX1460" s="58" t="str">
        <f>IF(Tabela3[[#This Row],[Response]]=1, "Aceitou", "Não aceitou")</f>
        <v>Não aceitou</v>
      </c>
      <c r="AY1460" s="55" t="str">
        <f>Tabela3[[#This Row],[Faixa Recência]] &amp; " | " &amp; Tabela3[[#This Row],[Faixa Gasto]] &amp; " | " &amp; Tabela3[[#This Row],[Faixa ticket médio]]</f>
        <v>46-60 dias | R$ 0-100 | R$ 1–25</v>
      </c>
      <c r="AZ14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0" s="36"/>
    </row>
    <row r="1461" spans="1:54" x14ac:dyDescent="0.25">
      <c r="A1461" s="61">
        <v>1460</v>
      </c>
      <c r="B1461" s="37">
        <v>75484</v>
      </c>
      <c r="C1461" s="34">
        <v>0</v>
      </c>
      <c r="D1461" s="34">
        <v>1</v>
      </c>
      <c r="E1461" s="34">
        <v>50</v>
      </c>
      <c r="F1461" s="58" t="str">
        <f>IF('Base tratada'!$E1461&lt;=15,"0-15 dias",
IF('Base tratada'!$E1461&lt;=30, "16-30 dias",
IF('Base tratada'!$E1461&lt;=45, "31-45 dias",
IF('Base tratada'!$E1461&lt;=60, "46-60 dias",
IF('Base tratada'!$E1461&lt;=75, "61-75 dias", "76-99 dias")))))</f>
        <v>46-60 dias</v>
      </c>
      <c r="G1461" s="38">
        <v>44</v>
      </c>
      <c r="H1461" s="60" t="str">
        <f>IF('Base tratada'!$G1461&lt;=29,"24–29",
IF('Base tratada'!$G1461&lt;=39,"30–39",
IF('Base tratada'!$G1461&lt;=49,"40–49",
IF('Base tratada'!$G1461&lt;=59,"50–59",
IF('Base tratada'!$G1461&lt;=69,"60–69",
"70–80")))))</f>
        <v>40–49</v>
      </c>
      <c r="I1461" s="34">
        <v>2855</v>
      </c>
      <c r="J1461" s="58" t="str">
        <f>IF('Base tratada'!$K1461=1,"Divorciado",
IF('Base tratada'!$L1461=1,"Casado",
IF('Base tratada'!$M1461=1, "Solteiro",
IF('Base tratada'!$N1461=1,"Juntos",
"Viúvo"))))</f>
        <v>Juntos</v>
      </c>
      <c r="K1461" s="34">
        <v>0</v>
      </c>
      <c r="L1461" s="34">
        <v>0</v>
      </c>
      <c r="M1461" s="34">
        <v>0</v>
      </c>
      <c r="N1461" s="34">
        <v>1</v>
      </c>
      <c r="O1461" s="34">
        <v>0</v>
      </c>
      <c r="P1461" s="34">
        <v>1</v>
      </c>
      <c r="Q1461" s="34">
        <v>0</v>
      </c>
      <c r="R1461" s="34">
        <v>0</v>
      </c>
      <c r="S1461" s="34">
        <v>0</v>
      </c>
      <c r="T1461" s="34">
        <v>0</v>
      </c>
      <c r="U1461" s="35">
        <v>378</v>
      </c>
      <c r="V1461" s="35">
        <v>97</v>
      </c>
      <c r="W1461" s="35">
        <v>259</v>
      </c>
      <c r="X1461" s="35">
        <v>197</v>
      </c>
      <c r="Y1461" s="35">
        <v>194</v>
      </c>
      <c r="Z1461" s="35">
        <v>34</v>
      </c>
      <c r="AA1461" s="34">
        <v>2</v>
      </c>
      <c r="AB1461" s="34">
        <v>4</v>
      </c>
      <c r="AC1461" s="34">
        <v>7</v>
      </c>
      <c r="AD1461" s="34">
        <v>3</v>
      </c>
      <c r="AE1461" s="34">
        <v>6</v>
      </c>
      <c r="AF1461" s="58">
        <f>'Base tratada'!$AC1461+'Base tratada'!$AD1461+'Base tratada'!$AE1461</f>
        <v>16</v>
      </c>
      <c r="AG14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61" s="58" t="str">
        <f>IF('Base tratada'!$AC1461&gt;=MAX('Base tratada'!$AD1461,'Base tratada'!$AE1461),"Web",
IF('Base tratada'!$AD1461&gt;='Base tratada'!$AE1461,"Catalog",
"Store"))</f>
        <v>Web</v>
      </c>
      <c r="AI1461" s="59">
        <f>IF('Base tratada'!$AF1461=0,"0",'Base tratada'!$AK1461/'Base tratada'!$AF1461)</f>
        <v>70.3125</v>
      </c>
      <c r="AJ1461" s="59" t="str">
        <f>IF('Base tratada'!$AI1461=0,"R$ 0",
IF('Base tratada'!$AI1461&lt;=25,"R$ 1–25",
IF('Base tratada'!$AI1461&lt;=50,"R$ 26–50",
"+R$ 50")))</f>
        <v>+R$ 50</v>
      </c>
      <c r="AK1461" s="35">
        <v>1125</v>
      </c>
      <c r="AL1461" s="58" t="str">
        <f>IF('Base tratada'!$AK1461&lt;=100,"R$ 0-100",
IF('Base tratada'!$AK1461&lt;=500,"R$ 101-500",
IF('Base tratada'!$AK1461&lt;=1000,"R$ 501-1000",
IF('Base tratada'!$AK1461&lt;=1500,"R$ 1001-1500",
"+R$ 1500"))))</f>
        <v>R$ 1001-1500</v>
      </c>
      <c r="AM1461" s="34">
        <v>0</v>
      </c>
      <c r="AN1461" s="34">
        <v>0</v>
      </c>
      <c r="AO1461" s="34">
        <v>0</v>
      </c>
      <c r="AP1461" s="34">
        <v>0</v>
      </c>
      <c r="AQ1461" s="34">
        <v>0</v>
      </c>
      <c r="AR1461" s="34">
        <v>0</v>
      </c>
      <c r="AS1461" s="34">
        <v>0</v>
      </c>
      <c r="AT1461" s="34">
        <v>3</v>
      </c>
      <c r="AU1461" s="34">
        <v>11</v>
      </c>
      <c r="AV1461" s="52">
        <v>1091</v>
      </c>
      <c r="AW1461" s="57">
        <v>0</v>
      </c>
      <c r="AX1461" s="58" t="str">
        <f>IF(Tabela3[[#This Row],[Response]]=1, "Aceitou", "Não aceitou")</f>
        <v>Não aceitou</v>
      </c>
      <c r="AY1461" s="55" t="str">
        <f>Tabela3[[#This Row],[Faixa Recência]] &amp; " | " &amp; Tabela3[[#This Row],[Faixa Gasto]] &amp; " | " &amp; Tabela3[[#This Row],[Faixa ticket médio]]</f>
        <v>46-60 dias | R$ 1001-1500 | +R$ 50</v>
      </c>
      <c r="AZ14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1" s="36"/>
    </row>
    <row r="1462" spans="1:54" x14ac:dyDescent="0.25">
      <c r="A1462" s="61">
        <v>1461</v>
      </c>
      <c r="B1462" s="37">
        <v>70379</v>
      </c>
      <c r="C1462" s="34">
        <v>0</v>
      </c>
      <c r="D1462" s="34">
        <v>1</v>
      </c>
      <c r="E1462" s="34">
        <v>84</v>
      </c>
      <c r="F1462" s="58" t="str">
        <f>IF('Base tratada'!$E1462&lt;=15,"0-15 dias",
IF('Base tratada'!$E1462&lt;=30, "16-30 dias",
IF('Base tratada'!$E1462&lt;=45, "31-45 dias",
IF('Base tratada'!$E1462&lt;=60, "46-60 dias",
IF('Base tratada'!$E1462&lt;=75, "61-75 dias", "76-99 dias")))))</f>
        <v>76-99 dias</v>
      </c>
      <c r="G1462" s="38">
        <v>44</v>
      </c>
      <c r="H1462" s="60" t="str">
        <f>IF('Base tratada'!$G1462&lt;=29,"24–29",
IF('Base tratada'!$G1462&lt;=39,"30–39",
IF('Base tratada'!$G1462&lt;=49,"40–49",
IF('Base tratada'!$G1462&lt;=59,"50–59",
IF('Base tratada'!$G1462&lt;=69,"60–69",
"70–80")))))</f>
        <v>40–49</v>
      </c>
      <c r="I1462" s="34">
        <v>2642</v>
      </c>
      <c r="J1462" s="58" t="str">
        <f>IF('Base tratada'!$K1462=1,"Divorciado",
IF('Base tratada'!$L1462=1,"Casado",
IF('Base tratada'!$M1462=1, "Solteiro",
IF('Base tratada'!$N1462=1,"Juntos",
"Viúvo"))))</f>
        <v>Solteiro</v>
      </c>
      <c r="K1462" s="34">
        <v>0</v>
      </c>
      <c r="L1462" s="34">
        <v>0</v>
      </c>
      <c r="M1462" s="34">
        <v>1</v>
      </c>
      <c r="N1462" s="34">
        <v>0</v>
      </c>
      <c r="O1462" s="34">
        <v>0</v>
      </c>
      <c r="P1462" s="34">
        <v>0</v>
      </c>
      <c r="Q1462" s="34">
        <v>0</v>
      </c>
      <c r="R1462" s="34">
        <v>0</v>
      </c>
      <c r="S1462" s="34">
        <v>1</v>
      </c>
      <c r="T1462" s="34">
        <v>0</v>
      </c>
      <c r="U1462" s="35">
        <v>553</v>
      </c>
      <c r="V1462" s="35">
        <v>25</v>
      </c>
      <c r="W1462" s="35">
        <v>142</v>
      </c>
      <c r="X1462" s="35">
        <v>65</v>
      </c>
      <c r="Y1462" s="35">
        <v>67</v>
      </c>
      <c r="Z1462" s="35">
        <v>8</v>
      </c>
      <c r="AA1462" s="34">
        <v>3</v>
      </c>
      <c r="AB1462" s="34">
        <v>4</v>
      </c>
      <c r="AC1462" s="34">
        <v>6</v>
      </c>
      <c r="AD1462" s="34">
        <v>3</v>
      </c>
      <c r="AE1462" s="34">
        <v>13</v>
      </c>
      <c r="AF1462" s="58">
        <f>'Base tratada'!$AC1462+'Base tratada'!$AD1462+'Base tratada'!$AE1462</f>
        <v>22</v>
      </c>
      <c r="AG14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62" s="58" t="str">
        <f>IF('Base tratada'!$AC1462&gt;=MAX('Base tratada'!$AD1462,'Base tratada'!$AE1462),"Web",
IF('Base tratada'!$AD1462&gt;='Base tratada'!$AE1462,"Catalog",
"Store"))</f>
        <v>Store</v>
      </c>
      <c r="AI1462" s="59">
        <f>IF('Base tratada'!$AF1462=0,"0",'Base tratada'!$AK1462/'Base tratada'!$AF1462)</f>
        <v>38.727272727272727</v>
      </c>
      <c r="AJ1462" s="59" t="str">
        <f>IF('Base tratada'!$AI1462=0,"R$ 0",
IF('Base tratada'!$AI1462&lt;=25,"R$ 1–25",
IF('Base tratada'!$AI1462&lt;=50,"R$ 26–50",
"+R$ 50")))</f>
        <v>R$ 26–50</v>
      </c>
      <c r="AK1462" s="35">
        <v>852</v>
      </c>
      <c r="AL1462" s="58" t="str">
        <f>IF('Base tratada'!$AK1462&lt;=100,"R$ 0-100",
IF('Base tratada'!$AK1462&lt;=500,"R$ 101-500",
IF('Base tratada'!$AK1462&lt;=1000,"R$ 501-1000",
IF('Base tratada'!$AK1462&lt;=1500,"R$ 1001-1500",
"+R$ 1500"))))</f>
        <v>R$ 501-1000</v>
      </c>
      <c r="AM1462" s="34">
        <v>0</v>
      </c>
      <c r="AN1462" s="34">
        <v>0</v>
      </c>
      <c r="AO1462" s="34">
        <v>0</v>
      </c>
      <c r="AP1462" s="34">
        <v>0</v>
      </c>
      <c r="AQ1462" s="34">
        <v>0</v>
      </c>
      <c r="AR1462" s="34">
        <v>0</v>
      </c>
      <c r="AS1462" s="34">
        <v>0</v>
      </c>
      <c r="AT1462" s="34">
        <v>3</v>
      </c>
      <c r="AU1462" s="34">
        <v>11</v>
      </c>
      <c r="AV1462" s="52">
        <v>844</v>
      </c>
      <c r="AW1462" s="57">
        <v>0</v>
      </c>
      <c r="AX1462" s="58" t="str">
        <f>IF(Tabela3[[#This Row],[Response]]=1, "Aceitou", "Não aceitou")</f>
        <v>Não aceitou</v>
      </c>
      <c r="AY1462" s="55" t="str">
        <f>Tabela3[[#This Row],[Faixa Recência]] &amp; " | " &amp; Tabela3[[#This Row],[Faixa Gasto]] &amp; " | " &amp; Tabela3[[#This Row],[Faixa ticket médio]]</f>
        <v>76-99 dias | R$ 501-1000 | R$ 26–50</v>
      </c>
      <c r="AZ14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2" s="36"/>
    </row>
    <row r="1463" spans="1:54" x14ac:dyDescent="0.25">
      <c r="A1463" s="61">
        <v>1462</v>
      </c>
      <c r="B1463" s="37">
        <v>79419</v>
      </c>
      <c r="C1463" s="34">
        <v>0</v>
      </c>
      <c r="D1463" s="34">
        <v>0</v>
      </c>
      <c r="E1463" s="34">
        <v>96</v>
      </c>
      <c r="F1463" s="58" t="str">
        <f>IF('Base tratada'!$E1463&lt;=15,"0-15 dias",
IF('Base tratada'!$E1463&lt;=30, "16-30 dias",
IF('Base tratada'!$E1463&lt;=45, "31-45 dias",
IF('Base tratada'!$E1463&lt;=60, "46-60 dias",
IF('Base tratada'!$E1463&lt;=75, "61-75 dias", "76-99 dias")))))</f>
        <v>76-99 dias</v>
      </c>
      <c r="G1463" s="38">
        <v>50</v>
      </c>
      <c r="H1463" s="60" t="str">
        <f>IF('Base tratada'!$G1463&lt;=29,"24–29",
IF('Base tratada'!$G1463&lt;=39,"30–39",
IF('Base tratada'!$G1463&lt;=49,"40–49",
IF('Base tratada'!$G1463&lt;=59,"50–59",
IF('Base tratada'!$G1463&lt;=69,"60–69",
"70–80")))))</f>
        <v>50–59</v>
      </c>
      <c r="I1463" s="34">
        <v>2166</v>
      </c>
      <c r="J1463" s="58" t="str">
        <f>IF('Base tratada'!$K1463=1,"Divorciado",
IF('Base tratada'!$L1463=1,"Casado",
IF('Base tratada'!$M1463=1, "Solteiro",
IF('Base tratada'!$N1463=1,"Juntos",
"Viúvo"))))</f>
        <v>Juntos</v>
      </c>
      <c r="K1463" s="34">
        <v>0</v>
      </c>
      <c r="L1463" s="34">
        <v>0</v>
      </c>
      <c r="M1463" s="34">
        <v>0</v>
      </c>
      <c r="N1463" s="34">
        <v>1</v>
      </c>
      <c r="O1463" s="34">
        <v>0</v>
      </c>
      <c r="P1463" s="34">
        <v>0</v>
      </c>
      <c r="Q1463" s="34">
        <v>0</v>
      </c>
      <c r="R1463" s="34">
        <v>0</v>
      </c>
      <c r="S1463" s="34">
        <v>1</v>
      </c>
      <c r="T1463" s="34">
        <v>0</v>
      </c>
      <c r="U1463" s="35">
        <v>751</v>
      </c>
      <c r="V1463" s="35">
        <v>127</v>
      </c>
      <c r="W1463" s="35">
        <v>687</v>
      </c>
      <c r="X1463" s="35">
        <v>20</v>
      </c>
      <c r="Y1463" s="35">
        <v>15</v>
      </c>
      <c r="Z1463" s="35">
        <v>31</v>
      </c>
      <c r="AA1463" s="34">
        <v>1</v>
      </c>
      <c r="AB1463" s="34">
        <v>2</v>
      </c>
      <c r="AC1463" s="34">
        <v>4</v>
      </c>
      <c r="AD1463" s="34">
        <v>6</v>
      </c>
      <c r="AE1463" s="34">
        <v>4</v>
      </c>
      <c r="AF1463" s="58">
        <f>'Base tratada'!$AC1463+'Base tratada'!$AD1463+'Base tratada'!$AE1463</f>
        <v>14</v>
      </c>
      <c r="AG14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63" s="58" t="str">
        <f>IF('Base tratada'!$AC1463&gt;=MAX('Base tratada'!$AD1463,'Base tratada'!$AE1463),"Web",
IF('Base tratada'!$AD1463&gt;='Base tratada'!$AE1463,"Catalog",
"Store"))</f>
        <v>Catalog</v>
      </c>
      <c r="AI1463" s="59">
        <f>IF('Base tratada'!$AF1463=0,"0",'Base tratada'!$AK1463/'Base tratada'!$AF1463)</f>
        <v>114.28571428571429</v>
      </c>
      <c r="AJ1463" s="59" t="str">
        <f>IF('Base tratada'!$AI1463=0,"R$ 0",
IF('Base tratada'!$AI1463&lt;=25,"R$ 1–25",
IF('Base tratada'!$AI1463&lt;=50,"R$ 26–50",
"+R$ 50")))</f>
        <v>+R$ 50</v>
      </c>
      <c r="AK1463" s="35">
        <v>1600</v>
      </c>
      <c r="AL1463" s="58" t="str">
        <f>IF('Base tratada'!$AK1463&lt;=100,"R$ 0-100",
IF('Base tratada'!$AK1463&lt;=500,"R$ 101-500",
IF('Base tratada'!$AK1463&lt;=1000,"R$ 501-1000",
IF('Base tratada'!$AK1463&lt;=1500,"R$ 1001-1500",
"+R$ 1500"))))</f>
        <v>+R$ 1500</v>
      </c>
      <c r="AM1463" s="34">
        <v>0</v>
      </c>
      <c r="AN1463" s="34">
        <v>0</v>
      </c>
      <c r="AO1463" s="34">
        <v>0</v>
      </c>
      <c r="AP1463" s="34">
        <v>0</v>
      </c>
      <c r="AQ1463" s="34">
        <v>0</v>
      </c>
      <c r="AR1463" s="34">
        <v>0</v>
      </c>
      <c r="AS1463" s="34">
        <v>0</v>
      </c>
      <c r="AT1463" s="34">
        <v>3</v>
      </c>
      <c r="AU1463" s="34">
        <v>11</v>
      </c>
      <c r="AV1463" s="52">
        <v>1569</v>
      </c>
      <c r="AW1463" s="57">
        <v>0</v>
      </c>
      <c r="AX1463" s="58" t="str">
        <f>IF(Tabela3[[#This Row],[Response]]=1, "Aceitou", "Não aceitou")</f>
        <v>Não aceitou</v>
      </c>
      <c r="AY1463" s="55" t="str">
        <f>Tabela3[[#This Row],[Faixa Recência]] &amp; " | " &amp; Tabela3[[#This Row],[Faixa Gasto]] &amp; " | " &amp; Tabela3[[#This Row],[Faixa ticket médio]]</f>
        <v>76-99 dias | +R$ 1500 | +R$ 50</v>
      </c>
      <c r="AZ14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3" s="36"/>
    </row>
    <row r="1464" spans="1:54" x14ac:dyDescent="0.25">
      <c r="A1464" s="61">
        <v>1463</v>
      </c>
      <c r="B1464" s="37">
        <v>64014</v>
      </c>
      <c r="C1464" s="34">
        <v>2</v>
      </c>
      <c r="D1464" s="34">
        <v>1</v>
      </c>
      <c r="E1464" s="34">
        <v>56</v>
      </c>
      <c r="F1464" s="58" t="str">
        <f>IF('Base tratada'!$E1464&lt;=15,"0-15 dias",
IF('Base tratada'!$E1464&lt;=30, "16-30 dias",
IF('Base tratada'!$E1464&lt;=45, "31-45 dias",
IF('Base tratada'!$E1464&lt;=60, "46-60 dias",
IF('Base tratada'!$E1464&lt;=75, "61-75 dias", "76-99 dias")))))</f>
        <v>46-60 dias</v>
      </c>
      <c r="G1464" s="38">
        <v>74</v>
      </c>
      <c r="H1464" s="60" t="str">
        <f>IF('Base tratada'!$G1464&lt;=29,"24–29",
IF('Base tratada'!$G1464&lt;=39,"30–39",
IF('Base tratada'!$G1464&lt;=49,"40–49",
IF('Base tratada'!$G1464&lt;=59,"50–59",
IF('Base tratada'!$G1464&lt;=69,"60–69",
"70–80")))))</f>
        <v>70–80</v>
      </c>
      <c r="I1464" s="34">
        <v>2178</v>
      </c>
      <c r="J1464" s="58" t="str">
        <f>IF('Base tratada'!$K1464=1,"Divorciado",
IF('Base tratada'!$L1464=1,"Casado",
IF('Base tratada'!$M1464=1, "Solteiro",
IF('Base tratada'!$N1464=1,"Juntos",
"Viúvo"))))</f>
        <v>Juntos</v>
      </c>
      <c r="K1464" s="34">
        <v>0</v>
      </c>
      <c r="L1464" s="34">
        <v>0</v>
      </c>
      <c r="M1464" s="34">
        <v>0</v>
      </c>
      <c r="N1464" s="34">
        <v>1</v>
      </c>
      <c r="O1464" s="34">
        <v>0</v>
      </c>
      <c r="P1464" s="34">
        <v>0</v>
      </c>
      <c r="Q1464" s="34">
        <v>0</v>
      </c>
      <c r="R1464" s="34">
        <v>0</v>
      </c>
      <c r="S1464" s="34">
        <v>0</v>
      </c>
      <c r="T1464" s="34">
        <v>1</v>
      </c>
      <c r="U1464" s="35">
        <v>406</v>
      </c>
      <c r="V1464" s="35">
        <v>0</v>
      </c>
      <c r="W1464" s="35">
        <v>30</v>
      </c>
      <c r="X1464" s="35">
        <v>0</v>
      </c>
      <c r="Y1464" s="35">
        <v>0</v>
      </c>
      <c r="Z1464" s="35">
        <v>8</v>
      </c>
      <c r="AA1464" s="34">
        <v>7</v>
      </c>
      <c r="AB1464" s="34">
        <v>7</v>
      </c>
      <c r="AC1464" s="34">
        <v>8</v>
      </c>
      <c r="AD1464" s="34">
        <v>2</v>
      </c>
      <c r="AE1464" s="34">
        <v>5</v>
      </c>
      <c r="AF1464" s="58">
        <f>'Base tratada'!$AC1464+'Base tratada'!$AD1464+'Base tratada'!$AE1464</f>
        <v>15</v>
      </c>
      <c r="AG14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64" s="58" t="str">
        <f>IF('Base tratada'!$AC1464&gt;=MAX('Base tratada'!$AD1464,'Base tratada'!$AE1464),"Web",
IF('Base tratada'!$AD1464&gt;='Base tratada'!$AE1464,"Catalog",
"Store"))</f>
        <v>Web</v>
      </c>
      <c r="AI1464" s="59">
        <f>IF('Base tratada'!$AF1464=0,"0",'Base tratada'!$AK1464/'Base tratada'!$AF1464)</f>
        <v>29.066666666666666</v>
      </c>
      <c r="AJ1464" s="59" t="str">
        <f>IF('Base tratada'!$AI1464=0,"R$ 0",
IF('Base tratada'!$AI1464&lt;=25,"R$ 1–25",
IF('Base tratada'!$AI1464&lt;=50,"R$ 26–50",
"+R$ 50")))</f>
        <v>R$ 26–50</v>
      </c>
      <c r="AK1464" s="35">
        <v>436</v>
      </c>
      <c r="AL1464" s="58" t="str">
        <f>IF('Base tratada'!$AK1464&lt;=100,"R$ 0-100",
IF('Base tratada'!$AK1464&lt;=500,"R$ 101-500",
IF('Base tratada'!$AK1464&lt;=1000,"R$ 501-1000",
IF('Base tratada'!$AK1464&lt;=1500,"R$ 1001-1500",
"+R$ 1500"))))</f>
        <v>R$ 101-500</v>
      </c>
      <c r="AM1464" s="34">
        <v>1</v>
      </c>
      <c r="AN1464" s="34">
        <v>0</v>
      </c>
      <c r="AO1464" s="34">
        <v>0</v>
      </c>
      <c r="AP1464" s="34">
        <v>0</v>
      </c>
      <c r="AQ1464" s="34">
        <v>0</v>
      </c>
      <c r="AR1464" s="34">
        <v>1</v>
      </c>
      <c r="AS1464" s="34">
        <v>0</v>
      </c>
      <c r="AT1464" s="34">
        <v>3</v>
      </c>
      <c r="AU1464" s="34">
        <v>11</v>
      </c>
      <c r="AV1464" s="52">
        <v>428</v>
      </c>
      <c r="AW1464" s="57">
        <v>0</v>
      </c>
      <c r="AX1464" s="58" t="str">
        <f>IF(Tabela3[[#This Row],[Response]]=1, "Aceitou", "Não aceitou")</f>
        <v>Não aceitou</v>
      </c>
      <c r="AY1464" s="55" t="str">
        <f>Tabela3[[#This Row],[Faixa Recência]] &amp; " | " &amp; Tabela3[[#This Row],[Faixa Gasto]] &amp; " | " &amp; Tabela3[[#This Row],[Faixa ticket médio]]</f>
        <v>46-60 dias | R$ 101-500 | R$ 26–50</v>
      </c>
      <c r="AZ14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4" s="36"/>
    </row>
    <row r="1465" spans="1:54" x14ac:dyDescent="0.25">
      <c r="A1465" s="61">
        <v>1464</v>
      </c>
      <c r="B1465" s="37">
        <v>76998</v>
      </c>
      <c r="C1465" s="34">
        <v>0</v>
      </c>
      <c r="D1465" s="34">
        <v>1</v>
      </c>
      <c r="E1465" s="34">
        <v>85</v>
      </c>
      <c r="F1465" s="58" t="str">
        <f>IF('Base tratada'!$E1465&lt;=15,"0-15 dias",
IF('Base tratada'!$E1465&lt;=30, "16-30 dias",
IF('Base tratada'!$E1465&lt;=45, "31-45 dias",
IF('Base tratada'!$E1465&lt;=60, "46-60 dias",
IF('Base tratada'!$E1465&lt;=75, "61-75 dias", "76-99 dias")))))</f>
        <v>76-99 dias</v>
      </c>
      <c r="G1465" s="38">
        <v>65</v>
      </c>
      <c r="H1465" s="60" t="str">
        <f>IF('Base tratada'!$G1465&lt;=29,"24–29",
IF('Base tratada'!$G1465&lt;=39,"30–39",
IF('Base tratada'!$G1465&lt;=49,"40–49",
IF('Base tratada'!$G1465&lt;=59,"50–59",
IF('Base tratada'!$G1465&lt;=69,"60–69",
"70–80")))))</f>
        <v>60–69</v>
      </c>
      <c r="I1465" s="34">
        <v>2693</v>
      </c>
      <c r="J1465" s="58" t="str">
        <f>IF('Base tratada'!$K1465=1,"Divorciado",
IF('Base tratada'!$L1465=1,"Casado",
IF('Base tratada'!$M1465=1, "Solteiro",
IF('Base tratada'!$N1465=1,"Juntos",
"Viúvo"))))</f>
        <v>Casado</v>
      </c>
      <c r="K1465" s="34">
        <v>0</v>
      </c>
      <c r="L1465" s="34">
        <v>1</v>
      </c>
      <c r="M1465" s="34">
        <v>0</v>
      </c>
      <c r="N1465" s="34">
        <v>0</v>
      </c>
      <c r="O1465" s="34">
        <v>0</v>
      </c>
      <c r="P1465" s="34">
        <v>0</v>
      </c>
      <c r="Q1465" s="34">
        <v>0</v>
      </c>
      <c r="R1465" s="34">
        <v>1</v>
      </c>
      <c r="S1465" s="34">
        <v>0</v>
      </c>
      <c r="T1465" s="34">
        <v>0</v>
      </c>
      <c r="U1465" s="35">
        <v>1449</v>
      </c>
      <c r="V1465" s="35">
        <v>89</v>
      </c>
      <c r="W1465" s="35">
        <v>161</v>
      </c>
      <c r="X1465" s="35">
        <v>69</v>
      </c>
      <c r="Y1465" s="35">
        <v>35</v>
      </c>
      <c r="Z1465" s="35">
        <v>107</v>
      </c>
      <c r="AA1465" s="34">
        <v>2</v>
      </c>
      <c r="AB1465" s="34">
        <v>6</v>
      </c>
      <c r="AC1465" s="34">
        <v>11</v>
      </c>
      <c r="AD1465" s="34">
        <v>8</v>
      </c>
      <c r="AE1465" s="34">
        <v>8</v>
      </c>
      <c r="AF1465" s="58">
        <f>'Base tratada'!$AC1465+'Base tratada'!$AD1465+'Base tratada'!$AE1465</f>
        <v>27</v>
      </c>
      <c r="AG14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65" s="58" t="str">
        <f>IF('Base tratada'!$AC1465&gt;=MAX('Base tratada'!$AD1465,'Base tratada'!$AE1465),"Web",
IF('Base tratada'!$AD1465&gt;='Base tratada'!$AE1465,"Catalog",
"Store"))</f>
        <v>Web</v>
      </c>
      <c r="AI1465" s="59">
        <f>IF('Base tratada'!$AF1465=0,"0",'Base tratada'!$AK1465/'Base tratada'!$AF1465)</f>
        <v>66.777777777777771</v>
      </c>
      <c r="AJ1465" s="59" t="str">
        <f>IF('Base tratada'!$AI1465=0,"R$ 0",
IF('Base tratada'!$AI1465&lt;=25,"R$ 1–25",
IF('Base tratada'!$AI1465&lt;=50,"R$ 26–50",
"+R$ 50")))</f>
        <v>+R$ 50</v>
      </c>
      <c r="AK1465" s="35">
        <v>1803</v>
      </c>
      <c r="AL1465" s="58" t="str">
        <f>IF('Base tratada'!$AK1465&lt;=100,"R$ 0-100",
IF('Base tratada'!$AK1465&lt;=500,"R$ 101-500",
IF('Base tratada'!$AK1465&lt;=1000,"R$ 501-1000",
IF('Base tratada'!$AK1465&lt;=1500,"R$ 1001-1500",
"+R$ 1500"))))</f>
        <v>+R$ 1500</v>
      </c>
      <c r="AM1465" s="34">
        <v>0</v>
      </c>
      <c r="AN1465" s="34">
        <v>0</v>
      </c>
      <c r="AO1465" s="34">
        <v>0</v>
      </c>
      <c r="AP1465" s="34">
        <v>0</v>
      </c>
      <c r="AQ1465" s="34">
        <v>1</v>
      </c>
      <c r="AR1465" s="34">
        <v>1</v>
      </c>
      <c r="AS1465" s="34">
        <v>0</v>
      </c>
      <c r="AT1465" s="34">
        <v>3</v>
      </c>
      <c r="AU1465" s="34">
        <v>11</v>
      </c>
      <c r="AV1465" s="52">
        <v>1696</v>
      </c>
      <c r="AW1465" s="57">
        <v>0</v>
      </c>
      <c r="AX1465" s="58" t="str">
        <f>IF(Tabela3[[#This Row],[Response]]=1, "Aceitou", "Não aceitou")</f>
        <v>Não aceitou</v>
      </c>
      <c r="AY1465" s="55" t="str">
        <f>Tabela3[[#This Row],[Faixa Recência]] &amp; " | " &amp; Tabela3[[#This Row],[Faixa Gasto]] &amp; " | " &amp; Tabela3[[#This Row],[Faixa ticket médio]]</f>
        <v>76-99 dias | +R$ 1500 | +R$ 50</v>
      </c>
      <c r="AZ14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5" s="36"/>
    </row>
    <row r="1466" spans="1:54" x14ac:dyDescent="0.25">
      <c r="A1466" s="61">
        <v>1465</v>
      </c>
      <c r="B1466" s="37">
        <v>49854</v>
      </c>
      <c r="C1466" s="34">
        <v>1</v>
      </c>
      <c r="D1466" s="34">
        <v>0</v>
      </c>
      <c r="E1466" s="34">
        <v>63</v>
      </c>
      <c r="F1466" s="58" t="str">
        <f>IF('Base tratada'!$E1466&lt;=15,"0-15 dias",
IF('Base tratada'!$E1466&lt;=30, "16-30 dias",
IF('Base tratada'!$E1466&lt;=45, "31-45 dias",
IF('Base tratada'!$E1466&lt;=60, "46-60 dias",
IF('Base tratada'!$E1466&lt;=75, "61-75 dias", "76-99 dias")))))</f>
        <v>61-75 dias</v>
      </c>
      <c r="G1466" s="38">
        <v>48</v>
      </c>
      <c r="H1466" s="60" t="str">
        <f>IF('Base tratada'!$G1466&lt;=29,"24–29",
IF('Base tratada'!$G1466&lt;=39,"30–39",
IF('Base tratada'!$G1466&lt;=49,"40–49",
IF('Base tratada'!$G1466&lt;=59,"50–59",
IF('Base tratada'!$G1466&lt;=69,"60–69",
"70–80")))))</f>
        <v>40–49</v>
      </c>
      <c r="I1466" s="34">
        <v>2390</v>
      </c>
      <c r="J1466" s="58" t="str">
        <f>IF('Base tratada'!$K1466=1,"Divorciado",
IF('Base tratada'!$L1466=1,"Casado",
IF('Base tratada'!$M1466=1, "Solteiro",
IF('Base tratada'!$N1466=1,"Juntos",
"Viúvo"))))</f>
        <v>Juntos</v>
      </c>
      <c r="K1466" s="34">
        <v>0</v>
      </c>
      <c r="L1466" s="34">
        <v>0</v>
      </c>
      <c r="M1466" s="34">
        <v>0</v>
      </c>
      <c r="N1466" s="34">
        <v>1</v>
      </c>
      <c r="O1466" s="34">
        <v>0</v>
      </c>
      <c r="P1466" s="34">
        <v>0</v>
      </c>
      <c r="Q1466" s="34">
        <v>0</v>
      </c>
      <c r="R1466" s="34">
        <v>0</v>
      </c>
      <c r="S1466" s="34">
        <v>1</v>
      </c>
      <c r="T1466" s="34">
        <v>0</v>
      </c>
      <c r="U1466" s="35">
        <v>123</v>
      </c>
      <c r="V1466" s="35">
        <v>17</v>
      </c>
      <c r="W1466" s="35">
        <v>171</v>
      </c>
      <c r="X1466" s="35">
        <v>39</v>
      </c>
      <c r="Y1466" s="35">
        <v>0</v>
      </c>
      <c r="Z1466" s="35">
        <v>30</v>
      </c>
      <c r="AA1466" s="34">
        <v>5</v>
      </c>
      <c r="AB1466" s="34">
        <v>6</v>
      </c>
      <c r="AC1466" s="34">
        <v>6</v>
      </c>
      <c r="AD1466" s="34">
        <v>2</v>
      </c>
      <c r="AE1466" s="34">
        <v>5</v>
      </c>
      <c r="AF1466" s="58">
        <f>'Base tratada'!$AC1466+'Base tratada'!$AD1466+'Base tratada'!$AE1466</f>
        <v>13</v>
      </c>
      <c r="AG14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66" s="58" t="str">
        <f>IF('Base tratada'!$AC1466&gt;=MAX('Base tratada'!$AD1466,'Base tratada'!$AE1466),"Web",
IF('Base tratada'!$AD1466&gt;='Base tratada'!$AE1466,"Catalog",
"Store"))</f>
        <v>Web</v>
      </c>
      <c r="AI1466" s="59">
        <f>IF('Base tratada'!$AF1466=0,"0",'Base tratada'!$AK1466/'Base tratada'!$AF1466)</f>
        <v>26.923076923076923</v>
      </c>
      <c r="AJ1466" s="59" t="str">
        <f>IF('Base tratada'!$AI1466=0,"R$ 0",
IF('Base tratada'!$AI1466&lt;=25,"R$ 1–25",
IF('Base tratada'!$AI1466&lt;=50,"R$ 26–50",
"+R$ 50")))</f>
        <v>R$ 26–50</v>
      </c>
      <c r="AK1466" s="35">
        <v>350</v>
      </c>
      <c r="AL1466" s="58" t="str">
        <f>IF('Base tratada'!$AK1466&lt;=100,"R$ 0-100",
IF('Base tratada'!$AK1466&lt;=500,"R$ 101-500",
IF('Base tratada'!$AK1466&lt;=1000,"R$ 501-1000",
IF('Base tratada'!$AK1466&lt;=1500,"R$ 1001-1500",
"+R$ 1500"))))</f>
        <v>R$ 101-500</v>
      </c>
      <c r="AM1466" s="34">
        <v>0</v>
      </c>
      <c r="AN1466" s="34">
        <v>0</v>
      </c>
      <c r="AO1466" s="34">
        <v>0</v>
      </c>
      <c r="AP1466" s="34">
        <v>0</v>
      </c>
      <c r="AQ1466" s="34">
        <v>0</v>
      </c>
      <c r="AR1466" s="34">
        <v>0</v>
      </c>
      <c r="AS1466" s="34">
        <v>0</v>
      </c>
      <c r="AT1466" s="34">
        <v>3</v>
      </c>
      <c r="AU1466" s="34">
        <v>11</v>
      </c>
      <c r="AV1466" s="52">
        <v>320</v>
      </c>
      <c r="AW1466" s="57">
        <v>0</v>
      </c>
      <c r="AX1466" s="58" t="str">
        <f>IF(Tabela3[[#This Row],[Response]]=1, "Aceitou", "Não aceitou")</f>
        <v>Não aceitou</v>
      </c>
      <c r="AY1466" s="55" t="str">
        <f>Tabela3[[#This Row],[Faixa Recência]] &amp; " | " &amp; Tabela3[[#This Row],[Faixa Gasto]] &amp; " | " &amp; Tabela3[[#This Row],[Faixa ticket médio]]</f>
        <v>61-75 dias | R$ 101-500 | R$ 26–50</v>
      </c>
      <c r="AZ14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6" s="36"/>
    </row>
    <row r="1467" spans="1:54" x14ac:dyDescent="0.25">
      <c r="A1467" s="61">
        <v>1466</v>
      </c>
      <c r="B1467" s="37">
        <v>60585</v>
      </c>
      <c r="C1467" s="34">
        <v>1</v>
      </c>
      <c r="D1467" s="34">
        <v>1</v>
      </c>
      <c r="E1467" s="34">
        <v>17</v>
      </c>
      <c r="F1467" s="58" t="str">
        <f>IF('Base tratada'!$E1467&lt;=15,"0-15 dias",
IF('Base tratada'!$E1467&lt;=30, "16-30 dias",
IF('Base tratada'!$E1467&lt;=45, "31-45 dias",
IF('Base tratada'!$E1467&lt;=60, "46-60 dias",
IF('Base tratada'!$E1467&lt;=75, "61-75 dias", "76-99 dias")))))</f>
        <v>16-30 dias</v>
      </c>
      <c r="G1467" s="38">
        <v>49</v>
      </c>
      <c r="H1467" s="60" t="str">
        <f>IF('Base tratada'!$G1467&lt;=29,"24–29",
IF('Base tratada'!$G1467&lt;=39,"30–39",
IF('Base tratada'!$G1467&lt;=49,"40–49",
IF('Base tratada'!$G1467&lt;=59,"50–59",
IF('Base tratada'!$G1467&lt;=69,"60–69",
"70–80")))))</f>
        <v>40–49</v>
      </c>
      <c r="I1467" s="34">
        <v>2529</v>
      </c>
      <c r="J1467" s="58" t="str">
        <f>IF('Base tratada'!$K1467=1,"Divorciado",
IF('Base tratada'!$L1467=1,"Casado",
IF('Base tratada'!$M1467=1, "Solteiro",
IF('Base tratada'!$N1467=1,"Juntos",
"Viúvo"))))</f>
        <v>Casado</v>
      </c>
      <c r="K1467" s="34">
        <v>0</v>
      </c>
      <c r="L1467" s="34">
        <v>1</v>
      </c>
      <c r="M1467" s="34">
        <v>0</v>
      </c>
      <c r="N1467" s="34">
        <v>0</v>
      </c>
      <c r="O1467" s="34">
        <v>0</v>
      </c>
      <c r="P1467" s="34">
        <v>0</v>
      </c>
      <c r="Q1467" s="34">
        <v>0</v>
      </c>
      <c r="R1467" s="34">
        <v>0</v>
      </c>
      <c r="S1467" s="34">
        <v>0</v>
      </c>
      <c r="T1467" s="34">
        <v>1</v>
      </c>
      <c r="U1467" s="35">
        <v>267</v>
      </c>
      <c r="V1467" s="35">
        <v>42</v>
      </c>
      <c r="W1467" s="35">
        <v>309</v>
      </c>
      <c r="X1467" s="35">
        <v>55</v>
      </c>
      <c r="Y1467" s="35">
        <v>42</v>
      </c>
      <c r="Z1467" s="35">
        <v>21</v>
      </c>
      <c r="AA1467" s="34">
        <v>10</v>
      </c>
      <c r="AB1467" s="34">
        <v>5</v>
      </c>
      <c r="AC1467" s="34">
        <v>7</v>
      </c>
      <c r="AD1467" s="34">
        <v>4</v>
      </c>
      <c r="AE1467" s="34">
        <v>9</v>
      </c>
      <c r="AF1467" s="58">
        <f>'Base tratada'!$AC1467+'Base tratada'!$AD1467+'Base tratada'!$AE1467</f>
        <v>20</v>
      </c>
      <c r="AG14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67" s="58" t="str">
        <f>IF('Base tratada'!$AC1467&gt;=MAX('Base tratada'!$AD1467,'Base tratada'!$AE1467),"Web",
IF('Base tratada'!$AD1467&gt;='Base tratada'!$AE1467,"Catalog",
"Store"))</f>
        <v>Store</v>
      </c>
      <c r="AI1467" s="59">
        <f>IF('Base tratada'!$AF1467=0,"0",'Base tratada'!$AK1467/'Base tratada'!$AF1467)</f>
        <v>35.75</v>
      </c>
      <c r="AJ1467" s="59" t="str">
        <f>IF('Base tratada'!$AI1467=0,"R$ 0",
IF('Base tratada'!$AI1467&lt;=25,"R$ 1–25",
IF('Base tratada'!$AI1467&lt;=50,"R$ 26–50",
"+R$ 50")))</f>
        <v>R$ 26–50</v>
      </c>
      <c r="AK1467" s="35">
        <v>715</v>
      </c>
      <c r="AL1467" s="58" t="str">
        <f>IF('Base tratada'!$AK1467&lt;=100,"R$ 0-100",
IF('Base tratada'!$AK1467&lt;=500,"R$ 101-500",
IF('Base tratada'!$AK1467&lt;=1000,"R$ 501-1000",
IF('Base tratada'!$AK1467&lt;=1500,"R$ 1001-1500",
"+R$ 1500"))))</f>
        <v>R$ 501-1000</v>
      </c>
      <c r="AM1467" s="34">
        <v>0</v>
      </c>
      <c r="AN1467" s="34">
        <v>0</v>
      </c>
      <c r="AO1467" s="34">
        <v>0</v>
      </c>
      <c r="AP1467" s="34">
        <v>0</v>
      </c>
      <c r="AQ1467" s="34">
        <v>0</v>
      </c>
      <c r="AR1467" s="34">
        <v>0</v>
      </c>
      <c r="AS1467" s="34">
        <v>0</v>
      </c>
      <c r="AT1467" s="34">
        <v>3</v>
      </c>
      <c r="AU1467" s="34">
        <v>11</v>
      </c>
      <c r="AV1467" s="52">
        <v>694</v>
      </c>
      <c r="AW1467" s="57">
        <v>1</v>
      </c>
      <c r="AX1467" s="58" t="str">
        <f>IF(Tabela3[[#This Row],[Response]]=1, "Aceitou", "Não aceitou")</f>
        <v>Aceitou</v>
      </c>
      <c r="AY1467" s="55" t="str">
        <f>Tabela3[[#This Row],[Faixa Recência]] &amp; " | " &amp; Tabela3[[#This Row],[Faixa Gasto]] &amp; " | " &amp; Tabela3[[#This Row],[Faixa ticket médio]]</f>
        <v>16-30 dias | R$ 501-1000 | R$ 26–50</v>
      </c>
      <c r="AZ14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7" s="36"/>
    </row>
    <row r="1468" spans="1:54" x14ac:dyDescent="0.25">
      <c r="A1468" s="61">
        <v>1467</v>
      </c>
      <c r="B1468" s="37">
        <v>42873</v>
      </c>
      <c r="C1468" s="34">
        <v>1</v>
      </c>
      <c r="D1468" s="34">
        <v>1</v>
      </c>
      <c r="E1468" s="34">
        <v>11</v>
      </c>
      <c r="F1468" s="58" t="str">
        <f>IF('Base tratada'!$E1468&lt;=15,"0-15 dias",
IF('Base tratada'!$E1468&lt;=30, "16-30 dias",
IF('Base tratada'!$E1468&lt;=45, "31-45 dias",
IF('Base tratada'!$E1468&lt;=60, "46-60 dias",
IF('Base tratada'!$E1468&lt;=75, "61-75 dias", "76-99 dias")))))</f>
        <v>0-15 dias</v>
      </c>
      <c r="G1468" s="38">
        <v>70</v>
      </c>
      <c r="H1468" s="60" t="str">
        <f>IF('Base tratada'!$G1468&lt;=29,"24–29",
IF('Base tratada'!$G1468&lt;=39,"30–39",
IF('Base tratada'!$G1468&lt;=49,"40–49",
IF('Base tratada'!$G1468&lt;=59,"50–59",
IF('Base tratada'!$G1468&lt;=69,"60–69",
"70–80")))))</f>
        <v>70–80</v>
      </c>
      <c r="I1468" s="34">
        <v>2683</v>
      </c>
      <c r="J1468" s="58" t="str">
        <f>IF('Base tratada'!$K1468=1,"Divorciado",
IF('Base tratada'!$L1468=1,"Casado",
IF('Base tratada'!$M1468=1, "Solteiro",
IF('Base tratada'!$N1468=1,"Juntos",
"Viúvo"))))</f>
        <v>Divorciado</v>
      </c>
      <c r="K1468" s="34">
        <v>1</v>
      </c>
      <c r="L1468" s="34">
        <v>0</v>
      </c>
      <c r="M1468" s="34">
        <v>0</v>
      </c>
      <c r="N1468" s="34">
        <v>0</v>
      </c>
      <c r="O1468" s="34">
        <v>0</v>
      </c>
      <c r="P1468" s="34">
        <v>0</v>
      </c>
      <c r="Q1468" s="34">
        <v>0</v>
      </c>
      <c r="R1468" s="34">
        <v>0</v>
      </c>
      <c r="S1468" s="34">
        <v>0</v>
      </c>
      <c r="T1468" s="34">
        <v>1</v>
      </c>
      <c r="U1468" s="35">
        <v>209</v>
      </c>
      <c r="V1468" s="35">
        <v>0</v>
      </c>
      <c r="W1468" s="35">
        <v>40</v>
      </c>
      <c r="X1468" s="35">
        <v>3</v>
      </c>
      <c r="Y1468" s="35">
        <v>2</v>
      </c>
      <c r="Z1468" s="35">
        <v>15</v>
      </c>
      <c r="AA1468" s="34">
        <v>4</v>
      </c>
      <c r="AB1468" s="34">
        <v>8</v>
      </c>
      <c r="AC1468" s="34">
        <v>6</v>
      </c>
      <c r="AD1468" s="34">
        <v>1</v>
      </c>
      <c r="AE1468" s="34">
        <v>4</v>
      </c>
      <c r="AF1468" s="58">
        <f>'Base tratada'!$AC1468+'Base tratada'!$AD1468+'Base tratada'!$AE1468</f>
        <v>11</v>
      </c>
      <c r="AG14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68" s="58" t="str">
        <f>IF('Base tratada'!$AC1468&gt;=MAX('Base tratada'!$AD1468,'Base tratada'!$AE1468),"Web",
IF('Base tratada'!$AD1468&gt;='Base tratada'!$AE1468,"Catalog",
"Store"))</f>
        <v>Web</v>
      </c>
      <c r="AI1468" s="59">
        <f>IF('Base tratada'!$AF1468=0,"0",'Base tratada'!$AK1468/'Base tratada'!$AF1468)</f>
        <v>23.09090909090909</v>
      </c>
      <c r="AJ1468" s="59" t="str">
        <f>IF('Base tratada'!$AI1468=0,"R$ 0",
IF('Base tratada'!$AI1468&lt;=25,"R$ 1–25",
IF('Base tratada'!$AI1468&lt;=50,"R$ 26–50",
"+R$ 50")))</f>
        <v>R$ 1–25</v>
      </c>
      <c r="AK1468" s="35">
        <v>254</v>
      </c>
      <c r="AL1468" s="58" t="str">
        <f>IF('Base tratada'!$AK1468&lt;=100,"R$ 0-100",
IF('Base tratada'!$AK1468&lt;=500,"R$ 101-500",
IF('Base tratada'!$AK1468&lt;=1000,"R$ 501-1000",
IF('Base tratada'!$AK1468&lt;=1500,"R$ 1001-1500",
"+R$ 1500"))))</f>
        <v>R$ 101-500</v>
      </c>
      <c r="AM1468" s="34">
        <v>0</v>
      </c>
      <c r="AN1468" s="34">
        <v>0</v>
      </c>
      <c r="AO1468" s="34">
        <v>0</v>
      </c>
      <c r="AP1468" s="34">
        <v>0</v>
      </c>
      <c r="AQ1468" s="34">
        <v>0</v>
      </c>
      <c r="AR1468" s="34">
        <v>0</v>
      </c>
      <c r="AS1468" s="34">
        <v>0</v>
      </c>
      <c r="AT1468" s="34">
        <v>3</v>
      </c>
      <c r="AU1468" s="34">
        <v>11</v>
      </c>
      <c r="AV1468" s="52">
        <v>239</v>
      </c>
      <c r="AW1468" s="57">
        <v>0</v>
      </c>
      <c r="AX1468" s="58" t="str">
        <f>IF(Tabela3[[#This Row],[Response]]=1, "Aceitou", "Não aceitou")</f>
        <v>Não aceitou</v>
      </c>
      <c r="AY1468" s="55" t="str">
        <f>Tabela3[[#This Row],[Faixa Recência]] &amp; " | " &amp; Tabela3[[#This Row],[Faixa Gasto]] &amp; " | " &amp; Tabela3[[#This Row],[Faixa ticket médio]]</f>
        <v>0-15 dias | R$ 101-500 | R$ 1–25</v>
      </c>
      <c r="AZ14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8" s="36"/>
    </row>
    <row r="1469" spans="1:54" x14ac:dyDescent="0.25">
      <c r="A1469" s="61">
        <v>1468</v>
      </c>
      <c r="B1469" s="37">
        <v>87679</v>
      </c>
      <c r="C1469" s="34">
        <v>0</v>
      </c>
      <c r="D1469" s="34">
        <v>0</v>
      </c>
      <c r="E1469" s="34">
        <v>62</v>
      </c>
      <c r="F1469" s="58" t="str">
        <f>IF('Base tratada'!$E1469&lt;=15,"0-15 dias",
IF('Base tratada'!$E1469&lt;=30, "16-30 dias",
IF('Base tratada'!$E1469&lt;=45, "31-45 dias",
IF('Base tratada'!$E1469&lt;=60, "46-60 dias",
IF('Base tratada'!$E1469&lt;=75, "61-75 dias", "76-99 dias")))))</f>
        <v>61-75 dias</v>
      </c>
      <c r="G1469" s="38">
        <v>32</v>
      </c>
      <c r="H1469" s="60" t="str">
        <f>IF('Base tratada'!$G1469&lt;=29,"24–29",
IF('Base tratada'!$G1469&lt;=39,"30–39",
IF('Base tratada'!$G1469&lt;=49,"40–49",
IF('Base tratada'!$G1469&lt;=59,"50–59",
IF('Base tratada'!$G1469&lt;=69,"60–69",
"70–80")))))</f>
        <v>30–39</v>
      </c>
      <c r="I1469" s="34">
        <v>2496</v>
      </c>
      <c r="J1469" s="58" t="str">
        <f>IF('Base tratada'!$K1469=1,"Divorciado",
IF('Base tratada'!$L1469=1,"Casado",
IF('Base tratada'!$M1469=1, "Solteiro",
IF('Base tratada'!$N1469=1,"Juntos",
"Viúvo"))))</f>
        <v>Juntos</v>
      </c>
      <c r="K1469" s="34">
        <v>0</v>
      </c>
      <c r="L1469" s="34">
        <v>0</v>
      </c>
      <c r="M1469" s="34">
        <v>0</v>
      </c>
      <c r="N1469" s="34">
        <v>1</v>
      </c>
      <c r="O1469" s="34">
        <v>0</v>
      </c>
      <c r="P1469" s="34">
        <v>0</v>
      </c>
      <c r="Q1469" s="34">
        <v>0</v>
      </c>
      <c r="R1469" s="34">
        <v>1</v>
      </c>
      <c r="S1469" s="34">
        <v>0</v>
      </c>
      <c r="T1469" s="34">
        <v>0</v>
      </c>
      <c r="U1469" s="35">
        <v>1259</v>
      </c>
      <c r="V1469" s="35">
        <v>172</v>
      </c>
      <c r="W1469" s="35">
        <v>815</v>
      </c>
      <c r="X1469" s="35">
        <v>97</v>
      </c>
      <c r="Y1469" s="35">
        <v>148</v>
      </c>
      <c r="Z1469" s="35">
        <v>33</v>
      </c>
      <c r="AA1469" s="34">
        <v>1</v>
      </c>
      <c r="AB1469" s="34">
        <v>4</v>
      </c>
      <c r="AC1469" s="34">
        <v>7</v>
      </c>
      <c r="AD1469" s="34">
        <v>11</v>
      </c>
      <c r="AE1469" s="34">
        <v>10</v>
      </c>
      <c r="AF1469" s="58">
        <f>'Base tratada'!$AC1469+'Base tratada'!$AD1469+'Base tratada'!$AE1469</f>
        <v>28</v>
      </c>
      <c r="AG14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69" s="58" t="str">
        <f>IF('Base tratada'!$AC1469&gt;=MAX('Base tratada'!$AD1469,'Base tratada'!$AE1469),"Web",
IF('Base tratada'!$AD1469&gt;='Base tratada'!$AE1469,"Catalog",
"Store"))</f>
        <v>Catalog</v>
      </c>
      <c r="AI1469" s="59">
        <f>IF('Base tratada'!$AF1469=0,"0",'Base tratada'!$AK1469/'Base tratada'!$AF1469)</f>
        <v>88.964285714285708</v>
      </c>
      <c r="AJ1469" s="59" t="str">
        <f>IF('Base tratada'!$AI1469=0,"R$ 0",
IF('Base tratada'!$AI1469&lt;=25,"R$ 1–25",
IF('Base tratada'!$AI1469&lt;=50,"R$ 26–50",
"+R$ 50")))</f>
        <v>+R$ 50</v>
      </c>
      <c r="AK1469" s="35">
        <v>2491</v>
      </c>
      <c r="AL1469" s="58" t="str">
        <f>IF('Base tratada'!$AK1469&lt;=100,"R$ 0-100",
IF('Base tratada'!$AK1469&lt;=500,"R$ 101-500",
IF('Base tratada'!$AK1469&lt;=1000,"R$ 501-1000",
IF('Base tratada'!$AK1469&lt;=1500,"R$ 1001-1500",
"+R$ 1500"))))</f>
        <v>+R$ 1500</v>
      </c>
      <c r="AM1469" s="34">
        <v>1</v>
      </c>
      <c r="AN1469" s="34">
        <v>0</v>
      </c>
      <c r="AO1469" s="34">
        <v>1</v>
      </c>
      <c r="AP1469" s="34">
        <v>0</v>
      </c>
      <c r="AQ1469" s="34">
        <v>1</v>
      </c>
      <c r="AR1469" s="34">
        <v>3</v>
      </c>
      <c r="AS1469" s="34">
        <v>0</v>
      </c>
      <c r="AT1469" s="34">
        <v>3</v>
      </c>
      <c r="AU1469" s="34">
        <v>11</v>
      </c>
      <c r="AV1469" s="52">
        <v>2458</v>
      </c>
      <c r="AW1469" s="57">
        <v>1</v>
      </c>
      <c r="AX1469" s="58" t="str">
        <f>IF(Tabela3[[#This Row],[Response]]=1, "Aceitou", "Não aceitou")</f>
        <v>Aceitou</v>
      </c>
      <c r="AY1469" s="55" t="str">
        <f>Tabela3[[#This Row],[Faixa Recência]] &amp; " | " &amp; Tabela3[[#This Row],[Faixa Gasto]] &amp; " | " &amp; Tabela3[[#This Row],[Faixa ticket médio]]</f>
        <v>61-75 dias | +R$ 1500 | +R$ 50</v>
      </c>
      <c r="AZ14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69" s="36"/>
    </row>
    <row r="1470" spans="1:54" x14ac:dyDescent="0.25">
      <c r="A1470" s="61">
        <v>1469</v>
      </c>
      <c r="B1470" s="37">
        <v>57867</v>
      </c>
      <c r="C1470" s="34">
        <v>1</v>
      </c>
      <c r="D1470" s="34">
        <v>0</v>
      </c>
      <c r="E1470" s="34">
        <v>48</v>
      </c>
      <c r="F1470" s="58" t="str">
        <f>IF('Base tratada'!$E1470&lt;=15,"0-15 dias",
IF('Base tratada'!$E1470&lt;=30, "16-30 dias",
IF('Base tratada'!$E1470&lt;=45, "31-45 dias",
IF('Base tratada'!$E1470&lt;=60, "46-60 dias",
IF('Base tratada'!$E1470&lt;=75, "61-75 dias", "76-99 dias")))))</f>
        <v>46-60 dias</v>
      </c>
      <c r="G1470" s="38">
        <v>42</v>
      </c>
      <c r="H1470" s="60" t="str">
        <f>IF('Base tratada'!$G1470&lt;=29,"24–29",
IF('Base tratada'!$G1470&lt;=39,"30–39",
IF('Base tratada'!$G1470&lt;=49,"40–49",
IF('Base tratada'!$G1470&lt;=59,"50–59",
IF('Base tratada'!$G1470&lt;=69,"60–69",
"70–80")))))</f>
        <v>40–49</v>
      </c>
      <c r="I1470" s="34">
        <v>2430</v>
      </c>
      <c r="J1470" s="58" t="str">
        <f>IF('Base tratada'!$K1470=1,"Divorciado",
IF('Base tratada'!$L1470=1,"Casado",
IF('Base tratada'!$M1470=1, "Solteiro",
IF('Base tratada'!$N1470=1,"Juntos",
"Viúvo"))))</f>
        <v>Juntos</v>
      </c>
      <c r="K1470" s="34">
        <v>0</v>
      </c>
      <c r="L1470" s="34">
        <v>0</v>
      </c>
      <c r="M1470" s="34">
        <v>0</v>
      </c>
      <c r="N1470" s="34">
        <v>1</v>
      </c>
      <c r="O1470" s="34">
        <v>0</v>
      </c>
      <c r="P1470" s="34">
        <v>0</v>
      </c>
      <c r="Q1470" s="34">
        <v>0</v>
      </c>
      <c r="R1470" s="34">
        <v>1</v>
      </c>
      <c r="S1470" s="34">
        <v>0</v>
      </c>
      <c r="T1470" s="34">
        <v>0</v>
      </c>
      <c r="U1470" s="35">
        <v>344</v>
      </c>
      <c r="V1470" s="35">
        <v>35</v>
      </c>
      <c r="W1470" s="35">
        <v>178</v>
      </c>
      <c r="X1470" s="35">
        <v>15</v>
      </c>
      <c r="Y1470" s="35">
        <v>23</v>
      </c>
      <c r="Z1470" s="35">
        <v>17</v>
      </c>
      <c r="AA1470" s="34">
        <v>7</v>
      </c>
      <c r="AB1470" s="34">
        <v>6</v>
      </c>
      <c r="AC1470" s="34">
        <v>7</v>
      </c>
      <c r="AD1470" s="34">
        <v>2</v>
      </c>
      <c r="AE1470" s="34">
        <v>9</v>
      </c>
      <c r="AF1470" s="58">
        <f>'Base tratada'!$AC1470+'Base tratada'!$AD1470+'Base tratada'!$AE1470</f>
        <v>18</v>
      </c>
      <c r="AG14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70" s="58" t="str">
        <f>IF('Base tratada'!$AC1470&gt;=MAX('Base tratada'!$AD1470,'Base tratada'!$AE1470),"Web",
IF('Base tratada'!$AD1470&gt;='Base tratada'!$AE1470,"Catalog",
"Store"))</f>
        <v>Store</v>
      </c>
      <c r="AI1470" s="59">
        <f>IF('Base tratada'!$AF1470=0,"0",'Base tratada'!$AK1470/'Base tratada'!$AF1470)</f>
        <v>33.055555555555557</v>
      </c>
      <c r="AJ1470" s="59" t="str">
        <f>IF('Base tratada'!$AI1470=0,"R$ 0",
IF('Base tratada'!$AI1470&lt;=25,"R$ 1–25",
IF('Base tratada'!$AI1470&lt;=50,"R$ 26–50",
"+R$ 50")))</f>
        <v>R$ 26–50</v>
      </c>
      <c r="AK1470" s="35">
        <v>595</v>
      </c>
      <c r="AL1470" s="58" t="str">
        <f>IF('Base tratada'!$AK1470&lt;=100,"R$ 0-100",
IF('Base tratada'!$AK1470&lt;=500,"R$ 101-500",
IF('Base tratada'!$AK1470&lt;=1000,"R$ 501-1000",
IF('Base tratada'!$AK1470&lt;=1500,"R$ 1001-1500",
"+R$ 1500"))))</f>
        <v>R$ 501-1000</v>
      </c>
      <c r="AM1470" s="34">
        <v>0</v>
      </c>
      <c r="AN1470" s="34">
        <v>0</v>
      </c>
      <c r="AO1470" s="34">
        <v>0</v>
      </c>
      <c r="AP1470" s="34">
        <v>0</v>
      </c>
      <c r="AQ1470" s="34">
        <v>0</v>
      </c>
      <c r="AR1470" s="34">
        <v>0</v>
      </c>
      <c r="AS1470" s="34">
        <v>0</v>
      </c>
      <c r="AT1470" s="34">
        <v>3</v>
      </c>
      <c r="AU1470" s="34">
        <v>11</v>
      </c>
      <c r="AV1470" s="52">
        <v>578</v>
      </c>
      <c r="AW1470" s="57">
        <v>0</v>
      </c>
      <c r="AX1470" s="58" t="str">
        <f>IF(Tabela3[[#This Row],[Response]]=1, "Aceitou", "Não aceitou")</f>
        <v>Não aceitou</v>
      </c>
      <c r="AY1470" s="55" t="str">
        <f>Tabela3[[#This Row],[Faixa Recência]] &amp; " | " &amp; Tabela3[[#This Row],[Faixa Gasto]] &amp; " | " &amp; Tabela3[[#This Row],[Faixa ticket médio]]</f>
        <v>46-60 dias | R$ 501-1000 | R$ 26–50</v>
      </c>
      <c r="AZ14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0" s="36"/>
    </row>
    <row r="1471" spans="1:54" x14ac:dyDescent="0.25">
      <c r="A1471" s="61">
        <v>1470</v>
      </c>
      <c r="B1471" s="37">
        <v>35765</v>
      </c>
      <c r="C1471" s="34">
        <v>1</v>
      </c>
      <c r="D1471" s="34">
        <v>0</v>
      </c>
      <c r="E1471" s="34">
        <v>86</v>
      </c>
      <c r="F1471" s="58" t="str">
        <f>IF('Base tratada'!$E1471&lt;=15,"0-15 dias",
IF('Base tratada'!$E1471&lt;=30, "16-30 dias",
IF('Base tratada'!$E1471&lt;=45, "31-45 dias",
IF('Base tratada'!$E1471&lt;=60, "46-60 dias",
IF('Base tratada'!$E1471&lt;=75, "61-75 dias", "76-99 dias")))))</f>
        <v>76-99 dias</v>
      </c>
      <c r="G1471" s="38">
        <v>30</v>
      </c>
      <c r="H1471" s="60" t="str">
        <f>IF('Base tratada'!$G1471&lt;=29,"24–29",
IF('Base tratada'!$G1471&lt;=39,"30–39",
IF('Base tratada'!$G1471&lt;=49,"40–49",
IF('Base tratada'!$G1471&lt;=59,"50–59",
IF('Base tratada'!$G1471&lt;=69,"60–69",
"70–80")))))</f>
        <v>30–39</v>
      </c>
      <c r="I1471" s="34">
        <v>2359</v>
      </c>
      <c r="J1471" s="58" t="str">
        <f>IF('Base tratada'!$K1471=1,"Divorciado",
IF('Base tratada'!$L1471=1,"Casado",
IF('Base tratada'!$M1471=1, "Solteiro",
IF('Base tratada'!$N1471=1,"Juntos",
"Viúvo"))))</f>
        <v>Casado</v>
      </c>
      <c r="K1471" s="34">
        <v>0</v>
      </c>
      <c r="L1471" s="34">
        <v>1</v>
      </c>
      <c r="M1471" s="34">
        <v>0</v>
      </c>
      <c r="N1471" s="34">
        <v>0</v>
      </c>
      <c r="O1471" s="34">
        <v>0</v>
      </c>
      <c r="P1471" s="34">
        <v>0</v>
      </c>
      <c r="Q1471" s="34">
        <v>0</v>
      </c>
      <c r="R1471" s="34">
        <v>1</v>
      </c>
      <c r="S1471" s="34">
        <v>0</v>
      </c>
      <c r="T1471" s="34">
        <v>0</v>
      </c>
      <c r="U1471" s="35">
        <v>22</v>
      </c>
      <c r="V1471" s="35">
        <v>3</v>
      </c>
      <c r="W1471" s="35">
        <v>30</v>
      </c>
      <c r="X1471" s="35">
        <v>0</v>
      </c>
      <c r="Y1471" s="35">
        <v>5</v>
      </c>
      <c r="Z1471" s="35">
        <v>15</v>
      </c>
      <c r="AA1471" s="34">
        <v>2</v>
      </c>
      <c r="AB1471" s="34">
        <v>6</v>
      </c>
      <c r="AC1471" s="34">
        <v>2</v>
      </c>
      <c r="AD1471" s="34">
        <v>0</v>
      </c>
      <c r="AE1471" s="34">
        <v>4</v>
      </c>
      <c r="AF1471" s="58">
        <f>'Base tratada'!$AC1471+'Base tratada'!$AD1471+'Base tratada'!$AE1471</f>
        <v>6</v>
      </c>
      <c r="AG14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71" s="58" t="str">
        <f>IF('Base tratada'!$AC1471&gt;=MAX('Base tratada'!$AD1471,'Base tratada'!$AE1471),"Web",
IF('Base tratada'!$AD1471&gt;='Base tratada'!$AE1471,"Catalog",
"Store"))</f>
        <v>Store</v>
      </c>
      <c r="AI1471" s="59">
        <f>IF('Base tratada'!$AF1471=0,"0",'Base tratada'!$AK1471/'Base tratada'!$AF1471)</f>
        <v>10</v>
      </c>
      <c r="AJ1471" s="59" t="str">
        <f>IF('Base tratada'!$AI1471=0,"R$ 0",
IF('Base tratada'!$AI1471&lt;=25,"R$ 1–25",
IF('Base tratada'!$AI1471&lt;=50,"R$ 26–50",
"+R$ 50")))</f>
        <v>R$ 1–25</v>
      </c>
      <c r="AK1471" s="35">
        <v>60</v>
      </c>
      <c r="AL1471" s="58" t="str">
        <f>IF('Base tratada'!$AK1471&lt;=100,"R$ 0-100",
IF('Base tratada'!$AK1471&lt;=500,"R$ 101-500",
IF('Base tratada'!$AK1471&lt;=1000,"R$ 501-1000",
IF('Base tratada'!$AK1471&lt;=1500,"R$ 1001-1500",
"+R$ 1500"))))</f>
        <v>R$ 0-100</v>
      </c>
      <c r="AM1471" s="34">
        <v>0</v>
      </c>
      <c r="AN1471" s="34">
        <v>0</v>
      </c>
      <c r="AO1471" s="34">
        <v>0</v>
      </c>
      <c r="AP1471" s="34">
        <v>0</v>
      </c>
      <c r="AQ1471" s="34">
        <v>0</v>
      </c>
      <c r="AR1471" s="34">
        <v>0</v>
      </c>
      <c r="AS1471" s="34">
        <v>0</v>
      </c>
      <c r="AT1471" s="34">
        <v>3</v>
      </c>
      <c r="AU1471" s="34">
        <v>11</v>
      </c>
      <c r="AV1471" s="52">
        <v>45</v>
      </c>
      <c r="AW1471" s="57">
        <v>0</v>
      </c>
      <c r="AX1471" s="58" t="str">
        <f>IF(Tabela3[[#This Row],[Response]]=1, "Aceitou", "Não aceitou")</f>
        <v>Não aceitou</v>
      </c>
      <c r="AY1471" s="55" t="str">
        <f>Tabela3[[#This Row],[Faixa Recência]] &amp; " | " &amp; Tabela3[[#This Row],[Faixa Gasto]] &amp; " | " &amp; Tabela3[[#This Row],[Faixa ticket médio]]</f>
        <v>76-99 dias | R$ 0-100 | R$ 1–25</v>
      </c>
      <c r="AZ14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1" s="36"/>
    </row>
    <row r="1472" spans="1:54" x14ac:dyDescent="0.25">
      <c r="A1472" s="61">
        <v>1471</v>
      </c>
      <c r="B1472" s="37">
        <v>65492</v>
      </c>
      <c r="C1472" s="34">
        <v>0</v>
      </c>
      <c r="D1472" s="34">
        <v>0</v>
      </c>
      <c r="E1472" s="34">
        <v>73</v>
      </c>
      <c r="F1472" s="58" t="str">
        <f>IF('Base tratada'!$E1472&lt;=15,"0-15 dias",
IF('Base tratada'!$E1472&lt;=30, "16-30 dias",
IF('Base tratada'!$E1472&lt;=45, "31-45 dias",
IF('Base tratada'!$E1472&lt;=60, "46-60 dias",
IF('Base tratada'!$E1472&lt;=75, "61-75 dias", "76-99 dias")))))</f>
        <v>61-75 dias</v>
      </c>
      <c r="G1472" s="38">
        <v>61</v>
      </c>
      <c r="H1472" s="60" t="str">
        <f>IF('Base tratada'!$G1472&lt;=29,"24–29",
IF('Base tratada'!$G1472&lt;=39,"30–39",
IF('Base tratada'!$G1472&lt;=49,"40–49",
IF('Base tratada'!$G1472&lt;=59,"50–59",
IF('Base tratada'!$G1472&lt;=69,"60–69",
"70–80")))))</f>
        <v>60–69</v>
      </c>
      <c r="I1472" s="34">
        <v>2313</v>
      </c>
      <c r="J1472" s="58" t="str">
        <f>IF('Base tratada'!$K1472=1,"Divorciado",
IF('Base tratada'!$L1472=1,"Casado",
IF('Base tratada'!$M1472=1, "Solteiro",
IF('Base tratada'!$N1472=1,"Juntos",
"Viúvo"))))</f>
        <v>Casado</v>
      </c>
      <c r="K1472" s="34">
        <v>0</v>
      </c>
      <c r="L1472" s="34">
        <v>1</v>
      </c>
      <c r="M1472" s="34">
        <v>0</v>
      </c>
      <c r="N1472" s="34">
        <v>0</v>
      </c>
      <c r="O1472" s="34">
        <v>0</v>
      </c>
      <c r="P1472" s="34">
        <v>0</v>
      </c>
      <c r="Q1472" s="34">
        <v>0</v>
      </c>
      <c r="R1472" s="34">
        <v>1</v>
      </c>
      <c r="S1472" s="34">
        <v>0</v>
      </c>
      <c r="T1472" s="34">
        <v>0</v>
      </c>
      <c r="U1472" s="35">
        <v>247</v>
      </c>
      <c r="V1472" s="35">
        <v>161</v>
      </c>
      <c r="W1472" s="35">
        <v>295</v>
      </c>
      <c r="X1472" s="35">
        <v>210</v>
      </c>
      <c r="Y1472" s="35">
        <v>85</v>
      </c>
      <c r="Z1472" s="35">
        <v>47</v>
      </c>
      <c r="AA1472" s="34">
        <v>2</v>
      </c>
      <c r="AB1472" s="34">
        <v>2</v>
      </c>
      <c r="AC1472" s="34">
        <v>4</v>
      </c>
      <c r="AD1472" s="34">
        <v>7</v>
      </c>
      <c r="AE1472" s="34">
        <v>13</v>
      </c>
      <c r="AF1472" s="58">
        <f>'Base tratada'!$AC1472+'Base tratada'!$AD1472+'Base tratada'!$AE1472</f>
        <v>24</v>
      </c>
      <c r="AG14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72" s="58" t="str">
        <f>IF('Base tratada'!$AC1472&gt;=MAX('Base tratada'!$AD1472,'Base tratada'!$AE1472),"Web",
IF('Base tratada'!$AD1472&gt;='Base tratada'!$AE1472,"Catalog",
"Store"))</f>
        <v>Store</v>
      </c>
      <c r="AI1472" s="59">
        <f>IF('Base tratada'!$AF1472=0,"0",'Base tratada'!$AK1472/'Base tratada'!$AF1472)</f>
        <v>41.583333333333336</v>
      </c>
      <c r="AJ1472" s="59" t="str">
        <f>IF('Base tratada'!$AI1472=0,"R$ 0",
IF('Base tratada'!$AI1472&lt;=25,"R$ 1–25",
IF('Base tratada'!$AI1472&lt;=50,"R$ 26–50",
"+R$ 50")))</f>
        <v>R$ 26–50</v>
      </c>
      <c r="AK1472" s="35">
        <v>998</v>
      </c>
      <c r="AL1472" s="58" t="str">
        <f>IF('Base tratada'!$AK1472&lt;=100,"R$ 0-100",
IF('Base tratada'!$AK1472&lt;=500,"R$ 101-500",
IF('Base tratada'!$AK1472&lt;=1000,"R$ 501-1000",
IF('Base tratada'!$AK1472&lt;=1500,"R$ 1001-1500",
"+R$ 1500"))))</f>
        <v>R$ 501-1000</v>
      </c>
      <c r="AM1472" s="34">
        <v>0</v>
      </c>
      <c r="AN1472" s="34">
        <v>0</v>
      </c>
      <c r="AO1472" s="34">
        <v>0</v>
      </c>
      <c r="AP1472" s="34">
        <v>0</v>
      </c>
      <c r="AQ1472" s="34">
        <v>0</v>
      </c>
      <c r="AR1472" s="34">
        <v>0</v>
      </c>
      <c r="AS1472" s="34">
        <v>0</v>
      </c>
      <c r="AT1472" s="34">
        <v>3</v>
      </c>
      <c r="AU1472" s="34">
        <v>11</v>
      </c>
      <c r="AV1472" s="52">
        <v>951</v>
      </c>
      <c r="AW1472" s="57">
        <v>0</v>
      </c>
      <c r="AX1472" s="58" t="str">
        <f>IF(Tabela3[[#This Row],[Response]]=1, "Aceitou", "Não aceitou")</f>
        <v>Não aceitou</v>
      </c>
      <c r="AY1472" s="55" t="str">
        <f>Tabela3[[#This Row],[Faixa Recência]] &amp; " | " &amp; Tabela3[[#This Row],[Faixa Gasto]] &amp; " | " &amp; Tabela3[[#This Row],[Faixa ticket médio]]</f>
        <v>61-75 dias | R$ 501-1000 | R$ 26–50</v>
      </c>
      <c r="AZ14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2" s="36"/>
    </row>
    <row r="1473" spans="1:54" x14ac:dyDescent="0.25">
      <c r="A1473" s="61">
        <v>1472</v>
      </c>
      <c r="B1473" s="37">
        <v>32952</v>
      </c>
      <c r="C1473" s="34">
        <v>1</v>
      </c>
      <c r="D1473" s="34">
        <v>0</v>
      </c>
      <c r="E1473" s="34">
        <v>36</v>
      </c>
      <c r="F1473" s="58" t="str">
        <f>IF('Base tratada'!$E1473&lt;=15,"0-15 dias",
IF('Base tratada'!$E1473&lt;=30, "16-30 dias",
IF('Base tratada'!$E1473&lt;=45, "31-45 dias",
IF('Base tratada'!$E1473&lt;=60, "46-60 dias",
IF('Base tratada'!$E1473&lt;=75, "61-75 dias", "76-99 dias")))))</f>
        <v>31-45 dias</v>
      </c>
      <c r="G1473" s="38">
        <v>43</v>
      </c>
      <c r="H1473" s="60" t="str">
        <f>IF('Base tratada'!$G1473&lt;=29,"24–29",
IF('Base tratada'!$G1473&lt;=39,"30–39",
IF('Base tratada'!$G1473&lt;=49,"40–49",
IF('Base tratada'!$G1473&lt;=59,"50–59",
IF('Base tratada'!$G1473&lt;=69,"60–69",
"70–80")))))</f>
        <v>40–49</v>
      </c>
      <c r="I1473" s="34">
        <v>2369</v>
      </c>
      <c r="J1473" s="58" t="str">
        <f>IF('Base tratada'!$K1473=1,"Divorciado",
IF('Base tratada'!$L1473=1,"Casado",
IF('Base tratada'!$M1473=1, "Solteiro",
IF('Base tratada'!$N1473=1,"Juntos",
"Viúvo"))))</f>
        <v>Divorciado</v>
      </c>
      <c r="K1473" s="34">
        <v>1</v>
      </c>
      <c r="L1473" s="34">
        <v>0</v>
      </c>
      <c r="M1473" s="34">
        <v>0</v>
      </c>
      <c r="N1473" s="34">
        <v>0</v>
      </c>
      <c r="O1473" s="34">
        <v>0</v>
      </c>
      <c r="P1473" s="34">
        <v>0</v>
      </c>
      <c r="Q1473" s="34">
        <v>0</v>
      </c>
      <c r="R1473" s="34">
        <v>1</v>
      </c>
      <c r="S1473" s="34">
        <v>0</v>
      </c>
      <c r="T1473" s="34">
        <v>0</v>
      </c>
      <c r="U1473" s="35">
        <v>38</v>
      </c>
      <c r="V1473" s="35">
        <v>0</v>
      </c>
      <c r="W1473" s="35">
        <v>12</v>
      </c>
      <c r="X1473" s="35">
        <v>3</v>
      </c>
      <c r="Y1473" s="35">
        <v>1</v>
      </c>
      <c r="Z1473" s="35">
        <v>1</v>
      </c>
      <c r="AA1473" s="34">
        <v>1</v>
      </c>
      <c r="AB1473" s="34">
        <v>7</v>
      </c>
      <c r="AC1473" s="34">
        <v>2</v>
      </c>
      <c r="AD1473" s="34">
        <v>0</v>
      </c>
      <c r="AE1473" s="34">
        <v>3</v>
      </c>
      <c r="AF1473" s="58">
        <f>'Base tratada'!$AC1473+'Base tratada'!$AD1473+'Base tratada'!$AE1473</f>
        <v>5</v>
      </c>
      <c r="AG14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73" s="58" t="str">
        <f>IF('Base tratada'!$AC1473&gt;=MAX('Base tratada'!$AD1473,'Base tratada'!$AE1473),"Web",
IF('Base tratada'!$AD1473&gt;='Base tratada'!$AE1473,"Catalog",
"Store"))</f>
        <v>Store</v>
      </c>
      <c r="AI1473" s="59">
        <f>IF('Base tratada'!$AF1473=0,"0",'Base tratada'!$AK1473/'Base tratada'!$AF1473)</f>
        <v>10.8</v>
      </c>
      <c r="AJ1473" s="59" t="str">
        <f>IF('Base tratada'!$AI1473=0,"R$ 0",
IF('Base tratada'!$AI1473&lt;=25,"R$ 1–25",
IF('Base tratada'!$AI1473&lt;=50,"R$ 26–50",
"+R$ 50")))</f>
        <v>R$ 1–25</v>
      </c>
      <c r="AK1473" s="35">
        <v>54</v>
      </c>
      <c r="AL1473" s="58" t="str">
        <f>IF('Base tratada'!$AK1473&lt;=100,"R$ 0-100",
IF('Base tratada'!$AK1473&lt;=500,"R$ 101-500",
IF('Base tratada'!$AK1473&lt;=1000,"R$ 501-1000",
IF('Base tratada'!$AK1473&lt;=1500,"R$ 1001-1500",
"+R$ 1500"))))</f>
        <v>R$ 0-100</v>
      </c>
      <c r="AM1473" s="34">
        <v>0</v>
      </c>
      <c r="AN1473" s="34">
        <v>0</v>
      </c>
      <c r="AO1473" s="34">
        <v>0</v>
      </c>
      <c r="AP1473" s="34">
        <v>0</v>
      </c>
      <c r="AQ1473" s="34">
        <v>0</v>
      </c>
      <c r="AR1473" s="34">
        <v>0</v>
      </c>
      <c r="AS1473" s="34">
        <v>0</v>
      </c>
      <c r="AT1473" s="34">
        <v>3</v>
      </c>
      <c r="AU1473" s="34">
        <v>11</v>
      </c>
      <c r="AV1473" s="52">
        <v>53</v>
      </c>
      <c r="AW1473" s="57">
        <v>0</v>
      </c>
      <c r="AX1473" s="58" t="str">
        <f>IF(Tabela3[[#This Row],[Response]]=1, "Aceitou", "Não aceitou")</f>
        <v>Não aceitou</v>
      </c>
      <c r="AY1473" s="55" t="str">
        <f>Tabela3[[#This Row],[Faixa Recência]] &amp; " | " &amp; Tabela3[[#This Row],[Faixa Gasto]] &amp; " | " &amp; Tabela3[[#This Row],[Faixa ticket médio]]</f>
        <v>31-45 dias | R$ 0-100 | R$ 1–25</v>
      </c>
      <c r="AZ14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3" s="36"/>
    </row>
    <row r="1474" spans="1:54" x14ac:dyDescent="0.25">
      <c r="A1474" s="61">
        <v>1473</v>
      </c>
      <c r="B1474" s="37">
        <v>53374</v>
      </c>
      <c r="C1474" s="34">
        <v>0</v>
      </c>
      <c r="D1474" s="34">
        <v>1</v>
      </c>
      <c r="E1474" s="34">
        <v>34</v>
      </c>
      <c r="F1474" s="58" t="str">
        <f>IF('Base tratada'!$E1474&lt;=15,"0-15 dias",
IF('Base tratada'!$E1474&lt;=30, "16-30 dias",
IF('Base tratada'!$E1474&lt;=45, "31-45 dias",
IF('Base tratada'!$E1474&lt;=60, "46-60 dias",
IF('Base tratada'!$E1474&lt;=75, "61-75 dias", "76-99 dias")))))</f>
        <v>31-45 dias</v>
      </c>
      <c r="G1474" s="38">
        <v>51</v>
      </c>
      <c r="H1474" s="60" t="str">
        <f>IF('Base tratada'!$G1474&lt;=29,"24–29",
IF('Base tratada'!$G1474&lt;=39,"30–39",
IF('Base tratada'!$G1474&lt;=49,"40–49",
IF('Base tratada'!$G1474&lt;=59,"50–59",
IF('Base tratada'!$G1474&lt;=69,"60–69",
"70–80")))))</f>
        <v>50–59</v>
      </c>
      <c r="I1474" s="34">
        <v>2841</v>
      </c>
      <c r="J1474" s="58" t="str">
        <f>IF('Base tratada'!$K1474=1,"Divorciado",
IF('Base tratada'!$L1474=1,"Casado",
IF('Base tratada'!$M1474=1, "Solteiro",
IF('Base tratada'!$N1474=1,"Juntos",
"Viúvo"))))</f>
        <v>Juntos</v>
      </c>
      <c r="K1474" s="34">
        <v>0</v>
      </c>
      <c r="L1474" s="34">
        <v>0</v>
      </c>
      <c r="M1474" s="34">
        <v>0</v>
      </c>
      <c r="N1474" s="34">
        <v>1</v>
      </c>
      <c r="O1474" s="34">
        <v>0</v>
      </c>
      <c r="P1474" s="34">
        <v>0</v>
      </c>
      <c r="Q1474" s="34">
        <v>0</v>
      </c>
      <c r="R1474" s="34">
        <v>0</v>
      </c>
      <c r="S1474" s="34">
        <v>0</v>
      </c>
      <c r="T1474" s="34">
        <v>1</v>
      </c>
      <c r="U1474" s="35">
        <v>896</v>
      </c>
      <c r="V1474" s="35">
        <v>10</v>
      </c>
      <c r="W1474" s="35">
        <v>101</v>
      </c>
      <c r="X1474" s="35">
        <v>13</v>
      </c>
      <c r="Y1474" s="35">
        <v>10</v>
      </c>
      <c r="Z1474" s="35">
        <v>34</v>
      </c>
      <c r="AA1474" s="34">
        <v>6</v>
      </c>
      <c r="AB1474" s="34">
        <v>9</v>
      </c>
      <c r="AC1474" s="34">
        <v>4</v>
      </c>
      <c r="AD1474" s="34">
        <v>2</v>
      </c>
      <c r="AE1474" s="34">
        <v>9</v>
      </c>
      <c r="AF1474" s="58">
        <f>'Base tratada'!$AC1474+'Base tratada'!$AD1474+'Base tratada'!$AE1474</f>
        <v>15</v>
      </c>
      <c r="AG14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74" s="58" t="str">
        <f>IF('Base tratada'!$AC1474&gt;=MAX('Base tratada'!$AD1474,'Base tratada'!$AE1474),"Web",
IF('Base tratada'!$AD1474&gt;='Base tratada'!$AE1474,"Catalog",
"Store"))</f>
        <v>Store</v>
      </c>
      <c r="AI1474" s="59">
        <f>IF('Base tratada'!$AF1474=0,"0",'Base tratada'!$AK1474/'Base tratada'!$AF1474)</f>
        <v>68.666666666666671</v>
      </c>
      <c r="AJ1474" s="59" t="str">
        <f>IF('Base tratada'!$AI1474=0,"R$ 0",
IF('Base tratada'!$AI1474&lt;=25,"R$ 1–25",
IF('Base tratada'!$AI1474&lt;=50,"R$ 26–50",
"+R$ 50")))</f>
        <v>+R$ 50</v>
      </c>
      <c r="AK1474" s="35">
        <v>1030</v>
      </c>
      <c r="AL1474" s="58" t="str">
        <f>IF('Base tratada'!$AK1474&lt;=100,"R$ 0-100",
IF('Base tratada'!$AK1474&lt;=500,"R$ 101-500",
IF('Base tratada'!$AK1474&lt;=1000,"R$ 501-1000",
IF('Base tratada'!$AK1474&lt;=1500,"R$ 1001-1500",
"+R$ 1500"))))</f>
        <v>R$ 1001-1500</v>
      </c>
      <c r="AM1474" s="34">
        <v>0</v>
      </c>
      <c r="AN1474" s="34">
        <v>0</v>
      </c>
      <c r="AO1474" s="34">
        <v>1</v>
      </c>
      <c r="AP1474" s="34">
        <v>0</v>
      </c>
      <c r="AQ1474" s="34">
        <v>0</v>
      </c>
      <c r="AR1474" s="34">
        <v>1</v>
      </c>
      <c r="AS1474" s="34">
        <v>0</v>
      </c>
      <c r="AT1474" s="34">
        <v>3</v>
      </c>
      <c r="AU1474" s="34">
        <v>11</v>
      </c>
      <c r="AV1474" s="52">
        <v>996</v>
      </c>
      <c r="AW1474" s="57">
        <v>1</v>
      </c>
      <c r="AX1474" s="58" t="str">
        <f>IF(Tabela3[[#This Row],[Response]]=1, "Aceitou", "Não aceitou")</f>
        <v>Aceitou</v>
      </c>
      <c r="AY1474" s="55" t="str">
        <f>Tabela3[[#This Row],[Faixa Recência]] &amp; " | " &amp; Tabela3[[#This Row],[Faixa Gasto]] &amp; " | " &amp; Tabela3[[#This Row],[Faixa ticket médio]]</f>
        <v>31-45 dias | R$ 1001-1500 | +R$ 50</v>
      </c>
      <c r="AZ14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74" s="36"/>
    </row>
    <row r="1475" spans="1:54" x14ac:dyDescent="0.25">
      <c r="A1475" s="61">
        <v>1474</v>
      </c>
      <c r="B1475" s="37">
        <v>71706</v>
      </c>
      <c r="C1475" s="34">
        <v>0</v>
      </c>
      <c r="D1475" s="34">
        <v>1</v>
      </c>
      <c r="E1475" s="34">
        <v>16</v>
      </c>
      <c r="F1475" s="58" t="str">
        <f>IF('Base tratada'!$E1475&lt;=15,"0-15 dias",
IF('Base tratada'!$E1475&lt;=30, "16-30 dias",
IF('Base tratada'!$E1475&lt;=45, "31-45 dias",
IF('Base tratada'!$E1475&lt;=60, "46-60 dias",
IF('Base tratada'!$E1475&lt;=75, "61-75 dias", "76-99 dias")))))</f>
        <v>16-30 dias</v>
      </c>
      <c r="G1475" s="38">
        <v>61</v>
      </c>
      <c r="H1475" s="60" t="str">
        <f>IF('Base tratada'!$G1475&lt;=29,"24–29",
IF('Base tratada'!$G1475&lt;=39,"30–39",
IF('Base tratada'!$G1475&lt;=49,"40–49",
IF('Base tratada'!$G1475&lt;=59,"50–59",
IF('Base tratada'!$G1475&lt;=69,"60–69",
"70–80")))))</f>
        <v>60–69</v>
      </c>
      <c r="I1475" s="34">
        <v>2752</v>
      </c>
      <c r="J1475" s="58" t="str">
        <f>IF('Base tratada'!$K1475=1,"Divorciado",
IF('Base tratada'!$L1475=1,"Casado",
IF('Base tratada'!$M1475=1, "Solteiro",
IF('Base tratada'!$N1475=1,"Juntos",
"Viúvo"))))</f>
        <v>Juntos</v>
      </c>
      <c r="K1475" s="34">
        <v>0</v>
      </c>
      <c r="L1475" s="34">
        <v>0</v>
      </c>
      <c r="M1475" s="34">
        <v>0</v>
      </c>
      <c r="N1475" s="34">
        <v>1</v>
      </c>
      <c r="O1475" s="34">
        <v>0</v>
      </c>
      <c r="P1475" s="34">
        <v>0</v>
      </c>
      <c r="Q1475" s="34">
        <v>0</v>
      </c>
      <c r="R1475" s="34">
        <v>1</v>
      </c>
      <c r="S1475" s="34">
        <v>0</v>
      </c>
      <c r="T1475" s="34">
        <v>0</v>
      </c>
      <c r="U1475" s="35">
        <v>931</v>
      </c>
      <c r="V1475" s="35">
        <v>56</v>
      </c>
      <c r="W1475" s="35">
        <v>253</v>
      </c>
      <c r="X1475" s="35">
        <v>91</v>
      </c>
      <c r="Y1475" s="35">
        <v>98</v>
      </c>
      <c r="Z1475" s="35">
        <v>14</v>
      </c>
      <c r="AA1475" s="34">
        <v>4</v>
      </c>
      <c r="AB1475" s="34">
        <v>5</v>
      </c>
      <c r="AC1475" s="34">
        <v>9</v>
      </c>
      <c r="AD1475" s="34">
        <v>5</v>
      </c>
      <c r="AE1475" s="34">
        <v>7</v>
      </c>
      <c r="AF1475" s="58">
        <f>'Base tratada'!$AC1475+'Base tratada'!$AD1475+'Base tratada'!$AE1475</f>
        <v>21</v>
      </c>
      <c r="AG14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75" s="58" t="str">
        <f>IF('Base tratada'!$AC1475&gt;=MAX('Base tratada'!$AD1475,'Base tratada'!$AE1475),"Web",
IF('Base tratada'!$AD1475&gt;='Base tratada'!$AE1475,"Catalog",
"Store"))</f>
        <v>Web</v>
      </c>
      <c r="AI1475" s="59">
        <f>IF('Base tratada'!$AF1475=0,"0",'Base tratada'!$AK1475/'Base tratada'!$AF1475)</f>
        <v>68.047619047619051</v>
      </c>
      <c r="AJ1475" s="59" t="str">
        <f>IF('Base tratada'!$AI1475=0,"R$ 0",
IF('Base tratada'!$AI1475&lt;=25,"R$ 1–25",
IF('Base tratada'!$AI1475&lt;=50,"R$ 26–50",
"+R$ 50")))</f>
        <v>+R$ 50</v>
      </c>
      <c r="AK1475" s="35">
        <v>1429</v>
      </c>
      <c r="AL1475" s="58" t="str">
        <f>IF('Base tratada'!$AK1475&lt;=100,"R$ 0-100",
IF('Base tratada'!$AK1475&lt;=500,"R$ 101-500",
IF('Base tratada'!$AK1475&lt;=1000,"R$ 501-1000",
IF('Base tratada'!$AK1475&lt;=1500,"R$ 1001-1500",
"+R$ 1500"))))</f>
        <v>R$ 1001-1500</v>
      </c>
      <c r="AM1475" s="34">
        <v>0</v>
      </c>
      <c r="AN1475" s="34">
        <v>0</v>
      </c>
      <c r="AO1475" s="34">
        <v>0</v>
      </c>
      <c r="AP1475" s="34">
        <v>0</v>
      </c>
      <c r="AQ1475" s="34">
        <v>0</v>
      </c>
      <c r="AR1475" s="34">
        <v>0</v>
      </c>
      <c r="AS1475" s="34">
        <v>0</v>
      </c>
      <c r="AT1475" s="34">
        <v>3</v>
      </c>
      <c r="AU1475" s="34">
        <v>11</v>
      </c>
      <c r="AV1475" s="52">
        <v>1415</v>
      </c>
      <c r="AW1475" s="57">
        <v>0</v>
      </c>
      <c r="AX1475" s="58" t="str">
        <f>IF(Tabela3[[#This Row],[Response]]=1, "Aceitou", "Não aceitou")</f>
        <v>Não aceitou</v>
      </c>
      <c r="AY1475" s="55" t="str">
        <f>Tabela3[[#This Row],[Faixa Recência]] &amp; " | " &amp; Tabela3[[#This Row],[Faixa Gasto]] &amp; " | " &amp; Tabela3[[#This Row],[Faixa ticket médio]]</f>
        <v>16-30 dias | R$ 1001-1500 | +R$ 50</v>
      </c>
      <c r="AZ14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75" s="36"/>
    </row>
    <row r="1476" spans="1:54" x14ac:dyDescent="0.25">
      <c r="A1476" s="61">
        <v>1475</v>
      </c>
      <c r="B1476" s="37">
        <v>68487</v>
      </c>
      <c r="C1476" s="34">
        <v>0</v>
      </c>
      <c r="D1476" s="34">
        <v>0</v>
      </c>
      <c r="E1476" s="34">
        <v>48</v>
      </c>
      <c r="F1476" s="58" t="str">
        <f>IF('Base tratada'!$E1476&lt;=15,"0-15 dias",
IF('Base tratada'!$E1476&lt;=30, "16-30 dias",
IF('Base tratada'!$E1476&lt;=45, "31-45 dias",
IF('Base tratada'!$E1476&lt;=60, "46-60 dias",
IF('Base tratada'!$E1476&lt;=75, "61-75 dias", "76-99 dias")))))</f>
        <v>46-60 dias</v>
      </c>
      <c r="G1476" s="38">
        <v>32</v>
      </c>
      <c r="H1476" s="60" t="str">
        <f>IF('Base tratada'!$G1476&lt;=29,"24–29",
IF('Base tratada'!$G1476&lt;=39,"30–39",
IF('Base tratada'!$G1476&lt;=49,"40–49",
IF('Base tratada'!$G1476&lt;=59,"50–59",
IF('Base tratada'!$G1476&lt;=69,"60–69",
"70–80")))))</f>
        <v>30–39</v>
      </c>
      <c r="I1476" s="34">
        <v>2691</v>
      </c>
      <c r="J1476" s="58" t="str">
        <f>IF('Base tratada'!$K1476=1,"Divorciado",
IF('Base tratada'!$L1476=1,"Casado",
IF('Base tratada'!$M1476=1, "Solteiro",
IF('Base tratada'!$N1476=1,"Juntos",
"Viúvo"))))</f>
        <v>Casado</v>
      </c>
      <c r="K1476" s="34">
        <v>0</v>
      </c>
      <c r="L1476" s="34">
        <v>1</v>
      </c>
      <c r="M1476" s="34">
        <v>0</v>
      </c>
      <c r="N1476" s="34">
        <v>0</v>
      </c>
      <c r="O1476" s="34">
        <v>0</v>
      </c>
      <c r="P1476" s="34">
        <v>0</v>
      </c>
      <c r="Q1476" s="34">
        <v>0</v>
      </c>
      <c r="R1476" s="34">
        <v>1</v>
      </c>
      <c r="S1476" s="34">
        <v>0</v>
      </c>
      <c r="T1476" s="34">
        <v>0</v>
      </c>
      <c r="U1476" s="35">
        <v>758</v>
      </c>
      <c r="V1476" s="35">
        <v>12</v>
      </c>
      <c r="W1476" s="35">
        <v>385</v>
      </c>
      <c r="X1476" s="35">
        <v>33</v>
      </c>
      <c r="Y1476" s="35">
        <v>89</v>
      </c>
      <c r="Z1476" s="35">
        <v>89</v>
      </c>
      <c r="AA1476" s="34">
        <v>1</v>
      </c>
      <c r="AB1476" s="34">
        <v>4</v>
      </c>
      <c r="AC1476" s="34">
        <v>9</v>
      </c>
      <c r="AD1476" s="34">
        <v>7</v>
      </c>
      <c r="AE1476" s="34">
        <v>13</v>
      </c>
      <c r="AF1476" s="58">
        <f>'Base tratada'!$AC1476+'Base tratada'!$AD1476+'Base tratada'!$AE1476</f>
        <v>29</v>
      </c>
      <c r="AG14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76" s="58" t="str">
        <f>IF('Base tratada'!$AC1476&gt;=MAX('Base tratada'!$AD1476,'Base tratada'!$AE1476),"Web",
IF('Base tratada'!$AD1476&gt;='Base tratada'!$AE1476,"Catalog",
"Store"))</f>
        <v>Store</v>
      </c>
      <c r="AI1476" s="59">
        <f>IF('Base tratada'!$AF1476=0,"0",'Base tratada'!$AK1476/'Base tratada'!$AF1476)</f>
        <v>44.03448275862069</v>
      </c>
      <c r="AJ1476" s="59" t="str">
        <f>IF('Base tratada'!$AI1476=0,"R$ 0",
IF('Base tratada'!$AI1476&lt;=25,"R$ 1–25",
IF('Base tratada'!$AI1476&lt;=50,"R$ 26–50",
"+R$ 50")))</f>
        <v>R$ 26–50</v>
      </c>
      <c r="AK1476" s="35">
        <v>1277</v>
      </c>
      <c r="AL1476" s="58" t="str">
        <f>IF('Base tratada'!$AK1476&lt;=100,"R$ 0-100",
IF('Base tratada'!$AK1476&lt;=500,"R$ 101-500",
IF('Base tratada'!$AK1476&lt;=1000,"R$ 501-1000",
IF('Base tratada'!$AK1476&lt;=1500,"R$ 1001-1500",
"+R$ 1500"))))</f>
        <v>R$ 1001-1500</v>
      </c>
      <c r="AM1476" s="34">
        <v>0</v>
      </c>
      <c r="AN1476" s="34">
        <v>0</v>
      </c>
      <c r="AO1476" s="34">
        <v>0</v>
      </c>
      <c r="AP1476" s="34">
        <v>0</v>
      </c>
      <c r="AQ1476" s="34">
        <v>0</v>
      </c>
      <c r="AR1476" s="34">
        <v>0</v>
      </c>
      <c r="AS1476" s="34">
        <v>0</v>
      </c>
      <c r="AT1476" s="34">
        <v>3</v>
      </c>
      <c r="AU1476" s="34">
        <v>11</v>
      </c>
      <c r="AV1476" s="52">
        <v>1188</v>
      </c>
      <c r="AW1476" s="57">
        <v>0</v>
      </c>
      <c r="AX1476" s="58" t="str">
        <f>IF(Tabela3[[#This Row],[Response]]=1, "Aceitou", "Não aceitou")</f>
        <v>Não aceitou</v>
      </c>
      <c r="AY1476" s="55" t="str">
        <f>Tabela3[[#This Row],[Faixa Recência]] &amp; " | " &amp; Tabela3[[#This Row],[Faixa Gasto]] &amp; " | " &amp; Tabela3[[#This Row],[Faixa ticket médio]]</f>
        <v>46-60 dias | R$ 1001-1500 | R$ 26–50</v>
      </c>
      <c r="AZ14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6" s="36"/>
    </row>
    <row r="1477" spans="1:54" x14ac:dyDescent="0.25">
      <c r="A1477" s="61">
        <v>1476</v>
      </c>
      <c r="B1477" s="37">
        <v>53253</v>
      </c>
      <c r="C1477" s="34">
        <v>1</v>
      </c>
      <c r="D1477" s="34">
        <v>1</v>
      </c>
      <c r="E1477" s="34">
        <v>61</v>
      </c>
      <c r="F1477" s="58" t="str">
        <f>IF('Base tratada'!$E1477&lt;=15,"0-15 dias",
IF('Base tratada'!$E1477&lt;=30, "16-30 dias",
IF('Base tratada'!$E1477&lt;=45, "31-45 dias",
IF('Base tratada'!$E1477&lt;=60, "46-60 dias",
IF('Base tratada'!$E1477&lt;=75, "61-75 dias", "76-99 dias")))))</f>
        <v>61-75 dias</v>
      </c>
      <c r="G1477" s="38">
        <v>45</v>
      </c>
      <c r="H1477" s="60" t="str">
        <f>IF('Base tratada'!$G1477&lt;=29,"24–29",
IF('Base tratada'!$G1477&lt;=39,"30–39",
IF('Base tratada'!$G1477&lt;=49,"40–49",
IF('Base tratada'!$G1477&lt;=59,"50–59",
IF('Base tratada'!$G1477&lt;=69,"60–69",
"70–80")))))</f>
        <v>40–49</v>
      </c>
      <c r="I1477" s="34">
        <v>2662</v>
      </c>
      <c r="J1477" s="58" t="str">
        <f>IF('Base tratada'!$K1477=1,"Divorciado",
IF('Base tratada'!$L1477=1,"Casado",
IF('Base tratada'!$M1477=1, "Solteiro",
IF('Base tratada'!$N1477=1,"Juntos",
"Viúvo"))))</f>
        <v>Juntos</v>
      </c>
      <c r="K1477" s="34">
        <v>0</v>
      </c>
      <c r="L1477" s="34">
        <v>0</v>
      </c>
      <c r="M1477" s="34">
        <v>0</v>
      </c>
      <c r="N1477" s="34">
        <v>1</v>
      </c>
      <c r="O1477" s="34">
        <v>0</v>
      </c>
      <c r="P1477" s="34">
        <v>0</v>
      </c>
      <c r="Q1477" s="34">
        <v>0</v>
      </c>
      <c r="R1477" s="34">
        <v>0</v>
      </c>
      <c r="S1477" s="34">
        <v>1</v>
      </c>
      <c r="T1477" s="34">
        <v>0</v>
      </c>
      <c r="U1477" s="35">
        <v>216</v>
      </c>
      <c r="V1477" s="35">
        <v>9</v>
      </c>
      <c r="W1477" s="35">
        <v>57</v>
      </c>
      <c r="X1477" s="35">
        <v>20</v>
      </c>
      <c r="Y1477" s="35">
        <v>9</v>
      </c>
      <c r="Z1477" s="35">
        <v>125</v>
      </c>
      <c r="AA1477" s="34">
        <v>7</v>
      </c>
      <c r="AB1477" s="34">
        <v>5</v>
      </c>
      <c r="AC1477" s="34">
        <v>4</v>
      </c>
      <c r="AD1477" s="34">
        <v>3</v>
      </c>
      <c r="AE1477" s="34">
        <v>5</v>
      </c>
      <c r="AF1477" s="58">
        <f>'Base tratada'!$AC1477+'Base tratada'!$AD1477+'Base tratada'!$AE1477</f>
        <v>12</v>
      </c>
      <c r="AG14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77" s="58" t="str">
        <f>IF('Base tratada'!$AC1477&gt;=MAX('Base tratada'!$AD1477,'Base tratada'!$AE1477),"Web",
IF('Base tratada'!$AD1477&gt;='Base tratada'!$AE1477,"Catalog",
"Store"))</f>
        <v>Store</v>
      </c>
      <c r="AI1477" s="59">
        <f>IF('Base tratada'!$AF1477=0,"0",'Base tratada'!$AK1477/'Base tratada'!$AF1477)</f>
        <v>25.916666666666668</v>
      </c>
      <c r="AJ1477" s="59" t="str">
        <f>IF('Base tratada'!$AI1477=0,"R$ 0",
IF('Base tratada'!$AI1477&lt;=25,"R$ 1–25",
IF('Base tratada'!$AI1477&lt;=50,"R$ 26–50",
"+R$ 50")))</f>
        <v>R$ 26–50</v>
      </c>
      <c r="AK1477" s="35">
        <v>311</v>
      </c>
      <c r="AL1477" s="58" t="str">
        <f>IF('Base tratada'!$AK1477&lt;=100,"R$ 0-100",
IF('Base tratada'!$AK1477&lt;=500,"R$ 101-500",
IF('Base tratada'!$AK1477&lt;=1000,"R$ 501-1000",
IF('Base tratada'!$AK1477&lt;=1500,"R$ 1001-1500",
"+R$ 1500"))))</f>
        <v>R$ 101-500</v>
      </c>
      <c r="AM1477" s="34">
        <v>0</v>
      </c>
      <c r="AN1477" s="34">
        <v>0</v>
      </c>
      <c r="AO1477" s="34">
        <v>0</v>
      </c>
      <c r="AP1477" s="34">
        <v>0</v>
      </c>
      <c r="AQ1477" s="34">
        <v>0</v>
      </c>
      <c r="AR1477" s="34">
        <v>0</v>
      </c>
      <c r="AS1477" s="34">
        <v>0</v>
      </c>
      <c r="AT1477" s="34">
        <v>3</v>
      </c>
      <c r="AU1477" s="34">
        <v>11</v>
      </c>
      <c r="AV1477" s="52">
        <v>186</v>
      </c>
      <c r="AW1477" s="57">
        <v>0</v>
      </c>
      <c r="AX1477" s="58" t="str">
        <f>IF(Tabela3[[#This Row],[Response]]=1, "Aceitou", "Não aceitou")</f>
        <v>Não aceitou</v>
      </c>
      <c r="AY1477" s="55" t="str">
        <f>Tabela3[[#This Row],[Faixa Recência]] &amp; " | " &amp; Tabela3[[#This Row],[Faixa Gasto]] &amp; " | " &amp; Tabela3[[#This Row],[Faixa ticket médio]]</f>
        <v>61-75 dias | R$ 101-500 | R$ 26–50</v>
      </c>
      <c r="AZ14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7" s="36"/>
    </row>
    <row r="1478" spans="1:54" x14ac:dyDescent="0.25">
      <c r="A1478" s="61">
        <v>1477</v>
      </c>
      <c r="B1478" s="37">
        <v>31163</v>
      </c>
      <c r="C1478" s="34">
        <v>1</v>
      </c>
      <c r="D1478" s="34">
        <v>0</v>
      </c>
      <c r="E1478" s="34">
        <v>54</v>
      </c>
      <c r="F1478" s="58" t="str">
        <f>IF('Base tratada'!$E1478&lt;=15,"0-15 dias",
IF('Base tratada'!$E1478&lt;=30, "16-30 dias",
IF('Base tratada'!$E1478&lt;=45, "31-45 dias",
IF('Base tratada'!$E1478&lt;=60, "46-60 dias",
IF('Base tratada'!$E1478&lt;=75, "61-75 dias", "76-99 dias")))))</f>
        <v>46-60 dias</v>
      </c>
      <c r="G1478" s="38">
        <v>47</v>
      </c>
      <c r="H1478" s="60" t="str">
        <f>IF('Base tratada'!$G1478&lt;=29,"24–29",
IF('Base tratada'!$G1478&lt;=39,"30–39",
IF('Base tratada'!$G1478&lt;=49,"40–49",
IF('Base tratada'!$G1478&lt;=59,"50–59",
IF('Base tratada'!$G1478&lt;=69,"60–69",
"70–80")))))</f>
        <v>40–49</v>
      </c>
      <c r="I1478" s="34">
        <v>2295</v>
      </c>
      <c r="J1478" s="58" t="str">
        <f>IF('Base tratada'!$K1478=1,"Divorciado",
IF('Base tratada'!$L1478=1,"Casado",
IF('Base tratada'!$M1478=1, "Solteiro",
IF('Base tratada'!$N1478=1,"Juntos",
"Viúvo"))))</f>
        <v>Divorciado</v>
      </c>
      <c r="K1478" s="34">
        <v>1</v>
      </c>
      <c r="L1478" s="34">
        <v>0</v>
      </c>
      <c r="M1478" s="34">
        <v>0</v>
      </c>
      <c r="N1478" s="34">
        <v>0</v>
      </c>
      <c r="O1478" s="34">
        <v>0</v>
      </c>
      <c r="P1478" s="34">
        <v>1</v>
      </c>
      <c r="Q1478" s="34">
        <v>0</v>
      </c>
      <c r="R1478" s="34">
        <v>0</v>
      </c>
      <c r="S1478" s="34">
        <v>0</v>
      </c>
      <c r="T1478" s="34">
        <v>0</v>
      </c>
      <c r="U1478" s="35">
        <v>2</v>
      </c>
      <c r="V1478" s="35">
        <v>3</v>
      </c>
      <c r="W1478" s="35">
        <v>10</v>
      </c>
      <c r="X1478" s="35">
        <v>11</v>
      </c>
      <c r="Y1478" s="35">
        <v>2</v>
      </c>
      <c r="Z1478" s="35">
        <v>10</v>
      </c>
      <c r="AA1478" s="34">
        <v>1</v>
      </c>
      <c r="AB1478" s="34">
        <v>6</v>
      </c>
      <c r="AC1478" s="34">
        <v>1</v>
      </c>
      <c r="AD1478" s="34">
        <v>0</v>
      </c>
      <c r="AE1478" s="34">
        <v>3</v>
      </c>
      <c r="AF1478" s="58">
        <f>'Base tratada'!$AC1478+'Base tratada'!$AD1478+'Base tratada'!$AE1478</f>
        <v>4</v>
      </c>
      <c r="AG14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478" s="58" t="str">
        <f>IF('Base tratada'!$AC1478&gt;=MAX('Base tratada'!$AD1478,'Base tratada'!$AE1478),"Web",
IF('Base tratada'!$AD1478&gt;='Base tratada'!$AE1478,"Catalog",
"Store"))</f>
        <v>Store</v>
      </c>
      <c r="AI1478" s="59">
        <f>IF('Base tratada'!$AF1478=0,"0",'Base tratada'!$AK1478/'Base tratada'!$AF1478)</f>
        <v>7</v>
      </c>
      <c r="AJ1478" s="59" t="str">
        <f>IF('Base tratada'!$AI1478=0,"R$ 0",
IF('Base tratada'!$AI1478&lt;=25,"R$ 1–25",
IF('Base tratada'!$AI1478&lt;=50,"R$ 26–50",
"+R$ 50")))</f>
        <v>R$ 1–25</v>
      </c>
      <c r="AK1478" s="35">
        <v>28</v>
      </c>
      <c r="AL1478" s="58" t="str">
        <f>IF('Base tratada'!$AK1478&lt;=100,"R$ 0-100",
IF('Base tratada'!$AK1478&lt;=500,"R$ 101-500",
IF('Base tratada'!$AK1478&lt;=1000,"R$ 501-1000",
IF('Base tratada'!$AK1478&lt;=1500,"R$ 1001-1500",
"+R$ 1500"))))</f>
        <v>R$ 0-100</v>
      </c>
      <c r="AM1478" s="34">
        <v>0</v>
      </c>
      <c r="AN1478" s="34">
        <v>0</v>
      </c>
      <c r="AO1478" s="34">
        <v>0</v>
      </c>
      <c r="AP1478" s="34">
        <v>0</v>
      </c>
      <c r="AQ1478" s="34">
        <v>0</v>
      </c>
      <c r="AR1478" s="34">
        <v>0</v>
      </c>
      <c r="AS1478" s="34">
        <v>0</v>
      </c>
      <c r="AT1478" s="34">
        <v>3</v>
      </c>
      <c r="AU1478" s="34">
        <v>11</v>
      </c>
      <c r="AV1478" s="52">
        <v>18</v>
      </c>
      <c r="AW1478" s="57">
        <v>0</v>
      </c>
      <c r="AX1478" s="58" t="str">
        <f>IF(Tabela3[[#This Row],[Response]]=1, "Aceitou", "Não aceitou")</f>
        <v>Não aceitou</v>
      </c>
      <c r="AY1478" s="55" t="str">
        <f>Tabela3[[#This Row],[Faixa Recência]] &amp; " | " &amp; Tabela3[[#This Row],[Faixa Gasto]] &amp; " | " &amp; Tabela3[[#This Row],[Faixa ticket médio]]</f>
        <v>46-60 dias | R$ 0-100 | R$ 1–25</v>
      </c>
      <c r="AZ14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8" s="36"/>
    </row>
    <row r="1479" spans="1:54" x14ac:dyDescent="0.25">
      <c r="A1479" s="61">
        <v>1478</v>
      </c>
      <c r="B1479" s="37">
        <v>42014</v>
      </c>
      <c r="C1479" s="34">
        <v>1</v>
      </c>
      <c r="D1479" s="34">
        <v>0</v>
      </c>
      <c r="E1479" s="34">
        <v>56</v>
      </c>
      <c r="F1479" s="58" t="str">
        <f>IF('Base tratada'!$E1479&lt;=15,"0-15 dias",
IF('Base tratada'!$E1479&lt;=30, "16-30 dias",
IF('Base tratada'!$E1479&lt;=45, "31-45 dias",
IF('Base tratada'!$E1479&lt;=60, "46-60 dias",
IF('Base tratada'!$E1479&lt;=75, "61-75 dias", "76-99 dias")))))</f>
        <v>46-60 dias</v>
      </c>
      <c r="G1479" s="38">
        <v>43</v>
      </c>
      <c r="H1479" s="60" t="str">
        <f>IF('Base tratada'!$G1479&lt;=29,"24–29",
IF('Base tratada'!$G1479&lt;=39,"30–39",
IF('Base tratada'!$G1479&lt;=49,"40–49",
IF('Base tratada'!$G1479&lt;=59,"50–59",
IF('Base tratada'!$G1479&lt;=69,"60–69",
"70–80")))))</f>
        <v>40–49</v>
      </c>
      <c r="I1479" s="34">
        <v>2840</v>
      </c>
      <c r="J1479" s="58" t="str">
        <f>IF('Base tratada'!$K1479=1,"Divorciado",
IF('Base tratada'!$L1479=1,"Casado",
IF('Base tratada'!$M1479=1, "Solteiro",
IF('Base tratada'!$N1479=1,"Juntos",
"Viúvo"))))</f>
        <v>Casado</v>
      </c>
      <c r="K1479" s="34">
        <v>0</v>
      </c>
      <c r="L1479" s="34">
        <v>1</v>
      </c>
      <c r="M1479" s="34">
        <v>0</v>
      </c>
      <c r="N1479" s="34">
        <v>0</v>
      </c>
      <c r="O1479" s="34">
        <v>0</v>
      </c>
      <c r="P1479" s="34">
        <v>0</v>
      </c>
      <c r="Q1479" s="34">
        <v>0</v>
      </c>
      <c r="R1479" s="34">
        <v>1</v>
      </c>
      <c r="S1479" s="34">
        <v>0</v>
      </c>
      <c r="T1479" s="34">
        <v>0</v>
      </c>
      <c r="U1479" s="35">
        <v>244</v>
      </c>
      <c r="V1479" s="35">
        <v>15</v>
      </c>
      <c r="W1479" s="35">
        <v>108</v>
      </c>
      <c r="X1479" s="35">
        <v>4</v>
      </c>
      <c r="Y1479" s="35">
        <v>15</v>
      </c>
      <c r="Z1479" s="35">
        <v>50</v>
      </c>
      <c r="AA1479" s="34">
        <v>6</v>
      </c>
      <c r="AB1479" s="34">
        <v>8</v>
      </c>
      <c r="AC1479" s="34">
        <v>7</v>
      </c>
      <c r="AD1479" s="34">
        <v>1</v>
      </c>
      <c r="AE1479" s="34">
        <v>6</v>
      </c>
      <c r="AF1479" s="58">
        <f>'Base tratada'!$AC1479+'Base tratada'!$AD1479+'Base tratada'!$AE1479</f>
        <v>14</v>
      </c>
      <c r="AG14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79" s="58" t="str">
        <f>IF('Base tratada'!$AC1479&gt;=MAX('Base tratada'!$AD1479,'Base tratada'!$AE1479),"Web",
IF('Base tratada'!$AD1479&gt;='Base tratada'!$AE1479,"Catalog",
"Store"))</f>
        <v>Web</v>
      </c>
      <c r="AI1479" s="59">
        <f>IF('Base tratada'!$AF1479=0,"0",'Base tratada'!$AK1479/'Base tratada'!$AF1479)</f>
        <v>27.571428571428573</v>
      </c>
      <c r="AJ1479" s="59" t="str">
        <f>IF('Base tratada'!$AI1479=0,"R$ 0",
IF('Base tratada'!$AI1479&lt;=25,"R$ 1–25",
IF('Base tratada'!$AI1479&lt;=50,"R$ 26–50",
"+R$ 50")))</f>
        <v>R$ 26–50</v>
      </c>
      <c r="AK1479" s="35">
        <v>386</v>
      </c>
      <c r="AL1479" s="58" t="str">
        <f>IF('Base tratada'!$AK1479&lt;=100,"R$ 0-100",
IF('Base tratada'!$AK1479&lt;=500,"R$ 101-500",
IF('Base tratada'!$AK1479&lt;=1000,"R$ 501-1000",
IF('Base tratada'!$AK1479&lt;=1500,"R$ 1001-1500",
"+R$ 1500"))))</f>
        <v>R$ 101-500</v>
      </c>
      <c r="AM1479" s="34">
        <v>0</v>
      </c>
      <c r="AN1479" s="34">
        <v>0</v>
      </c>
      <c r="AO1479" s="34">
        <v>0</v>
      </c>
      <c r="AP1479" s="34">
        <v>0</v>
      </c>
      <c r="AQ1479" s="34">
        <v>0</v>
      </c>
      <c r="AR1479" s="34">
        <v>0</v>
      </c>
      <c r="AS1479" s="34">
        <v>0</v>
      </c>
      <c r="AT1479" s="34">
        <v>3</v>
      </c>
      <c r="AU1479" s="34">
        <v>11</v>
      </c>
      <c r="AV1479" s="52">
        <v>336</v>
      </c>
      <c r="AW1479" s="57">
        <v>1</v>
      </c>
      <c r="AX1479" s="58" t="str">
        <f>IF(Tabela3[[#This Row],[Response]]=1, "Aceitou", "Não aceitou")</f>
        <v>Aceitou</v>
      </c>
      <c r="AY1479" s="55" t="str">
        <f>Tabela3[[#This Row],[Faixa Recência]] &amp; " | " &amp; Tabela3[[#This Row],[Faixa Gasto]] &amp; " | " &amp; Tabela3[[#This Row],[Faixa ticket médio]]</f>
        <v>46-60 dias | R$ 101-500 | R$ 26–50</v>
      </c>
      <c r="AZ14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79" s="36"/>
    </row>
    <row r="1480" spans="1:54" x14ac:dyDescent="0.25">
      <c r="A1480" s="61">
        <v>1479</v>
      </c>
      <c r="B1480" s="37">
        <v>54108</v>
      </c>
      <c r="C1480" s="34">
        <v>1</v>
      </c>
      <c r="D1480" s="34">
        <v>1</v>
      </c>
      <c r="E1480" s="34">
        <v>74</v>
      </c>
      <c r="F1480" s="58" t="str">
        <f>IF('Base tratada'!$E1480&lt;=15,"0-15 dias",
IF('Base tratada'!$E1480&lt;=30, "16-30 dias",
IF('Base tratada'!$E1480&lt;=45, "31-45 dias",
IF('Base tratada'!$E1480&lt;=60, "46-60 dias",
IF('Base tratada'!$E1480&lt;=75, "61-75 dias", "76-99 dias")))))</f>
        <v>61-75 dias</v>
      </c>
      <c r="G1480" s="38">
        <v>47</v>
      </c>
      <c r="H1480" s="60" t="str">
        <f>IF('Base tratada'!$G1480&lt;=29,"24–29",
IF('Base tratada'!$G1480&lt;=39,"30–39",
IF('Base tratada'!$G1480&lt;=49,"40–49",
IF('Base tratada'!$G1480&lt;=59,"50–59",
IF('Base tratada'!$G1480&lt;=69,"60–69",
"70–80")))))</f>
        <v>40–49</v>
      </c>
      <c r="I1480" s="34">
        <v>2760</v>
      </c>
      <c r="J1480" s="58" t="str">
        <f>IF('Base tratada'!$K1480=1,"Divorciado",
IF('Base tratada'!$L1480=1,"Casado",
IF('Base tratada'!$M1480=1, "Solteiro",
IF('Base tratada'!$N1480=1,"Juntos",
"Viúvo"))))</f>
        <v>Casado</v>
      </c>
      <c r="K1480" s="34">
        <v>0</v>
      </c>
      <c r="L1480" s="34">
        <v>1</v>
      </c>
      <c r="M1480" s="34">
        <v>0</v>
      </c>
      <c r="N1480" s="34">
        <v>0</v>
      </c>
      <c r="O1480" s="34">
        <v>0</v>
      </c>
      <c r="P1480" s="34">
        <v>0</v>
      </c>
      <c r="Q1480" s="34">
        <v>0</v>
      </c>
      <c r="R1480" s="34">
        <v>0</v>
      </c>
      <c r="S1480" s="34">
        <v>1</v>
      </c>
      <c r="T1480" s="34">
        <v>0</v>
      </c>
      <c r="U1480" s="35">
        <v>539</v>
      </c>
      <c r="V1480" s="35">
        <v>6</v>
      </c>
      <c r="W1480" s="35">
        <v>91</v>
      </c>
      <c r="X1480" s="35">
        <v>8</v>
      </c>
      <c r="Y1480" s="35">
        <v>6</v>
      </c>
      <c r="Z1480" s="35">
        <v>97</v>
      </c>
      <c r="AA1480" s="34">
        <v>13</v>
      </c>
      <c r="AB1480" s="34">
        <v>8</v>
      </c>
      <c r="AC1480" s="34">
        <v>8</v>
      </c>
      <c r="AD1480" s="34">
        <v>2</v>
      </c>
      <c r="AE1480" s="34">
        <v>9</v>
      </c>
      <c r="AF1480" s="58">
        <f>'Base tratada'!$AC1480+'Base tratada'!$AD1480+'Base tratada'!$AE1480</f>
        <v>19</v>
      </c>
      <c r="AG14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80" s="58" t="str">
        <f>IF('Base tratada'!$AC1480&gt;=MAX('Base tratada'!$AD1480,'Base tratada'!$AE1480),"Web",
IF('Base tratada'!$AD1480&gt;='Base tratada'!$AE1480,"Catalog",
"Store"))</f>
        <v>Store</v>
      </c>
      <c r="AI1480" s="59">
        <f>IF('Base tratada'!$AF1480=0,"0",'Base tratada'!$AK1480/'Base tratada'!$AF1480)</f>
        <v>34.210526315789473</v>
      </c>
      <c r="AJ1480" s="59" t="str">
        <f>IF('Base tratada'!$AI1480=0,"R$ 0",
IF('Base tratada'!$AI1480&lt;=25,"R$ 1–25",
IF('Base tratada'!$AI1480&lt;=50,"R$ 26–50",
"+R$ 50")))</f>
        <v>R$ 26–50</v>
      </c>
      <c r="AK1480" s="35">
        <v>650</v>
      </c>
      <c r="AL1480" s="58" t="str">
        <f>IF('Base tratada'!$AK1480&lt;=100,"R$ 0-100",
IF('Base tratada'!$AK1480&lt;=500,"R$ 101-500",
IF('Base tratada'!$AK1480&lt;=1000,"R$ 501-1000",
IF('Base tratada'!$AK1480&lt;=1500,"R$ 1001-1500",
"+R$ 1500"))))</f>
        <v>R$ 501-1000</v>
      </c>
      <c r="AM1480" s="34">
        <v>0</v>
      </c>
      <c r="AN1480" s="34">
        <v>0</v>
      </c>
      <c r="AO1480" s="34">
        <v>0</v>
      </c>
      <c r="AP1480" s="34">
        <v>0</v>
      </c>
      <c r="AQ1480" s="34">
        <v>0</v>
      </c>
      <c r="AR1480" s="34">
        <v>0</v>
      </c>
      <c r="AS1480" s="34">
        <v>0</v>
      </c>
      <c r="AT1480" s="34">
        <v>3</v>
      </c>
      <c r="AU1480" s="34">
        <v>11</v>
      </c>
      <c r="AV1480" s="52">
        <v>553</v>
      </c>
      <c r="AW1480" s="57">
        <v>0</v>
      </c>
      <c r="AX1480" s="58" t="str">
        <f>IF(Tabela3[[#This Row],[Response]]=1, "Aceitou", "Não aceitou")</f>
        <v>Não aceitou</v>
      </c>
      <c r="AY1480" s="55" t="str">
        <f>Tabela3[[#This Row],[Faixa Recência]] &amp; " | " &amp; Tabela3[[#This Row],[Faixa Gasto]] &amp; " | " &amp; Tabela3[[#This Row],[Faixa ticket médio]]</f>
        <v>61-75 dias | R$ 501-1000 | R$ 26–50</v>
      </c>
      <c r="AZ14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0" s="36"/>
    </row>
    <row r="1481" spans="1:54" x14ac:dyDescent="0.25">
      <c r="A1481" s="61">
        <v>1480</v>
      </c>
      <c r="B1481" s="37">
        <v>49667</v>
      </c>
      <c r="C1481" s="34">
        <v>0</v>
      </c>
      <c r="D1481" s="34">
        <v>0</v>
      </c>
      <c r="E1481" s="34">
        <v>35</v>
      </c>
      <c r="F1481" s="58" t="str">
        <f>IF('Base tratada'!$E1481&lt;=15,"0-15 dias",
IF('Base tratada'!$E1481&lt;=30, "16-30 dias",
IF('Base tratada'!$E1481&lt;=45, "31-45 dias",
IF('Base tratada'!$E1481&lt;=60, "46-60 dias",
IF('Base tratada'!$E1481&lt;=75, "61-75 dias", "76-99 dias")))))</f>
        <v>31-45 dias</v>
      </c>
      <c r="G1481" s="38">
        <v>65</v>
      </c>
      <c r="H1481" s="60" t="str">
        <f>IF('Base tratada'!$G1481&lt;=29,"24–29",
IF('Base tratada'!$G1481&lt;=39,"30–39",
IF('Base tratada'!$G1481&lt;=49,"40–49",
IF('Base tratada'!$G1481&lt;=59,"50–59",
IF('Base tratada'!$G1481&lt;=69,"60–69",
"70–80")))))</f>
        <v>60–69</v>
      </c>
      <c r="I1481" s="34">
        <v>2837</v>
      </c>
      <c r="J1481" s="58" t="str">
        <f>IF('Base tratada'!$K1481=1,"Divorciado",
IF('Base tratada'!$L1481=1,"Casado",
IF('Base tratada'!$M1481=1, "Solteiro",
IF('Base tratada'!$N1481=1,"Juntos",
"Viúvo"))))</f>
        <v>Solteiro</v>
      </c>
      <c r="K1481" s="34">
        <v>0</v>
      </c>
      <c r="L1481" s="34">
        <v>0</v>
      </c>
      <c r="M1481" s="34">
        <v>1</v>
      </c>
      <c r="N1481" s="34">
        <v>0</v>
      </c>
      <c r="O1481" s="34">
        <v>0</v>
      </c>
      <c r="P1481" s="34">
        <v>0</v>
      </c>
      <c r="Q1481" s="34">
        <v>0</v>
      </c>
      <c r="R1481" s="34">
        <v>0</v>
      </c>
      <c r="S1481" s="34">
        <v>0</v>
      </c>
      <c r="T1481" s="34">
        <v>1</v>
      </c>
      <c r="U1481" s="35">
        <v>1181</v>
      </c>
      <c r="V1481" s="35">
        <v>26</v>
      </c>
      <c r="W1481" s="35">
        <v>120</v>
      </c>
      <c r="X1481" s="35">
        <v>17</v>
      </c>
      <c r="Y1481" s="35">
        <v>13</v>
      </c>
      <c r="Z1481" s="35">
        <v>39</v>
      </c>
      <c r="AA1481" s="34">
        <v>2</v>
      </c>
      <c r="AB1481" s="34">
        <v>8</v>
      </c>
      <c r="AC1481" s="34">
        <v>5</v>
      </c>
      <c r="AD1481" s="34">
        <v>10</v>
      </c>
      <c r="AE1481" s="34">
        <v>5</v>
      </c>
      <c r="AF1481" s="58">
        <f>'Base tratada'!$AC1481+'Base tratada'!$AD1481+'Base tratada'!$AE1481</f>
        <v>20</v>
      </c>
      <c r="AG14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81" s="58" t="str">
        <f>IF('Base tratada'!$AC1481&gt;=MAX('Base tratada'!$AD1481,'Base tratada'!$AE1481),"Web",
IF('Base tratada'!$AD1481&gt;='Base tratada'!$AE1481,"Catalog",
"Store"))</f>
        <v>Catalog</v>
      </c>
      <c r="AI1481" s="59">
        <f>IF('Base tratada'!$AF1481=0,"0",'Base tratada'!$AK1481/'Base tratada'!$AF1481)</f>
        <v>67.849999999999994</v>
      </c>
      <c r="AJ1481" s="59" t="str">
        <f>IF('Base tratada'!$AI1481=0,"R$ 0",
IF('Base tratada'!$AI1481&lt;=25,"R$ 1–25",
IF('Base tratada'!$AI1481&lt;=50,"R$ 26–50",
"+R$ 50")))</f>
        <v>+R$ 50</v>
      </c>
      <c r="AK1481" s="35">
        <v>1357</v>
      </c>
      <c r="AL1481" s="58" t="str">
        <f>IF('Base tratada'!$AK1481&lt;=100,"R$ 0-100",
IF('Base tratada'!$AK1481&lt;=500,"R$ 101-500",
IF('Base tratada'!$AK1481&lt;=1000,"R$ 501-1000",
IF('Base tratada'!$AK1481&lt;=1500,"R$ 1001-1500",
"+R$ 1500"))))</f>
        <v>R$ 1001-1500</v>
      </c>
      <c r="AM1481" s="34">
        <v>0</v>
      </c>
      <c r="AN1481" s="34">
        <v>0</v>
      </c>
      <c r="AO1481" s="34">
        <v>1</v>
      </c>
      <c r="AP1481" s="34">
        <v>0</v>
      </c>
      <c r="AQ1481" s="34">
        <v>0</v>
      </c>
      <c r="AR1481" s="34">
        <v>1</v>
      </c>
      <c r="AS1481" s="34">
        <v>0</v>
      </c>
      <c r="AT1481" s="34">
        <v>3</v>
      </c>
      <c r="AU1481" s="34">
        <v>11</v>
      </c>
      <c r="AV1481" s="52">
        <v>1318</v>
      </c>
      <c r="AW1481" s="57">
        <v>1</v>
      </c>
      <c r="AX1481" s="58" t="str">
        <f>IF(Tabela3[[#This Row],[Response]]=1, "Aceitou", "Não aceitou")</f>
        <v>Aceitou</v>
      </c>
      <c r="AY1481" s="55" t="str">
        <f>Tabela3[[#This Row],[Faixa Recência]] &amp; " | " &amp; Tabela3[[#This Row],[Faixa Gasto]] &amp; " | " &amp; Tabela3[[#This Row],[Faixa ticket médio]]</f>
        <v>31-45 dias | R$ 1001-1500 | +R$ 50</v>
      </c>
      <c r="AZ14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81" s="36"/>
    </row>
    <row r="1482" spans="1:54" x14ac:dyDescent="0.25">
      <c r="A1482" s="61">
        <v>1481</v>
      </c>
      <c r="B1482" s="37">
        <v>63206</v>
      </c>
      <c r="C1482" s="34">
        <v>0</v>
      </c>
      <c r="D1482" s="34">
        <v>0</v>
      </c>
      <c r="E1482" s="34">
        <v>65</v>
      </c>
      <c r="F1482" s="58" t="str">
        <f>IF('Base tratada'!$E1482&lt;=15,"0-15 dias",
IF('Base tratada'!$E1482&lt;=30, "16-30 dias",
IF('Base tratada'!$E1482&lt;=45, "31-45 dias",
IF('Base tratada'!$E1482&lt;=60, "46-60 dias",
IF('Base tratada'!$E1482&lt;=75, "61-75 dias", "76-99 dias")))))</f>
        <v>61-75 dias</v>
      </c>
      <c r="G1482" s="38">
        <v>46</v>
      </c>
      <c r="H1482" s="60" t="str">
        <f>IF('Base tratada'!$G1482&lt;=29,"24–29",
IF('Base tratada'!$G1482&lt;=39,"30–39",
IF('Base tratada'!$G1482&lt;=49,"40–49",
IF('Base tratada'!$G1482&lt;=59,"50–59",
IF('Base tratada'!$G1482&lt;=69,"60–69",
"70–80")))))</f>
        <v>40–49</v>
      </c>
      <c r="I1482" s="34">
        <v>2260</v>
      </c>
      <c r="J1482" s="58" t="str">
        <f>IF('Base tratada'!$K1482=1,"Divorciado",
IF('Base tratada'!$L1482=1,"Casado",
IF('Base tratada'!$M1482=1, "Solteiro",
IF('Base tratada'!$N1482=1,"Juntos",
"Viúvo"))))</f>
        <v>Casado</v>
      </c>
      <c r="K1482" s="34">
        <v>0</v>
      </c>
      <c r="L1482" s="34">
        <v>1</v>
      </c>
      <c r="M1482" s="34">
        <v>0</v>
      </c>
      <c r="N1482" s="34">
        <v>0</v>
      </c>
      <c r="O1482" s="34">
        <v>0</v>
      </c>
      <c r="P1482" s="34">
        <v>0</v>
      </c>
      <c r="Q1482" s="34">
        <v>0</v>
      </c>
      <c r="R1482" s="34">
        <v>0</v>
      </c>
      <c r="S1482" s="34">
        <v>1</v>
      </c>
      <c r="T1482" s="34">
        <v>0</v>
      </c>
      <c r="U1482" s="35">
        <v>750</v>
      </c>
      <c r="V1482" s="35">
        <v>8</v>
      </c>
      <c r="W1482" s="35">
        <v>125</v>
      </c>
      <c r="X1482" s="35">
        <v>11</v>
      </c>
      <c r="Y1482" s="35">
        <v>8</v>
      </c>
      <c r="Z1482" s="35">
        <v>26</v>
      </c>
      <c r="AA1482" s="34">
        <v>1</v>
      </c>
      <c r="AB1482" s="34">
        <v>2</v>
      </c>
      <c r="AC1482" s="34">
        <v>4</v>
      </c>
      <c r="AD1482" s="34">
        <v>3</v>
      </c>
      <c r="AE1482" s="34">
        <v>6</v>
      </c>
      <c r="AF1482" s="58">
        <f>'Base tratada'!$AC1482+'Base tratada'!$AD1482+'Base tratada'!$AE1482</f>
        <v>13</v>
      </c>
      <c r="AG14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482" s="58" t="str">
        <f>IF('Base tratada'!$AC1482&gt;=MAX('Base tratada'!$AD1482,'Base tratada'!$AE1482),"Web",
IF('Base tratada'!$AD1482&gt;='Base tratada'!$AE1482,"Catalog",
"Store"))</f>
        <v>Store</v>
      </c>
      <c r="AI1482" s="59">
        <f>IF('Base tratada'!$AF1482=0,"0",'Base tratada'!$AK1482/'Base tratada'!$AF1482)</f>
        <v>69.384615384615387</v>
      </c>
      <c r="AJ1482" s="59" t="str">
        <f>IF('Base tratada'!$AI1482=0,"R$ 0",
IF('Base tratada'!$AI1482&lt;=25,"R$ 1–25",
IF('Base tratada'!$AI1482&lt;=50,"R$ 26–50",
"+R$ 50")))</f>
        <v>+R$ 50</v>
      </c>
      <c r="AK1482" s="35">
        <v>902</v>
      </c>
      <c r="AL1482" s="58" t="str">
        <f>IF('Base tratada'!$AK1482&lt;=100,"R$ 0-100",
IF('Base tratada'!$AK1482&lt;=500,"R$ 101-500",
IF('Base tratada'!$AK1482&lt;=1000,"R$ 501-1000",
IF('Base tratada'!$AK1482&lt;=1500,"R$ 1001-1500",
"+R$ 1500"))))</f>
        <v>R$ 501-1000</v>
      </c>
      <c r="AM1482" s="34">
        <v>0</v>
      </c>
      <c r="AN1482" s="34">
        <v>0</v>
      </c>
      <c r="AO1482" s="34">
        <v>0</v>
      </c>
      <c r="AP1482" s="34">
        <v>0</v>
      </c>
      <c r="AQ1482" s="34">
        <v>1</v>
      </c>
      <c r="AR1482" s="34">
        <v>1</v>
      </c>
      <c r="AS1482" s="34">
        <v>0</v>
      </c>
      <c r="AT1482" s="34">
        <v>3</v>
      </c>
      <c r="AU1482" s="34">
        <v>11</v>
      </c>
      <c r="AV1482" s="52">
        <v>876</v>
      </c>
      <c r="AW1482" s="57">
        <v>0</v>
      </c>
      <c r="AX1482" s="58" t="str">
        <f>IF(Tabela3[[#This Row],[Response]]=1, "Aceitou", "Não aceitou")</f>
        <v>Não aceitou</v>
      </c>
      <c r="AY1482" s="55" t="str">
        <f>Tabela3[[#This Row],[Faixa Recência]] &amp; " | " &amp; Tabela3[[#This Row],[Faixa Gasto]] &amp; " | " &amp; Tabela3[[#This Row],[Faixa ticket médio]]</f>
        <v>61-75 dias | R$ 501-1000 | +R$ 50</v>
      </c>
      <c r="AZ14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2" s="36"/>
    </row>
    <row r="1483" spans="1:54" x14ac:dyDescent="0.25">
      <c r="A1483" s="61">
        <v>1482</v>
      </c>
      <c r="B1483" s="37">
        <v>57136</v>
      </c>
      <c r="C1483" s="34">
        <v>1</v>
      </c>
      <c r="D1483" s="34">
        <v>1</v>
      </c>
      <c r="E1483" s="34">
        <v>48</v>
      </c>
      <c r="F1483" s="58" t="str">
        <f>IF('Base tratada'!$E1483&lt;=15,"0-15 dias",
IF('Base tratada'!$E1483&lt;=30, "16-30 dias",
IF('Base tratada'!$E1483&lt;=45, "31-45 dias",
IF('Base tratada'!$E1483&lt;=60, "46-60 dias",
IF('Base tratada'!$E1483&lt;=75, "61-75 dias", "76-99 dias")))))</f>
        <v>46-60 dias</v>
      </c>
      <c r="G1483" s="38">
        <v>48</v>
      </c>
      <c r="H1483" s="60" t="str">
        <f>IF('Base tratada'!$G1483&lt;=29,"24–29",
IF('Base tratada'!$G1483&lt;=39,"30–39",
IF('Base tratada'!$G1483&lt;=49,"40–49",
IF('Base tratada'!$G1483&lt;=59,"50–59",
IF('Base tratada'!$G1483&lt;=69,"60–69",
"70–80")))))</f>
        <v>40–49</v>
      </c>
      <c r="I1483" s="34">
        <v>2514</v>
      </c>
      <c r="J1483" s="58" t="str">
        <f>IF('Base tratada'!$K1483=1,"Divorciado",
IF('Base tratada'!$L1483=1,"Casado",
IF('Base tratada'!$M1483=1, "Solteiro",
IF('Base tratada'!$N1483=1,"Juntos",
"Viúvo"))))</f>
        <v>Casado</v>
      </c>
      <c r="K1483" s="34">
        <v>0</v>
      </c>
      <c r="L1483" s="34">
        <v>1</v>
      </c>
      <c r="M1483" s="34">
        <v>0</v>
      </c>
      <c r="N1483" s="34">
        <v>0</v>
      </c>
      <c r="O1483" s="34">
        <v>0</v>
      </c>
      <c r="P1483" s="34">
        <v>0</v>
      </c>
      <c r="Q1483" s="34">
        <v>0</v>
      </c>
      <c r="R1483" s="34">
        <v>0</v>
      </c>
      <c r="S1483" s="34">
        <v>1</v>
      </c>
      <c r="T1483" s="34">
        <v>0</v>
      </c>
      <c r="U1483" s="35">
        <v>306</v>
      </c>
      <c r="V1483" s="35">
        <v>5</v>
      </c>
      <c r="W1483" s="35">
        <v>109</v>
      </c>
      <c r="X1483" s="35">
        <v>21</v>
      </c>
      <c r="Y1483" s="35">
        <v>109</v>
      </c>
      <c r="Z1483" s="35">
        <v>92</v>
      </c>
      <c r="AA1483" s="34">
        <v>9</v>
      </c>
      <c r="AB1483" s="34">
        <v>6</v>
      </c>
      <c r="AC1483" s="34">
        <v>5</v>
      </c>
      <c r="AD1483" s="34">
        <v>2</v>
      </c>
      <c r="AE1483" s="34">
        <v>10</v>
      </c>
      <c r="AF1483" s="58">
        <f>'Base tratada'!$AC1483+'Base tratada'!$AD1483+'Base tratada'!$AE1483</f>
        <v>17</v>
      </c>
      <c r="AG14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83" s="58" t="str">
        <f>IF('Base tratada'!$AC1483&gt;=MAX('Base tratada'!$AD1483,'Base tratada'!$AE1483),"Web",
IF('Base tratada'!$AD1483&gt;='Base tratada'!$AE1483,"Catalog",
"Store"))</f>
        <v>Store</v>
      </c>
      <c r="AI1483" s="59">
        <f>IF('Base tratada'!$AF1483=0,"0",'Base tratada'!$AK1483/'Base tratada'!$AF1483)</f>
        <v>32.352941176470587</v>
      </c>
      <c r="AJ1483" s="59" t="str">
        <f>IF('Base tratada'!$AI1483=0,"R$ 0",
IF('Base tratada'!$AI1483&lt;=25,"R$ 1–25",
IF('Base tratada'!$AI1483&lt;=50,"R$ 26–50",
"+R$ 50")))</f>
        <v>R$ 26–50</v>
      </c>
      <c r="AK1483" s="35">
        <v>550</v>
      </c>
      <c r="AL1483" s="58" t="str">
        <f>IF('Base tratada'!$AK1483&lt;=100,"R$ 0-100",
IF('Base tratada'!$AK1483&lt;=500,"R$ 101-500",
IF('Base tratada'!$AK1483&lt;=1000,"R$ 501-1000",
IF('Base tratada'!$AK1483&lt;=1500,"R$ 1001-1500",
"+R$ 1500"))))</f>
        <v>R$ 501-1000</v>
      </c>
      <c r="AM1483" s="34">
        <v>0</v>
      </c>
      <c r="AN1483" s="34">
        <v>0</v>
      </c>
      <c r="AO1483" s="34">
        <v>0</v>
      </c>
      <c r="AP1483" s="34">
        <v>0</v>
      </c>
      <c r="AQ1483" s="34">
        <v>0</v>
      </c>
      <c r="AR1483" s="34">
        <v>0</v>
      </c>
      <c r="AS1483" s="34">
        <v>0</v>
      </c>
      <c r="AT1483" s="34">
        <v>3</v>
      </c>
      <c r="AU1483" s="34">
        <v>11</v>
      </c>
      <c r="AV1483" s="52">
        <v>458</v>
      </c>
      <c r="AW1483" s="57">
        <v>0</v>
      </c>
      <c r="AX1483" s="58" t="str">
        <f>IF(Tabela3[[#This Row],[Response]]=1, "Aceitou", "Não aceitou")</f>
        <v>Não aceitou</v>
      </c>
      <c r="AY1483" s="55" t="str">
        <f>Tabela3[[#This Row],[Faixa Recência]] &amp; " | " &amp; Tabela3[[#This Row],[Faixa Gasto]] &amp; " | " &amp; Tabela3[[#This Row],[Faixa ticket médio]]</f>
        <v>46-60 dias | R$ 501-1000 | R$ 26–50</v>
      </c>
      <c r="AZ14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3" s="36"/>
    </row>
    <row r="1484" spans="1:54" x14ac:dyDescent="0.25">
      <c r="A1484" s="61">
        <v>1483</v>
      </c>
      <c r="B1484" s="37">
        <v>46772</v>
      </c>
      <c r="C1484" s="34">
        <v>0</v>
      </c>
      <c r="D1484" s="34">
        <v>1</v>
      </c>
      <c r="E1484" s="34">
        <v>88</v>
      </c>
      <c r="F1484" s="58" t="str">
        <f>IF('Base tratada'!$E1484&lt;=15,"0-15 dias",
IF('Base tratada'!$E1484&lt;=30, "16-30 dias",
IF('Base tratada'!$E1484&lt;=45, "31-45 dias",
IF('Base tratada'!$E1484&lt;=60, "46-60 dias",
IF('Base tratada'!$E1484&lt;=75, "61-75 dias", "76-99 dias")))))</f>
        <v>76-99 dias</v>
      </c>
      <c r="G1484" s="38">
        <v>45</v>
      </c>
      <c r="H1484" s="60" t="str">
        <f>IF('Base tratada'!$G1484&lt;=29,"24–29",
IF('Base tratada'!$G1484&lt;=39,"30–39",
IF('Base tratada'!$G1484&lt;=49,"40–49",
IF('Base tratada'!$G1484&lt;=59,"50–59",
IF('Base tratada'!$G1484&lt;=69,"60–69",
"70–80")))))</f>
        <v>40–49</v>
      </c>
      <c r="I1484" s="34">
        <v>2758</v>
      </c>
      <c r="J1484" s="58" t="str">
        <f>IF('Base tratada'!$K1484=1,"Divorciado",
IF('Base tratada'!$L1484=1,"Casado",
IF('Base tratada'!$M1484=1, "Solteiro",
IF('Base tratada'!$N1484=1,"Juntos",
"Viúvo"))))</f>
        <v>Juntos</v>
      </c>
      <c r="K1484" s="34">
        <v>0</v>
      </c>
      <c r="L1484" s="34">
        <v>0</v>
      </c>
      <c r="M1484" s="34">
        <v>0</v>
      </c>
      <c r="N1484" s="34">
        <v>1</v>
      </c>
      <c r="O1484" s="34">
        <v>0</v>
      </c>
      <c r="P1484" s="34">
        <v>1</v>
      </c>
      <c r="Q1484" s="34">
        <v>0</v>
      </c>
      <c r="R1484" s="34">
        <v>0</v>
      </c>
      <c r="S1484" s="34">
        <v>0</v>
      </c>
      <c r="T1484" s="34">
        <v>0</v>
      </c>
      <c r="U1484" s="35">
        <v>350</v>
      </c>
      <c r="V1484" s="35">
        <v>104</v>
      </c>
      <c r="W1484" s="35">
        <v>189</v>
      </c>
      <c r="X1484" s="35">
        <v>197</v>
      </c>
      <c r="Y1484" s="35">
        <v>151</v>
      </c>
      <c r="Z1484" s="35">
        <v>57</v>
      </c>
      <c r="AA1484" s="34">
        <v>6</v>
      </c>
      <c r="AB1484" s="34">
        <v>8</v>
      </c>
      <c r="AC1484" s="34">
        <v>11</v>
      </c>
      <c r="AD1484" s="34">
        <v>8</v>
      </c>
      <c r="AE1484" s="34">
        <v>5</v>
      </c>
      <c r="AF1484" s="58">
        <f>'Base tratada'!$AC1484+'Base tratada'!$AD1484+'Base tratada'!$AE1484</f>
        <v>24</v>
      </c>
      <c r="AG14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84" s="58" t="str">
        <f>IF('Base tratada'!$AC1484&gt;=MAX('Base tratada'!$AD1484,'Base tratada'!$AE1484),"Web",
IF('Base tratada'!$AD1484&gt;='Base tratada'!$AE1484,"Catalog",
"Store"))</f>
        <v>Web</v>
      </c>
      <c r="AI1484" s="59">
        <f>IF('Base tratada'!$AF1484=0,"0",'Base tratada'!$AK1484/'Base tratada'!$AF1484)</f>
        <v>41.291666666666664</v>
      </c>
      <c r="AJ1484" s="59" t="str">
        <f>IF('Base tratada'!$AI1484=0,"R$ 0",
IF('Base tratada'!$AI1484&lt;=25,"R$ 1–25",
IF('Base tratada'!$AI1484&lt;=50,"R$ 26–50",
"+R$ 50")))</f>
        <v>R$ 26–50</v>
      </c>
      <c r="AK1484" s="35">
        <v>991</v>
      </c>
      <c r="AL1484" s="58" t="str">
        <f>IF('Base tratada'!$AK1484&lt;=100,"R$ 0-100",
IF('Base tratada'!$AK1484&lt;=500,"R$ 101-500",
IF('Base tratada'!$AK1484&lt;=1000,"R$ 501-1000",
IF('Base tratada'!$AK1484&lt;=1500,"R$ 1001-1500",
"+R$ 1500"))))</f>
        <v>R$ 501-1000</v>
      </c>
      <c r="AM1484" s="34">
        <v>0</v>
      </c>
      <c r="AN1484" s="34">
        <v>0</v>
      </c>
      <c r="AO1484" s="34">
        <v>1</v>
      </c>
      <c r="AP1484" s="34">
        <v>0</v>
      </c>
      <c r="AQ1484" s="34">
        <v>0</v>
      </c>
      <c r="AR1484" s="34">
        <v>1</v>
      </c>
      <c r="AS1484" s="34">
        <v>0</v>
      </c>
      <c r="AT1484" s="34">
        <v>3</v>
      </c>
      <c r="AU1484" s="34">
        <v>11</v>
      </c>
      <c r="AV1484" s="52">
        <v>934</v>
      </c>
      <c r="AW1484" s="57">
        <v>0</v>
      </c>
      <c r="AX1484" s="58" t="str">
        <f>IF(Tabela3[[#This Row],[Response]]=1, "Aceitou", "Não aceitou")</f>
        <v>Não aceitou</v>
      </c>
      <c r="AY1484" s="55" t="str">
        <f>Tabela3[[#This Row],[Faixa Recência]] &amp; " | " &amp; Tabela3[[#This Row],[Faixa Gasto]] &amp; " | " &amp; Tabela3[[#This Row],[Faixa ticket médio]]</f>
        <v>76-99 dias | R$ 501-1000 | R$ 26–50</v>
      </c>
      <c r="AZ14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4" s="36"/>
    </row>
    <row r="1485" spans="1:54" x14ac:dyDescent="0.25">
      <c r="A1485" s="61">
        <v>1484</v>
      </c>
      <c r="B1485" s="37">
        <v>78931</v>
      </c>
      <c r="C1485" s="34">
        <v>0</v>
      </c>
      <c r="D1485" s="34">
        <v>0</v>
      </c>
      <c r="E1485" s="34">
        <v>19</v>
      </c>
      <c r="F1485" s="58" t="str">
        <f>IF('Base tratada'!$E1485&lt;=15,"0-15 dias",
IF('Base tratada'!$E1485&lt;=30, "16-30 dias",
IF('Base tratada'!$E1485&lt;=45, "31-45 dias",
IF('Base tratada'!$E1485&lt;=60, "46-60 dias",
IF('Base tratada'!$E1485&lt;=75, "61-75 dias", "76-99 dias")))))</f>
        <v>16-30 dias</v>
      </c>
      <c r="G1485" s="38">
        <v>49</v>
      </c>
      <c r="H1485" s="60" t="str">
        <f>IF('Base tratada'!$G1485&lt;=29,"24–29",
IF('Base tratada'!$G1485&lt;=39,"30–39",
IF('Base tratada'!$G1485&lt;=49,"40–49",
IF('Base tratada'!$G1485&lt;=59,"50–59",
IF('Base tratada'!$G1485&lt;=69,"60–69",
"70–80")))))</f>
        <v>40–49</v>
      </c>
      <c r="I1485" s="34">
        <v>2406</v>
      </c>
      <c r="J1485" s="58" t="str">
        <f>IF('Base tratada'!$K1485=1,"Divorciado",
IF('Base tratada'!$L1485=1,"Casado",
IF('Base tratada'!$M1485=1, "Solteiro",
IF('Base tratada'!$N1485=1,"Juntos",
"Viúvo"))))</f>
        <v>Casado</v>
      </c>
      <c r="K1485" s="34">
        <v>0</v>
      </c>
      <c r="L1485" s="34">
        <v>1</v>
      </c>
      <c r="M1485" s="34">
        <v>0</v>
      </c>
      <c r="N1485" s="34">
        <v>0</v>
      </c>
      <c r="O1485" s="34">
        <v>0</v>
      </c>
      <c r="P1485" s="34">
        <v>0</v>
      </c>
      <c r="Q1485" s="34">
        <v>0</v>
      </c>
      <c r="R1485" s="34">
        <v>0</v>
      </c>
      <c r="S1485" s="34">
        <v>0</v>
      </c>
      <c r="T1485" s="34">
        <v>1</v>
      </c>
      <c r="U1485" s="35">
        <v>331</v>
      </c>
      <c r="V1485" s="35">
        <v>197</v>
      </c>
      <c r="W1485" s="35">
        <v>170</v>
      </c>
      <c r="X1485" s="35">
        <v>58</v>
      </c>
      <c r="Y1485" s="35">
        <v>152</v>
      </c>
      <c r="Z1485" s="35">
        <v>35</v>
      </c>
      <c r="AA1485" s="34">
        <v>1</v>
      </c>
      <c r="AB1485" s="34">
        <v>1</v>
      </c>
      <c r="AC1485" s="34">
        <v>2</v>
      </c>
      <c r="AD1485" s="34">
        <v>8</v>
      </c>
      <c r="AE1485" s="34">
        <v>13</v>
      </c>
      <c r="AF1485" s="58">
        <f>'Base tratada'!$AC1485+'Base tratada'!$AD1485+'Base tratada'!$AE1485</f>
        <v>23</v>
      </c>
      <c r="AG14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85" s="58" t="str">
        <f>IF('Base tratada'!$AC1485&gt;=MAX('Base tratada'!$AD1485,'Base tratada'!$AE1485),"Web",
IF('Base tratada'!$AD1485&gt;='Base tratada'!$AE1485,"Catalog",
"Store"))</f>
        <v>Store</v>
      </c>
      <c r="AI1485" s="59">
        <f>IF('Base tratada'!$AF1485=0,"0",'Base tratada'!$AK1485/'Base tratada'!$AF1485)</f>
        <v>39.478260869565219</v>
      </c>
      <c r="AJ1485" s="59" t="str">
        <f>IF('Base tratada'!$AI1485=0,"R$ 0",
IF('Base tratada'!$AI1485&lt;=25,"R$ 1–25",
IF('Base tratada'!$AI1485&lt;=50,"R$ 26–50",
"+R$ 50")))</f>
        <v>R$ 26–50</v>
      </c>
      <c r="AK1485" s="35">
        <v>908</v>
      </c>
      <c r="AL1485" s="58" t="str">
        <f>IF('Base tratada'!$AK1485&lt;=100,"R$ 0-100",
IF('Base tratada'!$AK1485&lt;=500,"R$ 101-500",
IF('Base tratada'!$AK1485&lt;=1000,"R$ 501-1000",
IF('Base tratada'!$AK1485&lt;=1500,"R$ 1001-1500",
"+R$ 1500"))))</f>
        <v>R$ 501-1000</v>
      </c>
      <c r="AM1485" s="34">
        <v>0</v>
      </c>
      <c r="AN1485" s="34">
        <v>0</v>
      </c>
      <c r="AO1485" s="34">
        <v>0</v>
      </c>
      <c r="AP1485" s="34">
        <v>0</v>
      </c>
      <c r="AQ1485" s="34">
        <v>0</v>
      </c>
      <c r="AR1485" s="34">
        <v>0</v>
      </c>
      <c r="AS1485" s="34">
        <v>0</v>
      </c>
      <c r="AT1485" s="34">
        <v>3</v>
      </c>
      <c r="AU1485" s="34">
        <v>11</v>
      </c>
      <c r="AV1485" s="52">
        <v>873</v>
      </c>
      <c r="AW1485" s="57">
        <v>0</v>
      </c>
      <c r="AX1485" s="58" t="str">
        <f>IF(Tabela3[[#This Row],[Response]]=1, "Aceitou", "Não aceitou")</f>
        <v>Não aceitou</v>
      </c>
      <c r="AY1485" s="55" t="str">
        <f>Tabela3[[#This Row],[Faixa Recência]] &amp; " | " &amp; Tabela3[[#This Row],[Faixa Gasto]] &amp; " | " &amp; Tabela3[[#This Row],[Faixa ticket médio]]</f>
        <v>16-30 dias | R$ 501-1000 | R$ 26–50</v>
      </c>
      <c r="AZ14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5" s="36"/>
    </row>
    <row r="1486" spans="1:54" x14ac:dyDescent="0.25">
      <c r="A1486" s="61">
        <v>1485</v>
      </c>
      <c r="B1486" s="37">
        <v>53977</v>
      </c>
      <c r="C1486" s="34">
        <v>0</v>
      </c>
      <c r="D1486" s="34">
        <v>1</v>
      </c>
      <c r="E1486" s="34">
        <v>21</v>
      </c>
      <c r="F1486" s="58" t="str">
        <f>IF('Base tratada'!$E1486&lt;=15,"0-15 dias",
IF('Base tratada'!$E1486&lt;=30, "16-30 dias",
IF('Base tratada'!$E1486&lt;=45, "31-45 dias",
IF('Base tratada'!$E1486&lt;=60, "46-60 dias",
IF('Base tratada'!$E1486&lt;=75, "61-75 dias", "76-99 dias")))))</f>
        <v>16-30 dias</v>
      </c>
      <c r="G1486" s="38">
        <v>62</v>
      </c>
      <c r="H1486" s="60" t="str">
        <f>IF('Base tratada'!$G1486&lt;=29,"24–29",
IF('Base tratada'!$G1486&lt;=39,"30–39",
IF('Base tratada'!$G1486&lt;=49,"40–49",
IF('Base tratada'!$G1486&lt;=59,"50–59",
IF('Base tratada'!$G1486&lt;=69,"60–69",
"70–80")))))</f>
        <v>60–69</v>
      </c>
      <c r="I1486" s="34">
        <v>2545</v>
      </c>
      <c r="J1486" s="58" t="str">
        <f>IF('Base tratada'!$K1486=1,"Divorciado",
IF('Base tratada'!$L1486=1,"Casado",
IF('Base tratada'!$M1486=1, "Solteiro",
IF('Base tratada'!$N1486=1,"Juntos",
"Viúvo"))))</f>
        <v>Juntos</v>
      </c>
      <c r="K1486" s="34">
        <v>0</v>
      </c>
      <c r="L1486" s="34">
        <v>0</v>
      </c>
      <c r="M1486" s="34">
        <v>0</v>
      </c>
      <c r="N1486" s="34">
        <v>1</v>
      </c>
      <c r="O1486" s="34">
        <v>0</v>
      </c>
      <c r="P1486" s="34">
        <v>0</v>
      </c>
      <c r="Q1486" s="34">
        <v>0</v>
      </c>
      <c r="R1486" s="34">
        <v>1</v>
      </c>
      <c r="S1486" s="34">
        <v>0</v>
      </c>
      <c r="T1486" s="34">
        <v>0</v>
      </c>
      <c r="U1486" s="35">
        <v>620</v>
      </c>
      <c r="V1486" s="35">
        <v>16</v>
      </c>
      <c r="W1486" s="35">
        <v>165</v>
      </c>
      <c r="X1486" s="35">
        <v>0</v>
      </c>
      <c r="Y1486" s="35">
        <v>24</v>
      </c>
      <c r="Z1486" s="35">
        <v>82</v>
      </c>
      <c r="AA1486" s="34">
        <v>5</v>
      </c>
      <c r="AB1486" s="34">
        <v>5</v>
      </c>
      <c r="AC1486" s="34">
        <v>5</v>
      </c>
      <c r="AD1486" s="34">
        <v>5</v>
      </c>
      <c r="AE1486" s="34">
        <v>12</v>
      </c>
      <c r="AF1486" s="58">
        <f>'Base tratada'!$AC1486+'Base tratada'!$AD1486+'Base tratada'!$AE1486</f>
        <v>22</v>
      </c>
      <c r="AG14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86" s="58" t="str">
        <f>IF('Base tratada'!$AC1486&gt;=MAX('Base tratada'!$AD1486,'Base tratada'!$AE1486),"Web",
IF('Base tratada'!$AD1486&gt;='Base tratada'!$AE1486,"Catalog",
"Store"))</f>
        <v>Store</v>
      </c>
      <c r="AI1486" s="59">
        <f>IF('Base tratada'!$AF1486=0,"0",'Base tratada'!$AK1486/'Base tratada'!$AF1486)</f>
        <v>37.5</v>
      </c>
      <c r="AJ1486" s="59" t="str">
        <f>IF('Base tratada'!$AI1486=0,"R$ 0",
IF('Base tratada'!$AI1486&lt;=25,"R$ 1–25",
IF('Base tratada'!$AI1486&lt;=50,"R$ 26–50",
"+R$ 50")))</f>
        <v>R$ 26–50</v>
      </c>
      <c r="AK1486" s="35">
        <v>825</v>
      </c>
      <c r="AL1486" s="58" t="str">
        <f>IF('Base tratada'!$AK1486&lt;=100,"R$ 0-100",
IF('Base tratada'!$AK1486&lt;=500,"R$ 101-500",
IF('Base tratada'!$AK1486&lt;=1000,"R$ 501-1000",
IF('Base tratada'!$AK1486&lt;=1500,"R$ 1001-1500",
"+R$ 1500"))))</f>
        <v>R$ 501-1000</v>
      </c>
      <c r="AM1486" s="34">
        <v>0</v>
      </c>
      <c r="AN1486" s="34">
        <v>0</v>
      </c>
      <c r="AO1486" s="34">
        <v>0</v>
      </c>
      <c r="AP1486" s="34">
        <v>0</v>
      </c>
      <c r="AQ1486" s="34">
        <v>0</v>
      </c>
      <c r="AR1486" s="34">
        <v>0</v>
      </c>
      <c r="AS1486" s="34">
        <v>0</v>
      </c>
      <c r="AT1486" s="34">
        <v>3</v>
      </c>
      <c r="AU1486" s="34">
        <v>11</v>
      </c>
      <c r="AV1486" s="52">
        <v>743</v>
      </c>
      <c r="AW1486" s="57">
        <v>0</v>
      </c>
      <c r="AX1486" s="58" t="str">
        <f>IF(Tabela3[[#This Row],[Response]]=1, "Aceitou", "Não aceitou")</f>
        <v>Não aceitou</v>
      </c>
      <c r="AY1486" s="55" t="str">
        <f>Tabela3[[#This Row],[Faixa Recência]] &amp; " | " &amp; Tabela3[[#This Row],[Faixa Gasto]] &amp; " | " &amp; Tabela3[[#This Row],[Faixa ticket médio]]</f>
        <v>16-30 dias | R$ 501-1000 | R$ 26–50</v>
      </c>
      <c r="AZ14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6" s="36"/>
    </row>
    <row r="1487" spans="1:54" x14ac:dyDescent="0.25">
      <c r="A1487" s="61">
        <v>1486</v>
      </c>
      <c r="B1487" s="37">
        <v>84219</v>
      </c>
      <c r="C1487" s="34">
        <v>0</v>
      </c>
      <c r="D1487" s="34">
        <v>0</v>
      </c>
      <c r="E1487" s="34">
        <v>27</v>
      </c>
      <c r="F1487" s="58" t="str">
        <f>IF('Base tratada'!$E1487&lt;=15,"0-15 dias",
IF('Base tratada'!$E1487&lt;=30, "16-30 dias",
IF('Base tratada'!$E1487&lt;=45, "31-45 dias",
IF('Base tratada'!$E1487&lt;=60, "46-60 dias",
IF('Base tratada'!$E1487&lt;=75, "61-75 dias", "76-99 dias")))))</f>
        <v>16-30 dias</v>
      </c>
      <c r="G1487" s="38">
        <v>32</v>
      </c>
      <c r="H1487" s="60" t="str">
        <f>IF('Base tratada'!$G1487&lt;=29,"24–29",
IF('Base tratada'!$G1487&lt;=39,"30–39",
IF('Base tratada'!$G1487&lt;=49,"40–49",
IF('Base tratada'!$G1487&lt;=59,"50–59",
IF('Base tratada'!$G1487&lt;=69,"60–69",
"70–80")))))</f>
        <v>30–39</v>
      </c>
      <c r="I1487" s="34">
        <v>2306</v>
      </c>
      <c r="J1487" s="58" t="str">
        <f>IF('Base tratada'!$K1487=1,"Divorciado",
IF('Base tratada'!$L1487=1,"Casado",
IF('Base tratada'!$M1487=1, "Solteiro",
IF('Base tratada'!$N1487=1,"Juntos",
"Viúvo"))))</f>
        <v>Casado</v>
      </c>
      <c r="K1487" s="34">
        <v>0</v>
      </c>
      <c r="L1487" s="34">
        <v>1</v>
      </c>
      <c r="M1487" s="34">
        <v>0</v>
      </c>
      <c r="N1487" s="34">
        <v>0</v>
      </c>
      <c r="O1487" s="34">
        <v>0</v>
      </c>
      <c r="P1487" s="34">
        <v>0</v>
      </c>
      <c r="Q1487" s="34">
        <v>0</v>
      </c>
      <c r="R1487" s="34">
        <v>1</v>
      </c>
      <c r="S1487" s="34">
        <v>0</v>
      </c>
      <c r="T1487" s="34">
        <v>0</v>
      </c>
      <c r="U1487" s="35">
        <v>434</v>
      </c>
      <c r="V1487" s="35">
        <v>137</v>
      </c>
      <c r="W1487" s="35">
        <v>400</v>
      </c>
      <c r="X1487" s="35">
        <v>45</v>
      </c>
      <c r="Y1487" s="35">
        <v>137</v>
      </c>
      <c r="Z1487" s="35">
        <v>45</v>
      </c>
      <c r="AA1487" s="34">
        <v>1</v>
      </c>
      <c r="AB1487" s="34">
        <v>1</v>
      </c>
      <c r="AC1487" s="34">
        <v>3</v>
      </c>
      <c r="AD1487" s="34">
        <v>4</v>
      </c>
      <c r="AE1487" s="34">
        <v>10</v>
      </c>
      <c r="AF1487" s="58">
        <f>'Base tratada'!$AC1487+'Base tratada'!$AD1487+'Base tratada'!$AE1487</f>
        <v>17</v>
      </c>
      <c r="AG14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87" s="58" t="str">
        <f>IF('Base tratada'!$AC1487&gt;=MAX('Base tratada'!$AD1487,'Base tratada'!$AE1487),"Web",
IF('Base tratada'!$AD1487&gt;='Base tratada'!$AE1487,"Catalog",
"Store"))</f>
        <v>Store</v>
      </c>
      <c r="AI1487" s="59">
        <f>IF('Base tratada'!$AF1487=0,"0",'Base tratada'!$AK1487/'Base tratada'!$AF1487)</f>
        <v>67.82352941176471</v>
      </c>
      <c r="AJ1487" s="59" t="str">
        <f>IF('Base tratada'!$AI1487=0,"R$ 0",
IF('Base tratada'!$AI1487&lt;=25,"R$ 1–25",
IF('Base tratada'!$AI1487&lt;=50,"R$ 26–50",
"+R$ 50")))</f>
        <v>+R$ 50</v>
      </c>
      <c r="AK1487" s="35">
        <v>1153</v>
      </c>
      <c r="AL1487" s="58" t="str">
        <f>IF('Base tratada'!$AK1487&lt;=100,"R$ 0-100",
IF('Base tratada'!$AK1487&lt;=500,"R$ 101-500",
IF('Base tratada'!$AK1487&lt;=1000,"R$ 501-1000",
IF('Base tratada'!$AK1487&lt;=1500,"R$ 1001-1500",
"+R$ 1500"))))</f>
        <v>R$ 1001-1500</v>
      </c>
      <c r="AM1487" s="34">
        <v>0</v>
      </c>
      <c r="AN1487" s="34">
        <v>0</v>
      </c>
      <c r="AO1487" s="34">
        <v>0</v>
      </c>
      <c r="AP1487" s="34">
        <v>0</v>
      </c>
      <c r="AQ1487" s="34">
        <v>0</v>
      </c>
      <c r="AR1487" s="34">
        <v>0</v>
      </c>
      <c r="AS1487" s="34">
        <v>0</v>
      </c>
      <c r="AT1487" s="34">
        <v>3</v>
      </c>
      <c r="AU1487" s="34">
        <v>11</v>
      </c>
      <c r="AV1487" s="52">
        <v>1108</v>
      </c>
      <c r="AW1487" s="57">
        <v>0</v>
      </c>
      <c r="AX1487" s="58" t="str">
        <f>IF(Tabela3[[#This Row],[Response]]=1, "Aceitou", "Não aceitou")</f>
        <v>Não aceitou</v>
      </c>
      <c r="AY1487" s="55" t="str">
        <f>Tabela3[[#This Row],[Faixa Recência]] &amp; " | " &amp; Tabela3[[#This Row],[Faixa Gasto]] &amp; " | " &amp; Tabela3[[#This Row],[Faixa ticket médio]]</f>
        <v>16-30 dias | R$ 1001-1500 | +R$ 50</v>
      </c>
      <c r="AZ14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87" s="36"/>
    </row>
    <row r="1488" spans="1:54" x14ac:dyDescent="0.25">
      <c r="A1488" s="61">
        <v>1487</v>
      </c>
      <c r="B1488" s="37">
        <v>46098</v>
      </c>
      <c r="C1488" s="34">
        <v>1</v>
      </c>
      <c r="D1488" s="34">
        <v>1</v>
      </c>
      <c r="E1488" s="34">
        <v>86</v>
      </c>
      <c r="F1488" s="58" t="str">
        <f>IF('Base tratada'!$E1488&lt;=15,"0-15 dias",
IF('Base tratada'!$E1488&lt;=30, "16-30 dias",
IF('Base tratada'!$E1488&lt;=45, "31-45 dias",
IF('Base tratada'!$E1488&lt;=60, "46-60 dias",
IF('Base tratada'!$E1488&lt;=75, "61-75 dias", "76-99 dias")))))</f>
        <v>76-99 dias</v>
      </c>
      <c r="G1488" s="38">
        <v>45</v>
      </c>
      <c r="H1488" s="60" t="str">
        <f>IF('Base tratada'!$G1488&lt;=29,"24–29",
IF('Base tratada'!$G1488&lt;=39,"30–39",
IF('Base tratada'!$G1488&lt;=49,"40–49",
IF('Base tratada'!$G1488&lt;=59,"50–59",
IF('Base tratada'!$G1488&lt;=69,"60–69",
"70–80")))))</f>
        <v>40–49</v>
      </c>
      <c r="I1488" s="34">
        <v>2839</v>
      </c>
      <c r="J1488" s="58" t="str">
        <f>IF('Base tratada'!$K1488=1,"Divorciado",
IF('Base tratada'!$L1488=1,"Casado",
IF('Base tratada'!$M1488=1, "Solteiro",
IF('Base tratada'!$N1488=1,"Juntos",
"Viúvo"))))</f>
        <v>Solteiro</v>
      </c>
      <c r="K1488" s="34">
        <v>0</v>
      </c>
      <c r="L1488" s="34">
        <v>0</v>
      </c>
      <c r="M1488" s="34">
        <v>1</v>
      </c>
      <c r="N1488" s="34">
        <v>0</v>
      </c>
      <c r="O1488" s="34">
        <v>0</v>
      </c>
      <c r="P1488" s="34">
        <v>0</v>
      </c>
      <c r="Q1488" s="34">
        <v>0</v>
      </c>
      <c r="R1488" s="34">
        <v>0</v>
      </c>
      <c r="S1488" s="34">
        <v>1</v>
      </c>
      <c r="T1488" s="34">
        <v>0</v>
      </c>
      <c r="U1488" s="35">
        <v>57</v>
      </c>
      <c r="V1488" s="35">
        <v>0</v>
      </c>
      <c r="W1488" s="35">
        <v>27</v>
      </c>
      <c r="X1488" s="35">
        <v>0</v>
      </c>
      <c r="Y1488" s="35">
        <v>0</v>
      </c>
      <c r="Z1488" s="35">
        <v>36</v>
      </c>
      <c r="AA1488" s="34">
        <v>4</v>
      </c>
      <c r="AB1488" s="34">
        <v>8</v>
      </c>
      <c r="AC1488" s="34">
        <v>3</v>
      </c>
      <c r="AD1488" s="34">
        <v>2</v>
      </c>
      <c r="AE1488" s="34">
        <v>2</v>
      </c>
      <c r="AF1488" s="58">
        <f>'Base tratada'!$AC1488+'Base tratada'!$AD1488+'Base tratada'!$AE1488</f>
        <v>7</v>
      </c>
      <c r="AG14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88" s="58" t="str">
        <f>IF('Base tratada'!$AC1488&gt;=MAX('Base tratada'!$AD1488,'Base tratada'!$AE1488),"Web",
IF('Base tratada'!$AD1488&gt;='Base tratada'!$AE1488,"Catalog",
"Store"))</f>
        <v>Web</v>
      </c>
      <c r="AI1488" s="59">
        <f>IF('Base tratada'!$AF1488=0,"0",'Base tratada'!$AK1488/'Base tratada'!$AF1488)</f>
        <v>12</v>
      </c>
      <c r="AJ1488" s="59" t="str">
        <f>IF('Base tratada'!$AI1488=0,"R$ 0",
IF('Base tratada'!$AI1488&lt;=25,"R$ 1–25",
IF('Base tratada'!$AI1488&lt;=50,"R$ 26–50",
"+R$ 50")))</f>
        <v>R$ 1–25</v>
      </c>
      <c r="AK1488" s="35">
        <v>84</v>
      </c>
      <c r="AL1488" s="58" t="str">
        <f>IF('Base tratada'!$AK1488&lt;=100,"R$ 0-100",
IF('Base tratada'!$AK1488&lt;=500,"R$ 101-500",
IF('Base tratada'!$AK1488&lt;=1000,"R$ 501-1000",
IF('Base tratada'!$AK1488&lt;=1500,"R$ 1001-1500",
"+R$ 1500"))))</f>
        <v>R$ 0-100</v>
      </c>
      <c r="AM1488" s="34">
        <v>0</v>
      </c>
      <c r="AN1488" s="34">
        <v>0</v>
      </c>
      <c r="AO1488" s="34">
        <v>0</v>
      </c>
      <c r="AP1488" s="34">
        <v>0</v>
      </c>
      <c r="AQ1488" s="34">
        <v>0</v>
      </c>
      <c r="AR1488" s="34">
        <v>0</v>
      </c>
      <c r="AS1488" s="34">
        <v>0</v>
      </c>
      <c r="AT1488" s="34">
        <v>3</v>
      </c>
      <c r="AU1488" s="34">
        <v>11</v>
      </c>
      <c r="AV1488" s="52">
        <v>48</v>
      </c>
      <c r="AW1488" s="57">
        <v>0</v>
      </c>
      <c r="AX1488" s="58" t="str">
        <f>IF(Tabela3[[#This Row],[Response]]=1, "Aceitou", "Não aceitou")</f>
        <v>Não aceitou</v>
      </c>
      <c r="AY1488" s="55" t="str">
        <f>Tabela3[[#This Row],[Faixa Recência]] &amp; " | " &amp; Tabela3[[#This Row],[Faixa Gasto]] &amp; " | " &amp; Tabela3[[#This Row],[Faixa ticket médio]]</f>
        <v>76-99 dias | R$ 0-100 | R$ 1–25</v>
      </c>
      <c r="AZ14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8" s="36"/>
    </row>
    <row r="1489" spans="1:54" x14ac:dyDescent="0.25">
      <c r="A1489" s="61">
        <v>1488</v>
      </c>
      <c r="B1489" s="37">
        <v>73538</v>
      </c>
      <c r="C1489" s="34">
        <v>0</v>
      </c>
      <c r="D1489" s="34">
        <v>1</v>
      </c>
      <c r="E1489" s="34">
        <v>92</v>
      </c>
      <c r="F1489" s="58" t="str">
        <f>IF('Base tratada'!$E1489&lt;=15,"0-15 dias",
IF('Base tratada'!$E1489&lt;=30, "16-30 dias",
IF('Base tratada'!$E1489&lt;=45, "31-45 dias",
IF('Base tratada'!$E1489&lt;=60, "46-60 dias",
IF('Base tratada'!$E1489&lt;=75, "61-75 dias", "76-99 dias")))))</f>
        <v>76-99 dias</v>
      </c>
      <c r="G1489" s="38">
        <v>55</v>
      </c>
      <c r="H1489" s="60" t="str">
        <f>IF('Base tratada'!$G1489&lt;=29,"24–29",
IF('Base tratada'!$G1489&lt;=39,"30–39",
IF('Base tratada'!$G1489&lt;=49,"40–49",
IF('Base tratada'!$G1489&lt;=59,"50–59",
IF('Base tratada'!$G1489&lt;=69,"60–69",
"70–80")))))</f>
        <v>50–59</v>
      </c>
      <c r="I1489" s="34">
        <v>2740</v>
      </c>
      <c r="J1489" s="58" t="str">
        <f>IF('Base tratada'!$K1489=1,"Divorciado",
IF('Base tratada'!$L1489=1,"Casado",
IF('Base tratada'!$M1489=1, "Solteiro",
IF('Base tratada'!$N1489=1,"Juntos",
"Viúvo"))))</f>
        <v>Casado</v>
      </c>
      <c r="K1489" s="34">
        <v>0</v>
      </c>
      <c r="L1489" s="34">
        <v>1</v>
      </c>
      <c r="M1489" s="34">
        <v>0</v>
      </c>
      <c r="N1489" s="34">
        <v>0</v>
      </c>
      <c r="O1489" s="34">
        <v>0</v>
      </c>
      <c r="P1489" s="34">
        <v>0</v>
      </c>
      <c r="Q1489" s="34">
        <v>0</v>
      </c>
      <c r="R1489" s="34">
        <v>1</v>
      </c>
      <c r="S1489" s="34">
        <v>0</v>
      </c>
      <c r="T1489" s="34">
        <v>0</v>
      </c>
      <c r="U1489" s="35">
        <v>811</v>
      </c>
      <c r="V1489" s="35">
        <v>76</v>
      </c>
      <c r="W1489" s="35">
        <v>428</v>
      </c>
      <c r="X1489" s="35">
        <v>99</v>
      </c>
      <c r="Y1489" s="35">
        <v>137</v>
      </c>
      <c r="Z1489" s="35">
        <v>107</v>
      </c>
      <c r="AA1489" s="34">
        <v>3</v>
      </c>
      <c r="AB1489" s="34">
        <v>7</v>
      </c>
      <c r="AC1489" s="34">
        <v>10</v>
      </c>
      <c r="AD1489" s="34">
        <v>4</v>
      </c>
      <c r="AE1489" s="34">
        <v>9</v>
      </c>
      <c r="AF1489" s="58">
        <f>'Base tratada'!$AC1489+'Base tratada'!$AD1489+'Base tratada'!$AE1489</f>
        <v>23</v>
      </c>
      <c r="AG14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89" s="58" t="str">
        <f>IF('Base tratada'!$AC1489&gt;=MAX('Base tratada'!$AD1489,'Base tratada'!$AE1489),"Web",
IF('Base tratada'!$AD1489&gt;='Base tratada'!$AE1489,"Catalog",
"Store"))</f>
        <v>Web</v>
      </c>
      <c r="AI1489" s="59">
        <f>IF('Base tratada'!$AF1489=0,"0",'Base tratada'!$AK1489/'Base tratada'!$AF1489)</f>
        <v>67.434782608695656</v>
      </c>
      <c r="AJ1489" s="59" t="str">
        <f>IF('Base tratada'!$AI1489=0,"R$ 0",
IF('Base tratada'!$AI1489&lt;=25,"R$ 1–25",
IF('Base tratada'!$AI1489&lt;=50,"R$ 26–50",
"+R$ 50")))</f>
        <v>+R$ 50</v>
      </c>
      <c r="AK1489" s="35">
        <v>1551</v>
      </c>
      <c r="AL1489" s="58" t="str">
        <f>IF('Base tratada'!$AK1489&lt;=100,"R$ 0-100",
IF('Base tratada'!$AK1489&lt;=500,"R$ 101-500",
IF('Base tratada'!$AK1489&lt;=1000,"R$ 501-1000",
IF('Base tratada'!$AK1489&lt;=1500,"R$ 1001-1500",
"+R$ 1500"))))</f>
        <v>+R$ 1500</v>
      </c>
      <c r="AM1489" s="34">
        <v>0</v>
      </c>
      <c r="AN1489" s="34">
        <v>0</v>
      </c>
      <c r="AO1489" s="34">
        <v>0</v>
      </c>
      <c r="AP1489" s="34">
        <v>0</v>
      </c>
      <c r="AQ1489" s="34">
        <v>0</v>
      </c>
      <c r="AR1489" s="34">
        <v>0</v>
      </c>
      <c r="AS1489" s="34">
        <v>0</v>
      </c>
      <c r="AT1489" s="34">
        <v>3</v>
      </c>
      <c r="AU1489" s="34">
        <v>11</v>
      </c>
      <c r="AV1489" s="52">
        <v>1444</v>
      </c>
      <c r="AW1489" s="57">
        <v>0</v>
      </c>
      <c r="AX1489" s="58" t="str">
        <f>IF(Tabela3[[#This Row],[Response]]=1, "Aceitou", "Não aceitou")</f>
        <v>Não aceitou</v>
      </c>
      <c r="AY1489" s="55" t="str">
        <f>Tabela3[[#This Row],[Faixa Recência]] &amp; " | " &amp; Tabela3[[#This Row],[Faixa Gasto]] &amp; " | " &amp; Tabela3[[#This Row],[Faixa ticket médio]]</f>
        <v>76-99 dias | +R$ 1500 | +R$ 50</v>
      </c>
      <c r="AZ14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89" s="36"/>
    </row>
    <row r="1490" spans="1:54" x14ac:dyDescent="0.25">
      <c r="A1490" s="61">
        <v>1489</v>
      </c>
      <c r="B1490" s="37">
        <v>79529</v>
      </c>
      <c r="C1490" s="34">
        <v>0</v>
      </c>
      <c r="D1490" s="34">
        <v>0</v>
      </c>
      <c r="E1490" s="34">
        <v>1</v>
      </c>
      <c r="F1490" s="58" t="str">
        <f>IF('Base tratada'!$E1490&lt;=15,"0-15 dias",
IF('Base tratada'!$E1490&lt;=30, "16-30 dias",
IF('Base tratada'!$E1490&lt;=45, "31-45 dias",
IF('Base tratada'!$E1490&lt;=60, "46-60 dias",
IF('Base tratada'!$E1490&lt;=75, "61-75 dias", "76-99 dias")))))</f>
        <v>0-15 dias</v>
      </c>
      <c r="G1490" s="38">
        <v>34</v>
      </c>
      <c r="H1490" s="60" t="str">
        <f>IF('Base tratada'!$G1490&lt;=29,"24–29",
IF('Base tratada'!$G1490&lt;=39,"30–39",
IF('Base tratada'!$G1490&lt;=49,"40–49",
IF('Base tratada'!$G1490&lt;=59,"50–59",
IF('Base tratada'!$G1490&lt;=69,"60–69",
"70–80")))))</f>
        <v>30–39</v>
      </c>
      <c r="I1490" s="34">
        <v>2222</v>
      </c>
      <c r="J1490" s="58" t="str">
        <f>IF('Base tratada'!$K1490=1,"Divorciado",
IF('Base tratada'!$L1490=1,"Casado",
IF('Base tratada'!$M1490=1, "Solteiro",
IF('Base tratada'!$N1490=1,"Juntos",
"Viúvo"))))</f>
        <v>Casado</v>
      </c>
      <c r="K1490" s="34">
        <v>0</v>
      </c>
      <c r="L1490" s="34">
        <v>1</v>
      </c>
      <c r="M1490" s="34">
        <v>0</v>
      </c>
      <c r="N1490" s="34">
        <v>0</v>
      </c>
      <c r="O1490" s="34">
        <v>0</v>
      </c>
      <c r="P1490" s="34">
        <v>0</v>
      </c>
      <c r="Q1490" s="34">
        <v>0</v>
      </c>
      <c r="R1490" s="34">
        <v>1</v>
      </c>
      <c r="S1490" s="34">
        <v>0</v>
      </c>
      <c r="T1490" s="34">
        <v>0</v>
      </c>
      <c r="U1490" s="35">
        <v>423</v>
      </c>
      <c r="V1490" s="35">
        <v>42</v>
      </c>
      <c r="W1490" s="35">
        <v>706</v>
      </c>
      <c r="X1490" s="35">
        <v>73</v>
      </c>
      <c r="Y1490" s="35">
        <v>197</v>
      </c>
      <c r="Z1490" s="35">
        <v>197</v>
      </c>
      <c r="AA1490" s="34">
        <v>1</v>
      </c>
      <c r="AB1490" s="34">
        <v>2</v>
      </c>
      <c r="AC1490" s="34">
        <v>4</v>
      </c>
      <c r="AD1490" s="34">
        <v>8</v>
      </c>
      <c r="AE1490" s="34">
        <v>9</v>
      </c>
      <c r="AF1490" s="58">
        <f>'Base tratada'!$AC1490+'Base tratada'!$AD1490+'Base tratada'!$AE1490</f>
        <v>21</v>
      </c>
      <c r="AG14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90" s="58" t="str">
        <f>IF('Base tratada'!$AC1490&gt;=MAX('Base tratada'!$AD1490,'Base tratada'!$AE1490),"Web",
IF('Base tratada'!$AD1490&gt;='Base tratada'!$AE1490,"Catalog",
"Store"))</f>
        <v>Store</v>
      </c>
      <c r="AI1490" s="59">
        <f>IF('Base tratada'!$AF1490=0,"0",'Base tratada'!$AK1490/'Base tratada'!$AF1490)</f>
        <v>68.61904761904762</v>
      </c>
      <c r="AJ1490" s="59" t="str">
        <f>IF('Base tratada'!$AI1490=0,"R$ 0",
IF('Base tratada'!$AI1490&lt;=25,"R$ 1–25",
IF('Base tratada'!$AI1490&lt;=50,"R$ 26–50",
"+R$ 50")))</f>
        <v>+R$ 50</v>
      </c>
      <c r="AK1490" s="35">
        <v>1441</v>
      </c>
      <c r="AL1490" s="58" t="str">
        <f>IF('Base tratada'!$AK1490&lt;=100,"R$ 0-100",
IF('Base tratada'!$AK1490&lt;=500,"R$ 101-500",
IF('Base tratada'!$AK1490&lt;=1000,"R$ 501-1000",
IF('Base tratada'!$AK1490&lt;=1500,"R$ 1001-1500",
"+R$ 1500"))))</f>
        <v>R$ 1001-1500</v>
      </c>
      <c r="AM1490" s="34">
        <v>0</v>
      </c>
      <c r="AN1490" s="34">
        <v>0</v>
      </c>
      <c r="AO1490" s="34">
        <v>0</v>
      </c>
      <c r="AP1490" s="34">
        <v>0</v>
      </c>
      <c r="AQ1490" s="34">
        <v>0</v>
      </c>
      <c r="AR1490" s="34">
        <v>0</v>
      </c>
      <c r="AS1490" s="34">
        <v>0</v>
      </c>
      <c r="AT1490" s="34">
        <v>3</v>
      </c>
      <c r="AU1490" s="34">
        <v>11</v>
      </c>
      <c r="AV1490" s="52">
        <v>1244</v>
      </c>
      <c r="AW1490" s="57">
        <v>0</v>
      </c>
      <c r="AX1490" s="58" t="str">
        <f>IF(Tabela3[[#This Row],[Response]]=1, "Aceitou", "Não aceitou")</f>
        <v>Não aceitou</v>
      </c>
      <c r="AY1490" s="55" t="str">
        <f>Tabela3[[#This Row],[Faixa Recência]] &amp; " | " &amp; Tabela3[[#This Row],[Faixa Gasto]] &amp; " | " &amp; Tabela3[[#This Row],[Faixa ticket médio]]</f>
        <v>0-15 dias | R$ 1001-1500 | +R$ 50</v>
      </c>
      <c r="AZ14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90" s="36"/>
    </row>
    <row r="1491" spans="1:54" x14ac:dyDescent="0.25">
      <c r="A1491" s="61">
        <v>1490</v>
      </c>
      <c r="B1491" s="37">
        <v>20981</v>
      </c>
      <c r="C1491" s="34">
        <v>0</v>
      </c>
      <c r="D1491" s="34">
        <v>0</v>
      </c>
      <c r="E1491" s="34">
        <v>14</v>
      </c>
      <c r="F1491" s="58" t="str">
        <f>IF('Base tratada'!$E1491&lt;=15,"0-15 dias",
IF('Base tratada'!$E1491&lt;=30, "16-30 dias",
IF('Base tratada'!$E1491&lt;=45, "31-45 dias",
IF('Base tratada'!$E1491&lt;=60, "46-60 dias",
IF('Base tratada'!$E1491&lt;=75, "61-75 dias", "76-99 dias")))))</f>
        <v>0-15 dias</v>
      </c>
      <c r="G1491" s="38">
        <v>43</v>
      </c>
      <c r="H1491" s="60" t="str">
        <f>IF('Base tratada'!$G1491&lt;=29,"24–29",
IF('Base tratada'!$G1491&lt;=39,"30–39",
IF('Base tratada'!$G1491&lt;=49,"40–49",
IF('Base tratada'!$G1491&lt;=59,"50–59",
IF('Base tratada'!$G1491&lt;=69,"60–69",
"70–80")))))</f>
        <v>40–49</v>
      </c>
      <c r="I1491" s="34">
        <v>2584</v>
      </c>
      <c r="J1491" s="58" t="str">
        <f>IF('Base tratada'!$K1491=1,"Divorciado",
IF('Base tratada'!$L1491=1,"Casado",
IF('Base tratada'!$M1491=1, "Solteiro",
IF('Base tratada'!$N1491=1,"Juntos",
"Viúvo"))))</f>
        <v>Juntos</v>
      </c>
      <c r="K1491" s="34">
        <v>0</v>
      </c>
      <c r="L1491" s="34">
        <v>0</v>
      </c>
      <c r="M1491" s="34">
        <v>0</v>
      </c>
      <c r="N1491" s="34">
        <v>1</v>
      </c>
      <c r="O1491" s="34">
        <v>0</v>
      </c>
      <c r="P1491" s="34">
        <v>1</v>
      </c>
      <c r="Q1491" s="34">
        <v>0</v>
      </c>
      <c r="R1491" s="34">
        <v>0</v>
      </c>
      <c r="S1491" s="34">
        <v>0</v>
      </c>
      <c r="T1491" s="34">
        <v>0</v>
      </c>
      <c r="U1491" s="35">
        <v>2</v>
      </c>
      <c r="V1491" s="35">
        <v>12</v>
      </c>
      <c r="W1491" s="35">
        <v>10</v>
      </c>
      <c r="X1491" s="35">
        <v>6</v>
      </c>
      <c r="Y1491" s="35">
        <v>13</v>
      </c>
      <c r="Z1491" s="35">
        <v>30</v>
      </c>
      <c r="AA1491" s="34">
        <v>1</v>
      </c>
      <c r="AB1491" s="34">
        <v>8</v>
      </c>
      <c r="AC1491" s="34">
        <v>3</v>
      </c>
      <c r="AD1491" s="34">
        <v>1</v>
      </c>
      <c r="AE1491" s="34">
        <v>2</v>
      </c>
      <c r="AF1491" s="58">
        <f>'Base tratada'!$AC1491+'Base tratada'!$AD1491+'Base tratada'!$AE1491</f>
        <v>6</v>
      </c>
      <c r="AG14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91" s="58" t="str">
        <f>IF('Base tratada'!$AC1491&gt;=MAX('Base tratada'!$AD1491,'Base tratada'!$AE1491),"Web",
IF('Base tratada'!$AD1491&gt;='Base tratada'!$AE1491,"Catalog",
"Store"))</f>
        <v>Web</v>
      </c>
      <c r="AI1491" s="59">
        <f>IF('Base tratada'!$AF1491=0,"0",'Base tratada'!$AK1491/'Base tratada'!$AF1491)</f>
        <v>7.166666666666667</v>
      </c>
      <c r="AJ1491" s="59" t="str">
        <f>IF('Base tratada'!$AI1491=0,"R$ 0",
IF('Base tratada'!$AI1491&lt;=25,"R$ 1–25",
IF('Base tratada'!$AI1491&lt;=50,"R$ 26–50",
"+R$ 50")))</f>
        <v>R$ 1–25</v>
      </c>
      <c r="AK1491" s="35">
        <v>43</v>
      </c>
      <c r="AL1491" s="58" t="str">
        <f>IF('Base tratada'!$AK1491&lt;=100,"R$ 0-100",
IF('Base tratada'!$AK1491&lt;=500,"R$ 101-500",
IF('Base tratada'!$AK1491&lt;=1000,"R$ 501-1000",
IF('Base tratada'!$AK1491&lt;=1500,"R$ 1001-1500",
"+R$ 1500"))))</f>
        <v>R$ 0-100</v>
      </c>
      <c r="AM1491" s="34">
        <v>0</v>
      </c>
      <c r="AN1491" s="34">
        <v>0</v>
      </c>
      <c r="AO1491" s="34">
        <v>0</v>
      </c>
      <c r="AP1491" s="34">
        <v>0</v>
      </c>
      <c r="AQ1491" s="34">
        <v>0</v>
      </c>
      <c r="AR1491" s="34">
        <v>0</v>
      </c>
      <c r="AS1491" s="34">
        <v>0</v>
      </c>
      <c r="AT1491" s="34">
        <v>3</v>
      </c>
      <c r="AU1491" s="34">
        <v>11</v>
      </c>
      <c r="AV1491" s="52">
        <v>13</v>
      </c>
      <c r="AW1491" s="57">
        <v>1</v>
      </c>
      <c r="AX1491" s="58" t="str">
        <f>IF(Tabela3[[#This Row],[Response]]=1, "Aceitou", "Não aceitou")</f>
        <v>Aceitou</v>
      </c>
      <c r="AY1491" s="55" t="str">
        <f>Tabela3[[#This Row],[Faixa Recência]] &amp; " | " &amp; Tabela3[[#This Row],[Faixa Gasto]] &amp; " | " &amp; Tabela3[[#This Row],[Faixa ticket médio]]</f>
        <v>0-15 dias | R$ 0-100 | R$ 1–25</v>
      </c>
      <c r="AZ14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1" s="36"/>
    </row>
    <row r="1492" spans="1:54" x14ac:dyDescent="0.25">
      <c r="A1492" s="61">
        <v>1491</v>
      </c>
      <c r="B1492" s="37">
        <v>51766</v>
      </c>
      <c r="C1492" s="34">
        <v>1</v>
      </c>
      <c r="D1492" s="34">
        <v>0</v>
      </c>
      <c r="E1492" s="34">
        <v>74</v>
      </c>
      <c r="F1492" s="58" t="str">
        <f>IF('Base tratada'!$E1492&lt;=15,"0-15 dias",
IF('Base tratada'!$E1492&lt;=30, "16-30 dias",
IF('Base tratada'!$E1492&lt;=45, "31-45 dias",
IF('Base tratada'!$E1492&lt;=60, "46-60 dias",
IF('Base tratada'!$E1492&lt;=75, "61-75 dias", "76-99 dias")))))</f>
        <v>61-75 dias</v>
      </c>
      <c r="G1492" s="38">
        <v>40</v>
      </c>
      <c r="H1492" s="60" t="str">
        <f>IF('Base tratada'!$G1492&lt;=29,"24–29",
IF('Base tratada'!$G1492&lt;=39,"30–39",
IF('Base tratada'!$G1492&lt;=49,"40–49",
IF('Base tratada'!$G1492&lt;=59,"50–59",
IF('Base tratada'!$G1492&lt;=69,"60–69",
"70–80")))))</f>
        <v>40–49</v>
      </c>
      <c r="I1492" s="34">
        <v>2269</v>
      </c>
      <c r="J1492" s="58" t="str">
        <f>IF('Base tratada'!$K1492=1,"Divorciado",
IF('Base tratada'!$L1492=1,"Casado",
IF('Base tratada'!$M1492=1, "Solteiro",
IF('Base tratada'!$N1492=1,"Juntos",
"Viúvo"))))</f>
        <v>Solteiro</v>
      </c>
      <c r="K1492" s="34">
        <v>0</v>
      </c>
      <c r="L1492" s="34">
        <v>0</v>
      </c>
      <c r="M1492" s="34">
        <v>1</v>
      </c>
      <c r="N1492" s="34">
        <v>0</v>
      </c>
      <c r="O1492" s="34">
        <v>0</v>
      </c>
      <c r="P1492" s="34">
        <v>0</v>
      </c>
      <c r="Q1492" s="34">
        <v>0</v>
      </c>
      <c r="R1492" s="34">
        <v>1</v>
      </c>
      <c r="S1492" s="34">
        <v>0</v>
      </c>
      <c r="T1492" s="34">
        <v>0</v>
      </c>
      <c r="U1492" s="35">
        <v>60</v>
      </c>
      <c r="V1492" s="35">
        <v>51</v>
      </c>
      <c r="W1492" s="35">
        <v>87</v>
      </c>
      <c r="X1492" s="35">
        <v>6</v>
      </c>
      <c r="Y1492" s="35">
        <v>20</v>
      </c>
      <c r="Z1492" s="35">
        <v>51</v>
      </c>
      <c r="AA1492" s="34">
        <v>2</v>
      </c>
      <c r="AB1492" s="34">
        <v>5</v>
      </c>
      <c r="AC1492" s="34">
        <v>4</v>
      </c>
      <c r="AD1492" s="34">
        <v>2</v>
      </c>
      <c r="AE1492" s="34">
        <v>4</v>
      </c>
      <c r="AF1492" s="58">
        <f>'Base tratada'!$AC1492+'Base tratada'!$AD1492+'Base tratada'!$AE1492</f>
        <v>10</v>
      </c>
      <c r="AG14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92" s="58" t="str">
        <f>IF('Base tratada'!$AC1492&gt;=MAX('Base tratada'!$AD1492,'Base tratada'!$AE1492),"Web",
IF('Base tratada'!$AD1492&gt;='Base tratada'!$AE1492,"Catalog",
"Store"))</f>
        <v>Web</v>
      </c>
      <c r="AI1492" s="59">
        <f>IF('Base tratada'!$AF1492=0,"0",'Base tratada'!$AK1492/'Base tratada'!$AF1492)</f>
        <v>22.4</v>
      </c>
      <c r="AJ1492" s="59" t="str">
        <f>IF('Base tratada'!$AI1492=0,"R$ 0",
IF('Base tratada'!$AI1492&lt;=25,"R$ 1–25",
IF('Base tratada'!$AI1492&lt;=50,"R$ 26–50",
"+R$ 50")))</f>
        <v>R$ 1–25</v>
      </c>
      <c r="AK1492" s="35">
        <v>224</v>
      </c>
      <c r="AL1492" s="58" t="str">
        <f>IF('Base tratada'!$AK1492&lt;=100,"R$ 0-100",
IF('Base tratada'!$AK1492&lt;=500,"R$ 101-500",
IF('Base tratada'!$AK1492&lt;=1000,"R$ 501-1000",
IF('Base tratada'!$AK1492&lt;=1500,"R$ 1001-1500",
"+R$ 1500"))))</f>
        <v>R$ 101-500</v>
      </c>
      <c r="AM1492" s="34">
        <v>0</v>
      </c>
      <c r="AN1492" s="34">
        <v>0</v>
      </c>
      <c r="AO1492" s="34">
        <v>0</v>
      </c>
      <c r="AP1492" s="34">
        <v>0</v>
      </c>
      <c r="AQ1492" s="34">
        <v>0</v>
      </c>
      <c r="AR1492" s="34">
        <v>0</v>
      </c>
      <c r="AS1492" s="34">
        <v>0</v>
      </c>
      <c r="AT1492" s="34">
        <v>3</v>
      </c>
      <c r="AU1492" s="34">
        <v>11</v>
      </c>
      <c r="AV1492" s="52">
        <v>173</v>
      </c>
      <c r="AW1492" s="57">
        <v>0</v>
      </c>
      <c r="AX1492" s="58" t="str">
        <f>IF(Tabela3[[#This Row],[Response]]=1, "Aceitou", "Não aceitou")</f>
        <v>Não aceitou</v>
      </c>
      <c r="AY1492" s="55" t="str">
        <f>Tabela3[[#This Row],[Faixa Recência]] &amp; " | " &amp; Tabela3[[#This Row],[Faixa Gasto]] &amp; " | " &amp; Tabela3[[#This Row],[Faixa ticket médio]]</f>
        <v>61-75 dias | R$ 101-500 | R$ 1–25</v>
      </c>
      <c r="AZ14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2" s="36"/>
    </row>
    <row r="1493" spans="1:54" x14ac:dyDescent="0.25">
      <c r="A1493" s="61">
        <v>1492</v>
      </c>
      <c r="B1493" s="37">
        <v>55759</v>
      </c>
      <c r="C1493" s="34">
        <v>0</v>
      </c>
      <c r="D1493" s="34">
        <v>1</v>
      </c>
      <c r="E1493" s="34">
        <v>84</v>
      </c>
      <c r="F1493" s="58" t="str">
        <f>IF('Base tratada'!$E1493&lt;=15,"0-15 dias",
IF('Base tratada'!$E1493&lt;=30, "16-30 dias",
IF('Base tratada'!$E1493&lt;=45, "31-45 dias",
IF('Base tratada'!$E1493&lt;=60, "46-60 dias",
IF('Base tratada'!$E1493&lt;=75, "61-75 dias", "76-99 dias")))))</f>
        <v>76-99 dias</v>
      </c>
      <c r="G1493" s="38">
        <v>58</v>
      </c>
      <c r="H1493" s="60" t="str">
        <f>IF('Base tratada'!$G1493&lt;=29,"24–29",
IF('Base tratada'!$G1493&lt;=39,"30–39",
IF('Base tratada'!$G1493&lt;=49,"40–49",
IF('Base tratada'!$G1493&lt;=59,"50–59",
IF('Base tratada'!$G1493&lt;=69,"60–69",
"70–80")))))</f>
        <v>50–59</v>
      </c>
      <c r="I1493" s="34">
        <v>2737</v>
      </c>
      <c r="J1493" s="58" t="str">
        <f>IF('Base tratada'!$K1493=1,"Divorciado",
IF('Base tratada'!$L1493=1,"Casado",
IF('Base tratada'!$M1493=1, "Solteiro",
IF('Base tratada'!$N1493=1,"Juntos",
"Viúvo"))))</f>
        <v>Casado</v>
      </c>
      <c r="K1493" s="34">
        <v>0</v>
      </c>
      <c r="L1493" s="34">
        <v>1</v>
      </c>
      <c r="M1493" s="34">
        <v>0</v>
      </c>
      <c r="N1493" s="34">
        <v>0</v>
      </c>
      <c r="O1493" s="34">
        <v>0</v>
      </c>
      <c r="P1493" s="34">
        <v>0</v>
      </c>
      <c r="Q1493" s="34">
        <v>0</v>
      </c>
      <c r="R1493" s="34">
        <v>1</v>
      </c>
      <c r="S1493" s="34">
        <v>0</v>
      </c>
      <c r="T1493" s="34">
        <v>0</v>
      </c>
      <c r="U1493" s="35">
        <v>675</v>
      </c>
      <c r="V1493" s="35">
        <v>0</v>
      </c>
      <c r="W1493" s="35">
        <v>85</v>
      </c>
      <c r="X1493" s="35">
        <v>10</v>
      </c>
      <c r="Y1493" s="35">
        <v>7</v>
      </c>
      <c r="Z1493" s="35">
        <v>77</v>
      </c>
      <c r="AA1493" s="34">
        <v>5</v>
      </c>
      <c r="AB1493" s="34">
        <v>8</v>
      </c>
      <c r="AC1493" s="34">
        <v>10</v>
      </c>
      <c r="AD1493" s="34">
        <v>3</v>
      </c>
      <c r="AE1493" s="34">
        <v>8</v>
      </c>
      <c r="AF1493" s="58">
        <f>'Base tratada'!$AC1493+'Base tratada'!$AD1493+'Base tratada'!$AE1493</f>
        <v>21</v>
      </c>
      <c r="AG14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93" s="58" t="str">
        <f>IF('Base tratada'!$AC1493&gt;=MAX('Base tratada'!$AD1493,'Base tratada'!$AE1493),"Web",
IF('Base tratada'!$AD1493&gt;='Base tratada'!$AE1493,"Catalog",
"Store"))</f>
        <v>Web</v>
      </c>
      <c r="AI1493" s="59">
        <f>IF('Base tratada'!$AF1493=0,"0",'Base tratada'!$AK1493/'Base tratada'!$AF1493)</f>
        <v>37</v>
      </c>
      <c r="AJ1493" s="59" t="str">
        <f>IF('Base tratada'!$AI1493=0,"R$ 0",
IF('Base tratada'!$AI1493&lt;=25,"R$ 1–25",
IF('Base tratada'!$AI1493&lt;=50,"R$ 26–50",
"+R$ 50")))</f>
        <v>R$ 26–50</v>
      </c>
      <c r="AK1493" s="35">
        <v>777</v>
      </c>
      <c r="AL1493" s="58" t="str">
        <f>IF('Base tratada'!$AK1493&lt;=100,"R$ 0-100",
IF('Base tratada'!$AK1493&lt;=500,"R$ 101-500",
IF('Base tratada'!$AK1493&lt;=1000,"R$ 501-1000",
IF('Base tratada'!$AK1493&lt;=1500,"R$ 1001-1500",
"+R$ 1500"))))</f>
        <v>R$ 501-1000</v>
      </c>
      <c r="AM1493" s="34">
        <v>0</v>
      </c>
      <c r="AN1493" s="34">
        <v>0</v>
      </c>
      <c r="AO1493" s="34">
        <v>0</v>
      </c>
      <c r="AP1493" s="34">
        <v>0</v>
      </c>
      <c r="AQ1493" s="34">
        <v>0</v>
      </c>
      <c r="AR1493" s="34">
        <v>0</v>
      </c>
      <c r="AS1493" s="34">
        <v>0</v>
      </c>
      <c r="AT1493" s="34">
        <v>3</v>
      </c>
      <c r="AU1493" s="34">
        <v>11</v>
      </c>
      <c r="AV1493" s="52">
        <v>700</v>
      </c>
      <c r="AW1493" s="57">
        <v>0</v>
      </c>
      <c r="AX1493" s="58" t="str">
        <f>IF(Tabela3[[#This Row],[Response]]=1, "Aceitou", "Não aceitou")</f>
        <v>Não aceitou</v>
      </c>
      <c r="AY1493" s="55" t="str">
        <f>Tabela3[[#This Row],[Faixa Recência]] &amp; " | " &amp; Tabela3[[#This Row],[Faixa Gasto]] &amp; " | " &amp; Tabela3[[#This Row],[Faixa ticket médio]]</f>
        <v>76-99 dias | R$ 501-1000 | R$ 26–50</v>
      </c>
      <c r="AZ14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3" s="36"/>
    </row>
    <row r="1494" spans="1:54" x14ac:dyDescent="0.25">
      <c r="A1494" s="61">
        <v>1493</v>
      </c>
      <c r="B1494" s="37">
        <v>33039</v>
      </c>
      <c r="C1494" s="34">
        <v>1</v>
      </c>
      <c r="D1494" s="34">
        <v>0</v>
      </c>
      <c r="E1494" s="34">
        <v>4</v>
      </c>
      <c r="F1494" s="58" t="str">
        <f>IF('Base tratada'!$E1494&lt;=15,"0-15 dias",
IF('Base tratada'!$E1494&lt;=30, "16-30 dias",
IF('Base tratada'!$E1494&lt;=45, "31-45 dias",
IF('Base tratada'!$E1494&lt;=60, "46-60 dias",
IF('Base tratada'!$E1494&lt;=75, "61-75 dias", "76-99 dias")))))</f>
        <v>0-15 dias</v>
      </c>
      <c r="G1494" s="38">
        <v>42</v>
      </c>
      <c r="H1494" s="60" t="str">
        <f>IF('Base tratada'!$G1494&lt;=29,"24–29",
IF('Base tratada'!$G1494&lt;=39,"30–39",
IF('Base tratada'!$G1494&lt;=49,"40–49",
IF('Base tratada'!$G1494&lt;=59,"50–59",
IF('Base tratada'!$G1494&lt;=69,"60–69",
"70–80")))))</f>
        <v>40–49</v>
      </c>
      <c r="I1494" s="34">
        <v>2452</v>
      </c>
      <c r="J1494" s="58" t="str">
        <f>IF('Base tratada'!$K1494=1,"Divorciado",
IF('Base tratada'!$L1494=1,"Casado",
IF('Base tratada'!$M1494=1, "Solteiro",
IF('Base tratada'!$N1494=1,"Juntos",
"Viúvo"))))</f>
        <v>Casado</v>
      </c>
      <c r="K1494" s="34">
        <v>0</v>
      </c>
      <c r="L1494" s="34">
        <v>1</v>
      </c>
      <c r="M1494" s="34">
        <v>0</v>
      </c>
      <c r="N1494" s="34">
        <v>0</v>
      </c>
      <c r="O1494" s="34">
        <v>0</v>
      </c>
      <c r="P1494" s="34">
        <v>0</v>
      </c>
      <c r="Q1494" s="34">
        <v>0</v>
      </c>
      <c r="R1494" s="34">
        <v>1</v>
      </c>
      <c r="S1494" s="34">
        <v>0</v>
      </c>
      <c r="T1494" s="34">
        <v>0</v>
      </c>
      <c r="U1494" s="35">
        <v>30</v>
      </c>
      <c r="V1494" s="35">
        <v>8</v>
      </c>
      <c r="W1494" s="35">
        <v>12</v>
      </c>
      <c r="X1494" s="35">
        <v>8</v>
      </c>
      <c r="Y1494" s="35">
        <v>8</v>
      </c>
      <c r="Z1494" s="35">
        <v>12</v>
      </c>
      <c r="AA1494" s="34">
        <v>1</v>
      </c>
      <c r="AB1494" s="34">
        <v>5</v>
      </c>
      <c r="AC1494" s="34">
        <v>2</v>
      </c>
      <c r="AD1494" s="34">
        <v>0</v>
      </c>
      <c r="AE1494" s="34">
        <v>4</v>
      </c>
      <c r="AF1494" s="58">
        <f>'Base tratada'!$AC1494+'Base tratada'!$AD1494+'Base tratada'!$AE1494</f>
        <v>6</v>
      </c>
      <c r="AG14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94" s="58" t="str">
        <f>IF('Base tratada'!$AC1494&gt;=MAX('Base tratada'!$AD1494,'Base tratada'!$AE1494),"Web",
IF('Base tratada'!$AD1494&gt;='Base tratada'!$AE1494,"Catalog",
"Store"))</f>
        <v>Store</v>
      </c>
      <c r="AI1494" s="59">
        <f>IF('Base tratada'!$AF1494=0,"0",'Base tratada'!$AK1494/'Base tratada'!$AF1494)</f>
        <v>11</v>
      </c>
      <c r="AJ1494" s="59" t="str">
        <f>IF('Base tratada'!$AI1494=0,"R$ 0",
IF('Base tratada'!$AI1494&lt;=25,"R$ 1–25",
IF('Base tratada'!$AI1494&lt;=50,"R$ 26–50",
"+R$ 50")))</f>
        <v>R$ 1–25</v>
      </c>
      <c r="AK1494" s="35">
        <v>66</v>
      </c>
      <c r="AL1494" s="58" t="str">
        <f>IF('Base tratada'!$AK1494&lt;=100,"R$ 0-100",
IF('Base tratada'!$AK1494&lt;=500,"R$ 101-500",
IF('Base tratada'!$AK1494&lt;=1000,"R$ 501-1000",
IF('Base tratada'!$AK1494&lt;=1500,"R$ 1001-1500",
"+R$ 1500"))))</f>
        <v>R$ 0-100</v>
      </c>
      <c r="AM1494" s="34">
        <v>0</v>
      </c>
      <c r="AN1494" s="34">
        <v>0</v>
      </c>
      <c r="AO1494" s="34">
        <v>0</v>
      </c>
      <c r="AP1494" s="34">
        <v>0</v>
      </c>
      <c r="AQ1494" s="34">
        <v>0</v>
      </c>
      <c r="AR1494" s="34">
        <v>0</v>
      </c>
      <c r="AS1494" s="34">
        <v>0</v>
      </c>
      <c r="AT1494" s="34">
        <v>3</v>
      </c>
      <c r="AU1494" s="34">
        <v>11</v>
      </c>
      <c r="AV1494" s="52">
        <v>54</v>
      </c>
      <c r="AW1494" s="57">
        <v>0</v>
      </c>
      <c r="AX1494" s="58" t="str">
        <f>IF(Tabela3[[#This Row],[Response]]=1, "Aceitou", "Não aceitou")</f>
        <v>Não aceitou</v>
      </c>
      <c r="AY1494" s="55" t="str">
        <f>Tabela3[[#This Row],[Faixa Recência]] &amp; " | " &amp; Tabela3[[#This Row],[Faixa Gasto]] &amp; " | " &amp; Tabela3[[#This Row],[Faixa ticket médio]]</f>
        <v>0-15 dias | R$ 0-100 | R$ 1–25</v>
      </c>
      <c r="AZ14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4" s="36"/>
    </row>
    <row r="1495" spans="1:54" x14ac:dyDescent="0.25">
      <c r="A1495" s="61">
        <v>1494</v>
      </c>
      <c r="B1495" s="37">
        <v>37787</v>
      </c>
      <c r="C1495" s="34">
        <v>1</v>
      </c>
      <c r="D1495" s="34">
        <v>0</v>
      </c>
      <c r="E1495" s="34">
        <v>50</v>
      </c>
      <c r="F1495" s="58" t="str">
        <f>IF('Base tratada'!$E1495&lt;=15,"0-15 dias",
IF('Base tratada'!$E1495&lt;=30, "16-30 dias",
IF('Base tratada'!$E1495&lt;=45, "31-45 dias",
IF('Base tratada'!$E1495&lt;=60, "46-60 dias",
IF('Base tratada'!$E1495&lt;=75, "61-75 dias", "76-99 dias")))))</f>
        <v>46-60 dias</v>
      </c>
      <c r="G1495" s="38">
        <v>48</v>
      </c>
      <c r="H1495" s="60" t="str">
        <f>IF('Base tratada'!$G1495&lt;=29,"24–29",
IF('Base tratada'!$G1495&lt;=39,"30–39",
IF('Base tratada'!$G1495&lt;=49,"40–49",
IF('Base tratada'!$G1495&lt;=59,"50–59",
IF('Base tratada'!$G1495&lt;=69,"60–69",
"70–80")))))</f>
        <v>40–49</v>
      </c>
      <c r="I1495" s="34">
        <v>2441</v>
      </c>
      <c r="J1495" s="58" t="str">
        <f>IF('Base tratada'!$K1495=1,"Divorciado",
IF('Base tratada'!$L1495=1,"Casado",
IF('Base tratada'!$M1495=1, "Solteiro",
IF('Base tratada'!$N1495=1,"Juntos",
"Viúvo"))))</f>
        <v>Casado</v>
      </c>
      <c r="K1495" s="34">
        <v>0</v>
      </c>
      <c r="L1495" s="34">
        <v>1</v>
      </c>
      <c r="M1495" s="34">
        <v>0</v>
      </c>
      <c r="N1495" s="34">
        <v>0</v>
      </c>
      <c r="O1495" s="34">
        <v>0</v>
      </c>
      <c r="P1495" s="34">
        <v>0</v>
      </c>
      <c r="Q1495" s="34">
        <v>0</v>
      </c>
      <c r="R1495" s="34">
        <v>0</v>
      </c>
      <c r="S1495" s="34">
        <v>1</v>
      </c>
      <c r="T1495" s="34">
        <v>0</v>
      </c>
      <c r="U1495" s="35">
        <v>40</v>
      </c>
      <c r="V1495" s="35">
        <v>1</v>
      </c>
      <c r="W1495" s="35">
        <v>40</v>
      </c>
      <c r="X1495" s="35">
        <v>4</v>
      </c>
      <c r="Y1495" s="35">
        <v>3</v>
      </c>
      <c r="Z1495" s="35">
        <v>18</v>
      </c>
      <c r="AA1495" s="34">
        <v>1</v>
      </c>
      <c r="AB1495" s="34">
        <v>8</v>
      </c>
      <c r="AC1495" s="34">
        <v>3</v>
      </c>
      <c r="AD1495" s="34">
        <v>0</v>
      </c>
      <c r="AE1495" s="34">
        <v>3</v>
      </c>
      <c r="AF1495" s="58">
        <f>'Base tratada'!$AC1495+'Base tratada'!$AD1495+'Base tratada'!$AE1495</f>
        <v>6</v>
      </c>
      <c r="AG14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95" s="58" t="str">
        <f>IF('Base tratada'!$AC1495&gt;=MAX('Base tratada'!$AD1495,'Base tratada'!$AE1495),"Web",
IF('Base tratada'!$AD1495&gt;='Base tratada'!$AE1495,"Catalog",
"Store"))</f>
        <v>Web</v>
      </c>
      <c r="AI1495" s="59">
        <f>IF('Base tratada'!$AF1495=0,"0",'Base tratada'!$AK1495/'Base tratada'!$AF1495)</f>
        <v>14.666666666666666</v>
      </c>
      <c r="AJ1495" s="59" t="str">
        <f>IF('Base tratada'!$AI1495=0,"R$ 0",
IF('Base tratada'!$AI1495&lt;=25,"R$ 1–25",
IF('Base tratada'!$AI1495&lt;=50,"R$ 26–50",
"+R$ 50")))</f>
        <v>R$ 1–25</v>
      </c>
      <c r="AK1495" s="35">
        <v>88</v>
      </c>
      <c r="AL1495" s="58" t="str">
        <f>IF('Base tratada'!$AK1495&lt;=100,"R$ 0-100",
IF('Base tratada'!$AK1495&lt;=500,"R$ 101-500",
IF('Base tratada'!$AK1495&lt;=1000,"R$ 501-1000",
IF('Base tratada'!$AK1495&lt;=1500,"R$ 1001-1500",
"+R$ 1500"))))</f>
        <v>R$ 0-100</v>
      </c>
      <c r="AM1495" s="34">
        <v>0</v>
      </c>
      <c r="AN1495" s="34">
        <v>0</v>
      </c>
      <c r="AO1495" s="34">
        <v>0</v>
      </c>
      <c r="AP1495" s="34">
        <v>0</v>
      </c>
      <c r="AQ1495" s="34">
        <v>0</v>
      </c>
      <c r="AR1495" s="34">
        <v>0</v>
      </c>
      <c r="AS1495" s="34">
        <v>0</v>
      </c>
      <c r="AT1495" s="34">
        <v>3</v>
      </c>
      <c r="AU1495" s="34">
        <v>11</v>
      </c>
      <c r="AV1495" s="52">
        <v>70</v>
      </c>
      <c r="AW1495" s="57">
        <v>0</v>
      </c>
      <c r="AX1495" s="58" t="str">
        <f>IF(Tabela3[[#This Row],[Response]]=1, "Aceitou", "Não aceitou")</f>
        <v>Não aceitou</v>
      </c>
      <c r="AY1495" s="55" t="str">
        <f>Tabela3[[#This Row],[Faixa Recência]] &amp; " | " &amp; Tabela3[[#This Row],[Faixa Gasto]] &amp; " | " &amp; Tabela3[[#This Row],[Faixa ticket médio]]</f>
        <v>46-60 dias | R$ 0-100 | R$ 1–25</v>
      </c>
      <c r="AZ14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5" s="36"/>
    </row>
    <row r="1496" spans="1:54" x14ac:dyDescent="0.25">
      <c r="A1496" s="61">
        <v>1495</v>
      </c>
      <c r="B1496" s="37">
        <v>27242</v>
      </c>
      <c r="C1496" s="34">
        <v>1</v>
      </c>
      <c r="D1496" s="34">
        <v>0</v>
      </c>
      <c r="E1496" s="34">
        <v>2</v>
      </c>
      <c r="F1496" s="58" t="str">
        <f>IF('Base tratada'!$E1496&lt;=15,"0-15 dias",
IF('Base tratada'!$E1496&lt;=30, "16-30 dias",
IF('Base tratada'!$E1496&lt;=45, "31-45 dias",
IF('Base tratada'!$E1496&lt;=60, "46-60 dias",
IF('Base tratada'!$E1496&lt;=75, "61-75 dias", "76-99 dias")))))</f>
        <v>0-15 dias</v>
      </c>
      <c r="G1496" s="38">
        <v>50</v>
      </c>
      <c r="H1496" s="60" t="str">
        <f>IF('Base tratada'!$G1496&lt;=29,"24–29",
IF('Base tratada'!$G1496&lt;=39,"30–39",
IF('Base tratada'!$G1496&lt;=49,"40–49",
IF('Base tratada'!$G1496&lt;=59,"50–59",
IF('Base tratada'!$G1496&lt;=69,"60–69",
"70–80")))))</f>
        <v>50–59</v>
      </c>
      <c r="I1496" s="34">
        <v>2754</v>
      </c>
      <c r="J1496" s="58" t="str">
        <f>IF('Base tratada'!$K1496=1,"Divorciado",
IF('Base tratada'!$L1496=1,"Casado",
IF('Base tratada'!$M1496=1, "Solteiro",
IF('Base tratada'!$N1496=1,"Juntos",
"Viúvo"))))</f>
        <v>Solteiro</v>
      </c>
      <c r="K1496" s="34">
        <v>0</v>
      </c>
      <c r="L1496" s="34">
        <v>0</v>
      </c>
      <c r="M1496" s="34">
        <v>1</v>
      </c>
      <c r="N1496" s="34">
        <v>0</v>
      </c>
      <c r="O1496" s="34">
        <v>0</v>
      </c>
      <c r="P1496" s="34">
        <v>0</v>
      </c>
      <c r="Q1496" s="34">
        <v>0</v>
      </c>
      <c r="R1496" s="34">
        <v>1</v>
      </c>
      <c r="S1496" s="34">
        <v>0</v>
      </c>
      <c r="T1496" s="34">
        <v>0</v>
      </c>
      <c r="U1496" s="35">
        <v>3</v>
      </c>
      <c r="V1496" s="35">
        <v>17</v>
      </c>
      <c r="W1496" s="35">
        <v>26</v>
      </c>
      <c r="X1496" s="35">
        <v>20</v>
      </c>
      <c r="Y1496" s="35">
        <v>1</v>
      </c>
      <c r="Z1496" s="35">
        <v>39</v>
      </c>
      <c r="AA1496" s="34">
        <v>2</v>
      </c>
      <c r="AB1496" s="34">
        <v>9</v>
      </c>
      <c r="AC1496" s="34">
        <v>2</v>
      </c>
      <c r="AD1496" s="34">
        <v>0</v>
      </c>
      <c r="AE1496" s="34">
        <v>3</v>
      </c>
      <c r="AF1496" s="58">
        <f>'Base tratada'!$AC1496+'Base tratada'!$AD1496+'Base tratada'!$AE1496</f>
        <v>5</v>
      </c>
      <c r="AG14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96" s="58" t="str">
        <f>IF('Base tratada'!$AC1496&gt;=MAX('Base tratada'!$AD1496,'Base tratada'!$AE1496),"Web",
IF('Base tratada'!$AD1496&gt;='Base tratada'!$AE1496,"Catalog",
"Store"))</f>
        <v>Store</v>
      </c>
      <c r="AI1496" s="59">
        <f>IF('Base tratada'!$AF1496=0,"0",'Base tratada'!$AK1496/'Base tratada'!$AF1496)</f>
        <v>13.4</v>
      </c>
      <c r="AJ1496" s="59" t="str">
        <f>IF('Base tratada'!$AI1496=0,"R$ 0",
IF('Base tratada'!$AI1496&lt;=25,"R$ 1–25",
IF('Base tratada'!$AI1496&lt;=50,"R$ 26–50",
"+R$ 50")))</f>
        <v>R$ 1–25</v>
      </c>
      <c r="AK1496" s="35">
        <v>67</v>
      </c>
      <c r="AL1496" s="58" t="str">
        <f>IF('Base tratada'!$AK1496&lt;=100,"R$ 0-100",
IF('Base tratada'!$AK1496&lt;=500,"R$ 101-500",
IF('Base tratada'!$AK1496&lt;=1000,"R$ 501-1000",
IF('Base tratada'!$AK1496&lt;=1500,"R$ 1001-1500",
"+R$ 1500"))))</f>
        <v>R$ 0-100</v>
      </c>
      <c r="AM1496" s="34">
        <v>0</v>
      </c>
      <c r="AN1496" s="34">
        <v>0</v>
      </c>
      <c r="AO1496" s="34">
        <v>0</v>
      </c>
      <c r="AP1496" s="34">
        <v>0</v>
      </c>
      <c r="AQ1496" s="34">
        <v>0</v>
      </c>
      <c r="AR1496" s="34">
        <v>0</v>
      </c>
      <c r="AS1496" s="34">
        <v>0</v>
      </c>
      <c r="AT1496" s="34">
        <v>3</v>
      </c>
      <c r="AU1496" s="34">
        <v>11</v>
      </c>
      <c r="AV1496" s="52">
        <v>28</v>
      </c>
      <c r="AW1496" s="57">
        <v>1</v>
      </c>
      <c r="AX1496" s="58" t="str">
        <f>IF(Tabela3[[#This Row],[Response]]=1, "Aceitou", "Não aceitou")</f>
        <v>Aceitou</v>
      </c>
      <c r="AY1496" s="55" t="str">
        <f>Tabela3[[#This Row],[Faixa Recência]] &amp; " | " &amp; Tabela3[[#This Row],[Faixa Gasto]] &amp; " | " &amp; Tabela3[[#This Row],[Faixa ticket médio]]</f>
        <v>0-15 dias | R$ 0-100 | R$ 1–25</v>
      </c>
      <c r="AZ14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6" s="36"/>
    </row>
    <row r="1497" spans="1:54" x14ac:dyDescent="0.25">
      <c r="A1497" s="61">
        <v>1496</v>
      </c>
      <c r="B1497" s="37">
        <v>87188</v>
      </c>
      <c r="C1497" s="34">
        <v>0</v>
      </c>
      <c r="D1497" s="34">
        <v>0</v>
      </c>
      <c r="E1497" s="34">
        <v>73</v>
      </c>
      <c r="F1497" s="58" t="str">
        <f>IF('Base tratada'!$E1497&lt;=15,"0-15 dias",
IF('Base tratada'!$E1497&lt;=30, "16-30 dias",
IF('Base tratada'!$E1497&lt;=45, "31-45 dias",
IF('Base tratada'!$E1497&lt;=60, "46-60 dias",
IF('Base tratada'!$E1497&lt;=75, "61-75 dias", "76-99 dias")))))</f>
        <v>61-75 dias</v>
      </c>
      <c r="G1497" s="38">
        <v>37</v>
      </c>
      <c r="H1497" s="60" t="str">
        <f>IF('Base tratada'!$G1497&lt;=29,"24–29",
IF('Base tratada'!$G1497&lt;=39,"30–39",
IF('Base tratada'!$G1497&lt;=49,"40–49",
IF('Base tratada'!$G1497&lt;=59,"50–59",
IF('Base tratada'!$G1497&lt;=69,"60–69",
"70–80")))))</f>
        <v>30–39</v>
      </c>
      <c r="I1497" s="34">
        <v>2550</v>
      </c>
      <c r="J1497" s="58" t="str">
        <f>IF('Base tratada'!$K1497=1,"Divorciado",
IF('Base tratada'!$L1497=1,"Casado",
IF('Base tratada'!$M1497=1, "Solteiro",
IF('Base tratada'!$N1497=1,"Juntos",
"Viúvo"))))</f>
        <v>Solteiro</v>
      </c>
      <c r="K1497" s="34">
        <v>0</v>
      </c>
      <c r="L1497" s="34">
        <v>0</v>
      </c>
      <c r="M1497" s="34">
        <v>1</v>
      </c>
      <c r="N1497" s="34">
        <v>0</v>
      </c>
      <c r="O1497" s="34">
        <v>0</v>
      </c>
      <c r="P1497" s="34">
        <v>0</v>
      </c>
      <c r="Q1497" s="34">
        <v>0</v>
      </c>
      <c r="R1497" s="34">
        <v>0</v>
      </c>
      <c r="S1497" s="34">
        <v>0</v>
      </c>
      <c r="T1497" s="34">
        <v>1</v>
      </c>
      <c r="U1497" s="35">
        <v>910</v>
      </c>
      <c r="V1497" s="35">
        <v>111</v>
      </c>
      <c r="W1497" s="35">
        <v>724</v>
      </c>
      <c r="X1497" s="35">
        <v>49</v>
      </c>
      <c r="Y1497" s="35">
        <v>74</v>
      </c>
      <c r="Z1497" s="35">
        <v>55</v>
      </c>
      <c r="AA1497" s="34">
        <v>1</v>
      </c>
      <c r="AB1497" s="34">
        <v>3</v>
      </c>
      <c r="AC1497" s="34">
        <v>10</v>
      </c>
      <c r="AD1497" s="34">
        <v>2</v>
      </c>
      <c r="AE1497" s="34">
        <v>6</v>
      </c>
      <c r="AF1497" s="58">
        <f>'Base tratada'!$AC1497+'Base tratada'!$AD1497+'Base tratada'!$AE1497</f>
        <v>18</v>
      </c>
      <c r="AG14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497" s="58" t="str">
        <f>IF('Base tratada'!$AC1497&gt;=MAX('Base tratada'!$AD1497,'Base tratada'!$AE1497),"Web",
IF('Base tratada'!$AD1497&gt;='Base tratada'!$AE1497,"Catalog",
"Store"))</f>
        <v>Web</v>
      </c>
      <c r="AI1497" s="59">
        <f>IF('Base tratada'!$AF1497=0,"0",'Base tratada'!$AK1497/'Base tratada'!$AF1497)</f>
        <v>103.77777777777777</v>
      </c>
      <c r="AJ1497" s="59" t="str">
        <f>IF('Base tratada'!$AI1497=0,"R$ 0",
IF('Base tratada'!$AI1497&lt;=25,"R$ 1–25",
IF('Base tratada'!$AI1497&lt;=50,"R$ 26–50",
"+R$ 50")))</f>
        <v>+R$ 50</v>
      </c>
      <c r="AK1497" s="35">
        <v>1868</v>
      </c>
      <c r="AL1497" s="58" t="str">
        <f>IF('Base tratada'!$AK1497&lt;=100,"R$ 0-100",
IF('Base tratada'!$AK1497&lt;=500,"R$ 101-500",
IF('Base tratada'!$AK1497&lt;=1000,"R$ 501-1000",
IF('Base tratada'!$AK1497&lt;=1500,"R$ 1001-1500",
"+R$ 1500"))))</f>
        <v>+R$ 1500</v>
      </c>
      <c r="AM1497" s="34">
        <v>0</v>
      </c>
      <c r="AN1497" s="34">
        <v>0</v>
      </c>
      <c r="AO1497" s="34">
        <v>0</v>
      </c>
      <c r="AP1497" s="34">
        <v>0</v>
      </c>
      <c r="AQ1497" s="34">
        <v>0</v>
      </c>
      <c r="AR1497" s="34">
        <v>0</v>
      </c>
      <c r="AS1497" s="34">
        <v>0</v>
      </c>
      <c r="AT1497" s="34">
        <v>3</v>
      </c>
      <c r="AU1497" s="34">
        <v>11</v>
      </c>
      <c r="AV1497" s="52">
        <v>1813</v>
      </c>
      <c r="AW1497" s="57">
        <v>1</v>
      </c>
      <c r="AX1497" s="58" t="str">
        <f>IF(Tabela3[[#This Row],[Response]]=1, "Aceitou", "Não aceitou")</f>
        <v>Aceitou</v>
      </c>
      <c r="AY1497" s="55" t="str">
        <f>Tabela3[[#This Row],[Faixa Recência]] &amp; " | " &amp; Tabela3[[#This Row],[Faixa Gasto]] &amp; " | " &amp; Tabela3[[#This Row],[Faixa ticket médio]]</f>
        <v>61-75 dias | +R$ 1500 | +R$ 50</v>
      </c>
      <c r="AZ14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7" s="36"/>
    </row>
    <row r="1498" spans="1:54" x14ac:dyDescent="0.25">
      <c r="A1498" s="61">
        <v>1497</v>
      </c>
      <c r="B1498" s="37">
        <v>69930</v>
      </c>
      <c r="C1498" s="34">
        <v>0</v>
      </c>
      <c r="D1498" s="34">
        <v>0</v>
      </c>
      <c r="E1498" s="34">
        <v>21</v>
      </c>
      <c r="F1498" s="58" t="str">
        <f>IF('Base tratada'!$E1498&lt;=15,"0-15 dias",
IF('Base tratada'!$E1498&lt;=30, "16-30 dias",
IF('Base tratada'!$E1498&lt;=45, "31-45 dias",
IF('Base tratada'!$E1498&lt;=60, "46-60 dias",
IF('Base tratada'!$E1498&lt;=75, "61-75 dias", "76-99 dias")))))</f>
        <v>16-30 dias</v>
      </c>
      <c r="G1498" s="38">
        <v>49</v>
      </c>
      <c r="H1498" s="60" t="str">
        <f>IF('Base tratada'!$G1498&lt;=29,"24–29",
IF('Base tratada'!$G1498&lt;=39,"30–39",
IF('Base tratada'!$G1498&lt;=49,"40–49",
IF('Base tratada'!$G1498&lt;=59,"50–59",
IF('Base tratada'!$G1498&lt;=69,"60–69",
"70–80")))))</f>
        <v>40–49</v>
      </c>
      <c r="I1498" s="34">
        <v>2558</v>
      </c>
      <c r="J1498" s="58" t="str">
        <f>IF('Base tratada'!$K1498=1,"Divorciado",
IF('Base tratada'!$L1498=1,"Casado",
IF('Base tratada'!$M1498=1, "Solteiro",
IF('Base tratada'!$N1498=1,"Juntos",
"Viúvo"))))</f>
        <v>Juntos</v>
      </c>
      <c r="K1498" s="34">
        <v>0</v>
      </c>
      <c r="L1498" s="34">
        <v>0</v>
      </c>
      <c r="M1498" s="34">
        <v>0</v>
      </c>
      <c r="N1498" s="34">
        <v>1</v>
      </c>
      <c r="O1498" s="34">
        <v>0</v>
      </c>
      <c r="P1498" s="34">
        <v>0</v>
      </c>
      <c r="Q1498" s="34">
        <v>0</v>
      </c>
      <c r="R1498" s="34">
        <v>1</v>
      </c>
      <c r="S1498" s="34">
        <v>0</v>
      </c>
      <c r="T1498" s="34">
        <v>0</v>
      </c>
      <c r="U1498" s="35">
        <v>252</v>
      </c>
      <c r="V1498" s="35">
        <v>98</v>
      </c>
      <c r="W1498" s="35">
        <v>827</v>
      </c>
      <c r="X1498" s="35">
        <v>219</v>
      </c>
      <c r="Y1498" s="35">
        <v>70</v>
      </c>
      <c r="Z1498" s="35">
        <v>196</v>
      </c>
      <c r="AA1498" s="34">
        <v>1</v>
      </c>
      <c r="AB1498" s="34">
        <v>3</v>
      </c>
      <c r="AC1498" s="34">
        <v>4</v>
      </c>
      <c r="AD1498" s="34">
        <v>5</v>
      </c>
      <c r="AE1498" s="34">
        <v>12</v>
      </c>
      <c r="AF1498" s="58">
        <f>'Base tratada'!$AC1498+'Base tratada'!$AD1498+'Base tratada'!$AE1498</f>
        <v>21</v>
      </c>
      <c r="AG14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498" s="58" t="str">
        <f>IF('Base tratada'!$AC1498&gt;=MAX('Base tratada'!$AD1498,'Base tratada'!$AE1498),"Web",
IF('Base tratada'!$AD1498&gt;='Base tratada'!$AE1498,"Catalog",
"Store"))</f>
        <v>Store</v>
      </c>
      <c r="AI1498" s="59">
        <f>IF('Base tratada'!$AF1498=0,"0",'Base tratada'!$AK1498/'Base tratada'!$AF1498)</f>
        <v>69.80952380952381</v>
      </c>
      <c r="AJ1498" s="59" t="str">
        <f>IF('Base tratada'!$AI1498=0,"R$ 0",
IF('Base tratada'!$AI1498&lt;=25,"R$ 1–25",
IF('Base tratada'!$AI1498&lt;=50,"R$ 26–50",
"+R$ 50")))</f>
        <v>+R$ 50</v>
      </c>
      <c r="AK1498" s="35">
        <v>1466</v>
      </c>
      <c r="AL1498" s="58" t="str">
        <f>IF('Base tratada'!$AK1498&lt;=100,"R$ 0-100",
IF('Base tratada'!$AK1498&lt;=500,"R$ 101-500",
IF('Base tratada'!$AK1498&lt;=1000,"R$ 501-1000",
IF('Base tratada'!$AK1498&lt;=1500,"R$ 1001-1500",
"+R$ 1500"))))</f>
        <v>R$ 1001-1500</v>
      </c>
      <c r="AM1498" s="34">
        <v>0</v>
      </c>
      <c r="AN1498" s="34">
        <v>0</v>
      </c>
      <c r="AO1498" s="34">
        <v>0</v>
      </c>
      <c r="AP1498" s="34">
        <v>0</v>
      </c>
      <c r="AQ1498" s="34">
        <v>0</v>
      </c>
      <c r="AR1498" s="34">
        <v>0</v>
      </c>
      <c r="AS1498" s="34">
        <v>0</v>
      </c>
      <c r="AT1498" s="34">
        <v>3</v>
      </c>
      <c r="AU1498" s="34">
        <v>11</v>
      </c>
      <c r="AV1498" s="52">
        <v>1270</v>
      </c>
      <c r="AW1498" s="57">
        <v>0</v>
      </c>
      <c r="AX1498" s="58" t="str">
        <f>IF(Tabela3[[#This Row],[Response]]=1, "Aceitou", "Não aceitou")</f>
        <v>Não aceitou</v>
      </c>
      <c r="AY1498" s="55" t="str">
        <f>Tabela3[[#This Row],[Faixa Recência]] &amp; " | " &amp; Tabela3[[#This Row],[Faixa Gasto]] &amp; " | " &amp; Tabela3[[#This Row],[Faixa ticket médio]]</f>
        <v>16-30 dias | R$ 1001-1500 | +R$ 50</v>
      </c>
      <c r="AZ14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498" s="36"/>
    </row>
    <row r="1499" spans="1:54" x14ac:dyDescent="0.25">
      <c r="A1499" s="61">
        <v>1498</v>
      </c>
      <c r="B1499" s="37">
        <v>37697</v>
      </c>
      <c r="C1499" s="34">
        <v>1</v>
      </c>
      <c r="D1499" s="34">
        <v>0</v>
      </c>
      <c r="E1499" s="34">
        <v>82</v>
      </c>
      <c r="F1499" s="58" t="str">
        <f>IF('Base tratada'!$E1499&lt;=15,"0-15 dias",
IF('Base tratada'!$E1499&lt;=30, "16-30 dias",
IF('Base tratada'!$E1499&lt;=45, "31-45 dias",
IF('Base tratada'!$E1499&lt;=60, "46-60 dias",
IF('Base tratada'!$E1499&lt;=75, "61-75 dias", "76-99 dias")))))</f>
        <v>76-99 dias</v>
      </c>
      <c r="G1499" s="38">
        <v>44</v>
      </c>
      <c r="H1499" s="60" t="str">
        <f>IF('Base tratada'!$G1499&lt;=29,"24–29",
IF('Base tratada'!$G1499&lt;=39,"30–39",
IF('Base tratada'!$G1499&lt;=49,"40–49",
IF('Base tratada'!$G1499&lt;=59,"50–59",
IF('Base tratada'!$G1499&lt;=69,"60–69",
"70–80")))))</f>
        <v>40–49</v>
      </c>
      <c r="I1499" s="34">
        <v>2301</v>
      </c>
      <c r="J1499" s="58" t="str">
        <f>IF('Base tratada'!$K1499=1,"Divorciado",
IF('Base tratada'!$L1499=1,"Casado",
IF('Base tratada'!$M1499=1, "Solteiro",
IF('Base tratada'!$N1499=1,"Juntos",
"Viúvo"))))</f>
        <v>Solteiro</v>
      </c>
      <c r="K1499" s="34">
        <v>0</v>
      </c>
      <c r="L1499" s="34">
        <v>0</v>
      </c>
      <c r="M1499" s="34">
        <v>1</v>
      </c>
      <c r="N1499" s="34">
        <v>0</v>
      </c>
      <c r="O1499" s="34">
        <v>0</v>
      </c>
      <c r="P1499" s="34">
        <v>0</v>
      </c>
      <c r="Q1499" s="34">
        <v>0</v>
      </c>
      <c r="R1499" s="34">
        <v>1</v>
      </c>
      <c r="S1499" s="34">
        <v>0</v>
      </c>
      <c r="T1499" s="34">
        <v>0</v>
      </c>
      <c r="U1499" s="35">
        <v>34</v>
      </c>
      <c r="V1499" s="35">
        <v>6</v>
      </c>
      <c r="W1499" s="35">
        <v>21</v>
      </c>
      <c r="X1499" s="35">
        <v>11</v>
      </c>
      <c r="Y1499" s="35">
        <v>4</v>
      </c>
      <c r="Z1499" s="35">
        <v>8</v>
      </c>
      <c r="AA1499" s="34">
        <v>1</v>
      </c>
      <c r="AB1499" s="34">
        <v>6</v>
      </c>
      <c r="AC1499" s="34">
        <v>2</v>
      </c>
      <c r="AD1499" s="34">
        <v>1</v>
      </c>
      <c r="AE1499" s="34">
        <v>3</v>
      </c>
      <c r="AF1499" s="58">
        <f>'Base tratada'!$AC1499+'Base tratada'!$AD1499+'Base tratada'!$AE1499</f>
        <v>6</v>
      </c>
      <c r="AG14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499" s="58" t="str">
        <f>IF('Base tratada'!$AC1499&gt;=MAX('Base tratada'!$AD1499,'Base tratada'!$AE1499),"Web",
IF('Base tratada'!$AD1499&gt;='Base tratada'!$AE1499,"Catalog",
"Store"))</f>
        <v>Store</v>
      </c>
      <c r="AI1499" s="59">
        <f>IF('Base tratada'!$AF1499=0,"0",'Base tratada'!$AK1499/'Base tratada'!$AF1499)</f>
        <v>12.666666666666666</v>
      </c>
      <c r="AJ1499" s="59" t="str">
        <f>IF('Base tratada'!$AI1499=0,"R$ 0",
IF('Base tratada'!$AI1499&lt;=25,"R$ 1–25",
IF('Base tratada'!$AI1499&lt;=50,"R$ 26–50",
"+R$ 50")))</f>
        <v>R$ 1–25</v>
      </c>
      <c r="AK1499" s="35">
        <v>76</v>
      </c>
      <c r="AL1499" s="58" t="str">
        <f>IF('Base tratada'!$AK1499&lt;=100,"R$ 0-100",
IF('Base tratada'!$AK1499&lt;=500,"R$ 101-500",
IF('Base tratada'!$AK1499&lt;=1000,"R$ 501-1000",
IF('Base tratada'!$AK1499&lt;=1500,"R$ 1001-1500",
"+R$ 1500"))))</f>
        <v>R$ 0-100</v>
      </c>
      <c r="AM1499" s="34">
        <v>0</v>
      </c>
      <c r="AN1499" s="34">
        <v>0</v>
      </c>
      <c r="AO1499" s="34">
        <v>0</v>
      </c>
      <c r="AP1499" s="34">
        <v>0</v>
      </c>
      <c r="AQ1499" s="34">
        <v>0</v>
      </c>
      <c r="AR1499" s="34">
        <v>0</v>
      </c>
      <c r="AS1499" s="34">
        <v>0</v>
      </c>
      <c r="AT1499" s="34">
        <v>3</v>
      </c>
      <c r="AU1499" s="34">
        <v>11</v>
      </c>
      <c r="AV1499" s="52">
        <v>68</v>
      </c>
      <c r="AW1499" s="57">
        <v>0</v>
      </c>
      <c r="AX1499" s="58" t="str">
        <f>IF(Tabela3[[#This Row],[Response]]=1, "Aceitou", "Não aceitou")</f>
        <v>Não aceitou</v>
      </c>
      <c r="AY1499" s="55" t="str">
        <f>Tabela3[[#This Row],[Faixa Recência]] &amp; " | " &amp; Tabela3[[#This Row],[Faixa Gasto]] &amp; " | " &amp; Tabela3[[#This Row],[Faixa ticket médio]]</f>
        <v>76-99 dias | R$ 0-100 | R$ 1–25</v>
      </c>
      <c r="AZ14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499" s="36"/>
    </row>
    <row r="1500" spans="1:54" x14ac:dyDescent="0.25">
      <c r="A1500" s="61">
        <v>1499</v>
      </c>
      <c r="B1500" s="37">
        <v>37401</v>
      </c>
      <c r="C1500" s="34">
        <v>1</v>
      </c>
      <c r="D1500" s="34">
        <v>0</v>
      </c>
      <c r="E1500" s="34">
        <v>14</v>
      </c>
      <c r="F1500" s="58" t="str">
        <f>IF('Base tratada'!$E1500&lt;=15,"0-15 dias",
IF('Base tratada'!$E1500&lt;=30, "16-30 dias",
IF('Base tratada'!$E1500&lt;=45, "31-45 dias",
IF('Base tratada'!$E1500&lt;=60, "46-60 dias",
IF('Base tratada'!$E1500&lt;=75, "61-75 dias", "76-99 dias")))))</f>
        <v>0-15 dias</v>
      </c>
      <c r="G1500" s="38">
        <v>47</v>
      </c>
      <c r="H1500" s="60" t="str">
        <f>IF('Base tratada'!$G1500&lt;=29,"24–29",
IF('Base tratada'!$G1500&lt;=39,"30–39",
IF('Base tratada'!$G1500&lt;=49,"40–49",
IF('Base tratada'!$G1500&lt;=59,"50–59",
IF('Base tratada'!$G1500&lt;=69,"60–69",
"70–80")))))</f>
        <v>40–49</v>
      </c>
      <c r="I1500" s="34">
        <v>2213</v>
      </c>
      <c r="J1500" s="58" t="str">
        <f>IF('Base tratada'!$K1500=1,"Divorciado",
IF('Base tratada'!$L1500=1,"Casado",
IF('Base tratada'!$M1500=1, "Solteiro",
IF('Base tratada'!$N1500=1,"Juntos",
"Viúvo"))))</f>
        <v>Casado</v>
      </c>
      <c r="K1500" s="34">
        <v>0</v>
      </c>
      <c r="L1500" s="34">
        <v>1</v>
      </c>
      <c r="M1500" s="34">
        <v>0</v>
      </c>
      <c r="N1500" s="34">
        <v>0</v>
      </c>
      <c r="O1500" s="34">
        <v>0</v>
      </c>
      <c r="P1500" s="34">
        <v>0</v>
      </c>
      <c r="Q1500" s="34">
        <v>0</v>
      </c>
      <c r="R1500" s="34">
        <v>0</v>
      </c>
      <c r="S1500" s="34">
        <v>0</v>
      </c>
      <c r="T1500" s="34">
        <v>1</v>
      </c>
      <c r="U1500" s="35">
        <v>19</v>
      </c>
      <c r="V1500" s="35">
        <v>3</v>
      </c>
      <c r="W1500" s="35">
        <v>19</v>
      </c>
      <c r="X1500" s="35">
        <v>3</v>
      </c>
      <c r="Y1500" s="35">
        <v>1</v>
      </c>
      <c r="Z1500" s="35">
        <v>3</v>
      </c>
      <c r="AA1500" s="34">
        <v>2</v>
      </c>
      <c r="AB1500" s="34">
        <v>7</v>
      </c>
      <c r="AC1500" s="34">
        <v>2</v>
      </c>
      <c r="AD1500" s="34">
        <v>0</v>
      </c>
      <c r="AE1500" s="34">
        <v>3</v>
      </c>
      <c r="AF1500" s="58">
        <f>'Base tratada'!$AC1500+'Base tratada'!$AD1500+'Base tratada'!$AE1500</f>
        <v>5</v>
      </c>
      <c r="AG15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00" s="58" t="str">
        <f>IF('Base tratada'!$AC1500&gt;=MAX('Base tratada'!$AD1500,'Base tratada'!$AE1500),"Web",
IF('Base tratada'!$AD1500&gt;='Base tratada'!$AE1500,"Catalog",
"Store"))</f>
        <v>Store</v>
      </c>
      <c r="AI1500" s="59">
        <f>IF('Base tratada'!$AF1500=0,"0",'Base tratada'!$AK1500/'Base tratada'!$AF1500)</f>
        <v>9</v>
      </c>
      <c r="AJ1500" s="59" t="str">
        <f>IF('Base tratada'!$AI1500=0,"R$ 0",
IF('Base tratada'!$AI1500&lt;=25,"R$ 1–25",
IF('Base tratada'!$AI1500&lt;=50,"R$ 26–50",
"+R$ 50")))</f>
        <v>R$ 1–25</v>
      </c>
      <c r="AK1500" s="35">
        <v>45</v>
      </c>
      <c r="AL1500" s="58" t="str">
        <f>IF('Base tratada'!$AK1500&lt;=100,"R$ 0-100",
IF('Base tratada'!$AK1500&lt;=500,"R$ 101-500",
IF('Base tratada'!$AK1500&lt;=1000,"R$ 501-1000",
IF('Base tratada'!$AK1500&lt;=1500,"R$ 1001-1500",
"+R$ 1500"))))</f>
        <v>R$ 0-100</v>
      </c>
      <c r="AM1500" s="34">
        <v>0</v>
      </c>
      <c r="AN1500" s="34">
        <v>0</v>
      </c>
      <c r="AO1500" s="34">
        <v>0</v>
      </c>
      <c r="AP1500" s="34">
        <v>0</v>
      </c>
      <c r="AQ1500" s="34">
        <v>0</v>
      </c>
      <c r="AR1500" s="34">
        <v>0</v>
      </c>
      <c r="AS1500" s="34">
        <v>0</v>
      </c>
      <c r="AT1500" s="34">
        <v>3</v>
      </c>
      <c r="AU1500" s="34">
        <v>11</v>
      </c>
      <c r="AV1500" s="52">
        <v>42</v>
      </c>
      <c r="AW1500" s="57">
        <v>0</v>
      </c>
      <c r="AX1500" s="58" t="str">
        <f>IF(Tabela3[[#This Row],[Response]]=1, "Aceitou", "Não aceitou")</f>
        <v>Não aceitou</v>
      </c>
      <c r="AY1500" s="55" t="str">
        <f>Tabela3[[#This Row],[Faixa Recência]] &amp; " | " &amp; Tabela3[[#This Row],[Faixa Gasto]] &amp; " | " &amp; Tabela3[[#This Row],[Faixa ticket médio]]</f>
        <v>0-15 dias | R$ 0-100 | R$ 1–25</v>
      </c>
      <c r="AZ15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0" s="36"/>
    </row>
    <row r="1501" spans="1:54" x14ac:dyDescent="0.25">
      <c r="A1501" s="61">
        <v>1500</v>
      </c>
      <c r="B1501" s="37">
        <v>3502</v>
      </c>
      <c r="C1501" s="34">
        <v>1</v>
      </c>
      <c r="D1501" s="34">
        <v>0</v>
      </c>
      <c r="E1501" s="34">
        <v>56</v>
      </c>
      <c r="F1501" s="58" t="str">
        <f>IF('Base tratada'!$E1501&lt;=15,"0-15 dias",
IF('Base tratada'!$E1501&lt;=30, "16-30 dias",
IF('Base tratada'!$E1501&lt;=45, "31-45 dias",
IF('Base tratada'!$E1501&lt;=60, "46-60 dias",
IF('Base tratada'!$E1501&lt;=75, "61-75 dias", "76-99 dias")))))</f>
        <v>46-60 dias</v>
      </c>
      <c r="G1501" s="38">
        <v>47</v>
      </c>
      <c r="H1501" s="60" t="str">
        <f>IF('Base tratada'!$G1501&lt;=29,"24–29",
IF('Base tratada'!$G1501&lt;=39,"30–39",
IF('Base tratada'!$G1501&lt;=49,"40–49",
IF('Base tratada'!$G1501&lt;=59,"50–59",
IF('Base tratada'!$G1501&lt;=69,"60–69",
"70–80")))))</f>
        <v>40–49</v>
      </c>
      <c r="I1501" s="34">
        <v>2601</v>
      </c>
      <c r="J1501" s="58" t="str">
        <f>IF('Base tratada'!$K1501=1,"Divorciado",
IF('Base tratada'!$L1501=1,"Casado",
IF('Base tratada'!$M1501=1, "Solteiro",
IF('Base tratada'!$N1501=1,"Juntos",
"Viúvo"))))</f>
        <v>Solteiro</v>
      </c>
      <c r="K1501" s="34">
        <v>0</v>
      </c>
      <c r="L1501" s="34">
        <v>0</v>
      </c>
      <c r="M1501" s="34">
        <v>1</v>
      </c>
      <c r="N1501" s="34">
        <v>0</v>
      </c>
      <c r="O1501" s="34">
        <v>0</v>
      </c>
      <c r="P1501" s="34">
        <v>0</v>
      </c>
      <c r="Q1501" s="34">
        <v>0</v>
      </c>
      <c r="R1501" s="34">
        <v>1</v>
      </c>
      <c r="S1501" s="34">
        <v>0</v>
      </c>
      <c r="T1501" s="34">
        <v>0</v>
      </c>
      <c r="U1501" s="35">
        <v>2</v>
      </c>
      <c r="V1501" s="35">
        <v>1</v>
      </c>
      <c r="W1501" s="35">
        <v>1</v>
      </c>
      <c r="X1501" s="35">
        <v>0</v>
      </c>
      <c r="Y1501" s="35">
        <v>0</v>
      </c>
      <c r="Z1501" s="35">
        <v>1</v>
      </c>
      <c r="AA1501" s="34">
        <v>0</v>
      </c>
      <c r="AB1501" s="34">
        <v>14</v>
      </c>
      <c r="AC1501" s="34">
        <v>0</v>
      </c>
      <c r="AD1501" s="34">
        <v>0</v>
      </c>
      <c r="AE1501" s="34">
        <v>0</v>
      </c>
      <c r="AF1501" s="58">
        <f>'Base tratada'!$AC1501+'Base tratada'!$AD1501+'Base tratada'!$AE1501</f>
        <v>0</v>
      </c>
      <c r="AG15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0</v>
      </c>
      <c r="AH1501" s="58" t="str">
        <f>IF('Base tratada'!$AC1501&gt;=MAX('Base tratada'!$AD1501,'Base tratada'!$AE1501),"Web",
IF('Base tratada'!$AD1501&gt;='Base tratada'!$AE1501,"Catalog",
"Store"))</f>
        <v>Web</v>
      </c>
      <c r="AI1501" s="59" t="str">
        <f>IF('Base tratada'!$AF1501=0,"0",'Base tratada'!$AK1501/'Base tratada'!$AF1501)</f>
        <v>0</v>
      </c>
      <c r="AJ1501" s="59" t="str">
        <f>IF('Base tratada'!$AI1501=0,"R$ 0",
IF('Base tratada'!$AI1501&lt;=25,"R$ 1–25",
IF('Base tratada'!$AI1501&lt;=50,"R$ 26–50",
"+R$ 50")))</f>
        <v>+R$ 50</v>
      </c>
      <c r="AK1501" s="35">
        <v>4</v>
      </c>
      <c r="AL1501" s="58" t="str">
        <f>IF('Base tratada'!$AK1501&lt;=100,"R$ 0-100",
IF('Base tratada'!$AK1501&lt;=500,"R$ 101-500",
IF('Base tratada'!$AK1501&lt;=1000,"R$ 501-1000",
IF('Base tratada'!$AK1501&lt;=1500,"R$ 1001-1500",
"+R$ 1500"))))</f>
        <v>R$ 0-100</v>
      </c>
      <c r="AM1501" s="34">
        <v>0</v>
      </c>
      <c r="AN1501" s="34">
        <v>0</v>
      </c>
      <c r="AO1501" s="34">
        <v>0</v>
      </c>
      <c r="AP1501" s="34">
        <v>0</v>
      </c>
      <c r="AQ1501" s="34">
        <v>0</v>
      </c>
      <c r="AR1501" s="34">
        <v>0</v>
      </c>
      <c r="AS1501" s="34">
        <v>0</v>
      </c>
      <c r="AT1501" s="34">
        <v>3</v>
      </c>
      <c r="AU1501" s="34">
        <v>11</v>
      </c>
      <c r="AV1501" s="52">
        <v>3</v>
      </c>
      <c r="AW1501" s="57">
        <v>0</v>
      </c>
      <c r="AX1501" s="58" t="str">
        <f>IF(Tabela3[[#This Row],[Response]]=1, "Aceitou", "Não aceitou")</f>
        <v>Não aceitou</v>
      </c>
      <c r="AY1501" s="55" t="str">
        <f>Tabela3[[#This Row],[Faixa Recência]] &amp; " | " &amp; Tabela3[[#This Row],[Faixa Gasto]] &amp; " | " &amp; Tabela3[[#This Row],[Faixa ticket médio]]</f>
        <v>46-60 dias | R$ 0-100 | +R$ 50</v>
      </c>
      <c r="AZ15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1" s="36"/>
    </row>
    <row r="1502" spans="1:54" x14ac:dyDescent="0.25">
      <c r="A1502" s="61">
        <v>1501</v>
      </c>
      <c r="B1502" s="37">
        <v>58597</v>
      </c>
      <c r="C1502" s="34">
        <v>1</v>
      </c>
      <c r="D1502" s="34">
        <v>1</v>
      </c>
      <c r="E1502" s="34">
        <v>20</v>
      </c>
      <c r="F1502" s="58" t="str">
        <f>IF('Base tratada'!$E1502&lt;=15,"0-15 dias",
IF('Base tratada'!$E1502&lt;=30, "16-30 dias",
IF('Base tratada'!$E1502&lt;=45, "31-45 dias",
IF('Base tratada'!$E1502&lt;=60, "46-60 dias",
IF('Base tratada'!$E1502&lt;=75, "61-75 dias", "76-99 dias")))))</f>
        <v>16-30 dias</v>
      </c>
      <c r="G1502" s="38">
        <v>44</v>
      </c>
      <c r="H1502" s="60" t="str">
        <f>IF('Base tratada'!$G1502&lt;=29,"24–29",
IF('Base tratada'!$G1502&lt;=39,"30–39",
IF('Base tratada'!$G1502&lt;=49,"40–49",
IF('Base tratada'!$G1502&lt;=59,"50–59",
IF('Base tratada'!$G1502&lt;=69,"60–69",
"70–80")))))</f>
        <v>40–49</v>
      </c>
      <c r="I1502" s="34">
        <v>2745</v>
      </c>
      <c r="J1502" s="58" t="str">
        <f>IF('Base tratada'!$K1502=1,"Divorciado",
IF('Base tratada'!$L1502=1,"Casado",
IF('Base tratada'!$M1502=1, "Solteiro",
IF('Base tratada'!$N1502=1,"Juntos",
"Viúvo"))))</f>
        <v>Casado</v>
      </c>
      <c r="K1502" s="34">
        <v>0</v>
      </c>
      <c r="L1502" s="34">
        <v>1</v>
      </c>
      <c r="M1502" s="34">
        <v>0</v>
      </c>
      <c r="N1502" s="34">
        <v>0</v>
      </c>
      <c r="O1502" s="34">
        <v>0</v>
      </c>
      <c r="P1502" s="34">
        <v>0</v>
      </c>
      <c r="Q1502" s="34">
        <v>0</v>
      </c>
      <c r="R1502" s="34">
        <v>1</v>
      </c>
      <c r="S1502" s="34">
        <v>0</v>
      </c>
      <c r="T1502" s="34">
        <v>0</v>
      </c>
      <c r="U1502" s="35">
        <v>490</v>
      </c>
      <c r="V1502" s="35">
        <v>0</v>
      </c>
      <c r="W1502" s="35">
        <v>184</v>
      </c>
      <c r="X1502" s="35">
        <v>10</v>
      </c>
      <c r="Y1502" s="35">
        <v>28</v>
      </c>
      <c r="Z1502" s="35">
        <v>21</v>
      </c>
      <c r="AA1502" s="34">
        <v>12</v>
      </c>
      <c r="AB1502" s="34">
        <v>7</v>
      </c>
      <c r="AC1502" s="34">
        <v>7</v>
      </c>
      <c r="AD1502" s="34">
        <v>4</v>
      </c>
      <c r="AE1502" s="34">
        <v>9</v>
      </c>
      <c r="AF1502" s="58">
        <f>'Base tratada'!$AC1502+'Base tratada'!$AD1502+'Base tratada'!$AE1502</f>
        <v>20</v>
      </c>
      <c r="AG15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02" s="58" t="str">
        <f>IF('Base tratada'!$AC1502&gt;=MAX('Base tratada'!$AD1502,'Base tratada'!$AE1502),"Web",
IF('Base tratada'!$AD1502&gt;='Base tratada'!$AE1502,"Catalog",
"Store"))</f>
        <v>Store</v>
      </c>
      <c r="AI1502" s="59">
        <f>IF('Base tratada'!$AF1502=0,"0",'Base tratada'!$AK1502/'Base tratada'!$AF1502)</f>
        <v>35.6</v>
      </c>
      <c r="AJ1502" s="59" t="str">
        <f>IF('Base tratada'!$AI1502=0,"R$ 0",
IF('Base tratada'!$AI1502&lt;=25,"R$ 1–25",
IF('Base tratada'!$AI1502&lt;=50,"R$ 26–50",
"+R$ 50")))</f>
        <v>R$ 26–50</v>
      </c>
      <c r="AK1502" s="35">
        <v>712</v>
      </c>
      <c r="AL1502" s="58" t="str">
        <f>IF('Base tratada'!$AK1502&lt;=100,"R$ 0-100",
IF('Base tratada'!$AK1502&lt;=500,"R$ 101-500",
IF('Base tratada'!$AK1502&lt;=1000,"R$ 501-1000",
IF('Base tratada'!$AK1502&lt;=1500,"R$ 1001-1500",
"+R$ 1500"))))</f>
        <v>R$ 501-1000</v>
      </c>
      <c r="AM1502" s="34">
        <v>0</v>
      </c>
      <c r="AN1502" s="34">
        <v>0</v>
      </c>
      <c r="AO1502" s="34">
        <v>0</v>
      </c>
      <c r="AP1502" s="34">
        <v>0</v>
      </c>
      <c r="AQ1502" s="34">
        <v>0</v>
      </c>
      <c r="AR1502" s="34">
        <v>0</v>
      </c>
      <c r="AS1502" s="34">
        <v>0</v>
      </c>
      <c r="AT1502" s="34">
        <v>3</v>
      </c>
      <c r="AU1502" s="34">
        <v>11</v>
      </c>
      <c r="AV1502" s="52">
        <v>691</v>
      </c>
      <c r="AW1502" s="57">
        <v>0</v>
      </c>
      <c r="AX1502" s="58" t="str">
        <f>IF(Tabela3[[#This Row],[Response]]=1, "Aceitou", "Não aceitou")</f>
        <v>Não aceitou</v>
      </c>
      <c r="AY1502" s="55" t="str">
        <f>Tabela3[[#This Row],[Faixa Recência]] &amp; " | " &amp; Tabela3[[#This Row],[Faixa Gasto]] &amp; " | " &amp; Tabela3[[#This Row],[Faixa ticket médio]]</f>
        <v>16-30 dias | R$ 501-1000 | R$ 26–50</v>
      </c>
      <c r="AZ15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2" s="36"/>
    </row>
    <row r="1503" spans="1:54" x14ac:dyDescent="0.25">
      <c r="A1503" s="61">
        <v>1502</v>
      </c>
      <c r="B1503" s="37">
        <v>82032</v>
      </c>
      <c r="C1503" s="34">
        <v>0</v>
      </c>
      <c r="D1503" s="34">
        <v>0</v>
      </c>
      <c r="E1503" s="34">
        <v>54</v>
      </c>
      <c r="F1503" s="58" t="str">
        <f>IF('Base tratada'!$E1503&lt;=15,"0-15 dias",
IF('Base tratada'!$E1503&lt;=30, "16-30 dias",
IF('Base tratada'!$E1503&lt;=45, "31-45 dias",
IF('Base tratada'!$E1503&lt;=60, "46-60 dias",
IF('Base tratada'!$E1503&lt;=75, "61-75 dias", "76-99 dias")))))</f>
        <v>46-60 dias</v>
      </c>
      <c r="G1503" s="38">
        <v>72</v>
      </c>
      <c r="H1503" s="60" t="str">
        <f>IF('Base tratada'!$G1503&lt;=29,"24–29",
IF('Base tratada'!$G1503&lt;=39,"30–39",
IF('Base tratada'!$G1503&lt;=49,"40–49",
IF('Base tratada'!$G1503&lt;=59,"50–59",
IF('Base tratada'!$G1503&lt;=69,"60–69",
"70–80")))))</f>
        <v>70–80</v>
      </c>
      <c r="I1503" s="34">
        <v>2244</v>
      </c>
      <c r="J1503" s="58" t="str">
        <f>IF('Base tratada'!$K1503=1,"Divorciado",
IF('Base tratada'!$L1503=1,"Casado",
IF('Base tratada'!$M1503=1, "Solteiro",
IF('Base tratada'!$N1503=1,"Juntos",
"Viúvo"))))</f>
        <v>Viúvo</v>
      </c>
      <c r="K1503" s="34">
        <v>0</v>
      </c>
      <c r="L1503" s="34">
        <v>0</v>
      </c>
      <c r="M1503" s="34">
        <v>0</v>
      </c>
      <c r="N1503" s="34">
        <v>0</v>
      </c>
      <c r="O1503" s="34">
        <v>1</v>
      </c>
      <c r="P1503" s="34">
        <v>0</v>
      </c>
      <c r="Q1503" s="34">
        <v>0</v>
      </c>
      <c r="R1503" s="34">
        <v>0</v>
      </c>
      <c r="S1503" s="34">
        <v>0</v>
      </c>
      <c r="T1503" s="34">
        <v>1</v>
      </c>
      <c r="U1503" s="35">
        <v>332</v>
      </c>
      <c r="V1503" s="35">
        <v>194</v>
      </c>
      <c r="W1503" s="35">
        <v>377</v>
      </c>
      <c r="X1503" s="35">
        <v>149</v>
      </c>
      <c r="Y1503" s="35">
        <v>125</v>
      </c>
      <c r="Z1503" s="35">
        <v>57</v>
      </c>
      <c r="AA1503" s="34">
        <v>0</v>
      </c>
      <c r="AB1503" s="34">
        <v>1</v>
      </c>
      <c r="AC1503" s="34">
        <v>4</v>
      </c>
      <c r="AD1503" s="34">
        <v>6</v>
      </c>
      <c r="AE1503" s="34">
        <v>7</v>
      </c>
      <c r="AF1503" s="58">
        <f>'Base tratada'!$AC1503+'Base tratada'!$AD1503+'Base tratada'!$AE1503</f>
        <v>17</v>
      </c>
      <c r="AG15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03" s="58" t="str">
        <f>IF('Base tratada'!$AC1503&gt;=MAX('Base tratada'!$AD1503,'Base tratada'!$AE1503),"Web",
IF('Base tratada'!$AD1503&gt;='Base tratada'!$AE1503,"Catalog",
"Store"))</f>
        <v>Store</v>
      </c>
      <c r="AI1503" s="59">
        <f>IF('Base tratada'!$AF1503=0,"0",'Base tratada'!$AK1503/'Base tratada'!$AF1503)</f>
        <v>69.235294117647058</v>
      </c>
      <c r="AJ1503" s="59" t="str">
        <f>IF('Base tratada'!$AI1503=0,"R$ 0",
IF('Base tratada'!$AI1503&lt;=25,"R$ 1–25",
IF('Base tratada'!$AI1503&lt;=50,"R$ 26–50",
"+R$ 50")))</f>
        <v>+R$ 50</v>
      </c>
      <c r="AK1503" s="35">
        <v>1177</v>
      </c>
      <c r="AL1503" s="58" t="str">
        <f>IF('Base tratada'!$AK1503&lt;=100,"R$ 0-100",
IF('Base tratada'!$AK1503&lt;=500,"R$ 101-500",
IF('Base tratada'!$AK1503&lt;=1000,"R$ 501-1000",
IF('Base tratada'!$AK1503&lt;=1500,"R$ 1001-1500",
"+R$ 1500"))))</f>
        <v>R$ 1001-1500</v>
      </c>
      <c r="AM1503" s="34">
        <v>0</v>
      </c>
      <c r="AN1503" s="34">
        <v>0</v>
      </c>
      <c r="AO1503" s="34">
        <v>0</v>
      </c>
      <c r="AP1503" s="34">
        <v>0</v>
      </c>
      <c r="AQ1503" s="34">
        <v>0</v>
      </c>
      <c r="AR1503" s="34">
        <v>0</v>
      </c>
      <c r="AS1503" s="34">
        <v>0</v>
      </c>
      <c r="AT1503" s="34">
        <v>3</v>
      </c>
      <c r="AU1503" s="34">
        <v>11</v>
      </c>
      <c r="AV1503" s="52">
        <v>1120</v>
      </c>
      <c r="AW1503" s="57">
        <v>0</v>
      </c>
      <c r="AX1503" s="58" t="str">
        <f>IF(Tabela3[[#This Row],[Response]]=1, "Aceitou", "Não aceitou")</f>
        <v>Não aceitou</v>
      </c>
      <c r="AY1503" s="55" t="str">
        <f>Tabela3[[#This Row],[Faixa Recência]] &amp; " | " &amp; Tabela3[[#This Row],[Faixa Gasto]] &amp; " | " &amp; Tabela3[[#This Row],[Faixa ticket médio]]</f>
        <v>46-60 dias | R$ 1001-1500 | +R$ 50</v>
      </c>
      <c r="AZ15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3" s="36"/>
    </row>
    <row r="1504" spans="1:54" x14ac:dyDescent="0.25">
      <c r="A1504" s="61">
        <v>1503</v>
      </c>
      <c r="B1504" s="37">
        <v>28087</v>
      </c>
      <c r="C1504" s="34">
        <v>1</v>
      </c>
      <c r="D1504" s="34">
        <v>1</v>
      </c>
      <c r="E1504" s="34">
        <v>77</v>
      </c>
      <c r="F1504" s="58" t="str">
        <f>IF('Base tratada'!$E1504&lt;=15,"0-15 dias",
IF('Base tratada'!$E1504&lt;=30, "16-30 dias",
IF('Base tratada'!$E1504&lt;=45, "31-45 dias",
IF('Base tratada'!$E1504&lt;=60, "46-60 dias",
IF('Base tratada'!$E1504&lt;=75, "61-75 dias", "76-99 dias")))))</f>
        <v>76-99 dias</v>
      </c>
      <c r="G1504" s="38">
        <v>62</v>
      </c>
      <c r="H1504" s="60" t="str">
        <f>IF('Base tratada'!$G1504&lt;=29,"24–29",
IF('Base tratada'!$G1504&lt;=39,"30–39",
IF('Base tratada'!$G1504&lt;=49,"40–49",
IF('Base tratada'!$G1504&lt;=59,"50–59",
IF('Base tratada'!$G1504&lt;=69,"60–69",
"70–80")))))</f>
        <v>60–69</v>
      </c>
      <c r="I1504" s="34">
        <v>2724</v>
      </c>
      <c r="J1504" s="58" t="str">
        <f>IF('Base tratada'!$K1504=1,"Divorciado",
IF('Base tratada'!$L1504=1,"Casado",
IF('Base tratada'!$M1504=1, "Solteiro",
IF('Base tratada'!$N1504=1,"Juntos",
"Viúvo"))))</f>
        <v>Juntos</v>
      </c>
      <c r="K1504" s="34">
        <v>0</v>
      </c>
      <c r="L1504" s="34">
        <v>0</v>
      </c>
      <c r="M1504" s="34">
        <v>0</v>
      </c>
      <c r="N1504" s="34">
        <v>1</v>
      </c>
      <c r="O1504" s="34">
        <v>0</v>
      </c>
      <c r="P1504" s="34">
        <v>0</v>
      </c>
      <c r="Q1504" s="34">
        <v>0</v>
      </c>
      <c r="R1504" s="34">
        <v>1</v>
      </c>
      <c r="S1504" s="34">
        <v>0</v>
      </c>
      <c r="T1504" s="34">
        <v>0</v>
      </c>
      <c r="U1504" s="35">
        <v>53</v>
      </c>
      <c r="V1504" s="35">
        <v>8</v>
      </c>
      <c r="W1504" s="35">
        <v>17</v>
      </c>
      <c r="X1504" s="35">
        <v>13</v>
      </c>
      <c r="Y1504" s="35">
        <v>0</v>
      </c>
      <c r="Z1504" s="35">
        <v>21</v>
      </c>
      <c r="AA1504" s="34">
        <v>3</v>
      </c>
      <c r="AB1504" s="34">
        <v>7</v>
      </c>
      <c r="AC1504" s="34">
        <v>2</v>
      </c>
      <c r="AD1504" s="34">
        <v>2</v>
      </c>
      <c r="AE1504" s="34">
        <v>2</v>
      </c>
      <c r="AF1504" s="58">
        <f>'Base tratada'!$AC1504+'Base tratada'!$AD1504+'Base tratada'!$AE1504</f>
        <v>6</v>
      </c>
      <c r="AG15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04" s="58" t="str">
        <f>IF('Base tratada'!$AC1504&gt;=MAX('Base tratada'!$AD1504,'Base tratada'!$AE1504),"Web",
IF('Base tratada'!$AD1504&gt;='Base tratada'!$AE1504,"Catalog",
"Store"))</f>
        <v>Web</v>
      </c>
      <c r="AI1504" s="59">
        <f>IF('Base tratada'!$AF1504=0,"0",'Base tratada'!$AK1504/'Base tratada'!$AF1504)</f>
        <v>15.166666666666666</v>
      </c>
      <c r="AJ1504" s="59" t="str">
        <f>IF('Base tratada'!$AI1504=0,"R$ 0",
IF('Base tratada'!$AI1504&lt;=25,"R$ 1–25",
IF('Base tratada'!$AI1504&lt;=50,"R$ 26–50",
"+R$ 50")))</f>
        <v>R$ 1–25</v>
      </c>
      <c r="AK1504" s="35">
        <v>91</v>
      </c>
      <c r="AL1504" s="58" t="str">
        <f>IF('Base tratada'!$AK1504&lt;=100,"R$ 0-100",
IF('Base tratada'!$AK1504&lt;=500,"R$ 101-500",
IF('Base tratada'!$AK1504&lt;=1000,"R$ 501-1000",
IF('Base tratada'!$AK1504&lt;=1500,"R$ 1001-1500",
"+R$ 1500"))))</f>
        <v>R$ 0-100</v>
      </c>
      <c r="AM1504" s="34">
        <v>0</v>
      </c>
      <c r="AN1504" s="34">
        <v>0</v>
      </c>
      <c r="AO1504" s="34">
        <v>0</v>
      </c>
      <c r="AP1504" s="34">
        <v>0</v>
      </c>
      <c r="AQ1504" s="34">
        <v>0</v>
      </c>
      <c r="AR1504" s="34">
        <v>0</v>
      </c>
      <c r="AS1504" s="34">
        <v>0</v>
      </c>
      <c r="AT1504" s="34">
        <v>3</v>
      </c>
      <c r="AU1504" s="34">
        <v>11</v>
      </c>
      <c r="AV1504" s="52">
        <v>70</v>
      </c>
      <c r="AW1504" s="57">
        <v>0</v>
      </c>
      <c r="AX1504" s="58" t="str">
        <f>IF(Tabela3[[#This Row],[Response]]=1, "Aceitou", "Não aceitou")</f>
        <v>Não aceitou</v>
      </c>
      <c r="AY1504" s="55" t="str">
        <f>Tabela3[[#This Row],[Faixa Recência]] &amp; " | " &amp; Tabela3[[#This Row],[Faixa Gasto]] &amp; " | " &amp; Tabela3[[#This Row],[Faixa ticket médio]]</f>
        <v>76-99 dias | R$ 0-100 | R$ 1–25</v>
      </c>
      <c r="AZ15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4" s="36"/>
    </row>
    <row r="1505" spans="1:54" x14ac:dyDescent="0.25">
      <c r="A1505" s="61">
        <v>1504</v>
      </c>
      <c r="B1505" s="37">
        <v>74004</v>
      </c>
      <c r="C1505" s="34">
        <v>0</v>
      </c>
      <c r="D1505" s="34">
        <v>0</v>
      </c>
      <c r="E1505" s="34">
        <v>5</v>
      </c>
      <c r="F1505" s="58" t="str">
        <f>IF('Base tratada'!$E1505&lt;=15,"0-15 dias",
IF('Base tratada'!$E1505&lt;=30, "16-30 dias",
IF('Base tratada'!$E1505&lt;=45, "31-45 dias",
IF('Base tratada'!$E1505&lt;=60, "46-60 dias",
IF('Base tratada'!$E1505&lt;=75, "61-75 dias", "76-99 dias")))))</f>
        <v>0-15 dias</v>
      </c>
      <c r="G1505" s="38">
        <v>33</v>
      </c>
      <c r="H1505" s="60" t="str">
        <f>IF('Base tratada'!$G1505&lt;=29,"24–29",
IF('Base tratada'!$G1505&lt;=39,"30–39",
IF('Base tratada'!$G1505&lt;=49,"40–49",
IF('Base tratada'!$G1505&lt;=59,"50–59",
IF('Base tratada'!$G1505&lt;=69,"60–69",
"70–80")))))</f>
        <v>30–39</v>
      </c>
      <c r="I1505" s="34">
        <v>2284</v>
      </c>
      <c r="J1505" s="58" t="str">
        <f>IF('Base tratada'!$K1505=1,"Divorciado",
IF('Base tratada'!$L1505=1,"Casado",
IF('Base tratada'!$M1505=1, "Solteiro",
IF('Base tratada'!$N1505=1,"Juntos",
"Viúvo"))))</f>
        <v>Solteiro</v>
      </c>
      <c r="K1505" s="34">
        <v>0</v>
      </c>
      <c r="L1505" s="34">
        <v>0</v>
      </c>
      <c r="M1505" s="34">
        <v>1</v>
      </c>
      <c r="N1505" s="34">
        <v>0</v>
      </c>
      <c r="O1505" s="34">
        <v>0</v>
      </c>
      <c r="P1505" s="34">
        <v>0</v>
      </c>
      <c r="Q1505" s="34">
        <v>0</v>
      </c>
      <c r="R1505" s="34">
        <v>0</v>
      </c>
      <c r="S1505" s="34">
        <v>0</v>
      </c>
      <c r="T1505" s="34">
        <v>1</v>
      </c>
      <c r="U1505" s="35">
        <v>784</v>
      </c>
      <c r="V1505" s="35">
        <v>48</v>
      </c>
      <c r="W1505" s="35">
        <v>560</v>
      </c>
      <c r="X1505" s="35">
        <v>42</v>
      </c>
      <c r="Y1505" s="35">
        <v>176</v>
      </c>
      <c r="Z1505" s="35">
        <v>48</v>
      </c>
      <c r="AA1505" s="34">
        <v>1</v>
      </c>
      <c r="AB1505" s="34">
        <v>3</v>
      </c>
      <c r="AC1505" s="34">
        <v>4</v>
      </c>
      <c r="AD1505" s="34">
        <v>6</v>
      </c>
      <c r="AE1505" s="34">
        <v>4</v>
      </c>
      <c r="AF1505" s="58">
        <f>'Base tratada'!$AC1505+'Base tratada'!$AD1505+'Base tratada'!$AE1505</f>
        <v>14</v>
      </c>
      <c r="AG15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05" s="58" t="str">
        <f>IF('Base tratada'!$AC1505&gt;=MAX('Base tratada'!$AD1505,'Base tratada'!$AE1505),"Web",
IF('Base tratada'!$AD1505&gt;='Base tratada'!$AE1505,"Catalog",
"Store"))</f>
        <v>Catalog</v>
      </c>
      <c r="AI1505" s="59">
        <f>IF('Base tratada'!$AF1505=0,"0",'Base tratada'!$AK1505/'Base tratada'!$AF1505)</f>
        <v>115</v>
      </c>
      <c r="AJ1505" s="59" t="str">
        <f>IF('Base tratada'!$AI1505=0,"R$ 0",
IF('Base tratada'!$AI1505&lt;=25,"R$ 1–25",
IF('Base tratada'!$AI1505&lt;=50,"R$ 26–50",
"+R$ 50")))</f>
        <v>+R$ 50</v>
      </c>
      <c r="AK1505" s="35">
        <v>1610</v>
      </c>
      <c r="AL1505" s="58" t="str">
        <f>IF('Base tratada'!$AK1505&lt;=100,"R$ 0-100",
IF('Base tratada'!$AK1505&lt;=500,"R$ 101-500",
IF('Base tratada'!$AK1505&lt;=1000,"R$ 501-1000",
IF('Base tratada'!$AK1505&lt;=1500,"R$ 1001-1500",
"+R$ 1500"))))</f>
        <v>+R$ 1500</v>
      </c>
      <c r="AM1505" s="34">
        <v>1</v>
      </c>
      <c r="AN1505" s="34">
        <v>0</v>
      </c>
      <c r="AO1505" s="34">
        <v>0</v>
      </c>
      <c r="AP1505" s="34">
        <v>0</v>
      </c>
      <c r="AQ1505" s="34">
        <v>1</v>
      </c>
      <c r="AR1505" s="34">
        <v>2</v>
      </c>
      <c r="AS1505" s="34">
        <v>0</v>
      </c>
      <c r="AT1505" s="34">
        <v>3</v>
      </c>
      <c r="AU1505" s="34">
        <v>11</v>
      </c>
      <c r="AV1505" s="52">
        <v>1562</v>
      </c>
      <c r="AW1505" s="57">
        <v>1</v>
      </c>
      <c r="AX1505" s="58" t="str">
        <f>IF(Tabela3[[#This Row],[Response]]=1, "Aceitou", "Não aceitou")</f>
        <v>Aceitou</v>
      </c>
      <c r="AY1505" s="55" t="str">
        <f>Tabela3[[#This Row],[Faixa Recência]] &amp; " | " &amp; Tabela3[[#This Row],[Faixa Gasto]] &amp; " | " &amp; Tabela3[[#This Row],[Faixa ticket médio]]</f>
        <v>0-15 dias | +R$ 1500 | +R$ 50</v>
      </c>
      <c r="AZ15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05" s="36"/>
    </row>
    <row r="1506" spans="1:54" x14ac:dyDescent="0.25">
      <c r="A1506" s="61">
        <v>1505</v>
      </c>
      <c r="B1506" s="37">
        <v>19740</v>
      </c>
      <c r="C1506" s="34">
        <v>0</v>
      </c>
      <c r="D1506" s="34">
        <v>1</v>
      </c>
      <c r="E1506" s="34">
        <v>65</v>
      </c>
      <c r="F1506" s="58" t="str">
        <f>IF('Base tratada'!$E1506&lt;=15,"0-15 dias",
IF('Base tratada'!$E1506&lt;=30, "16-30 dias",
IF('Base tratada'!$E1506&lt;=45, "31-45 dias",
IF('Base tratada'!$E1506&lt;=60, "46-60 dias",
IF('Base tratada'!$E1506&lt;=75, "61-75 dias", "76-99 dias")))))</f>
        <v>61-75 dias</v>
      </c>
      <c r="G1506" s="38">
        <v>60</v>
      </c>
      <c r="H1506" s="60" t="str">
        <f>IF('Base tratada'!$G1506&lt;=29,"24–29",
IF('Base tratada'!$G1506&lt;=39,"30–39",
IF('Base tratada'!$G1506&lt;=49,"40–49",
IF('Base tratada'!$G1506&lt;=59,"50–59",
IF('Base tratada'!$G1506&lt;=69,"60–69",
"70–80")))))</f>
        <v>60–69</v>
      </c>
      <c r="I1506" s="34">
        <v>2621</v>
      </c>
      <c r="J1506" s="58" t="str">
        <f>IF('Base tratada'!$K1506=1,"Divorciado",
IF('Base tratada'!$L1506=1,"Casado",
IF('Base tratada'!$M1506=1, "Solteiro",
IF('Base tratada'!$N1506=1,"Juntos",
"Viúvo"))))</f>
        <v>Juntos</v>
      </c>
      <c r="K1506" s="34">
        <v>0</v>
      </c>
      <c r="L1506" s="34">
        <v>0</v>
      </c>
      <c r="M1506" s="34">
        <v>0</v>
      </c>
      <c r="N1506" s="34">
        <v>1</v>
      </c>
      <c r="O1506" s="34">
        <v>0</v>
      </c>
      <c r="P1506" s="34">
        <v>0</v>
      </c>
      <c r="Q1506" s="34">
        <v>0</v>
      </c>
      <c r="R1506" s="34">
        <v>1</v>
      </c>
      <c r="S1506" s="34">
        <v>0</v>
      </c>
      <c r="T1506" s="34">
        <v>0</v>
      </c>
      <c r="U1506" s="35">
        <v>7</v>
      </c>
      <c r="V1506" s="35">
        <v>11</v>
      </c>
      <c r="W1506" s="35">
        <v>3</v>
      </c>
      <c r="X1506" s="35">
        <v>10</v>
      </c>
      <c r="Y1506" s="35">
        <v>4</v>
      </c>
      <c r="Z1506" s="35">
        <v>20</v>
      </c>
      <c r="AA1506" s="34">
        <v>2</v>
      </c>
      <c r="AB1506" s="34">
        <v>5</v>
      </c>
      <c r="AC1506" s="34">
        <v>1</v>
      </c>
      <c r="AD1506" s="34">
        <v>1</v>
      </c>
      <c r="AE1506" s="34">
        <v>3</v>
      </c>
      <c r="AF1506" s="58">
        <f>'Base tratada'!$AC1506+'Base tratada'!$AD1506+'Base tratada'!$AE1506</f>
        <v>5</v>
      </c>
      <c r="AG15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06" s="58" t="str">
        <f>IF('Base tratada'!$AC1506&gt;=MAX('Base tratada'!$AD1506,'Base tratada'!$AE1506),"Web",
IF('Base tratada'!$AD1506&gt;='Base tratada'!$AE1506,"Catalog",
"Store"))</f>
        <v>Store</v>
      </c>
      <c r="AI1506" s="59">
        <f>IF('Base tratada'!$AF1506=0,"0",'Base tratada'!$AK1506/'Base tratada'!$AF1506)</f>
        <v>7</v>
      </c>
      <c r="AJ1506" s="59" t="str">
        <f>IF('Base tratada'!$AI1506=0,"R$ 0",
IF('Base tratada'!$AI1506&lt;=25,"R$ 1–25",
IF('Base tratada'!$AI1506&lt;=50,"R$ 26–50",
"+R$ 50")))</f>
        <v>R$ 1–25</v>
      </c>
      <c r="AK1506" s="35">
        <v>35</v>
      </c>
      <c r="AL1506" s="58" t="str">
        <f>IF('Base tratada'!$AK1506&lt;=100,"R$ 0-100",
IF('Base tratada'!$AK1506&lt;=500,"R$ 101-500",
IF('Base tratada'!$AK1506&lt;=1000,"R$ 501-1000",
IF('Base tratada'!$AK1506&lt;=1500,"R$ 1001-1500",
"+R$ 1500"))))</f>
        <v>R$ 0-100</v>
      </c>
      <c r="AM1506" s="34">
        <v>0</v>
      </c>
      <c r="AN1506" s="34">
        <v>0</v>
      </c>
      <c r="AO1506" s="34">
        <v>0</v>
      </c>
      <c r="AP1506" s="34">
        <v>0</v>
      </c>
      <c r="AQ1506" s="34">
        <v>0</v>
      </c>
      <c r="AR1506" s="34">
        <v>0</v>
      </c>
      <c r="AS1506" s="34">
        <v>0</v>
      </c>
      <c r="AT1506" s="34">
        <v>3</v>
      </c>
      <c r="AU1506" s="34">
        <v>11</v>
      </c>
      <c r="AV1506" s="52">
        <v>15</v>
      </c>
      <c r="AW1506" s="57">
        <v>0</v>
      </c>
      <c r="AX1506" s="58" t="str">
        <f>IF(Tabela3[[#This Row],[Response]]=1, "Aceitou", "Não aceitou")</f>
        <v>Não aceitou</v>
      </c>
      <c r="AY1506" s="55" t="str">
        <f>Tabela3[[#This Row],[Faixa Recência]] &amp; " | " &amp; Tabela3[[#This Row],[Faixa Gasto]] &amp; " | " &amp; Tabela3[[#This Row],[Faixa ticket médio]]</f>
        <v>61-75 dias | R$ 0-100 | R$ 1–25</v>
      </c>
      <c r="AZ15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6" s="36"/>
    </row>
    <row r="1507" spans="1:54" x14ac:dyDescent="0.25">
      <c r="A1507" s="61">
        <v>1506</v>
      </c>
      <c r="B1507" s="37">
        <v>57036</v>
      </c>
      <c r="C1507" s="34">
        <v>0</v>
      </c>
      <c r="D1507" s="34">
        <v>1</v>
      </c>
      <c r="E1507" s="34">
        <v>33</v>
      </c>
      <c r="F1507" s="58" t="str">
        <f>IF('Base tratada'!$E1507&lt;=15,"0-15 dias",
IF('Base tratada'!$E1507&lt;=30, "16-30 dias",
IF('Base tratada'!$E1507&lt;=45, "31-45 dias",
IF('Base tratada'!$E1507&lt;=60, "46-60 dias",
IF('Base tratada'!$E1507&lt;=75, "61-75 dias", "76-99 dias")))))</f>
        <v>31-45 dias</v>
      </c>
      <c r="G1507" s="38">
        <v>45</v>
      </c>
      <c r="H1507" s="60" t="str">
        <f>IF('Base tratada'!$G1507&lt;=29,"24–29",
IF('Base tratada'!$G1507&lt;=39,"30–39",
IF('Base tratada'!$G1507&lt;=49,"40–49",
IF('Base tratada'!$G1507&lt;=59,"50–59",
IF('Base tratada'!$G1507&lt;=69,"60–69",
"70–80")))))</f>
        <v>40–49</v>
      </c>
      <c r="I1507" s="34">
        <v>2724</v>
      </c>
      <c r="J1507" s="58" t="str">
        <f>IF('Base tratada'!$K1507=1,"Divorciado",
IF('Base tratada'!$L1507=1,"Casado",
IF('Base tratada'!$M1507=1, "Solteiro",
IF('Base tratada'!$N1507=1,"Juntos",
"Viúvo"))))</f>
        <v>Casado</v>
      </c>
      <c r="K1507" s="34">
        <v>0</v>
      </c>
      <c r="L1507" s="34">
        <v>1</v>
      </c>
      <c r="M1507" s="34">
        <v>0</v>
      </c>
      <c r="N1507" s="34">
        <v>0</v>
      </c>
      <c r="O1507" s="34">
        <v>0</v>
      </c>
      <c r="P1507" s="34">
        <v>1</v>
      </c>
      <c r="Q1507" s="34">
        <v>0</v>
      </c>
      <c r="R1507" s="34">
        <v>0</v>
      </c>
      <c r="S1507" s="34">
        <v>0</v>
      </c>
      <c r="T1507" s="34">
        <v>0</v>
      </c>
      <c r="U1507" s="35">
        <v>1171</v>
      </c>
      <c r="V1507" s="35">
        <v>43</v>
      </c>
      <c r="W1507" s="35">
        <v>219</v>
      </c>
      <c r="X1507" s="35">
        <v>19</v>
      </c>
      <c r="Y1507" s="35">
        <v>14</v>
      </c>
      <c r="Z1507" s="35">
        <v>47</v>
      </c>
      <c r="AA1507" s="34">
        <v>4</v>
      </c>
      <c r="AB1507" s="34">
        <v>9</v>
      </c>
      <c r="AC1507" s="34">
        <v>6</v>
      </c>
      <c r="AD1507" s="34">
        <v>3</v>
      </c>
      <c r="AE1507" s="34">
        <v>13</v>
      </c>
      <c r="AF1507" s="58">
        <f>'Base tratada'!$AC1507+'Base tratada'!$AD1507+'Base tratada'!$AE1507</f>
        <v>22</v>
      </c>
      <c r="AG15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07" s="58" t="str">
        <f>IF('Base tratada'!$AC1507&gt;=MAX('Base tratada'!$AD1507,'Base tratada'!$AE1507),"Web",
IF('Base tratada'!$AD1507&gt;='Base tratada'!$AE1507,"Catalog",
"Store"))</f>
        <v>Store</v>
      </c>
      <c r="AI1507" s="59">
        <f>IF('Base tratada'!$AF1507=0,"0",'Base tratada'!$AK1507/'Base tratada'!$AF1507)</f>
        <v>66.63636363636364</v>
      </c>
      <c r="AJ1507" s="59" t="str">
        <f>IF('Base tratada'!$AI1507=0,"R$ 0",
IF('Base tratada'!$AI1507&lt;=25,"R$ 1–25",
IF('Base tratada'!$AI1507&lt;=50,"R$ 26–50",
"+R$ 50")))</f>
        <v>+R$ 50</v>
      </c>
      <c r="AK1507" s="35">
        <v>1466</v>
      </c>
      <c r="AL1507" s="58" t="str">
        <f>IF('Base tratada'!$AK1507&lt;=100,"R$ 0-100",
IF('Base tratada'!$AK1507&lt;=500,"R$ 101-500",
IF('Base tratada'!$AK1507&lt;=1000,"R$ 501-1000",
IF('Base tratada'!$AK1507&lt;=1500,"R$ 1001-1500",
"+R$ 1500"))))</f>
        <v>R$ 1001-1500</v>
      </c>
      <c r="AM1507" s="34">
        <v>0</v>
      </c>
      <c r="AN1507" s="34">
        <v>0</v>
      </c>
      <c r="AO1507" s="34">
        <v>1</v>
      </c>
      <c r="AP1507" s="34">
        <v>0</v>
      </c>
      <c r="AQ1507" s="34">
        <v>0</v>
      </c>
      <c r="AR1507" s="34">
        <v>1</v>
      </c>
      <c r="AS1507" s="34">
        <v>0</v>
      </c>
      <c r="AT1507" s="34">
        <v>3</v>
      </c>
      <c r="AU1507" s="34">
        <v>11</v>
      </c>
      <c r="AV1507" s="52">
        <v>1419</v>
      </c>
      <c r="AW1507" s="57">
        <v>0</v>
      </c>
      <c r="AX1507" s="58" t="str">
        <f>IF(Tabela3[[#This Row],[Response]]=1, "Aceitou", "Não aceitou")</f>
        <v>Não aceitou</v>
      </c>
      <c r="AY1507" s="55" t="str">
        <f>Tabela3[[#This Row],[Faixa Recência]] &amp; " | " &amp; Tabela3[[#This Row],[Faixa Gasto]] &amp; " | " &amp; Tabela3[[#This Row],[Faixa ticket médio]]</f>
        <v>31-45 dias | R$ 1001-1500 | +R$ 50</v>
      </c>
      <c r="AZ15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07" s="36"/>
    </row>
    <row r="1508" spans="1:54" x14ac:dyDescent="0.25">
      <c r="A1508" s="61">
        <v>1507</v>
      </c>
      <c r="B1508" s="37">
        <v>53083</v>
      </c>
      <c r="C1508" s="34">
        <v>1</v>
      </c>
      <c r="D1508" s="34">
        <v>1</v>
      </c>
      <c r="E1508" s="34">
        <v>65</v>
      </c>
      <c r="F1508" s="58" t="str">
        <f>IF('Base tratada'!$E1508&lt;=15,"0-15 dias",
IF('Base tratada'!$E1508&lt;=30, "16-30 dias",
IF('Base tratada'!$E1508&lt;=45, "31-45 dias",
IF('Base tratada'!$E1508&lt;=60, "46-60 dias",
IF('Base tratada'!$E1508&lt;=75, "61-75 dias", "76-99 dias")))))</f>
        <v>61-75 dias</v>
      </c>
      <c r="G1508" s="38">
        <v>62</v>
      </c>
      <c r="H1508" s="60" t="str">
        <f>IF('Base tratada'!$G1508&lt;=29,"24–29",
IF('Base tratada'!$G1508&lt;=39,"30–39",
IF('Base tratada'!$G1508&lt;=49,"40–49",
IF('Base tratada'!$G1508&lt;=59,"50–59",
IF('Base tratada'!$G1508&lt;=69,"60–69",
"70–80")))))</f>
        <v>60–69</v>
      </c>
      <c r="I1508" s="34">
        <v>2569</v>
      </c>
      <c r="J1508" s="58" t="str">
        <f>IF('Base tratada'!$K1508=1,"Divorciado",
IF('Base tratada'!$L1508=1,"Casado",
IF('Base tratada'!$M1508=1, "Solteiro",
IF('Base tratada'!$N1508=1,"Juntos",
"Viúvo"))))</f>
        <v>Juntos</v>
      </c>
      <c r="K1508" s="34">
        <v>0</v>
      </c>
      <c r="L1508" s="34">
        <v>0</v>
      </c>
      <c r="M1508" s="34">
        <v>0</v>
      </c>
      <c r="N1508" s="34">
        <v>1</v>
      </c>
      <c r="O1508" s="34">
        <v>0</v>
      </c>
      <c r="P1508" s="34">
        <v>1</v>
      </c>
      <c r="Q1508" s="34">
        <v>0</v>
      </c>
      <c r="R1508" s="34">
        <v>0</v>
      </c>
      <c r="S1508" s="34">
        <v>0</v>
      </c>
      <c r="T1508" s="34">
        <v>0</v>
      </c>
      <c r="U1508" s="35">
        <v>215</v>
      </c>
      <c r="V1508" s="35">
        <v>7</v>
      </c>
      <c r="W1508" s="35">
        <v>33</v>
      </c>
      <c r="X1508" s="35">
        <v>3</v>
      </c>
      <c r="Y1508" s="35">
        <v>0</v>
      </c>
      <c r="Z1508" s="35">
        <v>13</v>
      </c>
      <c r="AA1508" s="34">
        <v>6</v>
      </c>
      <c r="AB1508" s="34">
        <v>7</v>
      </c>
      <c r="AC1508" s="34">
        <v>5</v>
      </c>
      <c r="AD1508" s="34">
        <v>1</v>
      </c>
      <c r="AE1508" s="34">
        <v>5</v>
      </c>
      <c r="AF1508" s="58">
        <f>'Base tratada'!$AC1508+'Base tratada'!$AD1508+'Base tratada'!$AE1508</f>
        <v>11</v>
      </c>
      <c r="AG15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08" s="58" t="str">
        <f>IF('Base tratada'!$AC1508&gt;=MAX('Base tratada'!$AD1508,'Base tratada'!$AE1508),"Web",
IF('Base tratada'!$AD1508&gt;='Base tratada'!$AE1508,"Catalog",
"Store"))</f>
        <v>Web</v>
      </c>
      <c r="AI1508" s="59">
        <f>IF('Base tratada'!$AF1508=0,"0",'Base tratada'!$AK1508/'Base tratada'!$AF1508)</f>
        <v>23.454545454545453</v>
      </c>
      <c r="AJ1508" s="59" t="str">
        <f>IF('Base tratada'!$AI1508=0,"R$ 0",
IF('Base tratada'!$AI1508&lt;=25,"R$ 1–25",
IF('Base tratada'!$AI1508&lt;=50,"R$ 26–50",
"+R$ 50")))</f>
        <v>R$ 1–25</v>
      </c>
      <c r="AK1508" s="35">
        <v>258</v>
      </c>
      <c r="AL1508" s="58" t="str">
        <f>IF('Base tratada'!$AK1508&lt;=100,"R$ 0-100",
IF('Base tratada'!$AK1508&lt;=500,"R$ 101-500",
IF('Base tratada'!$AK1508&lt;=1000,"R$ 501-1000",
IF('Base tratada'!$AK1508&lt;=1500,"R$ 1001-1500",
"+R$ 1500"))))</f>
        <v>R$ 101-500</v>
      </c>
      <c r="AM1508" s="34">
        <v>0</v>
      </c>
      <c r="AN1508" s="34">
        <v>0</v>
      </c>
      <c r="AO1508" s="34">
        <v>0</v>
      </c>
      <c r="AP1508" s="34">
        <v>1</v>
      </c>
      <c r="AQ1508" s="34">
        <v>0</v>
      </c>
      <c r="AR1508" s="34">
        <v>1</v>
      </c>
      <c r="AS1508" s="34">
        <v>0</v>
      </c>
      <c r="AT1508" s="34">
        <v>3</v>
      </c>
      <c r="AU1508" s="34">
        <v>11</v>
      </c>
      <c r="AV1508" s="52">
        <v>245</v>
      </c>
      <c r="AW1508" s="57">
        <v>0</v>
      </c>
      <c r="AX1508" s="58" t="str">
        <f>IF(Tabela3[[#This Row],[Response]]=1, "Aceitou", "Não aceitou")</f>
        <v>Não aceitou</v>
      </c>
      <c r="AY1508" s="55" t="str">
        <f>Tabela3[[#This Row],[Faixa Recência]] &amp; " | " &amp; Tabela3[[#This Row],[Faixa Gasto]] &amp; " | " &amp; Tabela3[[#This Row],[Faixa ticket médio]]</f>
        <v>61-75 dias | R$ 101-500 | R$ 1–25</v>
      </c>
      <c r="AZ15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8" s="36"/>
    </row>
    <row r="1509" spans="1:54" x14ac:dyDescent="0.25">
      <c r="A1509" s="61">
        <v>1508</v>
      </c>
      <c r="B1509" s="37">
        <v>69283</v>
      </c>
      <c r="C1509" s="34">
        <v>0</v>
      </c>
      <c r="D1509" s="34">
        <v>1</v>
      </c>
      <c r="E1509" s="34">
        <v>41</v>
      </c>
      <c r="F1509" s="58" t="str">
        <f>IF('Base tratada'!$E1509&lt;=15,"0-15 dias",
IF('Base tratada'!$E1509&lt;=30, "16-30 dias",
IF('Base tratada'!$E1509&lt;=45, "31-45 dias",
IF('Base tratada'!$E1509&lt;=60, "46-60 dias",
IF('Base tratada'!$E1509&lt;=75, "61-75 dias", "76-99 dias")))))</f>
        <v>31-45 dias</v>
      </c>
      <c r="G1509" s="38">
        <v>45</v>
      </c>
      <c r="H1509" s="60" t="str">
        <f>IF('Base tratada'!$G1509&lt;=29,"24–29",
IF('Base tratada'!$G1509&lt;=39,"30–39",
IF('Base tratada'!$G1509&lt;=49,"40–49",
IF('Base tratada'!$G1509&lt;=59,"50–59",
IF('Base tratada'!$G1509&lt;=69,"60–69",
"70–80")))))</f>
        <v>40–49</v>
      </c>
      <c r="I1509" s="34">
        <v>2174</v>
      </c>
      <c r="J1509" s="58" t="str">
        <f>IF('Base tratada'!$K1509=1,"Divorciado",
IF('Base tratada'!$L1509=1,"Casado",
IF('Base tratada'!$M1509=1, "Solteiro",
IF('Base tratada'!$N1509=1,"Juntos",
"Viúvo"))))</f>
        <v>Casado</v>
      </c>
      <c r="K1509" s="34">
        <v>0</v>
      </c>
      <c r="L1509" s="34">
        <v>1</v>
      </c>
      <c r="M1509" s="34">
        <v>0</v>
      </c>
      <c r="N1509" s="34">
        <v>0</v>
      </c>
      <c r="O1509" s="34">
        <v>0</v>
      </c>
      <c r="P1509" s="34">
        <v>0</v>
      </c>
      <c r="Q1509" s="34">
        <v>0</v>
      </c>
      <c r="R1509" s="34">
        <v>0</v>
      </c>
      <c r="S1509" s="34">
        <v>0</v>
      </c>
      <c r="T1509" s="34">
        <v>1</v>
      </c>
      <c r="U1509" s="35">
        <v>674</v>
      </c>
      <c r="V1509" s="35">
        <v>62</v>
      </c>
      <c r="W1509" s="35">
        <v>134</v>
      </c>
      <c r="X1509" s="35">
        <v>0</v>
      </c>
      <c r="Y1509" s="35">
        <v>26</v>
      </c>
      <c r="Z1509" s="35">
        <v>8</v>
      </c>
      <c r="AA1509" s="34">
        <v>4</v>
      </c>
      <c r="AB1509" s="34">
        <v>5</v>
      </c>
      <c r="AC1509" s="34">
        <v>7</v>
      </c>
      <c r="AD1509" s="34">
        <v>3</v>
      </c>
      <c r="AE1509" s="34">
        <v>13</v>
      </c>
      <c r="AF1509" s="58">
        <f>'Base tratada'!$AC1509+'Base tratada'!$AD1509+'Base tratada'!$AE1509</f>
        <v>23</v>
      </c>
      <c r="AG15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09" s="58" t="str">
        <f>IF('Base tratada'!$AC1509&gt;=MAX('Base tratada'!$AD1509,'Base tratada'!$AE1509),"Web",
IF('Base tratada'!$AD1509&gt;='Base tratada'!$AE1509,"Catalog",
"Store"))</f>
        <v>Store</v>
      </c>
      <c r="AI1509" s="59">
        <f>IF('Base tratada'!$AF1509=0,"0",'Base tratada'!$AK1509/'Base tratada'!$AF1509)</f>
        <v>38.956521739130437</v>
      </c>
      <c r="AJ1509" s="59" t="str">
        <f>IF('Base tratada'!$AI1509=0,"R$ 0",
IF('Base tratada'!$AI1509&lt;=25,"R$ 1–25",
IF('Base tratada'!$AI1509&lt;=50,"R$ 26–50",
"+R$ 50")))</f>
        <v>R$ 26–50</v>
      </c>
      <c r="AK1509" s="35">
        <v>896</v>
      </c>
      <c r="AL1509" s="58" t="str">
        <f>IF('Base tratada'!$AK1509&lt;=100,"R$ 0-100",
IF('Base tratada'!$AK1509&lt;=500,"R$ 101-500",
IF('Base tratada'!$AK1509&lt;=1000,"R$ 501-1000",
IF('Base tratada'!$AK1509&lt;=1500,"R$ 1001-1500",
"+R$ 1500"))))</f>
        <v>R$ 501-1000</v>
      </c>
      <c r="AM1509" s="34">
        <v>0</v>
      </c>
      <c r="AN1509" s="34">
        <v>0</v>
      </c>
      <c r="AO1509" s="34">
        <v>0</v>
      </c>
      <c r="AP1509" s="34">
        <v>0</v>
      </c>
      <c r="AQ1509" s="34">
        <v>0</v>
      </c>
      <c r="AR1509" s="34">
        <v>0</v>
      </c>
      <c r="AS1509" s="34">
        <v>0</v>
      </c>
      <c r="AT1509" s="34">
        <v>3</v>
      </c>
      <c r="AU1509" s="34">
        <v>11</v>
      </c>
      <c r="AV1509" s="52">
        <v>888</v>
      </c>
      <c r="AW1509" s="57">
        <v>0</v>
      </c>
      <c r="AX1509" s="58" t="str">
        <f>IF(Tabela3[[#This Row],[Response]]=1, "Aceitou", "Não aceitou")</f>
        <v>Não aceitou</v>
      </c>
      <c r="AY1509" s="55" t="str">
        <f>Tabela3[[#This Row],[Faixa Recência]] &amp; " | " &amp; Tabela3[[#This Row],[Faixa Gasto]] &amp; " | " &amp; Tabela3[[#This Row],[Faixa ticket médio]]</f>
        <v>31-45 dias | R$ 501-1000 | R$ 26–50</v>
      </c>
      <c r="AZ15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09" s="36"/>
    </row>
    <row r="1510" spans="1:54" x14ac:dyDescent="0.25">
      <c r="A1510" s="61">
        <v>1509</v>
      </c>
      <c r="B1510" s="37">
        <v>46098</v>
      </c>
      <c r="C1510" s="34">
        <v>1</v>
      </c>
      <c r="D1510" s="34">
        <v>1</v>
      </c>
      <c r="E1510" s="34">
        <v>86</v>
      </c>
      <c r="F1510" s="58" t="str">
        <f>IF('Base tratada'!$E1510&lt;=15,"0-15 dias",
IF('Base tratada'!$E1510&lt;=30, "16-30 dias",
IF('Base tratada'!$E1510&lt;=45, "31-45 dias",
IF('Base tratada'!$E1510&lt;=60, "46-60 dias",
IF('Base tratada'!$E1510&lt;=75, "61-75 dias", "76-99 dias")))))</f>
        <v>76-99 dias</v>
      </c>
      <c r="G1510" s="38">
        <v>45</v>
      </c>
      <c r="H1510" s="60" t="str">
        <f>IF('Base tratada'!$G1510&lt;=29,"24–29",
IF('Base tratada'!$G1510&lt;=39,"30–39",
IF('Base tratada'!$G1510&lt;=49,"40–49",
IF('Base tratada'!$G1510&lt;=59,"50–59",
IF('Base tratada'!$G1510&lt;=69,"60–69",
"70–80")))))</f>
        <v>40–49</v>
      </c>
      <c r="I1510" s="34">
        <v>2839</v>
      </c>
      <c r="J1510" s="58" t="str">
        <f>IF('Base tratada'!$K1510=1,"Divorciado",
IF('Base tratada'!$L1510=1,"Casado",
IF('Base tratada'!$M1510=1, "Solteiro",
IF('Base tratada'!$N1510=1,"Juntos",
"Viúvo"))))</f>
        <v>Solteiro</v>
      </c>
      <c r="K1510" s="34">
        <v>0</v>
      </c>
      <c r="L1510" s="34">
        <v>0</v>
      </c>
      <c r="M1510" s="34">
        <v>1</v>
      </c>
      <c r="N1510" s="34">
        <v>0</v>
      </c>
      <c r="O1510" s="34">
        <v>0</v>
      </c>
      <c r="P1510" s="34">
        <v>0</v>
      </c>
      <c r="Q1510" s="34">
        <v>0</v>
      </c>
      <c r="R1510" s="34">
        <v>0</v>
      </c>
      <c r="S1510" s="34">
        <v>1</v>
      </c>
      <c r="T1510" s="34">
        <v>0</v>
      </c>
      <c r="U1510" s="35">
        <v>57</v>
      </c>
      <c r="V1510" s="35">
        <v>0</v>
      </c>
      <c r="W1510" s="35">
        <v>27</v>
      </c>
      <c r="X1510" s="35">
        <v>0</v>
      </c>
      <c r="Y1510" s="35">
        <v>0</v>
      </c>
      <c r="Z1510" s="35">
        <v>36</v>
      </c>
      <c r="AA1510" s="34">
        <v>4</v>
      </c>
      <c r="AB1510" s="34">
        <v>8</v>
      </c>
      <c r="AC1510" s="34">
        <v>3</v>
      </c>
      <c r="AD1510" s="34">
        <v>2</v>
      </c>
      <c r="AE1510" s="34">
        <v>2</v>
      </c>
      <c r="AF1510" s="58">
        <f>'Base tratada'!$AC1510+'Base tratada'!$AD1510+'Base tratada'!$AE1510</f>
        <v>7</v>
      </c>
      <c r="AG15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10" s="58" t="str">
        <f>IF('Base tratada'!$AC1510&gt;=MAX('Base tratada'!$AD1510,'Base tratada'!$AE1510),"Web",
IF('Base tratada'!$AD1510&gt;='Base tratada'!$AE1510,"Catalog",
"Store"))</f>
        <v>Web</v>
      </c>
      <c r="AI1510" s="59">
        <f>IF('Base tratada'!$AF1510=0,"0",'Base tratada'!$AK1510/'Base tratada'!$AF1510)</f>
        <v>12</v>
      </c>
      <c r="AJ1510" s="59" t="str">
        <f>IF('Base tratada'!$AI1510=0,"R$ 0",
IF('Base tratada'!$AI1510&lt;=25,"R$ 1–25",
IF('Base tratada'!$AI1510&lt;=50,"R$ 26–50",
"+R$ 50")))</f>
        <v>R$ 1–25</v>
      </c>
      <c r="AK1510" s="35">
        <v>84</v>
      </c>
      <c r="AL1510" s="58" t="str">
        <f>IF('Base tratada'!$AK1510&lt;=100,"R$ 0-100",
IF('Base tratada'!$AK1510&lt;=500,"R$ 101-500",
IF('Base tratada'!$AK1510&lt;=1000,"R$ 501-1000",
IF('Base tratada'!$AK1510&lt;=1500,"R$ 1001-1500",
"+R$ 1500"))))</f>
        <v>R$ 0-100</v>
      </c>
      <c r="AM1510" s="34">
        <v>0</v>
      </c>
      <c r="AN1510" s="34">
        <v>0</v>
      </c>
      <c r="AO1510" s="34">
        <v>0</v>
      </c>
      <c r="AP1510" s="34">
        <v>0</v>
      </c>
      <c r="AQ1510" s="34">
        <v>0</v>
      </c>
      <c r="AR1510" s="34">
        <v>0</v>
      </c>
      <c r="AS1510" s="34">
        <v>0</v>
      </c>
      <c r="AT1510" s="34">
        <v>3</v>
      </c>
      <c r="AU1510" s="34">
        <v>11</v>
      </c>
      <c r="AV1510" s="52">
        <v>48</v>
      </c>
      <c r="AW1510" s="57">
        <v>1</v>
      </c>
      <c r="AX1510" s="58" t="str">
        <f>IF(Tabela3[[#This Row],[Response]]=1, "Aceitou", "Não aceitou")</f>
        <v>Aceitou</v>
      </c>
      <c r="AY1510" s="55" t="str">
        <f>Tabela3[[#This Row],[Faixa Recência]] &amp; " | " &amp; Tabela3[[#This Row],[Faixa Gasto]] &amp; " | " &amp; Tabela3[[#This Row],[Faixa ticket médio]]</f>
        <v>76-99 dias | R$ 0-100 | R$ 1–25</v>
      </c>
      <c r="AZ15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0" s="36"/>
    </row>
    <row r="1511" spans="1:54" x14ac:dyDescent="0.25">
      <c r="A1511" s="61">
        <v>1510</v>
      </c>
      <c r="B1511" s="37">
        <v>23331</v>
      </c>
      <c r="C1511" s="34">
        <v>1</v>
      </c>
      <c r="D1511" s="34">
        <v>0</v>
      </c>
      <c r="E1511" s="34">
        <v>92</v>
      </c>
      <c r="F1511" s="58" t="str">
        <f>IF('Base tratada'!$E1511&lt;=15,"0-15 dias",
IF('Base tratada'!$E1511&lt;=30, "16-30 dias",
IF('Base tratada'!$E1511&lt;=45, "31-45 dias",
IF('Base tratada'!$E1511&lt;=60, "46-60 dias",
IF('Base tratada'!$E1511&lt;=75, "61-75 dias", "76-99 dias")))))</f>
        <v>76-99 dias</v>
      </c>
      <c r="G1511" s="38">
        <v>32</v>
      </c>
      <c r="H1511" s="60" t="str">
        <f>IF('Base tratada'!$G1511&lt;=29,"24–29",
IF('Base tratada'!$G1511&lt;=39,"30–39",
IF('Base tratada'!$G1511&lt;=49,"40–49",
IF('Base tratada'!$G1511&lt;=59,"50–59",
IF('Base tratada'!$G1511&lt;=69,"60–69",
"70–80")))))</f>
        <v>30–39</v>
      </c>
      <c r="I1511" s="34">
        <v>2822</v>
      </c>
      <c r="J1511" s="58" t="str">
        <f>IF('Base tratada'!$K1511=1,"Divorciado",
IF('Base tratada'!$L1511=1,"Casado",
IF('Base tratada'!$M1511=1, "Solteiro",
IF('Base tratada'!$N1511=1,"Juntos",
"Viúvo"))))</f>
        <v>Casado</v>
      </c>
      <c r="K1511" s="34">
        <v>0</v>
      </c>
      <c r="L1511" s="34">
        <v>1</v>
      </c>
      <c r="M1511" s="34">
        <v>0</v>
      </c>
      <c r="N1511" s="34">
        <v>0</v>
      </c>
      <c r="O1511" s="34">
        <v>0</v>
      </c>
      <c r="P1511" s="34">
        <v>1</v>
      </c>
      <c r="Q1511" s="34">
        <v>0</v>
      </c>
      <c r="R1511" s="34">
        <v>0</v>
      </c>
      <c r="S1511" s="34">
        <v>0</v>
      </c>
      <c r="T1511" s="34">
        <v>0</v>
      </c>
      <c r="U1511" s="35">
        <v>5</v>
      </c>
      <c r="V1511" s="35">
        <v>36</v>
      </c>
      <c r="W1511" s="35">
        <v>7</v>
      </c>
      <c r="X1511" s="35">
        <v>0</v>
      </c>
      <c r="Y1511" s="35">
        <v>10</v>
      </c>
      <c r="Z1511" s="35">
        <v>45</v>
      </c>
      <c r="AA1511" s="34">
        <v>2</v>
      </c>
      <c r="AB1511" s="34">
        <v>8</v>
      </c>
      <c r="AC1511" s="34">
        <v>3</v>
      </c>
      <c r="AD1511" s="34">
        <v>0</v>
      </c>
      <c r="AE1511" s="34">
        <v>3</v>
      </c>
      <c r="AF1511" s="58">
        <f>'Base tratada'!$AC1511+'Base tratada'!$AD1511+'Base tratada'!$AE1511</f>
        <v>6</v>
      </c>
      <c r="AG15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11" s="58" t="str">
        <f>IF('Base tratada'!$AC1511&gt;=MAX('Base tratada'!$AD1511,'Base tratada'!$AE1511),"Web",
IF('Base tratada'!$AD1511&gt;='Base tratada'!$AE1511,"Catalog",
"Store"))</f>
        <v>Web</v>
      </c>
      <c r="AI1511" s="59">
        <f>IF('Base tratada'!$AF1511=0,"0",'Base tratada'!$AK1511/'Base tratada'!$AF1511)</f>
        <v>9.6666666666666661</v>
      </c>
      <c r="AJ1511" s="59" t="str">
        <f>IF('Base tratada'!$AI1511=0,"R$ 0",
IF('Base tratada'!$AI1511&lt;=25,"R$ 1–25",
IF('Base tratada'!$AI1511&lt;=50,"R$ 26–50",
"+R$ 50")))</f>
        <v>R$ 1–25</v>
      </c>
      <c r="AK1511" s="35">
        <v>58</v>
      </c>
      <c r="AL1511" s="58" t="str">
        <f>IF('Base tratada'!$AK1511&lt;=100,"R$ 0-100",
IF('Base tratada'!$AK1511&lt;=500,"R$ 101-500",
IF('Base tratada'!$AK1511&lt;=1000,"R$ 501-1000",
IF('Base tratada'!$AK1511&lt;=1500,"R$ 1001-1500",
"+R$ 1500"))))</f>
        <v>R$ 0-100</v>
      </c>
      <c r="AM1511" s="34">
        <v>0</v>
      </c>
      <c r="AN1511" s="34">
        <v>0</v>
      </c>
      <c r="AO1511" s="34">
        <v>0</v>
      </c>
      <c r="AP1511" s="34">
        <v>0</v>
      </c>
      <c r="AQ1511" s="34">
        <v>0</v>
      </c>
      <c r="AR1511" s="34">
        <v>0</v>
      </c>
      <c r="AS1511" s="34">
        <v>0</v>
      </c>
      <c r="AT1511" s="34">
        <v>3</v>
      </c>
      <c r="AU1511" s="34">
        <v>11</v>
      </c>
      <c r="AV1511" s="52">
        <v>13</v>
      </c>
      <c r="AW1511" s="57">
        <v>0</v>
      </c>
      <c r="AX1511" s="58" t="str">
        <f>IF(Tabela3[[#This Row],[Response]]=1, "Aceitou", "Não aceitou")</f>
        <v>Não aceitou</v>
      </c>
      <c r="AY1511" s="55" t="str">
        <f>Tabela3[[#This Row],[Faixa Recência]] &amp; " | " &amp; Tabela3[[#This Row],[Faixa Gasto]] &amp; " | " &amp; Tabela3[[#This Row],[Faixa ticket médio]]</f>
        <v>76-99 dias | R$ 0-100 | R$ 1–25</v>
      </c>
      <c r="AZ15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1" s="36"/>
    </row>
    <row r="1512" spans="1:54" x14ac:dyDescent="0.25">
      <c r="A1512" s="61">
        <v>1511</v>
      </c>
      <c r="B1512" s="37">
        <v>23331</v>
      </c>
      <c r="C1512" s="34">
        <v>1</v>
      </c>
      <c r="D1512" s="34">
        <v>0</v>
      </c>
      <c r="E1512" s="34">
        <v>97</v>
      </c>
      <c r="F1512" s="58" t="str">
        <f>IF('Base tratada'!$E1512&lt;=15,"0-15 dias",
IF('Base tratada'!$E1512&lt;=30, "16-30 dias",
IF('Base tratada'!$E1512&lt;=45, "31-45 dias",
IF('Base tratada'!$E1512&lt;=60, "46-60 dias",
IF('Base tratada'!$E1512&lt;=75, "61-75 dias", "76-99 dias")))))</f>
        <v>76-99 dias</v>
      </c>
      <c r="G1512" s="38">
        <v>32</v>
      </c>
      <c r="H1512" s="60" t="str">
        <f>IF('Base tratada'!$G1512&lt;=29,"24–29",
IF('Base tratada'!$G1512&lt;=39,"30–39",
IF('Base tratada'!$G1512&lt;=49,"40–49",
IF('Base tratada'!$G1512&lt;=59,"50–59",
IF('Base tratada'!$G1512&lt;=69,"60–69",
"70–80")))))</f>
        <v>30–39</v>
      </c>
      <c r="I1512" s="34">
        <v>2791</v>
      </c>
      <c r="J1512" s="58" t="str">
        <f>IF('Base tratada'!$K1512=1,"Divorciado",
IF('Base tratada'!$L1512=1,"Casado",
IF('Base tratada'!$M1512=1, "Solteiro",
IF('Base tratada'!$N1512=1,"Juntos",
"Viúvo"))))</f>
        <v>Solteiro</v>
      </c>
      <c r="K1512" s="34">
        <v>0</v>
      </c>
      <c r="L1512" s="34">
        <v>0</v>
      </c>
      <c r="M1512" s="34">
        <v>1</v>
      </c>
      <c r="N1512" s="34">
        <v>0</v>
      </c>
      <c r="O1512" s="34">
        <v>0</v>
      </c>
      <c r="P1512" s="34">
        <v>1</v>
      </c>
      <c r="Q1512" s="34">
        <v>0</v>
      </c>
      <c r="R1512" s="34">
        <v>0</v>
      </c>
      <c r="S1512" s="34">
        <v>0</v>
      </c>
      <c r="T1512" s="34">
        <v>0</v>
      </c>
      <c r="U1512" s="35">
        <v>104</v>
      </c>
      <c r="V1512" s="35">
        <v>20</v>
      </c>
      <c r="W1512" s="35">
        <v>101</v>
      </c>
      <c r="X1512" s="35">
        <v>24</v>
      </c>
      <c r="Y1512" s="35">
        <v>15</v>
      </c>
      <c r="Z1512" s="35">
        <v>5</v>
      </c>
      <c r="AA1512" s="34">
        <v>6</v>
      </c>
      <c r="AB1512" s="34">
        <v>9</v>
      </c>
      <c r="AC1512" s="34">
        <v>5</v>
      </c>
      <c r="AD1512" s="34">
        <v>1</v>
      </c>
      <c r="AE1512" s="34">
        <v>5</v>
      </c>
      <c r="AF1512" s="58">
        <f>'Base tratada'!$AC1512+'Base tratada'!$AD1512+'Base tratada'!$AE1512</f>
        <v>11</v>
      </c>
      <c r="AG15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12" s="58" t="str">
        <f>IF('Base tratada'!$AC1512&gt;=MAX('Base tratada'!$AD1512,'Base tratada'!$AE1512),"Web",
IF('Base tratada'!$AD1512&gt;='Base tratada'!$AE1512,"Catalog",
"Store"))</f>
        <v>Web</v>
      </c>
      <c r="AI1512" s="59">
        <f>IF('Base tratada'!$AF1512=0,"0",'Base tratada'!$AK1512/'Base tratada'!$AF1512)</f>
        <v>24</v>
      </c>
      <c r="AJ1512" s="59" t="str">
        <f>IF('Base tratada'!$AI1512=0,"R$ 0",
IF('Base tratada'!$AI1512&lt;=25,"R$ 1–25",
IF('Base tratada'!$AI1512&lt;=50,"R$ 26–50",
"+R$ 50")))</f>
        <v>R$ 1–25</v>
      </c>
      <c r="AK1512" s="35">
        <v>264</v>
      </c>
      <c r="AL1512" s="58" t="str">
        <f>IF('Base tratada'!$AK1512&lt;=100,"R$ 0-100",
IF('Base tratada'!$AK1512&lt;=500,"R$ 101-500",
IF('Base tratada'!$AK1512&lt;=1000,"R$ 501-1000",
IF('Base tratada'!$AK1512&lt;=1500,"R$ 1001-1500",
"+R$ 1500"))))</f>
        <v>R$ 101-500</v>
      </c>
      <c r="AM1512" s="34">
        <v>0</v>
      </c>
      <c r="AN1512" s="34">
        <v>0</v>
      </c>
      <c r="AO1512" s="34">
        <v>0</v>
      </c>
      <c r="AP1512" s="34">
        <v>0</v>
      </c>
      <c r="AQ1512" s="34">
        <v>0</v>
      </c>
      <c r="AR1512" s="34">
        <v>0</v>
      </c>
      <c r="AS1512" s="34">
        <v>0</v>
      </c>
      <c r="AT1512" s="34">
        <v>3</v>
      </c>
      <c r="AU1512" s="34">
        <v>11</v>
      </c>
      <c r="AV1512" s="52">
        <v>259</v>
      </c>
      <c r="AW1512" s="57">
        <v>0</v>
      </c>
      <c r="AX1512" s="58" t="str">
        <f>IF(Tabela3[[#This Row],[Response]]=1, "Aceitou", "Não aceitou")</f>
        <v>Não aceitou</v>
      </c>
      <c r="AY1512" s="55" t="str">
        <f>Tabela3[[#This Row],[Faixa Recência]] &amp; " | " &amp; Tabela3[[#This Row],[Faixa Gasto]] &amp; " | " &amp; Tabela3[[#This Row],[Faixa ticket médio]]</f>
        <v>76-99 dias | R$ 101-500 | R$ 1–25</v>
      </c>
      <c r="AZ15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2" s="36"/>
    </row>
    <row r="1513" spans="1:54" x14ac:dyDescent="0.25">
      <c r="A1513" s="61">
        <v>1512</v>
      </c>
      <c r="B1513" s="37">
        <v>9255</v>
      </c>
      <c r="C1513" s="34">
        <v>1</v>
      </c>
      <c r="D1513" s="34">
        <v>0</v>
      </c>
      <c r="E1513" s="34">
        <v>91</v>
      </c>
      <c r="F1513" s="58" t="str">
        <f>IF('Base tratada'!$E1513&lt;=15,"0-15 dias",
IF('Base tratada'!$E1513&lt;=30, "16-30 dias",
IF('Base tratada'!$E1513&lt;=45, "31-45 dias",
IF('Base tratada'!$E1513&lt;=60, "46-60 dias",
IF('Base tratada'!$E1513&lt;=75, "61-75 dias", "76-99 dias")))))</f>
        <v>76-99 dias</v>
      </c>
      <c r="G1513" s="38">
        <v>31</v>
      </c>
      <c r="H1513" s="60" t="str">
        <f>IF('Base tratada'!$G1513&lt;=29,"24–29",
IF('Base tratada'!$G1513&lt;=39,"30–39",
IF('Base tratada'!$G1513&lt;=49,"40–49",
IF('Base tratada'!$G1513&lt;=59,"50–59",
IF('Base tratada'!$G1513&lt;=69,"60–69",
"70–80")))))</f>
        <v>30–39</v>
      </c>
      <c r="I1513" s="34">
        <v>2350</v>
      </c>
      <c r="J1513" s="58" t="str">
        <f>IF('Base tratada'!$K1513=1,"Divorciado",
IF('Base tratada'!$L1513=1,"Casado",
IF('Base tratada'!$M1513=1, "Solteiro",
IF('Base tratada'!$N1513=1,"Juntos",
"Viúvo"))))</f>
        <v>Solteiro</v>
      </c>
      <c r="K1513" s="34">
        <v>0</v>
      </c>
      <c r="L1513" s="34">
        <v>0</v>
      </c>
      <c r="M1513" s="34">
        <v>1</v>
      </c>
      <c r="N1513" s="34">
        <v>0</v>
      </c>
      <c r="O1513" s="34">
        <v>0</v>
      </c>
      <c r="P1513" s="34">
        <v>0</v>
      </c>
      <c r="Q1513" s="34">
        <v>0</v>
      </c>
      <c r="R1513" s="34">
        <v>1</v>
      </c>
      <c r="S1513" s="34">
        <v>0</v>
      </c>
      <c r="T1513" s="34">
        <v>0</v>
      </c>
      <c r="U1513" s="35">
        <v>9</v>
      </c>
      <c r="V1513" s="35">
        <v>0</v>
      </c>
      <c r="W1513" s="35">
        <v>7</v>
      </c>
      <c r="X1513" s="35">
        <v>2</v>
      </c>
      <c r="Y1513" s="35">
        <v>0</v>
      </c>
      <c r="Z1513" s="35">
        <v>4</v>
      </c>
      <c r="AA1513" s="34">
        <v>1</v>
      </c>
      <c r="AB1513" s="34">
        <v>8</v>
      </c>
      <c r="AC1513" s="34">
        <v>1</v>
      </c>
      <c r="AD1513" s="34">
        <v>1</v>
      </c>
      <c r="AE1513" s="34">
        <v>2</v>
      </c>
      <c r="AF1513" s="58">
        <f>'Base tratada'!$AC1513+'Base tratada'!$AD1513+'Base tratada'!$AE1513</f>
        <v>4</v>
      </c>
      <c r="AG15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13" s="58" t="str">
        <f>IF('Base tratada'!$AC1513&gt;=MAX('Base tratada'!$AD1513,'Base tratada'!$AE1513),"Web",
IF('Base tratada'!$AD1513&gt;='Base tratada'!$AE1513,"Catalog",
"Store"))</f>
        <v>Store</v>
      </c>
      <c r="AI1513" s="59">
        <f>IF('Base tratada'!$AF1513=0,"0",'Base tratada'!$AK1513/'Base tratada'!$AF1513)</f>
        <v>4.5</v>
      </c>
      <c r="AJ1513" s="59" t="str">
        <f>IF('Base tratada'!$AI1513=0,"R$ 0",
IF('Base tratada'!$AI1513&lt;=25,"R$ 1–25",
IF('Base tratada'!$AI1513&lt;=50,"R$ 26–50",
"+R$ 50")))</f>
        <v>R$ 1–25</v>
      </c>
      <c r="AK1513" s="35">
        <v>18</v>
      </c>
      <c r="AL1513" s="58" t="str">
        <f>IF('Base tratada'!$AK1513&lt;=100,"R$ 0-100",
IF('Base tratada'!$AK1513&lt;=500,"R$ 101-500",
IF('Base tratada'!$AK1513&lt;=1000,"R$ 501-1000",
IF('Base tratada'!$AK1513&lt;=1500,"R$ 1001-1500",
"+R$ 1500"))))</f>
        <v>R$ 0-100</v>
      </c>
      <c r="AM1513" s="34">
        <v>0</v>
      </c>
      <c r="AN1513" s="34">
        <v>0</v>
      </c>
      <c r="AO1513" s="34">
        <v>0</v>
      </c>
      <c r="AP1513" s="34">
        <v>0</v>
      </c>
      <c r="AQ1513" s="34">
        <v>0</v>
      </c>
      <c r="AR1513" s="34">
        <v>0</v>
      </c>
      <c r="AS1513" s="34">
        <v>0</v>
      </c>
      <c r="AT1513" s="34">
        <v>3</v>
      </c>
      <c r="AU1513" s="34">
        <v>11</v>
      </c>
      <c r="AV1513" s="52">
        <v>14</v>
      </c>
      <c r="AW1513" s="57">
        <v>0</v>
      </c>
      <c r="AX1513" s="58" t="str">
        <f>IF(Tabela3[[#This Row],[Response]]=1, "Aceitou", "Não aceitou")</f>
        <v>Não aceitou</v>
      </c>
      <c r="AY1513" s="55" t="str">
        <f>Tabela3[[#This Row],[Faixa Recência]] &amp; " | " &amp; Tabela3[[#This Row],[Faixa Gasto]] &amp; " | " &amp; Tabela3[[#This Row],[Faixa ticket médio]]</f>
        <v>76-99 dias | R$ 0-100 | R$ 1–25</v>
      </c>
      <c r="AZ15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3" s="36"/>
    </row>
    <row r="1514" spans="1:54" x14ac:dyDescent="0.25">
      <c r="A1514" s="61">
        <v>1513</v>
      </c>
      <c r="B1514" s="37">
        <v>67786</v>
      </c>
      <c r="C1514" s="34">
        <v>0</v>
      </c>
      <c r="D1514" s="34">
        <v>0</v>
      </c>
      <c r="E1514" s="34">
        <v>0</v>
      </c>
      <c r="F1514" s="58" t="str">
        <f>IF('Base tratada'!$E1514&lt;=15,"0-15 dias",
IF('Base tratada'!$E1514&lt;=30, "16-30 dias",
IF('Base tratada'!$E1514&lt;=45, "31-45 dias",
IF('Base tratada'!$E1514&lt;=60, "46-60 dias",
IF('Base tratada'!$E1514&lt;=75, "61-75 dias", "76-99 dias")))))</f>
        <v>0-15 dias</v>
      </c>
      <c r="G1514" s="38">
        <v>61</v>
      </c>
      <c r="H1514" s="60" t="str">
        <f>IF('Base tratada'!$G1514&lt;=29,"24–29",
IF('Base tratada'!$G1514&lt;=39,"30–39",
IF('Base tratada'!$G1514&lt;=49,"40–49",
IF('Base tratada'!$G1514&lt;=59,"50–59",
IF('Base tratada'!$G1514&lt;=69,"60–69",
"70–80")))))</f>
        <v>60–69</v>
      </c>
      <c r="I1514" s="34">
        <v>2363</v>
      </c>
      <c r="J1514" s="58" t="str">
        <f>IF('Base tratada'!$K1514=1,"Divorciado",
IF('Base tratada'!$L1514=1,"Casado",
IF('Base tratada'!$M1514=1, "Solteiro",
IF('Base tratada'!$N1514=1,"Juntos",
"Viúvo"))))</f>
        <v>Viúvo</v>
      </c>
      <c r="K1514" s="34">
        <v>0</v>
      </c>
      <c r="L1514" s="34">
        <v>0</v>
      </c>
      <c r="M1514" s="34">
        <v>0</v>
      </c>
      <c r="N1514" s="34">
        <v>0</v>
      </c>
      <c r="O1514" s="34">
        <v>1</v>
      </c>
      <c r="P1514" s="34">
        <v>0</v>
      </c>
      <c r="Q1514" s="34">
        <v>0</v>
      </c>
      <c r="R1514" s="34">
        <v>0</v>
      </c>
      <c r="S1514" s="34">
        <v>0</v>
      </c>
      <c r="T1514" s="34">
        <v>1</v>
      </c>
      <c r="U1514" s="35">
        <v>431</v>
      </c>
      <c r="V1514" s="35">
        <v>82</v>
      </c>
      <c r="W1514" s="35">
        <v>441</v>
      </c>
      <c r="X1514" s="35">
        <v>80</v>
      </c>
      <c r="Y1514" s="35">
        <v>20</v>
      </c>
      <c r="Z1514" s="35">
        <v>102</v>
      </c>
      <c r="AA1514" s="34">
        <v>1</v>
      </c>
      <c r="AB1514" s="34">
        <v>1</v>
      </c>
      <c r="AC1514" s="34">
        <v>3</v>
      </c>
      <c r="AD1514" s="34">
        <v>6</v>
      </c>
      <c r="AE1514" s="34">
        <v>6</v>
      </c>
      <c r="AF1514" s="58">
        <f>'Base tratada'!$AC1514+'Base tratada'!$AD1514+'Base tratada'!$AE1514</f>
        <v>15</v>
      </c>
      <c r="AG15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14" s="58" t="str">
        <f>IF('Base tratada'!$AC1514&gt;=MAX('Base tratada'!$AD1514,'Base tratada'!$AE1514),"Web",
IF('Base tratada'!$AD1514&gt;='Base tratada'!$AE1514,"Catalog",
"Store"))</f>
        <v>Catalog</v>
      </c>
      <c r="AI1514" s="59">
        <f>IF('Base tratada'!$AF1514=0,"0",'Base tratada'!$AK1514/'Base tratada'!$AF1514)</f>
        <v>70.266666666666666</v>
      </c>
      <c r="AJ1514" s="59" t="str">
        <f>IF('Base tratada'!$AI1514=0,"R$ 0",
IF('Base tratada'!$AI1514&lt;=25,"R$ 1–25",
IF('Base tratada'!$AI1514&lt;=50,"R$ 26–50",
"+R$ 50")))</f>
        <v>+R$ 50</v>
      </c>
      <c r="AK1514" s="35">
        <v>1054</v>
      </c>
      <c r="AL1514" s="58" t="str">
        <f>IF('Base tratada'!$AK1514&lt;=100,"R$ 0-100",
IF('Base tratada'!$AK1514&lt;=500,"R$ 101-500",
IF('Base tratada'!$AK1514&lt;=1000,"R$ 501-1000",
IF('Base tratada'!$AK1514&lt;=1500,"R$ 1001-1500",
"+R$ 1500"))))</f>
        <v>R$ 1001-1500</v>
      </c>
      <c r="AM1514" s="34">
        <v>0</v>
      </c>
      <c r="AN1514" s="34">
        <v>0</v>
      </c>
      <c r="AO1514" s="34">
        <v>0</v>
      </c>
      <c r="AP1514" s="34">
        <v>0</v>
      </c>
      <c r="AQ1514" s="34">
        <v>0</v>
      </c>
      <c r="AR1514" s="34">
        <v>0</v>
      </c>
      <c r="AS1514" s="34">
        <v>0</v>
      </c>
      <c r="AT1514" s="34">
        <v>3</v>
      </c>
      <c r="AU1514" s="34">
        <v>11</v>
      </c>
      <c r="AV1514" s="52">
        <v>952</v>
      </c>
      <c r="AW1514" s="57">
        <v>1</v>
      </c>
      <c r="AX1514" s="58" t="str">
        <f>IF(Tabela3[[#This Row],[Response]]=1, "Aceitou", "Não aceitou")</f>
        <v>Aceitou</v>
      </c>
      <c r="AY1514" s="55" t="str">
        <f>Tabela3[[#This Row],[Faixa Recência]] &amp; " | " &amp; Tabela3[[#This Row],[Faixa Gasto]] &amp; " | " &amp; Tabela3[[#This Row],[Faixa ticket médio]]</f>
        <v>0-15 dias | R$ 1001-1500 | +R$ 50</v>
      </c>
      <c r="AZ15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14" s="36"/>
    </row>
    <row r="1515" spans="1:54" x14ac:dyDescent="0.25">
      <c r="A1515" s="61">
        <v>1514</v>
      </c>
      <c r="B1515" s="37">
        <v>71969</v>
      </c>
      <c r="C1515" s="34">
        <v>0</v>
      </c>
      <c r="D1515" s="34">
        <v>1</v>
      </c>
      <c r="E1515" s="34">
        <v>59</v>
      </c>
      <c r="F1515" s="58" t="str">
        <f>IF('Base tratada'!$E1515&lt;=15,"0-15 dias",
IF('Base tratada'!$E1515&lt;=30, "16-30 dias",
IF('Base tratada'!$E1515&lt;=45, "31-45 dias",
IF('Base tratada'!$E1515&lt;=60, "46-60 dias",
IF('Base tratada'!$E1515&lt;=75, "61-75 dias", "76-99 dias")))))</f>
        <v>46-60 dias</v>
      </c>
      <c r="G1515" s="38">
        <v>49</v>
      </c>
      <c r="H1515" s="60" t="str">
        <f>IF('Base tratada'!$G1515&lt;=29,"24–29",
IF('Base tratada'!$G1515&lt;=39,"30–39",
IF('Base tratada'!$G1515&lt;=49,"40–49",
IF('Base tratada'!$G1515&lt;=59,"50–59",
IF('Base tratada'!$G1515&lt;=69,"60–69",
"70–80")))))</f>
        <v>40–49</v>
      </c>
      <c r="I1515" s="34">
        <v>2780</v>
      </c>
      <c r="J1515" s="58" t="str">
        <f>IF('Base tratada'!$K1515=1,"Divorciado",
IF('Base tratada'!$L1515=1,"Casado",
IF('Base tratada'!$M1515=1, "Solteiro",
IF('Base tratada'!$N1515=1,"Juntos",
"Viúvo"))))</f>
        <v>Casado</v>
      </c>
      <c r="K1515" s="34">
        <v>0</v>
      </c>
      <c r="L1515" s="34">
        <v>1</v>
      </c>
      <c r="M1515" s="34">
        <v>0</v>
      </c>
      <c r="N1515" s="34">
        <v>0</v>
      </c>
      <c r="O1515" s="34">
        <v>0</v>
      </c>
      <c r="P1515" s="34">
        <v>0</v>
      </c>
      <c r="Q1515" s="34">
        <v>0</v>
      </c>
      <c r="R1515" s="34">
        <v>0</v>
      </c>
      <c r="S1515" s="34">
        <v>0</v>
      </c>
      <c r="T1515" s="34">
        <v>1</v>
      </c>
      <c r="U1515" s="35">
        <v>1000</v>
      </c>
      <c r="V1515" s="35">
        <v>0</v>
      </c>
      <c r="W1515" s="35">
        <v>76</v>
      </c>
      <c r="X1515" s="35">
        <v>0</v>
      </c>
      <c r="Y1515" s="35">
        <v>0</v>
      </c>
      <c r="Z1515" s="35">
        <v>10</v>
      </c>
      <c r="AA1515" s="34">
        <v>3</v>
      </c>
      <c r="AB1515" s="34">
        <v>8</v>
      </c>
      <c r="AC1515" s="34">
        <v>3</v>
      </c>
      <c r="AD1515" s="34">
        <v>4</v>
      </c>
      <c r="AE1515" s="34">
        <v>9</v>
      </c>
      <c r="AF1515" s="58">
        <f>'Base tratada'!$AC1515+'Base tratada'!$AD1515+'Base tratada'!$AE1515</f>
        <v>16</v>
      </c>
      <c r="AG15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15" s="58" t="str">
        <f>IF('Base tratada'!$AC1515&gt;=MAX('Base tratada'!$AD1515,'Base tratada'!$AE1515),"Web",
IF('Base tratada'!$AD1515&gt;='Base tratada'!$AE1515,"Catalog",
"Store"))</f>
        <v>Store</v>
      </c>
      <c r="AI1515" s="59">
        <f>IF('Base tratada'!$AF1515=0,"0",'Base tratada'!$AK1515/'Base tratada'!$AF1515)</f>
        <v>67.25</v>
      </c>
      <c r="AJ1515" s="59" t="str">
        <f>IF('Base tratada'!$AI1515=0,"R$ 0",
IF('Base tratada'!$AI1515&lt;=25,"R$ 1–25",
IF('Base tratada'!$AI1515&lt;=50,"R$ 26–50",
"+R$ 50")))</f>
        <v>+R$ 50</v>
      </c>
      <c r="AK1515" s="35">
        <v>1076</v>
      </c>
      <c r="AL1515" s="58" t="str">
        <f>IF('Base tratada'!$AK1515&lt;=100,"R$ 0-100",
IF('Base tratada'!$AK1515&lt;=500,"R$ 101-500",
IF('Base tratada'!$AK1515&lt;=1000,"R$ 501-1000",
IF('Base tratada'!$AK1515&lt;=1500,"R$ 1001-1500",
"+R$ 1500"))))</f>
        <v>R$ 1001-1500</v>
      </c>
      <c r="AM1515" s="34">
        <v>0</v>
      </c>
      <c r="AN1515" s="34">
        <v>0</v>
      </c>
      <c r="AO1515" s="34">
        <v>0</v>
      </c>
      <c r="AP1515" s="34">
        <v>1</v>
      </c>
      <c r="AQ1515" s="34">
        <v>0</v>
      </c>
      <c r="AR1515" s="34">
        <v>1</v>
      </c>
      <c r="AS1515" s="34">
        <v>0</v>
      </c>
      <c r="AT1515" s="34">
        <v>3</v>
      </c>
      <c r="AU1515" s="34">
        <v>11</v>
      </c>
      <c r="AV1515" s="52">
        <v>1066</v>
      </c>
      <c r="AW1515" s="57">
        <v>0</v>
      </c>
      <c r="AX1515" s="58" t="str">
        <f>IF(Tabela3[[#This Row],[Response]]=1, "Aceitou", "Não aceitou")</f>
        <v>Não aceitou</v>
      </c>
      <c r="AY1515" s="55" t="str">
        <f>Tabela3[[#This Row],[Faixa Recência]] &amp; " | " &amp; Tabela3[[#This Row],[Faixa Gasto]] &amp; " | " &amp; Tabela3[[#This Row],[Faixa ticket médio]]</f>
        <v>46-60 dias | R$ 1001-1500 | +R$ 50</v>
      </c>
      <c r="AZ15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5" s="36"/>
    </row>
    <row r="1516" spans="1:54" x14ac:dyDescent="0.25">
      <c r="A1516" s="61">
        <v>1515</v>
      </c>
      <c r="B1516" s="37">
        <v>59235</v>
      </c>
      <c r="C1516" s="34">
        <v>1</v>
      </c>
      <c r="D1516" s="34">
        <v>0</v>
      </c>
      <c r="E1516" s="34">
        <v>4</v>
      </c>
      <c r="F1516" s="58" t="str">
        <f>IF('Base tratada'!$E1516&lt;=15,"0-15 dias",
IF('Base tratada'!$E1516&lt;=30, "16-30 dias",
IF('Base tratada'!$E1516&lt;=45, "31-45 dias",
IF('Base tratada'!$E1516&lt;=60, "46-60 dias",
IF('Base tratada'!$E1516&lt;=75, "61-75 dias", "76-99 dias")))))</f>
        <v>0-15 dias</v>
      </c>
      <c r="G1516" s="38">
        <v>53</v>
      </c>
      <c r="H1516" s="60" t="str">
        <f>IF('Base tratada'!$G1516&lt;=29,"24–29",
IF('Base tratada'!$G1516&lt;=39,"30–39",
IF('Base tratada'!$G1516&lt;=49,"40–49",
IF('Base tratada'!$G1516&lt;=59,"50–59",
IF('Base tratada'!$G1516&lt;=69,"60–69",
"70–80")))))</f>
        <v>50–59</v>
      </c>
      <c r="I1516" s="34">
        <v>2692</v>
      </c>
      <c r="J1516" s="58" t="str">
        <f>IF('Base tratada'!$K1516=1,"Divorciado",
IF('Base tratada'!$L1516=1,"Casado",
IF('Base tratada'!$M1516=1, "Solteiro",
IF('Base tratada'!$N1516=1,"Juntos",
"Viúvo"))))</f>
        <v>Solteiro</v>
      </c>
      <c r="K1516" s="34">
        <v>0</v>
      </c>
      <c r="L1516" s="34">
        <v>0</v>
      </c>
      <c r="M1516" s="34">
        <v>1</v>
      </c>
      <c r="N1516" s="34">
        <v>0</v>
      </c>
      <c r="O1516" s="34">
        <v>0</v>
      </c>
      <c r="P1516" s="34">
        <v>0</v>
      </c>
      <c r="Q1516" s="34">
        <v>0</v>
      </c>
      <c r="R1516" s="34">
        <v>0</v>
      </c>
      <c r="S1516" s="34">
        <v>1</v>
      </c>
      <c r="T1516" s="34">
        <v>0</v>
      </c>
      <c r="U1516" s="35">
        <v>448</v>
      </c>
      <c r="V1516" s="35">
        <v>40</v>
      </c>
      <c r="W1516" s="35">
        <v>469</v>
      </c>
      <c r="X1516" s="35">
        <v>80</v>
      </c>
      <c r="Y1516" s="35">
        <v>0</v>
      </c>
      <c r="Z1516" s="35">
        <v>91</v>
      </c>
      <c r="AA1516" s="34">
        <v>3</v>
      </c>
      <c r="AB1516" s="34">
        <v>7</v>
      </c>
      <c r="AC1516" s="34">
        <v>11</v>
      </c>
      <c r="AD1516" s="34">
        <v>2</v>
      </c>
      <c r="AE1516" s="34">
        <v>12</v>
      </c>
      <c r="AF1516" s="58">
        <f>'Base tratada'!$AC1516+'Base tratada'!$AD1516+'Base tratada'!$AE1516</f>
        <v>25</v>
      </c>
      <c r="AG15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16" s="58" t="str">
        <f>IF('Base tratada'!$AC1516&gt;=MAX('Base tratada'!$AD1516,'Base tratada'!$AE1516),"Web",
IF('Base tratada'!$AD1516&gt;='Base tratada'!$AE1516,"Catalog",
"Store"))</f>
        <v>Store</v>
      </c>
      <c r="AI1516" s="59">
        <f>IF('Base tratada'!$AF1516=0,"0",'Base tratada'!$AK1516/'Base tratada'!$AF1516)</f>
        <v>41.48</v>
      </c>
      <c r="AJ1516" s="59" t="str">
        <f>IF('Base tratada'!$AI1516=0,"R$ 0",
IF('Base tratada'!$AI1516&lt;=25,"R$ 1–25",
IF('Base tratada'!$AI1516&lt;=50,"R$ 26–50",
"+R$ 50")))</f>
        <v>R$ 26–50</v>
      </c>
      <c r="AK1516" s="35">
        <v>1037</v>
      </c>
      <c r="AL1516" s="58" t="str">
        <f>IF('Base tratada'!$AK1516&lt;=100,"R$ 0-100",
IF('Base tratada'!$AK1516&lt;=500,"R$ 101-500",
IF('Base tratada'!$AK1516&lt;=1000,"R$ 501-1000",
IF('Base tratada'!$AK1516&lt;=1500,"R$ 1001-1500",
"+R$ 1500"))))</f>
        <v>R$ 1001-1500</v>
      </c>
      <c r="AM1516" s="34">
        <v>0</v>
      </c>
      <c r="AN1516" s="34">
        <v>0</v>
      </c>
      <c r="AO1516" s="34">
        <v>0</v>
      </c>
      <c r="AP1516" s="34">
        <v>0</v>
      </c>
      <c r="AQ1516" s="34">
        <v>0</v>
      </c>
      <c r="AR1516" s="34">
        <v>0</v>
      </c>
      <c r="AS1516" s="34">
        <v>0</v>
      </c>
      <c r="AT1516" s="34">
        <v>3</v>
      </c>
      <c r="AU1516" s="34">
        <v>11</v>
      </c>
      <c r="AV1516" s="52">
        <v>946</v>
      </c>
      <c r="AW1516" s="57">
        <v>0</v>
      </c>
      <c r="AX1516" s="58" t="str">
        <f>IF(Tabela3[[#This Row],[Response]]=1, "Aceitou", "Não aceitou")</f>
        <v>Não aceitou</v>
      </c>
      <c r="AY1516" s="55" t="str">
        <f>Tabela3[[#This Row],[Faixa Recência]] &amp; " | " &amp; Tabela3[[#This Row],[Faixa Gasto]] &amp; " | " &amp; Tabela3[[#This Row],[Faixa ticket médio]]</f>
        <v>0-15 dias | R$ 1001-1500 | R$ 26–50</v>
      </c>
      <c r="AZ15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16" s="36"/>
    </row>
    <row r="1517" spans="1:54" x14ac:dyDescent="0.25">
      <c r="A1517" s="61">
        <v>1516</v>
      </c>
      <c r="B1517" s="37">
        <v>31928</v>
      </c>
      <c r="C1517" s="34">
        <v>1</v>
      </c>
      <c r="D1517" s="34">
        <v>0</v>
      </c>
      <c r="E1517" s="34">
        <v>5</v>
      </c>
      <c r="F1517" s="58" t="str">
        <f>IF('Base tratada'!$E1517&lt;=15,"0-15 dias",
IF('Base tratada'!$E1517&lt;=30, "16-30 dias",
IF('Base tratada'!$E1517&lt;=45, "31-45 dias",
IF('Base tratada'!$E1517&lt;=60, "46-60 dias",
IF('Base tratada'!$E1517&lt;=75, "61-75 dias", "76-99 dias")))))</f>
        <v>0-15 dias</v>
      </c>
      <c r="G1517" s="38">
        <v>31</v>
      </c>
      <c r="H1517" s="60" t="str">
        <f>IF('Base tratada'!$G1517&lt;=29,"24–29",
IF('Base tratada'!$G1517&lt;=39,"30–39",
IF('Base tratada'!$G1517&lt;=49,"40–49",
IF('Base tratada'!$G1517&lt;=59,"50–59",
IF('Base tratada'!$G1517&lt;=69,"60–69",
"70–80")))))</f>
        <v>30–39</v>
      </c>
      <c r="I1517" s="34">
        <v>2252</v>
      </c>
      <c r="J1517" s="58" t="str">
        <f>IF('Base tratada'!$K1517=1,"Divorciado",
IF('Base tratada'!$L1517=1,"Casado",
IF('Base tratada'!$M1517=1, "Solteiro",
IF('Base tratada'!$N1517=1,"Juntos",
"Viúvo"))))</f>
        <v>Juntos</v>
      </c>
      <c r="K1517" s="34">
        <v>0</v>
      </c>
      <c r="L1517" s="34">
        <v>0</v>
      </c>
      <c r="M1517" s="34">
        <v>0</v>
      </c>
      <c r="N1517" s="34">
        <v>1</v>
      </c>
      <c r="O1517" s="34">
        <v>0</v>
      </c>
      <c r="P1517" s="34">
        <v>0</v>
      </c>
      <c r="Q1517" s="34">
        <v>0</v>
      </c>
      <c r="R1517" s="34">
        <v>1</v>
      </c>
      <c r="S1517" s="34">
        <v>0</v>
      </c>
      <c r="T1517" s="34">
        <v>0</v>
      </c>
      <c r="U1517" s="35">
        <v>33</v>
      </c>
      <c r="V1517" s="35">
        <v>4</v>
      </c>
      <c r="W1517" s="35">
        <v>24</v>
      </c>
      <c r="X1517" s="35">
        <v>4</v>
      </c>
      <c r="Y1517" s="35">
        <v>2</v>
      </c>
      <c r="Z1517" s="35">
        <v>5</v>
      </c>
      <c r="AA1517" s="34">
        <v>2</v>
      </c>
      <c r="AB1517" s="34">
        <v>7</v>
      </c>
      <c r="AC1517" s="34">
        <v>3</v>
      </c>
      <c r="AD1517" s="34">
        <v>0</v>
      </c>
      <c r="AE1517" s="34">
        <v>4</v>
      </c>
      <c r="AF1517" s="58">
        <f>'Base tratada'!$AC1517+'Base tratada'!$AD1517+'Base tratada'!$AE1517</f>
        <v>7</v>
      </c>
      <c r="AG15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17" s="58" t="str">
        <f>IF('Base tratada'!$AC1517&gt;=MAX('Base tratada'!$AD1517,'Base tratada'!$AE1517),"Web",
IF('Base tratada'!$AD1517&gt;='Base tratada'!$AE1517,"Catalog",
"Store"))</f>
        <v>Store</v>
      </c>
      <c r="AI1517" s="59">
        <f>IF('Base tratada'!$AF1517=0,"0",'Base tratada'!$AK1517/'Base tratada'!$AF1517)</f>
        <v>9.5714285714285712</v>
      </c>
      <c r="AJ1517" s="59" t="str">
        <f>IF('Base tratada'!$AI1517=0,"R$ 0",
IF('Base tratada'!$AI1517&lt;=25,"R$ 1–25",
IF('Base tratada'!$AI1517&lt;=50,"R$ 26–50",
"+R$ 50")))</f>
        <v>R$ 1–25</v>
      </c>
      <c r="AK1517" s="35">
        <v>67</v>
      </c>
      <c r="AL1517" s="58" t="str">
        <f>IF('Base tratada'!$AK1517&lt;=100,"R$ 0-100",
IF('Base tratada'!$AK1517&lt;=500,"R$ 101-500",
IF('Base tratada'!$AK1517&lt;=1000,"R$ 501-1000",
IF('Base tratada'!$AK1517&lt;=1500,"R$ 1001-1500",
"+R$ 1500"))))</f>
        <v>R$ 0-100</v>
      </c>
      <c r="AM1517" s="34">
        <v>0</v>
      </c>
      <c r="AN1517" s="34">
        <v>0</v>
      </c>
      <c r="AO1517" s="34">
        <v>0</v>
      </c>
      <c r="AP1517" s="34">
        <v>0</v>
      </c>
      <c r="AQ1517" s="34">
        <v>0</v>
      </c>
      <c r="AR1517" s="34">
        <v>0</v>
      </c>
      <c r="AS1517" s="34">
        <v>0</v>
      </c>
      <c r="AT1517" s="34">
        <v>3</v>
      </c>
      <c r="AU1517" s="34">
        <v>11</v>
      </c>
      <c r="AV1517" s="52">
        <v>62</v>
      </c>
      <c r="AW1517" s="57">
        <v>0</v>
      </c>
      <c r="AX1517" s="58" t="str">
        <f>IF(Tabela3[[#This Row],[Response]]=1, "Aceitou", "Não aceitou")</f>
        <v>Não aceitou</v>
      </c>
      <c r="AY1517" s="55" t="str">
        <f>Tabela3[[#This Row],[Faixa Recência]] &amp; " | " &amp; Tabela3[[#This Row],[Faixa Gasto]] &amp; " | " &amp; Tabela3[[#This Row],[Faixa ticket médio]]</f>
        <v>0-15 dias | R$ 0-100 | R$ 1–25</v>
      </c>
      <c r="AZ15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7" s="36"/>
    </row>
    <row r="1518" spans="1:54" x14ac:dyDescent="0.25">
      <c r="A1518" s="61">
        <v>1517</v>
      </c>
      <c r="B1518" s="37">
        <v>74881</v>
      </c>
      <c r="C1518" s="34">
        <v>1</v>
      </c>
      <c r="D1518" s="34">
        <v>1</v>
      </c>
      <c r="E1518" s="34">
        <v>48</v>
      </c>
      <c r="F1518" s="58" t="str">
        <f>IF('Base tratada'!$E1518&lt;=15,"0-15 dias",
IF('Base tratada'!$E1518&lt;=30, "16-30 dias",
IF('Base tratada'!$E1518&lt;=45, "31-45 dias",
IF('Base tratada'!$E1518&lt;=60, "46-60 dias",
IF('Base tratada'!$E1518&lt;=75, "61-75 dias", "76-99 dias")))))</f>
        <v>46-60 dias</v>
      </c>
      <c r="G1518" s="38">
        <v>59</v>
      </c>
      <c r="H1518" s="60" t="str">
        <f>IF('Base tratada'!$G1518&lt;=29,"24–29",
IF('Base tratada'!$G1518&lt;=39,"30–39",
IF('Base tratada'!$G1518&lt;=49,"40–49",
IF('Base tratada'!$G1518&lt;=59,"50–59",
IF('Base tratada'!$G1518&lt;=69,"60–69",
"70–80")))))</f>
        <v>50–59</v>
      </c>
      <c r="I1518" s="34">
        <v>2637</v>
      </c>
      <c r="J1518" s="58" t="str">
        <f>IF('Base tratada'!$K1518=1,"Divorciado",
IF('Base tratada'!$L1518=1,"Casado",
IF('Base tratada'!$M1518=1, "Solteiro",
IF('Base tratada'!$N1518=1,"Juntos",
"Viúvo"))))</f>
        <v>Juntos</v>
      </c>
      <c r="K1518" s="34">
        <v>0</v>
      </c>
      <c r="L1518" s="34">
        <v>0</v>
      </c>
      <c r="M1518" s="34">
        <v>0</v>
      </c>
      <c r="N1518" s="34">
        <v>1</v>
      </c>
      <c r="O1518" s="34">
        <v>0</v>
      </c>
      <c r="P1518" s="34">
        <v>0</v>
      </c>
      <c r="Q1518" s="34">
        <v>0</v>
      </c>
      <c r="R1518" s="34">
        <v>0</v>
      </c>
      <c r="S1518" s="34">
        <v>1</v>
      </c>
      <c r="T1518" s="34">
        <v>0</v>
      </c>
      <c r="U1518" s="35">
        <v>505</v>
      </c>
      <c r="V1518" s="35">
        <v>72</v>
      </c>
      <c r="W1518" s="35">
        <v>270</v>
      </c>
      <c r="X1518" s="35">
        <v>36</v>
      </c>
      <c r="Y1518" s="35">
        <v>27</v>
      </c>
      <c r="Z1518" s="35">
        <v>54</v>
      </c>
      <c r="AA1518" s="34">
        <v>4</v>
      </c>
      <c r="AB1518" s="34">
        <v>5</v>
      </c>
      <c r="AC1518" s="34">
        <v>9</v>
      </c>
      <c r="AD1518" s="34">
        <v>2</v>
      </c>
      <c r="AE1518" s="34">
        <v>12</v>
      </c>
      <c r="AF1518" s="58">
        <f>'Base tratada'!$AC1518+'Base tratada'!$AD1518+'Base tratada'!$AE1518</f>
        <v>23</v>
      </c>
      <c r="AG15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18" s="58" t="str">
        <f>IF('Base tratada'!$AC1518&gt;=MAX('Base tratada'!$AD1518,'Base tratada'!$AE1518),"Web",
IF('Base tratada'!$AD1518&gt;='Base tratada'!$AE1518,"Catalog",
"Store"))</f>
        <v>Store</v>
      </c>
      <c r="AI1518" s="59">
        <f>IF('Base tratada'!$AF1518=0,"0",'Base tratada'!$AK1518/'Base tratada'!$AF1518)</f>
        <v>39.565217391304351</v>
      </c>
      <c r="AJ1518" s="59" t="str">
        <f>IF('Base tratada'!$AI1518=0,"R$ 0",
IF('Base tratada'!$AI1518&lt;=25,"R$ 1–25",
IF('Base tratada'!$AI1518&lt;=50,"R$ 26–50",
"+R$ 50")))</f>
        <v>R$ 26–50</v>
      </c>
      <c r="AK1518" s="35">
        <v>910</v>
      </c>
      <c r="AL1518" s="58" t="str">
        <f>IF('Base tratada'!$AK1518&lt;=100,"R$ 0-100",
IF('Base tratada'!$AK1518&lt;=500,"R$ 101-500",
IF('Base tratada'!$AK1518&lt;=1000,"R$ 501-1000",
IF('Base tratada'!$AK1518&lt;=1500,"R$ 1001-1500",
"+R$ 1500"))))</f>
        <v>R$ 501-1000</v>
      </c>
      <c r="AM1518" s="34">
        <v>0</v>
      </c>
      <c r="AN1518" s="34">
        <v>0</v>
      </c>
      <c r="AO1518" s="34">
        <v>0</v>
      </c>
      <c r="AP1518" s="34">
        <v>0</v>
      </c>
      <c r="AQ1518" s="34">
        <v>0</v>
      </c>
      <c r="AR1518" s="34">
        <v>0</v>
      </c>
      <c r="AS1518" s="34">
        <v>0</v>
      </c>
      <c r="AT1518" s="34">
        <v>3</v>
      </c>
      <c r="AU1518" s="34">
        <v>11</v>
      </c>
      <c r="AV1518" s="52">
        <v>856</v>
      </c>
      <c r="AW1518" s="57">
        <v>0</v>
      </c>
      <c r="AX1518" s="58" t="str">
        <f>IF(Tabela3[[#This Row],[Response]]=1, "Aceitou", "Não aceitou")</f>
        <v>Não aceitou</v>
      </c>
      <c r="AY1518" s="55" t="str">
        <f>Tabela3[[#This Row],[Faixa Recência]] &amp; " | " &amp; Tabela3[[#This Row],[Faixa Gasto]] &amp; " | " &amp; Tabela3[[#This Row],[Faixa ticket médio]]</f>
        <v>46-60 dias | R$ 501-1000 | R$ 26–50</v>
      </c>
      <c r="AZ15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8" s="36"/>
    </row>
    <row r="1519" spans="1:54" x14ac:dyDescent="0.25">
      <c r="A1519" s="61">
        <v>1518</v>
      </c>
      <c r="B1519" s="37">
        <v>65819</v>
      </c>
      <c r="C1519" s="34">
        <v>0</v>
      </c>
      <c r="D1519" s="34">
        <v>0</v>
      </c>
      <c r="E1519" s="34">
        <v>99</v>
      </c>
      <c r="F1519" s="58" t="str">
        <f>IF('Base tratada'!$E1519&lt;=15,"0-15 dias",
IF('Base tratada'!$E1519&lt;=30, "16-30 dias",
IF('Base tratada'!$E1519&lt;=45, "31-45 dias",
IF('Base tratada'!$E1519&lt;=60, "46-60 dias",
IF('Base tratada'!$E1519&lt;=75, "61-75 dias", "76-99 dias")))))</f>
        <v>76-99 dias</v>
      </c>
      <c r="G1519" s="38">
        <v>42</v>
      </c>
      <c r="H1519" s="60" t="str">
        <f>IF('Base tratada'!$G1519&lt;=29,"24–29",
IF('Base tratada'!$G1519&lt;=39,"30–39",
IF('Base tratada'!$G1519&lt;=49,"40–49",
IF('Base tratada'!$G1519&lt;=59,"50–59",
IF('Base tratada'!$G1519&lt;=69,"60–69",
"70–80")))))</f>
        <v>40–49</v>
      </c>
      <c r="I1519" s="34">
        <v>2736</v>
      </c>
      <c r="J1519" s="58" t="str">
        <f>IF('Base tratada'!$K1519=1,"Divorciado",
IF('Base tratada'!$L1519=1,"Casado",
IF('Base tratada'!$M1519=1, "Solteiro",
IF('Base tratada'!$N1519=1,"Juntos",
"Viúvo"))))</f>
        <v>Casado</v>
      </c>
      <c r="K1519" s="34">
        <v>0</v>
      </c>
      <c r="L1519" s="34">
        <v>1</v>
      </c>
      <c r="M1519" s="34">
        <v>0</v>
      </c>
      <c r="N1519" s="34">
        <v>0</v>
      </c>
      <c r="O1519" s="34">
        <v>0</v>
      </c>
      <c r="P1519" s="34">
        <v>0</v>
      </c>
      <c r="Q1519" s="34">
        <v>0</v>
      </c>
      <c r="R1519" s="34">
        <v>1</v>
      </c>
      <c r="S1519" s="34">
        <v>0</v>
      </c>
      <c r="T1519" s="34">
        <v>0</v>
      </c>
      <c r="U1519" s="35">
        <v>267</v>
      </c>
      <c r="V1519" s="35">
        <v>38</v>
      </c>
      <c r="W1519" s="35">
        <v>701</v>
      </c>
      <c r="X1519" s="35">
        <v>149</v>
      </c>
      <c r="Y1519" s="35">
        <v>165</v>
      </c>
      <c r="Z1519" s="35">
        <v>63</v>
      </c>
      <c r="AA1519" s="34">
        <v>1</v>
      </c>
      <c r="AB1519" s="34">
        <v>3</v>
      </c>
      <c r="AC1519" s="34">
        <v>5</v>
      </c>
      <c r="AD1519" s="34">
        <v>4</v>
      </c>
      <c r="AE1519" s="34">
        <v>10</v>
      </c>
      <c r="AF1519" s="58">
        <f>'Base tratada'!$AC1519+'Base tratada'!$AD1519+'Base tratada'!$AE1519</f>
        <v>19</v>
      </c>
      <c r="AG15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19" s="58" t="str">
        <f>IF('Base tratada'!$AC1519&gt;=MAX('Base tratada'!$AD1519,'Base tratada'!$AE1519),"Web",
IF('Base tratada'!$AD1519&gt;='Base tratada'!$AE1519,"Catalog",
"Store"))</f>
        <v>Store</v>
      </c>
      <c r="AI1519" s="59">
        <f>IF('Base tratada'!$AF1519=0,"0",'Base tratada'!$AK1519/'Base tratada'!$AF1519)</f>
        <v>69.473684210526315</v>
      </c>
      <c r="AJ1519" s="59" t="str">
        <f>IF('Base tratada'!$AI1519=0,"R$ 0",
IF('Base tratada'!$AI1519&lt;=25,"R$ 1–25",
IF('Base tratada'!$AI1519&lt;=50,"R$ 26–50",
"+R$ 50")))</f>
        <v>+R$ 50</v>
      </c>
      <c r="AK1519" s="35">
        <v>1320</v>
      </c>
      <c r="AL1519" s="58" t="str">
        <f>IF('Base tratada'!$AK1519&lt;=100,"R$ 0-100",
IF('Base tratada'!$AK1519&lt;=500,"R$ 101-500",
IF('Base tratada'!$AK1519&lt;=1000,"R$ 501-1000",
IF('Base tratada'!$AK1519&lt;=1500,"R$ 1001-1500",
"+R$ 1500"))))</f>
        <v>R$ 1001-1500</v>
      </c>
      <c r="AM1519" s="34">
        <v>0</v>
      </c>
      <c r="AN1519" s="34">
        <v>0</v>
      </c>
      <c r="AO1519" s="34">
        <v>0</v>
      </c>
      <c r="AP1519" s="34">
        <v>0</v>
      </c>
      <c r="AQ1519" s="34">
        <v>0</v>
      </c>
      <c r="AR1519" s="34">
        <v>0</v>
      </c>
      <c r="AS1519" s="34">
        <v>0</v>
      </c>
      <c r="AT1519" s="34">
        <v>3</v>
      </c>
      <c r="AU1519" s="34">
        <v>11</v>
      </c>
      <c r="AV1519" s="52">
        <v>1257</v>
      </c>
      <c r="AW1519" s="57">
        <v>0</v>
      </c>
      <c r="AX1519" s="58" t="str">
        <f>IF(Tabela3[[#This Row],[Response]]=1, "Aceitou", "Não aceitou")</f>
        <v>Não aceitou</v>
      </c>
      <c r="AY1519" s="55" t="str">
        <f>Tabela3[[#This Row],[Faixa Recência]] &amp; " | " &amp; Tabela3[[#This Row],[Faixa Gasto]] &amp; " | " &amp; Tabela3[[#This Row],[Faixa ticket médio]]</f>
        <v>76-99 dias | R$ 1001-1500 | +R$ 50</v>
      </c>
      <c r="AZ15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19" s="36"/>
    </row>
    <row r="1520" spans="1:54" x14ac:dyDescent="0.25">
      <c r="A1520" s="61">
        <v>1519</v>
      </c>
      <c r="B1520" s="37">
        <v>51411</v>
      </c>
      <c r="C1520" s="34">
        <v>1</v>
      </c>
      <c r="D1520" s="34">
        <v>2</v>
      </c>
      <c r="E1520" s="34">
        <v>81</v>
      </c>
      <c r="F1520" s="58" t="str">
        <f>IF('Base tratada'!$E1520&lt;=15,"0-15 dias",
IF('Base tratada'!$E1520&lt;=30, "16-30 dias",
IF('Base tratada'!$E1520&lt;=45, "31-45 dias",
IF('Base tratada'!$E1520&lt;=60, "46-60 dias",
IF('Base tratada'!$E1520&lt;=75, "61-75 dias", "76-99 dias")))))</f>
        <v>76-99 dias</v>
      </c>
      <c r="G1520" s="38">
        <v>67</v>
      </c>
      <c r="H1520" s="60" t="str">
        <f>IF('Base tratada'!$G1520&lt;=29,"24–29",
IF('Base tratada'!$G1520&lt;=39,"30–39",
IF('Base tratada'!$G1520&lt;=49,"40–49",
IF('Base tratada'!$G1520&lt;=59,"50–59",
IF('Base tratada'!$G1520&lt;=69,"60–69",
"70–80")))))</f>
        <v>60–69</v>
      </c>
      <c r="I1520" s="34">
        <v>2558</v>
      </c>
      <c r="J1520" s="58" t="str">
        <f>IF('Base tratada'!$K1520=1,"Divorciado",
IF('Base tratada'!$L1520=1,"Casado",
IF('Base tratada'!$M1520=1, "Solteiro",
IF('Base tratada'!$N1520=1,"Juntos",
"Viúvo"))))</f>
        <v>Solteiro</v>
      </c>
      <c r="K1520" s="34">
        <v>0</v>
      </c>
      <c r="L1520" s="34">
        <v>0</v>
      </c>
      <c r="M1520" s="34">
        <v>1</v>
      </c>
      <c r="N1520" s="34">
        <v>0</v>
      </c>
      <c r="O1520" s="34">
        <v>0</v>
      </c>
      <c r="P1520" s="34">
        <v>0</v>
      </c>
      <c r="Q1520" s="34">
        <v>0</v>
      </c>
      <c r="R1520" s="34">
        <v>0</v>
      </c>
      <c r="S1520" s="34">
        <v>0</v>
      </c>
      <c r="T1520" s="34">
        <v>1</v>
      </c>
      <c r="U1520" s="35">
        <v>14</v>
      </c>
      <c r="V1520" s="35">
        <v>0</v>
      </c>
      <c r="W1520" s="35">
        <v>3</v>
      </c>
      <c r="X1520" s="35">
        <v>0</v>
      </c>
      <c r="Y1520" s="35">
        <v>0</v>
      </c>
      <c r="Z1520" s="35">
        <v>1</v>
      </c>
      <c r="AA1520" s="34">
        <v>1</v>
      </c>
      <c r="AB1520" s="34">
        <v>5</v>
      </c>
      <c r="AC1520" s="34">
        <v>0</v>
      </c>
      <c r="AD1520" s="34">
        <v>0</v>
      </c>
      <c r="AE1520" s="34">
        <v>3</v>
      </c>
      <c r="AF1520" s="58">
        <f>'Base tratada'!$AC1520+'Base tratada'!$AD1520+'Base tratada'!$AE1520</f>
        <v>3</v>
      </c>
      <c r="AG15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20" s="58" t="str">
        <f>IF('Base tratada'!$AC1520&gt;=MAX('Base tratada'!$AD1520,'Base tratada'!$AE1520),"Web",
IF('Base tratada'!$AD1520&gt;='Base tratada'!$AE1520,"Catalog",
"Store"))</f>
        <v>Store</v>
      </c>
      <c r="AI1520" s="59">
        <f>IF('Base tratada'!$AF1520=0,"0",'Base tratada'!$AK1520/'Base tratada'!$AF1520)</f>
        <v>5.666666666666667</v>
      </c>
      <c r="AJ1520" s="59" t="str">
        <f>IF('Base tratada'!$AI1520=0,"R$ 0",
IF('Base tratada'!$AI1520&lt;=25,"R$ 1–25",
IF('Base tratada'!$AI1520&lt;=50,"R$ 26–50",
"+R$ 50")))</f>
        <v>R$ 1–25</v>
      </c>
      <c r="AK1520" s="35">
        <v>17</v>
      </c>
      <c r="AL1520" s="58" t="str">
        <f>IF('Base tratada'!$AK1520&lt;=100,"R$ 0-100",
IF('Base tratada'!$AK1520&lt;=500,"R$ 101-500",
IF('Base tratada'!$AK1520&lt;=1000,"R$ 501-1000",
IF('Base tratada'!$AK1520&lt;=1500,"R$ 1001-1500",
"+R$ 1500"))))</f>
        <v>R$ 0-100</v>
      </c>
      <c r="AM1520" s="34">
        <v>0</v>
      </c>
      <c r="AN1520" s="34">
        <v>0</v>
      </c>
      <c r="AO1520" s="34">
        <v>0</v>
      </c>
      <c r="AP1520" s="34">
        <v>0</v>
      </c>
      <c r="AQ1520" s="34">
        <v>0</v>
      </c>
      <c r="AR1520" s="34">
        <v>0</v>
      </c>
      <c r="AS1520" s="34">
        <v>0</v>
      </c>
      <c r="AT1520" s="34">
        <v>3</v>
      </c>
      <c r="AU1520" s="34">
        <v>11</v>
      </c>
      <c r="AV1520" s="52">
        <v>16</v>
      </c>
      <c r="AW1520" s="57">
        <v>0</v>
      </c>
      <c r="AX1520" s="58" t="str">
        <f>IF(Tabela3[[#This Row],[Response]]=1, "Aceitou", "Não aceitou")</f>
        <v>Não aceitou</v>
      </c>
      <c r="AY1520" s="55" t="str">
        <f>Tabela3[[#This Row],[Faixa Recência]] &amp; " | " &amp; Tabela3[[#This Row],[Faixa Gasto]] &amp; " | " &amp; Tabela3[[#This Row],[Faixa ticket médio]]</f>
        <v>76-99 dias | R$ 0-100 | R$ 1–25</v>
      </c>
      <c r="AZ15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0" s="36"/>
    </row>
    <row r="1521" spans="1:54" x14ac:dyDescent="0.25">
      <c r="A1521" s="61">
        <v>1520</v>
      </c>
      <c r="B1521" s="37">
        <v>51983</v>
      </c>
      <c r="C1521" s="34">
        <v>0</v>
      </c>
      <c r="D1521" s="34">
        <v>1</v>
      </c>
      <c r="E1521" s="34">
        <v>95</v>
      </c>
      <c r="F1521" s="58" t="str">
        <f>IF('Base tratada'!$E1521&lt;=15,"0-15 dias",
IF('Base tratada'!$E1521&lt;=30, "16-30 dias",
IF('Base tratada'!$E1521&lt;=45, "31-45 dias",
IF('Base tratada'!$E1521&lt;=60, "46-60 dias",
IF('Base tratada'!$E1521&lt;=75, "61-75 dias", "76-99 dias")))))</f>
        <v>76-99 dias</v>
      </c>
      <c r="G1521" s="38">
        <v>56</v>
      </c>
      <c r="H1521" s="60" t="str">
        <f>IF('Base tratada'!$G1521&lt;=29,"24–29",
IF('Base tratada'!$G1521&lt;=39,"30–39",
IF('Base tratada'!$G1521&lt;=49,"40–49",
IF('Base tratada'!$G1521&lt;=59,"50–59",
IF('Base tratada'!$G1521&lt;=69,"60–69",
"70–80")))))</f>
        <v>50–59</v>
      </c>
      <c r="I1521" s="34">
        <v>2826</v>
      </c>
      <c r="J1521" s="58" t="str">
        <f>IF('Base tratada'!$K1521=1,"Divorciado",
IF('Base tratada'!$L1521=1,"Casado",
IF('Base tratada'!$M1521=1, "Solteiro",
IF('Base tratada'!$N1521=1,"Juntos",
"Viúvo"))))</f>
        <v>Divorciado</v>
      </c>
      <c r="K1521" s="34">
        <v>1</v>
      </c>
      <c r="L1521" s="34">
        <v>0</v>
      </c>
      <c r="M1521" s="34">
        <v>0</v>
      </c>
      <c r="N1521" s="34">
        <v>0</v>
      </c>
      <c r="O1521" s="34">
        <v>0</v>
      </c>
      <c r="P1521" s="34">
        <v>0</v>
      </c>
      <c r="Q1521" s="34">
        <v>0</v>
      </c>
      <c r="R1521" s="34">
        <v>1</v>
      </c>
      <c r="S1521" s="34">
        <v>0</v>
      </c>
      <c r="T1521" s="34">
        <v>0</v>
      </c>
      <c r="U1521" s="35">
        <v>631</v>
      </c>
      <c r="V1521" s="35">
        <v>0</v>
      </c>
      <c r="W1521" s="35">
        <v>115</v>
      </c>
      <c r="X1521" s="35">
        <v>10</v>
      </c>
      <c r="Y1521" s="35">
        <v>7</v>
      </c>
      <c r="Z1521" s="35">
        <v>30</v>
      </c>
      <c r="AA1521" s="34">
        <v>3</v>
      </c>
      <c r="AB1521" s="34">
        <v>7</v>
      </c>
      <c r="AC1521" s="34">
        <v>9</v>
      </c>
      <c r="AD1521" s="34">
        <v>2</v>
      </c>
      <c r="AE1521" s="34">
        <v>10</v>
      </c>
      <c r="AF1521" s="58">
        <f>'Base tratada'!$AC1521+'Base tratada'!$AD1521+'Base tratada'!$AE1521</f>
        <v>21</v>
      </c>
      <c r="AG15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21" s="58" t="str">
        <f>IF('Base tratada'!$AC1521&gt;=MAX('Base tratada'!$AD1521,'Base tratada'!$AE1521),"Web",
IF('Base tratada'!$AD1521&gt;='Base tratada'!$AE1521,"Catalog",
"Store"))</f>
        <v>Store</v>
      </c>
      <c r="AI1521" s="59">
        <f>IF('Base tratada'!$AF1521=0,"0",'Base tratada'!$AK1521/'Base tratada'!$AF1521)</f>
        <v>36.333333333333336</v>
      </c>
      <c r="AJ1521" s="59" t="str">
        <f>IF('Base tratada'!$AI1521=0,"R$ 0",
IF('Base tratada'!$AI1521&lt;=25,"R$ 1–25",
IF('Base tratada'!$AI1521&lt;=50,"R$ 26–50",
"+R$ 50")))</f>
        <v>R$ 26–50</v>
      </c>
      <c r="AK1521" s="35">
        <v>763</v>
      </c>
      <c r="AL1521" s="58" t="str">
        <f>IF('Base tratada'!$AK1521&lt;=100,"R$ 0-100",
IF('Base tratada'!$AK1521&lt;=500,"R$ 101-500",
IF('Base tratada'!$AK1521&lt;=1000,"R$ 501-1000",
IF('Base tratada'!$AK1521&lt;=1500,"R$ 1001-1500",
"+R$ 1500"))))</f>
        <v>R$ 501-1000</v>
      </c>
      <c r="AM1521" s="34">
        <v>0</v>
      </c>
      <c r="AN1521" s="34">
        <v>0</v>
      </c>
      <c r="AO1521" s="34">
        <v>0</v>
      </c>
      <c r="AP1521" s="34">
        <v>0</v>
      </c>
      <c r="AQ1521" s="34">
        <v>0</v>
      </c>
      <c r="AR1521" s="34">
        <v>0</v>
      </c>
      <c r="AS1521" s="34">
        <v>0</v>
      </c>
      <c r="AT1521" s="34">
        <v>3</v>
      </c>
      <c r="AU1521" s="34">
        <v>11</v>
      </c>
      <c r="AV1521" s="52">
        <v>733</v>
      </c>
      <c r="AW1521" s="57">
        <v>0</v>
      </c>
      <c r="AX1521" s="58" t="str">
        <f>IF(Tabela3[[#This Row],[Response]]=1, "Aceitou", "Não aceitou")</f>
        <v>Não aceitou</v>
      </c>
      <c r="AY1521" s="55" t="str">
        <f>Tabela3[[#This Row],[Faixa Recência]] &amp; " | " &amp; Tabela3[[#This Row],[Faixa Gasto]] &amp; " | " &amp; Tabela3[[#This Row],[Faixa ticket médio]]</f>
        <v>76-99 dias | R$ 501-1000 | R$ 26–50</v>
      </c>
      <c r="AZ15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1" s="36"/>
    </row>
    <row r="1522" spans="1:54" x14ac:dyDescent="0.25">
      <c r="A1522" s="61">
        <v>1521</v>
      </c>
      <c r="B1522" s="37">
        <v>42386</v>
      </c>
      <c r="C1522" s="34">
        <v>1</v>
      </c>
      <c r="D1522" s="34">
        <v>0</v>
      </c>
      <c r="E1522" s="34">
        <v>43</v>
      </c>
      <c r="F1522" s="58" t="str">
        <f>IF('Base tratada'!$E1522&lt;=15,"0-15 dias",
IF('Base tratada'!$E1522&lt;=30, "16-30 dias",
IF('Base tratada'!$E1522&lt;=45, "31-45 dias",
IF('Base tratada'!$E1522&lt;=60, "46-60 dias",
IF('Base tratada'!$E1522&lt;=75, "61-75 dias", "76-99 dias")))))</f>
        <v>31-45 dias</v>
      </c>
      <c r="G1522" s="38">
        <v>34</v>
      </c>
      <c r="H1522" s="60" t="str">
        <f>IF('Base tratada'!$G1522&lt;=29,"24–29",
IF('Base tratada'!$G1522&lt;=39,"30–39",
IF('Base tratada'!$G1522&lt;=49,"40–49",
IF('Base tratada'!$G1522&lt;=59,"50–59",
IF('Base tratada'!$G1522&lt;=69,"60–69",
"70–80")))))</f>
        <v>30–39</v>
      </c>
      <c r="I1522" s="34">
        <v>2691</v>
      </c>
      <c r="J1522" s="58" t="str">
        <f>IF('Base tratada'!$K1522=1,"Divorciado",
IF('Base tratada'!$L1522=1,"Casado",
IF('Base tratada'!$M1522=1, "Solteiro",
IF('Base tratada'!$N1522=1,"Juntos",
"Viúvo"))))</f>
        <v>Juntos</v>
      </c>
      <c r="K1522" s="34">
        <v>0</v>
      </c>
      <c r="L1522" s="34">
        <v>0</v>
      </c>
      <c r="M1522" s="34">
        <v>0</v>
      </c>
      <c r="N1522" s="34">
        <v>1</v>
      </c>
      <c r="O1522" s="34">
        <v>0</v>
      </c>
      <c r="P1522" s="34">
        <v>0</v>
      </c>
      <c r="Q1522" s="34">
        <v>0</v>
      </c>
      <c r="R1522" s="34">
        <v>0</v>
      </c>
      <c r="S1522" s="34">
        <v>1</v>
      </c>
      <c r="T1522" s="34">
        <v>0</v>
      </c>
      <c r="U1522" s="35">
        <v>65</v>
      </c>
      <c r="V1522" s="35">
        <v>4</v>
      </c>
      <c r="W1522" s="35">
        <v>16</v>
      </c>
      <c r="X1522" s="35">
        <v>0</v>
      </c>
      <c r="Y1522" s="35">
        <v>4</v>
      </c>
      <c r="Z1522" s="35">
        <v>11</v>
      </c>
      <c r="AA1522" s="34">
        <v>1</v>
      </c>
      <c r="AB1522" s="34">
        <v>8</v>
      </c>
      <c r="AC1522" s="34">
        <v>3</v>
      </c>
      <c r="AD1522" s="34">
        <v>0</v>
      </c>
      <c r="AE1522" s="34">
        <v>3</v>
      </c>
      <c r="AF1522" s="58">
        <f>'Base tratada'!$AC1522+'Base tratada'!$AD1522+'Base tratada'!$AE1522</f>
        <v>6</v>
      </c>
      <c r="AG15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22" s="58" t="str">
        <f>IF('Base tratada'!$AC1522&gt;=MAX('Base tratada'!$AD1522,'Base tratada'!$AE1522),"Web",
IF('Base tratada'!$AD1522&gt;='Base tratada'!$AE1522,"Catalog",
"Store"))</f>
        <v>Web</v>
      </c>
      <c r="AI1522" s="59">
        <f>IF('Base tratada'!$AF1522=0,"0",'Base tratada'!$AK1522/'Base tratada'!$AF1522)</f>
        <v>14.833333333333334</v>
      </c>
      <c r="AJ1522" s="59" t="str">
        <f>IF('Base tratada'!$AI1522=0,"R$ 0",
IF('Base tratada'!$AI1522&lt;=25,"R$ 1–25",
IF('Base tratada'!$AI1522&lt;=50,"R$ 26–50",
"+R$ 50")))</f>
        <v>R$ 1–25</v>
      </c>
      <c r="AK1522" s="35">
        <v>89</v>
      </c>
      <c r="AL1522" s="58" t="str">
        <f>IF('Base tratada'!$AK1522&lt;=100,"R$ 0-100",
IF('Base tratada'!$AK1522&lt;=500,"R$ 101-500",
IF('Base tratada'!$AK1522&lt;=1000,"R$ 501-1000",
IF('Base tratada'!$AK1522&lt;=1500,"R$ 1001-1500",
"+R$ 1500"))))</f>
        <v>R$ 0-100</v>
      </c>
      <c r="AM1522" s="34">
        <v>0</v>
      </c>
      <c r="AN1522" s="34">
        <v>0</v>
      </c>
      <c r="AO1522" s="34">
        <v>0</v>
      </c>
      <c r="AP1522" s="34">
        <v>0</v>
      </c>
      <c r="AQ1522" s="34">
        <v>0</v>
      </c>
      <c r="AR1522" s="34">
        <v>0</v>
      </c>
      <c r="AS1522" s="34">
        <v>0</v>
      </c>
      <c r="AT1522" s="34">
        <v>3</v>
      </c>
      <c r="AU1522" s="34">
        <v>11</v>
      </c>
      <c r="AV1522" s="52">
        <v>78</v>
      </c>
      <c r="AW1522" s="57">
        <v>0</v>
      </c>
      <c r="AX1522" s="58" t="str">
        <f>IF(Tabela3[[#This Row],[Response]]=1, "Aceitou", "Não aceitou")</f>
        <v>Não aceitou</v>
      </c>
      <c r="AY1522" s="55" t="str">
        <f>Tabela3[[#This Row],[Faixa Recência]] &amp; " | " &amp; Tabela3[[#This Row],[Faixa Gasto]] &amp; " | " &amp; Tabela3[[#This Row],[Faixa ticket médio]]</f>
        <v>31-45 dias | R$ 0-100 | R$ 1–25</v>
      </c>
      <c r="AZ15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2" s="36"/>
    </row>
    <row r="1523" spans="1:54" x14ac:dyDescent="0.25">
      <c r="A1523" s="61">
        <v>1522</v>
      </c>
      <c r="B1523" s="37">
        <v>30390</v>
      </c>
      <c r="C1523" s="34">
        <v>0</v>
      </c>
      <c r="D1523" s="34">
        <v>0</v>
      </c>
      <c r="E1523" s="34">
        <v>5</v>
      </c>
      <c r="F1523" s="58" t="str">
        <f>IF('Base tratada'!$E1523&lt;=15,"0-15 dias",
IF('Base tratada'!$E1523&lt;=30, "16-30 dias",
IF('Base tratada'!$E1523&lt;=45, "31-45 dias",
IF('Base tratada'!$E1523&lt;=60, "46-60 dias",
IF('Base tratada'!$E1523&lt;=75, "61-75 dias", "76-99 dias")))))</f>
        <v>0-15 dias</v>
      </c>
      <c r="G1523" s="38">
        <v>33</v>
      </c>
      <c r="H1523" s="60" t="str">
        <f>IF('Base tratada'!$G1523&lt;=29,"24–29",
IF('Base tratada'!$G1523&lt;=39,"30–39",
IF('Base tratada'!$G1523&lt;=49,"40–49",
IF('Base tratada'!$G1523&lt;=59,"50–59",
IF('Base tratada'!$G1523&lt;=69,"60–69",
"70–80")))))</f>
        <v>30–39</v>
      </c>
      <c r="I1523" s="34">
        <v>2459</v>
      </c>
      <c r="J1523" s="58" t="str">
        <f>IF('Base tratada'!$K1523=1,"Divorciado",
IF('Base tratada'!$L1523=1,"Casado",
IF('Base tratada'!$M1523=1, "Solteiro",
IF('Base tratada'!$N1523=1,"Juntos",
"Viúvo"))))</f>
        <v>Casado</v>
      </c>
      <c r="K1523" s="34">
        <v>0</v>
      </c>
      <c r="L1523" s="34">
        <v>1</v>
      </c>
      <c r="M1523" s="34">
        <v>0</v>
      </c>
      <c r="N1523" s="34">
        <v>0</v>
      </c>
      <c r="O1523" s="34">
        <v>0</v>
      </c>
      <c r="P1523" s="34">
        <v>1</v>
      </c>
      <c r="Q1523" s="34">
        <v>0</v>
      </c>
      <c r="R1523" s="34">
        <v>0</v>
      </c>
      <c r="S1523" s="34">
        <v>0</v>
      </c>
      <c r="T1523" s="34">
        <v>0</v>
      </c>
      <c r="U1523" s="35">
        <v>10</v>
      </c>
      <c r="V1523" s="35">
        <v>12</v>
      </c>
      <c r="W1523" s="35">
        <v>12</v>
      </c>
      <c r="X1523" s="35">
        <v>25</v>
      </c>
      <c r="Y1523" s="35">
        <v>1</v>
      </c>
      <c r="Z1523" s="35">
        <v>20</v>
      </c>
      <c r="AA1523" s="34">
        <v>1</v>
      </c>
      <c r="AB1523" s="34">
        <v>6</v>
      </c>
      <c r="AC1523" s="34">
        <v>2</v>
      </c>
      <c r="AD1523" s="34">
        <v>0</v>
      </c>
      <c r="AE1523" s="34">
        <v>3</v>
      </c>
      <c r="AF1523" s="58">
        <f>'Base tratada'!$AC1523+'Base tratada'!$AD1523+'Base tratada'!$AE1523</f>
        <v>5</v>
      </c>
      <c r="AG15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23" s="58" t="str">
        <f>IF('Base tratada'!$AC1523&gt;=MAX('Base tratada'!$AD1523,'Base tratada'!$AE1523),"Web",
IF('Base tratada'!$AD1523&gt;='Base tratada'!$AE1523,"Catalog",
"Store"))</f>
        <v>Store</v>
      </c>
      <c r="AI1523" s="59">
        <f>IF('Base tratada'!$AF1523=0,"0",'Base tratada'!$AK1523/'Base tratada'!$AF1523)</f>
        <v>12</v>
      </c>
      <c r="AJ1523" s="59" t="str">
        <f>IF('Base tratada'!$AI1523=0,"R$ 0",
IF('Base tratada'!$AI1523&lt;=25,"R$ 1–25",
IF('Base tratada'!$AI1523&lt;=50,"R$ 26–50",
"+R$ 50")))</f>
        <v>R$ 1–25</v>
      </c>
      <c r="AK1523" s="35">
        <v>60</v>
      </c>
      <c r="AL1523" s="58" t="str">
        <f>IF('Base tratada'!$AK1523&lt;=100,"R$ 0-100",
IF('Base tratada'!$AK1523&lt;=500,"R$ 101-500",
IF('Base tratada'!$AK1523&lt;=1000,"R$ 501-1000",
IF('Base tratada'!$AK1523&lt;=1500,"R$ 1001-1500",
"+R$ 1500"))))</f>
        <v>R$ 0-100</v>
      </c>
      <c r="AM1523" s="34">
        <v>0</v>
      </c>
      <c r="AN1523" s="34">
        <v>0</v>
      </c>
      <c r="AO1523" s="34">
        <v>0</v>
      </c>
      <c r="AP1523" s="34">
        <v>0</v>
      </c>
      <c r="AQ1523" s="34">
        <v>0</v>
      </c>
      <c r="AR1523" s="34">
        <v>0</v>
      </c>
      <c r="AS1523" s="34">
        <v>0</v>
      </c>
      <c r="AT1523" s="34">
        <v>3</v>
      </c>
      <c r="AU1523" s="34">
        <v>11</v>
      </c>
      <c r="AV1523" s="52">
        <v>40</v>
      </c>
      <c r="AW1523" s="57">
        <v>0</v>
      </c>
      <c r="AX1523" s="58" t="str">
        <f>IF(Tabela3[[#This Row],[Response]]=1, "Aceitou", "Não aceitou")</f>
        <v>Não aceitou</v>
      </c>
      <c r="AY1523" s="55" t="str">
        <f>Tabela3[[#This Row],[Faixa Recência]] &amp; " | " &amp; Tabela3[[#This Row],[Faixa Gasto]] &amp; " | " &amp; Tabela3[[#This Row],[Faixa ticket médio]]</f>
        <v>0-15 dias | R$ 0-100 | R$ 1–25</v>
      </c>
      <c r="AZ15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3" s="36"/>
    </row>
    <row r="1524" spans="1:54" x14ac:dyDescent="0.25">
      <c r="A1524" s="61">
        <v>1523</v>
      </c>
      <c r="B1524" s="37">
        <v>30983</v>
      </c>
      <c r="C1524" s="34">
        <v>0</v>
      </c>
      <c r="D1524" s="34">
        <v>0</v>
      </c>
      <c r="E1524" s="34">
        <v>50</v>
      </c>
      <c r="F1524" s="58" t="str">
        <f>IF('Base tratada'!$E1524&lt;=15,"0-15 dias",
IF('Base tratada'!$E1524&lt;=30, "16-30 dias",
IF('Base tratada'!$E1524&lt;=45, "31-45 dias",
IF('Base tratada'!$E1524&lt;=60, "46-60 dias",
IF('Base tratada'!$E1524&lt;=75, "61-75 dias", "76-99 dias")))))</f>
        <v>46-60 dias</v>
      </c>
      <c r="G1524" s="38">
        <v>57</v>
      </c>
      <c r="H1524" s="60" t="str">
        <f>IF('Base tratada'!$G1524&lt;=29,"24–29",
IF('Base tratada'!$G1524&lt;=39,"30–39",
IF('Base tratada'!$G1524&lt;=49,"40–49",
IF('Base tratada'!$G1524&lt;=59,"50–59",
IF('Base tratada'!$G1524&lt;=69,"60–69",
"70–80")))))</f>
        <v>50–59</v>
      </c>
      <c r="I1524" s="34">
        <v>2756</v>
      </c>
      <c r="J1524" s="58" t="str">
        <f>IF('Base tratada'!$K1524=1,"Divorciado",
IF('Base tratada'!$L1524=1,"Casado",
IF('Base tratada'!$M1524=1, "Solteiro",
IF('Base tratada'!$N1524=1,"Juntos",
"Viúvo"))))</f>
        <v>Solteiro</v>
      </c>
      <c r="K1524" s="34">
        <v>0</v>
      </c>
      <c r="L1524" s="34">
        <v>0</v>
      </c>
      <c r="M1524" s="34">
        <v>1</v>
      </c>
      <c r="N1524" s="34">
        <v>0</v>
      </c>
      <c r="O1524" s="34">
        <v>0</v>
      </c>
      <c r="P1524" s="34">
        <v>0</v>
      </c>
      <c r="Q1524" s="34">
        <v>0</v>
      </c>
      <c r="R1524" s="34">
        <v>1</v>
      </c>
      <c r="S1524" s="34">
        <v>0</v>
      </c>
      <c r="T1524" s="34">
        <v>0</v>
      </c>
      <c r="U1524" s="35">
        <v>51</v>
      </c>
      <c r="V1524" s="35">
        <v>4</v>
      </c>
      <c r="W1524" s="35">
        <v>50</v>
      </c>
      <c r="X1524" s="35">
        <v>12</v>
      </c>
      <c r="Y1524" s="35">
        <v>1</v>
      </c>
      <c r="Z1524" s="35">
        <v>49</v>
      </c>
      <c r="AA1524" s="34">
        <v>1</v>
      </c>
      <c r="AB1524" s="34">
        <v>8</v>
      </c>
      <c r="AC1524" s="34">
        <v>4</v>
      </c>
      <c r="AD1524" s="34">
        <v>0</v>
      </c>
      <c r="AE1524" s="34">
        <v>3</v>
      </c>
      <c r="AF1524" s="58">
        <f>'Base tratada'!$AC1524+'Base tratada'!$AD1524+'Base tratada'!$AE1524</f>
        <v>7</v>
      </c>
      <c r="AG15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24" s="58" t="str">
        <f>IF('Base tratada'!$AC1524&gt;=MAX('Base tratada'!$AD1524,'Base tratada'!$AE1524),"Web",
IF('Base tratada'!$AD1524&gt;='Base tratada'!$AE1524,"Catalog",
"Store"))</f>
        <v>Web</v>
      </c>
      <c r="AI1524" s="59">
        <f>IF('Base tratada'!$AF1524=0,"0",'Base tratada'!$AK1524/'Base tratada'!$AF1524)</f>
        <v>16.857142857142858</v>
      </c>
      <c r="AJ1524" s="59" t="str">
        <f>IF('Base tratada'!$AI1524=0,"R$ 0",
IF('Base tratada'!$AI1524&lt;=25,"R$ 1–25",
IF('Base tratada'!$AI1524&lt;=50,"R$ 26–50",
"+R$ 50")))</f>
        <v>R$ 1–25</v>
      </c>
      <c r="AK1524" s="35">
        <v>118</v>
      </c>
      <c r="AL1524" s="58" t="str">
        <f>IF('Base tratada'!$AK1524&lt;=100,"R$ 0-100",
IF('Base tratada'!$AK1524&lt;=500,"R$ 101-500",
IF('Base tratada'!$AK1524&lt;=1000,"R$ 501-1000",
IF('Base tratada'!$AK1524&lt;=1500,"R$ 1001-1500",
"+R$ 1500"))))</f>
        <v>R$ 101-500</v>
      </c>
      <c r="AM1524" s="34">
        <v>0</v>
      </c>
      <c r="AN1524" s="34">
        <v>0</v>
      </c>
      <c r="AO1524" s="34">
        <v>0</v>
      </c>
      <c r="AP1524" s="34">
        <v>0</v>
      </c>
      <c r="AQ1524" s="34">
        <v>0</v>
      </c>
      <c r="AR1524" s="34">
        <v>0</v>
      </c>
      <c r="AS1524" s="34">
        <v>0</v>
      </c>
      <c r="AT1524" s="34">
        <v>3</v>
      </c>
      <c r="AU1524" s="34">
        <v>11</v>
      </c>
      <c r="AV1524" s="52">
        <v>69</v>
      </c>
      <c r="AW1524" s="57">
        <v>1</v>
      </c>
      <c r="AX1524" s="58" t="str">
        <f>IF(Tabela3[[#This Row],[Response]]=1, "Aceitou", "Não aceitou")</f>
        <v>Aceitou</v>
      </c>
      <c r="AY1524" s="55" t="str">
        <f>Tabela3[[#This Row],[Faixa Recência]] &amp; " | " &amp; Tabela3[[#This Row],[Faixa Gasto]] &amp; " | " &amp; Tabela3[[#This Row],[Faixa ticket médio]]</f>
        <v>46-60 dias | R$ 101-500 | R$ 1–25</v>
      </c>
      <c r="AZ15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4" s="36"/>
    </row>
    <row r="1525" spans="1:54" x14ac:dyDescent="0.25">
      <c r="A1525" s="61">
        <v>1524</v>
      </c>
      <c r="B1525" s="37">
        <v>66033</v>
      </c>
      <c r="C1525" s="34">
        <v>0</v>
      </c>
      <c r="D1525" s="34">
        <v>1</v>
      </c>
      <c r="E1525" s="34">
        <v>76</v>
      </c>
      <c r="F1525" s="58" t="str">
        <f>IF('Base tratada'!$E1525&lt;=15,"0-15 dias",
IF('Base tratada'!$E1525&lt;=30, "16-30 dias",
IF('Base tratada'!$E1525&lt;=45, "31-45 dias",
IF('Base tratada'!$E1525&lt;=60, "46-60 dias",
IF('Base tratada'!$E1525&lt;=75, "61-75 dias", "76-99 dias")))))</f>
        <v>76-99 dias</v>
      </c>
      <c r="G1525" s="38">
        <v>63</v>
      </c>
      <c r="H1525" s="60" t="str">
        <f>IF('Base tratada'!$G1525&lt;=29,"24–29",
IF('Base tratada'!$G1525&lt;=39,"30–39",
IF('Base tratada'!$G1525&lt;=49,"40–49",
IF('Base tratada'!$G1525&lt;=59,"50–59",
IF('Base tratada'!$G1525&lt;=69,"60–69",
"70–80")))))</f>
        <v>60–69</v>
      </c>
      <c r="I1525" s="34">
        <v>2684</v>
      </c>
      <c r="J1525" s="58" t="str">
        <f>IF('Base tratada'!$K1525=1,"Divorciado",
IF('Base tratada'!$L1525=1,"Casado",
IF('Base tratada'!$M1525=1, "Solteiro",
IF('Base tratada'!$N1525=1,"Juntos",
"Viúvo"))))</f>
        <v>Viúvo</v>
      </c>
      <c r="K1525" s="34">
        <v>0</v>
      </c>
      <c r="L1525" s="34">
        <v>0</v>
      </c>
      <c r="M1525" s="34">
        <v>0</v>
      </c>
      <c r="N1525" s="34">
        <v>0</v>
      </c>
      <c r="O1525" s="34">
        <v>1</v>
      </c>
      <c r="P1525" s="34">
        <v>0</v>
      </c>
      <c r="Q1525" s="34">
        <v>0</v>
      </c>
      <c r="R1525" s="34">
        <v>1</v>
      </c>
      <c r="S1525" s="34">
        <v>0</v>
      </c>
      <c r="T1525" s="34">
        <v>0</v>
      </c>
      <c r="U1525" s="35">
        <v>293</v>
      </c>
      <c r="V1525" s="35">
        <v>35</v>
      </c>
      <c r="W1525" s="35">
        <v>179</v>
      </c>
      <c r="X1525" s="35">
        <v>46</v>
      </c>
      <c r="Y1525" s="35">
        <v>59</v>
      </c>
      <c r="Z1525" s="35">
        <v>65</v>
      </c>
      <c r="AA1525" s="34">
        <v>2</v>
      </c>
      <c r="AB1525" s="34">
        <v>7</v>
      </c>
      <c r="AC1525" s="34">
        <v>8</v>
      </c>
      <c r="AD1525" s="34">
        <v>3</v>
      </c>
      <c r="AE1525" s="34">
        <v>7</v>
      </c>
      <c r="AF1525" s="58">
        <f>'Base tratada'!$AC1525+'Base tratada'!$AD1525+'Base tratada'!$AE1525</f>
        <v>18</v>
      </c>
      <c r="AG15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25" s="58" t="str">
        <f>IF('Base tratada'!$AC1525&gt;=MAX('Base tratada'!$AD1525,'Base tratada'!$AE1525),"Web",
IF('Base tratada'!$AD1525&gt;='Base tratada'!$AE1525,"Catalog",
"Store"))</f>
        <v>Web</v>
      </c>
      <c r="AI1525" s="59">
        <f>IF('Base tratada'!$AF1525=0,"0",'Base tratada'!$AK1525/'Base tratada'!$AF1525)</f>
        <v>34</v>
      </c>
      <c r="AJ1525" s="59" t="str">
        <f>IF('Base tratada'!$AI1525=0,"R$ 0",
IF('Base tratada'!$AI1525&lt;=25,"R$ 1–25",
IF('Base tratada'!$AI1525&lt;=50,"R$ 26–50",
"+R$ 50")))</f>
        <v>R$ 26–50</v>
      </c>
      <c r="AK1525" s="35">
        <v>612</v>
      </c>
      <c r="AL1525" s="58" t="str">
        <f>IF('Base tratada'!$AK1525&lt;=100,"R$ 0-100",
IF('Base tratada'!$AK1525&lt;=500,"R$ 101-500",
IF('Base tratada'!$AK1525&lt;=1000,"R$ 501-1000",
IF('Base tratada'!$AK1525&lt;=1500,"R$ 1001-1500",
"+R$ 1500"))))</f>
        <v>R$ 501-1000</v>
      </c>
      <c r="AM1525" s="34">
        <v>0</v>
      </c>
      <c r="AN1525" s="34">
        <v>0</v>
      </c>
      <c r="AO1525" s="34">
        <v>0</v>
      </c>
      <c r="AP1525" s="34">
        <v>0</v>
      </c>
      <c r="AQ1525" s="34">
        <v>0</v>
      </c>
      <c r="AR1525" s="34">
        <v>0</v>
      </c>
      <c r="AS1525" s="34">
        <v>0</v>
      </c>
      <c r="AT1525" s="34">
        <v>3</v>
      </c>
      <c r="AU1525" s="34">
        <v>11</v>
      </c>
      <c r="AV1525" s="52">
        <v>547</v>
      </c>
      <c r="AW1525" s="57">
        <v>0</v>
      </c>
      <c r="AX1525" s="58" t="str">
        <f>IF(Tabela3[[#This Row],[Response]]=1, "Aceitou", "Não aceitou")</f>
        <v>Não aceitou</v>
      </c>
      <c r="AY1525" s="55" t="str">
        <f>Tabela3[[#This Row],[Faixa Recência]] &amp; " | " &amp; Tabela3[[#This Row],[Faixa Gasto]] &amp; " | " &amp; Tabela3[[#This Row],[Faixa ticket médio]]</f>
        <v>76-99 dias | R$ 501-1000 | R$ 26–50</v>
      </c>
      <c r="AZ15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5" s="36"/>
    </row>
    <row r="1526" spans="1:54" x14ac:dyDescent="0.25">
      <c r="A1526" s="61">
        <v>1525</v>
      </c>
      <c r="B1526" s="37">
        <v>37284</v>
      </c>
      <c r="C1526" s="34">
        <v>1</v>
      </c>
      <c r="D1526" s="34">
        <v>1</v>
      </c>
      <c r="E1526" s="34">
        <v>46</v>
      </c>
      <c r="F1526" s="58" t="str">
        <f>IF('Base tratada'!$E1526&lt;=15,"0-15 dias",
IF('Base tratada'!$E1526&lt;=30, "16-30 dias",
IF('Base tratada'!$E1526&lt;=45, "31-45 dias",
IF('Base tratada'!$E1526&lt;=60, "46-60 dias",
IF('Base tratada'!$E1526&lt;=75, "61-75 dias", "76-99 dias")))))</f>
        <v>46-60 dias</v>
      </c>
      <c r="G1526" s="38">
        <v>45</v>
      </c>
      <c r="H1526" s="60" t="str">
        <f>IF('Base tratada'!$G1526&lt;=29,"24–29",
IF('Base tratada'!$G1526&lt;=39,"30–39",
IF('Base tratada'!$G1526&lt;=49,"40–49",
IF('Base tratada'!$G1526&lt;=59,"50–59",
IF('Base tratada'!$G1526&lt;=69,"60–69",
"70–80")))))</f>
        <v>40–49</v>
      </c>
      <c r="I1526" s="34">
        <v>2616</v>
      </c>
      <c r="J1526" s="58" t="str">
        <f>IF('Base tratada'!$K1526=1,"Divorciado",
IF('Base tratada'!$L1526=1,"Casado",
IF('Base tratada'!$M1526=1, "Solteiro",
IF('Base tratada'!$N1526=1,"Juntos",
"Viúvo"))))</f>
        <v>Casado</v>
      </c>
      <c r="K1526" s="34">
        <v>0</v>
      </c>
      <c r="L1526" s="34">
        <v>1</v>
      </c>
      <c r="M1526" s="34">
        <v>0</v>
      </c>
      <c r="N1526" s="34">
        <v>0</v>
      </c>
      <c r="O1526" s="34">
        <v>0</v>
      </c>
      <c r="P1526" s="34">
        <v>1</v>
      </c>
      <c r="Q1526" s="34">
        <v>0</v>
      </c>
      <c r="R1526" s="34">
        <v>0</v>
      </c>
      <c r="S1526" s="34">
        <v>0</v>
      </c>
      <c r="T1526" s="34">
        <v>0</v>
      </c>
      <c r="U1526" s="35">
        <v>11</v>
      </c>
      <c r="V1526" s="35">
        <v>1</v>
      </c>
      <c r="W1526" s="35">
        <v>2</v>
      </c>
      <c r="X1526" s="35">
        <v>2</v>
      </c>
      <c r="Y1526" s="35">
        <v>1</v>
      </c>
      <c r="Z1526" s="35">
        <v>6</v>
      </c>
      <c r="AA1526" s="34">
        <v>1</v>
      </c>
      <c r="AB1526" s="34">
        <v>6</v>
      </c>
      <c r="AC1526" s="34">
        <v>0</v>
      </c>
      <c r="AD1526" s="34">
        <v>0</v>
      </c>
      <c r="AE1526" s="34">
        <v>3</v>
      </c>
      <c r="AF1526" s="58">
        <f>'Base tratada'!$AC1526+'Base tratada'!$AD1526+'Base tratada'!$AE1526</f>
        <v>3</v>
      </c>
      <c r="AG15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26" s="58" t="str">
        <f>IF('Base tratada'!$AC1526&gt;=MAX('Base tratada'!$AD1526,'Base tratada'!$AE1526),"Web",
IF('Base tratada'!$AD1526&gt;='Base tratada'!$AE1526,"Catalog",
"Store"))</f>
        <v>Store</v>
      </c>
      <c r="AI1526" s="59">
        <f>IF('Base tratada'!$AF1526=0,"0",'Base tratada'!$AK1526/'Base tratada'!$AF1526)</f>
        <v>5.666666666666667</v>
      </c>
      <c r="AJ1526" s="59" t="str">
        <f>IF('Base tratada'!$AI1526=0,"R$ 0",
IF('Base tratada'!$AI1526&lt;=25,"R$ 1–25",
IF('Base tratada'!$AI1526&lt;=50,"R$ 26–50",
"+R$ 50")))</f>
        <v>R$ 1–25</v>
      </c>
      <c r="AK1526" s="35">
        <v>17</v>
      </c>
      <c r="AL1526" s="58" t="str">
        <f>IF('Base tratada'!$AK1526&lt;=100,"R$ 0-100",
IF('Base tratada'!$AK1526&lt;=500,"R$ 101-500",
IF('Base tratada'!$AK1526&lt;=1000,"R$ 501-1000",
IF('Base tratada'!$AK1526&lt;=1500,"R$ 1001-1500",
"+R$ 1500"))))</f>
        <v>R$ 0-100</v>
      </c>
      <c r="AM1526" s="34">
        <v>0</v>
      </c>
      <c r="AN1526" s="34">
        <v>0</v>
      </c>
      <c r="AO1526" s="34">
        <v>0</v>
      </c>
      <c r="AP1526" s="34">
        <v>0</v>
      </c>
      <c r="AQ1526" s="34">
        <v>0</v>
      </c>
      <c r="AR1526" s="34">
        <v>0</v>
      </c>
      <c r="AS1526" s="34">
        <v>0</v>
      </c>
      <c r="AT1526" s="34">
        <v>3</v>
      </c>
      <c r="AU1526" s="34">
        <v>11</v>
      </c>
      <c r="AV1526" s="52">
        <v>11</v>
      </c>
      <c r="AW1526" s="57">
        <v>0</v>
      </c>
      <c r="AX1526" s="58" t="str">
        <f>IF(Tabela3[[#This Row],[Response]]=1, "Aceitou", "Não aceitou")</f>
        <v>Não aceitou</v>
      </c>
      <c r="AY1526" s="55" t="str">
        <f>Tabela3[[#This Row],[Faixa Recência]] &amp; " | " &amp; Tabela3[[#This Row],[Faixa Gasto]] &amp; " | " &amp; Tabela3[[#This Row],[Faixa ticket médio]]</f>
        <v>46-60 dias | R$ 0-100 | R$ 1–25</v>
      </c>
      <c r="AZ15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6" s="36"/>
    </row>
    <row r="1527" spans="1:54" x14ac:dyDescent="0.25">
      <c r="A1527" s="61">
        <v>1526</v>
      </c>
      <c r="B1527" s="37">
        <v>57530</v>
      </c>
      <c r="C1527" s="34">
        <v>0</v>
      </c>
      <c r="D1527" s="34">
        <v>1</v>
      </c>
      <c r="E1527" s="34">
        <v>68</v>
      </c>
      <c r="F1527" s="58" t="str">
        <f>IF('Base tratada'!$E1527&lt;=15,"0-15 dias",
IF('Base tratada'!$E1527&lt;=30, "16-30 dias",
IF('Base tratada'!$E1527&lt;=45, "31-45 dias",
IF('Base tratada'!$E1527&lt;=60, "46-60 dias",
IF('Base tratada'!$E1527&lt;=75, "61-75 dias", "76-99 dias")))))</f>
        <v>61-75 dias</v>
      </c>
      <c r="G1527" s="38">
        <v>69</v>
      </c>
      <c r="H1527" s="60" t="str">
        <f>IF('Base tratada'!$G1527&lt;=29,"24–29",
IF('Base tratada'!$G1527&lt;=39,"30–39",
IF('Base tratada'!$G1527&lt;=49,"40–49",
IF('Base tratada'!$G1527&lt;=59,"50–59",
IF('Base tratada'!$G1527&lt;=69,"60–69",
"70–80")))))</f>
        <v>60–69</v>
      </c>
      <c r="I1527" s="34">
        <v>2419</v>
      </c>
      <c r="J1527" s="58" t="str">
        <f>IF('Base tratada'!$K1527=1,"Divorciado",
IF('Base tratada'!$L1527=1,"Casado",
IF('Base tratada'!$M1527=1, "Solteiro",
IF('Base tratada'!$N1527=1,"Juntos",
"Viúvo"))))</f>
        <v>Divorciado</v>
      </c>
      <c r="K1527" s="34">
        <v>1</v>
      </c>
      <c r="L1527" s="34">
        <v>0</v>
      </c>
      <c r="M1527" s="34">
        <v>0</v>
      </c>
      <c r="N1527" s="34">
        <v>0</v>
      </c>
      <c r="O1527" s="34">
        <v>0</v>
      </c>
      <c r="P1527" s="34">
        <v>0</v>
      </c>
      <c r="Q1527" s="34">
        <v>0</v>
      </c>
      <c r="R1527" s="34">
        <v>0</v>
      </c>
      <c r="S1527" s="34">
        <v>1</v>
      </c>
      <c r="T1527" s="34">
        <v>0</v>
      </c>
      <c r="U1527" s="35">
        <v>50</v>
      </c>
      <c r="V1527" s="35">
        <v>1</v>
      </c>
      <c r="W1527" s="35">
        <v>27</v>
      </c>
      <c r="X1527" s="35">
        <v>6</v>
      </c>
      <c r="Y1527" s="35">
        <v>7</v>
      </c>
      <c r="Z1527" s="35">
        <v>1</v>
      </c>
      <c r="AA1527" s="34">
        <v>1</v>
      </c>
      <c r="AB1527" s="34">
        <v>1</v>
      </c>
      <c r="AC1527" s="34">
        <v>1</v>
      </c>
      <c r="AD1527" s="34">
        <v>1</v>
      </c>
      <c r="AE1527" s="34">
        <v>4</v>
      </c>
      <c r="AF1527" s="58">
        <f>'Base tratada'!$AC1527+'Base tratada'!$AD1527+'Base tratada'!$AE1527</f>
        <v>6</v>
      </c>
      <c r="AG15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27" s="58" t="str">
        <f>IF('Base tratada'!$AC1527&gt;=MAX('Base tratada'!$AD1527,'Base tratada'!$AE1527),"Web",
IF('Base tratada'!$AD1527&gt;='Base tratada'!$AE1527,"Catalog",
"Store"))</f>
        <v>Store</v>
      </c>
      <c r="AI1527" s="59">
        <f>IF('Base tratada'!$AF1527=0,"0",'Base tratada'!$AK1527/'Base tratada'!$AF1527)</f>
        <v>15.166666666666666</v>
      </c>
      <c r="AJ1527" s="59" t="str">
        <f>IF('Base tratada'!$AI1527=0,"R$ 0",
IF('Base tratada'!$AI1527&lt;=25,"R$ 1–25",
IF('Base tratada'!$AI1527&lt;=50,"R$ 26–50",
"+R$ 50")))</f>
        <v>R$ 1–25</v>
      </c>
      <c r="AK1527" s="35">
        <v>91</v>
      </c>
      <c r="AL1527" s="58" t="str">
        <f>IF('Base tratada'!$AK1527&lt;=100,"R$ 0-100",
IF('Base tratada'!$AK1527&lt;=500,"R$ 101-500",
IF('Base tratada'!$AK1527&lt;=1000,"R$ 501-1000",
IF('Base tratada'!$AK1527&lt;=1500,"R$ 1001-1500",
"+R$ 1500"))))</f>
        <v>R$ 0-100</v>
      </c>
      <c r="AM1527" s="34">
        <v>0</v>
      </c>
      <c r="AN1527" s="34">
        <v>0</v>
      </c>
      <c r="AO1527" s="34">
        <v>0</v>
      </c>
      <c r="AP1527" s="34">
        <v>0</v>
      </c>
      <c r="AQ1527" s="34">
        <v>0</v>
      </c>
      <c r="AR1527" s="34">
        <v>0</v>
      </c>
      <c r="AS1527" s="34">
        <v>0</v>
      </c>
      <c r="AT1527" s="34">
        <v>3</v>
      </c>
      <c r="AU1527" s="34">
        <v>11</v>
      </c>
      <c r="AV1527" s="52">
        <v>90</v>
      </c>
      <c r="AW1527" s="57">
        <v>0</v>
      </c>
      <c r="AX1527" s="58" t="str">
        <f>IF(Tabela3[[#This Row],[Response]]=1, "Aceitou", "Não aceitou")</f>
        <v>Não aceitou</v>
      </c>
      <c r="AY1527" s="55" t="str">
        <f>Tabela3[[#This Row],[Faixa Recência]] &amp; " | " &amp; Tabela3[[#This Row],[Faixa Gasto]] &amp; " | " &amp; Tabela3[[#This Row],[Faixa ticket médio]]</f>
        <v>61-75 dias | R$ 0-100 | R$ 1–25</v>
      </c>
      <c r="AZ15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7" s="36"/>
    </row>
    <row r="1528" spans="1:54" x14ac:dyDescent="0.25">
      <c r="A1528" s="61">
        <v>1527</v>
      </c>
      <c r="B1528" s="37">
        <v>76800</v>
      </c>
      <c r="C1528" s="34">
        <v>0</v>
      </c>
      <c r="D1528" s="34">
        <v>0</v>
      </c>
      <c r="E1528" s="34">
        <v>33</v>
      </c>
      <c r="F1528" s="58" t="str">
        <f>IF('Base tratada'!$E1528&lt;=15,"0-15 dias",
IF('Base tratada'!$E1528&lt;=30, "16-30 dias",
IF('Base tratada'!$E1528&lt;=45, "31-45 dias",
IF('Base tratada'!$E1528&lt;=60, "46-60 dias",
IF('Base tratada'!$E1528&lt;=75, "61-75 dias", "76-99 dias")))))</f>
        <v>31-45 dias</v>
      </c>
      <c r="G1528" s="38">
        <v>55</v>
      </c>
      <c r="H1528" s="60" t="str">
        <f>IF('Base tratada'!$G1528&lt;=29,"24–29",
IF('Base tratada'!$G1528&lt;=39,"30–39",
IF('Base tratada'!$G1528&lt;=49,"40–49",
IF('Base tratada'!$G1528&lt;=59,"50–59",
IF('Base tratada'!$G1528&lt;=69,"60–69",
"70–80")))))</f>
        <v>50–59</v>
      </c>
      <c r="I1528" s="34">
        <v>2272</v>
      </c>
      <c r="J1528" s="58" t="str">
        <f>IF('Base tratada'!$K1528=1,"Divorciado",
IF('Base tratada'!$L1528=1,"Casado",
IF('Base tratada'!$M1528=1, "Solteiro",
IF('Base tratada'!$N1528=1,"Juntos",
"Viúvo"))))</f>
        <v>Casado</v>
      </c>
      <c r="K1528" s="34">
        <v>0</v>
      </c>
      <c r="L1528" s="34">
        <v>1</v>
      </c>
      <c r="M1528" s="34">
        <v>0</v>
      </c>
      <c r="N1528" s="34">
        <v>0</v>
      </c>
      <c r="O1528" s="34">
        <v>0</v>
      </c>
      <c r="P1528" s="34">
        <v>1</v>
      </c>
      <c r="Q1528" s="34">
        <v>0</v>
      </c>
      <c r="R1528" s="34">
        <v>0</v>
      </c>
      <c r="S1528" s="34">
        <v>0</v>
      </c>
      <c r="T1528" s="34">
        <v>0</v>
      </c>
      <c r="U1528" s="35">
        <v>173</v>
      </c>
      <c r="V1528" s="35">
        <v>26</v>
      </c>
      <c r="W1528" s="35">
        <v>255</v>
      </c>
      <c r="X1528" s="35">
        <v>35</v>
      </c>
      <c r="Y1528" s="35">
        <v>71</v>
      </c>
      <c r="Z1528" s="35">
        <v>81</v>
      </c>
      <c r="AA1528" s="34">
        <v>1</v>
      </c>
      <c r="AB1528" s="34">
        <v>1</v>
      </c>
      <c r="AC1528" s="34">
        <v>4</v>
      </c>
      <c r="AD1528" s="34">
        <v>4</v>
      </c>
      <c r="AE1528" s="34">
        <v>7</v>
      </c>
      <c r="AF1528" s="58">
        <f>'Base tratada'!$AC1528+'Base tratada'!$AD1528+'Base tratada'!$AE1528</f>
        <v>15</v>
      </c>
      <c r="AG15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28" s="58" t="str">
        <f>IF('Base tratada'!$AC1528&gt;=MAX('Base tratada'!$AD1528,'Base tratada'!$AE1528),"Web",
IF('Base tratada'!$AD1528&gt;='Base tratada'!$AE1528,"Catalog",
"Store"))</f>
        <v>Store</v>
      </c>
      <c r="AI1528" s="59">
        <f>IF('Base tratada'!$AF1528=0,"0",'Base tratada'!$AK1528/'Base tratada'!$AF1528)</f>
        <v>37.333333333333336</v>
      </c>
      <c r="AJ1528" s="59" t="str">
        <f>IF('Base tratada'!$AI1528=0,"R$ 0",
IF('Base tratada'!$AI1528&lt;=25,"R$ 1–25",
IF('Base tratada'!$AI1528&lt;=50,"R$ 26–50",
"+R$ 50")))</f>
        <v>R$ 26–50</v>
      </c>
      <c r="AK1528" s="35">
        <v>560</v>
      </c>
      <c r="AL1528" s="58" t="str">
        <f>IF('Base tratada'!$AK1528&lt;=100,"R$ 0-100",
IF('Base tratada'!$AK1528&lt;=500,"R$ 101-500",
IF('Base tratada'!$AK1528&lt;=1000,"R$ 501-1000",
IF('Base tratada'!$AK1528&lt;=1500,"R$ 1001-1500",
"+R$ 1500"))))</f>
        <v>R$ 501-1000</v>
      </c>
      <c r="AM1528" s="34">
        <v>0</v>
      </c>
      <c r="AN1528" s="34">
        <v>0</v>
      </c>
      <c r="AO1528" s="34">
        <v>0</v>
      </c>
      <c r="AP1528" s="34">
        <v>0</v>
      </c>
      <c r="AQ1528" s="34">
        <v>0</v>
      </c>
      <c r="AR1528" s="34">
        <v>0</v>
      </c>
      <c r="AS1528" s="34">
        <v>0</v>
      </c>
      <c r="AT1528" s="34">
        <v>3</v>
      </c>
      <c r="AU1528" s="34">
        <v>11</v>
      </c>
      <c r="AV1528" s="52">
        <v>479</v>
      </c>
      <c r="AW1528" s="57">
        <v>0</v>
      </c>
      <c r="AX1528" s="58" t="str">
        <f>IF(Tabela3[[#This Row],[Response]]=1, "Aceitou", "Não aceitou")</f>
        <v>Não aceitou</v>
      </c>
      <c r="AY1528" s="55" t="str">
        <f>Tabela3[[#This Row],[Faixa Recência]] &amp; " | " &amp; Tabela3[[#This Row],[Faixa Gasto]] &amp; " | " &amp; Tabela3[[#This Row],[Faixa ticket médio]]</f>
        <v>31-45 dias | R$ 501-1000 | R$ 26–50</v>
      </c>
      <c r="AZ15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8" s="36"/>
    </row>
    <row r="1529" spans="1:54" x14ac:dyDescent="0.25">
      <c r="A1529" s="61">
        <v>1528</v>
      </c>
      <c r="B1529" s="37">
        <v>63943</v>
      </c>
      <c r="C1529" s="34">
        <v>0</v>
      </c>
      <c r="D1529" s="34">
        <v>1</v>
      </c>
      <c r="E1529" s="34">
        <v>50</v>
      </c>
      <c r="F1529" s="58" t="str">
        <f>IF('Base tratada'!$E1529&lt;=15,"0-15 dias",
IF('Base tratada'!$E1529&lt;=30, "16-30 dias",
IF('Base tratada'!$E1529&lt;=45, "31-45 dias",
IF('Base tratada'!$E1529&lt;=60, "46-60 dias",
IF('Base tratada'!$E1529&lt;=75, "61-75 dias", "76-99 dias")))))</f>
        <v>46-60 dias</v>
      </c>
      <c r="G1529" s="38">
        <v>64</v>
      </c>
      <c r="H1529" s="60" t="str">
        <f>IF('Base tratada'!$G1529&lt;=29,"24–29",
IF('Base tratada'!$G1529&lt;=39,"30–39",
IF('Base tratada'!$G1529&lt;=49,"40–49",
IF('Base tratada'!$G1529&lt;=59,"50–59",
IF('Base tratada'!$G1529&lt;=69,"60–69",
"70–80")))))</f>
        <v>60–69</v>
      </c>
      <c r="I1529" s="34">
        <v>2824</v>
      </c>
      <c r="J1529" s="58" t="str">
        <f>IF('Base tratada'!$K1529=1,"Divorciado",
IF('Base tratada'!$L1529=1,"Casado",
IF('Base tratada'!$M1529=1, "Solteiro",
IF('Base tratada'!$N1529=1,"Juntos",
"Viúvo"))))</f>
        <v>Casado</v>
      </c>
      <c r="K1529" s="34">
        <v>0</v>
      </c>
      <c r="L1529" s="34">
        <v>1</v>
      </c>
      <c r="M1529" s="34">
        <v>0</v>
      </c>
      <c r="N1529" s="34">
        <v>0</v>
      </c>
      <c r="O1529" s="34">
        <v>0</v>
      </c>
      <c r="P1529" s="34">
        <v>0</v>
      </c>
      <c r="Q1529" s="34">
        <v>0</v>
      </c>
      <c r="R1529" s="34">
        <v>1</v>
      </c>
      <c r="S1529" s="34">
        <v>0</v>
      </c>
      <c r="T1529" s="34">
        <v>0</v>
      </c>
      <c r="U1529" s="35">
        <v>423</v>
      </c>
      <c r="V1529" s="35">
        <v>184</v>
      </c>
      <c r="W1529" s="35">
        <v>368</v>
      </c>
      <c r="X1529" s="35">
        <v>13</v>
      </c>
      <c r="Y1529" s="35">
        <v>97</v>
      </c>
      <c r="Z1529" s="35">
        <v>21</v>
      </c>
      <c r="AA1529" s="34">
        <v>1</v>
      </c>
      <c r="AB1529" s="34">
        <v>5</v>
      </c>
      <c r="AC1529" s="34">
        <v>6</v>
      </c>
      <c r="AD1529" s="34">
        <v>4</v>
      </c>
      <c r="AE1529" s="34">
        <v>6</v>
      </c>
      <c r="AF1529" s="58">
        <f>'Base tratada'!$AC1529+'Base tratada'!$AD1529+'Base tratada'!$AE1529</f>
        <v>16</v>
      </c>
      <c r="AG15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29" s="58" t="str">
        <f>IF('Base tratada'!$AC1529&gt;=MAX('Base tratada'!$AD1529,'Base tratada'!$AE1529),"Web",
IF('Base tratada'!$AD1529&gt;='Base tratada'!$AE1529,"Catalog",
"Store"))</f>
        <v>Web</v>
      </c>
      <c r="AI1529" s="59">
        <f>IF('Base tratada'!$AF1529=0,"0",'Base tratada'!$AK1529/'Base tratada'!$AF1529)</f>
        <v>67.8125</v>
      </c>
      <c r="AJ1529" s="59" t="str">
        <f>IF('Base tratada'!$AI1529=0,"R$ 0",
IF('Base tratada'!$AI1529&lt;=25,"R$ 1–25",
IF('Base tratada'!$AI1529&lt;=50,"R$ 26–50",
"+R$ 50")))</f>
        <v>+R$ 50</v>
      </c>
      <c r="AK1529" s="35">
        <v>1085</v>
      </c>
      <c r="AL1529" s="58" t="str">
        <f>IF('Base tratada'!$AK1529&lt;=100,"R$ 0-100",
IF('Base tratada'!$AK1529&lt;=500,"R$ 101-500",
IF('Base tratada'!$AK1529&lt;=1000,"R$ 501-1000",
IF('Base tratada'!$AK1529&lt;=1500,"R$ 1001-1500",
"+R$ 1500"))))</f>
        <v>R$ 1001-1500</v>
      </c>
      <c r="AM1529" s="34">
        <v>0</v>
      </c>
      <c r="AN1529" s="34">
        <v>0</v>
      </c>
      <c r="AO1529" s="34">
        <v>0</v>
      </c>
      <c r="AP1529" s="34">
        <v>0</v>
      </c>
      <c r="AQ1529" s="34">
        <v>0</v>
      </c>
      <c r="AR1529" s="34">
        <v>0</v>
      </c>
      <c r="AS1529" s="34">
        <v>0</v>
      </c>
      <c r="AT1529" s="34">
        <v>3</v>
      </c>
      <c r="AU1529" s="34">
        <v>11</v>
      </c>
      <c r="AV1529" s="52">
        <v>1064</v>
      </c>
      <c r="AW1529" s="57">
        <v>0</v>
      </c>
      <c r="AX1529" s="58" t="str">
        <f>IF(Tabela3[[#This Row],[Response]]=1, "Aceitou", "Não aceitou")</f>
        <v>Não aceitou</v>
      </c>
      <c r="AY1529" s="55" t="str">
        <f>Tabela3[[#This Row],[Faixa Recência]] &amp; " | " &amp; Tabela3[[#This Row],[Faixa Gasto]] &amp; " | " &amp; Tabela3[[#This Row],[Faixa ticket médio]]</f>
        <v>46-60 dias | R$ 1001-1500 | +R$ 50</v>
      </c>
      <c r="AZ15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29" s="36"/>
    </row>
    <row r="1530" spans="1:54" x14ac:dyDescent="0.25">
      <c r="A1530" s="61">
        <v>1529</v>
      </c>
      <c r="B1530" s="37">
        <v>76081</v>
      </c>
      <c r="C1530" s="34">
        <v>0</v>
      </c>
      <c r="D1530" s="34">
        <v>0</v>
      </c>
      <c r="E1530" s="34">
        <v>85</v>
      </c>
      <c r="F1530" s="58" t="str">
        <f>IF('Base tratada'!$E1530&lt;=15,"0-15 dias",
IF('Base tratada'!$E1530&lt;=30, "16-30 dias",
IF('Base tratada'!$E1530&lt;=45, "31-45 dias",
IF('Base tratada'!$E1530&lt;=60, "46-60 dias",
IF('Base tratada'!$E1530&lt;=75, "61-75 dias", "76-99 dias")))))</f>
        <v>76-99 dias</v>
      </c>
      <c r="G1530" s="38">
        <v>58</v>
      </c>
      <c r="H1530" s="60" t="str">
        <f>IF('Base tratada'!$G1530&lt;=29,"24–29",
IF('Base tratada'!$G1530&lt;=39,"30–39",
IF('Base tratada'!$G1530&lt;=49,"40–49",
IF('Base tratada'!$G1530&lt;=59,"50–59",
IF('Base tratada'!$G1530&lt;=69,"60–69",
"70–80")))))</f>
        <v>50–59</v>
      </c>
      <c r="I1530" s="34">
        <v>2196</v>
      </c>
      <c r="J1530" s="58" t="str">
        <f>IF('Base tratada'!$K1530=1,"Divorciado",
IF('Base tratada'!$L1530=1,"Casado",
IF('Base tratada'!$M1530=1, "Solteiro",
IF('Base tratada'!$N1530=1,"Juntos",
"Viúvo"))))</f>
        <v>Juntos</v>
      </c>
      <c r="K1530" s="34">
        <v>0</v>
      </c>
      <c r="L1530" s="34">
        <v>0</v>
      </c>
      <c r="M1530" s="34">
        <v>0</v>
      </c>
      <c r="N1530" s="34">
        <v>1</v>
      </c>
      <c r="O1530" s="34">
        <v>0</v>
      </c>
      <c r="P1530" s="34">
        <v>0</v>
      </c>
      <c r="Q1530" s="34">
        <v>0</v>
      </c>
      <c r="R1530" s="34">
        <v>1</v>
      </c>
      <c r="S1530" s="34">
        <v>0</v>
      </c>
      <c r="T1530" s="34">
        <v>0</v>
      </c>
      <c r="U1530" s="35">
        <v>292</v>
      </c>
      <c r="V1530" s="35">
        <v>30</v>
      </c>
      <c r="W1530" s="35">
        <v>415</v>
      </c>
      <c r="X1530" s="35">
        <v>63</v>
      </c>
      <c r="Y1530" s="35">
        <v>33</v>
      </c>
      <c r="Z1530" s="35">
        <v>200</v>
      </c>
      <c r="AA1530" s="34">
        <v>1</v>
      </c>
      <c r="AB1530" s="34">
        <v>2</v>
      </c>
      <c r="AC1530" s="34">
        <v>4</v>
      </c>
      <c r="AD1530" s="34">
        <v>5</v>
      </c>
      <c r="AE1530" s="34">
        <v>4</v>
      </c>
      <c r="AF1530" s="58">
        <f>'Base tratada'!$AC1530+'Base tratada'!$AD1530+'Base tratada'!$AE1530</f>
        <v>13</v>
      </c>
      <c r="AG15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30" s="58" t="str">
        <f>IF('Base tratada'!$AC1530&gt;=MAX('Base tratada'!$AD1530,'Base tratada'!$AE1530),"Web",
IF('Base tratada'!$AD1530&gt;='Base tratada'!$AE1530,"Catalog",
"Store"))</f>
        <v>Catalog</v>
      </c>
      <c r="AI1530" s="59">
        <f>IF('Base tratada'!$AF1530=0,"0",'Base tratada'!$AK1530/'Base tratada'!$AF1530)</f>
        <v>64.07692307692308</v>
      </c>
      <c r="AJ1530" s="59" t="str">
        <f>IF('Base tratada'!$AI1530=0,"R$ 0",
IF('Base tratada'!$AI1530&lt;=25,"R$ 1–25",
IF('Base tratada'!$AI1530&lt;=50,"R$ 26–50",
"+R$ 50")))</f>
        <v>+R$ 50</v>
      </c>
      <c r="AK1530" s="35">
        <v>833</v>
      </c>
      <c r="AL1530" s="58" t="str">
        <f>IF('Base tratada'!$AK1530&lt;=100,"R$ 0-100",
IF('Base tratada'!$AK1530&lt;=500,"R$ 101-500",
IF('Base tratada'!$AK1530&lt;=1000,"R$ 501-1000",
IF('Base tratada'!$AK1530&lt;=1500,"R$ 1001-1500",
"+R$ 1500"))))</f>
        <v>R$ 501-1000</v>
      </c>
      <c r="AM1530" s="34">
        <v>1</v>
      </c>
      <c r="AN1530" s="34">
        <v>0</v>
      </c>
      <c r="AO1530" s="34">
        <v>0</v>
      </c>
      <c r="AP1530" s="34">
        <v>0</v>
      </c>
      <c r="AQ1530" s="34">
        <v>0</v>
      </c>
      <c r="AR1530" s="34">
        <v>1</v>
      </c>
      <c r="AS1530" s="34">
        <v>0</v>
      </c>
      <c r="AT1530" s="34">
        <v>3</v>
      </c>
      <c r="AU1530" s="34">
        <v>11</v>
      </c>
      <c r="AV1530" s="52">
        <v>633</v>
      </c>
      <c r="AW1530" s="57">
        <v>0</v>
      </c>
      <c r="AX1530" s="58" t="str">
        <f>IF(Tabela3[[#This Row],[Response]]=1, "Aceitou", "Não aceitou")</f>
        <v>Não aceitou</v>
      </c>
      <c r="AY1530" s="55" t="str">
        <f>Tabela3[[#This Row],[Faixa Recência]] &amp; " | " &amp; Tabela3[[#This Row],[Faixa Gasto]] &amp; " | " &amp; Tabela3[[#This Row],[Faixa ticket médio]]</f>
        <v>76-99 dias | R$ 501-1000 | +R$ 50</v>
      </c>
      <c r="AZ15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0" s="36"/>
    </row>
    <row r="1531" spans="1:54" x14ac:dyDescent="0.25">
      <c r="A1531" s="61">
        <v>1530</v>
      </c>
      <c r="B1531" s="37">
        <v>67445</v>
      </c>
      <c r="C1531" s="34">
        <v>0</v>
      </c>
      <c r="D1531" s="34">
        <v>1</v>
      </c>
      <c r="E1531" s="34">
        <v>63</v>
      </c>
      <c r="F1531" s="58" t="str">
        <f>IF('Base tratada'!$E1531&lt;=15,"0-15 dias",
IF('Base tratada'!$E1531&lt;=30, "16-30 dias",
IF('Base tratada'!$E1531&lt;=45, "31-45 dias",
IF('Base tratada'!$E1531&lt;=60, "46-60 dias",
IF('Base tratada'!$E1531&lt;=75, "61-75 dias", "76-99 dias")))))</f>
        <v>61-75 dias</v>
      </c>
      <c r="G1531" s="38">
        <v>46</v>
      </c>
      <c r="H1531" s="60" t="str">
        <f>IF('Base tratada'!$G1531&lt;=29,"24–29",
IF('Base tratada'!$G1531&lt;=39,"30–39",
IF('Base tratada'!$G1531&lt;=49,"40–49",
IF('Base tratada'!$G1531&lt;=59,"50–59",
IF('Base tratada'!$G1531&lt;=69,"60–69",
"70–80")))))</f>
        <v>40–49</v>
      </c>
      <c r="I1531" s="34">
        <v>2845</v>
      </c>
      <c r="J1531" s="58" t="str">
        <f>IF('Base tratada'!$K1531=1,"Divorciado",
IF('Base tratada'!$L1531=1,"Casado",
IF('Base tratada'!$M1531=1, "Solteiro",
IF('Base tratada'!$N1531=1,"Juntos",
"Viúvo"))))</f>
        <v>Casado</v>
      </c>
      <c r="K1531" s="34">
        <v>0</v>
      </c>
      <c r="L1531" s="34">
        <v>1</v>
      </c>
      <c r="M1531" s="34">
        <v>0</v>
      </c>
      <c r="N1531" s="34">
        <v>0</v>
      </c>
      <c r="O1531" s="34">
        <v>0</v>
      </c>
      <c r="P1531" s="34">
        <v>0</v>
      </c>
      <c r="Q1531" s="34">
        <v>0</v>
      </c>
      <c r="R1531" s="34">
        <v>1</v>
      </c>
      <c r="S1531" s="34">
        <v>0</v>
      </c>
      <c r="T1531" s="34">
        <v>0</v>
      </c>
      <c r="U1531" s="35">
        <v>757</v>
      </c>
      <c r="V1531" s="35">
        <v>80</v>
      </c>
      <c r="W1531" s="35">
        <v>217</v>
      </c>
      <c r="X1531" s="35">
        <v>29</v>
      </c>
      <c r="Y1531" s="35">
        <v>80</v>
      </c>
      <c r="Z1531" s="35">
        <v>11</v>
      </c>
      <c r="AA1531" s="34">
        <v>5</v>
      </c>
      <c r="AB1531" s="34">
        <v>6</v>
      </c>
      <c r="AC1531" s="34">
        <v>9</v>
      </c>
      <c r="AD1531" s="34">
        <v>6</v>
      </c>
      <c r="AE1531" s="34">
        <v>12</v>
      </c>
      <c r="AF1531" s="58">
        <f>'Base tratada'!$AC1531+'Base tratada'!$AD1531+'Base tratada'!$AE1531</f>
        <v>27</v>
      </c>
      <c r="AG15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31" s="58" t="str">
        <f>IF('Base tratada'!$AC1531&gt;=MAX('Base tratada'!$AD1531,'Base tratada'!$AE1531),"Web",
IF('Base tratada'!$AD1531&gt;='Base tratada'!$AE1531,"Catalog",
"Store"))</f>
        <v>Store</v>
      </c>
      <c r="AI1531" s="59">
        <f>IF('Base tratada'!$AF1531=0,"0",'Base tratada'!$AK1531/'Base tratada'!$AF1531)</f>
        <v>43.074074074074076</v>
      </c>
      <c r="AJ1531" s="59" t="str">
        <f>IF('Base tratada'!$AI1531=0,"R$ 0",
IF('Base tratada'!$AI1531&lt;=25,"R$ 1–25",
IF('Base tratada'!$AI1531&lt;=50,"R$ 26–50",
"+R$ 50")))</f>
        <v>R$ 26–50</v>
      </c>
      <c r="AK1531" s="35">
        <v>1163</v>
      </c>
      <c r="AL1531" s="58" t="str">
        <f>IF('Base tratada'!$AK1531&lt;=100,"R$ 0-100",
IF('Base tratada'!$AK1531&lt;=500,"R$ 101-500",
IF('Base tratada'!$AK1531&lt;=1000,"R$ 501-1000",
IF('Base tratada'!$AK1531&lt;=1500,"R$ 1001-1500",
"+R$ 1500"))))</f>
        <v>R$ 1001-1500</v>
      </c>
      <c r="AM1531" s="34">
        <v>0</v>
      </c>
      <c r="AN1531" s="34">
        <v>0</v>
      </c>
      <c r="AO1531" s="34">
        <v>0</v>
      </c>
      <c r="AP1531" s="34">
        <v>0</v>
      </c>
      <c r="AQ1531" s="34">
        <v>0</v>
      </c>
      <c r="AR1531" s="34">
        <v>0</v>
      </c>
      <c r="AS1531" s="34">
        <v>0</v>
      </c>
      <c r="AT1531" s="34">
        <v>3</v>
      </c>
      <c r="AU1531" s="34">
        <v>11</v>
      </c>
      <c r="AV1531" s="52">
        <v>1152</v>
      </c>
      <c r="AW1531" s="57">
        <v>0</v>
      </c>
      <c r="AX1531" s="58" t="str">
        <f>IF(Tabela3[[#This Row],[Response]]=1, "Aceitou", "Não aceitou")</f>
        <v>Não aceitou</v>
      </c>
      <c r="AY1531" s="55" t="str">
        <f>Tabela3[[#This Row],[Faixa Recência]] &amp; " | " &amp; Tabela3[[#This Row],[Faixa Gasto]] &amp; " | " &amp; Tabela3[[#This Row],[Faixa ticket médio]]</f>
        <v>61-75 dias | R$ 1001-1500 | R$ 26–50</v>
      </c>
      <c r="AZ15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1" s="36"/>
    </row>
    <row r="1532" spans="1:54" x14ac:dyDescent="0.25">
      <c r="A1532" s="61">
        <v>1531</v>
      </c>
      <c r="B1532" s="37">
        <v>37054</v>
      </c>
      <c r="C1532" s="34">
        <v>1</v>
      </c>
      <c r="D1532" s="34">
        <v>1</v>
      </c>
      <c r="E1532" s="34">
        <v>89</v>
      </c>
      <c r="F1532" s="58" t="str">
        <f>IF('Base tratada'!$E1532&lt;=15,"0-15 dias",
IF('Base tratada'!$E1532&lt;=30, "16-30 dias",
IF('Base tratada'!$E1532&lt;=45, "31-45 dias",
IF('Base tratada'!$E1532&lt;=60, "46-60 dias",
IF('Base tratada'!$E1532&lt;=75, "61-75 dias", "76-99 dias")))))</f>
        <v>76-99 dias</v>
      </c>
      <c r="G1532" s="38">
        <v>53</v>
      </c>
      <c r="H1532" s="60" t="str">
        <f>IF('Base tratada'!$G1532&lt;=29,"24–29",
IF('Base tratada'!$G1532&lt;=39,"30–39",
IF('Base tratada'!$G1532&lt;=49,"40–49",
IF('Base tratada'!$G1532&lt;=59,"50–59",
IF('Base tratada'!$G1532&lt;=69,"60–69",
"70–80")))))</f>
        <v>50–59</v>
      </c>
      <c r="I1532" s="34">
        <v>2446</v>
      </c>
      <c r="J1532" s="58" t="str">
        <f>IF('Base tratada'!$K1532=1,"Divorciado",
IF('Base tratada'!$L1532=1,"Casado",
IF('Base tratada'!$M1532=1, "Solteiro",
IF('Base tratada'!$N1532=1,"Juntos",
"Viúvo"))))</f>
        <v>Casado</v>
      </c>
      <c r="K1532" s="34">
        <v>0</v>
      </c>
      <c r="L1532" s="34">
        <v>1</v>
      </c>
      <c r="M1532" s="34">
        <v>0</v>
      </c>
      <c r="N1532" s="34">
        <v>0</v>
      </c>
      <c r="O1532" s="34">
        <v>0</v>
      </c>
      <c r="P1532" s="34">
        <v>0</v>
      </c>
      <c r="Q1532" s="34">
        <v>0</v>
      </c>
      <c r="R1532" s="34">
        <v>0</v>
      </c>
      <c r="S1532" s="34">
        <v>1</v>
      </c>
      <c r="T1532" s="34">
        <v>0</v>
      </c>
      <c r="U1532" s="35">
        <v>12</v>
      </c>
      <c r="V1532" s="35">
        <v>1</v>
      </c>
      <c r="W1532" s="35">
        <v>6</v>
      </c>
      <c r="X1532" s="35">
        <v>0</v>
      </c>
      <c r="Y1532" s="35">
        <v>1</v>
      </c>
      <c r="Z1532" s="35">
        <v>5</v>
      </c>
      <c r="AA1532" s="34">
        <v>2</v>
      </c>
      <c r="AB1532" s="34">
        <v>7</v>
      </c>
      <c r="AC1532" s="34">
        <v>1</v>
      </c>
      <c r="AD1532" s="34">
        <v>0</v>
      </c>
      <c r="AE1532" s="34">
        <v>3</v>
      </c>
      <c r="AF1532" s="58">
        <f>'Base tratada'!$AC1532+'Base tratada'!$AD1532+'Base tratada'!$AE1532</f>
        <v>4</v>
      </c>
      <c r="AG15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32" s="58" t="str">
        <f>IF('Base tratada'!$AC1532&gt;=MAX('Base tratada'!$AD1532,'Base tratada'!$AE1532),"Web",
IF('Base tratada'!$AD1532&gt;='Base tratada'!$AE1532,"Catalog",
"Store"))</f>
        <v>Store</v>
      </c>
      <c r="AI1532" s="59">
        <f>IF('Base tratada'!$AF1532=0,"0",'Base tratada'!$AK1532/'Base tratada'!$AF1532)</f>
        <v>5</v>
      </c>
      <c r="AJ1532" s="59" t="str">
        <f>IF('Base tratada'!$AI1532=0,"R$ 0",
IF('Base tratada'!$AI1532&lt;=25,"R$ 1–25",
IF('Base tratada'!$AI1532&lt;=50,"R$ 26–50",
"+R$ 50")))</f>
        <v>R$ 1–25</v>
      </c>
      <c r="AK1532" s="35">
        <v>20</v>
      </c>
      <c r="AL1532" s="58" t="str">
        <f>IF('Base tratada'!$AK1532&lt;=100,"R$ 0-100",
IF('Base tratada'!$AK1532&lt;=500,"R$ 101-500",
IF('Base tratada'!$AK1532&lt;=1000,"R$ 501-1000",
IF('Base tratada'!$AK1532&lt;=1500,"R$ 1001-1500",
"+R$ 1500"))))</f>
        <v>R$ 0-100</v>
      </c>
      <c r="AM1532" s="34">
        <v>0</v>
      </c>
      <c r="AN1532" s="34">
        <v>0</v>
      </c>
      <c r="AO1532" s="34">
        <v>0</v>
      </c>
      <c r="AP1532" s="34">
        <v>0</v>
      </c>
      <c r="AQ1532" s="34">
        <v>0</v>
      </c>
      <c r="AR1532" s="34">
        <v>0</v>
      </c>
      <c r="AS1532" s="34">
        <v>0</v>
      </c>
      <c r="AT1532" s="34">
        <v>3</v>
      </c>
      <c r="AU1532" s="34">
        <v>11</v>
      </c>
      <c r="AV1532" s="52">
        <v>15</v>
      </c>
      <c r="AW1532" s="57">
        <v>0</v>
      </c>
      <c r="AX1532" s="58" t="str">
        <f>IF(Tabela3[[#This Row],[Response]]=1, "Aceitou", "Não aceitou")</f>
        <v>Não aceitou</v>
      </c>
      <c r="AY1532" s="55" t="str">
        <f>Tabela3[[#This Row],[Faixa Recência]] &amp; " | " &amp; Tabela3[[#This Row],[Faixa Gasto]] &amp; " | " &amp; Tabela3[[#This Row],[Faixa ticket médio]]</f>
        <v>76-99 dias | R$ 0-100 | R$ 1–25</v>
      </c>
      <c r="AZ15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2" s="36"/>
    </row>
    <row r="1533" spans="1:54" x14ac:dyDescent="0.25">
      <c r="A1533" s="61">
        <v>1532</v>
      </c>
      <c r="B1533" s="37">
        <v>47175</v>
      </c>
      <c r="C1533" s="34">
        <v>1</v>
      </c>
      <c r="D1533" s="34">
        <v>1</v>
      </c>
      <c r="E1533" s="34">
        <v>81</v>
      </c>
      <c r="F1533" s="58" t="str">
        <f>IF('Base tratada'!$E1533&lt;=15,"0-15 dias",
IF('Base tratada'!$E1533&lt;=30, "16-30 dias",
IF('Base tratada'!$E1533&lt;=45, "31-45 dias",
IF('Base tratada'!$E1533&lt;=60, "46-60 dias",
IF('Base tratada'!$E1533&lt;=75, "61-75 dias", "76-99 dias")))))</f>
        <v>76-99 dias</v>
      </c>
      <c r="G1533" s="38">
        <v>58</v>
      </c>
      <c r="H1533" s="60" t="str">
        <f>IF('Base tratada'!$G1533&lt;=29,"24–29",
IF('Base tratada'!$G1533&lt;=39,"30–39",
IF('Base tratada'!$G1533&lt;=49,"40–49",
IF('Base tratada'!$G1533&lt;=59,"50–59",
IF('Base tratada'!$G1533&lt;=69,"60–69",
"70–80")))))</f>
        <v>50–59</v>
      </c>
      <c r="I1533" s="34">
        <v>2768</v>
      </c>
      <c r="J1533" s="58" t="str">
        <f>IF('Base tratada'!$K1533=1,"Divorciado",
IF('Base tratada'!$L1533=1,"Casado",
IF('Base tratada'!$M1533=1, "Solteiro",
IF('Base tratada'!$N1533=1,"Juntos",
"Viúvo"))))</f>
        <v>Juntos</v>
      </c>
      <c r="K1533" s="34">
        <v>0</v>
      </c>
      <c r="L1533" s="34">
        <v>0</v>
      </c>
      <c r="M1533" s="34">
        <v>0</v>
      </c>
      <c r="N1533" s="34">
        <v>1</v>
      </c>
      <c r="O1533" s="34">
        <v>0</v>
      </c>
      <c r="P1533" s="34">
        <v>0</v>
      </c>
      <c r="Q1533" s="34">
        <v>0</v>
      </c>
      <c r="R1533" s="34">
        <v>0</v>
      </c>
      <c r="S1533" s="34">
        <v>1</v>
      </c>
      <c r="T1533" s="34">
        <v>0</v>
      </c>
      <c r="U1533" s="35">
        <v>167</v>
      </c>
      <c r="V1533" s="35">
        <v>2</v>
      </c>
      <c r="W1533" s="35">
        <v>44</v>
      </c>
      <c r="X1533" s="35">
        <v>6</v>
      </c>
      <c r="Y1533" s="35">
        <v>2</v>
      </c>
      <c r="Z1533" s="35">
        <v>19</v>
      </c>
      <c r="AA1533" s="34">
        <v>7</v>
      </c>
      <c r="AB1533" s="34">
        <v>8</v>
      </c>
      <c r="AC1533" s="34">
        <v>4</v>
      </c>
      <c r="AD1533" s="34">
        <v>2</v>
      </c>
      <c r="AE1533" s="34">
        <v>4</v>
      </c>
      <c r="AF1533" s="58">
        <f>'Base tratada'!$AC1533+'Base tratada'!$AD1533+'Base tratada'!$AE1533</f>
        <v>10</v>
      </c>
      <c r="AG15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33" s="58" t="str">
        <f>IF('Base tratada'!$AC1533&gt;=MAX('Base tratada'!$AD1533,'Base tratada'!$AE1533),"Web",
IF('Base tratada'!$AD1533&gt;='Base tratada'!$AE1533,"Catalog",
"Store"))</f>
        <v>Web</v>
      </c>
      <c r="AI1533" s="59">
        <f>IF('Base tratada'!$AF1533=0,"0",'Base tratada'!$AK1533/'Base tratada'!$AF1533)</f>
        <v>22.1</v>
      </c>
      <c r="AJ1533" s="59" t="str">
        <f>IF('Base tratada'!$AI1533=0,"R$ 0",
IF('Base tratada'!$AI1533&lt;=25,"R$ 1–25",
IF('Base tratada'!$AI1533&lt;=50,"R$ 26–50",
"+R$ 50")))</f>
        <v>R$ 1–25</v>
      </c>
      <c r="AK1533" s="35">
        <v>221</v>
      </c>
      <c r="AL1533" s="58" t="str">
        <f>IF('Base tratada'!$AK1533&lt;=100,"R$ 0-100",
IF('Base tratada'!$AK1533&lt;=500,"R$ 101-500",
IF('Base tratada'!$AK1533&lt;=1000,"R$ 501-1000",
IF('Base tratada'!$AK1533&lt;=1500,"R$ 1001-1500",
"+R$ 1500"))))</f>
        <v>R$ 101-500</v>
      </c>
      <c r="AM1533" s="34">
        <v>0</v>
      </c>
      <c r="AN1533" s="34">
        <v>0</v>
      </c>
      <c r="AO1533" s="34">
        <v>1</v>
      </c>
      <c r="AP1533" s="34">
        <v>0</v>
      </c>
      <c r="AQ1533" s="34">
        <v>0</v>
      </c>
      <c r="AR1533" s="34">
        <v>1</v>
      </c>
      <c r="AS1533" s="34">
        <v>0</v>
      </c>
      <c r="AT1533" s="34">
        <v>3</v>
      </c>
      <c r="AU1533" s="34">
        <v>11</v>
      </c>
      <c r="AV1533" s="52">
        <v>202</v>
      </c>
      <c r="AW1533" s="57">
        <v>1</v>
      </c>
      <c r="AX1533" s="58" t="str">
        <f>IF(Tabela3[[#This Row],[Response]]=1, "Aceitou", "Não aceitou")</f>
        <v>Aceitou</v>
      </c>
      <c r="AY1533" s="55" t="str">
        <f>Tabela3[[#This Row],[Faixa Recência]] &amp; " | " &amp; Tabela3[[#This Row],[Faixa Gasto]] &amp; " | " &amp; Tabela3[[#This Row],[Faixa ticket médio]]</f>
        <v>76-99 dias | R$ 101-500 | R$ 1–25</v>
      </c>
      <c r="AZ15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3" s="36"/>
    </row>
    <row r="1534" spans="1:54" x14ac:dyDescent="0.25">
      <c r="A1534" s="61">
        <v>1533</v>
      </c>
      <c r="B1534" s="37">
        <v>31859</v>
      </c>
      <c r="C1534" s="34">
        <v>1</v>
      </c>
      <c r="D1534" s="34">
        <v>0</v>
      </c>
      <c r="E1534" s="34">
        <v>77</v>
      </c>
      <c r="F1534" s="58" t="str">
        <f>IF('Base tratada'!$E1534&lt;=15,"0-15 dias",
IF('Base tratada'!$E1534&lt;=30, "16-30 dias",
IF('Base tratada'!$E1534&lt;=45, "31-45 dias",
IF('Base tratada'!$E1534&lt;=60, "46-60 dias",
IF('Base tratada'!$E1534&lt;=75, "61-75 dias", "76-99 dias")))))</f>
        <v>76-99 dias</v>
      </c>
      <c r="G1534" s="38">
        <v>44</v>
      </c>
      <c r="H1534" s="60" t="str">
        <f>IF('Base tratada'!$G1534&lt;=29,"24–29",
IF('Base tratada'!$G1534&lt;=39,"30–39",
IF('Base tratada'!$G1534&lt;=49,"40–49",
IF('Base tratada'!$G1534&lt;=59,"50–59",
IF('Base tratada'!$G1534&lt;=69,"60–69",
"70–80")))))</f>
        <v>40–49</v>
      </c>
      <c r="I1534" s="34">
        <v>2539</v>
      </c>
      <c r="J1534" s="58" t="str">
        <f>IF('Base tratada'!$K1534=1,"Divorciado",
IF('Base tratada'!$L1534=1,"Casado",
IF('Base tratada'!$M1534=1, "Solteiro",
IF('Base tratada'!$N1534=1,"Juntos",
"Viúvo"))))</f>
        <v>Divorciado</v>
      </c>
      <c r="K1534" s="34">
        <v>1</v>
      </c>
      <c r="L1534" s="34">
        <v>0</v>
      </c>
      <c r="M1534" s="34">
        <v>0</v>
      </c>
      <c r="N1534" s="34">
        <v>0</v>
      </c>
      <c r="O1534" s="34">
        <v>0</v>
      </c>
      <c r="P1534" s="34">
        <v>0</v>
      </c>
      <c r="Q1534" s="34">
        <v>0</v>
      </c>
      <c r="R1534" s="34">
        <v>1</v>
      </c>
      <c r="S1534" s="34">
        <v>0</v>
      </c>
      <c r="T1534" s="34">
        <v>0</v>
      </c>
      <c r="U1534" s="35">
        <v>3</v>
      </c>
      <c r="V1534" s="35">
        <v>1</v>
      </c>
      <c r="W1534" s="35">
        <v>3</v>
      </c>
      <c r="X1534" s="35">
        <v>8</v>
      </c>
      <c r="Y1534" s="35">
        <v>0</v>
      </c>
      <c r="Z1534" s="35">
        <v>5</v>
      </c>
      <c r="AA1534" s="34">
        <v>1</v>
      </c>
      <c r="AB1534" s="34">
        <v>7</v>
      </c>
      <c r="AC1534" s="34">
        <v>1</v>
      </c>
      <c r="AD1534" s="34">
        <v>0</v>
      </c>
      <c r="AE1534" s="34">
        <v>2</v>
      </c>
      <c r="AF1534" s="58">
        <f>'Base tratada'!$AC1534+'Base tratada'!$AD1534+'Base tratada'!$AE1534</f>
        <v>3</v>
      </c>
      <c r="AG15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34" s="58" t="str">
        <f>IF('Base tratada'!$AC1534&gt;=MAX('Base tratada'!$AD1534,'Base tratada'!$AE1534),"Web",
IF('Base tratada'!$AD1534&gt;='Base tratada'!$AE1534,"Catalog",
"Store"))</f>
        <v>Store</v>
      </c>
      <c r="AI1534" s="59">
        <f>IF('Base tratada'!$AF1534=0,"0",'Base tratada'!$AK1534/'Base tratada'!$AF1534)</f>
        <v>5</v>
      </c>
      <c r="AJ1534" s="59" t="str">
        <f>IF('Base tratada'!$AI1534=0,"R$ 0",
IF('Base tratada'!$AI1534&lt;=25,"R$ 1–25",
IF('Base tratada'!$AI1534&lt;=50,"R$ 26–50",
"+R$ 50")))</f>
        <v>R$ 1–25</v>
      </c>
      <c r="AK1534" s="35">
        <v>15</v>
      </c>
      <c r="AL1534" s="58" t="str">
        <f>IF('Base tratada'!$AK1534&lt;=100,"R$ 0-100",
IF('Base tratada'!$AK1534&lt;=500,"R$ 101-500",
IF('Base tratada'!$AK1534&lt;=1000,"R$ 501-1000",
IF('Base tratada'!$AK1534&lt;=1500,"R$ 1001-1500",
"+R$ 1500"))))</f>
        <v>R$ 0-100</v>
      </c>
      <c r="AM1534" s="34">
        <v>0</v>
      </c>
      <c r="AN1534" s="34">
        <v>0</v>
      </c>
      <c r="AO1534" s="34">
        <v>0</v>
      </c>
      <c r="AP1534" s="34">
        <v>0</v>
      </c>
      <c r="AQ1534" s="34">
        <v>0</v>
      </c>
      <c r="AR1534" s="34">
        <v>0</v>
      </c>
      <c r="AS1534" s="34">
        <v>0</v>
      </c>
      <c r="AT1534" s="34">
        <v>3</v>
      </c>
      <c r="AU1534" s="34">
        <v>11</v>
      </c>
      <c r="AV1534" s="52">
        <v>10</v>
      </c>
      <c r="AW1534" s="57">
        <v>0</v>
      </c>
      <c r="AX1534" s="58" t="str">
        <f>IF(Tabela3[[#This Row],[Response]]=1, "Aceitou", "Não aceitou")</f>
        <v>Não aceitou</v>
      </c>
      <c r="AY1534" s="55" t="str">
        <f>Tabela3[[#This Row],[Faixa Recência]] &amp; " | " &amp; Tabela3[[#This Row],[Faixa Gasto]] &amp; " | " &amp; Tabela3[[#This Row],[Faixa ticket médio]]</f>
        <v>76-99 dias | R$ 0-100 | R$ 1–25</v>
      </c>
      <c r="AZ15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4" s="36"/>
    </row>
    <row r="1535" spans="1:54" x14ac:dyDescent="0.25">
      <c r="A1535" s="61">
        <v>1534</v>
      </c>
      <c r="B1535" s="37">
        <v>27215</v>
      </c>
      <c r="C1535" s="34">
        <v>2</v>
      </c>
      <c r="D1535" s="34">
        <v>1</v>
      </c>
      <c r="E1535" s="34">
        <v>50</v>
      </c>
      <c r="F1535" s="58" t="str">
        <f>IF('Base tratada'!$E1535&lt;=15,"0-15 dias",
IF('Base tratada'!$E1535&lt;=30, "16-30 dias",
IF('Base tratada'!$E1535&lt;=45, "31-45 dias",
IF('Base tratada'!$E1535&lt;=60, "46-60 dias",
IF('Base tratada'!$E1535&lt;=75, "61-75 dias", "76-99 dias")))))</f>
        <v>46-60 dias</v>
      </c>
      <c r="G1535" s="38">
        <v>59</v>
      </c>
      <c r="H1535" s="60" t="str">
        <f>IF('Base tratada'!$G1535&lt;=29,"24–29",
IF('Base tratada'!$G1535&lt;=39,"30–39",
IF('Base tratada'!$G1535&lt;=49,"40–49",
IF('Base tratada'!$G1535&lt;=59,"50–59",
IF('Base tratada'!$G1535&lt;=69,"60–69",
"70–80")))))</f>
        <v>50–59</v>
      </c>
      <c r="I1535" s="34">
        <v>2681</v>
      </c>
      <c r="J1535" s="58" t="str">
        <f>IF('Base tratada'!$K1535=1,"Divorciado",
IF('Base tratada'!$L1535=1,"Casado",
IF('Base tratada'!$M1535=1, "Solteiro",
IF('Base tratada'!$N1535=1,"Juntos",
"Viúvo"))))</f>
        <v>Divorciado</v>
      </c>
      <c r="K1535" s="34">
        <v>1</v>
      </c>
      <c r="L1535" s="34">
        <v>0</v>
      </c>
      <c r="M1535" s="34">
        <v>0</v>
      </c>
      <c r="N1535" s="34">
        <v>0</v>
      </c>
      <c r="O1535" s="34">
        <v>0</v>
      </c>
      <c r="P1535" s="34">
        <v>0</v>
      </c>
      <c r="Q1535" s="34">
        <v>0</v>
      </c>
      <c r="R1535" s="34">
        <v>1</v>
      </c>
      <c r="S1535" s="34">
        <v>0</v>
      </c>
      <c r="T1535" s="34">
        <v>0</v>
      </c>
      <c r="U1535" s="35">
        <v>30</v>
      </c>
      <c r="V1535" s="35">
        <v>5</v>
      </c>
      <c r="W1535" s="35">
        <v>22</v>
      </c>
      <c r="X1535" s="35">
        <v>8</v>
      </c>
      <c r="Y1535" s="35">
        <v>9</v>
      </c>
      <c r="Z1535" s="35">
        <v>28</v>
      </c>
      <c r="AA1535" s="34">
        <v>4</v>
      </c>
      <c r="AB1535" s="34">
        <v>6</v>
      </c>
      <c r="AC1535" s="34">
        <v>2</v>
      </c>
      <c r="AD1535" s="34">
        <v>1</v>
      </c>
      <c r="AE1535" s="34">
        <v>4</v>
      </c>
      <c r="AF1535" s="58">
        <f>'Base tratada'!$AC1535+'Base tratada'!$AD1535+'Base tratada'!$AE1535</f>
        <v>7</v>
      </c>
      <c r="AG15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35" s="58" t="str">
        <f>IF('Base tratada'!$AC1535&gt;=MAX('Base tratada'!$AD1535,'Base tratada'!$AE1535),"Web",
IF('Base tratada'!$AD1535&gt;='Base tratada'!$AE1535,"Catalog",
"Store"))</f>
        <v>Store</v>
      </c>
      <c r="AI1535" s="59">
        <f>IF('Base tratada'!$AF1535=0,"0",'Base tratada'!$AK1535/'Base tratada'!$AF1535)</f>
        <v>10.571428571428571</v>
      </c>
      <c r="AJ1535" s="59" t="str">
        <f>IF('Base tratada'!$AI1535=0,"R$ 0",
IF('Base tratada'!$AI1535&lt;=25,"R$ 1–25",
IF('Base tratada'!$AI1535&lt;=50,"R$ 26–50",
"+R$ 50")))</f>
        <v>R$ 1–25</v>
      </c>
      <c r="AK1535" s="35">
        <v>74</v>
      </c>
      <c r="AL1535" s="58" t="str">
        <f>IF('Base tratada'!$AK1535&lt;=100,"R$ 0-100",
IF('Base tratada'!$AK1535&lt;=500,"R$ 101-500",
IF('Base tratada'!$AK1535&lt;=1000,"R$ 501-1000",
IF('Base tratada'!$AK1535&lt;=1500,"R$ 1001-1500",
"+R$ 1500"))))</f>
        <v>R$ 0-100</v>
      </c>
      <c r="AM1535" s="34">
        <v>0</v>
      </c>
      <c r="AN1535" s="34">
        <v>0</v>
      </c>
      <c r="AO1535" s="34">
        <v>0</v>
      </c>
      <c r="AP1535" s="34">
        <v>0</v>
      </c>
      <c r="AQ1535" s="34">
        <v>0</v>
      </c>
      <c r="AR1535" s="34">
        <v>0</v>
      </c>
      <c r="AS1535" s="34">
        <v>0</v>
      </c>
      <c r="AT1535" s="34">
        <v>3</v>
      </c>
      <c r="AU1535" s="34">
        <v>11</v>
      </c>
      <c r="AV1535" s="52">
        <v>46</v>
      </c>
      <c r="AW1535" s="57">
        <v>0</v>
      </c>
      <c r="AX1535" s="58" t="str">
        <f>IF(Tabela3[[#This Row],[Response]]=1, "Aceitou", "Não aceitou")</f>
        <v>Não aceitou</v>
      </c>
      <c r="AY1535" s="55" t="str">
        <f>Tabela3[[#This Row],[Faixa Recência]] &amp; " | " &amp; Tabela3[[#This Row],[Faixa Gasto]] &amp; " | " &amp; Tabela3[[#This Row],[Faixa ticket médio]]</f>
        <v>46-60 dias | R$ 0-100 | R$ 1–25</v>
      </c>
      <c r="AZ15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5" s="36"/>
    </row>
    <row r="1536" spans="1:54" x14ac:dyDescent="0.25">
      <c r="A1536" s="61">
        <v>1535</v>
      </c>
      <c r="B1536" s="37">
        <v>70179</v>
      </c>
      <c r="C1536" s="34">
        <v>0</v>
      </c>
      <c r="D1536" s="34">
        <v>1</v>
      </c>
      <c r="E1536" s="34">
        <v>10</v>
      </c>
      <c r="F1536" s="58" t="str">
        <f>IF('Base tratada'!$E1536&lt;=15,"0-15 dias",
IF('Base tratada'!$E1536&lt;=30, "16-30 dias",
IF('Base tratada'!$E1536&lt;=45, "31-45 dias",
IF('Base tratada'!$E1536&lt;=60, "46-60 dias",
IF('Base tratada'!$E1536&lt;=75, "61-75 dias", "76-99 dias")))))</f>
        <v>0-15 dias</v>
      </c>
      <c r="G1536" s="38">
        <v>44</v>
      </c>
      <c r="H1536" s="60" t="str">
        <f>IF('Base tratada'!$G1536&lt;=29,"24–29",
IF('Base tratada'!$G1536&lt;=39,"30–39",
IF('Base tratada'!$G1536&lt;=49,"40–49",
IF('Base tratada'!$G1536&lt;=59,"50–59",
IF('Base tratada'!$G1536&lt;=69,"60–69",
"70–80")))))</f>
        <v>40–49</v>
      </c>
      <c r="I1536" s="34">
        <v>2502</v>
      </c>
      <c r="J1536" s="58" t="str">
        <f>IF('Base tratada'!$K1536=1,"Divorciado",
IF('Base tratada'!$L1536=1,"Casado",
IF('Base tratada'!$M1536=1, "Solteiro",
IF('Base tratada'!$N1536=1,"Juntos",
"Viúvo"))))</f>
        <v>Divorciado</v>
      </c>
      <c r="K1536" s="34">
        <v>1</v>
      </c>
      <c r="L1536" s="34">
        <v>0</v>
      </c>
      <c r="M1536" s="34">
        <v>0</v>
      </c>
      <c r="N1536" s="34">
        <v>0</v>
      </c>
      <c r="O1536" s="34">
        <v>0</v>
      </c>
      <c r="P1536" s="34">
        <v>0</v>
      </c>
      <c r="Q1536" s="34">
        <v>0</v>
      </c>
      <c r="R1536" s="34">
        <v>0</v>
      </c>
      <c r="S1536" s="34">
        <v>0</v>
      </c>
      <c r="T1536" s="34">
        <v>1</v>
      </c>
      <c r="U1536" s="35">
        <v>532</v>
      </c>
      <c r="V1536" s="35">
        <v>88</v>
      </c>
      <c r="W1536" s="35">
        <v>168</v>
      </c>
      <c r="X1536" s="35">
        <v>69</v>
      </c>
      <c r="Y1536" s="35">
        <v>44</v>
      </c>
      <c r="Z1536" s="35">
        <v>133</v>
      </c>
      <c r="AA1536" s="34">
        <v>3</v>
      </c>
      <c r="AB1536" s="34">
        <v>5</v>
      </c>
      <c r="AC1536" s="34">
        <v>7</v>
      </c>
      <c r="AD1536" s="34">
        <v>3</v>
      </c>
      <c r="AE1536" s="34">
        <v>13</v>
      </c>
      <c r="AF1536" s="58">
        <f>'Base tratada'!$AC1536+'Base tratada'!$AD1536+'Base tratada'!$AE1536</f>
        <v>23</v>
      </c>
      <c r="AG15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36" s="58" t="str">
        <f>IF('Base tratada'!$AC1536&gt;=MAX('Base tratada'!$AD1536,'Base tratada'!$AE1536),"Web",
IF('Base tratada'!$AD1536&gt;='Base tratada'!$AE1536,"Catalog",
"Store"))</f>
        <v>Store</v>
      </c>
      <c r="AI1536" s="59">
        <f>IF('Base tratada'!$AF1536=0,"0",'Base tratada'!$AK1536/'Base tratada'!$AF1536)</f>
        <v>39.173913043478258</v>
      </c>
      <c r="AJ1536" s="59" t="str">
        <f>IF('Base tratada'!$AI1536=0,"R$ 0",
IF('Base tratada'!$AI1536&lt;=25,"R$ 1–25",
IF('Base tratada'!$AI1536&lt;=50,"R$ 26–50",
"+R$ 50")))</f>
        <v>R$ 26–50</v>
      </c>
      <c r="AK1536" s="35">
        <v>901</v>
      </c>
      <c r="AL1536" s="58" t="str">
        <f>IF('Base tratada'!$AK1536&lt;=100,"R$ 0-100",
IF('Base tratada'!$AK1536&lt;=500,"R$ 101-500",
IF('Base tratada'!$AK1536&lt;=1000,"R$ 501-1000",
IF('Base tratada'!$AK1536&lt;=1500,"R$ 1001-1500",
"+R$ 1500"))))</f>
        <v>R$ 501-1000</v>
      </c>
      <c r="AM1536" s="34">
        <v>0</v>
      </c>
      <c r="AN1536" s="34">
        <v>0</v>
      </c>
      <c r="AO1536" s="34">
        <v>0</v>
      </c>
      <c r="AP1536" s="34">
        <v>0</v>
      </c>
      <c r="AQ1536" s="34">
        <v>0</v>
      </c>
      <c r="AR1536" s="34">
        <v>0</v>
      </c>
      <c r="AS1536" s="34">
        <v>0</v>
      </c>
      <c r="AT1536" s="34">
        <v>3</v>
      </c>
      <c r="AU1536" s="34">
        <v>11</v>
      </c>
      <c r="AV1536" s="52">
        <v>768</v>
      </c>
      <c r="AW1536" s="57">
        <v>0</v>
      </c>
      <c r="AX1536" s="58" t="str">
        <f>IF(Tabela3[[#This Row],[Response]]=1, "Aceitou", "Não aceitou")</f>
        <v>Não aceitou</v>
      </c>
      <c r="AY1536" s="55" t="str">
        <f>Tabela3[[#This Row],[Faixa Recência]] &amp; " | " &amp; Tabela3[[#This Row],[Faixa Gasto]] &amp; " | " &amp; Tabela3[[#This Row],[Faixa ticket médio]]</f>
        <v>0-15 dias | R$ 501-1000 | R$ 26–50</v>
      </c>
      <c r="AZ15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6" s="36"/>
    </row>
    <row r="1537" spans="1:54" x14ac:dyDescent="0.25">
      <c r="A1537" s="61">
        <v>1536</v>
      </c>
      <c r="B1537" s="37">
        <v>39922</v>
      </c>
      <c r="C1537" s="34">
        <v>1</v>
      </c>
      <c r="D1537" s="34">
        <v>0</v>
      </c>
      <c r="E1537" s="34">
        <v>30</v>
      </c>
      <c r="F1537" s="58" t="str">
        <f>IF('Base tratada'!$E1537&lt;=15,"0-15 dias",
IF('Base tratada'!$E1537&lt;=30, "16-30 dias",
IF('Base tratada'!$E1537&lt;=45, "31-45 dias",
IF('Base tratada'!$E1537&lt;=60, "46-60 dias",
IF('Base tratada'!$E1537&lt;=75, "61-75 dias", "76-99 dias")))))</f>
        <v>16-30 dias</v>
      </c>
      <c r="G1537" s="38">
        <v>37</v>
      </c>
      <c r="H1537" s="60" t="str">
        <f>IF('Base tratada'!$G1537&lt;=29,"24–29",
IF('Base tratada'!$G1537&lt;=39,"30–39",
IF('Base tratada'!$G1537&lt;=49,"40–49",
IF('Base tratada'!$G1537&lt;=59,"50–59",
IF('Base tratada'!$G1537&lt;=69,"60–69",
"70–80")))))</f>
        <v>30–39</v>
      </c>
      <c r="I1537" s="34">
        <v>2659</v>
      </c>
      <c r="J1537" s="58" t="str">
        <f>IF('Base tratada'!$K1537=1,"Divorciado",
IF('Base tratada'!$L1537=1,"Casado",
IF('Base tratada'!$M1537=1, "Solteiro",
IF('Base tratada'!$N1537=1,"Juntos",
"Viúvo"))))</f>
        <v>Casado</v>
      </c>
      <c r="K1537" s="34">
        <v>0</v>
      </c>
      <c r="L1537" s="34">
        <v>1</v>
      </c>
      <c r="M1537" s="34">
        <v>0</v>
      </c>
      <c r="N1537" s="34">
        <v>0</v>
      </c>
      <c r="O1537" s="34">
        <v>0</v>
      </c>
      <c r="P1537" s="34">
        <v>0</v>
      </c>
      <c r="Q1537" s="34">
        <v>0</v>
      </c>
      <c r="R1537" s="34">
        <v>1</v>
      </c>
      <c r="S1537" s="34">
        <v>0</v>
      </c>
      <c r="T1537" s="34">
        <v>0</v>
      </c>
      <c r="U1537" s="35">
        <v>29</v>
      </c>
      <c r="V1537" s="35">
        <v>12</v>
      </c>
      <c r="W1537" s="35">
        <v>59</v>
      </c>
      <c r="X1537" s="35">
        <v>19</v>
      </c>
      <c r="Y1537" s="35">
        <v>1</v>
      </c>
      <c r="Z1537" s="35">
        <v>36</v>
      </c>
      <c r="AA1537" s="34">
        <v>2</v>
      </c>
      <c r="AB1537" s="34">
        <v>8</v>
      </c>
      <c r="AC1537" s="34">
        <v>3</v>
      </c>
      <c r="AD1537" s="34">
        <v>0</v>
      </c>
      <c r="AE1537" s="34">
        <v>4</v>
      </c>
      <c r="AF1537" s="58">
        <f>'Base tratada'!$AC1537+'Base tratada'!$AD1537+'Base tratada'!$AE1537</f>
        <v>7</v>
      </c>
      <c r="AG15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37" s="58" t="str">
        <f>IF('Base tratada'!$AC1537&gt;=MAX('Base tratada'!$AD1537,'Base tratada'!$AE1537),"Web",
IF('Base tratada'!$AD1537&gt;='Base tratada'!$AE1537,"Catalog",
"Store"))</f>
        <v>Store</v>
      </c>
      <c r="AI1537" s="59">
        <f>IF('Base tratada'!$AF1537=0,"0",'Base tratada'!$AK1537/'Base tratada'!$AF1537)</f>
        <v>17.142857142857142</v>
      </c>
      <c r="AJ1537" s="59" t="str">
        <f>IF('Base tratada'!$AI1537=0,"R$ 0",
IF('Base tratada'!$AI1537&lt;=25,"R$ 1–25",
IF('Base tratada'!$AI1537&lt;=50,"R$ 26–50",
"+R$ 50")))</f>
        <v>R$ 1–25</v>
      </c>
      <c r="AK1537" s="35">
        <v>120</v>
      </c>
      <c r="AL1537" s="58" t="str">
        <f>IF('Base tratada'!$AK1537&lt;=100,"R$ 0-100",
IF('Base tratada'!$AK1537&lt;=500,"R$ 101-500",
IF('Base tratada'!$AK1537&lt;=1000,"R$ 501-1000",
IF('Base tratada'!$AK1537&lt;=1500,"R$ 1001-1500",
"+R$ 1500"))))</f>
        <v>R$ 101-500</v>
      </c>
      <c r="AM1537" s="34">
        <v>0</v>
      </c>
      <c r="AN1537" s="34">
        <v>0</v>
      </c>
      <c r="AO1537" s="34">
        <v>0</v>
      </c>
      <c r="AP1537" s="34">
        <v>0</v>
      </c>
      <c r="AQ1537" s="34">
        <v>0</v>
      </c>
      <c r="AR1537" s="34">
        <v>0</v>
      </c>
      <c r="AS1537" s="34">
        <v>0</v>
      </c>
      <c r="AT1537" s="34">
        <v>3</v>
      </c>
      <c r="AU1537" s="34">
        <v>11</v>
      </c>
      <c r="AV1537" s="52">
        <v>84</v>
      </c>
      <c r="AW1537" s="57">
        <v>0</v>
      </c>
      <c r="AX1537" s="58" t="str">
        <f>IF(Tabela3[[#This Row],[Response]]=1, "Aceitou", "Não aceitou")</f>
        <v>Não aceitou</v>
      </c>
      <c r="AY1537" s="55" t="str">
        <f>Tabela3[[#This Row],[Faixa Recência]] &amp; " | " &amp; Tabela3[[#This Row],[Faixa Gasto]] &amp; " | " &amp; Tabela3[[#This Row],[Faixa ticket médio]]</f>
        <v>16-30 dias | R$ 101-500 | R$ 1–25</v>
      </c>
      <c r="AZ15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7" s="36"/>
    </row>
    <row r="1538" spans="1:54" x14ac:dyDescent="0.25">
      <c r="A1538" s="61">
        <v>1537</v>
      </c>
      <c r="B1538" s="37">
        <v>49681</v>
      </c>
      <c r="C1538" s="34">
        <v>0</v>
      </c>
      <c r="D1538" s="34">
        <v>2</v>
      </c>
      <c r="E1538" s="34">
        <v>66</v>
      </c>
      <c r="F1538" s="58" t="str">
        <f>IF('Base tratada'!$E1538&lt;=15,"0-15 dias",
IF('Base tratada'!$E1538&lt;=30, "16-30 dias",
IF('Base tratada'!$E1538&lt;=45, "31-45 dias",
IF('Base tratada'!$E1538&lt;=60, "46-60 dias",
IF('Base tratada'!$E1538&lt;=75, "61-75 dias", "76-99 dias")))))</f>
        <v>61-75 dias</v>
      </c>
      <c r="G1538" s="38">
        <v>44</v>
      </c>
      <c r="H1538" s="60" t="str">
        <f>IF('Base tratada'!$G1538&lt;=29,"24–29",
IF('Base tratada'!$G1538&lt;=39,"30–39",
IF('Base tratada'!$G1538&lt;=49,"40–49",
IF('Base tratada'!$G1538&lt;=59,"50–59",
IF('Base tratada'!$G1538&lt;=69,"60–69",
"70–80")))))</f>
        <v>40–49</v>
      </c>
      <c r="I1538" s="34">
        <v>2396</v>
      </c>
      <c r="J1538" s="58" t="str">
        <f>IF('Base tratada'!$K1538=1,"Divorciado",
IF('Base tratada'!$L1538=1,"Casado",
IF('Base tratada'!$M1538=1, "Solteiro",
IF('Base tratada'!$N1538=1,"Juntos",
"Viúvo"))))</f>
        <v>Casado</v>
      </c>
      <c r="K1538" s="34">
        <v>0</v>
      </c>
      <c r="L1538" s="34">
        <v>1</v>
      </c>
      <c r="M1538" s="34">
        <v>0</v>
      </c>
      <c r="N1538" s="34">
        <v>0</v>
      </c>
      <c r="O1538" s="34">
        <v>0</v>
      </c>
      <c r="P1538" s="34">
        <v>0</v>
      </c>
      <c r="Q1538" s="34">
        <v>0</v>
      </c>
      <c r="R1538" s="34">
        <v>0</v>
      </c>
      <c r="S1538" s="34">
        <v>1</v>
      </c>
      <c r="T1538" s="34">
        <v>0</v>
      </c>
      <c r="U1538" s="35">
        <v>411</v>
      </c>
      <c r="V1538" s="35">
        <v>0</v>
      </c>
      <c r="W1538" s="35">
        <v>26</v>
      </c>
      <c r="X1538" s="35">
        <v>0</v>
      </c>
      <c r="Y1538" s="35">
        <v>0</v>
      </c>
      <c r="Z1538" s="35">
        <v>21</v>
      </c>
      <c r="AA1538" s="34">
        <v>6</v>
      </c>
      <c r="AB1538" s="34">
        <v>7</v>
      </c>
      <c r="AC1538" s="34">
        <v>7</v>
      </c>
      <c r="AD1538" s="34">
        <v>1</v>
      </c>
      <c r="AE1538" s="34">
        <v>7</v>
      </c>
      <c r="AF1538" s="58">
        <f>'Base tratada'!$AC1538+'Base tratada'!$AD1538+'Base tratada'!$AE1538</f>
        <v>15</v>
      </c>
      <c r="AG15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38" s="58" t="str">
        <f>IF('Base tratada'!$AC1538&gt;=MAX('Base tratada'!$AD1538,'Base tratada'!$AE1538),"Web",
IF('Base tratada'!$AD1538&gt;='Base tratada'!$AE1538,"Catalog",
"Store"))</f>
        <v>Web</v>
      </c>
      <c r="AI1538" s="59">
        <f>IF('Base tratada'!$AF1538=0,"0",'Base tratada'!$AK1538/'Base tratada'!$AF1538)</f>
        <v>29.133333333333333</v>
      </c>
      <c r="AJ1538" s="59" t="str">
        <f>IF('Base tratada'!$AI1538=0,"R$ 0",
IF('Base tratada'!$AI1538&lt;=25,"R$ 1–25",
IF('Base tratada'!$AI1538&lt;=50,"R$ 26–50",
"+R$ 50")))</f>
        <v>R$ 26–50</v>
      </c>
      <c r="AK1538" s="35">
        <v>437</v>
      </c>
      <c r="AL1538" s="58" t="str">
        <f>IF('Base tratada'!$AK1538&lt;=100,"R$ 0-100",
IF('Base tratada'!$AK1538&lt;=500,"R$ 101-500",
IF('Base tratada'!$AK1538&lt;=1000,"R$ 501-1000",
IF('Base tratada'!$AK1538&lt;=1500,"R$ 1001-1500",
"+R$ 1500"))))</f>
        <v>R$ 101-500</v>
      </c>
      <c r="AM1538" s="34">
        <v>0</v>
      </c>
      <c r="AN1538" s="34">
        <v>0</v>
      </c>
      <c r="AO1538" s="34">
        <v>0</v>
      </c>
      <c r="AP1538" s="34">
        <v>0</v>
      </c>
      <c r="AQ1538" s="34">
        <v>0</v>
      </c>
      <c r="AR1538" s="34">
        <v>0</v>
      </c>
      <c r="AS1538" s="34">
        <v>0</v>
      </c>
      <c r="AT1538" s="34">
        <v>3</v>
      </c>
      <c r="AU1538" s="34">
        <v>11</v>
      </c>
      <c r="AV1538" s="52">
        <v>416</v>
      </c>
      <c r="AW1538" s="57">
        <v>0</v>
      </c>
      <c r="AX1538" s="58" t="str">
        <f>IF(Tabela3[[#This Row],[Response]]=1, "Aceitou", "Não aceitou")</f>
        <v>Não aceitou</v>
      </c>
      <c r="AY1538" s="55" t="str">
        <f>Tabela3[[#This Row],[Faixa Recência]] &amp; " | " &amp; Tabela3[[#This Row],[Faixa Gasto]] &amp; " | " &amp; Tabela3[[#This Row],[Faixa ticket médio]]</f>
        <v>61-75 dias | R$ 101-500 | R$ 26–50</v>
      </c>
      <c r="AZ15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8" s="36"/>
    </row>
    <row r="1539" spans="1:54" x14ac:dyDescent="0.25">
      <c r="A1539" s="61">
        <v>1538</v>
      </c>
      <c r="B1539" s="37">
        <v>24645</v>
      </c>
      <c r="C1539" s="34">
        <v>1</v>
      </c>
      <c r="D1539" s="34">
        <v>0</v>
      </c>
      <c r="E1539" s="34">
        <v>16</v>
      </c>
      <c r="F1539" s="58" t="str">
        <f>IF('Base tratada'!$E1539&lt;=15,"0-15 dias",
IF('Base tratada'!$E1539&lt;=30, "16-30 dias",
IF('Base tratada'!$E1539&lt;=45, "31-45 dias",
IF('Base tratada'!$E1539&lt;=60, "46-60 dias",
IF('Base tratada'!$E1539&lt;=75, "61-75 dias", "76-99 dias")))))</f>
        <v>16-30 dias</v>
      </c>
      <c r="G1539" s="38">
        <v>32</v>
      </c>
      <c r="H1539" s="60" t="str">
        <f>IF('Base tratada'!$G1539&lt;=29,"24–29",
IF('Base tratada'!$G1539&lt;=39,"30–39",
IF('Base tratada'!$G1539&lt;=49,"40–49",
IF('Base tratada'!$G1539&lt;=59,"50–59",
IF('Base tratada'!$G1539&lt;=69,"60–69",
"70–80")))))</f>
        <v>30–39</v>
      </c>
      <c r="I1539" s="34">
        <v>2764</v>
      </c>
      <c r="J1539" s="58" t="str">
        <f>IF('Base tratada'!$K1539=1,"Divorciado",
IF('Base tratada'!$L1539=1,"Casado",
IF('Base tratada'!$M1539=1, "Solteiro",
IF('Base tratada'!$N1539=1,"Juntos",
"Viúvo"))))</f>
        <v>Casado</v>
      </c>
      <c r="K1539" s="34">
        <v>0</v>
      </c>
      <c r="L1539" s="34">
        <v>1</v>
      </c>
      <c r="M1539" s="34">
        <v>0</v>
      </c>
      <c r="N1539" s="34">
        <v>0</v>
      </c>
      <c r="O1539" s="34">
        <v>0</v>
      </c>
      <c r="P1539" s="34">
        <v>0</v>
      </c>
      <c r="Q1539" s="34">
        <v>0</v>
      </c>
      <c r="R1539" s="34">
        <v>1</v>
      </c>
      <c r="S1539" s="34">
        <v>0</v>
      </c>
      <c r="T1539" s="34">
        <v>0</v>
      </c>
      <c r="U1539" s="35">
        <v>5</v>
      </c>
      <c r="V1539" s="35">
        <v>3</v>
      </c>
      <c r="W1539" s="35">
        <v>4</v>
      </c>
      <c r="X1539" s="35">
        <v>4</v>
      </c>
      <c r="Y1539" s="35">
        <v>1</v>
      </c>
      <c r="Z1539" s="35">
        <v>0</v>
      </c>
      <c r="AA1539" s="34">
        <v>1</v>
      </c>
      <c r="AB1539" s="34">
        <v>8</v>
      </c>
      <c r="AC1539" s="34">
        <v>1</v>
      </c>
      <c r="AD1539" s="34">
        <v>0</v>
      </c>
      <c r="AE1539" s="34">
        <v>2</v>
      </c>
      <c r="AF1539" s="58">
        <f>'Base tratada'!$AC1539+'Base tratada'!$AD1539+'Base tratada'!$AE1539</f>
        <v>3</v>
      </c>
      <c r="AG15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39" s="58" t="str">
        <f>IF('Base tratada'!$AC1539&gt;=MAX('Base tratada'!$AD1539,'Base tratada'!$AE1539),"Web",
IF('Base tratada'!$AD1539&gt;='Base tratada'!$AE1539,"Catalog",
"Store"))</f>
        <v>Store</v>
      </c>
      <c r="AI1539" s="59">
        <f>IF('Base tratada'!$AF1539=0,"0",'Base tratada'!$AK1539/'Base tratada'!$AF1539)</f>
        <v>5.666666666666667</v>
      </c>
      <c r="AJ1539" s="59" t="str">
        <f>IF('Base tratada'!$AI1539=0,"R$ 0",
IF('Base tratada'!$AI1539&lt;=25,"R$ 1–25",
IF('Base tratada'!$AI1539&lt;=50,"R$ 26–50",
"+R$ 50")))</f>
        <v>R$ 1–25</v>
      </c>
      <c r="AK1539" s="35">
        <v>17</v>
      </c>
      <c r="AL1539" s="58" t="str">
        <f>IF('Base tratada'!$AK1539&lt;=100,"R$ 0-100",
IF('Base tratada'!$AK1539&lt;=500,"R$ 101-500",
IF('Base tratada'!$AK1539&lt;=1000,"R$ 501-1000",
IF('Base tratada'!$AK1539&lt;=1500,"R$ 1001-1500",
"+R$ 1500"))))</f>
        <v>R$ 0-100</v>
      </c>
      <c r="AM1539" s="34">
        <v>0</v>
      </c>
      <c r="AN1539" s="34">
        <v>0</v>
      </c>
      <c r="AO1539" s="34">
        <v>0</v>
      </c>
      <c r="AP1539" s="34">
        <v>0</v>
      </c>
      <c r="AQ1539" s="34">
        <v>0</v>
      </c>
      <c r="AR1539" s="34">
        <v>0</v>
      </c>
      <c r="AS1539" s="34">
        <v>0</v>
      </c>
      <c r="AT1539" s="34">
        <v>3</v>
      </c>
      <c r="AU1539" s="34">
        <v>11</v>
      </c>
      <c r="AV1539" s="52">
        <v>17</v>
      </c>
      <c r="AW1539" s="57">
        <v>0</v>
      </c>
      <c r="AX1539" s="58" t="str">
        <f>IF(Tabela3[[#This Row],[Response]]=1, "Aceitou", "Não aceitou")</f>
        <v>Não aceitou</v>
      </c>
      <c r="AY1539" s="55" t="str">
        <f>Tabela3[[#This Row],[Faixa Recência]] &amp; " | " &amp; Tabela3[[#This Row],[Faixa Gasto]] &amp; " | " &amp; Tabela3[[#This Row],[Faixa ticket médio]]</f>
        <v>16-30 dias | R$ 0-100 | R$ 1–25</v>
      </c>
      <c r="AZ15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39" s="36"/>
    </row>
    <row r="1540" spans="1:54" x14ac:dyDescent="0.25">
      <c r="A1540" s="61">
        <v>1539</v>
      </c>
      <c r="B1540" s="37">
        <v>79865</v>
      </c>
      <c r="C1540" s="34">
        <v>0</v>
      </c>
      <c r="D1540" s="34">
        <v>1</v>
      </c>
      <c r="E1540" s="34">
        <v>12</v>
      </c>
      <c r="F1540" s="58" t="str">
        <f>IF('Base tratada'!$E1540&lt;=15,"0-15 dias",
IF('Base tratada'!$E1540&lt;=30, "16-30 dias",
IF('Base tratada'!$E1540&lt;=45, "31-45 dias",
IF('Base tratada'!$E1540&lt;=60, "46-60 dias",
IF('Base tratada'!$E1540&lt;=75, "61-75 dias", "76-99 dias")))))</f>
        <v>0-15 dias</v>
      </c>
      <c r="G1540" s="38">
        <v>66</v>
      </c>
      <c r="H1540" s="60" t="str">
        <f>IF('Base tratada'!$G1540&lt;=29,"24–29",
IF('Base tratada'!$G1540&lt;=39,"30–39",
IF('Base tratada'!$G1540&lt;=49,"40–49",
IF('Base tratada'!$G1540&lt;=59,"50–59",
IF('Base tratada'!$G1540&lt;=69,"60–69",
"70–80")))))</f>
        <v>60–69</v>
      </c>
      <c r="I1540" s="34">
        <v>2170</v>
      </c>
      <c r="J1540" s="58" t="str">
        <f>IF('Base tratada'!$K1540=1,"Divorciado",
IF('Base tratada'!$L1540=1,"Casado",
IF('Base tratada'!$M1540=1, "Solteiro",
IF('Base tratada'!$N1540=1,"Juntos",
"Viúvo"))))</f>
        <v>Divorciado</v>
      </c>
      <c r="K1540" s="34">
        <v>1</v>
      </c>
      <c r="L1540" s="34">
        <v>0</v>
      </c>
      <c r="M1540" s="34">
        <v>0</v>
      </c>
      <c r="N1540" s="34">
        <v>0</v>
      </c>
      <c r="O1540" s="34">
        <v>0</v>
      </c>
      <c r="P1540" s="34">
        <v>0</v>
      </c>
      <c r="Q1540" s="34">
        <v>0</v>
      </c>
      <c r="R1540" s="34">
        <v>1</v>
      </c>
      <c r="S1540" s="34">
        <v>0</v>
      </c>
      <c r="T1540" s="34">
        <v>0</v>
      </c>
      <c r="U1540" s="35">
        <v>71</v>
      </c>
      <c r="V1540" s="35">
        <v>99</v>
      </c>
      <c r="W1540" s="35">
        <v>278</v>
      </c>
      <c r="X1540" s="35">
        <v>185</v>
      </c>
      <c r="Y1540" s="35">
        <v>121</v>
      </c>
      <c r="Z1540" s="35">
        <v>38</v>
      </c>
      <c r="AA1540" s="34">
        <v>1</v>
      </c>
      <c r="AB1540" s="34">
        <v>1</v>
      </c>
      <c r="AC1540" s="34">
        <v>5</v>
      </c>
      <c r="AD1540" s="34">
        <v>10</v>
      </c>
      <c r="AE1540" s="34">
        <v>5</v>
      </c>
      <c r="AF1540" s="58">
        <f>'Base tratada'!$AC1540+'Base tratada'!$AD1540+'Base tratada'!$AE1540</f>
        <v>20</v>
      </c>
      <c r="AG15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40" s="58" t="str">
        <f>IF('Base tratada'!$AC1540&gt;=MAX('Base tratada'!$AD1540,'Base tratada'!$AE1540),"Web",
IF('Base tratada'!$AD1540&gt;='Base tratada'!$AE1540,"Catalog",
"Store"))</f>
        <v>Catalog</v>
      </c>
      <c r="AI1540" s="59">
        <f>IF('Base tratada'!$AF1540=0,"0",'Base tratada'!$AK1540/'Base tratada'!$AF1540)</f>
        <v>37.700000000000003</v>
      </c>
      <c r="AJ1540" s="59" t="str">
        <f>IF('Base tratada'!$AI1540=0,"R$ 0",
IF('Base tratada'!$AI1540&lt;=25,"R$ 1–25",
IF('Base tratada'!$AI1540&lt;=50,"R$ 26–50",
"+R$ 50")))</f>
        <v>R$ 26–50</v>
      </c>
      <c r="AK1540" s="35">
        <v>754</v>
      </c>
      <c r="AL1540" s="58" t="str">
        <f>IF('Base tratada'!$AK1540&lt;=100,"R$ 0-100",
IF('Base tratada'!$AK1540&lt;=500,"R$ 101-500",
IF('Base tratada'!$AK1540&lt;=1000,"R$ 501-1000",
IF('Base tratada'!$AK1540&lt;=1500,"R$ 1001-1500",
"+R$ 1500"))))</f>
        <v>R$ 501-1000</v>
      </c>
      <c r="AM1540" s="34">
        <v>0</v>
      </c>
      <c r="AN1540" s="34">
        <v>0</v>
      </c>
      <c r="AO1540" s="34">
        <v>0</v>
      </c>
      <c r="AP1540" s="34">
        <v>0</v>
      </c>
      <c r="AQ1540" s="34">
        <v>0</v>
      </c>
      <c r="AR1540" s="34">
        <v>0</v>
      </c>
      <c r="AS1540" s="34">
        <v>0</v>
      </c>
      <c r="AT1540" s="34">
        <v>3</v>
      </c>
      <c r="AU1540" s="34">
        <v>11</v>
      </c>
      <c r="AV1540" s="52">
        <v>716</v>
      </c>
      <c r="AW1540" s="57">
        <v>0</v>
      </c>
      <c r="AX1540" s="58" t="str">
        <f>IF(Tabela3[[#This Row],[Response]]=1, "Aceitou", "Não aceitou")</f>
        <v>Não aceitou</v>
      </c>
      <c r="AY1540" s="55" t="str">
        <f>Tabela3[[#This Row],[Faixa Recência]] &amp; " | " &amp; Tabela3[[#This Row],[Faixa Gasto]] &amp; " | " &amp; Tabela3[[#This Row],[Faixa ticket médio]]</f>
        <v>0-15 dias | R$ 501-1000 | R$ 26–50</v>
      </c>
      <c r="AZ15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0" s="36"/>
    </row>
    <row r="1541" spans="1:54" x14ac:dyDescent="0.25">
      <c r="A1541" s="61">
        <v>1540</v>
      </c>
      <c r="B1541" s="37">
        <v>44322</v>
      </c>
      <c r="C1541" s="34">
        <v>1</v>
      </c>
      <c r="D1541" s="34">
        <v>0</v>
      </c>
      <c r="E1541" s="34">
        <v>30</v>
      </c>
      <c r="F1541" s="58" t="str">
        <f>IF('Base tratada'!$E1541&lt;=15,"0-15 dias",
IF('Base tratada'!$E1541&lt;=30, "16-30 dias",
IF('Base tratada'!$E1541&lt;=45, "31-45 dias",
IF('Base tratada'!$E1541&lt;=60, "46-60 dias",
IF('Base tratada'!$E1541&lt;=75, "61-75 dias", "76-99 dias")))))</f>
        <v>16-30 dias</v>
      </c>
      <c r="G1541" s="38">
        <v>35</v>
      </c>
      <c r="H1541" s="60" t="str">
        <f>IF('Base tratada'!$G1541&lt;=29,"24–29",
IF('Base tratada'!$G1541&lt;=39,"30–39",
IF('Base tratada'!$G1541&lt;=49,"40–49",
IF('Base tratada'!$G1541&lt;=59,"50–59",
IF('Base tratada'!$G1541&lt;=69,"60–69",
"70–80")))))</f>
        <v>30–39</v>
      </c>
      <c r="I1541" s="34">
        <v>2172</v>
      </c>
      <c r="J1541" s="58" t="str">
        <f>IF('Base tratada'!$K1541=1,"Divorciado",
IF('Base tratada'!$L1541=1,"Casado",
IF('Base tratada'!$M1541=1, "Solteiro",
IF('Base tratada'!$N1541=1,"Juntos",
"Viúvo"))))</f>
        <v>Casado</v>
      </c>
      <c r="K1541" s="34">
        <v>0</v>
      </c>
      <c r="L1541" s="34">
        <v>1</v>
      </c>
      <c r="M1541" s="34">
        <v>0</v>
      </c>
      <c r="N1541" s="34">
        <v>0</v>
      </c>
      <c r="O1541" s="34">
        <v>0</v>
      </c>
      <c r="P1541" s="34">
        <v>0</v>
      </c>
      <c r="Q1541" s="34">
        <v>0</v>
      </c>
      <c r="R1541" s="34">
        <v>1</v>
      </c>
      <c r="S1541" s="34">
        <v>0</v>
      </c>
      <c r="T1541" s="34">
        <v>0</v>
      </c>
      <c r="U1541" s="35">
        <v>46</v>
      </c>
      <c r="V1541" s="35">
        <v>0</v>
      </c>
      <c r="W1541" s="35">
        <v>40</v>
      </c>
      <c r="X1541" s="35">
        <v>3</v>
      </c>
      <c r="Y1541" s="35">
        <v>0</v>
      </c>
      <c r="Z1541" s="35">
        <v>3</v>
      </c>
      <c r="AA1541" s="34">
        <v>2</v>
      </c>
      <c r="AB1541" s="34">
        <v>8</v>
      </c>
      <c r="AC1541" s="34">
        <v>3</v>
      </c>
      <c r="AD1541" s="34">
        <v>0</v>
      </c>
      <c r="AE1541" s="34">
        <v>3</v>
      </c>
      <c r="AF1541" s="58">
        <f>'Base tratada'!$AC1541+'Base tratada'!$AD1541+'Base tratada'!$AE1541</f>
        <v>6</v>
      </c>
      <c r="AG15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41" s="58" t="str">
        <f>IF('Base tratada'!$AC1541&gt;=MAX('Base tratada'!$AD1541,'Base tratada'!$AE1541),"Web",
IF('Base tratada'!$AD1541&gt;='Base tratada'!$AE1541,"Catalog",
"Store"))</f>
        <v>Web</v>
      </c>
      <c r="AI1541" s="59">
        <f>IF('Base tratada'!$AF1541=0,"0",'Base tratada'!$AK1541/'Base tratada'!$AF1541)</f>
        <v>14.833333333333334</v>
      </c>
      <c r="AJ1541" s="59" t="str">
        <f>IF('Base tratada'!$AI1541=0,"R$ 0",
IF('Base tratada'!$AI1541&lt;=25,"R$ 1–25",
IF('Base tratada'!$AI1541&lt;=50,"R$ 26–50",
"+R$ 50")))</f>
        <v>R$ 1–25</v>
      </c>
      <c r="AK1541" s="35">
        <v>89</v>
      </c>
      <c r="AL1541" s="58" t="str">
        <f>IF('Base tratada'!$AK1541&lt;=100,"R$ 0-100",
IF('Base tratada'!$AK1541&lt;=500,"R$ 101-500",
IF('Base tratada'!$AK1541&lt;=1000,"R$ 501-1000",
IF('Base tratada'!$AK1541&lt;=1500,"R$ 1001-1500",
"+R$ 1500"))))</f>
        <v>R$ 0-100</v>
      </c>
      <c r="AM1541" s="34">
        <v>0</v>
      </c>
      <c r="AN1541" s="34">
        <v>0</v>
      </c>
      <c r="AO1541" s="34">
        <v>0</v>
      </c>
      <c r="AP1541" s="34">
        <v>0</v>
      </c>
      <c r="AQ1541" s="34">
        <v>0</v>
      </c>
      <c r="AR1541" s="34">
        <v>0</v>
      </c>
      <c r="AS1541" s="34">
        <v>0</v>
      </c>
      <c r="AT1541" s="34">
        <v>3</v>
      </c>
      <c r="AU1541" s="34">
        <v>11</v>
      </c>
      <c r="AV1541" s="52">
        <v>86</v>
      </c>
      <c r="AW1541" s="57">
        <v>0</v>
      </c>
      <c r="AX1541" s="58" t="str">
        <f>IF(Tabela3[[#This Row],[Response]]=1, "Aceitou", "Não aceitou")</f>
        <v>Não aceitou</v>
      </c>
      <c r="AY1541" s="55" t="str">
        <f>Tabela3[[#This Row],[Faixa Recência]] &amp; " | " &amp; Tabela3[[#This Row],[Faixa Gasto]] &amp; " | " &amp; Tabela3[[#This Row],[Faixa ticket médio]]</f>
        <v>16-30 dias | R$ 0-100 | R$ 1–25</v>
      </c>
      <c r="AZ15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1" s="36"/>
    </row>
    <row r="1542" spans="1:54" x14ac:dyDescent="0.25">
      <c r="A1542" s="61">
        <v>1541</v>
      </c>
      <c r="B1542" s="37">
        <v>47958</v>
      </c>
      <c r="C1542" s="34">
        <v>0</v>
      </c>
      <c r="D1542" s="34">
        <v>1</v>
      </c>
      <c r="E1542" s="34">
        <v>8</v>
      </c>
      <c r="F1542" s="58" t="str">
        <f>IF('Base tratada'!$E1542&lt;=15,"0-15 dias",
IF('Base tratada'!$E1542&lt;=30, "16-30 dias",
IF('Base tratada'!$E1542&lt;=45, "31-45 dias",
IF('Base tratada'!$E1542&lt;=60, "46-60 dias",
IF('Base tratada'!$E1542&lt;=75, "61-75 dias", "76-99 dias")))))</f>
        <v>0-15 dias</v>
      </c>
      <c r="G1542" s="38">
        <v>68</v>
      </c>
      <c r="H1542" s="60" t="str">
        <f>IF('Base tratada'!$G1542&lt;=29,"24–29",
IF('Base tratada'!$G1542&lt;=39,"30–39",
IF('Base tratada'!$G1542&lt;=49,"40–49",
IF('Base tratada'!$G1542&lt;=59,"50–59",
IF('Base tratada'!$G1542&lt;=69,"60–69",
"70–80")))))</f>
        <v>60–69</v>
      </c>
      <c r="I1542" s="34">
        <v>2685</v>
      </c>
      <c r="J1542" s="58" t="str">
        <f>IF('Base tratada'!$K1542=1,"Divorciado",
IF('Base tratada'!$L1542=1,"Casado",
IF('Base tratada'!$M1542=1, "Solteiro",
IF('Base tratada'!$N1542=1,"Juntos",
"Viúvo"))))</f>
        <v>Solteiro</v>
      </c>
      <c r="K1542" s="34">
        <v>0</v>
      </c>
      <c r="L1542" s="34">
        <v>0</v>
      </c>
      <c r="M1542" s="34">
        <v>1</v>
      </c>
      <c r="N1542" s="34">
        <v>0</v>
      </c>
      <c r="O1542" s="34">
        <v>0</v>
      </c>
      <c r="P1542" s="34">
        <v>0</v>
      </c>
      <c r="Q1542" s="34">
        <v>0</v>
      </c>
      <c r="R1542" s="34">
        <v>1</v>
      </c>
      <c r="S1542" s="34">
        <v>0</v>
      </c>
      <c r="T1542" s="34">
        <v>0</v>
      </c>
      <c r="U1542" s="35">
        <v>268</v>
      </c>
      <c r="V1542" s="35">
        <v>11</v>
      </c>
      <c r="W1542" s="35">
        <v>88</v>
      </c>
      <c r="X1542" s="35">
        <v>15</v>
      </c>
      <c r="Y1542" s="35">
        <v>3</v>
      </c>
      <c r="Z1542" s="35">
        <v>22</v>
      </c>
      <c r="AA1542" s="34">
        <v>2</v>
      </c>
      <c r="AB1542" s="34">
        <v>5</v>
      </c>
      <c r="AC1542" s="34">
        <v>6</v>
      </c>
      <c r="AD1542" s="34">
        <v>3</v>
      </c>
      <c r="AE1542" s="34">
        <v>5</v>
      </c>
      <c r="AF1542" s="58">
        <f>'Base tratada'!$AC1542+'Base tratada'!$AD1542+'Base tratada'!$AE1542</f>
        <v>14</v>
      </c>
      <c r="AG15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42" s="58" t="str">
        <f>IF('Base tratada'!$AC1542&gt;=MAX('Base tratada'!$AD1542,'Base tratada'!$AE1542),"Web",
IF('Base tratada'!$AD1542&gt;='Base tratada'!$AE1542,"Catalog",
"Store"))</f>
        <v>Web</v>
      </c>
      <c r="AI1542" s="59">
        <f>IF('Base tratada'!$AF1542=0,"0",'Base tratada'!$AK1542/'Base tratada'!$AF1542)</f>
        <v>27.5</v>
      </c>
      <c r="AJ1542" s="59" t="str">
        <f>IF('Base tratada'!$AI1542=0,"R$ 0",
IF('Base tratada'!$AI1542&lt;=25,"R$ 1–25",
IF('Base tratada'!$AI1542&lt;=50,"R$ 26–50",
"+R$ 50")))</f>
        <v>R$ 26–50</v>
      </c>
      <c r="AK1542" s="35">
        <v>385</v>
      </c>
      <c r="AL1542" s="58" t="str">
        <f>IF('Base tratada'!$AK1542&lt;=100,"R$ 0-100",
IF('Base tratada'!$AK1542&lt;=500,"R$ 101-500",
IF('Base tratada'!$AK1542&lt;=1000,"R$ 501-1000",
IF('Base tratada'!$AK1542&lt;=1500,"R$ 1001-1500",
"+R$ 1500"))))</f>
        <v>R$ 101-500</v>
      </c>
      <c r="AM1542" s="34">
        <v>0</v>
      </c>
      <c r="AN1542" s="34">
        <v>0</v>
      </c>
      <c r="AO1542" s="34">
        <v>0</v>
      </c>
      <c r="AP1542" s="34">
        <v>0</v>
      </c>
      <c r="AQ1542" s="34">
        <v>0</v>
      </c>
      <c r="AR1542" s="34">
        <v>0</v>
      </c>
      <c r="AS1542" s="34">
        <v>0</v>
      </c>
      <c r="AT1542" s="34">
        <v>3</v>
      </c>
      <c r="AU1542" s="34">
        <v>11</v>
      </c>
      <c r="AV1542" s="52">
        <v>363</v>
      </c>
      <c r="AW1542" s="57">
        <v>0</v>
      </c>
      <c r="AX1542" s="58" t="str">
        <f>IF(Tabela3[[#This Row],[Response]]=1, "Aceitou", "Não aceitou")</f>
        <v>Não aceitou</v>
      </c>
      <c r="AY1542" s="55" t="str">
        <f>Tabela3[[#This Row],[Faixa Recência]] &amp; " | " &amp; Tabela3[[#This Row],[Faixa Gasto]] &amp; " | " &amp; Tabela3[[#This Row],[Faixa ticket médio]]</f>
        <v>0-15 dias | R$ 101-500 | R$ 26–50</v>
      </c>
      <c r="AZ15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2" s="36"/>
    </row>
    <row r="1543" spans="1:54" x14ac:dyDescent="0.25">
      <c r="A1543" s="61">
        <v>1542</v>
      </c>
      <c r="B1543" s="37">
        <v>63972</v>
      </c>
      <c r="C1543" s="34">
        <v>0</v>
      </c>
      <c r="D1543" s="34">
        <v>1</v>
      </c>
      <c r="E1543" s="34">
        <v>93</v>
      </c>
      <c r="F1543" s="58" t="str">
        <f>IF('Base tratada'!$E1543&lt;=15,"0-15 dias",
IF('Base tratada'!$E1543&lt;=30, "16-30 dias",
IF('Base tratada'!$E1543&lt;=45, "31-45 dias",
IF('Base tratada'!$E1543&lt;=60, "46-60 dias",
IF('Base tratada'!$E1543&lt;=75, "61-75 dias", "76-99 dias")))))</f>
        <v>76-99 dias</v>
      </c>
      <c r="G1543" s="38">
        <v>56</v>
      </c>
      <c r="H1543" s="60" t="str">
        <f>IF('Base tratada'!$G1543&lt;=29,"24–29",
IF('Base tratada'!$G1543&lt;=39,"30–39",
IF('Base tratada'!$G1543&lt;=49,"40–49",
IF('Base tratada'!$G1543&lt;=59,"50–59",
IF('Base tratada'!$G1543&lt;=69,"60–69",
"70–80")))))</f>
        <v>50–59</v>
      </c>
      <c r="I1543" s="34">
        <v>2733</v>
      </c>
      <c r="J1543" s="58" t="str">
        <f>IF('Base tratada'!$K1543=1,"Divorciado",
IF('Base tratada'!$L1543=1,"Casado",
IF('Base tratada'!$M1543=1, "Solteiro",
IF('Base tratada'!$N1543=1,"Juntos",
"Viúvo"))))</f>
        <v>Solteiro</v>
      </c>
      <c r="K1543" s="34">
        <v>0</v>
      </c>
      <c r="L1543" s="34">
        <v>0</v>
      </c>
      <c r="M1543" s="34">
        <v>1</v>
      </c>
      <c r="N1543" s="34">
        <v>0</v>
      </c>
      <c r="O1543" s="34">
        <v>0</v>
      </c>
      <c r="P1543" s="34">
        <v>0</v>
      </c>
      <c r="Q1543" s="34">
        <v>0</v>
      </c>
      <c r="R1543" s="34">
        <v>0</v>
      </c>
      <c r="S1543" s="34">
        <v>1</v>
      </c>
      <c r="T1543" s="34">
        <v>0</v>
      </c>
      <c r="U1543" s="35">
        <v>928</v>
      </c>
      <c r="V1543" s="35">
        <v>63</v>
      </c>
      <c r="W1543" s="35">
        <v>254</v>
      </c>
      <c r="X1543" s="35">
        <v>0</v>
      </c>
      <c r="Y1543" s="35">
        <v>12</v>
      </c>
      <c r="Z1543" s="35">
        <v>12</v>
      </c>
      <c r="AA1543" s="34">
        <v>4</v>
      </c>
      <c r="AB1543" s="34">
        <v>4</v>
      </c>
      <c r="AC1543" s="34">
        <v>5</v>
      </c>
      <c r="AD1543" s="34">
        <v>4</v>
      </c>
      <c r="AE1543" s="34">
        <v>10</v>
      </c>
      <c r="AF1543" s="58">
        <f>'Base tratada'!$AC1543+'Base tratada'!$AD1543+'Base tratada'!$AE1543</f>
        <v>19</v>
      </c>
      <c r="AG15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43" s="58" t="str">
        <f>IF('Base tratada'!$AC1543&gt;=MAX('Base tratada'!$AD1543,'Base tratada'!$AE1543),"Web",
IF('Base tratada'!$AD1543&gt;='Base tratada'!$AE1543,"Catalog",
"Store"))</f>
        <v>Store</v>
      </c>
      <c r="AI1543" s="59">
        <f>IF('Base tratada'!$AF1543=0,"0",'Base tratada'!$AK1543/'Base tratada'!$AF1543)</f>
        <v>66.15789473684211</v>
      </c>
      <c r="AJ1543" s="59" t="str">
        <f>IF('Base tratada'!$AI1543=0,"R$ 0",
IF('Base tratada'!$AI1543&lt;=25,"R$ 1–25",
IF('Base tratada'!$AI1543&lt;=50,"R$ 26–50",
"+R$ 50")))</f>
        <v>+R$ 50</v>
      </c>
      <c r="AK1543" s="35">
        <v>1257</v>
      </c>
      <c r="AL1543" s="58" t="str">
        <f>IF('Base tratada'!$AK1543&lt;=100,"R$ 0-100",
IF('Base tratada'!$AK1543&lt;=500,"R$ 101-500",
IF('Base tratada'!$AK1543&lt;=1000,"R$ 501-1000",
IF('Base tratada'!$AK1543&lt;=1500,"R$ 1001-1500",
"+R$ 1500"))))</f>
        <v>R$ 1001-1500</v>
      </c>
      <c r="AM1543" s="34">
        <v>0</v>
      </c>
      <c r="AN1543" s="34">
        <v>0</v>
      </c>
      <c r="AO1543" s="34">
        <v>0</v>
      </c>
      <c r="AP1543" s="34">
        <v>1</v>
      </c>
      <c r="AQ1543" s="34">
        <v>0</v>
      </c>
      <c r="AR1543" s="34">
        <v>1</v>
      </c>
      <c r="AS1543" s="34">
        <v>0</v>
      </c>
      <c r="AT1543" s="34">
        <v>3</v>
      </c>
      <c r="AU1543" s="34">
        <v>11</v>
      </c>
      <c r="AV1543" s="52">
        <v>1245</v>
      </c>
      <c r="AW1543" s="57">
        <v>0</v>
      </c>
      <c r="AX1543" s="58" t="str">
        <f>IF(Tabela3[[#This Row],[Response]]=1, "Aceitou", "Não aceitou")</f>
        <v>Não aceitou</v>
      </c>
      <c r="AY1543" s="55" t="str">
        <f>Tabela3[[#This Row],[Faixa Recência]] &amp; " | " &amp; Tabela3[[#This Row],[Faixa Gasto]] &amp; " | " &amp; Tabela3[[#This Row],[Faixa ticket médio]]</f>
        <v>76-99 dias | R$ 1001-1500 | +R$ 50</v>
      </c>
      <c r="AZ15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3" s="36"/>
    </row>
    <row r="1544" spans="1:54" x14ac:dyDescent="0.25">
      <c r="A1544" s="61">
        <v>1543</v>
      </c>
      <c r="B1544" s="37">
        <v>75315</v>
      </c>
      <c r="C1544" s="34">
        <v>0</v>
      </c>
      <c r="D1544" s="34">
        <v>1</v>
      </c>
      <c r="E1544" s="34">
        <v>14</v>
      </c>
      <c r="F1544" s="58" t="str">
        <f>IF('Base tratada'!$E1544&lt;=15,"0-15 dias",
IF('Base tratada'!$E1544&lt;=30, "16-30 dias",
IF('Base tratada'!$E1544&lt;=45, "31-45 dias",
IF('Base tratada'!$E1544&lt;=60, "46-60 dias",
IF('Base tratada'!$E1544&lt;=75, "61-75 dias", "76-99 dias")))))</f>
        <v>0-15 dias</v>
      </c>
      <c r="G1544" s="38">
        <v>66</v>
      </c>
      <c r="H1544" s="60" t="str">
        <f>IF('Base tratada'!$G1544&lt;=29,"24–29",
IF('Base tratada'!$G1544&lt;=39,"30–39",
IF('Base tratada'!$G1544&lt;=49,"40–49",
IF('Base tratada'!$G1544&lt;=59,"50–59",
IF('Base tratada'!$G1544&lt;=69,"60–69",
"70–80")))))</f>
        <v>60–69</v>
      </c>
      <c r="I1544" s="34">
        <v>2234</v>
      </c>
      <c r="J1544" s="58" t="str">
        <f>IF('Base tratada'!$K1544=1,"Divorciado",
IF('Base tratada'!$L1544=1,"Casado",
IF('Base tratada'!$M1544=1, "Solteiro",
IF('Base tratada'!$N1544=1,"Juntos",
"Viúvo"))))</f>
        <v>Juntos</v>
      </c>
      <c r="K1544" s="34">
        <v>0</v>
      </c>
      <c r="L1544" s="34">
        <v>0</v>
      </c>
      <c r="M1544" s="34">
        <v>0</v>
      </c>
      <c r="N1544" s="34">
        <v>1</v>
      </c>
      <c r="O1544" s="34">
        <v>0</v>
      </c>
      <c r="P1544" s="34">
        <v>0</v>
      </c>
      <c r="Q1544" s="34">
        <v>0</v>
      </c>
      <c r="R1544" s="34">
        <v>1</v>
      </c>
      <c r="S1544" s="34">
        <v>0</v>
      </c>
      <c r="T1544" s="34">
        <v>0</v>
      </c>
      <c r="U1544" s="35">
        <v>459</v>
      </c>
      <c r="V1544" s="35">
        <v>15</v>
      </c>
      <c r="W1544" s="35">
        <v>171</v>
      </c>
      <c r="X1544" s="35">
        <v>142</v>
      </c>
      <c r="Y1544" s="35">
        <v>23</v>
      </c>
      <c r="Z1544" s="35">
        <v>31</v>
      </c>
      <c r="AA1544" s="34">
        <v>2</v>
      </c>
      <c r="AB1544" s="34">
        <v>2</v>
      </c>
      <c r="AC1544" s="34">
        <v>5</v>
      </c>
      <c r="AD1544" s="34">
        <v>4</v>
      </c>
      <c r="AE1544" s="34">
        <v>12</v>
      </c>
      <c r="AF1544" s="58">
        <f>'Base tratada'!$AC1544+'Base tratada'!$AD1544+'Base tratada'!$AE1544</f>
        <v>21</v>
      </c>
      <c r="AG15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44" s="58" t="str">
        <f>IF('Base tratada'!$AC1544&gt;=MAX('Base tratada'!$AD1544,'Base tratada'!$AE1544),"Web",
IF('Base tratada'!$AD1544&gt;='Base tratada'!$AE1544,"Catalog",
"Store"))</f>
        <v>Store</v>
      </c>
      <c r="AI1544" s="59">
        <f>IF('Base tratada'!$AF1544=0,"0",'Base tratada'!$AK1544/'Base tratada'!$AF1544)</f>
        <v>38.571428571428569</v>
      </c>
      <c r="AJ1544" s="59" t="str">
        <f>IF('Base tratada'!$AI1544=0,"R$ 0",
IF('Base tratada'!$AI1544&lt;=25,"R$ 1–25",
IF('Base tratada'!$AI1544&lt;=50,"R$ 26–50",
"+R$ 50")))</f>
        <v>R$ 26–50</v>
      </c>
      <c r="AK1544" s="35">
        <v>810</v>
      </c>
      <c r="AL1544" s="58" t="str">
        <f>IF('Base tratada'!$AK1544&lt;=100,"R$ 0-100",
IF('Base tratada'!$AK1544&lt;=500,"R$ 101-500",
IF('Base tratada'!$AK1544&lt;=1000,"R$ 501-1000",
IF('Base tratada'!$AK1544&lt;=1500,"R$ 1001-1500",
"+R$ 1500"))))</f>
        <v>R$ 501-1000</v>
      </c>
      <c r="AM1544" s="34">
        <v>0</v>
      </c>
      <c r="AN1544" s="34">
        <v>0</v>
      </c>
      <c r="AO1544" s="34">
        <v>0</v>
      </c>
      <c r="AP1544" s="34">
        <v>0</v>
      </c>
      <c r="AQ1544" s="34">
        <v>0</v>
      </c>
      <c r="AR1544" s="34">
        <v>0</v>
      </c>
      <c r="AS1544" s="34">
        <v>0</v>
      </c>
      <c r="AT1544" s="34">
        <v>3</v>
      </c>
      <c r="AU1544" s="34">
        <v>11</v>
      </c>
      <c r="AV1544" s="52">
        <v>779</v>
      </c>
      <c r="AW1544" s="57">
        <v>0</v>
      </c>
      <c r="AX1544" s="58" t="str">
        <f>IF(Tabela3[[#This Row],[Response]]=1, "Aceitou", "Não aceitou")</f>
        <v>Não aceitou</v>
      </c>
      <c r="AY1544" s="55" t="str">
        <f>Tabela3[[#This Row],[Faixa Recência]] &amp; " | " &amp; Tabela3[[#This Row],[Faixa Gasto]] &amp; " | " &amp; Tabela3[[#This Row],[Faixa ticket médio]]</f>
        <v>0-15 dias | R$ 501-1000 | R$ 26–50</v>
      </c>
      <c r="AZ15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4" s="36"/>
    </row>
    <row r="1545" spans="1:54" x14ac:dyDescent="0.25">
      <c r="A1545" s="61">
        <v>1544</v>
      </c>
      <c r="B1545" s="37">
        <v>55517</v>
      </c>
      <c r="C1545" s="34">
        <v>1</v>
      </c>
      <c r="D1545" s="34">
        <v>1</v>
      </c>
      <c r="E1545" s="34">
        <v>53</v>
      </c>
      <c r="F1545" s="58" t="str">
        <f>IF('Base tratada'!$E1545&lt;=15,"0-15 dias",
IF('Base tratada'!$E1545&lt;=30, "16-30 dias",
IF('Base tratada'!$E1545&lt;=45, "31-45 dias",
IF('Base tratada'!$E1545&lt;=60, "46-60 dias",
IF('Base tratada'!$E1545&lt;=75, "61-75 dias", "76-99 dias")))))</f>
        <v>46-60 dias</v>
      </c>
      <c r="G1545" s="38">
        <v>70</v>
      </c>
      <c r="H1545" s="60" t="str">
        <f>IF('Base tratada'!$G1545&lt;=29,"24–29",
IF('Base tratada'!$G1545&lt;=39,"30–39",
IF('Base tratada'!$G1545&lt;=49,"40–49",
IF('Base tratada'!$G1545&lt;=59,"50–59",
IF('Base tratada'!$G1545&lt;=69,"60–69",
"70–80")))))</f>
        <v>70–80</v>
      </c>
      <c r="I1545" s="34">
        <v>2799</v>
      </c>
      <c r="J1545" s="58" t="str">
        <f>IF('Base tratada'!$K1545=1,"Divorciado",
IF('Base tratada'!$L1545=1,"Casado",
IF('Base tratada'!$M1545=1, "Solteiro",
IF('Base tratada'!$N1545=1,"Juntos",
"Viúvo"))))</f>
        <v>Casado</v>
      </c>
      <c r="K1545" s="34">
        <v>0</v>
      </c>
      <c r="L1545" s="34">
        <v>1</v>
      </c>
      <c r="M1545" s="34">
        <v>0</v>
      </c>
      <c r="N1545" s="34">
        <v>0</v>
      </c>
      <c r="O1545" s="34">
        <v>0</v>
      </c>
      <c r="P1545" s="34">
        <v>0</v>
      </c>
      <c r="Q1545" s="34">
        <v>0</v>
      </c>
      <c r="R1545" s="34">
        <v>0</v>
      </c>
      <c r="S1545" s="34">
        <v>0</v>
      </c>
      <c r="T1545" s="34">
        <v>1</v>
      </c>
      <c r="U1545" s="35">
        <v>483</v>
      </c>
      <c r="V1545" s="35">
        <v>0</v>
      </c>
      <c r="W1545" s="35">
        <v>108</v>
      </c>
      <c r="X1545" s="35">
        <v>0</v>
      </c>
      <c r="Y1545" s="35">
        <v>6</v>
      </c>
      <c r="Z1545" s="35">
        <v>36</v>
      </c>
      <c r="AA1545" s="34">
        <v>5</v>
      </c>
      <c r="AB1545" s="34">
        <v>9</v>
      </c>
      <c r="AC1545" s="34">
        <v>11</v>
      </c>
      <c r="AD1545" s="34">
        <v>1</v>
      </c>
      <c r="AE1545" s="34">
        <v>6</v>
      </c>
      <c r="AF1545" s="58">
        <f>'Base tratada'!$AC1545+'Base tratada'!$AD1545+'Base tratada'!$AE1545</f>
        <v>18</v>
      </c>
      <c r="AG15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45" s="58" t="str">
        <f>IF('Base tratada'!$AC1545&gt;=MAX('Base tratada'!$AD1545,'Base tratada'!$AE1545),"Web",
IF('Base tratada'!$AD1545&gt;='Base tratada'!$AE1545,"Catalog",
"Store"))</f>
        <v>Web</v>
      </c>
      <c r="AI1545" s="59">
        <f>IF('Base tratada'!$AF1545=0,"0",'Base tratada'!$AK1545/'Base tratada'!$AF1545)</f>
        <v>33.166666666666664</v>
      </c>
      <c r="AJ1545" s="59" t="str">
        <f>IF('Base tratada'!$AI1545=0,"R$ 0",
IF('Base tratada'!$AI1545&lt;=25,"R$ 1–25",
IF('Base tratada'!$AI1545&lt;=50,"R$ 26–50",
"+R$ 50")))</f>
        <v>R$ 26–50</v>
      </c>
      <c r="AK1545" s="35">
        <v>597</v>
      </c>
      <c r="AL1545" s="58" t="str">
        <f>IF('Base tratada'!$AK1545&lt;=100,"R$ 0-100",
IF('Base tratada'!$AK1545&lt;=500,"R$ 101-500",
IF('Base tratada'!$AK1545&lt;=1000,"R$ 501-1000",
IF('Base tratada'!$AK1545&lt;=1500,"R$ 1001-1500",
"+R$ 1500"))))</f>
        <v>R$ 501-1000</v>
      </c>
      <c r="AM1545" s="34">
        <v>0</v>
      </c>
      <c r="AN1545" s="34">
        <v>0</v>
      </c>
      <c r="AO1545" s="34">
        <v>0</v>
      </c>
      <c r="AP1545" s="34">
        <v>0</v>
      </c>
      <c r="AQ1545" s="34">
        <v>0</v>
      </c>
      <c r="AR1545" s="34">
        <v>0</v>
      </c>
      <c r="AS1545" s="34">
        <v>0</v>
      </c>
      <c r="AT1545" s="34">
        <v>3</v>
      </c>
      <c r="AU1545" s="34">
        <v>11</v>
      </c>
      <c r="AV1545" s="52">
        <v>561</v>
      </c>
      <c r="AW1545" s="57">
        <v>1</v>
      </c>
      <c r="AX1545" s="58" t="str">
        <f>IF(Tabela3[[#This Row],[Response]]=1, "Aceitou", "Não aceitou")</f>
        <v>Aceitou</v>
      </c>
      <c r="AY1545" s="55" t="str">
        <f>Tabela3[[#This Row],[Faixa Recência]] &amp; " | " &amp; Tabela3[[#This Row],[Faixa Gasto]] &amp; " | " &amp; Tabela3[[#This Row],[Faixa ticket médio]]</f>
        <v>46-60 dias | R$ 501-1000 | R$ 26–50</v>
      </c>
      <c r="AZ15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5" s="36"/>
    </row>
    <row r="1546" spans="1:54" x14ac:dyDescent="0.25">
      <c r="A1546" s="61">
        <v>1545</v>
      </c>
      <c r="B1546" s="37">
        <v>75283</v>
      </c>
      <c r="C1546" s="34">
        <v>1</v>
      </c>
      <c r="D1546" s="34">
        <v>2</v>
      </c>
      <c r="E1546" s="34">
        <v>26</v>
      </c>
      <c r="F1546" s="58" t="str">
        <f>IF('Base tratada'!$E1546&lt;=15,"0-15 dias",
IF('Base tratada'!$E1546&lt;=30, "16-30 dias",
IF('Base tratada'!$E1546&lt;=45, "31-45 dias",
IF('Base tratada'!$E1546&lt;=60, "46-60 dias",
IF('Base tratada'!$E1546&lt;=75, "61-75 dias", "76-99 dias")))))</f>
        <v>16-30 dias</v>
      </c>
      <c r="G1546" s="38">
        <v>63</v>
      </c>
      <c r="H1546" s="60" t="str">
        <f>IF('Base tratada'!$G1546&lt;=29,"24–29",
IF('Base tratada'!$G1546&lt;=39,"30–39",
IF('Base tratada'!$G1546&lt;=49,"40–49",
IF('Base tratada'!$G1546&lt;=59,"50–59",
IF('Base tratada'!$G1546&lt;=69,"60–69",
"70–80")))))</f>
        <v>60–69</v>
      </c>
      <c r="I1546" s="34">
        <v>2618</v>
      </c>
      <c r="J1546" s="58" t="str">
        <f>IF('Base tratada'!$K1546=1,"Divorciado",
IF('Base tratada'!$L1546=1,"Casado",
IF('Base tratada'!$M1546=1, "Solteiro",
IF('Base tratada'!$N1546=1,"Juntos",
"Viúvo"))))</f>
        <v>Casado</v>
      </c>
      <c r="K1546" s="34">
        <v>0</v>
      </c>
      <c r="L1546" s="34">
        <v>1</v>
      </c>
      <c r="M1546" s="34">
        <v>0</v>
      </c>
      <c r="N1546" s="34">
        <v>0</v>
      </c>
      <c r="O1546" s="34">
        <v>0</v>
      </c>
      <c r="P1546" s="34">
        <v>0</v>
      </c>
      <c r="Q1546" s="34">
        <v>0</v>
      </c>
      <c r="R1546" s="34">
        <v>0</v>
      </c>
      <c r="S1546" s="34">
        <v>0</v>
      </c>
      <c r="T1546" s="34">
        <v>1</v>
      </c>
      <c r="U1546" s="35">
        <v>733</v>
      </c>
      <c r="V1546" s="35">
        <v>9</v>
      </c>
      <c r="W1546" s="35">
        <v>180</v>
      </c>
      <c r="X1546" s="35">
        <v>12</v>
      </c>
      <c r="Y1546" s="35">
        <v>19</v>
      </c>
      <c r="Z1546" s="35">
        <v>66</v>
      </c>
      <c r="AA1546" s="34">
        <v>11</v>
      </c>
      <c r="AB1546" s="34">
        <v>4</v>
      </c>
      <c r="AC1546" s="34">
        <v>6</v>
      </c>
      <c r="AD1546" s="34">
        <v>3</v>
      </c>
      <c r="AE1546" s="34">
        <v>5</v>
      </c>
      <c r="AF1546" s="58">
        <f>'Base tratada'!$AC1546+'Base tratada'!$AD1546+'Base tratada'!$AE1546</f>
        <v>14</v>
      </c>
      <c r="AG15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46" s="58" t="str">
        <f>IF('Base tratada'!$AC1546&gt;=MAX('Base tratada'!$AD1546,'Base tratada'!$AE1546),"Web",
IF('Base tratada'!$AD1546&gt;='Base tratada'!$AE1546,"Catalog",
"Store"))</f>
        <v>Web</v>
      </c>
      <c r="AI1546" s="59">
        <f>IF('Base tratada'!$AF1546=0,"0",'Base tratada'!$AK1546/'Base tratada'!$AF1546)</f>
        <v>68.071428571428569</v>
      </c>
      <c r="AJ1546" s="59" t="str">
        <f>IF('Base tratada'!$AI1546=0,"R$ 0",
IF('Base tratada'!$AI1546&lt;=25,"R$ 1–25",
IF('Base tratada'!$AI1546&lt;=50,"R$ 26–50",
"+R$ 50")))</f>
        <v>+R$ 50</v>
      </c>
      <c r="AK1546" s="35">
        <v>953</v>
      </c>
      <c r="AL1546" s="58" t="str">
        <f>IF('Base tratada'!$AK1546&lt;=100,"R$ 0-100",
IF('Base tratada'!$AK1546&lt;=500,"R$ 101-500",
IF('Base tratada'!$AK1546&lt;=1000,"R$ 501-1000",
IF('Base tratada'!$AK1546&lt;=1500,"R$ 1001-1500",
"+R$ 1500"))))</f>
        <v>R$ 501-1000</v>
      </c>
      <c r="AM1546" s="34">
        <v>0</v>
      </c>
      <c r="AN1546" s="34">
        <v>0</v>
      </c>
      <c r="AO1546" s="34">
        <v>0</v>
      </c>
      <c r="AP1546" s="34">
        <v>0</v>
      </c>
      <c r="AQ1546" s="34">
        <v>0</v>
      </c>
      <c r="AR1546" s="34">
        <v>0</v>
      </c>
      <c r="AS1546" s="34">
        <v>0</v>
      </c>
      <c r="AT1546" s="34">
        <v>3</v>
      </c>
      <c r="AU1546" s="34">
        <v>11</v>
      </c>
      <c r="AV1546" s="52">
        <v>887</v>
      </c>
      <c r="AW1546" s="57">
        <v>0</v>
      </c>
      <c r="AX1546" s="58" t="str">
        <f>IF(Tabela3[[#This Row],[Response]]=1, "Aceitou", "Não aceitou")</f>
        <v>Não aceitou</v>
      </c>
      <c r="AY1546" s="55" t="str">
        <f>Tabela3[[#This Row],[Faixa Recência]] &amp; " | " &amp; Tabela3[[#This Row],[Faixa Gasto]] &amp; " | " &amp; Tabela3[[#This Row],[Faixa ticket médio]]</f>
        <v>16-30 dias | R$ 501-1000 | +R$ 50</v>
      </c>
      <c r="AZ15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6" s="36"/>
    </row>
    <row r="1547" spans="1:54" x14ac:dyDescent="0.25">
      <c r="A1547" s="61">
        <v>1546</v>
      </c>
      <c r="B1547" s="37">
        <v>82800</v>
      </c>
      <c r="C1547" s="34">
        <v>0</v>
      </c>
      <c r="D1547" s="34">
        <v>0</v>
      </c>
      <c r="E1547" s="34">
        <v>23</v>
      </c>
      <c r="F1547" s="58" t="str">
        <f>IF('Base tratada'!$E1547&lt;=15,"0-15 dias",
IF('Base tratada'!$E1547&lt;=30, "16-30 dias",
IF('Base tratada'!$E1547&lt;=45, "31-45 dias",
IF('Base tratada'!$E1547&lt;=60, "46-60 dias",
IF('Base tratada'!$E1547&lt;=75, "61-75 dias", "76-99 dias")))))</f>
        <v>16-30 dias</v>
      </c>
      <c r="G1547" s="38">
        <v>74</v>
      </c>
      <c r="H1547" s="60" t="str">
        <f>IF('Base tratada'!$G1547&lt;=29,"24–29",
IF('Base tratada'!$G1547&lt;=39,"30–39",
IF('Base tratada'!$G1547&lt;=49,"40–49",
IF('Base tratada'!$G1547&lt;=59,"50–59",
IF('Base tratada'!$G1547&lt;=69,"60–69",
"70–80")))))</f>
        <v>70–80</v>
      </c>
      <c r="I1547" s="34">
        <v>2741</v>
      </c>
      <c r="J1547" s="58" t="str">
        <f>IF('Base tratada'!$K1547=1,"Divorciado",
IF('Base tratada'!$L1547=1,"Casado",
IF('Base tratada'!$M1547=1, "Solteiro",
IF('Base tratada'!$N1547=1,"Juntos",
"Viúvo"))))</f>
        <v>Solteiro</v>
      </c>
      <c r="K1547" s="34">
        <v>0</v>
      </c>
      <c r="L1547" s="34">
        <v>0</v>
      </c>
      <c r="M1547" s="34">
        <v>1</v>
      </c>
      <c r="N1547" s="34">
        <v>0</v>
      </c>
      <c r="O1547" s="34">
        <v>0</v>
      </c>
      <c r="P1547" s="34">
        <v>0</v>
      </c>
      <c r="Q1547" s="34">
        <v>0</v>
      </c>
      <c r="R1547" s="34">
        <v>0</v>
      </c>
      <c r="S1547" s="34">
        <v>0</v>
      </c>
      <c r="T1547" s="34">
        <v>1</v>
      </c>
      <c r="U1547" s="35">
        <v>1006</v>
      </c>
      <c r="V1547" s="35">
        <v>22</v>
      </c>
      <c r="W1547" s="35">
        <v>115</v>
      </c>
      <c r="X1547" s="35">
        <v>59</v>
      </c>
      <c r="Y1547" s="35">
        <v>68</v>
      </c>
      <c r="Z1547" s="35">
        <v>45</v>
      </c>
      <c r="AA1547" s="34">
        <v>1</v>
      </c>
      <c r="AB1547" s="34">
        <v>3</v>
      </c>
      <c r="AC1547" s="34">
        <v>7</v>
      </c>
      <c r="AD1547" s="34">
        <v>6</v>
      </c>
      <c r="AE1547" s="34">
        <v>12</v>
      </c>
      <c r="AF1547" s="58">
        <f>'Base tratada'!$AC1547+'Base tratada'!$AD1547+'Base tratada'!$AE1547</f>
        <v>25</v>
      </c>
      <c r="AG15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47" s="58" t="str">
        <f>IF('Base tratada'!$AC1547&gt;=MAX('Base tratada'!$AD1547,'Base tratada'!$AE1547),"Web",
IF('Base tratada'!$AD1547&gt;='Base tratada'!$AE1547,"Catalog",
"Store"))</f>
        <v>Store</v>
      </c>
      <c r="AI1547" s="59">
        <f>IF('Base tratada'!$AF1547=0,"0",'Base tratada'!$AK1547/'Base tratada'!$AF1547)</f>
        <v>50.8</v>
      </c>
      <c r="AJ1547" s="59" t="str">
        <f>IF('Base tratada'!$AI1547=0,"R$ 0",
IF('Base tratada'!$AI1547&lt;=25,"R$ 1–25",
IF('Base tratada'!$AI1547&lt;=50,"R$ 26–50",
"+R$ 50")))</f>
        <v>+R$ 50</v>
      </c>
      <c r="AK1547" s="35">
        <v>1270</v>
      </c>
      <c r="AL1547" s="58" t="str">
        <f>IF('Base tratada'!$AK1547&lt;=100,"R$ 0-100",
IF('Base tratada'!$AK1547&lt;=500,"R$ 101-500",
IF('Base tratada'!$AK1547&lt;=1000,"R$ 501-1000",
IF('Base tratada'!$AK1547&lt;=1500,"R$ 1001-1500",
"+R$ 1500"))))</f>
        <v>R$ 1001-1500</v>
      </c>
      <c r="AM1547" s="34">
        <v>1</v>
      </c>
      <c r="AN1547" s="34">
        <v>0</v>
      </c>
      <c r="AO1547" s="34">
        <v>0</v>
      </c>
      <c r="AP1547" s="34">
        <v>0</v>
      </c>
      <c r="AQ1547" s="34">
        <v>1</v>
      </c>
      <c r="AR1547" s="34">
        <v>2</v>
      </c>
      <c r="AS1547" s="34">
        <v>0</v>
      </c>
      <c r="AT1547" s="34">
        <v>3</v>
      </c>
      <c r="AU1547" s="34">
        <v>11</v>
      </c>
      <c r="AV1547" s="52">
        <v>1225</v>
      </c>
      <c r="AW1547" s="57">
        <v>1</v>
      </c>
      <c r="AX1547" s="58" t="str">
        <f>IF(Tabela3[[#This Row],[Response]]=1, "Aceitou", "Não aceitou")</f>
        <v>Aceitou</v>
      </c>
      <c r="AY1547" s="55" t="str">
        <f>Tabela3[[#This Row],[Faixa Recência]] &amp; " | " &amp; Tabela3[[#This Row],[Faixa Gasto]] &amp; " | " &amp; Tabela3[[#This Row],[Faixa ticket médio]]</f>
        <v>16-30 dias | R$ 1001-1500 | +R$ 50</v>
      </c>
      <c r="AZ15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47" s="36"/>
    </row>
    <row r="1548" spans="1:54" x14ac:dyDescent="0.25">
      <c r="A1548" s="61">
        <v>1547</v>
      </c>
      <c r="B1548" s="37">
        <v>38998</v>
      </c>
      <c r="C1548" s="34">
        <v>1</v>
      </c>
      <c r="D1548" s="34">
        <v>1</v>
      </c>
      <c r="E1548" s="34">
        <v>92</v>
      </c>
      <c r="F1548" s="58" t="str">
        <f>IF('Base tratada'!$E1548&lt;=15,"0-15 dias",
IF('Base tratada'!$E1548&lt;=30, "16-30 dias",
IF('Base tratada'!$E1548&lt;=45, "31-45 dias",
IF('Base tratada'!$E1548&lt;=60, "46-60 dias",
IF('Base tratada'!$E1548&lt;=75, "61-75 dias", "76-99 dias")))))</f>
        <v>76-99 dias</v>
      </c>
      <c r="G1548" s="38">
        <v>66</v>
      </c>
      <c r="H1548" s="60" t="str">
        <f>IF('Base tratada'!$G1548&lt;=29,"24–29",
IF('Base tratada'!$G1548&lt;=39,"30–39",
IF('Base tratada'!$G1548&lt;=49,"40–49",
IF('Base tratada'!$G1548&lt;=59,"50–59",
IF('Base tratada'!$G1548&lt;=69,"60–69",
"70–80")))))</f>
        <v>60–69</v>
      </c>
      <c r="I1548" s="34">
        <v>2762</v>
      </c>
      <c r="J1548" s="58" t="str">
        <f>IF('Base tratada'!$K1548=1,"Divorciado",
IF('Base tratada'!$L1548=1,"Casado",
IF('Base tratada'!$M1548=1, "Solteiro",
IF('Base tratada'!$N1548=1,"Juntos",
"Viúvo"))))</f>
        <v>Casado</v>
      </c>
      <c r="K1548" s="34">
        <v>0</v>
      </c>
      <c r="L1548" s="34">
        <v>1</v>
      </c>
      <c r="M1548" s="34">
        <v>0</v>
      </c>
      <c r="N1548" s="34">
        <v>0</v>
      </c>
      <c r="O1548" s="34">
        <v>0</v>
      </c>
      <c r="P1548" s="34">
        <v>0</v>
      </c>
      <c r="Q1548" s="34">
        <v>0</v>
      </c>
      <c r="R1548" s="34">
        <v>1</v>
      </c>
      <c r="S1548" s="34">
        <v>0</v>
      </c>
      <c r="T1548" s="34">
        <v>0</v>
      </c>
      <c r="U1548" s="35">
        <v>34</v>
      </c>
      <c r="V1548" s="35">
        <v>1</v>
      </c>
      <c r="W1548" s="35">
        <v>14</v>
      </c>
      <c r="X1548" s="35">
        <v>0</v>
      </c>
      <c r="Y1548" s="35">
        <v>0</v>
      </c>
      <c r="Z1548" s="35">
        <v>5</v>
      </c>
      <c r="AA1548" s="34">
        <v>3</v>
      </c>
      <c r="AB1548" s="34">
        <v>8</v>
      </c>
      <c r="AC1548" s="34">
        <v>2</v>
      </c>
      <c r="AD1548" s="34">
        <v>0</v>
      </c>
      <c r="AE1548" s="34">
        <v>3</v>
      </c>
      <c r="AF1548" s="58">
        <f>'Base tratada'!$AC1548+'Base tratada'!$AD1548+'Base tratada'!$AE1548</f>
        <v>5</v>
      </c>
      <c r="AG15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48" s="58" t="str">
        <f>IF('Base tratada'!$AC1548&gt;=MAX('Base tratada'!$AD1548,'Base tratada'!$AE1548),"Web",
IF('Base tratada'!$AD1548&gt;='Base tratada'!$AE1548,"Catalog",
"Store"))</f>
        <v>Store</v>
      </c>
      <c r="AI1548" s="59">
        <f>IF('Base tratada'!$AF1548=0,"0",'Base tratada'!$AK1548/'Base tratada'!$AF1548)</f>
        <v>9.8000000000000007</v>
      </c>
      <c r="AJ1548" s="59" t="str">
        <f>IF('Base tratada'!$AI1548=0,"R$ 0",
IF('Base tratada'!$AI1548&lt;=25,"R$ 1–25",
IF('Base tratada'!$AI1548&lt;=50,"R$ 26–50",
"+R$ 50")))</f>
        <v>R$ 1–25</v>
      </c>
      <c r="AK1548" s="35">
        <v>49</v>
      </c>
      <c r="AL1548" s="58" t="str">
        <f>IF('Base tratada'!$AK1548&lt;=100,"R$ 0-100",
IF('Base tratada'!$AK1548&lt;=500,"R$ 101-500",
IF('Base tratada'!$AK1548&lt;=1000,"R$ 501-1000",
IF('Base tratada'!$AK1548&lt;=1500,"R$ 1001-1500",
"+R$ 1500"))))</f>
        <v>R$ 0-100</v>
      </c>
      <c r="AM1548" s="34">
        <v>0</v>
      </c>
      <c r="AN1548" s="34">
        <v>0</v>
      </c>
      <c r="AO1548" s="34">
        <v>0</v>
      </c>
      <c r="AP1548" s="34">
        <v>0</v>
      </c>
      <c r="AQ1548" s="34">
        <v>0</v>
      </c>
      <c r="AR1548" s="34">
        <v>0</v>
      </c>
      <c r="AS1548" s="34">
        <v>1</v>
      </c>
      <c r="AT1548" s="34">
        <v>3</v>
      </c>
      <c r="AU1548" s="34">
        <v>11</v>
      </c>
      <c r="AV1548" s="52">
        <v>44</v>
      </c>
      <c r="AW1548" s="57">
        <v>0</v>
      </c>
      <c r="AX1548" s="58" t="str">
        <f>IF(Tabela3[[#This Row],[Response]]=1, "Aceitou", "Não aceitou")</f>
        <v>Não aceitou</v>
      </c>
      <c r="AY1548" s="55" t="str">
        <f>Tabela3[[#This Row],[Faixa Recência]] &amp; " | " &amp; Tabela3[[#This Row],[Faixa Gasto]] &amp; " | " &amp; Tabela3[[#This Row],[Faixa ticket médio]]</f>
        <v>76-99 dias | R$ 0-100 | R$ 1–25</v>
      </c>
      <c r="AZ15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48" s="36"/>
    </row>
    <row r="1549" spans="1:54" x14ac:dyDescent="0.25">
      <c r="A1549" s="61">
        <v>1548</v>
      </c>
      <c r="B1549" s="37">
        <v>90638</v>
      </c>
      <c r="C1549" s="34">
        <v>0</v>
      </c>
      <c r="D1549" s="34">
        <v>0</v>
      </c>
      <c r="E1549" s="34">
        <v>29</v>
      </c>
      <c r="F1549" s="58" t="str">
        <f>IF('Base tratada'!$E1549&lt;=15,"0-15 dias",
IF('Base tratada'!$E1549&lt;=30, "16-30 dias",
IF('Base tratada'!$E1549&lt;=45, "31-45 dias",
IF('Base tratada'!$E1549&lt;=60, "46-60 dias",
IF('Base tratada'!$E1549&lt;=75, "61-75 dias", "76-99 dias")))))</f>
        <v>16-30 dias</v>
      </c>
      <c r="G1549" s="38">
        <v>29</v>
      </c>
      <c r="H1549" s="60" t="str">
        <f>IF('Base tratada'!$G1549&lt;=29,"24–29",
IF('Base tratada'!$G1549&lt;=39,"30–39",
IF('Base tratada'!$G1549&lt;=49,"40–49",
IF('Base tratada'!$G1549&lt;=59,"50–59",
IF('Base tratada'!$G1549&lt;=69,"60–69",
"70–80")))))</f>
        <v>24–29</v>
      </c>
      <c r="I1549" s="34">
        <v>2295</v>
      </c>
      <c r="J1549" s="58" t="str">
        <f>IF('Base tratada'!$K1549=1,"Divorciado",
IF('Base tratada'!$L1549=1,"Casado",
IF('Base tratada'!$M1549=1, "Solteiro",
IF('Base tratada'!$N1549=1,"Juntos",
"Viúvo"))))</f>
        <v>Solteiro</v>
      </c>
      <c r="K1549" s="34">
        <v>0</v>
      </c>
      <c r="L1549" s="34">
        <v>0</v>
      </c>
      <c r="M1549" s="34">
        <v>1</v>
      </c>
      <c r="N1549" s="34">
        <v>0</v>
      </c>
      <c r="O1549" s="34">
        <v>0</v>
      </c>
      <c r="P1549" s="34">
        <v>0</v>
      </c>
      <c r="Q1549" s="34">
        <v>0</v>
      </c>
      <c r="R1549" s="34">
        <v>0</v>
      </c>
      <c r="S1549" s="34">
        <v>1</v>
      </c>
      <c r="T1549" s="34">
        <v>0</v>
      </c>
      <c r="U1549" s="35">
        <v>1156</v>
      </c>
      <c r="V1549" s="35">
        <v>120</v>
      </c>
      <c r="W1549" s="35">
        <v>915</v>
      </c>
      <c r="X1549" s="35">
        <v>94</v>
      </c>
      <c r="Y1549" s="35">
        <v>144</v>
      </c>
      <c r="Z1549" s="35">
        <v>96</v>
      </c>
      <c r="AA1549" s="34">
        <v>1</v>
      </c>
      <c r="AB1549" s="34">
        <v>1</v>
      </c>
      <c r="AC1549" s="34">
        <v>3</v>
      </c>
      <c r="AD1549" s="34">
        <v>4</v>
      </c>
      <c r="AE1549" s="34">
        <v>10</v>
      </c>
      <c r="AF1549" s="58">
        <f>'Base tratada'!$AC1549+'Base tratada'!$AD1549+'Base tratada'!$AE1549</f>
        <v>17</v>
      </c>
      <c r="AG15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49" s="58" t="str">
        <f>IF('Base tratada'!$AC1549&gt;=MAX('Base tratada'!$AD1549,'Base tratada'!$AE1549),"Web",
IF('Base tratada'!$AD1549&gt;='Base tratada'!$AE1549,"Catalog",
"Store"))</f>
        <v>Store</v>
      </c>
      <c r="AI1549" s="59">
        <f>IF('Base tratada'!$AF1549=0,"0",'Base tratada'!$AK1549/'Base tratada'!$AF1549)</f>
        <v>142.88235294117646</v>
      </c>
      <c r="AJ1549" s="59" t="str">
        <f>IF('Base tratada'!$AI1549=0,"R$ 0",
IF('Base tratada'!$AI1549&lt;=25,"R$ 1–25",
IF('Base tratada'!$AI1549&lt;=50,"R$ 26–50",
"+R$ 50")))</f>
        <v>+R$ 50</v>
      </c>
      <c r="AK1549" s="35">
        <v>2429</v>
      </c>
      <c r="AL1549" s="58" t="str">
        <f>IF('Base tratada'!$AK1549&lt;=100,"R$ 0-100",
IF('Base tratada'!$AK1549&lt;=500,"R$ 101-500",
IF('Base tratada'!$AK1549&lt;=1000,"R$ 501-1000",
IF('Base tratada'!$AK1549&lt;=1500,"R$ 1001-1500",
"+R$ 1500"))))</f>
        <v>+R$ 1500</v>
      </c>
      <c r="AM1549" s="34">
        <v>0</v>
      </c>
      <c r="AN1549" s="34">
        <v>0</v>
      </c>
      <c r="AO1549" s="34">
        <v>0</v>
      </c>
      <c r="AP1549" s="34">
        <v>0</v>
      </c>
      <c r="AQ1549" s="34">
        <v>1</v>
      </c>
      <c r="AR1549" s="34">
        <v>1</v>
      </c>
      <c r="AS1549" s="34">
        <v>0</v>
      </c>
      <c r="AT1549" s="34">
        <v>3</v>
      </c>
      <c r="AU1549" s="34">
        <v>11</v>
      </c>
      <c r="AV1549" s="52">
        <v>2333</v>
      </c>
      <c r="AW1549" s="57">
        <v>1</v>
      </c>
      <c r="AX1549" s="58" t="str">
        <f>IF(Tabela3[[#This Row],[Response]]=1, "Aceitou", "Não aceitou")</f>
        <v>Aceitou</v>
      </c>
      <c r="AY1549" s="55" t="str">
        <f>Tabela3[[#This Row],[Faixa Recência]] &amp; " | " &amp; Tabela3[[#This Row],[Faixa Gasto]] &amp; " | " &amp; Tabela3[[#This Row],[Faixa ticket médio]]</f>
        <v>16-30 dias | +R$ 1500 | +R$ 50</v>
      </c>
      <c r="AZ15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49" s="36"/>
    </row>
    <row r="1550" spans="1:54" x14ac:dyDescent="0.25">
      <c r="A1550" s="61">
        <v>1549</v>
      </c>
      <c r="B1550" s="37">
        <v>27161</v>
      </c>
      <c r="C1550" s="34">
        <v>1</v>
      </c>
      <c r="D1550" s="34">
        <v>0</v>
      </c>
      <c r="E1550" s="34">
        <v>41</v>
      </c>
      <c r="F1550" s="58" t="str">
        <f>IF('Base tratada'!$E1550&lt;=15,"0-15 dias",
IF('Base tratada'!$E1550&lt;=30, "16-30 dias",
IF('Base tratada'!$E1550&lt;=45, "31-45 dias",
IF('Base tratada'!$E1550&lt;=60, "46-60 dias",
IF('Base tratada'!$E1550&lt;=75, "61-75 dias", "76-99 dias")))))</f>
        <v>31-45 dias</v>
      </c>
      <c r="G1550" s="38">
        <v>34</v>
      </c>
      <c r="H1550" s="60" t="str">
        <f>IF('Base tratada'!$G1550&lt;=29,"24–29",
IF('Base tratada'!$G1550&lt;=39,"30–39",
IF('Base tratada'!$G1550&lt;=49,"40–49",
IF('Base tratada'!$G1550&lt;=59,"50–59",
IF('Base tratada'!$G1550&lt;=69,"60–69",
"70–80")))))</f>
        <v>30–39</v>
      </c>
      <c r="I1550" s="34">
        <v>2403</v>
      </c>
      <c r="J1550" s="58" t="str">
        <f>IF('Base tratada'!$K1550=1,"Divorciado",
IF('Base tratada'!$L1550=1,"Casado",
IF('Base tratada'!$M1550=1, "Solteiro",
IF('Base tratada'!$N1550=1,"Juntos",
"Viúvo"))))</f>
        <v>Casado</v>
      </c>
      <c r="K1550" s="34">
        <v>0</v>
      </c>
      <c r="L1550" s="34">
        <v>1</v>
      </c>
      <c r="M1550" s="34">
        <v>0</v>
      </c>
      <c r="N1550" s="34">
        <v>0</v>
      </c>
      <c r="O1550" s="34">
        <v>0</v>
      </c>
      <c r="P1550" s="34">
        <v>0</v>
      </c>
      <c r="Q1550" s="34">
        <v>0</v>
      </c>
      <c r="R1550" s="34">
        <v>0</v>
      </c>
      <c r="S1550" s="34">
        <v>1</v>
      </c>
      <c r="T1550" s="34">
        <v>0</v>
      </c>
      <c r="U1550" s="35">
        <v>7</v>
      </c>
      <c r="V1550" s="35">
        <v>4</v>
      </c>
      <c r="W1550" s="35">
        <v>23</v>
      </c>
      <c r="X1550" s="35">
        <v>7</v>
      </c>
      <c r="Y1550" s="35">
        <v>0</v>
      </c>
      <c r="Z1550" s="35">
        <v>11</v>
      </c>
      <c r="AA1550" s="34">
        <v>1</v>
      </c>
      <c r="AB1550" s="34">
        <v>7</v>
      </c>
      <c r="AC1550" s="34">
        <v>1</v>
      </c>
      <c r="AD1550" s="34">
        <v>0</v>
      </c>
      <c r="AE1550" s="34">
        <v>3</v>
      </c>
      <c r="AF1550" s="58">
        <f>'Base tratada'!$AC1550+'Base tratada'!$AD1550+'Base tratada'!$AE1550</f>
        <v>4</v>
      </c>
      <c r="AG15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50" s="58" t="str">
        <f>IF('Base tratada'!$AC1550&gt;=MAX('Base tratada'!$AD1550,'Base tratada'!$AE1550),"Web",
IF('Base tratada'!$AD1550&gt;='Base tratada'!$AE1550,"Catalog",
"Store"))</f>
        <v>Store</v>
      </c>
      <c r="AI1550" s="59">
        <f>IF('Base tratada'!$AF1550=0,"0",'Base tratada'!$AK1550/'Base tratada'!$AF1550)</f>
        <v>10.25</v>
      </c>
      <c r="AJ1550" s="59" t="str">
        <f>IF('Base tratada'!$AI1550=0,"R$ 0",
IF('Base tratada'!$AI1550&lt;=25,"R$ 1–25",
IF('Base tratada'!$AI1550&lt;=50,"R$ 26–50",
"+R$ 50")))</f>
        <v>R$ 1–25</v>
      </c>
      <c r="AK1550" s="35">
        <v>41</v>
      </c>
      <c r="AL1550" s="58" t="str">
        <f>IF('Base tratada'!$AK1550&lt;=100,"R$ 0-100",
IF('Base tratada'!$AK1550&lt;=500,"R$ 101-500",
IF('Base tratada'!$AK1550&lt;=1000,"R$ 501-1000",
IF('Base tratada'!$AK1550&lt;=1500,"R$ 1001-1500",
"+R$ 1500"))))</f>
        <v>R$ 0-100</v>
      </c>
      <c r="AM1550" s="34">
        <v>0</v>
      </c>
      <c r="AN1550" s="34">
        <v>0</v>
      </c>
      <c r="AO1550" s="34">
        <v>0</v>
      </c>
      <c r="AP1550" s="34">
        <v>0</v>
      </c>
      <c r="AQ1550" s="34">
        <v>0</v>
      </c>
      <c r="AR1550" s="34">
        <v>0</v>
      </c>
      <c r="AS1550" s="34">
        <v>0</v>
      </c>
      <c r="AT1550" s="34">
        <v>3</v>
      </c>
      <c r="AU1550" s="34">
        <v>11</v>
      </c>
      <c r="AV1550" s="52">
        <v>30</v>
      </c>
      <c r="AW1550" s="57">
        <v>0</v>
      </c>
      <c r="AX1550" s="58" t="str">
        <f>IF(Tabela3[[#This Row],[Response]]=1, "Aceitou", "Não aceitou")</f>
        <v>Não aceitou</v>
      </c>
      <c r="AY1550" s="55" t="str">
        <f>Tabela3[[#This Row],[Faixa Recência]] &amp; " | " &amp; Tabela3[[#This Row],[Faixa Gasto]] &amp; " | " &amp; Tabela3[[#This Row],[Faixa ticket médio]]</f>
        <v>31-45 dias | R$ 0-100 | R$ 1–25</v>
      </c>
      <c r="AZ15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0" s="36"/>
    </row>
    <row r="1551" spans="1:54" x14ac:dyDescent="0.25">
      <c r="A1551" s="61">
        <v>1550</v>
      </c>
      <c r="B1551" s="37">
        <v>42014</v>
      </c>
      <c r="C1551" s="34">
        <v>1</v>
      </c>
      <c r="D1551" s="34">
        <v>0</v>
      </c>
      <c r="E1551" s="34">
        <v>56</v>
      </c>
      <c r="F1551" s="58" t="str">
        <f>IF('Base tratada'!$E1551&lt;=15,"0-15 dias",
IF('Base tratada'!$E1551&lt;=30, "16-30 dias",
IF('Base tratada'!$E1551&lt;=45, "31-45 dias",
IF('Base tratada'!$E1551&lt;=60, "46-60 dias",
IF('Base tratada'!$E1551&lt;=75, "61-75 dias", "76-99 dias")))))</f>
        <v>46-60 dias</v>
      </c>
      <c r="G1551" s="38">
        <v>43</v>
      </c>
      <c r="H1551" s="60" t="str">
        <f>IF('Base tratada'!$G1551&lt;=29,"24–29",
IF('Base tratada'!$G1551&lt;=39,"30–39",
IF('Base tratada'!$G1551&lt;=49,"40–49",
IF('Base tratada'!$G1551&lt;=59,"50–59",
IF('Base tratada'!$G1551&lt;=69,"60–69",
"70–80")))))</f>
        <v>40–49</v>
      </c>
      <c r="I1551" s="34">
        <v>2840</v>
      </c>
      <c r="J1551" s="58" t="str">
        <f>IF('Base tratada'!$K1551=1,"Divorciado",
IF('Base tratada'!$L1551=1,"Casado",
IF('Base tratada'!$M1551=1, "Solteiro",
IF('Base tratada'!$N1551=1,"Juntos",
"Viúvo"))))</f>
        <v>Casado</v>
      </c>
      <c r="K1551" s="34">
        <v>0</v>
      </c>
      <c r="L1551" s="34">
        <v>1</v>
      </c>
      <c r="M1551" s="34">
        <v>0</v>
      </c>
      <c r="N1551" s="34">
        <v>0</v>
      </c>
      <c r="O1551" s="34">
        <v>0</v>
      </c>
      <c r="P1551" s="34">
        <v>0</v>
      </c>
      <c r="Q1551" s="34">
        <v>0</v>
      </c>
      <c r="R1551" s="34">
        <v>1</v>
      </c>
      <c r="S1551" s="34">
        <v>0</v>
      </c>
      <c r="T1551" s="34">
        <v>0</v>
      </c>
      <c r="U1551" s="35">
        <v>244</v>
      </c>
      <c r="V1551" s="35">
        <v>15</v>
      </c>
      <c r="W1551" s="35">
        <v>108</v>
      </c>
      <c r="X1551" s="35">
        <v>4</v>
      </c>
      <c r="Y1551" s="35">
        <v>15</v>
      </c>
      <c r="Z1551" s="35">
        <v>50</v>
      </c>
      <c r="AA1551" s="34">
        <v>6</v>
      </c>
      <c r="AB1551" s="34">
        <v>8</v>
      </c>
      <c r="AC1551" s="34">
        <v>7</v>
      </c>
      <c r="AD1551" s="34">
        <v>1</v>
      </c>
      <c r="AE1551" s="34">
        <v>6</v>
      </c>
      <c r="AF1551" s="58">
        <f>'Base tratada'!$AC1551+'Base tratada'!$AD1551+'Base tratada'!$AE1551</f>
        <v>14</v>
      </c>
      <c r="AG15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51" s="58" t="str">
        <f>IF('Base tratada'!$AC1551&gt;=MAX('Base tratada'!$AD1551,'Base tratada'!$AE1551),"Web",
IF('Base tratada'!$AD1551&gt;='Base tratada'!$AE1551,"Catalog",
"Store"))</f>
        <v>Web</v>
      </c>
      <c r="AI1551" s="59">
        <f>IF('Base tratada'!$AF1551=0,"0",'Base tratada'!$AK1551/'Base tratada'!$AF1551)</f>
        <v>27.571428571428573</v>
      </c>
      <c r="AJ1551" s="59" t="str">
        <f>IF('Base tratada'!$AI1551=0,"R$ 0",
IF('Base tratada'!$AI1551&lt;=25,"R$ 1–25",
IF('Base tratada'!$AI1551&lt;=50,"R$ 26–50",
"+R$ 50")))</f>
        <v>R$ 26–50</v>
      </c>
      <c r="AK1551" s="35">
        <v>386</v>
      </c>
      <c r="AL1551" s="58" t="str">
        <f>IF('Base tratada'!$AK1551&lt;=100,"R$ 0-100",
IF('Base tratada'!$AK1551&lt;=500,"R$ 101-500",
IF('Base tratada'!$AK1551&lt;=1000,"R$ 501-1000",
IF('Base tratada'!$AK1551&lt;=1500,"R$ 1001-1500",
"+R$ 1500"))))</f>
        <v>R$ 101-500</v>
      </c>
      <c r="AM1551" s="34">
        <v>0</v>
      </c>
      <c r="AN1551" s="34">
        <v>0</v>
      </c>
      <c r="AO1551" s="34">
        <v>0</v>
      </c>
      <c r="AP1551" s="34">
        <v>0</v>
      </c>
      <c r="AQ1551" s="34">
        <v>0</v>
      </c>
      <c r="AR1551" s="34">
        <v>0</v>
      </c>
      <c r="AS1551" s="34">
        <v>0</v>
      </c>
      <c r="AT1551" s="34">
        <v>3</v>
      </c>
      <c r="AU1551" s="34">
        <v>11</v>
      </c>
      <c r="AV1551" s="52">
        <v>336</v>
      </c>
      <c r="AW1551" s="57">
        <v>1</v>
      </c>
      <c r="AX1551" s="58" t="str">
        <f>IF(Tabela3[[#This Row],[Response]]=1, "Aceitou", "Não aceitou")</f>
        <v>Aceitou</v>
      </c>
      <c r="AY1551" s="55" t="str">
        <f>Tabela3[[#This Row],[Faixa Recência]] &amp; " | " &amp; Tabela3[[#This Row],[Faixa Gasto]] &amp; " | " &amp; Tabela3[[#This Row],[Faixa ticket médio]]</f>
        <v>46-60 dias | R$ 101-500 | R$ 26–50</v>
      </c>
      <c r="AZ15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1" s="36"/>
    </row>
    <row r="1552" spans="1:54" x14ac:dyDescent="0.25">
      <c r="A1552" s="61">
        <v>1551</v>
      </c>
      <c r="B1552" s="37">
        <v>38201</v>
      </c>
      <c r="C1552" s="34">
        <v>0</v>
      </c>
      <c r="D1552" s="34">
        <v>1</v>
      </c>
      <c r="E1552" s="34">
        <v>19</v>
      </c>
      <c r="F1552" s="58" t="str">
        <f>IF('Base tratada'!$E1552&lt;=15,"0-15 dias",
IF('Base tratada'!$E1552&lt;=30, "16-30 dias",
IF('Base tratada'!$E1552&lt;=45, "31-45 dias",
IF('Base tratada'!$E1552&lt;=60, "46-60 dias",
IF('Base tratada'!$E1552&lt;=75, "61-75 dias", "76-99 dias")))))</f>
        <v>16-30 dias</v>
      </c>
      <c r="G1552" s="38">
        <v>60</v>
      </c>
      <c r="H1552" s="60" t="str">
        <f>IF('Base tratada'!$G1552&lt;=29,"24–29",
IF('Base tratada'!$G1552&lt;=39,"30–39",
IF('Base tratada'!$G1552&lt;=49,"40–49",
IF('Base tratada'!$G1552&lt;=59,"50–59",
IF('Base tratada'!$G1552&lt;=69,"60–69",
"70–80")))))</f>
        <v>60–69</v>
      </c>
      <c r="I1552" s="34">
        <v>2616</v>
      </c>
      <c r="J1552" s="58" t="str">
        <f>IF('Base tratada'!$K1552=1,"Divorciado",
IF('Base tratada'!$L1552=1,"Casado",
IF('Base tratada'!$M1552=1, "Solteiro",
IF('Base tratada'!$N1552=1,"Juntos",
"Viúvo"))))</f>
        <v>Juntos</v>
      </c>
      <c r="K1552" s="34">
        <v>0</v>
      </c>
      <c r="L1552" s="34">
        <v>0</v>
      </c>
      <c r="M1552" s="34">
        <v>0</v>
      </c>
      <c r="N1552" s="34">
        <v>1</v>
      </c>
      <c r="O1552" s="34">
        <v>0</v>
      </c>
      <c r="P1552" s="34">
        <v>0</v>
      </c>
      <c r="Q1552" s="34">
        <v>0</v>
      </c>
      <c r="R1552" s="34">
        <v>0</v>
      </c>
      <c r="S1552" s="34">
        <v>0</v>
      </c>
      <c r="T1552" s="34">
        <v>1</v>
      </c>
      <c r="U1552" s="35">
        <v>233</v>
      </c>
      <c r="V1552" s="35">
        <v>0</v>
      </c>
      <c r="W1552" s="35">
        <v>23</v>
      </c>
      <c r="X1552" s="35">
        <v>0</v>
      </c>
      <c r="Y1552" s="35">
        <v>0</v>
      </c>
      <c r="Z1552" s="35">
        <v>12</v>
      </c>
      <c r="AA1552" s="34">
        <v>4</v>
      </c>
      <c r="AB1552" s="34">
        <v>8</v>
      </c>
      <c r="AC1552" s="34">
        <v>5</v>
      </c>
      <c r="AD1552" s="34">
        <v>1</v>
      </c>
      <c r="AE1552" s="34">
        <v>5</v>
      </c>
      <c r="AF1552" s="58">
        <f>'Base tratada'!$AC1552+'Base tratada'!$AD1552+'Base tratada'!$AE1552</f>
        <v>11</v>
      </c>
      <c r="AG15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52" s="58" t="str">
        <f>IF('Base tratada'!$AC1552&gt;=MAX('Base tratada'!$AD1552,'Base tratada'!$AE1552),"Web",
IF('Base tratada'!$AD1552&gt;='Base tratada'!$AE1552,"Catalog",
"Store"))</f>
        <v>Web</v>
      </c>
      <c r="AI1552" s="59">
        <f>IF('Base tratada'!$AF1552=0,"0",'Base tratada'!$AK1552/'Base tratada'!$AF1552)</f>
        <v>23.272727272727273</v>
      </c>
      <c r="AJ1552" s="59" t="str">
        <f>IF('Base tratada'!$AI1552=0,"R$ 0",
IF('Base tratada'!$AI1552&lt;=25,"R$ 1–25",
IF('Base tratada'!$AI1552&lt;=50,"R$ 26–50",
"+R$ 50")))</f>
        <v>R$ 1–25</v>
      </c>
      <c r="AK1552" s="35">
        <v>256</v>
      </c>
      <c r="AL1552" s="58" t="str">
        <f>IF('Base tratada'!$AK1552&lt;=100,"R$ 0-100",
IF('Base tratada'!$AK1552&lt;=500,"R$ 101-500",
IF('Base tratada'!$AK1552&lt;=1000,"R$ 501-1000",
IF('Base tratada'!$AK1552&lt;=1500,"R$ 1001-1500",
"+R$ 1500"))))</f>
        <v>R$ 101-500</v>
      </c>
      <c r="AM1552" s="34">
        <v>0</v>
      </c>
      <c r="AN1552" s="34">
        <v>0</v>
      </c>
      <c r="AO1552" s="34">
        <v>0</v>
      </c>
      <c r="AP1552" s="34">
        <v>0</v>
      </c>
      <c r="AQ1552" s="34">
        <v>0</v>
      </c>
      <c r="AR1552" s="34">
        <v>0</v>
      </c>
      <c r="AS1552" s="34">
        <v>0</v>
      </c>
      <c r="AT1552" s="34">
        <v>3</v>
      </c>
      <c r="AU1552" s="34">
        <v>11</v>
      </c>
      <c r="AV1552" s="52">
        <v>244</v>
      </c>
      <c r="AW1552" s="57">
        <v>0</v>
      </c>
      <c r="AX1552" s="58" t="str">
        <f>IF(Tabela3[[#This Row],[Response]]=1, "Aceitou", "Não aceitou")</f>
        <v>Não aceitou</v>
      </c>
      <c r="AY1552" s="55" t="str">
        <f>Tabela3[[#This Row],[Faixa Recência]] &amp; " | " &amp; Tabela3[[#This Row],[Faixa Gasto]] &amp; " | " &amp; Tabela3[[#This Row],[Faixa ticket médio]]</f>
        <v>16-30 dias | R$ 101-500 | R$ 1–25</v>
      </c>
      <c r="AZ15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2" s="36"/>
    </row>
    <row r="1553" spans="1:54" x14ac:dyDescent="0.25">
      <c r="A1553" s="61">
        <v>1552</v>
      </c>
      <c r="B1553" s="37">
        <v>45203</v>
      </c>
      <c r="C1553" s="34">
        <v>2</v>
      </c>
      <c r="D1553" s="34">
        <v>0</v>
      </c>
      <c r="E1553" s="34">
        <v>4</v>
      </c>
      <c r="F1553" s="58" t="str">
        <f>IF('Base tratada'!$E1553&lt;=15,"0-15 dias",
IF('Base tratada'!$E1553&lt;=30, "16-30 dias",
IF('Base tratada'!$E1553&lt;=45, "31-45 dias",
IF('Base tratada'!$E1553&lt;=60, "46-60 dias",
IF('Base tratada'!$E1553&lt;=75, "61-75 dias", "76-99 dias")))))</f>
        <v>0-15 dias</v>
      </c>
      <c r="G1553" s="38">
        <v>38</v>
      </c>
      <c r="H1553" s="60" t="str">
        <f>IF('Base tratada'!$G1553&lt;=29,"24–29",
IF('Base tratada'!$G1553&lt;=39,"30–39",
IF('Base tratada'!$G1553&lt;=49,"40–49",
IF('Base tratada'!$G1553&lt;=59,"50–59",
IF('Base tratada'!$G1553&lt;=69,"60–69",
"70–80")))))</f>
        <v>30–39</v>
      </c>
      <c r="I1553" s="34">
        <v>2257</v>
      </c>
      <c r="J1553" s="58" t="str">
        <f>IF('Base tratada'!$K1553=1,"Divorciado",
IF('Base tratada'!$L1553=1,"Casado",
IF('Base tratada'!$M1553=1, "Solteiro",
IF('Base tratada'!$N1553=1,"Juntos",
"Viúvo"))))</f>
        <v>Juntos</v>
      </c>
      <c r="K1553" s="34">
        <v>0</v>
      </c>
      <c r="L1553" s="34">
        <v>0</v>
      </c>
      <c r="M1553" s="34">
        <v>0</v>
      </c>
      <c r="N1553" s="34">
        <v>1</v>
      </c>
      <c r="O1553" s="34">
        <v>0</v>
      </c>
      <c r="P1553" s="34">
        <v>0</v>
      </c>
      <c r="Q1553" s="34">
        <v>0</v>
      </c>
      <c r="R1553" s="34">
        <v>1</v>
      </c>
      <c r="S1553" s="34">
        <v>0</v>
      </c>
      <c r="T1553" s="34">
        <v>0</v>
      </c>
      <c r="U1553" s="35">
        <v>35</v>
      </c>
      <c r="V1553" s="35">
        <v>3</v>
      </c>
      <c r="W1553" s="35">
        <v>67</v>
      </c>
      <c r="X1553" s="35">
        <v>10</v>
      </c>
      <c r="Y1553" s="35">
        <v>8</v>
      </c>
      <c r="Z1553" s="35">
        <v>24</v>
      </c>
      <c r="AA1553" s="34">
        <v>1</v>
      </c>
      <c r="AB1553" s="34">
        <v>6</v>
      </c>
      <c r="AC1553" s="34">
        <v>3</v>
      </c>
      <c r="AD1553" s="34">
        <v>1</v>
      </c>
      <c r="AE1553" s="34">
        <v>3</v>
      </c>
      <c r="AF1553" s="58">
        <f>'Base tratada'!$AC1553+'Base tratada'!$AD1553+'Base tratada'!$AE1553</f>
        <v>7</v>
      </c>
      <c r="AG15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53" s="58" t="str">
        <f>IF('Base tratada'!$AC1553&gt;=MAX('Base tratada'!$AD1553,'Base tratada'!$AE1553),"Web",
IF('Base tratada'!$AD1553&gt;='Base tratada'!$AE1553,"Catalog",
"Store"))</f>
        <v>Web</v>
      </c>
      <c r="AI1553" s="59">
        <f>IF('Base tratada'!$AF1553=0,"0",'Base tratada'!$AK1553/'Base tratada'!$AF1553)</f>
        <v>17.571428571428573</v>
      </c>
      <c r="AJ1553" s="59" t="str">
        <f>IF('Base tratada'!$AI1553=0,"R$ 0",
IF('Base tratada'!$AI1553&lt;=25,"R$ 1–25",
IF('Base tratada'!$AI1553&lt;=50,"R$ 26–50",
"+R$ 50")))</f>
        <v>R$ 1–25</v>
      </c>
      <c r="AK1553" s="35">
        <v>123</v>
      </c>
      <c r="AL1553" s="58" t="str">
        <f>IF('Base tratada'!$AK1553&lt;=100,"R$ 0-100",
IF('Base tratada'!$AK1553&lt;=500,"R$ 101-500",
IF('Base tratada'!$AK1553&lt;=1000,"R$ 501-1000",
IF('Base tratada'!$AK1553&lt;=1500,"R$ 1001-1500",
"+R$ 1500"))))</f>
        <v>R$ 101-500</v>
      </c>
      <c r="AM1553" s="34">
        <v>0</v>
      </c>
      <c r="AN1553" s="34">
        <v>0</v>
      </c>
      <c r="AO1553" s="34">
        <v>0</v>
      </c>
      <c r="AP1553" s="34">
        <v>0</v>
      </c>
      <c r="AQ1553" s="34">
        <v>0</v>
      </c>
      <c r="AR1553" s="34">
        <v>0</v>
      </c>
      <c r="AS1553" s="34">
        <v>0</v>
      </c>
      <c r="AT1553" s="34">
        <v>3</v>
      </c>
      <c r="AU1553" s="34">
        <v>11</v>
      </c>
      <c r="AV1553" s="52">
        <v>99</v>
      </c>
      <c r="AW1553" s="57">
        <v>1</v>
      </c>
      <c r="AX1553" s="58" t="str">
        <f>IF(Tabela3[[#This Row],[Response]]=1, "Aceitou", "Não aceitou")</f>
        <v>Aceitou</v>
      </c>
      <c r="AY1553" s="55" t="str">
        <f>Tabela3[[#This Row],[Faixa Recência]] &amp; " | " &amp; Tabela3[[#This Row],[Faixa Gasto]] &amp; " | " &amp; Tabela3[[#This Row],[Faixa ticket médio]]</f>
        <v>0-15 dias | R$ 101-500 | R$ 1–25</v>
      </c>
      <c r="AZ15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3" s="36"/>
    </row>
    <row r="1554" spans="1:54" x14ac:dyDescent="0.25">
      <c r="A1554" s="61">
        <v>1553</v>
      </c>
      <c r="B1554" s="37">
        <v>81574</v>
      </c>
      <c r="C1554" s="34">
        <v>0</v>
      </c>
      <c r="D1554" s="34">
        <v>0</v>
      </c>
      <c r="E1554" s="34">
        <v>89</v>
      </c>
      <c r="F1554" s="58" t="str">
        <f>IF('Base tratada'!$E1554&lt;=15,"0-15 dias",
IF('Base tratada'!$E1554&lt;=30, "16-30 dias",
IF('Base tratada'!$E1554&lt;=45, "31-45 dias",
IF('Base tratada'!$E1554&lt;=60, "46-60 dias",
IF('Base tratada'!$E1554&lt;=75, "61-75 dias", "76-99 dias")))))</f>
        <v>76-99 dias</v>
      </c>
      <c r="G1554" s="38">
        <v>73</v>
      </c>
      <c r="H1554" s="60" t="str">
        <f>IF('Base tratada'!$G1554&lt;=29,"24–29",
IF('Base tratada'!$G1554&lt;=39,"30–39",
IF('Base tratada'!$G1554&lt;=49,"40–49",
IF('Base tratada'!$G1554&lt;=59,"50–59",
IF('Base tratada'!$G1554&lt;=69,"60–69",
"70–80")))))</f>
        <v>70–80</v>
      </c>
      <c r="I1554" s="34">
        <v>2221</v>
      </c>
      <c r="J1554" s="58" t="str">
        <f>IF('Base tratada'!$K1554=1,"Divorciado",
IF('Base tratada'!$L1554=1,"Casado",
IF('Base tratada'!$M1554=1, "Solteiro",
IF('Base tratada'!$N1554=1,"Juntos",
"Viúvo"))))</f>
        <v>Juntos</v>
      </c>
      <c r="K1554" s="34">
        <v>0</v>
      </c>
      <c r="L1554" s="34">
        <v>0</v>
      </c>
      <c r="M1554" s="34">
        <v>0</v>
      </c>
      <c r="N1554" s="34">
        <v>1</v>
      </c>
      <c r="O1554" s="34">
        <v>0</v>
      </c>
      <c r="P1554" s="34">
        <v>0</v>
      </c>
      <c r="Q1554" s="34">
        <v>0</v>
      </c>
      <c r="R1554" s="34">
        <v>0</v>
      </c>
      <c r="S1554" s="34">
        <v>0</v>
      </c>
      <c r="T1554" s="34">
        <v>1</v>
      </c>
      <c r="U1554" s="35">
        <v>1252</v>
      </c>
      <c r="V1554" s="35">
        <v>0</v>
      </c>
      <c r="W1554" s="35">
        <v>465</v>
      </c>
      <c r="X1554" s="35">
        <v>46</v>
      </c>
      <c r="Y1554" s="35">
        <v>35</v>
      </c>
      <c r="Z1554" s="35">
        <v>0</v>
      </c>
      <c r="AA1554" s="34">
        <v>1</v>
      </c>
      <c r="AB1554" s="34">
        <v>1</v>
      </c>
      <c r="AC1554" s="34">
        <v>4</v>
      </c>
      <c r="AD1554" s="34">
        <v>5</v>
      </c>
      <c r="AE1554" s="34">
        <v>8</v>
      </c>
      <c r="AF1554" s="58">
        <f>'Base tratada'!$AC1554+'Base tratada'!$AD1554+'Base tratada'!$AE1554</f>
        <v>17</v>
      </c>
      <c r="AG15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54" s="58" t="str">
        <f>IF('Base tratada'!$AC1554&gt;=MAX('Base tratada'!$AD1554,'Base tratada'!$AE1554),"Web",
IF('Base tratada'!$AD1554&gt;='Base tratada'!$AE1554,"Catalog",
"Store"))</f>
        <v>Store</v>
      </c>
      <c r="AI1554" s="59">
        <f>IF('Base tratada'!$AF1554=0,"0",'Base tratada'!$AK1554/'Base tratada'!$AF1554)</f>
        <v>105.76470588235294</v>
      </c>
      <c r="AJ1554" s="59" t="str">
        <f>IF('Base tratada'!$AI1554=0,"R$ 0",
IF('Base tratada'!$AI1554&lt;=25,"R$ 1–25",
IF('Base tratada'!$AI1554&lt;=50,"R$ 26–50",
"+R$ 50")))</f>
        <v>+R$ 50</v>
      </c>
      <c r="AK1554" s="35">
        <v>1798</v>
      </c>
      <c r="AL1554" s="58" t="str">
        <f>IF('Base tratada'!$AK1554&lt;=100,"R$ 0-100",
IF('Base tratada'!$AK1554&lt;=500,"R$ 101-500",
IF('Base tratada'!$AK1554&lt;=1000,"R$ 501-1000",
IF('Base tratada'!$AK1554&lt;=1500,"R$ 1001-1500",
"+R$ 1500"))))</f>
        <v>+R$ 1500</v>
      </c>
      <c r="AM1554" s="34">
        <v>0</v>
      </c>
      <c r="AN1554" s="34">
        <v>0</v>
      </c>
      <c r="AO1554" s="34">
        <v>0</v>
      </c>
      <c r="AP1554" s="34">
        <v>1</v>
      </c>
      <c r="AQ1554" s="34">
        <v>1</v>
      </c>
      <c r="AR1554" s="34">
        <v>2</v>
      </c>
      <c r="AS1554" s="34">
        <v>0</v>
      </c>
      <c r="AT1554" s="34">
        <v>3</v>
      </c>
      <c r="AU1554" s="34">
        <v>11</v>
      </c>
      <c r="AV1554" s="52">
        <v>1798</v>
      </c>
      <c r="AW1554" s="57">
        <v>0</v>
      </c>
      <c r="AX1554" s="58" t="str">
        <f>IF(Tabela3[[#This Row],[Response]]=1, "Aceitou", "Não aceitou")</f>
        <v>Não aceitou</v>
      </c>
      <c r="AY1554" s="55" t="str">
        <f>Tabela3[[#This Row],[Faixa Recência]] &amp; " | " &amp; Tabela3[[#This Row],[Faixa Gasto]] &amp; " | " &amp; Tabela3[[#This Row],[Faixa ticket médio]]</f>
        <v>76-99 dias | +R$ 1500 | +R$ 50</v>
      </c>
      <c r="AZ15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4" s="36"/>
    </row>
    <row r="1555" spans="1:54" x14ac:dyDescent="0.25">
      <c r="A1555" s="61">
        <v>1554</v>
      </c>
      <c r="B1555" s="37">
        <v>34935</v>
      </c>
      <c r="C1555" s="34">
        <v>0</v>
      </c>
      <c r="D1555" s="34">
        <v>0</v>
      </c>
      <c r="E1555" s="34">
        <v>71</v>
      </c>
      <c r="F1555" s="58" t="str">
        <f>IF('Base tratada'!$E1555&lt;=15,"0-15 dias",
IF('Base tratada'!$E1555&lt;=30, "16-30 dias",
IF('Base tratada'!$E1555&lt;=45, "31-45 dias",
IF('Base tratada'!$E1555&lt;=60, "46-60 dias",
IF('Base tratada'!$E1555&lt;=75, "61-75 dias", "76-99 dias")))))</f>
        <v>61-75 dias</v>
      </c>
      <c r="G1555" s="38">
        <v>28</v>
      </c>
      <c r="H1555" s="60" t="str">
        <f>IF('Base tratada'!$G1555&lt;=29,"24–29",
IF('Base tratada'!$G1555&lt;=39,"30–39",
IF('Base tratada'!$G1555&lt;=49,"40–49",
IF('Base tratada'!$G1555&lt;=59,"50–59",
IF('Base tratada'!$G1555&lt;=69,"60–69",
"70–80")))))</f>
        <v>24–29</v>
      </c>
      <c r="I1555" s="34">
        <v>2532</v>
      </c>
      <c r="J1555" s="58" t="str">
        <f>IF('Base tratada'!$K1555=1,"Divorciado",
IF('Base tratada'!$L1555=1,"Casado",
IF('Base tratada'!$M1555=1, "Solteiro",
IF('Base tratada'!$N1555=1,"Juntos",
"Viúvo"))))</f>
        <v>Casado</v>
      </c>
      <c r="K1555" s="34">
        <v>0</v>
      </c>
      <c r="L1555" s="34">
        <v>1</v>
      </c>
      <c r="M1555" s="34">
        <v>0</v>
      </c>
      <c r="N1555" s="34">
        <v>0</v>
      </c>
      <c r="O1555" s="34">
        <v>0</v>
      </c>
      <c r="P1555" s="34">
        <v>0</v>
      </c>
      <c r="Q1555" s="34">
        <v>0</v>
      </c>
      <c r="R1555" s="34">
        <v>1</v>
      </c>
      <c r="S1555" s="34">
        <v>0</v>
      </c>
      <c r="T1555" s="34">
        <v>0</v>
      </c>
      <c r="U1555" s="35">
        <v>34</v>
      </c>
      <c r="V1555" s="35">
        <v>4</v>
      </c>
      <c r="W1555" s="35">
        <v>66</v>
      </c>
      <c r="X1555" s="35">
        <v>3</v>
      </c>
      <c r="Y1555" s="35">
        <v>10</v>
      </c>
      <c r="Z1555" s="35">
        <v>20</v>
      </c>
      <c r="AA1555" s="34">
        <v>1</v>
      </c>
      <c r="AB1555" s="34">
        <v>7</v>
      </c>
      <c r="AC1555" s="34">
        <v>2</v>
      </c>
      <c r="AD1555" s="34">
        <v>1</v>
      </c>
      <c r="AE1555" s="34">
        <v>4</v>
      </c>
      <c r="AF1555" s="58">
        <f>'Base tratada'!$AC1555+'Base tratada'!$AD1555+'Base tratada'!$AE1555</f>
        <v>7</v>
      </c>
      <c r="AG15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55" s="58" t="str">
        <f>IF('Base tratada'!$AC1555&gt;=MAX('Base tratada'!$AD1555,'Base tratada'!$AE1555),"Web",
IF('Base tratada'!$AD1555&gt;='Base tratada'!$AE1555,"Catalog",
"Store"))</f>
        <v>Store</v>
      </c>
      <c r="AI1555" s="59">
        <f>IF('Base tratada'!$AF1555=0,"0",'Base tratada'!$AK1555/'Base tratada'!$AF1555)</f>
        <v>16.714285714285715</v>
      </c>
      <c r="AJ1555" s="59" t="str">
        <f>IF('Base tratada'!$AI1555=0,"R$ 0",
IF('Base tratada'!$AI1555&lt;=25,"R$ 1–25",
IF('Base tratada'!$AI1555&lt;=50,"R$ 26–50",
"+R$ 50")))</f>
        <v>R$ 1–25</v>
      </c>
      <c r="AK1555" s="35">
        <v>117</v>
      </c>
      <c r="AL1555" s="58" t="str">
        <f>IF('Base tratada'!$AK1555&lt;=100,"R$ 0-100",
IF('Base tratada'!$AK1555&lt;=500,"R$ 101-500",
IF('Base tratada'!$AK1555&lt;=1000,"R$ 501-1000",
IF('Base tratada'!$AK1555&lt;=1500,"R$ 1001-1500",
"+R$ 1500"))))</f>
        <v>R$ 101-500</v>
      </c>
      <c r="AM1555" s="34">
        <v>0</v>
      </c>
      <c r="AN1555" s="34">
        <v>0</v>
      </c>
      <c r="AO1555" s="34">
        <v>0</v>
      </c>
      <c r="AP1555" s="34">
        <v>0</v>
      </c>
      <c r="AQ1555" s="34">
        <v>0</v>
      </c>
      <c r="AR1555" s="34">
        <v>0</v>
      </c>
      <c r="AS1555" s="34">
        <v>0</v>
      </c>
      <c r="AT1555" s="34">
        <v>3</v>
      </c>
      <c r="AU1555" s="34">
        <v>11</v>
      </c>
      <c r="AV1555" s="52">
        <v>97</v>
      </c>
      <c r="AW1555" s="57">
        <v>0</v>
      </c>
      <c r="AX1555" s="58" t="str">
        <f>IF(Tabela3[[#This Row],[Response]]=1, "Aceitou", "Não aceitou")</f>
        <v>Não aceitou</v>
      </c>
      <c r="AY1555" s="55" t="str">
        <f>Tabela3[[#This Row],[Faixa Recência]] &amp; " | " &amp; Tabela3[[#This Row],[Faixa Gasto]] &amp; " | " &amp; Tabela3[[#This Row],[Faixa ticket médio]]</f>
        <v>61-75 dias | R$ 101-500 | R$ 1–25</v>
      </c>
      <c r="AZ15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5" s="36"/>
    </row>
    <row r="1556" spans="1:54" x14ac:dyDescent="0.25">
      <c r="A1556" s="61">
        <v>1555</v>
      </c>
      <c r="B1556" s="37">
        <v>60482</v>
      </c>
      <c r="C1556" s="34">
        <v>0</v>
      </c>
      <c r="D1556" s="34">
        <v>1</v>
      </c>
      <c r="E1556" s="34">
        <v>81</v>
      </c>
      <c r="F1556" s="58" t="str">
        <f>IF('Base tratada'!$E1556&lt;=15,"0-15 dias",
IF('Base tratada'!$E1556&lt;=30, "16-30 dias",
IF('Base tratada'!$E1556&lt;=45, "31-45 dias",
IF('Base tratada'!$E1556&lt;=60, "46-60 dias",
IF('Base tratada'!$E1556&lt;=75, "61-75 dias", "76-99 dias")))))</f>
        <v>76-99 dias</v>
      </c>
      <c r="G1556" s="38">
        <v>44</v>
      </c>
      <c r="H1556" s="60" t="str">
        <f>IF('Base tratada'!$G1556&lt;=29,"24–29",
IF('Base tratada'!$G1556&lt;=39,"30–39",
IF('Base tratada'!$G1556&lt;=49,"40–49",
IF('Base tratada'!$G1556&lt;=59,"50–59",
IF('Base tratada'!$G1556&lt;=69,"60–69",
"70–80")))))</f>
        <v>40–49</v>
      </c>
      <c r="I1556" s="34">
        <v>2681</v>
      </c>
      <c r="J1556" s="58" t="str">
        <f>IF('Base tratada'!$K1556=1,"Divorciado",
IF('Base tratada'!$L1556=1,"Casado",
IF('Base tratada'!$M1556=1, "Solteiro",
IF('Base tratada'!$N1556=1,"Juntos",
"Viúvo"))))</f>
        <v>Solteiro</v>
      </c>
      <c r="K1556" s="34">
        <v>0</v>
      </c>
      <c r="L1556" s="34">
        <v>0</v>
      </c>
      <c r="M1556" s="34">
        <v>1</v>
      </c>
      <c r="N1556" s="34">
        <v>0</v>
      </c>
      <c r="O1556" s="34">
        <v>0</v>
      </c>
      <c r="P1556" s="34">
        <v>0</v>
      </c>
      <c r="Q1556" s="34">
        <v>0</v>
      </c>
      <c r="R1556" s="34">
        <v>0</v>
      </c>
      <c r="S1556" s="34">
        <v>1</v>
      </c>
      <c r="T1556" s="34">
        <v>0</v>
      </c>
      <c r="U1556" s="35">
        <v>255</v>
      </c>
      <c r="V1556" s="35">
        <v>43</v>
      </c>
      <c r="W1556" s="35">
        <v>134</v>
      </c>
      <c r="X1556" s="35">
        <v>37</v>
      </c>
      <c r="Y1556" s="35">
        <v>14</v>
      </c>
      <c r="Z1556" s="35">
        <v>24</v>
      </c>
      <c r="AA1556" s="34">
        <v>1</v>
      </c>
      <c r="AB1556" s="34">
        <v>7</v>
      </c>
      <c r="AC1556" s="34">
        <v>7</v>
      </c>
      <c r="AD1556" s="34">
        <v>2</v>
      </c>
      <c r="AE1556" s="34">
        <v>7</v>
      </c>
      <c r="AF1556" s="58">
        <f>'Base tratada'!$AC1556+'Base tratada'!$AD1556+'Base tratada'!$AE1556</f>
        <v>16</v>
      </c>
      <c r="AG15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56" s="58" t="str">
        <f>IF('Base tratada'!$AC1556&gt;=MAX('Base tratada'!$AD1556,'Base tratada'!$AE1556),"Web",
IF('Base tratada'!$AD1556&gt;='Base tratada'!$AE1556,"Catalog",
"Store"))</f>
        <v>Web</v>
      </c>
      <c r="AI1556" s="59">
        <f>IF('Base tratada'!$AF1556=0,"0",'Base tratada'!$AK1556/'Base tratada'!$AF1556)</f>
        <v>30.1875</v>
      </c>
      <c r="AJ1556" s="59" t="str">
        <f>IF('Base tratada'!$AI1556=0,"R$ 0",
IF('Base tratada'!$AI1556&lt;=25,"R$ 1–25",
IF('Base tratada'!$AI1556&lt;=50,"R$ 26–50",
"+R$ 50")))</f>
        <v>R$ 26–50</v>
      </c>
      <c r="AK1556" s="35">
        <v>483</v>
      </c>
      <c r="AL1556" s="58" t="str">
        <f>IF('Base tratada'!$AK1556&lt;=100,"R$ 0-100",
IF('Base tratada'!$AK1556&lt;=500,"R$ 101-500",
IF('Base tratada'!$AK1556&lt;=1000,"R$ 501-1000",
IF('Base tratada'!$AK1556&lt;=1500,"R$ 1001-1500",
"+R$ 1500"))))</f>
        <v>R$ 101-500</v>
      </c>
      <c r="AM1556" s="34">
        <v>0</v>
      </c>
      <c r="AN1556" s="34">
        <v>0</v>
      </c>
      <c r="AO1556" s="34">
        <v>0</v>
      </c>
      <c r="AP1556" s="34">
        <v>0</v>
      </c>
      <c r="AQ1556" s="34">
        <v>0</v>
      </c>
      <c r="AR1556" s="34">
        <v>0</v>
      </c>
      <c r="AS1556" s="34">
        <v>0</v>
      </c>
      <c r="AT1556" s="34">
        <v>3</v>
      </c>
      <c r="AU1556" s="34">
        <v>11</v>
      </c>
      <c r="AV1556" s="52">
        <v>459</v>
      </c>
      <c r="AW1556" s="57">
        <v>0</v>
      </c>
      <c r="AX1556" s="58" t="str">
        <f>IF(Tabela3[[#This Row],[Response]]=1, "Aceitou", "Não aceitou")</f>
        <v>Não aceitou</v>
      </c>
      <c r="AY1556" s="55" t="str">
        <f>Tabela3[[#This Row],[Faixa Recência]] &amp; " | " &amp; Tabela3[[#This Row],[Faixa Gasto]] &amp; " | " &amp; Tabela3[[#This Row],[Faixa ticket médio]]</f>
        <v>76-99 dias | R$ 101-500 | R$ 26–50</v>
      </c>
      <c r="AZ15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6" s="36"/>
    </row>
    <row r="1557" spans="1:54" x14ac:dyDescent="0.25">
      <c r="A1557" s="61">
        <v>1556</v>
      </c>
      <c r="B1557" s="37">
        <v>34633</v>
      </c>
      <c r="C1557" s="34">
        <v>2</v>
      </c>
      <c r="D1557" s="34">
        <v>1</v>
      </c>
      <c r="E1557" s="34">
        <v>31</v>
      </c>
      <c r="F1557" s="58" t="str">
        <f>IF('Base tratada'!$E1557&lt;=15,"0-15 dias",
IF('Base tratada'!$E1557&lt;=30, "16-30 dias",
IF('Base tratada'!$E1557&lt;=45, "31-45 dias",
IF('Base tratada'!$E1557&lt;=60, "46-60 dias",
IF('Base tratada'!$E1557&lt;=75, "61-75 dias", "76-99 dias")))))</f>
        <v>31-45 dias</v>
      </c>
      <c r="G1557" s="38">
        <v>64</v>
      </c>
      <c r="H1557" s="60" t="str">
        <f>IF('Base tratada'!$G1557&lt;=29,"24–29",
IF('Base tratada'!$G1557&lt;=39,"30–39",
IF('Base tratada'!$G1557&lt;=49,"40–49",
IF('Base tratada'!$G1557&lt;=59,"50–59",
IF('Base tratada'!$G1557&lt;=69,"60–69",
"70–80")))))</f>
        <v>60–69</v>
      </c>
      <c r="I1557" s="34">
        <v>2316</v>
      </c>
      <c r="J1557" s="58" t="str">
        <f>IF('Base tratada'!$K1557=1,"Divorciado",
IF('Base tratada'!$L1557=1,"Casado",
IF('Base tratada'!$M1557=1, "Solteiro",
IF('Base tratada'!$N1557=1,"Juntos",
"Viúvo"))))</f>
        <v>Juntos</v>
      </c>
      <c r="K1557" s="34">
        <v>0</v>
      </c>
      <c r="L1557" s="34">
        <v>0</v>
      </c>
      <c r="M1557" s="34">
        <v>0</v>
      </c>
      <c r="N1557" s="34">
        <v>1</v>
      </c>
      <c r="O1557" s="34">
        <v>0</v>
      </c>
      <c r="P1557" s="34">
        <v>0</v>
      </c>
      <c r="Q1557" s="34">
        <v>0</v>
      </c>
      <c r="R1557" s="34">
        <v>1</v>
      </c>
      <c r="S1557" s="34">
        <v>0</v>
      </c>
      <c r="T1557" s="34">
        <v>0</v>
      </c>
      <c r="U1557" s="35">
        <v>8</v>
      </c>
      <c r="V1557" s="35">
        <v>1</v>
      </c>
      <c r="W1557" s="35">
        <v>5</v>
      </c>
      <c r="X1557" s="35">
        <v>0</v>
      </c>
      <c r="Y1557" s="35">
        <v>0</v>
      </c>
      <c r="Z1557" s="35">
        <v>1</v>
      </c>
      <c r="AA1557" s="34">
        <v>1</v>
      </c>
      <c r="AB1557" s="34">
        <v>6</v>
      </c>
      <c r="AC1557" s="34">
        <v>1</v>
      </c>
      <c r="AD1557" s="34">
        <v>0</v>
      </c>
      <c r="AE1557" s="34">
        <v>2</v>
      </c>
      <c r="AF1557" s="58">
        <f>'Base tratada'!$AC1557+'Base tratada'!$AD1557+'Base tratada'!$AE1557</f>
        <v>3</v>
      </c>
      <c r="AG15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57" s="58" t="str">
        <f>IF('Base tratada'!$AC1557&gt;=MAX('Base tratada'!$AD1557,'Base tratada'!$AE1557),"Web",
IF('Base tratada'!$AD1557&gt;='Base tratada'!$AE1557,"Catalog",
"Store"))</f>
        <v>Store</v>
      </c>
      <c r="AI1557" s="59">
        <f>IF('Base tratada'!$AF1557=0,"0",'Base tratada'!$AK1557/'Base tratada'!$AF1557)</f>
        <v>4.666666666666667</v>
      </c>
      <c r="AJ1557" s="59" t="str">
        <f>IF('Base tratada'!$AI1557=0,"R$ 0",
IF('Base tratada'!$AI1557&lt;=25,"R$ 1–25",
IF('Base tratada'!$AI1557&lt;=50,"R$ 26–50",
"+R$ 50")))</f>
        <v>R$ 1–25</v>
      </c>
      <c r="AK1557" s="35">
        <v>14</v>
      </c>
      <c r="AL1557" s="58" t="str">
        <f>IF('Base tratada'!$AK1557&lt;=100,"R$ 0-100",
IF('Base tratada'!$AK1557&lt;=500,"R$ 101-500",
IF('Base tratada'!$AK1557&lt;=1000,"R$ 501-1000",
IF('Base tratada'!$AK1557&lt;=1500,"R$ 1001-1500",
"+R$ 1500"))))</f>
        <v>R$ 0-100</v>
      </c>
      <c r="AM1557" s="34">
        <v>0</v>
      </c>
      <c r="AN1557" s="34">
        <v>0</v>
      </c>
      <c r="AO1557" s="34">
        <v>0</v>
      </c>
      <c r="AP1557" s="34">
        <v>0</v>
      </c>
      <c r="AQ1557" s="34">
        <v>0</v>
      </c>
      <c r="AR1557" s="34">
        <v>0</v>
      </c>
      <c r="AS1557" s="34">
        <v>0</v>
      </c>
      <c r="AT1557" s="34">
        <v>3</v>
      </c>
      <c r="AU1557" s="34">
        <v>11</v>
      </c>
      <c r="AV1557" s="52">
        <v>13</v>
      </c>
      <c r="AW1557" s="57">
        <v>0</v>
      </c>
      <c r="AX1557" s="58" t="str">
        <f>IF(Tabela3[[#This Row],[Response]]=1, "Aceitou", "Não aceitou")</f>
        <v>Não aceitou</v>
      </c>
      <c r="AY1557" s="55" t="str">
        <f>Tabela3[[#This Row],[Faixa Recência]] &amp; " | " &amp; Tabela3[[#This Row],[Faixa Gasto]] &amp; " | " &amp; Tabela3[[#This Row],[Faixa ticket médio]]</f>
        <v>31-45 dias | R$ 0-100 | R$ 1–25</v>
      </c>
      <c r="AZ15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7" s="36"/>
    </row>
    <row r="1558" spans="1:54" x14ac:dyDescent="0.25">
      <c r="A1558" s="61">
        <v>1557</v>
      </c>
      <c r="B1558" s="37">
        <v>78093</v>
      </c>
      <c r="C1558" s="34">
        <v>0</v>
      </c>
      <c r="D1558" s="34">
        <v>0</v>
      </c>
      <c r="E1558" s="34">
        <v>53</v>
      </c>
      <c r="F1558" s="58" t="str">
        <f>IF('Base tratada'!$E1558&lt;=15,"0-15 dias",
IF('Base tratada'!$E1558&lt;=30, "16-30 dias",
IF('Base tratada'!$E1558&lt;=45, "31-45 dias",
IF('Base tratada'!$E1558&lt;=60, "46-60 dias",
IF('Base tratada'!$E1558&lt;=75, "61-75 dias", "76-99 dias")))))</f>
        <v>46-60 dias</v>
      </c>
      <c r="G1558" s="38">
        <v>73</v>
      </c>
      <c r="H1558" s="60" t="str">
        <f>IF('Base tratada'!$G1558&lt;=29,"24–29",
IF('Base tratada'!$G1558&lt;=39,"30–39",
IF('Base tratada'!$G1558&lt;=49,"40–49",
IF('Base tratada'!$G1558&lt;=59,"50–59",
IF('Base tratada'!$G1558&lt;=69,"60–69",
"70–80")))))</f>
        <v>70–80</v>
      </c>
      <c r="I1558" s="34">
        <v>2359</v>
      </c>
      <c r="J1558" s="58" t="str">
        <f>IF('Base tratada'!$K1558=1,"Divorciado",
IF('Base tratada'!$L1558=1,"Casado",
IF('Base tratada'!$M1558=1, "Solteiro",
IF('Base tratada'!$N1558=1,"Juntos",
"Viúvo"))))</f>
        <v>Juntos</v>
      </c>
      <c r="K1558" s="34">
        <v>0</v>
      </c>
      <c r="L1558" s="34">
        <v>0</v>
      </c>
      <c r="M1558" s="34">
        <v>0</v>
      </c>
      <c r="N1558" s="34">
        <v>1</v>
      </c>
      <c r="O1558" s="34">
        <v>0</v>
      </c>
      <c r="P1558" s="34">
        <v>0</v>
      </c>
      <c r="Q1558" s="34">
        <v>0</v>
      </c>
      <c r="R1558" s="34">
        <v>0</v>
      </c>
      <c r="S1558" s="34">
        <v>1</v>
      </c>
      <c r="T1558" s="34">
        <v>0</v>
      </c>
      <c r="U1558" s="35">
        <v>368</v>
      </c>
      <c r="V1558" s="35">
        <v>32</v>
      </c>
      <c r="W1558" s="35">
        <v>639</v>
      </c>
      <c r="X1558" s="35">
        <v>13</v>
      </c>
      <c r="Y1558" s="35">
        <v>43</v>
      </c>
      <c r="Z1558" s="35">
        <v>10</v>
      </c>
      <c r="AA1558" s="34">
        <v>1</v>
      </c>
      <c r="AB1558" s="34">
        <v>1</v>
      </c>
      <c r="AC1558" s="34">
        <v>4</v>
      </c>
      <c r="AD1558" s="34">
        <v>7</v>
      </c>
      <c r="AE1558" s="34">
        <v>5</v>
      </c>
      <c r="AF1558" s="58">
        <f>'Base tratada'!$AC1558+'Base tratada'!$AD1558+'Base tratada'!$AE1558</f>
        <v>16</v>
      </c>
      <c r="AG15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58" s="58" t="str">
        <f>IF('Base tratada'!$AC1558&gt;=MAX('Base tratada'!$AD1558,'Base tratada'!$AE1558),"Web",
IF('Base tratada'!$AD1558&gt;='Base tratada'!$AE1558,"Catalog",
"Store"))</f>
        <v>Catalog</v>
      </c>
      <c r="AI1558" s="59">
        <f>IF('Base tratada'!$AF1558=0,"0",'Base tratada'!$AK1558/'Base tratada'!$AF1558)</f>
        <v>68.4375</v>
      </c>
      <c r="AJ1558" s="59" t="str">
        <f>IF('Base tratada'!$AI1558=0,"R$ 0",
IF('Base tratada'!$AI1558&lt;=25,"R$ 1–25",
IF('Base tratada'!$AI1558&lt;=50,"R$ 26–50",
"+R$ 50")))</f>
        <v>+R$ 50</v>
      </c>
      <c r="AK1558" s="35">
        <v>1095</v>
      </c>
      <c r="AL1558" s="58" t="str">
        <f>IF('Base tratada'!$AK1558&lt;=100,"R$ 0-100",
IF('Base tratada'!$AK1558&lt;=500,"R$ 101-500",
IF('Base tratada'!$AK1558&lt;=1000,"R$ 501-1000",
IF('Base tratada'!$AK1558&lt;=1500,"R$ 1001-1500",
"+R$ 1500"))))</f>
        <v>R$ 1001-1500</v>
      </c>
      <c r="AM1558" s="34">
        <v>0</v>
      </c>
      <c r="AN1558" s="34">
        <v>0</v>
      </c>
      <c r="AO1558" s="34">
        <v>0</v>
      </c>
      <c r="AP1558" s="34">
        <v>0</v>
      </c>
      <c r="AQ1558" s="34">
        <v>0</v>
      </c>
      <c r="AR1558" s="34">
        <v>0</v>
      </c>
      <c r="AS1558" s="34">
        <v>0</v>
      </c>
      <c r="AT1558" s="34">
        <v>3</v>
      </c>
      <c r="AU1558" s="34">
        <v>11</v>
      </c>
      <c r="AV1558" s="52">
        <v>1085</v>
      </c>
      <c r="AW1558" s="57">
        <v>0</v>
      </c>
      <c r="AX1558" s="58" t="str">
        <f>IF(Tabela3[[#This Row],[Response]]=1, "Aceitou", "Não aceitou")</f>
        <v>Não aceitou</v>
      </c>
      <c r="AY1558" s="55" t="str">
        <f>Tabela3[[#This Row],[Faixa Recência]] &amp; " | " &amp; Tabela3[[#This Row],[Faixa Gasto]] &amp; " | " &amp; Tabela3[[#This Row],[Faixa ticket médio]]</f>
        <v>46-60 dias | R$ 1001-1500 | +R$ 50</v>
      </c>
      <c r="AZ15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8" s="36"/>
    </row>
    <row r="1559" spans="1:54" x14ac:dyDescent="0.25">
      <c r="A1559" s="61">
        <v>1558</v>
      </c>
      <c r="B1559" s="37">
        <v>82460</v>
      </c>
      <c r="C1559" s="34">
        <v>0</v>
      </c>
      <c r="D1559" s="34">
        <v>0</v>
      </c>
      <c r="E1559" s="34">
        <v>78</v>
      </c>
      <c r="F1559" s="58" t="str">
        <f>IF('Base tratada'!$E1559&lt;=15,"0-15 dias",
IF('Base tratada'!$E1559&lt;=30, "16-30 dias",
IF('Base tratada'!$E1559&lt;=45, "31-45 dias",
IF('Base tratada'!$E1559&lt;=60, "46-60 dias",
IF('Base tratada'!$E1559&lt;=75, "61-75 dias", "76-99 dias")))))</f>
        <v>76-99 dias</v>
      </c>
      <c r="G1559" s="38">
        <v>70</v>
      </c>
      <c r="H1559" s="60" t="str">
        <f>IF('Base tratada'!$G1559&lt;=29,"24–29",
IF('Base tratada'!$G1559&lt;=39,"30–39",
IF('Base tratada'!$G1559&lt;=49,"40–49",
IF('Base tratada'!$G1559&lt;=59,"50–59",
IF('Base tratada'!$G1559&lt;=69,"60–69",
"70–80")))))</f>
        <v>70–80</v>
      </c>
      <c r="I1559" s="34">
        <v>2368</v>
      </c>
      <c r="J1559" s="58" t="str">
        <f>IF('Base tratada'!$K1559=1,"Divorciado",
IF('Base tratada'!$L1559=1,"Casado",
IF('Base tratada'!$M1559=1, "Solteiro",
IF('Base tratada'!$N1559=1,"Juntos",
"Viúvo"))))</f>
        <v>Divorciado</v>
      </c>
      <c r="K1559" s="34">
        <v>1</v>
      </c>
      <c r="L1559" s="34">
        <v>0</v>
      </c>
      <c r="M1559" s="34">
        <v>0</v>
      </c>
      <c r="N1559" s="34">
        <v>0</v>
      </c>
      <c r="O1559" s="34">
        <v>0</v>
      </c>
      <c r="P1559" s="34">
        <v>0</v>
      </c>
      <c r="Q1559" s="34">
        <v>0</v>
      </c>
      <c r="R1559" s="34">
        <v>1</v>
      </c>
      <c r="S1559" s="34">
        <v>0</v>
      </c>
      <c r="T1559" s="34">
        <v>0</v>
      </c>
      <c r="U1559" s="35">
        <v>255</v>
      </c>
      <c r="V1559" s="35">
        <v>47</v>
      </c>
      <c r="W1559" s="35">
        <v>573</v>
      </c>
      <c r="X1559" s="35">
        <v>52</v>
      </c>
      <c r="Y1559" s="35">
        <v>32</v>
      </c>
      <c r="Z1559" s="35">
        <v>15</v>
      </c>
      <c r="AA1559" s="34">
        <v>1</v>
      </c>
      <c r="AB1559" s="34">
        <v>1</v>
      </c>
      <c r="AC1559" s="34">
        <v>5</v>
      </c>
      <c r="AD1559" s="34">
        <v>3</v>
      </c>
      <c r="AE1559" s="34">
        <v>6</v>
      </c>
      <c r="AF1559" s="58">
        <f>'Base tratada'!$AC1559+'Base tratada'!$AD1559+'Base tratada'!$AE1559</f>
        <v>14</v>
      </c>
      <c r="AG15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59" s="58" t="str">
        <f>IF('Base tratada'!$AC1559&gt;=MAX('Base tratada'!$AD1559,'Base tratada'!$AE1559),"Web",
IF('Base tratada'!$AD1559&gt;='Base tratada'!$AE1559,"Catalog",
"Store"))</f>
        <v>Store</v>
      </c>
      <c r="AI1559" s="59">
        <f>IF('Base tratada'!$AF1559=0,"0",'Base tratada'!$AK1559/'Base tratada'!$AF1559)</f>
        <v>68.5</v>
      </c>
      <c r="AJ1559" s="59" t="str">
        <f>IF('Base tratada'!$AI1559=0,"R$ 0",
IF('Base tratada'!$AI1559&lt;=25,"R$ 1–25",
IF('Base tratada'!$AI1559&lt;=50,"R$ 26–50",
"+R$ 50")))</f>
        <v>+R$ 50</v>
      </c>
      <c r="AK1559" s="35">
        <v>959</v>
      </c>
      <c r="AL1559" s="58" t="str">
        <f>IF('Base tratada'!$AK1559&lt;=100,"R$ 0-100",
IF('Base tratada'!$AK1559&lt;=500,"R$ 101-500",
IF('Base tratada'!$AK1559&lt;=1000,"R$ 501-1000",
IF('Base tratada'!$AK1559&lt;=1500,"R$ 1001-1500",
"+R$ 1500"))))</f>
        <v>R$ 501-1000</v>
      </c>
      <c r="AM1559" s="34">
        <v>0</v>
      </c>
      <c r="AN1559" s="34">
        <v>0</v>
      </c>
      <c r="AO1559" s="34">
        <v>0</v>
      </c>
      <c r="AP1559" s="34">
        <v>0</v>
      </c>
      <c r="AQ1559" s="34">
        <v>0</v>
      </c>
      <c r="AR1559" s="34">
        <v>0</v>
      </c>
      <c r="AS1559" s="34">
        <v>0</v>
      </c>
      <c r="AT1559" s="34">
        <v>3</v>
      </c>
      <c r="AU1559" s="34">
        <v>11</v>
      </c>
      <c r="AV1559" s="52">
        <v>944</v>
      </c>
      <c r="AW1559" s="57">
        <v>0</v>
      </c>
      <c r="AX1559" s="58" t="str">
        <f>IF(Tabela3[[#This Row],[Response]]=1, "Aceitou", "Não aceitou")</f>
        <v>Não aceitou</v>
      </c>
      <c r="AY1559" s="55" t="str">
        <f>Tabela3[[#This Row],[Faixa Recência]] &amp; " | " &amp; Tabela3[[#This Row],[Faixa Gasto]] &amp; " | " &amp; Tabela3[[#This Row],[Faixa ticket médio]]</f>
        <v>76-99 dias | R$ 501-1000 | +R$ 50</v>
      </c>
      <c r="AZ15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59" s="36"/>
    </row>
    <row r="1560" spans="1:54" x14ac:dyDescent="0.25">
      <c r="A1560" s="61">
        <v>1559</v>
      </c>
      <c r="B1560" s="37">
        <v>45903</v>
      </c>
      <c r="C1560" s="34">
        <v>0</v>
      </c>
      <c r="D1560" s="34">
        <v>1</v>
      </c>
      <c r="E1560" s="34">
        <v>80</v>
      </c>
      <c r="F1560" s="58" t="str">
        <f>IF('Base tratada'!$E1560&lt;=15,"0-15 dias",
IF('Base tratada'!$E1560&lt;=30, "16-30 dias",
IF('Base tratada'!$E1560&lt;=45, "31-45 dias",
IF('Base tratada'!$E1560&lt;=60, "46-60 dias",
IF('Base tratada'!$E1560&lt;=75, "61-75 dias", "76-99 dias")))))</f>
        <v>76-99 dias</v>
      </c>
      <c r="G1560" s="38">
        <v>54</v>
      </c>
      <c r="H1560" s="60" t="str">
        <f>IF('Base tratada'!$G1560&lt;=29,"24–29",
IF('Base tratada'!$G1560&lt;=39,"30–39",
IF('Base tratada'!$G1560&lt;=49,"40–49",
IF('Base tratada'!$G1560&lt;=59,"50–59",
IF('Base tratada'!$G1560&lt;=69,"60–69",
"70–80")))))</f>
        <v>50–59</v>
      </c>
      <c r="I1560" s="34">
        <v>2226</v>
      </c>
      <c r="J1560" s="58" t="str">
        <f>IF('Base tratada'!$K1560=1,"Divorciado",
IF('Base tratada'!$L1560=1,"Casado",
IF('Base tratada'!$M1560=1, "Solteiro",
IF('Base tratada'!$N1560=1,"Juntos",
"Viúvo"))))</f>
        <v>Juntos</v>
      </c>
      <c r="K1560" s="34">
        <v>0</v>
      </c>
      <c r="L1560" s="34">
        <v>0</v>
      </c>
      <c r="M1560" s="34">
        <v>0</v>
      </c>
      <c r="N1560" s="34">
        <v>1</v>
      </c>
      <c r="O1560" s="34">
        <v>0</v>
      </c>
      <c r="P1560" s="34">
        <v>0</v>
      </c>
      <c r="Q1560" s="34">
        <v>0</v>
      </c>
      <c r="R1560" s="34">
        <v>0</v>
      </c>
      <c r="S1560" s="34">
        <v>1</v>
      </c>
      <c r="T1560" s="34">
        <v>0</v>
      </c>
      <c r="U1560" s="35">
        <v>33</v>
      </c>
      <c r="V1560" s="35">
        <v>8</v>
      </c>
      <c r="W1560" s="35">
        <v>10</v>
      </c>
      <c r="X1560" s="35">
        <v>2</v>
      </c>
      <c r="Y1560" s="35">
        <v>10</v>
      </c>
      <c r="Z1560" s="35">
        <v>3</v>
      </c>
      <c r="AA1560" s="34">
        <v>2</v>
      </c>
      <c r="AB1560" s="34">
        <v>4</v>
      </c>
      <c r="AC1560" s="34">
        <v>2</v>
      </c>
      <c r="AD1560" s="34">
        <v>1</v>
      </c>
      <c r="AE1560" s="34">
        <v>3</v>
      </c>
      <c r="AF1560" s="58">
        <f>'Base tratada'!$AC1560+'Base tratada'!$AD1560+'Base tratada'!$AE1560</f>
        <v>6</v>
      </c>
      <c r="AG15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60" s="58" t="str">
        <f>IF('Base tratada'!$AC1560&gt;=MAX('Base tratada'!$AD1560,'Base tratada'!$AE1560),"Web",
IF('Base tratada'!$AD1560&gt;='Base tratada'!$AE1560,"Catalog",
"Store"))</f>
        <v>Store</v>
      </c>
      <c r="AI1560" s="59">
        <f>IF('Base tratada'!$AF1560=0,"0",'Base tratada'!$AK1560/'Base tratada'!$AF1560)</f>
        <v>10.5</v>
      </c>
      <c r="AJ1560" s="59" t="str">
        <f>IF('Base tratada'!$AI1560=0,"R$ 0",
IF('Base tratada'!$AI1560&lt;=25,"R$ 1–25",
IF('Base tratada'!$AI1560&lt;=50,"R$ 26–50",
"+R$ 50")))</f>
        <v>R$ 1–25</v>
      </c>
      <c r="AK1560" s="35">
        <v>63</v>
      </c>
      <c r="AL1560" s="58" t="str">
        <f>IF('Base tratada'!$AK1560&lt;=100,"R$ 0-100",
IF('Base tratada'!$AK1560&lt;=500,"R$ 101-500",
IF('Base tratada'!$AK1560&lt;=1000,"R$ 501-1000",
IF('Base tratada'!$AK1560&lt;=1500,"R$ 1001-1500",
"+R$ 1500"))))</f>
        <v>R$ 0-100</v>
      </c>
      <c r="AM1560" s="34">
        <v>0</v>
      </c>
      <c r="AN1560" s="34">
        <v>0</v>
      </c>
      <c r="AO1560" s="34">
        <v>0</v>
      </c>
      <c r="AP1560" s="34">
        <v>0</v>
      </c>
      <c r="AQ1560" s="34">
        <v>0</v>
      </c>
      <c r="AR1560" s="34">
        <v>0</v>
      </c>
      <c r="AS1560" s="34">
        <v>0</v>
      </c>
      <c r="AT1560" s="34">
        <v>3</v>
      </c>
      <c r="AU1560" s="34">
        <v>11</v>
      </c>
      <c r="AV1560" s="52">
        <v>60</v>
      </c>
      <c r="AW1560" s="57">
        <v>0</v>
      </c>
      <c r="AX1560" s="58" t="str">
        <f>IF(Tabela3[[#This Row],[Response]]=1, "Aceitou", "Não aceitou")</f>
        <v>Não aceitou</v>
      </c>
      <c r="AY1560" s="55" t="str">
        <f>Tabela3[[#This Row],[Faixa Recência]] &amp; " | " &amp; Tabela3[[#This Row],[Faixa Gasto]] &amp; " | " &amp; Tabela3[[#This Row],[Faixa ticket médio]]</f>
        <v>76-99 dias | R$ 0-100 | R$ 1–25</v>
      </c>
      <c r="AZ15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0" s="36"/>
    </row>
    <row r="1561" spans="1:54" x14ac:dyDescent="0.25">
      <c r="A1561" s="61">
        <v>1560</v>
      </c>
      <c r="B1561" s="37">
        <v>81361</v>
      </c>
      <c r="C1561" s="34">
        <v>0</v>
      </c>
      <c r="D1561" s="34">
        <v>0</v>
      </c>
      <c r="E1561" s="34">
        <v>18</v>
      </c>
      <c r="F1561" s="58" t="str">
        <f>IF('Base tratada'!$E1561&lt;=15,"0-15 dias",
IF('Base tratada'!$E1561&lt;=30, "16-30 dias",
IF('Base tratada'!$E1561&lt;=45, "31-45 dias",
IF('Base tratada'!$E1561&lt;=60, "46-60 dias",
IF('Base tratada'!$E1561&lt;=75, "61-75 dias", "76-99 dias")))))</f>
        <v>16-30 dias</v>
      </c>
      <c r="G1561" s="38">
        <v>33</v>
      </c>
      <c r="H1561" s="60" t="str">
        <f>IF('Base tratada'!$G1561&lt;=29,"24–29",
IF('Base tratada'!$G1561&lt;=39,"30–39",
IF('Base tratada'!$G1561&lt;=49,"40–49",
IF('Base tratada'!$G1561&lt;=59,"50–59",
IF('Base tratada'!$G1561&lt;=69,"60–69",
"70–80")))))</f>
        <v>30–39</v>
      </c>
      <c r="I1561" s="34">
        <v>2283</v>
      </c>
      <c r="J1561" s="58" t="str">
        <f>IF('Base tratada'!$K1561=1,"Divorciado",
IF('Base tratada'!$L1561=1,"Casado",
IF('Base tratada'!$M1561=1, "Solteiro",
IF('Base tratada'!$N1561=1,"Juntos",
"Viúvo"))))</f>
        <v>Divorciado</v>
      </c>
      <c r="K1561" s="34">
        <v>1</v>
      </c>
      <c r="L1561" s="34">
        <v>0</v>
      </c>
      <c r="M1561" s="34">
        <v>0</v>
      </c>
      <c r="N1561" s="34">
        <v>0</v>
      </c>
      <c r="O1561" s="34">
        <v>0</v>
      </c>
      <c r="P1561" s="34">
        <v>0</v>
      </c>
      <c r="Q1561" s="34">
        <v>0</v>
      </c>
      <c r="R1561" s="34">
        <v>1</v>
      </c>
      <c r="S1561" s="34">
        <v>0</v>
      </c>
      <c r="T1561" s="34">
        <v>0</v>
      </c>
      <c r="U1561" s="35">
        <v>163</v>
      </c>
      <c r="V1561" s="35">
        <v>23</v>
      </c>
      <c r="W1561" s="35">
        <v>424</v>
      </c>
      <c r="X1561" s="35">
        <v>27</v>
      </c>
      <c r="Y1561" s="35">
        <v>65</v>
      </c>
      <c r="Z1561" s="35">
        <v>76</v>
      </c>
      <c r="AA1561" s="34">
        <v>1</v>
      </c>
      <c r="AB1561" s="34">
        <v>1</v>
      </c>
      <c r="AC1561" s="34">
        <v>3</v>
      </c>
      <c r="AD1561" s="34">
        <v>10</v>
      </c>
      <c r="AE1561" s="34">
        <v>13</v>
      </c>
      <c r="AF1561" s="58">
        <f>'Base tratada'!$AC1561+'Base tratada'!$AD1561+'Base tratada'!$AE1561</f>
        <v>26</v>
      </c>
      <c r="AG15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61" s="58" t="str">
        <f>IF('Base tratada'!$AC1561&gt;=MAX('Base tratada'!$AD1561,'Base tratada'!$AE1561),"Web",
IF('Base tratada'!$AD1561&gt;='Base tratada'!$AE1561,"Catalog",
"Store"))</f>
        <v>Store</v>
      </c>
      <c r="AI1561" s="59">
        <f>IF('Base tratada'!$AF1561=0,"0",'Base tratada'!$AK1561/'Base tratada'!$AF1561)</f>
        <v>27</v>
      </c>
      <c r="AJ1561" s="59" t="str">
        <f>IF('Base tratada'!$AI1561=0,"R$ 0",
IF('Base tratada'!$AI1561&lt;=25,"R$ 1–25",
IF('Base tratada'!$AI1561&lt;=50,"R$ 26–50",
"+R$ 50")))</f>
        <v>R$ 26–50</v>
      </c>
      <c r="AK1561" s="35">
        <v>702</v>
      </c>
      <c r="AL1561" s="58" t="str">
        <f>IF('Base tratada'!$AK1561&lt;=100,"R$ 0-100",
IF('Base tratada'!$AK1561&lt;=500,"R$ 101-500",
IF('Base tratada'!$AK1561&lt;=1000,"R$ 501-1000",
IF('Base tratada'!$AK1561&lt;=1500,"R$ 1001-1500",
"+R$ 1500"))))</f>
        <v>R$ 501-1000</v>
      </c>
      <c r="AM1561" s="34">
        <v>0</v>
      </c>
      <c r="AN1561" s="34">
        <v>0</v>
      </c>
      <c r="AO1561" s="34">
        <v>0</v>
      </c>
      <c r="AP1561" s="34">
        <v>0</v>
      </c>
      <c r="AQ1561" s="34">
        <v>0</v>
      </c>
      <c r="AR1561" s="34">
        <v>0</v>
      </c>
      <c r="AS1561" s="34">
        <v>0</v>
      </c>
      <c r="AT1561" s="34">
        <v>3</v>
      </c>
      <c r="AU1561" s="34">
        <v>11</v>
      </c>
      <c r="AV1561" s="52">
        <v>626</v>
      </c>
      <c r="AW1561" s="57">
        <v>1</v>
      </c>
      <c r="AX1561" s="58" t="str">
        <f>IF(Tabela3[[#This Row],[Response]]=1, "Aceitou", "Não aceitou")</f>
        <v>Aceitou</v>
      </c>
      <c r="AY1561" s="55" t="str">
        <f>Tabela3[[#This Row],[Faixa Recência]] &amp; " | " &amp; Tabela3[[#This Row],[Faixa Gasto]] &amp; " | " &amp; Tabela3[[#This Row],[Faixa ticket médio]]</f>
        <v>16-30 dias | R$ 501-1000 | R$ 26–50</v>
      </c>
      <c r="AZ15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1" s="36"/>
    </row>
    <row r="1562" spans="1:54" x14ac:dyDescent="0.25">
      <c r="A1562" s="61">
        <v>1561</v>
      </c>
      <c r="B1562" s="37">
        <v>35860</v>
      </c>
      <c r="C1562" s="34">
        <v>1</v>
      </c>
      <c r="D1562" s="34">
        <v>1</v>
      </c>
      <c r="E1562" s="34">
        <v>37</v>
      </c>
      <c r="F1562" s="58" t="str">
        <f>IF('Base tratada'!$E1562&lt;=15,"0-15 dias",
IF('Base tratada'!$E1562&lt;=30, "16-30 dias",
IF('Base tratada'!$E1562&lt;=45, "31-45 dias",
IF('Base tratada'!$E1562&lt;=60, "46-60 dias",
IF('Base tratada'!$E1562&lt;=75, "61-75 dias", "76-99 dias")))))</f>
        <v>31-45 dias</v>
      </c>
      <c r="G1562" s="38">
        <v>47</v>
      </c>
      <c r="H1562" s="60" t="str">
        <f>IF('Base tratada'!$G1562&lt;=29,"24–29",
IF('Base tratada'!$G1562&lt;=39,"30–39",
IF('Base tratada'!$G1562&lt;=49,"40–49",
IF('Base tratada'!$G1562&lt;=59,"50–59",
IF('Base tratada'!$G1562&lt;=69,"60–69",
"70–80")))))</f>
        <v>40–49</v>
      </c>
      <c r="I1562" s="34">
        <v>2200</v>
      </c>
      <c r="J1562" s="58" t="str">
        <f>IF('Base tratada'!$K1562=1,"Divorciado",
IF('Base tratada'!$L1562=1,"Casado",
IF('Base tratada'!$M1562=1, "Solteiro",
IF('Base tratada'!$N1562=1,"Juntos",
"Viúvo"))))</f>
        <v>Divorciado</v>
      </c>
      <c r="K1562" s="34">
        <v>1</v>
      </c>
      <c r="L1562" s="34">
        <v>0</v>
      </c>
      <c r="M1562" s="34">
        <v>0</v>
      </c>
      <c r="N1562" s="34">
        <v>0</v>
      </c>
      <c r="O1562" s="34">
        <v>0</v>
      </c>
      <c r="P1562" s="34">
        <v>0</v>
      </c>
      <c r="Q1562" s="34">
        <v>0</v>
      </c>
      <c r="R1562" s="34">
        <v>0</v>
      </c>
      <c r="S1562" s="34">
        <v>0</v>
      </c>
      <c r="T1562" s="34">
        <v>1</v>
      </c>
      <c r="U1562" s="35">
        <v>15</v>
      </c>
      <c r="V1562" s="35">
        <v>0</v>
      </c>
      <c r="W1562" s="35">
        <v>8</v>
      </c>
      <c r="X1562" s="35">
        <v>4</v>
      </c>
      <c r="Y1562" s="35">
        <v>2</v>
      </c>
      <c r="Z1562" s="35">
        <v>20</v>
      </c>
      <c r="AA1562" s="34">
        <v>2</v>
      </c>
      <c r="AB1562" s="34">
        <v>5</v>
      </c>
      <c r="AC1562" s="34">
        <v>1</v>
      </c>
      <c r="AD1562" s="34">
        <v>1</v>
      </c>
      <c r="AE1562" s="34">
        <v>2</v>
      </c>
      <c r="AF1562" s="58">
        <f>'Base tratada'!$AC1562+'Base tratada'!$AD1562+'Base tratada'!$AE1562</f>
        <v>4</v>
      </c>
      <c r="AG15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62" s="58" t="str">
        <f>IF('Base tratada'!$AC1562&gt;=MAX('Base tratada'!$AD1562,'Base tratada'!$AE1562),"Web",
IF('Base tratada'!$AD1562&gt;='Base tratada'!$AE1562,"Catalog",
"Store"))</f>
        <v>Store</v>
      </c>
      <c r="AI1562" s="59">
        <f>IF('Base tratada'!$AF1562=0,"0",'Base tratada'!$AK1562/'Base tratada'!$AF1562)</f>
        <v>7.25</v>
      </c>
      <c r="AJ1562" s="59" t="str">
        <f>IF('Base tratada'!$AI1562=0,"R$ 0",
IF('Base tratada'!$AI1562&lt;=25,"R$ 1–25",
IF('Base tratada'!$AI1562&lt;=50,"R$ 26–50",
"+R$ 50")))</f>
        <v>R$ 1–25</v>
      </c>
      <c r="AK1562" s="35">
        <v>29</v>
      </c>
      <c r="AL1562" s="58" t="str">
        <f>IF('Base tratada'!$AK1562&lt;=100,"R$ 0-100",
IF('Base tratada'!$AK1562&lt;=500,"R$ 101-500",
IF('Base tratada'!$AK1562&lt;=1000,"R$ 501-1000",
IF('Base tratada'!$AK1562&lt;=1500,"R$ 1001-1500",
"+R$ 1500"))))</f>
        <v>R$ 0-100</v>
      </c>
      <c r="AM1562" s="34">
        <v>0</v>
      </c>
      <c r="AN1562" s="34">
        <v>0</v>
      </c>
      <c r="AO1562" s="34">
        <v>1</v>
      </c>
      <c r="AP1562" s="34">
        <v>0</v>
      </c>
      <c r="AQ1562" s="34">
        <v>0</v>
      </c>
      <c r="AR1562" s="34">
        <v>1</v>
      </c>
      <c r="AS1562" s="34">
        <v>0</v>
      </c>
      <c r="AT1562" s="34">
        <v>3</v>
      </c>
      <c r="AU1562" s="34">
        <v>11</v>
      </c>
      <c r="AV1562" s="52">
        <v>9</v>
      </c>
      <c r="AW1562" s="57">
        <v>1</v>
      </c>
      <c r="AX1562" s="58" t="str">
        <f>IF(Tabela3[[#This Row],[Response]]=1, "Aceitou", "Não aceitou")</f>
        <v>Aceitou</v>
      </c>
      <c r="AY1562" s="55" t="str">
        <f>Tabela3[[#This Row],[Faixa Recência]] &amp; " | " &amp; Tabela3[[#This Row],[Faixa Gasto]] &amp; " | " &amp; Tabela3[[#This Row],[Faixa ticket médio]]</f>
        <v>31-45 dias | R$ 0-100 | R$ 1–25</v>
      </c>
      <c r="AZ15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2" s="36"/>
    </row>
    <row r="1563" spans="1:54" x14ac:dyDescent="0.25">
      <c r="A1563" s="61">
        <v>1562</v>
      </c>
      <c r="B1563" s="37">
        <v>40442</v>
      </c>
      <c r="C1563" s="34">
        <v>1</v>
      </c>
      <c r="D1563" s="34">
        <v>1</v>
      </c>
      <c r="E1563" s="34">
        <v>52</v>
      </c>
      <c r="F1563" s="58" t="str">
        <f>IF('Base tratada'!$E1563&lt;=15,"0-15 dias",
IF('Base tratada'!$E1563&lt;=30, "16-30 dias",
IF('Base tratada'!$E1563&lt;=45, "31-45 dias",
IF('Base tratada'!$E1563&lt;=60, "46-60 dias",
IF('Base tratada'!$E1563&lt;=75, "61-75 dias", "76-99 dias")))))</f>
        <v>46-60 dias</v>
      </c>
      <c r="G1563" s="38">
        <v>68</v>
      </c>
      <c r="H1563" s="60" t="str">
        <f>IF('Base tratada'!$G1563&lt;=29,"24–29",
IF('Base tratada'!$G1563&lt;=39,"30–39",
IF('Base tratada'!$G1563&lt;=49,"40–49",
IF('Base tratada'!$G1563&lt;=59,"50–59",
IF('Base tratada'!$G1563&lt;=69,"60–69",
"70–80")))))</f>
        <v>60–69</v>
      </c>
      <c r="I1563" s="34">
        <v>2838</v>
      </c>
      <c r="J1563" s="58" t="str">
        <f>IF('Base tratada'!$K1563=1,"Divorciado",
IF('Base tratada'!$L1563=1,"Casado",
IF('Base tratada'!$M1563=1, "Solteiro",
IF('Base tratada'!$N1563=1,"Juntos",
"Viúvo"))))</f>
        <v>Juntos</v>
      </c>
      <c r="K1563" s="34">
        <v>0</v>
      </c>
      <c r="L1563" s="34">
        <v>0</v>
      </c>
      <c r="M1563" s="34">
        <v>0</v>
      </c>
      <c r="N1563" s="34">
        <v>1</v>
      </c>
      <c r="O1563" s="34">
        <v>0</v>
      </c>
      <c r="P1563" s="34">
        <v>0</v>
      </c>
      <c r="Q1563" s="34">
        <v>0</v>
      </c>
      <c r="R1563" s="34">
        <v>0</v>
      </c>
      <c r="S1563" s="34">
        <v>1</v>
      </c>
      <c r="T1563" s="34">
        <v>0</v>
      </c>
      <c r="U1563" s="35">
        <v>45</v>
      </c>
      <c r="V1563" s="35">
        <v>12</v>
      </c>
      <c r="W1563" s="35">
        <v>52</v>
      </c>
      <c r="X1563" s="35">
        <v>25</v>
      </c>
      <c r="Y1563" s="35">
        <v>22</v>
      </c>
      <c r="Z1563" s="35">
        <v>13</v>
      </c>
      <c r="AA1563" s="34">
        <v>4</v>
      </c>
      <c r="AB1563" s="34">
        <v>7</v>
      </c>
      <c r="AC1563" s="34">
        <v>3</v>
      </c>
      <c r="AD1563" s="34">
        <v>1</v>
      </c>
      <c r="AE1563" s="34">
        <v>4</v>
      </c>
      <c r="AF1563" s="58">
        <f>'Base tratada'!$AC1563+'Base tratada'!$AD1563+'Base tratada'!$AE1563</f>
        <v>8</v>
      </c>
      <c r="AG15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63" s="58" t="str">
        <f>IF('Base tratada'!$AC1563&gt;=MAX('Base tratada'!$AD1563,'Base tratada'!$AE1563),"Web",
IF('Base tratada'!$AD1563&gt;='Base tratada'!$AE1563,"Catalog",
"Store"))</f>
        <v>Store</v>
      </c>
      <c r="AI1563" s="59">
        <f>IF('Base tratada'!$AF1563=0,"0",'Base tratada'!$AK1563/'Base tratada'!$AF1563)</f>
        <v>19.5</v>
      </c>
      <c r="AJ1563" s="59" t="str">
        <f>IF('Base tratada'!$AI1563=0,"R$ 0",
IF('Base tratada'!$AI1563&lt;=25,"R$ 1–25",
IF('Base tratada'!$AI1563&lt;=50,"R$ 26–50",
"+R$ 50")))</f>
        <v>R$ 1–25</v>
      </c>
      <c r="AK1563" s="35">
        <v>156</v>
      </c>
      <c r="AL1563" s="58" t="str">
        <f>IF('Base tratada'!$AK1563&lt;=100,"R$ 0-100",
IF('Base tratada'!$AK1563&lt;=500,"R$ 101-500",
IF('Base tratada'!$AK1563&lt;=1000,"R$ 501-1000",
IF('Base tratada'!$AK1563&lt;=1500,"R$ 1001-1500",
"+R$ 1500"))))</f>
        <v>R$ 101-500</v>
      </c>
      <c r="AM1563" s="34">
        <v>0</v>
      </c>
      <c r="AN1563" s="34">
        <v>0</v>
      </c>
      <c r="AO1563" s="34">
        <v>0</v>
      </c>
      <c r="AP1563" s="34">
        <v>0</v>
      </c>
      <c r="AQ1563" s="34">
        <v>0</v>
      </c>
      <c r="AR1563" s="34">
        <v>0</v>
      </c>
      <c r="AS1563" s="34">
        <v>0</v>
      </c>
      <c r="AT1563" s="34">
        <v>3</v>
      </c>
      <c r="AU1563" s="34">
        <v>11</v>
      </c>
      <c r="AV1563" s="52">
        <v>143</v>
      </c>
      <c r="AW1563" s="57">
        <v>1</v>
      </c>
      <c r="AX1563" s="58" t="str">
        <f>IF(Tabela3[[#This Row],[Response]]=1, "Aceitou", "Não aceitou")</f>
        <v>Aceitou</v>
      </c>
      <c r="AY1563" s="55" t="str">
        <f>Tabela3[[#This Row],[Faixa Recência]] &amp; " | " &amp; Tabela3[[#This Row],[Faixa Gasto]] &amp; " | " &amp; Tabela3[[#This Row],[Faixa ticket médio]]</f>
        <v>46-60 dias | R$ 101-500 | R$ 1–25</v>
      </c>
      <c r="AZ15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3" s="36"/>
    </row>
    <row r="1564" spans="1:54" x14ac:dyDescent="0.25">
      <c r="A1564" s="61">
        <v>1563</v>
      </c>
      <c r="B1564" s="37">
        <v>61482</v>
      </c>
      <c r="C1564" s="34">
        <v>0</v>
      </c>
      <c r="D1564" s="34">
        <v>0</v>
      </c>
      <c r="E1564" s="34">
        <v>39</v>
      </c>
      <c r="F1564" s="58" t="str">
        <f>IF('Base tratada'!$E1564&lt;=15,"0-15 dias",
IF('Base tratada'!$E1564&lt;=30, "16-30 dias",
IF('Base tratada'!$E1564&lt;=45, "31-45 dias",
IF('Base tratada'!$E1564&lt;=60, "46-60 dias",
IF('Base tratada'!$E1564&lt;=75, "61-75 dias", "76-99 dias")))))</f>
        <v>31-45 dias</v>
      </c>
      <c r="G1564" s="38">
        <v>55</v>
      </c>
      <c r="H1564" s="60" t="str">
        <f>IF('Base tratada'!$G1564&lt;=29,"24–29",
IF('Base tratada'!$G1564&lt;=39,"30–39",
IF('Base tratada'!$G1564&lt;=49,"40–49",
IF('Base tratada'!$G1564&lt;=59,"50–59",
IF('Base tratada'!$G1564&lt;=69,"60–69",
"70–80")))))</f>
        <v>50–59</v>
      </c>
      <c r="I1564" s="34">
        <v>2161</v>
      </c>
      <c r="J1564" s="58" t="str">
        <f>IF('Base tratada'!$K1564=1,"Divorciado",
IF('Base tratada'!$L1564=1,"Casado",
IF('Base tratada'!$M1564=1, "Solteiro",
IF('Base tratada'!$N1564=1,"Juntos",
"Viúvo"))))</f>
        <v>Casado</v>
      </c>
      <c r="K1564" s="34">
        <v>0</v>
      </c>
      <c r="L1564" s="34">
        <v>1</v>
      </c>
      <c r="M1564" s="34">
        <v>0</v>
      </c>
      <c r="N1564" s="34">
        <v>0</v>
      </c>
      <c r="O1564" s="34">
        <v>0</v>
      </c>
      <c r="P1564" s="34">
        <v>0</v>
      </c>
      <c r="Q1564" s="34">
        <v>0</v>
      </c>
      <c r="R1564" s="34">
        <v>1</v>
      </c>
      <c r="S1564" s="34">
        <v>0</v>
      </c>
      <c r="T1564" s="34">
        <v>0</v>
      </c>
      <c r="U1564" s="35">
        <v>48</v>
      </c>
      <c r="V1564" s="35">
        <v>58</v>
      </c>
      <c r="W1564" s="35">
        <v>68</v>
      </c>
      <c r="X1564" s="35">
        <v>16</v>
      </c>
      <c r="Y1564" s="35">
        <v>66</v>
      </c>
      <c r="Z1564" s="35">
        <v>43</v>
      </c>
      <c r="AA1564" s="34">
        <v>1</v>
      </c>
      <c r="AB1564" s="34">
        <v>2</v>
      </c>
      <c r="AC1564" s="34">
        <v>3</v>
      </c>
      <c r="AD1564" s="34">
        <v>2</v>
      </c>
      <c r="AE1564" s="34">
        <v>6</v>
      </c>
      <c r="AF1564" s="58">
        <f>'Base tratada'!$AC1564+'Base tratada'!$AD1564+'Base tratada'!$AE1564</f>
        <v>11</v>
      </c>
      <c r="AG15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64" s="58" t="str">
        <f>IF('Base tratada'!$AC1564&gt;=MAX('Base tratada'!$AD1564,'Base tratada'!$AE1564),"Web",
IF('Base tratada'!$AD1564&gt;='Base tratada'!$AE1564,"Catalog",
"Store"))</f>
        <v>Store</v>
      </c>
      <c r="AI1564" s="59">
        <f>IF('Base tratada'!$AF1564=0,"0",'Base tratada'!$AK1564/'Base tratada'!$AF1564)</f>
        <v>23.272727272727273</v>
      </c>
      <c r="AJ1564" s="59" t="str">
        <f>IF('Base tratada'!$AI1564=0,"R$ 0",
IF('Base tratada'!$AI1564&lt;=25,"R$ 1–25",
IF('Base tratada'!$AI1564&lt;=50,"R$ 26–50",
"+R$ 50")))</f>
        <v>R$ 1–25</v>
      </c>
      <c r="AK1564" s="35">
        <v>256</v>
      </c>
      <c r="AL1564" s="58" t="str">
        <f>IF('Base tratada'!$AK1564&lt;=100,"R$ 0-100",
IF('Base tratada'!$AK1564&lt;=500,"R$ 101-500",
IF('Base tratada'!$AK1564&lt;=1000,"R$ 501-1000",
IF('Base tratada'!$AK1564&lt;=1500,"R$ 1001-1500",
"+R$ 1500"))))</f>
        <v>R$ 101-500</v>
      </c>
      <c r="AM1564" s="34">
        <v>0</v>
      </c>
      <c r="AN1564" s="34">
        <v>0</v>
      </c>
      <c r="AO1564" s="34">
        <v>0</v>
      </c>
      <c r="AP1564" s="34">
        <v>0</v>
      </c>
      <c r="AQ1564" s="34">
        <v>0</v>
      </c>
      <c r="AR1564" s="34">
        <v>0</v>
      </c>
      <c r="AS1564" s="34">
        <v>0</v>
      </c>
      <c r="AT1564" s="34">
        <v>3</v>
      </c>
      <c r="AU1564" s="34">
        <v>11</v>
      </c>
      <c r="AV1564" s="52">
        <v>213</v>
      </c>
      <c r="AW1564" s="57">
        <v>0</v>
      </c>
      <c r="AX1564" s="58" t="str">
        <f>IF(Tabela3[[#This Row],[Response]]=1, "Aceitou", "Não aceitou")</f>
        <v>Não aceitou</v>
      </c>
      <c r="AY1564" s="55" t="str">
        <f>Tabela3[[#This Row],[Faixa Recência]] &amp; " | " &amp; Tabela3[[#This Row],[Faixa Gasto]] &amp; " | " &amp; Tabela3[[#This Row],[Faixa ticket médio]]</f>
        <v>31-45 dias | R$ 101-500 | R$ 1–25</v>
      </c>
      <c r="AZ15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4" s="36"/>
    </row>
    <row r="1565" spans="1:54" x14ac:dyDescent="0.25">
      <c r="A1565" s="61">
        <v>1564</v>
      </c>
      <c r="B1565" s="37">
        <v>34968</v>
      </c>
      <c r="C1565" s="34">
        <v>1</v>
      </c>
      <c r="D1565" s="34">
        <v>0</v>
      </c>
      <c r="E1565" s="34">
        <v>11</v>
      </c>
      <c r="F1565" s="58" t="str">
        <f>IF('Base tratada'!$E1565&lt;=15,"0-15 dias",
IF('Base tratada'!$E1565&lt;=30, "16-30 dias",
IF('Base tratada'!$E1565&lt;=45, "31-45 dias",
IF('Base tratada'!$E1565&lt;=60, "46-60 dias",
IF('Base tratada'!$E1565&lt;=75, "61-75 dias", "76-99 dias")))))</f>
        <v>0-15 dias</v>
      </c>
      <c r="G1565" s="38">
        <v>40</v>
      </c>
      <c r="H1565" s="60" t="str">
        <f>IF('Base tratada'!$G1565&lt;=29,"24–29",
IF('Base tratada'!$G1565&lt;=39,"30–39",
IF('Base tratada'!$G1565&lt;=49,"40–49",
IF('Base tratada'!$G1565&lt;=59,"50–59",
IF('Base tratada'!$G1565&lt;=69,"60–69",
"70–80")))))</f>
        <v>40–49</v>
      </c>
      <c r="I1565" s="34">
        <v>2604</v>
      </c>
      <c r="J1565" s="58" t="str">
        <f>IF('Base tratada'!$K1565=1,"Divorciado",
IF('Base tratada'!$L1565=1,"Casado",
IF('Base tratada'!$M1565=1, "Solteiro",
IF('Base tratada'!$N1565=1,"Juntos",
"Viúvo"))))</f>
        <v>Casado</v>
      </c>
      <c r="K1565" s="34">
        <v>0</v>
      </c>
      <c r="L1565" s="34">
        <v>1</v>
      </c>
      <c r="M1565" s="34">
        <v>0</v>
      </c>
      <c r="N1565" s="34">
        <v>0</v>
      </c>
      <c r="O1565" s="34">
        <v>0</v>
      </c>
      <c r="P1565" s="34">
        <v>0</v>
      </c>
      <c r="Q1565" s="34">
        <v>0</v>
      </c>
      <c r="R1565" s="34">
        <v>1</v>
      </c>
      <c r="S1565" s="34">
        <v>0</v>
      </c>
      <c r="T1565" s="34">
        <v>0</v>
      </c>
      <c r="U1565" s="35">
        <v>158</v>
      </c>
      <c r="V1565" s="35">
        <v>6</v>
      </c>
      <c r="W1565" s="35">
        <v>45</v>
      </c>
      <c r="X1565" s="35">
        <v>8</v>
      </c>
      <c r="Y1565" s="35">
        <v>2</v>
      </c>
      <c r="Z1565" s="35">
        <v>2</v>
      </c>
      <c r="AA1565" s="34">
        <v>7</v>
      </c>
      <c r="AB1565" s="34">
        <v>7</v>
      </c>
      <c r="AC1565" s="34">
        <v>3</v>
      </c>
      <c r="AD1565" s="34">
        <v>2</v>
      </c>
      <c r="AE1565" s="34">
        <v>5</v>
      </c>
      <c r="AF1565" s="58">
        <f>'Base tratada'!$AC1565+'Base tratada'!$AD1565+'Base tratada'!$AE1565</f>
        <v>10</v>
      </c>
      <c r="AG15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65" s="58" t="str">
        <f>IF('Base tratada'!$AC1565&gt;=MAX('Base tratada'!$AD1565,'Base tratada'!$AE1565),"Web",
IF('Base tratada'!$AD1565&gt;='Base tratada'!$AE1565,"Catalog",
"Store"))</f>
        <v>Store</v>
      </c>
      <c r="AI1565" s="59">
        <f>IF('Base tratada'!$AF1565=0,"0",'Base tratada'!$AK1565/'Base tratada'!$AF1565)</f>
        <v>21.9</v>
      </c>
      <c r="AJ1565" s="59" t="str">
        <f>IF('Base tratada'!$AI1565=0,"R$ 0",
IF('Base tratada'!$AI1565&lt;=25,"R$ 1–25",
IF('Base tratada'!$AI1565&lt;=50,"R$ 26–50",
"+R$ 50")))</f>
        <v>R$ 1–25</v>
      </c>
      <c r="AK1565" s="35">
        <v>219</v>
      </c>
      <c r="AL1565" s="58" t="str">
        <f>IF('Base tratada'!$AK1565&lt;=100,"R$ 0-100",
IF('Base tratada'!$AK1565&lt;=500,"R$ 101-500",
IF('Base tratada'!$AK1565&lt;=1000,"R$ 501-1000",
IF('Base tratada'!$AK1565&lt;=1500,"R$ 1001-1500",
"+R$ 1500"))))</f>
        <v>R$ 101-500</v>
      </c>
      <c r="AM1565" s="34">
        <v>0</v>
      </c>
      <c r="AN1565" s="34">
        <v>0</v>
      </c>
      <c r="AO1565" s="34">
        <v>0</v>
      </c>
      <c r="AP1565" s="34">
        <v>0</v>
      </c>
      <c r="AQ1565" s="34">
        <v>0</v>
      </c>
      <c r="AR1565" s="34">
        <v>0</v>
      </c>
      <c r="AS1565" s="34">
        <v>0</v>
      </c>
      <c r="AT1565" s="34">
        <v>3</v>
      </c>
      <c r="AU1565" s="34">
        <v>11</v>
      </c>
      <c r="AV1565" s="52">
        <v>217</v>
      </c>
      <c r="AW1565" s="57">
        <v>0</v>
      </c>
      <c r="AX1565" s="58" t="str">
        <f>IF(Tabela3[[#This Row],[Response]]=1, "Aceitou", "Não aceitou")</f>
        <v>Não aceitou</v>
      </c>
      <c r="AY1565" s="55" t="str">
        <f>Tabela3[[#This Row],[Faixa Recência]] &amp; " | " &amp; Tabela3[[#This Row],[Faixa Gasto]] &amp; " | " &amp; Tabela3[[#This Row],[Faixa ticket médio]]</f>
        <v>0-15 dias | R$ 101-500 | R$ 1–25</v>
      </c>
      <c r="AZ15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5" s="36"/>
    </row>
    <row r="1566" spans="1:54" x14ac:dyDescent="0.25">
      <c r="A1566" s="61">
        <v>1565</v>
      </c>
      <c r="B1566" s="37">
        <v>75794</v>
      </c>
      <c r="C1566" s="34">
        <v>0</v>
      </c>
      <c r="D1566" s="34">
        <v>0</v>
      </c>
      <c r="E1566" s="34">
        <v>33</v>
      </c>
      <c r="F1566" s="58" t="str">
        <f>IF('Base tratada'!$E1566&lt;=15,"0-15 dias",
IF('Base tratada'!$E1566&lt;=30, "16-30 dias",
IF('Base tratada'!$E1566&lt;=45, "31-45 dias",
IF('Base tratada'!$E1566&lt;=60, "46-60 dias",
IF('Base tratada'!$E1566&lt;=75, "61-75 dias", "76-99 dias")))))</f>
        <v>31-45 dias</v>
      </c>
      <c r="G1566" s="38">
        <v>33</v>
      </c>
      <c r="H1566" s="60" t="str">
        <f>IF('Base tratada'!$G1566&lt;=29,"24–29",
IF('Base tratada'!$G1566&lt;=39,"30–39",
IF('Base tratada'!$G1566&lt;=49,"40–49",
IF('Base tratada'!$G1566&lt;=59,"50–59",
IF('Base tratada'!$G1566&lt;=69,"60–69",
"70–80")))))</f>
        <v>30–39</v>
      </c>
      <c r="I1566" s="34">
        <v>2346</v>
      </c>
      <c r="J1566" s="58" t="str">
        <f>IF('Base tratada'!$K1566=1,"Divorciado",
IF('Base tratada'!$L1566=1,"Casado",
IF('Base tratada'!$M1566=1, "Solteiro",
IF('Base tratada'!$N1566=1,"Juntos",
"Viúvo"))))</f>
        <v>Casado</v>
      </c>
      <c r="K1566" s="34">
        <v>0</v>
      </c>
      <c r="L1566" s="34">
        <v>1</v>
      </c>
      <c r="M1566" s="34">
        <v>0</v>
      </c>
      <c r="N1566" s="34">
        <v>0</v>
      </c>
      <c r="O1566" s="34">
        <v>0</v>
      </c>
      <c r="P1566" s="34">
        <v>0</v>
      </c>
      <c r="Q1566" s="34">
        <v>0</v>
      </c>
      <c r="R1566" s="34">
        <v>1</v>
      </c>
      <c r="S1566" s="34">
        <v>0</v>
      </c>
      <c r="T1566" s="34">
        <v>0</v>
      </c>
      <c r="U1566" s="35">
        <v>754</v>
      </c>
      <c r="V1566" s="35">
        <v>160</v>
      </c>
      <c r="W1566" s="35">
        <v>625</v>
      </c>
      <c r="X1566" s="35">
        <v>63</v>
      </c>
      <c r="Y1566" s="35">
        <v>32</v>
      </c>
      <c r="Z1566" s="35">
        <v>48</v>
      </c>
      <c r="AA1566" s="34">
        <v>1</v>
      </c>
      <c r="AB1566" s="34">
        <v>3</v>
      </c>
      <c r="AC1566" s="34">
        <v>7</v>
      </c>
      <c r="AD1566" s="34">
        <v>5</v>
      </c>
      <c r="AE1566" s="34">
        <v>12</v>
      </c>
      <c r="AF1566" s="58">
        <f>'Base tratada'!$AC1566+'Base tratada'!$AD1566+'Base tratada'!$AE1566</f>
        <v>24</v>
      </c>
      <c r="AG15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66" s="58" t="str">
        <f>IF('Base tratada'!$AC1566&gt;=MAX('Base tratada'!$AD1566,'Base tratada'!$AE1566),"Web",
IF('Base tratada'!$AD1566&gt;='Base tratada'!$AE1566,"Catalog",
"Store"))</f>
        <v>Store</v>
      </c>
      <c r="AI1566" s="59">
        <f>IF('Base tratada'!$AF1566=0,"0",'Base tratada'!$AK1566/'Base tratada'!$AF1566)</f>
        <v>68.083333333333329</v>
      </c>
      <c r="AJ1566" s="59" t="str">
        <f>IF('Base tratada'!$AI1566=0,"R$ 0",
IF('Base tratada'!$AI1566&lt;=25,"R$ 1–25",
IF('Base tratada'!$AI1566&lt;=50,"R$ 26–50",
"+R$ 50")))</f>
        <v>+R$ 50</v>
      </c>
      <c r="AK1566" s="35">
        <v>1634</v>
      </c>
      <c r="AL1566" s="58" t="str">
        <f>IF('Base tratada'!$AK1566&lt;=100,"R$ 0-100",
IF('Base tratada'!$AK1566&lt;=500,"R$ 101-500",
IF('Base tratada'!$AK1566&lt;=1000,"R$ 501-1000",
IF('Base tratada'!$AK1566&lt;=1500,"R$ 1001-1500",
"+R$ 1500"))))</f>
        <v>+R$ 1500</v>
      </c>
      <c r="AM1566" s="34">
        <v>1</v>
      </c>
      <c r="AN1566" s="34">
        <v>0</v>
      </c>
      <c r="AO1566" s="34">
        <v>0</v>
      </c>
      <c r="AP1566" s="34">
        <v>0</v>
      </c>
      <c r="AQ1566" s="34">
        <v>0</v>
      </c>
      <c r="AR1566" s="34">
        <v>1</v>
      </c>
      <c r="AS1566" s="34">
        <v>0</v>
      </c>
      <c r="AT1566" s="34">
        <v>3</v>
      </c>
      <c r="AU1566" s="34">
        <v>11</v>
      </c>
      <c r="AV1566" s="52">
        <v>1586</v>
      </c>
      <c r="AW1566" s="57">
        <v>0</v>
      </c>
      <c r="AX1566" s="58" t="str">
        <f>IF(Tabela3[[#This Row],[Response]]=1, "Aceitou", "Não aceitou")</f>
        <v>Não aceitou</v>
      </c>
      <c r="AY1566" s="55" t="str">
        <f>Tabela3[[#This Row],[Faixa Recência]] &amp; " | " &amp; Tabela3[[#This Row],[Faixa Gasto]] &amp; " | " &amp; Tabela3[[#This Row],[Faixa ticket médio]]</f>
        <v>31-45 dias | +R$ 1500 | +R$ 50</v>
      </c>
      <c r="AZ15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66" s="36"/>
    </row>
    <row r="1567" spans="1:54" x14ac:dyDescent="0.25">
      <c r="A1567" s="61">
        <v>1566</v>
      </c>
      <c r="B1567" s="37">
        <v>31497</v>
      </c>
      <c r="C1567" s="34">
        <v>0</v>
      </c>
      <c r="D1567" s="34">
        <v>1</v>
      </c>
      <c r="E1567" s="34">
        <v>22</v>
      </c>
      <c r="F1567" s="58" t="str">
        <f>IF('Base tratada'!$E1567&lt;=15,"0-15 dias",
IF('Base tratada'!$E1567&lt;=30, "16-30 dias",
IF('Base tratada'!$E1567&lt;=45, "31-45 dias",
IF('Base tratada'!$E1567&lt;=60, "46-60 dias",
IF('Base tratada'!$E1567&lt;=75, "61-75 dias", "76-99 dias")))))</f>
        <v>16-30 dias</v>
      </c>
      <c r="G1567" s="38">
        <v>58</v>
      </c>
      <c r="H1567" s="60" t="str">
        <f>IF('Base tratada'!$G1567&lt;=29,"24–29",
IF('Base tratada'!$G1567&lt;=39,"30–39",
IF('Base tratada'!$G1567&lt;=49,"40–49",
IF('Base tratada'!$G1567&lt;=59,"50–59",
IF('Base tratada'!$G1567&lt;=69,"60–69",
"70–80")))))</f>
        <v>50–59</v>
      </c>
      <c r="I1567" s="34">
        <v>2729</v>
      </c>
      <c r="J1567" s="58" t="str">
        <f>IF('Base tratada'!$K1567=1,"Divorciado",
IF('Base tratada'!$L1567=1,"Casado",
IF('Base tratada'!$M1567=1, "Solteiro",
IF('Base tratada'!$N1567=1,"Juntos",
"Viúvo"))))</f>
        <v>Juntos</v>
      </c>
      <c r="K1567" s="34">
        <v>0</v>
      </c>
      <c r="L1567" s="34">
        <v>0</v>
      </c>
      <c r="M1567" s="34">
        <v>0</v>
      </c>
      <c r="N1567" s="34">
        <v>1</v>
      </c>
      <c r="O1567" s="34">
        <v>0</v>
      </c>
      <c r="P1567" s="34">
        <v>0</v>
      </c>
      <c r="Q1567" s="34">
        <v>0</v>
      </c>
      <c r="R1567" s="34">
        <v>0</v>
      </c>
      <c r="S1567" s="34">
        <v>0</v>
      </c>
      <c r="T1567" s="34">
        <v>1</v>
      </c>
      <c r="U1567" s="35">
        <v>108</v>
      </c>
      <c r="V1567" s="35">
        <v>1</v>
      </c>
      <c r="W1567" s="35">
        <v>28</v>
      </c>
      <c r="X1567" s="35">
        <v>13</v>
      </c>
      <c r="Y1567" s="35">
        <v>1</v>
      </c>
      <c r="Z1567" s="35">
        <v>4</v>
      </c>
      <c r="AA1567" s="34">
        <v>2</v>
      </c>
      <c r="AB1567" s="34">
        <v>8</v>
      </c>
      <c r="AC1567" s="34">
        <v>3</v>
      </c>
      <c r="AD1567" s="34">
        <v>1</v>
      </c>
      <c r="AE1567" s="34">
        <v>4</v>
      </c>
      <c r="AF1567" s="58">
        <f>'Base tratada'!$AC1567+'Base tratada'!$AD1567+'Base tratada'!$AE1567</f>
        <v>8</v>
      </c>
      <c r="AG15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67" s="58" t="str">
        <f>IF('Base tratada'!$AC1567&gt;=MAX('Base tratada'!$AD1567,'Base tratada'!$AE1567),"Web",
IF('Base tratada'!$AD1567&gt;='Base tratada'!$AE1567,"Catalog",
"Store"))</f>
        <v>Store</v>
      </c>
      <c r="AI1567" s="59">
        <f>IF('Base tratada'!$AF1567=0,"0",'Base tratada'!$AK1567/'Base tratada'!$AF1567)</f>
        <v>18.875</v>
      </c>
      <c r="AJ1567" s="59" t="str">
        <f>IF('Base tratada'!$AI1567=0,"R$ 0",
IF('Base tratada'!$AI1567&lt;=25,"R$ 1–25",
IF('Base tratada'!$AI1567&lt;=50,"R$ 26–50",
"+R$ 50")))</f>
        <v>R$ 1–25</v>
      </c>
      <c r="AK1567" s="35">
        <v>151</v>
      </c>
      <c r="AL1567" s="58" t="str">
        <f>IF('Base tratada'!$AK1567&lt;=100,"R$ 0-100",
IF('Base tratada'!$AK1567&lt;=500,"R$ 101-500",
IF('Base tratada'!$AK1567&lt;=1000,"R$ 501-1000",
IF('Base tratada'!$AK1567&lt;=1500,"R$ 1001-1500",
"+R$ 1500"))))</f>
        <v>R$ 101-500</v>
      </c>
      <c r="AM1567" s="34">
        <v>0</v>
      </c>
      <c r="AN1567" s="34">
        <v>0</v>
      </c>
      <c r="AO1567" s="34">
        <v>0</v>
      </c>
      <c r="AP1567" s="34">
        <v>0</v>
      </c>
      <c r="AQ1567" s="34">
        <v>0</v>
      </c>
      <c r="AR1567" s="34">
        <v>0</v>
      </c>
      <c r="AS1567" s="34">
        <v>0</v>
      </c>
      <c r="AT1567" s="34">
        <v>3</v>
      </c>
      <c r="AU1567" s="34">
        <v>11</v>
      </c>
      <c r="AV1567" s="52">
        <v>147</v>
      </c>
      <c r="AW1567" s="57">
        <v>0</v>
      </c>
      <c r="AX1567" s="58" t="str">
        <f>IF(Tabela3[[#This Row],[Response]]=1, "Aceitou", "Não aceitou")</f>
        <v>Não aceitou</v>
      </c>
      <c r="AY1567" s="55" t="str">
        <f>Tabela3[[#This Row],[Faixa Recência]] &amp; " | " &amp; Tabela3[[#This Row],[Faixa Gasto]] &amp; " | " &amp; Tabela3[[#This Row],[Faixa ticket médio]]</f>
        <v>16-30 dias | R$ 101-500 | R$ 1–25</v>
      </c>
      <c r="AZ15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7" s="36"/>
    </row>
    <row r="1568" spans="1:54" x14ac:dyDescent="0.25">
      <c r="A1568" s="61">
        <v>1567</v>
      </c>
      <c r="B1568" s="37">
        <v>74268</v>
      </c>
      <c r="C1568" s="34">
        <v>0</v>
      </c>
      <c r="D1568" s="34">
        <v>0</v>
      </c>
      <c r="E1568" s="34">
        <v>83</v>
      </c>
      <c r="F1568" s="58" t="str">
        <f>IF('Base tratada'!$E1568&lt;=15,"0-15 dias",
IF('Base tratada'!$E1568&lt;=30, "16-30 dias",
IF('Base tratada'!$E1568&lt;=45, "31-45 dias",
IF('Base tratada'!$E1568&lt;=60, "46-60 dias",
IF('Base tratada'!$E1568&lt;=75, "61-75 dias", "76-99 dias")))))</f>
        <v>76-99 dias</v>
      </c>
      <c r="G1568" s="38">
        <v>65</v>
      </c>
      <c r="H1568" s="60" t="str">
        <f>IF('Base tratada'!$G1568&lt;=29,"24–29",
IF('Base tratada'!$G1568&lt;=39,"30–39",
IF('Base tratada'!$G1568&lt;=49,"40–49",
IF('Base tratada'!$G1568&lt;=59,"50–59",
IF('Base tratada'!$G1568&lt;=69,"60–69",
"70–80")))))</f>
        <v>60–69</v>
      </c>
      <c r="I1568" s="34">
        <v>2659</v>
      </c>
      <c r="J1568" s="58" t="str">
        <f>IF('Base tratada'!$K1568=1,"Divorciado",
IF('Base tratada'!$L1568=1,"Casado",
IF('Base tratada'!$M1568=1, "Solteiro",
IF('Base tratada'!$N1568=1,"Juntos",
"Viúvo"))))</f>
        <v>Casado</v>
      </c>
      <c r="K1568" s="34">
        <v>0</v>
      </c>
      <c r="L1568" s="34">
        <v>1</v>
      </c>
      <c r="M1568" s="34">
        <v>0</v>
      </c>
      <c r="N1568" s="34">
        <v>0</v>
      </c>
      <c r="O1568" s="34">
        <v>0</v>
      </c>
      <c r="P1568" s="34">
        <v>0</v>
      </c>
      <c r="Q1568" s="34">
        <v>0</v>
      </c>
      <c r="R1568" s="34">
        <v>1</v>
      </c>
      <c r="S1568" s="34">
        <v>0</v>
      </c>
      <c r="T1568" s="34">
        <v>0</v>
      </c>
      <c r="U1568" s="35">
        <v>199</v>
      </c>
      <c r="V1568" s="35">
        <v>66</v>
      </c>
      <c r="W1568" s="35">
        <v>315</v>
      </c>
      <c r="X1568" s="35">
        <v>97</v>
      </c>
      <c r="Y1568" s="35">
        <v>174</v>
      </c>
      <c r="Z1568" s="35">
        <v>41</v>
      </c>
      <c r="AA1568" s="34">
        <v>1</v>
      </c>
      <c r="AB1568" s="34">
        <v>2</v>
      </c>
      <c r="AC1568" s="34">
        <v>4</v>
      </c>
      <c r="AD1568" s="34">
        <v>3</v>
      </c>
      <c r="AE1568" s="34">
        <v>5</v>
      </c>
      <c r="AF1568" s="58">
        <f>'Base tratada'!$AC1568+'Base tratada'!$AD1568+'Base tratada'!$AE1568</f>
        <v>12</v>
      </c>
      <c r="AG15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68" s="58" t="str">
        <f>IF('Base tratada'!$AC1568&gt;=MAX('Base tratada'!$AD1568,'Base tratada'!$AE1568),"Web",
IF('Base tratada'!$AD1568&gt;='Base tratada'!$AE1568,"Catalog",
"Store"))</f>
        <v>Store</v>
      </c>
      <c r="AI1568" s="59">
        <f>IF('Base tratada'!$AF1568=0,"0",'Base tratada'!$AK1568/'Base tratada'!$AF1568)</f>
        <v>70.916666666666671</v>
      </c>
      <c r="AJ1568" s="59" t="str">
        <f>IF('Base tratada'!$AI1568=0,"R$ 0",
IF('Base tratada'!$AI1568&lt;=25,"R$ 1–25",
IF('Base tratada'!$AI1568&lt;=50,"R$ 26–50",
"+R$ 50")))</f>
        <v>+R$ 50</v>
      </c>
      <c r="AK1568" s="35">
        <v>851</v>
      </c>
      <c r="AL1568" s="58" t="str">
        <f>IF('Base tratada'!$AK1568&lt;=100,"R$ 0-100",
IF('Base tratada'!$AK1568&lt;=500,"R$ 101-500",
IF('Base tratada'!$AK1568&lt;=1000,"R$ 501-1000",
IF('Base tratada'!$AK1568&lt;=1500,"R$ 1001-1500",
"+R$ 1500"))))</f>
        <v>R$ 501-1000</v>
      </c>
      <c r="AM1568" s="34">
        <v>0</v>
      </c>
      <c r="AN1568" s="34">
        <v>0</v>
      </c>
      <c r="AO1568" s="34">
        <v>0</v>
      </c>
      <c r="AP1568" s="34">
        <v>0</v>
      </c>
      <c r="AQ1568" s="34">
        <v>0</v>
      </c>
      <c r="AR1568" s="34">
        <v>0</v>
      </c>
      <c r="AS1568" s="34">
        <v>0</v>
      </c>
      <c r="AT1568" s="34">
        <v>3</v>
      </c>
      <c r="AU1568" s="34">
        <v>11</v>
      </c>
      <c r="AV1568" s="52">
        <v>810</v>
      </c>
      <c r="AW1568" s="57">
        <v>0</v>
      </c>
      <c r="AX1568" s="58" t="str">
        <f>IF(Tabela3[[#This Row],[Response]]=1, "Aceitou", "Não aceitou")</f>
        <v>Não aceitou</v>
      </c>
      <c r="AY1568" s="55" t="str">
        <f>Tabela3[[#This Row],[Faixa Recência]] &amp; " | " &amp; Tabela3[[#This Row],[Faixa Gasto]] &amp; " | " &amp; Tabela3[[#This Row],[Faixa ticket médio]]</f>
        <v>76-99 dias | R$ 501-1000 | +R$ 50</v>
      </c>
      <c r="AZ15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8" s="36"/>
    </row>
    <row r="1569" spans="1:54" x14ac:dyDescent="0.25">
      <c r="A1569" s="61">
        <v>1568</v>
      </c>
      <c r="B1569" s="37">
        <v>13724</v>
      </c>
      <c r="C1569" s="34">
        <v>1</v>
      </c>
      <c r="D1569" s="34">
        <v>0</v>
      </c>
      <c r="E1569" s="34">
        <v>43</v>
      </c>
      <c r="F1569" s="58" t="str">
        <f>IF('Base tratada'!$E1569&lt;=15,"0-15 dias",
IF('Base tratada'!$E1569&lt;=30, "16-30 dias",
IF('Base tratada'!$E1569&lt;=45, "31-45 dias",
IF('Base tratada'!$E1569&lt;=60, "46-60 dias",
IF('Base tratada'!$E1569&lt;=75, "61-75 dias", "76-99 dias")))))</f>
        <v>31-45 dias</v>
      </c>
      <c r="G1569" s="38">
        <v>32</v>
      </c>
      <c r="H1569" s="60" t="str">
        <f>IF('Base tratada'!$G1569&lt;=29,"24–29",
IF('Base tratada'!$G1569&lt;=39,"30–39",
IF('Base tratada'!$G1569&lt;=49,"40–49",
IF('Base tratada'!$G1569&lt;=59,"50–59",
IF('Base tratada'!$G1569&lt;=69,"60–69",
"70–80")))))</f>
        <v>30–39</v>
      </c>
      <c r="I1569" s="34">
        <v>2826</v>
      </c>
      <c r="J1569" s="58" t="str">
        <f>IF('Base tratada'!$K1569=1,"Divorciado",
IF('Base tratada'!$L1569=1,"Casado",
IF('Base tratada'!$M1569=1, "Solteiro",
IF('Base tratada'!$N1569=1,"Juntos",
"Viúvo"))))</f>
        <v>Juntos</v>
      </c>
      <c r="K1569" s="34">
        <v>0</v>
      </c>
      <c r="L1569" s="34">
        <v>0</v>
      </c>
      <c r="M1569" s="34">
        <v>0</v>
      </c>
      <c r="N1569" s="34">
        <v>1</v>
      </c>
      <c r="O1569" s="34">
        <v>0</v>
      </c>
      <c r="P1569" s="34">
        <v>0</v>
      </c>
      <c r="Q1569" s="34">
        <v>1</v>
      </c>
      <c r="R1569" s="34">
        <v>0</v>
      </c>
      <c r="S1569" s="34">
        <v>0</v>
      </c>
      <c r="T1569" s="34">
        <v>0</v>
      </c>
      <c r="U1569" s="35">
        <v>2</v>
      </c>
      <c r="V1569" s="35">
        <v>7</v>
      </c>
      <c r="W1569" s="35">
        <v>5</v>
      </c>
      <c r="X1569" s="35">
        <v>2</v>
      </c>
      <c r="Y1569" s="35">
        <v>15</v>
      </c>
      <c r="Z1569" s="35">
        <v>27</v>
      </c>
      <c r="AA1569" s="34">
        <v>1</v>
      </c>
      <c r="AB1569" s="34">
        <v>9</v>
      </c>
      <c r="AC1569" s="34">
        <v>2</v>
      </c>
      <c r="AD1569" s="34">
        <v>0</v>
      </c>
      <c r="AE1569" s="34">
        <v>2</v>
      </c>
      <c r="AF1569" s="58">
        <f>'Base tratada'!$AC1569+'Base tratada'!$AD1569+'Base tratada'!$AE1569</f>
        <v>4</v>
      </c>
      <c r="AG15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69" s="58" t="str">
        <f>IF('Base tratada'!$AC1569&gt;=MAX('Base tratada'!$AD1569,'Base tratada'!$AE1569),"Web",
IF('Base tratada'!$AD1569&gt;='Base tratada'!$AE1569,"Catalog",
"Store"))</f>
        <v>Web</v>
      </c>
      <c r="AI1569" s="59">
        <f>IF('Base tratada'!$AF1569=0,"0",'Base tratada'!$AK1569/'Base tratada'!$AF1569)</f>
        <v>7.75</v>
      </c>
      <c r="AJ1569" s="59" t="str">
        <f>IF('Base tratada'!$AI1569=0,"R$ 0",
IF('Base tratada'!$AI1569&lt;=25,"R$ 1–25",
IF('Base tratada'!$AI1569&lt;=50,"R$ 26–50",
"+R$ 50")))</f>
        <v>R$ 1–25</v>
      </c>
      <c r="AK1569" s="35">
        <v>31</v>
      </c>
      <c r="AL1569" s="58" t="str">
        <f>IF('Base tratada'!$AK1569&lt;=100,"R$ 0-100",
IF('Base tratada'!$AK1569&lt;=500,"R$ 101-500",
IF('Base tratada'!$AK1569&lt;=1000,"R$ 501-1000",
IF('Base tratada'!$AK1569&lt;=1500,"R$ 1001-1500",
"+R$ 1500"))))</f>
        <v>R$ 0-100</v>
      </c>
      <c r="AM1569" s="34">
        <v>0</v>
      </c>
      <c r="AN1569" s="34">
        <v>0</v>
      </c>
      <c r="AO1569" s="34">
        <v>1</v>
      </c>
      <c r="AP1569" s="34">
        <v>0</v>
      </c>
      <c r="AQ1569" s="34">
        <v>0</v>
      </c>
      <c r="AR1569" s="34">
        <v>1</v>
      </c>
      <c r="AS1569" s="34">
        <v>0</v>
      </c>
      <c r="AT1569" s="34">
        <v>3</v>
      </c>
      <c r="AU1569" s="34">
        <v>11</v>
      </c>
      <c r="AV1569" s="52">
        <v>4</v>
      </c>
      <c r="AW1569" s="57">
        <v>0</v>
      </c>
      <c r="AX1569" s="58" t="str">
        <f>IF(Tabela3[[#This Row],[Response]]=1, "Aceitou", "Não aceitou")</f>
        <v>Não aceitou</v>
      </c>
      <c r="AY1569" s="55" t="str">
        <f>Tabela3[[#This Row],[Faixa Recência]] &amp; " | " &amp; Tabela3[[#This Row],[Faixa Gasto]] &amp; " | " &amp; Tabela3[[#This Row],[Faixa ticket médio]]</f>
        <v>31-45 dias | R$ 0-100 | R$ 1–25</v>
      </c>
      <c r="AZ15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69" s="36"/>
    </row>
    <row r="1570" spans="1:54" x14ac:dyDescent="0.25">
      <c r="A1570" s="61">
        <v>1569</v>
      </c>
      <c r="B1570" s="37">
        <v>45143</v>
      </c>
      <c r="C1570" s="34">
        <v>0</v>
      </c>
      <c r="D1570" s="34">
        <v>1</v>
      </c>
      <c r="E1570" s="34">
        <v>74</v>
      </c>
      <c r="F1570" s="58" t="str">
        <f>IF('Base tratada'!$E1570&lt;=15,"0-15 dias",
IF('Base tratada'!$E1570&lt;=30, "16-30 dias",
IF('Base tratada'!$E1570&lt;=45, "31-45 dias",
IF('Base tratada'!$E1570&lt;=60, "46-60 dias",
IF('Base tratada'!$E1570&lt;=75, "61-75 dias", "76-99 dias")))))</f>
        <v>61-75 dias</v>
      </c>
      <c r="G1570" s="38">
        <v>55</v>
      </c>
      <c r="H1570" s="60" t="str">
        <f>IF('Base tratada'!$G1570&lt;=29,"24–29",
IF('Base tratada'!$G1570&lt;=39,"30–39",
IF('Base tratada'!$G1570&lt;=49,"40–49",
IF('Base tratada'!$G1570&lt;=59,"50–59",
IF('Base tratada'!$G1570&lt;=69,"60–69",
"70–80")))))</f>
        <v>50–59</v>
      </c>
      <c r="I1570" s="34">
        <v>2466</v>
      </c>
      <c r="J1570" s="58" t="str">
        <f>IF('Base tratada'!$K1570=1,"Divorciado",
IF('Base tratada'!$L1570=1,"Casado",
IF('Base tratada'!$M1570=1, "Solteiro",
IF('Base tratada'!$N1570=1,"Juntos",
"Viúvo"))))</f>
        <v>Juntos</v>
      </c>
      <c r="K1570" s="34">
        <v>0</v>
      </c>
      <c r="L1570" s="34">
        <v>0</v>
      </c>
      <c r="M1570" s="34">
        <v>0</v>
      </c>
      <c r="N1570" s="34">
        <v>1</v>
      </c>
      <c r="O1570" s="34">
        <v>0</v>
      </c>
      <c r="P1570" s="34">
        <v>0</v>
      </c>
      <c r="Q1570" s="34">
        <v>0</v>
      </c>
      <c r="R1570" s="34">
        <v>0</v>
      </c>
      <c r="S1570" s="34">
        <v>1</v>
      </c>
      <c r="T1570" s="34">
        <v>0</v>
      </c>
      <c r="U1570" s="35">
        <v>202</v>
      </c>
      <c r="V1570" s="35">
        <v>5</v>
      </c>
      <c r="W1570" s="35">
        <v>74</v>
      </c>
      <c r="X1570" s="35">
        <v>11</v>
      </c>
      <c r="Y1570" s="35">
        <v>5</v>
      </c>
      <c r="Z1570" s="35">
        <v>14</v>
      </c>
      <c r="AA1570" s="34">
        <v>3</v>
      </c>
      <c r="AB1570" s="34">
        <v>7</v>
      </c>
      <c r="AC1570" s="34">
        <v>6</v>
      </c>
      <c r="AD1570" s="34">
        <v>1</v>
      </c>
      <c r="AE1570" s="34">
        <v>5</v>
      </c>
      <c r="AF1570" s="58">
        <f>'Base tratada'!$AC1570+'Base tratada'!$AD1570+'Base tratada'!$AE1570</f>
        <v>12</v>
      </c>
      <c r="AG15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70" s="58" t="str">
        <f>IF('Base tratada'!$AC1570&gt;=MAX('Base tratada'!$AD1570,'Base tratada'!$AE1570),"Web",
IF('Base tratada'!$AD1570&gt;='Base tratada'!$AE1570,"Catalog",
"Store"))</f>
        <v>Web</v>
      </c>
      <c r="AI1570" s="59">
        <f>IF('Base tratada'!$AF1570=0,"0",'Base tratada'!$AK1570/'Base tratada'!$AF1570)</f>
        <v>24.75</v>
      </c>
      <c r="AJ1570" s="59" t="str">
        <f>IF('Base tratada'!$AI1570=0,"R$ 0",
IF('Base tratada'!$AI1570&lt;=25,"R$ 1–25",
IF('Base tratada'!$AI1570&lt;=50,"R$ 26–50",
"+R$ 50")))</f>
        <v>R$ 1–25</v>
      </c>
      <c r="AK1570" s="35">
        <v>297</v>
      </c>
      <c r="AL1570" s="58" t="str">
        <f>IF('Base tratada'!$AK1570&lt;=100,"R$ 0-100",
IF('Base tratada'!$AK1570&lt;=500,"R$ 101-500",
IF('Base tratada'!$AK1570&lt;=1000,"R$ 501-1000",
IF('Base tratada'!$AK1570&lt;=1500,"R$ 1001-1500",
"+R$ 1500"))))</f>
        <v>R$ 101-500</v>
      </c>
      <c r="AM1570" s="34">
        <v>0</v>
      </c>
      <c r="AN1570" s="34">
        <v>0</v>
      </c>
      <c r="AO1570" s="34">
        <v>0</v>
      </c>
      <c r="AP1570" s="34">
        <v>0</v>
      </c>
      <c r="AQ1570" s="34">
        <v>0</v>
      </c>
      <c r="AR1570" s="34">
        <v>0</v>
      </c>
      <c r="AS1570" s="34">
        <v>0</v>
      </c>
      <c r="AT1570" s="34">
        <v>3</v>
      </c>
      <c r="AU1570" s="34">
        <v>11</v>
      </c>
      <c r="AV1570" s="52">
        <v>283</v>
      </c>
      <c r="AW1570" s="57">
        <v>0</v>
      </c>
      <c r="AX1570" s="58" t="str">
        <f>IF(Tabela3[[#This Row],[Response]]=1, "Aceitou", "Não aceitou")</f>
        <v>Não aceitou</v>
      </c>
      <c r="AY1570" s="55" t="str">
        <f>Tabela3[[#This Row],[Faixa Recência]] &amp; " | " &amp; Tabela3[[#This Row],[Faixa Gasto]] &amp; " | " &amp; Tabela3[[#This Row],[Faixa ticket médio]]</f>
        <v>61-75 dias | R$ 101-500 | R$ 1–25</v>
      </c>
      <c r="AZ15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0" s="36"/>
    </row>
    <row r="1571" spans="1:54" x14ac:dyDescent="0.25">
      <c r="A1571" s="61">
        <v>1570</v>
      </c>
      <c r="B1571" s="37">
        <v>52569</v>
      </c>
      <c r="C1571" s="34">
        <v>0</v>
      </c>
      <c r="D1571" s="34">
        <v>1</v>
      </c>
      <c r="E1571" s="34">
        <v>54</v>
      </c>
      <c r="F1571" s="58" t="str">
        <f>IF('Base tratada'!$E1571&lt;=15,"0-15 dias",
IF('Base tratada'!$E1571&lt;=30, "16-30 dias",
IF('Base tratada'!$E1571&lt;=45, "31-45 dias",
IF('Base tratada'!$E1571&lt;=60, "46-60 dias",
IF('Base tratada'!$E1571&lt;=75, "61-75 dias", "76-99 dias")))))</f>
        <v>46-60 dias</v>
      </c>
      <c r="G1571" s="38">
        <v>53</v>
      </c>
      <c r="H1571" s="60" t="str">
        <f>IF('Base tratada'!$G1571&lt;=29,"24–29",
IF('Base tratada'!$G1571&lt;=39,"30–39",
IF('Base tratada'!$G1571&lt;=49,"40–49",
IF('Base tratada'!$G1571&lt;=59,"50–59",
IF('Base tratada'!$G1571&lt;=69,"60–69",
"70–80")))))</f>
        <v>50–59</v>
      </c>
      <c r="I1571" s="34">
        <v>2244</v>
      </c>
      <c r="J1571" s="58" t="str">
        <f>IF('Base tratada'!$K1571=1,"Divorciado",
IF('Base tratada'!$L1571=1,"Casado",
IF('Base tratada'!$M1571=1, "Solteiro",
IF('Base tratada'!$N1571=1,"Juntos",
"Viúvo"))))</f>
        <v>Solteiro</v>
      </c>
      <c r="K1571" s="34">
        <v>0</v>
      </c>
      <c r="L1571" s="34">
        <v>0</v>
      </c>
      <c r="M1571" s="34">
        <v>1</v>
      </c>
      <c r="N1571" s="34">
        <v>0</v>
      </c>
      <c r="O1571" s="34">
        <v>0</v>
      </c>
      <c r="P1571" s="34">
        <v>0</v>
      </c>
      <c r="Q1571" s="34">
        <v>0</v>
      </c>
      <c r="R1571" s="34">
        <v>0</v>
      </c>
      <c r="S1571" s="34">
        <v>0</v>
      </c>
      <c r="T1571" s="34">
        <v>1</v>
      </c>
      <c r="U1571" s="35">
        <v>85</v>
      </c>
      <c r="V1571" s="35">
        <v>0</v>
      </c>
      <c r="W1571" s="35">
        <v>3</v>
      </c>
      <c r="X1571" s="35">
        <v>0</v>
      </c>
      <c r="Y1571" s="35">
        <v>0</v>
      </c>
      <c r="Z1571" s="35">
        <v>7</v>
      </c>
      <c r="AA1571" s="34">
        <v>1</v>
      </c>
      <c r="AB1571" s="34">
        <v>3</v>
      </c>
      <c r="AC1571" s="34">
        <v>2</v>
      </c>
      <c r="AD1571" s="34">
        <v>0</v>
      </c>
      <c r="AE1571" s="34">
        <v>4</v>
      </c>
      <c r="AF1571" s="58">
        <f>'Base tratada'!$AC1571+'Base tratada'!$AD1571+'Base tratada'!$AE1571</f>
        <v>6</v>
      </c>
      <c r="AG15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71" s="58" t="str">
        <f>IF('Base tratada'!$AC1571&gt;=MAX('Base tratada'!$AD1571,'Base tratada'!$AE1571),"Web",
IF('Base tratada'!$AD1571&gt;='Base tratada'!$AE1571,"Catalog",
"Store"))</f>
        <v>Store</v>
      </c>
      <c r="AI1571" s="59">
        <f>IF('Base tratada'!$AF1571=0,"0",'Base tratada'!$AK1571/'Base tratada'!$AF1571)</f>
        <v>14.666666666666666</v>
      </c>
      <c r="AJ1571" s="59" t="str">
        <f>IF('Base tratada'!$AI1571=0,"R$ 0",
IF('Base tratada'!$AI1571&lt;=25,"R$ 1–25",
IF('Base tratada'!$AI1571&lt;=50,"R$ 26–50",
"+R$ 50")))</f>
        <v>R$ 1–25</v>
      </c>
      <c r="AK1571" s="35">
        <v>88</v>
      </c>
      <c r="AL1571" s="58" t="str">
        <f>IF('Base tratada'!$AK1571&lt;=100,"R$ 0-100",
IF('Base tratada'!$AK1571&lt;=500,"R$ 101-500",
IF('Base tratada'!$AK1571&lt;=1000,"R$ 501-1000",
IF('Base tratada'!$AK1571&lt;=1500,"R$ 1001-1500",
"+R$ 1500"))))</f>
        <v>R$ 0-100</v>
      </c>
      <c r="AM1571" s="34">
        <v>0</v>
      </c>
      <c r="AN1571" s="34">
        <v>0</v>
      </c>
      <c r="AO1571" s="34">
        <v>0</v>
      </c>
      <c r="AP1571" s="34">
        <v>0</v>
      </c>
      <c r="AQ1571" s="34">
        <v>0</v>
      </c>
      <c r="AR1571" s="34">
        <v>0</v>
      </c>
      <c r="AS1571" s="34">
        <v>0</v>
      </c>
      <c r="AT1571" s="34">
        <v>3</v>
      </c>
      <c r="AU1571" s="34">
        <v>11</v>
      </c>
      <c r="AV1571" s="52">
        <v>81</v>
      </c>
      <c r="AW1571" s="57">
        <v>0</v>
      </c>
      <c r="AX1571" s="58" t="str">
        <f>IF(Tabela3[[#This Row],[Response]]=1, "Aceitou", "Não aceitou")</f>
        <v>Não aceitou</v>
      </c>
      <c r="AY1571" s="55" t="str">
        <f>Tabela3[[#This Row],[Faixa Recência]] &amp; " | " &amp; Tabela3[[#This Row],[Faixa Gasto]] &amp; " | " &amp; Tabela3[[#This Row],[Faixa ticket médio]]</f>
        <v>46-60 dias | R$ 0-100 | R$ 1–25</v>
      </c>
      <c r="AZ15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1" s="36"/>
    </row>
    <row r="1572" spans="1:54" x14ac:dyDescent="0.25">
      <c r="A1572" s="61">
        <v>1571</v>
      </c>
      <c r="B1572" s="37">
        <v>48432</v>
      </c>
      <c r="C1572" s="34">
        <v>0</v>
      </c>
      <c r="D1572" s="34">
        <v>1</v>
      </c>
      <c r="E1572" s="34">
        <v>3</v>
      </c>
      <c r="F1572" s="58" t="str">
        <f>IF('Base tratada'!$E1572&lt;=15,"0-15 dias",
IF('Base tratada'!$E1572&lt;=30, "16-30 dias",
IF('Base tratada'!$E1572&lt;=45, "31-45 dias",
IF('Base tratada'!$E1572&lt;=60, "46-60 dias",
IF('Base tratada'!$E1572&lt;=75, "61-75 dias", "76-99 dias")))))</f>
        <v>0-15 dias</v>
      </c>
      <c r="G1572" s="38">
        <v>47</v>
      </c>
      <c r="H1572" s="60" t="str">
        <f>IF('Base tratada'!$G1572&lt;=29,"24–29",
IF('Base tratada'!$G1572&lt;=39,"30–39",
IF('Base tratada'!$G1572&lt;=49,"40–49",
IF('Base tratada'!$G1572&lt;=59,"50–59",
IF('Base tratada'!$G1572&lt;=69,"60–69",
"70–80")))))</f>
        <v>40–49</v>
      </c>
      <c r="I1572" s="34">
        <v>2778</v>
      </c>
      <c r="J1572" s="58" t="str">
        <f>IF('Base tratada'!$K1572=1,"Divorciado",
IF('Base tratada'!$L1572=1,"Casado",
IF('Base tratada'!$M1572=1, "Solteiro",
IF('Base tratada'!$N1572=1,"Juntos",
"Viúvo"))))</f>
        <v>Solteiro</v>
      </c>
      <c r="K1572" s="34">
        <v>0</v>
      </c>
      <c r="L1572" s="34">
        <v>0</v>
      </c>
      <c r="M1572" s="34">
        <v>1</v>
      </c>
      <c r="N1572" s="34">
        <v>0</v>
      </c>
      <c r="O1572" s="34">
        <v>0</v>
      </c>
      <c r="P1572" s="34">
        <v>0</v>
      </c>
      <c r="Q1572" s="34">
        <v>0</v>
      </c>
      <c r="R1572" s="34">
        <v>0</v>
      </c>
      <c r="S1572" s="34">
        <v>0</v>
      </c>
      <c r="T1572" s="34">
        <v>1</v>
      </c>
      <c r="U1572" s="35">
        <v>322</v>
      </c>
      <c r="V1572" s="35">
        <v>3</v>
      </c>
      <c r="W1572" s="35">
        <v>50</v>
      </c>
      <c r="X1572" s="35">
        <v>4</v>
      </c>
      <c r="Y1572" s="35">
        <v>3</v>
      </c>
      <c r="Z1572" s="35">
        <v>42</v>
      </c>
      <c r="AA1572" s="34">
        <v>5</v>
      </c>
      <c r="AB1572" s="34">
        <v>8</v>
      </c>
      <c r="AC1572" s="34">
        <v>7</v>
      </c>
      <c r="AD1572" s="34">
        <v>1</v>
      </c>
      <c r="AE1572" s="34">
        <v>6</v>
      </c>
      <c r="AF1572" s="58">
        <f>'Base tratada'!$AC1572+'Base tratada'!$AD1572+'Base tratada'!$AE1572</f>
        <v>14</v>
      </c>
      <c r="AG15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72" s="58" t="str">
        <f>IF('Base tratada'!$AC1572&gt;=MAX('Base tratada'!$AD1572,'Base tratada'!$AE1572),"Web",
IF('Base tratada'!$AD1572&gt;='Base tratada'!$AE1572,"Catalog",
"Store"))</f>
        <v>Web</v>
      </c>
      <c r="AI1572" s="59">
        <f>IF('Base tratada'!$AF1572=0,"0",'Base tratada'!$AK1572/'Base tratada'!$AF1572)</f>
        <v>27.285714285714285</v>
      </c>
      <c r="AJ1572" s="59" t="str">
        <f>IF('Base tratada'!$AI1572=0,"R$ 0",
IF('Base tratada'!$AI1572&lt;=25,"R$ 1–25",
IF('Base tratada'!$AI1572&lt;=50,"R$ 26–50",
"+R$ 50")))</f>
        <v>R$ 26–50</v>
      </c>
      <c r="AK1572" s="35">
        <v>382</v>
      </c>
      <c r="AL1572" s="58" t="str">
        <f>IF('Base tratada'!$AK1572&lt;=100,"R$ 0-100",
IF('Base tratada'!$AK1572&lt;=500,"R$ 101-500",
IF('Base tratada'!$AK1572&lt;=1000,"R$ 501-1000",
IF('Base tratada'!$AK1572&lt;=1500,"R$ 1001-1500",
"+R$ 1500"))))</f>
        <v>R$ 101-500</v>
      </c>
      <c r="AM1572" s="34">
        <v>0</v>
      </c>
      <c r="AN1572" s="34">
        <v>0</v>
      </c>
      <c r="AO1572" s="34">
        <v>0</v>
      </c>
      <c r="AP1572" s="34">
        <v>0</v>
      </c>
      <c r="AQ1572" s="34">
        <v>0</v>
      </c>
      <c r="AR1572" s="34">
        <v>0</v>
      </c>
      <c r="AS1572" s="34">
        <v>0</v>
      </c>
      <c r="AT1572" s="34">
        <v>3</v>
      </c>
      <c r="AU1572" s="34">
        <v>11</v>
      </c>
      <c r="AV1572" s="52">
        <v>340</v>
      </c>
      <c r="AW1572" s="57">
        <v>1</v>
      </c>
      <c r="AX1572" s="58" t="str">
        <f>IF(Tabela3[[#This Row],[Response]]=1, "Aceitou", "Não aceitou")</f>
        <v>Aceitou</v>
      </c>
      <c r="AY1572" s="55" t="str">
        <f>Tabela3[[#This Row],[Faixa Recência]] &amp; " | " &amp; Tabela3[[#This Row],[Faixa Gasto]] &amp; " | " &amp; Tabela3[[#This Row],[Faixa ticket médio]]</f>
        <v>0-15 dias | R$ 101-500 | R$ 26–50</v>
      </c>
      <c r="AZ15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2" s="36"/>
    </row>
    <row r="1573" spans="1:54" x14ac:dyDescent="0.25">
      <c r="A1573" s="61">
        <v>1572</v>
      </c>
      <c r="B1573" s="37">
        <v>17144</v>
      </c>
      <c r="C1573" s="34">
        <v>1</v>
      </c>
      <c r="D1573" s="34">
        <v>1</v>
      </c>
      <c r="E1573" s="34">
        <v>96</v>
      </c>
      <c r="F1573" s="58" t="str">
        <f>IF('Base tratada'!$E1573&lt;=15,"0-15 dias",
IF('Base tratada'!$E1573&lt;=30, "16-30 dias",
IF('Base tratada'!$E1573&lt;=45, "31-45 dias",
IF('Base tratada'!$E1573&lt;=60, "46-60 dias",
IF('Base tratada'!$E1573&lt;=75, "61-75 dias", "76-99 dias")))))</f>
        <v>76-99 dias</v>
      </c>
      <c r="G1573" s="38">
        <v>60</v>
      </c>
      <c r="H1573" s="60" t="str">
        <f>IF('Base tratada'!$G1573&lt;=29,"24–29",
IF('Base tratada'!$G1573&lt;=39,"30–39",
IF('Base tratada'!$G1573&lt;=49,"40–49",
IF('Base tratada'!$G1573&lt;=59,"50–59",
IF('Base tratada'!$G1573&lt;=69,"60–69",
"70–80")))))</f>
        <v>60–69</v>
      </c>
      <c r="I1573" s="34">
        <v>2293</v>
      </c>
      <c r="J1573" s="58" t="str">
        <f>IF('Base tratada'!$K1573=1,"Divorciado",
IF('Base tratada'!$L1573=1,"Casado",
IF('Base tratada'!$M1573=1, "Solteiro",
IF('Base tratada'!$N1573=1,"Juntos",
"Viúvo"))))</f>
        <v>Juntos</v>
      </c>
      <c r="K1573" s="34">
        <v>0</v>
      </c>
      <c r="L1573" s="34">
        <v>0</v>
      </c>
      <c r="M1573" s="34">
        <v>0</v>
      </c>
      <c r="N1573" s="34">
        <v>1</v>
      </c>
      <c r="O1573" s="34">
        <v>0</v>
      </c>
      <c r="P1573" s="34">
        <v>0</v>
      </c>
      <c r="Q1573" s="34">
        <v>0</v>
      </c>
      <c r="R1573" s="34">
        <v>0</v>
      </c>
      <c r="S1573" s="34">
        <v>1</v>
      </c>
      <c r="T1573" s="34">
        <v>0</v>
      </c>
      <c r="U1573" s="35">
        <v>18</v>
      </c>
      <c r="V1573" s="35">
        <v>2</v>
      </c>
      <c r="W1573" s="35">
        <v>19</v>
      </c>
      <c r="X1573" s="35">
        <v>0</v>
      </c>
      <c r="Y1573" s="35">
        <v>2</v>
      </c>
      <c r="Z1573" s="35">
        <v>6</v>
      </c>
      <c r="AA1573" s="34">
        <v>5</v>
      </c>
      <c r="AB1573" s="34">
        <v>7</v>
      </c>
      <c r="AC1573" s="34">
        <v>3</v>
      </c>
      <c r="AD1573" s="34">
        <v>0</v>
      </c>
      <c r="AE1573" s="34">
        <v>4</v>
      </c>
      <c r="AF1573" s="58">
        <f>'Base tratada'!$AC1573+'Base tratada'!$AD1573+'Base tratada'!$AE1573</f>
        <v>7</v>
      </c>
      <c r="AG15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73" s="58" t="str">
        <f>IF('Base tratada'!$AC1573&gt;=MAX('Base tratada'!$AD1573,'Base tratada'!$AE1573),"Web",
IF('Base tratada'!$AD1573&gt;='Base tratada'!$AE1573,"Catalog",
"Store"))</f>
        <v>Store</v>
      </c>
      <c r="AI1573" s="59">
        <f>IF('Base tratada'!$AF1573=0,"0",'Base tratada'!$AK1573/'Base tratada'!$AF1573)</f>
        <v>5.8571428571428568</v>
      </c>
      <c r="AJ1573" s="59" t="str">
        <f>IF('Base tratada'!$AI1573=0,"R$ 0",
IF('Base tratada'!$AI1573&lt;=25,"R$ 1–25",
IF('Base tratada'!$AI1573&lt;=50,"R$ 26–50",
"+R$ 50")))</f>
        <v>R$ 1–25</v>
      </c>
      <c r="AK1573" s="35">
        <v>41</v>
      </c>
      <c r="AL1573" s="58" t="str">
        <f>IF('Base tratada'!$AK1573&lt;=100,"R$ 0-100",
IF('Base tratada'!$AK1573&lt;=500,"R$ 101-500",
IF('Base tratada'!$AK1573&lt;=1000,"R$ 501-1000",
IF('Base tratada'!$AK1573&lt;=1500,"R$ 1001-1500",
"+R$ 1500"))))</f>
        <v>R$ 0-100</v>
      </c>
      <c r="AM1573" s="34">
        <v>0</v>
      </c>
      <c r="AN1573" s="34">
        <v>0</v>
      </c>
      <c r="AO1573" s="34">
        <v>0</v>
      </c>
      <c r="AP1573" s="34">
        <v>0</v>
      </c>
      <c r="AQ1573" s="34">
        <v>0</v>
      </c>
      <c r="AR1573" s="34">
        <v>0</v>
      </c>
      <c r="AS1573" s="34">
        <v>0</v>
      </c>
      <c r="AT1573" s="34">
        <v>3</v>
      </c>
      <c r="AU1573" s="34">
        <v>11</v>
      </c>
      <c r="AV1573" s="52">
        <v>35</v>
      </c>
      <c r="AW1573" s="57">
        <v>0</v>
      </c>
      <c r="AX1573" s="58" t="str">
        <f>IF(Tabela3[[#This Row],[Response]]=1, "Aceitou", "Não aceitou")</f>
        <v>Não aceitou</v>
      </c>
      <c r="AY1573" s="55" t="str">
        <f>Tabela3[[#This Row],[Faixa Recência]] &amp; " | " &amp; Tabela3[[#This Row],[Faixa Gasto]] &amp; " | " &amp; Tabela3[[#This Row],[Faixa ticket médio]]</f>
        <v>76-99 dias | R$ 0-100 | R$ 1–25</v>
      </c>
      <c r="AZ15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3" s="36"/>
    </row>
    <row r="1574" spans="1:54" x14ac:dyDescent="0.25">
      <c r="A1574" s="61">
        <v>1573</v>
      </c>
      <c r="B1574" s="37">
        <v>36108</v>
      </c>
      <c r="C1574" s="34">
        <v>1</v>
      </c>
      <c r="D1574" s="34">
        <v>0</v>
      </c>
      <c r="E1574" s="34">
        <v>68</v>
      </c>
      <c r="F1574" s="58" t="str">
        <f>IF('Base tratada'!$E1574&lt;=15,"0-15 dias",
IF('Base tratada'!$E1574&lt;=30, "16-30 dias",
IF('Base tratada'!$E1574&lt;=45, "31-45 dias",
IF('Base tratada'!$E1574&lt;=60, "46-60 dias",
IF('Base tratada'!$E1574&lt;=75, "61-75 dias", "76-99 dias")))))</f>
        <v>61-75 dias</v>
      </c>
      <c r="G1574" s="38">
        <v>36</v>
      </c>
      <c r="H1574" s="60" t="str">
        <f>IF('Base tratada'!$G1574&lt;=29,"24–29",
IF('Base tratada'!$G1574&lt;=39,"30–39",
IF('Base tratada'!$G1574&lt;=49,"40–49",
IF('Base tratada'!$G1574&lt;=59,"50–59",
IF('Base tratada'!$G1574&lt;=69,"60–69",
"70–80")))))</f>
        <v>30–39</v>
      </c>
      <c r="I1574" s="34">
        <v>2416</v>
      </c>
      <c r="J1574" s="58" t="str">
        <f>IF('Base tratada'!$K1574=1,"Divorciado",
IF('Base tratada'!$L1574=1,"Casado",
IF('Base tratada'!$M1574=1, "Solteiro",
IF('Base tratada'!$N1574=1,"Juntos",
"Viúvo"))))</f>
        <v>Solteiro</v>
      </c>
      <c r="K1574" s="34">
        <v>0</v>
      </c>
      <c r="L1574" s="34">
        <v>0</v>
      </c>
      <c r="M1574" s="34">
        <v>1</v>
      </c>
      <c r="N1574" s="34">
        <v>0</v>
      </c>
      <c r="O1574" s="34">
        <v>0</v>
      </c>
      <c r="P1574" s="34">
        <v>0</v>
      </c>
      <c r="Q1574" s="34">
        <v>0</v>
      </c>
      <c r="R1574" s="34">
        <v>1</v>
      </c>
      <c r="S1574" s="34">
        <v>0</v>
      </c>
      <c r="T1574" s="34">
        <v>0</v>
      </c>
      <c r="U1574" s="35">
        <v>141</v>
      </c>
      <c r="V1574" s="35">
        <v>8</v>
      </c>
      <c r="W1574" s="35">
        <v>129</v>
      </c>
      <c r="X1574" s="35">
        <v>3</v>
      </c>
      <c r="Y1574" s="35">
        <v>11</v>
      </c>
      <c r="Z1574" s="35">
        <v>47</v>
      </c>
      <c r="AA1574" s="34">
        <v>3</v>
      </c>
      <c r="AB1574" s="34">
        <v>9</v>
      </c>
      <c r="AC1574" s="34">
        <v>7</v>
      </c>
      <c r="AD1574" s="34">
        <v>1</v>
      </c>
      <c r="AE1574" s="34">
        <v>4</v>
      </c>
      <c r="AF1574" s="58">
        <f>'Base tratada'!$AC1574+'Base tratada'!$AD1574+'Base tratada'!$AE1574</f>
        <v>12</v>
      </c>
      <c r="AG15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74" s="58" t="str">
        <f>IF('Base tratada'!$AC1574&gt;=MAX('Base tratada'!$AD1574,'Base tratada'!$AE1574),"Web",
IF('Base tratada'!$AD1574&gt;='Base tratada'!$AE1574,"Catalog",
"Store"))</f>
        <v>Web</v>
      </c>
      <c r="AI1574" s="59">
        <f>IF('Base tratada'!$AF1574=0,"0",'Base tratada'!$AK1574/'Base tratada'!$AF1574)</f>
        <v>24.333333333333332</v>
      </c>
      <c r="AJ1574" s="59" t="str">
        <f>IF('Base tratada'!$AI1574=0,"R$ 0",
IF('Base tratada'!$AI1574&lt;=25,"R$ 1–25",
IF('Base tratada'!$AI1574&lt;=50,"R$ 26–50",
"+R$ 50")))</f>
        <v>R$ 1–25</v>
      </c>
      <c r="AK1574" s="35">
        <v>292</v>
      </c>
      <c r="AL1574" s="58" t="str">
        <f>IF('Base tratada'!$AK1574&lt;=100,"R$ 0-100",
IF('Base tratada'!$AK1574&lt;=500,"R$ 101-500",
IF('Base tratada'!$AK1574&lt;=1000,"R$ 501-1000",
IF('Base tratada'!$AK1574&lt;=1500,"R$ 1001-1500",
"+R$ 1500"))))</f>
        <v>R$ 101-500</v>
      </c>
      <c r="AM1574" s="34">
        <v>0</v>
      </c>
      <c r="AN1574" s="34">
        <v>0</v>
      </c>
      <c r="AO1574" s="34">
        <v>1</v>
      </c>
      <c r="AP1574" s="34">
        <v>0</v>
      </c>
      <c r="AQ1574" s="34">
        <v>0</v>
      </c>
      <c r="AR1574" s="34">
        <v>1</v>
      </c>
      <c r="AS1574" s="34">
        <v>0</v>
      </c>
      <c r="AT1574" s="34">
        <v>3</v>
      </c>
      <c r="AU1574" s="34">
        <v>11</v>
      </c>
      <c r="AV1574" s="52">
        <v>245</v>
      </c>
      <c r="AW1574" s="57">
        <v>0</v>
      </c>
      <c r="AX1574" s="58" t="str">
        <f>IF(Tabela3[[#This Row],[Response]]=1, "Aceitou", "Não aceitou")</f>
        <v>Não aceitou</v>
      </c>
      <c r="AY1574" s="55" t="str">
        <f>Tabela3[[#This Row],[Faixa Recência]] &amp; " | " &amp; Tabela3[[#This Row],[Faixa Gasto]] &amp; " | " &amp; Tabela3[[#This Row],[Faixa ticket médio]]</f>
        <v>61-75 dias | R$ 101-500 | R$ 1–25</v>
      </c>
      <c r="AZ15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4" s="36"/>
    </row>
    <row r="1575" spans="1:54" x14ac:dyDescent="0.25">
      <c r="A1575" s="61">
        <v>1574</v>
      </c>
      <c r="B1575" s="37">
        <v>76445</v>
      </c>
      <c r="C1575" s="34">
        <v>1</v>
      </c>
      <c r="D1575" s="34">
        <v>0</v>
      </c>
      <c r="E1575" s="34">
        <v>2</v>
      </c>
      <c r="F1575" s="58" t="str">
        <f>IF('Base tratada'!$E1575&lt;=15,"0-15 dias",
IF('Base tratada'!$E1575&lt;=30, "16-30 dias",
IF('Base tratada'!$E1575&lt;=45, "31-45 dias",
IF('Base tratada'!$E1575&lt;=60, "46-60 dias",
IF('Base tratada'!$E1575&lt;=75, "61-75 dias", "76-99 dias")))))</f>
        <v>0-15 dias</v>
      </c>
      <c r="G1575" s="38">
        <v>49</v>
      </c>
      <c r="H1575" s="60" t="str">
        <f>IF('Base tratada'!$G1575&lt;=29,"24–29",
IF('Base tratada'!$G1575&lt;=39,"30–39",
IF('Base tratada'!$G1575&lt;=49,"40–49",
IF('Base tratada'!$G1575&lt;=59,"50–59",
IF('Base tratada'!$G1575&lt;=69,"60–69",
"70–80")))))</f>
        <v>40–49</v>
      </c>
      <c r="I1575" s="34">
        <v>2798</v>
      </c>
      <c r="J1575" s="58" t="str">
        <f>IF('Base tratada'!$K1575=1,"Divorciado",
IF('Base tratada'!$L1575=1,"Casado",
IF('Base tratada'!$M1575=1, "Solteiro",
IF('Base tratada'!$N1575=1,"Juntos",
"Viúvo"))))</f>
        <v>Casado</v>
      </c>
      <c r="K1575" s="34">
        <v>0</v>
      </c>
      <c r="L1575" s="34">
        <v>1</v>
      </c>
      <c r="M1575" s="34">
        <v>0</v>
      </c>
      <c r="N1575" s="34">
        <v>0</v>
      </c>
      <c r="O1575" s="34">
        <v>0</v>
      </c>
      <c r="P1575" s="34">
        <v>0</v>
      </c>
      <c r="Q1575" s="34">
        <v>0</v>
      </c>
      <c r="R1575" s="34">
        <v>1</v>
      </c>
      <c r="S1575" s="34">
        <v>0</v>
      </c>
      <c r="T1575" s="34">
        <v>0</v>
      </c>
      <c r="U1575" s="35">
        <v>739</v>
      </c>
      <c r="V1575" s="35">
        <v>107</v>
      </c>
      <c r="W1575" s="35">
        <v>309</v>
      </c>
      <c r="X1575" s="35">
        <v>140</v>
      </c>
      <c r="Y1575" s="35">
        <v>80</v>
      </c>
      <c r="Z1575" s="35">
        <v>35</v>
      </c>
      <c r="AA1575" s="34">
        <v>1</v>
      </c>
      <c r="AB1575" s="34">
        <v>6</v>
      </c>
      <c r="AC1575" s="34">
        <v>2</v>
      </c>
      <c r="AD1575" s="34">
        <v>5</v>
      </c>
      <c r="AE1575" s="34">
        <v>13</v>
      </c>
      <c r="AF1575" s="58">
        <f>'Base tratada'!$AC1575+'Base tratada'!$AD1575+'Base tratada'!$AE1575</f>
        <v>20</v>
      </c>
      <c r="AG15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75" s="58" t="str">
        <f>IF('Base tratada'!$AC1575&gt;=MAX('Base tratada'!$AD1575,'Base tratada'!$AE1575),"Web",
IF('Base tratada'!$AD1575&gt;='Base tratada'!$AE1575,"Catalog",
"Store"))</f>
        <v>Store</v>
      </c>
      <c r="AI1575" s="59">
        <f>IF('Base tratada'!$AF1575=0,"0",'Base tratada'!$AK1575/'Base tratada'!$AF1575)</f>
        <v>68.75</v>
      </c>
      <c r="AJ1575" s="59" t="str">
        <f>IF('Base tratada'!$AI1575=0,"R$ 0",
IF('Base tratada'!$AI1575&lt;=25,"R$ 1–25",
IF('Base tratada'!$AI1575&lt;=50,"R$ 26–50",
"+R$ 50")))</f>
        <v>+R$ 50</v>
      </c>
      <c r="AK1575" s="35">
        <v>1375</v>
      </c>
      <c r="AL1575" s="58" t="str">
        <f>IF('Base tratada'!$AK1575&lt;=100,"R$ 0-100",
IF('Base tratada'!$AK1575&lt;=500,"R$ 101-500",
IF('Base tratada'!$AK1575&lt;=1000,"R$ 501-1000",
IF('Base tratada'!$AK1575&lt;=1500,"R$ 1001-1500",
"+R$ 1500"))))</f>
        <v>R$ 1001-1500</v>
      </c>
      <c r="AM1575" s="34">
        <v>0</v>
      </c>
      <c r="AN1575" s="34">
        <v>0</v>
      </c>
      <c r="AO1575" s="34">
        <v>0</v>
      </c>
      <c r="AP1575" s="34">
        <v>0</v>
      </c>
      <c r="AQ1575" s="34">
        <v>0</v>
      </c>
      <c r="AR1575" s="34">
        <v>0</v>
      </c>
      <c r="AS1575" s="34">
        <v>0</v>
      </c>
      <c r="AT1575" s="34">
        <v>3</v>
      </c>
      <c r="AU1575" s="34">
        <v>11</v>
      </c>
      <c r="AV1575" s="52">
        <v>1340</v>
      </c>
      <c r="AW1575" s="57">
        <v>0</v>
      </c>
      <c r="AX1575" s="58" t="str">
        <f>IF(Tabela3[[#This Row],[Response]]=1, "Aceitou", "Não aceitou")</f>
        <v>Não aceitou</v>
      </c>
      <c r="AY1575" s="55" t="str">
        <f>Tabela3[[#This Row],[Faixa Recência]] &amp; " | " &amp; Tabela3[[#This Row],[Faixa Gasto]] &amp; " | " &amp; Tabela3[[#This Row],[Faixa ticket médio]]</f>
        <v>0-15 dias | R$ 1001-1500 | +R$ 50</v>
      </c>
      <c r="AZ15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75" s="36"/>
    </row>
    <row r="1576" spans="1:54" x14ac:dyDescent="0.25">
      <c r="A1576" s="61">
        <v>1575</v>
      </c>
      <c r="B1576" s="37">
        <v>36663</v>
      </c>
      <c r="C1576" s="34">
        <v>1</v>
      </c>
      <c r="D1576" s="34">
        <v>0</v>
      </c>
      <c r="E1576" s="34">
        <v>40</v>
      </c>
      <c r="F1576" s="58" t="str">
        <f>IF('Base tratada'!$E1576&lt;=15,"0-15 dias",
IF('Base tratada'!$E1576&lt;=30, "16-30 dias",
IF('Base tratada'!$E1576&lt;=45, "31-45 dias",
IF('Base tratada'!$E1576&lt;=60, "46-60 dias",
IF('Base tratada'!$E1576&lt;=75, "61-75 dias", "76-99 dias")))))</f>
        <v>31-45 dias</v>
      </c>
      <c r="G1576" s="38">
        <v>45</v>
      </c>
      <c r="H1576" s="60" t="str">
        <f>IF('Base tratada'!$G1576&lt;=29,"24–29",
IF('Base tratada'!$G1576&lt;=39,"30–39",
IF('Base tratada'!$G1576&lt;=49,"40–49",
IF('Base tratada'!$G1576&lt;=59,"50–59",
IF('Base tratada'!$G1576&lt;=69,"60–69",
"70–80")))))</f>
        <v>40–49</v>
      </c>
      <c r="I1576" s="34">
        <v>2224</v>
      </c>
      <c r="J1576" s="58" t="str">
        <f>IF('Base tratada'!$K1576=1,"Divorciado",
IF('Base tratada'!$L1576=1,"Casado",
IF('Base tratada'!$M1576=1, "Solteiro",
IF('Base tratada'!$N1576=1,"Juntos",
"Viúvo"))))</f>
        <v>Casado</v>
      </c>
      <c r="K1576" s="34">
        <v>0</v>
      </c>
      <c r="L1576" s="34">
        <v>1</v>
      </c>
      <c r="M1576" s="34">
        <v>0</v>
      </c>
      <c r="N1576" s="34">
        <v>0</v>
      </c>
      <c r="O1576" s="34">
        <v>0</v>
      </c>
      <c r="P1576" s="34">
        <v>0</v>
      </c>
      <c r="Q1576" s="34">
        <v>0</v>
      </c>
      <c r="R1576" s="34">
        <v>0</v>
      </c>
      <c r="S1576" s="34">
        <v>0</v>
      </c>
      <c r="T1576" s="34">
        <v>1</v>
      </c>
      <c r="U1576" s="35">
        <v>18</v>
      </c>
      <c r="V1576" s="35">
        <v>0</v>
      </c>
      <c r="W1576" s="35">
        <v>6</v>
      </c>
      <c r="X1576" s="35">
        <v>3</v>
      </c>
      <c r="Y1576" s="35">
        <v>3</v>
      </c>
      <c r="Z1576" s="35">
        <v>5</v>
      </c>
      <c r="AA1576" s="34">
        <v>1</v>
      </c>
      <c r="AB1576" s="34">
        <v>2</v>
      </c>
      <c r="AC1576" s="34">
        <v>1</v>
      </c>
      <c r="AD1576" s="34">
        <v>1</v>
      </c>
      <c r="AE1576" s="34">
        <v>3</v>
      </c>
      <c r="AF1576" s="58">
        <f>'Base tratada'!$AC1576+'Base tratada'!$AD1576+'Base tratada'!$AE1576</f>
        <v>5</v>
      </c>
      <c r="AG15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76" s="58" t="str">
        <f>IF('Base tratada'!$AC1576&gt;=MAX('Base tratada'!$AD1576,'Base tratada'!$AE1576),"Web",
IF('Base tratada'!$AD1576&gt;='Base tratada'!$AE1576,"Catalog",
"Store"))</f>
        <v>Store</v>
      </c>
      <c r="AI1576" s="59">
        <f>IF('Base tratada'!$AF1576=0,"0",'Base tratada'!$AK1576/'Base tratada'!$AF1576)</f>
        <v>6</v>
      </c>
      <c r="AJ1576" s="59" t="str">
        <f>IF('Base tratada'!$AI1576=0,"R$ 0",
IF('Base tratada'!$AI1576&lt;=25,"R$ 1–25",
IF('Base tratada'!$AI1576&lt;=50,"R$ 26–50",
"+R$ 50")))</f>
        <v>R$ 1–25</v>
      </c>
      <c r="AK1576" s="35">
        <v>30</v>
      </c>
      <c r="AL1576" s="58" t="str">
        <f>IF('Base tratada'!$AK1576&lt;=100,"R$ 0-100",
IF('Base tratada'!$AK1576&lt;=500,"R$ 101-500",
IF('Base tratada'!$AK1576&lt;=1000,"R$ 501-1000",
IF('Base tratada'!$AK1576&lt;=1500,"R$ 1001-1500",
"+R$ 1500"))))</f>
        <v>R$ 0-100</v>
      </c>
      <c r="AM1576" s="34">
        <v>0</v>
      </c>
      <c r="AN1576" s="34">
        <v>0</v>
      </c>
      <c r="AO1576" s="34">
        <v>0</v>
      </c>
      <c r="AP1576" s="34">
        <v>0</v>
      </c>
      <c r="AQ1576" s="34">
        <v>0</v>
      </c>
      <c r="AR1576" s="34">
        <v>0</v>
      </c>
      <c r="AS1576" s="34">
        <v>0</v>
      </c>
      <c r="AT1576" s="34">
        <v>3</v>
      </c>
      <c r="AU1576" s="34">
        <v>11</v>
      </c>
      <c r="AV1576" s="52">
        <v>25</v>
      </c>
      <c r="AW1576" s="57">
        <v>0</v>
      </c>
      <c r="AX1576" s="58" t="str">
        <f>IF(Tabela3[[#This Row],[Response]]=1, "Aceitou", "Não aceitou")</f>
        <v>Não aceitou</v>
      </c>
      <c r="AY1576" s="55" t="str">
        <f>Tabela3[[#This Row],[Faixa Recência]] &amp; " | " &amp; Tabela3[[#This Row],[Faixa Gasto]] &amp; " | " &amp; Tabela3[[#This Row],[Faixa ticket médio]]</f>
        <v>31-45 dias | R$ 0-100 | R$ 1–25</v>
      </c>
      <c r="AZ15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6" s="36"/>
    </row>
    <row r="1577" spans="1:54" x14ac:dyDescent="0.25">
      <c r="A1577" s="61">
        <v>1576</v>
      </c>
      <c r="B1577" s="37">
        <v>53843</v>
      </c>
      <c r="C1577" s="34">
        <v>0</v>
      </c>
      <c r="D1577" s="34">
        <v>1</v>
      </c>
      <c r="E1577" s="34">
        <v>64</v>
      </c>
      <c r="F1577" s="58" t="str">
        <f>IF('Base tratada'!$E1577&lt;=15,"0-15 dias",
IF('Base tratada'!$E1577&lt;=30, "16-30 dias",
IF('Base tratada'!$E1577&lt;=45, "31-45 dias",
IF('Base tratada'!$E1577&lt;=60, "46-60 dias",
IF('Base tratada'!$E1577&lt;=75, "61-75 dias", "76-99 dias")))))</f>
        <v>61-75 dias</v>
      </c>
      <c r="G1577" s="38">
        <v>55</v>
      </c>
      <c r="H1577" s="60" t="str">
        <f>IF('Base tratada'!$G1577&lt;=29,"24–29",
IF('Base tratada'!$G1577&lt;=39,"30–39",
IF('Base tratada'!$G1577&lt;=49,"40–49",
IF('Base tratada'!$G1577&lt;=59,"50–59",
IF('Base tratada'!$G1577&lt;=69,"60–69",
"70–80")))))</f>
        <v>50–59</v>
      </c>
      <c r="I1577" s="34">
        <v>2526</v>
      </c>
      <c r="J1577" s="58" t="str">
        <f>IF('Base tratada'!$K1577=1,"Divorciado",
IF('Base tratada'!$L1577=1,"Casado",
IF('Base tratada'!$M1577=1, "Solteiro",
IF('Base tratada'!$N1577=1,"Juntos",
"Viúvo"))))</f>
        <v>Casado</v>
      </c>
      <c r="K1577" s="34">
        <v>0</v>
      </c>
      <c r="L1577" s="34">
        <v>1</v>
      </c>
      <c r="M1577" s="34">
        <v>0</v>
      </c>
      <c r="N1577" s="34">
        <v>0</v>
      </c>
      <c r="O1577" s="34">
        <v>0</v>
      </c>
      <c r="P1577" s="34">
        <v>0</v>
      </c>
      <c r="Q1577" s="34">
        <v>0</v>
      </c>
      <c r="R1577" s="34">
        <v>0</v>
      </c>
      <c r="S1577" s="34">
        <v>1</v>
      </c>
      <c r="T1577" s="34">
        <v>0</v>
      </c>
      <c r="U1577" s="35">
        <v>378</v>
      </c>
      <c r="V1577" s="35">
        <v>0</v>
      </c>
      <c r="W1577" s="35">
        <v>88</v>
      </c>
      <c r="X1577" s="35">
        <v>19</v>
      </c>
      <c r="Y1577" s="35">
        <v>4</v>
      </c>
      <c r="Z1577" s="35">
        <v>73</v>
      </c>
      <c r="AA1577" s="34">
        <v>4</v>
      </c>
      <c r="AB1577" s="34">
        <v>7</v>
      </c>
      <c r="AC1577" s="34">
        <v>8</v>
      </c>
      <c r="AD1577" s="34">
        <v>5</v>
      </c>
      <c r="AE1577" s="34">
        <v>3</v>
      </c>
      <c r="AF1577" s="58">
        <f>'Base tratada'!$AC1577+'Base tratada'!$AD1577+'Base tratada'!$AE1577</f>
        <v>16</v>
      </c>
      <c r="AG15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77" s="58" t="str">
        <f>IF('Base tratada'!$AC1577&gt;=MAX('Base tratada'!$AD1577,'Base tratada'!$AE1577),"Web",
IF('Base tratada'!$AD1577&gt;='Base tratada'!$AE1577,"Catalog",
"Store"))</f>
        <v>Web</v>
      </c>
      <c r="AI1577" s="59">
        <f>IF('Base tratada'!$AF1577=0,"0",'Base tratada'!$AK1577/'Base tratada'!$AF1577)</f>
        <v>30.5625</v>
      </c>
      <c r="AJ1577" s="59" t="str">
        <f>IF('Base tratada'!$AI1577=0,"R$ 0",
IF('Base tratada'!$AI1577&lt;=25,"R$ 1–25",
IF('Base tratada'!$AI1577&lt;=50,"R$ 26–50",
"+R$ 50")))</f>
        <v>R$ 26–50</v>
      </c>
      <c r="AK1577" s="35">
        <v>489</v>
      </c>
      <c r="AL1577" s="58" t="str">
        <f>IF('Base tratada'!$AK1577&lt;=100,"R$ 0-100",
IF('Base tratada'!$AK1577&lt;=500,"R$ 101-500",
IF('Base tratada'!$AK1577&lt;=1000,"R$ 501-1000",
IF('Base tratada'!$AK1577&lt;=1500,"R$ 1001-1500",
"+R$ 1500"))))</f>
        <v>R$ 101-500</v>
      </c>
      <c r="AM1577" s="34">
        <v>0</v>
      </c>
      <c r="AN1577" s="34">
        <v>0</v>
      </c>
      <c r="AO1577" s="34">
        <v>0</v>
      </c>
      <c r="AP1577" s="34">
        <v>0</v>
      </c>
      <c r="AQ1577" s="34">
        <v>0</v>
      </c>
      <c r="AR1577" s="34">
        <v>0</v>
      </c>
      <c r="AS1577" s="34">
        <v>0</v>
      </c>
      <c r="AT1577" s="34">
        <v>3</v>
      </c>
      <c r="AU1577" s="34">
        <v>11</v>
      </c>
      <c r="AV1577" s="52">
        <v>416</v>
      </c>
      <c r="AW1577" s="57">
        <v>0</v>
      </c>
      <c r="AX1577" s="58" t="str">
        <f>IF(Tabela3[[#This Row],[Response]]=1, "Aceitou", "Não aceitou")</f>
        <v>Não aceitou</v>
      </c>
      <c r="AY1577" s="55" t="str">
        <f>Tabela3[[#This Row],[Faixa Recência]] &amp; " | " &amp; Tabela3[[#This Row],[Faixa Gasto]] &amp; " | " &amp; Tabela3[[#This Row],[Faixa ticket médio]]</f>
        <v>61-75 dias | R$ 101-500 | R$ 26–50</v>
      </c>
      <c r="AZ15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7" s="36"/>
    </row>
    <row r="1578" spans="1:54" x14ac:dyDescent="0.25">
      <c r="A1578" s="61">
        <v>1577</v>
      </c>
      <c r="B1578" s="37">
        <v>90226</v>
      </c>
      <c r="C1578" s="34">
        <v>0</v>
      </c>
      <c r="D1578" s="34">
        <v>0</v>
      </c>
      <c r="E1578" s="34">
        <v>26</v>
      </c>
      <c r="F1578" s="58" t="str">
        <f>IF('Base tratada'!$E1578&lt;=15,"0-15 dias",
IF('Base tratada'!$E1578&lt;=30, "16-30 dias",
IF('Base tratada'!$E1578&lt;=45, "31-45 dias",
IF('Base tratada'!$E1578&lt;=60, "46-60 dias",
IF('Base tratada'!$E1578&lt;=75, "61-75 dias", "76-99 dias")))))</f>
        <v>16-30 dias</v>
      </c>
      <c r="G1578" s="38">
        <v>64</v>
      </c>
      <c r="H1578" s="60" t="str">
        <f>IF('Base tratada'!$G1578&lt;=29,"24–29",
IF('Base tratada'!$G1578&lt;=39,"30–39",
IF('Base tratada'!$G1578&lt;=49,"40–49",
IF('Base tratada'!$G1578&lt;=59,"50–59",
IF('Base tratada'!$G1578&lt;=69,"60–69",
"70–80")))))</f>
        <v>60–69</v>
      </c>
      <c r="I1578" s="34">
        <v>2800</v>
      </c>
      <c r="J1578" s="58" t="str">
        <f>IF('Base tratada'!$K1578=1,"Divorciado",
IF('Base tratada'!$L1578=1,"Casado",
IF('Base tratada'!$M1578=1, "Solteiro",
IF('Base tratada'!$N1578=1,"Juntos",
"Viúvo"))))</f>
        <v>Casado</v>
      </c>
      <c r="K1578" s="34">
        <v>0</v>
      </c>
      <c r="L1578" s="34">
        <v>1</v>
      </c>
      <c r="M1578" s="34">
        <v>0</v>
      </c>
      <c r="N1578" s="34">
        <v>0</v>
      </c>
      <c r="O1578" s="34">
        <v>0</v>
      </c>
      <c r="P1578" s="34">
        <v>0</v>
      </c>
      <c r="Q1578" s="34">
        <v>0</v>
      </c>
      <c r="R1578" s="34">
        <v>0</v>
      </c>
      <c r="S1578" s="34">
        <v>1</v>
      </c>
      <c r="T1578" s="34">
        <v>0</v>
      </c>
      <c r="U1578" s="35">
        <v>1083</v>
      </c>
      <c r="V1578" s="35">
        <v>108</v>
      </c>
      <c r="W1578" s="35">
        <v>649</v>
      </c>
      <c r="X1578" s="35">
        <v>253</v>
      </c>
      <c r="Y1578" s="35">
        <v>151</v>
      </c>
      <c r="Z1578" s="35">
        <v>108</v>
      </c>
      <c r="AA1578" s="34">
        <v>1</v>
      </c>
      <c r="AB1578" s="34">
        <v>2</v>
      </c>
      <c r="AC1578" s="34">
        <v>4</v>
      </c>
      <c r="AD1578" s="34">
        <v>7</v>
      </c>
      <c r="AE1578" s="34">
        <v>12</v>
      </c>
      <c r="AF1578" s="58">
        <f>'Base tratada'!$AC1578+'Base tratada'!$AD1578+'Base tratada'!$AE1578</f>
        <v>23</v>
      </c>
      <c r="AG15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78" s="58" t="str">
        <f>IF('Base tratada'!$AC1578&gt;=MAX('Base tratada'!$AD1578,'Base tratada'!$AE1578),"Web",
IF('Base tratada'!$AD1578&gt;='Base tratada'!$AE1578,"Catalog",
"Store"))</f>
        <v>Store</v>
      </c>
      <c r="AI1578" s="59">
        <f>IF('Base tratada'!$AF1578=0,"0",'Base tratada'!$AK1578/'Base tratada'!$AF1578)</f>
        <v>97.565217391304344</v>
      </c>
      <c r="AJ1578" s="59" t="str">
        <f>IF('Base tratada'!$AI1578=0,"R$ 0",
IF('Base tratada'!$AI1578&lt;=25,"R$ 1–25",
IF('Base tratada'!$AI1578&lt;=50,"R$ 26–50",
"+R$ 50")))</f>
        <v>+R$ 50</v>
      </c>
      <c r="AK1578" s="35">
        <v>2244</v>
      </c>
      <c r="AL1578" s="58" t="str">
        <f>IF('Base tratada'!$AK1578&lt;=100,"R$ 0-100",
IF('Base tratada'!$AK1578&lt;=500,"R$ 101-500",
IF('Base tratada'!$AK1578&lt;=1000,"R$ 501-1000",
IF('Base tratada'!$AK1578&lt;=1500,"R$ 1001-1500",
"+R$ 1500"))))</f>
        <v>+R$ 1500</v>
      </c>
      <c r="AM1578" s="34">
        <v>1</v>
      </c>
      <c r="AN1578" s="34">
        <v>0</v>
      </c>
      <c r="AO1578" s="34">
        <v>0</v>
      </c>
      <c r="AP1578" s="34">
        <v>0</v>
      </c>
      <c r="AQ1578" s="34">
        <v>0</v>
      </c>
      <c r="AR1578" s="34">
        <v>1</v>
      </c>
      <c r="AS1578" s="34">
        <v>0</v>
      </c>
      <c r="AT1578" s="34">
        <v>3</v>
      </c>
      <c r="AU1578" s="34">
        <v>11</v>
      </c>
      <c r="AV1578" s="52">
        <v>2136</v>
      </c>
      <c r="AW1578" s="57">
        <v>0</v>
      </c>
      <c r="AX1578" s="58" t="str">
        <f>IF(Tabela3[[#This Row],[Response]]=1, "Aceitou", "Não aceitou")</f>
        <v>Não aceitou</v>
      </c>
      <c r="AY1578" s="55" t="str">
        <f>Tabela3[[#This Row],[Faixa Recência]] &amp; " | " &amp; Tabela3[[#This Row],[Faixa Gasto]] &amp; " | " &amp; Tabela3[[#This Row],[Faixa ticket médio]]</f>
        <v>16-30 dias | +R$ 1500 | +R$ 50</v>
      </c>
      <c r="AZ15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78" s="36"/>
    </row>
    <row r="1579" spans="1:54" x14ac:dyDescent="0.25">
      <c r="A1579" s="61">
        <v>1578</v>
      </c>
      <c r="B1579" s="37">
        <v>70638</v>
      </c>
      <c r="C1579" s="34">
        <v>0</v>
      </c>
      <c r="D1579" s="34">
        <v>0</v>
      </c>
      <c r="E1579" s="34">
        <v>69</v>
      </c>
      <c r="F1579" s="58" t="str">
        <f>IF('Base tratada'!$E1579&lt;=15,"0-15 dias",
IF('Base tratada'!$E1579&lt;=30, "16-30 dias",
IF('Base tratada'!$E1579&lt;=45, "31-45 dias",
IF('Base tratada'!$E1579&lt;=60, "46-60 dias",
IF('Base tratada'!$E1579&lt;=75, "61-75 dias", "76-99 dias")))))</f>
        <v>61-75 dias</v>
      </c>
      <c r="G1579" s="38">
        <v>65</v>
      </c>
      <c r="H1579" s="60" t="str">
        <f>IF('Base tratada'!$G1579&lt;=29,"24–29",
IF('Base tratada'!$G1579&lt;=39,"30–39",
IF('Base tratada'!$G1579&lt;=49,"40–49",
IF('Base tratada'!$G1579&lt;=59,"50–59",
IF('Base tratada'!$G1579&lt;=69,"60–69",
"70–80")))))</f>
        <v>60–69</v>
      </c>
      <c r="I1579" s="34">
        <v>2552</v>
      </c>
      <c r="J1579" s="58" t="str">
        <f>IF('Base tratada'!$K1579=1,"Divorciado",
IF('Base tratada'!$L1579=1,"Casado",
IF('Base tratada'!$M1579=1, "Solteiro",
IF('Base tratada'!$N1579=1,"Juntos",
"Viúvo"))))</f>
        <v>Divorciado</v>
      </c>
      <c r="K1579" s="34">
        <v>1</v>
      </c>
      <c r="L1579" s="34">
        <v>0</v>
      </c>
      <c r="M1579" s="34">
        <v>0</v>
      </c>
      <c r="N1579" s="34">
        <v>0</v>
      </c>
      <c r="O1579" s="34">
        <v>0</v>
      </c>
      <c r="P1579" s="34">
        <v>0</v>
      </c>
      <c r="Q1579" s="34">
        <v>0</v>
      </c>
      <c r="R1579" s="34">
        <v>0</v>
      </c>
      <c r="S1579" s="34">
        <v>1</v>
      </c>
      <c r="T1579" s="34">
        <v>0</v>
      </c>
      <c r="U1579" s="35">
        <v>1016</v>
      </c>
      <c r="V1579" s="35">
        <v>12</v>
      </c>
      <c r="W1579" s="35">
        <v>215</v>
      </c>
      <c r="X1579" s="35">
        <v>16</v>
      </c>
      <c r="Y1579" s="35">
        <v>12</v>
      </c>
      <c r="Z1579" s="35">
        <v>63</v>
      </c>
      <c r="AA1579" s="34">
        <v>1</v>
      </c>
      <c r="AB1579" s="34">
        <v>3</v>
      </c>
      <c r="AC1579" s="34">
        <v>4</v>
      </c>
      <c r="AD1579" s="34">
        <v>5</v>
      </c>
      <c r="AE1579" s="34">
        <v>10</v>
      </c>
      <c r="AF1579" s="58">
        <f>'Base tratada'!$AC1579+'Base tratada'!$AD1579+'Base tratada'!$AE1579</f>
        <v>19</v>
      </c>
      <c r="AG15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79" s="58" t="str">
        <f>IF('Base tratada'!$AC1579&gt;=MAX('Base tratada'!$AD1579,'Base tratada'!$AE1579),"Web",
IF('Base tratada'!$AD1579&gt;='Base tratada'!$AE1579,"Catalog",
"Store"))</f>
        <v>Store</v>
      </c>
      <c r="AI1579" s="59">
        <f>IF('Base tratada'!$AF1579=0,"0",'Base tratada'!$AK1579/'Base tratada'!$AF1579)</f>
        <v>66.89473684210526</v>
      </c>
      <c r="AJ1579" s="59" t="str">
        <f>IF('Base tratada'!$AI1579=0,"R$ 0",
IF('Base tratada'!$AI1579&lt;=25,"R$ 1–25",
IF('Base tratada'!$AI1579&lt;=50,"R$ 26–50",
"+R$ 50")))</f>
        <v>+R$ 50</v>
      </c>
      <c r="AK1579" s="35">
        <v>1271</v>
      </c>
      <c r="AL1579" s="58" t="str">
        <f>IF('Base tratada'!$AK1579&lt;=100,"R$ 0-100",
IF('Base tratada'!$AK1579&lt;=500,"R$ 101-500",
IF('Base tratada'!$AK1579&lt;=1000,"R$ 501-1000",
IF('Base tratada'!$AK1579&lt;=1500,"R$ 1001-1500",
"+R$ 1500"))))</f>
        <v>R$ 1001-1500</v>
      </c>
      <c r="AM1579" s="34">
        <v>0</v>
      </c>
      <c r="AN1579" s="34">
        <v>0</v>
      </c>
      <c r="AO1579" s="34">
        <v>0</v>
      </c>
      <c r="AP1579" s="34">
        <v>1</v>
      </c>
      <c r="AQ1579" s="34">
        <v>0</v>
      </c>
      <c r="AR1579" s="34">
        <v>1</v>
      </c>
      <c r="AS1579" s="34">
        <v>0</v>
      </c>
      <c r="AT1579" s="34">
        <v>3</v>
      </c>
      <c r="AU1579" s="34">
        <v>11</v>
      </c>
      <c r="AV1579" s="52">
        <v>1208</v>
      </c>
      <c r="AW1579" s="57">
        <v>0</v>
      </c>
      <c r="AX1579" s="58" t="str">
        <f>IF(Tabela3[[#This Row],[Response]]=1, "Aceitou", "Não aceitou")</f>
        <v>Não aceitou</v>
      </c>
      <c r="AY1579" s="55" t="str">
        <f>Tabela3[[#This Row],[Faixa Recência]] &amp; " | " &amp; Tabela3[[#This Row],[Faixa Gasto]] &amp; " | " &amp; Tabela3[[#This Row],[Faixa ticket médio]]</f>
        <v>61-75 dias | R$ 1001-1500 | +R$ 50</v>
      </c>
      <c r="AZ15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79" s="36"/>
    </row>
    <row r="1580" spans="1:54" x14ac:dyDescent="0.25">
      <c r="A1580" s="61">
        <v>1579</v>
      </c>
      <c r="B1580" s="37">
        <v>44512</v>
      </c>
      <c r="C1580" s="34">
        <v>1</v>
      </c>
      <c r="D1580" s="34">
        <v>1</v>
      </c>
      <c r="E1580" s="34">
        <v>57</v>
      </c>
      <c r="F1580" s="58" t="str">
        <f>IF('Base tratada'!$E1580&lt;=15,"0-15 dias",
IF('Base tratada'!$E1580&lt;=30, "16-30 dias",
IF('Base tratada'!$E1580&lt;=45, "31-45 dias",
IF('Base tratada'!$E1580&lt;=60, "46-60 dias",
IF('Base tratada'!$E1580&lt;=75, "61-75 dias", "76-99 dias")))))</f>
        <v>46-60 dias</v>
      </c>
      <c r="G1580" s="38">
        <v>60</v>
      </c>
      <c r="H1580" s="60" t="str">
        <f>IF('Base tratada'!$G1580&lt;=29,"24–29",
IF('Base tratada'!$G1580&lt;=39,"30–39",
IF('Base tratada'!$G1580&lt;=49,"40–49",
IF('Base tratada'!$G1580&lt;=59,"50–59",
IF('Base tratada'!$G1580&lt;=69,"60–69",
"70–80")))))</f>
        <v>60–69</v>
      </c>
      <c r="I1580" s="34">
        <v>2462</v>
      </c>
      <c r="J1580" s="58" t="str">
        <f>IF('Base tratada'!$K1580=1,"Divorciado",
IF('Base tratada'!$L1580=1,"Casado",
IF('Base tratada'!$M1580=1, "Solteiro",
IF('Base tratada'!$N1580=1,"Juntos",
"Viúvo"))))</f>
        <v>Juntos</v>
      </c>
      <c r="K1580" s="34">
        <v>0</v>
      </c>
      <c r="L1580" s="34">
        <v>0</v>
      </c>
      <c r="M1580" s="34">
        <v>0</v>
      </c>
      <c r="N1580" s="34">
        <v>1</v>
      </c>
      <c r="O1580" s="34">
        <v>0</v>
      </c>
      <c r="P1580" s="34">
        <v>0</v>
      </c>
      <c r="Q1580" s="34">
        <v>0</v>
      </c>
      <c r="R1580" s="34">
        <v>1</v>
      </c>
      <c r="S1580" s="34">
        <v>0</v>
      </c>
      <c r="T1580" s="34">
        <v>0</v>
      </c>
      <c r="U1580" s="35">
        <v>23</v>
      </c>
      <c r="V1580" s="35">
        <v>1</v>
      </c>
      <c r="W1580" s="35">
        <v>6</v>
      </c>
      <c r="X1580" s="35">
        <v>0</v>
      </c>
      <c r="Y1580" s="35">
        <v>0</v>
      </c>
      <c r="Z1580" s="35">
        <v>2</v>
      </c>
      <c r="AA1580" s="34">
        <v>2</v>
      </c>
      <c r="AB1580" s="34">
        <v>4</v>
      </c>
      <c r="AC1580" s="34">
        <v>1</v>
      </c>
      <c r="AD1580" s="34">
        <v>0</v>
      </c>
      <c r="AE1580" s="34">
        <v>3</v>
      </c>
      <c r="AF1580" s="58">
        <f>'Base tratada'!$AC1580+'Base tratada'!$AD1580+'Base tratada'!$AE1580</f>
        <v>4</v>
      </c>
      <c r="AG15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80" s="58" t="str">
        <f>IF('Base tratada'!$AC1580&gt;=MAX('Base tratada'!$AD1580,'Base tratada'!$AE1580),"Web",
IF('Base tratada'!$AD1580&gt;='Base tratada'!$AE1580,"Catalog",
"Store"))</f>
        <v>Store</v>
      </c>
      <c r="AI1580" s="59">
        <f>IF('Base tratada'!$AF1580=0,"0",'Base tratada'!$AK1580/'Base tratada'!$AF1580)</f>
        <v>7.5</v>
      </c>
      <c r="AJ1580" s="59" t="str">
        <f>IF('Base tratada'!$AI1580=0,"R$ 0",
IF('Base tratada'!$AI1580&lt;=25,"R$ 1–25",
IF('Base tratada'!$AI1580&lt;=50,"R$ 26–50",
"+R$ 50")))</f>
        <v>R$ 1–25</v>
      </c>
      <c r="AK1580" s="35">
        <v>30</v>
      </c>
      <c r="AL1580" s="58" t="str">
        <f>IF('Base tratada'!$AK1580&lt;=100,"R$ 0-100",
IF('Base tratada'!$AK1580&lt;=500,"R$ 101-500",
IF('Base tratada'!$AK1580&lt;=1000,"R$ 501-1000",
IF('Base tratada'!$AK1580&lt;=1500,"R$ 1001-1500",
"+R$ 1500"))))</f>
        <v>R$ 0-100</v>
      </c>
      <c r="AM1580" s="34">
        <v>0</v>
      </c>
      <c r="AN1580" s="34">
        <v>0</v>
      </c>
      <c r="AO1580" s="34">
        <v>0</v>
      </c>
      <c r="AP1580" s="34">
        <v>0</v>
      </c>
      <c r="AQ1580" s="34">
        <v>0</v>
      </c>
      <c r="AR1580" s="34">
        <v>0</v>
      </c>
      <c r="AS1580" s="34">
        <v>0</v>
      </c>
      <c r="AT1580" s="34">
        <v>3</v>
      </c>
      <c r="AU1580" s="34">
        <v>11</v>
      </c>
      <c r="AV1580" s="52">
        <v>28</v>
      </c>
      <c r="AW1580" s="57">
        <v>0</v>
      </c>
      <c r="AX1580" s="58" t="str">
        <f>IF(Tabela3[[#This Row],[Response]]=1, "Aceitou", "Não aceitou")</f>
        <v>Não aceitou</v>
      </c>
      <c r="AY1580" s="55" t="str">
        <f>Tabela3[[#This Row],[Faixa Recência]] &amp; " | " &amp; Tabela3[[#This Row],[Faixa Gasto]] &amp; " | " &amp; Tabela3[[#This Row],[Faixa ticket médio]]</f>
        <v>46-60 dias | R$ 0-100 | R$ 1–25</v>
      </c>
      <c r="AZ15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0" s="36"/>
    </row>
    <row r="1581" spans="1:54" x14ac:dyDescent="0.25">
      <c r="A1581" s="61">
        <v>1580</v>
      </c>
      <c r="B1581" s="37">
        <v>27116</v>
      </c>
      <c r="C1581" s="34">
        <v>1</v>
      </c>
      <c r="D1581" s="34">
        <v>1</v>
      </c>
      <c r="E1581" s="34">
        <v>78</v>
      </c>
      <c r="F1581" s="58" t="str">
        <f>IF('Base tratada'!$E1581&lt;=15,"0-15 dias",
IF('Base tratada'!$E1581&lt;=30, "16-30 dias",
IF('Base tratada'!$E1581&lt;=45, "31-45 dias",
IF('Base tratada'!$E1581&lt;=60, "46-60 dias",
IF('Base tratada'!$E1581&lt;=75, "61-75 dias", "76-99 dias")))))</f>
        <v>76-99 dias</v>
      </c>
      <c r="G1581" s="38">
        <v>59</v>
      </c>
      <c r="H1581" s="60" t="str">
        <f>IF('Base tratada'!$G1581&lt;=29,"24–29",
IF('Base tratada'!$G1581&lt;=39,"30–39",
IF('Base tratada'!$G1581&lt;=49,"40–49",
IF('Base tratada'!$G1581&lt;=59,"50–59",
IF('Base tratada'!$G1581&lt;=69,"60–69",
"70–80")))))</f>
        <v>50–59</v>
      </c>
      <c r="I1581" s="34">
        <v>2278</v>
      </c>
      <c r="J1581" s="58" t="str">
        <f>IF('Base tratada'!$K1581=1,"Divorciado",
IF('Base tratada'!$L1581=1,"Casado",
IF('Base tratada'!$M1581=1, "Solteiro",
IF('Base tratada'!$N1581=1,"Juntos",
"Viúvo"))))</f>
        <v>Casado</v>
      </c>
      <c r="K1581" s="34">
        <v>0</v>
      </c>
      <c r="L1581" s="34">
        <v>1</v>
      </c>
      <c r="M1581" s="34">
        <v>0</v>
      </c>
      <c r="N1581" s="34">
        <v>0</v>
      </c>
      <c r="O1581" s="34">
        <v>0</v>
      </c>
      <c r="P1581" s="34">
        <v>0</v>
      </c>
      <c r="Q1581" s="34">
        <v>0</v>
      </c>
      <c r="R1581" s="34">
        <v>1</v>
      </c>
      <c r="S1581" s="34">
        <v>0</v>
      </c>
      <c r="T1581" s="34">
        <v>0</v>
      </c>
      <c r="U1581" s="35">
        <v>12</v>
      </c>
      <c r="V1581" s="35">
        <v>1</v>
      </c>
      <c r="W1581" s="35">
        <v>21</v>
      </c>
      <c r="X1581" s="35">
        <v>2</v>
      </c>
      <c r="Y1581" s="35">
        <v>2</v>
      </c>
      <c r="Z1581" s="35">
        <v>3</v>
      </c>
      <c r="AA1581" s="34">
        <v>2</v>
      </c>
      <c r="AB1581" s="34">
        <v>7</v>
      </c>
      <c r="AC1581" s="34">
        <v>2</v>
      </c>
      <c r="AD1581" s="34">
        <v>0</v>
      </c>
      <c r="AE1581" s="34">
        <v>3</v>
      </c>
      <c r="AF1581" s="58">
        <f>'Base tratada'!$AC1581+'Base tratada'!$AD1581+'Base tratada'!$AE1581</f>
        <v>5</v>
      </c>
      <c r="AG15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81" s="58" t="str">
        <f>IF('Base tratada'!$AC1581&gt;=MAX('Base tratada'!$AD1581,'Base tratada'!$AE1581),"Web",
IF('Base tratada'!$AD1581&gt;='Base tratada'!$AE1581,"Catalog",
"Store"))</f>
        <v>Store</v>
      </c>
      <c r="AI1581" s="59">
        <f>IF('Base tratada'!$AF1581=0,"0",'Base tratada'!$AK1581/'Base tratada'!$AF1581)</f>
        <v>7.6</v>
      </c>
      <c r="AJ1581" s="59" t="str">
        <f>IF('Base tratada'!$AI1581=0,"R$ 0",
IF('Base tratada'!$AI1581&lt;=25,"R$ 1–25",
IF('Base tratada'!$AI1581&lt;=50,"R$ 26–50",
"+R$ 50")))</f>
        <v>R$ 1–25</v>
      </c>
      <c r="AK1581" s="35">
        <v>38</v>
      </c>
      <c r="AL1581" s="58" t="str">
        <f>IF('Base tratada'!$AK1581&lt;=100,"R$ 0-100",
IF('Base tratada'!$AK1581&lt;=500,"R$ 101-500",
IF('Base tratada'!$AK1581&lt;=1000,"R$ 501-1000",
IF('Base tratada'!$AK1581&lt;=1500,"R$ 1001-1500",
"+R$ 1500"))))</f>
        <v>R$ 0-100</v>
      </c>
      <c r="AM1581" s="34">
        <v>0</v>
      </c>
      <c r="AN1581" s="34">
        <v>0</v>
      </c>
      <c r="AO1581" s="34">
        <v>0</v>
      </c>
      <c r="AP1581" s="34">
        <v>0</v>
      </c>
      <c r="AQ1581" s="34">
        <v>0</v>
      </c>
      <c r="AR1581" s="34">
        <v>0</v>
      </c>
      <c r="AS1581" s="34">
        <v>0</v>
      </c>
      <c r="AT1581" s="34">
        <v>3</v>
      </c>
      <c r="AU1581" s="34">
        <v>11</v>
      </c>
      <c r="AV1581" s="52">
        <v>35</v>
      </c>
      <c r="AW1581" s="57">
        <v>0</v>
      </c>
      <c r="AX1581" s="58" t="str">
        <f>IF(Tabela3[[#This Row],[Response]]=1, "Aceitou", "Não aceitou")</f>
        <v>Não aceitou</v>
      </c>
      <c r="AY1581" s="55" t="str">
        <f>Tabela3[[#This Row],[Faixa Recência]] &amp; " | " &amp; Tabela3[[#This Row],[Faixa Gasto]] &amp; " | " &amp; Tabela3[[#This Row],[Faixa ticket médio]]</f>
        <v>76-99 dias | R$ 0-100 | R$ 1–25</v>
      </c>
      <c r="AZ15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1" s="36"/>
    </row>
    <row r="1582" spans="1:54" x14ac:dyDescent="0.25">
      <c r="A1582" s="61">
        <v>1581</v>
      </c>
      <c r="B1582" s="37">
        <v>54072</v>
      </c>
      <c r="C1582" s="34">
        <v>1</v>
      </c>
      <c r="D1582" s="34">
        <v>1</v>
      </c>
      <c r="E1582" s="34">
        <v>71</v>
      </c>
      <c r="F1582" s="58" t="str">
        <f>IF('Base tratada'!$E1582&lt;=15,"0-15 dias",
IF('Base tratada'!$E1582&lt;=30, "16-30 dias",
IF('Base tratada'!$E1582&lt;=45, "31-45 dias",
IF('Base tratada'!$E1582&lt;=60, "46-60 dias",
IF('Base tratada'!$E1582&lt;=75, "61-75 dias", "76-99 dias")))))</f>
        <v>61-75 dias</v>
      </c>
      <c r="G1582" s="38">
        <v>57</v>
      </c>
      <c r="H1582" s="60" t="str">
        <f>IF('Base tratada'!$G1582&lt;=29,"24–29",
IF('Base tratada'!$G1582&lt;=39,"30–39",
IF('Base tratada'!$G1582&lt;=49,"40–49",
IF('Base tratada'!$G1582&lt;=59,"50–59",
IF('Base tratada'!$G1582&lt;=69,"60–69",
"70–80")))))</f>
        <v>50–59</v>
      </c>
      <c r="I1582" s="34">
        <v>2496</v>
      </c>
      <c r="J1582" s="58" t="str">
        <f>IF('Base tratada'!$K1582=1,"Divorciado",
IF('Base tratada'!$L1582=1,"Casado",
IF('Base tratada'!$M1582=1, "Solteiro",
IF('Base tratada'!$N1582=1,"Juntos",
"Viúvo"))))</f>
        <v>Casado</v>
      </c>
      <c r="K1582" s="34">
        <v>0</v>
      </c>
      <c r="L1582" s="34">
        <v>1</v>
      </c>
      <c r="M1582" s="34">
        <v>0</v>
      </c>
      <c r="N1582" s="34">
        <v>0</v>
      </c>
      <c r="O1582" s="34">
        <v>0</v>
      </c>
      <c r="P1582" s="34">
        <v>0</v>
      </c>
      <c r="Q1582" s="34">
        <v>0</v>
      </c>
      <c r="R1582" s="34">
        <v>0</v>
      </c>
      <c r="S1582" s="34">
        <v>0</v>
      </c>
      <c r="T1582" s="34">
        <v>1</v>
      </c>
      <c r="U1582" s="35">
        <v>35</v>
      </c>
      <c r="V1582" s="35">
        <v>0</v>
      </c>
      <c r="W1582" s="35">
        <v>4</v>
      </c>
      <c r="X1582" s="35">
        <v>0</v>
      </c>
      <c r="Y1582" s="35">
        <v>0</v>
      </c>
      <c r="Z1582" s="35">
        <v>0</v>
      </c>
      <c r="AA1582" s="34">
        <v>1</v>
      </c>
      <c r="AB1582" s="34">
        <v>8</v>
      </c>
      <c r="AC1582" s="34">
        <v>2</v>
      </c>
      <c r="AD1582" s="34">
        <v>0</v>
      </c>
      <c r="AE1582" s="34">
        <v>2</v>
      </c>
      <c r="AF1582" s="58">
        <f>'Base tratada'!$AC1582+'Base tratada'!$AD1582+'Base tratada'!$AE1582</f>
        <v>4</v>
      </c>
      <c r="AG15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82" s="58" t="str">
        <f>IF('Base tratada'!$AC1582&gt;=MAX('Base tratada'!$AD1582,'Base tratada'!$AE1582),"Web",
IF('Base tratada'!$AD1582&gt;='Base tratada'!$AE1582,"Catalog",
"Store"))</f>
        <v>Web</v>
      </c>
      <c r="AI1582" s="59">
        <f>IF('Base tratada'!$AF1582=0,"0",'Base tratada'!$AK1582/'Base tratada'!$AF1582)</f>
        <v>9.75</v>
      </c>
      <c r="AJ1582" s="59" t="str">
        <f>IF('Base tratada'!$AI1582=0,"R$ 0",
IF('Base tratada'!$AI1582&lt;=25,"R$ 1–25",
IF('Base tratada'!$AI1582&lt;=50,"R$ 26–50",
"+R$ 50")))</f>
        <v>R$ 1–25</v>
      </c>
      <c r="AK1582" s="35">
        <v>39</v>
      </c>
      <c r="AL1582" s="58" t="str">
        <f>IF('Base tratada'!$AK1582&lt;=100,"R$ 0-100",
IF('Base tratada'!$AK1582&lt;=500,"R$ 101-500",
IF('Base tratada'!$AK1582&lt;=1000,"R$ 501-1000",
IF('Base tratada'!$AK1582&lt;=1500,"R$ 1001-1500",
"+R$ 1500"))))</f>
        <v>R$ 0-100</v>
      </c>
      <c r="AM1582" s="34">
        <v>0</v>
      </c>
      <c r="AN1582" s="34">
        <v>0</v>
      </c>
      <c r="AO1582" s="34">
        <v>0</v>
      </c>
      <c r="AP1582" s="34">
        <v>0</v>
      </c>
      <c r="AQ1582" s="34">
        <v>0</v>
      </c>
      <c r="AR1582" s="34">
        <v>0</v>
      </c>
      <c r="AS1582" s="34">
        <v>0</v>
      </c>
      <c r="AT1582" s="34">
        <v>3</v>
      </c>
      <c r="AU1582" s="34">
        <v>11</v>
      </c>
      <c r="AV1582" s="52">
        <v>39</v>
      </c>
      <c r="AW1582" s="57">
        <v>0</v>
      </c>
      <c r="AX1582" s="58" t="str">
        <f>IF(Tabela3[[#This Row],[Response]]=1, "Aceitou", "Não aceitou")</f>
        <v>Não aceitou</v>
      </c>
      <c r="AY1582" s="55" t="str">
        <f>Tabela3[[#This Row],[Faixa Recência]] &amp; " | " &amp; Tabela3[[#This Row],[Faixa Gasto]] &amp; " | " &amp; Tabela3[[#This Row],[Faixa ticket médio]]</f>
        <v>61-75 dias | R$ 0-100 | R$ 1–25</v>
      </c>
      <c r="AZ15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2" s="36"/>
    </row>
    <row r="1583" spans="1:54" x14ac:dyDescent="0.25">
      <c r="A1583" s="61">
        <v>1582</v>
      </c>
      <c r="B1583" s="37">
        <v>71855</v>
      </c>
      <c r="C1583" s="34">
        <v>0</v>
      </c>
      <c r="D1583" s="34">
        <v>1</v>
      </c>
      <c r="E1583" s="34">
        <v>59</v>
      </c>
      <c r="F1583" s="58" t="str">
        <f>IF('Base tratada'!$E1583&lt;=15,"0-15 dias",
IF('Base tratada'!$E1583&lt;=30, "16-30 dias",
IF('Base tratada'!$E1583&lt;=45, "31-45 dias",
IF('Base tratada'!$E1583&lt;=60, "46-60 dias",
IF('Base tratada'!$E1583&lt;=75, "61-75 dias", "76-99 dias")))))</f>
        <v>46-60 dias</v>
      </c>
      <c r="G1583" s="38">
        <v>43</v>
      </c>
      <c r="H1583" s="60" t="str">
        <f>IF('Base tratada'!$G1583&lt;=29,"24–29",
IF('Base tratada'!$G1583&lt;=39,"30–39",
IF('Base tratada'!$G1583&lt;=49,"40–49",
IF('Base tratada'!$G1583&lt;=59,"50–59",
IF('Base tratada'!$G1583&lt;=69,"60–69",
"70–80")))))</f>
        <v>40–49</v>
      </c>
      <c r="I1583" s="34">
        <v>2688</v>
      </c>
      <c r="J1583" s="58" t="str">
        <f>IF('Base tratada'!$K1583=1,"Divorciado",
IF('Base tratada'!$L1583=1,"Casado",
IF('Base tratada'!$M1583=1, "Solteiro",
IF('Base tratada'!$N1583=1,"Juntos",
"Viúvo"))))</f>
        <v>Casado</v>
      </c>
      <c r="K1583" s="34">
        <v>0</v>
      </c>
      <c r="L1583" s="34">
        <v>1</v>
      </c>
      <c r="M1583" s="34">
        <v>0</v>
      </c>
      <c r="N1583" s="34">
        <v>0</v>
      </c>
      <c r="O1583" s="34">
        <v>0</v>
      </c>
      <c r="P1583" s="34">
        <v>0</v>
      </c>
      <c r="Q1583" s="34">
        <v>0</v>
      </c>
      <c r="R1583" s="34">
        <v>1</v>
      </c>
      <c r="S1583" s="34">
        <v>0</v>
      </c>
      <c r="T1583" s="34">
        <v>0</v>
      </c>
      <c r="U1583" s="35">
        <v>548</v>
      </c>
      <c r="V1583" s="35">
        <v>31</v>
      </c>
      <c r="W1583" s="35">
        <v>422</v>
      </c>
      <c r="X1583" s="35">
        <v>0</v>
      </c>
      <c r="Y1583" s="35">
        <v>112</v>
      </c>
      <c r="Z1583" s="35">
        <v>28</v>
      </c>
      <c r="AA1583" s="34">
        <v>4</v>
      </c>
      <c r="AB1583" s="34">
        <v>3</v>
      </c>
      <c r="AC1583" s="34">
        <v>5</v>
      </c>
      <c r="AD1583" s="34">
        <v>5</v>
      </c>
      <c r="AE1583" s="34">
        <v>11</v>
      </c>
      <c r="AF1583" s="58">
        <f>'Base tratada'!$AC1583+'Base tratada'!$AD1583+'Base tratada'!$AE1583</f>
        <v>21</v>
      </c>
      <c r="AG15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83" s="58" t="str">
        <f>IF('Base tratada'!$AC1583&gt;=MAX('Base tratada'!$AD1583,'Base tratada'!$AE1583),"Web",
IF('Base tratada'!$AD1583&gt;='Base tratada'!$AE1583,"Catalog",
"Store"))</f>
        <v>Store</v>
      </c>
      <c r="AI1583" s="59">
        <f>IF('Base tratada'!$AF1583=0,"0",'Base tratada'!$AK1583/'Base tratada'!$AF1583)</f>
        <v>53</v>
      </c>
      <c r="AJ1583" s="59" t="str">
        <f>IF('Base tratada'!$AI1583=0,"R$ 0",
IF('Base tratada'!$AI1583&lt;=25,"R$ 1–25",
IF('Base tratada'!$AI1583&lt;=50,"R$ 26–50",
"+R$ 50")))</f>
        <v>+R$ 50</v>
      </c>
      <c r="AK1583" s="35">
        <v>1113</v>
      </c>
      <c r="AL1583" s="58" t="str">
        <f>IF('Base tratada'!$AK1583&lt;=100,"R$ 0-100",
IF('Base tratada'!$AK1583&lt;=500,"R$ 101-500",
IF('Base tratada'!$AK1583&lt;=1000,"R$ 501-1000",
IF('Base tratada'!$AK1583&lt;=1500,"R$ 1001-1500",
"+R$ 1500"))))</f>
        <v>R$ 1001-1500</v>
      </c>
      <c r="AM1583" s="34">
        <v>0</v>
      </c>
      <c r="AN1583" s="34">
        <v>0</v>
      </c>
      <c r="AO1583" s="34">
        <v>0</v>
      </c>
      <c r="AP1583" s="34">
        <v>0</v>
      </c>
      <c r="AQ1583" s="34">
        <v>0</v>
      </c>
      <c r="AR1583" s="34">
        <v>0</v>
      </c>
      <c r="AS1583" s="34">
        <v>0</v>
      </c>
      <c r="AT1583" s="34">
        <v>3</v>
      </c>
      <c r="AU1583" s="34">
        <v>11</v>
      </c>
      <c r="AV1583" s="52">
        <v>1085</v>
      </c>
      <c r="AW1583" s="57">
        <v>0</v>
      </c>
      <c r="AX1583" s="58" t="str">
        <f>IF(Tabela3[[#This Row],[Response]]=1, "Aceitou", "Não aceitou")</f>
        <v>Não aceitou</v>
      </c>
      <c r="AY1583" s="55" t="str">
        <f>Tabela3[[#This Row],[Faixa Recência]] &amp; " | " &amp; Tabela3[[#This Row],[Faixa Gasto]] &amp; " | " &amp; Tabela3[[#This Row],[Faixa ticket médio]]</f>
        <v>46-60 dias | R$ 1001-1500 | +R$ 50</v>
      </c>
      <c r="AZ15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3" s="36"/>
    </row>
    <row r="1584" spans="1:54" x14ac:dyDescent="0.25">
      <c r="A1584" s="61">
        <v>1583</v>
      </c>
      <c r="B1584" s="37">
        <v>51250</v>
      </c>
      <c r="C1584" s="34">
        <v>1</v>
      </c>
      <c r="D1584" s="34">
        <v>0</v>
      </c>
      <c r="E1584" s="34">
        <v>28</v>
      </c>
      <c r="F1584" s="58" t="str">
        <f>IF('Base tratada'!$E1584&lt;=15,"0-15 dias",
IF('Base tratada'!$E1584&lt;=30, "16-30 dias",
IF('Base tratada'!$E1584&lt;=45, "31-45 dias",
IF('Base tratada'!$E1584&lt;=60, "46-60 dias",
IF('Base tratada'!$E1584&lt;=75, "61-75 dias", "76-99 dias")))))</f>
        <v>16-30 dias</v>
      </c>
      <c r="G1584" s="38">
        <v>30</v>
      </c>
      <c r="H1584" s="60" t="str">
        <f>IF('Base tratada'!$G1584&lt;=29,"24–29",
IF('Base tratada'!$G1584&lt;=39,"30–39",
IF('Base tratada'!$G1584&lt;=49,"40–49",
IF('Base tratada'!$G1584&lt;=59,"50–59",
IF('Base tratada'!$G1584&lt;=69,"60–69",
"70–80")))))</f>
        <v>30–39</v>
      </c>
      <c r="I1584" s="34">
        <v>2615</v>
      </c>
      <c r="J1584" s="58" t="str">
        <f>IF('Base tratada'!$K1584=1,"Divorciado",
IF('Base tratada'!$L1584=1,"Casado",
IF('Base tratada'!$M1584=1, "Solteiro",
IF('Base tratada'!$N1584=1,"Juntos",
"Viúvo"))))</f>
        <v>Solteiro</v>
      </c>
      <c r="K1584" s="34">
        <v>0</v>
      </c>
      <c r="L1584" s="34">
        <v>0</v>
      </c>
      <c r="M1584" s="34">
        <v>1</v>
      </c>
      <c r="N1584" s="34">
        <v>0</v>
      </c>
      <c r="O1584" s="34">
        <v>0</v>
      </c>
      <c r="P1584" s="34">
        <v>1</v>
      </c>
      <c r="Q1584" s="34">
        <v>0</v>
      </c>
      <c r="R1584" s="34">
        <v>0</v>
      </c>
      <c r="S1584" s="34">
        <v>0</v>
      </c>
      <c r="T1584" s="34">
        <v>0</v>
      </c>
      <c r="U1584" s="35">
        <v>342</v>
      </c>
      <c r="V1584" s="35">
        <v>32</v>
      </c>
      <c r="W1584" s="35">
        <v>230</v>
      </c>
      <c r="X1584" s="35">
        <v>34</v>
      </c>
      <c r="Y1584" s="35">
        <v>32</v>
      </c>
      <c r="Z1584" s="35">
        <v>40</v>
      </c>
      <c r="AA1584" s="34">
        <v>5</v>
      </c>
      <c r="AB1584" s="34">
        <v>9</v>
      </c>
      <c r="AC1584" s="34">
        <v>10</v>
      </c>
      <c r="AD1584" s="34">
        <v>5</v>
      </c>
      <c r="AE1584" s="34">
        <v>4</v>
      </c>
      <c r="AF1584" s="58">
        <f>'Base tratada'!$AC1584+'Base tratada'!$AD1584+'Base tratada'!$AE1584</f>
        <v>19</v>
      </c>
      <c r="AG15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84" s="58" t="str">
        <f>IF('Base tratada'!$AC1584&gt;=MAX('Base tratada'!$AD1584,'Base tratada'!$AE1584),"Web",
IF('Base tratada'!$AD1584&gt;='Base tratada'!$AE1584,"Catalog",
"Store"))</f>
        <v>Web</v>
      </c>
      <c r="AI1584" s="59">
        <f>IF('Base tratada'!$AF1584=0,"0",'Base tratada'!$AK1584/'Base tratada'!$AF1584)</f>
        <v>35.263157894736842</v>
      </c>
      <c r="AJ1584" s="59" t="str">
        <f>IF('Base tratada'!$AI1584=0,"R$ 0",
IF('Base tratada'!$AI1584&lt;=25,"R$ 1–25",
IF('Base tratada'!$AI1584&lt;=50,"R$ 26–50",
"+R$ 50")))</f>
        <v>R$ 26–50</v>
      </c>
      <c r="AK1584" s="35">
        <v>670</v>
      </c>
      <c r="AL1584" s="58" t="str">
        <f>IF('Base tratada'!$AK1584&lt;=100,"R$ 0-100",
IF('Base tratada'!$AK1584&lt;=500,"R$ 101-500",
IF('Base tratada'!$AK1584&lt;=1000,"R$ 501-1000",
IF('Base tratada'!$AK1584&lt;=1500,"R$ 1001-1500",
"+R$ 1500"))))</f>
        <v>R$ 501-1000</v>
      </c>
      <c r="AM1584" s="34">
        <v>0</v>
      </c>
      <c r="AN1584" s="34">
        <v>0</v>
      </c>
      <c r="AO1584" s="34">
        <v>1</v>
      </c>
      <c r="AP1584" s="34">
        <v>0</v>
      </c>
      <c r="AQ1584" s="34">
        <v>0</v>
      </c>
      <c r="AR1584" s="34">
        <v>1</v>
      </c>
      <c r="AS1584" s="34">
        <v>0</v>
      </c>
      <c r="AT1584" s="34">
        <v>3</v>
      </c>
      <c r="AU1584" s="34">
        <v>11</v>
      </c>
      <c r="AV1584" s="52">
        <v>630</v>
      </c>
      <c r="AW1584" s="57">
        <v>0</v>
      </c>
      <c r="AX1584" s="58" t="str">
        <f>IF(Tabela3[[#This Row],[Response]]=1, "Aceitou", "Não aceitou")</f>
        <v>Não aceitou</v>
      </c>
      <c r="AY1584" s="55" t="str">
        <f>Tabela3[[#This Row],[Faixa Recência]] &amp; " | " &amp; Tabela3[[#This Row],[Faixa Gasto]] &amp; " | " &amp; Tabela3[[#This Row],[Faixa ticket médio]]</f>
        <v>16-30 dias | R$ 501-1000 | R$ 26–50</v>
      </c>
      <c r="AZ15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4" s="36"/>
    </row>
    <row r="1585" spans="1:54" x14ac:dyDescent="0.25">
      <c r="A1585" s="61">
        <v>1584</v>
      </c>
      <c r="B1585" s="37">
        <v>60432</v>
      </c>
      <c r="C1585" s="34">
        <v>0</v>
      </c>
      <c r="D1585" s="34">
        <v>1</v>
      </c>
      <c r="E1585" s="34">
        <v>61</v>
      </c>
      <c r="F1585" s="58" t="str">
        <f>IF('Base tratada'!$E1585&lt;=15,"0-15 dias",
IF('Base tratada'!$E1585&lt;=30, "16-30 dias",
IF('Base tratada'!$E1585&lt;=45, "31-45 dias",
IF('Base tratada'!$E1585&lt;=60, "46-60 dias",
IF('Base tratada'!$E1585&lt;=75, "61-75 dias", "76-99 dias")))))</f>
        <v>61-75 dias</v>
      </c>
      <c r="G1585" s="38">
        <v>47</v>
      </c>
      <c r="H1585" s="60" t="str">
        <f>IF('Base tratada'!$G1585&lt;=29,"24–29",
IF('Base tratada'!$G1585&lt;=39,"30–39",
IF('Base tratada'!$G1585&lt;=49,"40–49",
IF('Base tratada'!$G1585&lt;=59,"50–59",
IF('Base tratada'!$G1585&lt;=69,"60–69",
"70–80")))))</f>
        <v>40–49</v>
      </c>
      <c r="I1585" s="34">
        <v>2271</v>
      </c>
      <c r="J1585" s="58" t="str">
        <f>IF('Base tratada'!$K1585=1,"Divorciado",
IF('Base tratada'!$L1585=1,"Casado",
IF('Base tratada'!$M1585=1, "Solteiro",
IF('Base tratada'!$N1585=1,"Juntos",
"Viúvo"))))</f>
        <v>Casado</v>
      </c>
      <c r="K1585" s="34">
        <v>0</v>
      </c>
      <c r="L1585" s="34">
        <v>1</v>
      </c>
      <c r="M1585" s="34">
        <v>0</v>
      </c>
      <c r="N1585" s="34">
        <v>0</v>
      </c>
      <c r="O1585" s="34">
        <v>0</v>
      </c>
      <c r="P1585" s="34">
        <v>0</v>
      </c>
      <c r="Q1585" s="34">
        <v>0</v>
      </c>
      <c r="R1585" s="34">
        <v>0</v>
      </c>
      <c r="S1585" s="34">
        <v>1</v>
      </c>
      <c r="T1585" s="34">
        <v>0</v>
      </c>
      <c r="U1585" s="35">
        <v>365</v>
      </c>
      <c r="V1585" s="35">
        <v>3</v>
      </c>
      <c r="W1585" s="35">
        <v>15</v>
      </c>
      <c r="X1585" s="35">
        <v>4</v>
      </c>
      <c r="Y1585" s="35">
        <v>3</v>
      </c>
      <c r="Z1585" s="35">
        <v>11</v>
      </c>
      <c r="AA1585" s="34">
        <v>5</v>
      </c>
      <c r="AB1585" s="34">
        <v>6</v>
      </c>
      <c r="AC1585" s="34">
        <v>7</v>
      </c>
      <c r="AD1585" s="34">
        <v>2</v>
      </c>
      <c r="AE1585" s="34">
        <v>5</v>
      </c>
      <c r="AF1585" s="58">
        <f>'Base tratada'!$AC1585+'Base tratada'!$AD1585+'Base tratada'!$AE1585</f>
        <v>14</v>
      </c>
      <c r="AG15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85" s="58" t="str">
        <f>IF('Base tratada'!$AC1585&gt;=MAX('Base tratada'!$AD1585,'Base tratada'!$AE1585),"Web",
IF('Base tratada'!$AD1585&gt;='Base tratada'!$AE1585,"Catalog",
"Store"))</f>
        <v>Web</v>
      </c>
      <c r="AI1585" s="59">
        <f>IF('Base tratada'!$AF1585=0,"0",'Base tratada'!$AK1585/'Base tratada'!$AF1585)</f>
        <v>27.857142857142858</v>
      </c>
      <c r="AJ1585" s="59" t="str">
        <f>IF('Base tratada'!$AI1585=0,"R$ 0",
IF('Base tratada'!$AI1585&lt;=25,"R$ 1–25",
IF('Base tratada'!$AI1585&lt;=50,"R$ 26–50",
"+R$ 50")))</f>
        <v>R$ 26–50</v>
      </c>
      <c r="AK1585" s="35">
        <v>390</v>
      </c>
      <c r="AL1585" s="58" t="str">
        <f>IF('Base tratada'!$AK1585&lt;=100,"R$ 0-100",
IF('Base tratada'!$AK1585&lt;=500,"R$ 101-500",
IF('Base tratada'!$AK1585&lt;=1000,"R$ 501-1000",
IF('Base tratada'!$AK1585&lt;=1500,"R$ 1001-1500",
"+R$ 1500"))))</f>
        <v>R$ 101-500</v>
      </c>
      <c r="AM1585" s="34">
        <v>0</v>
      </c>
      <c r="AN1585" s="34">
        <v>0</v>
      </c>
      <c r="AO1585" s="34">
        <v>0</v>
      </c>
      <c r="AP1585" s="34">
        <v>0</v>
      </c>
      <c r="AQ1585" s="34">
        <v>0</v>
      </c>
      <c r="AR1585" s="34">
        <v>0</v>
      </c>
      <c r="AS1585" s="34">
        <v>0</v>
      </c>
      <c r="AT1585" s="34">
        <v>3</v>
      </c>
      <c r="AU1585" s="34">
        <v>11</v>
      </c>
      <c r="AV1585" s="52">
        <v>379</v>
      </c>
      <c r="AW1585" s="57">
        <v>0</v>
      </c>
      <c r="AX1585" s="58" t="str">
        <f>IF(Tabela3[[#This Row],[Response]]=1, "Aceitou", "Não aceitou")</f>
        <v>Não aceitou</v>
      </c>
      <c r="AY1585" s="55" t="str">
        <f>Tabela3[[#This Row],[Faixa Recência]] &amp; " | " &amp; Tabela3[[#This Row],[Faixa Gasto]] &amp; " | " &amp; Tabela3[[#This Row],[Faixa ticket médio]]</f>
        <v>61-75 dias | R$ 101-500 | R$ 26–50</v>
      </c>
      <c r="AZ15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5" s="36"/>
    </row>
    <row r="1586" spans="1:54" x14ac:dyDescent="0.25">
      <c r="A1586" s="61">
        <v>1585</v>
      </c>
      <c r="B1586" s="37">
        <v>65526</v>
      </c>
      <c r="C1586" s="34">
        <v>0</v>
      </c>
      <c r="D1586" s="34">
        <v>1</v>
      </c>
      <c r="E1586" s="34">
        <v>22</v>
      </c>
      <c r="F1586" s="58" t="str">
        <f>IF('Base tratada'!$E1586&lt;=15,"0-15 dias",
IF('Base tratada'!$E1586&lt;=30, "16-30 dias",
IF('Base tratada'!$E1586&lt;=45, "31-45 dias",
IF('Base tratada'!$E1586&lt;=60, "46-60 dias",
IF('Base tratada'!$E1586&lt;=75, "61-75 dias", "76-99 dias")))))</f>
        <v>16-30 dias</v>
      </c>
      <c r="G1586" s="38">
        <v>56</v>
      </c>
      <c r="H1586" s="60" t="str">
        <f>IF('Base tratada'!$G1586&lt;=29,"24–29",
IF('Base tratada'!$G1586&lt;=39,"30–39",
IF('Base tratada'!$G1586&lt;=49,"40–49",
IF('Base tratada'!$G1586&lt;=59,"50–59",
IF('Base tratada'!$G1586&lt;=69,"60–69",
"70–80")))))</f>
        <v>50–59</v>
      </c>
      <c r="I1586" s="34">
        <v>2238</v>
      </c>
      <c r="J1586" s="58" t="str">
        <f>IF('Base tratada'!$K1586=1,"Divorciado",
IF('Base tratada'!$L1586=1,"Casado",
IF('Base tratada'!$M1586=1, "Solteiro",
IF('Base tratada'!$N1586=1,"Juntos",
"Viúvo"))))</f>
        <v>Casado</v>
      </c>
      <c r="K1586" s="34">
        <v>0</v>
      </c>
      <c r="L1586" s="34">
        <v>1</v>
      </c>
      <c r="M1586" s="34">
        <v>0</v>
      </c>
      <c r="N1586" s="34">
        <v>0</v>
      </c>
      <c r="O1586" s="34">
        <v>0</v>
      </c>
      <c r="P1586" s="34">
        <v>0</v>
      </c>
      <c r="Q1586" s="34">
        <v>0</v>
      </c>
      <c r="R1586" s="34">
        <v>0</v>
      </c>
      <c r="S1586" s="34">
        <v>0</v>
      </c>
      <c r="T1586" s="34">
        <v>1</v>
      </c>
      <c r="U1586" s="35">
        <v>397</v>
      </c>
      <c r="V1586" s="35">
        <v>19</v>
      </c>
      <c r="W1586" s="35">
        <v>69</v>
      </c>
      <c r="X1586" s="35">
        <v>12</v>
      </c>
      <c r="Y1586" s="35">
        <v>0</v>
      </c>
      <c r="Z1586" s="35">
        <v>9</v>
      </c>
      <c r="AA1586" s="34">
        <v>1</v>
      </c>
      <c r="AB1586" s="34">
        <v>2</v>
      </c>
      <c r="AC1586" s="34">
        <v>4</v>
      </c>
      <c r="AD1586" s="34">
        <v>4</v>
      </c>
      <c r="AE1586" s="34">
        <v>8</v>
      </c>
      <c r="AF1586" s="58">
        <f>'Base tratada'!$AC1586+'Base tratada'!$AD1586+'Base tratada'!$AE1586</f>
        <v>16</v>
      </c>
      <c r="AG15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86" s="58" t="str">
        <f>IF('Base tratada'!$AC1586&gt;=MAX('Base tratada'!$AD1586,'Base tratada'!$AE1586),"Web",
IF('Base tratada'!$AD1586&gt;='Base tratada'!$AE1586,"Catalog",
"Store"))</f>
        <v>Store</v>
      </c>
      <c r="AI1586" s="59">
        <f>IF('Base tratada'!$AF1586=0,"0",'Base tratada'!$AK1586/'Base tratada'!$AF1586)</f>
        <v>31.0625</v>
      </c>
      <c r="AJ1586" s="59" t="str">
        <f>IF('Base tratada'!$AI1586=0,"R$ 0",
IF('Base tratada'!$AI1586&lt;=25,"R$ 1–25",
IF('Base tratada'!$AI1586&lt;=50,"R$ 26–50",
"+R$ 50")))</f>
        <v>R$ 26–50</v>
      </c>
      <c r="AK1586" s="35">
        <v>497</v>
      </c>
      <c r="AL1586" s="58" t="str">
        <f>IF('Base tratada'!$AK1586&lt;=100,"R$ 0-100",
IF('Base tratada'!$AK1586&lt;=500,"R$ 101-500",
IF('Base tratada'!$AK1586&lt;=1000,"R$ 501-1000",
IF('Base tratada'!$AK1586&lt;=1500,"R$ 1001-1500",
"+R$ 1500"))))</f>
        <v>R$ 101-500</v>
      </c>
      <c r="AM1586" s="34">
        <v>0</v>
      </c>
      <c r="AN1586" s="34">
        <v>0</v>
      </c>
      <c r="AO1586" s="34">
        <v>0</v>
      </c>
      <c r="AP1586" s="34">
        <v>0</v>
      </c>
      <c r="AQ1586" s="34">
        <v>0</v>
      </c>
      <c r="AR1586" s="34">
        <v>0</v>
      </c>
      <c r="AS1586" s="34">
        <v>0</v>
      </c>
      <c r="AT1586" s="34">
        <v>3</v>
      </c>
      <c r="AU1586" s="34">
        <v>11</v>
      </c>
      <c r="AV1586" s="52">
        <v>488</v>
      </c>
      <c r="AW1586" s="57">
        <v>0</v>
      </c>
      <c r="AX1586" s="58" t="str">
        <f>IF(Tabela3[[#This Row],[Response]]=1, "Aceitou", "Não aceitou")</f>
        <v>Não aceitou</v>
      </c>
      <c r="AY1586" s="55" t="str">
        <f>Tabela3[[#This Row],[Faixa Recência]] &amp; " | " &amp; Tabela3[[#This Row],[Faixa Gasto]] &amp; " | " &amp; Tabela3[[#This Row],[Faixa ticket médio]]</f>
        <v>16-30 dias | R$ 101-500 | R$ 26–50</v>
      </c>
      <c r="AZ15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6" s="36"/>
    </row>
    <row r="1587" spans="1:54" x14ac:dyDescent="0.25">
      <c r="A1587" s="61">
        <v>1586</v>
      </c>
      <c r="B1587" s="37">
        <v>68655</v>
      </c>
      <c r="C1587" s="34">
        <v>0</v>
      </c>
      <c r="D1587" s="34">
        <v>0</v>
      </c>
      <c r="E1587" s="34">
        <v>95</v>
      </c>
      <c r="F1587" s="58" t="str">
        <f>IF('Base tratada'!$E1587&lt;=15,"0-15 dias",
IF('Base tratada'!$E1587&lt;=30, "16-30 dias",
IF('Base tratada'!$E1587&lt;=45, "31-45 dias",
IF('Base tratada'!$E1587&lt;=60, "46-60 dias",
IF('Base tratada'!$E1587&lt;=75, "61-75 dias", "76-99 dias")))))</f>
        <v>76-99 dias</v>
      </c>
      <c r="G1587" s="38">
        <v>32</v>
      </c>
      <c r="H1587" s="60" t="str">
        <f>IF('Base tratada'!$G1587&lt;=29,"24–29",
IF('Base tratada'!$G1587&lt;=39,"30–39",
IF('Base tratada'!$G1587&lt;=49,"40–49",
IF('Base tratada'!$G1587&lt;=59,"50–59",
IF('Base tratada'!$G1587&lt;=69,"60–69",
"70–80")))))</f>
        <v>30–39</v>
      </c>
      <c r="I1587" s="34">
        <v>2847</v>
      </c>
      <c r="J1587" s="58" t="str">
        <f>IF('Base tratada'!$K1587=1,"Divorciado",
IF('Base tratada'!$L1587=1,"Casado",
IF('Base tratada'!$M1587=1, "Solteiro",
IF('Base tratada'!$N1587=1,"Juntos",
"Viúvo"))))</f>
        <v>Solteiro</v>
      </c>
      <c r="K1587" s="34">
        <v>0</v>
      </c>
      <c r="L1587" s="34">
        <v>0</v>
      </c>
      <c r="M1587" s="34">
        <v>1</v>
      </c>
      <c r="N1587" s="34">
        <v>0</v>
      </c>
      <c r="O1587" s="34">
        <v>0</v>
      </c>
      <c r="P1587" s="34">
        <v>0</v>
      </c>
      <c r="Q1587" s="34">
        <v>0</v>
      </c>
      <c r="R1587" s="34">
        <v>1</v>
      </c>
      <c r="S1587" s="34">
        <v>0</v>
      </c>
      <c r="T1587" s="34">
        <v>0</v>
      </c>
      <c r="U1587" s="35">
        <v>456</v>
      </c>
      <c r="V1587" s="35">
        <v>19</v>
      </c>
      <c r="W1587" s="35">
        <v>832</v>
      </c>
      <c r="X1587" s="35">
        <v>75</v>
      </c>
      <c r="Y1587" s="35">
        <v>118</v>
      </c>
      <c r="Z1587" s="35">
        <v>38</v>
      </c>
      <c r="AA1587" s="34">
        <v>1</v>
      </c>
      <c r="AB1587" s="34">
        <v>3</v>
      </c>
      <c r="AC1587" s="34">
        <v>4</v>
      </c>
      <c r="AD1587" s="34">
        <v>5</v>
      </c>
      <c r="AE1587" s="34">
        <v>11</v>
      </c>
      <c r="AF1587" s="58">
        <f>'Base tratada'!$AC1587+'Base tratada'!$AD1587+'Base tratada'!$AE1587</f>
        <v>20</v>
      </c>
      <c r="AG15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87" s="58" t="str">
        <f>IF('Base tratada'!$AC1587&gt;=MAX('Base tratada'!$AD1587,'Base tratada'!$AE1587),"Web",
IF('Base tratada'!$AD1587&gt;='Base tratada'!$AE1587,"Catalog",
"Store"))</f>
        <v>Store</v>
      </c>
      <c r="AI1587" s="59">
        <f>IF('Base tratada'!$AF1587=0,"0",'Base tratada'!$AK1587/'Base tratada'!$AF1587)</f>
        <v>75</v>
      </c>
      <c r="AJ1587" s="59" t="str">
        <f>IF('Base tratada'!$AI1587=0,"R$ 0",
IF('Base tratada'!$AI1587&lt;=25,"R$ 1–25",
IF('Base tratada'!$AI1587&lt;=50,"R$ 26–50",
"+R$ 50")))</f>
        <v>+R$ 50</v>
      </c>
      <c r="AK1587" s="35">
        <v>1500</v>
      </c>
      <c r="AL1587" s="58" t="str">
        <f>IF('Base tratada'!$AK1587&lt;=100,"R$ 0-100",
IF('Base tratada'!$AK1587&lt;=500,"R$ 101-500",
IF('Base tratada'!$AK1587&lt;=1000,"R$ 501-1000",
IF('Base tratada'!$AK1587&lt;=1500,"R$ 1001-1500",
"+R$ 1500"))))</f>
        <v>R$ 1001-1500</v>
      </c>
      <c r="AM1587" s="34">
        <v>0</v>
      </c>
      <c r="AN1587" s="34">
        <v>0</v>
      </c>
      <c r="AO1587" s="34">
        <v>0</v>
      </c>
      <c r="AP1587" s="34">
        <v>0</v>
      </c>
      <c r="AQ1587" s="34">
        <v>0</v>
      </c>
      <c r="AR1587" s="34">
        <v>0</v>
      </c>
      <c r="AS1587" s="34">
        <v>0</v>
      </c>
      <c r="AT1587" s="34">
        <v>3</v>
      </c>
      <c r="AU1587" s="34">
        <v>11</v>
      </c>
      <c r="AV1587" s="52">
        <v>1462</v>
      </c>
      <c r="AW1587" s="57">
        <v>0</v>
      </c>
      <c r="AX1587" s="58" t="str">
        <f>IF(Tabela3[[#This Row],[Response]]=1, "Aceitou", "Não aceitou")</f>
        <v>Não aceitou</v>
      </c>
      <c r="AY1587" s="55" t="str">
        <f>Tabela3[[#This Row],[Faixa Recência]] &amp; " | " &amp; Tabela3[[#This Row],[Faixa Gasto]] &amp; " | " &amp; Tabela3[[#This Row],[Faixa ticket médio]]</f>
        <v>76-99 dias | R$ 1001-1500 | +R$ 50</v>
      </c>
      <c r="AZ15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7" s="36"/>
    </row>
    <row r="1588" spans="1:54" x14ac:dyDescent="0.25">
      <c r="A1588" s="61">
        <v>1587</v>
      </c>
      <c r="B1588" s="37">
        <v>12393</v>
      </c>
      <c r="C1588" s="34">
        <v>0</v>
      </c>
      <c r="D1588" s="34">
        <v>0</v>
      </c>
      <c r="E1588" s="34">
        <v>38</v>
      </c>
      <c r="F1588" s="58" t="str">
        <f>IF('Base tratada'!$E1588&lt;=15,"0-15 dias",
IF('Base tratada'!$E1588&lt;=30, "16-30 dias",
IF('Base tratada'!$E1588&lt;=45, "31-45 dias",
IF('Base tratada'!$E1588&lt;=60, "46-60 dias",
IF('Base tratada'!$E1588&lt;=75, "61-75 dias", "76-99 dias")))))</f>
        <v>31-45 dias</v>
      </c>
      <c r="G1588" s="38">
        <v>42</v>
      </c>
      <c r="H1588" s="60" t="str">
        <f>IF('Base tratada'!$G1588&lt;=29,"24–29",
IF('Base tratada'!$G1588&lt;=39,"30–39",
IF('Base tratada'!$G1588&lt;=49,"40–49",
IF('Base tratada'!$G1588&lt;=59,"50–59",
IF('Base tratada'!$G1588&lt;=69,"60–69",
"70–80")))))</f>
        <v>40–49</v>
      </c>
      <c r="I1588" s="34">
        <v>2731</v>
      </c>
      <c r="J1588" s="58" t="str">
        <f>IF('Base tratada'!$K1588=1,"Divorciado",
IF('Base tratada'!$L1588=1,"Casado",
IF('Base tratada'!$M1588=1, "Solteiro",
IF('Base tratada'!$N1588=1,"Juntos",
"Viúvo"))))</f>
        <v>Casado</v>
      </c>
      <c r="K1588" s="34">
        <v>0</v>
      </c>
      <c r="L1588" s="34">
        <v>1</v>
      </c>
      <c r="M1588" s="34">
        <v>0</v>
      </c>
      <c r="N1588" s="34">
        <v>0</v>
      </c>
      <c r="O1588" s="34">
        <v>0</v>
      </c>
      <c r="P1588" s="34">
        <v>1</v>
      </c>
      <c r="Q1588" s="34">
        <v>0</v>
      </c>
      <c r="R1588" s="34">
        <v>0</v>
      </c>
      <c r="S1588" s="34">
        <v>0</v>
      </c>
      <c r="T1588" s="34">
        <v>0</v>
      </c>
      <c r="U1588" s="35">
        <v>5</v>
      </c>
      <c r="V1588" s="35">
        <v>6</v>
      </c>
      <c r="W1588" s="35">
        <v>15</v>
      </c>
      <c r="X1588" s="35">
        <v>11</v>
      </c>
      <c r="Y1588" s="35">
        <v>7</v>
      </c>
      <c r="Z1588" s="35">
        <v>13</v>
      </c>
      <c r="AA1588" s="34">
        <v>1</v>
      </c>
      <c r="AB1588" s="34">
        <v>9</v>
      </c>
      <c r="AC1588" s="34">
        <v>2</v>
      </c>
      <c r="AD1588" s="34">
        <v>0</v>
      </c>
      <c r="AE1588" s="34">
        <v>3</v>
      </c>
      <c r="AF1588" s="58">
        <f>'Base tratada'!$AC1588+'Base tratada'!$AD1588+'Base tratada'!$AE1588</f>
        <v>5</v>
      </c>
      <c r="AG15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88" s="58" t="str">
        <f>IF('Base tratada'!$AC1588&gt;=MAX('Base tratada'!$AD1588,'Base tratada'!$AE1588),"Web",
IF('Base tratada'!$AD1588&gt;='Base tratada'!$AE1588,"Catalog",
"Store"))</f>
        <v>Store</v>
      </c>
      <c r="AI1588" s="59">
        <f>IF('Base tratada'!$AF1588=0,"0",'Base tratada'!$AK1588/'Base tratada'!$AF1588)</f>
        <v>8.8000000000000007</v>
      </c>
      <c r="AJ1588" s="59" t="str">
        <f>IF('Base tratada'!$AI1588=0,"R$ 0",
IF('Base tratada'!$AI1588&lt;=25,"R$ 1–25",
IF('Base tratada'!$AI1588&lt;=50,"R$ 26–50",
"+R$ 50")))</f>
        <v>R$ 1–25</v>
      </c>
      <c r="AK1588" s="35">
        <v>44</v>
      </c>
      <c r="AL1588" s="58" t="str">
        <f>IF('Base tratada'!$AK1588&lt;=100,"R$ 0-100",
IF('Base tratada'!$AK1588&lt;=500,"R$ 101-500",
IF('Base tratada'!$AK1588&lt;=1000,"R$ 501-1000",
IF('Base tratada'!$AK1588&lt;=1500,"R$ 1001-1500",
"+R$ 1500"))))</f>
        <v>R$ 0-100</v>
      </c>
      <c r="AM1588" s="34">
        <v>0</v>
      </c>
      <c r="AN1588" s="34">
        <v>0</v>
      </c>
      <c r="AO1588" s="34">
        <v>0</v>
      </c>
      <c r="AP1588" s="34">
        <v>0</v>
      </c>
      <c r="AQ1588" s="34">
        <v>0</v>
      </c>
      <c r="AR1588" s="34">
        <v>0</v>
      </c>
      <c r="AS1588" s="34">
        <v>0</v>
      </c>
      <c r="AT1588" s="34">
        <v>3</v>
      </c>
      <c r="AU1588" s="34">
        <v>11</v>
      </c>
      <c r="AV1588" s="52">
        <v>31</v>
      </c>
      <c r="AW1588" s="57">
        <v>0</v>
      </c>
      <c r="AX1588" s="58" t="str">
        <f>IF(Tabela3[[#This Row],[Response]]=1, "Aceitou", "Não aceitou")</f>
        <v>Não aceitou</v>
      </c>
      <c r="AY1588" s="55" t="str">
        <f>Tabela3[[#This Row],[Faixa Recência]] &amp; " | " &amp; Tabela3[[#This Row],[Faixa Gasto]] &amp; " | " &amp; Tabela3[[#This Row],[Faixa ticket médio]]</f>
        <v>31-45 dias | R$ 0-100 | R$ 1–25</v>
      </c>
      <c r="AZ15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88" s="36"/>
    </row>
    <row r="1589" spans="1:54" x14ac:dyDescent="0.25">
      <c r="A1589" s="61">
        <v>1588</v>
      </c>
      <c r="B1589" s="37">
        <v>64509</v>
      </c>
      <c r="C1589" s="34">
        <v>0</v>
      </c>
      <c r="D1589" s="34">
        <v>0</v>
      </c>
      <c r="E1589" s="34">
        <v>19</v>
      </c>
      <c r="F1589" s="58" t="str">
        <f>IF('Base tratada'!$E1589&lt;=15,"0-15 dias",
IF('Base tratada'!$E1589&lt;=30, "16-30 dias",
IF('Base tratada'!$E1589&lt;=45, "31-45 dias",
IF('Base tratada'!$E1589&lt;=60, "46-60 dias",
IF('Base tratada'!$E1589&lt;=75, "61-75 dias", "76-99 dias")))))</f>
        <v>16-30 dias</v>
      </c>
      <c r="G1589" s="38">
        <v>30</v>
      </c>
      <c r="H1589" s="60" t="str">
        <f>IF('Base tratada'!$G1589&lt;=29,"24–29",
IF('Base tratada'!$G1589&lt;=39,"30–39",
IF('Base tratada'!$G1589&lt;=49,"40–49",
IF('Base tratada'!$G1589&lt;=59,"50–59",
IF('Base tratada'!$G1589&lt;=69,"60–69",
"70–80")))))</f>
        <v>30–39</v>
      </c>
      <c r="I1589" s="34">
        <v>2475</v>
      </c>
      <c r="J1589" s="58" t="str">
        <f>IF('Base tratada'!$K1589=1,"Divorciado",
IF('Base tratada'!$L1589=1,"Casado",
IF('Base tratada'!$M1589=1, "Solteiro",
IF('Base tratada'!$N1589=1,"Juntos",
"Viúvo"))))</f>
        <v>Solteiro</v>
      </c>
      <c r="K1589" s="34">
        <v>0</v>
      </c>
      <c r="L1589" s="34">
        <v>0</v>
      </c>
      <c r="M1589" s="34">
        <v>1</v>
      </c>
      <c r="N1589" s="34">
        <v>0</v>
      </c>
      <c r="O1589" s="34">
        <v>0</v>
      </c>
      <c r="P1589" s="34">
        <v>0</v>
      </c>
      <c r="Q1589" s="34">
        <v>0</v>
      </c>
      <c r="R1589" s="34">
        <v>1</v>
      </c>
      <c r="S1589" s="34">
        <v>0</v>
      </c>
      <c r="T1589" s="34">
        <v>0</v>
      </c>
      <c r="U1589" s="35">
        <v>836</v>
      </c>
      <c r="V1589" s="35">
        <v>185</v>
      </c>
      <c r="W1589" s="35">
        <v>575</v>
      </c>
      <c r="X1589" s="35">
        <v>24</v>
      </c>
      <c r="Y1589" s="35">
        <v>25</v>
      </c>
      <c r="Z1589" s="35">
        <v>77</v>
      </c>
      <c r="AA1589" s="34">
        <v>1</v>
      </c>
      <c r="AB1589" s="34">
        <v>4</v>
      </c>
      <c r="AC1589" s="34">
        <v>6</v>
      </c>
      <c r="AD1589" s="34">
        <v>3</v>
      </c>
      <c r="AE1589" s="34">
        <v>9</v>
      </c>
      <c r="AF1589" s="58">
        <f>'Base tratada'!$AC1589+'Base tratada'!$AD1589+'Base tratada'!$AE1589</f>
        <v>18</v>
      </c>
      <c r="AG15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89" s="58" t="str">
        <f>IF('Base tratada'!$AC1589&gt;=MAX('Base tratada'!$AD1589,'Base tratada'!$AE1589),"Web",
IF('Base tratada'!$AD1589&gt;='Base tratada'!$AE1589,"Catalog",
"Store"))</f>
        <v>Store</v>
      </c>
      <c r="AI1589" s="59">
        <f>IF('Base tratada'!$AF1589=0,"0",'Base tratada'!$AK1589/'Base tratada'!$AF1589)</f>
        <v>91.388888888888886</v>
      </c>
      <c r="AJ1589" s="59" t="str">
        <f>IF('Base tratada'!$AI1589=0,"R$ 0",
IF('Base tratada'!$AI1589&lt;=25,"R$ 1–25",
IF('Base tratada'!$AI1589&lt;=50,"R$ 26–50",
"+R$ 50")))</f>
        <v>+R$ 50</v>
      </c>
      <c r="AK1589" s="35">
        <v>1645</v>
      </c>
      <c r="AL1589" s="58" t="str">
        <f>IF('Base tratada'!$AK1589&lt;=100,"R$ 0-100",
IF('Base tratada'!$AK1589&lt;=500,"R$ 101-500",
IF('Base tratada'!$AK1589&lt;=1000,"R$ 501-1000",
IF('Base tratada'!$AK1589&lt;=1500,"R$ 1001-1500",
"+R$ 1500"))))</f>
        <v>+R$ 1500</v>
      </c>
      <c r="AM1589" s="34">
        <v>0</v>
      </c>
      <c r="AN1589" s="34">
        <v>0</v>
      </c>
      <c r="AO1589" s="34">
        <v>1</v>
      </c>
      <c r="AP1589" s="34">
        <v>0</v>
      </c>
      <c r="AQ1589" s="34">
        <v>0</v>
      </c>
      <c r="AR1589" s="34">
        <v>1</v>
      </c>
      <c r="AS1589" s="34">
        <v>0</v>
      </c>
      <c r="AT1589" s="34">
        <v>3</v>
      </c>
      <c r="AU1589" s="34">
        <v>11</v>
      </c>
      <c r="AV1589" s="52">
        <v>1568</v>
      </c>
      <c r="AW1589" s="57">
        <v>1</v>
      </c>
      <c r="AX1589" s="58" t="str">
        <f>IF(Tabela3[[#This Row],[Response]]=1, "Aceitou", "Não aceitou")</f>
        <v>Aceitou</v>
      </c>
      <c r="AY1589" s="55" t="str">
        <f>Tabela3[[#This Row],[Faixa Recência]] &amp; " | " &amp; Tabela3[[#This Row],[Faixa Gasto]] &amp; " | " &amp; Tabela3[[#This Row],[Faixa ticket médio]]</f>
        <v>16-30 dias | +R$ 1500 | +R$ 50</v>
      </c>
      <c r="AZ15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589" s="36"/>
    </row>
    <row r="1590" spans="1:54" x14ac:dyDescent="0.25">
      <c r="A1590" s="61">
        <v>1589</v>
      </c>
      <c r="B1590" s="37">
        <v>33955</v>
      </c>
      <c r="C1590" s="34">
        <v>1</v>
      </c>
      <c r="D1590" s="34">
        <v>0</v>
      </c>
      <c r="E1590" s="34">
        <v>92</v>
      </c>
      <c r="F1590" s="58" t="str">
        <f>IF('Base tratada'!$E1590&lt;=15,"0-15 dias",
IF('Base tratada'!$E1590&lt;=30, "16-30 dias",
IF('Base tratada'!$E1590&lt;=45, "31-45 dias",
IF('Base tratada'!$E1590&lt;=60, "46-60 dias",
IF('Base tratada'!$E1590&lt;=75, "61-75 dias", "76-99 dias")))))</f>
        <v>76-99 dias</v>
      </c>
      <c r="G1590" s="38">
        <v>45</v>
      </c>
      <c r="H1590" s="60" t="str">
        <f>IF('Base tratada'!$G1590&lt;=29,"24–29",
IF('Base tratada'!$G1590&lt;=39,"30–39",
IF('Base tratada'!$G1590&lt;=49,"40–49",
IF('Base tratada'!$G1590&lt;=59,"50–59",
IF('Base tratada'!$G1590&lt;=69,"60–69",
"70–80")))))</f>
        <v>40–49</v>
      </c>
      <c r="I1590" s="34">
        <v>2483</v>
      </c>
      <c r="J1590" s="58" t="str">
        <f>IF('Base tratada'!$K1590=1,"Divorciado",
IF('Base tratada'!$L1590=1,"Casado",
IF('Base tratada'!$M1590=1, "Solteiro",
IF('Base tratada'!$N1590=1,"Juntos",
"Viúvo"))))</f>
        <v>Solteiro</v>
      </c>
      <c r="K1590" s="34">
        <v>0</v>
      </c>
      <c r="L1590" s="34">
        <v>0</v>
      </c>
      <c r="M1590" s="34">
        <v>1</v>
      </c>
      <c r="N1590" s="34">
        <v>0</v>
      </c>
      <c r="O1590" s="34">
        <v>0</v>
      </c>
      <c r="P1590" s="34">
        <v>0</v>
      </c>
      <c r="Q1590" s="34">
        <v>0</v>
      </c>
      <c r="R1590" s="34">
        <v>1</v>
      </c>
      <c r="S1590" s="34">
        <v>0</v>
      </c>
      <c r="T1590" s="34">
        <v>0</v>
      </c>
      <c r="U1590" s="35">
        <v>100</v>
      </c>
      <c r="V1590" s="35">
        <v>2</v>
      </c>
      <c r="W1590" s="35">
        <v>128</v>
      </c>
      <c r="X1590" s="35">
        <v>23</v>
      </c>
      <c r="Y1590" s="35">
        <v>7</v>
      </c>
      <c r="Z1590" s="35">
        <v>10</v>
      </c>
      <c r="AA1590" s="34">
        <v>4</v>
      </c>
      <c r="AB1590" s="34">
        <v>8</v>
      </c>
      <c r="AC1590" s="34">
        <v>5</v>
      </c>
      <c r="AD1590" s="34">
        <v>1</v>
      </c>
      <c r="AE1590" s="34">
        <v>5</v>
      </c>
      <c r="AF1590" s="58">
        <f>'Base tratada'!$AC1590+'Base tratada'!$AD1590+'Base tratada'!$AE1590</f>
        <v>11</v>
      </c>
      <c r="AG15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90" s="58" t="str">
        <f>IF('Base tratada'!$AC1590&gt;=MAX('Base tratada'!$AD1590,'Base tratada'!$AE1590),"Web",
IF('Base tratada'!$AD1590&gt;='Base tratada'!$AE1590,"Catalog",
"Store"))</f>
        <v>Web</v>
      </c>
      <c r="AI1590" s="59">
        <f>IF('Base tratada'!$AF1590=0,"0",'Base tratada'!$AK1590/'Base tratada'!$AF1590)</f>
        <v>23.636363636363637</v>
      </c>
      <c r="AJ1590" s="59" t="str">
        <f>IF('Base tratada'!$AI1590=0,"R$ 0",
IF('Base tratada'!$AI1590&lt;=25,"R$ 1–25",
IF('Base tratada'!$AI1590&lt;=50,"R$ 26–50",
"+R$ 50")))</f>
        <v>R$ 1–25</v>
      </c>
      <c r="AK1590" s="35">
        <v>260</v>
      </c>
      <c r="AL1590" s="58" t="str">
        <f>IF('Base tratada'!$AK1590&lt;=100,"R$ 0-100",
IF('Base tratada'!$AK1590&lt;=500,"R$ 101-500",
IF('Base tratada'!$AK1590&lt;=1000,"R$ 501-1000",
IF('Base tratada'!$AK1590&lt;=1500,"R$ 1001-1500",
"+R$ 1500"))))</f>
        <v>R$ 101-500</v>
      </c>
      <c r="AM1590" s="34">
        <v>0</v>
      </c>
      <c r="AN1590" s="34">
        <v>0</v>
      </c>
      <c r="AO1590" s="34">
        <v>0</v>
      </c>
      <c r="AP1590" s="34">
        <v>0</v>
      </c>
      <c r="AQ1590" s="34">
        <v>0</v>
      </c>
      <c r="AR1590" s="34">
        <v>0</v>
      </c>
      <c r="AS1590" s="34">
        <v>0</v>
      </c>
      <c r="AT1590" s="34">
        <v>3</v>
      </c>
      <c r="AU1590" s="34">
        <v>11</v>
      </c>
      <c r="AV1590" s="52">
        <v>250</v>
      </c>
      <c r="AW1590" s="57">
        <v>0</v>
      </c>
      <c r="AX1590" s="58" t="str">
        <f>IF(Tabela3[[#This Row],[Response]]=1, "Aceitou", "Não aceitou")</f>
        <v>Não aceitou</v>
      </c>
      <c r="AY1590" s="55" t="str">
        <f>Tabela3[[#This Row],[Faixa Recência]] &amp; " | " &amp; Tabela3[[#This Row],[Faixa Gasto]] &amp; " | " &amp; Tabela3[[#This Row],[Faixa ticket médio]]</f>
        <v>76-99 dias | R$ 101-500 | R$ 1–25</v>
      </c>
      <c r="AZ15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0" s="36"/>
    </row>
    <row r="1591" spans="1:54" x14ac:dyDescent="0.25">
      <c r="A1591" s="61">
        <v>1590</v>
      </c>
      <c r="B1591" s="37">
        <v>31353</v>
      </c>
      <c r="C1591" s="34">
        <v>1</v>
      </c>
      <c r="D1591" s="34">
        <v>1</v>
      </c>
      <c r="E1591" s="34">
        <v>24</v>
      </c>
      <c r="F1591" s="58" t="str">
        <f>IF('Base tratada'!$E1591&lt;=15,"0-15 dias",
IF('Base tratada'!$E1591&lt;=30, "16-30 dias",
IF('Base tratada'!$E1591&lt;=45, "31-45 dias",
IF('Base tratada'!$E1591&lt;=60, "46-60 dias",
IF('Base tratada'!$E1591&lt;=75, "61-75 dias", "76-99 dias")))))</f>
        <v>16-30 dias</v>
      </c>
      <c r="G1591" s="38">
        <v>43</v>
      </c>
      <c r="H1591" s="60" t="str">
        <f>IF('Base tratada'!$G1591&lt;=29,"24–29",
IF('Base tratada'!$G1591&lt;=39,"30–39",
IF('Base tratada'!$G1591&lt;=49,"40–49",
IF('Base tratada'!$G1591&lt;=59,"50–59",
IF('Base tratada'!$G1591&lt;=69,"60–69",
"70–80")))))</f>
        <v>40–49</v>
      </c>
      <c r="I1591" s="34">
        <v>2341</v>
      </c>
      <c r="J1591" s="58" t="str">
        <f>IF('Base tratada'!$K1591=1,"Divorciado",
IF('Base tratada'!$L1591=1,"Casado",
IF('Base tratada'!$M1591=1, "Solteiro",
IF('Base tratada'!$N1591=1,"Juntos",
"Viúvo"))))</f>
        <v>Casado</v>
      </c>
      <c r="K1591" s="34">
        <v>0</v>
      </c>
      <c r="L1591" s="34">
        <v>1</v>
      </c>
      <c r="M1591" s="34">
        <v>0</v>
      </c>
      <c r="N1591" s="34">
        <v>0</v>
      </c>
      <c r="O1591" s="34">
        <v>0</v>
      </c>
      <c r="P1591" s="34">
        <v>0</v>
      </c>
      <c r="Q1591" s="34">
        <v>0</v>
      </c>
      <c r="R1591" s="34">
        <v>1</v>
      </c>
      <c r="S1591" s="34">
        <v>0</v>
      </c>
      <c r="T1591" s="34">
        <v>0</v>
      </c>
      <c r="U1591" s="35">
        <v>10</v>
      </c>
      <c r="V1591" s="35">
        <v>0</v>
      </c>
      <c r="W1591" s="35">
        <v>10</v>
      </c>
      <c r="X1591" s="35">
        <v>3</v>
      </c>
      <c r="Y1591" s="35">
        <v>1</v>
      </c>
      <c r="Z1591" s="35">
        <v>7</v>
      </c>
      <c r="AA1591" s="34">
        <v>2</v>
      </c>
      <c r="AB1591" s="34">
        <v>8</v>
      </c>
      <c r="AC1591" s="34">
        <v>1</v>
      </c>
      <c r="AD1591" s="34">
        <v>1</v>
      </c>
      <c r="AE1591" s="34">
        <v>2</v>
      </c>
      <c r="AF1591" s="58">
        <f>'Base tratada'!$AC1591+'Base tratada'!$AD1591+'Base tratada'!$AE1591</f>
        <v>4</v>
      </c>
      <c r="AG15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91" s="58" t="str">
        <f>IF('Base tratada'!$AC1591&gt;=MAX('Base tratada'!$AD1591,'Base tratada'!$AE1591),"Web",
IF('Base tratada'!$AD1591&gt;='Base tratada'!$AE1591,"Catalog",
"Store"))</f>
        <v>Store</v>
      </c>
      <c r="AI1591" s="59">
        <f>IF('Base tratada'!$AF1591=0,"0",'Base tratada'!$AK1591/'Base tratada'!$AF1591)</f>
        <v>6</v>
      </c>
      <c r="AJ1591" s="59" t="str">
        <f>IF('Base tratada'!$AI1591=0,"R$ 0",
IF('Base tratada'!$AI1591&lt;=25,"R$ 1–25",
IF('Base tratada'!$AI1591&lt;=50,"R$ 26–50",
"+R$ 50")))</f>
        <v>R$ 1–25</v>
      </c>
      <c r="AK1591" s="35">
        <v>24</v>
      </c>
      <c r="AL1591" s="58" t="str">
        <f>IF('Base tratada'!$AK1591&lt;=100,"R$ 0-100",
IF('Base tratada'!$AK1591&lt;=500,"R$ 101-500",
IF('Base tratada'!$AK1591&lt;=1000,"R$ 501-1000",
IF('Base tratada'!$AK1591&lt;=1500,"R$ 1001-1500",
"+R$ 1500"))))</f>
        <v>R$ 0-100</v>
      </c>
      <c r="AM1591" s="34">
        <v>0</v>
      </c>
      <c r="AN1591" s="34">
        <v>0</v>
      </c>
      <c r="AO1591" s="34">
        <v>0</v>
      </c>
      <c r="AP1591" s="34">
        <v>0</v>
      </c>
      <c r="AQ1591" s="34">
        <v>0</v>
      </c>
      <c r="AR1591" s="34">
        <v>0</v>
      </c>
      <c r="AS1591" s="34">
        <v>0</v>
      </c>
      <c r="AT1591" s="34">
        <v>3</v>
      </c>
      <c r="AU1591" s="34">
        <v>11</v>
      </c>
      <c r="AV1591" s="52">
        <v>17</v>
      </c>
      <c r="AW1591" s="57">
        <v>1</v>
      </c>
      <c r="AX1591" s="58" t="str">
        <f>IF(Tabela3[[#This Row],[Response]]=1, "Aceitou", "Não aceitou")</f>
        <v>Aceitou</v>
      </c>
      <c r="AY1591" s="55" t="str">
        <f>Tabela3[[#This Row],[Faixa Recência]] &amp; " | " &amp; Tabela3[[#This Row],[Faixa Gasto]] &amp; " | " &amp; Tabela3[[#This Row],[Faixa ticket médio]]</f>
        <v>16-30 dias | R$ 0-100 | R$ 1–25</v>
      </c>
      <c r="AZ15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1" s="36"/>
    </row>
    <row r="1592" spans="1:54" x14ac:dyDescent="0.25">
      <c r="A1592" s="61">
        <v>1591</v>
      </c>
      <c r="B1592" s="37">
        <v>55434</v>
      </c>
      <c r="C1592" s="34">
        <v>1</v>
      </c>
      <c r="D1592" s="34">
        <v>0</v>
      </c>
      <c r="E1592" s="34">
        <v>21</v>
      </c>
      <c r="F1592" s="58" t="str">
        <f>IF('Base tratada'!$E1592&lt;=15,"0-15 dias",
IF('Base tratada'!$E1592&lt;=30, "16-30 dias",
IF('Base tratada'!$E1592&lt;=45, "31-45 dias",
IF('Base tratada'!$E1592&lt;=60, "46-60 dias",
IF('Base tratada'!$E1592&lt;=75, "61-75 dias", "76-99 dias")))))</f>
        <v>16-30 dias</v>
      </c>
      <c r="G1592" s="38">
        <v>36</v>
      </c>
      <c r="H1592" s="60" t="str">
        <f>IF('Base tratada'!$G1592&lt;=29,"24–29",
IF('Base tratada'!$G1592&lt;=39,"30–39",
IF('Base tratada'!$G1592&lt;=49,"40–49",
IF('Base tratada'!$G1592&lt;=59,"50–59",
IF('Base tratada'!$G1592&lt;=69,"60–69",
"70–80")))))</f>
        <v>30–39</v>
      </c>
      <c r="I1592" s="34">
        <v>2426</v>
      </c>
      <c r="J1592" s="58" t="str">
        <f>IF('Base tratada'!$K1592=1,"Divorciado",
IF('Base tratada'!$L1592=1,"Casado",
IF('Base tratada'!$M1592=1, "Solteiro",
IF('Base tratada'!$N1592=1,"Juntos",
"Viúvo"))))</f>
        <v>Casado</v>
      </c>
      <c r="K1592" s="34">
        <v>0</v>
      </c>
      <c r="L1592" s="34">
        <v>1</v>
      </c>
      <c r="M1592" s="34">
        <v>0</v>
      </c>
      <c r="N1592" s="34">
        <v>0</v>
      </c>
      <c r="O1592" s="34">
        <v>0</v>
      </c>
      <c r="P1592" s="34">
        <v>0</v>
      </c>
      <c r="Q1592" s="34">
        <v>0</v>
      </c>
      <c r="R1592" s="34">
        <v>1</v>
      </c>
      <c r="S1592" s="34">
        <v>0</v>
      </c>
      <c r="T1592" s="34">
        <v>0</v>
      </c>
      <c r="U1592" s="35">
        <v>238</v>
      </c>
      <c r="V1592" s="35">
        <v>115</v>
      </c>
      <c r="W1592" s="35">
        <v>215</v>
      </c>
      <c r="X1592" s="35">
        <v>169</v>
      </c>
      <c r="Y1592" s="35">
        <v>69</v>
      </c>
      <c r="Z1592" s="35">
        <v>76</v>
      </c>
      <c r="AA1592" s="34">
        <v>3</v>
      </c>
      <c r="AB1592" s="34">
        <v>4</v>
      </c>
      <c r="AC1592" s="34">
        <v>5</v>
      </c>
      <c r="AD1592" s="34">
        <v>3</v>
      </c>
      <c r="AE1592" s="34">
        <v>13</v>
      </c>
      <c r="AF1592" s="58">
        <f>'Base tratada'!$AC1592+'Base tratada'!$AD1592+'Base tratada'!$AE1592</f>
        <v>21</v>
      </c>
      <c r="AG15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92" s="58" t="str">
        <f>IF('Base tratada'!$AC1592&gt;=MAX('Base tratada'!$AD1592,'Base tratada'!$AE1592),"Web",
IF('Base tratada'!$AD1592&gt;='Base tratada'!$AE1592,"Catalog",
"Store"))</f>
        <v>Store</v>
      </c>
      <c r="AI1592" s="59">
        <f>IF('Base tratada'!$AF1592=0,"0",'Base tratada'!$AK1592/'Base tratada'!$AF1592)</f>
        <v>38.38095238095238</v>
      </c>
      <c r="AJ1592" s="59" t="str">
        <f>IF('Base tratada'!$AI1592=0,"R$ 0",
IF('Base tratada'!$AI1592&lt;=25,"R$ 1–25",
IF('Base tratada'!$AI1592&lt;=50,"R$ 26–50",
"+R$ 50")))</f>
        <v>R$ 26–50</v>
      </c>
      <c r="AK1592" s="35">
        <v>806</v>
      </c>
      <c r="AL1592" s="58" t="str">
        <f>IF('Base tratada'!$AK1592&lt;=100,"R$ 0-100",
IF('Base tratada'!$AK1592&lt;=500,"R$ 101-500",
IF('Base tratada'!$AK1592&lt;=1000,"R$ 501-1000",
IF('Base tratada'!$AK1592&lt;=1500,"R$ 1001-1500",
"+R$ 1500"))))</f>
        <v>R$ 501-1000</v>
      </c>
      <c r="AM1592" s="34">
        <v>0</v>
      </c>
      <c r="AN1592" s="34">
        <v>0</v>
      </c>
      <c r="AO1592" s="34">
        <v>0</v>
      </c>
      <c r="AP1592" s="34">
        <v>0</v>
      </c>
      <c r="AQ1592" s="34">
        <v>0</v>
      </c>
      <c r="AR1592" s="34">
        <v>0</v>
      </c>
      <c r="AS1592" s="34">
        <v>0</v>
      </c>
      <c r="AT1592" s="34">
        <v>3</v>
      </c>
      <c r="AU1592" s="34">
        <v>11</v>
      </c>
      <c r="AV1592" s="52">
        <v>730</v>
      </c>
      <c r="AW1592" s="57">
        <v>0</v>
      </c>
      <c r="AX1592" s="58" t="str">
        <f>IF(Tabela3[[#This Row],[Response]]=1, "Aceitou", "Não aceitou")</f>
        <v>Não aceitou</v>
      </c>
      <c r="AY1592" s="55" t="str">
        <f>Tabela3[[#This Row],[Faixa Recência]] &amp; " | " &amp; Tabela3[[#This Row],[Faixa Gasto]] &amp; " | " &amp; Tabela3[[#This Row],[Faixa ticket médio]]</f>
        <v>16-30 dias | R$ 501-1000 | R$ 26–50</v>
      </c>
      <c r="AZ15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2" s="36"/>
    </row>
    <row r="1593" spans="1:54" x14ac:dyDescent="0.25">
      <c r="A1593" s="61">
        <v>1592</v>
      </c>
      <c r="B1593" s="37">
        <v>28359</v>
      </c>
      <c r="C1593" s="34">
        <v>1</v>
      </c>
      <c r="D1593" s="34">
        <v>0</v>
      </c>
      <c r="E1593" s="34">
        <v>35</v>
      </c>
      <c r="F1593" s="58" t="str">
        <f>IF('Base tratada'!$E1593&lt;=15,"0-15 dias",
IF('Base tratada'!$E1593&lt;=30, "16-30 dias",
IF('Base tratada'!$E1593&lt;=45, "31-45 dias",
IF('Base tratada'!$E1593&lt;=60, "46-60 dias",
IF('Base tratada'!$E1593&lt;=75, "61-75 dias", "76-99 dias")))))</f>
        <v>31-45 dias</v>
      </c>
      <c r="G1593" s="38">
        <v>37</v>
      </c>
      <c r="H1593" s="60" t="str">
        <f>IF('Base tratada'!$G1593&lt;=29,"24–29",
IF('Base tratada'!$G1593&lt;=39,"30–39",
IF('Base tratada'!$G1593&lt;=49,"40–49",
IF('Base tratada'!$G1593&lt;=59,"50–59",
IF('Base tratada'!$G1593&lt;=69,"60–69",
"70–80")))))</f>
        <v>30–39</v>
      </c>
      <c r="I1593" s="34">
        <v>2404</v>
      </c>
      <c r="J1593" s="58" t="str">
        <f>IF('Base tratada'!$K1593=1,"Divorciado",
IF('Base tratada'!$L1593=1,"Casado",
IF('Base tratada'!$M1593=1, "Solteiro",
IF('Base tratada'!$N1593=1,"Juntos",
"Viúvo"))))</f>
        <v>Juntos</v>
      </c>
      <c r="K1593" s="34">
        <v>0</v>
      </c>
      <c r="L1593" s="34">
        <v>0</v>
      </c>
      <c r="M1593" s="34">
        <v>0</v>
      </c>
      <c r="N1593" s="34">
        <v>1</v>
      </c>
      <c r="O1593" s="34">
        <v>0</v>
      </c>
      <c r="P1593" s="34">
        <v>0</v>
      </c>
      <c r="Q1593" s="34">
        <v>0</v>
      </c>
      <c r="R1593" s="34">
        <v>1</v>
      </c>
      <c r="S1593" s="34">
        <v>0</v>
      </c>
      <c r="T1593" s="34">
        <v>0</v>
      </c>
      <c r="U1593" s="35">
        <v>6</v>
      </c>
      <c r="V1593" s="35">
        <v>0</v>
      </c>
      <c r="W1593" s="35">
        <v>5</v>
      </c>
      <c r="X1593" s="35">
        <v>2</v>
      </c>
      <c r="Y1593" s="35">
        <v>1</v>
      </c>
      <c r="Z1593" s="35">
        <v>2</v>
      </c>
      <c r="AA1593" s="34">
        <v>1</v>
      </c>
      <c r="AB1593" s="34">
        <v>7</v>
      </c>
      <c r="AC1593" s="34">
        <v>1</v>
      </c>
      <c r="AD1593" s="34">
        <v>0</v>
      </c>
      <c r="AE1593" s="34">
        <v>2</v>
      </c>
      <c r="AF1593" s="58">
        <f>'Base tratada'!$AC1593+'Base tratada'!$AD1593+'Base tratada'!$AE1593</f>
        <v>3</v>
      </c>
      <c r="AG15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593" s="58" t="str">
        <f>IF('Base tratada'!$AC1593&gt;=MAX('Base tratada'!$AD1593,'Base tratada'!$AE1593),"Web",
IF('Base tratada'!$AD1593&gt;='Base tratada'!$AE1593,"Catalog",
"Store"))</f>
        <v>Store</v>
      </c>
      <c r="AI1593" s="59">
        <f>IF('Base tratada'!$AF1593=0,"0",'Base tratada'!$AK1593/'Base tratada'!$AF1593)</f>
        <v>4.666666666666667</v>
      </c>
      <c r="AJ1593" s="59" t="str">
        <f>IF('Base tratada'!$AI1593=0,"R$ 0",
IF('Base tratada'!$AI1593&lt;=25,"R$ 1–25",
IF('Base tratada'!$AI1593&lt;=50,"R$ 26–50",
"+R$ 50")))</f>
        <v>R$ 1–25</v>
      </c>
      <c r="AK1593" s="35">
        <v>14</v>
      </c>
      <c r="AL1593" s="58" t="str">
        <f>IF('Base tratada'!$AK1593&lt;=100,"R$ 0-100",
IF('Base tratada'!$AK1593&lt;=500,"R$ 101-500",
IF('Base tratada'!$AK1593&lt;=1000,"R$ 501-1000",
IF('Base tratada'!$AK1593&lt;=1500,"R$ 1001-1500",
"+R$ 1500"))))</f>
        <v>R$ 0-100</v>
      </c>
      <c r="AM1593" s="34">
        <v>0</v>
      </c>
      <c r="AN1593" s="34">
        <v>0</v>
      </c>
      <c r="AO1593" s="34">
        <v>0</v>
      </c>
      <c r="AP1593" s="34">
        <v>0</v>
      </c>
      <c r="AQ1593" s="34">
        <v>0</v>
      </c>
      <c r="AR1593" s="34">
        <v>0</v>
      </c>
      <c r="AS1593" s="34">
        <v>0</v>
      </c>
      <c r="AT1593" s="34">
        <v>3</v>
      </c>
      <c r="AU1593" s="34">
        <v>11</v>
      </c>
      <c r="AV1593" s="52">
        <v>12</v>
      </c>
      <c r="AW1593" s="57">
        <v>0</v>
      </c>
      <c r="AX1593" s="58" t="str">
        <f>IF(Tabela3[[#This Row],[Response]]=1, "Aceitou", "Não aceitou")</f>
        <v>Não aceitou</v>
      </c>
      <c r="AY1593" s="55" t="str">
        <f>Tabela3[[#This Row],[Faixa Recência]] &amp; " | " &amp; Tabela3[[#This Row],[Faixa Gasto]] &amp; " | " &amp; Tabela3[[#This Row],[Faixa ticket médio]]</f>
        <v>31-45 dias | R$ 0-100 | R$ 1–25</v>
      </c>
      <c r="AZ15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3" s="36"/>
    </row>
    <row r="1594" spans="1:54" x14ac:dyDescent="0.25">
      <c r="A1594" s="61">
        <v>1593</v>
      </c>
      <c r="B1594" s="37">
        <v>57100</v>
      </c>
      <c r="C1594" s="34">
        <v>1</v>
      </c>
      <c r="D1594" s="34">
        <v>0</v>
      </c>
      <c r="E1594" s="34">
        <v>9</v>
      </c>
      <c r="F1594" s="58" t="str">
        <f>IF('Base tratada'!$E1594&lt;=15,"0-15 dias",
IF('Base tratada'!$E1594&lt;=30, "16-30 dias",
IF('Base tratada'!$E1594&lt;=45, "31-45 dias",
IF('Base tratada'!$E1594&lt;=60, "46-60 dias",
IF('Base tratada'!$E1594&lt;=75, "61-75 dias", "76-99 dias")))))</f>
        <v>0-15 dias</v>
      </c>
      <c r="G1594" s="38">
        <v>33</v>
      </c>
      <c r="H1594" s="60" t="str">
        <f>IF('Base tratada'!$G1594&lt;=29,"24–29",
IF('Base tratada'!$G1594&lt;=39,"30–39",
IF('Base tratada'!$G1594&lt;=49,"40–49",
IF('Base tratada'!$G1594&lt;=59,"50–59",
IF('Base tratada'!$G1594&lt;=69,"60–69",
"70–80")))))</f>
        <v>30–39</v>
      </c>
      <c r="I1594" s="34">
        <v>2201</v>
      </c>
      <c r="J1594" s="58" t="str">
        <f>IF('Base tratada'!$K1594=1,"Divorciado",
IF('Base tratada'!$L1594=1,"Casado",
IF('Base tratada'!$M1594=1, "Solteiro",
IF('Base tratada'!$N1594=1,"Juntos",
"Viúvo"))))</f>
        <v>Solteiro</v>
      </c>
      <c r="K1594" s="34">
        <v>0</v>
      </c>
      <c r="L1594" s="34">
        <v>0</v>
      </c>
      <c r="M1594" s="34">
        <v>1</v>
      </c>
      <c r="N1594" s="34">
        <v>0</v>
      </c>
      <c r="O1594" s="34">
        <v>0</v>
      </c>
      <c r="P1594" s="34">
        <v>0</v>
      </c>
      <c r="Q1594" s="34">
        <v>0</v>
      </c>
      <c r="R1594" s="34">
        <v>1</v>
      </c>
      <c r="S1594" s="34">
        <v>0</v>
      </c>
      <c r="T1594" s="34">
        <v>0</v>
      </c>
      <c r="U1594" s="35">
        <v>158</v>
      </c>
      <c r="V1594" s="35">
        <v>11</v>
      </c>
      <c r="W1594" s="35">
        <v>99</v>
      </c>
      <c r="X1594" s="35">
        <v>15</v>
      </c>
      <c r="Y1594" s="35">
        <v>11</v>
      </c>
      <c r="Z1594" s="35">
        <v>17</v>
      </c>
      <c r="AA1594" s="34">
        <v>2</v>
      </c>
      <c r="AB1594" s="34">
        <v>3</v>
      </c>
      <c r="AC1594" s="34">
        <v>3</v>
      </c>
      <c r="AD1594" s="34">
        <v>2</v>
      </c>
      <c r="AE1594" s="34">
        <v>7</v>
      </c>
      <c r="AF1594" s="58">
        <f>'Base tratada'!$AC1594+'Base tratada'!$AD1594+'Base tratada'!$AE1594</f>
        <v>12</v>
      </c>
      <c r="AG15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594" s="58" t="str">
        <f>IF('Base tratada'!$AC1594&gt;=MAX('Base tratada'!$AD1594,'Base tratada'!$AE1594),"Web",
IF('Base tratada'!$AD1594&gt;='Base tratada'!$AE1594,"Catalog",
"Store"))</f>
        <v>Store</v>
      </c>
      <c r="AI1594" s="59">
        <f>IF('Base tratada'!$AF1594=0,"0",'Base tratada'!$AK1594/'Base tratada'!$AF1594)</f>
        <v>24.5</v>
      </c>
      <c r="AJ1594" s="59" t="str">
        <f>IF('Base tratada'!$AI1594=0,"R$ 0",
IF('Base tratada'!$AI1594&lt;=25,"R$ 1–25",
IF('Base tratada'!$AI1594&lt;=50,"R$ 26–50",
"+R$ 50")))</f>
        <v>R$ 1–25</v>
      </c>
      <c r="AK1594" s="35">
        <v>294</v>
      </c>
      <c r="AL1594" s="58" t="str">
        <f>IF('Base tratada'!$AK1594&lt;=100,"R$ 0-100",
IF('Base tratada'!$AK1594&lt;=500,"R$ 101-500",
IF('Base tratada'!$AK1594&lt;=1000,"R$ 501-1000",
IF('Base tratada'!$AK1594&lt;=1500,"R$ 1001-1500",
"+R$ 1500"))))</f>
        <v>R$ 101-500</v>
      </c>
      <c r="AM1594" s="34">
        <v>0</v>
      </c>
      <c r="AN1594" s="34">
        <v>0</v>
      </c>
      <c r="AO1594" s="34">
        <v>0</v>
      </c>
      <c r="AP1594" s="34">
        <v>0</v>
      </c>
      <c r="AQ1594" s="34">
        <v>0</v>
      </c>
      <c r="AR1594" s="34">
        <v>0</v>
      </c>
      <c r="AS1594" s="34">
        <v>0</v>
      </c>
      <c r="AT1594" s="34">
        <v>3</v>
      </c>
      <c r="AU1594" s="34">
        <v>11</v>
      </c>
      <c r="AV1594" s="52">
        <v>277</v>
      </c>
      <c r="AW1594" s="57">
        <v>0</v>
      </c>
      <c r="AX1594" s="58" t="str">
        <f>IF(Tabela3[[#This Row],[Response]]=1, "Aceitou", "Não aceitou")</f>
        <v>Não aceitou</v>
      </c>
      <c r="AY1594" s="55" t="str">
        <f>Tabela3[[#This Row],[Faixa Recência]] &amp; " | " &amp; Tabela3[[#This Row],[Faixa Gasto]] &amp; " | " &amp; Tabela3[[#This Row],[Faixa ticket médio]]</f>
        <v>0-15 dias | R$ 101-500 | R$ 1–25</v>
      </c>
      <c r="AZ15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4" s="36"/>
    </row>
    <row r="1595" spans="1:54" x14ac:dyDescent="0.25">
      <c r="A1595" s="61">
        <v>1594</v>
      </c>
      <c r="B1595" s="37">
        <v>69139</v>
      </c>
      <c r="C1595" s="34">
        <v>0</v>
      </c>
      <c r="D1595" s="34">
        <v>1</v>
      </c>
      <c r="E1595" s="34">
        <v>23</v>
      </c>
      <c r="F1595" s="58" t="str">
        <f>IF('Base tratada'!$E1595&lt;=15,"0-15 dias",
IF('Base tratada'!$E1595&lt;=30, "16-30 dias",
IF('Base tratada'!$E1595&lt;=45, "31-45 dias",
IF('Base tratada'!$E1595&lt;=60, "46-60 dias",
IF('Base tratada'!$E1595&lt;=75, "61-75 dias", "76-99 dias")))))</f>
        <v>16-30 dias</v>
      </c>
      <c r="G1595" s="38">
        <v>55</v>
      </c>
      <c r="H1595" s="60" t="str">
        <f>IF('Base tratada'!$G1595&lt;=29,"24–29",
IF('Base tratada'!$G1595&lt;=39,"30–39",
IF('Base tratada'!$G1595&lt;=49,"40–49",
IF('Base tratada'!$G1595&lt;=59,"50–59",
IF('Base tratada'!$G1595&lt;=69,"60–69",
"70–80")))))</f>
        <v>50–59</v>
      </c>
      <c r="I1595" s="34">
        <v>2312</v>
      </c>
      <c r="J1595" s="58" t="str">
        <f>IF('Base tratada'!$K1595=1,"Divorciado",
IF('Base tratada'!$L1595=1,"Casado",
IF('Base tratada'!$M1595=1, "Solteiro",
IF('Base tratada'!$N1595=1,"Juntos",
"Viúvo"))))</f>
        <v>Casado</v>
      </c>
      <c r="K1595" s="34">
        <v>0</v>
      </c>
      <c r="L1595" s="34">
        <v>1</v>
      </c>
      <c r="M1595" s="34">
        <v>0</v>
      </c>
      <c r="N1595" s="34">
        <v>0</v>
      </c>
      <c r="O1595" s="34">
        <v>0</v>
      </c>
      <c r="P1595" s="34">
        <v>0</v>
      </c>
      <c r="Q1595" s="34">
        <v>0</v>
      </c>
      <c r="R1595" s="34">
        <v>1</v>
      </c>
      <c r="S1595" s="34">
        <v>0</v>
      </c>
      <c r="T1595" s="34">
        <v>0</v>
      </c>
      <c r="U1595" s="35">
        <v>86</v>
      </c>
      <c r="V1595" s="35">
        <v>12</v>
      </c>
      <c r="W1595" s="35">
        <v>75</v>
      </c>
      <c r="X1595" s="35">
        <v>33</v>
      </c>
      <c r="Y1595" s="35">
        <v>15</v>
      </c>
      <c r="Z1595" s="35">
        <v>6</v>
      </c>
      <c r="AA1595" s="34">
        <v>1</v>
      </c>
      <c r="AB1595" s="34">
        <v>4</v>
      </c>
      <c r="AC1595" s="34">
        <v>4</v>
      </c>
      <c r="AD1595" s="34">
        <v>1</v>
      </c>
      <c r="AE1595" s="34">
        <v>5</v>
      </c>
      <c r="AF1595" s="58">
        <f>'Base tratada'!$AC1595+'Base tratada'!$AD1595+'Base tratada'!$AE1595</f>
        <v>10</v>
      </c>
      <c r="AG15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95" s="58" t="str">
        <f>IF('Base tratada'!$AC1595&gt;=MAX('Base tratada'!$AD1595,'Base tratada'!$AE1595),"Web",
IF('Base tratada'!$AD1595&gt;='Base tratada'!$AE1595,"Catalog",
"Store"))</f>
        <v>Store</v>
      </c>
      <c r="AI1595" s="59">
        <f>IF('Base tratada'!$AF1595=0,"0",'Base tratada'!$AK1595/'Base tratada'!$AF1595)</f>
        <v>22.1</v>
      </c>
      <c r="AJ1595" s="59" t="str">
        <f>IF('Base tratada'!$AI1595=0,"R$ 0",
IF('Base tratada'!$AI1595&lt;=25,"R$ 1–25",
IF('Base tratada'!$AI1595&lt;=50,"R$ 26–50",
"+R$ 50")))</f>
        <v>R$ 1–25</v>
      </c>
      <c r="AK1595" s="35">
        <v>221</v>
      </c>
      <c r="AL1595" s="58" t="str">
        <f>IF('Base tratada'!$AK1595&lt;=100,"R$ 0-100",
IF('Base tratada'!$AK1595&lt;=500,"R$ 101-500",
IF('Base tratada'!$AK1595&lt;=1000,"R$ 501-1000",
IF('Base tratada'!$AK1595&lt;=1500,"R$ 1001-1500",
"+R$ 1500"))))</f>
        <v>R$ 101-500</v>
      </c>
      <c r="AM1595" s="34">
        <v>0</v>
      </c>
      <c r="AN1595" s="34">
        <v>0</v>
      </c>
      <c r="AO1595" s="34">
        <v>0</v>
      </c>
      <c r="AP1595" s="34">
        <v>0</v>
      </c>
      <c r="AQ1595" s="34">
        <v>0</v>
      </c>
      <c r="AR1595" s="34">
        <v>0</v>
      </c>
      <c r="AS1595" s="34">
        <v>0</v>
      </c>
      <c r="AT1595" s="34">
        <v>3</v>
      </c>
      <c r="AU1595" s="34">
        <v>11</v>
      </c>
      <c r="AV1595" s="52">
        <v>215</v>
      </c>
      <c r="AW1595" s="57">
        <v>0</v>
      </c>
      <c r="AX1595" s="58" t="str">
        <f>IF(Tabela3[[#This Row],[Response]]=1, "Aceitou", "Não aceitou")</f>
        <v>Não aceitou</v>
      </c>
      <c r="AY1595" s="55" t="str">
        <f>Tabela3[[#This Row],[Faixa Recência]] &amp; " | " &amp; Tabela3[[#This Row],[Faixa Gasto]] &amp; " | " &amp; Tabela3[[#This Row],[Faixa ticket médio]]</f>
        <v>16-30 dias | R$ 101-500 | R$ 1–25</v>
      </c>
      <c r="AZ15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5" s="36"/>
    </row>
    <row r="1596" spans="1:54" x14ac:dyDescent="0.25">
      <c r="A1596" s="61">
        <v>1595</v>
      </c>
      <c r="B1596" s="37">
        <v>52973</v>
      </c>
      <c r="C1596" s="34">
        <v>0</v>
      </c>
      <c r="D1596" s="34">
        <v>1</v>
      </c>
      <c r="E1596" s="34">
        <v>92</v>
      </c>
      <c r="F1596" s="58" t="str">
        <f>IF('Base tratada'!$E1596&lt;=15,"0-15 dias",
IF('Base tratada'!$E1596&lt;=30, "16-30 dias",
IF('Base tratada'!$E1596&lt;=45, "31-45 dias",
IF('Base tratada'!$E1596&lt;=60, "46-60 dias",
IF('Base tratada'!$E1596&lt;=75, "61-75 dias", "76-99 dias")))))</f>
        <v>76-99 dias</v>
      </c>
      <c r="G1596" s="38">
        <v>64</v>
      </c>
      <c r="H1596" s="60" t="str">
        <f>IF('Base tratada'!$G1596&lt;=29,"24–29",
IF('Base tratada'!$G1596&lt;=39,"30–39",
IF('Base tratada'!$G1596&lt;=49,"40–49",
IF('Base tratada'!$G1596&lt;=59,"50–59",
IF('Base tratada'!$G1596&lt;=69,"60–69",
"70–80")))))</f>
        <v>60–69</v>
      </c>
      <c r="I1596" s="34">
        <v>2757</v>
      </c>
      <c r="J1596" s="58" t="str">
        <f>IF('Base tratada'!$K1596=1,"Divorciado",
IF('Base tratada'!$L1596=1,"Casado",
IF('Base tratada'!$M1596=1, "Solteiro",
IF('Base tratada'!$N1596=1,"Juntos",
"Viúvo"))))</f>
        <v>Casado</v>
      </c>
      <c r="K1596" s="34">
        <v>0</v>
      </c>
      <c r="L1596" s="34">
        <v>1</v>
      </c>
      <c r="M1596" s="34">
        <v>0</v>
      </c>
      <c r="N1596" s="34">
        <v>0</v>
      </c>
      <c r="O1596" s="34">
        <v>0</v>
      </c>
      <c r="P1596" s="34">
        <v>0</v>
      </c>
      <c r="Q1596" s="34">
        <v>0</v>
      </c>
      <c r="R1596" s="34">
        <v>0</v>
      </c>
      <c r="S1596" s="34">
        <v>1</v>
      </c>
      <c r="T1596" s="34">
        <v>0</v>
      </c>
      <c r="U1596" s="35">
        <v>856</v>
      </c>
      <c r="V1596" s="35">
        <v>0</v>
      </c>
      <c r="W1596" s="35">
        <v>76</v>
      </c>
      <c r="X1596" s="35">
        <v>12</v>
      </c>
      <c r="Y1596" s="35">
        <v>9</v>
      </c>
      <c r="Z1596" s="35">
        <v>199</v>
      </c>
      <c r="AA1596" s="34">
        <v>7</v>
      </c>
      <c r="AB1596" s="34">
        <v>8</v>
      </c>
      <c r="AC1596" s="34">
        <v>9</v>
      </c>
      <c r="AD1596" s="34">
        <v>6</v>
      </c>
      <c r="AE1596" s="34">
        <v>9</v>
      </c>
      <c r="AF1596" s="58">
        <f>'Base tratada'!$AC1596+'Base tratada'!$AD1596+'Base tratada'!$AE1596</f>
        <v>24</v>
      </c>
      <c r="AG15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596" s="58" t="str">
        <f>IF('Base tratada'!$AC1596&gt;=MAX('Base tratada'!$AD1596,'Base tratada'!$AE1596),"Web",
IF('Base tratada'!$AD1596&gt;='Base tratada'!$AE1596,"Catalog",
"Store"))</f>
        <v>Web</v>
      </c>
      <c r="AI1596" s="59">
        <f>IF('Base tratada'!$AF1596=0,"0",'Base tratada'!$AK1596/'Base tratada'!$AF1596)</f>
        <v>39.708333333333336</v>
      </c>
      <c r="AJ1596" s="59" t="str">
        <f>IF('Base tratada'!$AI1596=0,"R$ 0",
IF('Base tratada'!$AI1596&lt;=25,"R$ 1–25",
IF('Base tratada'!$AI1596&lt;=50,"R$ 26–50",
"+R$ 50")))</f>
        <v>R$ 26–50</v>
      </c>
      <c r="AK1596" s="35">
        <v>953</v>
      </c>
      <c r="AL1596" s="58" t="str">
        <f>IF('Base tratada'!$AK1596&lt;=100,"R$ 0-100",
IF('Base tratada'!$AK1596&lt;=500,"R$ 101-500",
IF('Base tratada'!$AK1596&lt;=1000,"R$ 501-1000",
IF('Base tratada'!$AK1596&lt;=1500,"R$ 1001-1500",
"+R$ 1500"))))</f>
        <v>R$ 501-1000</v>
      </c>
      <c r="AM1596" s="34">
        <v>0</v>
      </c>
      <c r="AN1596" s="34">
        <v>0</v>
      </c>
      <c r="AO1596" s="34">
        <v>0</v>
      </c>
      <c r="AP1596" s="34">
        <v>0</v>
      </c>
      <c r="AQ1596" s="34">
        <v>0</v>
      </c>
      <c r="AR1596" s="34">
        <v>0</v>
      </c>
      <c r="AS1596" s="34">
        <v>0</v>
      </c>
      <c r="AT1596" s="34">
        <v>3</v>
      </c>
      <c r="AU1596" s="34">
        <v>11</v>
      </c>
      <c r="AV1596" s="52">
        <v>754</v>
      </c>
      <c r="AW1596" s="57">
        <v>0</v>
      </c>
      <c r="AX1596" s="58" t="str">
        <f>IF(Tabela3[[#This Row],[Response]]=1, "Aceitou", "Não aceitou")</f>
        <v>Não aceitou</v>
      </c>
      <c r="AY1596" s="55" t="str">
        <f>Tabela3[[#This Row],[Faixa Recência]] &amp; " | " &amp; Tabela3[[#This Row],[Faixa Gasto]] &amp; " | " &amp; Tabela3[[#This Row],[Faixa ticket médio]]</f>
        <v>76-99 dias | R$ 501-1000 | R$ 26–50</v>
      </c>
      <c r="AZ15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6" s="36"/>
    </row>
    <row r="1597" spans="1:54" x14ac:dyDescent="0.25">
      <c r="A1597" s="61">
        <v>1596</v>
      </c>
      <c r="B1597" s="37">
        <v>51717</v>
      </c>
      <c r="C1597" s="34">
        <v>0</v>
      </c>
      <c r="D1597" s="34">
        <v>1</v>
      </c>
      <c r="E1597" s="34">
        <v>55</v>
      </c>
      <c r="F1597" s="58" t="str">
        <f>IF('Base tratada'!$E1597&lt;=15,"0-15 dias",
IF('Base tratada'!$E1597&lt;=30, "16-30 dias",
IF('Base tratada'!$E1597&lt;=45, "31-45 dias",
IF('Base tratada'!$E1597&lt;=60, "46-60 dias",
IF('Base tratada'!$E1597&lt;=75, "61-75 dias", "76-99 dias")))))</f>
        <v>46-60 dias</v>
      </c>
      <c r="G1597" s="38">
        <v>55</v>
      </c>
      <c r="H1597" s="60" t="str">
        <f>IF('Base tratada'!$G1597&lt;=29,"24–29",
IF('Base tratada'!$G1597&lt;=39,"30–39",
IF('Base tratada'!$G1597&lt;=49,"40–49",
IF('Base tratada'!$G1597&lt;=59,"50–59",
IF('Base tratada'!$G1597&lt;=69,"60–69",
"70–80")))))</f>
        <v>50–59</v>
      </c>
      <c r="I1597" s="34">
        <v>2472</v>
      </c>
      <c r="J1597" s="58" t="str">
        <f>IF('Base tratada'!$K1597=1,"Divorciado",
IF('Base tratada'!$L1597=1,"Casado",
IF('Base tratada'!$M1597=1, "Solteiro",
IF('Base tratada'!$N1597=1,"Juntos",
"Viúvo"))))</f>
        <v>Juntos</v>
      </c>
      <c r="K1597" s="34">
        <v>0</v>
      </c>
      <c r="L1597" s="34">
        <v>0</v>
      </c>
      <c r="M1597" s="34">
        <v>0</v>
      </c>
      <c r="N1597" s="34">
        <v>1</v>
      </c>
      <c r="O1597" s="34">
        <v>0</v>
      </c>
      <c r="P1597" s="34">
        <v>0</v>
      </c>
      <c r="Q1597" s="34">
        <v>0</v>
      </c>
      <c r="R1597" s="34">
        <v>0</v>
      </c>
      <c r="S1597" s="34">
        <v>0</v>
      </c>
      <c r="T1597" s="34">
        <v>1</v>
      </c>
      <c r="U1597" s="35">
        <v>98</v>
      </c>
      <c r="V1597" s="35">
        <v>1</v>
      </c>
      <c r="W1597" s="35">
        <v>17</v>
      </c>
      <c r="X1597" s="35">
        <v>0</v>
      </c>
      <c r="Y1597" s="35">
        <v>1</v>
      </c>
      <c r="Z1597" s="35">
        <v>5</v>
      </c>
      <c r="AA1597" s="34">
        <v>1</v>
      </c>
      <c r="AB1597" s="34">
        <v>7</v>
      </c>
      <c r="AC1597" s="34">
        <v>3</v>
      </c>
      <c r="AD1597" s="34">
        <v>0</v>
      </c>
      <c r="AE1597" s="34">
        <v>4</v>
      </c>
      <c r="AF1597" s="58">
        <f>'Base tratada'!$AC1597+'Base tratada'!$AD1597+'Base tratada'!$AE1597</f>
        <v>7</v>
      </c>
      <c r="AG15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97" s="58" t="str">
        <f>IF('Base tratada'!$AC1597&gt;=MAX('Base tratada'!$AD1597,'Base tratada'!$AE1597),"Web",
IF('Base tratada'!$AD1597&gt;='Base tratada'!$AE1597,"Catalog",
"Store"))</f>
        <v>Store</v>
      </c>
      <c r="AI1597" s="59">
        <f>IF('Base tratada'!$AF1597=0,"0",'Base tratada'!$AK1597/'Base tratada'!$AF1597)</f>
        <v>16.714285714285715</v>
      </c>
      <c r="AJ1597" s="59" t="str">
        <f>IF('Base tratada'!$AI1597=0,"R$ 0",
IF('Base tratada'!$AI1597&lt;=25,"R$ 1–25",
IF('Base tratada'!$AI1597&lt;=50,"R$ 26–50",
"+R$ 50")))</f>
        <v>R$ 1–25</v>
      </c>
      <c r="AK1597" s="35">
        <v>117</v>
      </c>
      <c r="AL1597" s="58" t="str">
        <f>IF('Base tratada'!$AK1597&lt;=100,"R$ 0-100",
IF('Base tratada'!$AK1597&lt;=500,"R$ 101-500",
IF('Base tratada'!$AK1597&lt;=1000,"R$ 501-1000",
IF('Base tratada'!$AK1597&lt;=1500,"R$ 1001-1500",
"+R$ 1500"))))</f>
        <v>R$ 101-500</v>
      </c>
      <c r="AM1597" s="34">
        <v>0</v>
      </c>
      <c r="AN1597" s="34">
        <v>0</v>
      </c>
      <c r="AO1597" s="34">
        <v>0</v>
      </c>
      <c r="AP1597" s="34">
        <v>1</v>
      </c>
      <c r="AQ1597" s="34">
        <v>0</v>
      </c>
      <c r="AR1597" s="34">
        <v>1</v>
      </c>
      <c r="AS1597" s="34">
        <v>0</v>
      </c>
      <c r="AT1597" s="34">
        <v>3</v>
      </c>
      <c r="AU1597" s="34">
        <v>11</v>
      </c>
      <c r="AV1597" s="52">
        <v>112</v>
      </c>
      <c r="AW1597" s="57">
        <v>0</v>
      </c>
      <c r="AX1597" s="58" t="str">
        <f>IF(Tabela3[[#This Row],[Response]]=1, "Aceitou", "Não aceitou")</f>
        <v>Não aceitou</v>
      </c>
      <c r="AY1597" s="55" t="str">
        <f>Tabela3[[#This Row],[Faixa Recência]] &amp; " | " &amp; Tabela3[[#This Row],[Faixa Gasto]] &amp; " | " &amp; Tabela3[[#This Row],[Faixa ticket médio]]</f>
        <v>46-60 dias | R$ 101-500 | R$ 1–25</v>
      </c>
      <c r="AZ15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7" s="36"/>
    </row>
    <row r="1598" spans="1:54" x14ac:dyDescent="0.25">
      <c r="A1598" s="61">
        <v>1597</v>
      </c>
      <c r="B1598" s="37">
        <v>18793</v>
      </c>
      <c r="C1598" s="34">
        <v>1</v>
      </c>
      <c r="D1598" s="34">
        <v>0</v>
      </c>
      <c r="E1598" s="34">
        <v>14</v>
      </c>
      <c r="F1598" s="58" t="str">
        <f>IF('Base tratada'!$E1598&lt;=15,"0-15 dias",
IF('Base tratada'!$E1598&lt;=30, "16-30 dias",
IF('Base tratada'!$E1598&lt;=45, "31-45 dias",
IF('Base tratada'!$E1598&lt;=60, "46-60 dias",
IF('Base tratada'!$E1598&lt;=75, "61-75 dias", "76-99 dias")))))</f>
        <v>0-15 dias</v>
      </c>
      <c r="G1598" s="38">
        <v>49</v>
      </c>
      <c r="H1598" s="60" t="str">
        <f>IF('Base tratada'!$G1598&lt;=29,"24–29",
IF('Base tratada'!$G1598&lt;=39,"30–39",
IF('Base tratada'!$G1598&lt;=49,"40–49",
IF('Base tratada'!$G1598&lt;=59,"50–59",
IF('Base tratada'!$G1598&lt;=69,"60–69",
"70–80")))))</f>
        <v>40–49</v>
      </c>
      <c r="I1598" s="34">
        <v>2692</v>
      </c>
      <c r="J1598" s="58" t="str">
        <f>IF('Base tratada'!$K1598=1,"Divorciado",
IF('Base tratada'!$L1598=1,"Casado",
IF('Base tratada'!$M1598=1, "Solteiro",
IF('Base tratada'!$N1598=1,"Juntos",
"Viúvo"))))</f>
        <v>Casado</v>
      </c>
      <c r="K1598" s="34">
        <v>0</v>
      </c>
      <c r="L1598" s="34">
        <v>1</v>
      </c>
      <c r="M1598" s="34">
        <v>0</v>
      </c>
      <c r="N1598" s="34">
        <v>0</v>
      </c>
      <c r="O1598" s="34">
        <v>0</v>
      </c>
      <c r="P1598" s="34">
        <v>0</v>
      </c>
      <c r="Q1598" s="34">
        <v>0</v>
      </c>
      <c r="R1598" s="34">
        <v>1</v>
      </c>
      <c r="S1598" s="34">
        <v>0</v>
      </c>
      <c r="T1598" s="34">
        <v>0</v>
      </c>
      <c r="U1598" s="35">
        <v>4</v>
      </c>
      <c r="V1598" s="35">
        <v>16</v>
      </c>
      <c r="W1598" s="35">
        <v>20</v>
      </c>
      <c r="X1598" s="35">
        <v>0</v>
      </c>
      <c r="Y1598" s="35">
        <v>17</v>
      </c>
      <c r="Z1598" s="35">
        <v>20</v>
      </c>
      <c r="AA1598" s="34">
        <v>3</v>
      </c>
      <c r="AB1598" s="34">
        <v>8</v>
      </c>
      <c r="AC1598" s="34">
        <v>2</v>
      </c>
      <c r="AD1598" s="34">
        <v>0</v>
      </c>
      <c r="AE1598" s="34">
        <v>4</v>
      </c>
      <c r="AF1598" s="58">
        <f>'Base tratada'!$AC1598+'Base tratada'!$AD1598+'Base tratada'!$AE1598</f>
        <v>6</v>
      </c>
      <c r="AG15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598" s="58" t="str">
        <f>IF('Base tratada'!$AC1598&gt;=MAX('Base tratada'!$AD1598,'Base tratada'!$AE1598),"Web",
IF('Base tratada'!$AD1598&gt;='Base tratada'!$AE1598,"Catalog",
"Store"))</f>
        <v>Store</v>
      </c>
      <c r="AI1598" s="59">
        <f>IF('Base tratada'!$AF1598=0,"0",'Base tratada'!$AK1598/'Base tratada'!$AF1598)</f>
        <v>9.5</v>
      </c>
      <c r="AJ1598" s="59" t="str">
        <f>IF('Base tratada'!$AI1598=0,"R$ 0",
IF('Base tratada'!$AI1598&lt;=25,"R$ 1–25",
IF('Base tratada'!$AI1598&lt;=50,"R$ 26–50",
"+R$ 50")))</f>
        <v>R$ 1–25</v>
      </c>
      <c r="AK1598" s="35">
        <v>57</v>
      </c>
      <c r="AL1598" s="58" t="str">
        <f>IF('Base tratada'!$AK1598&lt;=100,"R$ 0-100",
IF('Base tratada'!$AK1598&lt;=500,"R$ 101-500",
IF('Base tratada'!$AK1598&lt;=1000,"R$ 501-1000",
IF('Base tratada'!$AK1598&lt;=1500,"R$ 1001-1500",
"+R$ 1500"))))</f>
        <v>R$ 0-100</v>
      </c>
      <c r="AM1598" s="34">
        <v>0</v>
      </c>
      <c r="AN1598" s="34">
        <v>0</v>
      </c>
      <c r="AO1598" s="34">
        <v>0</v>
      </c>
      <c r="AP1598" s="34">
        <v>0</v>
      </c>
      <c r="AQ1598" s="34">
        <v>0</v>
      </c>
      <c r="AR1598" s="34">
        <v>0</v>
      </c>
      <c r="AS1598" s="34">
        <v>0</v>
      </c>
      <c r="AT1598" s="34">
        <v>3</v>
      </c>
      <c r="AU1598" s="34">
        <v>11</v>
      </c>
      <c r="AV1598" s="52">
        <v>37</v>
      </c>
      <c r="AW1598" s="57">
        <v>0</v>
      </c>
      <c r="AX1598" s="58" t="str">
        <f>IF(Tabela3[[#This Row],[Response]]=1, "Aceitou", "Não aceitou")</f>
        <v>Não aceitou</v>
      </c>
      <c r="AY1598" s="55" t="str">
        <f>Tabela3[[#This Row],[Faixa Recência]] &amp; " | " &amp; Tabela3[[#This Row],[Faixa Gasto]] &amp; " | " &amp; Tabela3[[#This Row],[Faixa ticket médio]]</f>
        <v>0-15 dias | R$ 0-100 | R$ 1–25</v>
      </c>
      <c r="AZ15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8" s="36"/>
    </row>
    <row r="1599" spans="1:54" x14ac:dyDescent="0.25">
      <c r="A1599" s="61">
        <v>1598</v>
      </c>
      <c r="B1599" s="37">
        <v>66664</v>
      </c>
      <c r="C1599" s="34">
        <v>0</v>
      </c>
      <c r="D1599" s="34">
        <v>0</v>
      </c>
      <c r="E1599" s="34">
        <v>78</v>
      </c>
      <c r="F1599" s="58" t="str">
        <f>IF('Base tratada'!$E1599&lt;=15,"0-15 dias",
IF('Base tratada'!$E1599&lt;=30, "16-30 dias",
IF('Base tratada'!$E1599&lt;=45, "31-45 dias",
IF('Base tratada'!$E1599&lt;=60, "46-60 dias",
IF('Base tratada'!$E1599&lt;=75, "61-75 dias", "76-99 dias")))))</f>
        <v>76-99 dias</v>
      </c>
      <c r="G1599" s="38">
        <v>38</v>
      </c>
      <c r="H1599" s="60" t="str">
        <f>IF('Base tratada'!$G1599&lt;=29,"24–29",
IF('Base tratada'!$G1599&lt;=39,"30–39",
IF('Base tratada'!$G1599&lt;=49,"40–49",
IF('Base tratada'!$G1599&lt;=59,"50–59",
IF('Base tratada'!$G1599&lt;=69,"60–69",
"70–80")))))</f>
        <v>30–39</v>
      </c>
      <c r="I1599" s="34">
        <v>2801</v>
      </c>
      <c r="J1599" s="58" t="str">
        <f>IF('Base tratada'!$K1599=1,"Divorciado",
IF('Base tratada'!$L1599=1,"Casado",
IF('Base tratada'!$M1599=1, "Solteiro",
IF('Base tratada'!$N1599=1,"Juntos",
"Viúvo"))))</f>
        <v>Juntos</v>
      </c>
      <c r="K1599" s="34">
        <v>0</v>
      </c>
      <c r="L1599" s="34">
        <v>0</v>
      </c>
      <c r="M1599" s="34">
        <v>0</v>
      </c>
      <c r="N1599" s="34">
        <v>1</v>
      </c>
      <c r="O1599" s="34">
        <v>0</v>
      </c>
      <c r="P1599" s="34">
        <v>1</v>
      </c>
      <c r="Q1599" s="34">
        <v>0</v>
      </c>
      <c r="R1599" s="34">
        <v>0</v>
      </c>
      <c r="S1599" s="34">
        <v>0</v>
      </c>
      <c r="T1599" s="34">
        <v>0</v>
      </c>
      <c r="U1599" s="35">
        <v>398</v>
      </c>
      <c r="V1599" s="35">
        <v>96</v>
      </c>
      <c r="W1599" s="35">
        <v>447</v>
      </c>
      <c r="X1599" s="35">
        <v>220</v>
      </c>
      <c r="Y1599" s="35">
        <v>96</v>
      </c>
      <c r="Z1599" s="35">
        <v>32</v>
      </c>
      <c r="AA1599" s="34">
        <v>1</v>
      </c>
      <c r="AB1599" s="34">
        <v>3</v>
      </c>
      <c r="AC1599" s="34">
        <v>5</v>
      </c>
      <c r="AD1599" s="34">
        <v>7</v>
      </c>
      <c r="AE1599" s="34">
        <v>6</v>
      </c>
      <c r="AF1599" s="58">
        <f>'Base tratada'!$AC1599+'Base tratada'!$AD1599+'Base tratada'!$AE1599</f>
        <v>18</v>
      </c>
      <c r="AG15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599" s="58" t="str">
        <f>IF('Base tratada'!$AC1599&gt;=MAX('Base tratada'!$AD1599,'Base tratada'!$AE1599),"Web",
IF('Base tratada'!$AD1599&gt;='Base tratada'!$AE1599,"Catalog",
"Store"))</f>
        <v>Catalog</v>
      </c>
      <c r="AI1599" s="59">
        <f>IF('Base tratada'!$AF1599=0,"0",'Base tratada'!$AK1599/'Base tratada'!$AF1599)</f>
        <v>69.833333333333329</v>
      </c>
      <c r="AJ1599" s="59" t="str">
        <f>IF('Base tratada'!$AI1599=0,"R$ 0",
IF('Base tratada'!$AI1599&lt;=25,"R$ 1–25",
IF('Base tratada'!$AI1599&lt;=50,"R$ 26–50",
"+R$ 50")))</f>
        <v>+R$ 50</v>
      </c>
      <c r="AK1599" s="35">
        <v>1257</v>
      </c>
      <c r="AL1599" s="58" t="str">
        <f>IF('Base tratada'!$AK1599&lt;=100,"R$ 0-100",
IF('Base tratada'!$AK1599&lt;=500,"R$ 101-500",
IF('Base tratada'!$AK1599&lt;=1000,"R$ 501-1000",
IF('Base tratada'!$AK1599&lt;=1500,"R$ 1001-1500",
"+R$ 1500"))))</f>
        <v>R$ 1001-1500</v>
      </c>
      <c r="AM1599" s="34">
        <v>0</v>
      </c>
      <c r="AN1599" s="34">
        <v>0</v>
      </c>
      <c r="AO1599" s="34">
        <v>0</v>
      </c>
      <c r="AP1599" s="34">
        <v>0</v>
      </c>
      <c r="AQ1599" s="34">
        <v>0</v>
      </c>
      <c r="AR1599" s="34">
        <v>0</v>
      </c>
      <c r="AS1599" s="34">
        <v>0</v>
      </c>
      <c r="AT1599" s="34">
        <v>3</v>
      </c>
      <c r="AU1599" s="34">
        <v>11</v>
      </c>
      <c r="AV1599" s="52">
        <v>1225</v>
      </c>
      <c r="AW1599" s="57">
        <v>0</v>
      </c>
      <c r="AX1599" s="58" t="str">
        <f>IF(Tabela3[[#This Row],[Response]]=1, "Aceitou", "Não aceitou")</f>
        <v>Não aceitou</v>
      </c>
      <c r="AY1599" s="55" t="str">
        <f>Tabela3[[#This Row],[Faixa Recência]] &amp; " | " &amp; Tabela3[[#This Row],[Faixa Gasto]] &amp; " | " &amp; Tabela3[[#This Row],[Faixa ticket médio]]</f>
        <v>76-99 dias | R$ 1001-1500 | +R$ 50</v>
      </c>
      <c r="AZ15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599" s="36"/>
    </row>
    <row r="1600" spans="1:54" x14ac:dyDescent="0.25">
      <c r="A1600" s="61">
        <v>1599</v>
      </c>
      <c r="B1600" s="37">
        <v>50664</v>
      </c>
      <c r="C1600" s="34">
        <v>1</v>
      </c>
      <c r="D1600" s="34">
        <v>1</v>
      </c>
      <c r="E1600" s="34">
        <v>64</v>
      </c>
      <c r="F1600" s="58" t="str">
        <f>IF('Base tratada'!$E1600&lt;=15,"0-15 dias",
IF('Base tratada'!$E1600&lt;=30, "16-30 dias",
IF('Base tratada'!$E1600&lt;=45, "31-45 dias",
IF('Base tratada'!$E1600&lt;=60, "46-60 dias",
IF('Base tratada'!$E1600&lt;=75, "61-75 dias", "76-99 dias")))))</f>
        <v>61-75 dias</v>
      </c>
      <c r="G1600" s="38">
        <v>61</v>
      </c>
      <c r="H1600" s="60" t="str">
        <f>IF('Base tratada'!$G1600&lt;=29,"24–29",
IF('Base tratada'!$G1600&lt;=39,"30–39",
IF('Base tratada'!$G1600&lt;=49,"40–49",
IF('Base tratada'!$G1600&lt;=59,"50–59",
IF('Base tratada'!$G1600&lt;=69,"60–69",
"70–80")))))</f>
        <v>60–69</v>
      </c>
      <c r="I1600" s="34">
        <v>2688</v>
      </c>
      <c r="J1600" s="58" t="str">
        <f>IF('Base tratada'!$K1600=1,"Divorciado",
IF('Base tratada'!$L1600=1,"Casado",
IF('Base tratada'!$M1600=1, "Solteiro",
IF('Base tratada'!$N1600=1,"Juntos",
"Viúvo"))))</f>
        <v>Solteiro</v>
      </c>
      <c r="K1600" s="34">
        <v>0</v>
      </c>
      <c r="L1600" s="34">
        <v>0</v>
      </c>
      <c r="M1600" s="34">
        <v>1</v>
      </c>
      <c r="N1600" s="34">
        <v>0</v>
      </c>
      <c r="O1600" s="34">
        <v>0</v>
      </c>
      <c r="P1600" s="34">
        <v>0</v>
      </c>
      <c r="Q1600" s="34">
        <v>0</v>
      </c>
      <c r="R1600" s="34">
        <v>1</v>
      </c>
      <c r="S1600" s="34">
        <v>0</v>
      </c>
      <c r="T1600" s="34">
        <v>0</v>
      </c>
      <c r="U1600" s="35">
        <v>313</v>
      </c>
      <c r="V1600" s="35">
        <v>8</v>
      </c>
      <c r="W1600" s="35">
        <v>104</v>
      </c>
      <c r="X1600" s="35">
        <v>6</v>
      </c>
      <c r="Y1600" s="35">
        <v>4</v>
      </c>
      <c r="Z1600" s="35">
        <v>126</v>
      </c>
      <c r="AA1600" s="34">
        <v>9</v>
      </c>
      <c r="AB1600" s="34">
        <v>9</v>
      </c>
      <c r="AC1600" s="34">
        <v>8</v>
      </c>
      <c r="AD1600" s="34">
        <v>1</v>
      </c>
      <c r="AE1600" s="34">
        <v>6</v>
      </c>
      <c r="AF1600" s="58">
        <f>'Base tratada'!$AC1600+'Base tratada'!$AD1600+'Base tratada'!$AE1600</f>
        <v>15</v>
      </c>
      <c r="AG16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00" s="58" t="str">
        <f>IF('Base tratada'!$AC1600&gt;=MAX('Base tratada'!$AD1600,'Base tratada'!$AE1600),"Web",
IF('Base tratada'!$AD1600&gt;='Base tratada'!$AE1600,"Catalog",
"Store"))</f>
        <v>Web</v>
      </c>
      <c r="AI1600" s="59">
        <f>IF('Base tratada'!$AF1600=0,"0",'Base tratada'!$AK1600/'Base tratada'!$AF1600)</f>
        <v>29</v>
      </c>
      <c r="AJ1600" s="59" t="str">
        <f>IF('Base tratada'!$AI1600=0,"R$ 0",
IF('Base tratada'!$AI1600&lt;=25,"R$ 1–25",
IF('Base tratada'!$AI1600&lt;=50,"R$ 26–50",
"+R$ 50")))</f>
        <v>R$ 26–50</v>
      </c>
      <c r="AK1600" s="35">
        <v>435</v>
      </c>
      <c r="AL1600" s="58" t="str">
        <f>IF('Base tratada'!$AK1600&lt;=100,"R$ 0-100",
IF('Base tratada'!$AK1600&lt;=500,"R$ 101-500",
IF('Base tratada'!$AK1600&lt;=1000,"R$ 501-1000",
IF('Base tratada'!$AK1600&lt;=1500,"R$ 1001-1500",
"+R$ 1500"))))</f>
        <v>R$ 101-500</v>
      </c>
      <c r="AM1600" s="34">
        <v>0</v>
      </c>
      <c r="AN1600" s="34">
        <v>0</v>
      </c>
      <c r="AO1600" s="34">
        <v>0</v>
      </c>
      <c r="AP1600" s="34">
        <v>0</v>
      </c>
      <c r="AQ1600" s="34">
        <v>0</v>
      </c>
      <c r="AR1600" s="34">
        <v>0</v>
      </c>
      <c r="AS1600" s="34">
        <v>0</v>
      </c>
      <c r="AT1600" s="34">
        <v>3</v>
      </c>
      <c r="AU1600" s="34">
        <v>11</v>
      </c>
      <c r="AV1600" s="52">
        <v>309</v>
      </c>
      <c r="AW1600" s="57">
        <v>0</v>
      </c>
      <c r="AX1600" s="58" t="str">
        <f>IF(Tabela3[[#This Row],[Response]]=1, "Aceitou", "Não aceitou")</f>
        <v>Não aceitou</v>
      </c>
      <c r="AY1600" s="55" t="str">
        <f>Tabela3[[#This Row],[Faixa Recência]] &amp; " | " &amp; Tabela3[[#This Row],[Faixa Gasto]] &amp; " | " &amp; Tabela3[[#This Row],[Faixa ticket médio]]</f>
        <v>61-75 dias | R$ 101-500 | R$ 26–50</v>
      </c>
      <c r="AZ16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0" s="36"/>
    </row>
    <row r="1601" spans="1:54" x14ac:dyDescent="0.25">
      <c r="A1601" s="61">
        <v>1600</v>
      </c>
      <c r="B1601" s="37">
        <v>54414</v>
      </c>
      <c r="C1601" s="34">
        <v>1</v>
      </c>
      <c r="D1601" s="34">
        <v>1</v>
      </c>
      <c r="E1601" s="34">
        <v>49</v>
      </c>
      <c r="F1601" s="58" t="str">
        <f>IF('Base tratada'!$E1601&lt;=15,"0-15 dias",
IF('Base tratada'!$E1601&lt;=30, "16-30 dias",
IF('Base tratada'!$E1601&lt;=45, "31-45 dias",
IF('Base tratada'!$E1601&lt;=60, "46-60 dias",
IF('Base tratada'!$E1601&lt;=75, "61-75 dias", "76-99 dias")))))</f>
        <v>46-60 dias</v>
      </c>
      <c r="G1601" s="38">
        <v>57</v>
      </c>
      <c r="H1601" s="60" t="str">
        <f>IF('Base tratada'!$G1601&lt;=29,"24–29",
IF('Base tratada'!$G1601&lt;=39,"30–39",
IF('Base tratada'!$G1601&lt;=49,"40–49",
IF('Base tratada'!$G1601&lt;=59,"50–59",
IF('Base tratada'!$G1601&lt;=69,"60–69",
"70–80")))))</f>
        <v>50–59</v>
      </c>
      <c r="I1601" s="34">
        <v>2681</v>
      </c>
      <c r="J1601" s="58" t="str">
        <f>IF('Base tratada'!$K1601=1,"Divorciado",
IF('Base tratada'!$L1601=1,"Casado",
IF('Base tratada'!$M1601=1, "Solteiro",
IF('Base tratada'!$N1601=1,"Juntos",
"Viúvo"))))</f>
        <v>Juntos</v>
      </c>
      <c r="K1601" s="34">
        <v>0</v>
      </c>
      <c r="L1601" s="34">
        <v>0</v>
      </c>
      <c r="M1601" s="34">
        <v>0</v>
      </c>
      <c r="N1601" s="34">
        <v>1</v>
      </c>
      <c r="O1601" s="34">
        <v>0</v>
      </c>
      <c r="P1601" s="34">
        <v>0</v>
      </c>
      <c r="Q1601" s="34">
        <v>0</v>
      </c>
      <c r="R1601" s="34">
        <v>1</v>
      </c>
      <c r="S1601" s="34">
        <v>0</v>
      </c>
      <c r="T1601" s="34">
        <v>0</v>
      </c>
      <c r="U1601" s="35">
        <v>109</v>
      </c>
      <c r="V1601" s="35">
        <v>18</v>
      </c>
      <c r="W1601" s="35">
        <v>16</v>
      </c>
      <c r="X1601" s="35">
        <v>24</v>
      </c>
      <c r="Y1601" s="35">
        <v>26</v>
      </c>
      <c r="Z1601" s="35">
        <v>18</v>
      </c>
      <c r="AA1601" s="34">
        <v>4</v>
      </c>
      <c r="AB1601" s="34">
        <v>4</v>
      </c>
      <c r="AC1601" s="34">
        <v>3</v>
      </c>
      <c r="AD1601" s="34">
        <v>1</v>
      </c>
      <c r="AE1601" s="34">
        <v>5</v>
      </c>
      <c r="AF1601" s="58">
        <f>'Base tratada'!$AC1601+'Base tratada'!$AD1601+'Base tratada'!$AE1601</f>
        <v>9</v>
      </c>
      <c r="AG16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01" s="58" t="str">
        <f>IF('Base tratada'!$AC1601&gt;=MAX('Base tratada'!$AD1601,'Base tratada'!$AE1601),"Web",
IF('Base tratada'!$AD1601&gt;='Base tratada'!$AE1601,"Catalog",
"Store"))</f>
        <v>Store</v>
      </c>
      <c r="AI1601" s="59">
        <f>IF('Base tratada'!$AF1601=0,"0",'Base tratada'!$AK1601/'Base tratada'!$AF1601)</f>
        <v>21.444444444444443</v>
      </c>
      <c r="AJ1601" s="59" t="str">
        <f>IF('Base tratada'!$AI1601=0,"R$ 0",
IF('Base tratada'!$AI1601&lt;=25,"R$ 1–25",
IF('Base tratada'!$AI1601&lt;=50,"R$ 26–50",
"+R$ 50")))</f>
        <v>R$ 1–25</v>
      </c>
      <c r="AK1601" s="35">
        <v>193</v>
      </c>
      <c r="AL1601" s="58" t="str">
        <f>IF('Base tratada'!$AK1601&lt;=100,"R$ 0-100",
IF('Base tratada'!$AK1601&lt;=500,"R$ 101-500",
IF('Base tratada'!$AK1601&lt;=1000,"R$ 501-1000",
IF('Base tratada'!$AK1601&lt;=1500,"R$ 1001-1500",
"+R$ 1500"))))</f>
        <v>R$ 101-500</v>
      </c>
      <c r="AM1601" s="34">
        <v>0</v>
      </c>
      <c r="AN1601" s="34">
        <v>0</v>
      </c>
      <c r="AO1601" s="34">
        <v>0</v>
      </c>
      <c r="AP1601" s="34">
        <v>0</v>
      </c>
      <c r="AQ1601" s="34">
        <v>0</v>
      </c>
      <c r="AR1601" s="34">
        <v>0</v>
      </c>
      <c r="AS1601" s="34">
        <v>0</v>
      </c>
      <c r="AT1601" s="34">
        <v>3</v>
      </c>
      <c r="AU1601" s="34">
        <v>11</v>
      </c>
      <c r="AV1601" s="52">
        <v>175</v>
      </c>
      <c r="AW1601" s="57">
        <v>0</v>
      </c>
      <c r="AX1601" s="58" t="str">
        <f>IF(Tabela3[[#This Row],[Response]]=1, "Aceitou", "Não aceitou")</f>
        <v>Não aceitou</v>
      </c>
      <c r="AY1601" s="55" t="str">
        <f>Tabela3[[#This Row],[Faixa Recência]] &amp; " | " &amp; Tabela3[[#This Row],[Faixa Gasto]] &amp; " | " &amp; Tabela3[[#This Row],[Faixa ticket médio]]</f>
        <v>46-60 dias | R$ 101-500 | R$ 1–25</v>
      </c>
      <c r="AZ16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1" s="36"/>
    </row>
    <row r="1602" spans="1:54" x14ac:dyDescent="0.25">
      <c r="A1602" s="61">
        <v>1601</v>
      </c>
      <c r="B1602" s="37">
        <v>54549</v>
      </c>
      <c r="C1602" s="34">
        <v>0</v>
      </c>
      <c r="D1602" s="34">
        <v>1</v>
      </c>
      <c r="E1602" s="34">
        <v>8</v>
      </c>
      <c r="F1602" s="58" t="str">
        <f>IF('Base tratada'!$E1602&lt;=15,"0-15 dias",
IF('Base tratada'!$E1602&lt;=30, "16-30 dias",
IF('Base tratada'!$E1602&lt;=45, "31-45 dias",
IF('Base tratada'!$E1602&lt;=60, "46-60 dias",
IF('Base tratada'!$E1602&lt;=75, "61-75 dias", "76-99 dias")))))</f>
        <v>0-15 dias</v>
      </c>
      <c r="G1602" s="38">
        <v>68</v>
      </c>
      <c r="H1602" s="60" t="str">
        <f>IF('Base tratada'!$G1602&lt;=29,"24–29",
IF('Base tratada'!$G1602&lt;=39,"30–39",
IF('Base tratada'!$G1602&lt;=49,"40–49",
IF('Base tratada'!$G1602&lt;=59,"50–59",
IF('Base tratada'!$G1602&lt;=69,"60–69",
"70–80")))))</f>
        <v>60–69</v>
      </c>
      <c r="I1602" s="34">
        <v>2277</v>
      </c>
      <c r="J1602" s="58" t="str">
        <f>IF('Base tratada'!$K1602=1,"Divorciado",
IF('Base tratada'!$L1602=1,"Casado",
IF('Base tratada'!$M1602=1, "Solteiro",
IF('Base tratada'!$N1602=1,"Juntos",
"Viúvo"))))</f>
        <v>Casado</v>
      </c>
      <c r="K1602" s="34">
        <v>0</v>
      </c>
      <c r="L1602" s="34">
        <v>1</v>
      </c>
      <c r="M1602" s="34">
        <v>0</v>
      </c>
      <c r="N1602" s="34">
        <v>0</v>
      </c>
      <c r="O1602" s="34">
        <v>0</v>
      </c>
      <c r="P1602" s="34">
        <v>0</v>
      </c>
      <c r="Q1602" s="34">
        <v>0</v>
      </c>
      <c r="R1602" s="34">
        <v>0</v>
      </c>
      <c r="S1602" s="34">
        <v>0</v>
      </c>
      <c r="T1602" s="34">
        <v>1</v>
      </c>
      <c r="U1602" s="35">
        <v>216</v>
      </c>
      <c r="V1602" s="35">
        <v>2</v>
      </c>
      <c r="W1602" s="35">
        <v>6</v>
      </c>
      <c r="X1602" s="35">
        <v>0</v>
      </c>
      <c r="Y1602" s="35">
        <v>0</v>
      </c>
      <c r="Z1602" s="35">
        <v>9</v>
      </c>
      <c r="AA1602" s="34">
        <v>2</v>
      </c>
      <c r="AB1602" s="34">
        <v>7</v>
      </c>
      <c r="AC1602" s="34">
        <v>5</v>
      </c>
      <c r="AD1602" s="34">
        <v>1</v>
      </c>
      <c r="AE1602" s="34">
        <v>4</v>
      </c>
      <c r="AF1602" s="58">
        <f>'Base tratada'!$AC1602+'Base tratada'!$AD1602+'Base tratada'!$AE1602</f>
        <v>10</v>
      </c>
      <c r="AG16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02" s="58" t="str">
        <f>IF('Base tratada'!$AC1602&gt;=MAX('Base tratada'!$AD1602,'Base tratada'!$AE1602),"Web",
IF('Base tratada'!$AD1602&gt;='Base tratada'!$AE1602,"Catalog",
"Store"))</f>
        <v>Web</v>
      </c>
      <c r="AI1602" s="59">
        <f>IF('Base tratada'!$AF1602=0,"0",'Base tratada'!$AK1602/'Base tratada'!$AF1602)</f>
        <v>22.4</v>
      </c>
      <c r="AJ1602" s="59" t="str">
        <f>IF('Base tratada'!$AI1602=0,"R$ 0",
IF('Base tratada'!$AI1602&lt;=25,"R$ 1–25",
IF('Base tratada'!$AI1602&lt;=50,"R$ 26–50",
"+R$ 50")))</f>
        <v>R$ 1–25</v>
      </c>
      <c r="AK1602" s="35">
        <v>224</v>
      </c>
      <c r="AL1602" s="58" t="str">
        <f>IF('Base tratada'!$AK1602&lt;=100,"R$ 0-100",
IF('Base tratada'!$AK1602&lt;=500,"R$ 101-500",
IF('Base tratada'!$AK1602&lt;=1000,"R$ 501-1000",
IF('Base tratada'!$AK1602&lt;=1500,"R$ 1001-1500",
"+R$ 1500"))))</f>
        <v>R$ 101-500</v>
      </c>
      <c r="AM1602" s="34">
        <v>0</v>
      </c>
      <c r="AN1602" s="34">
        <v>0</v>
      </c>
      <c r="AO1602" s="34">
        <v>0</v>
      </c>
      <c r="AP1602" s="34">
        <v>0</v>
      </c>
      <c r="AQ1602" s="34">
        <v>0</v>
      </c>
      <c r="AR1602" s="34">
        <v>0</v>
      </c>
      <c r="AS1602" s="34">
        <v>0</v>
      </c>
      <c r="AT1602" s="34">
        <v>3</v>
      </c>
      <c r="AU1602" s="34">
        <v>11</v>
      </c>
      <c r="AV1602" s="52">
        <v>215</v>
      </c>
      <c r="AW1602" s="57">
        <v>0</v>
      </c>
      <c r="AX1602" s="58" t="str">
        <f>IF(Tabela3[[#This Row],[Response]]=1, "Aceitou", "Não aceitou")</f>
        <v>Não aceitou</v>
      </c>
      <c r="AY1602" s="55" t="str">
        <f>Tabela3[[#This Row],[Faixa Recência]] &amp; " | " &amp; Tabela3[[#This Row],[Faixa Gasto]] &amp; " | " &amp; Tabela3[[#This Row],[Faixa ticket médio]]</f>
        <v>0-15 dias | R$ 101-500 | R$ 1–25</v>
      </c>
      <c r="AZ16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2" s="36"/>
    </row>
    <row r="1603" spans="1:54" x14ac:dyDescent="0.25">
      <c r="A1603" s="61">
        <v>1602</v>
      </c>
      <c r="B1603" s="37">
        <v>47111</v>
      </c>
      <c r="C1603" s="34">
        <v>0</v>
      </c>
      <c r="D1603" s="34">
        <v>1</v>
      </c>
      <c r="E1603" s="34">
        <v>35</v>
      </c>
      <c r="F1603" s="58" t="str">
        <f>IF('Base tratada'!$E1603&lt;=15,"0-15 dias",
IF('Base tratada'!$E1603&lt;=30, "16-30 dias",
IF('Base tratada'!$E1603&lt;=45, "31-45 dias",
IF('Base tratada'!$E1603&lt;=60, "46-60 dias",
IF('Base tratada'!$E1603&lt;=75, "61-75 dias", "76-99 dias")))))</f>
        <v>31-45 dias</v>
      </c>
      <c r="G1603" s="38">
        <v>49</v>
      </c>
      <c r="H1603" s="60" t="str">
        <f>IF('Base tratada'!$G1603&lt;=29,"24–29",
IF('Base tratada'!$G1603&lt;=39,"30–39",
IF('Base tratada'!$G1603&lt;=49,"40–49",
IF('Base tratada'!$G1603&lt;=59,"50–59",
IF('Base tratada'!$G1603&lt;=69,"60–69",
"70–80")))))</f>
        <v>40–49</v>
      </c>
      <c r="I1603" s="34">
        <v>2818</v>
      </c>
      <c r="J1603" s="58" t="str">
        <f>IF('Base tratada'!$K1603=1,"Divorciado",
IF('Base tratada'!$L1603=1,"Casado",
IF('Base tratada'!$M1603=1, "Solteiro",
IF('Base tratada'!$N1603=1,"Juntos",
"Viúvo"))))</f>
        <v>Viúvo</v>
      </c>
      <c r="K1603" s="34">
        <v>0</v>
      </c>
      <c r="L1603" s="34">
        <v>0</v>
      </c>
      <c r="M1603" s="34">
        <v>0</v>
      </c>
      <c r="N1603" s="34">
        <v>0</v>
      </c>
      <c r="O1603" s="34">
        <v>1</v>
      </c>
      <c r="P1603" s="34">
        <v>0</v>
      </c>
      <c r="Q1603" s="34">
        <v>0</v>
      </c>
      <c r="R1603" s="34">
        <v>0</v>
      </c>
      <c r="S1603" s="34">
        <v>0</v>
      </c>
      <c r="T1603" s="34">
        <v>1</v>
      </c>
      <c r="U1603" s="35">
        <v>595</v>
      </c>
      <c r="V1603" s="35">
        <v>71</v>
      </c>
      <c r="W1603" s="35">
        <v>153</v>
      </c>
      <c r="X1603" s="35">
        <v>120</v>
      </c>
      <c r="Y1603" s="35">
        <v>112</v>
      </c>
      <c r="Z1603" s="35">
        <v>41</v>
      </c>
      <c r="AA1603" s="34">
        <v>6</v>
      </c>
      <c r="AB1603" s="34">
        <v>9</v>
      </c>
      <c r="AC1603" s="34">
        <v>3</v>
      </c>
      <c r="AD1603" s="34">
        <v>2</v>
      </c>
      <c r="AE1603" s="34">
        <v>10</v>
      </c>
      <c r="AF1603" s="58">
        <f>'Base tratada'!$AC1603+'Base tratada'!$AD1603+'Base tratada'!$AE1603</f>
        <v>15</v>
      </c>
      <c r="AG16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03" s="58" t="str">
        <f>IF('Base tratada'!$AC1603&gt;=MAX('Base tratada'!$AD1603,'Base tratada'!$AE1603),"Web",
IF('Base tratada'!$AD1603&gt;='Base tratada'!$AE1603,"Catalog",
"Store"))</f>
        <v>Store</v>
      </c>
      <c r="AI1603" s="59">
        <f>IF('Base tratada'!$AF1603=0,"0",'Base tratada'!$AK1603/'Base tratada'!$AF1603)</f>
        <v>70.066666666666663</v>
      </c>
      <c r="AJ1603" s="59" t="str">
        <f>IF('Base tratada'!$AI1603=0,"R$ 0",
IF('Base tratada'!$AI1603&lt;=25,"R$ 1–25",
IF('Base tratada'!$AI1603&lt;=50,"R$ 26–50",
"+R$ 50")))</f>
        <v>+R$ 50</v>
      </c>
      <c r="AK1603" s="35">
        <v>1051</v>
      </c>
      <c r="AL1603" s="58" t="str">
        <f>IF('Base tratada'!$AK1603&lt;=100,"R$ 0-100",
IF('Base tratada'!$AK1603&lt;=500,"R$ 101-500",
IF('Base tratada'!$AK1603&lt;=1000,"R$ 501-1000",
IF('Base tratada'!$AK1603&lt;=1500,"R$ 1001-1500",
"+R$ 1500"))))</f>
        <v>R$ 1001-1500</v>
      </c>
      <c r="AM1603" s="34">
        <v>0</v>
      </c>
      <c r="AN1603" s="34">
        <v>0</v>
      </c>
      <c r="AO1603" s="34">
        <v>0</v>
      </c>
      <c r="AP1603" s="34">
        <v>0</v>
      </c>
      <c r="AQ1603" s="34">
        <v>0</v>
      </c>
      <c r="AR1603" s="34">
        <v>0</v>
      </c>
      <c r="AS1603" s="34">
        <v>0</v>
      </c>
      <c r="AT1603" s="34">
        <v>3</v>
      </c>
      <c r="AU1603" s="34">
        <v>11</v>
      </c>
      <c r="AV1603" s="52">
        <v>1010</v>
      </c>
      <c r="AW1603" s="57">
        <v>0</v>
      </c>
      <c r="AX1603" s="58" t="str">
        <f>IF(Tabela3[[#This Row],[Response]]=1, "Aceitou", "Não aceitou")</f>
        <v>Não aceitou</v>
      </c>
      <c r="AY1603" s="55" t="str">
        <f>Tabela3[[#This Row],[Faixa Recência]] &amp; " | " &amp; Tabela3[[#This Row],[Faixa Gasto]] &amp; " | " &amp; Tabela3[[#This Row],[Faixa ticket médio]]</f>
        <v>31-45 dias | R$ 1001-1500 | +R$ 50</v>
      </c>
      <c r="AZ16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03" s="36"/>
    </row>
    <row r="1604" spans="1:54" x14ac:dyDescent="0.25">
      <c r="A1604" s="61">
        <v>1603</v>
      </c>
      <c r="B1604" s="37">
        <v>41003</v>
      </c>
      <c r="C1604" s="34">
        <v>0</v>
      </c>
      <c r="D1604" s="34">
        <v>0</v>
      </c>
      <c r="E1604" s="34">
        <v>11</v>
      </c>
      <c r="F1604" s="58" t="str">
        <f>IF('Base tratada'!$E1604&lt;=15,"0-15 dias",
IF('Base tratada'!$E1604&lt;=30, "16-30 dias",
IF('Base tratada'!$E1604&lt;=45, "31-45 dias",
IF('Base tratada'!$E1604&lt;=60, "46-60 dias",
IF('Base tratada'!$E1604&lt;=75, "61-75 dias", "76-99 dias")))))</f>
        <v>0-15 dias</v>
      </c>
      <c r="G1604" s="38">
        <v>57</v>
      </c>
      <c r="H1604" s="60" t="str">
        <f>IF('Base tratada'!$G1604&lt;=29,"24–29",
IF('Base tratada'!$G1604&lt;=39,"30–39",
IF('Base tratada'!$G1604&lt;=49,"40–49",
IF('Base tratada'!$G1604&lt;=59,"50–59",
IF('Base tratada'!$G1604&lt;=69,"60–69",
"70–80")))))</f>
        <v>50–59</v>
      </c>
      <c r="I1604" s="34">
        <v>2628</v>
      </c>
      <c r="J1604" s="58" t="str">
        <f>IF('Base tratada'!$K1604=1,"Divorciado",
IF('Base tratada'!$L1604=1,"Casado",
IF('Base tratada'!$M1604=1, "Solteiro",
IF('Base tratada'!$N1604=1,"Juntos",
"Viúvo"))))</f>
        <v>Divorciado</v>
      </c>
      <c r="K1604" s="34">
        <v>1</v>
      </c>
      <c r="L1604" s="34">
        <v>0</v>
      </c>
      <c r="M1604" s="34">
        <v>0</v>
      </c>
      <c r="N1604" s="34">
        <v>0</v>
      </c>
      <c r="O1604" s="34">
        <v>0</v>
      </c>
      <c r="P1604" s="34">
        <v>0</v>
      </c>
      <c r="Q1604" s="34">
        <v>0</v>
      </c>
      <c r="R1604" s="34">
        <v>0</v>
      </c>
      <c r="S1604" s="34">
        <v>0</v>
      </c>
      <c r="T1604" s="34">
        <v>1</v>
      </c>
      <c r="U1604" s="35">
        <v>123</v>
      </c>
      <c r="V1604" s="35">
        <v>133</v>
      </c>
      <c r="W1604" s="35">
        <v>142</v>
      </c>
      <c r="X1604" s="35">
        <v>71</v>
      </c>
      <c r="Y1604" s="35">
        <v>44</v>
      </c>
      <c r="Z1604" s="35">
        <v>88</v>
      </c>
      <c r="AA1604" s="34">
        <v>1</v>
      </c>
      <c r="AB1604" s="34">
        <v>6</v>
      </c>
      <c r="AC1604" s="34">
        <v>6</v>
      </c>
      <c r="AD1604" s="34">
        <v>2</v>
      </c>
      <c r="AE1604" s="34">
        <v>8</v>
      </c>
      <c r="AF1604" s="58">
        <f>'Base tratada'!$AC1604+'Base tratada'!$AD1604+'Base tratada'!$AE1604</f>
        <v>16</v>
      </c>
      <c r="AG16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04" s="58" t="str">
        <f>IF('Base tratada'!$AC1604&gt;=MAX('Base tratada'!$AD1604,'Base tratada'!$AE1604),"Web",
IF('Base tratada'!$AD1604&gt;='Base tratada'!$AE1604,"Catalog",
"Store"))</f>
        <v>Store</v>
      </c>
      <c r="AI1604" s="59">
        <f>IF('Base tratada'!$AF1604=0,"0",'Base tratada'!$AK1604/'Base tratada'!$AF1604)</f>
        <v>32.0625</v>
      </c>
      <c r="AJ1604" s="59" t="str">
        <f>IF('Base tratada'!$AI1604=0,"R$ 0",
IF('Base tratada'!$AI1604&lt;=25,"R$ 1–25",
IF('Base tratada'!$AI1604&lt;=50,"R$ 26–50",
"+R$ 50")))</f>
        <v>R$ 26–50</v>
      </c>
      <c r="AK1604" s="35">
        <v>513</v>
      </c>
      <c r="AL1604" s="58" t="str">
        <f>IF('Base tratada'!$AK1604&lt;=100,"R$ 0-100",
IF('Base tratada'!$AK1604&lt;=500,"R$ 101-500",
IF('Base tratada'!$AK1604&lt;=1000,"R$ 501-1000",
IF('Base tratada'!$AK1604&lt;=1500,"R$ 1001-1500",
"+R$ 1500"))))</f>
        <v>R$ 501-1000</v>
      </c>
      <c r="AM1604" s="34">
        <v>0</v>
      </c>
      <c r="AN1604" s="34">
        <v>0</v>
      </c>
      <c r="AO1604" s="34">
        <v>0</v>
      </c>
      <c r="AP1604" s="34">
        <v>0</v>
      </c>
      <c r="AQ1604" s="34">
        <v>0</v>
      </c>
      <c r="AR1604" s="34">
        <v>0</v>
      </c>
      <c r="AS1604" s="34">
        <v>0</v>
      </c>
      <c r="AT1604" s="34">
        <v>3</v>
      </c>
      <c r="AU1604" s="34">
        <v>11</v>
      </c>
      <c r="AV1604" s="52">
        <v>425</v>
      </c>
      <c r="AW1604" s="57">
        <v>0</v>
      </c>
      <c r="AX1604" s="58" t="str">
        <f>IF(Tabela3[[#This Row],[Response]]=1, "Aceitou", "Não aceitou")</f>
        <v>Não aceitou</v>
      </c>
      <c r="AY1604" s="55" t="str">
        <f>Tabela3[[#This Row],[Faixa Recência]] &amp; " | " &amp; Tabela3[[#This Row],[Faixa Gasto]] &amp; " | " &amp; Tabela3[[#This Row],[Faixa ticket médio]]</f>
        <v>0-15 dias | R$ 501-1000 | R$ 26–50</v>
      </c>
      <c r="AZ16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4" s="36"/>
    </row>
    <row r="1605" spans="1:54" x14ac:dyDescent="0.25">
      <c r="A1605" s="61">
        <v>1604</v>
      </c>
      <c r="B1605" s="37">
        <v>19444</v>
      </c>
      <c r="C1605" s="34">
        <v>1</v>
      </c>
      <c r="D1605" s="34">
        <v>0</v>
      </c>
      <c r="E1605" s="34">
        <v>8</v>
      </c>
      <c r="F1605" s="58" t="str">
        <f>IF('Base tratada'!$E1605&lt;=15,"0-15 dias",
IF('Base tratada'!$E1605&lt;=30, "16-30 dias",
IF('Base tratada'!$E1605&lt;=45, "31-45 dias",
IF('Base tratada'!$E1605&lt;=60, "46-60 dias",
IF('Base tratada'!$E1605&lt;=75, "61-75 dias", "76-99 dias")))))</f>
        <v>0-15 dias</v>
      </c>
      <c r="G1605" s="38">
        <v>38</v>
      </c>
      <c r="H1605" s="60" t="str">
        <f>IF('Base tratada'!$G1605&lt;=29,"24–29",
IF('Base tratada'!$G1605&lt;=39,"30–39",
IF('Base tratada'!$G1605&lt;=49,"40–49",
IF('Base tratada'!$G1605&lt;=59,"50–59",
IF('Base tratada'!$G1605&lt;=69,"60–69",
"70–80")))))</f>
        <v>30–39</v>
      </c>
      <c r="I1605" s="34">
        <v>2286</v>
      </c>
      <c r="J1605" s="58" t="str">
        <f>IF('Base tratada'!$K1605=1,"Divorciado",
IF('Base tratada'!$L1605=1,"Casado",
IF('Base tratada'!$M1605=1, "Solteiro",
IF('Base tratada'!$N1605=1,"Juntos",
"Viúvo"))))</f>
        <v>Juntos</v>
      </c>
      <c r="K1605" s="34">
        <v>0</v>
      </c>
      <c r="L1605" s="34">
        <v>0</v>
      </c>
      <c r="M1605" s="34">
        <v>0</v>
      </c>
      <c r="N1605" s="34">
        <v>1</v>
      </c>
      <c r="O1605" s="34">
        <v>0</v>
      </c>
      <c r="P1605" s="34">
        <v>0</v>
      </c>
      <c r="Q1605" s="34">
        <v>0</v>
      </c>
      <c r="R1605" s="34">
        <v>1</v>
      </c>
      <c r="S1605" s="34">
        <v>0</v>
      </c>
      <c r="T1605" s="34">
        <v>0</v>
      </c>
      <c r="U1605" s="35">
        <v>16</v>
      </c>
      <c r="V1605" s="35">
        <v>0</v>
      </c>
      <c r="W1605" s="35">
        <v>23</v>
      </c>
      <c r="X1605" s="35">
        <v>3</v>
      </c>
      <c r="Y1605" s="35">
        <v>2</v>
      </c>
      <c r="Z1605" s="35">
        <v>10</v>
      </c>
      <c r="AA1605" s="34">
        <v>3</v>
      </c>
      <c r="AB1605" s="34">
        <v>7</v>
      </c>
      <c r="AC1605" s="34">
        <v>4</v>
      </c>
      <c r="AD1605" s="34">
        <v>1</v>
      </c>
      <c r="AE1605" s="34">
        <v>2</v>
      </c>
      <c r="AF1605" s="58">
        <f>'Base tratada'!$AC1605+'Base tratada'!$AD1605+'Base tratada'!$AE1605</f>
        <v>7</v>
      </c>
      <c r="AG16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05" s="58" t="str">
        <f>IF('Base tratada'!$AC1605&gt;=MAX('Base tratada'!$AD1605,'Base tratada'!$AE1605),"Web",
IF('Base tratada'!$AD1605&gt;='Base tratada'!$AE1605,"Catalog",
"Store"))</f>
        <v>Web</v>
      </c>
      <c r="AI1605" s="59">
        <f>IF('Base tratada'!$AF1605=0,"0",'Base tratada'!$AK1605/'Base tratada'!$AF1605)</f>
        <v>6.2857142857142856</v>
      </c>
      <c r="AJ1605" s="59" t="str">
        <f>IF('Base tratada'!$AI1605=0,"R$ 0",
IF('Base tratada'!$AI1605&lt;=25,"R$ 1–25",
IF('Base tratada'!$AI1605&lt;=50,"R$ 26–50",
"+R$ 50")))</f>
        <v>R$ 1–25</v>
      </c>
      <c r="AK1605" s="35">
        <v>44</v>
      </c>
      <c r="AL1605" s="58" t="str">
        <f>IF('Base tratada'!$AK1605&lt;=100,"R$ 0-100",
IF('Base tratada'!$AK1605&lt;=500,"R$ 101-500",
IF('Base tratada'!$AK1605&lt;=1000,"R$ 501-1000",
IF('Base tratada'!$AK1605&lt;=1500,"R$ 1001-1500",
"+R$ 1500"))))</f>
        <v>R$ 0-100</v>
      </c>
      <c r="AM1605" s="34">
        <v>0</v>
      </c>
      <c r="AN1605" s="34">
        <v>0</v>
      </c>
      <c r="AO1605" s="34">
        <v>0</v>
      </c>
      <c r="AP1605" s="34">
        <v>0</v>
      </c>
      <c r="AQ1605" s="34">
        <v>0</v>
      </c>
      <c r="AR1605" s="34">
        <v>0</v>
      </c>
      <c r="AS1605" s="34">
        <v>0</v>
      </c>
      <c r="AT1605" s="34">
        <v>3</v>
      </c>
      <c r="AU1605" s="34">
        <v>11</v>
      </c>
      <c r="AV1605" s="52">
        <v>34</v>
      </c>
      <c r="AW1605" s="57">
        <v>1</v>
      </c>
      <c r="AX1605" s="58" t="str">
        <f>IF(Tabela3[[#This Row],[Response]]=1, "Aceitou", "Não aceitou")</f>
        <v>Aceitou</v>
      </c>
      <c r="AY1605" s="55" t="str">
        <f>Tabela3[[#This Row],[Faixa Recência]] &amp; " | " &amp; Tabela3[[#This Row],[Faixa Gasto]] &amp; " | " &amp; Tabela3[[#This Row],[Faixa ticket médio]]</f>
        <v>0-15 dias | R$ 0-100 | R$ 1–25</v>
      </c>
      <c r="AZ16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5" s="36"/>
    </row>
    <row r="1606" spans="1:54" x14ac:dyDescent="0.25">
      <c r="A1606" s="61">
        <v>1605</v>
      </c>
      <c r="B1606" s="37">
        <v>36301</v>
      </c>
      <c r="C1606" s="34">
        <v>1</v>
      </c>
      <c r="D1606" s="34">
        <v>0</v>
      </c>
      <c r="E1606" s="34">
        <v>53</v>
      </c>
      <c r="F1606" s="58" t="str">
        <f>IF('Base tratada'!$E1606&lt;=15,"0-15 dias",
IF('Base tratada'!$E1606&lt;=30, "16-30 dias",
IF('Base tratada'!$E1606&lt;=45, "31-45 dias",
IF('Base tratada'!$E1606&lt;=60, "46-60 dias",
IF('Base tratada'!$E1606&lt;=75, "61-75 dias", "76-99 dias")))))</f>
        <v>46-60 dias</v>
      </c>
      <c r="G1606" s="38">
        <v>44</v>
      </c>
      <c r="H1606" s="60" t="str">
        <f>IF('Base tratada'!$G1606&lt;=29,"24–29",
IF('Base tratada'!$G1606&lt;=39,"30–39",
IF('Base tratada'!$G1606&lt;=49,"40–49",
IF('Base tratada'!$G1606&lt;=59,"50–59",
IF('Base tratada'!$G1606&lt;=69,"60–69",
"70–80")))))</f>
        <v>40–49</v>
      </c>
      <c r="I1606" s="34">
        <v>2406</v>
      </c>
      <c r="J1606" s="58" t="str">
        <f>IF('Base tratada'!$K1606=1,"Divorciado",
IF('Base tratada'!$L1606=1,"Casado",
IF('Base tratada'!$M1606=1, "Solteiro",
IF('Base tratada'!$N1606=1,"Juntos",
"Viúvo"))))</f>
        <v>Juntos</v>
      </c>
      <c r="K1606" s="34">
        <v>0</v>
      </c>
      <c r="L1606" s="34">
        <v>0</v>
      </c>
      <c r="M1606" s="34">
        <v>0</v>
      </c>
      <c r="N1606" s="34">
        <v>1</v>
      </c>
      <c r="O1606" s="34">
        <v>0</v>
      </c>
      <c r="P1606" s="34">
        <v>1</v>
      </c>
      <c r="Q1606" s="34">
        <v>0</v>
      </c>
      <c r="R1606" s="34">
        <v>0</v>
      </c>
      <c r="S1606" s="34">
        <v>0</v>
      </c>
      <c r="T1606" s="34">
        <v>0</v>
      </c>
      <c r="U1606" s="35">
        <v>11</v>
      </c>
      <c r="V1606" s="35">
        <v>12</v>
      </c>
      <c r="W1606" s="35">
        <v>35</v>
      </c>
      <c r="X1606" s="35">
        <v>3</v>
      </c>
      <c r="Y1606" s="35">
        <v>5</v>
      </c>
      <c r="Z1606" s="35">
        <v>12</v>
      </c>
      <c r="AA1606" s="34">
        <v>1</v>
      </c>
      <c r="AB1606" s="34">
        <v>7</v>
      </c>
      <c r="AC1606" s="34">
        <v>3</v>
      </c>
      <c r="AD1606" s="34">
        <v>0</v>
      </c>
      <c r="AE1606" s="34">
        <v>3</v>
      </c>
      <c r="AF1606" s="58">
        <f>'Base tratada'!$AC1606+'Base tratada'!$AD1606+'Base tratada'!$AE1606</f>
        <v>6</v>
      </c>
      <c r="AG16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06" s="58" t="str">
        <f>IF('Base tratada'!$AC1606&gt;=MAX('Base tratada'!$AD1606,'Base tratada'!$AE1606),"Web",
IF('Base tratada'!$AD1606&gt;='Base tratada'!$AE1606,"Catalog",
"Store"))</f>
        <v>Web</v>
      </c>
      <c r="AI1606" s="59">
        <f>IF('Base tratada'!$AF1606=0,"0",'Base tratada'!$AK1606/'Base tratada'!$AF1606)</f>
        <v>11</v>
      </c>
      <c r="AJ1606" s="59" t="str">
        <f>IF('Base tratada'!$AI1606=0,"R$ 0",
IF('Base tratada'!$AI1606&lt;=25,"R$ 1–25",
IF('Base tratada'!$AI1606&lt;=50,"R$ 26–50",
"+R$ 50")))</f>
        <v>R$ 1–25</v>
      </c>
      <c r="AK1606" s="35">
        <v>66</v>
      </c>
      <c r="AL1606" s="58" t="str">
        <f>IF('Base tratada'!$AK1606&lt;=100,"R$ 0-100",
IF('Base tratada'!$AK1606&lt;=500,"R$ 101-500",
IF('Base tratada'!$AK1606&lt;=1000,"R$ 501-1000",
IF('Base tratada'!$AK1606&lt;=1500,"R$ 1001-1500",
"+R$ 1500"))))</f>
        <v>R$ 0-100</v>
      </c>
      <c r="AM1606" s="34">
        <v>0</v>
      </c>
      <c r="AN1606" s="34">
        <v>0</v>
      </c>
      <c r="AO1606" s="34">
        <v>0</v>
      </c>
      <c r="AP1606" s="34">
        <v>0</v>
      </c>
      <c r="AQ1606" s="34">
        <v>0</v>
      </c>
      <c r="AR1606" s="34">
        <v>0</v>
      </c>
      <c r="AS1606" s="34">
        <v>0</v>
      </c>
      <c r="AT1606" s="34">
        <v>3</v>
      </c>
      <c r="AU1606" s="34">
        <v>11</v>
      </c>
      <c r="AV1606" s="52">
        <v>54</v>
      </c>
      <c r="AW1606" s="57">
        <v>0</v>
      </c>
      <c r="AX1606" s="58" t="str">
        <f>IF(Tabela3[[#This Row],[Response]]=1, "Aceitou", "Não aceitou")</f>
        <v>Não aceitou</v>
      </c>
      <c r="AY1606" s="55" t="str">
        <f>Tabela3[[#This Row],[Faixa Recência]] &amp; " | " &amp; Tabela3[[#This Row],[Faixa Gasto]] &amp; " | " &amp; Tabela3[[#This Row],[Faixa ticket médio]]</f>
        <v>46-60 dias | R$ 0-100 | R$ 1–25</v>
      </c>
      <c r="AZ16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6" s="36"/>
    </row>
    <row r="1607" spans="1:54" x14ac:dyDescent="0.25">
      <c r="A1607" s="61">
        <v>1606</v>
      </c>
      <c r="B1607" s="37">
        <v>73059</v>
      </c>
      <c r="C1607" s="34">
        <v>0</v>
      </c>
      <c r="D1607" s="34">
        <v>1</v>
      </c>
      <c r="E1607" s="34">
        <v>36</v>
      </c>
      <c r="F1607" s="58" t="str">
        <f>IF('Base tratada'!$E1607&lt;=15,"0-15 dias",
IF('Base tratada'!$E1607&lt;=30, "16-30 dias",
IF('Base tratada'!$E1607&lt;=45, "31-45 dias",
IF('Base tratada'!$E1607&lt;=60, "46-60 dias",
IF('Base tratada'!$E1607&lt;=75, "61-75 dias", "76-99 dias")))))</f>
        <v>31-45 dias</v>
      </c>
      <c r="G1607" s="38">
        <v>73</v>
      </c>
      <c r="H1607" s="60" t="str">
        <f>IF('Base tratada'!$G1607&lt;=29,"24–29",
IF('Base tratada'!$G1607&lt;=39,"30–39",
IF('Base tratada'!$G1607&lt;=49,"40–49",
IF('Base tratada'!$G1607&lt;=59,"50–59",
IF('Base tratada'!$G1607&lt;=69,"60–69",
"70–80")))))</f>
        <v>70–80</v>
      </c>
      <c r="I1607" s="34">
        <v>2461</v>
      </c>
      <c r="J1607" s="58" t="str">
        <f>IF('Base tratada'!$K1607=1,"Divorciado",
IF('Base tratada'!$L1607=1,"Casado",
IF('Base tratada'!$M1607=1, "Solteiro",
IF('Base tratada'!$N1607=1,"Juntos",
"Viúvo"))))</f>
        <v>Juntos</v>
      </c>
      <c r="K1607" s="34">
        <v>0</v>
      </c>
      <c r="L1607" s="34">
        <v>0</v>
      </c>
      <c r="M1607" s="34">
        <v>0</v>
      </c>
      <c r="N1607" s="34">
        <v>1</v>
      </c>
      <c r="O1607" s="34">
        <v>0</v>
      </c>
      <c r="P1607" s="34">
        <v>0</v>
      </c>
      <c r="Q1607" s="34">
        <v>0</v>
      </c>
      <c r="R1607" s="34">
        <v>0</v>
      </c>
      <c r="S1607" s="34">
        <v>0</v>
      </c>
      <c r="T1607" s="34">
        <v>1</v>
      </c>
      <c r="U1607" s="35">
        <v>410</v>
      </c>
      <c r="V1607" s="35">
        <v>112</v>
      </c>
      <c r="W1607" s="35">
        <v>420</v>
      </c>
      <c r="X1607" s="35">
        <v>0</v>
      </c>
      <c r="Y1607" s="35">
        <v>82</v>
      </c>
      <c r="Z1607" s="35">
        <v>71</v>
      </c>
      <c r="AA1607" s="34">
        <v>1</v>
      </c>
      <c r="AB1607" s="34">
        <v>4</v>
      </c>
      <c r="AC1607" s="34">
        <v>9</v>
      </c>
      <c r="AD1607" s="34">
        <v>3</v>
      </c>
      <c r="AE1607" s="34">
        <v>13</v>
      </c>
      <c r="AF1607" s="58">
        <f>'Base tratada'!$AC1607+'Base tratada'!$AD1607+'Base tratada'!$AE1607</f>
        <v>25</v>
      </c>
      <c r="AG16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07" s="58" t="str">
        <f>IF('Base tratada'!$AC1607&gt;=MAX('Base tratada'!$AD1607,'Base tratada'!$AE1607),"Web",
IF('Base tratada'!$AD1607&gt;='Base tratada'!$AE1607,"Catalog",
"Store"))</f>
        <v>Store</v>
      </c>
      <c r="AI1607" s="59">
        <f>IF('Base tratada'!$AF1607=0,"0",'Base tratada'!$AK1607/'Base tratada'!$AF1607)</f>
        <v>40.96</v>
      </c>
      <c r="AJ1607" s="59" t="str">
        <f>IF('Base tratada'!$AI1607=0,"R$ 0",
IF('Base tratada'!$AI1607&lt;=25,"R$ 1–25",
IF('Base tratada'!$AI1607&lt;=50,"R$ 26–50",
"+R$ 50")))</f>
        <v>R$ 26–50</v>
      </c>
      <c r="AK1607" s="35">
        <v>1024</v>
      </c>
      <c r="AL1607" s="58" t="str">
        <f>IF('Base tratada'!$AK1607&lt;=100,"R$ 0-100",
IF('Base tratada'!$AK1607&lt;=500,"R$ 101-500",
IF('Base tratada'!$AK1607&lt;=1000,"R$ 501-1000",
IF('Base tratada'!$AK1607&lt;=1500,"R$ 1001-1500",
"+R$ 1500"))))</f>
        <v>R$ 1001-1500</v>
      </c>
      <c r="AM1607" s="34">
        <v>0</v>
      </c>
      <c r="AN1607" s="34">
        <v>0</v>
      </c>
      <c r="AO1607" s="34">
        <v>0</v>
      </c>
      <c r="AP1607" s="34">
        <v>0</v>
      </c>
      <c r="AQ1607" s="34">
        <v>0</v>
      </c>
      <c r="AR1607" s="34">
        <v>0</v>
      </c>
      <c r="AS1607" s="34">
        <v>0</v>
      </c>
      <c r="AT1607" s="34">
        <v>3</v>
      </c>
      <c r="AU1607" s="34">
        <v>11</v>
      </c>
      <c r="AV1607" s="52">
        <v>953</v>
      </c>
      <c r="AW1607" s="57">
        <v>0</v>
      </c>
      <c r="AX1607" s="58" t="str">
        <f>IF(Tabela3[[#This Row],[Response]]=1, "Aceitou", "Não aceitou")</f>
        <v>Não aceitou</v>
      </c>
      <c r="AY1607" s="55" t="str">
        <f>Tabela3[[#This Row],[Faixa Recência]] &amp; " | " &amp; Tabela3[[#This Row],[Faixa Gasto]] &amp; " | " &amp; Tabela3[[#This Row],[Faixa ticket médio]]</f>
        <v>31-45 dias | R$ 1001-1500 | R$ 26–50</v>
      </c>
      <c r="AZ16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7" s="36"/>
    </row>
    <row r="1608" spans="1:54" x14ac:dyDescent="0.25">
      <c r="A1608" s="61">
        <v>1607</v>
      </c>
      <c r="B1608" s="37">
        <v>42731</v>
      </c>
      <c r="C1608" s="34">
        <v>1</v>
      </c>
      <c r="D1608" s="34">
        <v>0</v>
      </c>
      <c r="E1608" s="34">
        <v>64</v>
      </c>
      <c r="F1608" s="58" t="str">
        <f>IF('Base tratada'!$E1608&lt;=15,"0-15 dias",
IF('Base tratada'!$E1608&lt;=30, "16-30 dias",
IF('Base tratada'!$E1608&lt;=45, "31-45 dias",
IF('Base tratada'!$E1608&lt;=60, "46-60 dias",
IF('Base tratada'!$E1608&lt;=75, "61-75 dias", "76-99 dias")))))</f>
        <v>61-75 dias</v>
      </c>
      <c r="G1608" s="38">
        <v>51</v>
      </c>
      <c r="H1608" s="60" t="str">
        <f>IF('Base tratada'!$G1608&lt;=29,"24–29",
IF('Base tratada'!$G1608&lt;=39,"30–39",
IF('Base tratada'!$G1608&lt;=49,"40–49",
IF('Base tratada'!$G1608&lt;=59,"50–59",
IF('Base tratada'!$G1608&lt;=69,"60–69",
"70–80")))))</f>
        <v>50–59</v>
      </c>
      <c r="I1608" s="34">
        <v>2410</v>
      </c>
      <c r="J1608" s="58" t="str">
        <f>IF('Base tratada'!$K1608=1,"Divorciado",
IF('Base tratada'!$L1608=1,"Casado",
IF('Base tratada'!$M1608=1, "Solteiro",
IF('Base tratada'!$N1608=1,"Juntos",
"Viúvo"))))</f>
        <v>Juntos</v>
      </c>
      <c r="K1608" s="34">
        <v>0</v>
      </c>
      <c r="L1608" s="34">
        <v>0</v>
      </c>
      <c r="M1608" s="34">
        <v>0</v>
      </c>
      <c r="N1608" s="34">
        <v>1</v>
      </c>
      <c r="O1608" s="34">
        <v>0</v>
      </c>
      <c r="P1608" s="34">
        <v>0</v>
      </c>
      <c r="Q1608" s="34">
        <v>0</v>
      </c>
      <c r="R1608" s="34">
        <v>0</v>
      </c>
      <c r="S1608" s="34">
        <v>0</v>
      </c>
      <c r="T1608" s="34">
        <v>1</v>
      </c>
      <c r="U1608" s="35">
        <v>159</v>
      </c>
      <c r="V1608" s="35">
        <v>2</v>
      </c>
      <c r="W1608" s="35">
        <v>51</v>
      </c>
      <c r="X1608" s="35">
        <v>6</v>
      </c>
      <c r="Y1608" s="35">
        <v>2</v>
      </c>
      <c r="Z1608" s="35">
        <v>24</v>
      </c>
      <c r="AA1608" s="34">
        <v>3</v>
      </c>
      <c r="AB1608" s="34">
        <v>5</v>
      </c>
      <c r="AC1608" s="34">
        <v>4</v>
      </c>
      <c r="AD1608" s="34">
        <v>1</v>
      </c>
      <c r="AE1608" s="34">
        <v>5</v>
      </c>
      <c r="AF1608" s="58">
        <f>'Base tratada'!$AC1608+'Base tratada'!$AD1608+'Base tratada'!$AE1608</f>
        <v>10</v>
      </c>
      <c r="AG16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08" s="58" t="str">
        <f>IF('Base tratada'!$AC1608&gt;=MAX('Base tratada'!$AD1608,'Base tratada'!$AE1608),"Web",
IF('Base tratada'!$AD1608&gt;='Base tratada'!$AE1608,"Catalog",
"Store"))</f>
        <v>Store</v>
      </c>
      <c r="AI1608" s="59">
        <f>IF('Base tratada'!$AF1608=0,"0",'Base tratada'!$AK1608/'Base tratada'!$AF1608)</f>
        <v>22</v>
      </c>
      <c r="AJ1608" s="59" t="str">
        <f>IF('Base tratada'!$AI1608=0,"R$ 0",
IF('Base tratada'!$AI1608&lt;=25,"R$ 1–25",
IF('Base tratada'!$AI1608&lt;=50,"R$ 26–50",
"+R$ 50")))</f>
        <v>R$ 1–25</v>
      </c>
      <c r="AK1608" s="35">
        <v>220</v>
      </c>
      <c r="AL1608" s="58" t="str">
        <f>IF('Base tratada'!$AK1608&lt;=100,"R$ 0-100",
IF('Base tratada'!$AK1608&lt;=500,"R$ 101-500",
IF('Base tratada'!$AK1608&lt;=1000,"R$ 501-1000",
IF('Base tratada'!$AK1608&lt;=1500,"R$ 1001-1500",
"+R$ 1500"))))</f>
        <v>R$ 101-500</v>
      </c>
      <c r="AM1608" s="34">
        <v>0</v>
      </c>
      <c r="AN1608" s="34">
        <v>0</v>
      </c>
      <c r="AO1608" s="34">
        <v>0</v>
      </c>
      <c r="AP1608" s="34">
        <v>0</v>
      </c>
      <c r="AQ1608" s="34">
        <v>0</v>
      </c>
      <c r="AR1608" s="34">
        <v>0</v>
      </c>
      <c r="AS1608" s="34">
        <v>0</v>
      </c>
      <c r="AT1608" s="34">
        <v>3</v>
      </c>
      <c r="AU1608" s="34">
        <v>11</v>
      </c>
      <c r="AV1608" s="52">
        <v>196</v>
      </c>
      <c r="AW1608" s="57">
        <v>0</v>
      </c>
      <c r="AX1608" s="58" t="str">
        <f>IF(Tabela3[[#This Row],[Response]]=1, "Aceitou", "Não aceitou")</f>
        <v>Não aceitou</v>
      </c>
      <c r="AY1608" s="55" t="str">
        <f>Tabela3[[#This Row],[Faixa Recência]] &amp; " | " &amp; Tabela3[[#This Row],[Faixa Gasto]] &amp; " | " &amp; Tabela3[[#This Row],[Faixa ticket médio]]</f>
        <v>61-75 dias | R$ 101-500 | R$ 1–25</v>
      </c>
      <c r="AZ16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8" s="36"/>
    </row>
    <row r="1609" spans="1:54" x14ac:dyDescent="0.25">
      <c r="A1609" s="61">
        <v>1608</v>
      </c>
      <c r="B1609" s="37">
        <v>52854</v>
      </c>
      <c r="C1609" s="34">
        <v>1</v>
      </c>
      <c r="D1609" s="34">
        <v>1</v>
      </c>
      <c r="E1609" s="34">
        <v>43</v>
      </c>
      <c r="F1609" s="58" t="str">
        <f>IF('Base tratada'!$E1609&lt;=15,"0-15 dias",
IF('Base tratada'!$E1609&lt;=30, "16-30 dias",
IF('Base tratada'!$E1609&lt;=45, "31-45 dias",
IF('Base tratada'!$E1609&lt;=60, "46-60 dias",
IF('Base tratada'!$E1609&lt;=75, "61-75 dias", "76-99 dias")))))</f>
        <v>31-45 dias</v>
      </c>
      <c r="G1609" s="38">
        <v>61</v>
      </c>
      <c r="H1609" s="60" t="str">
        <f>IF('Base tratada'!$G1609&lt;=29,"24–29",
IF('Base tratada'!$G1609&lt;=39,"30–39",
IF('Base tratada'!$G1609&lt;=49,"40–49",
IF('Base tratada'!$G1609&lt;=59,"50–59",
IF('Base tratada'!$G1609&lt;=69,"60–69",
"70–80")))))</f>
        <v>60–69</v>
      </c>
      <c r="I1609" s="34">
        <v>2256</v>
      </c>
      <c r="J1609" s="58" t="str">
        <f>IF('Base tratada'!$K1609=1,"Divorciado",
IF('Base tratada'!$L1609=1,"Casado",
IF('Base tratada'!$M1609=1, "Solteiro",
IF('Base tratada'!$N1609=1,"Juntos",
"Viúvo"))))</f>
        <v>Casado</v>
      </c>
      <c r="K1609" s="34">
        <v>0</v>
      </c>
      <c r="L1609" s="34">
        <v>1</v>
      </c>
      <c r="M1609" s="34">
        <v>0</v>
      </c>
      <c r="N1609" s="34">
        <v>0</v>
      </c>
      <c r="O1609" s="34">
        <v>0</v>
      </c>
      <c r="P1609" s="34">
        <v>0</v>
      </c>
      <c r="Q1609" s="34">
        <v>0</v>
      </c>
      <c r="R1609" s="34">
        <v>0</v>
      </c>
      <c r="S1609" s="34">
        <v>0</v>
      </c>
      <c r="T1609" s="34">
        <v>1</v>
      </c>
      <c r="U1609" s="35">
        <v>105</v>
      </c>
      <c r="V1609" s="35">
        <v>0</v>
      </c>
      <c r="W1609" s="35">
        <v>10</v>
      </c>
      <c r="X1609" s="35">
        <v>0</v>
      </c>
      <c r="Y1609" s="35">
        <v>1</v>
      </c>
      <c r="Z1609" s="35">
        <v>0</v>
      </c>
      <c r="AA1609" s="34">
        <v>2</v>
      </c>
      <c r="AB1609" s="34">
        <v>5</v>
      </c>
      <c r="AC1609" s="34">
        <v>2</v>
      </c>
      <c r="AD1609" s="34">
        <v>1</v>
      </c>
      <c r="AE1609" s="34">
        <v>4</v>
      </c>
      <c r="AF1609" s="58">
        <f>'Base tratada'!$AC1609+'Base tratada'!$AD1609+'Base tratada'!$AE1609</f>
        <v>7</v>
      </c>
      <c r="AG16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09" s="58" t="str">
        <f>IF('Base tratada'!$AC1609&gt;=MAX('Base tratada'!$AD1609,'Base tratada'!$AE1609),"Web",
IF('Base tratada'!$AD1609&gt;='Base tratada'!$AE1609,"Catalog",
"Store"))</f>
        <v>Store</v>
      </c>
      <c r="AI1609" s="59">
        <f>IF('Base tratada'!$AF1609=0,"0",'Base tratada'!$AK1609/'Base tratada'!$AF1609)</f>
        <v>16.571428571428573</v>
      </c>
      <c r="AJ1609" s="59" t="str">
        <f>IF('Base tratada'!$AI1609=0,"R$ 0",
IF('Base tratada'!$AI1609&lt;=25,"R$ 1–25",
IF('Base tratada'!$AI1609&lt;=50,"R$ 26–50",
"+R$ 50")))</f>
        <v>R$ 1–25</v>
      </c>
      <c r="AK1609" s="35">
        <v>116</v>
      </c>
      <c r="AL1609" s="58" t="str">
        <f>IF('Base tratada'!$AK1609&lt;=100,"R$ 0-100",
IF('Base tratada'!$AK1609&lt;=500,"R$ 101-500",
IF('Base tratada'!$AK1609&lt;=1000,"R$ 501-1000",
IF('Base tratada'!$AK1609&lt;=1500,"R$ 1001-1500",
"+R$ 1500"))))</f>
        <v>R$ 101-500</v>
      </c>
      <c r="AM1609" s="34">
        <v>0</v>
      </c>
      <c r="AN1609" s="34">
        <v>0</v>
      </c>
      <c r="AO1609" s="34">
        <v>0</v>
      </c>
      <c r="AP1609" s="34">
        <v>0</v>
      </c>
      <c r="AQ1609" s="34">
        <v>0</v>
      </c>
      <c r="AR1609" s="34">
        <v>0</v>
      </c>
      <c r="AS1609" s="34">
        <v>0</v>
      </c>
      <c r="AT1609" s="34">
        <v>3</v>
      </c>
      <c r="AU1609" s="34">
        <v>11</v>
      </c>
      <c r="AV1609" s="52">
        <v>116</v>
      </c>
      <c r="AW1609" s="57">
        <v>0</v>
      </c>
      <c r="AX1609" s="58" t="str">
        <f>IF(Tabela3[[#This Row],[Response]]=1, "Aceitou", "Não aceitou")</f>
        <v>Não aceitou</v>
      </c>
      <c r="AY1609" s="55" t="str">
        <f>Tabela3[[#This Row],[Faixa Recência]] &amp; " | " &amp; Tabela3[[#This Row],[Faixa Gasto]] &amp; " | " &amp; Tabela3[[#This Row],[Faixa ticket médio]]</f>
        <v>31-45 dias | R$ 101-500 | R$ 1–25</v>
      </c>
      <c r="AZ16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09" s="36"/>
    </row>
    <row r="1610" spans="1:54" x14ac:dyDescent="0.25">
      <c r="A1610" s="61">
        <v>1609</v>
      </c>
      <c r="B1610" s="37">
        <v>22775</v>
      </c>
      <c r="C1610" s="34">
        <v>1</v>
      </c>
      <c r="D1610" s="34">
        <v>0</v>
      </c>
      <c r="E1610" s="34">
        <v>40</v>
      </c>
      <c r="F1610" s="58" t="str">
        <f>IF('Base tratada'!$E1610&lt;=15,"0-15 dias",
IF('Base tratada'!$E1610&lt;=30, "16-30 dias",
IF('Base tratada'!$E1610&lt;=45, "31-45 dias",
IF('Base tratada'!$E1610&lt;=60, "46-60 dias",
IF('Base tratada'!$E1610&lt;=75, "61-75 dias", "76-99 dias")))))</f>
        <v>31-45 dias</v>
      </c>
      <c r="G1610" s="38">
        <v>42</v>
      </c>
      <c r="H1610" s="60" t="str">
        <f>IF('Base tratada'!$G1610&lt;=29,"24–29",
IF('Base tratada'!$G1610&lt;=39,"30–39",
IF('Base tratada'!$G1610&lt;=49,"40–49",
IF('Base tratada'!$G1610&lt;=59,"50–59",
IF('Base tratada'!$G1610&lt;=69,"60–69",
"70–80")))))</f>
        <v>40–49</v>
      </c>
      <c r="I1610" s="34">
        <v>2534</v>
      </c>
      <c r="J1610" s="58" t="str">
        <f>IF('Base tratada'!$K1610=1,"Divorciado",
IF('Base tratada'!$L1610=1,"Casado",
IF('Base tratada'!$M1610=1, "Solteiro",
IF('Base tratada'!$N1610=1,"Juntos",
"Viúvo"))))</f>
        <v>Juntos</v>
      </c>
      <c r="K1610" s="34">
        <v>0</v>
      </c>
      <c r="L1610" s="34">
        <v>0</v>
      </c>
      <c r="M1610" s="34">
        <v>0</v>
      </c>
      <c r="N1610" s="34">
        <v>1</v>
      </c>
      <c r="O1610" s="34">
        <v>0</v>
      </c>
      <c r="P1610" s="34">
        <v>0</v>
      </c>
      <c r="Q1610" s="34">
        <v>0</v>
      </c>
      <c r="R1610" s="34">
        <v>1</v>
      </c>
      <c r="S1610" s="34">
        <v>0</v>
      </c>
      <c r="T1610" s="34">
        <v>0</v>
      </c>
      <c r="U1610" s="35">
        <v>5</v>
      </c>
      <c r="V1610" s="35">
        <v>1</v>
      </c>
      <c r="W1610" s="35">
        <v>8</v>
      </c>
      <c r="X1610" s="35">
        <v>0</v>
      </c>
      <c r="Y1610" s="35">
        <v>0</v>
      </c>
      <c r="Z1610" s="35">
        <v>1</v>
      </c>
      <c r="AA1610" s="34">
        <v>1</v>
      </c>
      <c r="AB1610" s="34">
        <v>8</v>
      </c>
      <c r="AC1610" s="34">
        <v>1</v>
      </c>
      <c r="AD1610" s="34">
        <v>0</v>
      </c>
      <c r="AE1610" s="34">
        <v>2</v>
      </c>
      <c r="AF1610" s="58">
        <f>'Base tratada'!$AC1610+'Base tratada'!$AD1610+'Base tratada'!$AE1610</f>
        <v>3</v>
      </c>
      <c r="AG16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10" s="58" t="str">
        <f>IF('Base tratada'!$AC1610&gt;=MAX('Base tratada'!$AD1610,'Base tratada'!$AE1610),"Web",
IF('Base tratada'!$AD1610&gt;='Base tratada'!$AE1610,"Catalog",
"Store"))</f>
        <v>Store</v>
      </c>
      <c r="AI1610" s="59">
        <f>IF('Base tratada'!$AF1610=0,"0",'Base tratada'!$AK1610/'Base tratada'!$AF1610)</f>
        <v>4.666666666666667</v>
      </c>
      <c r="AJ1610" s="59" t="str">
        <f>IF('Base tratada'!$AI1610=0,"R$ 0",
IF('Base tratada'!$AI1610&lt;=25,"R$ 1–25",
IF('Base tratada'!$AI1610&lt;=50,"R$ 26–50",
"+R$ 50")))</f>
        <v>R$ 1–25</v>
      </c>
      <c r="AK1610" s="35">
        <v>14</v>
      </c>
      <c r="AL1610" s="58" t="str">
        <f>IF('Base tratada'!$AK1610&lt;=100,"R$ 0-100",
IF('Base tratada'!$AK1610&lt;=500,"R$ 101-500",
IF('Base tratada'!$AK1610&lt;=1000,"R$ 501-1000",
IF('Base tratada'!$AK1610&lt;=1500,"R$ 1001-1500",
"+R$ 1500"))))</f>
        <v>R$ 0-100</v>
      </c>
      <c r="AM1610" s="34">
        <v>0</v>
      </c>
      <c r="AN1610" s="34">
        <v>0</v>
      </c>
      <c r="AO1610" s="34">
        <v>0</v>
      </c>
      <c r="AP1610" s="34">
        <v>0</v>
      </c>
      <c r="AQ1610" s="34">
        <v>0</v>
      </c>
      <c r="AR1610" s="34">
        <v>0</v>
      </c>
      <c r="AS1610" s="34">
        <v>0</v>
      </c>
      <c r="AT1610" s="34">
        <v>3</v>
      </c>
      <c r="AU1610" s="34">
        <v>11</v>
      </c>
      <c r="AV1610" s="52">
        <v>13</v>
      </c>
      <c r="AW1610" s="57">
        <v>0</v>
      </c>
      <c r="AX1610" s="58" t="str">
        <f>IF(Tabela3[[#This Row],[Response]]=1, "Aceitou", "Não aceitou")</f>
        <v>Não aceitou</v>
      </c>
      <c r="AY1610" s="55" t="str">
        <f>Tabela3[[#This Row],[Faixa Recência]] &amp; " | " &amp; Tabela3[[#This Row],[Faixa Gasto]] &amp; " | " &amp; Tabela3[[#This Row],[Faixa ticket médio]]</f>
        <v>31-45 dias | R$ 0-100 | R$ 1–25</v>
      </c>
      <c r="AZ16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0" s="36"/>
    </row>
    <row r="1611" spans="1:54" x14ac:dyDescent="0.25">
      <c r="A1611" s="61">
        <v>1610</v>
      </c>
      <c r="B1611" s="37">
        <v>46681</v>
      </c>
      <c r="C1611" s="34">
        <v>0</v>
      </c>
      <c r="D1611" s="34">
        <v>2</v>
      </c>
      <c r="E1611" s="34">
        <v>52</v>
      </c>
      <c r="F1611" s="58" t="str">
        <f>IF('Base tratada'!$E1611&lt;=15,"0-15 dias",
IF('Base tratada'!$E1611&lt;=30, "16-30 dias",
IF('Base tratada'!$E1611&lt;=45, "31-45 dias",
IF('Base tratada'!$E1611&lt;=60, "46-60 dias",
IF('Base tratada'!$E1611&lt;=75, "61-75 dias", "76-99 dias")))))</f>
        <v>46-60 dias</v>
      </c>
      <c r="G1611" s="38">
        <v>72</v>
      </c>
      <c r="H1611" s="60" t="str">
        <f>IF('Base tratada'!$G1611&lt;=29,"24–29",
IF('Base tratada'!$G1611&lt;=39,"30–39",
IF('Base tratada'!$G1611&lt;=49,"40–49",
IF('Base tratada'!$G1611&lt;=59,"50–59",
IF('Base tratada'!$G1611&lt;=69,"60–69",
"70–80")))))</f>
        <v>70–80</v>
      </c>
      <c r="I1611" s="34">
        <v>2423</v>
      </c>
      <c r="J1611" s="58" t="str">
        <f>IF('Base tratada'!$K1611=1,"Divorciado",
IF('Base tratada'!$L1611=1,"Casado",
IF('Base tratada'!$M1611=1, "Solteiro",
IF('Base tratada'!$N1611=1,"Juntos",
"Viúvo"))))</f>
        <v>Juntos</v>
      </c>
      <c r="K1611" s="34">
        <v>0</v>
      </c>
      <c r="L1611" s="34">
        <v>0</v>
      </c>
      <c r="M1611" s="34">
        <v>0</v>
      </c>
      <c r="N1611" s="34">
        <v>1</v>
      </c>
      <c r="O1611" s="34">
        <v>0</v>
      </c>
      <c r="P1611" s="34">
        <v>0</v>
      </c>
      <c r="Q1611" s="34">
        <v>0</v>
      </c>
      <c r="R1611" s="34">
        <v>0</v>
      </c>
      <c r="S1611" s="34">
        <v>0</v>
      </c>
      <c r="T1611" s="34">
        <v>1</v>
      </c>
      <c r="U1611" s="35">
        <v>269</v>
      </c>
      <c r="V1611" s="35">
        <v>15</v>
      </c>
      <c r="W1611" s="35">
        <v>69</v>
      </c>
      <c r="X1611" s="35">
        <v>15</v>
      </c>
      <c r="Y1611" s="35">
        <v>19</v>
      </c>
      <c r="Z1611" s="35">
        <v>38</v>
      </c>
      <c r="AA1611" s="34">
        <v>2</v>
      </c>
      <c r="AB1611" s="34">
        <v>5</v>
      </c>
      <c r="AC1611" s="34">
        <v>4</v>
      </c>
      <c r="AD1611" s="34">
        <v>6</v>
      </c>
      <c r="AE1611" s="34">
        <v>4</v>
      </c>
      <c r="AF1611" s="58">
        <f>'Base tratada'!$AC1611+'Base tratada'!$AD1611+'Base tratada'!$AE1611</f>
        <v>14</v>
      </c>
      <c r="AG16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11" s="58" t="str">
        <f>IF('Base tratada'!$AC1611&gt;=MAX('Base tratada'!$AD1611,'Base tratada'!$AE1611),"Web",
IF('Base tratada'!$AD1611&gt;='Base tratada'!$AE1611,"Catalog",
"Store"))</f>
        <v>Catalog</v>
      </c>
      <c r="AI1611" s="59">
        <f>IF('Base tratada'!$AF1611=0,"0",'Base tratada'!$AK1611/'Base tratada'!$AF1611)</f>
        <v>27.642857142857142</v>
      </c>
      <c r="AJ1611" s="59" t="str">
        <f>IF('Base tratada'!$AI1611=0,"R$ 0",
IF('Base tratada'!$AI1611&lt;=25,"R$ 1–25",
IF('Base tratada'!$AI1611&lt;=50,"R$ 26–50",
"+R$ 50")))</f>
        <v>R$ 26–50</v>
      </c>
      <c r="AK1611" s="35">
        <v>387</v>
      </c>
      <c r="AL1611" s="58" t="str">
        <f>IF('Base tratada'!$AK1611&lt;=100,"R$ 0-100",
IF('Base tratada'!$AK1611&lt;=500,"R$ 101-500",
IF('Base tratada'!$AK1611&lt;=1000,"R$ 501-1000",
IF('Base tratada'!$AK1611&lt;=1500,"R$ 1001-1500",
"+R$ 1500"))))</f>
        <v>R$ 101-500</v>
      </c>
      <c r="AM1611" s="34">
        <v>0</v>
      </c>
      <c r="AN1611" s="34">
        <v>0</v>
      </c>
      <c r="AO1611" s="34">
        <v>0</v>
      </c>
      <c r="AP1611" s="34">
        <v>0</v>
      </c>
      <c r="AQ1611" s="34">
        <v>0</v>
      </c>
      <c r="AR1611" s="34">
        <v>0</v>
      </c>
      <c r="AS1611" s="34">
        <v>0</v>
      </c>
      <c r="AT1611" s="34">
        <v>3</v>
      </c>
      <c r="AU1611" s="34">
        <v>11</v>
      </c>
      <c r="AV1611" s="52">
        <v>349</v>
      </c>
      <c r="AW1611" s="57">
        <v>0</v>
      </c>
      <c r="AX1611" s="58" t="str">
        <f>IF(Tabela3[[#This Row],[Response]]=1, "Aceitou", "Não aceitou")</f>
        <v>Não aceitou</v>
      </c>
      <c r="AY1611" s="55" t="str">
        <f>Tabela3[[#This Row],[Faixa Recência]] &amp; " | " &amp; Tabela3[[#This Row],[Faixa Gasto]] &amp; " | " &amp; Tabela3[[#This Row],[Faixa ticket médio]]</f>
        <v>46-60 dias | R$ 101-500 | R$ 26–50</v>
      </c>
      <c r="AZ16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1" s="36"/>
    </row>
    <row r="1612" spans="1:54" x14ac:dyDescent="0.25">
      <c r="A1612" s="61">
        <v>1611</v>
      </c>
      <c r="B1612" s="37">
        <v>59821</v>
      </c>
      <c r="C1612" s="34">
        <v>0</v>
      </c>
      <c r="D1612" s="34">
        <v>1</v>
      </c>
      <c r="E1612" s="34">
        <v>11</v>
      </c>
      <c r="F1612" s="58" t="str">
        <f>IF('Base tratada'!$E1612&lt;=15,"0-15 dias",
IF('Base tratada'!$E1612&lt;=30, "16-30 dias",
IF('Base tratada'!$E1612&lt;=45, "31-45 dias",
IF('Base tratada'!$E1612&lt;=60, "46-60 dias",
IF('Base tratada'!$E1612&lt;=75, "61-75 dias", "76-99 dias")))))</f>
        <v>0-15 dias</v>
      </c>
      <c r="G1612" s="38">
        <v>65</v>
      </c>
      <c r="H1612" s="60" t="str">
        <f>IF('Base tratada'!$G1612&lt;=29,"24–29",
IF('Base tratada'!$G1612&lt;=39,"30–39",
IF('Base tratada'!$G1612&lt;=49,"40–49",
IF('Base tratada'!$G1612&lt;=59,"50–59",
IF('Base tratada'!$G1612&lt;=69,"60–69",
"70–80")))))</f>
        <v>60–69</v>
      </c>
      <c r="I1612" s="34">
        <v>2602</v>
      </c>
      <c r="J1612" s="58" t="str">
        <f>IF('Base tratada'!$K1612=1,"Divorciado",
IF('Base tratada'!$L1612=1,"Casado",
IF('Base tratada'!$M1612=1, "Solteiro",
IF('Base tratada'!$N1612=1,"Juntos",
"Viúvo"))))</f>
        <v>Casado</v>
      </c>
      <c r="K1612" s="34">
        <v>0</v>
      </c>
      <c r="L1612" s="34">
        <v>1</v>
      </c>
      <c r="M1612" s="34">
        <v>0</v>
      </c>
      <c r="N1612" s="34">
        <v>0</v>
      </c>
      <c r="O1612" s="34">
        <v>0</v>
      </c>
      <c r="P1612" s="34">
        <v>0</v>
      </c>
      <c r="Q1612" s="34">
        <v>0</v>
      </c>
      <c r="R1612" s="34">
        <v>0</v>
      </c>
      <c r="S1612" s="34">
        <v>0</v>
      </c>
      <c r="T1612" s="34">
        <v>1</v>
      </c>
      <c r="U1612" s="35">
        <v>629</v>
      </c>
      <c r="V1612" s="35">
        <v>0</v>
      </c>
      <c r="W1612" s="35">
        <v>70</v>
      </c>
      <c r="X1612" s="35">
        <v>0</v>
      </c>
      <c r="Y1612" s="35">
        <v>0</v>
      </c>
      <c r="Z1612" s="35">
        <v>35</v>
      </c>
      <c r="AA1612" s="34">
        <v>6</v>
      </c>
      <c r="AB1612" s="34">
        <v>8</v>
      </c>
      <c r="AC1612" s="34">
        <v>11</v>
      </c>
      <c r="AD1612" s="34">
        <v>2</v>
      </c>
      <c r="AE1612" s="34">
        <v>7</v>
      </c>
      <c r="AF1612" s="58">
        <f>'Base tratada'!$AC1612+'Base tratada'!$AD1612+'Base tratada'!$AE1612</f>
        <v>20</v>
      </c>
      <c r="AG16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12" s="58" t="str">
        <f>IF('Base tratada'!$AC1612&gt;=MAX('Base tratada'!$AD1612,'Base tratada'!$AE1612),"Web",
IF('Base tratada'!$AD1612&gt;='Base tratada'!$AE1612,"Catalog",
"Store"))</f>
        <v>Web</v>
      </c>
      <c r="AI1612" s="59">
        <f>IF('Base tratada'!$AF1612=0,"0",'Base tratada'!$AK1612/'Base tratada'!$AF1612)</f>
        <v>34.950000000000003</v>
      </c>
      <c r="AJ1612" s="59" t="str">
        <f>IF('Base tratada'!$AI1612=0,"R$ 0",
IF('Base tratada'!$AI1612&lt;=25,"R$ 1–25",
IF('Base tratada'!$AI1612&lt;=50,"R$ 26–50",
"+R$ 50")))</f>
        <v>R$ 26–50</v>
      </c>
      <c r="AK1612" s="35">
        <v>699</v>
      </c>
      <c r="AL1612" s="58" t="str">
        <f>IF('Base tratada'!$AK1612&lt;=100,"R$ 0-100",
IF('Base tratada'!$AK1612&lt;=500,"R$ 101-500",
IF('Base tratada'!$AK1612&lt;=1000,"R$ 501-1000",
IF('Base tratada'!$AK1612&lt;=1500,"R$ 1001-1500",
"+R$ 1500"))))</f>
        <v>R$ 501-1000</v>
      </c>
      <c r="AM1612" s="34">
        <v>0</v>
      </c>
      <c r="AN1612" s="34">
        <v>0</v>
      </c>
      <c r="AO1612" s="34">
        <v>0</v>
      </c>
      <c r="AP1612" s="34">
        <v>0</v>
      </c>
      <c r="AQ1612" s="34">
        <v>0</v>
      </c>
      <c r="AR1612" s="34">
        <v>0</v>
      </c>
      <c r="AS1612" s="34">
        <v>0</v>
      </c>
      <c r="AT1612" s="34">
        <v>3</v>
      </c>
      <c r="AU1612" s="34">
        <v>11</v>
      </c>
      <c r="AV1612" s="52">
        <v>664</v>
      </c>
      <c r="AW1612" s="57">
        <v>0</v>
      </c>
      <c r="AX1612" s="58" t="str">
        <f>IF(Tabela3[[#This Row],[Response]]=1, "Aceitou", "Não aceitou")</f>
        <v>Não aceitou</v>
      </c>
      <c r="AY1612" s="55" t="str">
        <f>Tabela3[[#This Row],[Faixa Recência]] &amp; " | " &amp; Tabela3[[#This Row],[Faixa Gasto]] &amp; " | " &amp; Tabela3[[#This Row],[Faixa ticket médio]]</f>
        <v>0-15 dias | R$ 501-1000 | R$ 26–50</v>
      </c>
      <c r="AZ16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2" s="36"/>
    </row>
    <row r="1613" spans="1:54" x14ac:dyDescent="0.25">
      <c r="A1613" s="61">
        <v>1612</v>
      </c>
      <c r="B1613" s="37">
        <v>50002</v>
      </c>
      <c r="C1613" s="34">
        <v>0</v>
      </c>
      <c r="D1613" s="34">
        <v>1</v>
      </c>
      <c r="E1613" s="34">
        <v>21</v>
      </c>
      <c r="F1613" s="58" t="str">
        <f>IF('Base tratada'!$E1613&lt;=15,"0-15 dias",
IF('Base tratada'!$E1613&lt;=30, "16-30 dias",
IF('Base tratada'!$E1613&lt;=45, "31-45 dias",
IF('Base tratada'!$E1613&lt;=60, "46-60 dias",
IF('Base tratada'!$E1613&lt;=75, "61-75 dias", "76-99 dias")))))</f>
        <v>16-30 dias</v>
      </c>
      <c r="G1613" s="38">
        <v>66</v>
      </c>
      <c r="H1613" s="60" t="str">
        <f>IF('Base tratada'!$G1613&lt;=29,"24–29",
IF('Base tratada'!$G1613&lt;=39,"30–39",
IF('Base tratada'!$G1613&lt;=49,"40–49",
IF('Base tratada'!$G1613&lt;=59,"50–59",
IF('Base tratada'!$G1613&lt;=69,"60–69",
"70–80")))))</f>
        <v>60–69</v>
      </c>
      <c r="I1613" s="34">
        <v>2536</v>
      </c>
      <c r="J1613" s="58" t="str">
        <f>IF('Base tratada'!$K1613=1,"Divorciado",
IF('Base tratada'!$L1613=1,"Casado",
IF('Base tratada'!$M1613=1, "Solteiro",
IF('Base tratada'!$N1613=1,"Juntos",
"Viúvo"))))</f>
        <v>Divorciado</v>
      </c>
      <c r="K1613" s="34">
        <v>1</v>
      </c>
      <c r="L1613" s="34">
        <v>0</v>
      </c>
      <c r="M1613" s="34">
        <v>0</v>
      </c>
      <c r="N1613" s="34">
        <v>0</v>
      </c>
      <c r="O1613" s="34">
        <v>0</v>
      </c>
      <c r="P1613" s="34">
        <v>0</v>
      </c>
      <c r="Q1613" s="34">
        <v>0</v>
      </c>
      <c r="R1613" s="34">
        <v>1</v>
      </c>
      <c r="S1613" s="34">
        <v>0</v>
      </c>
      <c r="T1613" s="34">
        <v>0</v>
      </c>
      <c r="U1613" s="35">
        <v>443</v>
      </c>
      <c r="V1613" s="35">
        <v>5</v>
      </c>
      <c r="W1613" s="35">
        <v>71</v>
      </c>
      <c r="X1613" s="35">
        <v>21</v>
      </c>
      <c r="Y1613" s="35">
        <v>16</v>
      </c>
      <c r="Z1613" s="35">
        <v>82</v>
      </c>
      <c r="AA1613" s="34">
        <v>2</v>
      </c>
      <c r="AB1613" s="34">
        <v>7</v>
      </c>
      <c r="AC1613" s="34">
        <v>8</v>
      </c>
      <c r="AD1613" s="34">
        <v>2</v>
      </c>
      <c r="AE1613" s="34">
        <v>7</v>
      </c>
      <c r="AF1613" s="58">
        <f>'Base tratada'!$AC1613+'Base tratada'!$AD1613+'Base tratada'!$AE1613</f>
        <v>17</v>
      </c>
      <c r="AG16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13" s="58" t="str">
        <f>IF('Base tratada'!$AC1613&gt;=MAX('Base tratada'!$AD1613,'Base tratada'!$AE1613),"Web",
IF('Base tratada'!$AD1613&gt;='Base tratada'!$AE1613,"Catalog",
"Store"))</f>
        <v>Web</v>
      </c>
      <c r="AI1613" s="59">
        <f>IF('Base tratada'!$AF1613=0,"0",'Base tratada'!$AK1613/'Base tratada'!$AF1613)</f>
        <v>32.705882352941174</v>
      </c>
      <c r="AJ1613" s="59" t="str">
        <f>IF('Base tratada'!$AI1613=0,"R$ 0",
IF('Base tratada'!$AI1613&lt;=25,"R$ 1–25",
IF('Base tratada'!$AI1613&lt;=50,"R$ 26–50",
"+R$ 50")))</f>
        <v>R$ 26–50</v>
      </c>
      <c r="AK1613" s="35">
        <v>556</v>
      </c>
      <c r="AL1613" s="58" t="str">
        <f>IF('Base tratada'!$AK1613&lt;=100,"R$ 0-100",
IF('Base tratada'!$AK1613&lt;=500,"R$ 101-500",
IF('Base tratada'!$AK1613&lt;=1000,"R$ 501-1000",
IF('Base tratada'!$AK1613&lt;=1500,"R$ 1001-1500",
"+R$ 1500"))))</f>
        <v>R$ 501-1000</v>
      </c>
      <c r="AM1613" s="34">
        <v>0</v>
      </c>
      <c r="AN1613" s="34">
        <v>0</v>
      </c>
      <c r="AO1613" s="34">
        <v>0</v>
      </c>
      <c r="AP1613" s="34">
        <v>0</v>
      </c>
      <c r="AQ1613" s="34">
        <v>0</v>
      </c>
      <c r="AR1613" s="34">
        <v>0</v>
      </c>
      <c r="AS1613" s="34">
        <v>0</v>
      </c>
      <c r="AT1613" s="34">
        <v>3</v>
      </c>
      <c r="AU1613" s="34">
        <v>11</v>
      </c>
      <c r="AV1613" s="52">
        <v>474</v>
      </c>
      <c r="AW1613" s="57">
        <v>0</v>
      </c>
      <c r="AX1613" s="58" t="str">
        <f>IF(Tabela3[[#This Row],[Response]]=1, "Aceitou", "Não aceitou")</f>
        <v>Não aceitou</v>
      </c>
      <c r="AY1613" s="55" t="str">
        <f>Tabela3[[#This Row],[Faixa Recência]] &amp; " | " &amp; Tabela3[[#This Row],[Faixa Gasto]] &amp; " | " &amp; Tabela3[[#This Row],[Faixa ticket médio]]</f>
        <v>16-30 dias | R$ 501-1000 | R$ 26–50</v>
      </c>
      <c r="AZ16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3" s="36"/>
    </row>
    <row r="1614" spans="1:54" x14ac:dyDescent="0.25">
      <c r="A1614" s="61">
        <v>1613</v>
      </c>
      <c r="B1614" s="37">
        <v>69755</v>
      </c>
      <c r="C1614" s="34">
        <v>0</v>
      </c>
      <c r="D1614" s="34">
        <v>0</v>
      </c>
      <c r="E1614" s="34">
        <v>23</v>
      </c>
      <c r="F1614" s="58" t="str">
        <f>IF('Base tratada'!$E1614&lt;=15,"0-15 dias",
IF('Base tratada'!$E1614&lt;=30, "16-30 dias",
IF('Base tratada'!$E1614&lt;=45, "31-45 dias",
IF('Base tratada'!$E1614&lt;=60, "46-60 dias",
IF('Base tratada'!$E1614&lt;=75, "61-75 dias", "76-99 dias")))))</f>
        <v>16-30 dias</v>
      </c>
      <c r="G1614" s="38">
        <v>75</v>
      </c>
      <c r="H1614" s="60" t="str">
        <f>IF('Base tratada'!$G1614&lt;=29,"24–29",
IF('Base tratada'!$G1614&lt;=39,"30–39",
IF('Base tratada'!$G1614&lt;=49,"40–49",
IF('Base tratada'!$G1614&lt;=59,"50–59",
IF('Base tratada'!$G1614&lt;=69,"60–69",
"70–80")))))</f>
        <v>70–80</v>
      </c>
      <c r="I1614" s="34">
        <v>2429</v>
      </c>
      <c r="J1614" s="58" t="str">
        <f>IF('Base tratada'!$K1614=1,"Divorciado",
IF('Base tratada'!$L1614=1,"Casado",
IF('Base tratada'!$M1614=1, "Solteiro",
IF('Base tratada'!$N1614=1,"Juntos",
"Viúvo"))))</f>
        <v>Casado</v>
      </c>
      <c r="K1614" s="34">
        <v>0</v>
      </c>
      <c r="L1614" s="34">
        <v>1</v>
      </c>
      <c r="M1614" s="34">
        <v>0</v>
      </c>
      <c r="N1614" s="34">
        <v>0</v>
      </c>
      <c r="O1614" s="34">
        <v>0</v>
      </c>
      <c r="P1614" s="34">
        <v>0</v>
      </c>
      <c r="Q1614" s="34">
        <v>0</v>
      </c>
      <c r="R1614" s="34">
        <v>1</v>
      </c>
      <c r="S1614" s="34">
        <v>0</v>
      </c>
      <c r="T1614" s="34">
        <v>0</v>
      </c>
      <c r="U1614" s="35">
        <v>217</v>
      </c>
      <c r="V1614" s="35">
        <v>77</v>
      </c>
      <c r="W1614" s="35">
        <v>373</v>
      </c>
      <c r="X1614" s="35">
        <v>111</v>
      </c>
      <c r="Y1614" s="35">
        <v>23</v>
      </c>
      <c r="Z1614" s="35">
        <v>93</v>
      </c>
      <c r="AA1614" s="34">
        <v>1</v>
      </c>
      <c r="AB1614" s="34">
        <v>1</v>
      </c>
      <c r="AC1614" s="34">
        <v>3</v>
      </c>
      <c r="AD1614" s="34">
        <v>6</v>
      </c>
      <c r="AE1614" s="34">
        <v>12</v>
      </c>
      <c r="AF1614" s="58">
        <f>'Base tratada'!$AC1614+'Base tratada'!$AD1614+'Base tratada'!$AE1614</f>
        <v>21</v>
      </c>
      <c r="AG16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14" s="58" t="str">
        <f>IF('Base tratada'!$AC1614&gt;=MAX('Base tratada'!$AD1614,'Base tratada'!$AE1614),"Web",
IF('Base tratada'!$AD1614&gt;='Base tratada'!$AE1614,"Catalog",
"Store"))</f>
        <v>Store</v>
      </c>
      <c r="AI1614" s="59">
        <f>IF('Base tratada'!$AF1614=0,"0",'Base tratada'!$AK1614/'Base tratada'!$AF1614)</f>
        <v>38.142857142857146</v>
      </c>
      <c r="AJ1614" s="59" t="str">
        <f>IF('Base tratada'!$AI1614=0,"R$ 0",
IF('Base tratada'!$AI1614&lt;=25,"R$ 1–25",
IF('Base tratada'!$AI1614&lt;=50,"R$ 26–50",
"+R$ 50")))</f>
        <v>R$ 26–50</v>
      </c>
      <c r="AK1614" s="35">
        <v>801</v>
      </c>
      <c r="AL1614" s="58" t="str">
        <f>IF('Base tratada'!$AK1614&lt;=100,"R$ 0-100",
IF('Base tratada'!$AK1614&lt;=500,"R$ 101-500",
IF('Base tratada'!$AK1614&lt;=1000,"R$ 501-1000",
IF('Base tratada'!$AK1614&lt;=1500,"R$ 1001-1500",
"+R$ 1500"))))</f>
        <v>R$ 501-1000</v>
      </c>
      <c r="AM1614" s="34">
        <v>0</v>
      </c>
      <c r="AN1614" s="34">
        <v>0</v>
      </c>
      <c r="AO1614" s="34">
        <v>0</v>
      </c>
      <c r="AP1614" s="34">
        <v>0</v>
      </c>
      <c r="AQ1614" s="34">
        <v>0</v>
      </c>
      <c r="AR1614" s="34">
        <v>0</v>
      </c>
      <c r="AS1614" s="34">
        <v>0</v>
      </c>
      <c r="AT1614" s="34">
        <v>3</v>
      </c>
      <c r="AU1614" s="34">
        <v>11</v>
      </c>
      <c r="AV1614" s="52">
        <v>708</v>
      </c>
      <c r="AW1614" s="57">
        <v>0</v>
      </c>
      <c r="AX1614" s="58" t="str">
        <f>IF(Tabela3[[#This Row],[Response]]=1, "Aceitou", "Não aceitou")</f>
        <v>Não aceitou</v>
      </c>
      <c r="AY1614" s="55" t="str">
        <f>Tabela3[[#This Row],[Faixa Recência]] &amp; " | " &amp; Tabela3[[#This Row],[Faixa Gasto]] &amp; " | " &amp; Tabela3[[#This Row],[Faixa ticket médio]]</f>
        <v>16-30 dias | R$ 501-1000 | R$ 26–50</v>
      </c>
      <c r="AZ16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4" s="36"/>
    </row>
    <row r="1615" spans="1:54" x14ac:dyDescent="0.25">
      <c r="A1615" s="61">
        <v>1614</v>
      </c>
      <c r="B1615" s="37">
        <v>44078</v>
      </c>
      <c r="C1615" s="34">
        <v>1</v>
      </c>
      <c r="D1615" s="34">
        <v>1</v>
      </c>
      <c r="E1615" s="34">
        <v>17</v>
      </c>
      <c r="F1615" s="58" t="str">
        <f>IF('Base tratada'!$E1615&lt;=15,"0-15 dias",
IF('Base tratada'!$E1615&lt;=30, "16-30 dias",
IF('Base tratada'!$E1615&lt;=45, "31-45 dias",
IF('Base tratada'!$E1615&lt;=60, "46-60 dias",
IF('Base tratada'!$E1615&lt;=75, "61-75 dias", "76-99 dias")))))</f>
        <v>16-30 dias</v>
      </c>
      <c r="G1615" s="38">
        <v>51</v>
      </c>
      <c r="H1615" s="60" t="str">
        <f>IF('Base tratada'!$G1615&lt;=29,"24–29",
IF('Base tratada'!$G1615&lt;=39,"30–39",
IF('Base tratada'!$G1615&lt;=49,"40–49",
IF('Base tratada'!$G1615&lt;=59,"50–59",
IF('Base tratada'!$G1615&lt;=69,"60–69",
"70–80")))))</f>
        <v>50–59</v>
      </c>
      <c r="I1615" s="34">
        <v>2169</v>
      </c>
      <c r="J1615" s="58" t="str">
        <f>IF('Base tratada'!$K1615=1,"Divorciado",
IF('Base tratada'!$L1615=1,"Casado",
IF('Base tratada'!$M1615=1, "Solteiro",
IF('Base tratada'!$N1615=1,"Juntos",
"Viúvo"))))</f>
        <v>Casado</v>
      </c>
      <c r="K1615" s="34">
        <v>0</v>
      </c>
      <c r="L1615" s="34">
        <v>1</v>
      </c>
      <c r="M1615" s="34">
        <v>0</v>
      </c>
      <c r="N1615" s="34">
        <v>0</v>
      </c>
      <c r="O1615" s="34">
        <v>0</v>
      </c>
      <c r="P1615" s="34">
        <v>0</v>
      </c>
      <c r="Q1615" s="34">
        <v>0</v>
      </c>
      <c r="R1615" s="34">
        <v>1</v>
      </c>
      <c r="S1615" s="34">
        <v>0</v>
      </c>
      <c r="T1615" s="34">
        <v>0</v>
      </c>
      <c r="U1615" s="35">
        <v>24</v>
      </c>
      <c r="V1615" s="35">
        <v>1</v>
      </c>
      <c r="W1615" s="35">
        <v>10</v>
      </c>
      <c r="X1615" s="35">
        <v>2</v>
      </c>
      <c r="Y1615" s="35">
        <v>0</v>
      </c>
      <c r="Z1615" s="35">
        <v>4</v>
      </c>
      <c r="AA1615" s="34">
        <v>2</v>
      </c>
      <c r="AB1615" s="34">
        <v>5</v>
      </c>
      <c r="AC1615" s="34">
        <v>2</v>
      </c>
      <c r="AD1615" s="34">
        <v>0</v>
      </c>
      <c r="AE1615" s="34">
        <v>3</v>
      </c>
      <c r="AF1615" s="58">
        <f>'Base tratada'!$AC1615+'Base tratada'!$AD1615+'Base tratada'!$AE1615</f>
        <v>5</v>
      </c>
      <c r="AG16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15" s="58" t="str">
        <f>IF('Base tratada'!$AC1615&gt;=MAX('Base tratada'!$AD1615,'Base tratada'!$AE1615),"Web",
IF('Base tratada'!$AD1615&gt;='Base tratada'!$AE1615,"Catalog",
"Store"))</f>
        <v>Store</v>
      </c>
      <c r="AI1615" s="59">
        <f>IF('Base tratada'!$AF1615=0,"0",'Base tratada'!$AK1615/'Base tratada'!$AF1615)</f>
        <v>7.4</v>
      </c>
      <c r="AJ1615" s="59" t="str">
        <f>IF('Base tratada'!$AI1615=0,"R$ 0",
IF('Base tratada'!$AI1615&lt;=25,"R$ 1–25",
IF('Base tratada'!$AI1615&lt;=50,"R$ 26–50",
"+R$ 50")))</f>
        <v>R$ 1–25</v>
      </c>
      <c r="AK1615" s="35">
        <v>37</v>
      </c>
      <c r="AL1615" s="58" t="str">
        <f>IF('Base tratada'!$AK1615&lt;=100,"R$ 0-100",
IF('Base tratada'!$AK1615&lt;=500,"R$ 101-500",
IF('Base tratada'!$AK1615&lt;=1000,"R$ 501-1000",
IF('Base tratada'!$AK1615&lt;=1500,"R$ 1001-1500",
"+R$ 1500"))))</f>
        <v>R$ 0-100</v>
      </c>
      <c r="AM1615" s="34">
        <v>0</v>
      </c>
      <c r="AN1615" s="34">
        <v>0</v>
      </c>
      <c r="AO1615" s="34">
        <v>0</v>
      </c>
      <c r="AP1615" s="34">
        <v>0</v>
      </c>
      <c r="AQ1615" s="34">
        <v>0</v>
      </c>
      <c r="AR1615" s="34">
        <v>0</v>
      </c>
      <c r="AS1615" s="34">
        <v>0</v>
      </c>
      <c r="AT1615" s="34">
        <v>3</v>
      </c>
      <c r="AU1615" s="34">
        <v>11</v>
      </c>
      <c r="AV1615" s="52">
        <v>33</v>
      </c>
      <c r="AW1615" s="57">
        <v>0</v>
      </c>
      <c r="AX1615" s="58" t="str">
        <f>IF(Tabela3[[#This Row],[Response]]=1, "Aceitou", "Não aceitou")</f>
        <v>Não aceitou</v>
      </c>
      <c r="AY1615" s="55" t="str">
        <f>Tabela3[[#This Row],[Faixa Recência]] &amp; " | " &amp; Tabela3[[#This Row],[Faixa Gasto]] &amp; " | " &amp; Tabela3[[#This Row],[Faixa ticket médio]]</f>
        <v>16-30 dias | R$ 0-100 | R$ 1–25</v>
      </c>
      <c r="AZ16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5" s="36"/>
    </row>
    <row r="1616" spans="1:54" x14ac:dyDescent="0.25">
      <c r="A1616" s="61">
        <v>1615</v>
      </c>
      <c r="B1616" s="37">
        <v>30560</v>
      </c>
      <c r="C1616" s="34">
        <v>1</v>
      </c>
      <c r="D1616" s="34">
        <v>0</v>
      </c>
      <c r="E1616" s="34">
        <v>6</v>
      </c>
      <c r="F1616" s="58" t="str">
        <f>IF('Base tratada'!$E1616&lt;=15,"0-15 dias",
IF('Base tratada'!$E1616&lt;=30, "16-30 dias",
IF('Base tratada'!$E1616&lt;=45, "31-45 dias",
IF('Base tratada'!$E1616&lt;=60, "46-60 dias",
IF('Base tratada'!$E1616&lt;=75, "61-75 dias", "76-99 dias")))))</f>
        <v>0-15 dias</v>
      </c>
      <c r="G1616" s="38">
        <v>44</v>
      </c>
      <c r="H1616" s="60" t="str">
        <f>IF('Base tratada'!$G1616&lt;=29,"24–29",
IF('Base tratada'!$G1616&lt;=39,"30–39",
IF('Base tratada'!$G1616&lt;=49,"40–49",
IF('Base tratada'!$G1616&lt;=59,"50–59",
IF('Base tratada'!$G1616&lt;=69,"60–69",
"70–80")))))</f>
        <v>40–49</v>
      </c>
      <c r="I1616" s="34">
        <v>2526</v>
      </c>
      <c r="J1616" s="58" t="str">
        <f>IF('Base tratada'!$K1616=1,"Divorciado",
IF('Base tratada'!$L1616=1,"Casado",
IF('Base tratada'!$M1616=1, "Solteiro",
IF('Base tratada'!$N1616=1,"Juntos",
"Viúvo"))))</f>
        <v>Juntos</v>
      </c>
      <c r="K1616" s="34">
        <v>0</v>
      </c>
      <c r="L1616" s="34">
        <v>0</v>
      </c>
      <c r="M1616" s="34">
        <v>0</v>
      </c>
      <c r="N1616" s="34">
        <v>1</v>
      </c>
      <c r="O1616" s="34">
        <v>0</v>
      </c>
      <c r="P1616" s="34">
        <v>0</v>
      </c>
      <c r="Q1616" s="34">
        <v>0</v>
      </c>
      <c r="R1616" s="34">
        <v>0</v>
      </c>
      <c r="S1616" s="34">
        <v>1</v>
      </c>
      <c r="T1616" s="34">
        <v>0</v>
      </c>
      <c r="U1616" s="35">
        <v>9</v>
      </c>
      <c r="V1616" s="35">
        <v>1</v>
      </c>
      <c r="W1616" s="35">
        <v>5</v>
      </c>
      <c r="X1616" s="35">
        <v>4</v>
      </c>
      <c r="Y1616" s="35">
        <v>5</v>
      </c>
      <c r="Z1616" s="35">
        <v>7</v>
      </c>
      <c r="AA1616" s="34">
        <v>1</v>
      </c>
      <c r="AB1616" s="34">
        <v>7</v>
      </c>
      <c r="AC1616" s="34">
        <v>1</v>
      </c>
      <c r="AD1616" s="34">
        <v>0</v>
      </c>
      <c r="AE1616" s="34">
        <v>3</v>
      </c>
      <c r="AF1616" s="58">
        <f>'Base tratada'!$AC1616+'Base tratada'!$AD1616+'Base tratada'!$AE1616</f>
        <v>4</v>
      </c>
      <c r="AG16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16" s="58" t="str">
        <f>IF('Base tratada'!$AC1616&gt;=MAX('Base tratada'!$AD1616,'Base tratada'!$AE1616),"Web",
IF('Base tratada'!$AD1616&gt;='Base tratada'!$AE1616,"Catalog",
"Store"))</f>
        <v>Store</v>
      </c>
      <c r="AI1616" s="59">
        <f>IF('Base tratada'!$AF1616=0,"0",'Base tratada'!$AK1616/'Base tratada'!$AF1616)</f>
        <v>6</v>
      </c>
      <c r="AJ1616" s="59" t="str">
        <f>IF('Base tratada'!$AI1616=0,"R$ 0",
IF('Base tratada'!$AI1616&lt;=25,"R$ 1–25",
IF('Base tratada'!$AI1616&lt;=50,"R$ 26–50",
"+R$ 50")))</f>
        <v>R$ 1–25</v>
      </c>
      <c r="AK1616" s="35">
        <v>24</v>
      </c>
      <c r="AL1616" s="58" t="str">
        <f>IF('Base tratada'!$AK1616&lt;=100,"R$ 0-100",
IF('Base tratada'!$AK1616&lt;=500,"R$ 101-500",
IF('Base tratada'!$AK1616&lt;=1000,"R$ 501-1000",
IF('Base tratada'!$AK1616&lt;=1500,"R$ 1001-1500",
"+R$ 1500"))))</f>
        <v>R$ 0-100</v>
      </c>
      <c r="AM1616" s="34">
        <v>0</v>
      </c>
      <c r="AN1616" s="34">
        <v>0</v>
      </c>
      <c r="AO1616" s="34">
        <v>0</v>
      </c>
      <c r="AP1616" s="34">
        <v>0</v>
      </c>
      <c r="AQ1616" s="34">
        <v>0</v>
      </c>
      <c r="AR1616" s="34">
        <v>0</v>
      </c>
      <c r="AS1616" s="34">
        <v>0</v>
      </c>
      <c r="AT1616" s="34">
        <v>3</v>
      </c>
      <c r="AU1616" s="34">
        <v>11</v>
      </c>
      <c r="AV1616" s="52">
        <v>17</v>
      </c>
      <c r="AW1616" s="57">
        <v>0</v>
      </c>
      <c r="AX1616" s="58" t="str">
        <f>IF(Tabela3[[#This Row],[Response]]=1, "Aceitou", "Não aceitou")</f>
        <v>Não aceitou</v>
      </c>
      <c r="AY1616" s="55" t="str">
        <f>Tabela3[[#This Row],[Faixa Recência]] &amp; " | " &amp; Tabela3[[#This Row],[Faixa Gasto]] &amp; " | " &amp; Tabela3[[#This Row],[Faixa ticket médio]]</f>
        <v>0-15 dias | R$ 0-100 | R$ 1–25</v>
      </c>
      <c r="AZ16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6" s="36"/>
    </row>
    <row r="1617" spans="1:54" x14ac:dyDescent="0.25">
      <c r="A1617" s="61">
        <v>1616</v>
      </c>
      <c r="B1617" s="37">
        <v>35924</v>
      </c>
      <c r="C1617" s="34">
        <v>1</v>
      </c>
      <c r="D1617" s="34">
        <v>1</v>
      </c>
      <c r="E1617" s="34">
        <v>56</v>
      </c>
      <c r="F1617" s="58" t="str">
        <f>IF('Base tratada'!$E1617&lt;=15,"0-15 dias",
IF('Base tratada'!$E1617&lt;=30, "16-30 dias",
IF('Base tratada'!$E1617&lt;=45, "31-45 dias",
IF('Base tratada'!$E1617&lt;=60, "46-60 dias",
IF('Base tratada'!$E1617&lt;=75, "61-75 dias", "76-99 dias")))))</f>
        <v>46-60 dias</v>
      </c>
      <c r="G1617" s="38">
        <v>51</v>
      </c>
      <c r="H1617" s="60" t="str">
        <f>IF('Base tratada'!$G1617&lt;=29,"24–29",
IF('Base tratada'!$G1617&lt;=39,"30–39",
IF('Base tratada'!$G1617&lt;=49,"40–49",
IF('Base tratada'!$G1617&lt;=59,"50–59",
IF('Base tratada'!$G1617&lt;=69,"60–69",
"70–80")))))</f>
        <v>50–59</v>
      </c>
      <c r="I1617" s="34">
        <v>2257</v>
      </c>
      <c r="J1617" s="58" t="str">
        <f>IF('Base tratada'!$K1617=1,"Divorciado",
IF('Base tratada'!$L1617=1,"Casado",
IF('Base tratada'!$M1617=1, "Solteiro",
IF('Base tratada'!$N1617=1,"Juntos",
"Viúvo"))))</f>
        <v>Juntos</v>
      </c>
      <c r="K1617" s="34">
        <v>0</v>
      </c>
      <c r="L1617" s="34">
        <v>0</v>
      </c>
      <c r="M1617" s="34">
        <v>0</v>
      </c>
      <c r="N1617" s="34">
        <v>1</v>
      </c>
      <c r="O1617" s="34">
        <v>0</v>
      </c>
      <c r="P1617" s="34">
        <v>0</v>
      </c>
      <c r="Q1617" s="34">
        <v>0</v>
      </c>
      <c r="R1617" s="34">
        <v>0</v>
      </c>
      <c r="S1617" s="34">
        <v>1</v>
      </c>
      <c r="T1617" s="34">
        <v>0</v>
      </c>
      <c r="U1617" s="35">
        <v>8</v>
      </c>
      <c r="V1617" s="35">
        <v>0</v>
      </c>
      <c r="W1617" s="35">
        <v>14</v>
      </c>
      <c r="X1617" s="35">
        <v>2</v>
      </c>
      <c r="Y1617" s="35">
        <v>3</v>
      </c>
      <c r="Z1617" s="35">
        <v>7</v>
      </c>
      <c r="AA1617" s="34">
        <v>1</v>
      </c>
      <c r="AB1617" s="34">
        <v>5</v>
      </c>
      <c r="AC1617" s="34">
        <v>1</v>
      </c>
      <c r="AD1617" s="34">
        <v>0</v>
      </c>
      <c r="AE1617" s="34">
        <v>3</v>
      </c>
      <c r="AF1617" s="58">
        <f>'Base tratada'!$AC1617+'Base tratada'!$AD1617+'Base tratada'!$AE1617</f>
        <v>4</v>
      </c>
      <c r="AG16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17" s="58" t="str">
        <f>IF('Base tratada'!$AC1617&gt;=MAX('Base tratada'!$AD1617,'Base tratada'!$AE1617),"Web",
IF('Base tratada'!$AD1617&gt;='Base tratada'!$AE1617,"Catalog",
"Store"))</f>
        <v>Store</v>
      </c>
      <c r="AI1617" s="59">
        <f>IF('Base tratada'!$AF1617=0,"0",'Base tratada'!$AK1617/'Base tratada'!$AF1617)</f>
        <v>6.75</v>
      </c>
      <c r="AJ1617" s="59" t="str">
        <f>IF('Base tratada'!$AI1617=0,"R$ 0",
IF('Base tratada'!$AI1617&lt;=25,"R$ 1–25",
IF('Base tratada'!$AI1617&lt;=50,"R$ 26–50",
"+R$ 50")))</f>
        <v>R$ 1–25</v>
      </c>
      <c r="AK1617" s="35">
        <v>27</v>
      </c>
      <c r="AL1617" s="58" t="str">
        <f>IF('Base tratada'!$AK1617&lt;=100,"R$ 0-100",
IF('Base tratada'!$AK1617&lt;=500,"R$ 101-500",
IF('Base tratada'!$AK1617&lt;=1000,"R$ 501-1000",
IF('Base tratada'!$AK1617&lt;=1500,"R$ 1001-1500",
"+R$ 1500"))))</f>
        <v>R$ 0-100</v>
      </c>
      <c r="AM1617" s="34">
        <v>0</v>
      </c>
      <c r="AN1617" s="34">
        <v>0</v>
      </c>
      <c r="AO1617" s="34">
        <v>0</v>
      </c>
      <c r="AP1617" s="34">
        <v>0</v>
      </c>
      <c r="AQ1617" s="34">
        <v>0</v>
      </c>
      <c r="AR1617" s="34">
        <v>0</v>
      </c>
      <c r="AS1617" s="34">
        <v>0</v>
      </c>
      <c r="AT1617" s="34">
        <v>3</v>
      </c>
      <c r="AU1617" s="34">
        <v>11</v>
      </c>
      <c r="AV1617" s="52">
        <v>20</v>
      </c>
      <c r="AW1617" s="57">
        <v>0</v>
      </c>
      <c r="AX1617" s="58" t="str">
        <f>IF(Tabela3[[#This Row],[Response]]=1, "Aceitou", "Não aceitou")</f>
        <v>Não aceitou</v>
      </c>
      <c r="AY1617" s="55" t="str">
        <f>Tabela3[[#This Row],[Faixa Recência]] &amp; " | " &amp; Tabela3[[#This Row],[Faixa Gasto]] &amp; " | " &amp; Tabela3[[#This Row],[Faixa ticket médio]]</f>
        <v>46-60 dias | R$ 0-100 | R$ 1–25</v>
      </c>
      <c r="AZ16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7" s="36"/>
    </row>
    <row r="1618" spans="1:54" x14ac:dyDescent="0.25">
      <c r="A1618" s="61">
        <v>1617</v>
      </c>
      <c r="B1618" s="37">
        <v>64140</v>
      </c>
      <c r="C1618" s="34">
        <v>0</v>
      </c>
      <c r="D1618" s="34">
        <v>2</v>
      </c>
      <c r="E1618" s="34">
        <v>71</v>
      </c>
      <c r="F1618" s="58" t="str">
        <f>IF('Base tratada'!$E1618&lt;=15,"0-15 dias",
IF('Base tratada'!$E1618&lt;=30, "16-30 dias",
IF('Base tratada'!$E1618&lt;=45, "31-45 dias",
IF('Base tratada'!$E1618&lt;=60, "46-60 dias",
IF('Base tratada'!$E1618&lt;=75, "61-75 dias", "76-99 dias")))))</f>
        <v>61-75 dias</v>
      </c>
      <c r="G1618" s="38">
        <v>56</v>
      </c>
      <c r="H1618" s="60" t="str">
        <f>IF('Base tratada'!$G1618&lt;=29,"24–29",
IF('Base tratada'!$G1618&lt;=39,"30–39",
IF('Base tratada'!$G1618&lt;=49,"40–49",
IF('Base tratada'!$G1618&lt;=59,"50–59",
IF('Base tratada'!$G1618&lt;=69,"60–69",
"70–80")))))</f>
        <v>50–59</v>
      </c>
      <c r="I1618" s="34">
        <v>2438</v>
      </c>
      <c r="J1618" s="58" t="str">
        <f>IF('Base tratada'!$K1618=1,"Divorciado",
IF('Base tratada'!$L1618=1,"Casado",
IF('Base tratada'!$M1618=1, "Solteiro",
IF('Base tratada'!$N1618=1,"Juntos",
"Viúvo"))))</f>
        <v>Divorciado</v>
      </c>
      <c r="K1618" s="34">
        <v>1</v>
      </c>
      <c r="L1618" s="34">
        <v>0</v>
      </c>
      <c r="M1618" s="34">
        <v>0</v>
      </c>
      <c r="N1618" s="34">
        <v>0</v>
      </c>
      <c r="O1618" s="34">
        <v>0</v>
      </c>
      <c r="P1618" s="34">
        <v>0</v>
      </c>
      <c r="Q1618" s="34">
        <v>0</v>
      </c>
      <c r="R1618" s="34">
        <v>0</v>
      </c>
      <c r="S1618" s="34">
        <v>0</v>
      </c>
      <c r="T1618" s="34">
        <v>1</v>
      </c>
      <c r="U1618" s="35">
        <v>1459</v>
      </c>
      <c r="V1618" s="35">
        <v>0</v>
      </c>
      <c r="W1618" s="35">
        <v>61</v>
      </c>
      <c r="X1618" s="35">
        <v>0</v>
      </c>
      <c r="Y1618" s="35">
        <v>15</v>
      </c>
      <c r="Z1618" s="35">
        <v>215</v>
      </c>
      <c r="AA1618" s="34">
        <v>5</v>
      </c>
      <c r="AB1618" s="34">
        <v>5</v>
      </c>
      <c r="AC1618" s="34">
        <v>2</v>
      </c>
      <c r="AD1618" s="34">
        <v>5</v>
      </c>
      <c r="AE1618" s="34">
        <v>6</v>
      </c>
      <c r="AF1618" s="58">
        <f>'Base tratada'!$AC1618+'Base tratada'!$AD1618+'Base tratada'!$AE1618</f>
        <v>13</v>
      </c>
      <c r="AG16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18" s="58" t="str">
        <f>IF('Base tratada'!$AC1618&gt;=MAX('Base tratada'!$AD1618,'Base tratada'!$AE1618),"Web",
IF('Base tratada'!$AD1618&gt;='Base tratada'!$AE1618,"Catalog",
"Store"))</f>
        <v>Store</v>
      </c>
      <c r="AI1618" s="59">
        <f>IF('Base tratada'!$AF1618=0,"0",'Base tratada'!$AK1618/'Base tratada'!$AF1618)</f>
        <v>118.07692307692308</v>
      </c>
      <c r="AJ1618" s="59" t="str">
        <f>IF('Base tratada'!$AI1618=0,"R$ 0",
IF('Base tratada'!$AI1618&lt;=25,"R$ 1–25",
IF('Base tratada'!$AI1618&lt;=50,"R$ 26–50",
"+R$ 50")))</f>
        <v>+R$ 50</v>
      </c>
      <c r="AK1618" s="35">
        <v>1535</v>
      </c>
      <c r="AL1618" s="58" t="str">
        <f>IF('Base tratada'!$AK1618&lt;=100,"R$ 0-100",
IF('Base tratada'!$AK1618&lt;=500,"R$ 101-500",
IF('Base tratada'!$AK1618&lt;=1000,"R$ 501-1000",
IF('Base tratada'!$AK1618&lt;=1500,"R$ 1001-1500",
"+R$ 1500"))))</f>
        <v>+R$ 1500</v>
      </c>
      <c r="AM1618" s="34">
        <v>0</v>
      </c>
      <c r="AN1618" s="34">
        <v>1</v>
      </c>
      <c r="AO1618" s="34">
        <v>1</v>
      </c>
      <c r="AP1618" s="34">
        <v>0</v>
      </c>
      <c r="AQ1618" s="34">
        <v>1</v>
      </c>
      <c r="AR1618" s="34">
        <v>3</v>
      </c>
      <c r="AS1618" s="34">
        <v>0</v>
      </c>
      <c r="AT1618" s="34">
        <v>3</v>
      </c>
      <c r="AU1618" s="34">
        <v>11</v>
      </c>
      <c r="AV1618" s="52">
        <v>1320</v>
      </c>
      <c r="AW1618" s="57">
        <v>1</v>
      </c>
      <c r="AX1618" s="58" t="str">
        <f>IF(Tabela3[[#This Row],[Response]]=1, "Aceitou", "Não aceitou")</f>
        <v>Aceitou</v>
      </c>
      <c r="AY1618" s="55" t="str">
        <f>Tabela3[[#This Row],[Faixa Recência]] &amp; " | " &amp; Tabela3[[#This Row],[Faixa Gasto]] &amp; " | " &amp; Tabela3[[#This Row],[Faixa ticket médio]]</f>
        <v>61-75 dias | +R$ 1500 | +R$ 50</v>
      </c>
      <c r="AZ16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8" s="36"/>
    </row>
    <row r="1619" spans="1:54" x14ac:dyDescent="0.25">
      <c r="A1619" s="61">
        <v>1618</v>
      </c>
      <c r="B1619" s="37">
        <v>56386</v>
      </c>
      <c r="C1619" s="34">
        <v>1</v>
      </c>
      <c r="D1619" s="34">
        <v>1</v>
      </c>
      <c r="E1619" s="34">
        <v>51</v>
      </c>
      <c r="F1619" s="58" t="str">
        <f>IF('Base tratada'!$E1619&lt;=15,"0-15 dias",
IF('Base tratada'!$E1619&lt;=30, "16-30 dias",
IF('Base tratada'!$E1619&lt;=45, "31-45 dias",
IF('Base tratada'!$E1619&lt;=60, "46-60 dias",
IF('Base tratada'!$E1619&lt;=75, "61-75 dias", "76-99 dias")))))</f>
        <v>46-60 dias</v>
      </c>
      <c r="G1619" s="38">
        <v>39</v>
      </c>
      <c r="H1619" s="60" t="str">
        <f>IF('Base tratada'!$G1619&lt;=29,"24–29",
IF('Base tratada'!$G1619&lt;=39,"30–39",
IF('Base tratada'!$G1619&lt;=49,"40–49",
IF('Base tratada'!$G1619&lt;=59,"50–59",
IF('Base tratada'!$G1619&lt;=69,"60–69",
"70–80")))))</f>
        <v>30–39</v>
      </c>
      <c r="I1619" s="34">
        <v>2769</v>
      </c>
      <c r="J1619" s="58" t="str">
        <f>IF('Base tratada'!$K1619=1,"Divorciado",
IF('Base tratada'!$L1619=1,"Casado",
IF('Base tratada'!$M1619=1, "Solteiro",
IF('Base tratada'!$N1619=1,"Juntos",
"Viúvo"))))</f>
        <v>Juntos</v>
      </c>
      <c r="K1619" s="34">
        <v>0</v>
      </c>
      <c r="L1619" s="34">
        <v>0</v>
      </c>
      <c r="M1619" s="34">
        <v>0</v>
      </c>
      <c r="N1619" s="34">
        <v>1</v>
      </c>
      <c r="O1619" s="34">
        <v>0</v>
      </c>
      <c r="P1619" s="34">
        <v>0</v>
      </c>
      <c r="Q1619" s="34">
        <v>0</v>
      </c>
      <c r="R1619" s="34">
        <v>1</v>
      </c>
      <c r="S1619" s="34">
        <v>0</v>
      </c>
      <c r="T1619" s="34">
        <v>0</v>
      </c>
      <c r="U1619" s="35">
        <v>230</v>
      </c>
      <c r="V1619" s="35">
        <v>48</v>
      </c>
      <c r="W1619" s="35">
        <v>214</v>
      </c>
      <c r="X1619" s="35">
        <v>13</v>
      </c>
      <c r="Y1619" s="35">
        <v>32</v>
      </c>
      <c r="Z1619" s="35">
        <v>75</v>
      </c>
      <c r="AA1619" s="34">
        <v>8</v>
      </c>
      <c r="AB1619" s="34">
        <v>9</v>
      </c>
      <c r="AC1619" s="34">
        <v>9</v>
      </c>
      <c r="AD1619" s="34">
        <v>1</v>
      </c>
      <c r="AE1619" s="34">
        <v>7</v>
      </c>
      <c r="AF1619" s="58">
        <f>'Base tratada'!$AC1619+'Base tratada'!$AD1619+'Base tratada'!$AE1619</f>
        <v>17</v>
      </c>
      <c r="AG16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19" s="58" t="str">
        <f>IF('Base tratada'!$AC1619&gt;=MAX('Base tratada'!$AD1619,'Base tratada'!$AE1619),"Web",
IF('Base tratada'!$AD1619&gt;='Base tratada'!$AE1619,"Catalog",
"Store"))</f>
        <v>Web</v>
      </c>
      <c r="AI1619" s="59">
        <f>IF('Base tratada'!$AF1619=0,"0",'Base tratada'!$AK1619/'Base tratada'!$AF1619)</f>
        <v>31.588235294117649</v>
      </c>
      <c r="AJ1619" s="59" t="str">
        <f>IF('Base tratada'!$AI1619=0,"R$ 0",
IF('Base tratada'!$AI1619&lt;=25,"R$ 1–25",
IF('Base tratada'!$AI1619&lt;=50,"R$ 26–50",
"+R$ 50")))</f>
        <v>R$ 26–50</v>
      </c>
      <c r="AK1619" s="35">
        <v>537</v>
      </c>
      <c r="AL1619" s="58" t="str">
        <f>IF('Base tratada'!$AK1619&lt;=100,"R$ 0-100",
IF('Base tratada'!$AK1619&lt;=500,"R$ 101-500",
IF('Base tratada'!$AK1619&lt;=1000,"R$ 501-1000",
IF('Base tratada'!$AK1619&lt;=1500,"R$ 1001-1500",
"+R$ 1500"))))</f>
        <v>R$ 501-1000</v>
      </c>
      <c r="AM1619" s="34">
        <v>0</v>
      </c>
      <c r="AN1619" s="34">
        <v>0</v>
      </c>
      <c r="AO1619" s="34">
        <v>0</v>
      </c>
      <c r="AP1619" s="34">
        <v>0</v>
      </c>
      <c r="AQ1619" s="34">
        <v>0</v>
      </c>
      <c r="AR1619" s="34">
        <v>0</v>
      </c>
      <c r="AS1619" s="34">
        <v>0</v>
      </c>
      <c r="AT1619" s="34">
        <v>3</v>
      </c>
      <c r="AU1619" s="34">
        <v>11</v>
      </c>
      <c r="AV1619" s="52">
        <v>462</v>
      </c>
      <c r="AW1619" s="57">
        <v>0</v>
      </c>
      <c r="AX1619" s="58" t="str">
        <f>IF(Tabela3[[#This Row],[Response]]=1, "Aceitou", "Não aceitou")</f>
        <v>Não aceitou</v>
      </c>
      <c r="AY1619" s="55" t="str">
        <f>Tabela3[[#This Row],[Faixa Recência]] &amp; " | " &amp; Tabela3[[#This Row],[Faixa Gasto]] &amp; " | " &amp; Tabela3[[#This Row],[Faixa ticket médio]]</f>
        <v>46-60 dias | R$ 501-1000 | R$ 26–50</v>
      </c>
      <c r="AZ16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19" s="36"/>
    </row>
    <row r="1620" spans="1:54" x14ac:dyDescent="0.25">
      <c r="A1620" s="61">
        <v>1619</v>
      </c>
      <c r="B1620" s="37">
        <v>24594</v>
      </c>
      <c r="C1620" s="34">
        <v>1</v>
      </c>
      <c r="D1620" s="34">
        <v>0</v>
      </c>
      <c r="E1620" s="34">
        <v>94</v>
      </c>
      <c r="F1620" s="58" t="str">
        <f>IF('Base tratada'!$E1620&lt;=15,"0-15 dias",
IF('Base tratada'!$E1620&lt;=30, "16-30 dias",
IF('Base tratada'!$E1620&lt;=45, "31-45 dias",
IF('Base tratada'!$E1620&lt;=60, "46-60 dias",
IF('Base tratada'!$E1620&lt;=75, "61-75 dias", "76-99 dias")))))</f>
        <v>76-99 dias</v>
      </c>
      <c r="G1620" s="38">
        <v>41</v>
      </c>
      <c r="H1620" s="60" t="str">
        <f>IF('Base tratada'!$G1620&lt;=29,"24–29",
IF('Base tratada'!$G1620&lt;=39,"30–39",
IF('Base tratada'!$G1620&lt;=49,"40–49",
IF('Base tratada'!$G1620&lt;=59,"50–59",
IF('Base tratada'!$G1620&lt;=69,"60–69",
"70–80")))))</f>
        <v>40–49</v>
      </c>
      <c r="I1620" s="34">
        <v>2360</v>
      </c>
      <c r="J1620" s="58" t="str">
        <f>IF('Base tratada'!$K1620=1,"Divorciado",
IF('Base tratada'!$L1620=1,"Casado",
IF('Base tratada'!$M1620=1, "Solteiro",
IF('Base tratada'!$N1620=1,"Juntos",
"Viúvo"))))</f>
        <v>Juntos</v>
      </c>
      <c r="K1620" s="34">
        <v>0</v>
      </c>
      <c r="L1620" s="34">
        <v>0</v>
      </c>
      <c r="M1620" s="34">
        <v>0</v>
      </c>
      <c r="N1620" s="34">
        <v>1</v>
      </c>
      <c r="O1620" s="34">
        <v>0</v>
      </c>
      <c r="P1620" s="34">
        <v>0</v>
      </c>
      <c r="Q1620" s="34">
        <v>1</v>
      </c>
      <c r="R1620" s="34">
        <v>0</v>
      </c>
      <c r="S1620" s="34">
        <v>0</v>
      </c>
      <c r="T1620" s="34">
        <v>0</v>
      </c>
      <c r="U1620" s="35">
        <v>1</v>
      </c>
      <c r="V1620" s="35">
        <v>3</v>
      </c>
      <c r="W1620" s="35">
        <v>6</v>
      </c>
      <c r="X1620" s="35">
        <v>10</v>
      </c>
      <c r="Y1620" s="35">
        <v>0</v>
      </c>
      <c r="Z1620" s="35">
        <v>9</v>
      </c>
      <c r="AA1620" s="34">
        <v>1</v>
      </c>
      <c r="AB1620" s="34">
        <v>5</v>
      </c>
      <c r="AC1620" s="34">
        <v>1</v>
      </c>
      <c r="AD1620" s="34">
        <v>0</v>
      </c>
      <c r="AE1620" s="34">
        <v>3</v>
      </c>
      <c r="AF1620" s="58">
        <f>'Base tratada'!$AC1620+'Base tratada'!$AD1620+'Base tratada'!$AE1620</f>
        <v>4</v>
      </c>
      <c r="AG16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20" s="58" t="str">
        <f>IF('Base tratada'!$AC1620&gt;=MAX('Base tratada'!$AD1620,'Base tratada'!$AE1620),"Web",
IF('Base tratada'!$AD1620&gt;='Base tratada'!$AE1620,"Catalog",
"Store"))</f>
        <v>Store</v>
      </c>
      <c r="AI1620" s="59">
        <f>IF('Base tratada'!$AF1620=0,"0",'Base tratada'!$AK1620/'Base tratada'!$AF1620)</f>
        <v>5</v>
      </c>
      <c r="AJ1620" s="59" t="str">
        <f>IF('Base tratada'!$AI1620=0,"R$ 0",
IF('Base tratada'!$AI1620&lt;=25,"R$ 1–25",
IF('Base tratada'!$AI1620&lt;=50,"R$ 26–50",
"+R$ 50")))</f>
        <v>R$ 1–25</v>
      </c>
      <c r="AK1620" s="35">
        <v>20</v>
      </c>
      <c r="AL1620" s="58" t="str">
        <f>IF('Base tratada'!$AK1620&lt;=100,"R$ 0-100",
IF('Base tratada'!$AK1620&lt;=500,"R$ 101-500",
IF('Base tratada'!$AK1620&lt;=1000,"R$ 501-1000",
IF('Base tratada'!$AK1620&lt;=1500,"R$ 1001-1500",
"+R$ 1500"))))</f>
        <v>R$ 0-100</v>
      </c>
      <c r="AM1620" s="34">
        <v>0</v>
      </c>
      <c r="AN1620" s="34">
        <v>0</v>
      </c>
      <c r="AO1620" s="34">
        <v>0</v>
      </c>
      <c r="AP1620" s="34">
        <v>0</v>
      </c>
      <c r="AQ1620" s="34">
        <v>0</v>
      </c>
      <c r="AR1620" s="34">
        <v>0</v>
      </c>
      <c r="AS1620" s="34">
        <v>0</v>
      </c>
      <c r="AT1620" s="34">
        <v>3</v>
      </c>
      <c r="AU1620" s="34">
        <v>11</v>
      </c>
      <c r="AV1620" s="52">
        <v>11</v>
      </c>
      <c r="AW1620" s="57">
        <v>0</v>
      </c>
      <c r="AX1620" s="58" t="str">
        <f>IF(Tabela3[[#This Row],[Response]]=1, "Aceitou", "Não aceitou")</f>
        <v>Não aceitou</v>
      </c>
      <c r="AY1620" s="55" t="str">
        <f>Tabela3[[#This Row],[Faixa Recência]] &amp; " | " &amp; Tabela3[[#This Row],[Faixa Gasto]] &amp; " | " &amp; Tabela3[[#This Row],[Faixa ticket médio]]</f>
        <v>76-99 dias | R$ 0-100 | R$ 1–25</v>
      </c>
      <c r="AZ16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0" s="36"/>
    </row>
    <row r="1621" spans="1:54" x14ac:dyDescent="0.25">
      <c r="A1621" s="61">
        <v>1620</v>
      </c>
      <c r="B1621" s="37">
        <v>75774</v>
      </c>
      <c r="C1621" s="34">
        <v>1</v>
      </c>
      <c r="D1621" s="34">
        <v>0</v>
      </c>
      <c r="E1621" s="34">
        <v>27</v>
      </c>
      <c r="F1621" s="58" t="str">
        <f>IF('Base tratada'!$E1621&lt;=15,"0-15 dias",
IF('Base tratada'!$E1621&lt;=30, "16-30 dias",
IF('Base tratada'!$E1621&lt;=45, "31-45 dias",
IF('Base tratada'!$E1621&lt;=60, "46-60 dias",
IF('Base tratada'!$E1621&lt;=75, "61-75 dias", "76-99 dias")))))</f>
        <v>16-30 dias</v>
      </c>
      <c r="G1621" s="38">
        <v>39</v>
      </c>
      <c r="H1621" s="60" t="str">
        <f>IF('Base tratada'!$G1621&lt;=29,"24–29",
IF('Base tratada'!$G1621&lt;=39,"30–39",
IF('Base tratada'!$G1621&lt;=49,"40–49",
IF('Base tratada'!$G1621&lt;=59,"50–59",
IF('Base tratada'!$G1621&lt;=69,"60–69",
"70–80")))))</f>
        <v>30–39</v>
      </c>
      <c r="I1621" s="34">
        <v>2217</v>
      </c>
      <c r="J1621" s="58" t="str">
        <f>IF('Base tratada'!$K1621=1,"Divorciado",
IF('Base tratada'!$L1621=1,"Casado",
IF('Base tratada'!$M1621=1, "Solteiro",
IF('Base tratada'!$N1621=1,"Juntos",
"Viúvo"))))</f>
        <v>Juntos</v>
      </c>
      <c r="K1621" s="34">
        <v>0</v>
      </c>
      <c r="L1621" s="34">
        <v>0</v>
      </c>
      <c r="M1621" s="34">
        <v>0</v>
      </c>
      <c r="N1621" s="34">
        <v>1</v>
      </c>
      <c r="O1621" s="34">
        <v>0</v>
      </c>
      <c r="P1621" s="34">
        <v>1</v>
      </c>
      <c r="Q1621" s="34">
        <v>0</v>
      </c>
      <c r="R1621" s="34">
        <v>0</v>
      </c>
      <c r="S1621" s="34">
        <v>0</v>
      </c>
      <c r="T1621" s="34">
        <v>0</v>
      </c>
      <c r="U1621" s="35">
        <v>340</v>
      </c>
      <c r="V1621" s="35">
        <v>21</v>
      </c>
      <c r="W1621" s="35">
        <v>134</v>
      </c>
      <c r="X1621" s="35">
        <v>258</v>
      </c>
      <c r="Y1621" s="35">
        <v>14</v>
      </c>
      <c r="Z1621" s="35">
        <v>56</v>
      </c>
      <c r="AA1621" s="34">
        <v>1</v>
      </c>
      <c r="AB1621" s="34">
        <v>4</v>
      </c>
      <c r="AC1621" s="34">
        <v>7</v>
      </c>
      <c r="AD1621" s="34">
        <v>5</v>
      </c>
      <c r="AE1621" s="34">
        <v>8</v>
      </c>
      <c r="AF1621" s="58">
        <f>'Base tratada'!$AC1621+'Base tratada'!$AD1621+'Base tratada'!$AE1621</f>
        <v>20</v>
      </c>
      <c r="AG16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21" s="58" t="str">
        <f>IF('Base tratada'!$AC1621&gt;=MAX('Base tratada'!$AD1621,'Base tratada'!$AE1621),"Web",
IF('Base tratada'!$AD1621&gt;='Base tratada'!$AE1621,"Catalog",
"Store"))</f>
        <v>Store</v>
      </c>
      <c r="AI1621" s="59">
        <f>IF('Base tratada'!$AF1621=0,"0",'Base tratada'!$AK1621/'Base tratada'!$AF1621)</f>
        <v>38.35</v>
      </c>
      <c r="AJ1621" s="59" t="str">
        <f>IF('Base tratada'!$AI1621=0,"R$ 0",
IF('Base tratada'!$AI1621&lt;=25,"R$ 1–25",
IF('Base tratada'!$AI1621&lt;=50,"R$ 26–50",
"+R$ 50")))</f>
        <v>R$ 26–50</v>
      </c>
      <c r="AK1621" s="35">
        <v>767</v>
      </c>
      <c r="AL1621" s="58" t="str">
        <f>IF('Base tratada'!$AK1621&lt;=100,"R$ 0-100",
IF('Base tratada'!$AK1621&lt;=500,"R$ 101-500",
IF('Base tratada'!$AK1621&lt;=1000,"R$ 501-1000",
IF('Base tratada'!$AK1621&lt;=1500,"R$ 1001-1500",
"+R$ 1500"))))</f>
        <v>R$ 501-1000</v>
      </c>
      <c r="AM1621" s="34">
        <v>0</v>
      </c>
      <c r="AN1621" s="34">
        <v>0</v>
      </c>
      <c r="AO1621" s="34">
        <v>0</v>
      </c>
      <c r="AP1621" s="34">
        <v>0</v>
      </c>
      <c r="AQ1621" s="34">
        <v>0</v>
      </c>
      <c r="AR1621" s="34">
        <v>0</v>
      </c>
      <c r="AS1621" s="34">
        <v>0</v>
      </c>
      <c r="AT1621" s="34">
        <v>3</v>
      </c>
      <c r="AU1621" s="34">
        <v>11</v>
      </c>
      <c r="AV1621" s="52">
        <v>711</v>
      </c>
      <c r="AW1621" s="57">
        <v>0</v>
      </c>
      <c r="AX1621" s="58" t="str">
        <f>IF(Tabela3[[#This Row],[Response]]=1, "Aceitou", "Não aceitou")</f>
        <v>Não aceitou</v>
      </c>
      <c r="AY1621" s="55" t="str">
        <f>Tabela3[[#This Row],[Faixa Recência]] &amp; " | " &amp; Tabela3[[#This Row],[Faixa Gasto]] &amp; " | " &amp; Tabela3[[#This Row],[Faixa ticket médio]]</f>
        <v>16-30 dias | R$ 501-1000 | R$ 26–50</v>
      </c>
      <c r="AZ16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1" s="36"/>
    </row>
    <row r="1622" spans="1:54" x14ac:dyDescent="0.25">
      <c r="A1622" s="61">
        <v>1621</v>
      </c>
      <c r="B1622" s="37">
        <v>39228</v>
      </c>
      <c r="C1622" s="34">
        <v>0</v>
      </c>
      <c r="D1622" s="34">
        <v>0</v>
      </c>
      <c r="E1622" s="34">
        <v>1</v>
      </c>
      <c r="F1622" s="58" t="str">
        <f>IF('Base tratada'!$E1622&lt;=15,"0-15 dias",
IF('Base tratada'!$E1622&lt;=30, "16-30 dias",
IF('Base tratada'!$E1622&lt;=45, "31-45 dias",
IF('Base tratada'!$E1622&lt;=60, "46-60 dias",
IF('Base tratada'!$E1622&lt;=75, "61-75 dias", "76-99 dias")))))</f>
        <v>0-15 dias</v>
      </c>
      <c r="G1622" s="38">
        <v>60</v>
      </c>
      <c r="H1622" s="60" t="str">
        <f>IF('Base tratada'!$G1622&lt;=29,"24–29",
IF('Base tratada'!$G1622&lt;=39,"30–39",
IF('Base tratada'!$G1622&lt;=49,"40–49",
IF('Base tratada'!$G1622&lt;=59,"50–59",
IF('Base tratada'!$G1622&lt;=69,"60–69",
"70–80")))))</f>
        <v>60–69</v>
      </c>
      <c r="I1622" s="34">
        <v>2574</v>
      </c>
      <c r="J1622" s="58" t="str">
        <f>IF('Base tratada'!$K1622=1,"Divorciado",
IF('Base tratada'!$L1622=1,"Casado",
IF('Base tratada'!$M1622=1, "Solteiro",
IF('Base tratada'!$N1622=1,"Juntos",
"Viúvo"))))</f>
        <v>Divorciado</v>
      </c>
      <c r="K1622" s="34">
        <v>1</v>
      </c>
      <c r="L1622" s="34">
        <v>0</v>
      </c>
      <c r="M1622" s="34">
        <v>0</v>
      </c>
      <c r="N1622" s="34">
        <v>0</v>
      </c>
      <c r="O1622" s="34">
        <v>0</v>
      </c>
      <c r="P1622" s="34">
        <v>0</v>
      </c>
      <c r="Q1622" s="34">
        <v>0</v>
      </c>
      <c r="R1622" s="34">
        <v>0</v>
      </c>
      <c r="S1622" s="34">
        <v>1</v>
      </c>
      <c r="T1622" s="34">
        <v>0</v>
      </c>
      <c r="U1622" s="35">
        <v>7</v>
      </c>
      <c r="V1622" s="35">
        <v>1</v>
      </c>
      <c r="W1622" s="35">
        <v>6</v>
      </c>
      <c r="X1622" s="35">
        <v>0</v>
      </c>
      <c r="Y1622" s="35">
        <v>3</v>
      </c>
      <c r="Z1622" s="35">
        <v>3</v>
      </c>
      <c r="AA1622" s="34">
        <v>1</v>
      </c>
      <c r="AB1622" s="34">
        <v>4</v>
      </c>
      <c r="AC1622" s="34">
        <v>0</v>
      </c>
      <c r="AD1622" s="34">
        <v>0</v>
      </c>
      <c r="AE1622" s="34">
        <v>3</v>
      </c>
      <c r="AF1622" s="58">
        <f>'Base tratada'!$AC1622+'Base tratada'!$AD1622+'Base tratada'!$AE1622</f>
        <v>3</v>
      </c>
      <c r="AG16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22" s="58" t="str">
        <f>IF('Base tratada'!$AC1622&gt;=MAX('Base tratada'!$AD1622,'Base tratada'!$AE1622),"Web",
IF('Base tratada'!$AD1622&gt;='Base tratada'!$AE1622,"Catalog",
"Store"))</f>
        <v>Store</v>
      </c>
      <c r="AI1622" s="59">
        <f>IF('Base tratada'!$AF1622=0,"0",'Base tratada'!$AK1622/'Base tratada'!$AF1622)</f>
        <v>5.666666666666667</v>
      </c>
      <c r="AJ1622" s="59" t="str">
        <f>IF('Base tratada'!$AI1622=0,"R$ 0",
IF('Base tratada'!$AI1622&lt;=25,"R$ 1–25",
IF('Base tratada'!$AI1622&lt;=50,"R$ 26–50",
"+R$ 50")))</f>
        <v>R$ 1–25</v>
      </c>
      <c r="AK1622" s="35">
        <v>17</v>
      </c>
      <c r="AL1622" s="58" t="str">
        <f>IF('Base tratada'!$AK1622&lt;=100,"R$ 0-100",
IF('Base tratada'!$AK1622&lt;=500,"R$ 101-500",
IF('Base tratada'!$AK1622&lt;=1000,"R$ 501-1000",
IF('Base tratada'!$AK1622&lt;=1500,"R$ 1001-1500",
"+R$ 1500"))))</f>
        <v>R$ 0-100</v>
      </c>
      <c r="AM1622" s="34">
        <v>0</v>
      </c>
      <c r="AN1622" s="34">
        <v>0</v>
      </c>
      <c r="AO1622" s="34">
        <v>0</v>
      </c>
      <c r="AP1622" s="34">
        <v>0</v>
      </c>
      <c r="AQ1622" s="34">
        <v>0</v>
      </c>
      <c r="AR1622" s="34">
        <v>0</v>
      </c>
      <c r="AS1622" s="34">
        <v>0</v>
      </c>
      <c r="AT1622" s="34">
        <v>3</v>
      </c>
      <c r="AU1622" s="34">
        <v>11</v>
      </c>
      <c r="AV1622" s="52">
        <v>14</v>
      </c>
      <c r="AW1622" s="57">
        <v>0</v>
      </c>
      <c r="AX1622" s="58" t="str">
        <f>IF(Tabela3[[#This Row],[Response]]=1, "Aceitou", "Não aceitou")</f>
        <v>Não aceitou</v>
      </c>
      <c r="AY1622" s="55" t="str">
        <f>Tabela3[[#This Row],[Faixa Recência]] &amp; " | " &amp; Tabela3[[#This Row],[Faixa Gasto]] &amp; " | " &amp; Tabela3[[#This Row],[Faixa ticket médio]]</f>
        <v>0-15 dias | R$ 0-100 | R$ 1–25</v>
      </c>
      <c r="AZ16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2" s="36"/>
    </row>
    <row r="1623" spans="1:54" x14ac:dyDescent="0.25">
      <c r="A1623" s="61">
        <v>1622</v>
      </c>
      <c r="B1623" s="37">
        <v>58494</v>
      </c>
      <c r="C1623" s="34">
        <v>0</v>
      </c>
      <c r="D1623" s="34">
        <v>1</v>
      </c>
      <c r="E1623" s="34">
        <v>56</v>
      </c>
      <c r="F1623" s="58" t="str">
        <f>IF('Base tratada'!$E1623&lt;=15,"0-15 dias",
IF('Base tratada'!$E1623&lt;=30, "16-30 dias",
IF('Base tratada'!$E1623&lt;=45, "31-45 dias",
IF('Base tratada'!$E1623&lt;=60, "46-60 dias",
IF('Base tratada'!$E1623&lt;=75, "61-75 dias", "76-99 dias")))))</f>
        <v>46-60 dias</v>
      </c>
      <c r="G1623" s="38">
        <v>46</v>
      </c>
      <c r="H1623" s="60" t="str">
        <f>IF('Base tratada'!$G1623&lt;=29,"24–29",
IF('Base tratada'!$G1623&lt;=39,"30–39",
IF('Base tratada'!$G1623&lt;=49,"40–49",
IF('Base tratada'!$G1623&lt;=59,"50–59",
IF('Base tratada'!$G1623&lt;=69,"60–69",
"70–80")))))</f>
        <v>40–49</v>
      </c>
      <c r="I1623" s="34">
        <v>2358</v>
      </c>
      <c r="J1623" s="58" t="str">
        <f>IF('Base tratada'!$K1623=1,"Divorciado",
IF('Base tratada'!$L1623=1,"Casado",
IF('Base tratada'!$M1623=1, "Solteiro",
IF('Base tratada'!$N1623=1,"Juntos",
"Viúvo"))))</f>
        <v>Casado</v>
      </c>
      <c r="K1623" s="34">
        <v>0</v>
      </c>
      <c r="L1623" s="34">
        <v>1</v>
      </c>
      <c r="M1623" s="34">
        <v>0</v>
      </c>
      <c r="N1623" s="34">
        <v>0</v>
      </c>
      <c r="O1623" s="34">
        <v>0</v>
      </c>
      <c r="P1623" s="34">
        <v>0</v>
      </c>
      <c r="Q1623" s="34">
        <v>0</v>
      </c>
      <c r="R1623" s="34">
        <v>0</v>
      </c>
      <c r="S1623" s="34">
        <v>1</v>
      </c>
      <c r="T1623" s="34">
        <v>0</v>
      </c>
      <c r="U1623" s="35">
        <v>298</v>
      </c>
      <c r="V1623" s="35">
        <v>7</v>
      </c>
      <c r="W1623" s="35">
        <v>68</v>
      </c>
      <c r="X1623" s="35">
        <v>4</v>
      </c>
      <c r="Y1623" s="35">
        <v>0</v>
      </c>
      <c r="Z1623" s="35">
        <v>19</v>
      </c>
      <c r="AA1623" s="34">
        <v>2</v>
      </c>
      <c r="AB1623" s="34">
        <v>6</v>
      </c>
      <c r="AC1623" s="34">
        <v>6</v>
      </c>
      <c r="AD1623" s="34">
        <v>2</v>
      </c>
      <c r="AE1623" s="34">
        <v>6</v>
      </c>
      <c r="AF1623" s="58">
        <f>'Base tratada'!$AC1623+'Base tratada'!$AD1623+'Base tratada'!$AE1623</f>
        <v>14</v>
      </c>
      <c r="AG16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23" s="58" t="str">
        <f>IF('Base tratada'!$AC1623&gt;=MAX('Base tratada'!$AD1623,'Base tratada'!$AE1623),"Web",
IF('Base tratada'!$AD1623&gt;='Base tratada'!$AE1623,"Catalog",
"Store"))</f>
        <v>Web</v>
      </c>
      <c r="AI1623" s="59">
        <f>IF('Base tratada'!$AF1623=0,"0",'Base tratada'!$AK1623/'Base tratada'!$AF1623)</f>
        <v>26.928571428571427</v>
      </c>
      <c r="AJ1623" s="59" t="str">
        <f>IF('Base tratada'!$AI1623=0,"R$ 0",
IF('Base tratada'!$AI1623&lt;=25,"R$ 1–25",
IF('Base tratada'!$AI1623&lt;=50,"R$ 26–50",
"+R$ 50")))</f>
        <v>R$ 26–50</v>
      </c>
      <c r="AK1623" s="35">
        <v>377</v>
      </c>
      <c r="AL1623" s="58" t="str">
        <f>IF('Base tratada'!$AK1623&lt;=100,"R$ 0-100",
IF('Base tratada'!$AK1623&lt;=500,"R$ 101-500",
IF('Base tratada'!$AK1623&lt;=1000,"R$ 501-1000",
IF('Base tratada'!$AK1623&lt;=1500,"R$ 1001-1500",
"+R$ 1500"))))</f>
        <v>R$ 101-500</v>
      </c>
      <c r="AM1623" s="34">
        <v>0</v>
      </c>
      <c r="AN1623" s="34">
        <v>0</v>
      </c>
      <c r="AO1623" s="34">
        <v>0</v>
      </c>
      <c r="AP1623" s="34">
        <v>0</v>
      </c>
      <c r="AQ1623" s="34">
        <v>0</v>
      </c>
      <c r="AR1623" s="34">
        <v>0</v>
      </c>
      <c r="AS1623" s="34">
        <v>0</v>
      </c>
      <c r="AT1623" s="34">
        <v>3</v>
      </c>
      <c r="AU1623" s="34">
        <v>11</v>
      </c>
      <c r="AV1623" s="52">
        <v>358</v>
      </c>
      <c r="AW1623" s="57">
        <v>0</v>
      </c>
      <c r="AX1623" s="58" t="str">
        <f>IF(Tabela3[[#This Row],[Response]]=1, "Aceitou", "Não aceitou")</f>
        <v>Não aceitou</v>
      </c>
      <c r="AY1623" s="55" t="str">
        <f>Tabela3[[#This Row],[Faixa Recência]] &amp; " | " &amp; Tabela3[[#This Row],[Faixa Gasto]] &amp; " | " &amp; Tabela3[[#This Row],[Faixa ticket médio]]</f>
        <v>46-60 dias | R$ 101-500 | R$ 26–50</v>
      </c>
      <c r="AZ16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3" s="36"/>
    </row>
    <row r="1624" spans="1:54" x14ac:dyDescent="0.25">
      <c r="A1624" s="61">
        <v>1623</v>
      </c>
      <c r="B1624" s="37">
        <v>58684</v>
      </c>
      <c r="C1624" s="34">
        <v>0</v>
      </c>
      <c r="D1624" s="34">
        <v>0</v>
      </c>
      <c r="E1624" s="34">
        <v>71</v>
      </c>
      <c r="F1624" s="58" t="str">
        <f>IF('Base tratada'!$E1624&lt;=15,"0-15 dias",
IF('Base tratada'!$E1624&lt;=30, "16-30 dias",
IF('Base tratada'!$E1624&lt;=45, "31-45 dias",
IF('Base tratada'!$E1624&lt;=60, "46-60 dias",
IF('Base tratada'!$E1624&lt;=75, "61-75 dias", "76-99 dias")))))</f>
        <v>61-75 dias</v>
      </c>
      <c r="G1624" s="38">
        <v>39</v>
      </c>
      <c r="H1624" s="60" t="str">
        <f>IF('Base tratada'!$G1624&lt;=29,"24–29",
IF('Base tratada'!$G1624&lt;=39,"30–39",
IF('Base tratada'!$G1624&lt;=49,"40–49",
IF('Base tratada'!$G1624&lt;=59,"50–59",
IF('Base tratada'!$G1624&lt;=69,"60–69",
"70–80")))))</f>
        <v>30–39</v>
      </c>
      <c r="I1624" s="34">
        <v>2172</v>
      </c>
      <c r="J1624" s="58" t="str">
        <f>IF('Base tratada'!$K1624=1,"Divorciado",
IF('Base tratada'!$L1624=1,"Casado",
IF('Base tratada'!$M1624=1, "Solteiro",
IF('Base tratada'!$N1624=1,"Juntos",
"Viúvo"))))</f>
        <v>Solteiro</v>
      </c>
      <c r="K1624" s="34">
        <v>0</v>
      </c>
      <c r="L1624" s="34">
        <v>0</v>
      </c>
      <c r="M1624" s="34">
        <v>1</v>
      </c>
      <c r="N1624" s="34">
        <v>0</v>
      </c>
      <c r="O1624" s="34">
        <v>0</v>
      </c>
      <c r="P1624" s="34">
        <v>0</v>
      </c>
      <c r="Q1624" s="34">
        <v>0</v>
      </c>
      <c r="R1624" s="34">
        <v>1</v>
      </c>
      <c r="S1624" s="34">
        <v>0</v>
      </c>
      <c r="T1624" s="34">
        <v>0</v>
      </c>
      <c r="U1624" s="35">
        <v>479</v>
      </c>
      <c r="V1624" s="35">
        <v>35</v>
      </c>
      <c r="W1624" s="35">
        <v>179</v>
      </c>
      <c r="X1624" s="35">
        <v>28</v>
      </c>
      <c r="Y1624" s="35">
        <v>7</v>
      </c>
      <c r="Z1624" s="35">
        <v>85</v>
      </c>
      <c r="AA1624" s="34">
        <v>1</v>
      </c>
      <c r="AB1624" s="34">
        <v>2</v>
      </c>
      <c r="AC1624" s="34">
        <v>5</v>
      </c>
      <c r="AD1624" s="34">
        <v>3</v>
      </c>
      <c r="AE1624" s="34">
        <v>12</v>
      </c>
      <c r="AF1624" s="58">
        <f>'Base tratada'!$AC1624+'Base tratada'!$AD1624+'Base tratada'!$AE1624</f>
        <v>20</v>
      </c>
      <c r="AG16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24" s="58" t="str">
        <f>IF('Base tratada'!$AC1624&gt;=MAX('Base tratada'!$AD1624,'Base tratada'!$AE1624),"Web",
IF('Base tratada'!$AD1624&gt;='Base tratada'!$AE1624,"Catalog",
"Store"))</f>
        <v>Store</v>
      </c>
      <c r="AI1624" s="59">
        <f>IF('Base tratada'!$AF1624=0,"0",'Base tratada'!$AK1624/'Base tratada'!$AF1624)</f>
        <v>36.4</v>
      </c>
      <c r="AJ1624" s="59" t="str">
        <f>IF('Base tratada'!$AI1624=0,"R$ 0",
IF('Base tratada'!$AI1624&lt;=25,"R$ 1–25",
IF('Base tratada'!$AI1624&lt;=50,"R$ 26–50",
"+R$ 50")))</f>
        <v>R$ 26–50</v>
      </c>
      <c r="AK1624" s="35">
        <v>728</v>
      </c>
      <c r="AL1624" s="58" t="str">
        <f>IF('Base tratada'!$AK1624&lt;=100,"R$ 0-100",
IF('Base tratada'!$AK1624&lt;=500,"R$ 101-500",
IF('Base tratada'!$AK1624&lt;=1000,"R$ 501-1000",
IF('Base tratada'!$AK1624&lt;=1500,"R$ 1001-1500",
"+R$ 1500"))))</f>
        <v>R$ 501-1000</v>
      </c>
      <c r="AM1624" s="34">
        <v>0</v>
      </c>
      <c r="AN1624" s="34">
        <v>0</v>
      </c>
      <c r="AO1624" s="34">
        <v>0</v>
      </c>
      <c r="AP1624" s="34">
        <v>1</v>
      </c>
      <c r="AQ1624" s="34">
        <v>0</v>
      </c>
      <c r="AR1624" s="34">
        <v>1</v>
      </c>
      <c r="AS1624" s="34">
        <v>0</v>
      </c>
      <c r="AT1624" s="34">
        <v>3</v>
      </c>
      <c r="AU1624" s="34">
        <v>11</v>
      </c>
      <c r="AV1624" s="52">
        <v>643</v>
      </c>
      <c r="AW1624" s="57">
        <v>0</v>
      </c>
      <c r="AX1624" s="58" t="str">
        <f>IF(Tabela3[[#This Row],[Response]]=1, "Aceitou", "Não aceitou")</f>
        <v>Não aceitou</v>
      </c>
      <c r="AY1624" s="55" t="str">
        <f>Tabela3[[#This Row],[Faixa Recência]] &amp; " | " &amp; Tabela3[[#This Row],[Faixa Gasto]] &amp; " | " &amp; Tabela3[[#This Row],[Faixa ticket médio]]</f>
        <v>61-75 dias | R$ 501-1000 | R$ 26–50</v>
      </c>
      <c r="AZ16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4" s="36"/>
    </row>
    <row r="1625" spans="1:54" x14ac:dyDescent="0.25">
      <c r="A1625" s="61">
        <v>1624</v>
      </c>
      <c r="B1625" s="37">
        <v>57136</v>
      </c>
      <c r="C1625" s="34">
        <v>0</v>
      </c>
      <c r="D1625" s="34">
        <v>0</v>
      </c>
      <c r="E1625" s="34">
        <v>18</v>
      </c>
      <c r="F1625" s="58" t="str">
        <f>IF('Base tratada'!$E1625&lt;=15,"0-15 dias",
IF('Base tratada'!$E1625&lt;=30, "16-30 dias",
IF('Base tratada'!$E1625&lt;=45, "31-45 dias",
IF('Base tratada'!$E1625&lt;=60, "46-60 dias",
IF('Base tratada'!$E1625&lt;=75, "61-75 dias", "76-99 dias")))))</f>
        <v>16-30 dias</v>
      </c>
      <c r="G1625" s="38">
        <v>53</v>
      </c>
      <c r="H1625" s="60" t="str">
        <f>IF('Base tratada'!$G1625&lt;=29,"24–29",
IF('Base tratada'!$G1625&lt;=39,"30–39",
IF('Base tratada'!$G1625&lt;=49,"40–49",
IF('Base tratada'!$G1625&lt;=59,"50–59",
IF('Base tratada'!$G1625&lt;=69,"60–69",
"70–80")))))</f>
        <v>50–59</v>
      </c>
      <c r="I1625" s="34">
        <v>2566</v>
      </c>
      <c r="J1625" s="58" t="str">
        <f>IF('Base tratada'!$K1625=1,"Divorciado",
IF('Base tratada'!$L1625=1,"Casado",
IF('Base tratada'!$M1625=1, "Solteiro",
IF('Base tratada'!$N1625=1,"Juntos",
"Viúvo"))))</f>
        <v>Divorciado</v>
      </c>
      <c r="K1625" s="34">
        <v>1</v>
      </c>
      <c r="L1625" s="34">
        <v>0</v>
      </c>
      <c r="M1625" s="34">
        <v>0</v>
      </c>
      <c r="N1625" s="34">
        <v>0</v>
      </c>
      <c r="O1625" s="34">
        <v>0</v>
      </c>
      <c r="P1625" s="34">
        <v>0</v>
      </c>
      <c r="Q1625" s="34">
        <v>0</v>
      </c>
      <c r="R1625" s="34">
        <v>1</v>
      </c>
      <c r="S1625" s="34">
        <v>0</v>
      </c>
      <c r="T1625" s="34">
        <v>0</v>
      </c>
      <c r="U1625" s="35">
        <v>267</v>
      </c>
      <c r="V1625" s="35">
        <v>140</v>
      </c>
      <c r="W1625" s="35">
        <v>599</v>
      </c>
      <c r="X1625" s="35">
        <v>34</v>
      </c>
      <c r="Y1625" s="35">
        <v>12</v>
      </c>
      <c r="Z1625" s="35">
        <v>127</v>
      </c>
      <c r="AA1625" s="34">
        <v>1</v>
      </c>
      <c r="AB1625" s="34">
        <v>6</v>
      </c>
      <c r="AC1625" s="34">
        <v>7</v>
      </c>
      <c r="AD1625" s="34">
        <v>5</v>
      </c>
      <c r="AE1625" s="34">
        <v>7</v>
      </c>
      <c r="AF1625" s="58">
        <f>'Base tratada'!$AC1625+'Base tratada'!$AD1625+'Base tratada'!$AE1625</f>
        <v>19</v>
      </c>
      <c r="AG16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25" s="58" t="str">
        <f>IF('Base tratada'!$AC1625&gt;=MAX('Base tratada'!$AD1625,'Base tratada'!$AE1625),"Web",
IF('Base tratada'!$AD1625&gt;='Base tratada'!$AE1625,"Catalog",
"Store"))</f>
        <v>Web</v>
      </c>
      <c r="AI1625" s="59">
        <f>IF('Base tratada'!$AF1625=0,"0",'Base tratada'!$AK1625/'Base tratada'!$AF1625)</f>
        <v>55.368421052631582</v>
      </c>
      <c r="AJ1625" s="59" t="str">
        <f>IF('Base tratada'!$AI1625=0,"R$ 0",
IF('Base tratada'!$AI1625&lt;=25,"R$ 1–25",
IF('Base tratada'!$AI1625&lt;=50,"R$ 26–50",
"+R$ 50")))</f>
        <v>+R$ 50</v>
      </c>
      <c r="AK1625" s="35">
        <v>1052</v>
      </c>
      <c r="AL1625" s="58" t="str">
        <f>IF('Base tratada'!$AK1625&lt;=100,"R$ 0-100",
IF('Base tratada'!$AK1625&lt;=500,"R$ 101-500",
IF('Base tratada'!$AK1625&lt;=1000,"R$ 501-1000",
IF('Base tratada'!$AK1625&lt;=1500,"R$ 1001-1500",
"+R$ 1500"))))</f>
        <v>R$ 1001-1500</v>
      </c>
      <c r="AM1625" s="34">
        <v>0</v>
      </c>
      <c r="AN1625" s="34">
        <v>0</v>
      </c>
      <c r="AO1625" s="34">
        <v>0</v>
      </c>
      <c r="AP1625" s="34">
        <v>0</v>
      </c>
      <c r="AQ1625" s="34">
        <v>0</v>
      </c>
      <c r="AR1625" s="34">
        <v>0</v>
      </c>
      <c r="AS1625" s="34">
        <v>0</v>
      </c>
      <c r="AT1625" s="34">
        <v>3</v>
      </c>
      <c r="AU1625" s="34">
        <v>11</v>
      </c>
      <c r="AV1625" s="52">
        <v>925</v>
      </c>
      <c r="AW1625" s="57">
        <v>1</v>
      </c>
      <c r="AX1625" s="58" t="str">
        <f>IF(Tabela3[[#This Row],[Response]]=1, "Aceitou", "Não aceitou")</f>
        <v>Aceitou</v>
      </c>
      <c r="AY1625" s="55" t="str">
        <f>Tabela3[[#This Row],[Faixa Recência]] &amp; " | " &amp; Tabela3[[#This Row],[Faixa Gasto]] &amp; " | " &amp; Tabela3[[#This Row],[Faixa ticket médio]]</f>
        <v>16-30 dias | R$ 1001-1500 | +R$ 50</v>
      </c>
      <c r="AZ16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25" s="36"/>
    </row>
    <row r="1626" spans="1:54" x14ac:dyDescent="0.25">
      <c r="A1626" s="61">
        <v>1625</v>
      </c>
      <c r="B1626" s="37">
        <v>56551</v>
      </c>
      <c r="C1626" s="34">
        <v>1</v>
      </c>
      <c r="D1626" s="34">
        <v>1</v>
      </c>
      <c r="E1626" s="34">
        <v>48</v>
      </c>
      <c r="F1626" s="58" t="str">
        <f>IF('Base tratada'!$E1626&lt;=15,"0-15 dias",
IF('Base tratada'!$E1626&lt;=30, "16-30 dias",
IF('Base tratada'!$E1626&lt;=45, "31-45 dias",
IF('Base tratada'!$E1626&lt;=60, "46-60 dias",
IF('Base tratada'!$E1626&lt;=75, "61-75 dias", "76-99 dias")))))</f>
        <v>46-60 dias</v>
      </c>
      <c r="G1626" s="38">
        <v>70</v>
      </c>
      <c r="H1626" s="60" t="str">
        <f>IF('Base tratada'!$G1626&lt;=29,"24–29",
IF('Base tratada'!$G1626&lt;=39,"30–39",
IF('Base tratada'!$G1626&lt;=49,"40–49",
IF('Base tratada'!$G1626&lt;=59,"50–59",
IF('Base tratada'!$G1626&lt;=69,"60–69",
"70–80")))))</f>
        <v>70–80</v>
      </c>
      <c r="I1626" s="34">
        <v>2212</v>
      </c>
      <c r="J1626" s="58" t="str">
        <f>IF('Base tratada'!$K1626=1,"Divorciado",
IF('Base tratada'!$L1626=1,"Casado",
IF('Base tratada'!$M1626=1, "Solteiro",
IF('Base tratada'!$N1626=1,"Juntos",
"Viúvo"))))</f>
        <v>Viúvo</v>
      </c>
      <c r="K1626" s="34">
        <v>0</v>
      </c>
      <c r="L1626" s="34">
        <v>0</v>
      </c>
      <c r="M1626" s="34">
        <v>0</v>
      </c>
      <c r="N1626" s="34">
        <v>0</v>
      </c>
      <c r="O1626" s="34">
        <v>1</v>
      </c>
      <c r="P1626" s="34">
        <v>0</v>
      </c>
      <c r="Q1626" s="34">
        <v>0</v>
      </c>
      <c r="R1626" s="34">
        <v>0</v>
      </c>
      <c r="S1626" s="34">
        <v>0</v>
      </c>
      <c r="T1626" s="34">
        <v>1</v>
      </c>
      <c r="U1626" s="35">
        <v>67</v>
      </c>
      <c r="V1626" s="35">
        <v>4</v>
      </c>
      <c r="W1626" s="35">
        <v>32</v>
      </c>
      <c r="X1626" s="35">
        <v>17</v>
      </c>
      <c r="Y1626" s="35">
        <v>2</v>
      </c>
      <c r="Z1626" s="35">
        <v>16</v>
      </c>
      <c r="AA1626" s="34">
        <v>3</v>
      </c>
      <c r="AB1626" s="34">
        <v>4</v>
      </c>
      <c r="AC1626" s="34">
        <v>2</v>
      </c>
      <c r="AD1626" s="34">
        <v>1</v>
      </c>
      <c r="AE1626" s="34">
        <v>4</v>
      </c>
      <c r="AF1626" s="58">
        <f>'Base tratada'!$AC1626+'Base tratada'!$AD1626+'Base tratada'!$AE1626</f>
        <v>7</v>
      </c>
      <c r="AG16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26" s="58" t="str">
        <f>IF('Base tratada'!$AC1626&gt;=MAX('Base tratada'!$AD1626,'Base tratada'!$AE1626),"Web",
IF('Base tratada'!$AD1626&gt;='Base tratada'!$AE1626,"Catalog",
"Store"))</f>
        <v>Store</v>
      </c>
      <c r="AI1626" s="59">
        <f>IF('Base tratada'!$AF1626=0,"0",'Base tratada'!$AK1626/'Base tratada'!$AF1626)</f>
        <v>17.428571428571427</v>
      </c>
      <c r="AJ1626" s="59" t="str">
        <f>IF('Base tratada'!$AI1626=0,"R$ 0",
IF('Base tratada'!$AI1626&lt;=25,"R$ 1–25",
IF('Base tratada'!$AI1626&lt;=50,"R$ 26–50",
"+R$ 50")))</f>
        <v>R$ 1–25</v>
      </c>
      <c r="AK1626" s="35">
        <v>122</v>
      </c>
      <c r="AL1626" s="58" t="str">
        <f>IF('Base tratada'!$AK1626&lt;=100,"R$ 0-100",
IF('Base tratada'!$AK1626&lt;=500,"R$ 101-500",
IF('Base tratada'!$AK1626&lt;=1000,"R$ 501-1000",
IF('Base tratada'!$AK1626&lt;=1500,"R$ 1001-1500",
"+R$ 1500"))))</f>
        <v>R$ 101-500</v>
      </c>
      <c r="AM1626" s="34">
        <v>0</v>
      </c>
      <c r="AN1626" s="34">
        <v>0</v>
      </c>
      <c r="AO1626" s="34">
        <v>0</v>
      </c>
      <c r="AP1626" s="34">
        <v>0</v>
      </c>
      <c r="AQ1626" s="34">
        <v>0</v>
      </c>
      <c r="AR1626" s="34">
        <v>0</v>
      </c>
      <c r="AS1626" s="34">
        <v>0</v>
      </c>
      <c r="AT1626" s="34">
        <v>3</v>
      </c>
      <c r="AU1626" s="34">
        <v>11</v>
      </c>
      <c r="AV1626" s="52">
        <v>106</v>
      </c>
      <c r="AW1626" s="57">
        <v>0</v>
      </c>
      <c r="AX1626" s="58" t="str">
        <f>IF(Tabela3[[#This Row],[Response]]=1, "Aceitou", "Não aceitou")</f>
        <v>Não aceitou</v>
      </c>
      <c r="AY1626" s="55" t="str">
        <f>Tabela3[[#This Row],[Faixa Recência]] &amp; " | " &amp; Tabela3[[#This Row],[Faixa Gasto]] &amp; " | " &amp; Tabela3[[#This Row],[Faixa ticket médio]]</f>
        <v>46-60 dias | R$ 101-500 | R$ 1–25</v>
      </c>
      <c r="AZ16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6" s="36"/>
    </row>
    <row r="1627" spans="1:54" x14ac:dyDescent="0.25">
      <c r="A1627" s="61">
        <v>1626</v>
      </c>
      <c r="B1627" s="37">
        <v>22448</v>
      </c>
      <c r="C1627" s="34">
        <v>1</v>
      </c>
      <c r="D1627" s="34">
        <v>0</v>
      </c>
      <c r="E1627" s="34">
        <v>86</v>
      </c>
      <c r="F1627" s="58" t="str">
        <f>IF('Base tratada'!$E1627&lt;=15,"0-15 dias",
IF('Base tratada'!$E1627&lt;=30, "16-30 dias",
IF('Base tratada'!$E1627&lt;=45, "31-45 dias",
IF('Base tratada'!$E1627&lt;=60, "46-60 dias",
IF('Base tratada'!$E1627&lt;=75, "61-75 dias", "76-99 dias")))))</f>
        <v>76-99 dias</v>
      </c>
      <c r="G1627" s="38">
        <v>38</v>
      </c>
      <c r="H1627" s="60" t="str">
        <f>IF('Base tratada'!$G1627&lt;=29,"24–29",
IF('Base tratada'!$G1627&lt;=39,"30–39",
IF('Base tratada'!$G1627&lt;=49,"40–49",
IF('Base tratada'!$G1627&lt;=59,"50–59",
IF('Base tratada'!$G1627&lt;=69,"60–69",
"70–80")))))</f>
        <v>30–39</v>
      </c>
      <c r="I1627" s="34">
        <v>2282</v>
      </c>
      <c r="J1627" s="58" t="str">
        <f>IF('Base tratada'!$K1627=1,"Divorciado",
IF('Base tratada'!$L1627=1,"Casado",
IF('Base tratada'!$M1627=1, "Solteiro",
IF('Base tratada'!$N1627=1,"Juntos",
"Viúvo"))))</f>
        <v>Casado</v>
      </c>
      <c r="K1627" s="34">
        <v>0</v>
      </c>
      <c r="L1627" s="34">
        <v>1</v>
      </c>
      <c r="M1627" s="34">
        <v>0</v>
      </c>
      <c r="N1627" s="34">
        <v>0</v>
      </c>
      <c r="O1627" s="34">
        <v>0</v>
      </c>
      <c r="P1627" s="34">
        <v>0</v>
      </c>
      <c r="Q1627" s="34">
        <v>0</v>
      </c>
      <c r="R1627" s="34">
        <v>1</v>
      </c>
      <c r="S1627" s="34">
        <v>0</v>
      </c>
      <c r="T1627" s="34">
        <v>0</v>
      </c>
      <c r="U1627" s="35">
        <v>3</v>
      </c>
      <c r="V1627" s="35">
        <v>1</v>
      </c>
      <c r="W1627" s="35">
        <v>8</v>
      </c>
      <c r="X1627" s="35">
        <v>23</v>
      </c>
      <c r="Y1627" s="35">
        <v>2</v>
      </c>
      <c r="Z1627" s="35">
        <v>18</v>
      </c>
      <c r="AA1627" s="34">
        <v>3</v>
      </c>
      <c r="AB1627" s="34">
        <v>3</v>
      </c>
      <c r="AC1627" s="34">
        <v>2</v>
      </c>
      <c r="AD1627" s="34">
        <v>1</v>
      </c>
      <c r="AE1627" s="34">
        <v>3</v>
      </c>
      <c r="AF1627" s="58">
        <f>'Base tratada'!$AC1627+'Base tratada'!$AD1627+'Base tratada'!$AE1627</f>
        <v>6</v>
      </c>
      <c r="AG16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27" s="58" t="str">
        <f>IF('Base tratada'!$AC1627&gt;=MAX('Base tratada'!$AD1627,'Base tratada'!$AE1627),"Web",
IF('Base tratada'!$AD1627&gt;='Base tratada'!$AE1627,"Catalog",
"Store"))</f>
        <v>Store</v>
      </c>
      <c r="AI1627" s="59">
        <f>IF('Base tratada'!$AF1627=0,"0",'Base tratada'!$AK1627/'Base tratada'!$AF1627)</f>
        <v>6.166666666666667</v>
      </c>
      <c r="AJ1627" s="59" t="str">
        <f>IF('Base tratada'!$AI1627=0,"R$ 0",
IF('Base tratada'!$AI1627&lt;=25,"R$ 1–25",
IF('Base tratada'!$AI1627&lt;=50,"R$ 26–50",
"+R$ 50")))</f>
        <v>R$ 1–25</v>
      </c>
      <c r="AK1627" s="35">
        <v>37</v>
      </c>
      <c r="AL1627" s="58" t="str">
        <f>IF('Base tratada'!$AK1627&lt;=100,"R$ 0-100",
IF('Base tratada'!$AK1627&lt;=500,"R$ 101-500",
IF('Base tratada'!$AK1627&lt;=1000,"R$ 501-1000",
IF('Base tratada'!$AK1627&lt;=1500,"R$ 1001-1500",
"+R$ 1500"))))</f>
        <v>R$ 0-100</v>
      </c>
      <c r="AM1627" s="34">
        <v>0</v>
      </c>
      <c r="AN1627" s="34">
        <v>0</v>
      </c>
      <c r="AO1627" s="34">
        <v>0</v>
      </c>
      <c r="AP1627" s="34">
        <v>0</v>
      </c>
      <c r="AQ1627" s="34">
        <v>0</v>
      </c>
      <c r="AR1627" s="34">
        <v>0</v>
      </c>
      <c r="AS1627" s="34">
        <v>0</v>
      </c>
      <c r="AT1627" s="34">
        <v>3</v>
      </c>
      <c r="AU1627" s="34">
        <v>11</v>
      </c>
      <c r="AV1627" s="52">
        <v>19</v>
      </c>
      <c r="AW1627" s="57">
        <v>0</v>
      </c>
      <c r="AX1627" s="58" t="str">
        <f>IF(Tabela3[[#This Row],[Response]]=1, "Aceitou", "Não aceitou")</f>
        <v>Não aceitou</v>
      </c>
      <c r="AY1627" s="55" t="str">
        <f>Tabela3[[#This Row],[Faixa Recência]] &amp; " | " &amp; Tabela3[[#This Row],[Faixa Gasto]] &amp; " | " &amp; Tabela3[[#This Row],[Faixa ticket médio]]</f>
        <v>76-99 dias | R$ 0-100 | R$ 1–25</v>
      </c>
      <c r="AZ16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7" s="36"/>
    </row>
    <row r="1628" spans="1:54" x14ac:dyDescent="0.25">
      <c r="A1628" s="61">
        <v>1627</v>
      </c>
      <c r="B1628" s="37">
        <v>82014</v>
      </c>
      <c r="C1628" s="34">
        <v>0</v>
      </c>
      <c r="D1628" s="34">
        <v>0</v>
      </c>
      <c r="E1628" s="34">
        <v>48</v>
      </c>
      <c r="F1628" s="58" t="str">
        <f>IF('Base tratada'!$E1628&lt;=15,"0-15 dias",
IF('Base tratada'!$E1628&lt;=30, "16-30 dias",
IF('Base tratada'!$E1628&lt;=45, "31-45 dias",
IF('Base tratada'!$E1628&lt;=60, "46-60 dias",
IF('Base tratada'!$E1628&lt;=75, "61-75 dias", "76-99 dias")))))</f>
        <v>46-60 dias</v>
      </c>
      <c r="G1628" s="38">
        <v>59</v>
      </c>
      <c r="H1628" s="60" t="str">
        <f>IF('Base tratada'!$G1628&lt;=29,"24–29",
IF('Base tratada'!$G1628&lt;=39,"30–39",
IF('Base tratada'!$G1628&lt;=49,"40–49",
IF('Base tratada'!$G1628&lt;=59,"50–59",
IF('Base tratada'!$G1628&lt;=69,"60–69",
"70–80")))))</f>
        <v>50–59</v>
      </c>
      <c r="I1628" s="34">
        <v>2837</v>
      </c>
      <c r="J1628" s="58" t="str">
        <f>IF('Base tratada'!$K1628=1,"Divorciado",
IF('Base tratada'!$L1628=1,"Casado",
IF('Base tratada'!$M1628=1, "Solteiro",
IF('Base tratada'!$N1628=1,"Juntos",
"Viúvo"))))</f>
        <v>Solteiro</v>
      </c>
      <c r="K1628" s="34">
        <v>0</v>
      </c>
      <c r="L1628" s="34">
        <v>0</v>
      </c>
      <c r="M1628" s="34">
        <v>1</v>
      </c>
      <c r="N1628" s="34">
        <v>0</v>
      </c>
      <c r="O1628" s="34">
        <v>0</v>
      </c>
      <c r="P1628" s="34">
        <v>0</v>
      </c>
      <c r="Q1628" s="34">
        <v>0</v>
      </c>
      <c r="R1628" s="34">
        <v>1</v>
      </c>
      <c r="S1628" s="34">
        <v>0</v>
      </c>
      <c r="T1628" s="34">
        <v>0</v>
      </c>
      <c r="U1628" s="35">
        <v>980</v>
      </c>
      <c r="V1628" s="35">
        <v>37</v>
      </c>
      <c r="W1628" s="35">
        <v>265</v>
      </c>
      <c r="X1628" s="35">
        <v>35</v>
      </c>
      <c r="Y1628" s="35">
        <v>163</v>
      </c>
      <c r="Z1628" s="35">
        <v>31</v>
      </c>
      <c r="AA1628" s="34">
        <v>1</v>
      </c>
      <c r="AB1628" s="34">
        <v>6</v>
      </c>
      <c r="AC1628" s="34">
        <v>3</v>
      </c>
      <c r="AD1628" s="34">
        <v>6</v>
      </c>
      <c r="AE1628" s="34">
        <v>12</v>
      </c>
      <c r="AF1628" s="58">
        <f>'Base tratada'!$AC1628+'Base tratada'!$AD1628+'Base tratada'!$AE1628</f>
        <v>21</v>
      </c>
      <c r="AG16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28" s="58" t="str">
        <f>IF('Base tratada'!$AC1628&gt;=MAX('Base tratada'!$AD1628,'Base tratada'!$AE1628),"Web",
IF('Base tratada'!$AD1628&gt;='Base tratada'!$AE1628,"Catalog",
"Store"))</f>
        <v>Store</v>
      </c>
      <c r="AI1628" s="59">
        <f>IF('Base tratada'!$AF1628=0,"0",'Base tratada'!$AK1628/'Base tratada'!$AF1628)</f>
        <v>70.476190476190482</v>
      </c>
      <c r="AJ1628" s="59" t="str">
        <f>IF('Base tratada'!$AI1628=0,"R$ 0",
IF('Base tratada'!$AI1628&lt;=25,"R$ 1–25",
IF('Base tratada'!$AI1628&lt;=50,"R$ 26–50",
"+R$ 50")))</f>
        <v>+R$ 50</v>
      </c>
      <c r="AK1628" s="35">
        <v>1480</v>
      </c>
      <c r="AL1628" s="58" t="str">
        <f>IF('Base tratada'!$AK1628&lt;=100,"R$ 0-100",
IF('Base tratada'!$AK1628&lt;=500,"R$ 101-500",
IF('Base tratada'!$AK1628&lt;=1000,"R$ 501-1000",
IF('Base tratada'!$AK1628&lt;=1500,"R$ 1001-1500",
"+R$ 1500"))))</f>
        <v>R$ 1001-1500</v>
      </c>
      <c r="AM1628" s="34">
        <v>0</v>
      </c>
      <c r="AN1628" s="34">
        <v>0</v>
      </c>
      <c r="AO1628" s="34">
        <v>0</v>
      </c>
      <c r="AP1628" s="34">
        <v>0</v>
      </c>
      <c r="AQ1628" s="34">
        <v>0</v>
      </c>
      <c r="AR1628" s="34">
        <v>0</v>
      </c>
      <c r="AS1628" s="34">
        <v>0</v>
      </c>
      <c r="AT1628" s="34">
        <v>3</v>
      </c>
      <c r="AU1628" s="34">
        <v>11</v>
      </c>
      <c r="AV1628" s="52">
        <v>1449</v>
      </c>
      <c r="AW1628" s="57">
        <v>1</v>
      </c>
      <c r="AX1628" s="58" t="str">
        <f>IF(Tabela3[[#This Row],[Response]]=1, "Aceitou", "Não aceitou")</f>
        <v>Aceitou</v>
      </c>
      <c r="AY1628" s="55" t="str">
        <f>Tabela3[[#This Row],[Faixa Recência]] &amp; " | " &amp; Tabela3[[#This Row],[Faixa Gasto]] &amp; " | " &amp; Tabela3[[#This Row],[Faixa ticket médio]]</f>
        <v>46-60 dias | R$ 1001-1500 | +R$ 50</v>
      </c>
      <c r="AZ16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8" s="36"/>
    </row>
    <row r="1629" spans="1:54" x14ac:dyDescent="0.25">
      <c r="A1629" s="61">
        <v>1628</v>
      </c>
      <c r="B1629" s="37">
        <v>34213</v>
      </c>
      <c r="C1629" s="34">
        <v>1</v>
      </c>
      <c r="D1629" s="34">
        <v>1</v>
      </c>
      <c r="E1629" s="34">
        <v>2</v>
      </c>
      <c r="F1629" s="58" t="str">
        <f>IF('Base tratada'!$E1629&lt;=15,"0-15 dias",
IF('Base tratada'!$E1629&lt;=30, "16-30 dias",
IF('Base tratada'!$E1629&lt;=45, "31-45 dias",
IF('Base tratada'!$E1629&lt;=60, "46-60 dias",
IF('Base tratada'!$E1629&lt;=75, "61-75 dias", "76-99 dias")))))</f>
        <v>0-15 dias</v>
      </c>
      <c r="G1629" s="38">
        <v>57</v>
      </c>
      <c r="H1629" s="60" t="str">
        <f>IF('Base tratada'!$G1629&lt;=29,"24–29",
IF('Base tratada'!$G1629&lt;=39,"30–39",
IF('Base tratada'!$G1629&lt;=49,"40–49",
IF('Base tratada'!$G1629&lt;=59,"50–59",
IF('Base tratada'!$G1629&lt;=69,"60–69",
"70–80")))))</f>
        <v>50–59</v>
      </c>
      <c r="I1629" s="34">
        <v>2819</v>
      </c>
      <c r="J1629" s="58" t="str">
        <f>IF('Base tratada'!$K1629=1,"Divorciado",
IF('Base tratada'!$L1629=1,"Casado",
IF('Base tratada'!$M1629=1, "Solteiro",
IF('Base tratada'!$N1629=1,"Juntos",
"Viúvo"))))</f>
        <v>Viúvo</v>
      </c>
      <c r="K1629" s="34">
        <v>0</v>
      </c>
      <c r="L1629" s="34">
        <v>0</v>
      </c>
      <c r="M1629" s="34">
        <v>0</v>
      </c>
      <c r="N1629" s="34">
        <v>0</v>
      </c>
      <c r="O1629" s="34">
        <v>1</v>
      </c>
      <c r="P1629" s="34">
        <v>0</v>
      </c>
      <c r="Q1629" s="34">
        <v>0</v>
      </c>
      <c r="R1629" s="34">
        <v>1</v>
      </c>
      <c r="S1629" s="34">
        <v>0</v>
      </c>
      <c r="T1629" s="34">
        <v>0</v>
      </c>
      <c r="U1629" s="35">
        <v>50</v>
      </c>
      <c r="V1629" s="35">
        <v>4</v>
      </c>
      <c r="W1629" s="35">
        <v>28</v>
      </c>
      <c r="X1629" s="35">
        <v>6</v>
      </c>
      <c r="Y1629" s="35">
        <v>3</v>
      </c>
      <c r="Z1629" s="35">
        <v>26</v>
      </c>
      <c r="AA1629" s="34">
        <v>3</v>
      </c>
      <c r="AB1629" s="34">
        <v>9</v>
      </c>
      <c r="AC1629" s="34">
        <v>3</v>
      </c>
      <c r="AD1629" s="34">
        <v>1</v>
      </c>
      <c r="AE1629" s="34">
        <v>2</v>
      </c>
      <c r="AF1629" s="58">
        <f>'Base tratada'!$AC1629+'Base tratada'!$AD1629+'Base tratada'!$AE1629</f>
        <v>6</v>
      </c>
      <c r="AG16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29" s="58" t="str">
        <f>IF('Base tratada'!$AC1629&gt;=MAX('Base tratada'!$AD1629,'Base tratada'!$AE1629),"Web",
IF('Base tratada'!$AD1629&gt;='Base tratada'!$AE1629,"Catalog",
"Store"))</f>
        <v>Web</v>
      </c>
      <c r="AI1629" s="59">
        <f>IF('Base tratada'!$AF1629=0,"0",'Base tratada'!$AK1629/'Base tratada'!$AF1629)</f>
        <v>15.166666666666666</v>
      </c>
      <c r="AJ1629" s="59" t="str">
        <f>IF('Base tratada'!$AI1629=0,"R$ 0",
IF('Base tratada'!$AI1629&lt;=25,"R$ 1–25",
IF('Base tratada'!$AI1629&lt;=50,"R$ 26–50",
"+R$ 50")))</f>
        <v>R$ 1–25</v>
      </c>
      <c r="AK1629" s="35">
        <v>91</v>
      </c>
      <c r="AL1629" s="58" t="str">
        <f>IF('Base tratada'!$AK1629&lt;=100,"R$ 0-100",
IF('Base tratada'!$AK1629&lt;=500,"R$ 101-500",
IF('Base tratada'!$AK1629&lt;=1000,"R$ 501-1000",
IF('Base tratada'!$AK1629&lt;=1500,"R$ 1001-1500",
"+R$ 1500"))))</f>
        <v>R$ 0-100</v>
      </c>
      <c r="AM1629" s="34">
        <v>0</v>
      </c>
      <c r="AN1629" s="34">
        <v>0</v>
      </c>
      <c r="AO1629" s="34">
        <v>0</v>
      </c>
      <c r="AP1629" s="34">
        <v>0</v>
      </c>
      <c r="AQ1629" s="34">
        <v>0</v>
      </c>
      <c r="AR1629" s="34">
        <v>0</v>
      </c>
      <c r="AS1629" s="34">
        <v>0</v>
      </c>
      <c r="AT1629" s="34">
        <v>3</v>
      </c>
      <c r="AU1629" s="34">
        <v>11</v>
      </c>
      <c r="AV1629" s="52">
        <v>65</v>
      </c>
      <c r="AW1629" s="57">
        <v>1</v>
      </c>
      <c r="AX1629" s="58" t="str">
        <f>IF(Tabela3[[#This Row],[Response]]=1, "Aceitou", "Não aceitou")</f>
        <v>Aceitou</v>
      </c>
      <c r="AY1629" s="55" t="str">
        <f>Tabela3[[#This Row],[Faixa Recência]] &amp; " | " &amp; Tabela3[[#This Row],[Faixa Gasto]] &amp; " | " &amp; Tabela3[[#This Row],[Faixa ticket médio]]</f>
        <v>0-15 dias | R$ 0-100 | R$ 1–25</v>
      </c>
      <c r="AZ16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29" s="36"/>
    </row>
    <row r="1630" spans="1:54" x14ac:dyDescent="0.25">
      <c r="A1630" s="61">
        <v>1629</v>
      </c>
      <c r="B1630" s="37">
        <v>25358</v>
      </c>
      <c r="C1630" s="34">
        <v>0</v>
      </c>
      <c r="D1630" s="34">
        <v>1</v>
      </c>
      <c r="E1630" s="34">
        <v>57</v>
      </c>
      <c r="F1630" s="58" t="str">
        <f>IF('Base tratada'!$E1630&lt;=15,"0-15 dias",
IF('Base tratada'!$E1630&lt;=30, "16-30 dias",
IF('Base tratada'!$E1630&lt;=45, "31-45 dias",
IF('Base tratada'!$E1630&lt;=60, "46-60 dias",
IF('Base tratada'!$E1630&lt;=75, "61-75 dias", "76-99 dias")))))</f>
        <v>46-60 dias</v>
      </c>
      <c r="G1630" s="38">
        <v>73</v>
      </c>
      <c r="H1630" s="60" t="str">
        <f>IF('Base tratada'!$G1630&lt;=29,"24–29",
IF('Base tratada'!$G1630&lt;=39,"30–39",
IF('Base tratada'!$G1630&lt;=49,"40–49",
IF('Base tratada'!$G1630&lt;=59,"50–59",
IF('Base tratada'!$G1630&lt;=69,"60–69",
"70–80")))))</f>
        <v>70–80</v>
      </c>
      <c r="I1630" s="34">
        <v>2501</v>
      </c>
      <c r="J1630" s="58" t="str">
        <f>IF('Base tratada'!$K1630=1,"Divorciado",
IF('Base tratada'!$L1630=1,"Casado",
IF('Base tratada'!$M1630=1, "Solteiro",
IF('Base tratada'!$N1630=1,"Juntos",
"Viúvo"))))</f>
        <v>Viúvo</v>
      </c>
      <c r="K1630" s="34">
        <v>0</v>
      </c>
      <c r="L1630" s="34">
        <v>0</v>
      </c>
      <c r="M1630" s="34">
        <v>0</v>
      </c>
      <c r="N1630" s="34">
        <v>0</v>
      </c>
      <c r="O1630" s="34">
        <v>1</v>
      </c>
      <c r="P1630" s="34">
        <v>0</v>
      </c>
      <c r="Q1630" s="34">
        <v>0</v>
      </c>
      <c r="R1630" s="34">
        <v>0</v>
      </c>
      <c r="S1630" s="34">
        <v>0</v>
      </c>
      <c r="T1630" s="34">
        <v>1</v>
      </c>
      <c r="U1630" s="35">
        <v>19</v>
      </c>
      <c r="V1630" s="35">
        <v>0</v>
      </c>
      <c r="W1630" s="35">
        <v>5</v>
      </c>
      <c r="X1630" s="35">
        <v>0</v>
      </c>
      <c r="Y1630" s="35">
        <v>0</v>
      </c>
      <c r="Z1630" s="35">
        <v>8</v>
      </c>
      <c r="AA1630" s="34">
        <v>2</v>
      </c>
      <c r="AB1630" s="34">
        <v>6</v>
      </c>
      <c r="AC1630" s="34">
        <v>1</v>
      </c>
      <c r="AD1630" s="34">
        <v>0</v>
      </c>
      <c r="AE1630" s="34">
        <v>3</v>
      </c>
      <c r="AF1630" s="58">
        <f>'Base tratada'!$AC1630+'Base tratada'!$AD1630+'Base tratada'!$AE1630</f>
        <v>4</v>
      </c>
      <c r="AG16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30" s="58" t="str">
        <f>IF('Base tratada'!$AC1630&gt;=MAX('Base tratada'!$AD1630,'Base tratada'!$AE1630),"Web",
IF('Base tratada'!$AD1630&gt;='Base tratada'!$AE1630,"Catalog",
"Store"))</f>
        <v>Store</v>
      </c>
      <c r="AI1630" s="59">
        <f>IF('Base tratada'!$AF1630=0,"0",'Base tratada'!$AK1630/'Base tratada'!$AF1630)</f>
        <v>6</v>
      </c>
      <c r="AJ1630" s="59" t="str">
        <f>IF('Base tratada'!$AI1630=0,"R$ 0",
IF('Base tratada'!$AI1630&lt;=25,"R$ 1–25",
IF('Base tratada'!$AI1630&lt;=50,"R$ 26–50",
"+R$ 50")))</f>
        <v>R$ 1–25</v>
      </c>
      <c r="AK1630" s="35">
        <v>24</v>
      </c>
      <c r="AL1630" s="58" t="str">
        <f>IF('Base tratada'!$AK1630&lt;=100,"R$ 0-100",
IF('Base tratada'!$AK1630&lt;=500,"R$ 101-500",
IF('Base tratada'!$AK1630&lt;=1000,"R$ 501-1000",
IF('Base tratada'!$AK1630&lt;=1500,"R$ 1001-1500",
"+R$ 1500"))))</f>
        <v>R$ 0-100</v>
      </c>
      <c r="AM1630" s="34">
        <v>0</v>
      </c>
      <c r="AN1630" s="34">
        <v>0</v>
      </c>
      <c r="AO1630" s="34">
        <v>0</v>
      </c>
      <c r="AP1630" s="34">
        <v>0</v>
      </c>
      <c r="AQ1630" s="34">
        <v>0</v>
      </c>
      <c r="AR1630" s="34">
        <v>0</v>
      </c>
      <c r="AS1630" s="34">
        <v>0</v>
      </c>
      <c r="AT1630" s="34">
        <v>3</v>
      </c>
      <c r="AU1630" s="34">
        <v>11</v>
      </c>
      <c r="AV1630" s="52">
        <v>16</v>
      </c>
      <c r="AW1630" s="57">
        <v>0</v>
      </c>
      <c r="AX1630" s="58" t="str">
        <f>IF(Tabela3[[#This Row],[Response]]=1, "Aceitou", "Não aceitou")</f>
        <v>Não aceitou</v>
      </c>
      <c r="AY1630" s="55" t="str">
        <f>Tabela3[[#This Row],[Faixa Recência]] &amp; " | " &amp; Tabela3[[#This Row],[Faixa Gasto]] &amp; " | " &amp; Tabela3[[#This Row],[Faixa ticket médio]]</f>
        <v>46-60 dias | R$ 0-100 | R$ 1–25</v>
      </c>
      <c r="AZ16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0" s="36"/>
    </row>
    <row r="1631" spans="1:54" x14ac:dyDescent="0.25">
      <c r="A1631" s="61">
        <v>1630</v>
      </c>
      <c r="B1631" s="37">
        <v>35544</v>
      </c>
      <c r="C1631" s="34">
        <v>1</v>
      </c>
      <c r="D1631" s="34">
        <v>0</v>
      </c>
      <c r="E1631" s="34">
        <v>77</v>
      </c>
      <c r="F1631" s="58" t="str">
        <f>IF('Base tratada'!$E1631&lt;=15,"0-15 dias",
IF('Base tratada'!$E1631&lt;=30, "16-30 dias",
IF('Base tratada'!$E1631&lt;=45, "31-45 dias",
IF('Base tratada'!$E1631&lt;=60, "46-60 dias",
IF('Base tratada'!$E1631&lt;=75, "61-75 dias", "76-99 dias")))))</f>
        <v>76-99 dias</v>
      </c>
      <c r="G1631" s="38">
        <v>42</v>
      </c>
      <c r="H1631" s="60" t="str">
        <f>IF('Base tratada'!$G1631&lt;=29,"24–29",
IF('Base tratada'!$G1631&lt;=39,"30–39",
IF('Base tratada'!$G1631&lt;=49,"40–49",
IF('Base tratada'!$G1631&lt;=59,"50–59",
IF('Base tratada'!$G1631&lt;=69,"60–69",
"70–80")))))</f>
        <v>40–49</v>
      </c>
      <c r="I1631" s="34">
        <v>2272</v>
      </c>
      <c r="J1631" s="58" t="str">
        <f>IF('Base tratada'!$K1631=1,"Divorciado",
IF('Base tratada'!$L1631=1,"Casado",
IF('Base tratada'!$M1631=1, "Solteiro",
IF('Base tratada'!$N1631=1,"Juntos",
"Viúvo"))))</f>
        <v>Solteiro</v>
      </c>
      <c r="K1631" s="34">
        <v>0</v>
      </c>
      <c r="L1631" s="34">
        <v>0</v>
      </c>
      <c r="M1631" s="34">
        <v>1</v>
      </c>
      <c r="N1631" s="34">
        <v>0</v>
      </c>
      <c r="O1631" s="34">
        <v>0</v>
      </c>
      <c r="P1631" s="34">
        <v>0</v>
      </c>
      <c r="Q1631" s="34">
        <v>0</v>
      </c>
      <c r="R1631" s="34">
        <v>0</v>
      </c>
      <c r="S1631" s="34">
        <v>1</v>
      </c>
      <c r="T1631" s="34">
        <v>0</v>
      </c>
      <c r="U1631" s="35">
        <v>30</v>
      </c>
      <c r="V1631" s="35">
        <v>5</v>
      </c>
      <c r="W1631" s="35">
        <v>23</v>
      </c>
      <c r="X1631" s="35">
        <v>4</v>
      </c>
      <c r="Y1631" s="35">
        <v>1</v>
      </c>
      <c r="Z1631" s="35">
        <v>4</v>
      </c>
      <c r="AA1631" s="34">
        <v>1</v>
      </c>
      <c r="AB1631" s="34">
        <v>7</v>
      </c>
      <c r="AC1631" s="34">
        <v>2</v>
      </c>
      <c r="AD1631" s="34">
        <v>0</v>
      </c>
      <c r="AE1631" s="34">
        <v>3</v>
      </c>
      <c r="AF1631" s="58">
        <f>'Base tratada'!$AC1631+'Base tratada'!$AD1631+'Base tratada'!$AE1631</f>
        <v>5</v>
      </c>
      <c r="AG16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31" s="58" t="str">
        <f>IF('Base tratada'!$AC1631&gt;=MAX('Base tratada'!$AD1631,'Base tratada'!$AE1631),"Web",
IF('Base tratada'!$AD1631&gt;='Base tratada'!$AE1631,"Catalog",
"Store"))</f>
        <v>Store</v>
      </c>
      <c r="AI1631" s="59">
        <f>IF('Base tratada'!$AF1631=0,"0",'Base tratada'!$AK1631/'Base tratada'!$AF1631)</f>
        <v>12.6</v>
      </c>
      <c r="AJ1631" s="59" t="str">
        <f>IF('Base tratada'!$AI1631=0,"R$ 0",
IF('Base tratada'!$AI1631&lt;=25,"R$ 1–25",
IF('Base tratada'!$AI1631&lt;=50,"R$ 26–50",
"+R$ 50")))</f>
        <v>R$ 1–25</v>
      </c>
      <c r="AK1631" s="35">
        <v>63</v>
      </c>
      <c r="AL1631" s="58" t="str">
        <f>IF('Base tratada'!$AK1631&lt;=100,"R$ 0-100",
IF('Base tratada'!$AK1631&lt;=500,"R$ 101-500",
IF('Base tratada'!$AK1631&lt;=1000,"R$ 501-1000",
IF('Base tratada'!$AK1631&lt;=1500,"R$ 1001-1500",
"+R$ 1500"))))</f>
        <v>R$ 0-100</v>
      </c>
      <c r="AM1631" s="34">
        <v>0</v>
      </c>
      <c r="AN1631" s="34">
        <v>0</v>
      </c>
      <c r="AO1631" s="34">
        <v>0</v>
      </c>
      <c r="AP1631" s="34">
        <v>0</v>
      </c>
      <c r="AQ1631" s="34">
        <v>0</v>
      </c>
      <c r="AR1631" s="34">
        <v>0</v>
      </c>
      <c r="AS1631" s="34">
        <v>0</v>
      </c>
      <c r="AT1631" s="34">
        <v>3</v>
      </c>
      <c r="AU1631" s="34">
        <v>11</v>
      </c>
      <c r="AV1631" s="52">
        <v>59</v>
      </c>
      <c r="AW1631" s="57">
        <v>0</v>
      </c>
      <c r="AX1631" s="58" t="str">
        <f>IF(Tabela3[[#This Row],[Response]]=1, "Aceitou", "Não aceitou")</f>
        <v>Não aceitou</v>
      </c>
      <c r="AY1631" s="55" t="str">
        <f>Tabela3[[#This Row],[Faixa Recência]] &amp; " | " &amp; Tabela3[[#This Row],[Faixa Gasto]] &amp; " | " &amp; Tabela3[[#This Row],[Faixa ticket médio]]</f>
        <v>76-99 dias | R$ 0-100 | R$ 1–25</v>
      </c>
      <c r="AZ16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1" s="36"/>
    </row>
    <row r="1632" spans="1:54" x14ac:dyDescent="0.25">
      <c r="A1632" s="61">
        <v>1631</v>
      </c>
      <c r="B1632" s="37">
        <v>36634</v>
      </c>
      <c r="C1632" s="34">
        <v>0</v>
      </c>
      <c r="D1632" s="34">
        <v>1</v>
      </c>
      <c r="E1632" s="34">
        <v>0</v>
      </c>
      <c r="F1632" s="58" t="str">
        <f>IF('Base tratada'!$E1632&lt;=15,"0-15 dias",
IF('Base tratada'!$E1632&lt;=30, "16-30 dias",
IF('Base tratada'!$E1632&lt;=45, "31-45 dias",
IF('Base tratada'!$E1632&lt;=60, "46-60 dias",
IF('Base tratada'!$E1632&lt;=75, "61-75 dias", "76-99 dias")))))</f>
        <v>0-15 dias</v>
      </c>
      <c r="G1632" s="38">
        <v>66</v>
      </c>
      <c r="H1632" s="60" t="str">
        <f>IF('Base tratada'!$G1632&lt;=29,"24–29",
IF('Base tratada'!$G1632&lt;=39,"30–39",
IF('Base tratada'!$G1632&lt;=49,"40–49",
IF('Base tratada'!$G1632&lt;=59,"50–59",
IF('Base tratada'!$G1632&lt;=69,"60–69",
"70–80")))))</f>
        <v>60–69</v>
      </c>
      <c r="I1632" s="34">
        <v>2556</v>
      </c>
      <c r="J1632" s="58" t="str">
        <f>IF('Base tratada'!$K1632=1,"Divorciado",
IF('Base tratada'!$L1632=1,"Casado",
IF('Base tratada'!$M1632=1, "Solteiro",
IF('Base tratada'!$N1632=1,"Juntos",
"Viúvo"))))</f>
        <v>Juntos</v>
      </c>
      <c r="K1632" s="34">
        <v>0</v>
      </c>
      <c r="L1632" s="34">
        <v>0</v>
      </c>
      <c r="M1632" s="34">
        <v>0</v>
      </c>
      <c r="N1632" s="34">
        <v>1</v>
      </c>
      <c r="O1632" s="34">
        <v>0</v>
      </c>
      <c r="P1632" s="34">
        <v>0</v>
      </c>
      <c r="Q1632" s="34">
        <v>0</v>
      </c>
      <c r="R1632" s="34">
        <v>0</v>
      </c>
      <c r="S1632" s="34">
        <v>1</v>
      </c>
      <c r="T1632" s="34">
        <v>0</v>
      </c>
      <c r="U1632" s="35">
        <v>213</v>
      </c>
      <c r="V1632" s="35">
        <v>9</v>
      </c>
      <c r="W1632" s="35">
        <v>76</v>
      </c>
      <c r="X1632" s="35">
        <v>4</v>
      </c>
      <c r="Y1632" s="35">
        <v>3</v>
      </c>
      <c r="Z1632" s="35">
        <v>30</v>
      </c>
      <c r="AA1632" s="34">
        <v>3</v>
      </c>
      <c r="AB1632" s="34">
        <v>7</v>
      </c>
      <c r="AC1632" s="34">
        <v>5</v>
      </c>
      <c r="AD1632" s="34">
        <v>2</v>
      </c>
      <c r="AE1632" s="34">
        <v>5</v>
      </c>
      <c r="AF1632" s="58">
        <f>'Base tratada'!$AC1632+'Base tratada'!$AD1632+'Base tratada'!$AE1632</f>
        <v>12</v>
      </c>
      <c r="AG16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32" s="58" t="str">
        <f>IF('Base tratada'!$AC1632&gt;=MAX('Base tratada'!$AD1632,'Base tratada'!$AE1632),"Web",
IF('Base tratada'!$AD1632&gt;='Base tratada'!$AE1632,"Catalog",
"Store"))</f>
        <v>Web</v>
      </c>
      <c r="AI1632" s="59">
        <f>IF('Base tratada'!$AF1632=0,"0",'Base tratada'!$AK1632/'Base tratada'!$AF1632)</f>
        <v>25.416666666666668</v>
      </c>
      <c r="AJ1632" s="59" t="str">
        <f>IF('Base tratada'!$AI1632=0,"R$ 0",
IF('Base tratada'!$AI1632&lt;=25,"R$ 1–25",
IF('Base tratada'!$AI1632&lt;=50,"R$ 26–50",
"+R$ 50")))</f>
        <v>R$ 26–50</v>
      </c>
      <c r="AK1632" s="35">
        <v>305</v>
      </c>
      <c r="AL1632" s="58" t="str">
        <f>IF('Base tratada'!$AK1632&lt;=100,"R$ 0-100",
IF('Base tratada'!$AK1632&lt;=500,"R$ 101-500",
IF('Base tratada'!$AK1632&lt;=1000,"R$ 501-1000",
IF('Base tratada'!$AK1632&lt;=1500,"R$ 1001-1500",
"+R$ 1500"))))</f>
        <v>R$ 101-500</v>
      </c>
      <c r="AM1632" s="34">
        <v>0</v>
      </c>
      <c r="AN1632" s="34">
        <v>0</v>
      </c>
      <c r="AO1632" s="34">
        <v>0</v>
      </c>
      <c r="AP1632" s="34">
        <v>0</v>
      </c>
      <c r="AQ1632" s="34">
        <v>0</v>
      </c>
      <c r="AR1632" s="34">
        <v>0</v>
      </c>
      <c r="AS1632" s="34">
        <v>0</v>
      </c>
      <c r="AT1632" s="34">
        <v>3</v>
      </c>
      <c r="AU1632" s="34">
        <v>11</v>
      </c>
      <c r="AV1632" s="52">
        <v>275</v>
      </c>
      <c r="AW1632" s="57">
        <v>0</v>
      </c>
      <c r="AX1632" s="58" t="str">
        <f>IF(Tabela3[[#This Row],[Response]]=1, "Aceitou", "Não aceitou")</f>
        <v>Não aceitou</v>
      </c>
      <c r="AY1632" s="55" t="str">
        <f>Tabela3[[#This Row],[Faixa Recência]] &amp; " | " &amp; Tabela3[[#This Row],[Faixa Gasto]] &amp; " | " &amp; Tabela3[[#This Row],[Faixa ticket médio]]</f>
        <v>0-15 dias | R$ 101-500 | R$ 26–50</v>
      </c>
      <c r="AZ16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2" s="36"/>
    </row>
    <row r="1633" spans="1:54" x14ac:dyDescent="0.25">
      <c r="A1633" s="61">
        <v>1632</v>
      </c>
      <c r="B1633" s="37">
        <v>62670</v>
      </c>
      <c r="C1633" s="34">
        <v>0</v>
      </c>
      <c r="D1633" s="34">
        <v>1</v>
      </c>
      <c r="E1633" s="34">
        <v>57</v>
      </c>
      <c r="F1633" s="58" t="str">
        <f>IF('Base tratada'!$E1633&lt;=15,"0-15 dias",
IF('Base tratada'!$E1633&lt;=30, "16-30 dias",
IF('Base tratada'!$E1633&lt;=45, "31-45 dias",
IF('Base tratada'!$E1633&lt;=60, "46-60 dias",
IF('Base tratada'!$E1633&lt;=75, "61-75 dias", "76-99 dias")))))</f>
        <v>46-60 dias</v>
      </c>
      <c r="G1633" s="38">
        <v>66</v>
      </c>
      <c r="H1633" s="60" t="str">
        <f>IF('Base tratada'!$G1633&lt;=29,"24–29",
IF('Base tratada'!$G1633&lt;=39,"30–39",
IF('Base tratada'!$G1633&lt;=49,"40–49",
IF('Base tratada'!$G1633&lt;=59,"50–59",
IF('Base tratada'!$G1633&lt;=69,"60–69",
"70–80")))))</f>
        <v>60–69</v>
      </c>
      <c r="I1633" s="34">
        <v>2306</v>
      </c>
      <c r="J1633" s="58" t="str">
        <f>IF('Base tratada'!$K1633=1,"Divorciado",
IF('Base tratada'!$L1633=1,"Casado",
IF('Base tratada'!$M1633=1, "Solteiro",
IF('Base tratada'!$N1633=1,"Juntos",
"Viúvo"))))</f>
        <v>Casado</v>
      </c>
      <c r="K1633" s="34">
        <v>0</v>
      </c>
      <c r="L1633" s="34">
        <v>1</v>
      </c>
      <c r="M1633" s="34">
        <v>0</v>
      </c>
      <c r="N1633" s="34">
        <v>0</v>
      </c>
      <c r="O1633" s="34">
        <v>0</v>
      </c>
      <c r="P1633" s="34">
        <v>0</v>
      </c>
      <c r="Q1633" s="34">
        <v>0</v>
      </c>
      <c r="R1633" s="34">
        <v>0</v>
      </c>
      <c r="S1633" s="34">
        <v>0</v>
      </c>
      <c r="T1633" s="34">
        <v>1</v>
      </c>
      <c r="U1633" s="35">
        <v>539</v>
      </c>
      <c r="V1633" s="35">
        <v>30</v>
      </c>
      <c r="W1633" s="35">
        <v>92</v>
      </c>
      <c r="X1633" s="35">
        <v>80</v>
      </c>
      <c r="Y1633" s="35">
        <v>46</v>
      </c>
      <c r="Z1633" s="35">
        <v>38</v>
      </c>
      <c r="AA1633" s="34">
        <v>1</v>
      </c>
      <c r="AB1633" s="34">
        <v>3</v>
      </c>
      <c r="AC1633" s="34">
        <v>5</v>
      </c>
      <c r="AD1633" s="34">
        <v>3</v>
      </c>
      <c r="AE1633" s="34">
        <v>13</v>
      </c>
      <c r="AF1633" s="58">
        <f>'Base tratada'!$AC1633+'Base tratada'!$AD1633+'Base tratada'!$AE1633</f>
        <v>21</v>
      </c>
      <c r="AG16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33" s="58" t="str">
        <f>IF('Base tratada'!$AC1633&gt;=MAX('Base tratada'!$AD1633,'Base tratada'!$AE1633),"Web",
IF('Base tratada'!$AD1633&gt;='Base tratada'!$AE1633,"Catalog",
"Store"))</f>
        <v>Store</v>
      </c>
      <c r="AI1633" s="59">
        <f>IF('Base tratada'!$AF1633=0,"0",'Base tratada'!$AK1633/'Base tratada'!$AF1633)</f>
        <v>37.476190476190474</v>
      </c>
      <c r="AJ1633" s="59" t="str">
        <f>IF('Base tratada'!$AI1633=0,"R$ 0",
IF('Base tratada'!$AI1633&lt;=25,"R$ 1–25",
IF('Base tratada'!$AI1633&lt;=50,"R$ 26–50",
"+R$ 50")))</f>
        <v>R$ 26–50</v>
      </c>
      <c r="AK1633" s="35">
        <v>787</v>
      </c>
      <c r="AL1633" s="58" t="str">
        <f>IF('Base tratada'!$AK1633&lt;=100,"R$ 0-100",
IF('Base tratada'!$AK1633&lt;=500,"R$ 101-500",
IF('Base tratada'!$AK1633&lt;=1000,"R$ 501-1000",
IF('Base tratada'!$AK1633&lt;=1500,"R$ 1001-1500",
"+R$ 1500"))))</f>
        <v>R$ 501-1000</v>
      </c>
      <c r="AM1633" s="34">
        <v>0</v>
      </c>
      <c r="AN1633" s="34">
        <v>0</v>
      </c>
      <c r="AO1633" s="34">
        <v>0</v>
      </c>
      <c r="AP1633" s="34">
        <v>0</v>
      </c>
      <c r="AQ1633" s="34">
        <v>0</v>
      </c>
      <c r="AR1633" s="34">
        <v>0</v>
      </c>
      <c r="AS1633" s="34">
        <v>0</v>
      </c>
      <c r="AT1633" s="34">
        <v>3</v>
      </c>
      <c r="AU1633" s="34">
        <v>11</v>
      </c>
      <c r="AV1633" s="52">
        <v>749</v>
      </c>
      <c r="AW1633" s="57">
        <v>0</v>
      </c>
      <c r="AX1633" s="58" t="str">
        <f>IF(Tabela3[[#This Row],[Response]]=1, "Aceitou", "Não aceitou")</f>
        <v>Não aceitou</v>
      </c>
      <c r="AY1633" s="55" t="str">
        <f>Tabela3[[#This Row],[Faixa Recência]] &amp; " | " &amp; Tabela3[[#This Row],[Faixa Gasto]] &amp; " | " &amp; Tabela3[[#This Row],[Faixa ticket médio]]</f>
        <v>46-60 dias | R$ 501-1000 | R$ 26–50</v>
      </c>
      <c r="AZ16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3" s="36"/>
    </row>
    <row r="1634" spans="1:54" x14ac:dyDescent="0.25">
      <c r="A1634" s="61">
        <v>1633</v>
      </c>
      <c r="B1634" s="37">
        <v>50334</v>
      </c>
      <c r="C1634" s="34">
        <v>0</v>
      </c>
      <c r="D1634" s="34">
        <v>1</v>
      </c>
      <c r="E1634" s="34">
        <v>24</v>
      </c>
      <c r="F1634" s="58" t="str">
        <f>IF('Base tratada'!$E1634&lt;=15,"0-15 dias",
IF('Base tratada'!$E1634&lt;=30, "16-30 dias",
IF('Base tratada'!$E1634&lt;=45, "31-45 dias",
IF('Base tratada'!$E1634&lt;=60, "46-60 dias",
IF('Base tratada'!$E1634&lt;=75, "61-75 dias", "76-99 dias")))))</f>
        <v>16-30 dias</v>
      </c>
      <c r="G1634" s="38">
        <v>48</v>
      </c>
      <c r="H1634" s="60" t="str">
        <f>IF('Base tratada'!$G1634&lt;=29,"24–29",
IF('Base tratada'!$G1634&lt;=39,"30–39",
IF('Base tratada'!$G1634&lt;=49,"40–49",
IF('Base tratada'!$G1634&lt;=59,"50–59",
IF('Base tratada'!$G1634&lt;=69,"60–69",
"70–80")))))</f>
        <v>40–49</v>
      </c>
      <c r="I1634" s="34">
        <v>2499</v>
      </c>
      <c r="J1634" s="58" t="str">
        <f>IF('Base tratada'!$K1634=1,"Divorciado",
IF('Base tratada'!$L1634=1,"Casado",
IF('Base tratada'!$M1634=1, "Solteiro",
IF('Base tratada'!$N1634=1,"Juntos",
"Viúvo"))))</f>
        <v>Juntos</v>
      </c>
      <c r="K1634" s="34">
        <v>0</v>
      </c>
      <c r="L1634" s="34">
        <v>0</v>
      </c>
      <c r="M1634" s="34">
        <v>0</v>
      </c>
      <c r="N1634" s="34">
        <v>1</v>
      </c>
      <c r="O1634" s="34">
        <v>0</v>
      </c>
      <c r="P1634" s="34">
        <v>1</v>
      </c>
      <c r="Q1634" s="34">
        <v>0</v>
      </c>
      <c r="R1634" s="34">
        <v>0</v>
      </c>
      <c r="S1634" s="34">
        <v>0</v>
      </c>
      <c r="T1634" s="34">
        <v>0</v>
      </c>
      <c r="U1634" s="35">
        <v>284</v>
      </c>
      <c r="V1634" s="35">
        <v>16</v>
      </c>
      <c r="W1634" s="35">
        <v>160</v>
      </c>
      <c r="X1634" s="35">
        <v>84</v>
      </c>
      <c r="Y1634" s="35">
        <v>16</v>
      </c>
      <c r="Z1634" s="35">
        <v>134</v>
      </c>
      <c r="AA1634" s="34">
        <v>6</v>
      </c>
      <c r="AB1634" s="34">
        <v>6</v>
      </c>
      <c r="AC1634" s="34">
        <v>7</v>
      </c>
      <c r="AD1634" s="34">
        <v>4</v>
      </c>
      <c r="AE1634" s="34">
        <v>6</v>
      </c>
      <c r="AF1634" s="58">
        <f>'Base tratada'!$AC1634+'Base tratada'!$AD1634+'Base tratada'!$AE1634</f>
        <v>17</v>
      </c>
      <c r="AG16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34" s="58" t="str">
        <f>IF('Base tratada'!$AC1634&gt;=MAX('Base tratada'!$AD1634,'Base tratada'!$AE1634),"Web",
IF('Base tratada'!$AD1634&gt;='Base tratada'!$AE1634,"Catalog",
"Store"))</f>
        <v>Web</v>
      </c>
      <c r="AI1634" s="59">
        <f>IF('Base tratada'!$AF1634=0,"0",'Base tratada'!$AK1634/'Base tratada'!$AF1634)</f>
        <v>32.941176470588232</v>
      </c>
      <c r="AJ1634" s="59" t="str">
        <f>IF('Base tratada'!$AI1634=0,"R$ 0",
IF('Base tratada'!$AI1634&lt;=25,"R$ 1–25",
IF('Base tratada'!$AI1634&lt;=50,"R$ 26–50",
"+R$ 50")))</f>
        <v>R$ 26–50</v>
      </c>
      <c r="AK1634" s="35">
        <v>560</v>
      </c>
      <c r="AL1634" s="58" t="str">
        <f>IF('Base tratada'!$AK1634&lt;=100,"R$ 0-100",
IF('Base tratada'!$AK1634&lt;=500,"R$ 101-500",
IF('Base tratada'!$AK1634&lt;=1000,"R$ 501-1000",
IF('Base tratada'!$AK1634&lt;=1500,"R$ 1001-1500",
"+R$ 1500"))))</f>
        <v>R$ 501-1000</v>
      </c>
      <c r="AM1634" s="34">
        <v>0</v>
      </c>
      <c r="AN1634" s="34">
        <v>0</v>
      </c>
      <c r="AO1634" s="34">
        <v>0</v>
      </c>
      <c r="AP1634" s="34">
        <v>0</v>
      </c>
      <c r="AQ1634" s="34">
        <v>0</v>
      </c>
      <c r="AR1634" s="34">
        <v>0</v>
      </c>
      <c r="AS1634" s="34">
        <v>0</v>
      </c>
      <c r="AT1634" s="34">
        <v>3</v>
      </c>
      <c r="AU1634" s="34">
        <v>11</v>
      </c>
      <c r="AV1634" s="52">
        <v>426</v>
      </c>
      <c r="AW1634" s="57">
        <v>0</v>
      </c>
      <c r="AX1634" s="58" t="str">
        <f>IF(Tabela3[[#This Row],[Response]]=1, "Aceitou", "Não aceitou")</f>
        <v>Não aceitou</v>
      </c>
      <c r="AY1634" s="55" t="str">
        <f>Tabela3[[#This Row],[Faixa Recência]] &amp; " | " &amp; Tabela3[[#This Row],[Faixa Gasto]] &amp; " | " &amp; Tabela3[[#This Row],[Faixa ticket médio]]</f>
        <v>16-30 dias | R$ 501-1000 | R$ 26–50</v>
      </c>
      <c r="AZ16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4" s="36"/>
    </row>
    <row r="1635" spans="1:54" x14ac:dyDescent="0.25">
      <c r="A1635" s="61">
        <v>1634</v>
      </c>
      <c r="B1635" s="37">
        <v>72066</v>
      </c>
      <c r="C1635" s="34">
        <v>0</v>
      </c>
      <c r="D1635" s="34">
        <v>0</v>
      </c>
      <c r="E1635" s="34">
        <v>55</v>
      </c>
      <c r="F1635" s="58" t="str">
        <f>IF('Base tratada'!$E1635&lt;=15,"0-15 dias",
IF('Base tratada'!$E1635&lt;=30, "16-30 dias",
IF('Base tratada'!$E1635&lt;=45, "31-45 dias",
IF('Base tratada'!$E1635&lt;=60, "46-60 dias",
IF('Base tratada'!$E1635&lt;=75, "61-75 dias", "76-99 dias")))))</f>
        <v>46-60 dias</v>
      </c>
      <c r="G1635" s="38">
        <v>39</v>
      </c>
      <c r="H1635" s="60" t="str">
        <f>IF('Base tratada'!$G1635&lt;=29,"24–29",
IF('Base tratada'!$G1635&lt;=39,"30–39",
IF('Base tratada'!$G1635&lt;=49,"40–49",
IF('Base tratada'!$G1635&lt;=59,"50–59",
IF('Base tratada'!$G1635&lt;=69,"60–69",
"70–80")))))</f>
        <v>30–39</v>
      </c>
      <c r="I1635" s="34">
        <v>2165</v>
      </c>
      <c r="J1635" s="58" t="str">
        <f>IF('Base tratada'!$K1635=1,"Divorciado",
IF('Base tratada'!$L1635=1,"Casado",
IF('Base tratada'!$M1635=1, "Solteiro",
IF('Base tratada'!$N1635=1,"Juntos",
"Viúvo"))))</f>
        <v>Solteiro</v>
      </c>
      <c r="K1635" s="34">
        <v>0</v>
      </c>
      <c r="L1635" s="34">
        <v>0</v>
      </c>
      <c r="M1635" s="34">
        <v>1</v>
      </c>
      <c r="N1635" s="34">
        <v>0</v>
      </c>
      <c r="O1635" s="34">
        <v>0</v>
      </c>
      <c r="P1635" s="34">
        <v>0</v>
      </c>
      <c r="Q1635" s="34">
        <v>0</v>
      </c>
      <c r="R1635" s="34">
        <v>1</v>
      </c>
      <c r="S1635" s="34">
        <v>0</v>
      </c>
      <c r="T1635" s="34">
        <v>0</v>
      </c>
      <c r="U1635" s="35">
        <v>1003</v>
      </c>
      <c r="V1635" s="35">
        <v>34</v>
      </c>
      <c r="W1635" s="35">
        <v>536</v>
      </c>
      <c r="X1635" s="35">
        <v>134</v>
      </c>
      <c r="Y1635" s="35">
        <v>51</v>
      </c>
      <c r="Z1635" s="35">
        <v>34</v>
      </c>
      <c r="AA1635" s="34">
        <v>1</v>
      </c>
      <c r="AB1635" s="34">
        <v>2</v>
      </c>
      <c r="AC1635" s="34">
        <v>4</v>
      </c>
      <c r="AD1635" s="34">
        <v>6</v>
      </c>
      <c r="AE1635" s="34">
        <v>6</v>
      </c>
      <c r="AF1635" s="58">
        <f>'Base tratada'!$AC1635+'Base tratada'!$AD1635+'Base tratada'!$AE1635</f>
        <v>16</v>
      </c>
      <c r="AG16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35" s="58" t="str">
        <f>IF('Base tratada'!$AC1635&gt;=MAX('Base tratada'!$AD1635,'Base tratada'!$AE1635),"Web",
IF('Base tratada'!$AD1635&gt;='Base tratada'!$AE1635,"Catalog",
"Store"))</f>
        <v>Catalog</v>
      </c>
      <c r="AI1635" s="59">
        <f>IF('Base tratada'!$AF1635=0,"0",'Base tratada'!$AK1635/'Base tratada'!$AF1635)</f>
        <v>109.875</v>
      </c>
      <c r="AJ1635" s="59" t="str">
        <f>IF('Base tratada'!$AI1635=0,"R$ 0",
IF('Base tratada'!$AI1635&lt;=25,"R$ 1–25",
IF('Base tratada'!$AI1635&lt;=50,"R$ 26–50",
"+R$ 50")))</f>
        <v>+R$ 50</v>
      </c>
      <c r="AK1635" s="35">
        <v>1758</v>
      </c>
      <c r="AL1635" s="58" t="str">
        <f>IF('Base tratada'!$AK1635&lt;=100,"R$ 0-100",
IF('Base tratada'!$AK1635&lt;=500,"R$ 101-500",
IF('Base tratada'!$AK1635&lt;=1000,"R$ 501-1000",
IF('Base tratada'!$AK1635&lt;=1500,"R$ 1001-1500",
"+R$ 1500"))))</f>
        <v>+R$ 1500</v>
      </c>
      <c r="AM1635" s="34">
        <v>1</v>
      </c>
      <c r="AN1635" s="34">
        <v>0</v>
      </c>
      <c r="AO1635" s="34">
        <v>0</v>
      </c>
      <c r="AP1635" s="34">
        <v>0</v>
      </c>
      <c r="AQ1635" s="34">
        <v>1</v>
      </c>
      <c r="AR1635" s="34">
        <v>2</v>
      </c>
      <c r="AS1635" s="34">
        <v>0</v>
      </c>
      <c r="AT1635" s="34">
        <v>3</v>
      </c>
      <c r="AU1635" s="34">
        <v>11</v>
      </c>
      <c r="AV1635" s="52">
        <v>1724</v>
      </c>
      <c r="AW1635" s="57">
        <v>1</v>
      </c>
      <c r="AX1635" s="58" t="str">
        <f>IF(Tabela3[[#This Row],[Response]]=1, "Aceitou", "Não aceitou")</f>
        <v>Aceitou</v>
      </c>
      <c r="AY1635" s="55" t="str">
        <f>Tabela3[[#This Row],[Faixa Recência]] &amp; " | " &amp; Tabela3[[#This Row],[Faixa Gasto]] &amp; " | " &amp; Tabela3[[#This Row],[Faixa ticket médio]]</f>
        <v>46-60 dias | +R$ 1500 | +R$ 50</v>
      </c>
      <c r="AZ16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5" s="36"/>
    </row>
    <row r="1636" spans="1:54" x14ac:dyDescent="0.25">
      <c r="A1636" s="61">
        <v>1635</v>
      </c>
      <c r="B1636" s="37">
        <v>50729</v>
      </c>
      <c r="C1636" s="34">
        <v>1</v>
      </c>
      <c r="D1636" s="34">
        <v>1</v>
      </c>
      <c r="E1636" s="34">
        <v>62</v>
      </c>
      <c r="F1636" s="58" t="str">
        <f>IF('Base tratada'!$E1636&lt;=15,"0-15 dias",
IF('Base tratada'!$E1636&lt;=30, "16-30 dias",
IF('Base tratada'!$E1636&lt;=45, "31-45 dias",
IF('Base tratada'!$E1636&lt;=60, "46-60 dias",
IF('Base tratada'!$E1636&lt;=75, "61-75 dias", "76-99 dias")))))</f>
        <v>61-75 dias</v>
      </c>
      <c r="G1636" s="38">
        <v>62</v>
      </c>
      <c r="H1636" s="60" t="str">
        <f>IF('Base tratada'!$G1636&lt;=29,"24–29",
IF('Base tratada'!$G1636&lt;=39,"30–39",
IF('Base tratada'!$G1636&lt;=49,"40–49",
IF('Base tratada'!$G1636&lt;=59,"50–59",
IF('Base tratada'!$G1636&lt;=69,"60–69",
"70–80")))))</f>
        <v>60–69</v>
      </c>
      <c r="I1636" s="34">
        <v>2582</v>
      </c>
      <c r="J1636" s="58" t="str">
        <f>IF('Base tratada'!$K1636=1,"Divorciado",
IF('Base tratada'!$L1636=1,"Casado",
IF('Base tratada'!$M1636=1, "Solteiro",
IF('Base tratada'!$N1636=1,"Juntos",
"Viúvo"))))</f>
        <v>Solteiro</v>
      </c>
      <c r="K1636" s="34">
        <v>0</v>
      </c>
      <c r="L1636" s="34">
        <v>0</v>
      </c>
      <c r="M1636" s="34">
        <v>1</v>
      </c>
      <c r="N1636" s="34">
        <v>0</v>
      </c>
      <c r="O1636" s="34">
        <v>0</v>
      </c>
      <c r="P1636" s="34">
        <v>0</v>
      </c>
      <c r="Q1636" s="34">
        <v>0</v>
      </c>
      <c r="R1636" s="34">
        <v>0</v>
      </c>
      <c r="S1636" s="34">
        <v>0</v>
      </c>
      <c r="T1636" s="34">
        <v>1</v>
      </c>
      <c r="U1636" s="35">
        <v>239</v>
      </c>
      <c r="V1636" s="35">
        <v>13</v>
      </c>
      <c r="W1636" s="35">
        <v>143</v>
      </c>
      <c r="X1636" s="35">
        <v>45</v>
      </c>
      <c r="Y1636" s="35">
        <v>4</v>
      </c>
      <c r="Z1636" s="35">
        <v>52</v>
      </c>
      <c r="AA1636" s="34">
        <v>9</v>
      </c>
      <c r="AB1636" s="34">
        <v>6</v>
      </c>
      <c r="AC1636" s="34">
        <v>6</v>
      </c>
      <c r="AD1636" s="34">
        <v>2</v>
      </c>
      <c r="AE1636" s="34">
        <v>7</v>
      </c>
      <c r="AF1636" s="58">
        <f>'Base tratada'!$AC1636+'Base tratada'!$AD1636+'Base tratada'!$AE1636</f>
        <v>15</v>
      </c>
      <c r="AG16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36" s="58" t="str">
        <f>IF('Base tratada'!$AC1636&gt;=MAX('Base tratada'!$AD1636,'Base tratada'!$AE1636),"Web",
IF('Base tratada'!$AD1636&gt;='Base tratada'!$AE1636,"Catalog",
"Store"))</f>
        <v>Store</v>
      </c>
      <c r="AI1636" s="59">
        <f>IF('Base tratada'!$AF1636=0,"0",'Base tratada'!$AK1636/'Base tratada'!$AF1636)</f>
        <v>29.6</v>
      </c>
      <c r="AJ1636" s="59" t="str">
        <f>IF('Base tratada'!$AI1636=0,"R$ 0",
IF('Base tratada'!$AI1636&lt;=25,"R$ 1–25",
IF('Base tratada'!$AI1636&lt;=50,"R$ 26–50",
"+R$ 50")))</f>
        <v>R$ 26–50</v>
      </c>
      <c r="AK1636" s="35">
        <v>444</v>
      </c>
      <c r="AL1636" s="58" t="str">
        <f>IF('Base tratada'!$AK1636&lt;=100,"R$ 0-100",
IF('Base tratada'!$AK1636&lt;=500,"R$ 101-500",
IF('Base tratada'!$AK1636&lt;=1000,"R$ 501-1000",
IF('Base tratada'!$AK1636&lt;=1500,"R$ 1001-1500",
"+R$ 1500"))))</f>
        <v>R$ 101-500</v>
      </c>
      <c r="AM1636" s="34">
        <v>0</v>
      </c>
      <c r="AN1636" s="34">
        <v>0</v>
      </c>
      <c r="AO1636" s="34">
        <v>0</v>
      </c>
      <c r="AP1636" s="34">
        <v>0</v>
      </c>
      <c r="AQ1636" s="34">
        <v>0</v>
      </c>
      <c r="AR1636" s="34">
        <v>0</v>
      </c>
      <c r="AS1636" s="34">
        <v>0</v>
      </c>
      <c r="AT1636" s="34">
        <v>3</v>
      </c>
      <c r="AU1636" s="34">
        <v>11</v>
      </c>
      <c r="AV1636" s="52">
        <v>392</v>
      </c>
      <c r="AW1636" s="57">
        <v>0</v>
      </c>
      <c r="AX1636" s="58" t="str">
        <f>IF(Tabela3[[#This Row],[Response]]=1, "Aceitou", "Não aceitou")</f>
        <v>Não aceitou</v>
      </c>
      <c r="AY1636" s="55" t="str">
        <f>Tabela3[[#This Row],[Faixa Recência]] &amp; " | " &amp; Tabela3[[#This Row],[Faixa Gasto]] &amp; " | " &amp; Tabela3[[#This Row],[Faixa ticket médio]]</f>
        <v>61-75 dias | R$ 101-500 | R$ 26–50</v>
      </c>
      <c r="AZ16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6" s="36"/>
    </row>
    <row r="1637" spans="1:54" x14ac:dyDescent="0.25">
      <c r="A1637" s="61">
        <v>1636</v>
      </c>
      <c r="B1637" s="37">
        <v>34916</v>
      </c>
      <c r="C1637" s="34">
        <v>2</v>
      </c>
      <c r="D1637" s="34">
        <v>0</v>
      </c>
      <c r="E1637" s="34">
        <v>89</v>
      </c>
      <c r="F1637" s="58" t="str">
        <f>IF('Base tratada'!$E1637&lt;=15,"0-15 dias",
IF('Base tratada'!$E1637&lt;=30, "16-30 dias",
IF('Base tratada'!$E1637&lt;=45, "31-45 dias",
IF('Base tratada'!$E1637&lt;=60, "46-60 dias",
IF('Base tratada'!$E1637&lt;=75, "61-75 dias", "76-99 dias")))))</f>
        <v>76-99 dias</v>
      </c>
      <c r="G1637" s="38">
        <v>52</v>
      </c>
      <c r="H1637" s="60" t="str">
        <f>IF('Base tratada'!$G1637&lt;=29,"24–29",
IF('Base tratada'!$G1637&lt;=39,"30–39",
IF('Base tratada'!$G1637&lt;=49,"40–49",
IF('Base tratada'!$G1637&lt;=59,"50–59",
IF('Base tratada'!$G1637&lt;=69,"60–69",
"70–80")))))</f>
        <v>50–59</v>
      </c>
      <c r="I1637" s="34">
        <v>2569</v>
      </c>
      <c r="J1637" s="58" t="str">
        <f>IF('Base tratada'!$K1637=1,"Divorciado",
IF('Base tratada'!$L1637=1,"Casado",
IF('Base tratada'!$M1637=1, "Solteiro",
IF('Base tratada'!$N1637=1,"Juntos",
"Viúvo"))))</f>
        <v>Juntos</v>
      </c>
      <c r="K1637" s="34">
        <v>0</v>
      </c>
      <c r="L1637" s="34">
        <v>0</v>
      </c>
      <c r="M1637" s="34">
        <v>0</v>
      </c>
      <c r="N1637" s="34">
        <v>1</v>
      </c>
      <c r="O1637" s="34">
        <v>0</v>
      </c>
      <c r="P1637" s="34">
        <v>0</v>
      </c>
      <c r="Q1637" s="34">
        <v>0</v>
      </c>
      <c r="R1637" s="34">
        <v>1</v>
      </c>
      <c r="S1637" s="34">
        <v>0</v>
      </c>
      <c r="T1637" s="34">
        <v>0</v>
      </c>
      <c r="U1637" s="35">
        <v>51</v>
      </c>
      <c r="V1637" s="35">
        <v>23</v>
      </c>
      <c r="W1637" s="35">
        <v>82</v>
      </c>
      <c r="X1637" s="35">
        <v>33</v>
      </c>
      <c r="Y1637" s="35">
        <v>0</v>
      </c>
      <c r="Z1637" s="35">
        <v>42</v>
      </c>
      <c r="AA1637" s="34">
        <v>4</v>
      </c>
      <c r="AB1637" s="34">
        <v>9</v>
      </c>
      <c r="AC1637" s="34">
        <v>5</v>
      </c>
      <c r="AD1637" s="34">
        <v>1</v>
      </c>
      <c r="AE1637" s="34">
        <v>3</v>
      </c>
      <c r="AF1637" s="58">
        <f>'Base tratada'!$AC1637+'Base tratada'!$AD1637+'Base tratada'!$AE1637</f>
        <v>9</v>
      </c>
      <c r="AG16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37" s="58" t="str">
        <f>IF('Base tratada'!$AC1637&gt;=MAX('Base tratada'!$AD1637,'Base tratada'!$AE1637),"Web",
IF('Base tratada'!$AD1637&gt;='Base tratada'!$AE1637,"Catalog",
"Store"))</f>
        <v>Web</v>
      </c>
      <c r="AI1637" s="59">
        <f>IF('Base tratada'!$AF1637=0,"0",'Base tratada'!$AK1637/'Base tratada'!$AF1637)</f>
        <v>21</v>
      </c>
      <c r="AJ1637" s="59" t="str">
        <f>IF('Base tratada'!$AI1637=0,"R$ 0",
IF('Base tratada'!$AI1637&lt;=25,"R$ 1–25",
IF('Base tratada'!$AI1637&lt;=50,"R$ 26–50",
"+R$ 50")))</f>
        <v>R$ 1–25</v>
      </c>
      <c r="AK1637" s="35">
        <v>189</v>
      </c>
      <c r="AL1637" s="58" t="str">
        <f>IF('Base tratada'!$AK1637&lt;=100,"R$ 0-100",
IF('Base tratada'!$AK1637&lt;=500,"R$ 101-500",
IF('Base tratada'!$AK1637&lt;=1000,"R$ 501-1000",
IF('Base tratada'!$AK1637&lt;=1500,"R$ 1001-1500",
"+R$ 1500"))))</f>
        <v>R$ 101-500</v>
      </c>
      <c r="AM1637" s="34">
        <v>0</v>
      </c>
      <c r="AN1637" s="34">
        <v>0</v>
      </c>
      <c r="AO1637" s="34">
        <v>0</v>
      </c>
      <c r="AP1637" s="34">
        <v>0</v>
      </c>
      <c r="AQ1637" s="34">
        <v>0</v>
      </c>
      <c r="AR1637" s="34">
        <v>0</v>
      </c>
      <c r="AS1637" s="34">
        <v>0</v>
      </c>
      <c r="AT1637" s="34">
        <v>3</v>
      </c>
      <c r="AU1637" s="34">
        <v>11</v>
      </c>
      <c r="AV1637" s="52">
        <v>147</v>
      </c>
      <c r="AW1637" s="57">
        <v>0</v>
      </c>
      <c r="AX1637" s="58" t="str">
        <f>IF(Tabela3[[#This Row],[Response]]=1, "Aceitou", "Não aceitou")</f>
        <v>Não aceitou</v>
      </c>
      <c r="AY1637" s="55" t="str">
        <f>Tabela3[[#This Row],[Faixa Recência]] &amp; " | " &amp; Tabela3[[#This Row],[Faixa Gasto]] &amp; " | " &amp; Tabela3[[#This Row],[Faixa ticket médio]]</f>
        <v>76-99 dias | R$ 101-500 | R$ 1–25</v>
      </c>
      <c r="AZ16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7" s="36"/>
    </row>
    <row r="1638" spans="1:54" x14ac:dyDescent="0.25">
      <c r="A1638" s="61">
        <v>1637</v>
      </c>
      <c r="B1638" s="37">
        <v>64892</v>
      </c>
      <c r="C1638" s="34">
        <v>0</v>
      </c>
      <c r="D1638" s="34">
        <v>1</v>
      </c>
      <c r="E1638" s="34">
        <v>77</v>
      </c>
      <c r="F1638" s="58" t="str">
        <f>IF('Base tratada'!$E1638&lt;=15,"0-15 dias",
IF('Base tratada'!$E1638&lt;=30, "16-30 dias",
IF('Base tratada'!$E1638&lt;=45, "31-45 dias",
IF('Base tratada'!$E1638&lt;=60, "46-60 dias",
IF('Base tratada'!$E1638&lt;=75, "61-75 dias", "76-99 dias")))))</f>
        <v>76-99 dias</v>
      </c>
      <c r="G1638" s="38">
        <v>44</v>
      </c>
      <c r="H1638" s="60" t="str">
        <f>IF('Base tratada'!$G1638&lt;=29,"24–29",
IF('Base tratada'!$G1638&lt;=39,"30–39",
IF('Base tratada'!$G1638&lt;=49,"40–49",
IF('Base tratada'!$G1638&lt;=59,"50–59",
IF('Base tratada'!$G1638&lt;=69,"60–69",
"70–80")))))</f>
        <v>40–49</v>
      </c>
      <c r="I1638" s="34">
        <v>2190</v>
      </c>
      <c r="J1638" s="58" t="str">
        <f>IF('Base tratada'!$K1638=1,"Divorciado",
IF('Base tratada'!$L1638=1,"Casado",
IF('Base tratada'!$M1638=1, "Solteiro",
IF('Base tratada'!$N1638=1,"Juntos",
"Viúvo"))))</f>
        <v>Divorciado</v>
      </c>
      <c r="K1638" s="34">
        <v>1</v>
      </c>
      <c r="L1638" s="34">
        <v>0</v>
      </c>
      <c r="M1638" s="34">
        <v>0</v>
      </c>
      <c r="N1638" s="34">
        <v>0</v>
      </c>
      <c r="O1638" s="34">
        <v>0</v>
      </c>
      <c r="P1638" s="34">
        <v>0</v>
      </c>
      <c r="Q1638" s="34">
        <v>0</v>
      </c>
      <c r="R1638" s="34">
        <v>1</v>
      </c>
      <c r="S1638" s="34">
        <v>0</v>
      </c>
      <c r="T1638" s="34">
        <v>0</v>
      </c>
      <c r="U1638" s="35">
        <v>527</v>
      </c>
      <c r="V1638" s="35">
        <v>24</v>
      </c>
      <c r="W1638" s="35">
        <v>230</v>
      </c>
      <c r="X1638" s="35">
        <v>32</v>
      </c>
      <c r="Y1638" s="35">
        <v>24</v>
      </c>
      <c r="Z1638" s="35">
        <v>65</v>
      </c>
      <c r="AA1638" s="34">
        <v>2</v>
      </c>
      <c r="AB1638" s="34">
        <v>4</v>
      </c>
      <c r="AC1638" s="34">
        <v>6</v>
      </c>
      <c r="AD1638" s="34">
        <v>4</v>
      </c>
      <c r="AE1638" s="34">
        <v>12</v>
      </c>
      <c r="AF1638" s="58">
        <f>'Base tratada'!$AC1638+'Base tratada'!$AD1638+'Base tratada'!$AE1638</f>
        <v>22</v>
      </c>
      <c r="AG16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38" s="58" t="str">
        <f>IF('Base tratada'!$AC1638&gt;=MAX('Base tratada'!$AD1638,'Base tratada'!$AE1638),"Web",
IF('Base tratada'!$AD1638&gt;='Base tratada'!$AE1638,"Catalog",
"Store"))</f>
        <v>Store</v>
      </c>
      <c r="AI1638" s="59">
        <f>IF('Base tratada'!$AF1638=0,"0",'Base tratada'!$AK1638/'Base tratada'!$AF1638)</f>
        <v>38.045454545454547</v>
      </c>
      <c r="AJ1638" s="59" t="str">
        <f>IF('Base tratada'!$AI1638=0,"R$ 0",
IF('Base tratada'!$AI1638&lt;=25,"R$ 1–25",
IF('Base tratada'!$AI1638&lt;=50,"R$ 26–50",
"+R$ 50")))</f>
        <v>R$ 26–50</v>
      </c>
      <c r="AK1638" s="35">
        <v>837</v>
      </c>
      <c r="AL1638" s="58" t="str">
        <f>IF('Base tratada'!$AK1638&lt;=100,"R$ 0-100",
IF('Base tratada'!$AK1638&lt;=500,"R$ 101-500",
IF('Base tratada'!$AK1638&lt;=1000,"R$ 501-1000",
IF('Base tratada'!$AK1638&lt;=1500,"R$ 1001-1500",
"+R$ 1500"))))</f>
        <v>R$ 501-1000</v>
      </c>
      <c r="AM1638" s="34">
        <v>0</v>
      </c>
      <c r="AN1638" s="34">
        <v>0</v>
      </c>
      <c r="AO1638" s="34">
        <v>0</v>
      </c>
      <c r="AP1638" s="34">
        <v>0</v>
      </c>
      <c r="AQ1638" s="34">
        <v>0</v>
      </c>
      <c r="AR1638" s="34">
        <v>0</v>
      </c>
      <c r="AS1638" s="34">
        <v>0</v>
      </c>
      <c r="AT1638" s="34">
        <v>3</v>
      </c>
      <c r="AU1638" s="34">
        <v>11</v>
      </c>
      <c r="AV1638" s="52">
        <v>772</v>
      </c>
      <c r="AW1638" s="57">
        <v>0</v>
      </c>
      <c r="AX1638" s="58" t="str">
        <f>IF(Tabela3[[#This Row],[Response]]=1, "Aceitou", "Não aceitou")</f>
        <v>Não aceitou</v>
      </c>
      <c r="AY1638" s="55" t="str">
        <f>Tabela3[[#This Row],[Faixa Recência]] &amp; " | " &amp; Tabela3[[#This Row],[Faixa Gasto]] &amp; " | " &amp; Tabela3[[#This Row],[Faixa ticket médio]]</f>
        <v>76-99 dias | R$ 501-1000 | R$ 26–50</v>
      </c>
      <c r="AZ16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8" s="36"/>
    </row>
    <row r="1639" spans="1:54" x14ac:dyDescent="0.25">
      <c r="A1639" s="61">
        <v>1638</v>
      </c>
      <c r="B1639" s="37">
        <v>43602</v>
      </c>
      <c r="C1639" s="34">
        <v>1</v>
      </c>
      <c r="D1639" s="34">
        <v>1</v>
      </c>
      <c r="E1639" s="34">
        <v>45</v>
      </c>
      <c r="F1639" s="58" t="str">
        <f>IF('Base tratada'!$E1639&lt;=15,"0-15 dias",
IF('Base tratada'!$E1639&lt;=30, "16-30 dias",
IF('Base tratada'!$E1639&lt;=45, "31-45 dias",
IF('Base tratada'!$E1639&lt;=60, "46-60 dias",
IF('Base tratada'!$E1639&lt;=75, "61-75 dias", "76-99 dias")))))</f>
        <v>31-45 dias</v>
      </c>
      <c r="G1639" s="38">
        <v>54</v>
      </c>
      <c r="H1639" s="60" t="str">
        <f>IF('Base tratada'!$G1639&lt;=29,"24–29",
IF('Base tratada'!$G1639&lt;=39,"30–39",
IF('Base tratada'!$G1639&lt;=49,"40–49",
IF('Base tratada'!$G1639&lt;=59,"50–59",
IF('Base tratada'!$G1639&lt;=69,"60–69",
"70–80")))))</f>
        <v>50–59</v>
      </c>
      <c r="I1639" s="34">
        <v>2329</v>
      </c>
      <c r="J1639" s="58" t="str">
        <f>IF('Base tratada'!$K1639=1,"Divorciado",
IF('Base tratada'!$L1639=1,"Casado",
IF('Base tratada'!$M1639=1, "Solteiro",
IF('Base tratada'!$N1639=1,"Juntos",
"Viúvo"))))</f>
        <v>Solteiro</v>
      </c>
      <c r="K1639" s="34">
        <v>0</v>
      </c>
      <c r="L1639" s="34">
        <v>0</v>
      </c>
      <c r="M1639" s="34">
        <v>1</v>
      </c>
      <c r="N1639" s="34">
        <v>0</v>
      </c>
      <c r="O1639" s="34">
        <v>0</v>
      </c>
      <c r="P1639" s="34">
        <v>0</v>
      </c>
      <c r="Q1639" s="34">
        <v>0</v>
      </c>
      <c r="R1639" s="34">
        <v>1</v>
      </c>
      <c r="S1639" s="34">
        <v>0</v>
      </c>
      <c r="T1639" s="34">
        <v>0</v>
      </c>
      <c r="U1639" s="35">
        <v>19</v>
      </c>
      <c r="V1639" s="35">
        <v>5</v>
      </c>
      <c r="W1639" s="35">
        <v>12</v>
      </c>
      <c r="X1639" s="35">
        <v>10</v>
      </c>
      <c r="Y1639" s="35">
        <v>3</v>
      </c>
      <c r="Z1639" s="35">
        <v>19</v>
      </c>
      <c r="AA1639" s="34">
        <v>3</v>
      </c>
      <c r="AB1639" s="34">
        <v>6</v>
      </c>
      <c r="AC1639" s="34">
        <v>3</v>
      </c>
      <c r="AD1639" s="34">
        <v>1</v>
      </c>
      <c r="AE1639" s="34">
        <v>2</v>
      </c>
      <c r="AF1639" s="58">
        <f>'Base tratada'!$AC1639+'Base tratada'!$AD1639+'Base tratada'!$AE1639</f>
        <v>6</v>
      </c>
      <c r="AG16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39" s="58" t="str">
        <f>IF('Base tratada'!$AC1639&gt;=MAX('Base tratada'!$AD1639,'Base tratada'!$AE1639),"Web",
IF('Base tratada'!$AD1639&gt;='Base tratada'!$AE1639,"Catalog",
"Store"))</f>
        <v>Web</v>
      </c>
      <c r="AI1639" s="59">
        <f>IF('Base tratada'!$AF1639=0,"0",'Base tratada'!$AK1639/'Base tratada'!$AF1639)</f>
        <v>8.1666666666666661</v>
      </c>
      <c r="AJ1639" s="59" t="str">
        <f>IF('Base tratada'!$AI1639=0,"R$ 0",
IF('Base tratada'!$AI1639&lt;=25,"R$ 1–25",
IF('Base tratada'!$AI1639&lt;=50,"R$ 26–50",
"+R$ 50")))</f>
        <v>R$ 1–25</v>
      </c>
      <c r="AK1639" s="35">
        <v>49</v>
      </c>
      <c r="AL1639" s="58" t="str">
        <f>IF('Base tratada'!$AK1639&lt;=100,"R$ 0-100",
IF('Base tratada'!$AK1639&lt;=500,"R$ 101-500",
IF('Base tratada'!$AK1639&lt;=1000,"R$ 501-1000",
IF('Base tratada'!$AK1639&lt;=1500,"R$ 1001-1500",
"+R$ 1500"))))</f>
        <v>R$ 0-100</v>
      </c>
      <c r="AM1639" s="34">
        <v>0</v>
      </c>
      <c r="AN1639" s="34">
        <v>0</v>
      </c>
      <c r="AO1639" s="34">
        <v>0</v>
      </c>
      <c r="AP1639" s="34">
        <v>0</v>
      </c>
      <c r="AQ1639" s="34">
        <v>0</v>
      </c>
      <c r="AR1639" s="34">
        <v>0</v>
      </c>
      <c r="AS1639" s="34">
        <v>0</v>
      </c>
      <c r="AT1639" s="34">
        <v>3</v>
      </c>
      <c r="AU1639" s="34">
        <v>11</v>
      </c>
      <c r="AV1639" s="52">
        <v>30</v>
      </c>
      <c r="AW1639" s="57">
        <v>0</v>
      </c>
      <c r="AX1639" s="58" t="str">
        <f>IF(Tabela3[[#This Row],[Response]]=1, "Aceitou", "Não aceitou")</f>
        <v>Não aceitou</v>
      </c>
      <c r="AY1639" s="55" t="str">
        <f>Tabela3[[#This Row],[Faixa Recência]] &amp; " | " &amp; Tabela3[[#This Row],[Faixa Gasto]] &amp; " | " &amp; Tabela3[[#This Row],[Faixa ticket médio]]</f>
        <v>31-45 dias | R$ 0-100 | R$ 1–25</v>
      </c>
      <c r="AZ16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39" s="36"/>
    </row>
    <row r="1640" spans="1:54" x14ac:dyDescent="0.25">
      <c r="A1640" s="61">
        <v>1639</v>
      </c>
      <c r="B1640" s="37">
        <v>33996</v>
      </c>
      <c r="C1640" s="34">
        <v>0</v>
      </c>
      <c r="D1640" s="34">
        <v>0</v>
      </c>
      <c r="E1640" s="34">
        <v>46</v>
      </c>
      <c r="F1640" s="58" t="str">
        <f>IF('Base tratada'!$E1640&lt;=15,"0-15 dias",
IF('Base tratada'!$E1640&lt;=30, "16-30 dias",
IF('Base tratada'!$E1640&lt;=45, "31-45 dias",
IF('Base tratada'!$E1640&lt;=60, "46-60 dias",
IF('Base tratada'!$E1640&lt;=75, "61-75 dias", "76-99 dias")))))</f>
        <v>46-60 dias</v>
      </c>
      <c r="G1640" s="38">
        <v>31</v>
      </c>
      <c r="H1640" s="60" t="str">
        <f>IF('Base tratada'!$G1640&lt;=29,"24–29",
IF('Base tratada'!$G1640&lt;=39,"30–39",
IF('Base tratada'!$G1640&lt;=49,"40–49",
IF('Base tratada'!$G1640&lt;=59,"50–59",
IF('Base tratada'!$G1640&lt;=69,"60–69",
"70–80")))))</f>
        <v>30–39</v>
      </c>
      <c r="I1640" s="34">
        <v>2450</v>
      </c>
      <c r="J1640" s="58" t="str">
        <f>IF('Base tratada'!$K1640=1,"Divorciado",
IF('Base tratada'!$L1640=1,"Casado",
IF('Base tratada'!$M1640=1, "Solteiro",
IF('Base tratada'!$N1640=1,"Juntos",
"Viúvo"))))</f>
        <v>Solteiro</v>
      </c>
      <c r="K1640" s="34">
        <v>0</v>
      </c>
      <c r="L1640" s="34">
        <v>0</v>
      </c>
      <c r="M1640" s="34">
        <v>1</v>
      </c>
      <c r="N1640" s="34">
        <v>0</v>
      </c>
      <c r="O1640" s="34">
        <v>0</v>
      </c>
      <c r="P1640" s="34">
        <v>0</v>
      </c>
      <c r="Q1640" s="34">
        <v>0</v>
      </c>
      <c r="R1640" s="34">
        <v>0</v>
      </c>
      <c r="S1640" s="34">
        <v>0</v>
      </c>
      <c r="T1640" s="34">
        <v>1</v>
      </c>
      <c r="U1640" s="35">
        <v>40</v>
      </c>
      <c r="V1640" s="35">
        <v>2</v>
      </c>
      <c r="W1640" s="35">
        <v>15</v>
      </c>
      <c r="X1640" s="35">
        <v>8</v>
      </c>
      <c r="Y1640" s="35">
        <v>0</v>
      </c>
      <c r="Z1640" s="35">
        <v>6</v>
      </c>
      <c r="AA1640" s="34">
        <v>1</v>
      </c>
      <c r="AB1640" s="34">
        <v>4</v>
      </c>
      <c r="AC1640" s="34">
        <v>1</v>
      </c>
      <c r="AD1640" s="34">
        <v>1</v>
      </c>
      <c r="AE1640" s="34">
        <v>3</v>
      </c>
      <c r="AF1640" s="58">
        <f>'Base tratada'!$AC1640+'Base tratada'!$AD1640+'Base tratada'!$AE1640</f>
        <v>5</v>
      </c>
      <c r="AG16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40" s="58" t="str">
        <f>IF('Base tratada'!$AC1640&gt;=MAX('Base tratada'!$AD1640,'Base tratada'!$AE1640),"Web",
IF('Base tratada'!$AD1640&gt;='Base tratada'!$AE1640,"Catalog",
"Store"))</f>
        <v>Store</v>
      </c>
      <c r="AI1640" s="59">
        <f>IF('Base tratada'!$AF1640=0,"0",'Base tratada'!$AK1640/'Base tratada'!$AF1640)</f>
        <v>13</v>
      </c>
      <c r="AJ1640" s="59" t="str">
        <f>IF('Base tratada'!$AI1640=0,"R$ 0",
IF('Base tratada'!$AI1640&lt;=25,"R$ 1–25",
IF('Base tratada'!$AI1640&lt;=50,"R$ 26–50",
"+R$ 50")))</f>
        <v>R$ 1–25</v>
      </c>
      <c r="AK1640" s="35">
        <v>65</v>
      </c>
      <c r="AL1640" s="58" t="str">
        <f>IF('Base tratada'!$AK1640&lt;=100,"R$ 0-100",
IF('Base tratada'!$AK1640&lt;=500,"R$ 101-500",
IF('Base tratada'!$AK1640&lt;=1000,"R$ 501-1000",
IF('Base tratada'!$AK1640&lt;=1500,"R$ 1001-1500",
"+R$ 1500"))))</f>
        <v>R$ 0-100</v>
      </c>
      <c r="AM1640" s="34">
        <v>0</v>
      </c>
      <c r="AN1640" s="34">
        <v>0</v>
      </c>
      <c r="AO1640" s="34">
        <v>0</v>
      </c>
      <c r="AP1640" s="34">
        <v>0</v>
      </c>
      <c r="AQ1640" s="34">
        <v>0</v>
      </c>
      <c r="AR1640" s="34">
        <v>0</v>
      </c>
      <c r="AS1640" s="34">
        <v>0</v>
      </c>
      <c r="AT1640" s="34">
        <v>3</v>
      </c>
      <c r="AU1640" s="34">
        <v>11</v>
      </c>
      <c r="AV1640" s="52">
        <v>59</v>
      </c>
      <c r="AW1640" s="57">
        <v>0</v>
      </c>
      <c r="AX1640" s="58" t="str">
        <f>IF(Tabela3[[#This Row],[Response]]=1, "Aceitou", "Não aceitou")</f>
        <v>Não aceitou</v>
      </c>
      <c r="AY1640" s="55" t="str">
        <f>Tabela3[[#This Row],[Faixa Recência]] &amp; " | " &amp; Tabela3[[#This Row],[Faixa Gasto]] &amp; " | " &amp; Tabela3[[#This Row],[Faixa ticket médio]]</f>
        <v>46-60 dias | R$ 0-100 | R$ 1–25</v>
      </c>
      <c r="AZ16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0" s="36"/>
    </row>
    <row r="1641" spans="1:54" x14ac:dyDescent="0.25">
      <c r="A1641" s="61">
        <v>1640</v>
      </c>
      <c r="B1641" s="37">
        <v>41473</v>
      </c>
      <c r="C1641" s="34">
        <v>1</v>
      </c>
      <c r="D1641" s="34">
        <v>0</v>
      </c>
      <c r="E1641" s="34">
        <v>80</v>
      </c>
      <c r="F1641" s="58" t="str">
        <f>IF('Base tratada'!$E1641&lt;=15,"0-15 dias",
IF('Base tratada'!$E1641&lt;=30, "16-30 dias",
IF('Base tratada'!$E1641&lt;=45, "31-45 dias",
IF('Base tratada'!$E1641&lt;=60, "46-60 dias",
IF('Base tratada'!$E1641&lt;=75, "61-75 dias", "76-99 dias")))))</f>
        <v>76-99 dias</v>
      </c>
      <c r="G1641" s="38">
        <v>35</v>
      </c>
      <c r="H1641" s="60" t="str">
        <f>IF('Base tratada'!$G1641&lt;=29,"24–29",
IF('Base tratada'!$G1641&lt;=39,"30–39",
IF('Base tratada'!$G1641&lt;=49,"40–49",
IF('Base tratada'!$G1641&lt;=59,"50–59",
IF('Base tratada'!$G1641&lt;=69,"60–69",
"70–80")))))</f>
        <v>30–39</v>
      </c>
      <c r="I1641" s="34">
        <v>2534</v>
      </c>
      <c r="J1641" s="58" t="str">
        <f>IF('Base tratada'!$K1641=1,"Divorciado",
IF('Base tratada'!$L1641=1,"Casado",
IF('Base tratada'!$M1641=1, "Solteiro",
IF('Base tratada'!$N1641=1,"Juntos",
"Viúvo"))))</f>
        <v>Solteiro</v>
      </c>
      <c r="K1641" s="34">
        <v>0</v>
      </c>
      <c r="L1641" s="34">
        <v>0</v>
      </c>
      <c r="M1641" s="34">
        <v>1</v>
      </c>
      <c r="N1641" s="34">
        <v>0</v>
      </c>
      <c r="O1641" s="34">
        <v>0</v>
      </c>
      <c r="P1641" s="34">
        <v>1</v>
      </c>
      <c r="Q1641" s="34">
        <v>0</v>
      </c>
      <c r="R1641" s="34">
        <v>0</v>
      </c>
      <c r="S1641" s="34">
        <v>0</v>
      </c>
      <c r="T1641" s="34">
        <v>0</v>
      </c>
      <c r="U1641" s="35">
        <v>21</v>
      </c>
      <c r="V1641" s="35">
        <v>8</v>
      </c>
      <c r="W1641" s="35">
        <v>20</v>
      </c>
      <c r="X1641" s="35">
        <v>15</v>
      </c>
      <c r="Y1641" s="35">
        <v>3</v>
      </c>
      <c r="Z1641" s="35">
        <v>9</v>
      </c>
      <c r="AA1641" s="34">
        <v>1</v>
      </c>
      <c r="AB1641" s="34">
        <v>7</v>
      </c>
      <c r="AC1641" s="34">
        <v>2</v>
      </c>
      <c r="AD1641" s="34">
        <v>0</v>
      </c>
      <c r="AE1641" s="34">
        <v>3</v>
      </c>
      <c r="AF1641" s="58">
        <f>'Base tratada'!$AC1641+'Base tratada'!$AD1641+'Base tratada'!$AE1641</f>
        <v>5</v>
      </c>
      <c r="AG16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41" s="58" t="str">
        <f>IF('Base tratada'!$AC1641&gt;=MAX('Base tratada'!$AD1641,'Base tratada'!$AE1641),"Web",
IF('Base tratada'!$AD1641&gt;='Base tratada'!$AE1641,"Catalog",
"Store"))</f>
        <v>Store</v>
      </c>
      <c r="AI1641" s="59">
        <f>IF('Base tratada'!$AF1641=0,"0",'Base tratada'!$AK1641/'Base tratada'!$AF1641)</f>
        <v>13.4</v>
      </c>
      <c r="AJ1641" s="59" t="str">
        <f>IF('Base tratada'!$AI1641=0,"R$ 0",
IF('Base tratada'!$AI1641&lt;=25,"R$ 1–25",
IF('Base tratada'!$AI1641&lt;=50,"R$ 26–50",
"+R$ 50")))</f>
        <v>R$ 1–25</v>
      </c>
      <c r="AK1641" s="35">
        <v>67</v>
      </c>
      <c r="AL1641" s="58" t="str">
        <f>IF('Base tratada'!$AK1641&lt;=100,"R$ 0-100",
IF('Base tratada'!$AK1641&lt;=500,"R$ 101-500",
IF('Base tratada'!$AK1641&lt;=1000,"R$ 501-1000",
IF('Base tratada'!$AK1641&lt;=1500,"R$ 1001-1500",
"+R$ 1500"))))</f>
        <v>R$ 0-100</v>
      </c>
      <c r="AM1641" s="34">
        <v>0</v>
      </c>
      <c r="AN1641" s="34">
        <v>0</v>
      </c>
      <c r="AO1641" s="34">
        <v>0</v>
      </c>
      <c r="AP1641" s="34">
        <v>0</v>
      </c>
      <c r="AQ1641" s="34">
        <v>0</v>
      </c>
      <c r="AR1641" s="34">
        <v>0</v>
      </c>
      <c r="AS1641" s="34">
        <v>0</v>
      </c>
      <c r="AT1641" s="34">
        <v>3</v>
      </c>
      <c r="AU1641" s="34">
        <v>11</v>
      </c>
      <c r="AV1641" s="52">
        <v>58</v>
      </c>
      <c r="AW1641" s="57">
        <v>0</v>
      </c>
      <c r="AX1641" s="58" t="str">
        <f>IF(Tabela3[[#This Row],[Response]]=1, "Aceitou", "Não aceitou")</f>
        <v>Não aceitou</v>
      </c>
      <c r="AY1641" s="55" t="str">
        <f>Tabela3[[#This Row],[Faixa Recência]] &amp; " | " &amp; Tabela3[[#This Row],[Faixa Gasto]] &amp; " | " &amp; Tabela3[[#This Row],[Faixa ticket médio]]</f>
        <v>76-99 dias | R$ 0-100 | R$ 1–25</v>
      </c>
      <c r="AZ16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1" s="36"/>
    </row>
    <row r="1642" spans="1:54" x14ac:dyDescent="0.25">
      <c r="A1642" s="61">
        <v>1641</v>
      </c>
      <c r="B1642" s="37">
        <v>63246</v>
      </c>
      <c r="C1642" s="34">
        <v>0</v>
      </c>
      <c r="D1642" s="34">
        <v>2</v>
      </c>
      <c r="E1642" s="34">
        <v>60</v>
      </c>
      <c r="F1642" s="58" t="str">
        <f>IF('Base tratada'!$E1642&lt;=15,"0-15 dias",
IF('Base tratada'!$E1642&lt;=30, "16-30 dias",
IF('Base tratada'!$E1642&lt;=45, "31-45 dias",
IF('Base tratada'!$E1642&lt;=60, "46-60 dias",
IF('Base tratada'!$E1642&lt;=75, "61-75 dias", "76-99 dias")))))</f>
        <v>46-60 dias</v>
      </c>
      <c r="G1642" s="38">
        <v>53</v>
      </c>
      <c r="H1642" s="60" t="str">
        <f>IF('Base tratada'!$G1642&lt;=29,"24–29",
IF('Base tratada'!$G1642&lt;=39,"30–39",
IF('Base tratada'!$G1642&lt;=49,"40–49",
IF('Base tratada'!$G1642&lt;=59,"50–59",
IF('Base tratada'!$G1642&lt;=69,"60–69",
"70–80")))))</f>
        <v>50–59</v>
      </c>
      <c r="I1642" s="34">
        <v>2472</v>
      </c>
      <c r="J1642" s="58" t="str">
        <f>IF('Base tratada'!$K1642=1,"Divorciado",
IF('Base tratada'!$L1642=1,"Casado",
IF('Base tratada'!$M1642=1, "Solteiro",
IF('Base tratada'!$N1642=1,"Juntos",
"Viúvo"))))</f>
        <v>Casado</v>
      </c>
      <c r="K1642" s="34">
        <v>0</v>
      </c>
      <c r="L1642" s="34">
        <v>1</v>
      </c>
      <c r="M1642" s="34">
        <v>0</v>
      </c>
      <c r="N1642" s="34">
        <v>0</v>
      </c>
      <c r="O1642" s="34">
        <v>0</v>
      </c>
      <c r="P1642" s="34">
        <v>0</v>
      </c>
      <c r="Q1642" s="34">
        <v>0</v>
      </c>
      <c r="R1642" s="34">
        <v>0</v>
      </c>
      <c r="S1642" s="34">
        <v>0</v>
      </c>
      <c r="T1642" s="34">
        <v>1</v>
      </c>
      <c r="U1642" s="35">
        <v>593</v>
      </c>
      <c r="V1642" s="35">
        <v>30</v>
      </c>
      <c r="W1642" s="35">
        <v>91</v>
      </c>
      <c r="X1642" s="35">
        <v>29</v>
      </c>
      <c r="Y1642" s="35">
        <v>22</v>
      </c>
      <c r="Z1642" s="35">
        <v>7</v>
      </c>
      <c r="AA1642" s="34">
        <v>1</v>
      </c>
      <c r="AB1642" s="34">
        <v>4</v>
      </c>
      <c r="AC1642" s="34">
        <v>6</v>
      </c>
      <c r="AD1642" s="34">
        <v>3</v>
      </c>
      <c r="AE1642" s="34">
        <v>12</v>
      </c>
      <c r="AF1642" s="58">
        <f>'Base tratada'!$AC1642+'Base tratada'!$AD1642+'Base tratada'!$AE1642</f>
        <v>21</v>
      </c>
      <c r="AG16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42" s="58" t="str">
        <f>IF('Base tratada'!$AC1642&gt;=MAX('Base tratada'!$AD1642,'Base tratada'!$AE1642),"Web",
IF('Base tratada'!$AD1642&gt;='Base tratada'!$AE1642,"Catalog",
"Store"))</f>
        <v>Store</v>
      </c>
      <c r="AI1642" s="59">
        <f>IF('Base tratada'!$AF1642=0,"0",'Base tratada'!$AK1642/'Base tratada'!$AF1642)</f>
        <v>36.428571428571431</v>
      </c>
      <c r="AJ1642" s="59" t="str">
        <f>IF('Base tratada'!$AI1642=0,"R$ 0",
IF('Base tratada'!$AI1642&lt;=25,"R$ 1–25",
IF('Base tratada'!$AI1642&lt;=50,"R$ 26–50",
"+R$ 50")))</f>
        <v>R$ 26–50</v>
      </c>
      <c r="AK1642" s="35">
        <v>765</v>
      </c>
      <c r="AL1642" s="58" t="str">
        <f>IF('Base tratada'!$AK1642&lt;=100,"R$ 0-100",
IF('Base tratada'!$AK1642&lt;=500,"R$ 101-500",
IF('Base tratada'!$AK1642&lt;=1000,"R$ 501-1000",
IF('Base tratada'!$AK1642&lt;=1500,"R$ 1001-1500",
"+R$ 1500"))))</f>
        <v>R$ 501-1000</v>
      </c>
      <c r="AM1642" s="34">
        <v>0</v>
      </c>
      <c r="AN1642" s="34">
        <v>0</v>
      </c>
      <c r="AO1642" s="34">
        <v>0</v>
      </c>
      <c r="AP1642" s="34">
        <v>0</v>
      </c>
      <c r="AQ1642" s="34">
        <v>0</v>
      </c>
      <c r="AR1642" s="34">
        <v>0</v>
      </c>
      <c r="AS1642" s="34">
        <v>0</v>
      </c>
      <c r="AT1642" s="34">
        <v>3</v>
      </c>
      <c r="AU1642" s="34">
        <v>11</v>
      </c>
      <c r="AV1642" s="52">
        <v>758</v>
      </c>
      <c r="AW1642" s="57">
        <v>0</v>
      </c>
      <c r="AX1642" s="58" t="str">
        <f>IF(Tabela3[[#This Row],[Response]]=1, "Aceitou", "Não aceitou")</f>
        <v>Não aceitou</v>
      </c>
      <c r="AY1642" s="55" t="str">
        <f>Tabela3[[#This Row],[Faixa Recência]] &amp; " | " &amp; Tabela3[[#This Row],[Faixa Gasto]] &amp; " | " &amp; Tabela3[[#This Row],[Faixa ticket médio]]</f>
        <v>46-60 dias | R$ 501-1000 | R$ 26–50</v>
      </c>
      <c r="AZ16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2" s="36"/>
    </row>
    <row r="1643" spans="1:54" x14ac:dyDescent="0.25">
      <c r="A1643" s="61">
        <v>1642</v>
      </c>
      <c r="B1643" s="37">
        <v>36732</v>
      </c>
      <c r="C1643" s="34">
        <v>1</v>
      </c>
      <c r="D1643" s="34">
        <v>1</v>
      </c>
      <c r="E1643" s="34">
        <v>71</v>
      </c>
      <c r="F1643" s="58" t="str">
        <f>IF('Base tratada'!$E1643&lt;=15,"0-15 dias",
IF('Base tratada'!$E1643&lt;=30, "16-30 dias",
IF('Base tratada'!$E1643&lt;=45, "31-45 dias",
IF('Base tratada'!$E1643&lt;=60, "46-60 dias",
IF('Base tratada'!$E1643&lt;=75, "61-75 dias", "76-99 dias")))))</f>
        <v>61-75 dias</v>
      </c>
      <c r="G1643" s="38">
        <v>61</v>
      </c>
      <c r="H1643" s="60" t="str">
        <f>IF('Base tratada'!$G1643&lt;=29,"24–29",
IF('Base tratada'!$G1643&lt;=39,"30–39",
IF('Base tratada'!$G1643&lt;=49,"40–49",
IF('Base tratada'!$G1643&lt;=59,"50–59",
IF('Base tratada'!$G1643&lt;=69,"60–69",
"70–80")))))</f>
        <v>60–69</v>
      </c>
      <c r="I1643" s="34">
        <v>2341</v>
      </c>
      <c r="J1643" s="58" t="str">
        <f>IF('Base tratada'!$K1643=1,"Divorciado",
IF('Base tratada'!$L1643=1,"Casado",
IF('Base tratada'!$M1643=1, "Solteiro",
IF('Base tratada'!$N1643=1,"Juntos",
"Viúvo"))))</f>
        <v>Casado</v>
      </c>
      <c r="K1643" s="34">
        <v>0</v>
      </c>
      <c r="L1643" s="34">
        <v>1</v>
      </c>
      <c r="M1643" s="34">
        <v>0</v>
      </c>
      <c r="N1643" s="34">
        <v>0</v>
      </c>
      <c r="O1643" s="34">
        <v>0</v>
      </c>
      <c r="P1643" s="34">
        <v>0</v>
      </c>
      <c r="Q1643" s="34">
        <v>0</v>
      </c>
      <c r="R1643" s="34">
        <v>0</v>
      </c>
      <c r="S1643" s="34">
        <v>0</v>
      </c>
      <c r="T1643" s="34">
        <v>1</v>
      </c>
      <c r="U1643" s="35">
        <v>21</v>
      </c>
      <c r="V1643" s="35">
        <v>5</v>
      </c>
      <c r="W1643" s="35">
        <v>3</v>
      </c>
      <c r="X1643" s="35">
        <v>10</v>
      </c>
      <c r="Y1643" s="35">
        <v>1</v>
      </c>
      <c r="Z1643" s="35">
        <v>7</v>
      </c>
      <c r="AA1643" s="34">
        <v>3</v>
      </c>
      <c r="AB1643" s="34">
        <v>2</v>
      </c>
      <c r="AC1643" s="34">
        <v>1</v>
      </c>
      <c r="AD1643" s="34">
        <v>1</v>
      </c>
      <c r="AE1643" s="34">
        <v>4</v>
      </c>
      <c r="AF1643" s="58">
        <f>'Base tratada'!$AC1643+'Base tratada'!$AD1643+'Base tratada'!$AE1643</f>
        <v>6</v>
      </c>
      <c r="AG16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43" s="58" t="str">
        <f>IF('Base tratada'!$AC1643&gt;=MAX('Base tratada'!$AD1643,'Base tratada'!$AE1643),"Web",
IF('Base tratada'!$AD1643&gt;='Base tratada'!$AE1643,"Catalog",
"Store"))</f>
        <v>Store</v>
      </c>
      <c r="AI1643" s="59">
        <f>IF('Base tratada'!$AF1643=0,"0",'Base tratada'!$AK1643/'Base tratada'!$AF1643)</f>
        <v>6.666666666666667</v>
      </c>
      <c r="AJ1643" s="59" t="str">
        <f>IF('Base tratada'!$AI1643=0,"R$ 0",
IF('Base tratada'!$AI1643&lt;=25,"R$ 1–25",
IF('Base tratada'!$AI1643&lt;=50,"R$ 26–50",
"+R$ 50")))</f>
        <v>R$ 1–25</v>
      </c>
      <c r="AK1643" s="35">
        <v>40</v>
      </c>
      <c r="AL1643" s="58" t="str">
        <f>IF('Base tratada'!$AK1643&lt;=100,"R$ 0-100",
IF('Base tratada'!$AK1643&lt;=500,"R$ 101-500",
IF('Base tratada'!$AK1643&lt;=1000,"R$ 501-1000",
IF('Base tratada'!$AK1643&lt;=1500,"R$ 1001-1500",
"+R$ 1500"))))</f>
        <v>R$ 0-100</v>
      </c>
      <c r="AM1643" s="34">
        <v>0</v>
      </c>
      <c r="AN1643" s="34">
        <v>0</v>
      </c>
      <c r="AO1643" s="34">
        <v>0</v>
      </c>
      <c r="AP1643" s="34">
        <v>0</v>
      </c>
      <c r="AQ1643" s="34">
        <v>0</v>
      </c>
      <c r="AR1643" s="34">
        <v>0</v>
      </c>
      <c r="AS1643" s="34">
        <v>0</v>
      </c>
      <c r="AT1643" s="34">
        <v>3</v>
      </c>
      <c r="AU1643" s="34">
        <v>11</v>
      </c>
      <c r="AV1643" s="52">
        <v>33</v>
      </c>
      <c r="AW1643" s="57">
        <v>0</v>
      </c>
      <c r="AX1643" s="58" t="str">
        <f>IF(Tabela3[[#This Row],[Response]]=1, "Aceitou", "Não aceitou")</f>
        <v>Não aceitou</v>
      </c>
      <c r="AY1643" s="55" t="str">
        <f>Tabela3[[#This Row],[Faixa Recência]] &amp; " | " &amp; Tabela3[[#This Row],[Faixa Gasto]] &amp; " | " &amp; Tabela3[[#This Row],[Faixa ticket médio]]</f>
        <v>61-75 dias | R$ 0-100 | R$ 1–25</v>
      </c>
      <c r="AZ16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3" s="36"/>
    </row>
    <row r="1644" spans="1:54" x14ac:dyDescent="0.25">
      <c r="A1644" s="61">
        <v>1643</v>
      </c>
      <c r="B1644" s="37">
        <v>69084</v>
      </c>
      <c r="C1644" s="34">
        <v>1</v>
      </c>
      <c r="D1644" s="34">
        <v>0</v>
      </c>
      <c r="E1644" s="34">
        <v>43</v>
      </c>
      <c r="F1644" s="58" t="str">
        <f>IF('Base tratada'!$E1644&lt;=15,"0-15 dias",
IF('Base tratada'!$E1644&lt;=30, "16-30 dias",
IF('Base tratada'!$E1644&lt;=45, "31-45 dias",
IF('Base tratada'!$E1644&lt;=60, "46-60 dias",
IF('Base tratada'!$E1644&lt;=75, "61-75 dias", "76-99 dias")))))</f>
        <v>31-45 dias</v>
      </c>
      <c r="G1644" s="38">
        <v>50</v>
      </c>
      <c r="H1644" s="60" t="str">
        <f>IF('Base tratada'!$G1644&lt;=29,"24–29",
IF('Base tratada'!$G1644&lt;=39,"30–39",
IF('Base tratada'!$G1644&lt;=49,"40–49",
IF('Base tratada'!$G1644&lt;=59,"50–59",
IF('Base tratada'!$G1644&lt;=69,"60–69",
"70–80")))))</f>
        <v>50–59</v>
      </c>
      <c r="I1644" s="34">
        <v>2381</v>
      </c>
      <c r="J1644" s="58" t="str">
        <f>IF('Base tratada'!$K1644=1,"Divorciado",
IF('Base tratada'!$L1644=1,"Casado",
IF('Base tratada'!$M1644=1, "Solteiro",
IF('Base tratada'!$N1644=1,"Juntos",
"Viúvo"))))</f>
        <v>Casado</v>
      </c>
      <c r="K1644" s="34">
        <v>0</v>
      </c>
      <c r="L1644" s="34">
        <v>1</v>
      </c>
      <c r="M1644" s="34">
        <v>0</v>
      </c>
      <c r="N1644" s="34">
        <v>0</v>
      </c>
      <c r="O1644" s="34">
        <v>0</v>
      </c>
      <c r="P1644" s="34">
        <v>0</v>
      </c>
      <c r="Q1644" s="34">
        <v>0</v>
      </c>
      <c r="R1644" s="34">
        <v>0</v>
      </c>
      <c r="S1644" s="34">
        <v>0</v>
      </c>
      <c r="T1644" s="34">
        <v>1</v>
      </c>
      <c r="U1644" s="35">
        <v>1181</v>
      </c>
      <c r="V1644" s="35">
        <v>107</v>
      </c>
      <c r="W1644" s="35">
        <v>199</v>
      </c>
      <c r="X1644" s="35">
        <v>39</v>
      </c>
      <c r="Y1644" s="35">
        <v>30</v>
      </c>
      <c r="Z1644" s="35">
        <v>30</v>
      </c>
      <c r="AA1644" s="34">
        <v>2</v>
      </c>
      <c r="AB1644" s="34">
        <v>8</v>
      </c>
      <c r="AC1644" s="34">
        <v>7</v>
      </c>
      <c r="AD1644" s="34">
        <v>3</v>
      </c>
      <c r="AE1644" s="34">
        <v>13</v>
      </c>
      <c r="AF1644" s="58">
        <f>'Base tratada'!$AC1644+'Base tratada'!$AD1644+'Base tratada'!$AE1644</f>
        <v>23</v>
      </c>
      <c r="AG16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44" s="58" t="str">
        <f>IF('Base tratada'!$AC1644&gt;=MAX('Base tratada'!$AD1644,'Base tratada'!$AE1644),"Web",
IF('Base tratada'!$AD1644&gt;='Base tratada'!$AE1644,"Catalog",
"Store"))</f>
        <v>Store</v>
      </c>
      <c r="AI1644" s="59">
        <f>IF('Base tratada'!$AF1644=0,"0",'Base tratada'!$AK1644/'Base tratada'!$AF1644)</f>
        <v>67.652173913043484</v>
      </c>
      <c r="AJ1644" s="59" t="str">
        <f>IF('Base tratada'!$AI1644=0,"R$ 0",
IF('Base tratada'!$AI1644&lt;=25,"R$ 1–25",
IF('Base tratada'!$AI1644&lt;=50,"R$ 26–50",
"+R$ 50")))</f>
        <v>+R$ 50</v>
      </c>
      <c r="AK1644" s="35">
        <v>1556</v>
      </c>
      <c r="AL1644" s="58" t="str">
        <f>IF('Base tratada'!$AK1644&lt;=100,"R$ 0-100",
IF('Base tratada'!$AK1644&lt;=500,"R$ 101-500",
IF('Base tratada'!$AK1644&lt;=1000,"R$ 501-1000",
IF('Base tratada'!$AK1644&lt;=1500,"R$ 1001-1500",
"+R$ 1500"))))</f>
        <v>+R$ 1500</v>
      </c>
      <c r="AM1644" s="34">
        <v>0</v>
      </c>
      <c r="AN1644" s="34">
        <v>0</v>
      </c>
      <c r="AO1644" s="34">
        <v>0</v>
      </c>
      <c r="AP1644" s="34">
        <v>0</v>
      </c>
      <c r="AQ1644" s="34">
        <v>0</v>
      </c>
      <c r="AR1644" s="34">
        <v>0</v>
      </c>
      <c r="AS1644" s="34">
        <v>0</v>
      </c>
      <c r="AT1644" s="34">
        <v>3</v>
      </c>
      <c r="AU1644" s="34">
        <v>11</v>
      </c>
      <c r="AV1644" s="52">
        <v>1526</v>
      </c>
      <c r="AW1644" s="57">
        <v>0</v>
      </c>
      <c r="AX1644" s="58" t="str">
        <f>IF(Tabela3[[#This Row],[Response]]=1, "Aceitou", "Não aceitou")</f>
        <v>Não aceitou</v>
      </c>
      <c r="AY1644" s="55" t="str">
        <f>Tabela3[[#This Row],[Faixa Recência]] &amp; " | " &amp; Tabela3[[#This Row],[Faixa Gasto]] &amp; " | " &amp; Tabela3[[#This Row],[Faixa ticket médio]]</f>
        <v>31-45 dias | +R$ 1500 | +R$ 50</v>
      </c>
      <c r="AZ16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44" s="36"/>
    </row>
    <row r="1645" spans="1:54" x14ac:dyDescent="0.25">
      <c r="A1645" s="61">
        <v>1644</v>
      </c>
      <c r="B1645" s="37">
        <v>77766</v>
      </c>
      <c r="C1645" s="34">
        <v>0</v>
      </c>
      <c r="D1645" s="34">
        <v>1</v>
      </c>
      <c r="E1645" s="34">
        <v>97</v>
      </c>
      <c r="F1645" s="58" t="str">
        <f>IF('Base tratada'!$E1645&lt;=15,"0-15 dias",
IF('Base tratada'!$E1645&lt;=30, "16-30 dias",
IF('Base tratada'!$E1645&lt;=45, "31-45 dias",
IF('Base tratada'!$E1645&lt;=60, "46-60 dias",
IF('Base tratada'!$E1645&lt;=75, "61-75 dias", "76-99 dias")))))</f>
        <v>76-99 dias</v>
      </c>
      <c r="G1645" s="38">
        <v>53</v>
      </c>
      <c r="H1645" s="60" t="str">
        <f>IF('Base tratada'!$G1645&lt;=29,"24–29",
IF('Base tratada'!$G1645&lt;=39,"30–39",
IF('Base tratada'!$G1645&lt;=49,"40–49",
IF('Base tratada'!$G1645&lt;=59,"50–59",
IF('Base tratada'!$G1645&lt;=69,"60–69",
"70–80")))))</f>
        <v>50–59</v>
      </c>
      <c r="I1645" s="34">
        <v>2651</v>
      </c>
      <c r="J1645" s="58" t="str">
        <f>IF('Base tratada'!$K1645=1,"Divorciado",
IF('Base tratada'!$L1645=1,"Casado",
IF('Base tratada'!$M1645=1, "Solteiro",
IF('Base tratada'!$N1645=1,"Juntos",
"Viúvo"))))</f>
        <v>Casado</v>
      </c>
      <c r="K1645" s="34">
        <v>0</v>
      </c>
      <c r="L1645" s="34">
        <v>1</v>
      </c>
      <c r="M1645" s="34">
        <v>0</v>
      </c>
      <c r="N1645" s="34">
        <v>0</v>
      </c>
      <c r="O1645" s="34">
        <v>0</v>
      </c>
      <c r="P1645" s="34">
        <v>0</v>
      </c>
      <c r="Q1645" s="34">
        <v>0</v>
      </c>
      <c r="R1645" s="34">
        <v>0</v>
      </c>
      <c r="S1645" s="34">
        <v>0</v>
      </c>
      <c r="T1645" s="34">
        <v>1</v>
      </c>
      <c r="U1645" s="35">
        <v>1004</v>
      </c>
      <c r="V1645" s="35">
        <v>59</v>
      </c>
      <c r="W1645" s="35">
        <v>265</v>
      </c>
      <c r="X1645" s="35">
        <v>115</v>
      </c>
      <c r="Y1645" s="35">
        <v>59</v>
      </c>
      <c r="Z1645" s="35">
        <v>27</v>
      </c>
      <c r="AA1645" s="34">
        <v>2</v>
      </c>
      <c r="AB1645" s="34">
        <v>6</v>
      </c>
      <c r="AC1645" s="34">
        <v>11</v>
      </c>
      <c r="AD1645" s="34">
        <v>10</v>
      </c>
      <c r="AE1645" s="34">
        <v>11</v>
      </c>
      <c r="AF1645" s="58">
        <f>'Base tratada'!$AC1645+'Base tratada'!$AD1645+'Base tratada'!$AE1645</f>
        <v>32</v>
      </c>
      <c r="AG16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45" s="58" t="str">
        <f>IF('Base tratada'!$AC1645&gt;=MAX('Base tratada'!$AD1645,'Base tratada'!$AE1645),"Web",
IF('Base tratada'!$AD1645&gt;='Base tratada'!$AE1645,"Catalog",
"Store"))</f>
        <v>Web</v>
      </c>
      <c r="AI1645" s="59">
        <f>IF('Base tratada'!$AF1645=0,"0",'Base tratada'!$AK1645/'Base tratada'!$AF1645)</f>
        <v>46.9375</v>
      </c>
      <c r="AJ1645" s="59" t="str">
        <f>IF('Base tratada'!$AI1645=0,"R$ 0",
IF('Base tratada'!$AI1645&lt;=25,"R$ 1–25",
IF('Base tratada'!$AI1645&lt;=50,"R$ 26–50",
"+R$ 50")))</f>
        <v>R$ 26–50</v>
      </c>
      <c r="AK1645" s="35">
        <v>1502</v>
      </c>
      <c r="AL1645" s="58" t="str">
        <f>IF('Base tratada'!$AK1645&lt;=100,"R$ 0-100",
IF('Base tratada'!$AK1645&lt;=500,"R$ 101-500",
IF('Base tratada'!$AK1645&lt;=1000,"R$ 501-1000",
IF('Base tratada'!$AK1645&lt;=1500,"R$ 1001-1500",
"+R$ 1500"))))</f>
        <v>+R$ 1500</v>
      </c>
      <c r="AM1645" s="34">
        <v>0</v>
      </c>
      <c r="AN1645" s="34">
        <v>0</v>
      </c>
      <c r="AO1645" s="34">
        <v>1</v>
      </c>
      <c r="AP1645" s="34">
        <v>0</v>
      </c>
      <c r="AQ1645" s="34">
        <v>0</v>
      </c>
      <c r="AR1645" s="34">
        <v>1</v>
      </c>
      <c r="AS1645" s="34">
        <v>0</v>
      </c>
      <c r="AT1645" s="34">
        <v>3</v>
      </c>
      <c r="AU1645" s="34">
        <v>11</v>
      </c>
      <c r="AV1645" s="52">
        <v>1475</v>
      </c>
      <c r="AW1645" s="57">
        <v>1</v>
      </c>
      <c r="AX1645" s="58" t="str">
        <f>IF(Tabela3[[#This Row],[Response]]=1, "Aceitou", "Não aceitou")</f>
        <v>Aceitou</v>
      </c>
      <c r="AY1645" s="55" t="str">
        <f>Tabela3[[#This Row],[Faixa Recência]] &amp; " | " &amp; Tabela3[[#This Row],[Faixa Gasto]] &amp; " | " &amp; Tabela3[[#This Row],[Faixa ticket médio]]</f>
        <v>76-99 dias | +R$ 1500 | R$ 26–50</v>
      </c>
      <c r="AZ16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5" s="36"/>
    </row>
    <row r="1646" spans="1:54" x14ac:dyDescent="0.25">
      <c r="A1646" s="61">
        <v>1645</v>
      </c>
      <c r="B1646" s="37">
        <v>37929</v>
      </c>
      <c r="C1646" s="34">
        <v>0</v>
      </c>
      <c r="D1646" s="34">
        <v>0</v>
      </c>
      <c r="E1646" s="34">
        <v>49</v>
      </c>
      <c r="F1646" s="58" t="str">
        <f>IF('Base tratada'!$E1646&lt;=15,"0-15 dias",
IF('Base tratada'!$E1646&lt;=30, "16-30 dias",
IF('Base tratada'!$E1646&lt;=45, "31-45 dias",
IF('Base tratada'!$E1646&lt;=60, "46-60 dias",
IF('Base tratada'!$E1646&lt;=75, "61-75 dias", "76-99 dias")))))</f>
        <v>46-60 dias</v>
      </c>
      <c r="G1646" s="38">
        <v>35</v>
      </c>
      <c r="H1646" s="60" t="str">
        <f>IF('Base tratada'!$G1646&lt;=29,"24–29",
IF('Base tratada'!$G1646&lt;=39,"30–39",
IF('Base tratada'!$G1646&lt;=49,"40–49",
IF('Base tratada'!$G1646&lt;=59,"50–59",
IF('Base tratada'!$G1646&lt;=69,"60–69",
"70–80")))))</f>
        <v>30–39</v>
      </c>
      <c r="I1646" s="34">
        <v>2493</v>
      </c>
      <c r="J1646" s="58" t="str">
        <f>IF('Base tratada'!$K1646=1,"Divorciado",
IF('Base tratada'!$L1646=1,"Casado",
IF('Base tratada'!$M1646=1, "Solteiro",
IF('Base tratada'!$N1646=1,"Juntos",
"Viúvo"))))</f>
        <v>Solteiro</v>
      </c>
      <c r="K1646" s="34">
        <v>0</v>
      </c>
      <c r="L1646" s="34">
        <v>0</v>
      </c>
      <c r="M1646" s="34">
        <v>1</v>
      </c>
      <c r="N1646" s="34">
        <v>0</v>
      </c>
      <c r="O1646" s="34">
        <v>0</v>
      </c>
      <c r="P1646" s="34">
        <v>0</v>
      </c>
      <c r="Q1646" s="34">
        <v>0</v>
      </c>
      <c r="R1646" s="34">
        <v>0</v>
      </c>
      <c r="S1646" s="34">
        <v>0</v>
      </c>
      <c r="T1646" s="34">
        <v>1</v>
      </c>
      <c r="U1646" s="35">
        <v>202</v>
      </c>
      <c r="V1646" s="35">
        <v>2</v>
      </c>
      <c r="W1646" s="35">
        <v>46</v>
      </c>
      <c r="X1646" s="35">
        <v>3</v>
      </c>
      <c r="Y1646" s="35">
        <v>2</v>
      </c>
      <c r="Z1646" s="35">
        <v>10</v>
      </c>
      <c r="AA1646" s="34">
        <v>2</v>
      </c>
      <c r="AB1646" s="34">
        <v>7</v>
      </c>
      <c r="AC1646" s="34">
        <v>4</v>
      </c>
      <c r="AD1646" s="34">
        <v>2</v>
      </c>
      <c r="AE1646" s="34">
        <v>5</v>
      </c>
      <c r="AF1646" s="58">
        <f>'Base tratada'!$AC1646+'Base tratada'!$AD1646+'Base tratada'!$AE1646</f>
        <v>11</v>
      </c>
      <c r="AG16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46" s="58" t="str">
        <f>IF('Base tratada'!$AC1646&gt;=MAX('Base tratada'!$AD1646,'Base tratada'!$AE1646),"Web",
IF('Base tratada'!$AD1646&gt;='Base tratada'!$AE1646,"Catalog",
"Store"))</f>
        <v>Store</v>
      </c>
      <c r="AI1646" s="59">
        <f>IF('Base tratada'!$AF1646=0,"0",'Base tratada'!$AK1646/'Base tratada'!$AF1646)</f>
        <v>23.181818181818183</v>
      </c>
      <c r="AJ1646" s="59" t="str">
        <f>IF('Base tratada'!$AI1646=0,"R$ 0",
IF('Base tratada'!$AI1646&lt;=25,"R$ 1–25",
IF('Base tratada'!$AI1646&lt;=50,"R$ 26–50",
"+R$ 50")))</f>
        <v>R$ 1–25</v>
      </c>
      <c r="AK1646" s="35">
        <v>255</v>
      </c>
      <c r="AL1646" s="58" t="str">
        <f>IF('Base tratada'!$AK1646&lt;=100,"R$ 0-100",
IF('Base tratada'!$AK1646&lt;=500,"R$ 101-500",
IF('Base tratada'!$AK1646&lt;=1000,"R$ 501-1000",
IF('Base tratada'!$AK1646&lt;=1500,"R$ 1001-1500",
"+R$ 1500"))))</f>
        <v>R$ 101-500</v>
      </c>
      <c r="AM1646" s="34">
        <v>1</v>
      </c>
      <c r="AN1646" s="34">
        <v>0</v>
      </c>
      <c r="AO1646" s="34">
        <v>0</v>
      </c>
      <c r="AP1646" s="34">
        <v>1</v>
      </c>
      <c r="AQ1646" s="34">
        <v>0</v>
      </c>
      <c r="AR1646" s="34">
        <v>2</v>
      </c>
      <c r="AS1646" s="34">
        <v>0</v>
      </c>
      <c r="AT1646" s="34">
        <v>3</v>
      </c>
      <c r="AU1646" s="34">
        <v>11</v>
      </c>
      <c r="AV1646" s="52">
        <v>245</v>
      </c>
      <c r="AW1646" s="57">
        <v>1</v>
      </c>
      <c r="AX1646" s="58" t="str">
        <f>IF(Tabela3[[#This Row],[Response]]=1, "Aceitou", "Não aceitou")</f>
        <v>Aceitou</v>
      </c>
      <c r="AY1646" s="55" t="str">
        <f>Tabela3[[#This Row],[Faixa Recência]] &amp; " | " &amp; Tabela3[[#This Row],[Faixa Gasto]] &amp; " | " &amp; Tabela3[[#This Row],[Faixa ticket médio]]</f>
        <v>46-60 dias | R$ 101-500 | R$ 1–25</v>
      </c>
      <c r="AZ16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6" s="36"/>
    </row>
    <row r="1647" spans="1:54" x14ac:dyDescent="0.25">
      <c r="A1647" s="61">
        <v>1646</v>
      </c>
      <c r="B1647" s="37">
        <v>86610</v>
      </c>
      <c r="C1647" s="34">
        <v>0</v>
      </c>
      <c r="D1647" s="34">
        <v>0</v>
      </c>
      <c r="E1647" s="34">
        <v>66</v>
      </c>
      <c r="F1647" s="58" t="str">
        <f>IF('Base tratada'!$E1647&lt;=15,"0-15 dias",
IF('Base tratada'!$E1647&lt;=30, "16-30 dias",
IF('Base tratada'!$E1647&lt;=45, "31-45 dias",
IF('Base tratada'!$E1647&lt;=60, "46-60 dias",
IF('Base tratada'!$E1647&lt;=75, "61-75 dias", "76-99 dias")))))</f>
        <v>61-75 dias</v>
      </c>
      <c r="G1647" s="38">
        <v>69</v>
      </c>
      <c r="H1647" s="60" t="str">
        <f>IF('Base tratada'!$G1647&lt;=29,"24–29",
IF('Base tratada'!$G1647&lt;=39,"30–39",
IF('Base tratada'!$G1647&lt;=49,"40–49",
IF('Base tratada'!$G1647&lt;=59,"50–59",
IF('Base tratada'!$G1647&lt;=69,"60–69",
"70–80")))))</f>
        <v>60–69</v>
      </c>
      <c r="I1647" s="34">
        <v>2456</v>
      </c>
      <c r="J1647" s="58" t="str">
        <f>IF('Base tratada'!$K1647=1,"Divorciado",
IF('Base tratada'!$L1647=1,"Casado",
IF('Base tratada'!$M1647=1, "Solteiro",
IF('Base tratada'!$N1647=1,"Juntos",
"Viúvo"))))</f>
        <v>Juntos</v>
      </c>
      <c r="K1647" s="34">
        <v>0</v>
      </c>
      <c r="L1647" s="34">
        <v>0</v>
      </c>
      <c r="M1647" s="34">
        <v>0</v>
      </c>
      <c r="N1647" s="34">
        <v>1</v>
      </c>
      <c r="O1647" s="34">
        <v>0</v>
      </c>
      <c r="P1647" s="34">
        <v>0</v>
      </c>
      <c r="Q1647" s="34">
        <v>0</v>
      </c>
      <c r="R1647" s="34">
        <v>1</v>
      </c>
      <c r="S1647" s="34">
        <v>0</v>
      </c>
      <c r="T1647" s="34">
        <v>0</v>
      </c>
      <c r="U1647" s="35">
        <v>446</v>
      </c>
      <c r="V1647" s="35">
        <v>107</v>
      </c>
      <c r="W1647" s="35">
        <v>768</v>
      </c>
      <c r="X1647" s="35">
        <v>33</v>
      </c>
      <c r="Y1647" s="35">
        <v>196</v>
      </c>
      <c r="Z1647" s="35">
        <v>53</v>
      </c>
      <c r="AA1647" s="34">
        <v>1</v>
      </c>
      <c r="AB1647" s="34">
        <v>2</v>
      </c>
      <c r="AC1647" s="34">
        <v>5</v>
      </c>
      <c r="AD1647" s="34">
        <v>6</v>
      </c>
      <c r="AE1647" s="34">
        <v>6</v>
      </c>
      <c r="AF1647" s="58">
        <f>'Base tratada'!$AC1647+'Base tratada'!$AD1647+'Base tratada'!$AE1647</f>
        <v>17</v>
      </c>
      <c r="AG16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47" s="58" t="str">
        <f>IF('Base tratada'!$AC1647&gt;=MAX('Base tratada'!$AD1647,'Base tratada'!$AE1647),"Web",
IF('Base tratada'!$AD1647&gt;='Base tratada'!$AE1647,"Catalog",
"Store"))</f>
        <v>Catalog</v>
      </c>
      <c r="AI1647" s="59">
        <f>IF('Base tratada'!$AF1647=0,"0",'Base tratada'!$AK1647/'Base tratada'!$AF1647)</f>
        <v>91.17647058823529</v>
      </c>
      <c r="AJ1647" s="59" t="str">
        <f>IF('Base tratada'!$AI1647=0,"R$ 0",
IF('Base tratada'!$AI1647&lt;=25,"R$ 1–25",
IF('Base tratada'!$AI1647&lt;=50,"R$ 26–50",
"+R$ 50")))</f>
        <v>+R$ 50</v>
      </c>
      <c r="AK1647" s="35">
        <v>1550</v>
      </c>
      <c r="AL1647" s="58" t="str">
        <f>IF('Base tratada'!$AK1647&lt;=100,"R$ 0-100",
IF('Base tratada'!$AK1647&lt;=500,"R$ 101-500",
IF('Base tratada'!$AK1647&lt;=1000,"R$ 501-1000",
IF('Base tratada'!$AK1647&lt;=1500,"R$ 1001-1500",
"+R$ 1500"))))</f>
        <v>+R$ 1500</v>
      </c>
      <c r="AM1647" s="34">
        <v>0</v>
      </c>
      <c r="AN1647" s="34">
        <v>0</v>
      </c>
      <c r="AO1647" s="34">
        <v>0</v>
      </c>
      <c r="AP1647" s="34">
        <v>0</v>
      </c>
      <c r="AQ1647" s="34">
        <v>0</v>
      </c>
      <c r="AR1647" s="34">
        <v>0</v>
      </c>
      <c r="AS1647" s="34">
        <v>0</v>
      </c>
      <c r="AT1647" s="34">
        <v>3</v>
      </c>
      <c r="AU1647" s="34">
        <v>11</v>
      </c>
      <c r="AV1647" s="52">
        <v>1497</v>
      </c>
      <c r="AW1647" s="57">
        <v>0</v>
      </c>
      <c r="AX1647" s="58" t="str">
        <f>IF(Tabela3[[#This Row],[Response]]=1, "Aceitou", "Não aceitou")</f>
        <v>Não aceitou</v>
      </c>
      <c r="AY1647" s="55" t="str">
        <f>Tabela3[[#This Row],[Faixa Recência]] &amp; " | " &amp; Tabela3[[#This Row],[Faixa Gasto]] &amp; " | " &amp; Tabela3[[#This Row],[Faixa ticket médio]]</f>
        <v>61-75 dias | +R$ 1500 | +R$ 50</v>
      </c>
      <c r="AZ16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7" s="36"/>
    </row>
    <row r="1648" spans="1:54" x14ac:dyDescent="0.25">
      <c r="A1648" s="61">
        <v>1647</v>
      </c>
      <c r="B1648" s="37">
        <v>80141</v>
      </c>
      <c r="C1648" s="34">
        <v>0</v>
      </c>
      <c r="D1648" s="34">
        <v>0</v>
      </c>
      <c r="E1648" s="34">
        <v>20</v>
      </c>
      <c r="F1648" s="58" t="str">
        <f>IF('Base tratada'!$E1648&lt;=15,"0-15 dias",
IF('Base tratada'!$E1648&lt;=30, "16-30 dias",
IF('Base tratada'!$E1648&lt;=45, "31-45 dias",
IF('Base tratada'!$E1648&lt;=60, "46-60 dias",
IF('Base tratada'!$E1648&lt;=75, "61-75 dias", "76-99 dias")))))</f>
        <v>16-30 dias</v>
      </c>
      <c r="G1648" s="38">
        <v>34</v>
      </c>
      <c r="H1648" s="60" t="str">
        <f>IF('Base tratada'!$G1648&lt;=29,"24–29",
IF('Base tratada'!$G1648&lt;=39,"30–39",
IF('Base tratada'!$G1648&lt;=49,"40–49",
IF('Base tratada'!$G1648&lt;=59,"50–59",
IF('Base tratada'!$G1648&lt;=69,"60–69",
"70–80")))))</f>
        <v>30–39</v>
      </c>
      <c r="I1648" s="34">
        <v>2693</v>
      </c>
      <c r="J1648" s="58" t="str">
        <f>IF('Base tratada'!$K1648=1,"Divorciado",
IF('Base tratada'!$L1648=1,"Casado",
IF('Base tratada'!$M1648=1, "Solteiro",
IF('Base tratada'!$N1648=1,"Juntos",
"Viúvo"))))</f>
        <v>Casado</v>
      </c>
      <c r="K1648" s="34">
        <v>0</v>
      </c>
      <c r="L1648" s="34">
        <v>1</v>
      </c>
      <c r="M1648" s="34">
        <v>0</v>
      </c>
      <c r="N1648" s="34">
        <v>0</v>
      </c>
      <c r="O1648" s="34">
        <v>0</v>
      </c>
      <c r="P1648" s="34">
        <v>0</v>
      </c>
      <c r="Q1648" s="34">
        <v>0</v>
      </c>
      <c r="R1648" s="34">
        <v>0</v>
      </c>
      <c r="S1648" s="34">
        <v>1</v>
      </c>
      <c r="T1648" s="34">
        <v>0</v>
      </c>
      <c r="U1648" s="35">
        <v>1184</v>
      </c>
      <c r="V1648" s="35">
        <v>102</v>
      </c>
      <c r="W1648" s="35">
        <v>673</v>
      </c>
      <c r="X1648" s="35">
        <v>52</v>
      </c>
      <c r="Y1648" s="35">
        <v>40</v>
      </c>
      <c r="Z1648" s="35">
        <v>40</v>
      </c>
      <c r="AA1648" s="34">
        <v>1</v>
      </c>
      <c r="AB1648" s="34">
        <v>6</v>
      </c>
      <c r="AC1648" s="34">
        <v>7</v>
      </c>
      <c r="AD1648" s="34">
        <v>4</v>
      </c>
      <c r="AE1648" s="34">
        <v>10</v>
      </c>
      <c r="AF1648" s="58">
        <f>'Base tratada'!$AC1648+'Base tratada'!$AD1648+'Base tratada'!$AE1648</f>
        <v>21</v>
      </c>
      <c r="AG16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48" s="58" t="str">
        <f>IF('Base tratada'!$AC1648&gt;=MAX('Base tratada'!$AD1648,'Base tratada'!$AE1648),"Web",
IF('Base tratada'!$AD1648&gt;='Base tratada'!$AE1648,"Catalog",
"Store"))</f>
        <v>Store</v>
      </c>
      <c r="AI1648" s="59">
        <f>IF('Base tratada'!$AF1648=0,"0",'Base tratada'!$AK1648/'Base tratada'!$AF1648)</f>
        <v>97.666666666666671</v>
      </c>
      <c r="AJ1648" s="59" t="str">
        <f>IF('Base tratada'!$AI1648=0,"R$ 0",
IF('Base tratada'!$AI1648&lt;=25,"R$ 1–25",
IF('Base tratada'!$AI1648&lt;=50,"R$ 26–50",
"+R$ 50")))</f>
        <v>+R$ 50</v>
      </c>
      <c r="AK1648" s="35">
        <v>2051</v>
      </c>
      <c r="AL1648" s="58" t="str">
        <f>IF('Base tratada'!$AK1648&lt;=100,"R$ 0-100",
IF('Base tratada'!$AK1648&lt;=500,"R$ 101-500",
IF('Base tratada'!$AK1648&lt;=1000,"R$ 501-1000",
IF('Base tratada'!$AK1648&lt;=1500,"R$ 1001-1500",
"+R$ 1500"))))</f>
        <v>+R$ 1500</v>
      </c>
      <c r="AM1648" s="34">
        <v>0</v>
      </c>
      <c r="AN1648" s="34">
        <v>0</v>
      </c>
      <c r="AO1648" s="34">
        <v>0</v>
      </c>
      <c r="AP1648" s="34">
        <v>0</v>
      </c>
      <c r="AQ1648" s="34">
        <v>1</v>
      </c>
      <c r="AR1648" s="34">
        <v>1</v>
      </c>
      <c r="AS1648" s="34">
        <v>0</v>
      </c>
      <c r="AT1648" s="34">
        <v>3</v>
      </c>
      <c r="AU1648" s="34">
        <v>11</v>
      </c>
      <c r="AV1648" s="52">
        <v>2011</v>
      </c>
      <c r="AW1648" s="57">
        <v>1</v>
      </c>
      <c r="AX1648" s="58" t="str">
        <f>IF(Tabela3[[#This Row],[Response]]=1, "Aceitou", "Não aceitou")</f>
        <v>Aceitou</v>
      </c>
      <c r="AY1648" s="55" t="str">
        <f>Tabela3[[#This Row],[Faixa Recência]] &amp; " | " &amp; Tabela3[[#This Row],[Faixa Gasto]] &amp; " | " &amp; Tabela3[[#This Row],[Faixa ticket médio]]</f>
        <v>16-30 dias | +R$ 1500 | +R$ 50</v>
      </c>
      <c r="AZ16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48" s="36"/>
    </row>
    <row r="1649" spans="1:54" x14ac:dyDescent="0.25">
      <c r="A1649" s="61">
        <v>1648</v>
      </c>
      <c r="B1649" s="37">
        <v>72635</v>
      </c>
      <c r="C1649" s="34">
        <v>0</v>
      </c>
      <c r="D1649" s="34">
        <v>0</v>
      </c>
      <c r="E1649" s="34">
        <v>54</v>
      </c>
      <c r="F1649" s="58" t="str">
        <f>IF('Base tratada'!$E1649&lt;=15,"0-15 dias",
IF('Base tratada'!$E1649&lt;=30, "16-30 dias",
IF('Base tratada'!$E1649&lt;=45, "31-45 dias",
IF('Base tratada'!$E1649&lt;=60, "46-60 dias",
IF('Base tratada'!$E1649&lt;=75, "61-75 dias", "76-99 dias")))))</f>
        <v>46-60 dias</v>
      </c>
      <c r="G1649" s="38">
        <v>65</v>
      </c>
      <c r="H1649" s="60" t="str">
        <f>IF('Base tratada'!$G1649&lt;=29,"24–29",
IF('Base tratada'!$G1649&lt;=39,"30–39",
IF('Base tratada'!$G1649&lt;=49,"40–49",
IF('Base tratada'!$G1649&lt;=59,"50–59",
IF('Base tratada'!$G1649&lt;=69,"60–69",
"70–80")))))</f>
        <v>60–69</v>
      </c>
      <c r="I1649" s="34">
        <v>2550</v>
      </c>
      <c r="J1649" s="58" t="str">
        <f>IF('Base tratada'!$K1649=1,"Divorciado",
IF('Base tratada'!$L1649=1,"Casado",
IF('Base tratada'!$M1649=1, "Solteiro",
IF('Base tratada'!$N1649=1,"Juntos",
"Viúvo"))))</f>
        <v>Casado</v>
      </c>
      <c r="K1649" s="34">
        <v>0</v>
      </c>
      <c r="L1649" s="34">
        <v>1</v>
      </c>
      <c r="M1649" s="34">
        <v>0</v>
      </c>
      <c r="N1649" s="34">
        <v>0</v>
      </c>
      <c r="O1649" s="34">
        <v>0</v>
      </c>
      <c r="P1649" s="34">
        <v>1</v>
      </c>
      <c r="Q1649" s="34">
        <v>0</v>
      </c>
      <c r="R1649" s="34">
        <v>0</v>
      </c>
      <c r="S1649" s="34">
        <v>0</v>
      </c>
      <c r="T1649" s="34">
        <v>0</v>
      </c>
      <c r="U1649" s="35">
        <v>390</v>
      </c>
      <c r="V1649" s="35">
        <v>22</v>
      </c>
      <c r="W1649" s="35">
        <v>323</v>
      </c>
      <c r="X1649" s="35">
        <v>104</v>
      </c>
      <c r="Y1649" s="35">
        <v>35</v>
      </c>
      <c r="Z1649" s="35">
        <v>107</v>
      </c>
      <c r="AA1649" s="34">
        <v>1</v>
      </c>
      <c r="AB1649" s="34">
        <v>3</v>
      </c>
      <c r="AC1649" s="34">
        <v>6</v>
      </c>
      <c r="AD1649" s="34">
        <v>8</v>
      </c>
      <c r="AE1649" s="34">
        <v>6</v>
      </c>
      <c r="AF1649" s="58">
        <f>'Base tratada'!$AC1649+'Base tratada'!$AD1649+'Base tratada'!$AE1649</f>
        <v>20</v>
      </c>
      <c r="AG16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49" s="58" t="str">
        <f>IF('Base tratada'!$AC1649&gt;=MAX('Base tratada'!$AD1649,'Base tratada'!$AE1649),"Web",
IF('Base tratada'!$AD1649&gt;='Base tratada'!$AE1649,"Catalog",
"Store"))</f>
        <v>Catalog</v>
      </c>
      <c r="AI1649" s="59">
        <f>IF('Base tratada'!$AF1649=0,"0",'Base tratada'!$AK1649/'Base tratada'!$AF1649)</f>
        <v>43.7</v>
      </c>
      <c r="AJ1649" s="59" t="str">
        <f>IF('Base tratada'!$AI1649=0,"R$ 0",
IF('Base tratada'!$AI1649&lt;=25,"R$ 1–25",
IF('Base tratada'!$AI1649&lt;=50,"R$ 26–50",
"+R$ 50")))</f>
        <v>R$ 26–50</v>
      </c>
      <c r="AK1649" s="35">
        <v>874</v>
      </c>
      <c r="AL1649" s="58" t="str">
        <f>IF('Base tratada'!$AK1649&lt;=100,"R$ 0-100",
IF('Base tratada'!$AK1649&lt;=500,"R$ 101-500",
IF('Base tratada'!$AK1649&lt;=1000,"R$ 501-1000",
IF('Base tratada'!$AK1649&lt;=1500,"R$ 1001-1500",
"+R$ 1500"))))</f>
        <v>R$ 501-1000</v>
      </c>
      <c r="AM1649" s="34">
        <v>1</v>
      </c>
      <c r="AN1649" s="34">
        <v>0</v>
      </c>
      <c r="AO1649" s="34">
        <v>0</v>
      </c>
      <c r="AP1649" s="34">
        <v>0</v>
      </c>
      <c r="AQ1649" s="34">
        <v>0</v>
      </c>
      <c r="AR1649" s="34">
        <v>1</v>
      </c>
      <c r="AS1649" s="34">
        <v>0</v>
      </c>
      <c r="AT1649" s="34">
        <v>3</v>
      </c>
      <c r="AU1649" s="34">
        <v>11</v>
      </c>
      <c r="AV1649" s="52">
        <v>767</v>
      </c>
      <c r="AW1649" s="57">
        <v>0</v>
      </c>
      <c r="AX1649" s="58" t="str">
        <f>IF(Tabela3[[#This Row],[Response]]=1, "Aceitou", "Não aceitou")</f>
        <v>Não aceitou</v>
      </c>
      <c r="AY1649" s="55" t="str">
        <f>Tabela3[[#This Row],[Faixa Recência]] &amp; " | " &amp; Tabela3[[#This Row],[Faixa Gasto]] &amp; " | " &amp; Tabela3[[#This Row],[Faixa ticket médio]]</f>
        <v>46-60 dias | R$ 501-1000 | R$ 26–50</v>
      </c>
      <c r="AZ16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49" s="36"/>
    </row>
    <row r="1650" spans="1:54" x14ac:dyDescent="0.25">
      <c r="A1650" s="61">
        <v>1649</v>
      </c>
      <c r="B1650" s="37">
        <v>69016</v>
      </c>
      <c r="C1650" s="34">
        <v>0</v>
      </c>
      <c r="D1650" s="34">
        <v>1</v>
      </c>
      <c r="E1650" s="34">
        <v>61</v>
      </c>
      <c r="F1650" s="58" t="str">
        <f>IF('Base tratada'!$E1650&lt;=15,"0-15 dias",
IF('Base tratada'!$E1650&lt;=30, "16-30 dias",
IF('Base tratada'!$E1650&lt;=45, "31-45 dias",
IF('Base tratada'!$E1650&lt;=60, "46-60 dias",
IF('Base tratada'!$E1650&lt;=75, "61-75 dias", "76-99 dias")))))</f>
        <v>61-75 dias</v>
      </c>
      <c r="G1650" s="38">
        <v>50</v>
      </c>
      <c r="H1650" s="60" t="str">
        <f>IF('Base tratada'!$G1650&lt;=29,"24–29",
IF('Base tratada'!$G1650&lt;=39,"30–39",
IF('Base tratada'!$G1650&lt;=49,"40–49",
IF('Base tratada'!$G1650&lt;=59,"50–59",
IF('Base tratada'!$G1650&lt;=69,"60–69",
"70–80")))))</f>
        <v>50–59</v>
      </c>
      <c r="I1650" s="34">
        <v>2743</v>
      </c>
      <c r="J1650" s="58" t="str">
        <f>IF('Base tratada'!$K1650=1,"Divorciado",
IF('Base tratada'!$L1650=1,"Casado",
IF('Base tratada'!$M1650=1, "Solteiro",
IF('Base tratada'!$N1650=1,"Juntos",
"Viúvo"))))</f>
        <v>Casado</v>
      </c>
      <c r="K1650" s="34">
        <v>0</v>
      </c>
      <c r="L1650" s="34">
        <v>1</v>
      </c>
      <c r="M1650" s="34">
        <v>0</v>
      </c>
      <c r="N1650" s="34">
        <v>0</v>
      </c>
      <c r="O1650" s="34">
        <v>0</v>
      </c>
      <c r="P1650" s="34">
        <v>0</v>
      </c>
      <c r="Q1650" s="34">
        <v>0</v>
      </c>
      <c r="R1650" s="34">
        <v>1</v>
      </c>
      <c r="S1650" s="34">
        <v>0</v>
      </c>
      <c r="T1650" s="34">
        <v>0</v>
      </c>
      <c r="U1650" s="35">
        <v>726</v>
      </c>
      <c r="V1650" s="35">
        <v>53</v>
      </c>
      <c r="W1650" s="35">
        <v>363</v>
      </c>
      <c r="X1650" s="35">
        <v>123</v>
      </c>
      <c r="Y1650" s="35">
        <v>107</v>
      </c>
      <c r="Z1650" s="35">
        <v>161</v>
      </c>
      <c r="AA1650" s="34">
        <v>4</v>
      </c>
      <c r="AB1650" s="34">
        <v>5</v>
      </c>
      <c r="AC1650" s="34">
        <v>8</v>
      </c>
      <c r="AD1650" s="34">
        <v>9</v>
      </c>
      <c r="AE1650" s="34">
        <v>13</v>
      </c>
      <c r="AF1650" s="58">
        <f>'Base tratada'!$AC1650+'Base tratada'!$AD1650+'Base tratada'!$AE1650</f>
        <v>30</v>
      </c>
      <c r="AG16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50" s="58" t="str">
        <f>IF('Base tratada'!$AC1650&gt;=MAX('Base tratada'!$AD1650,'Base tratada'!$AE1650),"Web",
IF('Base tratada'!$AD1650&gt;='Base tratada'!$AE1650,"Catalog",
"Store"))</f>
        <v>Store</v>
      </c>
      <c r="AI1650" s="59">
        <f>IF('Base tratada'!$AF1650=0,"0",'Base tratada'!$AK1650/'Base tratada'!$AF1650)</f>
        <v>45.733333333333334</v>
      </c>
      <c r="AJ1650" s="59" t="str">
        <f>IF('Base tratada'!$AI1650=0,"R$ 0",
IF('Base tratada'!$AI1650&lt;=25,"R$ 1–25",
IF('Base tratada'!$AI1650&lt;=50,"R$ 26–50",
"+R$ 50")))</f>
        <v>R$ 26–50</v>
      </c>
      <c r="AK1650" s="35">
        <v>1372</v>
      </c>
      <c r="AL1650" s="58" t="str">
        <f>IF('Base tratada'!$AK1650&lt;=100,"R$ 0-100",
IF('Base tratada'!$AK1650&lt;=500,"R$ 101-500",
IF('Base tratada'!$AK1650&lt;=1000,"R$ 501-1000",
IF('Base tratada'!$AK1650&lt;=1500,"R$ 1001-1500",
"+R$ 1500"))))</f>
        <v>R$ 1001-1500</v>
      </c>
      <c r="AM1650" s="34">
        <v>0</v>
      </c>
      <c r="AN1650" s="34">
        <v>0</v>
      </c>
      <c r="AO1650" s="34">
        <v>0</v>
      </c>
      <c r="AP1650" s="34">
        <v>0</v>
      </c>
      <c r="AQ1650" s="34">
        <v>0</v>
      </c>
      <c r="AR1650" s="34">
        <v>0</v>
      </c>
      <c r="AS1650" s="34">
        <v>0</v>
      </c>
      <c r="AT1650" s="34">
        <v>3</v>
      </c>
      <c r="AU1650" s="34">
        <v>11</v>
      </c>
      <c r="AV1650" s="52">
        <v>1211</v>
      </c>
      <c r="AW1650" s="57">
        <v>0</v>
      </c>
      <c r="AX1650" s="58" t="str">
        <f>IF(Tabela3[[#This Row],[Response]]=1, "Aceitou", "Não aceitou")</f>
        <v>Não aceitou</v>
      </c>
      <c r="AY1650" s="55" t="str">
        <f>Tabela3[[#This Row],[Faixa Recência]] &amp; " | " &amp; Tabela3[[#This Row],[Faixa Gasto]] &amp; " | " &amp; Tabela3[[#This Row],[Faixa ticket médio]]</f>
        <v>61-75 dias | R$ 1001-1500 | R$ 26–50</v>
      </c>
      <c r="AZ16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0" s="36"/>
    </row>
    <row r="1651" spans="1:54" x14ac:dyDescent="0.25">
      <c r="A1651" s="61">
        <v>1650</v>
      </c>
      <c r="B1651" s="37">
        <v>20193</v>
      </c>
      <c r="C1651" s="34">
        <v>0</v>
      </c>
      <c r="D1651" s="34">
        <v>0</v>
      </c>
      <c r="E1651" s="34">
        <v>18</v>
      </c>
      <c r="F1651" s="58" t="str">
        <f>IF('Base tratada'!$E1651&lt;=15,"0-15 dias",
IF('Base tratada'!$E1651&lt;=30, "16-30 dias",
IF('Base tratada'!$E1651&lt;=45, "31-45 dias",
IF('Base tratada'!$E1651&lt;=60, "46-60 dias",
IF('Base tratada'!$E1651&lt;=75, "61-75 dias", "76-99 dias")))))</f>
        <v>16-30 dias</v>
      </c>
      <c r="G1651" s="38">
        <v>29</v>
      </c>
      <c r="H1651" s="60" t="str">
        <f>IF('Base tratada'!$G1651&lt;=29,"24–29",
IF('Base tratada'!$G1651&lt;=39,"30–39",
IF('Base tratada'!$G1651&lt;=49,"40–49",
IF('Base tratada'!$G1651&lt;=59,"50–59",
IF('Base tratada'!$G1651&lt;=69,"60–69",
"70–80")))))</f>
        <v>24–29</v>
      </c>
      <c r="I1651" s="34">
        <v>2737</v>
      </c>
      <c r="J1651" s="58" t="str">
        <f>IF('Base tratada'!$K1651=1,"Divorciado",
IF('Base tratada'!$L1651=1,"Casado",
IF('Base tratada'!$M1651=1, "Solteiro",
IF('Base tratada'!$N1651=1,"Juntos",
"Viúvo"))))</f>
        <v>Juntos</v>
      </c>
      <c r="K1651" s="34">
        <v>0</v>
      </c>
      <c r="L1651" s="34">
        <v>0</v>
      </c>
      <c r="M1651" s="34">
        <v>0</v>
      </c>
      <c r="N1651" s="34">
        <v>1</v>
      </c>
      <c r="O1651" s="34">
        <v>0</v>
      </c>
      <c r="P1651" s="34">
        <v>1</v>
      </c>
      <c r="Q1651" s="34">
        <v>0</v>
      </c>
      <c r="R1651" s="34">
        <v>0</v>
      </c>
      <c r="S1651" s="34">
        <v>0</v>
      </c>
      <c r="T1651" s="34">
        <v>0</v>
      </c>
      <c r="U1651" s="35">
        <v>8</v>
      </c>
      <c r="V1651" s="35">
        <v>8</v>
      </c>
      <c r="W1651" s="35">
        <v>22</v>
      </c>
      <c r="X1651" s="35">
        <v>24</v>
      </c>
      <c r="Y1651" s="35">
        <v>11</v>
      </c>
      <c r="Z1651" s="35">
        <v>9</v>
      </c>
      <c r="AA1651" s="34">
        <v>1</v>
      </c>
      <c r="AB1651" s="34">
        <v>4</v>
      </c>
      <c r="AC1651" s="34">
        <v>1</v>
      </c>
      <c r="AD1651" s="34">
        <v>1</v>
      </c>
      <c r="AE1651" s="34">
        <v>4</v>
      </c>
      <c r="AF1651" s="58">
        <f>'Base tratada'!$AC1651+'Base tratada'!$AD1651+'Base tratada'!$AE1651</f>
        <v>6</v>
      </c>
      <c r="AG16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51" s="58" t="str">
        <f>IF('Base tratada'!$AC1651&gt;=MAX('Base tratada'!$AD1651,'Base tratada'!$AE1651),"Web",
IF('Base tratada'!$AD1651&gt;='Base tratada'!$AE1651,"Catalog",
"Store"))</f>
        <v>Store</v>
      </c>
      <c r="AI1651" s="59">
        <f>IF('Base tratada'!$AF1651=0,"0",'Base tratada'!$AK1651/'Base tratada'!$AF1651)</f>
        <v>12.166666666666666</v>
      </c>
      <c r="AJ1651" s="59" t="str">
        <f>IF('Base tratada'!$AI1651=0,"R$ 0",
IF('Base tratada'!$AI1651&lt;=25,"R$ 1–25",
IF('Base tratada'!$AI1651&lt;=50,"R$ 26–50",
"+R$ 50")))</f>
        <v>R$ 1–25</v>
      </c>
      <c r="AK1651" s="35">
        <v>73</v>
      </c>
      <c r="AL1651" s="58" t="str">
        <f>IF('Base tratada'!$AK1651&lt;=100,"R$ 0-100",
IF('Base tratada'!$AK1651&lt;=500,"R$ 101-500",
IF('Base tratada'!$AK1651&lt;=1000,"R$ 501-1000",
IF('Base tratada'!$AK1651&lt;=1500,"R$ 1001-1500",
"+R$ 1500"))))</f>
        <v>R$ 0-100</v>
      </c>
      <c r="AM1651" s="34">
        <v>0</v>
      </c>
      <c r="AN1651" s="34">
        <v>0</v>
      </c>
      <c r="AO1651" s="34">
        <v>0</v>
      </c>
      <c r="AP1651" s="34">
        <v>0</v>
      </c>
      <c r="AQ1651" s="34">
        <v>0</v>
      </c>
      <c r="AR1651" s="34">
        <v>0</v>
      </c>
      <c r="AS1651" s="34">
        <v>0</v>
      </c>
      <c r="AT1651" s="34">
        <v>3</v>
      </c>
      <c r="AU1651" s="34">
        <v>11</v>
      </c>
      <c r="AV1651" s="52">
        <v>64</v>
      </c>
      <c r="AW1651" s="57">
        <v>0</v>
      </c>
      <c r="AX1651" s="58" t="str">
        <f>IF(Tabela3[[#This Row],[Response]]=1, "Aceitou", "Não aceitou")</f>
        <v>Não aceitou</v>
      </c>
      <c r="AY1651" s="55" t="str">
        <f>Tabela3[[#This Row],[Faixa Recência]] &amp; " | " &amp; Tabela3[[#This Row],[Faixa Gasto]] &amp; " | " &amp; Tabela3[[#This Row],[Faixa ticket médio]]</f>
        <v>16-30 dias | R$ 0-100 | R$ 1–25</v>
      </c>
      <c r="AZ16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1" s="36"/>
    </row>
    <row r="1652" spans="1:54" x14ac:dyDescent="0.25">
      <c r="A1652" s="61">
        <v>1651</v>
      </c>
      <c r="B1652" s="37">
        <v>27573</v>
      </c>
      <c r="C1652" s="34">
        <v>1</v>
      </c>
      <c r="D1652" s="34">
        <v>0</v>
      </c>
      <c r="E1652" s="34">
        <v>45</v>
      </c>
      <c r="F1652" s="58" t="str">
        <f>IF('Base tratada'!$E1652&lt;=15,"0-15 dias",
IF('Base tratada'!$E1652&lt;=30, "16-30 dias",
IF('Base tratada'!$E1652&lt;=45, "31-45 dias",
IF('Base tratada'!$E1652&lt;=60, "46-60 dias",
IF('Base tratada'!$E1652&lt;=75, "61-75 dias", "76-99 dias")))))</f>
        <v>31-45 dias</v>
      </c>
      <c r="G1652" s="38">
        <v>45</v>
      </c>
      <c r="H1652" s="60" t="str">
        <f>IF('Base tratada'!$G1652&lt;=29,"24–29",
IF('Base tratada'!$G1652&lt;=39,"30–39",
IF('Base tratada'!$G1652&lt;=49,"40–49",
IF('Base tratada'!$G1652&lt;=59,"50–59",
IF('Base tratada'!$G1652&lt;=69,"60–69",
"70–80")))))</f>
        <v>40–49</v>
      </c>
      <c r="I1652" s="34">
        <v>2620</v>
      </c>
      <c r="J1652" s="58" t="str">
        <f>IF('Base tratada'!$K1652=1,"Divorciado",
IF('Base tratada'!$L1652=1,"Casado",
IF('Base tratada'!$M1652=1, "Solteiro",
IF('Base tratada'!$N1652=1,"Juntos",
"Viúvo"))))</f>
        <v>Casado</v>
      </c>
      <c r="K1652" s="34">
        <v>0</v>
      </c>
      <c r="L1652" s="34">
        <v>1</v>
      </c>
      <c r="M1652" s="34">
        <v>0</v>
      </c>
      <c r="N1652" s="34">
        <v>0</v>
      </c>
      <c r="O1652" s="34">
        <v>0</v>
      </c>
      <c r="P1652" s="34">
        <v>0</v>
      </c>
      <c r="Q1652" s="34">
        <v>0</v>
      </c>
      <c r="R1652" s="34">
        <v>1</v>
      </c>
      <c r="S1652" s="34">
        <v>0</v>
      </c>
      <c r="T1652" s="34">
        <v>0</v>
      </c>
      <c r="U1652" s="35">
        <v>50</v>
      </c>
      <c r="V1652" s="35">
        <v>15</v>
      </c>
      <c r="W1652" s="35">
        <v>110</v>
      </c>
      <c r="X1652" s="35">
        <v>39</v>
      </c>
      <c r="Y1652" s="35">
        <v>15</v>
      </c>
      <c r="Z1652" s="35">
        <v>15</v>
      </c>
      <c r="AA1652" s="34">
        <v>4</v>
      </c>
      <c r="AB1652" s="34">
        <v>8</v>
      </c>
      <c r="AC1652" s="34">
        <v>5</v>
      </c>
      <c r="AD1652" s="34">
        <v>1</v>
      </c>
      <c r="AE1652" s="34">
        <v>4</v>
      </c>
      <c r="AF1652" s="58">
        <f>'Base tratada'!$AC1652+'Base tratada'!$AD1652+'Base tratada'!$AE1652</f>
        <v>10</v>
      </c>
      <c r="AG16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52" s="58" t="str">
        <f>IF('Base tratada'!$AC1652&gt;=MAX('Base tratada'!$AD1652,'Base tratada'!$AE1652),"Web",
IF('Base tratada'!$AD1652&gt;='Base tratada'!$AE1652,"Catalog",
"Store"))</f>
        <v>Web</v>
      </c>
      <c r="AI1652" s="59">
        <f>IF('Base tratada'!$AF1652=0,"0",'Base tratada'!$AK1652/'Base tratada'!$AF1652)</f>
        <v>22.9</v>
      </c>
      <c r="AJ1652" s="59" t="str">
        <f>IF('Base tratada'!$AI1652=0,"R$ 0",
IF('Base tratada'!$AI1652&lt;=25,"R$ 1–25",
IF('Base tratada'!$AI1652&lt;=50,"R$ 26–50",
"+R$ 50")))</f>
        <v>R$ 1–25</v>
      </c>
      <c r="AK1652" s="35">
        <v>229</v>
      </c>
      <c r="AL1652" s="58" t="str">
        <f>IF('Base tratada'!$AK1652&lt;=100,"R$ 0-100",
IF('Base tratada'!$AK1652&lt;=500,"R$ 101-500",
IF('Base tratada'!$AK1652&lt;=1000,"R$ 501-1000",
IF('Base tratada'!$AK1652&lt;=1500,"R$ 1001-1500",
"+R$ 1500"))))</f>
        <v>R$ 101-500</v>
      </c>
      <c r="AM1652" s="34">
        <v>0</v>
      </c>
      <c r="AN1652" s="34">
        <v>0</v>
      </c>
      <c r="AO1652" s="34">
        <v>0</v>
      </c>
      <c r="AP1652" s="34">
        <v>0</v>
      </c>
      <c r="AQ1652" s="34">
        <v>0</v>
      </c>
      <c r="AR1652" s="34">
        <v>0</v>
      </c>
      <c r="AS1652" s="34">
        <v>0</v>
      </c>
      <c r="AT1652" s="34">
        <v>3</v>
      </c>
      <c r="AU1652" s="34">
        <v>11</v>
      </c>
      <c r="AV1652" s="52">
        <v>214</v>
      </c>
      <c r="AW1652" s="57">
        <v>0</v>
      </c>
      <c r="AX1652" s="58" t="str">
        <f>IF(Tabela3[[#This Row],[Response]]=1, "Aceitou", "Não aceitou")</f>
        <v>Não aceitou</v>
      </c>
      <c r="AY1652" s="55" t="str">
        <f>Tabela3[[#This Row],[Faixa Recência]] &amp; " | " &amp; Tabela3[[#This Row],[Faixa Gasto]] &amp; " | " &amp; Tabela3[[#This Row],[Faixa ticket médio]]</f>
        <v>31-45 dias | R$ 101-500 | R$ 1–25</v>
      </c>
      <c r="AZ16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2" s="36"/>
    </row>
    <row r="1653" spans="1:54" x14ac:dyDescent="0.25">
      <c r="A1653" s="61">
        <v>1652</v>
      </c>
      <c r="B1653" s="37">
        <v>15862</v>
      </c>
      <c r="C1653" s="34">
        <v>1</v>
      </c>
      <c r="D1653" s="34">
        <v>0</v>
      </c>
      <c r="E1653" s="34">
        <v>26</v>
      </c>
      <c r="F1653" s="58" t="str">
        <f>IF('Base tratada'!$E1653&lt;=15,"0-15 dias",
IF('Base tratada'!$E1653&lt;=30, "16-30 dias",
IF('Base tratada'!$E1653&lt;=45, "31-45 dias",
IF('Base tratada'!$E1653&lt;=60, "46-60 dias",
IF('Base tratada'!$E1653&lt;=75, "61-75 dias", "76-99 dias")))))</f>
        <v>16-30 dias</v>
      </c>
      <c r="G1653" s="38">
        <v>41</v>
      </c>
      <c r="H1653" s="60" t="str">
        <f>IF('Base tratada'!$G1653&lt;=29,"24–29",
IF('Base tratada'!$G1653&lt;=39,"30–39",
IF('Base tratada'!$G1653&lt;=49,"40–49",
IF('Base tratada'!$G1653&lt;=59,"50–59",
IF('Base tratada'!$G1653&lt;=69,"60–69",
"70–80")))))</f>
        <v>40–49</v>
      </c>
      <c r="I1653" s="34">
        <v>2526</v>
      </c>
      <c r="J1653" s="58" t="str">
        <f>IF('Base tratada'!$K1653=1,"Divorciado",
IF('Base tratada'!$L1653=1,"Casado",
IF('Base tratada'!$M1653=1, "Solteiro",
IF('Base tratada'!$N1653=1,"Juntos",
"Viúvo"))))</f>
        <v>Solteiro</v>
      </c>
      <c r="K1653" s="34">
        <v>0</v>
      </c>
      <c r="L1653" s="34">
        <v>0</v>
      </c>
      <c r="M1653" s="34">
        <v>1</v>
      </c>
      <c r="N1653" s="34">
        <v>0</v>
      </c>
      <c r="O1653" s="34">
        <v>0</v>
      </c>
      <c r="P1653" s="34">
        <v>0</v>
      </c>
      <c r="Q1653" s="34">
        <v>1</v>
      </c>
      <c r="R1653" s="34">
        <v>0</v>
      </c>
      <c r="S1653" s="34">
        <v>0</v>
      </c>
      <c r="T1653" s="34">
        <v>0</v>
      </c>
      <c r="U1653" s="35">
        <v>1</v>
      </c>
      <c r="V1653" s="35">
        <v>1</v>
      </c>
      <c r="W1653" s="35">
        <v>4</v>
      </c>
      <c r="X1653" s="35">
        <v>11</v>
      </c>
      <c r="Y1653" s="35">
        <v>9</v>
      </c>
      <c r="Z1653" s="35">
        <v>10</v>
      </c>
      <c r="AA1653" s="34">
        <v>1</v>
      </c>
      <c r="AB1653" s="34">
        <v>8</v>
      </c>
      <c r="AC1653" s="34">
        <v>1</v>
      </c>
      <c r="AD1653" s="34">
        <v>0</v>
      </c>
      <c r="AE1653" s="34">
        <v>3</v>
      </c>
      <c r="AF1653" s="58">
        <f>'Base tratada'!$AC1653+'Base tratada'!$AD1653+'Base tratada'!$AE1653</f>
        <v>4</v>
      </c>
      <c r="AG16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53" s="58" t="str">
        <f>IF('Base tratada'!$AC1653&gt;=MAX('Base tratada'!$AD1653,'Base tratada'!$AE1653),"Web",
IF('Base tratada'!$AD1653&gt;='Base tratada'!$AE1653,"Catalog",
"Store"))</f>
        <v>Store</v>
      </c>
      <c r="AI1653" s="59">
        <f>IF('Base tratada'!$AF1653=0,"0",'Base tratada'!$AK1653/'Base tratada'!$AF1653)</f>
        <v>6.5</v>
      </c>
      <c r="AJ1653" s="59" t="str">
        <f>IF('Base tratada'!$AI1653=0,"R$ 0",
IF('Base tratada'!$AI1653&lt;=25,"R$ 1–25",
IF('Base tratada'!$AI1653&lt;=50,"R$ 26–50",
"+R$ 50")))</f>
        <v>R$ 1–25</v>
      </c>
      <c r="AK1653" s="35">
        <v>26</v>
      </c>
      <c r="AL1653" s="58" t="str">
        <f>IF('Base tratada'!$AK1653&lt;=100,"R$ 0-100",
IF('Base tratada'!$AK1653&lt;=500,"R$ 101-500",
IF('Base tratada'!$AK1653&lt;=1000,"R$ 501-1000",
IF('Base tratada'!$AK1653&lt;=1500,"R$ 1001-1500",
"+R$ 1500"))))</f>
        <v>R$ 0-100</v>
      </c>
      <c r="AM1653" s="34">
        <v>0</v>
      </c>
      <c r="AN1653" s="34">
        <v>0</v>
      </c>
      <c r="AO1653" s="34">
        <v>0</v>
      </c>
      <c r="AP1653" s="34">
        <v>0</v>
      </c>
      <c r="AQ1653" s="34">
        <v>0</v>
      </c>
      <c r="AR1653" s="34">
        <v>0</v>
      </c>
      <c r="AS1653" s="34">
        <v>0</v>
      </c>
      <c r="AT1653" s="34">
        <v>3</v>
      </c>
      <c r="AU1653" s="34">
        <v>11</v>
      </c>
      <c r="AV1653" s="52">
        <v>16</v>
      </c>
      <c r="AW1653" s="57">
        <v>0</v>
      </c>
      <c r="AX1653" s="58" t="str">
        <f>IF(Tabela3[[#This Row],[Response]]=1, "Aceitou", "Não aceitou")</f>
        <v>Não aceitou</v>
      </c>
      <c r="AY1653" s="55" t="str">
        <f>Tabela3[[#This Row],[Faixa Recência]] &amp; " | " &amp; Tabela3[[#This Row],[Faixa Gasto]] &amp; " | " &amp; Tabela3[[#This Row],[Faixa ticket médio]]</f>
        <v>16-30 dias | R$ 0-100 | R$ 1–25</v>
      </c>
      <c r="AZ16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3" s="36"/>
    </row>
    <row r="1654" spans="1:54" x14ac:dyDescent="0.25">
      <c r="A1654" s="61">
        <v>1653</v>
      </c>
      <c r="B1654" s="37">
        <v>49544</v>
      </c>
      <c r="C1654" s="34">
        <v>1</v>
      </c>
      <c r="D1654" s="34">
        <v>0</v>
      </c>
      <c r="E1654" s="34">
        <v>0</v>
      </c>
      <c r="F1654" s="58" t="str">
        <f>IF('Base tratada'!$E1654&lt;=15,"0-15 dias",
IF('Base tratada'!$E1654&lt;=30, "16-30 dias",
IF('Base tratada'!$E1654&lt;=45, "31-45 dias",
IF('Base tratada'!$E1654&lt;=60, "46-60 dias",
IF('Base tratada'!$E1654&lt;=75, "61-75 dias", "76-99 dias")))))</f>
        <v>0-15 dias</v>
      </c>
      <c r="G1654" s="38">
        <v>44</v>
      </c>
      <c r="H1654" s="60" t="str">
        <f>IF('Base tratada'!$G1654&lt;=29,"24–29",
IF('Base tratada'!$G1654&lt;=39,"30–39",
IF('Base tratada'!$G1654&lt;=49,"40–49",
IF('Base tratada'!$G1654&lt;=59,"50–59",
IF('Base tratada'!$G1654&lt;=69,"60–69",
"70–80")))))</f>
        <v>40–49</v>
      </c>
      <c r="I1654" s="34">
        <v>2661</v>
      </c>
      <c r="J1654" s="58" t="str">
        <f>IF('Base tratada'!$K1654=1,"Divorciado",
IF('Base tratada'!$L1654=1,"Casado",
IF('Base tratada'!$M1654=1, "Solteiro",
IF('Base tratada'!$N1654=1,"Juntos",
"Viúvo"))))</f>
        <v>Casado</v>
      </c>
      <c r="K1654" s="34">
        <v>0</v>
      </c>
      <c r="L1654" s="34">
        <v>1</v>
      </c>
      <c r="M1654" s="34">
        <v>0</v>
      </c>
      <c r="N1654" s="34">
        <v>0</v>
      </c>
      <c r="O1654" s="34">
        <v>0</v>
      </c>
      <c r="P1654" s="34">
        <v>0</v>
      </c>
      <c r="Q1654" s="34">
        <v>0</v>
      </c>
      <c r="R1654" s="34">
        <v>0</v>
      </c>
      <c r="S1654" s="34">
        <v>0</v>
      </c>
      <c r="T1654" s="34">
        <v>1</v>
      </c>
      <c r="U1654" s="35">
        <v>308</v>
      </c>
      <c r="V1654" s="35">
        <v>0</v>
      </c>
      <c r="W1654" s="35">
        <v>73</v>
      </c>
      <c r="X1654" s="35">
        <v>0</v>
      </c>
      <c r="Y1654" s="35">
        <v>0</v>
      </c>
      <c r="Z1654" s="35">
        <v>23</v>
      </c>
      <c r="AA1654" s="34">
        <v>2</v>
      </c>
      <c r="AB1654" s="34">
        <v>7</v>
      </c>
      <c r="AC1654" s="34">
        <v>5</v>
      </c>
      <c r="AD1654" s="34">
        <v>1</v>
      </c>
      <c r="AE1654" s="34">
        <v>8</v>
      </c>
      <c r="AF1654" s="58">
        <f>'Base tratada'!$AC1654+'Base tratada'!$AD1654+'Base tratada'!$AE1654</f>
        <v>14</v>
      </c>
      <c r="AG16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54" s="58" t="str">
        <f>IF('Base tratada'!$AC1654&gt;=MAX('Base tratada'!$AD1654,'Base tratada'!$AE1654),"Web",
IF('Base tratada'!$AD1654&gt;='Base tratada'!$AE1654,"Catalog",
"Store"))</f>
        <v>Store</v>
      </c>
      <c r="AI1654" s="59">
        <f>IF('Base tratada'!$AF1654=0,"0",'Base tratada'!$AK1654/'Base tratada'!$AF1654)</f>
        <v>27.214285714285715</v>
      </c>
      <c r="AJ1654" s="59" t="str">
        <f>IF('Base tratada'!$AI1654=0,"R$ 0",
IF('Base tratada'!$AI1654&lt;=25,"R$ 1–25",
IF('Base tratada'!$AI1654&lt;=50,"R$ 26–50",
"+R$ 50")))</f>
        <v>R$ 26–50</v>
      </c>
      <c r="AK1654" s="35">
        <v>381</v>
      </c>
      <c r="AL1654" s="58" t="str">
        <f>IF('Base tratada'!$AK1654&lt;=100,"R$ 0-100",
IF('Base tratada'!$AK1654&lt;=500,"R$ 101-500",
IF('Base tratada'!$AK1654&lt;=1000,"R$ 501-1000",
IF('Base tratada'!$AK1654&lt;=1500,"R$ 1001-1500",
"+R$ 1500"))))</f>
        <v>R$ 101-500</v>
      </c>
      <c r="AM1654" s="34">
        <v>0</v>
      </c>
      <c r="AN1654" s="34">
        <v>0</v>
      </c>
      <c r="AO1654" s="34">
        <v>0</v>
      </c>
      <c r="AP1654" s="34">
        <v>0</v>
      </c>
      <c r="AQ1654" s="34">
        <v>0</v>
      </c>
      <c r="AR1654" s="34">
        <v>0</v>
      </c>
      <c r="AS1654" s="34">
        <v>0</v>
      </c>
      <c r="AT1654" s="34">
        <v>3</v>
      </c>
      <c r="AU1654" s="34">
        <v>11</v>
      </c>
      <c r="AV1654" s="52">
        <v>358</v>
      </c>
      <c r="AW1654" s="57">
        <v>0</v>
      </c>
      <c r="AX1654" s="58" t="str">
        <f>IF(Tabela3[[#This Row],[Response]]=1, "Aceitou", "Não aceitou")</f>
        <v>Não aceitou</v>
      </c>
      <c r="AY1654" s="55" t="str">
        <f>Tabela3[[#This Row],[Faixa Recência]] &amp; " | " &amp; Tabela3[[#This Row],[Faixa Gasto]] &amp; " | " &amp; Tabela3[[#This Row],[Faixa ticket médio]]</f>
        <v>0-15 dias | R$ 101-500 | R$ 26–50</v>
      </c>
      <c r="AZ16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4" s="36"/>
    </row>
    <row r="1655" spans="1:54" x14ac:dyDescent="0.25">
      <c r="A1655" s="61">
        <v>1654</v>
      </c>
      <c r="B1655" s="37">
        <v>33228</v>
      </c>
      <c r="C1655" s="34">
        <v>1</v>
      </c>
      <c r="D1655" s="34">
        <v>0</v>
      </c>
      <c r="E1655" s="34">
        <v>28</v>
      </c>
      <c r="F1655" s="58" t="str">
        <f>IF('Base tratada'!$E1655&lt;=15,"0-15 dias",
IF('Base tratada'!$E1655&lt;=30, "16-30 dias",
IF('Base tratada'!$E1655&lt;=45, "31-45 dias",
IF('Base tratada'!$E1655&lt;=60, "46-60 dias",
IF('Base tratada'!$E1655&lt;=75, "61-75 dias", "76-99 dias")))))</f>
        <v>16-30 dias</v>
      </c>
      <c r="G1655" s="38">
        <v>40</v>
      </c>
      <c r="H1655" s="60" t="str">
        <f>IF('Base tratada'!$G1655&lt;=29,"24–29",
IF('Base tratada'!$G1655&lt;=39,"30–39",
IF('Base tratada'!$G1655&lt;=49,"40–49",
IF('Base tratada'!$G1655&lt;=59,"50–59",
IF('Base tratada'!$G1655&lt;=69,"60–69",
"70–80")))))</f>
        <v>40–49</v>
      </c>
      <c r="I1655" s="34">
        <v>2316</v>
      </c>
      <c r="J1655" s="58" t="str">
        <f>IF('Base tratada'!$K1655=1,"Divorciado",
IF('Base tratada'!$L1655=1,"Casado",
IF('Base tratada'!$M1655=1, "Solteiro",
IF('Base tratada'!$N1655=1,"Juntos",
"Viúvo"))))</f>
        <v>Casado</v>
      </c>
      <c r="K1655" s="34">
        <v>0</v>
      </c>
      <c r="L1655" s="34">
        <v>1</v>
      </c>
      <c r="M1655" s="34">
        <v>0</v>
      </c>
      <c r="N1655" s="34">
        <v>0</v>
      </c>
      <c r="O1655" s="34">
        <v>0</v>
      </c>
      <c r="P1655" s="34">
        <v>0</v>
      </c>
      <c r="Q1655" s="34">
        <v>0</v>
      </c>
      <c r="R1655" s="34">
        <v>1</v>
      </c>
      <c r="S1655" s="34">
        <v>0</v>
      </c>
      <c r="T1655" s="34">
        <v>0</v>
      </c>
      <c r="U1655" s="35">
        <v>22</v>
      </c>
      <c r="V1655" s="35">
        <v>2</v>
      </c>
      <c r="W1655" s="35">
        <v>31</v>
      </c>
      <c r="X1655" s="35">
        <v>7</v>
      </c>
      <c r="Y1655" s="35">
        <v>4</v>
      </c>
      <c r="Z1655" s="35">
        <v>5</v>
      </c>
      <c r="AA1655" s="34">
        <v>1</v>
      </c>
      <c r="AB1655" s="34">
        <v>7</v>
      </c>
      <c r="AC1655" s="34">
        <v>2</v>
      </c>
      <c r="AD1655" s="34">
        <v>0</v>
      </c>
      <c r="AE1655" s="34">
        <v>3</v>
      </c>
      <c r="AF1655" s="58">
        <f>'Base tratada'!$AC1655+'Base tratada'!$AD1655+'Base tratada'!$AE1655</f>
        <v>5</v>
      </c>
      <c r="AG16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55" s="58" t="str">
        <f>IF('Base tratada'!$AC1655&gt;=MAX('Base tratada'!$AD1655,'Base tratada'!$AE1655),"Web",
IF('Base tratada'!$AD1655&gt;='Base tratada'!$AE1655,"Catalog",
"Store"))</f>
        <v>Store</v>
      </c>
      <c r="AI1655" s="59">
        <f>IF('Base tratada'!$AF1655=0,"0",'Base tratada'!$AK1655/'Base tratada'!$AF1655)</f>
        <v>13.2</v>
      </c>
      <c r="AJ1655" s="59" t="str">
        <f>IF('Base tratada'!$AI1655=0,"R$ 0",
IF('Base tratada'!$AI1655&lt;=25,"R$ 1–25",
IF('Base tratada'!$AI1655&lt;=50,"R$ 26–50",
"+R$ 50")))</f>
        <v>R$ 1–25</v>
      </c>
      <c r="AK1655" s="35">
        <v>66</v>
      </c>
      <c r="AL1655" s="58" t="str">
        <f>IF('Base tratada'!$AK1655&lt;=100,"R$ 0-100",
IF('Base tratada'!$AK1655&lt;=500,"R$ 101-500",
IF('Base tratada'!$AK1655&lt;=1000,"R$ 501-1000",
IF('Base tratada'!$AK1655&lt;=1500,"R$ 1001-1500",
"+R$ 1500"))))</f>
        <v>R$ 0-100</v>
      </c>
      <c r="AM1655" s="34">
        <v>0</v>
      </c>
      <c r="AN1655" s="34">
        <v>0</v>
      </c>
      <c r="AO1655" s="34">
        <v>0</v>
      </c>
      <c r="AP1655" s="34">
        <v>0</v>
      </c>
      <c r="AQ1655" s="34">
        <v>0</v>
      </c>
      <c r="AR1655" s="34">
        <v>0</v>
      </c>
      <c r="AS1655" s="34">
        <v>0</v>
      </c>
      <c r="AT1655" s="34">
        <v>3</v>
      </c>
      <c r="AU1655" s="34">
        <v>11</v>
      </c>
      <c r="AV1655" s="52">
        <v>61</v>
      </c>
      <c r="AW1655" s="57">
        <v>0</v>
      </c>
      <c r="AX1655" s="58" t="str">
        <f>IF(Tabela3[[#This Row],[Response]]=1, "Aceitou", "Não aceitou")</f>
        <v>Não aceitou</v>
      </c>
      <c r="AY1655" s="55" t="str">
        <f>Tabela3[[#This Row],[Faixa Recência]] &amp; " | " &amp; Tabela3[[#This Row],[Faixa Gasto]] &amp; " | " &amp; Tabela3[[#This Row],[Faixa ticket médio]]</f>
        <v>16-30 dias | R$ 0-100 | R$ 1–25</v>
      </c>
      <c r="AZ16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5" s="36"/>
    </row>
    <row r="1656" spans="1:54" x14ac:dyDescent="0.25">
      <c r="A1656" s="61">
        <v>1655</v>
      </c>
      <c r="B1656" s="37">
        <v>70440</v>
      </c>
      <c r="C1656" s="34">
        <v>0</v>
      </c>
      <c r="D1656" s="34">
        <v>0</v>
      </c>
      <c r="E1656" s="34">
        <v>49</v>
      </c>
      <c r="F1656" s="58" t="str">
        <f>IF('Base tratada'!$E1656&lt;=15,"0-15 dias",
IF('Base tratada'!$E1656&lt;=30, "16-30 dias",
IF('Base tratada'!$E1656&lt;=45, "31-45 dias",
IF('Base tratada'!$E1656&lt;=60, "46-60 dias",
IF('Base tratada'!$E1656&lt;=75, "61-75 dias", "76-99 dias")))))</f>
        <v>46-60 dias</v>
      </c>
      <c r="G1656" s="38">
        <v>42</v>
      </c>
      <c r="H1656" s="60" t="str">
        <f>IF('Base tratada'!$G1656&lt;=29,"24–29",
IF('Base tratada'!$G1656&lt;=39,"30–39",
IF('Base tratada'!$G1656&lt;=49,"40–49",
IF('Base tratada'!$G1656&lt;=59,"50–59",
IF('Base tratada'!$G1656&lt;=69,"60–69",
"70–80")))))</f>
        <v>40–49</v>
      </c>
      <c r="I1656" s="34">
        <v>2423</v>
      </c>
      <c r="J1656" s="58" t="str">
        <f>IF('Base tratada'!$K1656=1,"Divorciado",
IF('Base tratada'!$L1656=1,"Casado",
IF('Base tratada'!$M1656=1, "Solteiro",
IF('Base tratada'!$N1656=1,"Juntos",
"Viúvo"))))</f>
        <v>Juntos</v>
      </c>
      <c r="K1656" s="34">
        <v>0</v>
      </c>
      <c r="L1656" s="34">
        <v>0</v>
      </c>
      <c r="M1656" s="34">
        <v>0</v>
      </c>
      <c r="N1656" s="34">
        <v>1</v>
      </c>
      <c r="O1656" s="34">
        <v>0</v>
      </c>
      <c r="P1656" s="34">
        <v>0</v>
      </c>
      <c r="Q1656" s="34">
        <v>0</v>
      </c>
      <c r="R1656" s="34">
        <v>1</v>
      </c>
      <c r="S1656" s="34">
        <v>0</v>
      </c>
      <c r="T1656" s="34">
        <v>0</v>
      </c>
      <c r="U1656" s="35">
        <v>690</v>
      </c>
      <c r="V1656" s="35">
        <v>117</v>
      </c>
      <c r="W1656" s="35">
        <v>499</v>
      </c>
      <c r="X1656" s="35">
        <v>76</v>
      </c>
      <c r="Y1656" s="35">
        <v>102</v>
      </c>
      <c r="Z1656" s="35">
        <v>88</v>
      </c>
      <c r="AA1656" s="34">
        <v>1</v>
      </c>
      <c r="AB1656" s="34">
        <v>3</v>
      </c>
      <c r="AC1656" s="34">
        <v>5</v>
      </c>
      <c r="AD1656" s="34">
        <v>10</v>
      </c>
      <c r="AE1656" s="34">
        <v>7</v>
      </c>
      <c r="AF1656" s="58">
        <f>'Base tratada'!$AC1656+'Base tratada'!$AD1656+'Base tratada'!$AE1656</f>
        <v>22</v>
      </c>
      <c r="AG16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56" s="58" t="str">
        <f>IF('Base tratada'!$AC1656&gt;=MAX('Base tratada'!$AD1656,'Base tratada'!$AE1656),"Web",
IF('Base tratada'!$AD1656&gt;='Base tratada'!$AE1656,"Catalog",
"Store"))</f>
        <v>Catalog</v>
      </c>
      <c r="AI1656" s="59">
        <f>IF('Base tratada'!$AF1656=0,"0",'Base tratada'!$AK1656/'Base tratada'!$AF1656)</f>
        <v>67.454545454545453</v>
      </c>
      <c r="AJ1656" s="59" t="str">
        <f>IF('Base tratada'!$AI1656=0,"R$ 0",
IF('Base tratada'!$AI1656&lt;=25,"R$ 1–25",
IF('Base tratada'!$AI1656&lt;=50,"R$ 26–50",
"+R$ 50")))</f>
        <v>+R$ 50</v>
      </c>
      <c r="AK1656" s="35">
        <v>1484</v>
      </c>
      <c r="AL1656" s="58" t="str">
        <f>IF('Base tratada'!$AK1656&lt;=100,"R$ 0-100",
IF('Base tratada'!$AK1656&lt;=500,"R$ 101-500",
IF('Base tratada'!$AK1656&lt;=1000,"R$ 501-1000",
IF('Base tratada'!$AK1656&lt;=1500,"R$ 1001-1500",
"+R$ 1500"))))</f>
        <v>R$ 1001-1500</v>
      </c>
      <c r="AM1656" s="34">
        <v>1</v>
      </c>
      <c r="AN1656" s="34">
        <v>0</v>
      </c>
      <c r="AO1656" s="34">
        <v>0</v>
      </c>
      <c r="AP1656" s="34">
        <v>0</v>
      </c>
      <c r="AQ1656" s="34">
        <v>0</v>
      </c>
      <c r="AR1656" s="34">
        <v>1</v>
      </c>
      <c r="AS1656" s="34">
        <v>0</v>
      </c>
      <c r="AT1656" s="34">
        <v>3</v>
      </c>
      <c r="AU1656" s="34">
        <v>11</v>
      </c>
      <c r="AV1656" s="52">
        <v>1396</v>
      </c>
      <c r="AW1656" s="57">
        <v>0</v>
      </c>
      <c r="AX1656" s="58" t="str">
        <f>IF(Tabela3[[#This Row],[Response]]=1, "Aceitou", "Não aceitou")</f>
        <v>Não aceitou</v>
      </c>
      <c r="AY1656" s="55" t="str">
        <f>Tabela3[[#This Row],[Faixa Recência]] &amp; " | " &amp; Tabela3[[#This Row],[Faixa Gasto]] &amp; " | " &amp; Tabela3[[#This Row],[Faixa ticket médio]]</f>
        <v>46-60 dias | R$ 1001-1500 | +R$ 50</v>
      </c>
      <c r="AZ16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6" s="36"/>
    </row>
    <row r="1657" spans="1:54" x14ac:dyDescent="0.25">
      <c r="A1657" s="61">
        <v>1656</v>
      </c>
      <c r="B1657" s="37">
        <v>38232</v>
      </c>
      <c r="C1657" s="34">
        <v>1</v>
      </c>
      <c r="D1657" s="34">
        <v>1</v>
      </c>
      <c r="E1657" s="34">
        <v>84</v>
      </c>
      <c r="F1657" s="58" t="str">
        <f>IF('Base tratada'!$E1657&lt;=15,"0-15 dias",
IF('Base tratada'!$E1657&lt;=30, "16-30 dias",
IF('Base tratada'!$E1657&lt;=45, "31-45 dias",
IF('Base tratada'!$E1657&lt;=60, "46-60 dias",
IF('Base tratada'!$E1657&lt;=75, "61-75 dias", "76-99 dias")))))</f>
        <v>76-99 dias</v>
      </c>
      <c r="G1657" s="38">
        <v>49</v>
      </c>
      <c r="H1657" s="60" t="str">
        <f>IF('Base tratada'!$G1657&lt;=29,"24–29",
IF('Base tratada'!$G1657&lt;=39,"30–39",
IF('Base tratada'!$G1657&lt;=49,"40–49",
IF('Base tratada'!$G1657&lt;=59,"50–59",
IF('Base tratada'!$G1657&lt;=69,"60–69",
"70–80")))))</f>
        <v>40–49</v>
      </c>
      <c r="I1657" s="34">
        <v>2322</v>
      </c>
      <c r="J1657" s="58" t="str">
        <f>IF('Base tratada'!$K1657=1,"Divorciado",
IF('Base tratada'!$L1657=1,"Casado",
IF('Base tratada'!$M1657=1, "Solteiro",
IF('Base tratada'!$N1657=1,"Juntos",
"Viúvo"))))</f>
        <v>Juntos</v>
      </c>
      <c r="K1657" s="34">
        <v>0</v>
      </c>
      <c r="L1657" s="34">
        <v>0</v>
      </c>
      <c r="M1657" s="34">
        <v>0</v>
      </c>
      <c r="N1657" s="34">
        <v>1</v>
      </c>
      <c r="O1657" s="34">
        <v>0</v>
      </c>
      <c r="P1657" s="34">
        <v>0</v>
      </c>
      <c r="Q1657" s="34">
        <v>0</v>
      </c>
      <c r="R1657" s="34">
        <v>1</v>
      </c>
      <c r="S1657" s="34">
        <v>0</v>
      </c>
      <c r="T1657" s="34">
        <v>0</v>
      </c>
      <c r="U1657" s="35">
        <v>43</v>
      </c>
      <c r="V1657" s="35">
        <v>5</v>
      </c>
      <c r="W1657" s="35">
        <v>28</v>
      </c>
      <c r="X1657" s="35">
        <v>7</v>
      </c>
      <c r="Y1657" s="35">
        <v>6</v>
      </c>
      <c r="Z1657" s="35">
        <v>33</v>
      </c>
      <c r="AA1657" s="34">
        <v>4</v>
      </c>
      <c r="AB1657" s="34">
        <v>5</v>
      </c>
      <c r="AC1657" s="34">
        <v>3</v>
      </c>
      <c r="AD1657" s="34">
        <v>1</v>
      </c>
      <c r="AE1657" s="34">
        <v>3</v>
      </c>
      <c r="AF1657" s="58">
        <f>'Base tratada'!$AC1657+'Base tratada'!$AD1657+'Base tratada'!$AE1657</f>
        <v>7</v>
      </c>
      <c r="AG16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57" s="58" t="str">
        <f>IF('Base tratada'!$AC1657&gt;=MAX('Base tratada'!$AD1657,'Base tratada'!$AE1657),"Web",
IF('Base tratada'!$AD1657&gt;='Base tratada'!$AE1657,"Catalog",
"Store"))</f>
        <v>Web</v>
      </c>
      <c r="AI1657" s="59">
        <f>IF('Base tratada'!$AF1657=0,"0",'Base tratada'!$AK1657/'Base tratada'!$AF1657)</f>
        <v>12.714285714285714</v>
      </c>
      <c r="AJ1657" s="59" t="str">
        <f>IF('Base tratada'!$AI1657=0,"R$ 0",
IF('Base tratada'!$AI1657&lt;=25,"R$ 1–25",
IF('Base tratada'!$AI1657&lt;=50,"R$ 26–50",
"+R$ 50")))</f>
        <v>R$ 1–25</v>
      </c>
      <c r="AK1657" s="35">
        <v>89</v>
      </c>
      <c r="AL1657" s="58" t="str">
        <f>IF('Base tratada'!$AK1657&lt;=100,"R$ 0-100",
IF('Base tratada'!$AK1657&lt;=500,"R$ 101-500",
IF('Base tratada'!$AK1657&lt;=1000,"R$ 501-1000",
IF('Base tratada'!$AK1657&lt;=1500,"R$ 1001-1500",
"+R$ 1500"))))</f>
        <v>R$ 0-100</v>
      </c>
      <c r="AM1657" s="34">
        <v>0</v>
      </c>
      <c r="AN1657" s="34">
        <v>0</v>
      </c>
      <c r="AO1657" s="34">
        <v>0</v>
      </c>
      <c r="AP1657" s="34">
        <v>0</v>
      </c>
      <c r="AQ1657" s="34">
        <v>0</v>
      </c>
      <c r="AR1657" s="34">
        <v>0</v>
      </c>
      <c r="AS1657" s="34">
        <v>0</v>
      </c>
      <c r="AT1657" s="34">
        <v>3</v>
      </c>
      <c r="AU1657" s="34">
        <v>11</v>
      </c>
      <c r="AV1657" s="52">
        <v>56</v>
      </c>
      <c r="AW1657" s="57">
        <v>0</v>
      </c>
      <c r="AX1657" s="58" t="str">
        <f>IF(Tabela3[[#This Row],[Response]]=1, "Aceitou", "Não aceitou")</f>
        <v>Não aceitou</v>
      </c>
      <c r="AY1657" s="55" t="str">
        <f>Tabela3[[#This Row],[Faixa Recência]] &amp; " | " &amp; Tabela3[[#This Row],[Faixa Gasto]] &amp; " | " &amp; Tabela3[[#This Row],[Faixa ticket médio]]</f>
        <v>76-99 dias | R$ 0-100 | R$ 1–25</v>
      </c>
      <c r="AZ16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7" s="36"/>
    </row>
    <row r="1658" spans="1:54" x14ac:dyDescent="0.25">
      <c r="A1658" s="61">
        <v>1657</v>
      </c>
      <c r="B1658" s="37">
        <v>22554</v>
      </c>
      <c r="C1658" s="34">
        <v>1</v>
      </c>
      <c r="D1658" s="34">
        <v>1</v>
      </c>
      <c r="E1658" s="34">
        <v>38</v>
      </c>
      <c r="F1658" s="58" t="str">
        <f>IF('Base tratada'!$E1658&lt;=15,"0-15 dias",
IF('Base tratada'!$E1658&lt;=30, "16-30 dias",
IF('Base tratada'!$E1658&lt;=45, "31-45 dias",
IF('Base tratada'!$E1658&lt;=60, "46-60 dias",
IF('Base tratada'!$E1658&lt;=75, "61-75 dias", "76-99 dias")))))</f>
        <v>31-45 dias</v>
      </c>
      <c r="G1658" s="38">
        <v>65</v>
      </c>
      <c r="H1658" s="60" t="str">
        <f>IF('Base tratada'!$G1658&lt;=29,"24–29",
IF('Base tratada'!$G1658&lt;=39,"30–39",
IF('Base tratada'!$G1658&lt;=49,"40–49",
IF('Base tratada'!$G1658&lt;=59,"50–59",
IF('Base tratada'!$G1658&lt;=69,"60–69",
"70–80")))))</f>
        <v>60–69</v>
      </c>
      <c r="I1658" s="34">
        <v>2762</v>
      </c>
      <c r="J1658" s="58" t="str">
        <f>IF('Base tratada'!$K1658=1,"Divorciado",
IF('Base tratada'!$L1658=1,"Casado",
IF('Base tratada'!$M1658=1, "Solteiro",
IF('Base tratada'!$N1658=1,"Juntos",
"Viúvo"))))</f>
        <v>Casado</v>
      </c>
      <c r="K1658" s="34">
        <v>0</v>
      </c>
      <c r="L1658" s="34">
        <v>1</v>
      </c>
      <c r="M1658" s="34">
        <v>0</v>
      </c>
      <c r="N1658" s="34">
        <v>0</v>
      </c>
      <c r="O1658" s="34">
        <v>0</v>
      </c>
      <c r="P1658" s="34">
        <v>0</v>
      </c>
      <c r="Q1658" s="34">
        <v>0</v>
      </c>
      <c r="R1658" s="34">
        <v>0</v>
      </c>
      <c r="S1658" s="34">
        <v>0</v>
      </c>
      <c r="T1658" s="34">
        <v>1</v>
      </c>
      <c r="U1658" s="35">
        <v>27</v>
      </c>
      <c r="V1658" s="35">
        <v>0</v>
      </c>
      <c r="W1658" s="35">
        <v>10</v>
      </c>
      <c r="X1658" s="35">
        <v>0</v>
      </c>
      <c r="Y1658" s="35">
        <v>0</v>
      </c>
      <c r="Z1658" s="35">
        <v>4</v>
      </c>
      <c r="AA1658" s="34">
        <v>4</v>
      </c>
      <c r="AB1658" s="34">
        <v>5</v>
      </c>
      <c r="AC1658" s="34">
        <v>2</v>
      </c>
      <c r="AD1658" s="34">
        <v>0</v>
      </c>
      <c r="AE1658" s="34">
        <v>4</v>
      </c>
      <c r="AF1658" s="58">
        <f>'Base tratada'!$AC1658+'Base tratada'!$AD1658+'Base tratada'!$AE1658</f>
        <v>6</v>
      </c>
      <c r="AG16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58" s="58" t="str">
        <f>IF('Base tratada'!$AC1658&gt;=MAX('Base tratada'!$AD1658,'Base tratada'!$AE1658),"Web",
IF('Base tratada'!$AD1658&gt;='Base tratada'!$AE1658,"Catalog",
"Store"))</f>
        <v>Store</v>
      </c>
      <c r="AI1658" s="59">
        <f>IF('Base tratada'!$AF1658=0,"0",'Base tratada'!$AK1658/'Base tratada'!$AF1658)</f>
        <v>6.166666666666667</v>
      </c>
      <c r="AJ1658" s="59" t="str">
        <f>IF('Base tratada'!$AI1658=0,"R$ 0",
IF('Base tratada'!$AI1658&lt;=25,"R$ 1–25",
IF('Base tratada'!$AI1658&lt;=50,"R$ 26–50",
"+R$ 50")))</f>
        <v>R$ 1–25</v>
      </c>
      <c r="AK1658" s="35">
        <v>37</v>
      </c>
      <c r="AL1658" s="58" t="str">
        <f>IF('Base tratada'!$AK1658&lt;=100,"R$ 0-100",
IF('Base tratada'!$AK1658&lt;=500,"R$ 101-500",
IF('Base tratada'!$AK1658&lt;=1000,"R$ 501-1000",
IF('Base tratada'!$AK1658&lt;=1500,"R$ 1001-1500",
"+R$ 1500"))))</f>
        <v>R$ 0-100</v>
      </c>
      <c r="AM1658" s="34">
        <v>0</v>
      </c>
      <c r="AN1658" s="34">
        <v>0</v>
      </c>
      <c r="AO1658" s="34">
        <v>0</v>
      </c>
      <c r="AP1658" s="34">
        <v>0</v>
      </c>
      <c r="AQ1658" s="34">
        <v>0</v>
      </c>
      <c r="AR1658" s="34">
        <v>0</v>
      </c>
      <c r="AS1658" s="34">
        <v>0</v>
      </c>
      <c r="AT1658" s="34">
        <v>3</v>
      </c>
      <c r="AU1658" s="34">
        <v>11</v>
      </c>
      <c r="AV1658" s="52">
        <v>33</v>
      </c>
      <c r="AW1658" s="57">
        <v>0</v>
      </c>
      <c r="AX1658" s="58" t="str">
        <f>IF(Tabela3[[#This Row],[Response]]=1, "Aceitou", "Não aceitou")</f>
        <v>Não aceitou</v>
      </c>
      <c r="AY1658" s="55" t="str">
        <f>Tabela3[[#This Row],[Faixa Recência]] &amp; " | " &amp; Tabela3[[#This Row],[Faixa Gasto]] &amp; " | " &amp; Tabela3[[#This Row],[Faixa ticket médio]]</f>
        <v>31-45 dias | R$ 0-100 | R$ 1–25</v>
      </c>
      <c r="AZ16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8" s="36"/>
    </row>
    <row r="1659" spans="1:54" x14ac:dyDescent="0.25">
      <c r="A1659" s="61">
        <v>1658</v>
      </c>
      <c r="B1659" s="37">
        <v>23536</v>
      </c>
      <c r="C1659" s="34">
        <v>1</v>
      </c>
      <c r="D1659" s="34">
        <v>0</v>
      </c>
      <c r="E1659" s="34">
        <v>53</v>
      </c>
      <c r="F1659" s="58" t="str">
        <f>IF('Base tratada'!$E1659&lt;=15,"0-15 dias",
IF('Base tratada'!$E1659&lt;=30, "16-30 dias",
IF('Base tratada'!$E1659&lt;=45, "31-45 dias",
IF('Base tratada'!$E1659&lt;=60, "46-60 dias",
IF('Base tratada'!$E1659&lt;=75, "61-75 dias", "76-99 dias")))))</f>
        <v>46-60 dias</v>
      </c>
      <c r="G1659" s="38">
        <v>37</v>
      </c>
      <c r="H1659" s="60" t="str">
        <f>IF('Base tratada'!$G1659&lt;=29,"24–29",
IF('Base tratada'!$G1659&lt;=39,"30–39",
IF('Base tratada'!$G1659&lt;=49,"40–49",
IF('Base tratada'!$G1659&lt;=59,"50–59",
IF('Base tratada'!$G1659&lt;=69,"60–69",
"70–80")))))</f>
        <v>30–39</v>
      </c>
      <c r="I1659" s="34">
        <v>2184</v>
      </c>
      <c r="J1659" s="58" t="str">
        <f>IF('Base tratada'!$K1659=1,"Divorciado",
IF('Base tratada'!$L1659=1,"Casado",
IF('Base tratada'!$M1659=1, "Solteiro",
IF('Base tratada'!$N1659=1,"Juntos",
"Viúvo"))))</f>
        <v>Casado</v>
      </c>
      <c r="K1659" s="34">
        <v>0</v>
      </c>
      <c r="L1659" s="34">
        <v>1</v>
      </c>
      <c r="M1659" s="34">
        <v>0</v>
      </c>
      <c r="N1659" s="34">
        <v>0</v>
      </c>
      <c r="O1659" s="34">
        <v>0</v>
      </c>
      <c r="P1659" s="34">
        <v>0</v>
      </c>
      <c r="Q1659" s="34">
        <v>0</v>
      </c>
      <c r="R1659" s="34">
        <v>0</v>
      </c>
      <c r="S1659" s="34">
        <v>0</v>
      </c>
      <c r="T1659" s="34">
        <v>1</v>
      </c>
      <c r="U1659" s="35">
        <v>6</v>
      </c>
      <c r="V1659" s="35">
        <v>0</v>
      </c>
      <c r="W1659" s="35">
        <v>3</v>
      </c>
      <c r="X1659" s="35">
        <v>0</v>
      </c>
      <c r="Y1659" s="35">
        <v>0</v>
      </c>
      <c r="Z1659" s="35">
        <v>1</v>
      </c>
      <c r="AA1659" s="34">
        <v>1</v>
      </c>
      <c r="AB1659" s="34">
        <v>3</v>
      </c>
      <c r="AC1659" s="34">
        <v>0</v>
      </c>
      <c r="AD1659" s="34">
        <v>0</v>
      </c>
      <c r="AE1659" s="34">
        <v>3</v>
      </c>
      <c r="AF1659" s="58">
        <f>'Base tratada'!$AC1659+'Base tratada'!$AD1659+'Base tratada'!$AE1659</f>
        <v>3</v>
      </c>
      <c r="AG16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59" s="58" t="str">
        <f>IF('Base tratada'!$AC1659&gt;=MAX('Base tratada'!$AD1659,'Base tratada'!$AE1659),"Web",
IF('Base tratada'!$AD1659&gt;='Base tratada'!$AE1659,"Catalog",
"Store"))</f>
        <v>Store</v>
      </c>
      <c r="AI1659" s="59">
        <f>IF('Base tratada'!$AF1659=0,"0",'Base tratada'!$AK1659/'Base tratada'!$AF1659)</f>
        <v>3</v>
      </c>
      <c r="AJ1659" s="59" t="str">
        <f>IF('Base tratada'!$AI1659=0,"R$ 0",
IF('Base tratada'!$AI1659&lt;=25,"R$ 1–25",
IF('Base tratada'!$AI1659&lt;=50,"R$ 26–50",
"+R$ 50")))</f>
        <v>R$ 1–25</v>
      </c>
      <c r="AK1659" s="35">
        <v>9</v>
      </c>
      <c r="AL1659" s="58" t="str">
        <f>IF('Base tratada'!$AK1659&lt;=100,"R$ 0-100",
IF('Base tratada'!$AK1659&lt;=500,"R$ 101-500",
IF('Base tratada'!$AK1659&lt;=1000,"R$ 501-1000",
IF('Base tratada'!$AK1659&lt;=1500,"R$ 1001-1500",
"+R$ 1500"))))</f>
        <v>R$ 0-100</v>
      </c>
      <c r="AM1659" s="34">
        <v>0</v>
      </c>
      <c r="AN1659" s="34">
        <v>0</v>
      </c>
      <c r="AO1659" s="34">
        <v>0</v>
      </c>
      <c r="AP1659" s="34">
        <v>0</v>
      </c>
      <c r="AQ1659" s="34">
        <v>0</v>
      </c>
      <c r="AR1659" s="34">
        <v>0</v>
      </c>
      <c r="AS1659" s="34">
        <v>0</v>
      </c>
      <c r="AT1659" s="34">
        <v>3</v>
      </c>
      <c r="AU1659" s="34">
        <v>11</v>
      </c>
      <c r="AV1659" s="52">
        <v>8</v>
      </c>
      <c r="AW1659" s="57">
        <v>0</v>
      </c>
      <c r="AX1659" s="58" t="str">
        <f>IF(Tabela3[[#This Row],[Response]]=1, "Aceitou", "Não aceitou")</f>
        <v>Não aceitou</v>
      </c>
      <c r="AY1659" s="55" t="str">
        <f>Tabela3[[#This Row],[Faixa Recência]] &amp; " | " &amp; Tabela3[[#This Row],[Faixa Gasto]] &amp; " | " &amp; Tabela3[[#This Row],[Faixa ticket médio]]</f>
        <v>46-60 dias | R$ 0-100 | R$ 1–25</v>
      </c>
      <c r="AZ16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59" s="36"/>
    </row>
    <row r="1660" spans="1:54" x14ac:dyDescent="0.25">
      <c r="A1660" s="61">
        <v>1659</v>
      </c>
      <c r="B1660" s="37">
        <v>49413</v>
      </c>
      <c r="C1660" s="34">
        <v>0</v>
      </c>
      <c r="D1660" s="34">
        <v>1</v>
      </c>
      <c r="E1660" s="34">
        <v>88</v>
      </c>
      <c r="F1660" s="58" t="str">
        <f>IF('Base tratada'!$E1660&lt;=15,"0-15 dias",
IF('Base tratada'!$E1660&lt;=30, "16-30 dias",
IF('Base tratada'!$E1660&lt;=45, "31-45 dias",
IF('Base tratada'!$E1660&lt;=60, "46-60 dias",
IF('Base tratada'!$E1660&lt;=75, "61-75 dias", "76-99 dias")))))</f>
        <v>76-99 dias</v>
      </c>
      <c r="G1660" s="38">
        <v>68</v>
      </c>
      <c r="H1660" s="60" t="str">
        <f>IF('Base tratada'!$G1660&lt;=29,"24–29",
IF('Base tratada'!$G1660&lt;=39,"30–39",
IF('Base tratada'!$G1660&lt;=49,"40–49",
IF('Base tratada'!$G1660&lt;=59,"50–59",
IF('Base tratada'!$G1660&lt;=69,"60–69",
"70–80")))))</f>
        <v>60–69</v>
      </c>
      <c r="I1660" s="34">
        <v>2406</v>
      </c>
      <c r="J1660" s="58" t="str">
        <f>IF('Base tratada'!$K1660=1,"Divorciado",
IF('Base tratada'!$L1660=1,"Casado",
IF('Base tratada'!$M1660=1, "Solteiro",
IF('Base tratada'!$N1660=1,"Juntos",
"Viúvo"))))</f>
        <v>Casado</v>
      </c>
      <c r="K1660" s="34">
        <v>0</v>
      </c>
      <c r="L1660" s="34">
        <v>1</v>
      </c>
      <c r="M1660" s="34">
        <v>0</v>
      </c>
      <c r="N1660" s="34">
        <v>0</v>
      </c>
      <c r="O1660" s="34">
        <v>0</v>
      </c>
      <c r="P1660" s="34">
        <v>0</v>
      </c>
      <c r="Q1660" s="34">
        <v>0</v>
      </c>
      <c r="R1660" s="34">
        <v>1</v>
      </c>
      <c r="S1660" s="34">
        <v>0</v>
      </c>
      <c r="T1660" s="34">
        <v>0</v>
      </c>
      <c r="U1660" s="35">
        <v>205</v>
      </c>
      <c r="V1660" s="35">
        <v>7</v>
      </c>
      <c r="W1660" s="35">
        <v>41</v>
      </c>
      <c r="X1660" s="35">
        <v>3</v>
      </c>
      <c r="Y1660" s="35">
        <v>2</v>
      </c>
      <c r="Z1660" s="35">
        <v>46</v>
      </c>
      <c r="AA1660" s="34">
        <v>2</v>
      </c>
      <c r="AB1660" s="34">
        <v>5</v>
      </c>
      <c r="AC1660" s="34">
        <v>4</v>
      </c>
      <c r="AD1660" s="34">
        <v>2</v>
      </c>
      <c r="AE1660" s="34">
        <v>5</v>
      </c>
      <c r="AF1660" s="58">
        <f>'Base tratada'!$AC1660+'Base tratada'!$AD1660+'Base tratada'!$AE1660</f>
        <v>11</v>
      </c>
      <c r="AG16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60" s="58" t="str">
        <f>IF('Base tratada'!$AC1660&gt;=MAX('Base tratada'!$AD1660,'Base tratada'!$AE1660),"Web",
IF('Base tratada'!$AD1660&gt;='Base tratada'!$AE1660,"Catalog",
"Store"))</f>
        <v>Store</v>
      </c>
      <c r="AI1660" s="59">
        <f>IF('Base tratada'!$AF1660=0,"0",'Base tratada'!$AK1660/'Base tratada'!$AF1660)</f>
        <v>23.454545454545453</v>
      </c>
      <c r="AJ1660" s="59" t="str">
        <f>IF('Base tratada'!$AI1660=0,"R$ 0",
IF('Base tratada'!$AI1660&lt;=25,"R$ 1–25",
IF('Base tratada'!$AI1660&lt;=50,"R$ 26–50",
"+R$ 50")))</f>
        <v>R$ 1–25</v>
      </c>
      <c r="AK1660" s="35">
        <v>258</v>
      </c>
      <c r="AL1660" s="58" t="str">
        <f>IF('Base tratada'!$AK1660&lt;=100,"R$ 0-100",
IF('Base tratada'!$AK1660&lt;=500,"R$ 101-500",
IF('Base tratada'!$AK1660&lt;=1000,"R$ 501-1000",
IF('Base tratada'!$AK1660&lt;=1500,"R$ 1001-1500",
"+R$ 1500"))))</f>
        <v>R$ 101-500</v>
      </c>
      <c r="AM1660" s="34">
        <v>0</v>
      </c>
      <c r="AN1660" s="34">
        <v>0</v>
      </c>
      <c r="AO1660" s="34">
        <v>0</v>
      </c>
      <c r="AP1660" s="34">
        <v>0</v>
      </c>
      <c r="AQ1660" s="34">
        <v>0</v>
      </c>
      <c r="AR1660" s="34">
        <v>0</v>
      </c>
      <c r="AS1660" s="34">
        <v>0</v>
      </c>
      <c r="AT1660" s="34">
        <v>3</v>
      </c>
      <c r="AU1660" s="34">
        <v>11</v>
      </c>
      <c r="AV1660" s="52">
        <v>212</v>
      </c>
      <c r="AW1660" s="57">
        <v>0</v>
      </c>
      <c r="AX1660" s="58" t="str">
        <f>IF(Tabela3[[#This Row],[Response]]=1, "Aceitou", "Não aceitou")</f>
        <v>Não aceitou</v>
      </c>
      <c r="AY1660" s="55" t="str">
        <f>Tabela3[[#This Row],[Faixa Recência]] &amp; " | " &amp; Tabela3[[#This Row],[Faixa Gasto]] &amp; " | " &amp; Tabela3[[#This Row],[Faixa ticket médio]]</f>
        <v>76-99 dias | R$ 101-500 | R$ 1–25</v>
      </c>
      <c r="AZ16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0" s="36"/>
    </row>
    <row r="1661" spans="1:54" x14ac:dyDescent="0.25">
      <c r="A1661" s="61">
        <v>1660</v>
      </c>
      <c r="B1661" s="37">
        <v>42231</v>
      </c>
      <c r="C1661" s="34">
        <v>1</v>
      </c>
      <c r="D1661" s="34">
        <v>1</v>
      </c>
      <c r="E1661" s="34">
        <v>99</v>
      </c>
      <c r="F1661" s="58" t="str">
        <f>IF('Base tratada'!$E1661&lt;=15,"0-15 dias",
IF('Base tratada'!$E1661&lt;=30, "16-30 dias",
IF('Base tratada'!$E1661&lt;=45, "31-45 dias",
IF('Base tratada'!$E1661&lt;=60, "46-60 dias",
IF('Base tratada'!$E1661&lt;=75, "61-75 dias", "76-99 dias")))))</f>
        <v>76-99 dias</v>
      </c>
      <c r="G1661" s="38">
        <v>51</v>
      </c>
      <c r="H1661" s="60" t="str">
        <f>IF('Base tratada'!$G1661&lt;=29,"24–29",
IF('Base tratada'!$G1661&lt;=39,"30–39",
IF('Base tratada'!$G1661&lt;=49,"40–49",
IF('Base tratada'!$G1661&lt;=59,"50–59",
IF('Base tratada'!$G1661&lt;=69,"60–69",
"70–80")))))</f>
        <v>50–59</v>
      </c>
      <c r="I1661" s="34">
        <v>2255</v>
      </c>
      <c r="J1661" s="58" t="str">
        <f>IF('Base tratada'!$K1661=1,"Divorciado",
IF('Base tratada'!$L1661=1,"Casado",
IF('Base tratada'!$M1661=1, "Solteiro",
IF('Base tratada'!$N1661=1,"Juntos",
"Viúvo"))))</f>
        <v>Casado</v>
      </c>
      <c r="K1661" s="34">
        <v>0</v>
      </c>
      <c r="L1661" s="34">
        <v>1</v>
      </c>
      <c r="M1661" s="34">
        <v>0</v>
      </c>
      <c r="N1661" s="34">
        <v>0</v>
      </c>
      <c r="O1661" s="34">
        <v>0</v>
      </c>
      <c r="P1661" s="34">
        <v>0</v>
      </c>
      <c r="Q1661" s="34">
        <v>0</v>
      </c>
      <c r="R1661" s="34">
        <v>1</v>
      </c>
      <c r="S1661" s="34">
        <v>0</v>
      </c>
      <c r="T1661" s="34">
        <v>0</v>
      </c>
      <c r="U1661" s="35">
        <v>24</v>
      </c>
      <c r="V1661" s="35">
        <v>0</v>
      </c>
      <c r="W1661" s="35">
        <v>8</v>
      </c>
      <c r="X1661" s="35">
        <v>0</v>
      </c>
      <c r="Y1661" s="35">
        <v>1</v>
      </c>
      <c r="Z1661" s="35">
        <v>4</v>
      </c>
      <c r="AA1661" s="34">
        <v>1</v>
      </c>
      <c r="AB1661" s="34">
        <v>5</v>
      </c>
      <c r="AC1661" s="34">
        <v>1</v>
      </c>
      <c r="AD1661" s="34">
        <v>0</v>
      </c>
      <c r="AE1661" s="34">
        <v>3</v>
      </c>
      <c r="AF1661" s="58">
        <f>'Base tratada'!$AC1661+'Base tratada'!$AD1661+'Base tratada'!$AE1661</f>
        <v>4</v>
      </c>
      <c r="AG16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61" s="58" t="str">
        <f>IF('Base tratada'!$AC1661&gt;=MAX('Base tratada'!$AD1661,'Base tratada'!$AE1661),"Web",
IF('Base tratada'!$AD1661&gt;='Base tratada'!$AE1661,"Catalog",
"Store"))</f>
        <v>Store</v>
      </c>
      <c r="AI1661" s="59">
        <f>IF('Base tratada'!$AF1661=0,"0",'Base tratada'!$AK1661/'Base tratada'!$AF1661)</f>
        <v>8.25</v>
      </c>
      <c r="AJ1661" s="59" t="str">
        <f>IF('Base tratada'!$AI1661=0,"R$ 0",
IF('Base tratada'!$AI1661&lt;=25,"R$ 1–25",
IF('Base tratada'!$AI1661&lt;=50,"R$ 26–50",
"+R$ 50")))</f>
        <v>R$ 1–25</v>
      </c>
      <c r="AK1661" s="35">
        <v>33</v>
      </c>
      <c r="AL1661" s="58" t="str">
        <f>IF('Base tratada'!$AK1661&lt;=100,"R$ 0-100",
IF('Base tratada'!$AK1661&lt;=500,"R$ 101-500",
IF('Base tratada'!$AK1661&lt;=1000,"R$ 501-1000",
IF('Base tratada'!$AK1661&lt;=1500,"R$ 1001-1500",
"+R$ 1500"))))</f>
        <v>R$ 0-100</v>
      </c>
      <c r="AM1661" s="34">
        <v>0</v>
      </c>
      <c r="AN1661" s="34">
        <v>0</v>
      </c>
      <c r="AO1661" s="34">
        <v>0</v>
      </c>
      <c r="AP1661" s="34">
        <v>0</v>
      </c>
      <c r="AQ1661" s="34">
        <v>0</v>
      </c>
      <c r="AR1661" s="34">
        <v>0</v>
      </c>
      <c r="AS1661" s="34">
        <v>0</v>
      </c>
      <c r="AT1661" s="34">
        <v>3</v>
      </c>
      <c r="AU1661" s="34">
        <v>11</v>
      </c>
      <c r="AV1661" s="52">
        <v>29</v>
      </c>
      <c r="AW1661" s="57">
        <v>0</v>
      </c>
      <c r="AX1661" s="58" t="str">
        <f>IF(Tabela3[[#This Row],[Response]]=1, "Aceitou", "Não aceitou")</f>
        <v>Não aceitou</v>
      </c>
      <c r="AY1661" s="55" t="str">
        <f>Tabela3[[#This Row],[Faixa Recência]] &amp; " | " &amp; Tabela3[[#This Row],[Faixa Gasto]] &amp; " | " &amp; Tabela3[[#This Row],[Faixa ticket médio]]</f>
        <v>76-99 dias | R$ 0-100 | R$ 1–25</v>
      </c>
      <c r="AZ16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1" s="36"/>
    </row>
    <row r="1662" spans="1:54" x14ac:dyDescent="0.25">
      <c r="A1662" s="61">
        <v>1661</v>
      </c>
      <c r="B1662" s="37">
        <v>78789</v>
      </c>
      <c r="C1662" s="34">
        <v>0</v>
      </c>
      <c r="D1662" s="34">
        <v>0</v>
      </c>
      <c r="E1662" s="34">
        <v>12</v>
      </c>
      <c r="F1662" s="58" t="str">
        <f>IF('Base tratada'!$E1662&lt;=15,"0-15 dias",
IF('Base tratada'!$E1662&lt;=30, "16-30 dias",
IF('Base tratada'!$E1662&lt;=45, "31-45 dias",
IF('Base tratada'!$E1662&lt;=60, "46-60 dias",
IF('Base tratada'!$E1662&lt;=75, "61-75 dias", "76-99 dias")))))</f>
        <v>0-15 dias</v>
      </c>
      <c r="G1662" s="38">
        <v>40</v>
      </c>
      <c r="H1662" s="60" t="str">
        <f>IF('Base tratada'!$G1662&lt;=29,"24–29",
IF('Base tratada'!$G1662&lt;=39,"30–39",
IF('Base tratada'!$G1662&lt;=49,"40–49",
IF('Base tratada'!$G1662&lt;=59,"50–59",
IF('Base tratada'!$G1662&lt;=69,"60–69",
"70–80")))))</f>
        <v>40–49</v>
      </c>
      <c r="I1662" s="34">
        <v>2849</v>
      </c>
      <c r="J1662" s="58" t="str">
        <f>IF('Base tratada'!$K1662=1,"Divorciado",
IF('Base tratada'!$L1662=1,"Casado",
IF('Base tratada'!$M1662=1, "Solteiro",
IF('Base tratada'!$N1662=1,"Juntos",
"Viúvo"))))</f>
        <v>Divorciado</v>
      </c>
      <c r="K1662" s="34">
        <v>1</v>
      </c>
      <c r="L1662" s="34">
        <v>0</v>
      </c>
      <c r="M1662" s="34">
        <v>0</v>
      </c>
      <c r="N1662" s="34">
        <v>0</v>
      </c>
      <c r="O1662" s="34">
        <v>0</v>
      </c>
      <c r="P1662" s="34">
        <v>0</v>
      </c>
      <c r="Q1662" s="34">
        <v>0</v>
      </c>
      <c r="R1662" s="34">
        <v>0</v>
      </c>
      <c r="S1662" s="34">
        <v>1</v>
      </c>
      <c r="T1662" s="34">
        <v>0</v>
      </c>
      <c r="U1662" s="35">
        <v>667</v>
      </c>
      <c r="V1662" s="35">
        <v>50</v>
      </c>
      <c r="W1662" s="35">
        <v>850</v>
      </c>
      <c r="X1662" s="35">
        <v>21</v>
      </c>
      <c r="Y1662" s="35">
        <v>83</v>
      </c>
      <c r="Z1662" s="35">
        <v>83</v>
      </c>
      <c r="AA1662" s="34">
        <v>1</v>
      </c>
      <c r="AB1662" s="34">
        <v>2</v>
      </c>
      <c r="AC1662" s="34">
        <v>4</v>
      </c>
      <c r="AD1662" s="34">
        <v>6</v>
      </c>
      <c r="AE1662" s="34">
        <v>5</v>
      </c>
      <c r="AF1662" s="58">
        <f>'Base tratada'!$AC1662+'Base tratada'!$AD1662+'Base tratada'!$AE1662</f>
        <v>15</v>
      </c>
      <c r="AG16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62" s="58" t="str">
        <f>IF('Base tratada'!$AC1662&gt;=MAX('Base tratada'!$AD1662,'Base tratada'!$AE1662),"Web",
IF('Base tratada'!$AD1662&gt;='Base tratada'!$AE1662,"Catalog",
"Store"))</f>
        <v>Catalog</v>
      </c>
      <c r="AI1662" s="59">
        <f>IF('Base tratada'!$AF1662=0,"0",'Base tratada'!$AK1662/'Base tratada'!$AF1662)</f>
        <v>111.4</v>
      </c>
      <c r="AJ1662" s="59" t="str">
        <f>IF('Base tratada'!$AI1662=0,"R$ 0",
IF('Base tratada'!$AI1662&lt;=25,"R$ 1–25",
IF('Base tratada'!$AI1662&lt;=50,"R$ 26–50",
"+R$ 50")))</f>
        <v>+R$ 50</v>
      </c>
      <c r="AK1662" s="35">
        <v>1671</v>
      </c>
      <c r="AL1662" s="58" t="str">
        <f>IF('Base tratada'!$AK1662&lt;=100,"R$ 0-100",
IF('Base tratada'!$AK1662&lt;=500,"R$ 101-500",
IF('Base tratada'!$AK1662&lt;=1000,"R$ 501-1000",
IF('Base tratada'!$AK1662&lt;=1500,"R$ 1001-1500",
"+R$ 1500"))))</f>
        <v>+R$ 1500</v>
      </c>
      <c r="AM1662" s="34">
        <v>0</v>
      </c>
      <c r="AN1662" s="34">
        <v>0</v>
      </c>
      <c r="AO1662" s="34">
        <v>0</v>
      </c>
      <c r="AP1662" s="34">
        <v>0</v>
      </c>
      <c r="AQ1662" s="34">
        <v>0</v>
      </c>
      <c r="AR1662" s="34">
        <v>0</v>
      </c>
      <c r="AS1662" s="34">
        <v>0</v>
      </c>
      <c r="AT1662" s="34">
        <v>3</v>
      </c>
      <c r="AU1662" s="34">
        <v>11</v>
      </c>
      <c r="AV1662" s="52">
        <v>1588</v>
      </c>
      <c r="AW1662" s="57">
        <v>1</v>
      </c>
      <c r="AX1662" s="58" t="str">
        <f>IF(Tabela3[[#This Row],[Response]]=1, "Aceitou", "Não aceitou")</f>
        <v>Aceitou</v>
      </c>
      <c r="AY1662" s="55" t="str">
        <f>Tabela3[[#This Row],[Faixa Recência]] &amp; " | " &amp; Tabela3[[#This Row],[Faixa Gasto]] &amp; " | " &amp; Tabela3[[#This Row],[Faixa ticket médio]]</f>
        <v>0-15 dias | +R$ 1500 | +R$ 50</v>
      </c>
      <c r="AZ16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62" s="36"/>
    </row>
    <row r="1663" spans="1:54" x14ac:dyDescent="0.25">
      <c r="A1663" s="61">
        <v>1662</v>
      </c>
      <c r="B1663" s="37">
        <v>56534</v>
      </c>
      <c r="C1663" s="34">
        <v>0</v>
      </c>
      <c r="D1663" s="34">
        <v>1</v>
      </c>
      <c r="E1663" s="34">
        <v>35</v>
      </c>
      <c r="F1663" s="58" t="str">
        <f>IF('Base tratada'!$E1663&lt;=15,"0-15 dias",
IF('Base tratada'!$E1663&lt;=30, "16-30 dias",
IF('Base tratada'!$E1663&lt;=45, "31-45 dias",
IF('Base tratada'!$E1663&lt;=60, "46-60 dias",
IF('Base tratada'!$E1663&lt;=75, "61-75 dias", "76-99 dias")))))</f>
        <v>31-45 dias</v>
      </c>
      <c r="G1663" s="38">
        <v>52</v>
      </c>
      <c r="H1663" s="60" t="str">
        <f>IF('Base tratada'!$G1663&lt;=29,"24–29",
IF('Base tratada'!$G1663&lt;=39,"30–39",
IF('Base tratada'!$G1663&lt;=49,"40–49",
IF('Base tratada'!$G1663&lt;=59,"50–59",
IF('Base tratada'!$G1663&lt;=69,"60–69",
"70–80")))))</f>
        <v>50–59</v>
      </c>
      <c r="I1663" s="34">
        <v>2500</v>
      </c>
      <c r="J1663" s="58" t="str">
        <f>IF('Base tratada'!$K1663=1,"Divorciado",
IF('Base tratada'!$L1663=1,"Casado",
IF('Base tratada'!$M1663=1, "Solteiro",
IF('Base tratada'!$N1663=1,"Juntos",
"Viúvo"))))</f>
        <v>Juntos</v>
      </c>
      <c r="K1663" s="34">
        <v>0</v>
      </c>
      <c r="L1663" s="34">
        <v>0</v>
      </c>
      <c r="M1663" s="34">
        <v>0</v>
      </c>
      <c r="N1663" s="34">
        <v>1</v>
      </c>
      <c r="O1663" s="34">
        <v>0</v>
      </c>
      <c r="P1663" s="34">
        <v>0</v>
      </c>
      <c r="Q1663" s="34">
        <v>0</v>
      </c>
      <c r="R1663" s="34">
        <v>1</v>
      </c>
      <c r="S1663" s="34">
        <v>0</v>
      </c>
      <c r="T1663" s="34">
        <v>0</v>
      </c>
      <c r="U1663" s="35">
        <v>691</v>
      </c>
      <c r="V1663" s="35">
        <v>7</v>
      </c>
      <c r="W1663" s="35">
        <v>61</v>
      </c>
      <c r="X1663" s="35">
        <v>10</v>
      </c>
      <c r="Y1663" s="35">
        <v>0</v>
      </c>
      <c r="Z1663" s="35">
        <v>46</v>
      </c>
      <c r="AA1663" s="34">
        <v>4</v>
      </c>
      <c r="AB1663" s="34">
        <v>8</v>
      </c>
      <c r="AC1663" s="34">
        <v>10</v>
      </c>
      <c r="AD1663" s="34">
        <v>4</v>
      </c>
      <c r="AE1663" s="34">
        <v>7</v>
      </c>
      <c r="AF1663" s="58">
        <f>'Base tratada'!$AC1663+'Base tratada'!$AD1663+'Base tratada'!$AE1663</f>
        <v>21</v>
      </c>
      <c r="AG16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63" s="58" t="str">
        <f>IF('Base tratada'!$AC1663&gt;=MAX('Base tratada'!$AD1663,'Base tratada'!$AE1663),"Web",
IF('Base tratada'!$AD1663&gt;='Base tratada'!$AE1663,"Catalog",
"Store"))</f>
        <v>Web</v>
      </c>
      <c r="AI1663" s="59">
        <f>IF('Base tratada'!$AF1663=0,"0",'Base tratada'!$AK1663/'Base tratada'!$AF1663)</f>
        <v>36.61904761904762</v>
      </c>
      <c r="AJ1663" s="59" t="str">
        <f>IF('Base tratada'!$AI1663=0,"R$ 0",
IF('Base tratada'!$AI1663&lt;=25,"R$ 1–25",
IF('Base tratada'!$AI1663&lt;=50,"R$ 26–50",
"+R$ 50")))</f>
        <v>R$ 26–50</v>
      </c>
      <c r="AK1663" s="35">
        <v>769</v>
      </c>
      <c r="AL1663" s="58" t="str">
        <f>IF('Base tratada'!$AK1663&lt;=100,"R$ 0-100",
IF('Base tratada'!$AK1663&lt;=500,"R$ 101-500",
IF('Base tratada'!$AK1663&lt;=1000,"R$ 501-1000",
IF('Base tratada'!$AK1663&lt;=1500,"R$ 1001-1500",
"+R$ 1500"))))</f>
        <v>R$ 501-1000</v>
      </c>
      <c r="AM1663" s="34">
        <v>0</v>
      </c>
      <c r="AN1663" s="34">
        <v>1</v>
      </c>
      <c r="AO1663" s="34">
        <v>0</v>
      </c>
      <c r="AP1663" s="34">
        <v>1</v>
      </c>
      <c r="AQ1663" s="34">
        <v>0</v>
      </c>
      <c r="AR1663" s="34">
        <v>2</v>
      </c>
      <c r="AS1663" s="34">
        <v>0</v>
      </c>
      <c r="AT1663" s="34">
        <v>3</v>
      </c>
      <c r="AU1663" s="34">
        <v>11</v>
      </c>
      <c r="AV1663" s="52">
        <v>723</v>
      </c>
      <c r="AW1663" s="57">
        <v>1</v>
      </c>
      <c r="AX1663" s="58" t="str">
        <f>IF(Tabela3[[#This Row],[Response]]=1, "Aceitou", "Não aceitou")</f>
        <v>Aceitou</v>
      </c>
      <c r="AY1663" s="55" t="str">
        <f>Tabela3[[#This Row],[Faixa Recência]] &amp; " | " &amp; Tabela3[[#This Row],[Faixa Gasto]] &amp; " | " &amp; Tabela3[[#This Row],[Faixa ticket médio]]</f>
        <v>31-45 dias | R$ 501-1000 | R$ 26–50</v>
      </c>
      <c r="AZ16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3" s="36"/>
    </row>
    <row r="1664" spans="1:54" x14ac:dyDescent="0.25">
      <c r="A1664" s="61">
        <v>1663</v>
      </c>
      <c r="B1664" s="37">
        <v>58350</v>
      </c>
      <c r="C1664" s="34">
        <v>0</v>
      </c>
      <c r="D1664" s="34">
        <v>1</v>
      </c>
      <c r="E1664" s="34">
        <v>5</v>
      </c>
      <c r="F1664" s="58" t="str">
        <f>IF('Base tratada'!$E1664&lt;=15,"0-15 dias",
IF('Base tratada'!$E1664&lt;=30, "16-30 dias",
IF('Base tratada'!$E1664&lt;=45, "31-45 dias",
IF('Base tratada'!$E1664&lt;=60, "46-60 dias",
IF('Base tratada'!$E1664&lt;=75, "61-75 dias", "76-99 dias")))))</f>
        <v>0-15 dias</v>
      </c>
      <c r="G1664" s="38">
        <v>49</v>
      </c>
      <c r="H1664" s="60" t="str">
        <f>IF('Base tratada'!$G1664&lt;=29,"24–29",
IF('Base tratada'!$G1664&lt;=39,"30–39",
IF('Base tratada'!$G1664&lt;=49,"40–49",
IF('Base tratada'!$G1664&lt;=59,"50–59",
IF('Base tratada'!$G1664&lt;=69,"60–69",
"70–80")))))</f>
        <v>40–49</v>
      </c>
      <c r="I1664" s="34">
        <v>2700</v>
      </c>
      <c r="J1664" s="58" t="str">
        <f>IF('Base tratada'!$K1664=1,"Divorciado",
IF('Base tratada'!$L1664=1,"Casado",
IF('Base tratada'!$M1664=1, "Solteiro",
IF('Base tratada'!$N1664=1,"Juntos",
"Viúvo"))))</f>
        <v>Solteiro</v>
      </c>
      <c r="K1664" s="34">
        <v>0</v>
      </c>
      <c r="L1664" s="34">
        <v>0</v>
      </c>
      <c r="M1664" s="34">
        <v>1</v>
      </c>
      <c r="N1664" s="34">
        <v>0</v>
      </c>
      <c r="O1664" s="34">
        <v>0</v>
      </c>
      <c r="P1664" s="34">
        <v>0</v>
      </c>
      <c r="Q1664" s="34">
        <v>0</v>
      </c>
      <c r="R1664" s="34">
        <v>1</v>
      </c>
      <c r="S1664" s="34">
        <v>0</v>
      </c>
      <c r="T1664" s="34">
        <v>0</v>
      </c>
      <c r="U1664" s="35">
        <v>493</v>
      </c>
      <c r="V1664" s="35">
        <v>26</v>
      </c>
      <c r="W1664" s="35">
        <v>206</v>
      </c>
      <c r="X1664" s="35">
        <v>116</v>
      </c>
      <c r="Y1664" s="35">
        <v>80</v>
      </c>
      <c r="Z1664" s="35">
        <v>80</v>
      </c>
      <c r="AA1664" s="34">
        <v>4</v>
      </c>
      <c r="AB1664" s="34">
        <v>6</v>
      </c>
      <c r="AC1664" s="34">
        <v>8</v>
      </c>
      <c r="AD1664" s="34">
        <v>3</v>
      </c>
      <c r="AE1664" s="34">
        <v>12</v>
      </c>
      <c r="AF1664" s="58">
        <f>'Base tratada'!$AC1664+'Base tratada'!$AD1664+'Base tratada'!$AE1664</f>
        <v>23</v>
      </c>
      <c r="AG16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64" s="58" t="str">
        <f>IF('Base tratada'!$AC1664&gt;=MAX('Base tratada'!$AD1664,'Base tratada'!$AE1664),"Web",
IF('Base tratada'!$AD1664&gt;='Base tratada'!$AE1664,"Catalog",
"Store"))</f>
        <v>Store</v>
      </c>
      <c r="AI1664" s="59">
        <f>IF('Base tratada'!$AF1664=0,"0",'Base tratada'!$AK1664/'Base tratada'!$AF1664)</f>
        <v>40.043478260869563</v>
      </c>
      <c r="AJ1664" s="59" t="str">
        <f>IF('Base tratada'!$AI1664=0,"R$ 0",
IF('Base tratada'!$AI1664&lt;=25,"R$ 1–25",
IF('Base tratada'!$AI1664&lt;=50,"R$ 26–50",
"+R$ 50")))</f>
        <v>R$ 26–50</v>
      </c>
      <c r="AK1664" s="35">
        <v>921</v>
      </c>
      <c r="AL1664" s="58" t="str">
        <f>IF('Base tratada'!$AK1664&lt;=100,"R$ 0-100",
IF('Base tratada'!$AK1664&lt;=500,"R$ 101-500",
IF('Base tratada'!$AK1664&lt;=1000,"R$ 501-1000",
IF('Base tratada'!$AK1664&lt;=1500,"R$ 1001-1500",
"+R$ 1500"))))</f>
        <v>R$ 501-1000</v>
      </c>
      <c r="AM1664" s="34">
        <v>0</v>
      </c>
      <c r="AN1664" s="34">
        <v>0</v>
      </c>
      <c r="AO1664" s="34">
        <v>0</v>
      </c>
      <c r="AP1664" s="34">
        <v>0</v>
      </c>
      <c r="AQ1664" s="34">
        <v>0</v>
      </c>
      <c r="AR1664" s="34">
        <v>0</v>
      </c>
      <c r="AS1664" s="34">
        <v>0</v>
      </c>
      <c r="AT1664" s="34">
        <v>3</v>
      </c>
      <c r="AU1664" s="34">
        <v>11</v>
      </c>
      <c r="AV1664" s="52">
        <v>841</v>
      </c>
      <c r="AW1664" s="57">
        <v>0</v>
      </c>
      <c r="AX1664" s="58" t="str">
        <f>IF(Tabela3[[#This Row],[Response]]=1, "Aceitou", "Não aceitou")</f>
        <v>Não aceitou</v>
      </c>
      <c r="AY1664" s="55" t="str">
        <f>Tabela3[[#This Row],[Faixa Recência]] &amp; " | " &amp; Tabela3[[#This Row],[Faixa Gasto]] &amp; " | " &amp; Tabela3[[#This Row],[Faixa ticket médio]]</f>
        <v>0-15 dias | R$ 501-1000 | R$ 26–50</v>
      </c>
      <c r="AZ16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4" s="36"/>
    </row>
    <row r="1665" spans="1:54" x14ac:dyDescent="0.25">
      <c r="A1665" s="61">
        <v>1664</v>
      </c>
      <c r="B1665" s="37">
        <v>81217</v>
      </c>
      <c r="C1665" s="34">
        <v>0</v>
      </c>
      <c r="D1665" s="34">
        <v>0</v>
      </c>
      <c r="E1665" s="34">
        <v>77</v>
      </c>
      <c r="F1665" s="58" t="str">
        <f>IF('Base tratada'!$E1665&lt;=15,"0-15 dias",
IF('Base tratada'!$E1665&lt;=30, "16-30 dias",
IF('Base tratada'!$E1665&lt;=45, "31-45 dias",
IF('Base tratada'!$E1665&lt;=60, "46-60 dias",
IF('Base tratada'!$E1665&lt;=75, "61-75 dias", "76-99 dias")))))</f>
        <v>76-99 dias</v>
      </c>
      <c r="G1665" s="38">
        <v>31</v>
      </c>
      <c r="H1665" s="60" t="str">
        <f>IF('Base tratada'!$G1665&lt;=29,"24–29",
IF('Base tratada'!$G1665&lt;=39,"30–39",
IF('Base tratada'!$G1665&lt;=49,"40–49",
IF('Base tratada'!$G1665&lt;=59,"50–59",
IF('Base tratada'!$G1665&lt;=69,"60–69",
"70–80")))))</f>
        <v>30–39</v>
      </c>
      <c r="I1665" s="34">
        <v>2504</v>
      </c>
      <c r="J1665" s="58" t="str">
        <f>IF('Base tratada'!$K1665=1,"Divorciado",
IF('Base tratada'!$L1665=1,"Casado",
IF('Base tratada'!$M1665=1, "Solteiro",
IF('Base tratada'!$N1665=1,"Juntos",
"Viúvo"))))</f>
        <v>Solteiro</v>
      </c>
      <c r="K1665" s="34">
        <v>0</v>
      </c>
      <c r="L1665" s="34">
        <v>0</v>
      </c>
      <c r="M1665" s="34">
        <v>1</v>
      </c>
      <c r="N1665" s="34">
        <v>0</v>
      </c>
      <c r="O1665" s="34">
        <v>0</v>
      </c>
      <c r="P1665" s="34">
        <v>0</v>
      </c>
      <c r="Q1665" s="34">
        <v>0</v>
      </c>
      <c r="R1665" s="34">
        <v>1</v>
      </c>
      <c r="S1665" s="34">
        <v>0</v>
      </c>
      <c r="T1665" s="34">
        <v>0</v>
      </c>
      <c r="U1665" s="35">
        <v>493</v>
      </c>
      <c r="V1665" s="35">
        <v>70</v>
      </c>
      <c r="W1665" s="35">
        <v>324</v>
      </c>
      <c r="X1665" s="35">
        <v>146</v>
      </c>
      <c r="Y1665" s="35">
        <v>40</v>
      </c>
      <c r="Z1665" s="35">
        <v>84</v>
      </c>
      <c r="AA1665" s="34">
        <v>1</v>
      </c>
      <c r="AB1665" s="34">
        <v>1</v>
      </c>
      <c r="AC1665" s="34">
        <v>3</v>
      </c>
      <c r="AD1665" s="34">
        <v>7</v>
      </c>
      <c r="AE1665" s="34">
        <v>11</v>
      </c>
      <c r="AF1665" s="58">
        <f>'Base tratada'!$AC1665+'Base tratada'!$AD1665+'Base tratada'!$AE1665</f>
        <v>21</v>
      </c>
      <c r="AG16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65" s="58" t="str">
        <f>IF('Base tratada'!$AC1665&gt;=MAX('Base tratada'!$AD1665,'Base tratada'!$AE1665),"Web",
IF('Base tratada'!$AD1665&gt;='Base tratada'!$AE1665,"Catalog",
"Store"))</f>
        <v>Store</v>
      </c>
      <c r="AI1665" s="59">
        <f>IF('Base tratada'!$AF1665=0,"0",'Base tratada'!$AK1665/'Base tratada'!$AF1665)</f>
        <v>51.095238095238095</v>
      </c>
      <c r="AJ1665" s="59" t="str">
        <f>IF('Base tratada'!$AI1665=0,"R$ 0",
IF('Base tratada'!$AI1665&lt;=25,"R$ 1–25",
IF('Base tratada'!$AI1665&lt;=50,"R$ 26–50",
"+R$ 50")))</f>
        <v>+R$ 50</v>
      </c>
      <c r="AK1665" s="35">
        <v>1073</v>
      </c>
      <c r="AL1665" s="58" t="str">
        <f>IF('Base tratada'!$AK1665&lt;=100,"R$ 0-100",
IF('Base tratada'!$AK1665&lt;=500,"R$ 101-500",
IF('Base tratada'!$AK1665&lt;=1000,"R$ 501-1000",
IF('Base tratada'!$AK1665&lt;=1500,"R$ 1001-1500",
"+R$ 1500"))))</f>
        <v>R$ 1001-1500</v>
      </c>
      <c r="AM1665" s="34">
        <v>0</v>
      </c>
      <c r="AN1665" s="34">
        <v>0</v>
      </c>
      <c r="AO1665" s="34">
        <v>0</v>
      </c>
      <c r="AP1665" s="34">
        <v>0</v>
      </c>
      <c r="AQ1665" s="34">
        <v>0</v>
      </c>
      <c r="AR1665" s="34">
        <v>0</v>
      </c>
      <c r="AS1665" s="34">
        <v>0</v>
      </c>
      <c r="AT1665" s="34">
        <v>3</v>
      </c>
      <c r="AU1665" s="34">
        <v>11</v>
      </c>
      <c r="AV1665" s="52">
        <v>989</v>
      </c>
      <c r="AW1665" s="57">
        <v>0</v>
      </c>
      <c r="AX1665" s="58" t="str">
        <f>IF(Tabela3[[#This Row],[Response]]=1, "Aceitou", "Não aceitou")</f>
        <v>Não aceitou</v>
      </c>
      <c r="AY1665" s="55" t="str">
        <f>Tabela3[[#This Row],[Faixa Recência]] &amp; " | " &amp; Tabela3[[#This Row],[Faixa Gasto]] &amp; " | " &amp; Tabela3[[#This Row],[Faixa ticket médio]]</f>
        <v>76-99 dias | R$ 1001-1500 | +R$ 50</v>
      </c>
      <c r="AZ16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5" s="36"/>
    </row>
    <row r="1666" spans="1:54" x14ac:dyDescent="0.25">
      <c r="A1666" s="61">
        <v>1665</v>
      </c>
      <c r="B1666" s="37">
        <v>49090</v>
      </c>
      <c r="C1666" s="34">
        <v>0</v>
      </c>
      <c r="D1666" s="34">
        <v>1</v>
      </c>
      <c r="E1666" s="34">
        <v>45</v>
      </c>
      <c r="F1666" s="58" t="str">
        <f>IF('Base tratada'!$E1666&lt;=15,"0-15 dias",
IF('Base tratada'!$E1666&lt;=30, "16-30 dias",
IF('Base tratada'!$E1666&lt;=45, "31-45 dias",
IF('Base tratada'!$E1666&lt;=60, "46-60 dias",
IF('Base tratada'!$E1666&lt;=75, "61-75 dias", "76-99 dias")))))</f>
        <v>31-45 dias</v>
      </c>
      <c r="G1666" s="38">
        <v>69</v>
      </c>
      <c r="H1666" s="60" t="str">
        <f>IF('Base tratada'!$G1666&lt;=29,"24–29",
IF('Base tratada'!$G1666&lt;=39,"30–39",
IF('Base tratada'!$G1666&lt;=49,"40–49",
IF('Base tratada'!$G1666&lt;=59,"50–59",
IF('Base tratada'!$G1666&lt;=69,"60–69",
"70–80")))))</f>
        <v>60–69</v>
      </c>
      <c r="I1666" s="34">
        <v>2504</v>
      </c>
      <c r="J1666" s="58" t="str">
        <f>IF('Base tratada'!$K1666=1,"Divorciado",
IF('Base tratada'!$L1666=1,"Casado",
IF('Base tratada'!$M1666=1, "Solteiro",
IF('Base tratada'!$N1666=1,"Juntos",
"Viúvo"))))</f>
        <v>Solteiro</v>
      </c>
      <c r="K1666" s="34">
        <v>0</v>
      </c>
      <c r="L1666" s="34">
        <v>0</v>
      </c>
      <c r="M1666" s="34">
        <v>1</v>
      </c>
      <c r="N1666" s="34">
        <v>0</v>
      </c>
      <c r="O1666" s="34">
        <v>0</v>
      </c>
      <c r="P1666" s="34">
        <v>0</v>
      </c>
      <c r="Q1666" s="34">
        <v>0</v>
      </c>
      <c r="R1666" s="34">
        <v>1</v>
      </c>
      <c r="S1666" s="34">
        <v>0</v>
      </c>
      <c r="T1666" s="34">
        <v>0</v>
      </c>
      <c r="U1666" s="35">
        <v>494</v>
      </c>
      <c r="V1666" s="35">
        <v>5</v>
      </c>
      <c r="W1666" s="35">
        <v>82</v>
      </c>
      <c r="X1666" s="35">
        <v>7</v>
      </c>
      <c r="Y1666" s="35">
        <v>0</v>
      </c>
      <c r="Z1666" s="35">
        <v>100</v>
      </c>
      <c r="AA1666" s="34">
        <v>3</v>
      </c>
      <c r="AB1666" s="34">
        <v>7</v>
      </c>
      <c r="AC1666" s="34">
        <v>7</v>
      </c>
      <c r="AD1666" s="34">
        <v>2</v>
      </c>
      <c r="AE1666" s="34">
        <v>9</v>
      </c>
      <c r="AF1666" s="58">
        <f>'Base tratada'!$AC1666+'Base tratada'!$AD1666+'Base tratada'!$AE1666</f>
        <v>18</v>
      </c>
      <c r="AG16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66" s="58" t="str">
        <f>IF('Base tratada'!$AC1666&gt;=MAX('Base tratada'!$AD1666,'Base tratada'!$AE1666),"Web",
IF('Base tratada'!$AD1666&gt;='Base tratada'!$AE1666,"Catalog",
"Store"))</f>
        <v>Store</v>
      </c>
      <c r="AI1666" s="59">
        <f>IF('Base tratada'!$AF1666=0,"0",'Base tratada'!$AK1666/'Base tratada'!$AF1666)</f>
        <v>32.666666666666664</v>
      </c>
      <c r="AJ1666" s="59" t="str">
        <f>IF('Base tratada'!$AI1666=0,"R$ 0",
IF('Base tratada'!$AI1666&lt;=25,"R$ 1–25",
IF('Base tratada'!$AI1666&lt;=50,"R$ 26–50",
"+R$ 50")))</f>
        <v>R$ 26–50</v>
      </c>
      <c r="AK1666" s="35">
        <v>588</v>
      </c>
      <c r="AL1666" s="58" t="str">
        <f>IF('Base tratada'!$AK1666&lt;=100,"R$ 0-100",
IF('Base tratada'!$AK1666&lt;=500,"R$ 101-500",
IF('Base tratada'!$AK1666&lt;=1000,"R$ 501-1000",
IF('Base tratada'!$AK1666&lt;=1500,"R$ 1001-1500",
"+R$ 1500"))))</f>
        <v>R$ 501-1000</v>
      </c>
      <c r="AM1666" s="34">
        <v>0</v>
      </c>
      <c r="AN1666" s="34">
        <v>0</v>
      </c>
      <c r="AO1666" s="34">
        <v>0</v>
      </c>
      <c r="AP1666" s="34">
        <v>0</v>
      </c>
      <c r="AQ1666" s="34">
        <v>0</v>
      </c>
      <c r="AR1666" s="34">
        <v>0</v>
      </c>
      <c r="AS1666" s="34">
        <v>0</v>
      </c>
      <c r="AT1666" s="34">
        <v>3</v>
      </c>
      <c r="AU1666" s="34">
        <v>11</v>
      </c>
      <c r="AV1666" s="52">
        <v>488</v>
      </c>
      <c r="AW1666" s="57">
        <v>0</v>
      </c>
      <c r="AX1666" s="58" t="str">
        <f>IF(Tabela3[[#This Row],[Response]]=1, "Aceitou", "Não aceitou")</f>
        <v>Não aceitou</v>
      </c>
      <c r="AY1666" s="55" t="str">
        <f>Tabela3[[#This Row],[Faixa Recência]] &amp; " | " &amp; Tabela3[[#This Row],[Faixa Gasto]] &amp; " | " &amp; Tabela3[[#This Row],[Faixa ticket médio]]</f>
        <v>31-45 dias | R$ 501-1000 | R$ 26–50</v>
      </c>
      <c r="AZ16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6" s="36"/>
    </row>
    <row r="1667" spans="1:54" x14ac:dyDescent="0.25">
      <c r="A1667" s="61">
        <v>1666</v>
      </c>
      <c r="B1667" s="37">
        <v>61787</v>
      </c>
      <c r="C1667" s="34">
        <v>0</v>
      </c>
      <c r="D1667" s="34">
        <v>0</v>
      </c>
      <c r="E1667" s="34">
        <v>71</v>
      </c>
      <c r="F1667" s="58" t="str">
        <f>IF('Base tratada'!$E1667&lt;=15,"0-15 dias",
IF('Base tratada'!$E1667&lt;=30, "16-30 dias",
IF('Base tratada'!$E1667&lt;=45, "31-45 dias",
IF('Base tratada'!$E1667&lt;=60, "46-60 dias",
IF('Base tratada'!$E1667&lt;=75, "61-75 dias", "76-99 dias")))))</f>
        <v>61-75 dias</v>
      </c>
      <c r="G1667" s="38">
        <v>33</v>
      </c>
      <c r="H1667" s="60" t="str">
        <f>IF('Base tratada'!$G1667&lt;=29,"24–29",
IF('Base tratada'!$G1667&lt;=39,"30–39",
IF('Base tratada'!$G1667&lt;=49,"40–49",
IF('Base tratada'!$G1667&lt;=59,"50–59",
IF('Base tratada'!$G1667&lt;=69,"60–69",
"70–80")))))</f>
        <v>30–39</v>
      </c>
      <c r="I1667" s="34">
        <v>2517</v>
      </c>
      <c r="J1667" s="58" t="str">
        <f>IF('Base tratada'!$K1667=1,"Divorciado",
IF('Base tratada'!$L1667=1,"Casado",
IF('Base tratada'!$M1667=1, "Solteiro",
IF('Base tratada'!$N1667=1,"Juntos",
"Viúvo"))))</f>
        <v>Divorciado</v>
      </c>
      <c r="K1667" s="34">
        <v>1</v>
      </c>
      <c r="L1667" s="34">
        <v>0</v>
      </c>
      <c r="M1667" s="34">
        <v>0</v>
      </c>
      <c r="N1667" s="34">
        <v>0</v>
      </c>
      <c r="O1667" s="34">
        <v>0</v>
      </c>
      <c r="P1667" s="34">
        <v>0</v>
      </c>
      <c r="Q1667" s="34">
        <v>0</v>
      </c>
      <c r="R1667" s="34">
        <v>0</v>
      </c>
      <c r="S1667" s="34">
        <v>1</v>
      </c>
      <c r="T1667" s="34">
        <v>0</v>
      </c>
      <c r="U1667" s="35">
        <v>621</v>
      </c>
      <c r="V1667" s="35">
        <v>73</v>
      </c>
      <c r="W1667" s="35">
        <v>414</v>
      </c>
      <c r="X1667" s="35">
        <v>78</v>
      </c>
      <c r="Y1667" s="35">
        <v>48</v>
      </c>
      <c r="Z1667" s="35">
        <v>85</v>
      </c>
      <c r="AA1667" s="34">
        <v>1</v>
      </c>
      <c r="AB1667" s="34">
        <v>5</v>
      </c>
      <c r="AC1667" s="34">
        <v>8</v>
      </c>
      <c r="AD1667" s="34">
        <v>4</v>
      </c>
      <c r="AE1667" s="34">
        <v>6</v>
      </c>
      <c r="AF1667" s="58">
        <f>'Base tratada'!$AC1667+'Base tratada'!$AD1667+'Base tratada'!$AE1667</f>
        <v>18</v>
      </c>
      <c r="AG16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67" s="58" t="str">
        <f>IF('Base tratada'!$AC1667&gt;=MAX('Base tratada'!$AD1667,'Base tratada'!$AE1667),"Web",
IF('Base tratada'!$AD1667&gt;='Base tratada'!$AE1667,"Catalog",
"Store"))</f>
        <v>Web</v>
      </c>
      <c r="AI1667" s="59">
        <f>IF('Base tratada'!$AF1667=0,"0",'Base tratada'!$AK1667/'Base tratada'!$AF1667)</f>
        <v>68.555555555555557</v>
      </c>
      <c r="AJ1667" s="59" t="str">
        <f>IF('Base tratada'!$AI1667=0,"R$ 0",
IF('Base tratada'!$AI1667&lt;=25,"R$ 1–25",
IF('Base tratada'!$AI1667&lt;=50,"R$ 26–50",
"+R$ 50")))</f>
        <v>+R$ 50</v>
      </c>
      <c r="AK1667" s="35">
        <v>1234</v>
      </c>
      <c r="AL1667" s="58" t="str">
        <f>IF('Base tratada'!$AK1667&lt;=100,"R$ 0-100",
IF('Base tratada'!$AK1667&lt;=500,"R$ 101-500",
IF('Base tratada'!$AK1667&lt;=1000,"R$ 501-1000",
IF('Base tratada'!$AK1667&lt;=1500,"R$ 1001-1500",
"+R$ 1500"))))</f>
        <v>R$ 1001-1500</v>
      </c>
      <c r="AM1667" s="34">
        <v>0</v>
      </c>
      <c r="AN1667" s="34">
        <v>0</v>
      </c>
      <c r="AO1667" s="34">
        <v>0</v>
      </c>
      <c r="AP1667" s="34">
        <v>0</v>
      </c>
      <c r="AQ1667" s="34">
        <v>0</v>
      </c>
      <c r="AR1667" s="34">
        <v>0</v>
      </c>
      <c r="AS1667" s="34">
        <v>0</v>
      </c>
      <c r="AT1667" s="34">
        <v>3</v>
      </c>
      <c r="AU1667" s="34">
        <v>11</v>
      </c>
      <c r="AV1667" s="52">
        <v>1149</v>
      </c>
      <c r="AW1667" s="57">
        <v>0</v>
      </c>
      <c r="AX1667" s="58" t="str">
        <f>IF(Tabela3[[#This Row],[Response]]=1, "Aceitou", "Não aceitou")</f>
        <v>Não aceitou</v>
      </c>
      <c r="AY1667" s="55" t="str">
        <f>Tabela3[[#This Row],[Faixa Recência]] &amp; " | " &amp; Tabela3[[#This Row],[Faixa Gasto]] &amp; " | " &amp; Tabela3[[#This Row],[Faixa ticket médio]]</f>
        <v>61-75 dias | R$ 1001-1500 | +R$ 50</v>
      </c>
      <c r="AZ16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7" s="36"/>
    </row>
    <row r="1668" spans="1:54" x14ac:dyDescent="0.25">
      <c r="A1668" s="61">
        <v>1667</v>
      </c>
      <c r="B1668" s="37">
        <v>18169</v>
      </c>
      <c r="C1668" s="34">
        <v>1</v>
      </c>
      <c r="D1668" s="34">
        <v>0</v>
      </c>
      <c r="E1668" s="34">
        <v>40</v>
      </c>
      <c r="F1668" s="58" t="str">
        <f>IF('Base tratada'!$E1668&lt;=15,"0-15 dias",
IF('Base tratada'!$E1668&lt;=30, "16-30 dias",
IF('Base tratada'!$E1668&lt;=45, "31-45 dias",
IF('Base tratada'!$E1668&lt;=60, "46-60 dias",
IF('Base tratada'!$E1668&lt;=75, "61-75 dias", "76-99 dias")))))</f>
        <v>31-45 dias</v>
      </c>
      <c r="G1668" s="38">
        <v>35</v>
      </c>
      <c r="H1668" s="60" t="str">
        <f>IF('Base tratada'!$G1668&lt;=29,"24–29",
IF('Base tratada'!$G1668&lt;=39,"30–39",
IF('Base tratada'!$G1668&lt;=49,"40–49",
IF('Base tratada'!$G1668&lt;=59,"50–59",
IF('Base tratada'!$G1668&lt;=69,"60–69",
"70–80")))))</f>
        <v>30–39</v>
      </c>
      <c r="I1668" s="34">
        <v>2654</v>
      </c>
      <c r="J1668" s="58" t="str">
        <f>IF('Base tratada'!$K1668=1,"Divorciado",
IF('Base tratada'!$L1668=1,"Casado",
IF('Base tratada'!$M1668=1, "Solteiro",
IF('Base tratada'!$N1668=1,"Juntos",
"Viúvo"))))</f>
        <v>Casado</v>
      </c>
      <c r="K1668" s="34">
        <v>0</v>
      </c>
      <c r="L1668" s="34">
        <v>1</v>
      </c>
      <c r="M1668" s="34">
        <v>0</v>
      </c>
      <c r="N1668" s="34">
        <v>0</v>
      </c>
      <c r="O1668" s="34">
        <v>0</v>
      </c>
      <c r="P1668" s="34">
        <v>0</v>
      </c>
      <c r="Q1668" s="34">
        <v>0</v>
      </c>
      <c r="R1668" s="34">
        <v>0</v>
      </c>
      <c r="S1668" s="34">
        <v>0</v>
      </c>
      <c r="T1668" s="34">
        <v>1</v>
      </c>
      <c r="U1668" s="35">
        <v>9</v>
      </c>
      <c r="V1668" s="35">
        <v>0</v>
      </c>
      <c r="W1668" s="35">
        <v>5</v>
      </c>
      <c r="X1668" s="35">
        <v>0</v>
      </c>
      <c r="Y1668" s="35">
        <v>0</v>
      </c>
      <c r="Z1668" s="35">
        <v>7</v>
      </c>
      <c r="AA1668" s="34">
        <v>1</v>
      </c>
      <c r="AB1668" s="34">
        <v>8</v>
      </c>
      <c r="AC1668" s="34">
        <v>1</v>
      </c>
      <c r="AD1668" s="34">
        <v>0</v>
      </c>
      <c r="AE1668" s="34">
        <v>2</v>
      </c>
      <c r="AF1668" s="58">
        <f>'Base tratada'!$AC1668+'Base tratada'!$AD1668+'Base tratada'!$AE1668</f>
        <v>3</v>
      </c>
      <c r="AG16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68" s="58" t="str">
        <f>IF('Base tratada'!$AC1668&gt;=MAX('Base tratada'!$AD1668,'Base tratada'!$AE1668),"Web",
IF('Base tratada'!$AD1668&gt;='Base tratada'!$AE1668,"Catalog",
"Store"))</f>
        <v>Store</v>
      </c>
      <c r="AI1668" s="59">
        <f>IF('Base tratada'!$AF1668=0,"0",'Base tratada'!$AK1668/'Base tratada'!$AF1668)</f>
        <v>4.666666666666667</v>
      </c>
      <c r="AJ1668" s="59" t="str">
        <f>IF('Base tratada'!$AI1668=0,"R$ 0",
IF('Base tratada'!$AI1668&lt;=25,"R$ 1–25",
IF('Base tratada'!$AI1668&lt;=50,"R$ 26–50",
"+R$ 50")))</f>
        <v>R$ 1–25</v>
      </c>
      <c r="AK1668" s="35">
        <v>14</v>
      </c>
      <c r="AL1668" s="58" t="str">
        <f>IF('Base tratada'!$AK1668&lt;=100,"R$ 0-100",
IF('Base tratada'!$AK1668&lt;=500,"R$ 101-500",
IF('Base tratada'!$AK1668&lt;=1000,"R$ 501-1000",
IF('Base tratada'!$AK1668&lt;=1500,"R$ 1001-1500",
"+R$ 1500"))))</f>
        <v>R$ 0-100</v>
      </c>
      <c r="AM1668" s="34">
        <v>0</v>
      </c>
      <c r="AN1668" s="34">
        <v>0</v>
      </c>
      <c r="AO1668" s="34">
        <v>0</v>
      </c>
      <c r="AP1668" s="34">
        <v>0</v>
      </c>
      <c r="AQ1668" s="34">
        <v>0</v>
      </c>
      <c r="AR1668" s="34">
        <v>0</v>
      </c>
      <c r="AS1668" s="34">
        <v>0</v>
      </c>
      <c r="AT1668" s="34">
        <v>3</v>
      </c>
      <c r="AU1668" s="34">
        <v>11</v>
      </c>
      <c r="AV1668" s="52">
        <v>7</v>
      </c>
      <c r="AW1668" s="57">
        <v>0</v>
      </c>
      <c r="AX1668" s="58" t="str">
        <f>IF(Tabela3[[#This Row],[Response]]=1, "Aceitou", "Não aceitou")</f>
        <v>Não aceitou</v>
      </c>
      <c r="AY1668" s="55" t="str">
        <f>Tabela3[[#This Row],[Faixa Recência]] &amp; " | " &amp; Tabela3[[#This Row],[Faixa Gasto]] &amp; " | " &amp; Tabela3[[#This Row],[Faixa ticket médio]]</f>
        <v>31-45 dias | R$ 0-100 | R$ 1–25</v>
      </c>
      <c r="AZ16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8" s="36"/>
    </row>
    <row r="1669" spans="1:54" x14ac:dyDescent="0.25">
      <c r="A1669" s="61">
        <v>1668</v>
      </c>
      <c r="B1669" s="37">
        <v>24336</v>
      </c>
      <c r="C1669" s="34">
        <v>1</v>
      </c>
      <c r="D1669" s="34">
        <v>0</v>
      </c>
      <c r="E1669" s="34">
        <v>82</v>
      </c>
      <c r="F1669" s="58" t="str">
        <f>IF('Base tratada'!$E1669&lt;=15,"0-15 dias",
IF('Base tratada'!$E1669&lt;=30, "16-30 dias",
IF('Base tratada'!$E1669&lt;=45, "31-45 dias",
IF('Base tratada'!$E1669&lt;=60, "46-60 dias",
IF('Base tratada'!$E1669&lt;=75, "61-75 dias", "76-99 dias")))))</f>
        <v>76-99 dias</v>
      </c>
      <c r="G1669" s="38">
        <v>39</v>
      </c>
      <c r="H1669" s="60" t="str">
        <f>IF('Base tratada'!$G1669&lt;=29,"24–29",
IF('Base tratada'!$G1669&lt;=39,"30–39",
IF('Base tratada'!$G1669&lt;=49,"40–49",
IF('Base tratada'!$G1669&lt;=59,"50–59",
IF('Base tratada'!$G1669&lt;=69,"60–69",
"70–80")))))</f>
        <v>30–39</v>
      </c>
      <c r="I1669" s="34">
        <v>2830</v>
      </c>
      <c r="J1669" s="58" t="str">
        <f>IF('Base tratada'!$K1669=1,"Divorciado",
IF('Base tratada'!$L1669=1,"Casado",
IF('Base tratada'!$M1669=1, "Solteiro",
IF('Base tratada'!$N1669=1,"Juntos",
"Viúvo"))))</f>
        <v>Solteiro</v>
      </c>
      <c r="K1669" s="34">
        <v>0</v>
      </c>
      <c r="L1669" s="34">
        <v>0</v>
      </c>
      <c r="M1669" s="34">
        <v>1</v>
      </c>
      <c r="N1669" s="34">
        <v>0</v>
      </c>
      <c r="O1669" s="34">
        <v>0</v>
      </c>
      <c r="P1669" s="34">
        <v>1</v>
      </c>
      <c r="Q1669" s="34">
        <v>0</v>
      </c>
      <c r="R1669" s="34">
        <v>0</v>
      </c>
      <c r="S1669" s="34">
        <v>0</v>
      </c>
      <c r="T1669" s="34">
        <v>0</v>
      </c>
      <c r="U1669" s="35">
        <v>1</v>
      </c>
      <c r="V1669" s="35">
        <v>6</v>
      </c>
      <c r="W1669" s="35">
        <v>2</v>
      </c>
      <c r="X1669" s="35">
        <v>8</v>
      </c>
      <c r="Y1669" s="35">
        <v>2</v>
      </c>
      <c r="Z1669" s="35">
        <v>12</v>
      </c>
      <c r="AA1669" s="34">
        <v>1</v>
      </c>
      <c r="AB1669" s="34">
        <v>7</v>
      </c>
      <c r="AC1669" s="34">
        <v>1</v>
      </c>
      <c r="AD1669" s="34">
        <v>0</v>
      </c>
      <c r="AE1669" s="34">
        <v>2</v>
      </c>
      <c r="AF1669" s="58">
        <f>'Base tratada'!$AC1669+'Base tratada'!$AD1669+'Base tratada'!$AE1669</f>
        <v>3</v>
      </c>
      <c r="AG16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69" s="58" t="str">
        <f>IF('Base tratada'!$AC1669&gt;=MAX('Base tratada'!$AD1669,'Base tratada'!$AE1669),"Web",
IF('Base tratada'!$AD1669&gt;='Base tratada'!$AE1669,"Catalog",
"Store"))</f>
        <v>Store</v>
      </c>
      <c r="AI1669" s="59">
        <f>IF('Base tratada'!$AF1669=0,"0",'Base tratada'!$AK1669/'Base tratada'!$AF1669)</f>
        <v>6.333333333333333</v>
      </c>
      <c r="AJ1669" s="59" t="str">
        <f>IF('Base tratada'!$AI1669=0,"R$ 0",
IF('Base tratada'!$AI1669&lt;=25,"R$ 1–25",
IF('Base tratada'!$AI1669&lt;=50,"R$ 26–50",
"+R$ 50")))</f>
        <v>R$ 1–25</v>
      </c>
      <c r="AK1669" s="35">
        <v>19</v>
      </c>
      <c r="AL1669" s="58" t="str">
        <f>IF('Base tratada'!$AK1669&lt;=100,"R$ 0-100",
IF('Base tratada'!$AK1669&lt;=500,"R$ 101-500",
IF('Base tratada'!$AK1669&lt;=1000,"R$ 501-1000",
IF('Base tratada'!$AK1669&lt;=1500,"R$ 1001-1500",
"+R$ 1500"))))</f>
        <v>R$ 0-100</v>
      </c>
      <c r="AM1669" s="34">
        <v>0</v>
      </c>
      <c r="AN1669" s="34">
        <v>0</v>
      </c>
      <c r="AO1669" s="34">
        <v>0</v>
      </c>
      <c r="AP1669" s="34">
        <v>0</v>
      </c>
      <c r="AQ1669" s="34">
        <v>0</v>
      </c>
      <c r="AR1669" s="34">
        <v>0</v>
      </c>
      <c r="AS1669" s="34">
        <v>0</v>
      </c>
      <c r="AT1669" s="34">
        <v>3</v>
      </c>
      <c r="AU1669" s="34">
        <v>11</v>
      </c>
      <c r="AV1669" s="52">
        <v>7</v>
      </c>
      <c r="AW1669" s="57">
        <v>0</v>
      </c>
      <c r="AX1669" s="58" t="str">
        <f>IF(Tabela3[[#This Row],[Response]]=1, "Aceitou", "Não aceitou")</f>
        <v>Não aceitou</v>
      </c>
      <c r="AY1669" s="55" t="str">
        <f>Tabela3[[#This Row],[Faixa Recência]] &amp; " | " &amp; Tabela3[[#This Row],[Faixa Gasto]] &amp; " | " &amp; Tabela3[[#This Row],[Faixa ticket médio]]</f>
        <v>76-99 dias | R$ 0-100 | R$ 1–25</v>
      </c>
      <c r="AZ16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69" s="36"/>
    </row>
    <row r="1670" spans="1:54" x14ac:dyDescent="0.25">
      <c r="A1670" s="61">
        <v>1669</v>
      </c>
      <c r="B1670" s="37">
        <v>18222</v>
      </c>
      <c r="C1670" s="34">
        <v>0</v>
      </c>
      <c r="D1670" s="34">
        <v>0</v>
      </c>
      <c r="E1670" s="34">
        <v>70</v>
      </c>
      <c r="F1670" s="58" t="str">
        <f>IF('Base tratada'!$E1670&lt;=15,"0-15 dias",
IF('Base tratada'!$E1670&lt;=30, "16-30 dias",
IF('Base tratada'!$E1670&lt;=45, "31-45 dias",
IF('Base tratada'!$E1670&lt;=60, "46-60 dias",
IF('Base tratada'!$E1670&lt;=75, "61-75 dias", "76-99 dias")))))</f>
        <v>61-75 dias</v>
      </c>
      <c r="G1670" s="38">
        <v>30</v>
      </c>
      <c r="H1670" s="60" t="str">
        <f>IF('Base tratada'!$G1670&lt;=29,"24–29",
IF('Base tratada'!$G1670&lt;=39,"30–39",
IF('Base tratada'!$G1670&lt;=49,"40–49",
IF('Base tratada'!$G1670&lt;=59,"50–59",
IF('Base tratada'!$G1670&lt;=69,"60–69",
"70–80")))))</f>
        <v>30–39</v>
      </c>
      <c r="I1670" s="34">
        <v>2704</v>
      </c>
      <c r="J1670" s="58" t="str">
        <f>IF('Base tratada'!$K1670=1,"Divorciado",
IF('Base tratada'!$L1670=1,"Casado",
IF('Base tratada'!$M1670=1, "Solteiro",
IF('Base tratada'!$N1670=1,"Juntos",
"Viúvo"))))</f>
        <v>Casado</v>
      </c>
      <c r="K1670" s="34">
        <v>0</v>
      </c>
      <c r="L1670" s="34">
        <v>1</v>
      </c>
      <c r="M1670" s="34">
        <v>0</v>
      </c>
      <c r="N1670" s="34">
        <v>0</v>
      </c>
      <c r="O1670" s="34">
        <v>0</v>
      </c>
      <c r="P1670" s="34">
        <v>0</v>
      </c>
      <c r="Q1670" s="34">
        <v>0</v>
      </c>
      <c r="R1670" s="34">
        <v>1</v>
      </c>
      <c r="S1670" s="34">
        <v>0</v>
      </c>
      <c r="T1670" s="34">
        <v>0</v>
      </c>
      <c r="U1670" s="35">
        <v>12</v>
      </c>
      <c r="V1670" s="35">
        <v>4</v>
      </c>
      <c r="W1670" s="35">
        <v>19</v>
      </c>
      <c r="X1670" s="35">
        <v>12</v>
      </c>
      <c r="Y1670" s="35">
        <v>6</v>
      </c>
      <c r="Z1670" s="35">
        <v>14</v>
      </c>
      <c r="AA1670" s="34">
        <v>1</v>
      </c>
      <c r="AB1670" s="34">
        <v>8</v>
      </c>
      <c r="AC1670" s="34">
        <v>2</v>
      </c>
      <c r="AD1670" s="34">
        <v>0</v>
      </c>
      <c r="AE1670" s="34">
        <v>3</v>
      </c>
      <c r="AF1670" s="58">
        <f>'Base tratada'!$AC1670+'Base tratada'!$AD1670+'Base tratada'!$AE1670</f>
        <v>5</v>
      </c>
      <c r="AG16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70" s="58" t="str">
        <f>IF('Base tratada'!$AC1670&gt;=MAX('Base tratada'!$AD1670,'Base tratada'!$AE1670),"Web",
IF('Base tratada'!$AD1670&gt;='Base tratada'!$AE1670,"Catalog",
"Store"))</f>
        <v>Store</v>
      </c>
      <c r="AI1670" s="59">
        <f>IF('Base tratada'!$AF1670=0,"0",'Base tratada'!$AK1670/'Base tratada'!$AF1670)</f>
        <v>10.6</v>
      </c>
      <c r="AJ1670" s="59" t="str">
        <f>IF('Base tratada'!$AI1670=0,"R$ 0",
IF('Base tratada'!$AI1670&lt;=25,"R$ 1–25",
IF('Base tratada'!$AI1670&lt;=50,"R$ 26–50",
"+R$ 50")))</f>
        <v>R$ 1–25</v>
      </c>
      <c r="AK1670" s="35">
        <v>53</v>
      </c>
      <c r="AL1670" s="58" t="str">
        <f>IF('Base tratada'!$AK1670&lt;=100,"R$ 0-100",
IF('Base tratada'!$AK1670&lt;=500,"R$ 101-500",
IF('Base tratada'!$AK1670&lt;=1000,"R$ 501-1000",
IF('Base tratada'!$AK1670&lt;=1500,"R$ 1001-1500",
"+R$ 1500"))))</f>
        <v>R$ 0-100</v>
      </c>
      <c r="AM1670" s="34">
        <v>0</v>
      </c>
      <c r="AN1670" s="34">
        <v>0</v>
      </c>
      <c r="AO1670" s="34">
        <v>0</v>
      </c>
      <c r="AP1670" s="34">
        <v>0</v>
      </c>
      <c r="AQ1670" s="34">
        <v>0</v>
      </c>
      <c r="AR1670" s="34">
        <v>0</v>
      </c>
      <c r="AS1670" s="34">
        <v>0</v>
      </c>
      <c r="AT1670" s="34">
        <v>3</v>
      </c>
      <c r="AU1670" s="34">
        <v>11</v>
      </c>
      <c r="AV1670" s="52">
        <v>39</v>
      </c>
      <c r="AW1670" s="57">
        <v>0</v>
      </c>
      <c r="AX1670" s="58" t="str">
        <f>IF(Tabela3[[#This Row],[Response]]=1, "Aceitou", "Não aceitou")</f>
        <v>Não aceitou</v>
      </c>
      <c r="AY1670" s="55" t="str">
        <f>Tabela3[[#This Row],[Faixa Recência]] &amp; " | " &amp; Tabela3[[#This Row],[Faixa Gasto]] &amp; " | " &amp; Tabela3[[#This Row],[Faixa ticket médio]]</f>
        <v>61-75 dias | R$ 0-100 | R$ 1–25</v>
      </c>
      <c r="AZ16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0" s="36"/>
    </row>
    <row r="1671" spans="1:54" x14ac:dyDescent="0.25">
      <c r="A1671" s="61">
        <v>1670</v>
      </c>
      <c r="B1671" s="37">
        <v>62335</v>
      </c>
      <c r="C1671" s="34">
        <v>0</v>
      </c>
      <c r="D1671" s="34">
        <v>1</v>
      </c>
      <c r="E1671" s="34">
        <v>87</v>
      </c>
      <c r="F1671" s="58" t="str">
        <f>IF('Base tratada'!$E1671&lt;=15,"0-15 dias",
IF('Base tratada'!$E1671&lt;=30, "16-30 dias",
IF('Base tratada'!$E1671&lt;=45, "31-45 dias",
IF('Base tratada'!$E1671&lt;=60, "46-60 dias",
IF('Base tratada'!$E1671&lt;=75, "61-75 dias", "76-99 dias")))))</f>
        <v>76-99 dias</v>
      </c>
      <c r="G1671" s="38">
        <v>68</v>
      </c>
      <c r="H1671" s="60" t="str">
        <f>IF('Base tratada'!$G1671&lt;=29,"24–29",
IF('Base tratada'!$G1671&lt;=39,"30–39",
IF('Base tratada'!$G1671&lt;=49,"40–49",
IF('Base tratada'!$G1671&lt;=59,"50–59",
IF('Base tratada'!$G1671&lt;=69,"60–69",
"70–80")))))</f>
        <v>60–69</v>
      </c>
      <c r="I1671" s="34">
        <v>2561</v>
      </c>
      <c r="J1671" s="58" t="str">
        <f>IF('Base tratada'!$K1671=1,"Divorciado",
IF('Base tratada'!$L1671=1,"Casado",
IF('Base tratada'!$M1671=1, "Solteiro",
IF('Base tratada'!$N1671=1,"Juntos",
"Viúvo"))))</f>
        <v>Divorciado</v>
      </c>
      <c r="K1671" s="34">
        <v>1</v>
      </c>
      <c r="L1671" s="34">
        <v>0</v>
      </c>
      <c r="M1671" s="34">
        <v>0</v>
      </c>
      <c r="N1671" s="34">
        <v>0</v>
      </c>
      <c r="O1671" s="34">
        <v>0</v>
      </c>
      <c r="P1671" s="34">
        <v>0</v>
      </c>
      <c r="Q1671" s="34">
        <v>0</v>
      </c>
      <c r="R1671" s="34">
        <v>1</v>
      </c>
      <c r="S1671" s="34">
        <v>0</v>
      </c>
      <c r="T1671" s="34">
        <v>0</v>
      </c>
      <c r="U1671" s="35">
        <v>243</v>
      </c>
      <c r="V1671" s="35">
        <v>131</v>
      </c>
      <c r="W1671" s="35">
        <v>217</v>
      </c>
      <c r="X1671" s="35">
        <v>85</v>
      </c>
      <c r="Y1671" s="35">
        <v>6</v>
      </c>
      <c r="Z1671" s="35">
        <v>26</v>
      </c>
      <c r="AA1671" s="34">
        <v>2</v>
      </c>
      <c r="AB1671" s="34">
        <v>2</v>
      </c>
      <c r="AC1671" s="34">
        <v>3</v>
      </c>
      <c r="AD1671" s="34">
        <v>3</v>
      </c>
      <c r="AE1671" s="34">
        <v>13</v>
      </c>
      <c r="AF1671" s="58">
        <f>'Base tratada'!$AC1671+'Base tratada'!$AD1671+'Base tratada'!$AE1671</f>
        <v>19</v>
      </c>
      <c r="AG16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71" s="58" t="str">
        <f>IF('Base tratada'!$AC1671&gt;=MAX('Base tratada'!$AD1671,'Base tratada'!$AE1671),"Web",
IF('Base tratada'!$AD1671&gt;='Base tratada'!$AE1671,"Catalog",
"Store"))</f>
        <v>Store</v>
      </c>
      <c r="AI1671" s="59">
        <f>IF('Base tratada'!$AF1671=0,"0",'Base tratada'!$AK1671/'Base tratada'!$AF1671)</f>
        <v>35.89473684210526</v>
      </c>
      <c r="AJ1671" s="59" t="str">
        <f>IF('Base tratada'!$AI1671=0,"R$ 0",
IF('Base tratada'!$AI1671&lt;=25,"R$ 1–25",
IF('Base tratada'!$AI1671&lt;=50,"R$ 26–50",
"+R$ 50")))</f>
        <v>R$ 26–50</v>
      </c>
      <c r="AK1671" s="35">
        <v>682</v>
      </c>
      <c r="AL1671" s="58" t="str">
        <f>IF('Base tratada'!$AK1671&lt;=100,"R$ 0-100",
IF('Base tratada'!$AK1671&lt;=500,"R$ 101-500",
IF('Base tratada'!$AK1671&lt;=1000,"R$ 501-1000",
IF('Base tratada'!$AK1671&lt;=1500,"R$ 1001-1500",
"+R$ 1500"))))</f>
        <v>R$ 501-1000</v>
      </c>
      <c r="AM1671" s="34">
        <v>0</v>
      </c>
      <c r="AN1671" s="34">
        <v>0</v>
      </c>
      <c r="AO1671" s="34">
        <v>0</v>
      </c>
      <c r="AP1671" s="34">
        <v>0</v>
      </c>
      <c r="AQ1671" s="34">
        <v>0</v>
      </c>
      <c r="AR1671" s="34">
        <v>0</v>
      </c>
      <c r="AS1671" s="34">
        <v>0</v>
      </c>
      <c r="AT1671" s="34">
        <v>3</v>
      </c>
      <c r="AU1671" s="34">
        <v>11</v>
      </c>
      <c r="AV1671" s="52">
        <v>656</v>
      </c>
      <c r="AW1671" s="57">
        <v>0</v>
      </c>
      <c r="AX1671" s="58" t="str">
        <f>IF(Tabela3[[#This Row],[Response]]=1, "Aceitou", "Não aceitou")</f>
        <v>Não aceitou</v>
      </c>
      <c r="AY1671" s="55" t="str">
        <f>Tabela3[[#This Row],[Faixa Recência]] &amp; " | " &amp; Tabela3[[#This Row],[Faixa Gasto]] &amp; " | " &amp; Tabela3[[#This Row],[Faixa ticket médio]]</f>
        <v>76-99 dias | R$ 501-1000 | R$ 26–50</v>
      </c>
      <c r="AZ16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1" s="36"/>
    </row>
    <row r="1672" spans="1:54" x14ac:dyDescent="0.25">
      <c r="A1672" s="61">
        <v>1671</v>
      </c>
      <c r="B1672" s="37">
        <v>42033</v>
      </c>
      <c r="C1672" s="34">
        <v>1</v>
      </c>
      <c r="D1672" s="34">
        <v>1</v>
      </c>
      <c r="E1672" s="34">
        <v>95</v>
      </c>
      <c r="F1672" s="58" t="str">
        <f>IF('Base tratada'!$E1672&lt;=15,"0-15 dias",
IF('Base tratada'!$E1672&lt;=30, "16-30 dias",
IF('Base tratada'!$E1672&lt;=45, "31-45 dias",
IF('Base tratada'!$E1672&lt;=60, "46-60 dias",
IF('Base tratada'!$E1672&lt;=75, "61-75 dias", "76-99 dias")))))</f>
        <v>76-99 dias</v>
      </c>
      <c r="G1672" s="38">
        <v>49</v>
      </c>
      <c r="H1672" s="60" t="str">
        <f>IF('Base tratada'!$G1672&lt;=29,"24–29",
IF('Base tratada'!$G1672&lt;=39,"30–39",
IF('Base tratada'!$G1672&lt;=49,"40–49",
IF('Base tratada'!$G1672&lt;=59,"50–59",
IF('Base tratada'!$G1672&lt;=69,"60–69",
"70–80")))))</f>
        <v>40–49</v>
      </c>
      <c r="I1672" s="34">
        <v>2807</v>
      </c>
      <c r="J1672" s="58" t="str">
        <f>IF('Base tratada'!$K1672=1,"Divorciado",
IF('Base tratada'!$L1672=1,"Casado",
IF('Base tratada'!$M1672=1, "Solteiro",
IF('Base tratada'!$N1672=1,"Juntos",
"Viúvo"))))</f>
        <v>Juntos</v>
      </c>
      <c r="K1672" s="34">
        <v>0</v>
      </c>
      <c r="L1672" s="34">
        <v>0</v>
      </c>
      <c r="M1672" s="34">
        <v>0</v>
      </c>
      <c r="N1672" s="34">
        <v>1</v>
      </c>
      <c r="O1672" s="34">
        <v>0</v>
      </c>
      <c r="P1672" s="34">
        <v>1</v>
      </c>
      <c r="Q1672" s="34">
        <v>0</v>
      </c>
      <c r="R1672" s="34">
        <v>0</v>
      </c>
      <c r="S1672" s="34">
        <v>0</v>
      </c>
      <c r="T1672" s="34">
        <v>0</v>
      </c>
      <c r="U1672" s="35">
        <v>11</v>
      </c>
      <c r="V1672" s="35">
        <v>1</v>
      </c>
      <c r="W1672" s="35">
        <v>4</v>
      </c>
      <c r="X1672" s="35">
        <v>2</v>
      </c>
      <c r="Y1672" s="35">
        <v>0</v>
      </c>
      <c r="Z1672" s="35">
        <v>7</v>
      </c>
      <c r="AA1672" s="34">
        <v>1</v>
      </c>
      <c r="AB1672" s="34">
        <v>7</v>
      </c>
      <c r="AC1672" s="34">
        <v>1</v>
      </c>
      <c r="AD1672" s="34">
        <v>0</v>
      </c>
      <c r="AE1672" s="34">
        <v>2</v>
      </c>
      <c r="AF1672" s="58">
        <f>'Base tratada'!$AC1672+'Base tratada'!$AD1672+'Base tratada'!$AE1672</f>
        <v>3</v>
      </c>
      <c r="AG16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72" s="58" t="str">
        <f>IF('Base tratada'!$AC1672&gt;=MAX('Base tratada'!$AD1672,'Base tratada'!$AE1672),"Web",
IF('Base tratada'!$AD1672&gt;='Base tratada'!$AE1672,"Catalog",
"Store"))</f>
        <v>Store</v>
      </c>
      <c r="AI1672" s="59">
        <f>IF('Base tratada'!$AF1672=0,"0",'Base tratada'!$AK1672/'Base tratada'!$AF1672)</f>
        <v>6</v>
      </c>
      <c r="AJ1672" s="59" t="str">
        <f>IF('Base tratada'!$AI1672=0,"R$ 0",
IF('Base tratada'!$AI1672&lt;=25,"R$ 1–25",
IF('Base tratada'!$AI1672&lt;=50,"R$ 26–50",
"+R$ 50")))</f>
        <v>R$ 1–25</v>
      </c>
      <c r="AK1672" s="35">
        <v>18</v>
      </c>
      <c r="AL1672" s="58" t="str">
        <f>IF('Base tratada'!$AK1672&lt;=100,"R$ 0-100",
IF('Base tratada'!$AK1672&lt;=500,"R$ 101-500",
IF('Base tratada'!$AK1672&lt;=1000,"R$ 501-1000",
IF('Base tratada'!$AK1672&lt;=1500,"R$ 1001-1500",
"+R$ 1500"))))</f>
        <v>R$ 0-100</v>
      </c>
      <c r="AM1672" s="34">
        <v>0</v>
      </c>
      <c r="AN1672" s="34">
        <v>0</v>
      </c>
      <c r="AO1672" s="34">
        <v>0</v>
      </c>
      <c r="AP1672" s="34">
        <v>0</v>
      </c>
      <c r="AQ1672" s="34">
        <v>0</v>
      </c>
      <c r="AR1672" s="34">
        <v>0</v>
      </c>
      <c r="AS1672" s="34">
        <v>0</v>
      </c>
      <c r="AT1672" s="34">
        <v>3</v>
      </c>
      <c r="AU1672" s="34">
        <v>11</v>
      </c>
      <c r="AV1672" s="52">
        <v>11</v>
      </c>
      <c r="AW1672" s="57">
        <v>0</v>
      </c>
      <c r="AX1672" s="58" t="str">
        <f>IF(Tabela3[[#This Row],[Response]]=1, "Aceitou", "Não aceitou")</f>
        <v>Não aceitou</v>
      </c>
      <c r="AY1672" s="55" t="str">
        <f>Tabela3[[#This Row],[Faixa Recência]] &amp; " | " &amp; Tabela3[[#This Row],[Faixa Gasto]] &amp; " | " &amp; Tabela3[[#This Row],[Faixa ticket médio]]</f>
        <v>76-99 dias | R$ 0-100 | R$ 1–25</v>
      </c>
      <c r="AZ16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2" s="36"/>
    </row>
    <row r="1673" spans="1:54" x14ac:dyDescent="0.25">
      <c r="A1673" s="61">
        <v>1672</v>
      </c>
      <c r="B1673" s="37">
        <v>86580</v>
      </c>
      <c r="C1673" s="34">
        <v>0</v>
      </c>
      <c r="D1673" s="34">
        <v>0</v>
      </c>
      <c r="E1673" s="34">
        <v>72</v>
      </c>
      <c r="F1673" s="58" t="str">
        <f>IF('Base tratada'!$E1673&lt;=15,"0-15 dias",
IF('Base tratada'!$E1673&lt;=30, "16-30 dias",
IF('Base tratada'!$E1673&lt;=45, "31-45 dias",
IF('Base tratada'!$E1673&lt;=60, "46-60 dias",
IF('Base tratada'!$E1673&lt;=75, "61-75 dias", "76-99 dias")))))</f>
        <v>61-75 dias</v>
      </c>
      <c r="G1673" s="38">
        <v>37</v>
      </c>
      <c r="H1673" s="60" t="str">
        <f>IF('Base tratada'!$G1673&lt;=29,"24–29",
IF('Base tratada'!$G1673&lt;=39,"30–39",
IF('Base tratada'!$G1673&lt;=49,"40–49",
IF('Base tratada'!$G1673&lt;=59,"50–59",
IF('Base tratada'!$G1673&lt;=69,"60–69",
"70–80")))))</f>
        <v>30–39</v>
      </c>
      <c r="I1673" s="34">
        <v>2646</v>
      </c>
      <c r="J1673" s="58" t="str">
        <f>IF('Base tratada'!$K1673=1,"Divorciado",
IF('Base tratada'!$L1673=1,"Casado",
IF('Base tratada'!$M1673=1, "Solteiro",
IF('Base tratada'!$N1673=1,"Juntos",
"Viúvo"))))</f>
        <v>Casado</v>
      </c>
      <c r="K1673" s="34">
        <v>0</v>
      </c>
      <c r="L1673" s="34">
        <v>1</v>
      </c>
      <c r="M1673" s="34">
        <v>0</v>
      </c>
      <c r="N1673" s="34">
        <v>0</v>
      </c>
      <c r="O1673" s="34">
        <v>0</v>
      </c>
      <c r="P1673" s="34">
        <v>0</v>
      </c>
      <c r="Q1673" s="34">
        <v>0</v>
      </c>
      <c r="R1673" s="34">
        <v>0</v>
      </c>
      <c r="S1673" s="34">
        <v>0</v>
      </c>
      <c r="T1673" s="34">
        <v>1</v>
      </c>
      <c r="U1673" s="35">
        <v>532</v>
      </c>
      <c r="V1673" s="35">
        <v>21</v>
      </c>
      <c r="W1673" s="35">
        <v>127</v>
      </c>
      <c r="X1673" s="35">
        <v>26</v>
      </c>
      <c r="Y1673" s="35">
        <v>20</v>
      </c>
      <c r="Z1673" s="35">
        <v>20</v>
      </c>
      <c r="AA1673" s="34">
        <v>0</v>
      </c>
      <c r="AB1673" s="34">
        <v>1</v>
      </c>
      <c r="AC1673" s="34">
        <v>4</v>
      </c>
      <c r="AD1673" s="34">
        <v>2</v>
      </c>
      <c r="AE1673" s="34">
        <v>5</v>
      </c>
      <c r="AF1673" s="58">
        <f>'Base tratada'!$AC1673+'Base tratada'!$AD1673+'Base tratada'!$AE1673</f>
        <v>11</v>
      </c>
      <c r="AG16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73" s="58" t="str">
        <f>IF('Base tratada'!$AC1673&gt;=MAX('Base tratada'!$AD1673,'Base tratada'!$AE1673),"Web",
IF('Base tratada'!$AD1673&gt;='Base tratada'!$AE1673,"Catalog",
"Store"))</f>
        <v>Store</v>
      </c>
      <c r="AI1673" s="59">
        <f>IF('Base tratada'!$AF1673=0,"0",'Base tratada'!$AK1673/'Base tratada'!$AF1673)</f>
        <v>66</v>
      </c>
      <c r="AJ1673" s="59" t="str">
        <f>IF('Base tratada'!$AI1673=0,"R$ 0",
IF('Base tratada'!$AI1673&lt;=25,"R$ 1–25",
IF('Base tratada'!$AI1673&lt;=50,"R$ 26–50",
"+R$ 50")))</f>
        <v>+R$ 50</v>
      </c>
      <c r="AK1673" s="35">
        <v>726</v>
      </c>
      <c r="AL1673" s="58" t="str">
        <f>IF('Base tratada'!$AK1673&lt;=100,"R$ 0-100",
IF('Base tratada'!$AK1673&lt;=500,"R$ 101-500",
IF('Base tratada'!$AK1673&lt;=1000,"R$ 501-1000",
IF('Base tratada'!$AK1673&lt;=1500,"R$ 1001-1500",
"+R$ 1500"))))</f>
        <v>R$ 501-1000</v>
      </c>
      <c r="AM1673" s="34">
        <v>0</v>
      </c>
      <c r="AN1673" s="34">
        <v>0</v>
      </c>
      <c r="AO1673" s="34">
        <v>0</v>
      </c>
      <c r="AP1673" s="34">
        <v>0</v>
      </c>
      <c r="AQ1673" s="34">
        <v>1</v>
      </c>
      <c r="AR1673" s="34">
        <v>1</v>
      </c>
      <c r="AS1673" s="34">
        <v>0</v>
      </c>
      <c r="AT1673" s="34">
        <v>3</v>
      </c>
      <c r="AU1673" s="34">
        <v>11</v>
      </c>
      <c r="AV1673" s="52">
        <v>706</v>
      </c>
      <c r="AW1673" s="57">
        <v>0</v>
      </c>
      <c r="AX1673" s="58" t="str">
        <f>IF(Tabela3[[#This Row],[Response]]=1, "Aceitou", "Não aceitou")</f>
        <v>Não aceitou</v>
      </c>
      <c r="AY1673" s="55" t="str">
        <f>Tabela3[[#This Row],[Faixa Recência]] &amp; " | " &amp; Tabela3[[#This Row],[Faixa Gasto]] &amp; " | " &amp; Tabela3[[#This Row],[Faixa ticket médio]]</f>
        <v>61-75 dias | R$ 501-1000 | +R$ 50</v>
      </c>
      <c r="AZ16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3" s="36"/>
    </row>
    <row r="1674" spans="1:54" x14ac:dyDescent="0.25">
      <c r="A1674" s="61">
        <v>1673</v>
      </c>
      <c r="B1674" s="37">
        <v>41437</v>
      </c>
      <c r="C1674" s="34">
        <v>1</v>
      </c>
      <c r="D1674" s="34">
        <v>1</v>
      </c>
      <c r="E1674" s="34">
        <v>5</v>
      </c>
      <c r="F1674" s="58" t="str">
        <f>IF('Base tratada'!$E1674&lt;=15,"0-15 dias",
IF('Base tratada'!$E1674&lt;=30, "16-30 dias",
IF('Base tratada'!$E1674&lt;=45, "31-45 dias",
IF('Base tratada'!$E1674&lt;=60, "46-60 dias",
IF('Base tratada'!$E1674&lt;=75, "61-75 dias", "76-99 dias")))))</f>
        <v>0-15 dias</v>
      </c>
      <c r="G1674" s="38">
        <v>63</v>
      </c>
      <c r="H1674" s="60" t="str">
        <f>IF('Base tratada'!$G1674&lt;=29,"24–29",
IF('Base tratada'!$G1674&lt;=39,"30–39",
IF('Base tratada'!$G1674&lt;=49,"40–49",
IF('Base tratada'!$G1674&lt;=59,"50–59",
IF('Base tratada'!$G1674&lt;=69,"60–69",
"70–80")))))</f>
        <v>60–69</v>
      </c>
      <c r="I1674" s="34">
        <v>2804</v>
      </c>
      <c r="J1674" s="58" t="str">
        <f>IF('Base tratada'!$K1674=1,"Divorciado",
IF('Base tratada'!$L1674=1,"Casado",
IF('Base tratada'!$M1674=1, "Solteiro",
IF('Base tratada'!$N1674=1,"Juntos",
"Viúvo"))))</f>
        <v>Divorciado</v>
      </c>
      <c r="K1674" s="34">
        <v>1</v>
      </c>
      <c r="L1674" s="34">
        <v>0</v>
      </c>
      <c r="M1674" s="34">
        <v>0</v>
      </c>
      <c r="N1674" s="34">
        <v>0</v>
      </c>
      <c r="O1674" s="34">
        <v>0</v>
      </c>
      <c r="P1674" s="34">
        <v>0</v>
      </c>
      <c r="Q1674" s="34">
        <v>0</v>
      </c>
      <c r="R1674" s="34">
        <v>0</v>
      </c>
      <c r="S1674" s="34">
        <v>0</v>
      </c>
      <c r="T1674" s="34">
        <v>1</v>
      </c>
      <c r="U1674" s="35">
        <v>29</v>
      </c>
      <c r="V1674" s="35">
        <v>0</v>
      </c>
      <c r="W1674" s="35">
        <v>2</v>
      </c>
      <c r="X1674" s="35">
        <v>0</v>
      </c>
      <c r="Y1674" s="35">
        <v>0</v>
      </c>
      <c r="Z1674" s="35">
        <v>1</v>
      </c>
      <c r="AA1674" s="34">
        <v>1</v>
      </c>
      <c r="AB1674" s="34">
        <v>7</v>
      </c>
      <c r="AC1674" s="34">
        <v>1</v>
      </c>
      <c r="AD1674" s="34">
        <v>0</v>
      </c>
      <c r="AE1674" s="34">
        <v>3</v>
      </c>
      <c r="AF1674" s="58">
        <f>'Base tratada'!$AC1674+'Base tratada'!$AD1674+'Base tratada'!$AE1674</f>
        <v>4</v>
      </c>
      <c r="AG16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74" s="58" t="str">
        <f>IF('Base tratada'!$AC1674&gt;=MAX('Base tratada'!$AD1674,'Base tratada'!$AE1674),"Web",
IF('Base tratada'!$AD1674&gt;='Base tratada'!$AE1674,"Catalog",
"Store"))</f>
        <v>Store</v>
      </c>
      <c r="AI1674" s="59">
        <f>IF('Base tratada'!$AF1674=0,"0",'Base tratada'!$AK1674/'Base tratada'!$AF1674)</f>
        <v>7.75</v>
      </c>
      <c r="AJ1674" s="59" t="str">
        <f>IF('Base tratada'!$AI1674=0,"R$ 0",
IF('Base tratada'!$AI1674&lt;=25,"R$ 1–25",
IF('Base tratada'!$AI1674&lt;=50,"R$ 26–50",
"+R$ 50")))</f>
        <v>R$ 1–25</v>
      </c>
      <c r="AK1674" s="35">
        <v>31</v>
      </c>
      <c r="AL1674" s="58" t="str">
        <f>IF('Base tratada'!$AK1674&lt;=100,"R$ 0-100",
IF('Base tratada'!$AK1674&lt;=500,"R$ 101-500",
IF('Base tratada'!$AK1674&lt;=1000,"R$ 501-1000",
IF('Base tratada'!$AK1674&lt;=1500,"R$ 1001-1500",
"+R$ 1500"))))</f>
        <v>R$ 0-100</v>
      </c>
      <c r="AM1674" s="34">
        <v>0</v>
      </c>
      <c r="AN1674" s="34">
        <v>0</v>
      </c>
      <c r="AO1674" s="34">
        <v>0</v>
      </c>
      <c r="AP1674" s="34">
        <v>0</v>
      </c>
      <c r="AQ1674" s="34">
        <v>0</v>
      </c>
      <c r="AR1674" s="34">
        <v>0</v>
      </c>
      <c r="AS1674" s="34">
        <v>0</v>
      </c>
      <c r="AT1674" s="34">
        <v>3</v>
      </c>
      <c r="AU1674" s="34">
        <v>11</v>
      </c>
      <c r="AV1674" s="52">
        <v>30</v>
      </c>
      <c r="AW1674" s="57">
        <v>0</v>
      </c>
      <c r="AX1674" s="58" t="str">
        <f>IF(Tabela3[[#This Row],[Response]]=1, "Aceitou", "Não aceitou")</f>
        <v>Não aceitou</v>
      </c>
      <c r="AY1674" s="55" t="str">
        <f>Tabela3[[#This Row],[Faixa Recência]] &amp; " | " &amp; Tabela3[[#This Row],[Faixa Gasto]] &amp; " | " &amp; Tabela3[[#This Row],[Faixa ticket médio]]</f>
        <v>0-15 dias | R$ 0-100 | R$ 1–25</v>
      </c>
      <c r="AZ16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4" s="36"/>
    </row>
    <row r="1675" spans="1:54" x14ac:dyDescent="0.25">
      <c r="A1675" s="61">
        <v>1674</v>
      </c>
      <c r="B1675" s="37">
        <v>73705</v>
      </c>
      <c r="C1675" s="34">
        <v>0</v>
      </c>
      <c r="D1675" s="34">
        <v>2</v>
      </c>
      <c r="E1675" s="34">
        <v>86</v>
      </c>
      <c r="F1675" s="58" t="str">
        <f>IF('Base tratada'!$E1675&lt;=15,"0-15 dias",
IF('Base tratada'!$E1675&lt;=30, "16-30 dias",
IF('Base tratada'!$E1675&lt;=45, "31-45 dias",
IF('Base tratada'!$E1675&lt;=60, "46-60 dias",
IF('Base tratada'!$E1675&lt;=75, "61-75 dias", "76-99 dias")))))</f>
        <v>76-99 dias</v>
      </c>
      <c r="G1675" s="38">
        <v>69</v>
      </c>
      <c r="H1675" s="60" t="str">
        <f>IF('Base tratada'!$G1675&lt;=29,"24–29",
IF('Base tratada'!$G1675&lt;=39,"30–39",
IF('Base tratada'!$G1675&lt;=49,"40–49",
IF('Base tratada'!$G1675&lt;=59,"50–59",
IF('Base tratada'!$G1675&lt;=69,"60–69",
"70–80")))))</f>
        <v>60–69</v>
      </c>
      <c r="I1675" s="34">
        <v>2275</v>
      </c>
      <c r="J1675" s="58" t="str">
        <f>IF('Base tratada'!$K1675=1,"Divorciado",
IF('Base tratada'!$L1675=1,"Casado",
IF('Base tratada'!$M1675=1, "Solteiro",
IF('Base tratada'!$N1675=1,"Juntos",
"Viúvo"))))</f>
        <v>Viúvo</v>
      </c>
      <c r="K1675" s="34">
        <v>0</v>
      </c>
      <c r="L1675" s="34">
        <v>0</v>
      </c>
      <c r="M1675" s="34">
        <v>0</v>
      </c>
      <c r="N1675" s="34">
        <v>0</v>
      </c>
      <c r="O1675" s="34">
        <v>1</v>
      </c>
      <c r="P1675" s="34">
        <v>0</v>
      </c>
      <c r="Q1675" s="34">
        <v>0</v>
      </c>
      <c r="R1675" s="34">
        <v>0</v>
      </c>
      <c r="S1675" s="34">
        <v>1</v>
      </c>
      <c r="T1675" s="34">
        <v>0</v>
      </c>
      <c r="U1675" s="35">
        <v>612</v>
      </c>
      <c r="V1675" s="35">
        <v>91</v>
      </c>
      <c r="W1675" s="35">
        <v>520</v>
      </c>
      <c r="X1675" s="35">
        <v>258</v>
      </c>
      <c r="Y1675" s="35">
        <v>107</v>
      </c>
      <c r="Z1675" s="35">
        <v>107</v>
      </c>
      <c r="AA1675" s="34">
        <v>2</v>
      </c>
      <c r="AB1675" s="34">
        <v>5</v>
      </c>
      <c r="AC1675" s="34">
        <v>9</v>
      </c>
      <c r="AD1675" s="34">
        <v>6</v>
      </c>
      <c r="AE1675" s="34">
        <v>8</v>
      </c>
      <c r="AF1675" s="58">
        <f>'Base tratada'!$AC1675+'Base tratada'!$AD1675+'Base tratada'!$AE1675</f>
        <v>23</v>
      </c>
      <c r="AG16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75" s="58" t="str">
        <f>IF('Base tratada'!$AC1675&gt;=MAX('Base tratada'!$AD1675,'Base tratada'!$AE1675),"Web",
IF('Base tratada'!$AD1675&gt;='Base tratada'!$AE1675,"Catalog",
"Store"))</f>
        <v>Web</v>
      </c>
      <c r="AI1675" s="59">
        <f>IF('Base tratada'!$AF1675=0,"0",'Base tratada'!$AK1675/'Base tratada'!$AF1675)</f>
        <v>69.043478260869563</v>
      </c>
      <c r="AJ1675" s="59" t="str">
        <f>IF('Base tratada'!$AI1675=0,"R$ 0",
IF('Base tratada'!$AI1675&lt;=25,"R$ 1–25",
IF('Base tratada'!$AI1675&lt;=50,"R$ 26–50",
"+R$ 50")))</f>
        <v>+R$ 50</v>
      </c>
      <c r="AK1675" s="35">
        <v>1588</v>
      </c>
      <c r="AL1675" s="58" t="str">
        <f>IF('Base tratada'!$AK1675&lt;=100,"R$ 0-100",
IF('Base tratada'!$AK1675&lt;=500,"R$ 101-500",
IF('Base tratada'!$AK1675&lt;=1000,"R$ 501-1000",
IF('Base tratada'!$AK1675&lt;=1500,"R$ 1001-1500",
"+R$ 1500"))))</f>
        <v>+R$ 1500</v>
      </c>
      <c r="AM1675" s="34">
        <v>0</v>
      </c>
      <c r="AN1675" s="34">
        <v>0</v>
      </c>
      <c r="AO1675" s="34">
        <v>0</v>
      </c>
      <c r="AP1675" s="34">
        <v>0</v>
      </c>
      <c r="AQ1675" s="34">
        <v>0</v>
      </c>
      <c r="AR1675" s="34">
        <v>0</v>
      </c>
      <c r="AS1675" s="34">
        <v>0</v>
      </c>
      <c r="AT1675" s="34">
        <v>3</v>
      </c>
      <c r="AU1675" s="34">
        <v>11</v>
      </c>
      <c r="AV1675" s="52">
        <v>1481</v>
      </c>
      <c r="AW1675" s="57">
        <v>0</v>
      </c>
      <c r="AX1675" s="58" t="str">
        <f>IF(Tabela3[[#This Row],[Response]]=1, "Aceitou", "Não aceitou")</f>
        <v>Não aceitou</v>
      </c>
      <c r="AY1675" s="55" t="str">
        <f>Tabela3[[#This Row],[Faixa Recência]] &amp; " | " &amp; Tabela3[[#This Row],[Faixa Gasto]] &amp; " | " &amp; Tabela3[[#This Row],[Faixa ticket médio]]</f>
        <v>76-99 dias | +R$ 1500 | +R$ 50</v>
      </c>
      <c r="AZ16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5" s="36"/>
    </row>
    <row r="1676" spans="1:54" x14ac:dyDescent="0.25">
      <c r="A1676" s="61">
        <v>1675</v>
      </c>
      <c r="B1676" s="37">
        <v>61064</v>
      </c>
      <c r="C1676" s="34">
        <v>0</v>
      </c>
      <c r="D1676" s="34">
        <v>1</v>
      </c>
      <c r="E1676" s="34">
        <v>80</v>
      </c>
      <c r="F1676" s="58" t="str">
        <f>IF('Base tratada'!$E1676&lt;=15,"0-15 dias",
IF('Base tratada'!$E1676&lt;=30, "16-30 dias",
IF('Base tratada'!$E1676&lt;=45, "31-45 dias",
IF('Base tratada'!$E1676&lt;=60, "46-60 dias",
IF('Base tratada'!$E1676&lt;=75, "61-75 dias", "76-99 dias")))))</f>
        <v>76-99 dias</v>
      </c>
      <c r="G1676" s="38">
        <v>44</v>
      </c>
      <c r="H1676" s="60" t="str">
        <f>IF('Base tratada'!$G1676&lt;=29,"24–29",
IF('Base tratada'!$G1676&lt;=39,"30–39",
IF('Base tratada'!$G1676&lt;=49,"40–49",
IF('Base tratada'!$G1676&lt;=59,"50–59",
IF('Base tratada'!$G1676&lt;=69,"60–69",
"70–80")))))</f>
        <v>40–49</v>
      </c>
      <c r="I1676" s="34">
        <v>2826</v>
      </c>
      <c r="J1676" s="58" t="str">
        <f>IF('Base tratada'!$K1676=1,"Divorciado",
IF('Base tratada'!$L1676=1,"Casado",
IF('Base tratada'!$M1676=1, "Solteiro",
IF('Base tratada'!$N1676=1,"Juntos",
"Viúvo"))))</f>
        <v>Casado</v>
      </c>
      <c r="K1676" s="34">
        <v>0</v>
      </c>
      <c r="L1676" s="34">
        <v>1</v>
      </c>
      <c r="M1676" s="34">
        <v>0</v>
      </c>
      <c r="N1676" s="34">
        <v>0</v>
      </c>
      <c r="O1676" s="34">
        <v>0</v>
      </c>
      <c r="P1676" s="34">
        <v>0</v>
      </c>
      <c r="Q1676" s="34">
        <v>0</v>
      </c>
      <c r="R1676" s="34">
        <v>1</v>
      </c>
      <c r="S1676" s="34">
        <v>0</v>
      </c>
      <c r="T1676" s="34">
        <v>0</v>
      </c>
      <c r="U1676" s="35">
        <v>387</v>
      </c>
      <c r="V1676" s="35">
        <v>126</v>
      </c>
      <c r="W1676" s="35">
        <v>342</v>
      </c>
      <c r="X1676" s="35">
        <v>0</v>
      </c>
      <c r="Y1676" s="35">
        <v>45</v>
      </c>
      <c r="Z1676" s="35">
        <v>180</v>
      </c>
      <c r="AA1676" s="34">
        <v>5</v>
      </c>
      <c r="AB1676" s="34">
        <v>6</v>
      </c>
      <c r="AC1676" s="34">
        <v>8</v>
      </c>
      <c r="AD1676" s="34">
        <v>4</v>
      </c>
      <c r="AE1676" s="34">
        <v>11</v>
      </c>
      <c r="AF1676" s="58">
        <f>'Base tratada'!$AC1676+'Base tratada'!$AD1676+'Base tratada'!$AE1676</f>
        <v>23</v>
      </c>
      <c r="AG16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76" s="58" t="str">
        <f>IF('Base tratada'!$AC1676&gt;=MAX('Base tratada'!$AD1676,'Base tratada'!$AE1676),"Web",
IF('Base tratada'!$AD1676&gt;='Base tratada'!$AE1676,"Catalog",
"Store"))</f>
        <v>Store</v>
      </c>
      <c r="AI1676" s="59">
        <f>IF('Base tratada'!$AF1676=0,"0",'Base tratada'!$AK1676/'Base tratada'!$AF1676)</f>
        <v>39.130434782608695</v>
      </c>
      <c r="AJ1676" s="59" t="str">
        <f>IF('Base tratada'!$AI1676=0,"R$ 0",
IF('Base tratada'!$AI1676&lt;=25,"R$ 1–25",
IF('Base tratada'!$AI1676&lt;=50,"R$ 26–50",
"+R$ 50")))</f>
        <v>R$ 26–50</v>
      </c>
      <c r="AK1676" s="35">
        <v>900</v>
      </c>
      <c r="AL1676" s="58" t="str">
        <f>IF('Base tratada'!$AK1676&lt;=100,"R$ 0-100",
IF('Base tratada'!$AK1676&lt;=500,"R$ 101-500",
IF('Base tratada'!$AK1676&lt;=1000,"R$ 501-1000",
IF('Base tratada'!$AK1676&lt;=1500,"R$ 1001-1500",
"+R$ 1500"))))</f>
        <v>R$ 501-1000</v>
      </c>
      <c r="AM1676" s="34">
        <v>0</v>
      </c>
      <c r="AN1676" s="34">
        <v>0</v>
      </c>
      <c r="AO1676" s="34">
        <v>0</v>
      </c>
      <c r="AP1676" s="34">
        <v>0</v>
      </c>
      <c r="AQ1676" s="34">
        <v>0</v>
      </c>
      <c r="AR1676" s="34">
        <v>0</v>
      </c>
      <c r="AS1676" s="34">
        <v>0</v>
      </c>
      <c r="AT1676" s="34">
        <v>3</v>
      </c>
      <c r="AU1676" s="34">
        <v>11</v>
      </c>
      <c r="AV1676" s="52">
        <v>720</v>
      </c>
      <c r="AW1676" s="57">
        <v>0</v>
      </c>
      <c r="AX1676" s="58" t="str">
        <f>IF(Tabela3[[#This Row],[Response]]=1, "Aceitou", "Não aceitou")</f>
        <v>Não aceitou</v>
      </c>
      <c r="AY1676" s="55" t="str">
        <f>Tabela3[[#This Row],[Faixa Recência]] &amp; " | " &amp; Tabela3[[#This Row],[Faixa Gasto]] &amp; " | " &amp; Tabela3[[#This Row],[Faixa ticket médio]]</f>
        <v>76-99 dias | R$ 501-1000 | R$ 26–50</v>
      </c>
      <c r="AZ16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6" s="36"/>
    </row>
    <row r="1677" spans="1:54" x14ac:dyDescent="0.25">
      <c r="A1677" s="61">
        <v>1676</v>
      </c>
      <c r="B1677" s="37">
        <v>38452</v>
      </c>
      <c r="C1677" s="34">
        <v>1</v>
      </c>
      <c r="D1677" s="34">
        <v>1</v>
      </c>
      <c r="E1677" s="34">
        <v>62</v>
      </c>
      <c r="F1677" s="58" t="str">
        <f>IF('Base tratada'!$E1677&lt;=15,"0-15 dias",
IF('Base tratada'!$E1677&lt;=30, "16-30 dias",
IF('Base tratada'!$E1677&lt;=45, "31-45 dias",
IF('Base tratada'!$E1677&lt;=60, "46-60 dias",
IF('Base tratada'!$E1677&lt;=75, "61-75 dias", "76-99 dias")))))</f>
        <v>61-75 dias</v>
      </c>
      <c r="G1677" s="38">
        <v>65</v>
      </c>
      <c r="H1677" s="60" t="str">
        <f>IF('Base tratada'!$G1677&lt;=29,"24–29",
IF('Base tratada'!$G1677&lt;=39,"30–39",
IF('Base tratada'!$G1677&lt;=49,"40–49",
IF('Base tratada'!$G1677&lt;=59,"50–59",
IF('Base tratada'!$G1677&lt;=69,"60–69",
"70–80")))))</f>
        <v>60–69</v>
      </c>
      <c r="I1677" s="34">
        <v>2250</v>
      </c>
      <c r="J1677" s="58" t="str">
        <f>IF('Base tratada'!$K1677=1,"Divorciado",
IF('Base tratada'!$L1677=1,"Casado",
IF('Base tratada'!$M1677=1, "Solteiro",
IF('Base tratada'!$N1677=1,"Juntos",
"Viúvo"))))</f>
        <v>Casado</v>
      </c>
      <c r="K1677" s="34">
        <v>0</v>
      </c>
      <c r="L1677" s="34">
        <v>1</v>
      </c>
      <c r="M1677" s="34">
        <v>0</v>
      </c>
      <c r="N1677" s="34">
        <v>0</v>
      </c>
      <c r="O1677" s="34">
        <v>0</v>
      </c>
      <c r="P1677" s="34">
        <v>0</v>
      </c>
      <c r="Q1677" s="34">
        <v>0</v>
      </c>
      <c r="R1677" s="34">
        <v>0</v>
      </c>
      <c r="S1677" s="34">
        <v>1</v>
      </c>
      <c r="T1677" s="34">
        <v>0</v>
      </c>
      <c r="U1677" s="35">
        <v>56</v>
      </c>
      <c r="V1677" s="35">
        <v>0</v>
      </c>
      <c r="W1677" s="35">
        <v>14</v>
      </c>
      <c r="X1677" s="35">
        <v>0</v>
      </c>
      <c r="Y1677" s="35">
        <v>0</v>
      </c>
      <c r="Z1677" s="35">
        <v>2</v>
      </c>
      <c r="AA1677" s="34">
        <v>3</v>
      </c>
      <c r="AB1677" s="34">
        <v>7</v>
      </c>
      <c r="AC1677" s="34">
        <v>3</v>
      </c>
      <c r="AD1677" s="34">
        <v>0</v>
      </c>
      <c r="AE1677" s="34">
        <v>3</v>
      </c>
      <c r="AF1677" s="58">
        <f>'Base tratada'!$AC1677+'Base tratada'!$AD1677+'Base tratada'!$AE1677</f>
        <v>6</v>
      </c>
      <c r="AG16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77" s="58" t="str">
        <f>IF('Base tratada'!$AC1677&gt;=MAX('Base tratada'!$AD1677,'Base tratada'!$AE1677),"Web",
IF('Base tratada'!$AD1677&gt;='Base tratada'!$AE1677,"Catalog",
"Store"))</f>
        <v>Web</v>
      </c>
      <c r="AI1677" s="59">
        <f>IF('Base tratada'!$AF1677=0,"0",'Base tratada'!$AK1677/'Base tratada'!$AF1677)</f>
        <v>11.666666666666666</v>
      </c>
      <c r="AJ1677" s="59" t="str">
        <f>IF('Base tratada'!$AI1677=0,"R$ 0",
IF('Base tratada'!$AI1677&lt;=25,"R$ 1–25",
IF('Base tratada'!$AI1677&lt;=50,"R$ 26–50",
"+R$ 50")))</f>
        <v>R$ 1–25</v>
      </c>
      <c r="AK1677" s="35">
        <v>70</v>
      </c>
      <c r="AL1677" s="58" t="str">
        <f>IF('Base tratada'!$AK1677&lt;=100,"R$ 0-100",
IF('Base tratada'!$AK1677&lt;=500,"R$ 101-500",
IF('Base tratada'!$AK1677&lt;=1000,"R$ 501-1000",
IF('Base tratada'!$AK1677&lt;=1500,"R$ 1001-1500",
"+R$ 1500"))))</f>
        <v>R$ 0-100</v>
      </c>
      <c r="AM1677" s="34">
        <v>0</v>
      </c>
      <c r="AN1677" s="34">
        <v>0</v>
      </c>
      <c r="AO1677" s="34">
        <v>0</v>
      </c>
      <c r="AP1677" s="34">
        <v>0</v>
      </c>
      <c r="AQ1677" s="34">
        <v>0</v>
      </c>
      <c r="AR1677" s="34">
        <v>0</v>
      </c>
      <c r="AS1677" s="34">
        <v>0</v>
      </c>
      <c r="AT1677" s="34">
        <v>3</v>
      </c>
      <c r="AU1677" s="34">
        <v>11</v>
      </c>
      <c r="AV1677" s="52">
        <v>68</v>
      </c>
      <c r="AW1677" s="57">
        <v>0</v>
      </c>
      <c r="AX1677" s="58" t="str">
        <f>IF(Tabela3[[#This Row],[Response]]=1, "Aceitou", "Não aceitou")</f>
        <v>Não aceitou</v>
      </c>
      <c r="AY1677" s="55" t="str">
        <f>Tabela3[[#This Row],[Faixa Recência]] &amp; " | " &amp; Tabela3[[#This Row],[Faixa Gasto]] &amp; " | " &amp; Tabela3[[#This Row],[Faixa ticket médio]]</f>
        <v>61-75 dias | R$ 0-100 | R$ 1–25</v>
      </c>
      <c r="AZ16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7" s="36"/>
    </row>
    <row r="1678" spans="1:54" x14ac:dyDescent="0.25">
      <c r="A1678" s="61">
        <v>1677</v>
      </c>
      <c r="B1678" s="37">
        <v>18358</v>
      </c>
      <c r="C1678" s="34">
        <v>1</v>
      </c>
      <c r="D1678" s="34">
        <v>0</v>
      </c>
      <c r="E1678" s="34">
        <v>49</v>
      </c>
      <c r="F1678" s="58" t="str">
        <f>IF('Base tratada'!$E1678&lt;=15,"0-15 dias",
IF('Base tratada'!$E1678&lt;=30, "16-30 dias",
IF('Base tratada'!$E1678&lt;=45, "31-45 dias",
IF('Base tratada'!$E1678&lt;=60, "46-60 dias",
IF('Base tratada'!$E1678&lt;=75, "61-75 dias", "76-99 dias")))))</f>
        <v>46-60 dias</v>
      </c>
      <c r="G1678" s="38">
        <v>31</v>
      </c>
      <c r="H1678" s="60" t="str">
        <f>IF('Base tratada'!$G1678&lt;=29,"24–29",
IF('Base tratada'!$G1678&lt;=39,"30–39",
IF('Base tratada'!$G1678&lt;=49,"40–49",
IF('Base tratada'!$G1678&lt;=59,"50–59",
IF('Base tratada'!$G1678&lt;=69,"60–69",
"70–80")))))</f>
        <v>30–39</v>
      </c>
      <c r="I1678" s="34">
        <v>2380</v>
      </c>
      <c r="J1678" s="58" t="str">
        <f>IF('Base tratada'!$K1678=1,"Divorciado",
IF('Base tratada'!$L1678=1,"Casado",
IF('Base tratada'!$M1678=1, "Solteiro",
IF('Base tratada'!$N1678=1,"Juntos",
"Viúvo"))))</f>
        <v>Solteiro</v>
      </c>
      <c r="K1678" s="34">
        <v>0</v>
      </c>
      <c r="L1678" s="34">
        <v>0</v>
      </c>
      <c r="M1678" s="34">
        <v>1</v>
      </c>
      <c r="N1678" s="34">
        <v>0</v>
      </c>
      <c r="O1678" s="34">
        <v>0</v>
      </c>
      <c r="P1678" s="34">
        <v>0</v>
      </c>
      <c r="Q1678" s="34">
        <v>0</v>
      </c>
      <c r="R1678" s="34">
        <v>1</v>
      </c>
      <c r="S1678" s="34">
        <v>0</v>
      </c>
      <c r="T1678" s="34">
        <v>0</v>
      </c>
      <c r="U1678" s="35">
        <v>6</v>
      </c>
      <c r="V1678" s="35">
        <v>8</v>
      </c>
      <c r="W1678" s="35">
        <v>19</v>
      </c>
      <c r="X1678" s="35">
        <v>16</v>
      </c>
      <c r="Y1678" s="35">
        <v>4</v>
      </c>
      <c r="Z1678" s="35">
        <v>4</v>
      </c>
      <c r="AA1678" s="34">
        <v>3</v>
      </c>
      <c r="AB1678" s="34">
        <v>7</v>
      </c>
      <c r="AC1678" s="34">
        <v>3</v>
      </c>
      <c r="AD1678" s="34">
        <v>0</v>
      </c>
      <c r="AE1678" s="34">
        <v>4</v>
      </c>
      <c r="AF1678" s="58">
        <f>'Base tratada'!$AC1678+'Base tratada'!$AD1678+'Base tratada'!$AE1678</f>
        <v>7</v>
      </c>
      <c r="AG16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78" s="58" t="str">
        <f>IF('Base tratada'!$AC1678&gt;=MAX('Base tratada'!$AD1678,'Base tratada'!$AE1678),"Web",
IF('Base tratada'!$AD1678&gt;='Base tratada'!$AE1678,"Catalog",
"Store"))</f>
        <v>Store</v>
      </c>
      <c r="AI1678" s="59">
        <f>IF('Base tratada'!$AF1678=0,"0",'Base tratada'!$AK1678/'Base tratada'!$AF1678)</f>
        <v>7.5714285714285712</v>
      </c>
      <c r="AJ1678" s="59" t="str">
        <f>IF('Base tratada'!$AI1678=0,"R$ 0",
IF('Base tratada'!$AI1678&lt;=25,"R$ 1–25",
IF('Base tratada'!$AI1678&lt;=50,"R$ 26–50",
"+R$ 50")))</f>
        <v>R$ 1–25</v>
      </c>
      <c r="AK1678" s="35">
        <v>53</v>
      </c>
      <c r="AL1678" s="58" t="str">
        <f>IF('Base tratada'!$AK1678&lt;=100,"R$ 0-100",
IF('Base tratada'!$AK1678&lt;=500,"R$ 101-500",
IF('Base tratada'!$AK1678&lt;=1000,"R$ 501-1000",
IF('Base tratada'!$AK1678&lt;=1500,"R$ 1001-1500",
"+R$ 1500"))))</f>
        <v>R$ 0-100</v>
      </c>
      <c r="AM1678" s="34">
        <v>0</v>
      </c>
      <c r="AN1678" s="34">
        <v>0</v>
      </c>
      <c r="AO1678" s="34">
        <v>0</v>
      </c>
      <c r="AP1678" s="34">
        <v>0</v>
      </c>
      <c r="AQ1678" s="34">
        <v>0</v>
      </c>
      <c r="AR1678" s="34">
        <v>0</v>
      </c>
      <c r="AS1678" s="34">
        <v>0</v>
      </c>
      <c r="AT1678" s="34">
        <v>3</v>
      </c>
      <c r="AU1678" s="34">
        <v>11</v>
      </c>
      <c r="AV1678" s="52">
        <v>49</v>
      </c>
      <c r="AW1678" s="57">
        <v>0</v>
      </c>
      <c r="AX1678" s="58" t="str">
        <f>IF(Tabela3[[#This Row],[Response]]=1, "Aceitou", "Não aceitou")</f>
        <v>Não aceitou</v>
      </c>
      <c r="AY1678" s="55" t="str">
        <f>Tabela3[[#This Row],[Faixa Recência]] &amp; " | " &amp; Tabela3[[#This Row],[Faixa Gasto]] &amp; " | " &amp; Tabela3[[#This Row],[Faixa ticket médio]]</f>
        <v>46-60 dias | R$ 0-100 | R$ 1–25</v>
      </c>
      <c r="AZ16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8" s="36"/>
    </row>
    <row r="1679" spans="1:54" x14ac:dyDescent="0.25">
      <c r="A1679" s="61">
        <v>1678</v>
      </c>
      <c r="B1679" s="37">
        <v>55012</v>
      </c>
      <c r="C1679" s="34">
        <v>0</v>
      </c>
      <c r="D1679" s="34">
        <v>1</v>
      </c>
      <c r="E1679" s="34">
        <v>85</v>
      </c>
      <c r="F1679" s="58" t="str">
        <f>IF('Base tratada'!$E1679&lt;=15,"0-15 dias",
IF('Base tratada'!$E1679&lt;=30, "16-30 dias",
IF('Base tratada'!$E1679&lt;=45, "31-45 dias",
IF('Base tratada'!$E1679&lt;=60, "46-60 dias",
IF('Base tratada'!$E1679&lt;=75, "61-75 dias", "76-99 dias")))))</f>
        <v>76-99 dias</v>
      </c>
      <c r="G1679" s="38">
        <v>47</v>
      </c>
      <c r="H1679" s="60" t="str">
        <f>IF('Base tratada'!$G1679&lt;=29,"24–29",
IF('Base tratada'!$G1679&lt;=39,"30–39",
IF('Base tratada'!$G1679&lt;=49,"40–49",
IF('Base tratada'!$G1679&lt;=59,"50–59",
IF('Base tratada'!$G1679&lt;=69,"60–69",
"70–80")))))</f>
        <v>40–49</v>
      </c>
      <c r="I1679" s="34">
        <v>2259</v>
      </c>
      <c r="J1679" s="58" t="str">
        <f>IF('Base tratada'!$K1679=1,"Divorciado",
IF('Base tratada'!$L1679=1,"Casado",
IF('Base tratada'!$M1679=1, "Solteiro",
IF('Base tratada'!$N1679=1,"Juntos",
"Viúvo"))))</f>
        <v>Juntos</v>
      </c>
      <c r="K1679" s="34">
        <v>0</v>
      </c>
      <c r="L1679" s="34">
        <v>0</v>
      </c>
      <c r="M1679" s="34">
        <v>0</v>
      </c>
      <c r="N1679" s="34">
        <v>1</v>
      </c>
      <c r="O1679" s="34">
        <v>0</v>
      </c>
      <c r="P1679" s="34">
        <v>0</v>
      </c>
      <c r="Q1679" s="34">
        <v>0</v>
      </c>
      <c r="R1679" s="34">
        <v>0</v>
      </c>
      <c r="S1679" s="34">
        <v>0</v>
      </c>
      <c r="T1679" s="34">
        <v>1</v>
      </c>
      <c r="U1679" s="35">
        <v>582</v>
      </c>
      <c r="V1679" s="35">
        <v>0</v>
      </c>
      <c r="W1679" s="35">
        <v>65</v>
      </c>
      <c r="X1679" s="35">
        <v>0</v>
      </c>
      <c r="Y1679" s="35">
        <v>0</v>
      </c>
      <c r="Z1679" s="35">
        <v>13</v>
      </c>
      <c r="AA1679" s="34">
        <v>6</v>
      </c>
      <c r="AB1679" s="34">
        <v>5</v>
      </c>
      <c r="AC1679" s="34">
        <v>8</v>
      </c>
      <c r="AD1679" s="34">
        <v>2</v>
      </c>
      <c r="AE1679" s="34">
        <v>9</v>
      </c>
      <c r="AF1679" s="58">
        <f>'Base tratada'!$AC1679+'Base tratada'!$AD1679+'Base tratada'!$AE1679</f>
        <v>19</v>
      </c>
      <c r="AG16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79" s="58" t="str">
        <f>IF('Base tratada'!$AC1679&gt;=MAX('Base tratada'!$AD1679,'Base tratada'!$AE1679),"Web",
IF('Base tratada'!$AD1679&gt;='Base tratada'!$AE1679,"Catalog",
"Store"))</f>
        <v>Store</v>
      </c>
      <c r="AI1679" s="59">
        <f>IF('Base tratada'!$AF1679=0,"0",'Base tratada'!$AK1679/'Base tratada'!$AF1679)</f>
        <v>34.05263157894737</v>
      </c>
      <c r="AJ1679" s="59" t="str">
        <f>IF('Base tratada'!$AI1679=0,"R$ 0",
IF('Base tratada'!$AI1679&lt;=25,"R$ 1–25",
IF('Base tratada'!$AI1679&lt;=50,"R$ 26–50",
"+R$ 50")))</f>
        <v>R$ 26–50</v>
      </c>
      <c r="AK1679" s="35">
        <v>647</v>
      </c>
      <c r="AL1679" s="58" t="str">
        <f>IF('Base tratada'!$AK1679&lt;=100,"R$ 0-100",
IF('Base tratada'!$AK1679&lt;=500,"R$ 101-500",
IF('Base tratada'!$AK1679&lt;=1000,"R$ 501-1000",
IF('Base tratada'!$AK1679&lt;=1500,"R$ 1001-1500",
"+R$ 1500"))))</f>
        <v>R$ 501-1000</v>
      </c>
      <c r="AM1679" s="34">
        <v>0</v>
      </c>
      <c r="AN1679" s="34">
        <v>0</v>
      </c>
      <c r="AO1679" s="34">
        <v>0</v>
      </c>
      <c r="AP1679" s="34">
        <v>0</v>
      </c>
      <c r="AQ1679" s="34">
        <v>0</v>
      </c>
      <c r="AR1679" s="34">
        <v>0</v>
      </c>
      <c r="AS1679" s="34">
        <v>0</v>
      </c>
      <c r="AT1679" s="34">
        <v>3</v>
      </c>
      <c r="AU1679" s="34">
        <v>11</v>
      </c>
      <c r="AV1679" s="52">
        <v>634</v>
      </c>
      <c r="AW1679" s="57">
        <v>0</v>
      </c>
      <c r="AX1679" s="58" t="str">
        <f>IF(Tabela3[[#This Row],[Response]]=1, "Aceitou", "Não aceitou")</f>
        <v>Não aceitou</v>
      </c>
      <c r="AY1679" s="55" t="str">
        <f>Tabela3[[#This Row],[Faixa Recência]] &amp; " | " &amp; Tabela3[[#This Row],[Faixa Gasto]] &amp; " | " &amp; Tabela3[[#This Row],[Faixa ticket médio]]</f>
        <v>76-99 dias | R$ 501-1000 | R$ 26–50</v>
      </c>
      <c r="AZ16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79" s="36"/>
    </row>
    <row r="1680" spans="1:54" x14ac:dyDescent="0.25">
      <c r="A1680" s="61">
        <v>1679</v>
      </c>
      <c r="B1680" s="37">
        <v>9722</v>
      </c>
      <c r="C1680" s="34">
        <v>1</v>
      </c>
      <c r="D1680" s="34">
        <v>0</v>
      </c>
      <c r="E1680" s="34">
        <v>7</v>
      </c>
      <c r="F1680" s="58" t="str">
        <f>IF('Base tratada'!$E1680&lt;=15,"0-15 dias",
IF('Base tratada'!$E1680&lt;=30, "16-30 dias",
IF('Base tratada'!$E1680&lt;=45, "31-45 dias",
IF('Base tratada'!$E1680&lt;=60, "46-60 dias",
IF('Base tratada'!$E1680&lt;=75, "61-75 dias", "76-99 dias")))))</f>
        <v>0-15 dias</v>
      </c>
      <c r="G1680" s="38">
        <v>47</v>
      </c>
      <c r="H1680" s="60" t="str">
        <f>IF('Base tratada'!$G1680&lt;=29,"24–29",
IF('Base tratada'!$G1680&lt;=39,"30–39",
IF('Base tratada'!$G1680&lt;=49,"40–49",
IF('Base tratada'!$G1680&lt;=59,"50–59",
IF('Base tratada'!$G1680&lt;=69,"60–69",
"70–80")))))</f>
        <v>40–49</v>
      </c>
      <c r="I1680" s="34">
        <v>2794</v>
      </c>
      <c r="J1680" s="58" t="str">
        <f>IF('Base tratada'!$K1680=1,"Divorciado",
IF('Base tratada'!$L1680=1,"Casado",
IF('Base tratada'!$M1680=1, "Solteiro",
IF('Base tratada'!$N1680=1,"Juntos",
"Viúvo"))))</f>
        <v>Juntos</v>
      </c>
      <c r="K1680" s="34">
        <v>0</v>
      </c>
      <c r="L1680" s="34">
        <v>0</v>
      </c>
      <c r="M1680" s="34">
        <v>0</v>
      </c>
      <c r="N1680" s="34">
        <v>1</v>
      </c>
      <c r="O1680" s="34">
        <v>0</v>
      </c>
      <c r="P1680" s="34">
        <v>0</v>
      </c>
      <c r="Q1680" s="34">
        <v>1</v>
      </c>
      <c r="R1680" s="34">
        <v>0</v>
      </c>
      <c r="S1680" s="34">
        <v>0</v>
      </c>
      <c r="T1680" s="34">
        <v>0</v>
      </c>
      <c r="U1680" s="35">
        <v>6</v>
      </c>
      <c r="V1680" s="35">
        <v>17</v>
      </c>
      <c r="W1680" s="35">
        <v>16</v>
      </c>
      <c r="X1680" s="35">
        <v>6</v>
      </c>
      <c r="Y1680" s="35">
        <v>16</v>
      </c>
      <c r="Z1680" s="35">
        <v>42</v>
      </c>
      <c r="AA1680" s="34">
        <v>4</v>
      </c>
      <c r="AB1680" s="34">
        <v>8</v>
      </c>
      <c r="AC1680" s="34">
        <v>3</v>
      </c>
      <c r="AD1680" s="34">
        <v>1</v>
      </c>
      <c r="AE1680" s="34">
        <v>3</v>
      </c>
      <c r="AF1680" s="58">
        <f>'Base tratada'!$AC1680+'Base tratada'!$AD1680+'Base tratada'!$AE1680</f>
        <v>7</v>
      </c>
      <c r="AG16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80" s="58" t="str">
        <f>IF('Base tratada'!$AC1680&gt;=MAX('Base tratada'!$AD1680,'Base tratada'!$AE1680),"Web",
IF('Base tratada'!$AD1680&gt;='Base tratada'!$AE1680,"Catalog",
"Store"))</f>
        <v>Web</v>
      </c>
      <c r="AI1680" s="59">
        <f>IF('Base tratada'!$AF1680=0,"0",'Base tratada'!$AK1680/'Base tratada'!$AF1680)</f>
        <v>8.7142857142857135</v>
      </c>
      <c r="AJ1680" s="59" t="str">
        <f>IF('Base tratada'!$AI1680=0,"R$ 0",
IF('Base tratada'!$AI1680&lt;=25,"R$ 1–25",
IF('Base tratada'!$AI1680&lt;=50,"R$ 26–50",
"+R$ 50")))</f>
        <v>R$ 1–25</v>
      </c>
      <c r="AK1680" s="35">
        <v>61</v>
      </c>
      <c r="AL1680" s="58" t="str">
        <f>IF('Base tratada'!$AK1680&lt;=100,"R$ 0-100",
IF('Base tratada'!$AK1680&lt;=500,"R$ 101-500",
IF('Base tratada'!$AK1680&lt;=1000,"R$ 501-1000",
IF('Base tratada'!$AK1680&lt;=1500,"R$ 1001-1500",
"+R$ 1500"))))</f>
        <v>R$ 0-100</v>
      </c>
      <c r="AM1680" s="34">
        <v>0</v>
      </c>
      <c r="AN1680" s="34">
        <v>0</v>
      </c>
      <c r="AO1680" s="34">
        <v>0</v>
      </c>
      <c r="AP1680" s="34">
        <v>0</v>
      </c>
      <c r="AQ1680" s="34">
        <v>0</v>
      </c>
      <c r="AR1680" s="34">
        <v>0</v>
      </c>
      <c r="AS1680" s="34">
        <v>0</v>
      </c>
      <c r="AT1680" s="34">
        <v>3</v>
      </c>
      <c r="AU1680" s="34">
        <v>11</v>
      </c>
      <c r="AV1680" s="52">
        <v>19</v>
      </c>
      <c r="AW1680" s="57">
        <v>1</v>
      </c>
      <c r="AX1680" s="58" t="str">
        <f>IF(Tabela3[[#This Row],[Response]]=1, "Aceitou", "Não aceitou")</f>
        <v>Aceitou</v>
      </c>
      <c r="AY1680" s="55" t="str">
        <f>Tabela3[[#This Row],[Faixa Recência]] &amp; " | " &amp; Tabela3[[#This Row],[Faixa Gasto]] &amp; " | " &amp; Tabela3[[#This Row],[Faixa ticket médio]]</f>
        <v>0-15 dias | R$ 0-100 | R$ 1–25</v>
      </c>
      <c r="AZ16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0" s="36"/>
    </row>
    <row r="1681" spans="1:54" x14ac:dyDescent="0.25">
      <c r="A1681" s="61">
        <v>1680</v>
      </c>
      <c r="B1681" s="37">
        <v>38175</v>
      </c>
      <c r="C1681" s="34">
        <v>1</v>
      </c>
      <c r="D1681" s="34">
        <v>0</v>
      </c>
      <c r="E1681" s="34">
        <v>6</v>
      </c>
      <c r="F1681" s="58" t="str">
        <f>IF('Base tratada'!$E1681&lt;=15,"0-15 dias",
IF('Base tratada'!$E1681&lt;=30, "16-30 dias",
IF('Base tratada'!$E1681&lt;=45, "31-45 dias",
IF('Base tratada'!$E1681&lt;=60, "46-60 dias",
IF('Base tratada'!$E1681&lt;=75, "61-75 dias", "76-99 dias")))))</f>
        <v>0-15 dias</v>
      </c>
      <c r="G1681" s="38">
        <v>36</v>
      </c>
      <c r="H1681" s="60" t="str">
        <f>IF('Base tratada'!$G1681&lt;=29,"24–29",
IF('Base tratada'!$G1681&lt;=39,"30–39",
IF('Base tratada'!$G1681&lt;=49,"40–49",
IF('Base tratada'!$G1681&lt;=59,"50–59",
IF('Base tratada'!$G1681&lt;=69,"60–69",
"70–80")))))</f>
        <v>30–39</v>
      </c>
      <c r="I1681" s="34">
        <v>2438</v>
      </c>
      <c r="J1681" s="58" t="str">
        <f>IF('Base tratada'!$K1681=1,"Divorciado",
IF('Base tratada'!$L1681=1,"Casado",
IF('Base tratada'!$M1681=1, "Solteiro",
IF('Base tratada'!$N1681=1,"Juntos",
"Viúvo"))))</f>
        <v>Casado</v>
      </c>
      <c r="K1681" s="34">
        <v>0</v>
      </c>
      <c r="L1681" s="34">
        <v>1</v>
      </c>
      <c r="M1681" s="34">
        <v>0</v>
      </c>
      <c r="N1681" s="34">
        <v>0</v>
      </c>
      <c r="O1681" s="34">
        <v>0</v>
      </c>
      <c r="P1681" s="34">
        <v>0</v>
      </c>
      <c r="Q1681" s="34">
        <v>0</v>
      </c>
      <c r="R1681" s="34">
        <v>0</v>
      </c>
      <c r="S1681" s="34">
        <v>0</v>
      </c>
      <c r="T1681" s="34">
        <v>1</v>
      </c>
      <c r="U1681" s="35">
        <v>70</v>
      </c>
      <c r="V1681" s="35">
        <v>6</v>
      </c>
      <c r="W1681" s="35">
        <v>69</v>
      </c>
      <c r="X1681" s="35">
        <v>2</v>
      </c>
      <c r="Y1681" s="35">
        <v>3</v>
      </c>
      <c r="Z1681" s="35">
        <v>3</v>
      </c>
      <c r="AA1681" s="34">
        <v>3</v>
      </c>
      <c r="AB1681" s="34">
        <v>7</v>
      </c>
      <c r="AC1681" s="34">
        <v>3</v>
      </c>
      <c r="AD1681" s="34">
        <v>1</v>
      </c>
      <c r="AE1681" s="34">
        <v>4</v>
      </c>
      <c r="AF1681" s="58">
        <f>'Base tratada'!$AC1681+'Base tratada'!$AD1681+'Base tratada'!$AE1681</f>
        <v>8</v>
      </c>
      <c r="AG16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81" s="58" t="str">
        <f>IF('Base tratada'!$AC1681&gt;=MAX('Base tratada'!$AD1681,'Base tratada'!$AE1681),"Web",
IF('Base tratada'!$AD1681&gt;='Base tratada'!$AE1681,"Catalog",
"Store"))</f>
        <v>Store</v>
      </c>
      <c r="AI1681" s="59">
        <f>IF('Base tratada'!$AF1681=0,"0",'Base tratada'!$AK1681/'Base tratada'!$AF1681)</f>
        <v>18.75</v>
      </c>
      <c r="AJ1681" s="59" t="str">
        <f>IF('Base tratada'!$AI1681=0,"R$ 0",
IF('Base tratada'!$AI1681&lt;=25,"R$ 1–25",
IF('Base tratada'!$AI1681&lt;=50,"R$ 26–50",
"+R$ 50")))</f>
        <v>R$ 1–25</v>
      </c>
      <c r="AK1681" s="35">
        <v>150</v>
      </c>
      <c r="AL1681" s="58" t="str">
        <f>IF('Base tratada'!$AK1681&lt;=100,"R$ 0-100",
IF('Base tratada'!$AK1681&lt;=500,"R$ 101-500",
IF('Base tratada'!$AK1681&lt;=1000,"R$ 501-1000",
IF('Base tratada'!$AK1681&lt;=1500,"R$ 1001-1500",
"+R$ 1500"))))</f>
        <v>R$ 101-500</v>
      </c>
      <c r="AM1681" s="34">
        <v>0</v>
      </c>
      <c r="AN1681" s="34">
        <v>0</v>
      </c>
      <c r="AO1681" s="34">
        <v>0</v>
      </c>
      <c r="AP1681" s="34">
        <v>0</v>
      </c>
      <c r="AQ1681" s="34">
        <v>0</v>
      </c>
      <c r="AR1681" s="34">
        <v>0</v>
      </c>
      <c r="AS1681" s="34">
        <v>0</v>
      </c>
      <c r="AT1681" s="34">
        <v>3</v>
      </c>
      <c r="AU1681" s="34">
        <v>11</v>
      </c>
      <c r="AV1681" s="52">
        <v>147</v>
      </c>
      <c r="AW1681" s="57">
        <v>0</v>
      </c>
      <c r="AX1681" s="58" t="str">
        <f>IF(Tabela3[[#This Row],[Response]]=1, "Aceitou", "Não aceitou")</f>
        <v>Não aceitou</v>
      </c>
      <c r="AY1681" s="55" t="str">
        <f>Tabela3[[#This Row],[Faixa Recência]] &amp; " | " &amp; Tabela3[[#This Row],[Faixa Gasto]] &amp; " | " &amp; Tabela3[[#This Row],[Faixa ticket médio]]</f>
        <v>0-15 dias | R$ 101-500 | R$ 1–25</v>
      </c>
      <c r="AZ16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1" s="36"/>
    </row>
    <row r="1682" spans="1:54" x14ac:dyDescent="0.25">
      <c r="A1682" s="61">
        <v>1681</v>
      </c>
      <c r="B1682" s="37">
        <v>58656</v>
      </c>
      <c r="C1682" s="34">
        <v>0</v>
      </c>
      <c r="D1682" s="34">
        <v>1</v>
      </c>
      <c r="E1682" s="34">
        <v>25</v>
      </c>
      <c r="F1682" s="58" t="str">
        <f>IF('Base tratada'!$E1682&lt;=15,"0-15 dias",
IF('Base tratada'!$E1682&lt;=30, "16-30 dias",
IF('Base tratada'!$E1682&lt;=45, "31-45 dias",
IF('Base tratada'!$E1682&lt;=60, "46-60 dias",
IF('Base tratada'!$E1682&lt;=75, "61-75 dias", "76-99 dias")))))</f>
        <v>16-30 dias</v>
      </c>
      <c r="G1682" s="38">
        <v>64</v>
      </c>
      <c r="H1682" s="60" t="str">
        <f>IF('Base tratada'!$G1682&lt;=29,"24–29",
IF('Base tratada'!$G1682&lt;=39,"30–39",
IF('Base tratada'!$G1682&lt;=49,"40–49",
IF('Base tratada'!$G1682&lt;=59,"50–59",
IF('Base tratada'!$G1682&lt;=69,"60–69",
"70–80")))))</f>
        <v>60–69</v>
      </c>
      <c r="I1682" s="34">
        <v>2806</v>
      </c>
      <c r="J1682" s="58" t="str">
        <f>IF('Base tratada'!$K1682=1,"Divorciado",
IF('Base tratada'!$L1682=1,"Casado",
IF('Base tratada'!$M1682=1, "Solteiro",
IF('Base tratada'!$N1682=1,"Juntos",
"Viúvo"))))</f>
        <v>Juntos</v>
      </c>
      <c r="K1682" s="34">
        <v>0</v>
      </c>
      <c r="L1682" s="34">
        <v>0</v>
      </c>
      <c r="M1682" s="34">
        <v>0</v>
      </c>
      <c r="N1682" s="34">
        <v>1</v>
      </c>
      <c r="O1682" s="34">
        <v>0</v>
      </c>
      <c r="P1682" s="34">
        <v>0</v>
      </c>
      <c r="Q1682" s="34">
        <v>0</v>
      </c>
      <c r="R1682" s="34">
        <v>0</v>
      </c>
      <c r="S1682" s="34">
        <v>1</v>
      </c>
      <c r="T1682" s="34">
        <v>0</v>
      </c>
      <c r="U1682" s="35">
        <v>962</v>
      </c>
      <c r="V1682" s="35">
        <v>12</v>
      </c>
      <c r="W1682" s="35">
        <v>194</v>
      </c>
      <c r="X1682" s="35">
        <v>16</v>
      </c>
      <c r="Y1682" s="35">
        <v>24</v>
      </c>
      <c r="Z1682" s="35">
        <v>12</v>
      </c>
      <c r="AA1682" s="34">
        <v>4</v>
      </c>
      <c r="AB1682" s="34">
        <v>6</v>
      </c>
      <c r="AC1682" s="34">
        <v>7</v>
      </c>
      <c r="AD1682" s="34">
        <v>8</v>
      </c>
      <c r="AE1682" s="34">
        <v>13</v>
      </c>
      <c r="AF1682" s="58">
        <f>'Base tratada'!$AC1682+'Base tratada'!$AD1682+'Base tratada'!$AE1682</f>
        <v>28</v>
      </c>
      <c r="AG16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82" s="58" t="str">
        <f>IF('Base tratada'!$AC1682&gt;=MAX('Base tratada'!$AD1682,'Base tratada'!$AE1682),"Web",
IF('Base tratada'!$AD1682&gt;='Base tratada'!$AE1682,"Catalog",
"Store"))</f>
        <v>Store</v>
      </c>
      <c r="AI1682" s="59">
        <f>IF('Base tratada'!$AF1682=0,"0",'Base tratada'!$AK1682/'Base tratada'!$AF1682)</f>
        <v>43.142857142857146</v>
      </c>
      <c r="AJ1682" s="59" t="str">
        <f>IF('Base tratada'!$AI1682=0,"R$ 0",
IF('Base tratada'!$AI1682&lt;=25,"R$ 1–25",
IF('Base tratada'!$AI1682&lt;=50,"R$ 26–50",
"+R$ 50")))</f>
        <v>R$ 26–50</v>
      </c>
      <c r="AK1682" s="35">
        <v>1208</v>
      </c>
      <c r="AL1682" s="58" t="str">
        <f>IF('Base tratada'!$AK1682&lt;=100,"R$ 0-100",
IF('Base tratada'!$AK1682&lt;=500,"R$ 101-500",
IF('Base tratada'!$AK1682&lt;=1000,"R$ 501-1000",
IF('Base tratada'!$AK1682&lt;=1500,"R$ 1001-1500",
"+R$ 1500"))))</f>
        <v>R$ 1001-1500</v>
      </c>
      <c r="AM1682" s="34">
        <v>0</v>
      </c>
      <c r="AN1682" s="34">
        <v>0</v>
      </c>
      <c r="AO1682" s="34">
        <v>0</v>
      </c>
      <c r="AP1682" s="34">
        <v>0</v>
      </c>
      <c r="AQ1682" s="34">
        <v>1</v>
      </c>
      <c r="AR1682" s="34">
        <v>1</v>
      </c>
      <c r="AS1682" s="34">
        <v>0</v>
      </c>
      <c r="AT1682" s="34">
        <v>3</v>
      </c>
      <c r="AU1682" s="34">
        <v>11</v>
      </c>
      <c r="AV1682" s="52">
        <v>1196</v>
      </c>
      <c r="AW1682" s="57">
        <v>0</v>
      </c>
      <c r="AX1682" s="58" t="str">
        <f>IF(Tabela3[[#This Row],[Response]]=1, "Aceitou", "Não aceitou")</f>
        <v>Não aceitou</v>
      </c>
      <c r="AY1682" s="55" t="str">
        <f>Tabela3[[#This Row],[Faixa Recência]] &amp; " | " &amp; Tabela3[[#This Row],[Faixa Gasto]] &amp; " | " &amp; Tabela3[[#This Row],[Faixa ticket médio]]</f>
        <v>16-30 dias | R$ 1001-1500 | R$ 26–50</v>
      </c>
      <c r="AZ16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82" s="36"/>
    </row>
    <row r="1683" spans="1:54" x14ac:dyDescent="0.25">
      <c r="A1683" s="61">
        <v>1682</v>
      </c>
      <c r="B1683" s="37">
        <v>52117</v>
      </c>
      <c r="C1683" s="34">
        <v>0</v>
      </c>
      <c r="D1683" s="34">
        <v>1</v>
      </c>
      <c r="E1683" s="34">
        <v>55</v>
      </c>
      <c r="F1683" s="58" t="str">
        <f>IF('Base tratada'!$E1683&lt;=15,"0-15 dias",
IF('Base tratada'!$E1683&lt;=30, "16-30 dias",
IF('Base tratada'!$E1683&lt;=45, "31-45 dias",
IF('Base tratada'!$E1683&lt;=60, "46-60 dias",
IF('Base tratada'!$E1683&lt;=75, "61-75 dias", "76-99 dias")))))</f>
        <v>46-60 dias</v>
      </c>
      <c r="G1683" s="38">
        <v>55</v>
      </c>
      <c r="H1683" s="60" t="str">
        <f>IF('Base tratada'!$G1683&lt;=29,"24–29",
IF('Base tratada'!$G1683&lt;=39,"30–39",
IF('Base tratada'!$G1683&lt;=49,"40–49",
IF('Base tratada'!$G1683&lt;=59,"50–59",
IF('Base tratada'!$G1683&lt;=69,"60–69",
"70–80")))))</f>
        <v>50–59</v>
      </c>
      <c r="I1683" s="34">
        <v>2841</v>
      </c>
      <c r="J1683" s="58" t="str">
        <f>IF('Base tratada'!$K1683=1,"Divorciado",
IF('Base tratada'!$L1683=1,"Casado",
IF('Base tratada'!$M1683=1, "Solteiro",
IF('Base tratada'!$N1683=1,"Juntos",
"Viúvo"))))</f>
        <v>Juntos</v>
      </c>
      <c r="K1683" s="34">
        <v>0</v>
      </c>
      <c r="L1683" s="34">
        <v>0</v>
      </c>
      <c r="M1683" s="34">
        <v>0</v>
      </c>
      <c r="N1683" s="34">
        <v>1</v>
      </c>
      <c r="O1683" s="34">
        <v>0</v>
      </c>
      <c r="P1683" s="34">
        <v>0</v>
      </c>
      <c r="Q1683" s="34">
        <v>0</v>
      </c>
      <c r="R1683" s="34">
        <v>1</v>
      </c>
      <c r="S1683" s="34">
        <v>0</v>
      </c>
      <c r="T1683" s="34">
        <v>0</v>
      </c>
      <c r="U1683" s="35">
        <v>112</v>
      </c>
      <c r="V1683" s="35">
        <v>10</v>
      </c>
      <c r="W1683" s="35">
        <v>107</v>
      </c>
      <c r="X1683" s="35">
        <v>30</v>
      </c>
      <c r="Y1683" s="35">
        <v>0</v>
      </c>
      <c r="Z1683" s="35">
        <v>20</v>
      </c>
      <c r="AA1683" s="34">
        <v>2</v>
      </c>
      <c r="AB1683" s="34">
        <v>7</v>
      </c>
      <c r="AC1683" s="34">
        <v>5</v>
      </c>
      <c r="AD1683" s="34">
        <v>2</v>
      </c>
      <c r="AE1683" s="34">
        <v>4</v>
      </c>
      <c r="AF1683" s="58">
        <f>'Base tratada'!$AC1683+'Base tratada'!$AD1683+'Base tratada'!$AE1683</f>
        <v>11</v>
      </c>
      <c r="AG16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83" s="58" t="str">
        <f>IF('Base tratada'!$AC1683&gt;=MAX('Base tratada'!$AD1683,'Base tratada'!$AE1683),"Web",
IF('Base tratada'!$AD1683&gt;='Base tratada'!$AE1683,"Catalog",
"Store"))</f>
        <v>Web</v>
      </c>
      <c r="AI1683" s="59">
        <f>IF('Base tratada'!$AF1683=0,"0",'Base tratada'!$AK1683/'Base tratada'!$AF1683)</f>
        <v>23.545454545454547</v>
      </c>
      <c r="AJ1683" s="59" t="str">
        <f>IF('Base tratada'!$AI1683=0,"R$ 0",
IF('Base tratada'!$AI1683&lt;=25,"R$ 1–25",
IF('Base tratada'!$AI1683&lt;=50,"R$ 26–50",
"+R$ 50")))</f>
        <v>R$ 1–25</v>
      </c>
      <c r="AK1683" s="35">
        <v>259</v>
      </c>
      <c r="AL1683" s="58" t="str">
        <f>IF('Base tratada'!$AK1683&lt;=100,"R$ 0-100",
IF('Base tratada'!$AK1683&lt;=500,"R$ 101-500",
IF('Base tratada'!$AK1683&lt;=1000,"R$ 501-1000",
IF('Base tratada'!$AK1683&lt;=1500,"R$ 1001-1500",
"+R$ 1500"))))</f>
        <v>R$ 101-500</v>
      </c>
      <c r="AM1683" s="34">
        <v>0</v>
      </c>
      <c r="AN1683" s="34">
        <v>0</v>
      </c>
      <c r="AO1683" s="34">
        <v>0</v>
      </c>
      <c r="AP1683" s="34">
        <v>0</v>
      </c>
      <c r="AQ1683" s="34">
        <v>0</v>
      </c>
      <c r="AR1683" s="34">
        <v>0</v>
      </c>
      <c r="AS1683" s="34">
        <v>0</v>
      </c>
      <c r="AT1683" s="34">
        <v>3</v>
      </c>
      <c r="AU1683" s="34">
        <v>11</v>
      </c>
      <c r="AV1683" s="52">
        <v>239</v>
      </c>
      <c r="AW1683" s="57">
        <v>0</v>
      </c>
      <c r="AX1683" s="58" t="str">
        <f>IF(Tabela3[[#This Row],[Response]]=1, "Aceitou", "Não aceitou")</f>
        <v>Não aceitou</v>
      </c>
      <c r="AY1683" s="55" t="str">
        <f>Tabela3[[#This Row],[Faixa Recência]] &amp; " | " &amp; Tabela3[[#This Row],[Faixa Gasto]] &amp; " | " &amp; Tabela3[[#This Row],[Faixa ticket médio]]</f>
        <v>46-60 dias | R$ 101-500 | R$ 1–25</v>
      </c>
      <c r="AZ16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3" s="36"/>
    </row>
    <row r="1684" spans="1:54" x14ac:dyDescent="0.25">
      <c r="A1684" s="61">
        <v>1683</v>
      </c>
      <c r="B1684" s="37">
        <v>64813</v>
      </c>
      <c r="C1684" s="34">
        <v>1</v>
      </c>
      <c r="D1684" s="34">
        <v>0</v>
      </c>
      <c r="E1684" s="34">
        <v>81</v>
      </c>
      <c r="F1684" s="58" t="str">
        <f>IF('Base tratada'!$E1684&lt;=15,"0-15 dias",
IF('Base tratada'!$E1684&lt;=30, "16-30 dias",
IF('Base tratada'!$E1684&lt;=45, "31-45 dias",
IF('Base tratada'!$E1684&lt;=60, "46-60 dias",
IF('Base tratada'!$E1684&lt;=75, "61-75 dias", "76-99 dias")))))</f>
        <v>76-99 dias</v>
      </c>
      <c r="G1684" s="38">
        <v>42</v>
      </c>
      <c r="H1684" s="60" t="str">
        <f>IF('Base tratada'!$G1684&lt;=29,"24–29",
IF('Base tratada'!$G1684&lt;=39,"30–39",
IF('Base tratada'!$G1684&lt;=49,"40–49",
IF('Base tratada'!$G1684&lt;=59,"50–59",
IF('Base tratada'!$G1684&lt;=69,"60–69",
"70–80")))))</f>
        <v>40–49</v>
      </c>
      <c r="I1684" s="34">
        <v>2337</v>
      </c>
      <c r="J1684" s="58" t="str">
        <f>IF('Base tratada'!$K1684=1,"Divorciado",
IF('Base tratada'!$L1684=1,"Casado",
IF('Base tratada'!$M1684=1, "Solteiro",
IF('Base tratada'!$N1684=1,"Juntos",
"Viúvo"))))</f>
        <v>Casado</v>
      </c>
      <c r="K1684" s="34">
        <v>0</v>
      </c>
      <c r="L1684" s="34">
        <v>1</v>
      </c>
      <c r="M1684" s="34">
        <v>0</v>
      </c>
      <c r="N1684" s="34">
        <v>0</v>
      </c>
      <c r="O1684" s="34">
        <v>0</v>
      </c>
      <c r="P1684" s="34">
        <v>0</v>
      </c>
      <c r="Q1684" s="34">
        <v>0</v>
      </c>
      <c r="R1684" s="34">
        <v>1</v>
      </c>
      <c r="S1684" s="34">
        <v>0</v>
      </c>
      <c r="T1684" s="34">
        <v>0</v>
      </c>
      <c r="U1684" s="35">
        <v>293</v>
      </c>
      <c r="V1684" s="35">
        <v>0</v>
      </c>
      <c r="W1684" s="35">
        <v>124</v>
      </c>
      <c r="X1684" s="35">
        <v>179</v>
      </c>
      <c r="Y1684" s="35">
        <v>97</v>
      </c>
      <c r="Z1684" s="35">
        <v>52</v>
      </c>
      <c r="AA1684" s="34">
        <v>1</v>
      </c>
      <c r="AB1684" s="34">
        <v>5</v>
      </c>
      <c r="AC1684" s="34">
        <v>7</v>
      </c>
      <c r="AD1684" s="34">
        <v>2</v>
      </c>
      <c r="AE1684" s="34">
        <v>10</v>
      </c>
      <c r="AF1684" s="58">
        <f>'Base tratada'!$AC1684+'Base tratada'!$AD1684+'Base tratada'!$AE1684</f>
        <v>19</v>
      </c>
      <c r="AG16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84" s="58" t="str">
        <f>IF('Base tratada'!$AC1684&gt;=MAX('Base tratada'!$AD1684,'Base tratada'!$AE1684),"Web",
IF('Base tratada'!$AD1684&gt;='Base tratada'!$AE1684,"Catalog",
"Store"))</f>
        <v>Store</v>
      </c>
      <c r="AI1684" s="59">
        <f>IF('Base tratada'!$AF1684=0,"0",'Base tratada'!$AK1684/'Base tratada'!$AF1684)</f>
        <v>36.473684210526315</v>
      </c>
      <c r="AJ1684" s="59" t="str">
        <f>IF('Base tratada'!$AI1684=0,"R$ 0",
IF('Base tratada'!$AI1684&lt;=25,"R$ 1–25",
IF('Base tratada'!$AI1684&lt;=50,"R$ 26–50",
"+R$ 50")))</f>
        <v>R$ 26–50</v>
      </c>
      <c r="AK1684" s="35">
        <v>693</v>
      </c>
      <c r="AL1684" s="58" t="str">
        <f>IF('Base tratada'!$AK1684&lt;=100,"R$ 0-100",
IF('Base tratada'!$AK1684&lt;=500,"R$ 101-500",
IF('Base tratada'!$AK1684&lt;=1000,"R$ 501-1000",
IF('Base tratada'!$AK1684&lt;=1500,"R$ 1001-1500",
"+R$ 1500"))))</f>
        <v>R$ 501-1000</v>
      </c>
      <c r="AM1684" s="34">
        <v>0</v>
      </c>
      <c r="AN1684" s="34">
        <v>0</v>
      </c>
      <c r="AO1684" s="34">
        <v>0</v>
      </c>
      <c r="AP1684" s="34">
        <v>0</v>
      </c>
      <c r="AQ1684" s="34">
        <v>0</v>
      </c>
      <c r="AR1684" s="34">
        <v>0</v>
      </c>
      <c r="AS1684" s="34">
        <v>0</v>
      </c>
      <c r="AT1684" s="34">
        <v>3</v>
      </c>
      <c r="AU1684" s="34">
        <v>11</v>
      </c>
      <c r="AV1684" s="52">
        <v>641</v>
      </c>
      <c r="AW1684" s="57">
        <v>0</v>
      </c>
      <c r="AX1684" s="58" t="str">
        <f>IF(Tabela3[[#This Row],[Response]]=1, "Aceitou", "Não aceitou")</f>
        <v>Não aceitou</v>
      </c>
      <c r="AY1684" s="55" t="str">
        <f>Tabela3[[#This Row],[Faixa Recência]] &amp; " | " &amp; Tabela3[[#This Row],[Faixa Gasto]] &amp; " | " &amp; Tabela3[[#This Row],[Faixa ticket médio]]</f>
        <v>76-99 dias | R$ 501-1000 | R$ 26–50</v>
      </c>
      <c r="AZ16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4" s="36"/>
    </row>
    <row r="1685" spans="1:54" x14ac:dyDescent="0.25">
      <c r="A1685" s="61">
        <v>1684</v>
      </c>
      <c r="B1685" s="37">
        <v>54222</v>
      </c>
      <c r="C1685" s="34">
        <v>0</v>
      </c>
      <c r="D1685" s="34">
        <v>1</v>
      </c>
      <c r="E1685" s="34">
        <v>98</v>
      </c>
      <c r="F1685" s="58" t="str">
        <f>IF('Base tratada'!$E1685&lt;=15,"0-15 dias",
IF('Base tratada'!$E1685&lt;=30, "16-30 dias",
IF('Base tratada'!$E1685&lt;=45, "31-45 dias",
IF('Base tratada'!$E1685&lt;=60, "46-60 dias",
IF('Base tratada'!$E1685&lt;=75, "61-75 dias", "76-99 dias")))))</f>
        <v>76-99 dias</v>
      </c>
      <c r="G1685" s="38">
        <v>47</v>
      </c>
      <c r="H1685" s="60" t="str">
        <f>IF('Base tratada'!$G1685&lt;=29,"24–29",
IF('Base tratada'!$G1685&lt;=39,"30–39",
IF('Base tratada'!$G1685&lt;=49,"40–49",
IF('Base tratada'!$G1685&lt;=59,"50–59",
IF('Base tratada'!$G1685&lt;=69,"60–69",
"70–80")))))</f>
        <v>40–49</v>
      </c>
      <c r="I1685" s="34">
        <v>2279</v>
      </c>
      <c r="J1685" s="58" t="str">
        <f>IF('Base tratada'!$K1685=1,"Divorciado",
IF('Base tratada'!$L1685=1,"Casado",
IF('Base tratada'!$M1685=1, "Solteiro",
IF('Base tratada'!$N1685=1,"Juntos",
"Viúvo"))))</f>
        <v>Casado</v>
      </c>
      <c r="K1685" s="34">
        <v>0</v>
      </c>
      <c r="L1685" s="34">
        <v>1</v>
      </c>
      <c r="M1685" s="34">
        <v>0</v>
      </c>
      <c r="N1685" s="34">
        <v>0</v>
      </c>
      <c r="O1685" s="34">
        <v>0</v>
      </c>
      <c r="P1685" s="34">
        <v>0</v>
      </c>
      <c r="Q1685" s="34">
        <v>0</v>
      </c>
      <c r="R1685" s="34">
        <v>0</v>
      </c>
      <c r="S1685" s="34">
        <v>0</v>
      </c>
      <c r="T1685" s="34">
        <v>1</v>
      </c>
      <c r="U1685" s="35">
        <v>199</v>
      </c>
      <c r="V1685" s="35">
        <v>12</v>
      </c>
      <c r="W1685" s="35">
        <v>31</v>
      </c>
      <c r="X1685" s="35">
        <v>3</v>
      </c>
      <c r="Y1685" s="35">
        <v>12</v>
      </c>
      <c r="Z1685" s="35">
        <v>7</v>
      </c>
      <c r="AA1685" s="34">
        <v>1</v>
      </c>
      <c r="AB1685" s="34">
        <v>3</v>
      </c>
      <c r="AC1685" s="34">
        <v>3</v>
      </c>
      <c r="AD1685" s="34">
        <v>3</v>
      </c>
      <c r="AE1685" s="34">
        <v>5</v>
      </c>
      <c r="AF1685" s="58">
        <f>'Base tratada'!$AC1685+'Base tratada'!$AD1685+'Base tratada'!$AE1685</f>
        <v>11</v>
      </c>
      <c r="AG16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85" s="58" t="str">
        <f>IF('Base tratada'!$AC1685&gt;=MAX('Base tratada'!$AD1685,'Base tratada'!$AE1685),"Web",
IF('Base tratada'!$AD1685&gt;='Base tratada'!$AE1685,"Catalog",
"Store"))</f>
        <v>Store</v>
      </c>
      <c r="AI1685" s="59">
        <f>IF('Base tratada'!$AF1685=0,"0",'Base tratada'!$AK1685/'Base tratada'!$AF1685)</f>
        <v>23.363636363636363</v>
      </c>
      <c r="AJ1685" s="59" t="str">
        <f>IF('Base tratada'!$AI1685=0,"R$ 0",
IF('Base tratada'!$AI1685&lt;=25,"R$ 1–25",
IF('Base tratada'!$AI1685&lt;=50,"R$ 26–50",
"+R$ 50")))</f>
        <v>R$ 1–25</v>
      </c>
      <c r="AK1685" s="35">
        <v>257</v>
      </c>
      <c r="AL1685" s="58" t="str">
        <f>IF('Base tratada'!$AK1685&lt;=100,"R$ 0-100",
IF('Base tratada'!$AK1685&lt;=500,"R$ 101-500",
IF('Base tratada'!$AK1685&lt;=1000,"R$ 501-1000",
IF('Base tratada'!$AK1685&lt;=1500,"R$ 1001-1500",
"+R$ 1500"))))</f>
        <v>R$ 101-500</v>
      </c>
      <c r="AM1685" s="34">
        <v>0</v>
      </c>
      <c r="AN1685" s="34">
        <v>0</v>
      </c>
      <c r="AO1685" s="34">
        <v>0</v>
      </c>
      <c r="AP1685" s="34">
        <v>0</v>
      </c>
      <c r="AQ1685" s="34">
        <v>0</v>
      </c>
      <c r="AR1685" s="34">
        <v>0</v>
      </c>
      <c r="AS1685" s="34">
        <v>0</v>
      </c>
      <c r="AT1685" s="34">
        <v>3</v>
      </c>
      <c r="AU1685" s="34">
        <v>11</v>
      </c>
      <c r="AV1685" s="52">
        <v>250</v>
      </c>
      <c r="AW1685" s="57">
        <v>0</v>
      </c>
      <c r="AX1685" s="58" t="str">
        <f>IF(Tabela3[[#This Row],[Response]]=1, "Aceitou", "Não aceitou")</f>
        <v>Não aceitou</v>
      </c>
      <c r="AY1685" s="55" t="str">
        <f>Tabela3[[#This Row],[Faixa Recência]] &amp; " | " &amp; Tabela3[[#This Row],[Faixa Gasto]] &amp; " | " &amp; Tabela3[[#This Row],[Faixa ticket médio]]</f>
        <v>76-99 dias | R$ 101-500 | R$ 1–25</v>
      </c>
      <c r="AZ16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5" s="36"/>
    </row>
    <row r="1686" spans="1:54" x14ac:dyDescent="0.25">
      <c r="A1686" s="61">
        <v>1685</v>
      </c>
      <c r="B1686" s="37">
        <v>83512</v>
      </c>
      <c r="C1686" s="34">
        <v>0</v>
      </c>
      <c r="D1686" s="34">
        <v>0</v>
      </c>
      <c r="E1686" s="34">
        <v>31</v>
      </c>
      <c r="F1686" s="58" t="str">
        <f>IF('Base tratada'!$E1686&lt;=15,"0-15 dias",
IF('Base tratada'!$E1686&lt;=30, "16-30 dias",
IF('Base tratada'!$E1686&lt;=45, "31-45 dias",
IF('Base tratada'!$E1686&lt;=60, "46-60 dias",
IF('Base tratada'!$E1686&lt;=75, "61-75 dias", "76-99 dias")))))</f>
        <v>31-45 dias</v>
      </c>
      <c r="G1686" s="38">
        <v>34</v>
      </c>
      <c r="H1686" s="60" t="str">
        <f>IF('Base tratada'!$G1686&lt;=29,"24–29",
IF('Base tratada'!$G1686&lt;=39,"30–39",
IF('Base tratada'!$G1686&lt;=49,"40–49",
IF('Base tratada'!$G1686&lt;=59,"50–59",
IF('Base tratada'!$G1686&lt;=69,"60–69",
"70–80")))))</f>
        <v>30–39</v>
      </c>
      <c r="I1686" s="34">
        <v>2171</v>
      </c>
      <c r="J1686" s="58" t="str">
        <f>IF('Base tratada'!$K1686=1,"Divorciado",
IF('Base tratada'!$L1686=1,"Casado",
IF('Base tratada'!$M1686=1, "Solteiro",
IF('Base tratada'!$N1686=1,"Juntos",
"Viúvo"))))</f>
        <v>Casado</v>
      </c>
      <c r="K1686" s="34">
        <v>0</v>
      </c>
      <c r="L1686" s="34">
        <v>1</v>
      </c>
      <c r="M1686" s="34">
        <v>0</v>
      </c>
      <c r="N1686" s="34">
        <v>0</v>
      </c>
      <c r="O1686" s="34">
        <v>0</v>
      </c>
      <c r="P1686" s="34">
        <v>0</v>
      </c>
      <c r="Q1686" s="34">
        <v>0</v>
      </c>
      <c r="R1686" s="34">
        <v>1</v>
      </c>
      <c r="S1686" s="34">
        <v>0</v>
      </c>
      <c r="T1686" s="34">
        <v>0</v>
      </c>
      <c r="U1686" s="35">
        <v>1060</v>
      </c>
      <c r="V1686" s="35">
        <v>61</v>
      </c>
      <c r="W1686" s="35">
        <v>835</v>
      </c>
      <c r="X1686" s="35">
        <v>80</v>
      </c>
      <c r="Y1686" s="35">
        <v>20</v>
      </c>
      <c r="Z1686" s="35">
        <v>101</v>
      </c>
      <c r="AA1686" s="34">
        <v>1</v>
      </c>
      <c r="AB1686" s="34">
        <v>1</v>
      </c>
      <c r="AC1686" s="34">
        <v>4</v>
      </c>
      <c r="AD1686" s="34">
        <v>7</v>
      </c>
      <c r="AE1686" s="34">
        <v>10</v>
      </c>
      <c r="AF1686" s="58">
        <f>'Base tratada'!$AC1686+'Base tratada'!$AD1686+'Base tratada'!$AE1686</f>
        <v>21</v>
      </c>
      <c r="AG16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86" s="58" t="str">
        <f>IF('Base tratada'!$AC1686&gt;=MAX('Base tratada'!$AD1686,'Base tratada'!$AE1686),"Web",
IF('Base tratada'!$AD1686&gt;='Base tratada'!$AE1686,"Catalog",
"Store"))</f>
        <v>Store</v>
      </c>
      <c r="AI1686" s="59">
        <f>IF('Base tratada'!$AF1686=0,"0",'Base tratada'!$AK1686/'Base tratada'!$AF1686)</f>
        <v>97.904761904761898</v>
      </c>
      <c r="AJ1686" s="59" t="str">
        <f>IF('Base tratada'!$AI1686=0,"R$ 0",
IF('Base tratada'!$AI1686&lt;=25,"R$ 1–25",
IF('Base tratada'!$AI1686&lt;=50,"R$ 26–50",
"+R$ 50")))</f>
        <v>+R$ 50</v>
      </c>
      <c r="AK1686" s="35">
        <v>2056</v>
      </c>
      <c r="AL1686" s="58" t="str">
        <f>IF('Base tratada'!$AK1686&lt;=100,"R$ 0-100",
IF('Base tratada'!$AK1686&lt;=500,"R$ 101-500",
IF('Base tratada'!$AK1686&lt;=1000,"R$ 501-1000",
IF('Base tratada'!$AK1686&lt;=1500,"R$ 1001-1500",
"+R$ 1500"))))</f>
        <v>+R$ 1500</v>
      </c>
      <c r="AM1686" s="34">
        <v>1</v>
      </c>
      <c r="AN1686" s="34">
        <v>1</v>
      </c>
      <c r="AO1686" s="34">
        <v>1</v>
      </c>
      <c r="AP1686" s="34">
        <v>0</v>
      </c>
      <c r="AQ1686" s="34">
        <v>1</v>
      </c>
      <c r="AR1686" s="34">
        <v>4</v>
      </c>
      <c r="AS1686" s="34">
        <v>0</v>
      </c>
      <c r="AT1686" s="34">
        <v>3</v>
      </c>
      <c r="AU1686" s="34">
        <v>11</v>
      </c>
      <c r="AV1686" s="52">
        <v>1955</v>
      </c>
      <c r="AW1686" s="57">
        <v>1</v>
      </c>
      <c r="AX1686" s="58" t="str">
        <f>IF(Tabela3[[#This Row],[Response]]=1, "Aceitou", "Não aceitou")</f>
        <v>Aceitou</v>
      </c>
      <c r="AY1686" s="55" t="str">
        <f>Tabela3[[#This Row],[Faixa Recência]] &amp; " | " &amp; Tabela3[[#This Row],[Faixa Gasto]] &amp; " | " &amp; Tabela3[[#This Row],[Faixa ticket médio]]</f>
        <v>31-45 dias | +R$ 1500 | +R$ 50</v>
      </c>
      <c r="AZ16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86" s="36"/>
    </row>
    <row r="1687" spans="1:54" x14ac:dyDescent="0.25">
      <c r="A1687" s="61">
        <v>1686</v>
      </c>
      <c r="B1687" s="37">
        <v>77520</v>
      </c>
      <c r="C1687" s="34">
        <v>0</v>
      </c>
      <c r="D1687" s="34">
        <v>1</v>
      </c>
      <c r="E1687" s="34">
        <v>30</v>
      </c>
      <c r="F1687" s="58" t="str">
        <f>IF('Base tratada'!$E1687&lt;=15,"0-15 dias",
IF('Base tratada'!$E1687&lt;=30, "16-30 dias",
IF('Base tratada'!$E1687&lt;=45, "31-45 dias",
IF('Base tratada'!$E1687&lt;=60, "46-60 dias",
IF('Base tratada'!$E1687&lt;=75, "61-75 dias", "76-99 dias")))))</f>
        <v>16-30 dias</v>
      </c>
      <c r="G1687" s="38">
        <v>61</v>
      </c>
      <c r="H1687" s="60" t="str">
        <f>IF('Base tratada'!$G1687&lt;=29,"24–29",
IF('Base tratada'!$G1687&lt;=39,"30–39",
IF('Base tratada'!$G1687&lt;=49,"40–49",
IF('Base tratada'!$G1687&lt;=59,"50–59",
IF('Base tratada'!$G1687&lt;=69,"60–69",
"70–80")))))</f>
        <v>60–69</v>
      </c>
      <c r="I1687" s="34">
        <v>2464</v>
      </c>
      <c r="J1687" s="58" t="str">
        <f>IF('Base tratada'!$K1687=1,"Divorciado",
IF('Base tratada'!$L1687=1,"Casado",
IF('Base tratada'!$M1687=1, "Solteiro",
IF('Base tratada'!$N1687=1,"Juntos",
"Viúvo"))))</f>
        <v>Casado</v>
      </c>
      <c r="K1687" s="34">
        <v>0</v>
      </c>
      <c r="L1687" s="34">
        <v>1</v>
      </c>
      <c r="M1687" s="34">
        <v>0</v>
      </c>
      <c r="N1687" s="34">
        <v>0</v>
      </c>
      <c r="O1687" s="34">
        <v>0</v>
      </c>
      <c r="P1687" s="34">
        <v>0</v>
      </c>
      <c r="Q1687" s="34">
        <v>0</v>
      </c>
      <c r="R1687" s="34">
        <v>0</v>
      </c>
      <c r="S1687" s="34">
        <v>1</v>
      </c>
      <c r="T1687" s="34">
        <v>0</v>
      </c>
      <c r="U1687" s="35">
        <v>940</v>
      </c>
      <c r="V1687" s="35">
        <v>44</v>
      </c>
      <c r="W1687" s="35">
        <v>396</v>
      </c>
      <c r="X1687" s="35">
        <v>0</v>
      </c>
      <c r="Y1687" s="35">
        <v>88</v>
      </c>
      <c r="Z1687" s="35">
        <v>58</v>
      </c>
      <c r="AA1687" s="34">
        <v>1</v>
      </c>
      <c r="AB1687" s="34">
        <v>4</v>
      </c>
      <c r="AC1687" s="34">
        <v>8</v>
      </c>
      <c r="AD1687" s="34">
        <v>7</v>
      </c>
      <c r="AE1687" s="34">
        <v>7</v>
      </c>
      <c r="AF1687" s="58">
        <f>'Base tratada'!$AC1687+'Base tratada'!$AD1687+'Base tratada'!$AE1687</f>
        <v>22</v>
      </c>
      <c r="AG16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87" s="58" t="str">
        <f>IF('Base tratada'!$AC1687&gt;=MAX('Base tratada'!$AD1687,'Base tratada'!$AE1687),"Web",
IF('Base tratada'!$AD1687&gt;='Base tratada'!$AE1687,"Catalog",
"Store"))</f>
        <v>Web</v>
      </c>
      <c r="AI1687" s="59">
        <f>IF('Base tratada'!$AF1687=0,"0",'Base tratada'!$AK1687/'Base tratada'!$AF1687)</f>
        <v>66.727272727272734</v>
      </c>
      <c r="AJ1687" s="59" t="str">
        <f>IF('Base tratada'!$AI1687=0,"R$ 0",
IF('Base tratada'!$AI1687&lt;=25,"R$ 1–25",
IF('Base tratada'!$AI1687&lt;=50,"R$ 26–50",
"+R$ 50")))</f>
        <v>+R$ 50</v>
      </c>
      <c r="AK1687" s="35">
        <v>1468</v>
      </c>
      <c r="AL1687" s="58" t="str">
        <f>IF('Base tratada'!$AK1687&lt;=100,"R$ 0-100",
IF('Base tratada'!$AK1687&lt;=500,"R$ 101-500",
IF('Base tratada'!$AK1687&lt;=1000,"R$ 501-1000",
IF('Base tratada'!$AK1687&lt;=1500,"R$ 1001-1500",
"+R$ 1500"))))</f>
        <v>R$ 1001-1500</v>
      </c>
      <c r="AM1687" s="34">
        <v>1</v>
      </c>
      <c r="AN1687" s="34">
        <v>0</v>
      </c>
      <c r="AO1687" s="34">
        <v>1</v>
      </c>
      <c r="AP1687" s="34">
        <v>0</v>
      </c>
      <c r="AQ1687" s="34">
        <v>1</v>
      </c>
      <c r="AR1687" s="34">
        <v>3</v>
      </c>
      <c r="AS1687" s="34">
        <v>0</v>
      </c>
      <c r="AT1687" s="34">
        <v>3</v>
      </c>
      <c r="AU1687" s="34">
        <v>11</v>
      </c>
      <c r="AV1687" s="52">
        <v>1410</v>
      </c>
      <c r="AW1687" s="57">
        <v>1</v>
      </c>
      <c r="AX1687" s="58" t="str">
        <f>IF(Tabela3[[#This Row],[Response]]=1, "Aceitou", "Não aceitou")</f>
        <v>Aceitou</v>
      </c>
      <c r="AY1687" s="55" t="str">
        <f>Tabela3[[#This Row],[Faixa Recência]] &amp; " | " &amp; Tabela3[[#This Row],[Faixa Gasto]] &amp; " | " &amp; Tabela3[[#This Row],[Faixa ticket médio]]</f>
        <v>16-30 dias | R$ 1001-1500 | +R$ 50</v>
      </c>
      <c r="AZ16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87" s="36"/>
    </row>
    <row r="1688" spans="1:54" x14ac:dyDescent="0.25">
      <c r="A1688" s="61">
        <v>1687</v>
      </c>
      <c r="B1688" s="37">
        <v>41154</v>
      </c>
      <c r="C1688" s="34">
        <v>0</v>
      </c>
      <c r="D1688" s="34">
        <v>1</v>
      </c>
      <c r="E1688" s="34">
        <v>98</v>
      </c>
      <c r="F1688" s="58" t="str">
        <f>IF('Base tratada'!$E1688&lt;=15,"0-15 dias",
IF('Base tratada'!$E1688&lt;=30, "16-30 dias",
IF('Base tratada'!$E1688&lt;=45, "31-45 dias",
IF('Base tratada'!$E1688&lt;=60, "46-60 dias",
IF('Base tratada'!$E1688&lt;=75, "61-75 dias", "76-99 dias")))))</f>
        <v>76-99 dias</v>
      </c>
      <c r="G1688" s="38">
        <v>42</v>
      </c>
      <c r="H1688" s="60" t="str">
        <f>IF('Base tratada'!$G1688&lt;=29,"24–29",
IF('Base tratada'!$G1688&lt;=39,"30–39",
IF('Base tratada'!$G1688&lt;=49,"40–49",
IF('Base tratada'!$G1688&lt;=59,"50–59",
IF('Base tratada'!$G1688&lt;=69,"60–69",
"70–80")))))</f>
        <v>40–49</v>
      </c>
      <c r="I1688" s="34">
        <v>2605</v>
      </c>
      <c r="J1688" s="58" t="str">
        <f>IF('Base tratada'!$K1688=1,"Divorciado",
IF('Base tratada'!$L1688=1,"Casado",
IF('Base tratada'!$M1688=1, "Solteiro",
IF('Base tratada'!$N1688=1,"Juntos",
"Viúvo"))))</f>
        <v>Juntos</v>
      </c>
      <c r="K1688" s="34">
        <v>0</v>
      </c>
      <c r="L1688" s="34">
        <v>0</v>
      </c>
      <c r="M1688" s="34">
        <v>0</v>
      </c>
      <c r="N1688" s="34">
        <v>1</v>
      </c>
      <c r="O1688" s="34">
        <v>0</v>
      </c>
      <c r="P1688" s="34">
        <v>0</v>
      </c>
      <c r="Q1688" s="34">
        <v>0</v>
      </c>
      <c r="R1688" s="34">
        <v>1</v>
      </c>
      <c r="S1688" s="34">
        <v>0</v>
      </c>
      <c r="T1688" s="34">
        <v>0</v>
      </c>
      <c r="U1688" s="35">
        <v>44</v>
      </c>
      <c r="V1688" s="35">
        <v>2</v>
      </c>
      <c r="W1688" s="35">
        <v>11</v>
      </c>
      <c r="X1688" s="35">
        <v>2</v>
      </c>
      <c r="Y1688" s="35">
        <v>3</v>
      </c>
      <c r="Z1688" s="35">
        <v>7</v>
      </c>
      <c r="AA1688" s="34">
        <v>1</v>
      </c>
      <c r="AB1688" s="34">
        <v>5</v>
      </c>
      <c r="AC1688" s="34">
        <v>1</v>
      </c>
      <c r="AD1688" s="34">
        <v>0</v>
      </c>
      <c r="AE1688" s="34">
        <v>4</v>
      </c>
      <c r="AF1688" s="58">
        <f>'Base tratada'!$AC1688+'Base tratada'!$AD1688+'Base tratada'!$AE1688</f>
        <v>5</v>
      </c>
      <c r="AG16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88" s="58" t="str">
        <f>IF('Base tratada'!$AC1688&gt;=MAX('Base tratada'!$AD1688,'Base tratada'!$AE1688),"Web",
IF('Base tratada'!$AD1688&gt;='Base tratada'!$AE1688,"Catalog",
"Store"))</f>
        <v>Store</v>
      </c>
      <c r="AI1688" s="59">
        <f>IF('Base tratada'!$AF1688=0,"0",'Base tratada'!$AK1688/'Base tratada'!$AF1688)</f>
        <v>12.4</v>
      </c>
      <c r="AJ1688" s="59" t="str">
        <f>IF('Base tratada'!$AI1688=0,"R$ 0",
IF('Base tratada'!$AI1688&lt;=25,"R$ 1–25",
IF('Base tratada'!$AI1688&lt;=50,"R$ 26–50",
"+R$ 50")))</f>
        <v>R$ 1–25</v>
      </c>
      <c r="AK1688" s="35">
        <v>62</v>
      </c>
      <c r="AL1688" s="58" t="str">
        <f>IF('Base tratada'!$AK1688&lt;=100,"R$ 0-100",
IF('Base tratada'!$AK1688&lt;=500,"R$ 101-500",
IF('Base tratada'!$AK1688&lt;=1000,"R$ 501-1000",
IF('Base tratada'!$AK1688&lt;=1500,"R$ 1001-1500",
"+R$ 1500"))))</f>
        <v>R$ 0-100</v>
      </c>
      <c r="AM1688" s="34">
        <v>0</v>
      </c>
      <c r="AN1688" s="34">
        <v>0</v>
      </c>
      <c r="AO1688" s="34">
        <v>0</v>
      </c>
      <c r="AP1688" s="34">
        <v>0</v>
      </c>
      <c r="AQ1688" s="34">
        <v>0</v>
      </c>
      <c r="AR1688" s="34">
        <v>0</v>
      </c>
      <c r="AS1688" s="34">
        <v>0</v>
      </c>
      <c r="AT1688" s="34">
        <v>3</v>
      </c>
      <c r="AU1688" s="34">
        <v>11</v>
      </c>
      <c r="AV1688" s="52">
        <v>55</v>
      </c>
      <c r="AW1688" s="57">
        <v>0</v>
      </c>
      <c r="AX1688" s="58" t="str">
        <f>IF(Tabela3[[#This Row],[Response]]=1, "Aceitou", "Não aceitou")</f>
        <v>Não aceitou</v>
      </c>
      <c r="AY1688" s="55" t="str">
        <f>Tabela3[[#This Row],[Faixa Recência]] &amp; " | " &amp; Tabela3[[#This Row],[Faixa Gasto]] &amp; " | " &amp; Tabela3[[#This Row],[Faixa ticket médio]]</f>
        <v>76-99 dias | R$ 0-100 | R$ 1–25</v>
      </c>
      <c r="AZ16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8" s="36"/>
    </row>
    <row r="1689" spans="1:54" x14ac:dyDescent="0.25">
      <c r="A1689" s="61">
        <v>1688</v>
      </c>
      <c r="B1689" s="37">
        <v>80398</v>
      </c>
      <c r="C1689" s="34">
        <v>0</v>
      </c>
      <c r="D1689" s="34">
        <v>0</v>
      </c>
      <c r="E1689" s="34">
        <v>92</v>
      </c>
      <c r="F1689" s="58" t="str">
        <f>IF('Base tratada'!$E1689&lt;=15,"0-15 dias",
IF('Base tratada'!$E1689&lt;=30, "16-30 dias",
IF('Base tratada'!$E1689&lt;=45, "31-45 dias",
IF('Base tratada'!$E1689&lt;=60, "46-60 dias",
IF('Base tratada'!$E1689&lt;=75, "61-75 dias", "76-99 dias")))))</f>
        <v>76-99 dias</v>
      </c>
      <c r="G1689" s="38">
        <v>54</v>
      </c>
      <c r="H1689" s="60" t="str">
        <f>IF('Base tratada'!$G1689&lt;=29,"24–29",
IF('Base tratada'!$G1689&lt;=39,"30–39",
IF('Base tratada'!$G1689&lt;=49,"40–49",
IF('Base tratada'!$G1689&lt;=59,"50–59",
IF('Base tratada'!$G1689&lt;=69,"60–69",
"70–80")))))</f>
        <v>50–59</v>
      </c>
      <c r="I1689" s="34">
        <v>2755</v>
      </c>
      <c r="J1689" s="58" t="str">
        <f>IF('Base tratada'!$K1689=1,"Divorciado",
IF('Base tratada'!$L1689=1,"Casado",
IF('Base tratada'!$M1689=1, "Solteiro",
IF('Base tratada'!$N1689=1,"Juntos",
"Viúvo"))))</f>
        <v>Casado</v>
      </c>
      <c r="K1689" s="34">
        <v>0</v>
      </c>
      <c r="L1689" s="34">
        <v>1</v>
      </c>
      <c r="M1689" s="34">
        <v>0</v>
      </c>
      <c r="N1689" s="34">
        <v>0</v>
      </c>
      <c r="O1689" s="34">
        <v>0</v>
      </c>
      <c r="P1689" s="34">
        <v>0</v>
      </c>
      <c r="Q1689" s="34">
        <v>0</v>
      </c>
      <c r="R1689" s="34">
        <v>1</v>
      </c>
      <c r="S1689" s="34">
        <v>0</v>
      </c>
      <c r="T1689" s="34">
        <v>0</v>
      </c>
      <c r="U1689" s="35">
        <v>342</v>
      </c>
      <c r="V1689" s="35">
        <v>51</v>
      </c>
      <c r="W1689" s="35">
        <v>936</v>
      </c>
      <c r="X1689" s="35">
        <v>207</v>
      </c>
      <c r="Y1689" s="35">
        <v>35</v>
      </c>
      <c r="Z1689" s="35">
        <v>26</v>
      </c>
      <c r="AA1689" s="34">
        <v>1</v>
      </c>
      <c r="AB1689" s="34">
        <v>3</v>
      </c>
      <c r="AC1689" s="34">
        <v>5</v>
      </c>
      <c r="AD1689" s="34">
        <v>8</v>
      </c>
      <c r="AE1689" s="34">
        <v>12</v>
      </c>
      <c r="AF1689" s="58">
        <f>'Base tratada'!$AC1689+'Base tratada'!$AD1689+'Base tratada'!$AE1689</f>
        <v>25</v>
      </c>
      <c r="AG16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89" s="58" t="str">
        <f>IF('Base tratada'!$AC1689&gt;=MAX('Base tratada'!$AD1689,'Base tratada'!$AE1689),"Web",
IF('Base tratada'!$AD1689&gt;='Base tratada'!$AE1689,"Catalog",
"Store"))</f>
        <v>Store</v>
      </c>
      <c r="AI1689" s="59">
        <f>IF('Base tratada'!$AF1689=0,"0",'Base tratada'!$AK1689/'Base tratada'!$AF1689)</f>
        <v>62.84</v>
      </c>
      <c r="AJ1689" s="59" t="str">
        <f>IF('Base tratada'!$AI1689=0,"R$ 0",
IF('Base tratada'!$AI1689&lt;=25,"R$ 1–25",
IF('Base tratada'!$AI1689&lt;=50,"R$ 26–50",
"+R$ 50")))</f>
        <v>+R$ 50</v>
      </c>
      <c r="AK1689" s="35">
        <v>1571</v>
      </c>
      <c r="AL1689" s="58" t="str">
        <f>IF('Base tratada'!$AK1689&lt;=100,"R$ 0-100",
IF('Base tratada'!$AK1689&lt;=500,"R$ 101-500",
IF('Base tratada'!$AK1689&lt;=1000,"R$ 501-1000",
IF('Base tratada'!$AK1689&lt;=1500,"R$ 1001-1500",
"+R$ 1500"))))</f>
        <v>+R$ 1500</v>
      </c>
      <c r="AM1689" s="34">
        <v>0</v>
      </c>
      <c r="AN1689" s="34">
        <v>0</v>
      </c>
      <c r="AO1689" s="34">
        <v>0</v>
      </c>
      <c r="AP1689" s="34">
        <v>0</v>
      </c>
      <c r="AQ1689" s="34">
        <v>1</v>
      </c>
      <c r="AR1689" s="34">
        <v>1</v>
      </c>
      <c r="AS1689" s="34">
        <v>0</v>
      </c>
      <c r="AT1689" s="34">
        <v>3</v>
      </c>
      <c r="AU1689" s="34">
        <v>11</v>
      </c>
      <c r="AV1689" s="52">
        <v>1545</v>
      </c>
      <c r="AW1689" s="57">
        <v>0</v>
      </c>
      <c r="AX1689" s="58" t="str">
        <f>IF(Tabela3[[#This Row],[Response]]=1, "Aceitou", "Não aceitou")</f>
        <v>Não aceitou</v>
      </c>
      <c r="AY1689" s="55" t="str">
        <f>Tabela3[[#This Row],[Faixa Recência]] &amp; " | " &amp; Tabela3[[#This Row],[Faixa Gasto]] &amp; " | " &amp; Tabela3[[#This Row],[Faixa ticket médio]]</f>
        <v>76-99 dias | +R$ 1500 | +R$ 50</v>
      </c>
      <c r="AZ16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89" s="36"/>
    </row>
    <row r="1690" spans="1:54" x14ac:dyDescent="0.25">
      <c r="A1690" s="61">
        <v>1689</v>
      </c>
      <c r="B1690" s="37">
        <v>18746</v>
      </c>
      <c r="C1690" s="34">
        <v>1</v>
      </c>
      <c r="D1690" s="34">
        <v>0</v>
      </c>
      <c r="E1690" s="34">
        <v>41</v>
      </c>
      <c r="F1690" s="58" t="str">
        <f>IF('Base tratada'!$E1690&lt;=15,"0-15 dias",
IF('Base tratada'!$E1690&lt;=30, "16-30 dias",
IF('Base tratada'!$E1690&lt;=45, "31-45 dias",
IF('Base tratada'!$E1690&lt;=60, "46-60 dias",
IF('Base tratada'!$E1690&lt;=75, "61-75 dias", "76-99 dias")))))</f>
        <v>31-45 dias</v>
      </c>
      <c r="G1690" s="38">
        <v>28</v>
      </c>
      <c r="H1690" s="60" t="str">
        <f>IF('Base tratada'!$G1690&lt;=29,"24–29",
IF('Base tratada'!$G1690&lt;=39,"30–39",
IF('Base tratada'!$G1690&lt;=49,"40–49",
IF('Base tratada'!$G1690&lt;=59,"50–59",
IF('Base tratada'!$G1690&lt;=69,"60–69",
"70–80")))))</f>
        <v>24–29</v>
      </c>
      <c r="I1690" s="34">
        <v>2190</v>
      </c>
      <c r="J1690" s="58" t="str">
        <f>IF('Base tratada'!$K1690=1,"Divorciado",
IF('Base tratada'!$L1690=1,"Casado",
IF('Base tratada'!$M1690=1, "Solteiro",
IF('Base tratada'!$N1690=1,"Juntos",
"Viúvo"))))</f>
        <v>Solteiro</v>
      </c>
      <c r="K1690" s="34">
        <v>0</v>
      </c>
      <c r="L1690" s="34">
        <v>0</v>
      </c>
      <c r="M1690" s="34">
        <v>1</v>
      </c>
      <c r="N1690" s="34">
        <v>0</v>
      </c>
      <c r="O1690" s="34">
        <v>0</v>
      </c>
      <c r="P1690" s="34">
        <v>0</v>
      </c>
      <c r="Q1690" s="34">
        <v>1</v>
      </c>
      <c r="R1690" s="34">
        <v>0</v>
      </c>
      <c r="S1690" s="34">
        <v>0</v>
      </c>
      <c r="T1690" s="34">
        <v>0</v>
      </c>
      <c r="U1690" s="35">
        <v>2</v>
      </c>
      <c r="V1690" s="35">
        <v>10</v>
      </c>
      <c r="W1690" s="35">
        <v>11</v>
      </c>
      <c r="X1690" s="35">
        <v>12</v>
      </c>
      <c r="Y1690" s="35">
        <v>9</v>
      </c>
      <c r="Z1690" s="35">
        <v>20</v>
      </c>
      <c r="AA1690" s="34">
        <v>2</v>
      </c>
      <c r="AB1690" s="34">
        <v>6</v>
      </c>
      <c r="AC1690" s="34">
        <v>3</v>
      </c>
      <c r="AD1690" s="34">
        <v>0</v>
      </c>
      <c r="AE1690" s="34">
        <v>3</v>
      </c>
      <c r="AF1690" s="58">
        <f>'Base tratada'!$AC1690+'Base tratada'!$AD1690+'Base tratada'!$AE1690</f>
        <v>6</v>
      </c>
      <c r="AG16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90" s="58" t="str">
        <f>IF('Base tratada'!$AC1690&gt;=MAX('Base tratada'!$AD1690,'Base tratada'!$AE1690),"Web",
IF('Base tratada'!$AD1690&gt;='Base tratada'!$AE1690,"Catalog",
"Store"))</f>
        <v>Web</v>
      </c>
      <c r="AI1690" s="59">
        <f>IF('Base tratada'!$AF1690=0,"0",'Base tratada'!$AK1690/'Base tratada'!$AF1690)</f>
        <v>7.333333333333333</v>
      </c>
      <c r="AJ1690" s="59" t="str">
        <f>IF('Base tratada'!$AI1690=0,"R$ 0",
IF('Base tratada'!$AI1690&lt;=25,"R$ 1–25",
IF('Base tratada'!$AI1690&lt;=50,"R$ 26–50",
"+R$ 50")))</f>
        <v>R$ 1–25</v>
      </c>
      <c r="AK1690" s="35">
        <v>44</v>
      </c>
      <c r="AL1690" s="58" t="str">
        <f>IF('Base tratada'!$AK1690&lt;=100,"R$ 0-100",
IF('Base tratada'!$AK1690&lt;=500,"R$ 101-500",
IF('Base tratada'!$AK1690&lt;=1000,"R$ 501-1000",
IF('Base tratada'!$AK1690&lt;=1500,"R$ 1001-1500",
"+R$ 1500"))))</f>
        <v>R$ 0-100</v>
      </c>
      <c r="AM1690" s="34">
        <v>0</v>
      </c>
      <c r="AN1690" s="34">
        <v>0</v>
      </c>
      <c r="AO1690" s="34">
        <v>0</v>
      </c>
      <c r="AP1690" s="34">
        <v>0</v>
      </c>
      <c r="AQ1690" s="34">
        <v>0</v>
      </c>
      <c r="AR1690" s="34">
        <v>0</v>
      </c>
      <c r="AS1690" s="34">
        <v>0</v>
      </c>
      <c r="AT1690" s="34">
        <v>3</v>
      </c>
      <c r="AU1690" s="34">
        <v>11</v>
      </c>
      <c r="AV1690" s="52">
        <v>24</v>
      </c>
      <c r="AW1690" s="57">
        <v>0</v>
      </c>
      <c r="AX1690" s="58" t="str">
        <f>IF(Tabela3[[#This Row],[Response]]=1, "Aceitou", "Não aceitou")</f>
        <v>Não aceitou</v>
      </c>
      <c r="AY1690" s="55" t="str">
        <f>Tabela3[[#This Row],[Faixa Recência]] &amp; " | " &amp; Tabela3[[#This Row],[Faixa Gasto]] &amp; " | " &amp; Tabela3[[#This Row],[Faixa ticket médio]]</f>
        <v>31-45 dias | R$ 0-100 | R$ 1–25</v>
      </c>
      <c r="AZ16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0" s="36"/>
    </row>
    <row r="1691" spans="1:54" x14ac:dyDescent="0.25">
      <c r="A1691" s="61">
        <v>1690</v>
      </c>
      <c r="B1691" s="37">
        <v>35196</v>
      </c>
      <c r="C1691" s="34">
        <v>1</v>
      </c>
      <c r="D1691" s="34">
        <v>0</v>
      </c>
      <c r="E1691" s="34">
        <v>68</v>
      </c>
      <c r="F1691" s="58" t="str">
        <f>IF('Base tratada'!$E1691&lt;=15,"0-15 dias",
IF('Base tratada'!$E1691&lt;=30, "16-30 dias",
IF('Base tratada'!$E1691&lt;=45, "31-45 dias",
IF('Base tratada'!$E1691&lt;=60, "46-60 dias",
IF('Base tratada'!$E1691&lt;=75, "61-75 dias", "76-99 dias")))))</f>
        <v>61-75 dias</v>
      </c>
      <c r="G1691" s="38">
        <v>36</v>
      </c>
      <c r="H1691" s="60" t="str">
        <f>IF('Base tratada'!$G1691&lt;=29,"24–29",
IF('Base tratada'!$G1691&lt;=39,"30–39",
IF('Base tratada'!$G1691&lt;=49,"40–49",
IF('Base tratada'!$G1691&lt;=59,"50–59",
IF('Base tratada'!$G1691&lt;=69,"60–69",
"70–80")))))</f>
        <v>30–39</v>
      </c>
      <c r="I1691" s="34">
        <v>2752</v>
      </c>
      <c r="J1691" s="58" t="str">
        <f>IF('Base tratada'!$K1691=1,"Divorciado",
IF('Base tratada'!$L1691=1,"Casado",
IF('Base tratada'!$M1691=1, "Solteiro",
IF('Base tratada'!$N1691=1,"Juntos",
"Viúvo"))))</f>
        <v>Juntos</v>
      </c>
      <c r="K1691" s="34">
        <v>0</v>
      </c>
      <c r="L1691" s="34">
        <v>0</v>
      </c>
      <c r="M1691" s="34">
        <v>0</v>
      </c>
      <c r="N1691" s="34">
        <v>1</v>
      </c>
      <c r="O1691" s="34">
        <v>0</v>
      </c>
      <c r="P1691" s="34">
        <v>0</v>
      </c>
      <c r="Q1691" s="34">
        <v>0</v>
      </c>
      <c r="R1691" s="34">
        <v>1</v>
      </c>
      <c r="S1691" s="34">
        <v>0</v>
      </c>
      <c r="T1691" s="34">
        <v>0</v>
      </c>
      <c r="U1691" s="35">
        <v>75</v>
      </c>
      <c r="V1691" s="35">
        <v>12</v>
      </c>
      <c r="W1691" s="35">
        <v>141</v>
      </c>
      <c r="X1691" s="35">
        <v>43</v>
      </c>
      <c r="Y1691" s="35">
        <v>39</v>
      </c>
      <c r="Z1691" s="35">
        <v>187</v>
      </c>
      <c r="AA1691" s="34">
        <v>6</v>
      </c>
      <c r="AB1691" s="34">
        <v>8</v>
      </c>
      <c r="AC1691" s="34">
        <v>6</v>
      </c>
      <c r="AD1691" s="34">
        <v>1</v>
      </c>
      <c r="AE1691" s="34">
        <v>5</v>
      </c>
      <c r="AF1691" s="58">
        <f>'Base tratada'!$AC1691+'Base tratada'!$AD1691+'Base tratada'!$AE1691</f>
        <v>12</v>
      </c>
      <c r="AG16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91" s="58" t="str">
        <f>IF('Base tratada'!$AC1691&gt;=MAX('Base tratada'!$AD1691,'Base tratada'!$AE1691),"Web",
IF('Base tratada'!$AD1691&gt;='Base tratada'!$AE1691,"Catalog",
"Store"))</f>
        <v>Web</v>
      </c>
      <c r="AI1691" s="59">
        <f>IF('Base tratada'!$AF1691=0,"0",'Base tratada'!$AK1691/'Base tratada'!$AF1691)</f>
        <v>25.833333333333332</v>
      </c>
      <c r="AJ1691" s="59" t="str">
        <f>IF('Base tratada'!$AI1691=0,"R$ 0",
IF('Base tratada'!$AI1691&lt;=25,"R$ 1–25",
IF('Base tratada'!$AI1691&lt;=50,"R$ 26–50",
"+R$ 50")))</f>
        <v>R$ 26–50</v>
      </c>
      <c r="AK1691" s="35">
        <v>310</v>
      </c>
      <c r="AL1691" s="58" t="str">
        <f>IF('Base tratada'!$AK1691&lt;=100,"R$ 0-100",
IF('Base tratada'!$AK1691&lt;=500,"R$ 101-500",
IF('Base tratada'!$AK1691&lt;=1000,"R$ 501-1000",
IF('Base tratada'!$AK1691&lt;=1500,"R$ 1001-1500",
"+R$ 1500"))))</f>
        <v>R$ 101-500</v>
      </c>
      <c r="AM1691" s="34">
        <v>0</v>
      </c>
      <c r="AN1691" s="34">
        <v>0</v>
      </c>
      <c r="AO1691" s="34">
        <v>0</v>
      </c>
      <c r="AP1691" s="34">
        <v>0</v>
      </c>
      <c r="AQ1691" s="34">
        <v>0</v>
      </c>
      <c r="AR1691" s="34">
        <v>0</v>
      </c>
      <c r="AS1691" s="34">
        <v>0</v>
      </c>
      <c r="AT1691" s="34">
        <v>3</v>
      </c>
      <c r="AU1691" s="34">
        <v>11</v>
      </c>
      <c r="AV1691" s="52">
        <v>123</v>
      </c>
      <c r="AW1691" s="57">
        <v>0</v>
      </c>
      <c r="AX1691" s="58" t="str">
        <f>IF(Tabela3[[#This Row],[Response]]=1, "Aceitou", "Não aceitou")</f>
        <v>Não aceitou</v>
      </c>
      <c r="AY1691" s="55" t="str">
        <f>Tabela3[[#This Row],[Faixa Recência]] &amp; " | " &amp; Tabela3[[#This Row],[Faixa Gasto]] &amp; " | " &amp; Tabela3[[#This Row],[Faixa ticket médio]]</f>
        <v>61-75 dias | R$ 101-500 | R$ 26–50</v>
      </c>
      <c r="AZ16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1" s="36"/>
    </row>
    <row r="1692" spans="1:54" x14ac:dyDescent="0.25">
      <c r="A1692" s="61">
        <v>1691</v>
      </c>
      <c r="B1692" s="37">
        <v>60230</v>
      </c>
      <c r="C1692" s="34">
        <v>0</v>
      </c>
      <c r="D1692" s="34">
        <v>1</v>
      </c>
      <c r="E1692" s="34">
        <v>78</v>
      </c>
      <c r="F1692" s="58" t="str">
        <f>IF('Base tratada'!$E1692&lt;=15,"0-15 dias",
IF('Base tratada'!$E1692&lt;=30, "16-30 dias",
IF('Base tratada'!$E1692&lt;=45, "31-45 dias",
IF('Base tratada'!$E1692&lt;=60, "46-60 dias",
IF('Base tratada'!$E1692&lt;=75, "61-75 dias", "76-99 dias")))))</f>
        <v>76-99 dias</v>
      </c>
      <c r="G1692" s="38">
        <v>64</v>
      </c>
      <c r="H1692" s="60" t="str">
        <f>IF('Base tratada'!$G1692&lt;=29,"24–29",
IF('Base tratada'!$G1692&lt;=39,"30–39",
IF('Base tratada'!$G1692&lt;=49,"40–49",
IF('Base tratada'!$G1692&lt;=59,"50–59",
IF('Base tratada'!$G1692&lt;=69,"60–69",
"70–80")))))</f>
        <v>60–69</v>
      </c>
      <c r="I1692" s="34">
        <v>2564</v>
      </c>
      <c r="J1692" s="58" t="str">
        <f>IF('Base tratada'!$K1692=1,"Divorciado",
IF('Base tratada'!$L1692=1,"Casado",
IF('Base tratada'!$M1692=1, "Solteiro",
IF('Base tratada'!$N1692=1,"Juntos",
"Viúvo"))))</f>
        <v>Solteiro</v>
      </c>
      <c r="K1692" s="34">
        <v>0</v>
      </c>
      <c r="L1692" s="34">
        <v>0</v>
      </c>
      <c r="M1692" s="34">
        <v>1</v>
      </c>
      <c r="N1692" s="34">
        <v>0</v>
      </c>
      <c r="O1692" s="34">
        <v>0</v>
      </c>
      <c r="P1692" s="34">
        <v>0</v>
      </c>
      <c r="Q1692" s="34">
        <v>0</v>
      </c>
      <c r="R1692" s="34">
        <v>1</v>
      </c>
      <c r="S1692" s="34">
        <v>0</v>
      </c>
      <c r="T1692" s="34">
        <v>0</v>
      </c>
      <c r="U1692" s="35">
        <v>520</v>
      </c>
      <c r="V1692" s="35">
        <v>20</v>
      </c>
      <c r="W1692" s="35">
        <v>367</v>
      </c>
      <c r="X1692" s="35">
        <v>39</v>
      </c>
      <c r="Y1692" s="35">
        <v>81</v>
      </c>
      <c r="Z1692" s="35">
        <v>40</v>
      </c>
      <c r="AA1692" s="34">
        <v>2</v>
      </c>
      <c r="AB1692" s="34">
        <v>5</v>
      </c>
      <c r="AC1692" s="34">
        <v>6</v>
      </c>
      <c r="AD1692" s="34">
        <v>3</v>
      </c>
      <c r="AE1692" s="34">
        <v>6</v>
      </c>
      <c r="AF1692" s="58">
        <f>'Base tratada'!$AC1692+'Base tratada'!$AD1692+'Base tratada'!$AE1692</f>
        <v>15</v>
      </c>
      <c r="AG16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692" s="58" t="str">
        <f>IF('Base tratada'!$AC1692&gt;=MAX('Base tratada'!$AD1692,'Base tratada'!$AE1692),"Web",
IF('Base tratada'!$AD1692&gt;='Base tratada'!$AE1692,"Catalog",
"Store"))</f>
        <v>Web</v>
      </c>
      <c r="AI1692" s="59">
        <f>IF('Base tratada'!$AF1692=0,"0",'Base tratada'!$AK1692/'Base tratada'!$AF1692)</f>
        <v>68.466666666666669</v>
      </c>
      <c r="AJ1692" s="59" t="str">
        <f>IF('Base tratada'!$AI1692=0,"R$ 0",
IF('Base tratada'!$AI1692&lt;=25,"R$ 1–25",
IF('Base tratada'!$AI1692&lt;=50,"R$ 26–50",
"+R$ 50")))</f>
        <v>+R$ 50</v>
      </c>
      <c r="AK1692" s="35">
        <v>1027</v>
      </c>
      <c r="AL1692" s="58" t="str">
        <f>IF('Base tratada'!$AK1692&lt;=100,"R$ 0-100",
IF('Base tratada'!$AK1692&lt;=500,"R$ 101-500",
IF('Base tratada'!$AK1692&lt;=1000,"R$ 501-1000",
IF('Base tratada'!$AK1692&lt;=1500,"R$ 1001-1500",
"+R$ 1500"))))</f>
        <v>R$ 1001-1500</v>
      </c>
      <c r="AM1692" s="34">
        <v>0</v>
      </c>
      <c r="AN1692" s="34">
        <v>0</v>
      </c>
      <c r="AO1692" s="34">
        <v>0</v>
      </c>
      <c r="AP1692" s="34">
        <v>0</v>
      </c>
      <c r="AQ1692" s="34">
        <v>0</v>
      </c>
      <c r="AR1692" s="34">
        <v>0</v>
      </c>
      <c r="AS1692" s="34">
        <v>0</v>
      </c>
      <c r="AT1692" s="34">
        <v>3</v>
      </c>
      <c r="AU1692" s="34">
        <v>11</v>
      </c>
      <c r="AV1692" s="52">
        <v>987</v>
      </c>
      <c r="AW1692" s="57">
        <v>0</v>
      </c>
      <c r="AX1692" s="58" t="str">
        <f>IF(Tabela3[[#This Row],[Response]]=1, "Aceitou", "Não aceitou")</f>
        <v>Não aceitou</v>
      </c>
      <c r="AY1692" s="55" t="str">
        <f>Tabela3[[#This Row],[Faixa Recência]] &amp; " | " &amp; Tabela3[[#This Row],[Faixa Gasto]] &amp; " | " &amp; Tabela3[[#This Row],[Faixa ticket médio]]</f>
        <v>76-99 dias | R$ 1001-1500 | +R$ 50</v>
      </c>
      <c r="AZ16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2" s="36"/>
    </row>
    <row r="1693" spans="1:54" x14ac:dyDescent="0.25">
      <c r="A1693" s="61">
        <v>1692</v>
      </c>
      <c r="B1693" s="37">
        <v>22108</v>
      </c>
      <c r="C1693" s="34">
        <v>1</v>
      </c>
      <c r="D1693" s="34">
        <v>1</v>
      </c>
      <c r="E1693" s="34">
        <v>46</v>
      </c>
      <c r="F1693" s="58" t="str">
        <f>IF('Base tratada'!$E1693&lt;=15,"0-15 dias",
IF('Base tratada'!$E1693&lt;=30, "16-30 dias",
IF('Base tratada'!$E1693&lt;=45, "31-45 dias",
IF('Base tratada'!$E1693&lt;=60, "46-60 dias",
IF('Base tratada'!$E1693&lt;=75, "61-75 dias", "76-99 dias")))))</f>
        <v>46-60 dias</v>
      </c>
      <c r="G1693" s="38">
        <v>43</v>
      </c>
      <c r="H1693" s="60" t="str">
        <f>IF('Base tratada'!$G1693&lt;=29,"24–29",
IF('Base tratada'!$G1693&lt;=39,"30–39",
IF('Base tratada'!$G1693&lt;=49,"40–49",
IF('Base tratada'!$G1693&lt;=59,"50–59",
IF('Base tratada'!$G1693&lt;=69,"60–69",
"70–80")))))</f>
        <v>40–49</v>
      </c>
      <c r="I1693" s="34">
        <v>2211</v>
      </c>
      <c r="J1693" s="58" t="str">
        <f>IF('Base tratada'!$K1693=1,"Divorciado",
IF('Base tratada'!$L1693=1,"Casado",
IF('Base tratada'!$M1693=1, "Solteiro",
IF('Base tratada'!$N1693=1,"Juntos",
"Viúvo"))))</f>
        <v>Casado</v>
      </c>
      <c r="K1693" s="34">
        <v>0</v>
      </c>
      <c r="L1693" s="34">
        <v>1</v>
      </c>
      <c r="M1693" s="34">
        <v>0</v>
      </c>
      <c r="N1693" s="34">
        <v>0</v>
      </c>
      <c r="O1693" s="34">
        <v>0</v>
      </c>
      <c r="P1693" s="34">
        <v>0</v>
      </c>
      <c r="Q1693" s="34">
        <v>0</v>
      </c>
      <c r="R1693" s="34">
        <v>1</v>
      </c>
      <c r="S1693" s="34">
        <v>0</v>
      </c>
      <c r="T1693" s="34">
        <v>0</v>
      </c>
      <c r="U1693" s="35">
        <v>5</v>
      </c>
      <c r="V1693" s="35">
        <v>3</v>
      </c>
      <c r="W1693" s="35">
        <v>9</v>
      </c>
      <c r="X1693" s="35">
        <v>6</v>
      </c>
      <c r="Y1693" s="35">
        <v>2</v>
      </c>
      <c r="Z1693" s="35">
        <v>6</v>
      </c>
      <c r="AA1693" s="34">
        <v>2</v>
      </c>
      <c r="AB1693" s="34">
        <v>7</v>
      </c>
      <c r="AC1693" s="34">
        <v>2</v>
      </c>
      <c r="AD1693" s="34">
        <v>0</v>
      </c>
      <c r="AE1693" s="34">
        <v>3</v>
      </c>
      <c r="AF1693" s="58">
        <f>'Base tratada'!$AC1693+'Base tratada'!$AD1693+'Base tratada'!$AE1693</f>
        <v>5</v>
      </c>
      <c r="AG16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93" s="58" t="str">
        <f>IF('Base tratada'!$AC1693&gt;=MAX('Base tratada'!$AD1693,'Base tratada'!$AE1693),"Web",
IF('Base tratada'!$AD1693&gt;='Base tratada'!$AE1693,"Catalog",
"Store"))</f>
        <v>Store</v>
      </c>
      <c r="AI1693" s="59">
        <f>IF('Base tratada'!$AF1693=0,"0",'Base tratada'!$AK1693/'Base tratada'!$AF1693)</f>
        <v>5</v>
      </c>
      <c r="AJ1693" s="59" t="str">
        <f>IF('Base tratada'!$AI1693=0,"R$ 0",
IF('Base tratada'!$AI1693&lt;=25,"R$ 1–25",
IF('Base tratada'!$AI1693&lt;=50,"R$ 26–50",
"+R$ 50")))</f>
        <v>R$ 1–25</v>
      </c>
      <c r="AK1693" s="35">
        <v>25</v>
      </c>
      <c r="AL1693" s="58" t="str">
        <f>IF('Base tratada'!$AK1693&lt;=100,"R$ 0-100",
IF('Base tratada'!$AK1693&lt;=500,"R$ 101-500",
IF('Base tratada'!$AK1693&lt;=1000,"R$ 501-1000",
IF('Base tratada'!$AK1693&lt;=1500,"R$ 1001-1500",
"+R$ 1500"))))</f>
        <v>R$ 0-100</v>
      </c>
      <c r="AM1693" s="34">
        <v>0</v>
      </c>
      <c r="AN1693" s="34">
        <v>0</v>
      </c>
      <c r="AO1693" s="34">
        <v>0</v>
      </c>
      <c r="AP1693" s="34">
        <v>0</v>
      </c>
      <c r="AQ1693" s="34">
        <v>0</v>
      </c>
      <c r="AR1693" s="34">
        <v>0</v>
      </c>
      <c r="AS1693" s="34">
        <v>0</v>
      </c>
      <c r="AT1693" s="34">
        <v>3</v>
      </c>
      <c r="AU1693" s="34">
        <v>11</v>
      </c>
      <c r="AV1693" s="52">
        <v>19</v>
      </c>
      <c r="AW1693" s="57">
        <v>0</v>
      </c>
      <c r="AX1693" s="58" t="str">
        <f>IF(Tabela3[[#This Row],[Response]]=1, "Aceitou", "Não aceitou")</f>
        <v>Não aceitou</v>
      </c>
      <c r="AY1693" s="55" t="str">
        <f>Tabela3[[#This Row],[Faixa Recência]] &amp; " | " &amp; Tabela3[[#This Row],[Faixa Gasto]] &amp; " | " &amp; Tabela3[[#This Row],[Faixa ticket médio]]</f>
        <v>46-60 dias | R$ 0-100 | R$ 1–25</v>
      </c>
      <c r="AZ16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3" s="36"/>
    </row>
    <row r="1694" spans="1:54" x14ac:dyDescent="0.25">
      <c r="A1694" s="61">
        <v>1693</v>
      </c>
      <c r="B1694" s="37">
        <v>44392</v>
      </c>
      <c r="C1694" s="34">
        <v>1</v>
      </c>
      <c r="D1694" s="34">
        <v>1</v>
      </c>
      <c r="E1694" s="34">
        <v>71</v>
      </c>
      <c r="F1694" s="58" t="str">
        <f>IF('Base tratada'!$E1694&lt;=15,"0-15 dias",
IF('Base tratada'!$E1694&lt;=30, "16-30 dias",
IF('Base tratada'!$E1694&lt;=45, "31-45 dias",
IF('Base tratada'!$E1694&lt;=60, "46-60 dias",
IF('Base tratada'!$E1694&lt;=75, "61-75 dias", "76-99 dias")))))</f>
        <v>61-75 dias</v>
      </c>
      <c r="G1694" s="38">
        <v>46</v>
      </c>
      <c r="H1694" s="60" t="str">
        <f>IF('Base tratada'!$G1694&lt;=29,"24–29",
IF('Base tratada'!$G1694&lt;=39,"30–39",
IF('Base tratada'!$G1694&lt;=49,"40–49",
IF('Base tratada'!$G1694&lt;=59,"50–59",
IF('Base tratada'!$G1694&lt;=69,"60–69",
"70–80")))))</f>
        <v>40–49</v>
      </c>
      <c r="I1694" s="34">
        <v>2456</v>
      </c>
      <c r="J1694" s="58" t="str">
        <f>IF('Base tratada'!$K1694=1,"Divorciado",
IF('Base tratada'!$L1694=1,"Casado",
IF('Base tratada'!$M1694=1, "Solteiro",
IF('Base tratada'!$N1694=1,"Juntos",
"Viúvo"))))</f>
        <v>Juntos</v>
      </c>
      <c r="K1694" s="34">
        <v>0</v>
      </c>
      <c r="L1694" s="34">
        <v>0</v>
      </c>
      <c r="M1694" s="34">
        <v>0</v>
      </c>
      <c r="N1694" s="34">
        <v>1</v>
      </c>
      <c r="O1694" s="34">
        <v>0</v>
      </c>
      <c r="P1694" s="34">
        <v>0</v>
      </c>
      <c r="Q1694" s="34">
        <v>0</v>
      </c>
      <c r="R1694" s="34">
        <v>1</v>
      </c>
      <c r="S1694" s="34">
        <v>0</v>
      </c>
      <c r="T1694" s="34">
        <v>0</v>
      </c>
      <c r="U1694" s="35">
        <v>87</v>
      </c>
      <c r="V1694" s="35">
        <v>5</v>
      </c>
      <c r="W1694" s="35">
        <v>71</v>
      </c>
      <c r="X1694" s="35">
        <v>7</v>
      </c>
      <c r="Y1694" s="35">
        <v>12</v>
      </c>
      <c r="Z1694" s="35">
        <v>29</v>
      </c>
      <c r="AA1694" s="34">
        <v>5</v>
      </c>
      <c r="AB1694" s="34">
        <v>7</v>
      </c>
      <c r="AC1694" s="34">
        <v>4</v>
      </c>
      <c r="AD1694" s="34">
        <v>1</v>
      </c>
      <c r="AE1694" s="34">
        <v>4</v>
      </c>
      <c r="AF1694" s="58">
        <f>'Base tratada'!$AC1694+'Base tratada'!$AD1694+'Base tratada'!$AE1694</f>
        <v>9</v>
      </c>
      <c r="AG16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694" s="58" t="str">
        <f>IF('Base tratada'!$AC1694&gt;=MAX('Base tratada'!$AD1694,'Base tratada'!$AE1694),"Web",
IF('Base tratada'!$AD1694&gt;='Base tratada'!$AE1694,"Catalog",
"Store"))</f>
        <v>Web</v>
      </c>
      <c r="AI1694" s="59">
        <f>IF('Base tratada'!$AF1694=0,"0",'Base tratada'!$AK1694/'Base tratada'!$AF1694)</f>
        <v>20.222222222222221</v>
      </c>
      <c r="AJ1694" s="59" t="str">
        <f>IF('Base tratada'!$AI1694=0,"R$ 0",
IF('Base tratada'!$AI1694&lt;=25,"R$ 1–25",
IF('Base tratada'!$AI1694&lt;=50,"R$ 26–50",
"+R$ 50")))</f>
        <v>R$ 1–25</v>
      </c>
      <c r="AK1694" s="35">
        <v>182</v>
      </c>
      <c r="AL1694" s="58" t="str">
        <f>IF('Base tratada'!$AK1694&lt;=100,"R$ 0-100",
IF('Base tratada'!$AK1694&lt;=500,"R$ 101-500",
IF('Base tratada'!$AK1694&lt;=1000,"R$ 501-1000",
IF('Base tratada'!$AK1694&lt;=1500,"R$ 1001-1500",
"+R$ 1500"))))</f>
        <v>R$ 101-500</v>
      </c>
      <c r="AM1694" s="34">
        <v>0</v>
      </c>
      <c r="AN1694" s="34">
        <v>0</v>
      </c>
      <c r="AO1694" s="34">
        <v>0</v>
      </c>
      <c r="AP1694" s="34">
        <v>0</v>
      </c>
      <c r="AQ1694" s="34">
        <v>0</v>
      </c>
      <c r="AR1694" s="34">
        <v>0</v>
      </c>
      <c r="AS1694" s="34">
        <v>0</v>
      </c>
      <c r="AT1694" s="34">
        <v>3</v>
      </c>
      <c r="AU1694" s="34">
        <v>11</v>
      </c>
      <c r="AV1694" s="52">
        <v>153</v>
      </c>
      <c r="AW1694" s="57">
        <v>0</v>
      </c>
      <c r="AX1694" s="58" t="str">
        <f>IF(Tabela3[[#This Row],[Response]]=1, "Aceitou", "Não aceitou")</f>
        <v>Não aceitou</v>
      </c>
      <c r="AY1694" s="55" t="str">
        <f>Tabela3[[#This Row],[Faixa Recência]] &amp; " | " &amp; Tabela3[[#This Row],[Faixa Gasto]] &amp; " | " &amp; Tabela3[[#This Row],[Faixa ticket médio]]</f>
        <v>61-75 dias | R$ 101-500 | R$ 1–25</v>
      </c>
      <c r="AZ16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4" s="36"/>
    </row>
    <row r="1695" spans="1:54" x14ac:dyDescent="0.25">
      <c r="A1695" s="61">
        <v>1694</v>
      </c>
      <c r="B1695" s="37">
        <v>55424</v>
      </c>
      <c r="C1695" s="34">
        <v>0</v>
      </c>
      <c r="D1695" s="34">
        <v>1</v>
      </c>
      <c r="E1695" s="34">
        <v>6</v>
      </c>
      <c r="F1695" s="58" t="str">
        <f>IF('Base tratada'!$E1695&lt;=15,"0-15 dias",
IF('Base tratada'!$E1695&lt;=30, "16-30 dias",
IF('Base tratada'!$E1695&lt;=45, "31-45 dias",
IF('Base tratada'!$E1695&lt;=60, "46-60 dias",
IF('Base tratada'!$E1695&lt;=75, "61-75 dias", "76-99 dias")))))</f>
        <v>0-15 dias</v>
      </c>
      <c r="G1695" s="38">
        <v>44</v>
      </c>
      <c r="H1695" s="60" t="str">
        <f>IF('Base tratada'!$G1695&lt;=29,"24–29",
IF('Base tratada'!$G1695&lt;=39,"30–39",
IF('Base tratada'!$G1695&lt;=49,"40–49",
IF('Base tratada'!$G1695&lt;=59,"50–59",
IF('Base tratada'!$G1695&lt;=69,"60–69",
"70–80")))))</f>
        <v>40–49</v>
      </c>
      <c r="I1695" s="34">
        <v>2740</v>
      </c>
      <c r="J1695" s="58" t="str">
        <f>IF('Base tratada'!$K1695=1,"Divorciado",
IF('Base tratada'!$L1695=1,"Casado",
IF('Base tratada'!$M1695=1, "Solteiro",
IF('Base tratada'!$N1695=1,"Juntos",
"Viúvo"))))</f>
        <v>Casado</v>
      </c>
      <c r="K1695" s="34">
        <v>0</v>
      </c>
      <c r="L1695" s="34">
        <v>1</v>
      </c>
      <c r="M1695" s="34">
        <v>0</v>
      </c>
      <c r="N1695" s="34">
        <v>0</v>
      </c>
      <c r="O1695" s="34">
        <v>0</v>
      </c>
      <c r="P1695" s="34">
        <v>0</v>
      </c>
      <c r="Q1695" s="34">
        <v>0</v>
      </c>
      <c r="R1695" s="34">
        <v>0</v>
      </c>
      <c r="S1695" s="34">
        <v>0</v>
      </c>
      <c r="T1695" s="34">
        <v>1</v>
      </c>
      <c r="U1695" s="35">
        <v>462</v>
      </c>
      <c r="V1695" s="35">
        <v>61</v>
      </c>
      <c r="W1695" s="35">
        <v>184</v>
      </c>
      <c r="X1695" s="35">
        <v>10</v>
      </c>
      <c r="Y1695" s="35">
        <v>53</v>
      </c>
      <c r="Z1695" s="35">
        <v>107</v>
      </c>
      <c r="AA1695" s="34">
        <v>4</v>
      </c>
      <c r="AB1695" s="34">
        <v>6</v>
      </c>
      <c r="AC1695" s="34">
        <v>7</v>
      </c>
      <c r="AD1695" s="34">
        <v>5</v>
      </c>
      <c r="AE1695" s="34">
        <v>9</v>
      </c>
      <c r="AF1695" s="58">
        <f>'Base tratada'!$AC1695+'Base tratada'!$AD1695+'Base tratada'!$AE1695</f>
        <v>21</v>
      </c>
      <c r="AG16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95" s="58" t="str">
        <f>IF('Base tratada'!$AC1695&gt;=MAX('Base tratada'!$AD1695,'Base tratada'!$AE1695),"Web",
IF('Base tratada'!$AD1695&gt;='Base tratada'!$AE1695,"Catalog",
"Store"))</f>
        <v>Store</v>
      </c>
      <c r="AI1695" s="59">
        <f>IF('Base tratada'!$AF1695=0,"0",'Base tratada'!$AK1695/'Base tratada'!$AF1695)</f>
        <v>36.666666666666664</v>
      </c>
      <c r="AJ1695" s="59" t="str">
        <f>IF('Base tratada'!$AI1695=0,"R$ 0",
IF('Base tratada'!$AI1695&lt;=25,"R$ 1–25",
IF('Base tratada'!$AI1695&lt;=50,"R$ 26–50",
"+R$ 50")))</f>
        <v>R$ 26–50</v>
      </c>
      <c r="AK1695" s="35">
        <v>770</v>
      </c>
      <c r="AL1695" s="58" t="str">
        <f>IF('Base tratada'!$AK1695&lt;=100,"R$ 0-100",
IF('Base tratada'!$AK1695&lt;=500,"R$ 101-500",
IF('Base tratada'!$AK1695&lt;=1000,"R$ 501-1000",
IF('Base tratada'!$AK1695&lt;=1500,"R$ 1001-1500",
"+R$ 1500"))))</f>
        <v>R$ 501-1000</v>
      </c>
      <c r="AM1695" s="34">
        <v>0</v>
      </c>
      <c r="AN1695" s="34">
        <v>0</v>
      </c>
      <c r="AO1695" s="34">
        <v>1</v>
      </c>
      <c r="AP1695" s="34">
        <v>0</v>
      </c>
      <c r="AQ1695" s="34">
        <v>0</v>
      </c>
      <c r="AR1695" s="34">
        <v>1</v>
      </c>
      <c r="AS1695" s="34">
        <v>0</v>
      </c>
      <c r="AT1695" s="34">
        <v>3</v>
      </c>
      <c r="AU1695" s="34">
        <v>11</v>
      </c>
      <c r="AV1695" s="52">
        <v>663</v>
      </c>
      <c r="AW1695" s="57">
        <v>1</v>
      </c>
      <c r="AX1695" s="58" t="str">
        <f>IF(Tabela3[[#This Row],[Response]]=1, "Aceitou", "Não aceitou")</f>
        <v>Aceitou</v>
      </c>
      <c r="AY1695" s="55" t="str">
        <f>Tabela3[[#This Row],[Faixa Recência]] &amp; " | " &amp; Tabela3[[#This Row],[Faixa Gasto]] &amp; " | " &amp; Tabela3[[#This Row],[Faixa ticket médio]]</f>
        <v>0-15 dias | R$ 501-1000 | R$ 26–50</v>
      </c>
      <c r="AZ16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5" s="36"/>
    </row>
    <row r="1696" spans="1:54" x14ac:dyDescent="0.25">
      <c r="A1696" s="61">
        <v>1695</v>
      </c>
      <c r="B1696" s="37">
        <v>17688</v>
      </c>
      <c r="C1696" s="34">
        <v>1</v>
      </c>
      <c r="D1696" s="34">
        <v>0</v>
      </c>
      <c r="E1696" s="34">
        <v>82</v>
      </c>
      <c r="F1696" s="58" t="str">
        <f>IF('Base tratada'!$E1696&lt;=15,"0-15 dias",
IF('Base tratada'!$E1696&lt;=30, "16-30 dias",
IF('Base tratada'!$E1696&lt;=45, "31-45 dias",
IF('Base tratada'!$E1696&lt;=60, "46-60 dias",
IF('Base tratada'!$E1696&lt;=75, "61-75 dias", "76-99 dias")))))</f>
        <v>76-99 dias</v>
      </c>
      <c r="G1696" s="38">
        <v>41</v>
      </c>
      <c r="H1696" s="60" t="str">
        <f>IF('Base tratada'!$G1696&lt;=29,"24–29",
IF('Base tratada'!$G1696&lt;=39,"30–39",
IF('Base tratada'!$G1696&lt;=49,"40–49",
IF('Base tratada'!$G1696&lt;=59,"50–59",
IF('Base tratada'!$G1696&lt;=69,"60–69",
"70–80")))))</f>
        <v>40–49</v>
      </c>
      <c r="I1696" s="34">
        <v>2691</v>
      </c>
      <c r="J1696" s="58" t="str">
        <f>IF('Base tratada'!$K1696=1,"Divorciado",
IF('Base tratada'!$L1696=1,"Casado",
IF('Base tratada'!$M1696=1, "Solteiro",
IF('Base tratada'!$N1696=1,"Juntos",
"Viúvo"))))</f>
        <v>Casado</v>
      </c>
      <c r="K1696" s="34">
        <v>0</v>
      </c>
      <c r="L1696" s="34">
        <v>1</v>
      </c>
      <c r="M1696" s="34">
        <v>0</v>
      </c>
      <c r="N1696" s="34">
        <v>0</v>
      </c>
      <c r="O1696" s="34">
        <v>0</v>
      </c>
      <c r="P1696" s="34">
        <v>0</v>
      </c>
      <c r="Q1696" s="34">
        <v>0</v>
      </c>
      <c r="R1696" s="34">
        <v>1</v>
      </c>
      <c r="S1696" s="34">
        <v>0</v>
      </c>
      <c r="T1696" s="34">
        <v>0</v>
      </c>
      <c r="U1696" s="35">
        <v>2</v>
      </c>
      <c r="V1696" s="35">
        <v>2</v>
      </c>
      <c r="W1696" s="35">
        <v>1</v>
      </c>
      <c r="X1696" s="35">
        <v>3</v>
      </c>
      <c r="Y1696" s="35">
        <v>1</v>
      </c>
      <c r="Z1696" s="35">
        <v>2</v>
      </c>
      <c r="AA1696" s="34">
        <v>1</v>
      </c>
      <c r="AB1696" s="34">
        <v>8</v>
      </c>
      <c r="AC1696" s="34">
        <v>1</v>
      </c>
      <c r="AD1696" s="34">
        <v>0</v>
      </c>
      <c r="AE1696" s="34">
        <v>2</v>
      </c>
      <c r="AF1696" s="58">
        <f>'Base tratada'!$AC1696+'Base tratada'!$AD1696+'Base tratada'!$AE1696</f>
        <v>3</v>
      </c>
      <c r="AG16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696" s="58" t="str">
        <f>IF('Base tratada'!$AC1696&gt;=MAX('Base tratada'!$AD1696,'Base tratada'!$AE1696),"Web",
IF('Base tratada'!$AD1696&gt;='Base tratada'!$AE1696,"Catalog",
"Store"))</f>
        <v>Store</v>
      </c>
      <c r="AI1696" s="59">
        <f>IF('Base tratada'!$AF1696=0,"0",'Base tratada'!$AK1696/'Base tratada'!$AF1696)</f>
        <v>3</v>
      </c>
      <c r="AJ1696" s="59" t="str">
        <f>IF('Base tratada'!$AI1696=0,"R$ 0",
IF('Base tratada'!$AI1696&lt;=25,"R$ 1–25",
IF('Base tratada'!$AI1696&lt;=50,"R$ 26–50",
"+R$ 50")))</f>
        <v>R$ 1–25</v>
      </c>
      <c r="AK1696" s="35">
        <v>9</v>
      </c>
      <c r="AL1696" s="58" t="str">
        <f>IF('Base tratada'!$AK1696&lt;=100,"R$ 0-100",
IF('Base tratada'!$AK1696&lt;=500,"R$ 101-500",
IF('Base tratada'!$AK1696&lt;=1000,"R$ 501-1000",
IF('Base tratada'!$AK1696&lt;=1500,"R$ 1001-1500",
"+R$ 1500"))))</f>
        <v>R$ 0-100</v>
      </c>
      <c r="AM1696" s="34">
        <v>0</v>
      </c>
      <c r="AN1696" s="34">
        <v>0</v>
      </c>
      <c r="AO1696" s="34">
        <v>0</v>
      </c>
      <c r="AP1696" s="34">
        <v>0</v>
      </c>
      <c r="AQ1696" s="34">
        <v>0</v>
      </c>
      <c r="AR1696" s="34">
        <v>0</v>
      </c>
      <c r="AS1696" s="34">
        <v>1</v>
      </c>
      <c r="AT1696" s="34">
        <v>3</v>
      </c>
      <c r="AU1696" s="34">
        <v>11</v>
      </c>
      <c r="AV1696" s="52">
        <v>7</v>
      </c>
      <c r="AW1696" s="57">
        <v>0</v>
      </c>
      <c r="AX1696" s="58" t="str">
        <f>IF(Tabela3[[#This Row],[Response]]=1, "Aceitou", "Não aceitou")</f>
        <v>Não aceitou</v>
      </c>
      <c r="AY1696" s="55" t="str">
        <f>Tabela3[[#This Row],[Faixa Recência]] &amp; " | " &amp; Tabela3[[#This Row],[Faixa Gasto]] &amp; " | " &amp; Tabela3[[#This Row],[Faixa ticket médio]]</f>
        <v>76-99 dias | R$ 0-100 | R$ 1–25</v>
      </c>
      <c r="AZ16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6" s="36"/>
    </row>
    <row r="1697" spans="1:54" x14ac:dyDescent="0.25">
      <c r="A1697" s="61">
        <v>1696</v>
      </c>
      <c r="B1697" s="37">
        <v>92491</v>
      </c>
      <c r="C1697" s="34">
        <v>0</v>
      </c>
      <c r="D1697" s="34">
        <v>0</v>
      </c>
      <c r="E1697" s="34">
        <v>71</v>
      </c>
      <c r="F1697" s="58" t="str">
        <f>IF('Base tratada'!$E1697&lt;=15,"0-15 dias",
IF('Base tratada'!$E1697&lt;=30, "16-30 dias",
IF('Base tratada'!$E1697&lt;=45, "31-45 dias",
IF('Base tratada'!$E1697&lt;=60, "46-60 dias",
IF('Base tratada'!$E1697&lt;=75, "61-75 dias", "76-99 dias")))))</f>
        <v>61-75 dias</v>
      </c>
      <c r="G1697" s="38">
        <v>37</v>
      </c>
      <c r="H1697" s="60" t="str">
        <f>IF('Base tratada'!$G1697&lt;=29,"24–29",
IF('Base tratada'!$G1697&lt;=39,"30–39",
IF('Base tratada'!$G1697&lt;=49,"40–49",
IF('Base tratada'!$G1697&lt;=59,"50–59",
IF('Base tratada'!$G1697&lt;=69,"60–69",
"70–80")))))</f>
        <v>30–39</v>
      </c>
      <c r="I1697" s="34">
        <v>2583</v>
      </c>
      <c r="J1697" s="58" t="str">
        <f>IF('Base tratada'!$K1697=1,"Divorciado",
IF('Base tratada'!$L1697=1,"Casado",
IF('Base tratada'!$M1697=1, "Solteiro",
IF('Base tratada'!$N1697=1,"Juntos",
"Viúvo"))))</f>
        <v>Casado</v>
      </c>
      <c r="K1697" s="34">
        <v>0</v>
      </c>
      <c r="L1697" s="34">
        <v>1</v>
      </c>
      <c r="M1697" s="34">
        <v>0</v>
      </c>
      <c r="N1697" s="34">
        <v>0</v>
      </c>
      <c r="O1697" s="34">
        <v>0</v>
      </c>
      <c r="P1697" s="34">
        <v>0</v>
      </c>
      <c r="Q1697" s="34">
        <v>0</v>
      </c>
      <c r="R1697" s="34">
        <v>0</v>
      </c>
      <c r="S1697" s="34">
        <v>0</v>
      </c>
      <c r="T1697" s="34">
        <v>1</v>
      </c>
      <c r="U1697" s="35">
        <v>979</v>
      </c>
      <c r="V1697" s="35">
        <v>44</v>
      </c>
      <c r="W1697" s="35">
        <v>935</v>
      </c>
      <c r="X1697" s="35">
        <v>29</v>
      </c>
      <c r="Y1697" s="35">
        <v>25</v>
      </c>
      <c r="Z1697" s="35">
        <v>22</v>
      </c>
      <c r="AA1697" s="34">
        <v>1</v>
      </c>
      <c r="AB1697" s="34">
        <v>3</v>
      </c>
      <c r="AC1697" s="34">
        <v>7</v>
      </c>
      <c r="AD1697" s="34">
        <v>5</v>
      </c>
      <c r="AE1697" s="34">
        <v>12</v>
      </c>
      <c r="AF1697" s="58">
        <f>'Base tratada'!$AC1697+'Base tratada'!$AD1697+'Base tratada'!$AE1697</f>
        <v>24</v>
      </c>
      <c r="AG16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97" s="58" t="str">
        <f>IF('Base tratada'!$AC1697&gt;=MAX('Base tratada'!$AD1697,'Base tratada'!$AE1697),"Web",
IF('Base tratada'!$AD1697&gt;='Base tratada'!$AE1697,"Catalog",
"Store"))</f>
        <v>Store</v>
      </c>
      <c r="AI1697" s="59">
        <f>IF('Base tratada'!$AF1697=0,"0",'Base tratada'!$AK1697/'Base tratada'!$AF1697)</f>
        <v>83.833333333333329</v>
      </c>
      <c r="AJ1697" s="59" t="str">
        <f>IF('Base tratada'!$AI1697=0,"R$ 0",
IF('Base tratada'!$AI1697&lt;=25,"R$ 1–25",
IF('Base tratada'!$AI1697&lt;=50,"R$ 26–50",
"+R$ 50")))</f>
        <v>+R$ 50</v>
      </c>
      <c r="AK1697" s="35">
        <v>2012</v>
      </c>
      <c r="AL1697" s="58" t="str">
        <f>IF('Base tratada'!$AK1697&lt;=100,"R$ 0-100",
IF('Base tratada'!$AK1697&lt;=500,"R$ 101-500",
IF('Base tratada'!$AK1697&lt;=1000,"R$ 501-1000",
IF('Base tratada'!$AK1697&lt;=1500,"R$ 1001-1500",
"+R$ 1500"))))</f>
        <v>+R$ 1500</v>
      </c>
      <c r="AM1697" s="34">
        <v>1</v>
      </c>
      <c r="AN1697" s="34">
        <v>0</v>
      </c>
      <c r="AO1697" s="34">
        <v>0</v>
      </c>
      <c r="AP1697" s="34">
        <v>1</v>
      </c>
      <c r="AQ1697" s="34">
        <v>1</v>
      </c>
      <c r="AR1697" s="34">
        <v>3</v>
      </c>
      <c r="AS1697" s="34">
        <v>0</v>
      </c>
      <c r="AT1697" s="34">
        <v>3</v>
      </c>
      <c r="AU1697" s="34">
        <v>11</v>
      </c>
      <c r="AV1697" s="52">
        <v>1990</v>
      </c>
      <c r="AW1697" s="57">
        <v>1</v>
      </c>
      <c r="AX1697" s="58" t="str">
        <f>IF(Tabela3[[#This Row],[Response]]=1, "Aceitou", "Não aceitou")</f>
        <v>Aceitou</v>
      </c>
      <c r="AY1697" s="55" t="str">
        <f>Tabela3[[#This Row],[Faixa Recência]] &amp; " | " &amp; Tabela3[[#This Row],[Faixa Gasto]] &amp; " | " &amp; Tabela3[[#This Row],[Faixa ticket médio]]</f>
        <v>61-75 dias | +R$ 1500 | +R$ 50</v>
      </c>
      <c r="AZ16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697" s="36"/>
    </row>
    <row r="1698" spans="1:54" x14ac:dyDescent="0.25">
      <c r="A1698" s="61">
        <v>1697</v>
      </c>
      <c r="B1698" s="37">
        <v>90273</v>
      </c>
      <c r="C1698" s="34">
        <v>0</v>
      </c>
      <c r="D1698" s="34">
        <v>0</v>
      </c>
      <c r="E1698" s="34">
        <v>32</v>
      </c>
      <c r="F1698" s="58" t="str">
        <f>IF('Base tratada'!$E1698&lt;=15,"0-15 dias",
IF('Base tratada'!$E1698&lt;=30, "16-30 dias",
IF('Base tratada'!$E1698&lt;=45, "31-45 dias",
IF('Base tratada'!$E1698&lt;=60, "46-60 dias",
IF('Base tratada'!$E1698&lt;=75, "61-75 dias", "76-99 dias")))))</f>
        <v>31-45 dias</v>
      </c>
      <c r="G1698" s="38">
        <v>29</v>
      </c>
      <c r="H1698" s="60" t="str">
        <f>IF('Base tratada'!$G1698&lt;=29,"24–29",
IF('Base tratada'!$G1698&lt;=39,"30–39",
IF('Base tratada'!$G1698&lt;=49,"40–49",
IF('Base tratada'!$G1698&lt;=59,"50–59",
IF('Base tratada'!$G1698&lt;=69,"60–69",
"70–80")))))</f>
        <v>24–29</v>
      </c>
      <c r="I1698" s="34">
        <v>2356</v>
      </c>
      <c r="J1698" s="58" t="str">
        <f>IF('Base tratada'!$K1698=1,"Divorciado",
IF('Base tratada'!$L1698=1,"Casado",
IF('Base tratada'!$M1698=1, "Solteiro",
IF('Base tratada'!$N1698=1,"Juntos",
"Viúvo"))))</f>
        <v>Solteiro</v>
      </c>
      <c r="K1698" s="34">
        <v>0</v>
      </c>
      <c r="L1698" s="34">
        <v>0</v>
      </c>
      <c r="M1698" s="34">
        <v>1</v>
      </c>
      <c r="N1698" s="34">
        <v>0</v>
      </c>
      <c r="O1698" s="34">
        <v>0</v>
      </c>
      <c r="P1698" s="34">
        <v>0</v>
      </c>
      <c r="Q1698" s="34">
        <v>0</v>
      </c>
      <c r="R1698" s="34">
        <v>1</v>
      </c>
      <c r="S1698" s="34">
        <v>0</v>
      </c>
      <c r="T1698" s="34">
        <v>0</v>
      </c>
      <c r="U1698" s="35">
        <v>704</v>
      </c>
      <c r="V1698" s="35">
        <v>129</v>
      </c>
      <c r="W1698" s="35">
        <v>853</v>
      </c>
      <c r="X1698" s="35">
        <v>120</v>
      </c>
      <c r="Y1698" s="35">
        <v>74</v>
      </c>
      <c r="Z1698" s="35">
        <v>111</v>
      </c>
      <c r="AA1698" s="34">
        <v>1</v>
      </c>
      <c r="AB1698" s="34">
        <v>2</v>
      </c>
      <c r="AC1698" s="34">
        <v>5</v>
      </c>
      <c r="AD1698" s="34">
        <v>6</v>
      </c>
      <c r="AE1698" s="34">
        <v>7</v>
      </c>
      <c r="AF1698" s="58">
        <f>'Base tratada'!$AC1698+'Base tratada'!$AD1698+'Base tratada'!$AE1698</f>
        <v>18</v>
      </c>
      <c r="AG16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698" s="58" t="str">
        <f>IF('Base tratada'!$AC1698&gt;=MAX('Base tratada'!$AD1698,'Base tratada'!$AE1698),"Web",
IF('Base tratada'!$AD1698&gt;='Base tratada'!$AE1698,"Catalog",
"Store"))</f>
        <v>Store</v>
      </c>
      <c r="AI1698" s="59">
        <f>IF('Base tratada'!$AF1698=0,"0",'Base tratada'!$AK1698/'Base tratada'!$AF1698)</f>
        <v>104.44444444444444</v>
      </c>
      <c r="AJ1698" s="59" t="str">
        <f>IF('Base tratada'!$AI1698=0,"R$ 0",
IF('Base tratada'!$AI1698&lt;=25,"R$ 1–25",
IF('Base tratada'!$AI1698&lt;=50,"R$ 26–50",
"+R$ 50")))</f>
        <v>+R$ 50</v>
      </c>
      <c r="AK1698" s="35">
        <v>1880</v>
      </c>
      <c r="AL1698" s="58" t="str">
        <f>IF('Base tratada'!$AK1698&lt;=100,"R$ 0-100",
IF('Base tratada'!$AK1698&lt;=500,"R$ 101-500",
IF('Base tratada'!$AK1698&lt;=1000,"R$ 501-1000",
IF('Base tratada'!$AK1698&lt;=1500,"R$ 1001-1500",
"+R$ 1500"))))</f>
        <v>+R$ 1500</v>
      </c>
      <c r="AM1698" s="34">
        <v>1</v>
      </c>
      <c r="AN1698" s="34">
        <v>0</v>
      </c>
      <c r="AO1698" s="34">
        <v>0</v>
      </c>
      <c r="AP1698" s="34">
        <v>1</v>
      </c>
      <c r="AQ1698" s="34">
        <v>1</v>
      </c>
      <c r="AR1698" s="34">
        <v>3</v>
      </c>
      <c r="AS1698" s="34">
        <v>0</v>
      </c>
      <c r="AT1698" s="34">
        <v>3</v>
      </c>
      <c r="AU1698" s="34">
        <v>11</v>
      </c>
      <c r="AV1698" s="52">
        <v>1769</v>
      </c>
      <c r="AW1698" s="57">
        <v>1</v>
      </c>
      <c r="AX1698" s="58" t="str">
        <f>IF(Tabela3[[#This Row],[Response]]=1, "Aceitou", "Não aceitou")</f>
        <v>Aceitou</v>
      </c>
      <c r="AY1698" s="55" t="str">
        <f>Tabela3[[#This Row],[Faixa Recência]] &amp; " | " &amp; Tabela3[[#This Row],[Faixa Gasto]] &amp; " | " &amp; Tabela3[[#This Row],[Faixa ticket médio]]</f>
        <v>31-45 dias | +R$ 1500 | +R$ 50</v>
      </c>
      <c r="AZ16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98" s="36"/>
    </row>
    <row r="1699" spans="1:54" x14ac:dyDescent="0.25">
      <c r="A1699" s="61">
        <v>1698</v>
      </c>
      <c r="B1699" s="37">
        <v>82571</v>
      </c>
      <c r="C1699" s="34">
        <v>0</v>
      </c>
      <c r="D1699" s="34">
        <v>0</v>
      </c>
      <c r="E1699" s="34">
        <v>28</v>
      </c>
      <c r="F1699" s="58" t="str">
        <f>IF('Base tratada'!$E1699&lt;=15,"0-15 dias",
IF('Base tratada'!$E1699&lt;=30, "16-30 dias",
IF('Base tratada'!$E1699&lt;=45, "31-45 dias",
IF('Base tratada'!$E1699&lt;=60, "46-60 dias",
IF('Base tratada'!$E1699&lt;=75, "61-75 dias", "76-99 dias")))))</f>
        <v>16-30 dias</v>
      </c>
      <c r="G1699" s="38">
        <v>58</v>
      </c>
      <c r="H1699" s="60" t="str">
        <f>IF('Base tratada'!$G1699&lt;=29,"24–29",
IF('Base tratada'!$G1699&lt;=39,"30–39",
IF('Base tratada'!$G1699&lt;=49,"40–49",
IF('Base tratada'!$G1699&lt;=59,"50–59",
IF('Base tratada'!$G1699&lt;=69,"60–69",
"70–80")))))</f>
        <v>50–59</v>
      </c>
      <c r="I1699" s="34">
        <v>2247</v>
      </c>
      <c r="J1699" s="58" t="str">
        <f>IF('Base tratada'!$K1699=1,"Divorciado",
IF('Base tratada'!$L1699=1,"Casado",
IF('Base tratada'!$M1699=1, "Solteiro",
IF('Base tratada'!$N1699=1,"Juntos",
"Viúvo"))))</f>
        <v>Viúvo</v>
      </c>
      <c r="K1699" s="34">
        <v>0</v>
      </c>
      <c r="L1699" s="34">
        <v>0</v>
      </c>
      <c r="M1699" s="34">
        <v>0</v>
      </c>
      <c r="N1699" s="34">
        <v>0</v>
      </c>
      <c r="O1699" s="34">
        <v>1</v>
      </c>
      <c r="P1699" s="34">
        <v>0</v>
      </c>
      <c r="Q1699" s="34">
        <v>0</v>
      </c>
      <c r="R1699" s="34">
        <v>0</v>
      </c>
      <c r="S1699" s="34">
        <v>0</v>
      </c>
      <c r="T1699" s="34">
        <v>1</v>
      </c>
      <c r="U1699" s="35">
        <v>861</v>
      </c>
      <c r="V1699" s="35">
        <v>31</v>
      </c>
      <c r="W1699" s="35">
        <v>558</v>
      </c>
      <c r="X1699" s="35">
        <v>62</v>
      </c>
      <c r="Y1699" s="35">
        <v>95</v>
      </c>
      <c r="Z1699" s="35">
        <v>79</v>
      </c>
      <c r="AA1699" s="34">
        <v>0</v>
      </c>
      <c r="AB1699" s="34">
        <v>2</v>
      </c>
      <c r="AC1699" s="34">
        <v>6</v>
      </c>
      <c r="AD1699" s="34">
        <v>5</v>
      </c>
      <c r="AE1699" s="34">
        <v>13</v>
      </c>
      <c r="AF1699" s="58">
        <f>'Base tratada'!$AC1699+'Base tratada'!$AD1699+'Base tratada'!$AE1699</f>
        <v>24</v>
      </c>
      <c r="AG16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699" s="58" t="str">
        <f>IF('Base tratada'!$AC1699&gt;=MAX('Base tratada'!$AD1699,'Base tratada'!$AE1699),"Web",
IF('Base tratada'!$AD1699&gt;='Base tratada'!$AE1699,"Catalog",
"Store"))</f>
        <v>Store</v>
      </c>
      <c r="AI1699" s="59">
        <f>IF('Base tratada'!$AF1699=0,"0",'Base tratada'!$AK1699/'Base tratada'!$AF1699)</f>
        <v>66.958333333333329</v>
      </c>
      <c r="AJ1699" s="59" t="str">
        <f>IF('Base tratada'!$AI1699=0,"R$ 0",
IF('Base tratada'!$AI1699&lt;=25,"R$ 1–25",
IF('Base tratada'!$AI1699&lt;=50,"R$ 26–50",
"+R$ 50")))</f>
        <v>+R$ 50</v>
      </c>
      <c r="AK1699" s="35">
        <v>1607</v>
      </c>
      <c r="AL1699" s="58" t="str">
        <f>IF('Base tratada'!$AK1699&lt;=100,"R$ 0-100",
IF('Base tratada'!$AK1699&lt;=500,"R$ 101-500",
IF('Base tratada'!$AK1699&lt;=1000,"R$ 501-1000",
IF('Base tratada'!$AK1699&lt;=1500,"R$ 1001-1500",
"+R$ 1500"))))</f>
        <v>+R$ 1500</v>
      </c>
      <c r="AM1699" s="34">
        <v>0</v>
      </c>
      <c r="AN1699" s="34">
        <v>0</v>
      </c>
      <c r="AO1699" s="34">
        <v>0</v>
      </c>
      <c r="AP1699" s="34">
        <v>0</v>
      </c>
      <c r="AQ1699" s="34">
        <v>1</v>
      </c>
      <c r="AR1699" s="34">
        <v>1</v>
      </c>
      <c r="AS1699" s="34">
        <v>0</v>
      </c>
      <c r="AT1699" s="34">
        <v>3</v>
      </c>
      <c r="AU1699" s="34">
        <v>11</v>
      </c>
      <c r="AV1699" s="52">
        <v>1528</v>
      </c>
      <c r="AW1699" s="57">
        <v>0</v>
      </c>
      <c r="AX1699" s="58" t="str">
        <f>IF(Tabela3[[#This Row],[Response]]=1, "Aceitou", "Não aceitou")</f>
        <v>Não aceitou</v>
      </c>
      <c r="AY1699" s="55" t="str">
        <f>Tabela3[[#This Row],[Faixa Recência]] &amp; " | " &amp; Tabela3[[#This Row],[Faixa Gasto]] &amp; " | " &amp; Tabela3[[#This Row],[Faixa ticket médio]]</f>
        <v>16-30 dias | +R$ 1500 | +R$ 50</v>
      </c>
      <c r="AZ16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699" s="36"/>
    </row>
    <row r="1700" spans="1:54" x14ac:dyDescent="0.25">
      <c r="A1700" s="61">
        <v>1699</v>
      </c>
      <c r="B1700" s="37">
        <v>38513</v>
      </c>
      <c r="C1700" s="34">
        <v>1</v>
      </c>
      <c r="D1700" s="34">
        <v>0</v>
      </c>
      <c r="E1700" s="34">
        <v>20</v>
      </c>
      <c r="F1700" s="58" t="str">
        <f>IF('Base tratada'!$E1700&lt;=15,"0-15 dias",
IF('Base tratada'!$E1700&lt;=30, "16-30 dias",
IF('Base tratada'!$E1700&lt;=45, "31-45 dias",
IF('Base tratada'!$E1700&lt;=60, "46-60 dias",
IF('Base tratada'!$E1700&lt;=75, "61-75 dias", "76-99 dias")))))</f>
        <v>16-30 dias</v>
      </c>
      <c r="G1700" s="38">
        <v>38</v>
      </c>
      <c r="H1700" s="60" t="str">
        <f>IF('Base tratada'!$G1700&lt;=29,"24–29",
IF('Base tratada'!$G1700&lt;=39,"30–39",
IF('Base tratada'!$G1700&lt;=49,"40–49",
IF('Base tratada'!$G1700&lt;=59,"50–59",
IF('Base tratada'!$G1700&lt;=69,"60–69",
"70–80")))))</f>
        <v>30–39</v>
      </c>
      <c r="I1700" s="34">
        <v>2311</v>
      </c>
      <c r="J1700" s="58" t="str">
        <f>IF('Base tratada'!$K1700=1,"Divorciado",
IF('Base tratada'!$L1700=1,"Casado",
IF('Base tratada'!$M1700=1, "Solteiro",
IF('Base tratada'!$N1700=1,"Juntos",
"Viúvo"))))</f>
        <v>Solteiro</v>
      </c>
      <c r="K1700" s="34">
        <v>0</v>
      </c>
      <c r="L1700" s="34">
        <v>0</v>
      </c>
      <c r="M1700" s="34">
        <v>1</v>
      </c>
      <c r="N1700" s="34">
        <v>0</v>
      </c>
      <c r="O1700" s="34">
        <v>0</v>
      </c>
      <c r="P1700" s="34">
        <v>0</v>
      </c>
      <c r="Q1700" s="34">
        <v>0</v>
      </c>
      <c r="R1700" s="34">
        <v>0</v>
      </c>
      <c r="S1700" s="34">
        <v>0</v>
      </c>
      <c r="T1700" s="34">
        <v>1</v>
      </c>
      <c r="U1700" s="35">
        <v>172</v>
      </c>
      <c r="V1700" s="35">
        <v>3</v>
      </c>
      <c r="W1700" s="35">
        <v>115</v>
      </c>
      <c r="X1700" s="35">
        <v>16</v>
      </c>
      <c r="Y1700" s="35">
        <v>0</v>
      </c>
      <c r="Z1700" s="35">
        <v>18</v>
      </c>
      <c r="AA1700" s="34">
        <v>5</v>
      </c>
      <c r="AB1700" s="34">
        <v>8</v>
      </c>
      <c r="AC1700" s="34">
        <v>6</v>
      </c>
      <c r="AD1700" s="34">
        <v>1</v>
      </c>
      <c r="AE1700" s="34">
        <v>5</v>
      </c>
      <c r="AF1700" s="58">
        <f>'Base tratada'!$AC1700+'Base tratada'!$AD1700+'Base tratada'!$AE1700</f>
        <v>12</v>
      </c>
      <c r="AG17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00" s="58" t="str">
        <f>IF('Base tratada'!$AC1700&gt;=MAX('Base tratada'!$AD1700,'Base tratada'!$AE1700),"Web",
IF('Base tratada'!$AD1700&gt;='Base tratada'!$AE1700,"Catalog",
"Store"))</f>
        <v>Web</v>
      </c>
      <c r="AI1700" s="59">
        <f>IF('Base tratada'!$AF1700=0,"0",'Base tratada'!$AK1700/'Base tratada'!$AF1700)</f>
        <v>25.5</v>
      </c>
      <c r="AJ1700" s="59" t="str">
        <f>IF('Base tratada'!$AI1700=0,"R$ 0",
IF('Base tratada'!$AI1700&lt;=25,"R$ 1–25",
IF('Base tratada'!$AI1700&lt;=50,"R$ 26–50",
"+R$ 50")))</f>
        <v>R$ 26–50</v>
      </c>
      <c r="AK1700" s="35">
        <v>306</v>
      </c>
      <c r="AL1700" s="58" t="str">
        <f>IF('Base tratada'!$AK1700&lt;=100,"R$ 0-100",
IF('Base tratada'!$AK1700&lt;=500,"R$ 101-500",
IF('Base tratada'!$AK1700&lt;=1000,"R$ 501-1000",
IF('Base tratada'!$AK1700&lt;=1500,"R$ 1001-1500",
"+R$ 1500"))))</f>
        <v>R$ 101-500</v>
      </c>
      <c r="AM1700" s="34">
        <v>0</v>
      </c>
      <c r="AN1700" s="34">
        <v>0</v>
      </c>
      <c r="AO1700" s="34">
        <v>0</v>
      </c>
      <c r="AP1700" s="34">
        <v>0</v>
      </c>
      <c r="AQ1700" s="34">
        <v>0</v>
      </c>
      <c r="AR1700" s="34">
        <v>0</v>
      </c>
      <c r="AS1700" s="34">
        <v>0</v>
      </c>
      <c r="AT1700" s="34">
        <v>3</v>
      </c>
      <c r="AU1700" s="34">
        <v>11</v>
      </c>
      <c r="AV1700" s="52">
        <v>288</v>
      </c>
      <c r="AW1700" s="57">
        <v>1</v>
      </c>
      <c r="AX1700" s="58" t="str">
        <f>IF(Tabela3[[#This Row],[Response]]=1, "Aceitou", "Não aceitou")</f>
        <v>Aceitou</v>
      </c>
      <c r="AY1700" s="55" t="str">
        <f>Tabela3[[#This Row],[Faixa Recência]] &amp; " | " &amp; Tabela3[[#This Row],[Faixa Gasto]] &amp; " | " &amp; Tabela3[[#This Row],[Faixa ticket médio]]</f>
        <v>16-30 dias | R$ 101-500 | R$ 26–50</v>
      </c>
      <c r="AZ17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0" s="36"/>
    </row>
    <row r="1701" spans="1:54" x14ac:dyDescent="0.25">
      <c r="A1701" s="61">
        <v>1700</v>
      </c>
      <c r="B1701" s="37">
        <v>16653</v>
      </c>
      <c r="C1701" s="34">
        <v>1</v>
      </c>
      <c r="D1701" s="34">
        <v>0</v>
      </c>
      <c r="E1701" s="34">
        <v>10</v>
      </c>
      <c r="F1701" s="58" t="str">
        <f>IF('Base tratada'!$E1701&lt;=15,"0-15 dias",
IF('Base tratada'!$E1701&lt;=30, "16-30 dias",
IF('Base tratada'!$E1701&lt;=45, "31-45 dias",
IF('Base tratada'!$E1701&lt;=60, "46-60 dias",
IF('Base tratada'!$E1701&lt;=75, "61-75 dias", "76-99 dias")))))</f>
        <v>0-15 dias</v>
      </c>
      <c r="G1701" s="38">
        <v>41</v>
      </c>
      <c r="H1701" s="60" t="str">
        <f>IF('Base tratada'!$G1701&lt;=29,"24–29",
IF('Base tratada'!$G1701&lt;=39,"30–39",
IF('Base tratada'!$G1701&lt;=49,"40–49",
IF('Base tratada'!$G1701&lt;=59,"50–59",
IF('Base tratada'!$G1701&lt;=69,"60–69",
"70–80")))))</f>
        <v>40–49</v>
      </c>
      <c r="I1701" s="34">
        <v>2231</v>
      </c>
      <c r="J1701" s="58" t="str">
        <f>IF('Base tratada'!$K1701=1,"Divorciado",
IF('Base tratada'!$L1701=1,"Casado",
IF('Base tratada'!$M1701=1, "Solteiro",
IF('Base tratada'!$N1701=1,"Juntos",
"Viúvo"))))</f>
        <v>Solteiro</v>
      </c>
      <c r="K1701" s="34">
        <v>0</v>
      </c>
      <c r="L1701" s="34">
        <v>0</v>
      </c>
      <c r="M1701" s="34">
        <v>1</v>
      </c>
      <c r="N1701" s="34">
        <v>0</v>
      </c>
      <c r="O1701" s="34">
        <v>0</v>
      </c>
      <c r="P1701" s="34">
        <v>0</v>
      </c>
      <c r="Q1701" s="34">
        <v>0</v>
      </c>
      <c r="R1701" s="34">
        <v>0</v>
      </c>
      <c r="S1701" s="34">
        <v>1</v>
      </c>
      <c r="T1701" s="34">
        <v>0</v>
      </c>
      <c r="U1701" s="35">
        <v>5</v>
      </c>
      <c r="V1701" s="35">
        <v>7</v>
      </c>
      <c r="W1701" s="35">
        <v>31</v>
      </c>
      <c r="X1701" s="35">
        <v>15</v>
      </c>
      <c r="Y1701" s="35">
        <v>4</v>
      </c>
      <c r="Z1701" s="35">
        <v>7</v>
      </c>
      <c r="AA1701" s="34">
        <v>3</v>
      </c>
      <c r="AB1701" s="34">
        <v>6</v>
      </c>
      <c r="AC1701" s="34">
        <v>2</v>
      </c>
      <c r="AD1701" s="34">
        <v>1</v>
      </c>
      <c r="AE1701" s="34">
        <v>3</v>
      </c>
      <c r="AF1701" s="58">
        <f>'Base tratada'!$AC1701+'Base tratada'!$AD1701+'Base tratada'!$AE1701</f>
        <v>6</v>
      </c>
      <c r="AG17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01" s="58" t="str">
        <f>IF('Base tratada'!$AC1701&gt;=MAX('Base tratada'!$AD1701,'Base tratada'!$AE1701),"Web",
IF('Base tratada'!$AD1701&gt;='Base tratada'!$AE1701,"Catalog",
"Store"))</f>
        <v>Store</v>
      </c>
      <c r="AI1701" s="59">
        <f>IF('Base tratada'!$AF1701=0,"0",'Base tratada'!$AK1701/'Base tratada'!$AF1701)</f>
        <v>10.333333333333334</v>
      </c>
      <c r="AJ1701" s="59" t="str">
        <f>IF('Base tratada'!$AI1701=0,"R$ 0",
IF('Base tratada'!$AI1701&lt;=25,"R$ 1–25",
IF('Base tratada'!$AI1701&lt;=50,"R$ 26–50",
"+R$ 50")))</f>
        <v>R$ 1–25</v>
      </c>
      <c r="AK1701" s="35">
        <v>62</v>
      </c>
      <c r="AL1701" s="58" t="str">
        <f>IF('Base tratada'!$AK1701&lt;=100,"R$ 0-100",
IF('Base tratada'!$AK1701&lt;=500,"R$ 101-500",
IF('Base tratada'!$AK1701&lt;=1000,"R$ 501-1000",
IF('Base tratada'!$AK1701&lt;=1500,"R$ 1001-1500",
"+R$ 1500"))))</f>
        <v>R$ 0-100</v>
      </c>
      <c r="AM1701" s="34">
        <v>0</v>
      </c>
      <c r="AN1701" s="34">
        <v>0</v>
      </c>
      <c r="AO1701" s="34">
        <v>0</v>
      </c>
      <c r="AP1701" s="34">
        <v>0</v>
      </c>
      <c r="AQ1701" s="34">
        <v>0</v>
      </c>
      <c r="AR1701" s="34">
        <v>0</v>
      </c>
      <c r="AS1701" s="34">
        <v>0</v>
      </c>
      <c r="AT1701" s="34">
        <v>3</v>
      </c>
      <c r="AU1701" s="34">
        <v>11</v>
      </c>
      <c r="AV1701" s="52">
        <v>55</v>
      </c>
      <c r="AW1701" s="57">
        <v>1</v>
      </c>
      <c r="AX1701" s="58" t="str">
        <f>IF(Tabela3[[#This Row],[Response]]=1, "Aceitou", "Não aceitou")</f>
        <v>Aceitou</v>
      </c>
      <c r="AY1701" s="55" t="str">
        <f>Tabela3[[#This Row],[Faixa Recência]] &amp; " | " &amp; Tabela3[[#This Row],[Faixa Gasto]] &amp; " | " &amp; Tabela3[[#This Row],[Faixa ticket médio]]</f>
        <v>0-15 dias | R$ 0-100 | R$ 1–25</v>
      </c>
      <c r="AZ17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1" s="36"/>
    </row>
    <row r="1702" spans="1:54" x14ac:dyDescent="0.25">
      <c r="A1702" s="61">
        <v>1701</v>
      </c>
      <c r="B1702" s="37">
        <v>42586</v>
      </c>
      <c r="C1702" s="34">
        <v>1</v>
      </c>
      <c r="D1702" s="34">
        <v>1</v>
      </c>
      <c r="E1702" s="34">
        <v>7</v>
      </c>
      <c r="F1702" s="58" t="str">
        <f>IF('Base tratada'!$E1702&lt;=15,"0-15 dias",
IF('Base tratada'!$E1702&lt;=30, "16-30 dias",
IF('Base tratada'!$E1702&lt;=45, "31-45 dias",
IF('Base tratada'!$E1702&lt;=60, "46-60 dias",
IF('Base tratada'!$E1702&lt;=75, "61-75 dias", "76-99 dias")))))</f>
        <v>0-15 dias</v>
      </c>
      <c r="G1702" s="38">
        <v>65</v>
      </c>
      <c r="H1702" s="60" t="str">
        <f>IF('Base tratada'!$G1702&lt;=29,"24–29",
IF('Base tratada'!$G1702&lt;=39,"30–39",
IF('Base tratada'!$G1702&lt;=49,"40–49",
IF('Base tratada'!$G1702&lt;=59,"50–59",
IF('Base tratada'!$G1702&lt;=69,"60–69",
"70–80")))))</f>
        <v>60–69</v>
      </c>
      <c r="I1702" s="34">
        <v>2767</v>
      </c>
      <c r="J1702" s="58" t="str">
        <f>IF('Base tratada'!$K1702=1,"Divorciado",
IF('Base tratada'!$L1702=1,"Casado",
IF('Base tratada'!$M1702=1, "Solteiro",
IF('Base tratada'!$N1702=1,"Juntos",
"Viúvo"))))</f>
        <v>Juntos</v>
      </c>
      <c r="K1702" s="34">
        <v>0</v>
      </c>
      <c r="L1702" s="34">
        <v>0</v>
      </c>
      <c r="M1702" s="34">
        <v>0</v>
      </c>
      <c r="N1702" s="34">
        <v>1</v>
      </c>
      <c r="O1702" s="34">
        <v>0</v>
      </c>
      <c r="P1702" s="34">
        <v>0</v>
      </c>
      <c r="Q1702" s="34">
        <v>0</v>
      </c>
      <c r="R1702" s="34">
        <v>1</v>
      </c>
      <c r="S1702" s="34">
        <v>0</v>
      </c>
      <c r="T1702" s="34">
        <v>0</v>
      </c>
      <c r="U1702" s="35">
        <v>194</v>
      </c>
      <c r="V1702" s="35">
        <v>2</v>
      </c>
      <c r="W1702" s="35">
        <v>56</v>
      </c>
      <c r="X1702" s="35">
        <v>0</v>
      </c>
      <c r="Y1702" s="35">
        <v>0</v>
      </c>
      <c r="Z1702" s="35">
        <v>0</v>
      </c>
      <c r="AA1702" s="34">
        <v>5</v>
      </c>
      <c r="AB1702" s="34">
        <v>8</v>
      </c>
      <c r="AC1702" s="34">
        <v>4</v>
      </c>
      <c r="AD1702" s="34">
        <v>1</v>
      </c>
      <c r="AE1702" s="34">
        <v>6</v>
      </c>
      <c r="AF1702" s="58">
        <f>'Base tratada'!$AC1702+'Base tratada'!$AD1702+'Base tratada'!$AE1702</f>
        <v>11</v>
      </c>
      <c r="AG17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02" s="58" t="str">
        <f>IF('Base tratada'!$AC1702&gt;=MAX('Base tratada'!$AD1702,'Base tratada'!$AE1702),"Web",
IF('Base tratada'!$AD1702&gt;='Base tratada'!$AE1702,"Catalog",
"Store"))</f>
        <v>Store</v>
      </c>
      <c r="AI1702" s="59">
        <f>IF('Base tratada'!$AF1702=0,"0",'Base tratada'!$AK1702/'Base tratada'!$AF1702)</f>
        <v>22.90909090909091</v>
      </c>
      <c r="AJ1702" s="59" t="str">
        <f>IF('Base tratada'!$AI1702=0,"R$ 0",
IF('Base tratada'!$AI1702&lt;=25,"R$ 1–25",
IF('Base tratada'!$AI1702&lt;=50,"R$ 26–50",
"+R$ 50")))</f>
        <v>R$ 1–25</v>
      </c>
      <c r="AK1702" s="35">
        <v>252</v>
      </c>
      <c r="AL1702" s="58" t="str">
        <f>IF('Base tratada'!$AK1702&lt;=100,"R$ 0-100",
IF('Base tratada'!$AK1702&lt;=500,"R$ 101-500",
IF('Base tratada'!$AK1702&lt;=1000,"R$ 501-1000",
IF('Base tratada'!$AK1702&lt;=1500,"R$ 1001-1500",
"+R$ 1500"))))</f>
        <v>R$ 101-500</v>
      </c>
      <c r="AM1702" s="34">
        <v>0</v>
      </c>
      <c r="AN1702" s="34">
        <v>0</v>
      </c>
      <c r="AO1702" s="34">
        <v>0</v>
      </c>
      <c r="AP1702" s="34">
        <v>0</v>
      </c>
      <c r="AQ1702" s="34">
        <v>0</v>
      </c>
      <c r="AR1702" s="34">
        <v>0</v>
      </c>
      <c r="AS1702" s="34">
        <v>0</v>
      </c>
      <c r="AT1702" s="34">
        <v>3</v>
      </c>
      <c r="AU1702" s="34">
        <v>11</v>
      </c>
      <c r="AV1702" s="52">
        <v>252</v>
      </c>
      <c r="AW1702" s="57">
        <v>1</v>
      </c>
      <c r="AX1702" s="58" t="str">
        <f>IF(Tabela3[[#This Row],[Response]]=1, "Aceitou", "Não aceitou")</f>
        <v>Aceitou</v>
      </c>
      <c r="AY1702" s="55" t="str">
        <f>Tabela3[[#This Row],[Faixa Recência]] &amp; " | " &amp; Tabela3[[#This Row],[Faixa Gasto]] &amp; " | " &amp; Tabela3[[#This Row],[Faixa ticket médio]]</f>
        <v>0-15 dias | R$ 101-500 | R$ 1–25</v>
      </c>
      <c r="AZ17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2" s="36"/>
    </row>
    <row r="1703" spans="1:54" x14ac:dyDescent="0.25">
      <c r="A1703" s="61">
        <v>1702</v>
      </c>
      <c r="B1703" s="37">
        <v>23529</v>
      </c>
      <c r="C1703" s="34">
        <v>0</v>
      </c>
      <c r="D1703" s="34">
        <v>1</v>
      </c>
      <c r="E1703" s="34">
        <v>67</v>
      </c>
      <c r="F1703" s="58" t="str">
        <f>IF('Base tratada'!$E1703&lt;=15,"0-15 dias",
IF('Base tratada'!$E1703&lt;=30, "16-30 dias",
IF('Base tratada'!$E1703&lt;=45, "31-45 dias",
IF('Base tratada'!$E1703&lt;=60, "46-60 dias",
IF('Base tratada'!$E1703&lt;=75, "61-75 dias", "76-99 dias")))))</f>
        <v>61-75 dias</v>
      </c>
      <c r="G1703" s="38">
        <v>55</v>
      </c>
      <c r="H1703" s="60" t="str">
        <f>IF('Base tratada'!$G1703&lt;=29,"24–29",
IF('Base tratada'!$G1703&lt;=39,"30–39",
IF('Base tratada'!$G1703&lt;=49,"40–49",
IF('Base tratada'!$G1703&lt;=59,"50–59",
IF('Base tratada'!$G1703&lt;=69,"60–69",
"70–80")))))</f>
        <v>50–59</v>
      </c>
      <c r="I1703" s="34">
        <v>2697</v>
      </c>
      <c r="J1703" s="58" t="str">
        <f>IF('Base tratada'!$K1703=1,"Divorciado",
IF('Base tratada'!$L1703=1,"Casado",
IF('Base tratada'!$M1703=1, "Solteiro",
IF('Base tratada'!$N1703=1,"Juntos",
"Viúvo"))))</f>
        <v>Solteiro</v>
      </c>
      <c r="K1703" s="34">
        <v>0</v>
      </c>
      <c r="L1703" s="34">
        <v>0</v>
      </c>
      <c r="M1703" s="34">
        <v>1</v>
      </c>
      <c r="N1703" s="34">
        <v>0</v>
      </c>
      <c r="O1703" s="34">
        <v>0</v>
      </c>
      <c r="P1703" s="34">
        <v>0</v>
      </c>
      <c r="Q1703" s="34">
        <v>1</v>
      </c>
      <c r="R1703" s="34">
        <v>0</v>
      </c>
      <c r="S1703" s="34">
        <v>0</v>
      </c>
      <c r="T1703" s="34">
        <v>0</v>
      </c>
      <c r="U1703" s="35">
        <v>9</v>
      </c>
      <c r="V1703" s="35">
        <v>7</v>
      </c>
      <c r="W1703" s="35">
        <v>13</v>
      </c>
      <c r="X1703" s="35">
        <v>3</v>
      </c>
      <c r="Y1703" s="35">
        <v>2</v>
      </c>
      <c r="Z1703" s="35">
        <v>20</v>
      </c>
      <c r="AA1703" s="34">
        <v>1</v>
      </c>
      <c r="AB1703" s="34">
        <v>6</v>
      </c>
      <c r="AC1703" s="34">
        <v>1</v>
      </c>
      <c r="AD1703" s="34">
        <v>1</v>
      </c>
      <c r="AE1703" s="34">
        <v>2</v>
      </c>
      <c r="AF1703" s="58">
        <f>'Base tratada'!$AC1703+'Base tratada'!$AD1703+'Base tratada'!$AE1703</f>
        <v>4</v>
      </c>
      <c r="AG17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03" s="58" t="str">
        <f>IF('Base tratada'!$AC1703&gt;=MAX('Base tratada'!$AD1703,'Base tratada'!$AE1703),"Web",
IF('Base tratada'!$AD1703&gt;='Base tratada'!$AE1703,"Catalog",
"Store"))</f>
        <v>Store</v>
      </c>
      <c r="AI1703" s="59">
        <f>IF('Base tratada'!$AF1703=0,"0",'Base tratada'!$AK1703/'Base tratada'!$AF1703)</f>
        <v>8.5</v>
      </c>
      <c r="AJ1703" s="59" t="str">
        <f>IF('Base tratada'!$AI1703=0,"R$ 0",
IF('Base tratada'!$AI1703&lt;=25,"R$ 1–25",
IF('Base tratada'!$AI1703&lt;=50,"R$ 26–50",
"+R$ 50")))</f>
        <v>R$ 1–25</v>
      </c>
      <c r="AK1703" s="35">
        <v>34</v>
      </c>
      <c r="AL1703" s="58" t="str">
        <f>IF('Base tratada'!$AK1703&lt;=100,"R$ 0-100",
IF('Base tratada'!$AK1703&lt;=500,"R$ 101-500",
IF('Base tratada'!$AK1703&lt;=1000,"R$ 501-1000",
IF('Base tratada'!$AK1703&lt;=1500,"R$ 1001-1500",
"+R$ 1500"))))</f>
        <v>R$ 0-100</v>
      </c>
      <c r="AM1703" s="34">
        <v>0</v>
      </c>
      <c r="AN1703" s="34">
        <v>0</v>
      </c>
      <c r="AO1703" s="34">
        <v>0</v>
      </c>
      <c r="AP1703" s="34">
        <v>0</v>
      </c>
      <c r="AQ1703" s="34">
        <v>0</v>
      </c>
      <c r="AR1703" s="34">
        <v>0</v>
      </c>
      <c r="AS1703" s="34">
        <v>0</v>
      </c>
      <c r="AT1703" s="34">
        <v>3</v>
      </c>
      <c r="AU1703" s="34">
        <v>11</v>
      </c>
      <c r="AV1703" s="52">
        <v>14</v>
      </c>
      <c r="AW1703" s="57">
        <v>0</v>
      </c>
      <c r="AX1703" s="58" t="str">
        <f>IF(Tabela3[[#This Row],[Response]]=1, "Aceitou", "Não aceitou")</f>
        <v>Não aceitou</v>
      </c>
      <c r="AY1703" s="55" t="str">
        <f>Tabela3[[#This Row],[Faixa Recência]] &amp; " | " &amp; Tabela3[[#This Row],[Faixa Gasto]] &amp; " | " &amp; Tabela3[[#This Row],[Faixa ticket médio]]</f>
        <v>61-75 dias | R$ 0-100 | R$ 1–25</v>
      </c>
      <c r="AZ17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3" s="36"/>
    </row>
    <row r="1704" spans="1:54" x14ac:dyDescent="0.25">
      <c r="A1704" s="61">
        <v>1703</v>
      </c>
      <c r="B1704" s="37">
        <v>74881</v>
      </c>
      <c r="C1704" s="34">
        <v>1</v>
      </c>
      <c r="D1704" s="34">
        <v>1</v>
      </c>
      <c r="E1704" s="34">
        <v>48</v>
      </c>
      <c r="F1704" s="58" t="str">
        <f>IF('Base tratada'!$E1704&lt;=15,"0-15 dias",
IF('Base tratada'!$E1704&lt;=30, "16-30 dias",
IF('Base tratada'!$E1704&lt;=45, "31-45 dias",
IF('Base tratada'!$E1704&lt;=60, "46-60 dias",
IF('Base tratada'!$E1704&lt;=75, "61-75 dias", "76-99 dias")))))</f>
        <v>46-60 dias</v>
      </c>
      <c r="G1704" s="38">
        <v>59</v>
      </c>
      <c r="H1704" s="60" t="str">
        <f>IF('Base tratada'!$G1704&lt;=29,"24–29",
IF('Base tratada'!$G1704&lt;=39,"30–39",
IF('Base tratada'!$G1704&lt;=49,"40–49",
IF('Base tratada'!$G1704&lt;=59,"50–59",
IF('Base tratada'!$G1704&lt;=69,"60–69",
"70–80")))))</f>
        <v>50–59</v>
      </c>
      <c r="I1704" s="34">
        <v>2637</v>
      </c>
      <c r="J1704" s="58" t="str">
        <f>IF('Base tratada'!$K1704=1,"Divorciado",
IF('Base tratada'!$L1704=1,"Casado",
IF('Base tratada'!$M1704=1, "Solteiro",
IF('Base tratada'!$N1704=1,"Juntos",
"Viúvo"))))</f>
        <v>Juntos</v>
      </c>
      <c r="K1704" s="34">
        <v>0</v>
      </c>
      <c r="L1704" s="34">
        <v>0</v>
      </c>
      <c r="M1704" s="34">
        <v>0</v>
      </c>
      <c r="N1704" s="34">
        <v>1</v>
      </c>
      <c r="O1704" s="34">
        <v>0</v>
      </c>
      <c r="P1704" s="34">
        <v>0</v>
      </c>
      <c r="Q1704" s="34">
        <v>0</v>
      </c>
      <c r="R1704" s="34">
        <v>0</v>
      </c>
      <c r="S1704" s="34">
        <v>1</v>
      </c>
      <c r="T1704" s="34">
        <v>0</v>
      </c>
      <c r="U1704" s="35">
        <v>505</v>
      </c>
      <c r="V1704" s="35">
        <v>72</v>
      </c>
      <c r="W1704" s="35">
        <v>270</v>
      </c>
      <c r="X1704" s="35">
        <v>36</v>
      </c>
      <c r="Y1704" s="35">
        <v>27</v>
      </c>
      <c r="Z1704" s="35">
        <v>54</v>
      </c>
      <c r="AA1704" s="34">
        <v>4</v>
      </c>
      <c r="AB1704" s="34">
        <v>5</v>
      </c>
      <c r="AC1704" s="34">
        <v>9</v>
      </c>
      <c r="AD1704" s="34">
        <v>2</v>
      </c>
      <c r="AE1704" s="34">
        <v>12</v>
      </c>
      <c r="AF1704" s="58">
        <f>'Base tratada'!$AC1704+'Base tratada'!$AD1704+'Base tratada'!$AE1704</f>
        <v>23</v>
      </c>
      <c r="AG17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04" s="58" t="str">
        <f>IF('Base tratada'!$AC1704&gt;=MAX('Base tratada'!$AD1704,'Base tratada'!$AE1704),"Web",
IF('Base tratada'!$AD1704&gt;='Base tratada'!$AE1704,"Catalog",
"Store"))</f>
        <v>Store</v>
      </c>
      <c r="AI1704" s="59">
        <f>IF('Base tratada'!$AF1704=0,"0",'Base tratada'!$AK1704/'Base tratada'!$AF1704)</f>
        <v>39.565217391304351</v>
      </c>
      <c r="AJ1704" s="59" t="str">
        <f>IF('Base tratada'!$AI1704=0,"R$ 0",
IF('Base tratada'!$AI1704&lt;=25,"R$ 1–25",
IF('Base tratada'!$AI1704&lt;=50,"R$ 26–50",
"+R$ 50")))</f>
        <v>R$ 26–50</v>
      </c>
      <c r="AK1704" s="35">
        <v>910</v>
      </c>
      <c r="AL1704" s="58" t="str">
        <f>IF('Base tratada'!$AK1704&lt;=100,"R$ 0-100",
IF('Base tratada'!$AK1704&lt;=500,"R$ 101-500",
IF('Base tratada'!$AK1704&lt;=1000,"R$ 501-1000",
IF('Base tratada'!$AK1704&lt;=1500,"R$ 1001-1500",
"+R$ 1500"))))</f>
        <v>R$ 501-1000</v>
      </c>
      <c r="AM1704" s="34">
        <v>0</v>
      </c>
      <c r="AN1704" s="34">
        <v>0</v>
      </c>
      <c r="AO1704" s="34">
        <v>0</v>
      </c>
      <c r="AP1704" s="34">
        <v>0</v>
      </c>
      <c r="AQ1704" s="34">
        <v>0</v>
      </c>
      <c r="AR1704" s="34">
        <v>0</v>
      </c>
      <c r="AS1704" s="34">
        <v>0</v>
      </c>
      <c r="AT1704" s="34">
        <v>3</v>
      </c>
      <c r="AU1704" s="34">
        <v>11</v>
      </c>
      <c r="AV1704" s="52">
        <v>856</v>
      </c>
      <c r="AW1704" s="57">
        <v>0</v>
      </c>
      <c r="AX1704" s="58" t="str">
        <f>IF(Tabela3[[#This Row],[Response]]=1, "Aceitou", "Não aceitou")</f>
        <v>Não aceitou</v>
      </c>
      <c r="AY1704" s="55" t="str">
        <f>Tabela3[[#This Row],[Faixa Recência]] &amp; " | " &amp; Tabela3[[#This Row],[Faixa Gasto]] &amp; " | " &amp; Tabela3[[#This Row],[Faixa ticket médio]]</f>
        <v>46-60 dias | R$ 501-1000 | R$ 26–50</v>
      </c>
      <c r="AZ17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4" s="36"/>
    </row>
    <row r="1705" spans="1:54" x14ac:dyDescent="0.25">
      <c r="A1705" s="61">
        <v>1704</v>
      </c>
      <c r="B1705" s="37">
        <v>71107</v>
      </c>
      <c r="C1705" s="34">
        <v>0</v>
      </c>
      <c r="D1705" s="34">
        <v>1</v>
      </c>
      <c r="E1705" s="34">
        <v>61</v>
      </c>
      <c r="F1705" s="58" t="str">
        <f>IF('Base tratada'!$E1705&lt;=15,"0-15 dias",
IF('Base tratada'!$E1705&lt;=30, "16-30 dias",
IF('Base tratada'!$E1705&lt;=45, "31-45 dias",
IF('Base tratada'!$E1705&lt;=60, "46-60 dias",
IF('Base tratada'!$E1705&lt;=75, "61-75 dias", "76-99 dias")))))</f>
        <v>61-75 dias</v>
      </c>
      <c r="G1705" s="38">
        <v>69</v>
      </c>
      <c r="H1705" s="60" t="str">
        <f>IF('Base tratada'!$G1705&lt;=29,"24–29",
IF('Base tratada'!$G1705&lt;=39,"30–39",
IF('Base tratada'!$G1705&lt;=49,"40–49",
IF('Base tratada'!$G1705&lt;=59,"50–59",
IF('Base tratada'!$G1705&lt;=69,"60–69",
"70–80")))))</f>
        <v>60–69</v>
      </c>
      <c r="I1705" s="34">
        <v>2656</v>
      </c>
      <c r="J1705" s="58" t="str">
        <f>IF('Base tratada'!$K1705=1,"Divorciado",
IF('Base tratada'!$L1705=1,"Casado",
IF('Base tratada'!$M1705=1, "Solteiro",
IF('Base tratada'!$N1705=1,"Juntos",
"Viúvo"))))</f>
        <v>Casado</v>
      </c>
      <c r="K1705" s="34">
        <v>0</v>
      </c>
      <c r="L1705" s="34">
        <v>1</v>
      </c>
      <c r="M1705" s="34">
        <v>0</v>
      </c>
      <c r="N1705" s="34">
        <v>0</v>
      </c>
      <c r="O1705" s="34">
        <v>0</v>
      </c>
      <c r="P1705" s="34">
        <v>0</v>
      </c>
      <c r="Q1705" s="34">
        <v>0</v>
      </c>
      <c r="R1705" s="34">
        <v>1</v>
      </c>
      <c r="S1705" s="34">
        <v>0</v>
      </c>
      <c r="T1705" s="34">
        <v>0</v>
      </c>
      <c r="U1705" s="35">
        <v>533</v>
      </c>
      <c r="V1705" s="35">
        <v>10</v>
      </c>
      <c r="W1705" s="35">
        <v>217</v>
      </c>
      <c r="X1705" s="35">
        <v>198</v>
      </c>
      <c r="Y1705" s="35">
        <v>174</v>
      </c>
      <c r="Z1705" s="35">
        <v>195</v>
      </c>
      <c r="AA1705" s="34">
        <v>2</v>
      </c>
      <c r="AB1705" s="34">
        <v>4</v>
      </c>
      <c r="AC1705" s="34">
        <v>7</v>
      </c>
      <c r="AD1705" s="34">
        <v>6</v>
      </c>
      <c r="AE1705" s="34">
        <v>13</v>
      </c>
      <c r="AF1705" s="58">
        <f>'Base tratada'!$AC1705+'Base tratada'!$AD1705+'Base tratada'!$AE1705</f>
        <v>26</v>
      </c>
      <c r="AG17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05" s="58" t="str">
        <f>IF('Base tratada'!$AC1705&gt;=MAX('Base tratada'!$AD1705,'Base tratada'!$AE1705),"Web",
IF('Base tratada'!$AD1705&gt;='Base tratada'!$AE1705,"Catalog",
"Store"))</f>
        <v>Store</v>
      </c>
      <c r="AI1705" s="59">
        <f>IF('Base tratada'!$AF1705=0,"0",'Base tratada'!$AK1705/'Base tratada'!$AF1705)</f>
        <v>43.53846153846154</v>
      </c>
      <c r="AJ1705" s="59" t="str">
        <f>IF('Base tratada'!$AI1705=0,"R$ 0",
IF('Base tratada'!$AI1705&lt;=25,"R$ 1–25",
IF('Base tratada'!$AI1705&lt;=50,"R$ 26–50",
"+R$ 50")))</f>
        <v>R$ 26–50</v>
      </c>
      <c r="AK1705" s="35">
        <v>1132</v>
      </c>
      <c r="AL1705" s="58" t="str">
        <f>IF('Base tratada'!$AK1705&lt;=100,"R$ 0-100",
IF('Base tratada'!$AK1705&lt;=500,"R$ 101-500",
IF('Base tratada'!$AK1705&lt;=1000,"R$ 501-1000",
IF('Base tratada'!$AK1705&lt;=1500,"R$ 1001-1500",
"+R$ 1500"))))</f>
        <v>R$ 1001-1500</v>
      </c>
      <c r="AM1705" s="34">
        <v>0</v>
      </c>
      <c r="AN1705" s="34">
        <v>0</v>
      </c>
      <c r="AO1705" s="34">
        <v>0</v>
      </c>
      <c r="AP1705" s="34">
        <v>0</v>
      </c>
      <c r="AQ1705" s="34">
        <v>0</v>
      </c>
      <c r="AR1705" s="34">
        <v>0</v>
      </c>
      <c r="AS1705" s="34">
        <v>0</v>
      </c>
      <c r="AT1705" s="34">
        <v>3</v>
      </c>
      <c r="AU1705" s="34">
        <v>11</v>
      </c>
      <c r="AV1705" s="52">
        <v>937</v>
      </c>
      <c r="AW1705" s="57">
        <v>0</v>
      </c>
      <c r="AX1705" s="58" t="str">
        <f>IF(Tabela3[[#This Row],[Response]]=1, "Aceitou", "Não aceitou")</f>
        <v>Não aceitou</v>
      </c>
      <c r="AY1705" s="55" t="str">
        <f>Tabela3[[#This Row],[Faixa Recência]] &amp; " | " &amp; Tabela3[[#This Row],[Faixa Gasto]] &amp; " | " &amp; Tabela3[[#This Row],[Faixa ticket médio]]</f>
        <v>61-75 dias | R$ 1001-1500 | R$ 26–50</v>
      </c>
      <c r="AZ17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5" s="36"/>
    </row>
    <row r="1706" spans="1:54" x14ac:dyDescent="0.25">
      <c r="A1706" s="61">
        <v>1705</v>
      </c>
      <c r="B1706" s="37">
        <v>46910</v>
      </c>
      <c r="C1706" s="34">
        <v>1</v>
      </c>
      <c r="D1706" s="34">
        <v>1</v>
      </c>
      <c r="E1706" s="34">
        <v>36</v>
      </c>
      <c r="F1706" s="58" t="str">
        <f>IF('Base tratada'!$E1706&lt;=15,"0-15 dias",
IF('Base tratada'!$E1706&lt;=30, "16-30 dias",
IF('Base tratada'!$E1706&lt;=45, "31-45 dias",
IF('Base tratada'!$E1706&lt;=60, "46-60 dias",
IF('Base tratada'!$E1706&lt;=75, "61-75 dias", "76-99 dias")))))</f>
        <v>31-45 dias</v>
      </c>
      <c r="G1706" s="38">
        <v>56</v>
      </c>
      <c r="H1706" s="60" t="str">
        <f>IF('Base tratada'!$G1706&lt;=29,"24–29",
IF('Base tratada'!$G1706&lt;=39,"30–39",
IF('Base tratada'!$G1706&lt;=49,"40–49",
IF('Base tratada'!$G1706&lt;=59,"50–59",
IF('Base tratada'!$G1706&lt;=69,"60–69",
"70–80")))))</f>
        <v>50–59</v>
      </c>
      <c r="I1706" s="34">
        <v>2257</v>
      </c>
      <c r="J1706" s="58" t="str">
        <f>IF('Base tratada'!$K1706=1,"Divorciado",
IF('Base tratada'!$L1706=1,"Casado",
IF('Base tratada'!$M1706=1, "Solteiro",
IF('Base tratada'!$N1706=1,"Juntos",
"Viúvo"))))</f>
        <v>Juntos</v>
      </c>
      <c r="K1706" s="34">
        <v>0</v>
      </c>
      <c r="L1706" s="34">
        <v>0</v>
      </c>
      <c r="M1706" s="34">
        <v>0</v>
      </c>
      <c r="N1706" s="34">
        <v>1</v>
      </c>
      <c r="O1706" s="34">
        <v>0</v>
      </c>
      <c r="P1706" s="34">
        <v>0</v>
      </c>
      <c r="Q1706" s="34">
        <v>0</v>
      </c>
      <c r="R1706" s="34">
        <v>0</v>
      </c>
      <c r="S1706" s="34">
        <v>0</v>
      </c>
      <c r="T1706" s="34">
        <v>1</v>
      </c>
      <c r="U1706" s="35">
        <v>48</v>
      </c>
      <c r="V1706" s="35">
        <v>0</v>
      </c>
      <c r="W1706" s="35">
        <v>14</v>
      </c>
      <c r="X1706" s="35">
        <v>0</v>
      </c>
      <c r="Y1706" s="35">
        <v>0</v>
      </c>
      <c r="Z1706" s="35">
        <v>6</v>
      </c>
      <c r="AA1706" s="34">
        <v>2</v>
      </c>
      <c r="AB1706" s="34">
        <v>6</v>
      </c>
      <c r="AC1706" s="34">
        <v>2</v>
      </c>
      <c r="AD1706" s="34">
        <v>0</v>
      </c>
      <c r="AE1706" s="34">
        <v>3</v>
      </c>
      <c r="AF1706" s="58">
        <f>'Base tratada'!$AC1706+'Base tratada'!$AD1706+'Base tratada'!$AE1706</f>
        <v>5</v>
      </c>
      <c r="AG17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06" s="58" t="str">
        <f>IF('Base tratada'!$AC1706&gt;=MAX('Base tratada'!$AD1706,'Base tratada'!$AE1706),"Web",
IF('Base tratada'!$AD1706&gt;='Base tratada'!$AE1706,"Catalog",
"Store"))</f>
        <v>Store</v>
      </c>
      <c r="AI1706" s="59">
        <f>IF('Base tratada'!$AF1706=0,"0",'Base tratada'!$AK1706/'Base tratada'!$AF1706)</f>
        <v>12.4</v>
      </c>
      <c r="AJ1706" s="59" t="str">
        <f>IF('Base tratada'!$AI1706=0,"R$ 0",
IF('Base tratada'!$AI1706&lt;=25,"R$ 1–25",
IF('Base tratada'!$AI1706&lt;=50,"R$ 26–50",
"+R$ 50")))</f>
        <v>R$ 1–25</v>
      </c>
      <c r="AK1706" s="35">
        <v>62</v>
      </c>
      <c r="AL1706" s="58" t="str">
        <f>IF('Base tratada'!$AK1706&lt;=100,"R$ 0-100",
IF('Base tratada'!$AK1706&lt;=500,"R$ 101-500",
IF('Base tratada'!$AK1706&lt;=1000,"R$ 501-1000",
IF('Base tratada'!$AK1706&lt;=1500,"R$ 1001-1500",
"+R$ 1500"))))</f>
        <v>R$ 0-100</v>
      </c>
      <c r="AM1706" s="34">
        <v>0</v>
      </c>
      <c r="AN1706" s="34">
        <v>0</v>
      </c>
      <c r="AO1706" s="34">
        <v>0</v>
      </c>
      <c r="AP1706" s="34">
        <v>0</v>
      </c>
      <c r="AQ1706" s="34">
        <v>0</v>
      </c>
      <c r="AR1706" s="34">
        <v>0</v>
      </c>
      <c r="AS1706" s="34">
        <v>0</v>
      </c>
      <c r="AT1706" s="34">
        <v>3</v>
      </c>
      <c r="AU1706" s="34">
        <v>11</v>
      </c>
      <c r="AV1706" s="52">
        <v>56</v>
      </c>
      <c r="AW1706" s="57">
        <v>0</v>
      </c>
      <c r="AX1706" s="58" t="str">
        <f>IF(Tabela3[[#This Row],[Response]]=1, "Aceitou", "Não aceitou")</f>
        <v>Não aceitou</v>
      </c>
      <c r="AY1706" s="55" t="str">
        <f>Tabela3[[#This Row],[Faixa Recência]] &amp; " | " &amp; Tabela3[[#This Row],[Faixa Gasto]] &amp; " | " &amp; Tabela3[[#This Row],[Faixa ticket médio]]</f>
        <v>31-45 dias | R$ 0-100 | R$ 1–25</v>
      </c>
      <c r="AZ17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6" s="36"/>
    </row>
    <row r="1707" spans="1:54" x14ac:dyDescent="0.25">
      <c r="A1707" s="61">
        <v>1706</v>
      </c>
      <c r="B1707" s="37">
        <v>18690</v>
      </c>
      <c r="C1707" s="34">
        <v>0</v>
      </c>
      <c r="D1707" s="34">
        <v>0</v>
      </c>
      <c r="E1707" s="34">
        <v>77</v>
      </c>
      <c r="F1707" s="58" t="str">
        <f>IF('Base tratada'!$E1707&lt;=15,"0-15 dias",
IF('Base tratada'!$E1707&lt;=30, "16-30 dias",
IF('Base tratada'!$E1707&lt;=45, "31-45 dias",
IF('Base tratada'!$E1707&lt;=60, "46-60 dias",
IF('Base tratada'!$E1707&lt;=75, "61-75 dias", "76-99 dias")))))</f>
        <v>76-99 dias</v>
      </c>
      <c r="G1707" s="38">
        <v>61</v>
      </c>
      <c r="H1707" s="60" t="str">
        <f>IF('Base tratada'!$G1707&lt;=29,"24–29",
IF('Base tratada'!$G1707&lt;=39,"30–39",
IF('Base tratada'!$G1707&lt;=49,"40–49",
IF('Base tratada'!$G1707&lt;=59,"50–59",
IF('Base tratada'!$G1707&lt;=69,"60–69",
"70–80")))))</f>
        <v>60–69</v>
      </c>
      <c r="I1707" s="34">
        <v>2707</v>
      </c>
      <c r="J1707" s="58" t="str">
        <f>IF('Base tratada'!$K1707=1,"Divorciado",
IF('Base tratada'!$L1707=1,"Casado",
IF('Base tratada'!$M1707=1, "Solteiro",
IF('Base tratada'!$N1707=1,"Juntos",
"Viúvo"))))</f>
        <v>Casado</v>
      </c>
      <c r="K1707" s="34">
        <v>0</v>
      </c>
      <c r="L1707" s="34">
        <v>1</v>
      </c>
      <c r="M1707" s="34">
        <v>0</v>
      </c>
      <c r="N1707" s="34">
        <v>0</v>
      </c>
      <c r="O1707" s="34">
        <v>0</v>
      </c>
      <c r="P1707" s="34">
        <v>0</v>
      </c>
      <c r="Q1707" s="34">
        <v>0</v>
      </c>
      <c r="R1707" s="34">
        <v>1</v>
      </c>
      <c r="S1707" s="34">
        <v>0</v>
      </c>
      <c r="T1707" s="34">
        <v>0</v>
      </c>
      <c r="U1707" s="35">
        <v>6</v>
      </c>
      <c r="V1707" s="35">
        <v>1</v>
      </c>
      <c r="W1707" s="35">
        <v>7</v>
      </c>
      <c r="X1707" s="35">
        <v>23</v>
      </c>
      <c r="Y1707" s="35">
        <v>4</v>
      </c>
      <c r="Z1707" s="35">
        <v>19</v>
      </c>
      <c r="AA1707" s="34">
        <v>1</v>
      </c>
      <c r="AB1707" s="34">
        <v>8</v>
      </c>
      <c r="AC1707" s="34">
        <v>1</v>
      </c>
      <c r="AD1707" s="34">
        <v>1</v>
      </c>
      <c r="AE1707" s="34">
        <v>2</v>
      </c>
      <c r="AF1707" s="58">
        <f>'Base tratada'!$AC1707+'Base tratada'!$AD1707+'Base tratada'!$AE1707</f>
        <v>4</v>
      </c>
      <c r="AG17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07" s="58" t="str">
        <f>IF('Base tratada'!$AC1707&gt;=MAX('Base tratada'!$AD1707,'Base tratada'!$AE1707),"Web",
IF('Base tratada'!$AD1707&gt;='Base tratada'!$AE1707,"Catalog",
"Store"))</f>
        <v>Store</v>
      </c>
      <c r="AI1707" s="59">
        <f>IF('Base tratada'!$AF1707=0,"0",'Base tratada'!$AK1707/'Base tratada'!$AF1707)</f>
        <v>10.25</v>
      </c>
      <c r="AJ1707" s="59" t="str">
        <f>IF('Base tratada'!$AI1707=0,"R$ 0",
IF('Base tratada'!$AI1707&lt;=25,"R$ 1–25",
IF('Base tratada'!$AI1707&lt;=50,"R$ 26–50",
"+R$ 50")))</f>
        <v>R$ 1–25</v>
      </c>
      <c r="AK1707" s="35">
        <v>41</v>
      </c>
      <c r="AL1707" s="58" t="str">
        <f>IF('Base tratada'!$AK1707&lt;=100,"R$ 0-100",
IF('Base tratada'!$AK1707&lt;=500,"R$ 101-500",
IF('Base tratada'!$AK1707&lt;=1000,"R$ 501-1000",
IF('Base tratada'!$AK1707&lt;=1500,"R$ 1001-1500",
"+R$ 1500"))))</f>
        <v>R$ 0-100</v>
      </c>
      <c r="AM1707" s="34">
        <v>0</v>
      </c>
      <c r="AN1707" s="34">
        <v>0</v>
      </c>
      <c r="AO1707" s="34">
        <v>0</v>
      </c>
      <c r="AP1707" s="34">
        <v>0</v>
      </c>
      <c r="AQ1707" s="34">
        <v>0</v>
      </c>
      <c r="AR1707" s="34">
        <v>0</v>
      </c>
      <c r="AS1707" s="34">
        <v>0</v>
      </c>
      <c r="AT1707" s="34">
        <v>3</v>
      </c>
      <c r="AU1707" s="34">
        <v>11</v>
      </c>
      <c r="AV1707" s="52">
        <v>22</v>
      </c>
      <c r="AW1707" s="57">
        <v>0</v>
      </c>
      <c r="AX1707" s="58" t="str">
        <f>IF(Tabela3[[#This Row],[Response]]=1, "Aceitou", "Não aceitou")</f>
        <v>Não aceitou</v>
      </c>
      <c r="AY1707" s="55" t="str">
        <f>Tabela3[[#This Row],[Faixa Recência]] &amp; " | " &amp; Tabela3[[#This Row],[Faixa Gasto]] &amp; " | " &amp; Tabela3[[#This Row],[Faixa ticket médio]]</f>
        <v>76-99 dias | R$ 0-100 | R$ 1–25</v>
      </c>
      <c r="AZ17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7" s="36"/>
    </row>
    <row r="1708" spans="1:54" x14ac:dyDescent="0.25">
      <c r="A1708" s="61">
        <v>1707</v>
      </c>
      <c r="B1708" s="37">
        <v>37244</v>
      </c>
      <c r="C1708" s="34">
        <v>1</v>
      </c>
      <c r="D1708" s="34">
        <v>1</v>
      </c>
      <c r="E1708" s="34">
        <v>90</v>
      </c>
      <c r="F1708" s="58" t="str">
        <f>IF('Base tratada'!$E1708&lt;=15,"0-15 dias",
IF('Base tratada'!$E1708&lt;=30, "16-30 dias",
IF('Base tratada'!$E1708&lt;=45, "31-45 dias",
IF('Base tratada'!$E1708&lt;=60, "46-60 dias",
IF('Base tratada'!$E1708&lt;=75, "61-75 dias", "76-99 dias")))))</f>
        <v>76-99 dias</v>
      </c>
      <c r="G1708" s="38">
        <v>65</v>
      </c>
      <c r="H1708" s="60" t="str">
        <f>IF('Base tratada'!$G1708&lt;=29,"24–29",
IF('Base tratada'!$G1708&lt;=39,"30–39",
IF('Base tratada'!$G1708&lt;=49,"40–49",
IF('Base tratada'!$G1708&lt;=59,"50–59",
IF('Base tratada'!$G1708&lt;=69,"60–69",
"70–80")))))</f>
        <v>60–69</v>
      </c>
      <c r="I1708" s="34">
        <v>2587</v>
      </c>
      <c r="J1708" s="58" t="str">
        <f>IF('Base tratada'!$K1708=1,"Divorciado",
IF('Base tratada'!$L1708=1,"Casado",
IF('Base tratada'!$M1708=1, "Solteiro",
IF('Base tratada'!$N1708=1,"Juntos",
"Viúvo"))))</f>
        <v>Divorciado</v>
      </c>
      <c r="K1708" s="34">
        <v>1</v>
      </c>
      <c r="L1708" s="34">
        <v>0</v>
      </c>
      <c r="M1708" s="34">
        <v>0</v>
      </c>
      <c r="N1708" s="34">
        <v>0</v>
      </c>
      <c r="O1708" s="34">
        <v>0</v>
      </c>
      <c r="P1708" s="34">
        <v>0</v>
      </c>
      <c r="Q1708" s="34">
        <v>0</v>
      </c>
      <c r="R1708" s="34">
        <v>1</v>
      </c>
      <c r="S1708" s="34">
        <v>0</v>
      </c>
      <c r="T1708" s="34">
        <v>0</v>
      </c>
      <c r="U1708" s="35">
        <v>18</v>
      </c>
      <c r="V1708" s="35">
        <v>2</v>
      </c>
      <c r="W1708" s="35">
        <v>10</v>
      </c>
      <c r="X1708" s="35">
        <v>0</v>
      </c>
      <c r="Y1708" s="35">
        <v>0</v>
      </c>
      <c r="Z1708" s="35">
        <v>25</v>
      </c>
      <c r="AA1708" s="34">
        <v>1</v>
      </c>
      <c r="AB1708" s="34">
        <v>7</v>
      </c>
      <c r="AC1708" s="34">
        <v>1</v>
      </c>
      <c r="AD1708" s="34">
        <v>1</v>
      </c>
      <c r="AE1708" s="34">
        <v>2</v>
      </c>
      <c r="AF1708" s="58">
        <f>'Base tratada'!$AC1708+'Base tratada'!$AD1708+'Base tratada'!$AE1708</f>
        <v>4</v>
      </c>
      <c r="AG17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08" s="58" t="str">
        <f>IF('Base tratada'!$AC1708&gt;=MAX('Base tratada'!$AD1708,'Base tratada'!$AE1708),"Web",
IF('Base tratada'!$AD1708&gt;='Base tratada'!$AE1708,"Catalog",
"Store"))</f>
        <v>Store</v>
      </c>
      <c r="AI1708" s="59">
        <f>IF('Base tratada'!$AF1708=0,"0",'Base tratada'!$AK1708/'Base tratada'!$AF1708)</f>
        <v>7.5</v>
      </c>
      <c r="AJ1708" s="59" t="str">
        <f>IF('Base tratada'!$AI1708=0,"R$ 0",
IF('Base tratada'!$AI1708&lt;=25,"R$ 1–25",
IF('Base tratada'!$AI1708&lt;=50,"R$ 26–50",
"+R$ 50")))</f>
        <v>R$ 1–25</v>
      </c>
      <c r="AK1708" s="35">
        <v>30</v>
      </c>
      <c r="AL1708" s="58" t="str">
        <f>IF('Base tratada'!$AK1708&lt;=100,"R$ 0-100",
IF('Base tratada'!$AK1708&lt;=500,"R$ 101-500",
IF('Base tratada'!$AK1708&lt;=1000,"R$ 501-1000",
IF('Base tratada'!$AK1708&lt;=1500,"R$ 1001-1500",
"+R$ 1500"))))</f>
        <v>R$ 0-100</v>
      </c>
      <c r="AM1708" s="34">
        <v>0</v>
      </c>
      <c r="AN1708" s="34">
        <v>0</v>
      </c>
      <c r="AO1708" s="34">
        <v>1</v>
      </c>
      <c r="AP1708" s="34">
        <v>0</v>
      </c>
      <c r="AQ1708" s="34">
        <v>0</v>
      </c>
      <c r="AR1708" s="34">
        <v>1</v>
      </c>
      <c r="AS1708" s="34">
        <v>0</v>
      </c>
      <c r="AT1708" s="34">
        <v>3</v>
      </c>
      <c r="AU1708" s="34">
        <v>11</v>
      </c>
      <c r="AV1708" s="52">
        <v>5</v>
      </c>
      <c r="AW1708" s="57">
        <v>0</v>
      </c>
      <c r="AX1708" s="58" t="str">
        <f>IF(Tabela3[[#This Row],[Response]]=1, "Aceitou", "Não aceitou")</f>
        <v>Não aceitou</v>
      </c>
      <c r="AY1708" s="55" t="str">
        <f>Tabela3[[#This Row],[Faixa Recência]] &amp; " | " &amp; Tabela3[[#This Row],[Faixa Gasto]] &amp; " | " &amp; Tabela3[[#This Row],[Faixa ticket médio]]</f>
        <v>76-99 dias | R$ 0-100 | R$ 1–25</v>
      </c>
      <c r="AZ17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08" s="36"/>
    </row>
    <row r="1709" spans="1:54" x14ac:dyDescent="0.25">
      <c r="A1709" s="61">
        <v>1708</v>
      </c>
      <c r="B1709" s="37">
        <v>82427</v>
      </c>
      <c r="C1709" s="34">
        <v>0</v>
      </c>
      <c r="D1709" s="34">
        <v>0</v>
      </c>
      <c r="E1709" s="34">
        <v>35</v>
      </c>
      <c r="F1709" s="58" t="str">
        <f>IF('Base tratada'!$E1709&lt;=15,"0-15 dias",
IF('Base tratada'!$E1709&lt;=30, "16-30 dias",
IF('Base tratada'!$E1709&lt;=45, "31-45 dias",
IF('Base tratada'!$E1709&lt;=60, "46-60 dias",
IF('Base tratada'!$E1709&lt;=75, "61-75 dias", "76-99 dias")))))</f>
        <v>31-45 dias</v>
      </c>
      <c r="G1709" s="38">
        <v>54</v>
      </c>
      <c r="H1709" s="60" t="str">
        <f>IF('Base tratada'!$G1709&lt;=29,"24–29",
IF('Base tratada'!$G1709&lt;=39,"30–39",
IF('Base tratada'!$G1709&lt;=49,"40–49",
IF('Base tratada'!$G1709&lt;=59,"50–59",
IF('Base tratada'!$G1709&lt;=69,"60–69",
"70–80")))))</f>
        <v>50–59</v>
      </c>
      <c r="I1709" s="34">
        <v>2268</v>
      </c>
      <c r="J1709" s="58" t="str">
        <f>IF('Base tratada'!$K1709=1,"Divorciado",
IF('Base tratada'!$L1709=1,"Casado",
IF('Base tratada'!$M1709=1, "Solteiro",
IF('Base tratada'!$N1709=1,"Juntos",
"Viúvo"))))</f>
        <v>Juntos</v>
      </c>
      <c r="K1709" s="34">
        <v>0</v>
      </c>
      <c r="L1709" s="34">
        <v>0</v>
      </c>
      <c r="M1709" s="34">
        <v>0</v>
      </c>
      <c r="N1709" s="34">
        <v>1</v>
      </c>
      <c r="O1709" s="34">
        <v>0</v>
      </c>
      <c r="P1709" s="34">
        <v>0</v>
      </c>
      <c r="Q1709" s="34">
        <v>0</v>
      </c>
      <c r="R1709" s="34">
        <v>1</v>
      </c>
      <c r="S1709" s="34">
        <v>0</v>
      </c>
      <c r="T1709" s="34">
        <v>0</v>
      </c>
      <c r="U1709" s="35">
        <v>482</v>
      </c>
      <c r="V1709" s="35">
        <v>147</v>
      </c>
      <c r="W1709" s="35">
        <v>509</v>
      </c>
      <c r="X1709" s="35">
        <v>104</v>
      </c>
      <c r="Y1709" s="35">
        <v>107</v>
      </c>
      <c r="Z1709" s="35">
        <v>107</v>
      </c>
      <c r="AA1709" s="34">
        <v>1</v>
      </c>
      <c r="AB1709" s="34">
        <v>1</v>
      </c>
      <c r="AC1709" s="34">
        <v>3</v>
      </c>
      <c r="AD1709" s="34">
        <v>5</v>
      </c>
      <c r="AE1709" s="34">
        <v>12</v>
      </c>
      <c r="AF1709" s="58">
        <f>'Base tratada'!$AC1709+'Base tratada'!$AD1709+'Base tratada'!$AE1709</f>
        <v>20</v>
      </c>
      <c r="AG17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09" s="58" t="str">
        <f>IF('Base tratada'!$AC1709&gt;=MAX('Base tratada'!$AD1709,'Base tratada'!$AE1709),"Web",
IF('Base tratada'!$AD1709&gt;='Base tratada'!$AE1709,"Catalog",
"Store"))</f>
        <v>Store</v>
      </c>
      <c r="AI1709" s="59">
        <f>IF('Base tratada'!$AF1709=0,"0",'Base tratada'!$AK1709/'Base tratada'!$AF1709)</f>
        <v>67.45</v>
      </c>
      <c r="AJ1709" s="59" t="str">
        <f>IF('Base tratada'!$AI1709=0,"R$ 0",
IF('Base tratada'!$AI1709&lt;=25,"R$ 1–25",
IF('Base tratada'!$AI1709&lt;=50,"R$ 26–50",
"+R$ 50")))</f>
        <v>+R$ 50</v>
      </c>
      <c r="AK1709" s="35">
        <v>1349</v>
      </c>
      <c r="AL1709" s="58" t="str">
        <f>IF('Base tratada'!$AK1709&lt;=100,"R$ 0-100",
IF('Base tratada'!$AK1709&lt;=500,"R$ 101-500",
IF('Base tratada'!$AK1709&lt;=1000,"R$ 501-1000",
IF('Base tratada'!$AK1709&lt;=1500,"R$ 1001-1500",
"+R$ 1500"))))</f>
        <v>R$ 1001-1500</v>
      </c>
      <c r="AM1709" s="34">
        <v>0</v>
      </c>
      <c r="AN1709" s="34">
        <v>0</v>
      </c>
      <c r="AO1709" s="34">
        <v>0</v>
      </c>
      <c r="AP1709" s="34">
        <v>0</v>
      </c>
      <c r="AQ1709" s="34">
        <v>1</v>
      </c>
      <c r="AR1709" s="34">
        <v>1</v>
      </c>
      <c r="AS1709" s="34">
        <v>0</v>
      </c>
      <c r="AT1709" s="34">
        <v>3</v>
      </c>
      <c r="AU1709" s="34">
        <v>11</v>
      </c>
      <c r="AV1709" s="52">
        <v>1242</v>
      </c>
      <c r="AW1709" s="57">
        <v>0</v>
      </c>
      <c r="AX1709" s="58" t="str">
        <f>IF(Tabela3[[#This Row],[Response]]=1, "Aceitou", "Não aceitou")</f>
        <v>Não aceitou</v>
      </c>
      <c r="AY1709" s="55" t="str">
        <f>Tabela3[[#This Row],[Faixa Recência]] &amp; " | " &amp; Tabela3[[#This Row],[Faixa Gasto]] &amp; " | " &amp; Tabela3[[#This Row],[Faixa ticket médio]]</f>
        <v>31-45 dias | R$ 1001-1500 | +R$ 50</v>
      </c>
      <c r="AZ17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709" s="36"/>
    </row>
    <row r="1710" spans="1:54" x14ac:dyDescent="0.25">
      <c r="A1710" s="61">
        <v>1709</v>
      </c>
      <c r="B1710" s="37">
        <v>75342</v>
      </c>
      <c r="C1710" s="34">
        <v>0</v>
      </c>
      <c r="D1710" s="34">
        <v>1</v>
      </c>
      <c r="E1710" s="34">
        <v>38</v>
      </c>
      <c r="F1710" s="58" t="str">
        <f>IF('Base tratada'!$E1710&lt;=15,"0-15 dias",
IF('Base tratada'!$E1710&lt;=30, "16-30 dias",
IF('Base tratada'!$E1710&lt;=45, "31-45 dias",
IF('Base tratada'!$E1710&lt;=60, "46-60 dias",
IF('Base tratada'!$E1710&lt;=75, "61-75 dias", "76-99 dias")))))</f>
        <v>31-45 dias</v>
      </c>
      <c r="G1710" s="38">
        <v>62</v>
      </c>
      <c r="H1710" s="60" t="str">
        <f>IF('Base tratada'!$G1710&lt;=29,"24–29",
IF('Base tratada'!$G1710&lt;=39,"30–39",
IF('Base tratada'!$G1710&lt;=49,"40–49",
IF('Base tratada'!$G1710&lt;=59,"50–59",
IF('Base tratada'!$G1710&lt;=69,"60–69",
"70–80")))))</f>
        <v>60–69</v>
      </c>
      <c r="I1710" s="34">
        <v>2578</v>
      </c>
      <c r="J1710" s="58" t="str">
        <f>IF('Base tratada'!$K1710=1,"Divorciado",
IF('Base tratada'!$L1710=1,"Casado",
IF('Base tratada'!$M1710=1, "Solteiro",
IF('Base tratada'!$N1710=1,"Juntos",
"Viúvo"))))</f>
        <v>Solteiro</v>
      </c>
      <c r="K1710" s="34">
        <v>0</v>
      </c>
      <c r="L1710" s="34">
        <v>0</v>
      </c>
      <c r="M1710" s="34">
        <v>1</v>
      </c>
      <c r="N1710" s="34">
        <v>0</v>
      </c>
      <c r="O1710" s="34">
        <v>0</v>
      </c>
      <c r="P1710" s="34">
        <v>1</v>
      </c>
      <c r="Q1710" s="34">
        <v>0</v>
      </c>
      <c r="R1710" s="34">
        <v>0</v>
      </c>
      <c r="S1710" s="34">
        <v>0</v>
      </c>
      <c r="T1710" s="34">
        <v>0</v>
      </c>
      <c r="U1710" s="35">
        <v>204</v>
      </c>
      <c r="V1710" s="35">
        <v>97</v>
      </c>
      <c r="W1710" s="35">
        <v>97</v>
      </c>
      <c r="X1710" s="35">
        <v>21</v>
      </c>
      <c r="Y1710" s="35">
        <v>118</v>
      </c>
      <c r="Z1710" s="35">
        <v>26</v>
      </c>
      <c r="AA1710" s="34">
        <v>1</v>
      </c>
      <c r="AB1710" s="34">
        <v>4</v>
      </c>
      <c r="AC1710" s="34">
        <v>5</v>
      </c>
      <c r="AD1710" s="34">
        <v>2</v>
      </c>
      <c r="AE1710" s="34">
        <v>10</v>
      </c>
      <c r="AF1710" s="58">
        <f>'Base tratada'!$AC1710+'Base tratada'!$AD1710+'Base tratada'!$AE1710</f>
        <v>17</v>
      </c>
      <c r="AG17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10" s="58" t="str">
        <f>IF('Base tratada'!$AC1710&gt;=MAX('Base tratada'!$AD1710,'Base tratada'!$AE1710),"Web",
IF('Base tratada'!$AD1710&gt;='Base tratada'!$AE1710,"Catalog",
"Store"))</f>
        <v>Store</v>
      </c>
      <c r="AI1710" s="59">
        <f>IF('Base tratada'!$AF1710=0,"0",'Base tratada'!$AK1710/'Base tratada'!$AF1710)</f>
        <v>31.588235294117649</v>
      </c>
      <c r="AJ1710" s="59" t="str">
        <f>IF('Base tratada'!$AI1710=0,"R$ 0",
IF('Base tratada'!$AI1710&lt;=25,"R$ 1–25",
IF('Base tratada'!$AI1710&lt;=50,"R$ 26–50",
"+R$ 50")))</f>
        <v>R$ 26–50</v>
      </c>
      <c r="AK1710" s="35">
        <v>537</v>
      </c>
      <c r="AL1710" s="58" t="str">
        <f>IF('Base tratada'!$AK1710&lt;=100,"R$ 0-100",
IF('Base tratada'!$AK1710&lt;=500,"R$ 101-500",
IF('Base tratada'!$AK1710&lt;=1000,"R$ 501-1000",
IF('Base tratada'!$AK1710&lt;=1500,"R$ 1001-1500",
"+R$ 1500"))))</f>
        <v>R$ 501-1000</v>
      </c>
      <c r="AM1710" s="34">
        <v>0</v>
      </c>
      <c r="AN1710" s="34">
        <v>0</v>
      </c>
      <c r="AO1710" s="34">
        <v>0</v>
      </c>
      <c r="AP1710" s="34">
        <v>0</v>
      </c>
      <c r="AQ1710" s="34">
        <v>0</v>
      </c>
      <c r="AR1710" s="34">
        <v>0</v>
      </c>
      <c r="AS1710" s="34">
        <v>0</v>
      </c>
      <c r="AT1710" s="34">
        <v>3</v>
      </c>
      <c r="AU1710" s="34">
        <v>11</v>
      </c>
      <c r="AV1710" s="52">
        <v>511</v>
      </c>
      <c r="AW1710" s="57">
        <v>0</v>
      </c>
      <c r="AX1710" s="58" t="str">
        <f>IF(Tabela3[[#This Row],[Response]]=1, "Aceitou", "Não aceitou")</f>
        <v>Não aceitou</v>
      </c>
      <c r="AY1710" s="55" t="str">
        <f>Tabela3[[#This Row],[Faixa Recência]] &amp; " | " &amp; Tabela3[[#This Row],[Faixa Gasto]] &amp; " | " &amp; Tabela3[[#This Row],[Faixa ticket médio]]</f>
        <v>31-45 dias | R$ 501-1000 | R$ 26–50</v>
      </c>
      <c r="AZ17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0" s="36"/>
    </row>
    <row r="1711" spans="1:54" x14ac:dyDescent="0.25">
      <c r="A1711" s="61">
        <v>1710</v>
      </c>
      <c r="B1711" s="37">
        <v>70044</v>
      </c>
      <c r="C1711" s="34">
        <v>0</v>
      </c>
      <c r="D1711" s="34">
        <v>1</v>
      </c>
      <c r="E1711" s="34">
        <v>46</v>
      </c>
      <c r="F1711" s="58" t="str">
        <f>IF('Base tratada'!$E1711&lt;=15,"0-15 dias",
IF('Base tratada'!$E1711&lt;=30, "16-30 dias",
IF('Base tratada'!$E1711&lt;=45, "31-45 dias",
IF('Base tratada'!$E1711&lt;=60, "46-60 dias",
IF('Base tratada'!$E1711&lt;=75, "61-75 dias", "76-99 dias")))))</f>
        <v>46-60 dias</v>
      </c>
      <c r="G1711" s="38">
        <v>66</v>
      </c>
      <c r="H1711" s="60" t="str">
        <f>IF('Base tratada'!$G1711&lt;=29,"24–29",
IF('Base tratada'!$G1711&lt;=39,"30–39",
IF('Base tratada'!$G1711&lt;=49,"40–49",
IF('Base tratada'!$G1711&lt;=59,"50–59",
IF('Base tratada'!$G1711&lt;=69,"60–69",
"70–80")))))</f>
        <v>60–69</v>
      </c>
      <c r="I1711" s="34">
        <v>2655</v>
      </c>
      <c r="J1711" s="58" t="str">
        <f>IF('Base tratada'!$K1711=1,"Divorciado",
IF('Base tratada'!$L1711=1,"Casado",
IF('Base tratada'!$M1711=1, "Solteiro",
IF('Base tratada'!$N1711=1,"Juntos",
"Viúvo"))))</f>
        <v>Divorciado</v>
      </c>
      <c r="K1711" s="34">
        <v>1</v>
      </c>
      <c r="L1711" s="34">
        <v>0</v>
      </c>
      <c r="M1711" s="34">
        <v>0</v>
      </c>
      <c r="N1711" s="34">
        <v>0</v>
      </c>
      <c r="O1711" s="34">
        <v>0</v>
      </c>
      <c r="P1711" s="34">
        <v>0</v>
      </c>
      <c r="Q1711" s="34">
        <v>0</v>
      </c>
      <c r="R1711" s="34">
        <v>1</v>
      </c>
      <c r="S1711" s="34">
        <v>0</v>
      </c>
      <c r="T1711" s="34">
        <v>0</v>
      </c>
      <c r="U1711" s="35">
        <v>1073</v>
      </c>
      <c r="V1711" s="35">
        <v>0</v>
      </c>
      <c r="W1711" s="35">
        <v>250</v>
      </c>
      <c r="X1711" s="35">
        <v>153</v>
      </c>
      <c r="Y1711" s="35">
        <v>14</v>
      </c>
      <c r="Z1711" s="35">
        <v>14</v>
      </c>
      <c r="AA1711" s="34">
        <v>4</v>
      </c>
      <c r="AB1711" s="34">
        <v>5</v>
      </c>
      <c r="AC1711" s="34">
        <v>7</v>
      </c>
      <c r="AD1711" s="34">
        <v>10</v>
      </c>
      <c r="AE1711" s="34">
        <v>5</v>
      </c>
      <c r="AF1711" s="58">
        <f>'Base tratada'!$AC1711+'Base tratada'!$AD1711+'Base tratada'!$AE1711</f>
        <v>22</v>
      </c>
      <c r="AG17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11" s="58" t="str">
        <f>IF('Base tratada'!$AC1711&gt;=MAX('Base tratada'!$AD1711,'Base tratada'!$AE1711),"Web",
IF('Base tratada'!$AD1711&gt;='Base tratada'!$AE1711,"Catalog",
"Store"))</f>
        <v>Catalog</v>
      </c>
      <c r="AI1711" s="59">
        <f>IF('Base tratada'!$AF1711=0,"0",'Base tratada'!$AK1711/'Base tratada'!$AF1711)</f>
        <v>67.727272727272734</v>
      </c>
      <c r="AJ1711" s="59" t="str">
        <f>IF('Base tratada'!$AI1711=0,"R$ 0",
IF('Base tratada'!$AI1711&lt;=25,"R$ 1–25",
IF('Base tratada'!$AI1711&lt;=50,"R$ 26–50",
"+R$ 50")))</f>
        <v>+R$ 50</v>
      </c>
      <c r="AK1711" s="35">
        <v>1490</v>
      </c>
      <c r="AL1711" s="58" t="str">
        <f>IF('Base tratada'!$AK1711&lt;=100,"R$ 0-100",
IF('Base tratada'!$AK1711&lt;=500,"R$ 101-500",
IF('Base tratada'!$AK1711&lt;=1000,"R$ 501-1000",
IF('Base tratada'!$AK1711&lt;=1500,"R$ 1001-1500",
"+R$ 1500"))))</f>
        <v>R$ 1001-1500</v>
      </c>
      <c r="AM1711" s="34">
        <v>0</v>
      </c>
      <c r="AN1711" s="34">
        <v>0</v>
      </c>
      <c r="AO1711" s="34">
        <v>0</v>
      </c>
      <c r="AP1711" s="34">
        <v>0</v>
      </c>
      <c r="AQ1711" s="34">
        <v>0</v>
      </c>
      <c r="AR1711" s="34">
        <v>0</v>
      </c>
      <c r="AS1711" s="34">
        <v>0</v>
      </c>
      <c r="AT1711" s="34">
        <v>3</v>
      </c>
      <c r="AU1711" s="34">
        <v>11</v>
      </c>
      <c r="AV1711" s="52">
        <v>1476</v>
      </c>
      <c r="AW1711" s="57">
        <v>0</v>
      </c>
      <c r="AX1711" s="58" t="str">
        <f>IF(Tabela3[[#This Row],[Response]]=1, "Aceitou", "Não aceitou")</f>
        <v>Não aceitou</v>
      </c>
      <c r="AY1711" s="55" t="str">
        <f>Tabela3[[#This Row],[Faixa Recência]] &amp; " | " &amp; Tabela3[[#This Row],[Faixa Gasto]] &amp; " | " &amp; Tabela3[[#This Row],[Faixa ticket médio]]</f>
        <v>46-60 dias | R$ 1001-1500 | +R$ 50</v>
      </c>
      <c r="AZ17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1" s="36"/>
    </row>
    <row r="1712" spans="1:54" x14ac:dyDescent="0.25">
      <c r="A1712" s="61">
        <v>1711</v>
      </c>
      <c r="B1712" s="37">
        <v>79146</v>
      </c>
      <c r="C1712" s="34">
        <v>1</v>
      </c>
      <c r="D1712" s="34">
        <v>1</v>
      </c>
      <c r="E1712" s="34">
        <v>33</v>
      </c>
      <c r="F1712" s="58" t="str">
        <f>IF('Base tratada'!$E1712&lt;=15,"0-15 dias",
IF('Base tratada'!$E1712&lt;=30, "16-30 dias",
IF('Base tratada'!$E1712&lt;=45, "31-45 dias",
IF('Base tratada'!$E1712&lt;=60, "46-60 dias",
IF('Base tratada'!$E1712&lt;=75, "61-75 dias", "76-99 dias")))))</f>
        <v>31-45 dias</v>
      </c>
      <c r="G1712" s="38">
        <v>53</v>
      </c>
      <c r="H1712" s="60" t="str">
        <f>IF('Base tratada'!$G1712&lt;=29,"24–29",
IF('Base tratada'!$G1712&lt;=39,"30–39",
IF('Base tratada'!$G1712&lt;=49,"40–49",
IF('Base tratada'!$G1712&lt;=59,"50–59",
IF('Base tratada'!$G1712&lt;=69,"60–69",
"70–80")))))</f>
        <v>50–59</v>
      </c>
      <c r="I1712" s="34">
        <v>2225</v>
      </c>
      <c r="J1712" s="58" t="str">
        <f>IF('Base tratada'!$K1712=1,"Divorciado",
IF('Base tratada'!$L1712=1,"Casado",
IF('Base tratada'!$M1712=1, "Solteiro",
IF('Base tratada'!$N1712=1,"Juntos",
"Viúvo"))))</f>
        <v>Solteiro</v>
      </c>
      <c r="K1712" s="34">
        <v>0</v>
      </c>
      <c r="L1712" s="34">
        <v>0</v>
      </c>
      <c r="M1712" s="34">
        <v>1</v>
      </c>
      <c r="N1712" s="34">
        <v>0</v>
      </c>
      <c r="O1712" s="34">
        <v>0</v>
      </c>
      <c r="P1712" s="34">
        <v>0</v>
      </c>
      <c r="Q1712" s="34">
        <v>0</v>
      </c>
      <c r="R1712" s="34">
        <v>1</v>
      </c>
      <c r="S1712" s="34">
        <v>0</v>
      </c>
      <c r="T1712" s="34">
        <v>0</v>
      </c>
      <c r="U1712" s="35">
        <v>245</v>
      </c>
      <c r="V1712" s="35">
        <v>16</v>
      </c>
      <c r="W1712" s="35">
        <v>223</v>
      </c>
      <c r="X1712" s="35">
        <v>21</v>
      </c>
      <c r="Y1712" s="35">
        <v>43</v>
      </c>
      <c r="Z1712" s="35">
        <v>16</v>
      </c>
      <c r="AA1712" s="34">
        <v>2</v>
      </c>
      <c r="AB1712" s="34">
        <v>6</v>
      </c>
      <c r="AC1712" s="34">
        <v>8</v>
      </c>
      <c r="AD1712" s="34">
        <v>1</v>
      </c>
      <c r="AE1712" s="34">
        <v>8</v>
      </c>
      <c r="AF1712" s="58">
        <f>'Base tratada'!$AC1712+'Base tratada'!$AD1712+'Base tratada'!$AE1712</f>
        <v>17</v>
      </c>
      <c r="AG17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12" s="58" t="str">
        <f>IF('Base tratada'!$AC1712&gt;=MAX('Base tratada'!$AD1712,'Base tratada'!$AE1712),"Web",
IF('Base tratada'!$AD1712&gt;='Base tratada'!$AE1712,"Catalog",
"Store"))</f>
        <v>Web</v>
      </c>
      <c r="AI1712" s="59">
        <f>IF('Base tratada'!$AF1712=0,"0",'Base tratada'!$AK1712/'Base tratada'!$AF1712)</f>
        <v>32.235294117647058</v>
      </c>
      <c r="AJ1712" s="59" t="str">
        <f>IF('Base tratada'!$AI1712=0,"R$ 0",
IF('Base tratada'!$AI1712&lt;=25,"R$ 1–25",
IF('Base tratada'!$AI1712&lt;=50,"R$ 26–50",
"+R$ 50")))</f>
        <v>R$ 26–50</v>
      </c>
      <c r="AK1712" s="35">
        <v>548</v>
      </c>
      <c r="AL1712" s="58" t="str">
        <f>IF('Base tratada'!$AK1712&lt;=100,"R$ 0-100",
IF('Base tratada'!$AK1712&lt;=500,"R$ 101-500",
IF('Base tratada'!$AK1712&lt;=1000,"R$ 501-1000",
IF('Base tratada'!$AK1712&lt;=1500,"R$ 1001-1500",
"+R$ 1500"))))</f>
        <v>R$ 501-1000</v>
      </c>
      <c r="AM1712" s="34">
        <v>0</v>
      </c>
      <c r="AN1712" s="34">
        <v>0</v>
      </c>
      <c r="AO1712" s="34">
        <v>0</v>
      </c>
      <c r="AP1712" s="34">
        <v>0</v>
      </c>
      <c r="AQ1712" s="34">
        <v>0</v>
      </c>
      <c r="AR1712" s="34">
        <v>0</v>
      </c>
      <c r="AS1712" s="34">
        <v>0</v>
      </c>
      <c r="AT1712" s="34">
        <v>3</v>
      </c>
      <c r="AU1712" s="34">
        <v>11</v>
      </c>
      <c r="AV1712" s="52">
        <v>532</v>
      </c>
      <c r="AW1712" s="57">
        <v>0</v>
      </c>
      <c r="AX1712" s="58" t="str">
        <f>IF(Tabela3[[#This Row],[Response]]=1, "Aceitou", "Não aceitou")</f>
        <v>Não aceitou</v>
      </c>
      <c r="AY1712" s="55" t="str">
        <f>Tabela3[[#This Row],[Faixa Recência]] &amp; " | " &amp; Tabela3[[#This Row],[Faixa Gasto]] &amp; " | " &amp; Tabela3[[#This Row],[Faixa ticket médio]]</f>
        <v>31-45 dias | R$ 501-1000 | R$ 26–50</v>
      </c>
      <c r="AZ17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2" s="36"/>
    </row>
    <row r="1713" spans="1:54" x14ac:dyDescent="0.25">
      <c r="A1713" s="61">
        <v>1712</v>
      </c>
      <c r="B1713" s="37">
        <v>77437</v>
      </c>
      <c r="C1713" s="34">
        <v>0</v>
      </c>
      <c r="D1713" s="34">
        <v>0</v>
      </c>
      <c r="E1713" s="34">
        <v>70</v>
      </c>
      <c r="F1713" s="58" t="str">
        <f>IF('Base tratada'!$E1713&lt;=15,"0-15 dias",
IF('Base tratada'!$E1713&lt;=30, "16-30 dias",
IF('Base tratada'!$E1713&lt;=45, "31-45 dias",
IF('Base tratada'!$E1713&lt;=60, "46-60 dias",
IF('Base tratada'!$E1713&lt;=75, "61-75 dias", "76-99 dias")))))</f>
        <v>61-75 dias</v>
      </c>
      <c r="G1713" s="38">
        <v>57</v>
      </c>
      <c r="H1713" s="60" t="str">
        <f>IF('Base tratada'!$G1713&lt;=29,"24–29",
IF('Base tratada'!$G1713&lt;=39,"30–39",
IF('Base tratada'!$G1713&lt;=49,"40–49",
IF('Base tratada'!$G1713&lt;=59,"50–59",
IF('Base tratada'!$G1713&lt;=69,"60–69",
"70–80")))))</f>
        <v>50–59</v>
      </c>
      <c r="I1713" s="34">
        <v>2374</v>
      </c>
      <c r="J1713" s="58" t="str">
        <f>IF('Base tratada'!$K1713=1,"Divorciado",
IF('Base tratada'!$L1713=1,"Casado",
IF('Base tratada'!$M1713=1, "Solteiro",
IF('Base tratada'!$N1713=1,"Juntos",
"Viúvo"))))</f>
        <v>Casado</v>
      </c>
      <c r="K1713" s="34">
        <v>0</v>
      </c>
      <c r="L1713" s="34">
        <v>1</v>
      </c>
      <c r="M1713" s="34">
        <v>0</v>
      </c>
      <c r="N1713" s="34">
        <v>0</v>
      </c>
      <c r="O1713" s="34">
        <v>0</v>
      </c>
      <c r="P1713" s="34">
        <v>0</v>
      </c>
      <c r="Q1713" s="34">
        <v>0</v>
      </c>
      <c r="R1713" s="34">
        <v>1</v>
      </c>
      <c r="S1713" s="34">
        <v>0</v>
      </c>
      <c r="T1713" s="34">
        <v>0</v>
      </c>
      <c r="U1713" s="35">
        <v>560</v>
      </c>
      <c r="V1713" s="35">
        <v>21</v>
      </c>
      <c r="W1713" s="35">
        <v>442</v>
      </c>
      <c r="X1713" s="35">
        <v>29</v>
      </c>
      <c r="Y1713" s="35">
        <v>44</v>
      </c>
      <c r="Z1713" s="35">
        <v>29</v>
      </c>
      <c r="AA1713" s="34">
        <v>1</v>
      </c>
      <c r="AB1713" s="34">
        <v>1</v>
      </c>
      <c r="AC1713" s="34">
        <v>4</v>
      </c>
      <c r="AD1713" s="34">
        <v>5</v>
      </c>
      <c r="AE1713" s="34">
        <v>13</v>
      </c>
      <c r="AF1713" s="58">
        <f>'Base tratada'!$AC1713+'Base tratada'!$AD1713+'Base tratada'!$AE1713</f>
        <v>22</v>
      </c>
      <c r="AG17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13" s="58" t="str">
        <f>IF('Base tratada'!$AC1713&gt;=MAX('Base tratada'!$AD1713,'Base tratada'!$AE1713),"Web",
IF('Base tratada'!$AD1713&gt;='Base tratada'!$AE1713,"Catalog",
"Store"))</f>
        <v>Store</v>
      </c>
      <c r="AI1713" s="59">
        <f>IF('Base tratada'!$AF1713=0,"0",'Base tratada'!$AK1713/'Base tratada'!$AF1713)</f>
        <v>49.81818181818182</v>
      </c>
      <c r="AJ1713" s="59" t="str">
        <f>IF('Base tratada'!$AI1713=0,"R$ 0",
IF('Base tratada'!$AI1713&lt;=25,"R$ 1–25",
IF('Base tratada'!$AI1713&lt;=50,"R$ 26–50",
"+R$ 50")))</f>
        <v>R$ 26–50</v>
      </c>
      <c r="AK1713" s="35">
        <v>1096</v>
      </c>
      <c r="AL1713" s="58" t="str">
        <f>IF('Base tratada'!$AK1713&lt;=100,"R$ 0-100",
IF('Base tratada'!$AK1713&lt;=500,"R$ 101-500",
IF('Base tratada'!$AK1713&lt;=1000,"R$ 501-1000",
IF('Base tratada'!$AK1713&lt;=1500,"R$ 1001-1500",
"+R$ 1500"))))</f>
        <v>R$ 1001-1500</v>
      </c>
      <c r="AM1713" s="34">
        <v>0</v>
      </c>
      <c r="AN1713" s="34">
        <v>0</v>
      </c>
      <c r="AO1713" s="34">
        <v>0</v>
      </c>
      <c r="AP1713" s="34">
        <v>0</v>
      </c>
      <c r="AQ1713" s="34">
        <v>1</v>
      </c>
      <c r="AR1713" s="34">
        <v>1</v>
      </c>
      <c r="AS1713" s="34">
        <v>0</v>
      </c>
      <c r="AT1713" s="34">
        <v>3</v>
      </c>
      <c r="AU1713" s="34">
        <v>11</v>
      </c>
      <c r="AV1713" s="52">
        <v>1067</v>
      </c>
      <c r="AW1713" s="57">
        <v>0</v>
      </c>
      <c r="AX1713" s="58" t="str">
        <f>IF(Tabela3[[#This Row],[Response]]=1, "Aceitou", "Não aceitou")</f>
        <v>Não aceitou</v>
      </c>
      <c r="AY1713" s="55" t="str">
        <f>Tabela3[[#This Row],[Faixa Recência]] &amp; " | " &amp; Tabela3[[#This Row],[Faixa Gasto]] &amp; " | " &amp; Tabela3[[#This Row],[Faixa ticket médio]]</f>
        <v>61-75 dias | R$ 1001-1500 | R$ 26–50</v>
      </c>
      <c r="AZ17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3" s="36"/>
    </row>
    <row r="1714" spans="1:54" x14ac:dyDescent="0.25">
      <c r="A1714" s="61">
        <v>1713</v>
      </c>
      <c r="B1714" s="37">
        <v>54984</v>
      </c>
      <c r="C1714" s="34">
        <v>0</v>
      </c>
      <c r="D1714" s="34">
        <v>1</v>
      </c>
      <c r="E1714" s="34">
        <v>51</v>
      </c>
      <c r="F1714" s="58" t="str">
        <f>IF('Base tratada'!$E1714&lt;=15,"0-15 dias",
IF('Base tratada'!$E1714&lt;=30, "16-30 dias",
IF('Base tratada'!$E1714&lt;=45, "31-45 dias",
IF('Base tratada'!$E1714&lt;=60, "46-60 dias",
IF('Base tratada'!$E1714&lt;=75, "61-75 dias", "76-99 dias")))))</f>
        <v>46-60 dias</v>
      </c>
      <c r="G1714" s="38">
        <v>61</v>
      </c>
      <c r="H1714" s="60" t="str">
        <f>IF('Base tratada'!$G1714&lt;=29,"24–29",
IF('Base tratada'!$G1714&lt;=39,"30–39",
IF('Base tratada'!$G1714&lt;=49,"40–49",
IF('Base tratada'!$G1714&lt;=59,"50–59",
IF('Base tratada'!$G1714&lt;=69,"60–69",
"70–80")))))</f>
        <v>60–69</v>
      </c>
      <c r="I1714" s="34">
        <v>2195</v>
      </c>
      <c r="J1714" s="58" t="str">
        <f>IF('Base tratada'!$K1714=1,"Divorciado",
IF('Base tratada'!$L1714=1,"Casado",
IF('Base tratada'!$M1714=1, "Solteiro",
IF('Base tratada'!$N1714=1,"Juntos",
"Viúvo"))))</f>
        <v>Casado</v>
      </c>
      <c r="K1714" s="34">
        <v>0</v>
      </c>
      <c r="L1714" s="34">
        <v>1</v>
      </c>
      <c r="M1714" s="34">
        <v>0</v>
      </c>
      <c r="N1714" s="34">
        <v>0</v>
      </c>
      <c r="O1714" s="34">
        <v>0</v>
      </c>
      <c r="P1714" s="34">
        <v>0</v>
      </c>
      <c r="Q1714" s="34">
        <v>0</v>
      </c>
      <c r="R1714" s="34">
        <v>1</v>
      </c>
      <c r="S1714" s="34">
        <v>0</v>
      </c>
      <c r="T1714" s="34">
        <v>0</v>
      </c>
      <c r="U1714" s="35">
        <v>173</v>
      </c>
      <c r="V1714" s="35">
        <v>13</v>
      </c>
      <c r="W1714" s="35">
        <v>131</v>
      </c>
      <c r="X1714" s="35">
        <v>32</v>
      </c>
      <c r="Y1714" s="35">
        <v>3</v>
      </c>
      <c r="Z1714" s="35">
        <v>6</v>
      </c>
      <c r="AA1714" s="34">
        <v>4</v>
      </c>
      <c r="AB1714" s="34">
        <v>7</v>
      </c>
      <c r="AC1714" s="34">
        <v>6</v>
      </c>
      <c r="AD1714" s="34">
        <v>1</v>
      </c>
      <c r="AE1714" s="34">
        <v>6</v>
      </c>
      <c r="AF1714" s="58">
        <f>'Base tratada'!$AC1714+'Base tratada'!$AD1714+'Base tratada'!$AE1714</f>
        <v>13</v>
      </c>
      <c r="AG17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14" s="58" t="str">
        <f>IF('Base tratada'!$AC1714&gt;=MAX('Base tratada'!$AD1714,'Base tratada'!$AE1714),"Web",
IF('Base tratada'!$AD1714&gt;='Base tratada'!$AE1714,"Catalog",
"Store"))</f>
        <v>Web</v>
      </c>
      <c r="AI1714" s="59">
        <f>IF('Base tratada'!$AF1714=0,"0",'Base tratada'!$AK1714/'Base tratada'!$AF1714)</f>
        <v>27.076923076923077</v>
      </c>
      <c r="AJ1714" s="59" t="str">
        <f>IF('Base tratada'!$AI1714=0,"R$ 0",
IF('Base tratada'!$AI1714&lt;=25,"R$ 1–25",
IF('Base tratada'!$AI1714&lt;=50,"R$ 26–50",
"+R$ 50")))</f>
        <v>R$ 26–50</v>
      </c>
      <c r="AK1714" s="35">
        <v>352</v>
      </c>
      <c r="AL1714" s="58" t="str">
        <f>IF('Base tratada'!$AK1714&lt;=100,"R$ 0-100",
IF('Base tratada'!$AK1714&lt;=500,"R$ 101-500",
IF('Base tratada'!$AK1714&lt;=1000,"R$ 501-1000",
IF('Base tratada'!$AK1714&lt;=1500,"R$ 1001-1500",
"+R$ 1500"))))</f>
        <v>R$ 101-500</v>
      </c>
      <c r="AM1714" s="34">
        <v>1</v>
      </c>
      <c r="AN1714" s="34">
        <v>0</v>
      </c>
      <c r="AO1714" s="34">
        <v>0</v>
      </c>
      <c r="AP1714" s="34">
        <v>0</v>
      </c>
      <c r="AQ1714" s="34">
        <v>0</v>
      </c>
      <c r="AR1714" s="34">
        <v>1</v>
      </c>
      <c r="AS1714" s="34">
        <v>0</v>
      </c>
      <c r="AT1714" s="34">
        <v>3</v>
      </c>
      <c r="AU1714" s="34">
        <v>11</v>
      </c>
      <c r="AV1714" s="52">
        <v>346</v>
      </c>
      <c r="AW1714" s="57">
        <v>0</v>
      </c>
      <c r="AX1714" s="58" t="str">
        <f>IF(Tabela3[[#This Row],[Response]]=1, "Aceitou", "Não aceitou")</f>
        <v>Não aceitou</v>
      </c>
      <c r="AY1714" s="55" t="str">
        <f>Tabela3[[#This Row],[Faixa Recência]] &amp; " | " &amp; Tabela3[[#This Row],[Faixa Gasto]] &amp; " | " &amp; Tabela3[[#This Row],[Faixa ticket médio]]</f>
        <v>46-60 dias | R$ 101-500 | R$ 26–50</v>
      </c>
      <c r="AZ17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4" s="36"/>
    </row>
    <row r="1715" spans="1:54" x14ac:dyDescent="0.25">
      <c r="A1715" s="61">
        <v>1714</v>
      </c>
      <c r="B1715" s="37">
        <v>42403</v>
      </c>
      <c r="C1715" s="34">
        <v>1</v>
      </c>
      <c r="D1715" s="34">
        <v>0</v>
      </c>
      <c r="E1715" s="34">
        <v>18</v>
      </c>
      <c r="F1715" s="58" t="str">
        <f>IF('Base tratada'!$E1715&lt;=15,"0-15 dias",
IF('Base tratada'!$E1715&lt;=30, "16-30 dias",
IF('Base tratada'!$E1715&lt;=45, "31-45 dias",
IF('Base tratada'!$E1715&lt;=60, "46-60 dias",
IF('Base tratada'!$E1715&lt;=75, "61-75 dias", "76-99 dias")))))</f>
        <v>16-30 dias</v>
      </c>
      <c r="G1715" s="38">
        <v>49</v>
      </c>
      <c r="H1715" s="60" t="str">
        <f>IF('Base tratada'!$G1715&lt;=29,"24–29",
IF('Base tratada'!$G1715&lt;=39,"30–39",
IF('Base tratada'!$G1715&lt;=49,"40–49",
IF('Base tratada'!$G1715&lt;=59,"50–59",
IF('Base tratada'!$G1715&lt;=69,"60–69",
"70–80")))))</f>
        <v>40–49</v>
      </c>
      <c r="I1715" s="34">
        <v>2359</v>
      </c>
      <c r="J1715" s="58" t="str">
        <f>IF('Base tratada'!$K1715=1,"Divorciado",
IF('Base tratada'!$L1715=1,"Casado",
IF('Base tratada'!$M1715=1, "Solteiro",
IF('Base tratada'!$N1715=1,"Juntos",
"Viúvo"))))</f>
        <v>Casado</v>
      </c>
      <c r="K1715" s="34">
        <v>0</v>
      </c>
      <c r="L1715" s="34">
        <v>1</v>
      </c>
      <c r="M1715" s="34">
        <v>0</v>
      </c>
      <c r="N1715" s="34">
        <v>0</v>
      </c>
      <c r="O1715" s="34">
        <v>0</v>
      </c>
      <c r="P1715" s="34">
        <v>0</v>
      </c>
      <c r="Q1715" s="34">
        <v>0</v>
      </c>
      <c r="R1715" s="34">
        <v>0</v>
      </c>
      <c r="S1715" s="34">
        <v>0</v>
      </c>
      <c r="T1715" s="34">
        <v>1</v>
      </c>
      <c r="U1715" s="35">
        <v>22</v>
      </c>
      <c r="V1715" s="35">
        <v>1</v>
      </c>
      <c r="W1715" s="35">
        <v>11</v>
      </c>
      <c r="X1715" s="35">
        <v>0</v>
      </c>
      <c r="Y1715" s="35">
        <v>5</v>
      </c>
      <c r="Z1715" s="35">
        <v>3</v>
      </c>
      <c r="AA1715" s="34">
        <v>1</v>
      </c>
      <c r="AB1715" s="34">
        <v>8</v>
      </c>
      <c r="AC1715" s="34">
        <v>1</v>
      </c>
      <c r="AD1715" s="34">
        <v>0</v>
      </c>
      <c r="AE1715" s="34">
        <v>3</v>
      </c>
      <c r="AF1715" s="58">
        <f>'Base tratada'!$AC1715+'Base tratada'!$AD1715+'Base tratada'!$AE1715</f>
        <v>4</v>
      </c>
      <c r="AG17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15" s="58" t="str">
        <f>IF('Base tratada'!$AC1715&gt;=MAX('Base tratada'!$AD1715,'Base tratada'!$AE1715),"Web",
IF('Base tratada'!$AD1715&gt;='Base tratada'!$AE1715,"Catalog",
"Store"))</f>
        <v>Store</v>
      </c>
      <c r="AI1715" s="59">
        <f>IF('Base tratada'!$AF1715=0,"0",'Base tratada'!$AK1715/'Base tratada'!$AF1715)</f>
        <v>9.75</v>
      </c>
      <c r="AJ1715" s="59" t="str">
        <f>IF('Base tratada'!$AI1715=0,"R$ 0",
IF('Base tratada'!$AI1715&lt;=25,"R$ 1–25",
IF('Base tratada'!$AI1715&lt;=50,"R$ 26–50",
"+R$ 50")))</f>
        <v>R$ 1–25</v>
      </c>
      <c r="AK1715" s="35">
        <v>39</v>
      </c>
      <c r="AL1715" s="58" t="str">
        <f>IF('Base tratada'!$AK1715&lt;=100,"R$ 0-100",
IF('Base tratada'!$AK1715&lt;=500,"R$ 101-500",
IF('Base tratada'!$AK1715&lt;=1000,"R$ 501-1000",
IF('Base tratada'!$AK1715&lt;=1500,"R$ 1001-1500",
"+R$ 1500"))))</f>
        <v>R$ 0-100</v>
      </c>
      <c r="AM1715" s="34">
        <v>0</v>
      </c>
      <c r="AN1715" s="34">
        <v>0</v>
      </c>
      <c r="AO1715" s="34">
        <v>0</v>
      </c>
      <c r="AP1715" s="34">
        <v>0</v>
      </c>
      <c r="AQ1715" s="34">
        <v>0</v>
      </c>
      <c r="AR1715" s="34">
        <v>0</v>
      </c>
      <c r="AS1715" s="34">
        <v>0</v>
      </c>
      <c r="AT1715" s="34">
        <v>3</v>
      </c>
      <c r="AU1715" s="34">
        <v>11</v>
      </c>
      <c r="AV1715" s="52">
        <v>36</v>
      </c>
      <c r="AW1715" s="57">
        <v>0</v>
      </c>
      <c r="AX1715" s="58" t="str">
        <f>IF(Tabela3[[#This Row],[Response]]=1, "Aceitou", "Não aceitou")</f>
        <v>Não aceitou</v>
      </c>
      <c r="AY1715" s="55" t="str">
        <f>Tabela3[[#This Row],[Faixa Recência]] &amp; " | " &amp; Tabela3[[#This Row],[Faixa Gasto]] &amp; " | " &amp; Tabela3[[#This Row],[Faixa ticket médio]]</f>
        <v>16-30 dias | R$ 0-100 | R$ 1–25</v>
      </c>
      <c r="AZ17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5" s="36"/>
    </row>
    <row r="1716" spans="1:54" x14ac:dyDescent="0.25">
      <c r="A1716" s="61">
        <v>1715</v>
      </c>
      <c r="B1716" s="37">
        <v>55761</v>
      </c>
      <c r="C1716" s="34">
        <v>0</v>
      </c>
      <c r="D1716" s="34">
        <v>1</v>
      </c>
      <c r="E1716" s="34">
        <v>97</v>
      </c>
      <c r="F1716" s="58" t="str">
        <f>IF('Base tratada'!$E1716&lt;=15,"0-15 dias",
IF('Base tratada'!$E1716&lt;=30, "16-30 dias",
IF('Base tratada'!$E1716&lt;=45, "31-45 dias",
IF('Base tratada'!$E1716&lt;=60, "46-60 dias",
IF('Base tratada'!$E1716&lt;=75, "61-75 dias", "76-99 dias")))))</f>
        <v>76-99 dias</v>
      </c>
      <c r="G1716" s="38">
        <v>56</v>
      </c>
      <c r="H1716" s="60" t="str">
        <f>IF('Base tratada'!$G1716&lt;=29,"24–29",
IF('Base tratada'!$G1716&lt;=39,"30–39",
IF('Base tratada'!$G1716&lt;=49,"40–49",
IF('Base tratada'!$G1716&lt;=59,"50–59",
IF('Base tratada'!$G1716&lt;=69,"60–69",
"70–80")))))</f>
        <v>50–59</v>
      </c>
      <c r="I1716" s="34">
        <v>2225</v>
      </c>
      <c r="J1716" s="58" t="str">
        <f>IF('Base tratada'!$K1716=1,"Divorciado",
IF('Base tratada'!$L1716=1,"Casado",
IF('Base tratada'!$M1716=1, "Solteiro",
IF('Base tratada'!$N1716=1,"Juntos",
"Viúvo"))))</f>
        <v>Juntos</v>
      </c>
      <c r="K1716" s="34">
        <v>0</v>
      </c>
      <c r="L1716" s="34">
        <v>0</v>
      </c>
      <c r="M1716" s="34">
        <v>0</v>
      </c>
      <c r="N1716" s="34">
        <v>1</v>
      </c>
      <c r="O1716" s="34">
        <v>0</v>
      </c>
      <c r="P1716" s="34">
        <v>0</v>
      </c>
      <c r="Q1716" s="34">
        <v>0</v>
      </c>
      <c r="R1716" s="34">
        <v>1</v>
      </c>
      <c r="S1716" s="34">
        <v>0</v>
      </c>
      <c r="T1716" s="34">
        <v>0</v>
      </c>
      <c r="U1716" s="35">
        <v>136</v>
      </c>
      <c r="V1716" s="35">
        <v>1</v>
      </c>
      <c r="W1716" s="35">
        <v>12</v>
      </c>
      <c r="X1716" s="35">
        <v>0</v>
      </c>
      <c r="Y1716" s="35">
        <v>3</v>
      </c>
      <c r="Z1716" s="35">
        <v>32</v>
      </c>
      <c r="AA1716" s="34">
        <v>2</v>
      </c>
      <c r="AB1716" s="34">
        <v>6</v>
      </c>
      <c r="AC1716" s="34">
        <v>4</v>
      </c>
      <c r="AD1716" s="34">
        <v>1</v>
      </c>
      <c r="AE1716" s="34">
        <v>3</v>
      </c>
      <c r="AF1716" s="58">
        <f>'Base tratada'!$AC1716+'Base tratada'!$AD1716+'Base tratada'!$AE1716</f>
        <v>8</v>
      </c>
      <c r="AG17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16" s="58" t="str">
        <f>IF('Base tratada'!$AC1716&gt;=MAX('Base tratada'!$AD1716,'Base tratada'!$AE1716),"Web",
IF('Base tratada'!$AD1716&gt;='Base tratada'!$AE1716,"Catalog",
"Store"))</f>
        <v>Web</v>
      </c>
      <c r="AI1716" s="59">
        <f>IF('Base tratada'!$AF1716=0,"0",'Base tratada'!$AK1716/'Base tratada'!$AF1716)</f>
        <v>19</v>
      </c>
      <c r="AJ1716" s="59" t="str">
        <f>IF('Base tratada'!$AI1716=0,"R$ 0",
IF('Base tratada'!$AI1716&lt;=25,"R$ 1–25",
IF('Base tratada'!$AI1716&lt;=50,"R$ 26–50",
"+R$ 50")))</f>
        <v>R$ 1–25</v>
      </c>
      <c r="AK1716" s="35">
        <v>152</v>
      </c>
      <c r="AL1716" s="58" t="str">
        <f>IF('Base tratada'!$AK1716&lt;=100,"R$ 0-100",
IF('Base tratada'!$AK1716&lt;=500,"R$ 101-500",
IF('Base tratada'!$AK1716&lt;=1000,"R$ 501-1000",
IF('Base tratada'!$AK1716&lt;=1500,"R$ 1001-1500",
"+R$ 1500"))))</f>
        <v>R$ 101-500</v>
      </c>
      <c r="AM1716" s="34">
        <v>0</v>
      </c>
      <c r="AN1716" s="34">
        <v>0</v>
      </c>
      <c r="AO1716" s="34">
        <v>0</v>
      </c>
      <c r="AP1716" s="34">
        <v>1</v>
      </c>
      <c r="AQ1716" s="34">
        <v>0</v>
      </c>
      <c r="AR1716" s="34">
        <v>1</v>
      </c>
      <c r="AS1716" s="34">
        <v>0</v>
      </c>
      <c r="AT1716" s="34">
        <v>3</v>
      </c>
      <c r="AU1716" s="34">
        <v>11</v>
      </c>
      <c r="AV1716" s="52">
        <v>120</v>
      </c>
      <c r="AW1716" s="57">
        <v>0</v>
      </c>
      <c r="AX1716" s="58" t="str">
        <f>IF(Tabela3[[#This Row],[Response]]=1, "Aceitou", "Não aceitou")</f>
        <v>Não aceitou</v>
      </c>
      <c r="AY1716" s="55" t="str">
        <f>Tabela3[[#This Row],[Faixa Recência]] &amp; " | " &amp; Tabela3[[#This Row],[Faixa Gasto]] &amp; " | " &amp; Tabela3[[#This Row],[Faixa ticket médio]]</f>
        <v>76-99 dias | R$ 101-500 | R$ 1–25</v>
      </c>
      <c r="AZ17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6" s="36"/>
    </row>
    <row r="1717" spans="1:54" x14ac:dyDescent="0.25">
      <c r="A1717" s="61">
        <v>1716</v>
      </c>
      <c r="B1717" s="37">
        <v>37292</v>
      </c>
      <c r="C1717" s="34">
        <v>1</v>
      </c>
      <c r="D1717" s="34">
        <v>0</v>
      </c>
      <c r="E1717" s="34">
        <v>32</v>
      </c>
      <c r="F1717" s="58" t="str">
        <f>IF('Base tratada'!$E1717&lt;=15,"0-15 dias",
IF('Base tratada'!$E1717&lt;=30, "16-30 dias",
IF('Base tratada'!$E1717&lt;=45, "31-45 dias",
IF('Base tratada'!$E1717&lt;=60, "46-60 dias",
IF('Base tratada'!$E1717&lt;=75, "61-75 dias", "76-99 dias")))))</f>
        <v>31-45 dias</v>
      </c>
      <c r="G1717" s="38">
        <v>37</v>
      </c>
      <c r="H1717" s="60" t="str">
        <f>IF('Base tratada'!$G1717&lt;=29,"24–29",
IF('Base tratada'!$G1717&lt;=39,"30–39",
IF('Base tratada'!$G1717&lt;=49,"40–49",
IF('Base tratada'!$G1717&lt;=59,"50–59",
IF('Base tratada'!$G1717&lt;=69,"60–69",
"70–80")))))</f>
        <v>30–39</v>
      </c>
      <c r="I1717" s="34">
        <v>2596</v>
      </c>
      <c r="J1717" s="58" t="str">
        <f>IF('Base tratada'!$K1717=1,"Divorciado",
IF('Base tratada'!$L1717=1,"Casado",
IF('Base tratada'!$M1717=1, "Solteiro",
IF('Base tratada'!$N1717=1,"Juntos",
"Viúvo"))))</f>
        <v>Juntos</v>
      </c>
      <c r="K1717" s="34">
        <v>0</v>
      </c>
      <c r="L1717" s="34">
        <v>0</v>
      </c>
      <c r="M1717" s="34">
        <v>0</v>
      </c>
      <c r="N1717" s="34">
        <v>1</v>
      </c>
      <c r="O1717" s="34">
        <v>0</v>
      </c>
      <c r="P1717" s="34">
        <v>0</v>
      </c>
      <c r="Q1717" s="34">
        <v>0</v>
      </c>
      <c r="R1717" s="34">
        <v>1</v>
      </c>
      <c r="S1717" s="34">
        <v>0</v>
      </c>
      <c r="T1717" s="34">
        <v>0</v>
      </c>
      <c r="U1717" s="35">
        <v>275</v>
      </c>
      <c r="V1717" s="35">
        <v>0</v>
      </c>
      <c r="W1717" s="35">
        <v>86</v>
      </c>
      <c r="X1717" s="35">
        <v>10</v>
      </c>
      <c r="Y1717" s="35">
        <v>23</v>
      </c>
      <c r="Z1717" s="35">
        <v>66</v>
      </c>
      <c r="AA1717" s="34">
        <v>5</v>
      </c>
      <c r="AB1717" s="34">
        <v>8</v>
      </c>
      <c r="AC1717" s="34">
        <v>6</v>
      </c>
      <c r="AD1717" s="34">
        <v>3</v>
      </c>
      <c r="AE1717" s="34">
        <v>5</v>
      </c>
      <c r="AF1717" s="58">
        <f>'Base tratada'!$AC1717+'Base tratada'!$AD1717+'Base tratada'!$AE1717</f>
        <v>14</v>
      </c>
      <c r="AG17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17" s="58" t="str">
        <f>IF('Base tratada'!$AC1717&gt;=MAX('Base tratada'!$AD1717,'Base tratada'!$AE1717),"Web",
IF('Base tratada'!$AD1717&gt;='Base tratada'!$AE1717,"Catalog",
"Store"))</f>
        <v>Web</v>
      </c>
      <c r="AI1717" s="59">
        <f>IF('Base tratada'!$AF1717=0,"0",'Base tratada'!$AK1717/'Base tratada'!$AF1717)</f>
        <v>28.142857142857142</v>
      </c>
      <c r="AJ1717" s="59" t="str">
        <f>IF('Base tratada'!$AI1717=0,"R$ 0",
IF('Base tratada'!$AI1717&lt;=25,"R$ 1–25",
IF('Base tratada'!$AI1717&lt;=50,"R$ 26–50",
"+R$ 50")))</f>
        <v>R$ 26–50</v>
      </c>
      <c r="AK1717" s="35">
        <v>394</v>
      </c>
      <c r="AL1717" s="58" t="str">
        <f>IF('Base tratada'!$AK1717&lt;=100,"R$ 0-100",
IF('Base tratada'!$AK1717&lt;=500,"R$ 101-500",
IF('Base tratada'!$AK1717&lt;=1000,"R$ 501-1000",
IF('Base tratada'!$AK1717&lt;=1500,"R$ 1001-1500",
"+R$ 1500"))))</f>
        <v>R$ 101-500</v>
      </c>
      <c r="AM1717" s="34">
        <v>0</v>
      </c>
      <c r="AN1717" s="34">
        <v>0</v>
      </c>
      <c r="AO1717" s="34">
        <v>0</v>
      </c>
      <c r="AP1717" s="34">
        <v>0</v>
      </c>
      <c r="AQ1717" s="34">
        <v>0</v>
      </c>
      <c r="AR1717" s="34">
        <v>0</v>
      </c>
      <c r="AS1717" s="34">
        <v>0</v>
      </c>
      <c r="AT1717" s="34">
        <v>3</v>
      </c>
      <c r="AU1717" s="34">
        <v>11</v>
      </c>
      <c r="AV1717" s="52">
        <v>328</v>
      </c>
      <c r="AW1717" s="57">
        <v>0</v>
      </c>
      <c r="AX1717" s="58" t="str">
        <f>IF(Tabela3[[#This Row],[Response]]=1, "Aceitou", "Não aceitou")</f>
        <v>Não aceitou</v>
      </c>
      <c r="AY1717" s="55" t="str">
        <f>Tabela3[[#This Row],[Faixa Recência]] &amp; " | " &amp; Tabela3[[#This Row],[Faixa Gasto]] &amp; " | " &amp; Tabela3[[#This Row],[Faixa ticket médio]]</f>
        <v>31-45 dias | R$ 101-500 | R$ 26–50</v>
      </c>
      <c r="AZ17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7" s="36"/>
    </row>
    <row r="1718" spans="1:54" x14ac:dyDescent="0.25">
      <c r="A1718" s="61">
        <v>1717</v>
      </c>
      <c r="B1718" s="37">
        <v>45576</v>
      </c>
      <c r="C1718" s="34">
        <v>0</v>
      </c>
      <c r="D1718" s="34">
        <v>0</v>
      </c>
      <c r="E1718" s="34">
        <v>9</v>
      </c>
      <c r="F1718" s="58" t="str">
        <f>IF('Base tratada'!$E1718&lt;=15,"0-15 dias",
IF('Base tratada'!$E1718&lt;=30, "16-30 dias",
IF('Base tratada'!$E1718&lt;=45, "31-45 dias",
IF('Base tratada'!$E1718&lt;=60, "46-60 dias",
IF('Base tratada'!$E1718&lt;=75, "61-75 dias", "76-99 dias")))))</f>
        <v>0-15 dias</v>
      </c>
      <c r="G1718" s="38">
        <v>75</v>
      </c>
      <c r="H1718" s="60" t="str">
        <f>IF('Base tratada'!$G1718&lt;=29,"24–29",
IF('Base tratada'!$G1718&lt;=39,"30–39",
IF('Base tratada'!$G1718&lt;=49,"40–49",
IF('Base tratada'!$G1718&lt;=59,"50–59",
IF('Base tratada'!$G1718&lt;=69,"60–69",
"70–80")))))</f>
        <v>70–80</v>
      </c>
      <c r="I1718" s="34">
        <v>2191</v>
      </c>
      <c r="J1718" s="58" t="str">
        <f>IF('Base tratada'!$K1718=1,"Divorciado",
IF('Base tratada'!$L1718=1,"Casado",
IF('Base tratada'!$M1718=1, "Solteiro",
IF('Base tratada'!$N1718=1,"Juntos",
"Viúvo"))))</f>
        <v>Solteiro</v>
      </c>
      <c r="K1718" s="34">
        <v>0</v>
      </c>
      <c r="L1718" s="34">
        <v>0</v>
      </c>
      <c r="M1718" s="34">
        <v>1</v>
      </c>
      <c r="N1718" s="34">
        <v>0</v>
      </c>
      <c r="O1718" s="34">
        <v>0</v>
      </c>
      <c r="P1718" s="34">
        <v>0</v>
      </c>
      <c r="Q1718" s="34">
        <v>0</v>
      </c>
      <c r="R1718" s="34">
        <v>0</v>
      </c>
      <c r="S1718" s="34">
        <v>0</v>
      </c>
      <c r="T1718" s="34">
        <v>1</v>
      </c>
      <c r="U1718" s="35">
        <v>56</v>
      </c>
      <c r="V1718" s="35">
        <v>19</v>
      </c>
      <c r="W1718" s="35">
        <v>29</v>
      </c>
      <c r="X1718" s="35">
        <v>2</v>
      </c>
      <c r="Y1718" s="35">
        <v>14</v>
      </c>
      <c r="Z1718" s="35">
        <v>25</v>
      </c>
      <c r="AA1718" s="34">
        <v>1</v>
      </c>
      <c r="AB1718" s="34">
        <v>8</v>
      </c>
      <c r="AC1718" s="34">
        <v>3</v>
      </c>
      <c r="AD1718" s="34">
        <v>1</v>
      </c>
      <c r="AE1718" s="34">
        <v>3</v>
      </c>
      <c r="AF1718" s="58">
        <f>'Base tratada'!$AC1718+'Base tratada'!$AD1718+'Base tratada'!$AE1718</f>
        <v>7</v>
      </c>
      <c r="AG17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18" s="58" t="str">
        <f>IF('Base tratada'!$AC1718&gt;=MAX('Base tratada'!$AD1718,'Base tratada'!$AE1718),"Web",
IF('Base tratada'!$AD1718&gt;='Base tratada'!$AE1718,"Catalog",
"Store"))</f>
        <v>Web</v>
      </c>
      <c r="AI1718" s="59">
        <f>IF('Base tratada'!$AF1718=0,"0",'Base tratada'!$AK1718/'Base tratada'!$AF1718)</f>
        <v>17.142857142857142</v>
      </c>
      <c r="AJ1718" s="59" t="str">
        <f>IF('Base tratada'!$AI1718=0,"R$ 0",
IF('Base tratada'!$AI1718&lt;=25,"R$ 1–25",
IF('Base tratada'!$AI1718&lt;=50,"R$ 26–50",
"+R$ 50")))</f>
        <v>R$ 1–25</v>
      </c>
      <c r="AK1718" s="35">
        <v>120</v>
      </c>
      <c r="AL1718" s="58" t="str">
        <f>IF('Base tratada'!$AK1718&lt;=100,"R$ 0-100",
IF('Base tratada'!$AK1718&lt;=500,"R$ 101-500",
IF('Base tratada'!$AK1718&lt;=1000,"R$ 501-1000",
IF('Base tratada'!$AK1718&lt;=1500,"R$ 1001-1500",
"+R$ 1500"))))</f>
        <v>R$ 101-500</v>
      </c>
      <c r="AM1718" s="34">
        <v>0</v>
      </c>
      <c r="AN1718" s="34">
        <v>0</v>
      </c>
      <c r="AO1718" s="34">
        <v>0</v>
      </c>
      <c r="AP1718" s="34">
        <v>0</v>
      </c>
      <c r="AQ1718" s="34">
        <v>0</v>
      </c>
      <c r="AR1718" s="34">
        <v>0</v>
      </c>
      <c r="AS1718" s="34">
        <v>0</v>
      </c>
      <c r="AT1718" s="34">
        <v>3</v>
      </c>
      <c r="AU1718" s="34">
        <v>11</v>
      </c>
      <c r="AV1718" s="52">
        <v>95</v>
      </c>
      <c r="AW1718" s="57">
        <v>1</v>
      </c>
      <c r="AX1718" s="58" t="str">
        <f>IF(Tabela3[[#This Row],[Response]]=1, "Aceitou", "Não aceitou")</f>
        <v>Aceitou</v>
      </c>
      <c r="AY1718" s="55" t="str">
        <f>Tabela3[[#This Row],[Faixa Recência]] &amp; " | " &amp; Tabela3[[#This Row],[Faixa Gasto]] &amp; " | " &amp; Tabela3[[#This Row],[Faixa ticket médio]]</f>
        <v>0-15 dias | R$ 101-500 | R$ 1–25</v>
      </c>
      <c r="AZ17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18" s="36"/>
    </row>
    <row r="1719" spans="1:54" x14ac:dyDescent="0.25">
      <c r="A1719" s="61">
        <v>1718</v>
      </c>
      <c r="B1719" s="37">
        <v>70321</v>
      </c>
      <c r="C1719" s="34">
        <v>0</v>
      </c>
      <c r="D1719" s="34">
        <v>0</v>
      </c>
      <c r="E1719" s="34">
        <v>6</v>
      </c>
      <c r="F1719" s="58" t="str">
        <f>IF('Base tratada'!$E1719&lt;=15,"0-15 dias",
IF('Base tratada'!$E1719&lt;=30, "16-30 dias",
IF('Base tratada'!$E1719&lt;=45, "31-45 dias",
IF('Base tratada'!$E1719&lt;=60, "46-60 dias",
IF('Base tratada'!$E1719&lt;=75, "61-75 dias", "76-99 dias")))))</f>
        <v>0-15 dias</v>
      </c>
      <c r="G1719" s="38">
        <v>73</v>
      </c>
      <c r="H1719" s="60" t="str">
        <f>IF('Base tratada'!$G1719&lt;=29,"24–29",
IF('Base tratada'!$G1719&lt;=39,"30–39",
IF('Base tratada'!$G1719&lt;=49,"40–49",
IF('Base tratada'!$G1719&lt;=59,"50–59",
IF('Base tratada'!$G1719&lt;=69,"60–69",
"70–80")))))</f>
        <v>70–80</v>
      </c>
      <c r="I1719" s="34">
        <v>2688</v>
      </c>
      <c r="J1719" s="58" t="str">
        <f>IF('Base tratada'!$K1719=1,"Divorciado",
IF('Base tratada'!$L1719=1,"Casado",
IF('Base tratada'!$M1719=1, "Solteiro",
IF('Base tratada'!$N1719=1,"Juntos",
"Viúvo"))))</f>
        <v>Juntos</v>
      </c>
      <c r="K1719" s="34">
        <v>0</v>
      </c>
      <c r="L1719" s="34">
        <v>0</v>
      </c>
      <c r="M1719" s="34">
        <v>0</v>
      </c>
      <c r="N1719" s="34">
        <v>1</v>
      </c>
      <c r="O1719" s="34">
        <v>0</v>
      </c>
      <c r="P1719" s="34">
        <v>0</v>
      </c>
      <c r="Q1719" s="34">
        <v>0</v>
      </c>
      <c r="R1719" s="34">
        <v>1</v>
      </c>
      <c r="S1719" s="34">
        <v>0</v>
      </c>
      <c r="T1719" s="34">
        <v>0</v>
      </c>
      <c r="U1719" s="35">
        <v>303</v>
      </c>
      <c r="V1719" s="35">
        <v>23</v>
      </c>
      <c r="W1719" s="35">
        <v>751</v>
      </c>
      <c r="X1719" s="35">
        <v>82</v>
      </c>
      <c r="Y1719" s="35">
        <v>26</v>
      </c>
      <c r="Z1719" s="35">
        <v>191</v>
      </c>
      <c r="AA1719" s="34">
        <v>1</v>
      </c>
      <c r="AB1719" s="34">
        <v>4</v>
      </c>
      <c r="AC1719" s="34">
        <v>6</v>
      </c>
      <c r="AD1719" s="34">
        <v>5</v>
      </c>
      <c r="AE1719" s="34">
        <v>13</v>
      </c>
      <c r="AF1719" s="58">
        <f>'Base tratada'!$AC1719+'Base tratada'!$AD1719+'Base tratada'!$AE1719</f>
        <v>24</v>
      </c>
      <c r="AG17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19" s="58" t="str">
        <f>IF('Base tratada'!$AC1719&gt;=MAX('Base tratada'!$AD1719,'Base tratada'!$AE1719),"Web",
IF('Base tratada'!$AD1719&gt;='Base tratada'!$AE1719,"Catalog",
"Store"))</f>
        <v>Store</v>
      </c>
      <c r="AI1719" s="59">
        <f>IF('Base tratada'!$AF1719=0,"0",'Base tratada'!$AK1719/'Base tratada'!$AF1719)</f>
        <v>49.375</v>
      </c>
      <c r="AJ1719" s="59" t="str">
        <f>IF('Base tratada'!$AI1719=0,"R$ 0",
IF('Base tratada'!$AI1719&lt;=25,"R$ 1–25",
IF('Base tratada'!$AI1719&lt;=50,"R$ 26–50",
"+R$ 50")))</f>
        <v>R$ 26–50</v>
      </c>
      <c r="AK1719" s="35">
        <v>1185</v>
      </c>
      <c r="AL1719" s="58" t="str">
        <f>IF('Base tratada'!$AK1719&lt;=100,"R$ 0-100",
IF('Base tratada'!$AK1719&lt;=500,"R$ 101-500",
IF('Base tratada'!$AK1719&lt;=1000,"R$ 501-1000",
IF('Base tratada'!$AK1719&lt;=1500,"R$ 1001-1500",
"+R$ 1500"))))</f>
        <v>R$ 1001-1500</v>
      </c>
      <c r="AM1719" s="34">
        <v>0</v>
      </c>
      <c r="AN1719" s="34">
        <v>0</v>
      </c>
      <c r="AO1719" s="34">
        <v>0</v>
      </c>
      <c r="AP1719" s="34">
        <v>0</v>
      </c>
      <c r="AQ1719" s="34">
        <v>0</v>
      </c>
      <c r="AR1719" s="34">
        <v>0</v>
      </c>
      <c r="AS1719" s="34">
        <v>0</v>
      </c>
      <c r="AT1719" s="34">
        <v>3</v>
      </c>
      <c r="AU1719" s="34">
        <v>11</v>
      </c>
      <c r="AV1719" s="52">
        <v>994</v>
      </c>
      <c r="AW1719" s="57">
        <v>1</v>
      </c>
      <c r="AX1719" s="58" t="str">
        <f>IF(Tabela3[[#This Row],[Response]]=1, "Aceitou", "Não aceitou")</f>
        <v>Aceitou</v>
      </c>
      <c r="AY1719" s="55" t="str">
        <f>Tabela3[[#This Row],[Faixa Recência]] &amp; " | " &amp; Tabela3[[#This Row],[Faixa Gasto]] &amp; " | " &amp; Tabela3[[#This Row],[Faixa ticket médio]]</f>
        <v>0-15 dias | R$ 1001-1500 | R$ 26–50</v>
      </c>
      <c r="AZ17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719" s="36"/>
    </row>
    <row r="1720" spans="1:54" x14ac:dyDescent="0.25">
      <c r="A1720" s="61">
        <v>1719</v>
      </c>
      <c r="B1720" s="37">
        <v>58086</v>
      </c>
      <c r="C1720" s="34">
        <v>0</v>
      </c>
      <c r="D1720" s="34">
        <v>1</v>
      </c>
      <c r="E1720" s="34">
        <v>80</v>
      </c>
      <c r="F1720" s="58" t="str">
        <f>IF('Base tratada'!$E1720&lt;=15,"0-15 dias",
IF('Base tratada'!$E1720&lt;=30, "16-30 dias",
IF('Base tratada'!$E1720&lt;=45, "31-45 dias",
IF('Base tratada'!$E1720&lt;=60, "46-60 dias",
IF('Base tratada'!$E1720&lt;=75, "61-75 dias", "76-99 dias")))))</f>
        <v>76-99 dias</v>
      </c>
      <c r="G1720" s="38">
        <v>51</v>
      </c>
      <c r="H1720" s="60" t="str">
        <f>IF('Base tratada'!$G1720&lt;=29,"24–29",
IF('Base tratada'!$G1720&lt;=39,"30–39",
IF('Base tratada'!$G1720&lt;=49,"40–49",
IF('Base tratada'!$G1720&lt;=59,"50–59",
IF('Base tratada'!$G1720&lt;=69,"60–69",
"70–80")))))</f>
        <v>50–59</v>
      </c>
      <c r="I1720" s="34">
        <v>2684</v>
      </c>
      <c r="J1720" s="58" t="str">
        <f>IF('Base tratada'!$K1720=1,"Divorciado",
IF('Base tratada'!$L1720=1,"Casado",
IF('Base tratada'!$M1720=1, "Solteiro",
IF('Base tratada'!$N1720=1,"Juntos",
"Viúvo"))))</f>
        <v>Divorciado</v>
      </c>
      <c r="K1720" s="34">
        <v>1</v>
      </c>
      <c r="L1720" s="34">
        <v>0</v>
      </c>
      <c r="M1720" s="34">
        <v>0</v>
      </c>
      <c r="N1720" s="34">
        <v>0</v>
      </c>
      <c r="O1720" s="34">
        <v>0</v>
      </c>
      <c r="P1720" s="34">
        <v>0</v>
      </c>
      <c r="Q1720" s="34">
        <v>0</v>
      </c>
      <c r="R1720" s="34">
        <v>0</v>
      </c>
      <c r="S1720" s="34">
        <v>0</v>
      </c>
      <c r="T1720" s="34">
        <v>1</v>
      </c>
      <c r="U1720" s="35">
        <v>708</v>
      </c>
      <c r="V1720" s="35">
        <v>7</v>
      </c>
      <c r="W1720" s="35">
        <v>62</v>
      </c>
      <c r="X1720" s="35">
        <v>0</v>
      </c>
      <c r="Y1720" s="35">
        <v>0</v>
      </c>
      <c r="Z1720" s="35">
        <v>15</v>
      </c>
      <c r="AA1720" s="34">
        <v>2</v>
      </c>
      <c r="AB1720" s="34">
        <v>8</v>
      </c>
      <c r="AC1720" s="34">
        <v>11</v>
      </c>
      <c r="AD1720" s="34">
        <v>3</v>
      </c>
      <c r="AE1720" s="34">
        <v>7</v>
      </c>
      <c r="AF1720" s="58">
        <f>'Base tratada'!$AC1720+'Base tratada'!$AD1720+'Base tratada'!$AE1720</f>
        <v>21</v>
      </c>
      <c r="AG17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20" s="58" t="str">
        <f>IF('Base tratada'!$AC1720&gt;=MAX('Base tratada'!$AD1720,'Base tratada'!$AE1720),"Web",
IF('Base tratada'!$AD1720&gt;='Base tratada'!$AE1720,"Catalog",
"Store"))</f>
        <v>Web</v>
      </c>
      <c r="AI1720" s="59">
        <f>IF('Base tratada'!$AF1720=0,"0",'Base tratada'!$AK1720/'Base tratada'!$AF1720)</f>
        <v>37</v>
      </c>
      <c r="AJ1720" s="59" t="str">
        <f>IF('Base tratada'!$AI1720=0,"R$ 0",
IF('Base tratada'!$AI1720&lt;=25,"R$ 1–25",
IF('Base tratada'!$AI1720&lt;=50,"R$ 26–50",
"+R$ 50")))</f>
        <v>R$ 26–50</v>
      </c>
      <c r="AK1720" s="35">
        <v>777</v>
      </c>
      <c r="AL1720" s="58" t="str">
        <f>IF('Base tratada'!$AK1720&lt;=100,"R$ 0-100",
IF('Base tratada'!$AK1720&lt;=500,"R$ 101-500",
IF('Base tratada'!$AK1720&lt;=1000,"R$ 501-1000",
IF('Base tratada'!$AK1720&lt;=1500,"R$ 1001-1500",
"+R$ 1500"))))</f>
        <v>R$ 501-1000</v>
      </c>
      <c r="AM1720" s="34">
        <v>0</v>
      </c>
      <c r="AN1720" s="34">
        <v>0</v>
      </c>
      <c r="AO1720" s="34">
        <v>0</v>
      </c>
      <c r="AP1720" s="34">
        <v>0</v>
      </c>
      <c r="AQ1720" s="34">
        <v>0</v>
      </c>
      <c r="AR1720" s="34">
        <v>0</v>
      </c>
      <c r="AS1720" s="34">
        <v>0</v>
      </c>
      <c r="AT1720" s="34">
        <v>3</v>
      </c>
      <c r="AU1720" s="34">
        <v>11</v>
      </c>
      <c r="AV1720" s="52">
        <v>762</v>
      </c>
      <c r="AW1720" s="57">
        <v>0</v>
      </c>
      <c r="AX1720" s="58" t="str">
        <f>IF(Tabela3[[#This Row],[Response]]=1, "Aceitou", "Não aceitou")</f>
        <v>Não aceitou</v>
      </c>
      <c r="AY1720" s="55" t="str">
        <f>Tabela3[[#This Row],[Faixa Recência]] &amp; " | " &amp; Tabela3[[#This Row],[Faixa Gasto]] &amp; " | " &amp; Tabela3[[#This Row],[Faixa ticket médio]]</f>
        <v>76-99 dias | R$ 501-1000 | R$ 26–50</v>
      </c>
      <c r="AZ17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0" s="36"/>
    </row>
    <row r="1721" spans="1:54" x14ac:dyDescent="0.25">
      <c r="A1721" s="61">
        <v>1720</v>
      </c>
      <c r="B1721" s="37">
        <v>81795</v>
      </c>
      <c r="C1721" s="34">
        <v>0</v>
      </c>
      <c r="D1721" s="34">
        <v>0</v>
      </c>
      <c r="E1721" s="34">
        <v>74</v>
      </c>
      <c r="F1721" s="58" t="str">
        <f>IF('Base tratada'!$E1721&lt;=15,"0-15 dias",
IF('Base tratada'!$E1721&lt;=30, "16-30 dias",
IF('Base tratada'!$E1721&lt;=45, "31-45 dias",
IF('Base tratada'!$E1721&lt;=60, "46-60 dias",
IF('Base tratada'!$E1721&lt;=75, "61-75 dias", "76-99 dias")))))</f>
        <v>61-75 dias</v>
      </c>
      <c r="G1721" s="38">
        <v>68</v>
      </c>
      <c r="H1721" s="60" t="str">
        <f>IF('Base tratada'!$G1721&lt;=29,"24–29",
IF('Base tratada'!$G1721&lt;=39,"30–39",
IF('Base tratada'!$G1721&lt;=49,"40–49",
IF('Base tratada'!$G1721&lt;=59,"50–59",
IF('Base tratada'!$G1721&lt;=69,"60–69",
"70–80")))))</f>
        <v>60–69</v>
      </c>
      <c r="I1721" s="34">
        <v>2770</v>
      </c>
      <c r="J1721" s="58" t="str">
        <f>IF('Base tratada'!$K1721=1,"Divorciado",
IF('Base tratada'!$L1721=1,"Casado",
IF('Base tratada'!$M1721=1, "Solteiro",
IF('Base tratada'!$N1721=1,"Juntos",
"Viúvo"))))</f>
        <v>Casado</v>
      </c>
      <c r="K1721" s="34">
        <v>0</v>
      </c>
      <c r="L1721" s="34">
        <v>1</v>
      </c>
      <c r="M1721" s="34">
        <v>0</v>
      </c>
      <c r="N1721" s="34">
        <v>0</v>
      </c>
      <c r="O1721" s="34">
        <v>0</v>
      </c>
      <c r="P1721" s="34">
        <v>0</v>
      </c>
      <c r="Q1721" s="34">
        <v>0</v>
      </c>
      <c r="R1721" s="34">
        <v>1</v>
      </c>
      <c r="S1721" s="34">
        <v>0</v>
      </c>
      <c r="T1721" s="34">
        <v>0</v>
      </c>
      <c r="U1721" s="35">
        <v>324</v>
      </c>
      <c r="V1721" s="35">
        <v>132</v>
      </c>
      <c r="W1721" s="35">
        <v>693</v>
      </c>
      <c r="X1721" s="35">
        <v>27</v>
      </c>
      <c r="Y1721" s="35">
        <v>118</v>
      </c>
      <c r="Z1721" s="35">
        <v>88</v>
      </c>
      <c r="AA1721" s="34">
        <v>1</v>
      </c>
      <c r="AB1721" s="34">
        <v>2</v>
      </c>
      <c r="AC1721" s="34">
        <v>4</v>
      </c>
      <c r="AD1721" s="34">
        <v>11</v>
      </c>
      <c r="AE1721" s="34">
        <v>7</v>
      </c>
      <c r="AF1721" s="58">
        <f>'Base tratada'!$AC1721+'Base tratada'!$AD1721+'Base tratada'!$AE1721</f>
        <v>22</v>
      </c>
      <c r="AG17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21" s="58" t="str">
        <f>IF('Base tratada'!$AC1721&gt;=MAX('Base tratada'!$AD1721,'Base tratada'!$AE1721),"Web",
IF('Base tratada'!$AD1721&gt;='Base tratada'!$AE1721,"Catalog",
"Store"))</f>
        <v>Catalog</v>
      </c>
      <c r="AI1721" s="59">
        <f>IF('Base tratada'!$AF1721=0,"0",'Base tratada'!$AK1721/'Base tratada'!$AF1721)</f>
        <v>58.81818181818182</v>
      </c>
      <c r="AJ1721" s="59" t="str">
        <f>IF('Base tratada'!$AI1721=0,"R$ 0",
IF('Base tratada'!$AI1721&lt;=25,"R$ 1–25",
IF('Base tratada'!$AI1721&lt;=50,"R$ 26–50",
"+R$ 50")))</f>
        <v>+R$ 50</v>
      </c>
      <c r="AK1721" s="35">
        <v>1294</v>
      </c>
      <c r="AL1721" s="58" t="str">
        <f>IF('Base tratada'!$AK1721&lt;=100,"R$ 0-100",
IF('Base tratada'!$AK1721&lt;=500,"R$ 101-500",
IF('Base tratada'!$AK1721&lt;=1000,"R$ 501-1000",
IF('Base tratada'!$AK1721&lt;=1500,"R$ 1001-1500",
"+R$ 1500"))))</f>
        <v>R$ 1001-1500</v>
      </c>
      <c r="AM1721" s="34">
        <v>0</v>
      </c>
      <c r="AN1721" s="34">
        <v>0</v>
      </c>
      <c r="AO1721" s="34">
        <v>0</v>
      </c>
      <c r="AP1721" s="34">
        <v>0</v>
      </c>
      <c r="AQ1721" s="34">
        <v>0</v>
      </c>
      <c r="AR1721" s="34">
        <v>0</v>
      </c>
      <c r="AS1721" s="34">
        <v>0</v>
      </c>
      <c r="AT1721" s="34">
        <v>3</v>
      </c>
      <c r="AU1721" s="34">
        <v>11</v>
      </c>
      <c r="AV1721" s="52">
        <v>1206</v>
      </c>
      <c r="AW1721" s="57">
        <v>0</v>
      </c>
      <c r="AX1721" s="58" t="str">
        <f>IF(Tabela3[[#This Row],[Response]]=1, "Aceitou", "Não aceitou")</f>
        <v>Não aceitou</v>
      </c>
      <c r="AY1721" s="55" t="str">
        <f>Tabela3[[#This Row],[Faixa Recência]] &amp; " | " &amp; Tabela3[[#This Row],[Faixa Gasto]] &amp; " | " &amp; Tabela3[[#This Row],[Faixa ticket médio]]</f>
        <v>61-75 dias | R$ 1001-1500 | +R$ 50</v>
      </c>
      <c r="AZ17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1" s="36"/>
    </row>
    <row r="1722" spans="1:54" x14ac:dyDescent="0.25">
      <c r="A1722" s="61">
        <v>1721</v>
      </c>
      <c r="B1722" s="37">
        <v>28389</v>
      </c>
      <c r="C1722" s="34">
        <v>0</v>
      </c>
      <c r="D1722" s="34">
        <v>0</v>
      </c>
      <c r="E1722" s="34">
        <v>49</v>
      </c>
      <c r="F1722" s="58" t="str">
        <f>IF('Base tratada'!$E1722&lt;=15,"0-15 dias",
IF('Base tratada'!$E1722&lt;=30, "16-30 dias",
IF('Base tratada'!$E1722&lt;=45, "31-45 dias",
IF('Base tratada'!$E1722&lt;=60, "46-60 dias",
IF('Base tratada'!$E1722&lt;=75, "61-75 dias", "76-99 dias")))))</f>
        <v>46-60 dias</v>
      </c>
      <c r="G1722" s="38">
        <v>73</v>
      </c>
      <c r="H1722" s="60" t="str">
        <f>IF('Base tratada'!$G1722&lt;=29,"24–29",
IF('Base tratada'!$G1722&lt;=39,"30–39",
IF('Base tratada'!$G1722&lt;=49,"40–49",
IF('Base tratada'!$G1722&lt;=59,"50–59",
IF('Base tratada'!$G1722&lt;=69,"60–69",
"70–80")))))</f>
        <v>70–80</v>
      </c>
      <c r="I1722" s="34">
        <v>2745</v>
      </c>
      <c r="J1722" s="58" t="str">
        <f>IF('Base tratada'!$K1722=1,"Divorciado",
IF('Base tratada'!$L1722=1,"Casado",
IF('Base tratada'!$M1722=1, "Solteiro",
IF('Base tratada'!$N1722=1,"Juntos",
"Viúvo"))))</f>
        <v>Juntos</v>
      </c>
      <c r="K1722" s="34">
        <v>0</v>
      </c>
      <c r="L1722" s="34">
        <v>0</v>
      </c>
      <c r="M1722" s="34">
        <v>0</v>
      </c>
      <c r="N1722" s="34">
        <v>1</v>
      </c>
      <c r="O1722" s="34">
        <v>0</v>
      </c>
      <c r="P1722" s="34">
        <v>0</v>
      </c>
      <c r="Q1722" s="34">
        <v>1</v>
      </c>
      <c r="R1722" s="34">
        <v>0</v>
      </c>
      <c r="S1722" s="34">
        <v>0</v>
      </c>
      <c r="T1722" s="34">
        <v>0</v>
      </c>
      <c r="U1722" s="35">
        <v>1</v>
      </c>
      <c r="V1722" s="35">
        <v>5</v>
      </c>
      <c r="W1722" s="35">
        <v>3</v>
      </c>
      <c r="X1722" s="35">
        <v>7</v>
      </c>
      <c r="Y1722" s="35">
        <v>4</v>
      </c>
      <c r="Z1722" s="35">
        <v>8</v>
      </c>
      <c r="AA1722" s="34">
        <v>1</v>
      </c>
      <c r="AB1722" s="34">
        <v>7</v>
      </c>
      <c r="AC1722" s="34">
        <v>1</v>
      </c>
      <c r="AD1722" s="34">
        <v>0</v>
      </c>
      <c r="AE1722" s="34">
        <v>2</v>
      </c>
      <c r="AF1722" s="58">
        <f>'Base tratada'!$AC1722+'Base tratada'!$AD1722+'Base tratada'!$AE1722</f>
        <v>3</v>
      </c>
      <c r="AG17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22" s="58" t="str">
        <f>IF('Base tratada'!$AC1722&gt;=MAX('Base tratada'!$AD1722,'Base tratada'!$AE1722),"Web",
IF('Base tratada'!$AD1722&gt;='Base tratada'!$AE1722,"Catalog",
"Store"))</f>
        <v>Store</v>
      </c>
      <c r="AI1722" s="59">
        <f>IF('Base tratada'!$AF1722=0,"0",'Base tratada'!$AK1722/'Base tratada'!$AF1722)</f>
        <v>6.666666666666667</v>
      </c>
      <c r="AJ1722" s="59" t="str">
        <f>IF('Base tratada'!$AI1722=0,"R$ 0",
IF('Base tratada'!$AI1722&lt;=25,"R$ 1–25",
IF('Base tratada'!$AI1722&lt;=50,"R$ 26–50",
"+R$ 50")))</f>
        <v>R$ 1–25</v>
      </c>
      <c r="AK1722" s="35">
        <v>20</v>
      </c>
      <c r="AL1722" s="58" t="str">
        <f>IF('Base tratada'!$AK1722&lt;=100,"R$ 0-100",
IF('Base tratada'!$AK1722&lt;=500,"R$ 101-500",
IF('Base tratada'!$AK1722&lt;=1000,"R$ 501-1000",
IF('Base tratada'!$AK1722&lt;=1500,"R$ 1001-1500",
"+R$ 1500"))))</f>
        <v>R$ 0-100</v>
      </c>
      <c r="AM1722" s="34">
        <v>0</v>
      </c>
      <c r="AN1722" s="34">
        <v>0</v>
      </c>
      <c r="AO1722" s="34">
        <v>0</v>
      </c>
      <c r="AP1722" s="34">
        <v>0</v>
      </c>
      <c r="AQ1722" s="34">
        <v>0</v>
      </c>
      <c r="AR1722" s="34">
        <v>0</v>
      </c>
      <c r="AS1722" s="34">
        <v>0</v>
      </c>
      <c r="AT1722" s="34">
        <v>3</v>
      </c>
      <c r="AU1722" s="34">
        <v>11</v>
      </c>
      <c r="AV1722" s="52">
        <v>12</v>
      </c>
      <c r="AW1722" s="57">
        <v>0</v>
      </c>
      <c r="AX1722" s="58" t="str">
        <f>IF(Tabela3[[#This Row],[Response]]=1, "Aceitou", "Não aceitou")</f>
        <v>Não aceitou</v>
      </c>
      <c r="AY1722" s="55" t="str">
        <f>Tabela3[[#This Row],[Faixa Recência]] &amp; " | " &amp; Tabela3[[#This Row],[Faixa Gasto]] &amp; " | " &amp; Tabela3[[#This Row],[Faixa ticket médio]]</f>
        <v>46-60 dias | R$ 0-100 | R$ 1–25</v>
      </c>
      <c r="AZ17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2" s="36"/>
    </row>
    <row r="1723" spans="1:54" x14ac:dyDescent="0.25">
      <c r="A1723" s="61">
        <v>1722</v>
      </c>
      <c r="B1723" s="37">
        <v>66835</v>
      </c>
      <c r="C1723" s="34">
        <v>0</v>
      </c>
      <c r="D1723" s="34">
        <v>0</v>
      </c>
      <c r="E1723" s="34">
        <v>21</v>
      </c>
      <c r="F1723" s="58" t="str">
        <f>IF('Base tratada'!$E1723&lt;=15,"0-15 dias",
IF('Base tratada'!$E1723&lt;=30, "16-30 dias",
IF('Base tratada'!$E1723&lt;=45, "31-45 dias",
IF('Base tratada'!$E1723&lt;=60, "46-60 dias",
IF('Base tratada'!$E1723&lt;=75, "61-75 dias", "76-99 dias")))))</f>
        <v>16-30 dias</v>
      </c>
      <c r="G1723" s="38">
        <v>74</v>
      </c>
      <c r="H1723" s="60" t="str">
        <f>IF('Base tratada'!$G1723&lt;=29,"24–29",
IF('Base tratada'!$G1723&lt;=39,"30–39",
IF('Base tratada'!$G1723&lt;=49,"40–49",
IF('Base tratada'!$G1723&lt;=59,"50–59",
IF('Base tratada'!$G1723&lt;=69,"60–69",
"70–80")))))</f>
        <v>70–80</v>
      </c>
      <c r="I1723" s="34">
        <v>2433</v>
      </c>
      <c r="J1723" s="58" t="str">
        <f>IF('Base tratada'!$K1723=1,"Divorciado",
IF('Base tratada'!$L1723=1,"Casado",
IF('Base tratada'!$M1723=1, "Solteiro",
IF('Base tratada'!$N1723=1,"Juntos",
"Viúvo"))))</f>
        <v>Casado</v>
      </c>
      <c r="K1723" s="34">
        <v>0</v>
      </c>
      <c r="L1723" s="34">
        <v>1</v>
      </c>
      <c r="M1723" s="34">
        <v>0</v>
      </c>
      <c r="N1723" s="34">
        <v>0</v>
      </c>
      <c r="O1723" s="34">
        <v>0</v>
      </c>
      <c r="P1723" s="34">
        <v>0</v>
      </c>
      <c r="Q1723" s="34">
        <v>0</v>
      </c>
      <c r="R1723" s="34">
        <v>0</v>
      </c>
      <c r="S1723" s="34">
        <v>1</v>
      </c>
      <c r="T1723" s="34">
        <v>0</v>
      </c>
      <c r="U1723" s="35">
        <v>620</v>
      </c>
      <c r="V1723" s="35">
        <v>26</v>
      </c>
      <c r="W1723" s="35">
        <v>195</v>
      </c>
      <c r="X1723" s="35">
        <v>34</v>
      </c>
      <c r="Y1723" s="35">
        <v>17</v>
      </c>
      <c r="Z1723" s="35">
        <v>141</v>
      </c>
      <c r="AA1723" s="34">
        <v>1</v>
      </c>
      <c r="AB1723" s="34">
        <v>2</v>
      </c>
      <c r="AC1723" s="34">
        <v>6</v>
      </c>
      <c r="AD1723" s="34">
        <v>4</v>
      </c>
      <c r="AE1723" s="34">
        <v>13</v>
      </c>
      <c r="AF1723" s="58">
        <f>'Base tratada'!$AC1723+'Base tratada'!$AD1723+'Base tratada'!$AE1723</f>
        <v>23</v>
      </c>
      <c r="AG17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23" s="58" t="str">
        <f>IF('Base tratada'!$AC1723&gt;=MAX('Base tratada'!$AD1723,'Base tratada'!$AE1723),"Web",
IF('Base tratada'!$AD1723&gt;='Base tratada'!$AE1723,"Catalog",
"Store"))</f>
        <v>Store</v>
      </c>
      <c r="AI1723" s="59">
        <f>IF('Base tratada'!$AF1723=0,"0",'Base tratada'!$AK1723/'Base tratada'!$AF1723)</f>
        <v>38.782608695652172</v>
      </c>
      <c r="AJ1723" s="59" t="str">
        <f>IF('Base tratada'!$AI1723=0,"R$ 0",
IF('Base tratada'!$AI1723&lt;=25,"R$ 1–25",
IF('Base tratada'!$AI1723&lt;=50,"R$ 26–50",
"+R$ 50")))</f>
        <v>R$ 26–50</v>
      </c>
      <c r="AK1723" s="35">
        <v>892</v>
      </c>
      <c r="AL1723" s="58" t="str">
        <f>IF('Base tratada'!$AK1723&lt;=100,"R$ 0-100",
IF('Base tratada'!$AK1723&lt;=500,"R$ 101-500",
IF('Base tratada'!$AK1723&lt;=1000,"R$ 501-1000",
IF('Base tratada'!$AK1723&lt;=1500,"R$ 1001-1500",
"+R$ 1500"))))</f>
        <v>R$ 501-1000</v>
      </c>
      <c r="AM1723" s="34">
        <v>0</v>
      </c>
      <c r="AN1723" s="34">
        <v>0</v>
      </c>
      <c r="AO1723" s="34">
        <v>0</v>
      </c>
      <c r="AP1723" s="34">
        <v>0</v>
      </c>
      <c r="AQ1723" s="34">
        <v>0</v>
      </c>
      <c r="AR1723" s="34">
        <v>0</v>
      </c>
      <c r="AS1723" s="34">
        <v>0</v>
      </c>
      <c r="AT1723" s="34">
        <v>3</v>
      </c>
      <c r="AU1723" s="34">
        <v>11</v>
      </c>
      <c r="AV1723" s="52">
        <v>751</v>
      </c>
      <c r="AW1723" s="57">
        <v>0</v>
      </c>
      <c r="AX1723" s="58" t="str">
        <f>IF(Tabela3[[#This Row],[Response]]=1, "Aceitou", "Não aceitou")</f>
        <v>Não aceitou</v>
      </c>
      <c r="AY1723" s="55" t="str">
        <f>Tabela3[[#This Row],[Faixa Recência]] &amp; " | " &amp; Tabela3[[#This Row],[Faixa Gasto]] &amp; " | " &amp; Tabela3[[#This Row],[Faixa ticket médio]]</f>
        <v>16-30 dias | R$ 501-1000 | R$ 26–50</v>
      </c>
      <c r="AZ17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3" s="36"/>
    </row>
    <row r="1724" spans="1:54" x14ac:dyDescent="0.25">
      <c r="A1724" s="61">
        <v>1723</v>
      </c>
      <c r="B1724" s="37">
        <v>69901</v>
      </c>
      <c r="C1724" s="34">
        <v>0</v>
      </c>
      <c r="D1724" s="34">
        <v>1</v>
      </c>
      <c r="E1724" s="34">
        <v>95</v>
      </c>
      <c r="F1724" s="58" t="str">
        <f>IF('Base tratada'!$E1724&lt;=15,"0-15 dias",
IF('Base tratada'!$E1724&lt;=30, "16-30 dias",
IF('Base tratada'!$E1724&lt;=45, "31-45 dias",
IF('Base tratada'!$E1724&lt;=60, "46-60 dias",
IF('Base tratada'!$E1724&lt;=75, "61-75 dias", "76-99 dias")))))</f>
        <v>76-99 dias</v>
      </c>
      <c r="G1724" s="38">
        <v>51</v>
      </c>
      <c r="H1724" s="60" t="str">
        <f>IF('Base tratada'!$G1724&lt;=29,"24–29",
IF('Base tratada'!$G1724&lt;=39,"30–39",
IF('Base tratada'!$G1724&lt;=49,"40–49",
IF('Base tratada'!$G1724&lt;=59,"50–59",
IF('Base tratada'!$G1724&lt;=69,"60–69",
"70–80")))))</f>
        <v>50–59</v>
      </c>
      <c r="I1724" s="34">
        <v>2555</v>
      </c>
      <c r="J1724" s="58" t="str">
        <f>IF('Base tratada'!$K1724=1,"Divorciado",
IF('Base tratada'!$L1724=1,"Casado",
IF('Base tratada'!$M1724=1, "Solteiro",
IF('Base tratada'!$N1724=1,"Juntos",
"Viúvo"))))</f>
        <v>Divorciado</v>
      </c>
      <c r="K1724" s="34">
        <v>1</v>
      </c>
      <c r="L1724" s="34">
        <v>0</v>
      </c>
      <c r="M1724" s="34">
        <v>0</v>
      </c>
      <c r="N1724" s="34">
        <v>0</v>
      </c>
      <c r="O1724" s="34">
        <v>0</v>
      </c>
      <c r="P1724" s="34">
        <v>0</v>
      </c>
      <c r="Q1724" s="34">
        <v>0</v>
      </c>
      <c r="R1724" s="34">
        <v>1</v>
      </c>
      <c r="S1724" s="34">
        <v>0</v>
      </c>
      <c r="T1724" s="34">
        <v>0</v>
      </c>
      <c r="U1724" s="35">
        <v>312</v>
      </c>
      <c r="V1724" s="35">
        <v>21</v>
      </c>
      <c r="W1724" s="35">
        <v>206</v>
      </c>
      <c r="X1724" s="35">
        <v>102</v>
      </c>
      <c r="Y1724" s="35">
        <v>92</v>
      </c>
      <c r="Z1724" s="35">
        <v>149</v>
      </c>
      <c r="AA1724" s="34">
        <v>3</v>
      </c>
      <c r="AB1724" s="34">
        <v>5</v>
      </c>
      <c r="AC1724" s="34">
        <v>7</v>
      </c>
      <c r="AD1724" s="34">
        <v>3</v>
      </c>
      <c r="AE1724" s="34">
        <v>10</v>
      </c>
      <c r="AF1724" s="58">
        <f>'Base tratada'!$AC1724+'Base tratada'!$AD1724+'Base tratada'!$AE1724</f>
        <v>20</v>
      </c>
      <c r="AG17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24" s="58" t="str">
        <f>IF('Base tratada'!$AC1724&gt;=MAX('Base tratada'!$AD1724,'Base tratada'!$AE1724),"Web",
IF('Base tratada'!$AD1724&gt;='Base tratada'!$AE1724,"Catalog",
"Store"))</f>
        <v>Store</v>
      </c>
      <c r="AI1724" s="59">
        <f>IF('Base tratada'!$AF1724=0,"0",'Base tratada'!$AK1724/'Base tratada'!$AF1724)</f>
        <v>36.65</v>
      </c>
      <c r="AJ1724" s="59" t="str">
        <f>IF('Base tratada'!$AI1724=0,"R$ 0",
IF('Base tratada'!$AI1724&lt;=25,"R$ 1–25",
IF('Base tratada'!$AI1724&lt;=50,"R$ 26–50",
"+R$ 50")))</f>
        <v>R$ 26–50</v>
      </c>
      <c r="AK1724" s="35">
        <v>733</v>
      </c>
      <c r="AL1724" s="58" t="str">
        <f>IF('Base tratada'!$AK1724&lt;=100,"R$ 0-100",
IF('Base tratada'!$AK1724&lt;=500,"R$ 101-500",
IF('Base tratada'!$AK1724&lt;=1000,"R$ 501-1000",
IF('Base tratada'!$AK1724&lt;=1500,"R$ 1001-1500",
"+R$ 1500"))))</f>
        <v>R$ 501-1000</v>
      </c>
      <c r="AM1724" s="34">
        <v>0</v>
      </c>
      <c r="AN1724" s="34">
        <v>0</v>
      </c>
      <c r="AO1724" s="34">
        <v>0</v>
      </c>
      <c r="AP1724" s="34">
        <v>0</v>
      </c>
      <c r="AQ1724" s="34">
        <v>0</v>
      </c>
      <c r="AR1724" s="34">
        <v>0</v>
      </c>
      <c r="AS1724" s="34">
        <v>0</v>
      </c>
      <c r="AT1724" s="34">
        <v>3</v>
      </c>
      <c r="AU1724" s="34">
        <v>11</v>
      </c>
      <c r="AV1724" s="52">
        <v>584</v>
      </c>
      <c r="AW1724" s="57">
        <v>0</v>
      </c>
      <c r="AX1724" s="58" t="str">
        <f>IF(Tabela3[[#This Row],[Response]]=1, "Aceitou", "Não aceitou")</f>
        <v>Não aceitou</v>
      </c>
      <c r="AY1724" s="55" t="str">
        <f>Tabela3[[#This Row],[Faixa Recência]] &amp; " | " &amp; Tabela3[[#This Row],[Faixa Gasto]] &amp; " | " &amp; Tabela3[[#This Row],[Faixa ticket médio]]</f>
        <v>76-99 dias | R$ 501-1000 | R$ 26–50</v>
      </c>
      <c r="AZ17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4" s="36"/>
    </row>
    <row r="1725" spans="1:54" x14ac:dyDescent="0.25">
      <c r="A1725" s="61">
        <v>1724</v>
      </c>
      <c r="B1725" s="37">
        <v>80360</v>
      </c>
      <c r="C1725" s="34">
        <v>0</v>
      </c>
      <c r="D1725" s="34">
        <v>0</v>
      </c>
      <c r="E1725" s="34">
        <v>56</v>
      </c>
      <c r="F1725" s="58" t="str">
        <f>IF('Base tratada'!$E1725&lt;=15,"0-15 dias",
IF('Base tratada'!$E1725&lt;=30, "16-30 dias",
IF('Base tratada'!$E1725&lt;=45, "31-45 dias",
IF('Base tratada'!$E1725&lt;=60, "46-60 dias",
IF('Base tratada'!$E1725&lt;=75, "61-75 dias", "76-99 dias")))))</f>
        <v>46-60 dias</v>
      </c>
      <c r="G1725" s="38">
        <v>71</v>
      </c>
      <c r="H1725" s="60" t="str">
        <f>IF('Base tratada'!$G1725&lt;=29,"24–29",
IF('Base tratada'!$G1725&lt;=39,"30–39",
IF('Base tratada'!$G1725&lt;=49,"40–49",
IF('Base tratada'!$G1725&lt;=59,"50–59",
IF('Base tratada'!$G1725&lt;=69,"60–69",
"70–80")))))</f>
        <v>70–80</v>
      </c>
      <c r="I1725" s="34">
        <v>2642</v>
      </c>
      <c r="J1725" s="58" t="str">
        <f>IF('Base tratada'!$K1725=1,"Divorciado",
IF('Base tratada'!$L1725=1,"Casado",
IF('Base tratada'!$M1725=1, "Solteiro",
IF('Base tratada'!$N1725=1,"Juntos",
"Viúvo"))))</f>
        <v>Casado</v>
      </c>
      <c r="K1725" s="34">
        <v>0</v>
      </c>
      <c r="L1725" s="34">
        <v>1</v>
      </c>
      <c r="M1725" s="34">
        <v>0</v>
      </c>
      <c r="N1725" s="34">
        <v>0</v>
      </c>
      <c r="O1725" s="34">
        <v>0</v>
      </c>
      <c r="P1725" s="34">
        <v>0</v>
      </c>
      <c r="Q1725" s="34">
        <v>0</v>
      </c>
      <c r="R1725" s="34">
        <v>0</v>
      </c>
      <c r="S1725" s="34">
        <v>0</v>
      </c>
      <c r="T1725" s="34">
        <v>1</v>
      </c>
      <c r="U1725" s="35">
        <v>1493</v>
      </c>
      <c r="V1725" s="35">
        <v>86</v>
      </c>
      <c r="W1725" s="35">
        <v>454</v>
      </c>
      <c r="X1725" s="35">
        <v>112</v>
      </c>
      <c r="Y1725" s="35">
        <v>43</v>
      </c>
      <c r="Z1725" s="35">
        <v>43</v>
      </c>
      <c r="AA1725" s="34">
        <v>2</v>
      </c>
      <c r="AB1725" s="34">
        <v>2</v>
      </c>
      <c r="AC1725" s="34">
        <v>4</v>
      </c>
      <c r="AD1725" s="34">
        <v>4</v>
      </c>
      <c r="AE1725" s="34">
        <v>5</v>
      </c>
      <c r="AF1725" s="58">
        <f>'Base tratada'!$AC1725+'Base tratada'!$AD1725+'Base tratada'!$AE1725</f>
        <v>13</v>
      </c>
      <c r="AG17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25" s="58" t="str">
        <f>IF('Base tratada'!$AC1725&gt;=MAX('Base tratada'!$AD1725,'Base tratada'!$AE1725),"Web",
IF('Base tratada'!$AD1725&gt;='Base tratada'!$AE1725,"Catalog",
"Store"))</f>
        <v>Store</v>
      </c>
      <c r="AI1725" s="59">
        <f>IF('Base tratada'!$AF1725=0,"0",'Base tratada'!$AK1725/'Base tratada'!$AF1725)</f>
        <v>168.30769230769232</v>
      </c>
      <c r="AJ1725" s="59" t="str">
        <f>IF('Base tratada'!$AI1725=0,"R$ 0",
IF('Base tratada'!$AI1725&lt;=25,"R$ 1–25",
IF('Base tratada'!$AI1725&lt;=50,"R$ 26–50",
"+R$ 50")))</f>
        <v>+R$ 50</v>
      </c>
      <c r="AK1725" s="35">
        <v>2188</v>
      </c>
      <c r="AL1725" s="58" t="str">
        <f>IF('Base tratada'!$AK1725&lt;=100,"R$ 0-100",
IF('Base tratada'!$AK1725&lt;=500,"R$ 101-500",
IF('Base tratada'!$AK1725&lt;=1000,"R$ 501-1000",
IF('Base tratada'!$AK1725&lt;=1500,"R$ 1001-1500",
"+R$ 1500"))))</f>
        <v>+R$ 1500</v>
      </c>
      <c r="AM1725" s="34">
        <v>1</v>
      </c>
      <c r="AN1725" s="34">
        <v>0</v>
      </c>
      <c r="AO1725" s="34">
        <v>0</v>
      </c>
      <c r="AP1725" s="34">
        <v>1</v>
      </c>
      <c r="AQ1725" s="34">
        <v>1</v>
      </c>
      <c r="AR1725" s="34">
        <v>3</v>
      </c>
      <c r="AS1725" s="34">
        <v>0</v>
      </c>
      <c r="AT1725" s="34">
        <v>3</v>
      </c>
      <c r="AU1725" s="34">
        <v>11</v>
      </c>
      <c r="AV1725" s="52">
        <v>2145</v>
      </c>
      <c r="AW1725" s="57">
        <v>0</v>
      </c>
      <c r="AX1725" s="58" t="str">
        <f>IF(Tabela3[[#This Row],[Response]]=1, "Aceitou", "Não aceitou")</f>
        <v>Não aceitou</v>
      </c>
      <c r="AY1725" s="55" t="str">
        <f>Tabela3[[#This Row],[Faixa Recência]] &amp; " | " &amp; Tabela3[[#This Row],[Faixa Gasto]] &amp; " | " &amp; Tabela3[[#This Row],[Faixa ticket médio]]</f>
        <v>46-60 dias | +R$ 1500 | +R$ 50</v>
      </c>
      <c r="AZ17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5" s="36"/>
    </row>
    <row r="1726" spans="1:54" x14ac:dyDescent="0.25">
      <c r="A1726" s="61">
        <v>1725</v>
      </c>
      <c r="B1726" s="37">
        <v>63342</v>
      </c>
      <c r="C1726" s="34">
        <v>0</v>
      </c>
      <c r="D1726" s="34">
        <v>1</v>
      </c>
      <c r="E1726" s="34">
        <v>48</v>
      </c>
      <c r="F1726" s="58" t="str">
        <f>IF('Base tratada'!$E1726&lt;=15,"0-15 dias",
IF('Base tratada'!$E1726&lt;=30, "16-30 dias",
IF('Base tratada'!$E1726&lt;=45, "31-45 dias",
IF('Base tratada'!$E1726&lt;=60, "46-60 dias",
IF('Base tratada'!$E1726&lt;=75, "61-75 dias", "76-99 dias")))))</f>
        <v>46-60 dias</v>
      </c>
      <c r="G1726" s="38">
        <v>59</v>
      </c>
      <c r="H1726" s="60" t="str">
        <f>IF('Base tratada'!$G1726&lt;=29,"24–29",
IF('Base tratada'!$G1726&lt;=39,"30–39",
IF('Base tratada'!$G1726&lt;=49,"40–49",
IF('Base tratada'!$G1726&lt;=59,"50–59",
IF('Base tratada'!$G1726&lt;=69,"60–69",
"70–80")))))</f>
        <v>50–59</v>
      </c>
      <c r="I1726" s="34">
        <v>2780</v>
      </c>
      <c r="J1726" s="58" t="str">
        <f>IF('Base tratada'!$K1726=1,"Divorciado",
IF('Base tratada'!$L1726=1,"Casado",
IF('Base tratada'!$M1726=1, "Solteiro",
IF('Base tratada'!$N1726=1,"Juntos",
"Viúvo"))))</f>
        <v>Juntos</v>
      </c>
      <c r="K1726" s="34">
        <v>0</v>
      </c>
      <c r="L1726" s="34">
        <v>0</v>
      </c>
      <c r="M1726" s="34">
        <v>0</v>
      </c>
      <c r="N1726" s="34">
        <v>1</v>
      </c>
      <c r="O1726" s="34">
        <v>0</v>
      </c>
      <c r="P1726" s="34">
        <v>0</v>
      </c>
      <c r="Q1726" s="34">
        <v>0</v>
      </c>
      <c r="R1726" s="34">
        <v>0</v>
      </c>
      <c r="S1726" s="34">
        <v>0</v>
      </c>
      <c r="T1726" s="34">
        <v>1</v>
      </c>
      <c r="U1726" s="35">
        <v>918</v>
      </c>
      <c r="V1726" s="35">
        <v>21</v>
      </c>
      <c r="W1726" s="35">
        <v>118</v>
      </c>
      <c r="X1726" s="35">
        <v>13</v>
      </c>
      <c r="Y1726" s="35">
        <v>10</v>
      </c>
      <c r="Z1726" s="35">
        <v>21</v>
      </c>
      <c r="AA1726" s="34">
        <v>3</v>
      </c>
      <c r="AB1726" s="34">
        <v>6</v>
      </c>
      <c r="AC1726" s="34">
        <v>8</v>
      </c>
      <c r="AD1726" s="34">
        <v>3</v>
      </c>
      <c r="AE1726" s="34">
        <v>5</v>
      </c>
      <c r="AF1726" s="58">
        <f>'Base tratada'!$AC1726+'Base tratada'!$AD1726+'Base tratada'!$AE1726</f>
        <v>16</v>
      </c>
      <c r="AG17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26" s="58" t="str">
        <f>IF('Base tratada'!$AC1726&gt;=MAX('Base tratada'!$AD1726,'Base tratada'!$AE1726),"Web",
IF('Base tratada'!$AD1726&gt;='Base tratada'!$AE1726,"Catalog",
"Store"))</f>
        <v>Web</v>
      </c>
      <c r="AI1726" s="59">
        <f>IF('Base tratada'!$AF1726=0,"0",'Base tratada'!$AK1726/'Base tratada'!$AF1726)</f>
        <v>67.5</v>
      </c>
      <c r="AJ1726" s="59" t="str">
        <f>IF('Base tratada'!$AI1726=0,"R$ 0",
IF('Base tratada'!$AI1726&lt;=25,"R$ 1–25",
IF('Base tratada'!$AI1726&lt;=50,"R$ 26–50",
"+R$ 50")))</f>
        <v>+R$ 50</v>
      </c>
      <c r="AK1726" s="35">
        <v>1080</v>
      </c>
      <c r="AL1726" s="58" t="str">
        <f>IF('Base tratada'!$AK1726&lt;=100,"R$ 0-100",
IF('Base tratada'!$AK1726&lt;=500,"R$ 101-500",
IF('Base tratada'!$AK1726&lt;=1000,"R$ 501-1000",
IF('Base tratada'!$AK1726&lt;=1500,"R$ 1001-1500",
"+R$ 1500"))))</f>
        <v>R$ 1001-1500</v>
      </c>
      <c r="AM1726" s="34">
        <v>0</v>
      </c>
      <c r="AN1726" s="34">
        <v>0</v>
      </c>
      <c r="AO1726" s="34">
        <v>0</v>
      </c>
      <c r="AP1726" s="34">
        <v>1</v>
      </c>
      <c r="AQ1726" s="34">
        <v>0</v>
      </c>
      <c r="AR1726" s="34">
        <v>1</v>
      </c>
      <c r="AS1726" s="34">
        <v>0</v>
      </c>
      <c r="AT1726" s="34">
        <v>3</v>
      </c>
      <c r="AU1726" s="34">
        <v>11</v>
      </c>
      <c r="AV1726" s="52">
        <v>1059</v>
      </c>
      <c r="AW1726" s="57">
        <v>1</v>
      </c>
      <c r="AX1726" s="58" t="str">
        <f>IF(Tabela3[[#This Row],[Response]]=1, "Aceitou", "Não aceitou")</f>
        <v>Aceitou</v>
      </c>
      <c r="AY1726" s="55" t="str">
        <f>Tabela3[[#This Row],[Faixa Recência]] &amp; " | " &amp; Tabela3[[#This Row],[Faixa Gasto]] &amp; " | " &amp; Tabela3[[#This Row],[Faixa ticket médio]]</f>
        <v>46-60 dias | R$ 1001-1500 | +R$ 50</v>
      </c>
      <c r="AZ17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6" s="36"/>
    </row>
    <row r="1727" spans="1:54" x14ac:dyDescent="0.25">
      <c r="A1727" s="61">
        <v>1726</v>
      </c>
      <c r="B1727" s="37">
        <v>44989</v>
      </c>
      <c r="C1727" s="34">
        <v>0</v>
      </c>
      <c r="D1727" s="34">
        <v>1</v>
      </c>
      <c r="E1727" s="34">
        <v>26</v>
      </c>
      <c r="F1727" s="58" t="str">
        <f>IF('Base tratada'!$E1727&lt;=15,"0-15 dias",
IF('Base tratada'!$E1727&lt;=30, "16-30 dias",
IF('Base tratada'!$E1727&lt;=45, "31-45 dias",
IF('Base tratada'!$E1727&lt;=60, "46-60 dias",
IF('Base tratada'!$E1727&lt;=75, "61-75 dias", "76-99 dias")))))</f>
        <v>16-30 dias</v>
      </c>
      <c r="G1727" s="38">
        <v>46</v>
      </c>
      <c r="H1727" s="60" t="str">
        <f>IF('Base tratada'!$G1727&lt;=29,"24–29",
IF('Base tratada'!$G1727&lt;=39,"30–39",
IF('Base tratada'!$G1727&lt;=49,"40–49",
IF('Base tratada'!$G1727&lt;=59,"50–59",
IF('Base tratada'!$G1727&lt;=69,"60–69",
"70–80")))))</f>
        <v>40–49</v>
      </c>
      <c r="I1727" s="34">
        <v>2814</v>
      </c>
      <c r="J1727" s="58" t="str">
        <f>IF('Base tratada'!$K1727=1,"Divorciado",
IF('Base tratada'!$L1727=1,"Casado",
IF('Base tratada'!$M1727=1, "Solteiro",
IF('Base tratada'!$N1727=1,"Juntos",
"Viúvo"))))</f>
        <v>Casado</v>
      </c>
      <c r="K1727" s="34">
        <v>0</v>
      </c>
      <c r="L1727" s="34">
        <v>1</v>
      </c>
      <c r="M1727" s="34">
        <v>0</v>
      </c>
      <c r="N1727" s="34">
        <v>0</v>
      </c>
      <c r="O1727" s="34">
        <v>0</v>
      </c>
      <c r="P1727" s="34">
        <v>0</v>
      </c>
      <c r="Q1727" s="34">
        <v>0</v>
      </c>
      <c r="R1727" s="34">
        <v>1</v>
      </c>
      <c r="S1727" s="34">
        <v>0</v>
      </c>
      <c r="T1727" s="34">
        <v>0</v>
      </c>
      <c r="U1727" s="35">
        <v>98</v>
      </c>
      <c r="V1727" s="35">
        <v>0</v>
      </c>
      <c r="W1727" s="35">
        <v>106</v>
      </c>
      <c r="X1727" s="35">
        <v>49</v>
      </c>
      <c r="Y1727" s="35">
        <v>10</v>
      </c>
      <c r="Z1727" s="35">
        <v>106</v>
      </c>
      <c r="AA1727" s="34">
        <v>5</v>
      </c>
      <c r="AB1727" s="34">
        <v>6</v>
      </c>
      <c r="AC1727" s="34">
        <v>5</v>
      </c>
      <c r="AD1727" s="34">
        <v>1</v>
      </c>
      <c r="AE1727" s="34">
        <v>5</v>
      </c>
      <c r="AF1727" s="58">
        <f>'Base tratada'!$AC1727+'Base tratada'!$AD1727+'Base tratada'!$AE1727</f>
        <v>11</v>
      </c>
      <c r="AG17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27" s="58" t="str">
        <f>IF('Base tratada'!$AC1727&gt;=MAX('Base tratada'!$AD1727,'Base tratada'!$AE1727),"Web",
IF('Base tratada'!$AD1727&gt;='Base tratada'!$AE1727,"Catalog",
"Store"))</f>
        <v>Web</v>
      </c>
      <c r="AI1727" s="59">
        <f>IF('Base tratada'!$AF1727=0,"0",'Base tratada'!$AK1727/'Base tratada'!$AF1727)</f>
        <v>23.90909090909091</v>
      </c>
      <c r="AJ1727" s="59" t="str">
        <f>IF('Base tratada'!$AI1727=0,"R$ 0",
IF('Base tratada'!$AI1727&lt;=25,"R$ 1–25",
IF('Base tratada'!$AI1727&lt;=50,"R$ 26–50",
"+R$ 50")))</f>
        <v>R$ 1–25</v>
      </c>
      <c r="AK1727" s="35">
        <v>263</v>
      </c>
      <c r="AL1727" s="58" t="str">
        <f>IF('Base tratada'!$AK1727&lt;=100,"R$ 0-100",
IF('Base tratada'!$AK1727&lt;=500,"R$ 101-500",
IF('Base tratada'!$AK1727&lt;=1000,"R$ 501-1000",
IF('Base tratada'!$AK1727&lt;=1500,"R$ 1001-1500",
"+R$ 1500"))))</f>
        <v>R$ 101-500</v>
      </c>
      <c r="AM1727" s="34">
        <v>0</v>
      </c>
      <c r="AN1727" s="34">
        <v>0</v>
      </c>
      <c r="AO1727" s="34">
        <v>0</v>
      </c>
      <c r="AP1727" s="34">
        <v>0</v>
      </c>
      <c r="AQ1727" s="34">
        <v>0</v>
      </c>
      <c r="AR1727" s="34">
        <v>0</v>
      </c>
      <c r="AS1727" s="34">
        <v>0</v>
      </c>
      <c r="AT1727" s="34">
        <v>3</v>
      </c>
      <c r="AU1727" s="34">
        <v>11</v>
      </c>
      <c r="AV1727" s="52">
        <v>157</v>
      </c>
      <c r="AW1727" s="57">
        <v>0</v>
      </c>
      <c r="AX1727" s="58" t="str">
        <f>IF(Tabela3[[#This Row],[Response]]=1, "Aceitou", "Não aceitou")</f>
        <v>Não aceitou</v>
      </c>
      <c r="AY1727" s="55" t="str">
        <f>Tabela3[[#This Row],[Faixa Recência]] &amp; " | " &amp; Tabela3[[#This Row],[Faixa Gasto]] &amp; " | " &amp; Tabela3[[#This Row],[Faixa ticket médio]]</f>
        <v>16-30 dias | R$ 101-500 | R$ 1–25</v>
      </c>
      <c r="AZ17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7" s="36"/>
    </row>
    <row r="1728" spans="1:54" x14ac:dyDescent="0.25">
      <c r="A1728" s="61">
        <v>1727</v>
      </c>
      <c r="B1728" s="37">
        <v>31859</v>
      </c>
      <c r="C1728" s="34">
        <v>1</v>
      </c>
      <c r="D1728" s="34">
        <v>0</v>
      </c>
      <c r="E1728" s="34">
        <v>3</v>
      </c>
      <c r="F1728" s="58" t="str">
        <f>IF('Base tratada'!$E1728&lt;=15,"0-15 dias",
IF('Base tratada'!$E1728&lt;=30, "16-30 dias",
IF('Base tratada'!$E1728&lt;=45, "31-45 dias",
IF('Base tratada'!$E1728&lt;=60, "46-60 dias",
IF('Base tratada'!$E1728&lt;=75, "61-75 dias", "76-99 dias")))))</f>
        <v>0-15 dias</v>
      </c>
      <c r="G1728" s="38">
        <v>40</v>
      </c>
      <c r="H1728" s="60" t="str">
        <f>IF('Base tratada'!$G1728&lt;=29,"24–29",
IF('Base tratada'!$G1728&lt;=39,"30–39",
IF('Base tratada'!$G1728&lt;=49,"40–49",
IF('Base tratada'!$G1728&lt;=59,"50–59",
IF('Base tratada'!$G1728&lt;=69,"60–69",
"70–80")))))</f>
        <v>40–49</v>
      </c>
      <c r="I1728" s="34">
        <v>2281</v>
      </c>
      <c r="J1728" s="58" t="str">
        <f>IF('Base tratada'!$K1728=1,"Divorciado",
IF('Base tratada'!$L1728=1,"Casado",
IF('Base tratada'!$M1728=1, "Solteiro",
IF('Base tratada'!$N1728=1,"Juntos",
"Viúvo"))))</f>
        <v>Solteiro</v>
      </c>
      <c r="K1728" s="34">
        <v>0</v>
      </c>
      <c r="L1728" s="34">
        <v>0</v>
      </c>
      <c r="M1728" s="34">
        <v>1</v>
      </c>
      <c r="N1728" s="34">
        <v>0</v>
      </c>
      <c r="O1728" s="34">
        <v>0</v>
      </c>
      <c r="P1728" s="34">
        <v>1</v>
      </c>
      <c r="Q1728" s="34">
        <v>0</v>
      </c>
      <c r="R1728" s="34">
        <v>0</v>
      </c>
      <c r="S1728" s="34">
        <v>0</v>
      </c>
      <c r="T1728" s="34">
        <v>0</v>
      </c>
      <c r="U1728" s="35">
        <v>3</v>
      </c>
      <c r="V1728" s="35">
        <v>4</v>
      </c>
      <c r="W1728" s="35">
        <v>7</v>
      </c>
      <c r="X1728" s="35">
        <v>15</v>
      </c>
      <c r="Y1728" s="35">
        <v>8</v>
      </c>
      <c r="Z1728" s="35">
        <v>11</v>
      </c>
      <c r="AA1728" s="34">
        <v>1</v>
      </c>
      <c r="AB1728" s="34">
        <v>7</v>
      </c>
      <c r="AC1728" s="34">
        <v>1</v>
      </c>
      <c r="AD1728" s="34">
        <v>0</v>
      </c>
      <c r="AE1728" s="34">
        <v>3</v>
      </c>
      <c r="AF1728" s="58">
        <f>'Base tratada'!$AC1728+'Base tratada'!$AD1728+'Base tratada'!$AE1728</f>
        <v>4</v>
      </c>
      <c r="AG17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28" s="58" t="str">
        <f>IF('Base tratada'!$AC1728&gt;=MAX('Base tratada'!$AD1728,'Base tratada'!$AE1728),"Web",
IF('Base tratada'!$AD1728&gt;='Base tratada'!$AE1728,"Catalog",
"Store"))</f>
        <v>Store</v>
      </c>
      <c r="AI1728" s="59">
        <f>IF('Base tratada'!$AF1728=0,"0",'Base tratada'!$AK1728/'Base tratada'!$AF1728)</f>
        <v>9.25</v>
      </c>
      <c r="AJ1728" s="59" t="str">
        <f>IF('Base tratada'!$AI1728=0,"R$ 0",
IF('Base tratada'!$AI1728&lt;=25,"R$ 1–25",
IF('Base tratada'!$AI1728&lt;=50,"R$ 26–50",
"+R$ 50")))</f>
        <v>R$ 1–25</v>
      </c>
      <c r="AK1728" s="35">
        <v>37</v>
      </c>
      <c r="AL1728" s="58" t="str">
        <f>IF('Base tratada'!$AK1728&lt;=100,"R$ 0-100",
IF('Base tratada'!$AK1728&lt;=500,"R$ 101-500",
IF('Base tratada'!$AK1728&lt;=1000,"R$ 501-1000",
IF('Base tratada'!$AK1728&lt;=1500,"R$ 1001-1500",
"+R$ 1500"))))</f>
        <v>R$ 0-100</v>
      </c>
      <c r="AM1728" s="34">
        <v>0</v>
      </c>
      <c r="AN1728" s="34">
        <v>0</v>
      </c>
      <c r="AO1728" s="34">
        <v>0</v>
      </c>
      <c r="AP1728" s="34">
        <v>0</v>
      </c>
      <c r="AQ1728" s="34">
        <v>0</v>
      </c>
      <c r="AR1728" s="34">
        <v>0</v>
      </c>
      <c r="AS1728" s="34">
        <v>0</v>
      </c>
      <c r="AT1728" s="34">
        <v>3</v>
      </c>
      <c r="AU1728" s="34">
        <v>11</v>
      </c>
      <c r="AV1728" s="52">
        <v>26</v>
      </c>
      <c r="AW1728" s="57">
        <v>0</v>
      </c>
      <c r="AX1728" s="58" t="str">
        <f>IF(Tabela3[[#This Row],[Response]]=1, "Aceitou", "Não aceitou")</f>
        <v>Não aceitou</v>
      </c>
      <c r="AY1728" s="55" t="str">
        <f>Tabela3[[#This Row],[Faixa Recência]] &amp; " | " &amp; Tabela3[[#This Row],[Faixa Gasto]] &amp; " | " &amp; Tabela3[[#This Row],[Faixa ticket médio]]</f>
        <v>0-15 dias | R$ 0-100 | R$ 1–25</v>
      </c>
      <c r="AZ17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8" s="36"/>
    </row>
    <row r="1729" spans="1:54" x14ac:dyDescent="0.25">
      <c r="A1729" s="61">
        <v>1728</v>
      </c>
      <c r="B1729" s="37">
        <v>51569</v>
      </c>
      <c r="C1729" s="34">
        <v>0</v>
      </c>
      <c r="D1729" s="34">
        <v>1</v>
      </c>
      <c r="E1729" s="34">
        <v>39</v>
      </c>
      <c r="F1729" s="58" t="str">
        <f>IF('Base tratada'!$E1729&lt;=15,"0-15 dias",
IF('Base tratada'!$E1729&lt;=30, "16-30 dias",
IF('Base tratada'!$E1729&lt;=45, "31-45 dias",
IF('Base tratada'!$E1729&lt;=60, "46-60 dias",
IF('Base tratada'!$E1729&lt;=75, "61-75 dias", "76-99 dias")))))</f>
        <v>31-45 dias</v>
      </c>
      <c r="G1729" s="38">
        <v>71</v>
      </c>
      <c r="H1729" s="60" t="str">
        <f>IF('Base tratada'!$G1729&lt;=29,"24–29",
IF('Base tratada'!$G1729&lt;=39,"30–39",
IF('Base tratada'!$G1729&lt;=49,"40–49",
IF('Base tratada'!$G1729&lt;=59,"50–59",
IF('Base tratada'!$G1729&lt;=69,"60–69",
"70–80")))))</f>
        <v>70–80</v>
      </c>
      <c r="I1729" s="34">
        <v>2661</v>
      </c>
      <c r="J1729" s="58" t="str">
        <f>IF('Base tratada'!$K1729=1,"Divorciado",
IF('Base tratada'!$L1729=1,"Casado",
IF('Base tratada'!$M1729=1, "Solteiro",
IF('Base tratada'!$N1729=1,"Juntos",
"Viúvo"))))</f>
        <v>Viúvo</v>
      </c>
      <c r="K1729" s="34">
        <v>0</v>
      </c>
      <c r="L1729" s="34">
        <v>0</v>
      </c>
      <c r="M1729" s="34">
        <v>0</v>
      </c>
      <c r="N1729" s="34">
        <v>0</v>
      </c>
      <c r="O1729" s="34">
        <v>1</v>
      </c>
      <c r="P1729" s="34">
        <v>0</v>
      </c>
      <c r="Q1729" s="34">
        <v>0</v>
      </c>
      <c r="R1729" s="34">
        <v>0</v>
      </c>
      <c r="S1729" s="34">
        <v>0</v>
      </c>
      <c r="T1729" s="34">
        <v>1</v>
      </c>
      <c r="U1729" s="35">
        <v>380</v>
      </c>
      <c r="V1729" s="35">
        <v>0</v>
      </c>
      <c r="W1729" s="35">
        <v>47</v>
      </c>
      <c r="X1729" s="35">
        <v>6</v>
      </c>
      <c r="Y1729" s="35">
        <v>0</v>
      </c>
      <c r="Z1729" s="35">
        <v>34</v>
      </c>
      <c r="AA1729" s="34">
        <v>4</v>
      </c>
      <c r="AB1729" s="34">
        <v>8</v>
      </c>
      <c r="AC1729" s="34">
        <v>7</v>
      </c>
      <c r="AD1729" s="34">
        <v>1</v>
      </c>
      <c r="AE1729" s="34">
        <v>7</v>
      </c>
      <c r="AF1729" s="58">
        <f>'Base tratada'!$AC1729+'Base tratada'!$AD1729+'Base tratada'!$AE1729</f>
        <v>15</v>
      </c>
      <c r="AG17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29" s="58" t="str">
        <f>IF('Base tratada'!$AC1729&gt;=MAX('Base tratada'!$AD1729,'Base tratada'!$AE1729),"Web",
IF('Base tratada'!$AD1729&gt;='Base tratada'!$AE1729,"Catalog",
"Store"))</f>
        <v>Web</v>
      </c>
      <c r="AI1729" s="59">
        <f>IF('Base tratada'!$AF1729=0,"0",'Base tratada'!$AK1729/'Base tratada'!$AF1729)</f>
        <v>28.866666666666667</v>
      </c>
      <c r="AJ1729" s="59" t="str">
        <f>IF('Base tratada'!$AI1729=0,"R$ 0",
IF('Base tratada'!$AI1729&lt;=25,"R$ 1–25",
IF('Base tratada'!$AI1729&lt;=50,"R$ 26–50",
"+R$ 50")))</f>
        <v>R$ 26–50</v>
      </c>
      <c r="AK1729" s="35">
        <v>433</v>
      </c>
      <c r="AL1729" s="58" t="str">
        <f>IF('Base tratada'!$AK1729&lt;=100,"R$ 0-100",
IF('Base tratada'!$AK1729&lt;=500,"R$ 101-500",
IF('Base tratada'!$AK1729&lt;=1000,"R$ 501-1000",
IF('Base tratada'!$AK1729&lt;=1500,"R$ 1001-1500",
"+R$ 1500"))))</f>
        <v>R$ 101-500</v>
      </c>
      <c r="AM1729" s="34">
        <v>0</v>
      </c>
      <c r="AN1729" s="34">
        <v>0</v>
      </c>
      <c r="AO1729" s="34">
        <v>0</v>
      </c>
      <c r="AP1729" s="34">
        <v>1</v>
      </c>
      <c r="AQ1729" s="34">
        <v>0</v>
      </c>
      <c r="AR1729" s="34">
        <v>1</v>
      </c>
      <c r="AS1729" s="34">
        <v>0</v>
      </c>
      <c r="AT1729" s="34">
        <v>3</v>
      </c>
      <c r="AU1729" s="34">
        <v>11</v>
      </c>
      <c r="AV1729" s="52">
        <v>399</v>
      </c>
      <c r="AW1729" s="57">
        <v>1</v>
      </c>
      <c r="AX1729" s="58" t="str">
        <f>IF(Tabela3[[#This Row],[Response]]=1, "Aceitou", "Não aceitou")</f>
        <v>Aceitou</v>
      </c>
      <c r="AY1729" s="55" t="str">
        <f>Tabela3[[#This Row],[Faixa Recência]] &amp; " | " &amp; Tabela3[[#This Row],[Faixa Gasto]] &amp; " | " &amp; Tabela3[[#This Row],[Faixa ticket médio]]</f>
        <v>31-45 dias | R$ 101-500 | R$ 26–50</v>
      </c>
      <c r="AZ17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29" s="36"/>
    </row>
    <row r="1730" spans="1:54" x14ac:dyDescent="0.25">
      <c r="A1730" s="61">
        <v>1729</v>
      </c>
      <c r="B1730" s="37">
        <v>30372</v>
      </c>
      <c r="C1730" s="34">
        <v>1</v>
      </c>
      <c r="D1730" s="34">
        <v>1</v>
      </c>
      <c r="E1730" s="34">
        <v>33</v>
      </c>
      <c r="F1730" s="58" t="str">
        <f>IF('Base tratada'!$E1730&lt;=15,"0-15 dias",
IF('Base tratada'!$E1730&lt;=30, "16-30 dias",
IF('Base tratada'!$E1730&lt;=45, "31-45 dias",
IF('Base tratada'!$E1730&lt;=60, "46-60 dias",
IF('Base tratada'!$E1730&lt;=75, "61-75 dias", "76-99 dias")))))</f>
        <v>31-45 dias</v>
      </c>
      <c r="G1730" s="38">
        <v>49</v>
      </c>
      <c r="H1730" s="60" t="str">
        <f>IF('Base tratada'!$G1730&lt;=29,"24–29",
IF('Base tratada'!$G1730&lt;=39,"30–39",
IF('Base tratada'!$G1730&lt;=49,"40–49",
IF('Base tratada'!$G1730&lt;=59,"50–59",
IF('Base tratada'!$G1730&lt;=69,"60–69",
"70–80")))))</f>
        <v>40–49</v>
      </c>
      <c r="I1730" s="34">
        <v>2710</v>
      </c>
      <c r="J1730" s="58" t="str">
        <f>IF('Base tratada'!$K1730=1,"Divorciado",
IF('Base tratada'!$L1730=1,"Casado",
IF('Base tratada'!$M1730=1, "Solteiro",
IF('Base tratada'!$N1730=1,"Juntos",
"Viúvo"))))</f>
        <v>Viúvo</v>
      </c>
      <c r="K1730" s="34">
        <v>0</v>
      </c>
      <c r="L1730" s="34">
        <v>0</v>
      </c>
      <c r="M1730" s="34">
        <v>0</v>
      </c>
      <c r="N1730" s="34">
        <v>0</v>
      </c>
      <c r="O1730" s="34">
        <v>1</v>
      </c>
      <c r="P1730" s="34">
        <v>0</v>
      </c>
      <c r="Q1730" s="34">
        <v>0</v>
      </c>
      <c r="R1730" s="34">
        <v>1</v>
      </c>
      <c r="S1730" s="34">
        <v>0</v>
      </c>
      <c r="T1730" s="34">
        <v>0</v>
      </c>
      <c r="U1730" s="35">
        <v>15</v>
      </c>
      <c r="V1730" s="35">
        <v>0</v>
      </c>
      <c r="W1730" s="35">
        <v>12</v>
      </c>
      <c r="X1730" s="35">
        <v>7</v>
      </c>
      <c r="Y1730" s="35">
        <v>3</v>
      </c>
      <c r="Z1730" s="35">
        <v>7</v>
      </c>
      <c r="AA1730" s="34">
        <v>3</v>
      </c>
      <c r="AB1730" s="34">
        <v>7</v>
      </c>
      <c r="AC1730" s="34">
        <v>2</v>
      </c>
      <c r="AD1730" s="34">
        <v>0</v>
      </c>
      <c r="AE1730" s="34">
        <v>3</v>
      </c>
      <c r="AF1730" s="58">
        <f>'Base tratada'!$AC1730+'Base tratada'!$AD1730+'Base tratada'!$AE1730</f>
        <v>5</v>
      </c>
      <c r="AG17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30" s="58" t="str">
        <f>IF('Base tratada'!$AC1730&gt;=MAX('Base tratada'!$AD1730,'Base tratada'!$AE1730),"Web",
IF('Base tratada'!$AD1730&gt;='Base tratada'!$AE1730,"Catalog",
"Store"))</f>
        <v>Store</v>
      </c>
      <c r="AI1730" s="59">
        <f>IF('Base tratada'!$AF1730=0,"0",'Base tratada'!$AK1730/'Base tratada'!$AF1730)</f>
        <v>7.4</v>
      </c>
      <c r="AJ1730" s="59" t="str">
        <f>IF('Base tratada'!$AI1730=0,"R$ 0",
IF('Base tratada'!$AI1730&lt;=25,"R$ 1–25",
IF('Base tratada'!$AI1730&lt;=50,"R$ 26–50",
"+R$ 50")))</f>
        <v>R$ 1–25</v>
      </c>
      <c r="AK1730" s="35">
        <v>37</v>
      </c>
      <c r="AL1730" s="58" t="str">
        <f>IF('Base tratada'!$AK1730&lt;=100,"R$ 0-100",
IF('Base tratada'!$AK1730&lt;=500,"R$ 101-500",
IF('Base tratada'!$AK1730&lt;=1000,"R$ 501-1000",
IF('Base tratada'!$AK1730&lt;=1500,"R$ 1001-1500",
"+R$ 1500"))))</f>
        <v>R$ 0-100</v>
      </c>
      <c r="AM1730" s="34">
        <v>0</v>
      </c>
      <c r="AN1730" s="34">
        <v>0</v>
      </c>
      <c r="AO1730" s="34">
        <v>0</v>
      </c>
      <c r="AP1730" s="34">
        <v>0</v>
      </c>
      <c r="AQ1730" s="34">
        <v>0</v>
      </c>
      <c r="AR1730" s="34">
        <v>0</v>
      </c>
      <c r="AS1730" s="34">
        <v>0</v>
      </c>
      <c r="AT1730" s="34">
        <v>3</v>
      </c>
      <c r="AU1730" s="34">
        <v>11</v>
      </c>
      <c r="AV1730" s="52">
        <v>30</v>
      </c>
      <c r="AW1730" s="57">
        <v>0</v>
      </c>
      <c r="AX1730" s="58" t="str">
        <f>IF(Tabela3[[#This Row],[Response]]=1, "Aceitou", "Não aceitou")</f>
        <v>Não aceitou</v>
      </c>
      <c r="AY1730" s="55" t="str">
        <f>Tabela3[[#This Row],[Faixa Recência]] &amp; " | " &amp; Tabela3[[#This Row],[Faixa Gasto]] &amp; " | " &amp; Tabela3[[#This Row],[Faixa ticket médio]]</f>
        <v>31-45 dias | R$ 0-100 | R$ 1–25</v>
      </c>
      <c r="AZ17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0" s="36"/>
    </row>
    <row r="1731" spans="1:54" x14ac:dyDescent="0.25">
      <c r="A1731" s="61">
        <v>1730</v>
      </c>
      <c r="B1731" s="37">
        <v>16014</v>
      </c>
      <c r="C1731" s="34">
        <v>1</v>
      </c>
      <c r="D1731" s="34">
        <v>1</v>
      </c>
      <c r="E1731" s="34">
        <v>42</v>
      </c>
      <c r="F1731" s="58" t="str">
        <f>IF('Base tratada'!$E1731&lt;=15,"0-15 dias",
IF('Base tratada'!$E1731&lt;=30, "16-30 dias",
IF('Base tratada'!$E1731&lt;=45, "31-45 dias",
IF('Base tratada'!$E1731&lt;=60, "46-60 dias",
IF('Base tratada'!$E1731&lt;=75, "61-75 dias", "76-99 dias")))))</f>
        <v>31-45 dias</v>
      </c>
      <c r="G1731" s="38">
        <v>41</v>
      </c>
      <c r="H1731" s="60" t="str">
        <f>IF('Base tratada'!$G1731&lt;=29,"24–29",
IF('Base tratada'!$G1731&lt;=39,"30–39",
IF('Base tratada'!$G1731&lt;=49,"40–49",
IF('Base tratada'!$G1731&lt;=59,"50–59",
IF('Base tratada'!$G1731&lt;=69,"60–69",
"70–80")))))</f>
        <v>40–49</v>
      </c>
      <c r="I1731" s="34">
        <v>2628</v>
      </c>
      <c r="J1731" s="58" t="str">
        <f>IF('Base tratada'!$K1731=1,"Divorciado",
IF('Base tratada'!$L1731=1,"Casado",
IF('Base tratada'!$M1731=1, "Solteiro",
IF('Base tratada'!$N1731=1,"Juntos",
"Viúvo"))))</f>
        <v>Solteiro</v>
      </c>
      <c r="K1731" s="34">
        <v>0</v>
      </c>
      <c r="L1731" s="34">
        <v>0</v>
      </c>
      <c r="M1731" s="34">
        <v>1</v>
      </c>
      <c r="N1731" s="34">
        <v>0</v>
      </c>
      <c r="O1731" s="34">
        <v>0</v>
      </c>
      <c r="P1731" s="34">
        <v>0</v>
      </c>
      <c r="Q1731" s="34">
        <v>1</v>
      </c>
      <c r="R1731" s="34">
        <v>0</v>
      </c>
      <c r="S1731" s="34">
        <v>0</v>
      </c>
      <c r="T1731" s="34">
        <v>0</v>
      </c>
      <c r="U1731" s="35">
        <v>3</v>
      </c>
      <c r="V1731" s="35">
        <v>9</v>
      </c>
      <c r="W1731" s="35">
        <v>4</v>
      </c>
      <c r="X1731" s="35">
        <v>7</v>
      </c>
      <c r="Y1731" s="35">
        <v>8</v>
      </c>
      <c r="Z1731" s="35">
        <v>7</v>
      </c>
      <c r="AA1731" s="34">
        <v>4</v>
      </c>
      <c r="AB1731" s="34">
        <v>3</v>
      </c>
      <c r="AC1731" s="34">
        <v>1</v>
      </c>
      <c r="AD1731" s="34">
        <v>1</v>
      </c>
      <c r="AE1731" s="34">
        <v>4</v>
      </c>
      <c r="AF1731" s="58">
        <f>'Base tratada'!$AC1731+'Base tratada'!$AD1731+'Base tratada'!$AE1731</f>
        <v>6</v>
      </c>
      <c r="AG17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31" s="58" t="str">
        <f>IF('Base tratada'!$AC1731&gt;=MAX('Base tratada'!$AD1731,'Base tratada'!$AE1731),"Web",
IF('Base tratada'!$AD1731&gt;='Base tratada'!$AE1731,"Catalog",
"Store"))</f>
        <v>Store</v>
      </c>
      <c r="AI1731" s="59">
        <f>IF('Base tratada'!$AF1731=0,"0",'Base tratada'!$AK1731/'Base tratada'!$AF1731)</f>
        <v>5.166666666666667</v>
      </c>
      <c r="AJ1731" s="59" t="str">
        <f>IF('Base tratada'!$AI1731=0,"R$ 0",
IF('Base tratada'!$AI1731&lt;=25,"R$ 1–25",
IF('Base tratada'!$AI1731&lt;=50,"R$ 26–50",
"+R$ 50")))</f>
        <v>R$ 1–25</v>
      </c>
      <c r="AK1731" s="35">
        <v>31</v>
      </c>
      <c r="AL1731" s="58" t="str">
        <f>IF('Base tratada'!$AK1731&lt;=100,"R$ 0-100",
IF('Base tratada'!$AK1731&lt;=500,"R$ 101-500",
IF('Base tratada'!$AK1731&lt;=1000,"R$ 501-1000",
IF('Base tratada'!$AK1731&lt;=1500,"R$ 1001-1500",
"+R$ 1500"))))</f>
        <v>R$ 0-100</v>
      </c>
      <c r="AM1731" s="34">
        <v>0</v>
      </c>
      <c r="AN1731" s="34">
        <v>0</v>
      </c>
      <c r="AO1731" s="34">
        <v>0</v>
      </c>
      <c r="AP1731" s="34">
        <v>0</v>
      </c>
      <c r="AQ1731" s="34">
        <v>0</v>
      </c>
      <c r="AR1731" s="34">
        <v>0</v>
      </c>
      <c r="AS1731" s="34">
        <v>0</v>
      </c>
      <c r="AT1731" s="34">
        <v>3</v>
      </c>
      <c r="AU1731" s="34">
        <v>11</v>
      </c>
      <c r="AV1731" s="52">
        <v>24</v>
      </c>
      <c r="AW1731" s="57">
        <v>0</v>
      </c>
      <c r="AX1731" s="58" t="str">
        <f>IF(Tabela3[[#This Row],[Response]]=1, "Aceitou", "Não aceitou")</f>
        <v>Não aceitou</v>
      </c>
      <c r="AY1731" s="55" t="str">
        <f>Tabela3[[#This Row],[Faixa Recência]] &amp; " | " &amp; Tabela3[[#This Row],[Faixa Gasto]] &amp; " | " &amp; Tabela3[[#This Row],[Faixa ticket médio]]</f>
        <v>31-45 dias | R$ 0-100 | R$ 1–25</v>
      </c>
      <c r="AZ17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1" s="36"/>
    </row>
    <row r="1732" spans="1:54" x14ac:dyDescent="0.25">
      <c r="A1732" s="61">
        <v>1731</v>
      </c>
      <c r="B1732" s="37">
        <v>41120</v>
      </c>
      <c r="C1732" s="34">
        <v>1</v>
      </c>
      <c r="D1732" s="34">
        <v>1</v>
      </c>
      <c r="E1732" s="34">
        <v>80</v>
      </c>
      <c r="F1732" s="58" t="str">
        <f>IF('Base tratada'!$E1732&lt;=15,"0-15 dias",
IF('Base tratada'!$E1732&lt;=30, "16-30 dias",
IF('Base tratada'!$E1732&lt;=45, "31-45 dias",
IF('Base tratada'!$E1732&lt;=60, "46-60 dias",
IF('Base tratada'!$E1732&lt;=75, "61-75 dias", "76-99 dias")))))</f>
        <v>76-99 dias</v>
      </c>
      <c r="G1732" s="38">
        <v>52</v>
      </c>
      <c r="H1732" s="60" t="str">
        <f>IF('Base tratada'!$G1732&lt;=29,"24–29",
IF('Base tratada'!$G1732&lt;=39,"30–39",
IF('Base tratada'!$G1732&lt;=49,"40–49",
IF('Base tratada'!$G1732&lt;=59,"50–59",
IF('Base tratada'!$G1732&lt;=69,"60–69",
"70–80")))))</f>
        <v>50–59</v>
      </c>
      <c r="I1732" s="34">
        <v>2394</v>
      </c>
      <c r="J1732" s="58" t="str">
        <f>IF('Base tratada'!$K1732=1,"Divorciado",
IF('Base tratada'!$L1732=1,"Casado",
IF('Base tratada'!$M1732=1, "Solteiro",
IF('Base tratada'!$N1732=1,"Juntos",
"Viúvo"))))</f>
        <v>Casado</v>
      </c>
      <c r="K1732" s="34">
        <v>0</v>
      </c>
      <c r="L1732" s="34">
        <v>1</v>
      </c>
      <c r="M1732" s="34">
        <v>0</v>
      </c>
      <c r="N1732" s="34">
        <v>0</v>
      </c>
      <c r="O1732" s="34">
        <v>0</v>
      </c>
      <c r="P1732" s="34">
        <v>0</v>
      </c>
      <c r="Q1732" s="34">
        <v>0</v>
      </c>
      <c r="R1732" s="34">
        <v>1</v>
      </c>
      <c r="S1732" s="34">
        <v>0</v>
      </c>
      <c r="T1732" s="34">
        <v>0</v>
      </c>
      <c r="U1732" s="35">
        <v>24</v>
      </c>
      <c r="V1732" s="35">
        <v>2</v>
      </c>
      <c r="W1732" s="35">
        <v>23</v>
      </c>
      <c r="X1732" s="35">
        <v>0</v>
      </c>
      <c r="Y1732" s="35">
        <v>8</v>
      </c>
      <c r="Z1732" s="35">
        <v>24</v>
      </c>
      <c r="AA1732" s="34">
        <v>3</v>
      </c>
      <c r="AB1732" s="34">
        <v>6</v>
      </c>
      <c r="AC1732" s="34">
        <v>2</v>
      </c>
      <c r="AD1732" s="34">
        <v>1</v>
      </c>
      <c r="AE1732" s="34">
        <v>3</v>
      </c>
      <c r="AF1732" s="58">
        <f>'Base tratada'!$AC1732+'Base tratada'!$AD1732+'Base tratada'!$AE1732</f>
        <v>6</v>
      </c>
      <c r="AG17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32" s="58" t="str">
        <f>IF('Base tratada'!$AC1732&gt;=MAX('Base tratada'!$AD1732,'Base tratada'!$AE1732),"Web",
IF('Base tratada'!$AD1732&gt;='Base tratada'!$AE1732,"Catalog",
"Store"))</f>
        <v>Store</v>
      </c>
      <c r="AI1732" s="59">
        <f>IF('Base tratada'!$AF1732=0,"0",'Base tratada'!$AK1732/'Base tratada'!$AF1732)</f>
        <v>9.5</v>
      </c>
      <c r="AJ1732" s="59" t="str">
        <f>IF('Base tratada'!$AI1732=0,"R$ 0",
IF('Base tratada'!$AI1732&lt;=25,"R$ 1–25",
IF('Base tratada'!$AI1732&lt;=50,"R$ 26–50",
"+R$ 50")))</f>
        <v>R$ 1–25</v>
      </c>
      <c r="AK1732" s="35">
        <v>57</v>
      </c>
      <c r="AL1732" s="58" t="str">
        <f>IF('Base tratada'!$AK1732&lt;=100,"R$ 0-100",
IF('Base tratada'!$AK1732&lt;=500,"R$ 101-500",
IF('Base tratada'!$AK1732&lt;=1000,"R$ 501-1000",
IF('Base tratada'!$AK1732&lt;=1500,"R$ 1001-1500",
"+R$ 1500"))))</f>
        <v>R$ 0-100</v>
      </c>
      <c r="AM1732" s="34">
        <v>0</v>
      </c>
      <c r="AN1732" s="34">
        <v>0</v>
      </c>
      <c r="AO1732" s="34">
        <v>0</v>
      </c>
      <c r="AP1732" s="34">
        <v>0</v>
      </c>
      <c r="AQ1732" s="34">
        <v>0</v>
      </c>
      <c r="AR1732" s="34">
        <v>0</v>
      </c>
      <c r="AS1732" s="34">
        <v>0</v>
      </c>
      <c r="AT1732" s="34">
        <v>3</v>
      </c>
      <c r="AU1732" s="34">
        <v>11</v>
      </c>
      <c r="AV1732" s="52">
        <v>33</v>
      </c>
      <c r="AW1732" s="57">
        <v>0</v>
      </c>
      <c r="AX1732" s="58" t="str">
        <f>IF(Tabela3[[#This Row],[Response]]=1, "Aceitou", "Não aceitou")</f>
        <v>Não aceitou</v>
      </c>
      <c r="AY1732" s="55" t="str">
        <f>Tabela3[[#This Row],[Faixa Recência]] &amp; " | " &amp; Tabela3[[#This Row],[Faixa Gasto]] &amp; " | " &amp; Tabela3[[#This Row],[Faixa ticket médio]]</f>
        <v>76-99 dias | R$ 0-100 | R$ 1–25</v>
      </c>
      <c r="AZ17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2" s="36"/>
    </row>
    <row r="1733" spans="1:54" x14ac:dyDescent="0.25">
      <c r="A1733" s="61">
        <v>1732</v>
      </c>
      <c r="B1733" s="37">
        <v>39763</v>
      </c>
      <c r="C1733" s="34">
        <v>1</v>
      </c>
      <c r="D1733" s="34">
        <v>0</v>
      </c>
      <c r="E1733" s="34">
        <v>9</v>
      </c>
      <c r="F1733" s="58" t="str">
        <f>IF('Base tratada'!$E1733&lt;=15,"0-15 dias",
IF('Base tratada'!$E1733&lt;=30, "16-30 dias",
IF('Base tratada'!$E1733&lt;=45, "31-45 dias",
IF('Base tratada'!$E1733&lt;=60, "46-60 dias",
IF('Base tratada'!$E1733&lt;=75, "61-75 dias", "76-99 dias")))))</f>
        <v>0-15 dias</v>
      </c>
      <c r="G1733" s="38">
        <v>49</v>
      </c>
      <c r="H1733" s="60" t="str">
        <f>IF('Base tratada'!$G1733&lt;=29,"24–29",
IF('Base tratada'!$G1733&lt;=39,"30–39",
IF('Base tratada'!$G1733&lt;=49,"40–49",
IF('Base tratada'!$G1733&lt;=59,"50–59",
IF('Base tratada'!$G1733&lt;=69,"60–69",
"70–80")))))</f>
        <v>40–49</v>
      </c>
      <c r="I1733" s="34">
        <v>2488</v>
      </c>
      <c r="J1733" s="58" t="str">
        <f>IF('Base tratada'!$K1733=1,"Divorciado",
IF('Base tratada'!$L1733=1,"Casado",
IF('Base tratada'!$M1733=1, "Solteiro",
IF('Base tratada'!$N1733=1,"Juntos",
"Viúvo"))))</f>
        <v>Solteiro</v>
      </c>
      <c r="K1733" s="34">
        <v>0</v>
      </c>
      <c r="L1733" s="34">
        <v>0</v>
      </c>
      <c r="M1733" s="34">
        <v>1</v>
      </c>
      <c r="N1733" s="34">
        <v>0</v>
      </c>
      <c r="O1733" s="34">
        <v>0</v>
      </c>
      <c r="P1733" s="34">
        <v>0</v>
      </c>
      <c r="Q1733" s="34">
        <v>0</v>
      </c>
      <c r="R1733" s="34">
        <v>0</v>
      </c>
      <c r="S1733" s="34">
        <v>1</v>
      </c>
      <c r="T1733" s="34">
        <v>0</v>
      </c>
      <c r="U1733" s="35">
        <v>80</v>
      </c>
      <c r="V1733" s="35">
        <v>1</v>
      </c>
      <c r="W1733" s="35">
        <v>60</v>
      </c>
      <c r="X1733" s="35">
        <v>4</v>
      </c>
      <c r="Y1733" s="35">
        <v>6</v>
      </c>
      <c r="Z1733" s="35">
        <v>16</v>
      </c>
      <c r="AA1733" s="34">
        <v>2</v>
      </c>
      <c r="AB1733" s="34">
        <v>9</v>
      </c>
      <c r="AC1733" s="34">
        <v>5</v>
      </c>
      <c r="AD1733" s="34">
        <v>1</v>
      </c>
      <c r="AE1733" s="34">
        <v>2</v>
      </c>
      <c r="AF1733" s="58">
        <f>'Base tratada'!$AC1733+'Base tratada'!$AD1733+'Base tratada'!$AE1733</f>
        <v>8</v>
      </c>
      <c r="AG17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33" s="58" t="str">
        <f>IF('Base tratada'!$AC1733&gt;=MAX('Base tratada'!$AD1733,'Base tratada'!$AE1733),"Web",
IF('Base tratada'!$AD1733&gt;='Base tratada'!$AE1733,"Catalog",
"Store"))</f>
        <v>Web</v>
      </c>
      <c r="AI1733" s="59">
        <f>IF('Base tratada'!$AF1733=0,"0",'Base tratada'!$AK1733/'Base tratada'!$AF1733)</f>
        <v>18.875</v>
      </c>
      <c r="AJ1733" s="59" t="str">
        <f>IF('Base tratada'!$AI1733=0,"R$ 0",
IF('Base tratada'!$AI1733&lt;=25,"R$ 1–25",
IF('Base tratada'!$AI1733&lt;=50,"R$ 26–50",
"+R$ 50")))</f>
        <v>R$ 1–25</v>
      </c>
      <c r="AK1733" s="35">
        <v>151</v>
      </c>
      <c r="AL1733" s="58" t="str">
        <f>IF('Base tratada'!$AK1733&lt;=100,"R$ 0-100",
IF('Base tratada'!$AK1733&lt;=500,"R$ 101-500",
IF('Base tratada'!$AK1733&lt;=1000,"R$ 501-1000",
IF('Base tratada'!$AK1733&lt;=1500,"R$ 1001-1500",
"+R$ 1500"))))</f>
        <v>R$ 101-500</v>
      </c>
      <c r="AM1733" s="34">
        <v>0</v>
      </c>
      <c r="AN1733" s="34">
        <v>0</v>
      </c>
      <c r="AO1733" s="34">
        <v>0</v>
      </c>
      <c r="AP1733" s="34">
        <v>0</v>
      </c>
      <c r="AQ1733" s="34">
        <v>0</v>
      </c>
      <c r="AR1733" s="34">
        <v>0</v>
      </c>
      <c r="AS1733" s="34">
        <v>0</v>
      </c>
      <c r="AT1733" s="34">
        <v>3</v>
      </c>
      <c r="AU1733" s="34">
        <v>11</v>
      </c>
      <c r="AV1733" s="52">
        <v>135</v>
      </c>
      <c r="AW1733" s="57">
        <v>1</v>
      </c>
      <c r="AX1733" s="58" t="str">
        <f>IF(Tabela3[[#This Row],[Response]]=1, "Aceitou", "Não aceitou")</f>
        <v>Aceitou</v>
      </c>
      <c r="AY1733" s="55" t="str">
        <f>Tabela3[[#This Row],[Faixa Recência]] &amp; " | " &amp; Tabela3[[#This Row],[Faixa Gasto]] &amp; " | " &amp; Tabela3[[#This Row],[Faixa ticket médio]]</f>
        <v>0-15 dias | R$ 101-500 | R$ 1–25</v>
      </c>
      <c r="AZ17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3" s="36"/>
    </row>
    <row r="1734" spans="1:54" x14ac:dyDescent="0.25">
      <c r="A1734" s="61">
        <v>1733</v>
      </c>
      <c r="B1734" s="37">
        <v>38725</v>
      </c>
      <c r="C1734" s="34">
        <v>1</v>
      </c>
      <c r="D1734" s="34">
        <v>1</v>
      </c>
      <c r="E1734" s="34">
        <v>52</v>
      </c>
      <c r="F1734" s="58" t="str">
        <f>IF('Base tratada'!$E1734&lt;=15,"0-15 dias",
IF('Base tratada'!$E1734&lt;=30, "16-30 dias",
IF('Base tratada'!$E1734&lt;=45, "31-45 dias",
IF('Base tratada'!$E1734&lt;=60, "46-60 dias",
IF('Base tratada'!$E1734&lt;=75, "61-75 dias", "76-99 dias")))))</f>
        <v>46-60 dias</v>
      </c>
      <c r="G1734" s="38">
        <v>65</v>
      </c>
      <c r="H1734" s="60" t="str">
        <f>IF('Base tratada'!$G1734&lt;=29,"24–29",
IF('Base tratada'!$G1734&lt;=39,"30–39",
IF('Base tratada'!$G1734&lt;=49,"40–49",
IF('Base tratada'!$G1734&lt;=59,"50–59",
IF('Base tratada'!$G1734&lt;=69,"60–69",
"70–80")))))</f>
        <v>60–69</v>
      </c>
      <c r="I1734" s="34">
        <v>2209</v>
      </c>
      <c r="J1734" s="58" t="str">
        <f>IF('Base tratada'!$K1734=1,"Divorciado",
IF('Base tratada'!$L1734=1,"Casado",
IF('Base tratada'!$M1734=1, "Solteiro",
IF('Base tratada'!$N1734=1,"Juntos",
"Viúvo"))))</f>
        <v>Casado</v>
      </c>
      <c r="K1734" s="34">
        <v>0</v>
      </c>
      <c r="L1734" s="34">
        <v>1</v>
      </c>
      <c r="M1734" s="34">
        <v>0</v>
      </c>
      <c r="N1734" s="34">
        <v>0</v>
      </c>
      <c r="O1734" s="34">
        <v>0</v>
      </c>
      <c r="P1734" s="34">
        <v>0</v>
      </c>
      <c r="Q1734" s="34">
        <v>0</v>
      </c>
      <c r="R1734" s="34">
        <v>0</v>
      </c>
      <c r="S1734" s="34">
        <v>0</v>
      </c>
      <c r="T1734" s="34">
        <v>1</v>
      </c>
      <c r="U1734" s="35">
        <v>31</v>
      </c>
      <c r="V1734" s="35">
        <v>0</v>
      </c>
      <c r="W1734" s="35">
        <v>6</v>
      </c>
      <c r="X1734" s="35">
        <v>2</v>
      </c>
      <c r="Y1734" s="35">
        <v>1</v>
      </c>
      <c r="Z1734" s="35">
        <v>5</v>
      </c>
      <c r="AA1734" s="34">
        <v>2</v>
      </c>
      <c r="AB1734" s="34">
        <v>4</v>
      </c>
      <c r="AC1734" s="34">
        <v>1</v>
      </c>
      <c r="AD1734" s="34">
        <v>0</v>
      </c>
      <c r="AE1734" s="34">
        <v>4</v>
      </c>
      <c r="AF1734" s="58">
        <f>'Base tratada'!$AC1734+'Base tratada'!$AD1734+'Base tratada'!$AE1734</f>
        <v>5</v>
      </c>
      <c r="AG17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34" s="58" t="str">
        <f>IF('Base tratada'!$AC1734&gt;=MAX('Base tratada'!$AD1734,'Base tratada'!$AE1734),"Web",
IF('Base tratada'!$AD1734&gt;='Base tratada'!$AE1734,"Catalog",
"Store"))</f>
        <v>Store</v>
      </c>
      <c r="AI1734" s="59">
        <f>IF('Base tratada'!$AF1734=0,"0",'Base tratada'!$AK1734/'Base tratada'!$AF1734)</f>
        <v>8</v>
      </c>
      <c r="AJ1734" s="59" t="str">
        <f>IF('Base tratada'!$AI1734=0,"R$ 0",
IF('Base tratada'!$AI1734&lt;=25,"R$ 1–25",
IF('Base tratada'!$AI1734&lt;=50,"R$ 26–50",
"+R$ 50")))</f>
        <v>R$ 1–25</v>
      </c>
      <c r="AK1734" s="35">
        <v>40</v>
      </c>
      <c r="AL1734" s="58" t="str">
        <f>IF('Base tratada'!$AK1734&lt;=100,"R$ 0-100",
IF('Base tratada'!$AK1734&lt;=500,"R$ 101-500",
IF('Base tratada'!$AK1734&lt;=1000,"R$ 501-1000",
IF('Base tratada'!$AK1734&lt;=1500,"R$ 1001-1500",
"+R$ 1500"))))</f>
        <v>R$ 0-100</v>
      </c>
      <c r="AM1734" s="34">
        <v>0</v>
      </c>
      <c r="AN1734" s="34">
        <v>0</v>
      </c>
      <c r="AO1734" s="34">
        <v>0</v>
      </c>
      <c r="AP1734" s="34">
        <v>0</v>
      </c>
      <c r="AQ1734" s="34">
        <v>0</v>
      </c>
      <c r="AR1734" s="34">
        <v>0</v>
      </c>
      <c r="AS1734" s="34">
        <v>0</v>
      </c>
      <c r="AT1734" s="34">
        <v>3</v>
      </c>
      <c r="AU1734" s="34">
        <v>11</v>
      </c>
      <c r="AV1734" s="52">
        <v>35</v>
      </c>
      <c r="AW1734" s="57">
        <v>0</v>
      </c>
      <c r="AX1734" s="58" t="str">
        <f>IF(Tabela3[[#This Row],[Response]]=1, "Aceitou", "Não aceitou")</f>
        <v>Não aceitou</v>
      </c>
      <c r="AY1734" s="55" t="str">
        <f>Tabela3[[#This Row],[Faixa Recência]] &amp; " | " &amp; Tabela3[[#This Row],[Faixa Gasto]] &amp; " | " &amp; Tabela3[[#This Row],[Faixa ticket médio]]</f>
        <v>46-60 dias | R$ 0-100 | R$ 1–25</v>
      </c>
      <c r="AZ17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4" s="36"/>
    </row>
    <row r="1735" spans="1:54" x14ac:dyDescent="0.25">
      <c r="A1735" s="61">
        <v>1734</v>
      </c>
      <c r="B1735" s="37">
        <v>77981</v>
      </c>
      <c r="C1735" s="34">
        <v>1</v>
      </c>
      <c r="D1735" s="34">
        <v>0</v>
      </c>
      <c r="E1735" s="34">
        <v>78</v>
      </c>
      <c r="F1735" s="58" t="str">
        <f>IF('Base tratada'!$E1735&lt;=15,"0-15 dias",
IF('Base tratada'!$E1735&lt;=30, "16-30 dias",
IF('Base tratada'!$E1735&lt;=45, "31-45 dias",
IF('Base tratada'!$E1735&lt;=60, "46-60 dias",
IF('Base tratada'!$E1735&lt;=75, "61-75 dias", "76-99 dias")))))</f>
        <v>76-99 dias</v>
      </c>
      <c r="G1735" s="38">
        <v>48</v>
      </c>
      <c r="H1735" s="60" t="str">
        <f>IF('Base tratada'!$G1735&lt;=29,"24–29",
IF('Base tratada'!$G1735&lt;=39,"30–39",
IF('Base tratada'!$G1735&lt;=49,"40–49",
IF('Base tratada'!$G1735&lt;=59,"50–59",
IF('Base tratada'!$G1735&lt;=69,"60–69",
"70–80")))))</f>
        <v>40–49</v>
      </c>
      <c r="I1735" s="34">
        <v>2558</v>
      </c>
      <c r="J1735" s="58" t="str">
        <f>IF('Base tratada'!$K1735=1,"Divorciado",
IF('Base tratada'!$L1735=1,"Casado",
IF('Base tratada'!$M1735=1, "Solteiro",
IF('Base tratada'!$N1735=1,"Juntos",
"Viúvo"))))</f>
        <v>Casado</v>
      </c>
      <c r="K1735" s="34">
        <v>0</v>
      </c>
      <c r="L1735" s="34">
        <v>1</v>
      </c>
      <c r="M1735" s="34">
        <v>0</v>
      </c>
      <c r="N1735" s="34">
        <v>0</v>
      </c>
      <c r="O1735" s="34">
        <v>0</v>
      </c>
      <c r="P1735" s="34">
        <v>0</v>
      </c>
      <c r="Q1735" s="34">
        <v>0</v>
      </c>
      <c r="R1735" s="34">
        <v>1</v>
      </c>
      <c r="S1735" s="34">
        <v>0</v>
      </c>
      <c r="T1735" s="34">
        <v>0</v>
      </c>
      <c r="U1735" s="35">
        <v>138</v>
      </c>
      <c r="V1735" s="35">
        <v>120</v>
      </c>
      <c r="W1735" s="35">
        <v>204</v>
      </c>
      <c r="X1735" s="35">
        <v>16</v>
      </c>
      <c r="Y1735" s="35">
        <v>126</v>
      </c>
      <c r="Z1735" s="35">
        <v>60</v>
      </c>
      <c r="AA1735" s="34">
        <v>3</v>
      </c>
      <c r="AB1735" s="34">
        <v>5</v>
      </c>
      <c r="AC1735" s="34">
        <v>7</v>
      </c>
      <c r="AD1735" s="34">
        <v>4</v>
      </c>
      <c r="AE1735" s="34">
        <v>7</v>
      </c>
      <c r="AF1735" s="58">
        <f>'Base tratada'!$AC1735+'Base tratada'!$AD1735+'Base tratada'!$AE1735</f>
        <v>18</v>
      </c>
      <c r="AG17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35" s="58" t="str">
        <f>IF('Base tratada'!$AC1735&gt;=MAX('Base tratada'!$AD1735,'Base tratada'!$AE1735),"Web",
IF('Base tratada'!$AD1735&gt;='Base tratada'!$AE1735,"Catalog",
"Store"))</f>
        <v>Web</v>
      </c>
      <c r="AI1735" s="59">
        <f>IF('Base tratada'!$AF1735=0,"0",'Base tratada'!$AK1735/'Base tratada'!$AF1735)</f>
        <v>33.555555555555557</v>
      </c>
      <c r="AJ1735" s="59" t="str">
        <f>IF('Base tratada'!$AI1735=0,"R$ 0",
IF('Base tratada'!$AI1735&lt;=25,"R$ 1–25",
IF('Base tratada'!$AI1735&lt;=50,"R$ 26–50",
"+R$ 50")))</f>
        <v>R$ 26–50</v>
      </c>
      <c r="AK1735" s="35">
        <v>604</v>
      </c>
      <c r="AL1735" s="58" t="str">
        <f>IF('Base tratada'!$AK1735&lt;=100,"R$ 0-100",
IF('Base tratada'!$AK1735&lt;=500,"R$ 101-500",
IF('Base tratada'!$AK1735&lt;=1000,"R$ 501-1000",
IF('Base tratada'!$AK1735&lt;=1500,"R$ 1001-1500",
"+R$ 1500"))))</f>
        <v>R$ 501-1000</v>
      </c>
      <c r="AM1735" s="34">
        <v>0</v>
      </c>
      <c r="AN1735" s="34">
        <v>0</v>
      </c>
      <c r="AO1735" s="34">
        <v>0</v>
      </c>
      <c r="AP1735" s="34">
        <v>0</v>
      </c>
      <c r="AQ1735" s="34">
        <v>0</v>
      </c>
      <c r="AR1735" s="34">
        <v>0</v>
      </c>
      <c r="AS1735" s="34">
        <v>0</v>
      </c>
      <c r="AT1735" s="34">
        <v>3</v>
      </c>
      <c r="AU1735" s="34">
        <v>11</v>
      </c>
      <c r="AV1735" s="52">
        <v>544</v>
      </c>
      <c r="AW1735" s="57">
        <v>0</v>
      </c>
      <c r="AX1735" s="58" t="str">
        <f>IF(Tabela3[[#This Row],[Response]]=1, "Aceitou", "Não aceitou")</f>
        <v>Não aceitou</v>
      </c>
      <c r="AY1735" s="55" t="str">
        <f>Tabela3[[#This Row],[Faixa Recência]] &amp; " | " &amp; Tabela3[[#This Row],[Faixa Gasto]] &amp; " | " &amp; Tabela3[[#This Row],[Faixa ticket médio]]</f>
        <v>76-99 dias | R$ 501-1000 | R$ 26–50</v>
      </c>
      <c r="AZ17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5" s="36"/>
    </row>
    <row r="1736" spans="1:54" x14ac:dyDescent="0.25">
      <c r="A1736" s="61">
        <v>1735</v>
      </c>
      <c r="B1736" s="37">
        <v>62905</v>
      </c>
      <c r="C1736" s="34">
        <v>0</v>
      </c>
      <c r="D1736" s="34">
        <v>1</v>
      </c>
      <c r="E1736" s="34">
        <v>68</v>
      </c>
      <c r="F1736" s="58" t="str">
        <f>IF('Base tratada'!$E1736&lt;=15,"0-15 dias",
IF('Base tratada'!$E1736&lt;=30, "16-30 dias",
IF('Base tratada'!$E1736&lt;=45, "31-45 dias",
IF('Base tratada'!$E1736&lt;=60, "46-60 dias",
IF('Base tratada'!$E1736&lt;=75, "61-75 dias", "76-99 dias")))))</f>
        <v>61-75 dias</v>
      </c>
      <c r="G1736" s="38">
        <v>56</v>
      </c>
      <c r="H1736" s="60" t="str">
        <f>IF('Base tratada'!$G1736&lt;=29,"24–29",
IF('Base tratada'!$G1736&lt;=39,"30–39",
IF('Base tratada'!$G1736&lt;=49,"40–49",
IF('Base tratada'!$G1736&lt;=59,"50–59",
IF('Base tratada'!$G1736&lt;=69,"60–69",
"70–80")))))</f>
        <v>50–59</v>
      </c>
      <c r="I1736" s="34">
        <v>2451</v>
      </c>
      <c r="J1736" s="58" t="str">
        <f>IF('Base tratada'!$K1736=1,"Divorciado",
IF('Base tratada'!$L1736=1,"Casado",
IF('Base tratada'!$M1736=1, "Solteiro",
IF('Base tratada'!$N1736=1,"Juntos",
"Viúvo"))))</f>
        <v>Casado</v>
      </c>
      <c r="K1736" s="34">
        <v>0</v>
      </c>
      <c r="L1736" s="34">
        <v>1</v>
      </c>
      <c r="M1736" s="34">
        <v>0</v>
      </c>
      <c r="N1736" s="34">
        <v>0</v>
      </c>
      <c r="O1736" s="34">
        <v>0</v>
      </c>
      <c r="P1736" s="34">
        <v>1</v>
      </c>
      <c r="Q1736" s="34">
        <v>0</v>
      </c>
      <c r="R1736" s="34">
        <v>0</v>
      </c>
      <c r="S1736" s="34">
        <v>0</v>
      </c>
      <c r="T1736" s="34">
        <v>0</v>
      </c>
      <c r="U1736" s="35">
        <v>166</v>
      </c>
      <c r="V1736" s="35">
        <v>75</v>
      </c>
      <c r="W1736" s="35">
        <v>96</v>
      </c>
      <c r="X1736" s="35">
        <v>119</v>
      </c>
      <c r="Y1736" s="35">
        <v>107</v>
      </c>
      <c r="Z1736" s="35">
        <v>59</v>
      </c>
      <c r="AA1736" s="34">
        <v>3</v>
      </c>
      <c r="AB1736" s="34">
        <v>4</v>
      </c>
      <c r="AC1736" s="34">
        <v>7</v>
      </c>
      <c r="AD1736" s="34">
        <v>2</v>
      </c>
      <c r="AE1736" s="34">
        <v>8</v>
      </c>
      <c r="AF1736" s="58">
        <f>'Base tratada'!$AC1736+'Base tratada'!$AD1736+'Base tratada'!$AE1736</f>
        <v>17</v>
      </c>
      <c r="AG17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36" s="58" t="str">
        <f>IF('Base tratada'!$AC1736&gt;=MAX('Base tratada'!$AD1736,'Base tratada'!$AE1736),"Web",
IF('Base tratada'!$AD1736&gt;='Base tratada'!$AE1736,"Catalog",
"Store"))</f>
        <v>Store</v>
      </c>
      <c r="AI1736" s="59">
        <f>IF('Base tratada'!$AF1736=0,"0",'Base tratada'!$AK1736/'Base tratada'!$AF1736)</f>
        <v>33.117647058823529</v>
      </c>
      <c r="AJ1736" s="59" t="str">
        <f>IF('Base tratada'!$AI1736=0,"R$ 0",
IF('Base tratada'!$AI1736&lt;=25,"R$ 1–25",
IF('Base tratada'!$AI1736&lt;=50,"R$ 26–50",
"+R$ 50")))</f>
        <v>R$ 26–50</v>
      </c>
      <c r="AK1736" s="35">
        <v>563</v>
      </c>
      <c r="AL1736" s="58" t="str">
        <f>IF('Base tratada'!$AK1736&lt;=100,"R$ 0-100",
IF('Base tratada'!$AK1736&lt;=500,"R$ 101-500",
IF('Base tratada'!$AK1736&lt;=1000,"R$ 501-1000",
IF('Base tratada'!$AK1736&lt;=1500,"R$ 1001-1500",
"+R$ 1500"))))</f>
        <v>R$ 501-1000</v>
      </c>
      <c r="AM1736" s="34">
        <v>0</v>
      </c>
      <c r="AN1736" s="34">
        <v>0</v>
      </c>
      <c r="AO1736" s="34">
        <v>0</v>
      </c>
      <c r="AP1736" s="34">
        <v>0</v>
      </c>
      <c r="AQ1736" s="34">
        <v>0</v>
      </c>
      <c r="AR1736" s="34">
        <v>0</v>
      </c>
      <c r="AS1736" s="34">
        <v>0</v>
      </c>
      <c r="AT1736" s="34">
        <v>3</v>
      </c>
      <c r="AU1736" s="34">
        <v>11</v>
      </c>
      <c r="AV1736" s="52">
        <v>504</v>
      </c>
      <c r="AW1736" s="57">
        <v>0</v>
      </c>
      <c r="AX1736" s="58" t="str">
        <f>IF(Tabela3[[#This Row],[Response]]=1, "Aceitou", "Não aceitou")</f>
        <v>Não aceitou</v>
      </c>
      <c r="AY1736" s="55" t="str">
        <f>Tabela3[[#This Row],[Faixa Recência]] &amp; " | " &amp; Tabela3[[#This Row],[Faixa Gasto]] &amp; " | " &amp; Tabela3[[#This Row],[Faixa ticket médio]]</f>
        <v>61-75 dias | R$ 501-1000 | R$ 26–50</v>
      </c>
      <c r="AZ17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6" s="36"/>
    </row>
    <row r="1737" spans="1:54" x14ac:dyDescent="0.25">
      <c r="A1737" s="61">
        <v>1736</v>
      </c>
      <c r="B1737" s="37">
        <v>13533</v>
      </c>
      <c r="C1737" s="34">
        <v>1</v>
      </c>
      <c r="D1737" s="34">
        <v>0</v>
      </c>
      <c r="E1737" s="34">
        <v>45</v>
      </c>
      <c r="F1737" s="58" t="str">
        <f>IF('Base tratada'!$E1737&lt;=15,"0-15 dias",
IF('Base tratada'!$E1737&lt;=30, "16-30 dias",
IF('Base tratada'!$E1737&lt;=45, "31-45 dias",
IF('Base tratada'!$E1737&lt;=60, "46-60 dias",
IF('Base tratada'!$E1737&lt;=75, "61-75 dias", "76-99 dias")))))</f>
        <v>31-45 dias</v>
      </c>
      <c r="G1737" s="38">
        <v>41</v>
      </c>
      <c r="H1737" s="60" t="str">
        <f>IF('Base tratada'!$G1737&lt;=29,"24–29",
IF('Base tratada'!$G1737&lt;=39,"30–39",
IF('Base tratada'!$G1737&lt;=49,"40–49",
IF('Base tratada'!$G1737&lt;=59,"50–59",
IF('Base tratada'!$G1737&lt;=69,"60–69",
"70–80")))))</f>
        <v>40–49</v>
      </c>
      <c r="I1737" s="34">
        <v>2635</v>
      </c>
      <c r="J1737" s="58" t="str">
        <f>IF('Base tratada'!$K1737=1,"Divorciado",
IF('Base tratada'!$L1737=1,"Casado",
IF('Base tratada'!$M1737=1, "Solteiro",
IF('Base tratada'!$N1737=1,"Juntos",
"Viúvo"))))</f>
        <v>Divorciado</v>
      </c>
      <c r="K1737" s="34">
        <v>1</v>
      </c>
      <c r="L1737" s="34">
        <v>0</v>
      </c>
      <c r="M1737" s="34">
        <v>0</v>
      </c>
      <c r="N1737" s="34">
        <v>0</v>
      </c>
      <c r="O1737" s="34">
        <v>0</v>
      </c>
      <c r="P1737" s="34">
        <v>1</v>
      </c>
      <c r="Q1737" s="34">
        <v>0</v>
      </c>
      <c r="R1737" s="34">
        <v>0</v>
      </c>
      <c r="S1737" s="34">
        <v>0</v>
      </c>
      <c r="T1737" s="34">
        <v>0</v>
      </c>
      <c r="U1737" s="35">
        <v>12</v>
      </c>
      <c r="V1737" s="35">
        <v>3</v>
      </c>
      <c r="W1737" s="35">
        <v>8</v>
      </c>
      <c r="X1737" s="35">
        <v>8</v>
      </c>
      <c r="Y1737" s="35">
        <v>0</v>
      </c>
      <c r="Z1737" s="35">
        <v>17</v>
      </c>
      <c r="AA1737" s="34">
        <v>2</v>
      </c>
      <c r="AB1737" s="34">
        <v>7</v>
      </c>
      <c r="AC1737" s="34">
        <v>2</v>
      </c>
      <c r="AD1737" s="34">
        <v>0</v>
      </c>
      <c r="AE1737" s="34">
        <v>3</v>
      </c>
      <c r="AF1737" s="58">
        <f>'Base tratada'!$AC1737+'Base tratada'!$AD1737+'Base tratada'!$AE1737</f>
        <v>5</v>
      </c>
      <c r="AG17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37" s="58" t="str">
        <f>IF('Base tratada'!$AC1737&gt;=MAX('Base tratada'!$AD1737,'Base tratada'!$AE1737),"Web",
IF('Base tratada'!$AD1737&gt;='Base tratada'!$AE1737,"Catalog",
"Store"))</f>
        <v>Store</v>
      </c>
      <c r="AI1737" s="59">
        <f>IF('Base tratada'!$AF1737=0,"0",'Base tratada'!$AK1737/'Base tratada'!$AF1737)</f>
        <v>6.2</v>
      </c>
      <c r="AJ1737" s="59" t="str">
        <f>IF('Base tratada'!$AI1737=0,"R$ 0",
IF('Base tratada'!$AI1737&lt;=25,"R$ 1–25",
IF('Base tratada'!$AI1737&lt;=50,"R$ 26–50",
"+R$ 50")))</f>
        <v>R$ 1–25</v>
      </c>
      <c r="AK1737" s="35">
        <v>31</v>
      </c>
      <c r="AL1737" s="58" t="str">
        <f>IF('Base tratada'!$AK1737&lt;=100,"R$ 0-100",
IF('Base tratada'!$AK1737&lt;=500,"R$ 101-500",
IF('Base tratada'!$AK1737&lt;=1000,"R$ 501-1000",
IF('Base tratada'!$AK1737&lt;=1500,"R$ 1001-1500",
"+R$ 1500"))))</f>
        <v>R$ 0-100</v>
      </c>
      <c r="AM1737" s="34">
        <v>0</v>
      </c>
      <c r="AN1737" s="34">
        <v>0</v>
      </c>
      <c r="AO1737" s="34">
        <v>0</v>
      </c>
      <c r="AP1737" s="34">
        <v>0</v>
      </c>
      <c r="AQ1737" s="34">
        <v>0</v>
      </c>
      <c r="AR1737" s="34">
        <v>0</v>
      </c>
      <c r="AS1737" s="34">
        <v>0</v>
      </c>
      <c r="AT1737" s="34">
        <v>3</v>
      </c>
      <c r="AU1737" s="34">
        <v>11</v>
      </c>
      <c r="AV1737" s="52">
        <v>14</v>
      </c>
      <c r="AW1737" s="57">
        <v>0</v>
      </c>
      <c r="AX1737" s="58" t="str">
        <f>IF(Tabela3[[#This Row],[Response]]=1, "Aceitou", "Não aceitou")</f>
        <v>Não aceitou</v>
      </c>
      <c r="AY1737" s="55" t="str">
        <f>Tabela3[[#This Row],[Faixa Recência]] &amp; " | " &amp; Tabela3[[#This Row],[Faixa Gasto]] &amp; " | " &amp; Tabela3[[#This Row],[Faixa ticket médio]]</f>
        <v>31-45 dias | R$ 0-100 | R$ 1–25</v>
      </c>
      <c r="AZ17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7" s="36"/>
    </row>
    <row r="1738" spans="1:54" x14ac:dyDescent="0.25">
      <c r="A1738" s="61">
        <v>1737</v>
      </c>
      <c r="B1738" s="37">
        <v>59481</v>
      </c>
      <c r="C1738" s="34">
        <v>0</v>
      </c>
      <c r="D1738" s="34">
        <v>1</v>
      </c>
      <c r="E1738" s="34">
        <v>47</v>
      </c>
      <c r="F1738" s="58" t="str">
        <f>IF('Base tratada'!$E1738&lt;=15,"0-15 dias",
IF('Base tratada'!$E1738&lt;=30, "16-30 dias",
IF('Base tratada'!$E1738&lt;=45, "31-45 dias",
IF('Base tratada'!$E1738&lt;=60, "46-60 dias",
IF('Base tratada'!$E1738&lt;=75, "61-75 dias", "76-99 dias")))))</f>
        <v>46-60 dias</v>
      </c>
      <c r="G1738" s="38">
        <v>45</v>
      </c>
      <c r="H1738" s="60" t="str">
        <f>IF('Base tratada'!$G1738&lt;=29,"24–29",
IF('Base tratada'!$G1738&lt;=39,"30–39",
IF('Base tratada'!$G1738&lt;=49,"40–49",
IF('Base tratada'!$G1738&lt;=59,"50–59",
IF('Base tratada'!$G1738&lt;=69,"60–69",
"70–80")))))</f>
        <v>40–49</v>
      </c>
      <c r="I1738" s="34">
        <v>2408</v>
      </c>
      <c r="J1738" s="58" t="str">
        <f>IF('Base tratada'!$K1738=1,"Divorciado",
IF('Base tratada'!$L1738=1,"Casado",
IF('Base tratada'!$M1738=1, "Solteiro",
IF('Base tratada'!$N1738=1,"Juntos",
"Viúvo"))))</f>
        <v>Juntos</v>
      </c>
      <c r="K1738" s="34">
        <v>0</v>
      </c>
      <c r="L1738" s="34">
        <v>0</v>
      </c>
      <c r="M1738" s="34">
        <v>0</v>
      </c>
      <c r="N1738" s="34">
        <v>1</v>
      </c>
      <c r="O1738" s="34">
        <v>0</v>
      </c>
      <c r="P1738" s="34">
        <v>0</v>
      </c>
      <c r="Q1738" s="34">
        <v>0</v>
      </c>
      <c r="R1738" s="34">
        <v>1</v>
      </c>
      <c r="S1738" s="34">
        <v>0</v>
      </c>
      <c r="T1738" s="34">
        <v>0</v>
      </c>
      <c r="U1738" s="35">
        <v>178</v>
      </c>
      <c r="V1738" s="35">
        <v>3</v>
      </c>
      <c r="W1738" s="35">
        <v>85</v>
      </c>
      <c r="X1738" s="35">
        <v>71</v>
      </c>
      <c r="Y1738" s="35">
        <v>66</v>
      </c>
      <c r="Z1738" s="35">
        <v>58</v>
      </c>
      <c r="AA1738" s="34">
        <v>2</v>
      </c>
      <c r="AB1738" s="34">
        <v>2</v>
      </c>
      <c r="AC1738" s="34">
        <v>3</v>
      </c>
      <c r="AD1738" s="34">
        <v>3</v>
      </c>
      <c r="AE1738" s="34">
        <v>8</v>
      </c>
      <c r="AF1738" s="58">
        <f>'Base tratada'!$AC1738+'Base tratada'!$AD1738+'Base tratada'!$AE1738</f>
        <v>14</v>
      </c>
      <c r="AG17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38" s="58" t="str">
        <f>IF('Base tratada'!$AC1738&gt;=MAX('Base tratada'!$AD1738,'Base tratada'!$AE1738),"Web",
IF('Base tratada'!$AD1738&gt;='Base tratada'!$AE1738,"Catalog",
"Store"))</f>
        <v>Store</v>
      </c>
      <c r="AI1738" s="59">
        <f>IF('Base tratada'!$AF1738=0,"0",'Base tratada'!$AK1738/'Base tratada'!$AF1738)</f>
        <v>28.785714285714285</v>
      </c>
      <c r="AJ1738" s="59" t="str">
        <f>IF('Base tratada'!$AI1738=0,"R$ 0",
IF('Base tratada'!$AI1738&lt;=25,"R$ 1–25",
IF('Base tratada'!$AI1738&lt;=50,"R$ 26–50",
"+R$ 50")))</f>
        <v>R$ 26–50</v>
      </c>
      <c r="AK1738" s="35">
        <v>403</v>
      </c>
      <c r="AL1738" s="58" t="str">
        <f>IF('Base tratada'!$AK1738&lt;=100,"R$ 0-100",
IF('Base tratada'!$AK1738&lt;=500,"R$ 101-500",
IF('Base tratada'!$AK1738&lt;=1000,"R$ 501-1000",
IF('Base tratada'!$AK1738&lt;=1500,"R$ 1001-1500",
"+R$ 1500"))))</f>
        <v>R$ 101-500</v>
      </c>
      <c r="AM1738" s="34">
        <v>0</v>
      </c>
      <c r="AN1738" s="34">
        <v>0</v>
      </c>
      <c r="AO1738" s="34">
        <v>0</v>
      </c>
      <c r="AP1738" s="34">
        <v>0</v>
      </c>
      <c r="AQ1738" s="34">
        <v>0</v>
      </c>
      <c r="AR1738" s="34">
        <v>0</v>
      </c>
      <c r="AS1738" s="34">
        <v>0</v>
      </c>
      <c r="AT1738" s="34">
        <v>3</v>
      </c>
      <c r="AU1738" s="34">
        <v>11</v>
      </c>
      <c r="AV1738" s="52">
        <v>345</v>
      </c>
      <c r="AW1738" s="57">
        <v>0</v>
      </c>
      <c r="AX1738" s="58" t="str">
        <f>IF(Tabela3[[#This Row],[Response]]=1, "Aceitou", "Não aceitou")</f>
        <v>Não aceitou</v>
      </c>
      <c r="AY1738" s="55" t="str">
        <f>Tabela3[[#This Row],[Faixa Recência]] &amp; " | " &amp; Tabela3[[#This Row],[Faixa Gasto]] &amp; " | " &amp; Tabela3[[#This Row],[Faixa ticket médio]]</f>
        <v>46-60 dias | R$ 101-500 | R$ 26–50</v>
      </c>
      <c r="AZ17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8" s="36"/>
    </row>
    <row r="1739" spans="1:54" x14ac:dyDescent="0.25">
      <c r="A1739" s="61">
        <v>1738</v>
      </c>
      <c r="B1739" s="37">
        <v>72117</v>
      </c>
      <c r="C1739" s="34">
        <v>0</v>
      </c>
      <c r="D1739" s="34">
        <v>1</v>
      </c>
      <c r="E1739" s="34">
        <v>34</v>
      </c>
      <c r="F1739" s="58" t="str">
        <f>IF('Base tratada'!$E1739&lt;=15,"0-15 dias",
IF('Base tratada'!$E1739&lt;=30, "16-30 dias",
IF('Base tratada'!$E1739&lt;=45, "31-45 dias",
IF('Base tratada'!$E1739&lt;=60, "46-60 dias",
IF('Base tratada'!$E1739&lt;=75, "61-75 dias", "76-99 dias")))))</f>
        <v>31-45 dias</v>
      </c>
      <c r="G1739" s="38">
        <v>43</v>
      </c>
      <c r="H1739" s="60" t="str">
        <f>IF('Base tratada'!$G1739&lt;=29,"24–29",
IF('Base tratada'!$G1739&lt;=39,"30–39",
IF('Base tratada'!$G1739&lt;=49,"40–49",
IF('Base tratada'!$G1739&lt;=59,"50–59",
IF('Base tratada'!$G1739&lt;=69,"60–69",
"70–80")))))</f>
        <v>40–49</v>
      </c>
      <c r="I1739" s="34">
        <v>2472</v>
      </c>
      <c r="J1739" s="58" t="str">
        <f>IF('Base tratada'!$K1739=1,"Divorciado",
IF('Base tratada'!$L1739=1,"Casado",
IF('Base tratada'!$M1739=1, "Solteiro",
IF('Base tratada'!$N1739=1,"Juntos",
"Viúvo"))))</f>
        <v>Casado</v>
      </c>
      <c r="K1739" s="34">
        <v>0</v>
      </c>
      <c r="L1739" s="34">
        <v>1</v>
      </c>
      <c r="M1739" s="34">
        <v>0</v>
      </c>
      <c r="N1739" s="34">
        <v>0</v>
      </c>
      <c r="O1739" s="34">
        <v>0</v>
      </c>
      <c r="P1739" s="34">
        <v>0</v>
      </c>
      <c r="Q1739" s="34">
        <v>0</v>
      </c>
      <c r="R1739" s="34">
        <v>1</v>
      </c>
      <c r="S1739" s="34">
        <v>0</v>
      </c>
      <c r="T1739" s="34">
        <v>0</v>
      </c>
      <c r="U1739" s="35">
        <v>707</v>
      </c>
      <c r="V1739" s="35">
        <v>20</v>
      </c>
      <c r="W1739" s="35">
        <v>171</v>
      </c>
      <c r="X1739" s="35">
        <v>65</v>
      </c>
      <c r="Y1739" s="35">
        <v>60</v>
      </c>
      <c r="Z1739" s="35">
        <v>50</v>
      </c>
      <c r="AA1739" s="34">
        <v>1</v>
      </c>
      <c r="AB1739" s="34">
        <v>5</v>
      </c>
      <c r="AC1739" s="34">
        <v>9</v>
      </c>
      <c r="AD1739" s="34">
        <v>7</v>
      </c>
      <c r="AE1739" s="34">
        <v>9</v>
      </c>
      <c r="AF1739" s="58">
        <f>'Base tratada'!$AC1739+'Base tratada'!$AD1739+'Base tratada'!$AE1739</f>
        <v>25</v>
      </c>
      <c r="AG17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39" s="58" t="str">
        <f>IF('Base tratada'!$AC1739&gt;=MAX('Base tratada'!$AD1739,'Base tratada'!$AE1739),"Web",
IF('Base tratada'!$AD1739&gt;='Base tratada'!$AE1739,"Catalog",
"Store"))</f>
        <v>Web</v>
      </c>
      <c r="AI1739" s="59">
        <f>IF('Base tratada'!$AF1739=0,"0",'Base tratada'!$AK1739/'Base tratada'!$AF1739)</f>
        <v>40.92</v>
      </c>
      <c r="AJ1739" s="59" t="str">
        <f>IF('Base tratada'!$AI1739=0,"R$ 0",
IF('Base tratada'!$AI1739&lt;=25,"R$ 1–25",
IF('Base tratada'!$AI1739&lt;=50,"R$ 26–50",
"+R$ 50")))</f>
        <v>R$ 26–50</v>
      </c>
      <c r="AK1739" s="35">
        <v>1023</v>
      </c>
      <c r="AL1739" s="58" t="str">
        <f>IF('Base tratada'!$AK1739&lt;=100,"R$ 0-100",
IF('Base tratada'!$AK1739&lt;=500,"R$ 101-500",
IF('Base tratada'!$AK1739&lt;=1000,"R$ 501-1000",
IF('Base tratada'!$AK1739&lt;=1500,"R$ 1001-1500",
"+R$ 1500"))))</f>
        <v>R$ 1001-1500</v>
      </c>
      <c r="AM1739" s="34">
        <v>0</v>
      </c>
      <c r="AN1739" s="34">
        <v>0</v>
      </c>
      <c r="AO1739" s="34">
        <v>0</v>
      </c>
      <c r="AP1739" s="34">
        <v>0</v>
      </c>
      <c r="AQ1739" s="34">
        <v>0</v>
      </c>
      <c r="AR1739" s="34">
        <v>0</v>
      </c>
      <c r="AS1739" s="34">
        <v>0</v>
      </c>
      <c r="AT1739" s="34">
        <v>3</v>
      </c>
      <c r="AU1739" s="34">
        <v>11</v>
      </c>
      <c r="AV1739" s="52">
        <v>973</v>
      </c>
      <c r="AW1739" s="57">
        <v>0</v>
      </c>
      <c r="AX1739" s="58" t="str">
        <f>IF(Tabela3[[#This Row],[Response]]=1, "Aceitou", "Não aceitou")</f>
        <v>Não aceitou</v>
      </c>
      <c r="AY1739" s="55" t="str">
        <f>Tabela3[[#This Row],[Faixa Recência]] &amp; " | " &amp; Tabela3[[#This Row],[Faixa Gasto]] &amp; " | " &amp; Tabela3[[#This Row],[Faixa ticket médio]]</f>
        <v>31-45 dias | R$ 1001-1500 | R$ 26–50</v>
      </c>
      <c r="AZ17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39" s="36"/>
    </row>
    <row r="1740" spans="1:54" x14ac:dyDescent="0.25">
      <c r="A1740" s="61">
        <v>1739</v>
      </c>
      <c r="B1740" s="37">
        <v>21955</v>
      </c>
      <c r="C1740" s="34">
        <v>1</v>
      </c>
      <c r="D1740" s="34">
        <v>0</v>
      </c>
      <c r="E1740" s="34">
        <v>81</v>
      </c>
      <c r="F1740" s="58" t="str">
        <f>IF('Base tratada'!$E1740&lt;=15,"0-15 dias",
IF('Base tratada'!$E1740&lt;=30, "16-30 dias",
IF('Base tratada'!$E1740&lt;=45, "31-45 dias",
IF('Base tratada'!$E1740&lt;=60, "46-60 dias",
IF('Base tratada'!$E1740&lt;=75, "61-75 dias", "76-99 dias")))))</f>
        <v>76-99 dias</v>
      </c>
      <c r="G1740" s="38">
        <v>34</v>
      </c>
      <c r="H1740" s="60" t="str">
        <f>IF('Base tratada'!$G1740&lt;=29,"24–29",
IF('Base tratada'!$G1740&lt;=39,"30–39",
IF('Base tratada'!$G1740&lt;=49,"40–49",
IF('Base tratada'!$G1740&lt;=59,"50–59",
IF('Base tratada'!$G1740&lt;=69,"60–69",
"70–80")))))</f>
        <v>30–39</v>
      </c>
      <c r="I1740" s="34">
        <v>2454</v>
      </c>
      <c r="J1740" s="58" t="str">
        <f>IF('Base tratada'!$K1740=1,"Divorciado",
IF('Base tratada'!$L1740=1,"Casado",
IF('Base tratada'!$M1740=1, "Solteiro",
IF('Base tratada'!$N1740=1,"Juntos",
"Viúvo"))))</f>
        <v>Casado</v>
      </c>
      <c r="K1740" s="34">
        <v>0</v>
      </c>
      <c r="L1740" s="34">
        <v>1</v>
      </c>
      <c r="M1740" s="34">
        <v>0</v>
      </c>
      <c r="N1740" s="34">
        <v>0</v>
      </c>
      <c r="O1740" s="34">
        <v>0</v>
      </c>
      <c r="P1740" s="34">
        <v>1</v>
      </c>
      <c r="Q1740" s="34">
        <v>0</v>
      </c>
      <c r="R1740" s="34">
        <v>0</v>
      </c>
      <c r="S1740" s="34">
        <v>0</v>
      </c>
      <c r="T1740" s="34">
        <v>0</v>
      </c>
      <c r="U1740" s="35">
        <v>5</v>
      </c>
      <c r="V1740" s="35">
        <v>1</v>
      </c>
      <c r="W1740" s="35">
        <v>7</v>
      </c>
      <c r="X1740" s="35">
        <v>17</v>
      </c>
      <c r="Y1740" s="35">
        <v>14</v>
      </c>
      <c r="Z1740" s="35">
        <v>11</v>
      </c>
      <c r="AA1740" s="34">
        <v>2</v>
      </c>
      <c r="AB1740" s="34">
        <v>6</v>
      </c>
      <c r="AC1740" s="34">
        <v>2</v>
      </c>
      <c r="AD1740" s="34">
        <v>1</v>
      </c>
      <c r="AE1740" s="34">
        <v>3</v>
      </c>
      <c r="AF1740" s="58">
        <f>'Base tratada'!$AC1740+'Base tratada'!$AD1740+'Base tratada'!$AE1740</f>
        <v>6</v>
      </c>
      <c r="AG17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40" s="58" t="str">
        <f>IF('Base tratada'!$AC1740&gt;=MAX('Base tratada'!$AD1740,'Base tratada'!$AE1740),"Web",
IF('Base tratada'!$AD1740&gt;='Base tratada'!$AE1740,"Catalog",
"Store"))</f>
        <v>Store</v>
      </c>
      <c r="AI1740" s="59">
        <f>IF('Base tratada'!$AF1740=0,"0",'Base tratada'!$AK1740/'Base tratada'!$AF1740)</f>
        <v>7.333333333333333</v>
      </c>
      <c r="AJ1740" s="59" t="str">
        <f>IF('Base tratada'!$AI1740=0,"R$ 0",
IF('Base tratada'!$AI1740&lt;=25,"R$ 1–25",
IF('Base tratada'!$AI1740&lt;=50,"R$ 26–50",
"+R$ 50")))</f>
        <v>R$ 1–25</v>
      </c>
      <c r="AK1740" s="35">
        <v>44</v>
      </c>
      <c r="AL1740" s="58" t="str">
        <f>IF('Base tratada'!$AK1740&lt;=100,"R$ 0-100",
IF('Base tratada'!$AK1740&lt;=500,"R$ 101-500",
IF('Base tratada'!$AK1740&lt;=1000,"R$ 501-1000",
IF('Base tratada'!$AK1740&lt;=1500,"R$ 1001-1500",
"+R$ 1500"))))</f>
        <v>R$ 0-100</v>
      </c>
      <c r="AM1740" s="34">
        <v>0</v>
      </c>
      <c r="AN1740" s="34">
        <v>0</v>
      </c>
      <c r="AO1740" s="34">
        <v>0</v>
      </c>
      <c r="AP1740" s="34">
        <v>0</v>
      </c>
      <c r="AQ1740" s="34">
        <v>0</v>
      </c>
      <c r="AR1740" s="34">
        <v>0</v>
      </c>
      <c r="AS1740" s="34">
        <v>0</v>
      </c>
      <c r="AT1740" s="34">
        <v>3</v>
      </c>
      <c r="AU1740" s="34">
        <v>11</v>
      </c>
      <c r="AV1740" s="52">
        <v>33</v>
      </c>
      <c r="AW1740" s="57">
        <v>0</v>
      </c>
      <c r="AX1740" s="58" t="str">
        <f>IF(Tabela3[[#This Row],[Response]]=1, "Aceitou", "Não aceitou")</f>
        <v>Não aceitou</v>
      </c>
      <c r="AY1740" s="55" t="str">
        <f>Tabela3[[#This Row],[Faixa Recência]] &amp; " | " &amp; Tabela3[[#This Row],[Faixa Gasto]] &amp; " | " &amp; Tabela3[[#This Row],[Faixa ticket médio]]</f>
        <v>76-99 dias | R$ 0-100 | R$ 1–25</v>
      </c>
      <c r="AZ17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0" s="36"/>
    </row>
    <row r="1741" spans="1:54" x14ac:dyDescent="0.25">
      <c r="A1741" s="61">
        <v>1740</v>
      </c>
      <c r="B1741" s="37">
        <v>67131</v>
      </c>
      <c r="C1741" s="34">
        <v>0</v>
      </c>
      <c r="D1741" s="34">
        <v>1</v>
      </c>
      <c r="E1741" s="34">
        <v>72</v>
      </c>
      <c r="F1741" s="58" t="str">
        <f>IF('Base tratada'!$E1741&lt;=15,"0-15 dias",
IF('Base tratada'!$E1741&lt;=30, "16-30 dias",
IF('Base tratada'!$E1741&lt;=45, "31-45 dias",
IF('Base tratada'!$E1741&lt;=60, "46-60 dias",
IF('Base tratada'!$E1741&lt;=75, "61-75 dias", "76-99 dias")))))</f>
        <v>61-75 dias</v>
      </c>
      <c r="G1741" s="38">
        <v>64</v>
      </c>
      <c r="H1741" s="60" t="str">
        <f>IF('Base tratada'!$G1741&lt;=29,"24–29",
IF('Base tratada'!$G1741&lt;=39,"30–39",
IF('Base tratada'!$G1741&lt;=49,"40–49",
IF('Base tratada'!$G1741&lt;=59,"50–59",
IF('Base tratada'!$G1741&lt;=69,"60–69",
"70–80")))))</f>
        <v>60–69</v>
      </c>
      <c r="I1741" s="34">
        <v>2619</v>
      </c>
      <c r="J1741" s="58" t="str">
        <f>IF('Base tratada'!$K1741=1,"Divorciado",
IF('Base tratada'!$L1741=1,"Casado",
IF('Base tratada'!$M1741=1, "Solteiro",
IF('Base tratada'!$N1741=1,"Juntos",
"Viúvo"))))</f>
        <v>Casado</v>
      </c>
      <c r="K1741" s="34">
        <v>0</v>
      </c>
      <c r="L1741" s="34">
        <v>1</v>
      </c>
      <c r="M1741" s="34">
        <v>0</v>
      </c>
      <c r="N1741" s="34">
        <v>0</v>
      </c>
      <c r="O1741" s="34">
        <v>0</v>
      </c>
      <c r="P1741" s="34">
        <v>0</v>
      </c>
      <c r="Q1741" s="34">
        <v>0</v>
      </c>
      <c r="R1741" s="34">
        <v>1</v>
      </c>
      <c r="S1741" s="34">
        <v>0</v>
      </c>
      <c r="T1741" s="34">
        <v>0</v>
      </c>
      <c r="U1741" s="35">
        <v>465</v>
      </c>
      <c r="V1741" s="35">
        <v>71</v>
      </c>
      <c r="W1741" s="35">
        <v>250</v>
      </c>
      <c r="X1741" s="35">
        <v>93</v>
      </c>
      <c r="Y1741" s="35">
        <v>35</v>
      </c>
      <c r="Z1741" s="35">
        <v>62</v>
      </c>
      <c r="AA1741" s="34">
        <v>3</v>
      </c>
      <c r="AB1741" s="34">
        <v>6</v>
      </c>
      <c r="AC1741" s="34">
        <v>9</v>
      </c>
      <c r="AD1741" s="34">
        <v>2</v>
      </c>
      <c r="AE1741" s="34">
        <v>12</v>
      </c>
      <c r="AF1741" s="58">
        <f>'Base tratada'!$AC1741+'Base tratada'!$AD1741+'Base tratada'!$AE1741</f>
        <v>23</v>
      </c>
      <c r="AG17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41" s="58" t="str">
        <f>IF('Base tratada'!$AC1741&gt;=MAX('Base tratada'!$AD1741,'Base tratada'!$AE1741),"Web",
IF('Base tratada'!$AD1741&gt;='Base tratada'!$AE1741,"Catalog",
"Store"))</f>
        <v>Store</v>
      </c>
      <c r="AI1741" s="59">
        <f>IF('Base tratada'!$AF1741=0,"0",'Base tratada'!$AK1741/'Base tratada'!$AF1741)</f>
        <v>39.739130434782609</v>
      </c>
      <c r="AJ1741" s="59" t="str">
        <f>IF('Base tratada'!$AI1741=0,"R$ 0",
IF('Base tratada'!$AI1741&lt;=25,"R$ 1–25",
IF('Base tratada'!$AI1741&lt;=50,"R$ 26–50",
"+R$ 50")))</f>
        <v>R$ 26–50</v>
      </c>
      <c r="AK1741" s="35">
        <v>914</v>
      </c>
      <c r="AL1741" s="58" t="str">
        <f>IF('Base tratada'!$AK1741&lt;=100,"R$ 0-100",
IF('Base tratada'!$AK1741&lt;=500,"R$ 101-500",
IF('Base tratada'!$AK1741&lt;=1000,"R$ 501-1000",
IF('Base tratada'!$AK1741&lt;=1500,"R$ 1001-1500",
"+R$ 1500"))))</f>
        <v>R$ 501-1000</v>
      </c>
      <c r="AM1741" s="34">
        <v>0</v>
      </c>
      <c r="AN1741" s="34">
        <v>0</v>
      </c>
      <c r="AO1741" s="34">
        <v>0</v>
      </c>
      <c r="AP1741" s="34">
        <v>0</v>
      </c>
      <c r="AQ1741" s="34">
        <v>0</v>
      </c>
      <c r="AR1741" s="34">
        <v>0</v>
      </c>
      <c r="AS1741" s="34">
        <v>0</v>
      </c>
      <c r="AT1741" s="34">
        <v>3</v>
      </c>
      <c r="AU1741" s="34">
        <v>11</v>
      </c>
      <c r="AV1741" s="52">
        <v>852</v>
      </c>
      <c r="AW1741" s="57">
        <v>0</v>
      </c>
      <c r="AX1741" s="58" t="str">
        <f>IF(Tabela3[[#This Row],[Response]]=1, "Aceitou", "Não aceitou")</f>
        <v>Não aceitou</v>
      </c>
      <c r="AY1741" s="55" t="str">
        <f>Tabela3[[#This Row],[Faixa Recência]] &amp; " | " &amp; Tabela3[[#This Row],[Faixa Gasto]] &amp; " | " &amp; Tabela3[[#This Row],[Faixa ticket médio]]</f>
        <v>61-75 dias | R$ 501-1000 | R$ 26–50</v>
      </c>
      <c r="AZ17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1" s="36"/>
    </row>
    <row r="1742" spans="1:54" x14ac:dyDescent="0.25">
      <c r="A1742" s="61">
        <v>1741</v>
      </c>
      <c r="B1742" s="37">
        <v>36802</v>
      </c>
      <c r="C1742" s="34">
        <v>1</v>
      </c>
      <c r="D1742" s="34">
        <v>0</v>
      </c>
      <c r="E1742" s="34">
        <v>23</v>
      </c>
      <c r="F1742" s="58" t="str">
        <f>IF('Base tratada'!$E1742&lt;=15,"0-15 dias",
IF('Base tratada'!$E1742&lt;=30, "16-30 dias",
IF('Base tratada'!$E1742&lt;=45, "31-45 dias",
IF('Base tratada'!$E1742&lt;=60, "46-60 dias",
IF('Base tratada'!$E1742&lt;=75, "61-75 dias", "76-99 dias")))))</f>
        <v>16-30 dias</v>
      </c>
      <c r="G1742" s="38">
        <v>40</v>
      </c>
      <c r="H1742" s="60" t="str">
        <f>IF('Base tratada'!$G1742&lt;=29,"24–29",
IF('Base tratada'!$G1742&lt;=39,"30–39",
IF('Base tratada'!$G1742&lt;=49,"40–49",
IF('Base tratada'!$G1742&lt;=59,"50–59",
IF('Base tratada'!$G1742&lt;=69,"60–69",
"70–80")))))</f>
        <v>40–49</v>
      </c>
      <c r="I1742" s="34">
        <v>2172</v>
      </c>
      <c r="J1742" s="58" t="str">
        <f>IF('Base tratada'!$K1742=1,"Divorciado",
IF('Base tratada'!$L1742=1,"Casado",
IF('Base tratada'!$M1742=1, "Solteiro",
IF('Base tratada'!$N1742=1,"Juntos",
"Viúvo"))))</f>
        <v>Solteiro</v>
      </c>
      <c r="K1742" s="34">
        <v>0</v>
      </c>
      <c r="L1742" s="34">
        <v>0</v>
      </c>
      <c r="M1742" s="34">
        <v>1</v>
      </c>
      <c r="N1742" s="34">
        <v>0</v>
      </c>
      <c r="O1742" s="34">
        <v>0</v>
      </c>
      <c r="P1742" s="34">
        <v>0</v>
      </c>
      <c r="Q1742" s="34">
        <v>0</v>
      </c>
      <c r="R1742" s="34">
        <v>0</v>
      </c>
      <c r="S1742" s="34">
        <v>0</v>
      </c>
      <c r="T1742" s="34">
        <v>1</v>
      </c>
      <c r="U1742" s="35">
        <v>16</v>
      </c>
      <c r="V1742" s="35">
        <v>1</v>
      </c>
      <c r="W1742" s="35">
        <v>2</v>
      </c>
      <c r="X1742" s="35">
        <v>0</v>
      </c>
      <c r="Y1742" s="35">
        <v>0</v>
      </c>
      <c r="Z1742" s="35">
        <v>1</v>
      </c>
      <c r="AA1742" s="34">
        <v>1</v>
      </c>
      <c r="AB1742" s="34">
        <v>5</v>
      </c>
      <c r="AC1742" s="34">
        <v>1</v>
      </c>
      <c r="AD1742" s="34">
        <v>0</v>
      </c>
      <c r="AE1742" s="34">
        <v>3</v>
      </c>
      <c r="AF1742" s="58">
        <f>'Base tratada'!$AC1742+'Base tratada'!$AD1742+'Base tratada'!$AE1742</f>
        <v>4</v>
      </c>
      <c r="AG17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42" s="58" t="str">
        <f>IF('Base tratada'!$AC1742&gt;=MAX('Base tratada'!$AD1742,'Base tratada'!$AE1742),"Web",
IF('Base tratada'!$AD1742&gt;='Base tratada'!$AE1742,"Catalog",
"Store"))</f>
        <v>Store</v>
      </c>
      <c r="AI1742" s="59">
        <f>IF('Base tratada'!$AF1742=0,"0",'Base tratada'!$AK1742/'Base tratada'!$AF1742)</f>
        <v>4.75</v>
      </c>
      <c r="AJ1742" s="59" t="str">
        <f>IF('Base tratada'!$AI1742=0,"R$ 0",
IF('Base tratada'!$AI1742&lt;=25,"R$ 1–25",
IF('Base tratada'!$AI1742&lt;=50,"R$ 26–50",
"+R$ 50")))</f>
        <v>R$ 1–25</v>
      </c>
      <c r="AK1742" s="35">
        <v>19</v>
      </c>
      <c r="AL1742" s="58" t="str">
        <f>IF('Base tratada'!$AK1742&lt;=100,"R$ 0-100",
IF('Base tratada'!$AK1742&lt;=500,"R$ 101-500",
IF('Base tratada'!$AK1742&lt;=1000,"R$ 501-1000",
IF('Base tratada'!$AK1742&lt;=1500,"R$ 1001-1500",
"+R$ 1500"))))</f>
        <v>R$ 0-100</v>
      </c>
      <c r="AM1742" s="34">
        <v>0</v>
      </c>
      <c r="AN1742" s="34">
        <v>0</v>
      </c>
      <c r="AO1742" s="34">
        <v>0</v>
      </c>
      <c r="AP1742" s="34">
        <v>0</v>
      </c>
      <c r="AQ1742" s="34">
        <v>0</v>
      </c>
      <c r="AR1742" s="34">
        <v>0</v>
      </c>
      <c r="AS1742" s="34">
        <v>0</v>
      </c>
      <c r="AT1742" s="34">
        <v>3</v>
      </c>
      <c r="AU1742" s="34">
        <v>11</v>
      </c>
      <c r="AV1742" s="52">
        <v>18</v>
      </c>
      <c r="AW1742" s="57">
        <v>0</v>
      </c>
      <c r="AX1742" s="58" t="str">
        <f>IF(Tabela3[[#This Row],[Response]]=1, "Aceitou", "Não aceitou")</f>
        <v>Não aceitou</v>
      </c>
      <c r="AY1742" s="55" t="str">
        <f>Tabela3[[#This Row],[Faixa Recência]] &amp; " | " &amp; Tabela3[[#This Row],[Faixa Gasto]] &amp; " | " &amp; Tabela3[[#This Row],[Faixa ticket médio]]</f>
        <v>16-30 dias | R$ 0-100 | R$ 1–25</v>
      </c>
      <c r="AZ17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2" s="36"/>
    </row>
    <row r="1743" spans="1:54" x14ac:dyDescent="0.25">
      <c r="A1743" s="61">
        <v>1742</v>
      </c>
      <c r="B1743" s="37">
        <v>71853</v>
      </c>
      <c r="C1743" s="34">
        <v>0</v>
      </c>
      <c r="D1743" s="34">
        <v>0</v>
      </c>
      <c r="E1743" s="34">
        <v>29</v>
      </c>
      <c r="F1743" s="58" t="str">
        <f>IF('Base tratada'!$E1743&lt;=15,"0-15 dias",
IF('Base tratada'!$E1743&lt;=30, "16-30 dias",
IF('Base tratada'!$E1743&lt;=45, "31-45 dias",
IF('Base tratada'!$E1743&lt;=60, "46-60 dias",
IF('Base tratada'!$E1743&lt;=75, "61-75 dias", "76-99 dias")))))</f>
        <v>16-30 dias</v>
      </c>
      <c r="G1743" s="38">
        <v>38</v>
      </c>
      <c r="H1743" s="60" t="str">
        <f>IF('Base tratada'!$G1743&lt;=29,"24–29",
IF('Base tratada'!$G1743&lt;=39,"30–39",
IF('Base tratada'!$G1743&lt;=49,"40–49",
IF('Base tratada'!$G1743&lt;=59,"50–59",
IF('Base tratada'!$G1743&lt;=69,"60–69",
"70–80")))))</f>
        <v>30–39</v>
      </c>
      <c r="I1743" s="34">
        <v>2576</v>
      </c>
      <c r="J1743" s="58" t="str">
        <f>IF('Base tratada'!$K1743=1,"Divorciado",
IF('Base tratada'!$L1743=1,"Casado",
IF('Base tratada'!$M1743=1, "Solteiro",
IF('Base tratada'!$N1743=1,"Juntos",
"Viúvo"))))</f>
        <v>Juntos</v>
      </c>
      <c r="K1743" s="34">
        <v>0</v>
      </c>
      <c r="L1743" s="34">
        <v>0</v>
      </c>
      <c r="M1743" s="34">
        <v>0</v>
      </c>
      <c r="N1743" s="34">
        <v>1</v>
      </c>
      <c r="O1743" s="34">
        <v>0</v>
      </c>
      <c r="P1743" s="34">
        <v>0</v>
      </c>
      <c r="Q1743" s="34">
        <v>0</v>
      </c>
      <c r="R1743" s="34">
        <v>1</v>
      </c>
      <c r="S1743" s="34">
        <v>0</v>
      </c>
      <c r="T1743" s="34">
        <v>0</v>
      </c>
      <c r="U1743" s="35">
        <v>358</v>
      </c>
      <c r="V1743" s="35">
        <v>108</v>
      </c>
      <c r="W1743" s="35">
        <v>413</v>
      </c>
      <c r="X1743" s="35">
        <v>141</v>
      </c>
      <c r="Y1743" s="35">
        <v>97</v>
      </c>
      <c r="Z1743" s="35">
        <v>32</v>
      </c>
      <c r="AA1743" s="34">
        <v>1</v>
      </c>
      <c r="AB1743" s="34">
        <v>1</v>
      </c>
      <c r="AC1743" s="34">
        <v>2</v>
      </c>
      <c r="AD1743" s="34">
        <v>8</v>
      </c>
      <c r="AE1743" s="34">
        <v>6</v>
      </c>
      <c r="AF1743" s="58">
        <f>'Base tratada'!$AC1743+'Base tratada'!$AD1743+'Base tratada'!$AE1743</f>
        <v>16</v>
      </c>
      <c r="AG17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43" s="58" t="str">
        <f>IF('Base tratada'!$AC1743&gt;=MAX('Base tratada'!$AD1743,'Base tratada'!$AE1743),"Web",
IF('Base tratada'!$AD1743&gt;='Base tratada'!$AE1743,"Catalog",
"Store"))</f>
        <v>Catalog</v>
      </c>
      <c r="AI1743" s="59">
        <f>IF('Base tratada'!$AF1743=0,"0",'Base tratada'!$AK1743/'Base tratada'!$AF1743)</f>
        <v>69.8125</v>
      </c>
      <c r="AJ1743" s="59" t="str">
        <f>IF('Base tratada'!$AI1743=0,"R$ 0",
IF('Base tratada'!$AI1743&lt;=25,"R$ 1–25",
IF('Base tratada'!$AI1743&lt;=50,"R$ 26–50",
"+R$ 50")))</f>
        <v>+R$ 50</v>
      </c>
      <c r="AK1743" s="35">
        <v>1117</v>
      </c>
      <c r="AL1743" s="58" t="str">
        <f>IF('Base tratada'!$AK1743&lt;=100,"R$ 0-100",
IF('Base tratada'!$AK1743&lt;=500,"R$ 101-500",
IF('Base tratada'!$AK1743&lt;=1000,"R$ 501-1000",
IF('Base tratada'!$AK1743&lt;=1500,"R$ 1001-1500",
"+R$ 1500"))))</f>
        <v>R$ 1001-1500</v>
      </c>
      <c r="AM1743" s="34">
        <v>0</v>
      </c>
      <c r="AN1743" s="34">
        <v>0</v>
      </c>
      <c r="AO1743" s="34">
        <v>0</v>
      </c>
      <c r="AP1743" s="34">
        <v>0</v>
      </c>
      <c r="AQ1743" s="34">
        <v>0</v>
      </c>
      <c r="AR1743" s="34">
        <v>0</v>
      </c>
      <c r="AS1743" s="34">
        <v>0</v>
      </c>
      <c r="AT1743" s="34">
        <v>3</v>
      </c>
      <c r="AU1743" s="34">
        <v>11</v>
      </c>
      <c r="AV1743" s="52">
        <v>1085</v>
      </c>
      <c r="AW1743" s="57">
        <v>0</v>
      </c>
      <c r="AX1743" s="58" t="str">
        <f>IF(Tabela3[[#This Row],[Response]]=1, "Aceitou", "Não aceitou")</f>
        <v>Não aceitou</v>
      </c>
      <c r="AY1743" s="55" t="str">
        <f>Tabela3[[#This Row],[Faixa Recência]] &amp; " | " &amp; Tabela3[[#This Row],[Faixa Gasto]] &amp; " | " &amp; Tabela3[[#This Row],[Faixa ticket médio]]</f>
        <v>16-30 dias | R$ 1001-1500 | +R$ 50</v>
      </c>
      <c r="AZ17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743" s="36"/>
    </row>
    <row r="1744" spans="1:54" x14ac:dyDescent="0.25">
      <c r="A1744" s="61">
        <v>1743</v>
      </c>
      <c r="B1744" s="37">
        <v>28249</v>
      </c>
      <c r="C1744" s="34">
        <v>0</v>
      </c>
      <c r="D1744" s="34">
        <v>0</v>
      </c>
      <c r="E1744" s="34">
        <v>80</v>
      </c>
      <c r="F1744" s="58" t="str">
        <f>IF('Base tratada'!$E1744&lt;=15,"0-15 dias",
IF('Base tratada'!$E1744&lt;=30, "16-30 dias",
IF('Base tratada'!$E1744&lt;=45, "31-45 dias",
IF('Base tratada'!$E1744&lt;=60, "46-60 dias",
IF('Base tratada'!$E1744&lt;=75, "61-75 dias", "76-99 dias")))))</f>
        <v>76-99 dias</v>
      </c>
      <c r="G1744" s="38">
        <v>59</v>
      </c>
      <c r="H1744" s="60" t="str">
        <f>IF('Base tratada'!$G1744&lt;=29,"24–29",
IF('Base tratada'!$G1744&lt;=39,"30–39",
IF('Base tratada'!$G1744&lt;=49,"40–49",
IF('Base tratada'!$G1744&lt;=59,"50–59",
IF('Base tratada'!$G1744&lt;=69,"60–69",
"70–80")))))</f>
        <v>50–59</v>
      </c>
      <c r="I1744" s="34">
        <v>2173</v>
      </c>
      <c r="J1744" s="58" t="str">
        <f>IF('Base tratada'!$K1744=1,"Divorciado",
IF('Base tratada'!$L1744=1,"Casado",
IF('Base tratada'!$M1744=1, "Solteiro",
IF('Base tratada'!$N1744=1,"Juntos",
"Viúvo"))))</f>
        <v>Casado</v>
      </c>
      <c r="K1744" s="34">
        <v>0</v>
      </c>
      <c r="L1744" s="34">
        <v>1</v>
      </c>
      <c r="M1744" s="34">
        <v>0</v>
      </c>
      <c r="N1744" s="34">
        <v>0</v>
      </c>
      <c r="O1744" s="34">
        <v>0</v>
      </c>
      <c r="P1744" s="34">
        <v>0</v>
      </c>
      <c r="Q1744" s="34">
        <v>1</v>
      </c>
      <c r="R1744" s="34">
        <v>0</v>
      </c>
      <c r="S1744" s="34">
        <v>0</v>
      </c>
      <c r="T1744" s="34">
        <v>0</v>
      </c>
      <c r="U1744" s="35">
        <v>1</v>
      </c>
      <c r="V1744" s="35">
        <v>9</v>
      </c>
      <c r="W1744" s="35">
        <v>7</v>
      </c>
      <c r="X1744" s="35">
        <v>2</v>
      </c>
      <c r="Y1744" s="35">
        <v>14</v>
      </c>
      <c r="Z1744" s="35">
        <v>10</v>
      </c>
      <c r="AA1744" s="34">
        <v>1</v>
      </c>
      <c r="AB1744" s="34">
        <v>6</v>
      </c>
      <c r="AC1744" s="34">
        <v>2</v>
      </c>
      <c r="AD1744" s="34">
        <v>0</v>
      </c>
      <c r="AE1744" s="34">
        <v>3</v>
      </c>
      <c r="AF1744" s="58">
        <f>'Base tratada'!$AC1744+'Base tratada'!$AD1744+'Base tratada'!$AE1744</f>
        <v>5</v>
      </c>
      <c r="AG17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44" s="58" t="str">
        <f>IF('Base tratada'!$AC1744&gt;=MAX('Base tratada'!$AD1744,'Base tratada'!$AE1744),"Web",
IF('Base tratada'!$AD1744&gt;='Base tratada'!$AE1744,"Catalog",
"Store"))</f>
        <v>Store</v>
      </c>
      <c r="AI1744" s="59">
        <f>IF('Base tratada'!$AF1744=0,"0",'Base tratada'!$AK1744/'Base tratada'!$AF1744)</f>
        <v>6.6</v>
      </c>
      <c r="AJ1744" s="59" t="str">
        <f>IF('Base tratada'!$AI1744=0,"R$ 0",
IF('Base tratada'!$AI1744&lt;=25,"R$ 1–25",
IF('Base tratada'!$AI1744&lt;=50,"R$ 26–50",
"+R$ 50")))</f>
        <v>R$ 1–25</v>
      </c>
      <c r="AK1744" s="35">
        <v>33</v>
      </c>
      <c r="AL1744" s="58" t="str">
        <f>IF('Base tratada'!$AK1744&lt;=100,"R$ 0-100",
IF('Base tratada'!$AK1744&lt;=500,"R$ 101-500",
IF('Base tratada'!$AK1744&lt;=1000,"R$ 501-1000",
IF('Base tratada'!$AK1744&lt;=1500,"R$ 1001-1500",
"+R$ 1500"))))</f>
        <v>R$ 0-100</v>
      </c>
      <c r="AM1744" s="34">
        <v>0</v>
      </c>
      <c r="AN1744" s="34">
        <v>0</v>
      </c>
      <c r="AO1744" s="34">
        <v>0</v>
      </c>
      <c r="AP1744" s="34">
        <v>0</v>
      </c>
      <c r="AQ1744" s="34">
        <v>0</v>
      </c>
      <c r="AR1744" s="34">
        <v>0</v>
      </c>
      <c r="AS1744" s="34">
        <v>0</v>
      </c>
      <c r="AT1744" s="34">
        <v>3</v>
      </c>
      <c r="AU1744" s="34">
        <v>11</v>
      </c>
      <c r="AV1744" s="52">
        <v>23</v>
      </c>
      <c r="AW1744" s="57">
        <v>0</v>
      </c>
      <c r="AX1744" s="58" t="str">
        <f>IF(Tabela3[[#This Row],[Response]]=1, "Aceitou", "Não aceitou")</f>
        <v>Não aceitou</v>
      </c>
      <c r="AY1744" s="55" t="str">
        <f>Tabela3[[#This Row],[Faixa Recência]] &amp; " | " &amp; Tabela3[[#This Row],[Faixa Gasto]] &amp; " | " &amp; Tabela3[[#This Row],[Faixa ticket médio]]</f>
        <v>76-99 dias | R$ 0-100 | R$ 1–25</v>
      </c>
      <c r="AZ17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4" s="36"/>
    </row>
    <row r="1745" spans="1:54" x14ac:dyDescent="0.25">
      <c r="A1745" s="61">
        <v>1744</v>
      </c>
      <c r="B1745" s="37">
        <v>47808</v>
      </c>
      <c r="C1745" s="34">
        <v>0</v>
      </c>
      <c r="D1745" s="34">
        <v>1</v>
      </c>
      <c r="E1745" s="34">
        <v>30</v>
      </c>
      <c r="F1745" s="58" t="str">
        <f>IF('Base tratada'!$E1745&lt;=15,"0-15 dias",
IF('Base tratada'!$E1745&lt;=30, "16-30 dias",
IF('Base tratada'!$E1745&lt;=45, "31-45 dias",
IF('Base tratada'!$E1745&lt;=60, "46-60 dias",
IF('Base tratada'!$E1745&lt;=75, "61-75 dias", "76-99 dias")))))</f>
        <v>16-30 dias</v>
      </c>
      <c r="G1745" s="38">
        <v>45</v>
      </c>
      <c r="H1745" s="60" t="str">
        <f>IF('Base tratada'!$G1745&lt;=29,"24–29",
IF('Base tratada'!$G1745&lt;=39,"30–39",
IF('Base tratada'!$G1745&lt;=49,"40–49",
IF('Base tratada'!$G1745&lt;=59,"50–59",
IF('Base tratada'!$G1745&lt;=69,"60–69",
"70–80")))))</f>
        <v>40–49</v>
      </c>
      <c r="I1745" s="34">
        <v>2411</v>
      </c>
      <c r="J1745" s="58" t="str">
        <f>IF('Base tratada'!$K1745=1,"Divorciado",
IF('Base tratada'!$L1745=1,"Casado",
IF('Base tratada'!$M1745=1, "Solteiro",
IF('Base tratada'!$N1745=1,"Juntos",
"Viúvo"))))</f>
        <v>Casado</v>
      </c>
      <c r="K1745" s="34">
        <v>0</v>
      </c>
      <c r="L1745" s="34">
        <v>1</v>
      </c>
      <c r="M1745" s="34">
        <v>0</v>
      </c>
      <c r="N1745" s="34">
        <v>0</v>
      </c>
      <c r="O1745" s="34">
        <v>0</v>
      </c>
      <c r="P1745" s="34">
        <v>0</v>
      </c>
      <c r="Q1745" s="34">
        <v>0</v>
      </c>
      <c r="R1745" s="34">
        <v>0</v>
      </c>
      <c r="S1745" s="34">
        <v>1</v>
      </c>
      <c r="T1745" s="34">
        <v>0</v>
      </c>
      <c r="U1745" s="35">
        <v>123</v>
      </c>
      <c r="V1745" s="35">
        <v>1</v>
      </c>
      <c r="W1745" s="35">
        <v>26</v>
      </c>
      <c r="X1745" s="35">
        <v>2</v>
      </c>
      <c r="Y1745" s="35">
        <v>0</v>
      </c>
      <c r="Z1745" s="35">
        <v>72</v>
      </c>
      <c r="AA1745" s="34">
        <v>2</v>
      </c>
      <c r="AB1745" s="34">
        <v>7</v>
      </c>
      <c r="AC1745" s="34">
        <v>3</v>
      </c>
      <c r="AD1745" s="34">
        <v>2</v>
      </c>
      <c r="AE1745" s="34">
        <v>3</v>
      </c>
      <c r="AF1745" s="58">
        <f>'Base tratada'!$AC1745+'Base tratada'!$AD1745+'Base tratada'!$AE1745</f>
        <v>8</v>
      </c>
      <c r="AG17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45" s="58" t="str">
        <f>IF('Base tratada'!$AC1745&gt;=MAX('Base tratada'!$AD1745,'Base tratada'!$AE1745),"Web",
IF('Base tratada'!$AD1745&gt;='Base tratada'!$AE1745,"Catalog",
"Store"))</f>
        <v>Web</v>
      </c>
      <c r="AI1745" s="59">
        <f>IF('Base tratada'!$AF1745=0,"0",'Base tratada'!$AK1745/'Base tratada'!$AF1745)</f>
        <v>19</v>
      </c>
      <c r="AJ1745" s="59" t="str">
        <f>IF('Base tratada'!$AI1745=0,"R$ 0",
IF('Base tratada'!$AI1745&lt;=25,"R$ 1–25",
IF('Base tratada'!$AI1745&lt;=50,"R$ 26–50",
"+R$ 50")))</f>
        <v>R$ 1–25</v>
      </c>
      <c r="AK1745" s="35">
        <v>152</v>
      </c>
      <c r="AL1745" s="58" t="str">
        <f>IF('Base tratada'!$AK1745&lt;=100,"R$ 0-100",
IF('Base tratada'!$AK1745&lt;=500,"R$ 101-500",
IF('Base tratada'!$AK1745&lt;=1000,"R$ 501-1000",
IF('Base tratada'!$AK1745&lt;=1500,"R$ 1001-1500",
"+R$ 1500"))))</f>
        <v>R$ 101-500</v>
      </c>
      <c r="AM1745" s="34">
        <v>0</v>
      </c>
      <c r="AN1745" s="34">
        <v>0</v>
      </c>
      <c r="AO1745" s="34">
        <v>1</v>
      </c>
      <c r="AP1745" s="34">
        <v>0</v>
      </c>
      <c r="AQ1745" s="34">
        <v>0</v>
      </c>
      <c r="AR1745" s="34">
        <v>1</v>
      </c>
      <c r="AS1745" s="34">
        <v>0</v>
      </c>
      <c r="AT1745" s="34">
        <v>3</v>
      </c>
      <c r="AU1745" s="34">
        <v>11</v>
      </c>
      <c r="AV1745" s="52">
        <v>80</v>
      </c>
      <c r="AW1745" s="57">
        <v>0</v>
      </c>
      <c r="AX1745" s="58" t="str">
        <f>IF(Tabela3[[#This Row],[Response]]=1, "Aceitou", "Não aceitou")</f>
        <v>Não aceitou</v>
      </c>
      <c r="AY1745" s="55" t="str">
        <f>Tabela3[[#This Row],[Faixa Recência]] &amp; " | " &amp; Tabela3[[#This Row],[Faixa Gasto]] &amp; " | " &amp; Tabela3[[#This Row],[Faixa ticket médio]]</f>
        <v>16-30 dias | R$ 101-500 | R$ 1–25</v>
      </c>
      <c r="AZ17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5" s="36"/>
    </row>
    <row r="1746" spans="1:54" x14ac:dyDescent="0.25">
      <c r="A1746" s="61">
        <v>1745</v>
      </c>
      <c r="B1746" s="37">
        <v>25509</v>
      </c>
      <c r="C1746" s="34">
        <v>1</v>
      </c>
      <c r="D1746" s="34">
        <v>0</v>
      </c>
      <c r="E1746" s="34">
        <v>15</v>
      </c>
      <c r="F1746" s="58" t="str">
        <f>IF('Base tratada'!$E1746&lt;=15,"0-15 dias",
IF('Base tratada'!$E1746&lt;=30, "16-30 dias",
IF('Base tratada'!$E1746&lt;=45, "31-45 dias",
IF('Base tratada'!$E1746&lt;=60, "46-60 dias",
IF('Base tratada'!$E1746&lt;=75, "61-75 dias", "76-99 dias")))))</f>
        <v>0-15 dias</v>
      </c>
      <c r="G1746" s="38">
        <v>46</v>
      </c>
      <c r="H1746" s="60" t="str">
        <f>IF('Base tratada'!$G1746&lt;=29,"24–29",
IF('Base tratada'!$G1746&lt;=39,"30–39",
IF('Base tratada'!$G1746&lt;=49,"40–49",
IF('Base tratada'!$G1746&lt;=59,"50–59",
IF('Base tratada'!$G1746&lt;=69,"60–69",
"70–80")))))</f>
        <v>40–49</v>
      </c>
      <c r="I1746" s="34">
        <v>2808</v>
      </c>
      <c r="J1746" s="58" t="str">
        <f>IF('Base tratada'!$K1746=1,"Divorciado",
IF('Base tratada'!$L1746=1,"Casado",
IF('Base tratada'!$M1746=1, "Solteiro",
IF('Base tratada'!$N1746=1,"Juntos",
"Viúvo"))))</f>
        <v>Divorciado</v>
      </c>
      <c r="K1746" s="34">
        <v>1</v>
      </c>
      <c r="L1746" s="34">
        <v>0</v>
      </c>
      <c r="M1746" s="34">
        <v>0</v>
      </c>
      <c r="N1746" s="34">
        <v>0</v>
      </c>
      <c r="O1746" s="34">
        <v>0</v>
      </c>
      <c r="P1746" s="34">
        <v>0</v>
      </c>
      <c r="Q1746" s="34">
        <v>0</v>
      </c>
      <c r="R1746" s="34">
        <v>0</v>
      </c>
      <c r="S1746" s="34">
        <v>0</v>
      </c>
      <c r="T1746" s="34">
        <v>1</v>
      </c>
      <c r="U1746" s="35">
        <v>40</v>
      </c>
      <c r="V1746" s="35">
        <v>3</v>
      </c>
      <c r="W1746" s="35">
        <v>30</v>
      </c>
      <c r="X1746" s="35">
        <v>10</v>
      </c>
      <c r="Y1746" s="35">
        <v>7</v>
      </c>
      <c r="Z1746" s="35">
        <v>11</v>
      </c>
      <c r="AA1746" s="34">
        <v>3</v>
      </c>
      <c r="AB1746" s="34">
        <v>9</v>
      </c>
      <c r="AC1746" s="34">
        <v>3</v>
      </c>
      <c r="AD1746" s="34">
        <v>0</v>
      </c>
      <c r="AE1746" s="34">
        <v>3</v>
      </c>
      <c r="AF1746" s="58">
        <f>'Base tratada'!$AC1746+'Base tratada'!$AD1746+'Base tratada'!$AE1746</f>
        <v>6</v>
      </c>
      <c r="AG17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46" s="58" t="str">
        <f>IF('Base tratada'!$AC1746&gt;=MAX('Base tratada'!$AD1746,'Base tratada'!$AE1746),"Web",
IF('Base tratada'!$AD1746&gt;='Base tratada'!$AE1746,"Catalog",
"Store"))</f>
        <v>Web</v>
      </c>
      <c r="AI1746" s="59">
        <f>IF('Base tratada'!$AF1746=0,"0",'Base tratada'!$AK1746/'Base tratada'!$AF1746)</f>
        <v>15</v>
      </c>
      <c r="AJ1746" s="59" t="str">
        <f>IF('Base tratada'!$AI1746=0,"R$ 0",
IF('Base tratada'!$AI1746&lt;=25,"R$ 1–25",
IF('Base tratada'!$AI1746&lt;=50,"R$ 26–50",
"+R$ 50")))</f>
        <v>R$ 1–25</v>
      </c>
      <c r="AK1746" s="35">
        <v>90</v>
      </c>
      <c r="AL1746" s="58" t="str">
        <f>IF('Base tratada'!$AK1746&lt;=100,"R$ 0-100",
IF('Base tratada'!$AK1746&lt;=500,"R$ 101-500",
IF('Base tratada'!$AK1746&lt;=1000,"R$ 501-1000",
IF('Base tratada'!$AK1746&lt;=1500,"R$ 1001-1500",
"+R$ 1500"))))</f>
        <v>R$ 0-100</v>
      </c>
      <c r="AM1746" s="34">
        <v>0</v>
      </c>
      <c r="AN1746" s="34">
        <v>0</v>
      </c>
      <c r="AO1746" s="34">
        <v>0</v>
      </c>
      <c r="AP1746" s="34">
        <v>0</v>
      </c>
      <c r="AQ1746" s="34">
        <v>0</v>
      </c>
      <c r="AR1746" s="34">
        <v>0</v>
      </c>
      <c r="AS1746" s="34">
        <v>0</v>
      </c>
      <c r="AT1746" s="34">
        <v>3</v>
      </c>
      <c r="AU1746" s="34">
        <v>11</v>
      </c>
      <c r="AV1746" s="52">
        <v>79</v>
      </c>
      <c r="AW1746" s="57">
        <v>1</v>
      </c>
      <c r="AX1746" s="58" t="str">
        <f>IF(Tabela3[[#This Row],[Response]]=1, "Aceitou", "Não aceitou")</f>
        <v>Aceitou</v>
      </c>
      <c r="AY1746" s="55" t="str">
        <f>Tabela3[[#This Row],[Faixa Recência]] &amp; " | " &amp; Tabela3[[#This Row],[Faixa Gasto]] &amp; " | " &amp; Tabela3[[#This Row],[Faixa ticket médio]]</f>
        <v>0-15 dias | R$ 0-100 | R$ 1–25</v>
      </c>
      <c r="AZ17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6" s="36"/>
    </row>
    <row r="1747" spans="1:54" x14ac:dyDescent="0.25">
      <c r="A1747" s="61">
        <v>1746</v>
      </c>
      <c r="B1747" s="37">
        <v>51012</v>
      </c>
      <c r="C1747" s="34">
        <v>0</v>
      </c>
      <c r="D1747" s="34">
        <v>0</v>
      </c>
      <c r="E1747" s="34">
        <v>86</v>
      </c>
      <c r="F1747" s="58" t="str">
        <f>IF('Base tratada'!$E1747&lt;=15,"0-15 dias",
IF('Base tratada'!$E1747&lt;=30, "16-30 dias",
IF('Base tratada'!$E1747&lt;=45, "31-45 dias",
IF('Base tratada'!$E1747&lt;=60, "46-60 dias",
IF('Base tratada'!$E1747&lt;=75, "61-75 dias", "76-99 dias")))))</f>
        <v>76-99 dias</v>
      </c>
      <c r="G1747" s="38">
        <v>74</v>
      </c>
      <c r="H1747" s="60" t="str">
        <f>IF('Base tratada'!$G1747&lt;=29,"24–29",
IF('Base tratada'!$G1747&lt;=39,"30–39",
IF('Base tratada'!$G1747&lt;=49,"40–49",
IF('Base tratada'!$G1747&lt;=59,"50–59",
IF('Base tratada'!$G1747&lt;=69,"60–69",
"70–80")))))</f>
        <v>70–80</v>
      </c>
      <c r="I1747" s="34">
        <v>2596</v>
      </c>
      <c r="J1747" s="58" t="str">
        <f>IF('Base tratada'!$K1747=1,"Divorciado",
IF('Base tratada'!$L1747=1,"Casado",
IF('Base tratada'!$M1747=1, "Solteiro",
IF('Base tratada'!$N1747=1,"Juntos",
"Viúvo"))))</f>
        <v>Casado</v>
      </c>
      <c r="K1747" s="34">
        <v>0</v>
      </c>
      <c r="L1747" s="34">
        <v>1</v>
      </c>
      <c r="M1747" s="34">
        <v>0</v>
      </c>
      <c r="N1747" s="34">
        <v>0</v>
      </c>
      <c r="O1747" s="34">
        <v>0</v>
      </c>
      <c r="P1747" s="34">
        <v>0</v>
      </c>
      <c r="Q1747" s="34">
        <v>0</v>
      </c>
      <c r="R1747" s="34">
        <v>0</v>
      </c>
      <c r="S1747" s="34">
        <v>0</v>
      </c>
      <c r="T1747" s="34">
        <v>1</v>
      </c>
      <c r="U1747" s="35">
        <v>102</v>
      </c>
      <c r="V1747" s="35">
        <v>9</v>
      </c>
      <c r="W1747" s="35">
        <v>63</v>
      </c>
      <c r="X1747" s="35">
        <v>2</v>
      </c>
      <c r="Y1747" s="35">
        <v>9</v>
      </c>
      <c r="Z1747" s="35">
        <v>24</v>
      </c>
      <c r="AA1747" s="34">
        <v>1</v>
      </c>
      <c r="AB1747" s="34">
        <v>6</v>
      </c>
      <c r="AC1747" s="34">
        <v>4</v>
      </c>
      <c r="AD1747" s="34">
        <v>1</v>
      </c>
      <c r="AE1747" s="34">
        <v>4</v>
      </c>
      <c r="AF1747" s="58">
        <f>'Base tratada'!$AC1747+'Base tratada'!$AD1747+'Base tratada'!$AE1747</f>
        <v>9</v>
      </c>
      <c r="AG17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47" s="58" t="str">
        <f>IF('Base tratada'!$AC1747&gt;=MAX('Base tratada'!$AD1747,'Base tratada'!$AE1747),"Web",
IF('Base tratada'!$AD1747&gt;='Base tratada'!$AE1747,"Catalog",
"Store"))</f>
        <v>Web</v>
      </c>
      <c r="AI1747" s="59">
        <f>IF('Base tratada'!$AF1747=0,"0",'Base tratada'!$AK1747/'Base tratada'!$AF1747)</f>
        <v>20.555555555555557</v>
      </c>
      <c r="AJ1747" s="59" t="str">
        <f>IF('Base tratada'!$AI1747=0,"R$ 0",
IF('Base tratada'!$AI1747&lt;=25,"R$ 1–25",
IF('Base tratada'!$AI1747&lt;=50,"R$ 26–50",
"+R$ 50")))</f>
        <v>R$ 1–25</v>
      </c>
      <c r="AK1747" s="35">
        <v>185</v>
      </c>
      <c r="AL1747" s="58" t="str">
        <f>IF('Base tratada'!$AK1747&lt;=100,"R$ 0-100",
IF('Base tratada'!$AK1747&lt;=500,"R$ 101-500",
IF('Base tratada'!$AK1747&lt;=1000,"R$ 501-1000",
IF('Base tratada'!$AK1747&lt;=1500,"R$ 1001-1500",
"+R$ 1500"))))</f>
        <v>R$ 101-500</v>
      </c>
      <c r="AM1747" s="34">
        <v>0</v>
      </c>
      <c r="AN1747" s="34">
        <v>0</v>
      </c>
      <c r="AO1747" s="34">
        <v>0</v>
      </c>
      <c r="AP1747" s="34">
        <v>0</v>
      </c>
      <c r="AQ1747" s="34">
        <v>0</v>
      </c>
      <c r="AR1747" s="34">
        <v>0</v>
      </c>
      <c r="AS1747" s="34">
        <v>0</v>
      </c>
      <c r="AT1747" s="34">
        <v>3</v>
      </c>
      <c r="AU1747" s="34">
        <v>11</v>
      </c>
      <c r="AV1747" s="52">
        <v>161</v>
      </c>
      <c r="AW1747" s="57">
        <v>0</v>
      </c>
      <c r="AX1747" s="58" t="str">
        <f>IF(Tabela3[[#This Row],[Response]]=1, "Aceitou", "Não aceitou")</f>
        <v>Não aceitou</v>
      </c>
      <c r="AY1747" s="55" t="str">
        <f>Tabela3[[#This Row],[Faixa Recência]] &amp; " | " &amp; Tabela3[[#This Row],[Faixa Gasto]] &amp; " | " &amp; Tabela3[[#This Row],[Faixa ticket médio]]</f>
        <v>76-99 dias | R$ 101-500 | R$ 1–25</v>
      </c>
      <c r="AZ17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7" s="36"/>
    </row>
    <row r="1748" spans="1:54" x14ac:dyDescent="0.25">
      <c r="A1748" s="61">
        <v>1747</v>
      </c>
      <c r="B1748" s="37">
        <v>70596</v>
      </c>
      <c r="C1748" s="34">
        <v>0</v>
      </c>
      <c r="D1748" s="34">
        <v>0</v>
      </c>
      <c r="E1748" s="34">
        <v>68</v>
      </c>
      <c r="F1748" s="58" t="str">
        <f>IF('Base tratada'!$E1748&lt;=15,"0-15 dias",
IF('Base tratada'!$E1748&lt;=30, "16-30 dias",
IF('Base tratada'!$E1748&lt;=45, "31-45 dias",
IF('Base tratada'!$E1748&lt;=60, "46-60 dias",
IF('Base tratada'!$E1748&lt;=75, "61-75 dias", "76-99 dias")))))</f>
        <v>61-75 dias</v>
      </c>
      <c r="G1748" s="38">
        <v>35</v>
      </c>
      <c r="H1748" s="60" t="str">
        <f>IF('Base tratada'!$G1748&lt;=29,"24–29",
IF('Base tratada'!$G1748&lt;=39,"30–39",
IF('Base tratada'!$G1748&lt;=49,"40–49",
IF('Base tratada'!$G1748&lt;=59,"50–59",
IF('Base tratada'!$G1748&lt;=69,"60–69",
"70–80")))))</f>
        <v>30–39</v>
      </c>
      <c r="I1748" s="34">
        <v>2791</v>
      </c>
      <c r="J1748" s="58" t="str">
        <f>IF('Base tratada'!$K1748=1,"Divorciado",
IF('Base tratada'!$L1748=1,"Casado",
IF('Base tratada'!$M1748=1, "Solteiro",
IF('Base tratada'!$N1748=1,"Juntos",
"Viúvo"))))</f>
        <v>Solteiro</v>
      </c>
      <c r="K1748" s="34">
        <v>0</v>
      </c>
      <c r="L1748" s="34">
        <v>0</v>
      </c>
      <c r="M1748" s="34">
        <v>1</v>
      </c>
      <c r="N1748" s="34">
        <v>0</v>
      </c>
      <c r="O1748" s="34">
        <v>0</v>
      </c>
      <c r="P1748" s="34">
        <v>0</v>
      </c>
      <c r="Q1748" s="34">
        <v>0</v>
      </c>
      <c r="R1748" s="34">
        <v>1</v>
      </c>
      <c r="S1748" s="34">
        <v>0</v>
      </c>
      <c r="T1748" s="34">
        <v>0</v>
      </c>
      <c r="U1748" s="35">
        <v>347</v>
      </c>
      <c r="V1748" s="35">
        <v>44</v>
      </c>
      <c r="W1748" s="35">
        <v>534</v>
      </c>
      <c r="X1748" s="35">
        <v>17</v>
      </c>
      <c r="Y1748" s="35">
        <v>0</v>
      </c>
      <c r="Z1748" s="35">
        <v>26</v>
      </c>
      <c r="AA1748" s="34">
        <v>1</v>
      </c>
      <c r="AB1748" s="34">
        <v>2</v>
      </c>
      <c r="AC1748" s="34">
        <v>3</v>
      </c>
      <c r="AD1748" s="34">
        <v>5</v>
      </c>
      <c r="AE1748" s="34">
        <v>12</v>
      </c>
      <c r="AF1748" s="58">
        <f>'Base tratada'!$AC1748+'Base tratada'!$AD1748+'Base tratada'!$AE1748</f>
        <v>20</v>
      </c>
      <c r="AG17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48" s="58" t="str">
        <f>IF('Base tratada'!$AC1748&gt;=MAX('Base tratada'!$AD1748,'Base tratada'!$AE1748),"Web",
IF('Base tratada'!$AD1748&gt;='Base tratada'!$AE1748,"Catalog",
"Store"))</f>
        <v>Store</v>
      </c>
      <c r="AI1748" s="59">
        <f>IF('Base tratada'!$AF1748=0,"0",'Base tratada'!$AK1748/'Base tratada'!$AF1748)</f>
        <v>47.1</v>
      </c>
      <c r="AJ1748" s="59" t="str">
        <f>IF('Base tratada'!$AI1748=0,"R$ 0",
IF('Base tratada'!$AI1748&lt;=25,"R$ 1–25",
IF('Base tratada'!$AI1748&lt;=50,"R$ 26–50",
"+R$ 50")))</f>
        <v>R$ 26–50</v>
      </c>
      <c r="AK1748" s="35">
        <v>942</v>
      </c>
      <c r="AL1748" s="58" t="str">
        <f>IF('Base tratada'!$AK1748&lt;=100,"R$ 0-100",
IF('Base tratada'!$AK1748&lt;=500,"R$ 101-500",
IF('Base tratada'!$AK1748&lt;=1000,"R$ 501-1000",
IF('Base tratada'!$AK1748&lt;=1500,"R$ 1001-1500",
"+R$ 1500"))))</f>
        <v>R$ 501-1000</v>
      </c>
      <c r="AM1748" s="34">
        <v>0</v>
      </c>
      <c r="AN1748" s="34">
        <v>0</v>
      </c>
      <c r="AO1748" s="34">
        <v>0</v>
      </c>
      <c r="AP1748" s="34">
        <v>0</v>
      </c>
      <c r="AQ1748" s="34">
        <v>0</v>
      </c>
      <c r="AR1748" s="34">
        <v>0</v>
      </c>
      <c r="AS1748" s="34">
        <v>0</v>
      </c>
      <c r="AT1748" s="34">
        <v>3</v>
      </c>
      <c r="AU1748" s="34">
        <v>11</v>
      </c>
      <c r="AV1748" s="52">
        <v>916</v>
      </c>
      <c r="AW1748" s="57">
        <v>0</v>
      </c>
      <c r="AX1748" s="58" t="str">
        <f>IF(Tabela3[[#This Row],[Response]]=1, "Aceitou", "Não aceitou")</f>
        <v>Não aceitou</v>
      </c>
      <c r="AY1748" s="55" t="str">
        <f>Tabela3[[#This Row],[Faixa Recência]] &amp; " | " &amp; Tabela3[[#This Row],[Faixa Gasto]] &amp; " | " &amp; Tabela3[[#This Row],[Faixa ticket médio]]</f>
        <v>61-75 dias | R$ 501-1000 | R$ 26–50</v>
      </c>
      <c r="AZ17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8" s="36"/>
    </row>
    <row r="1749" spans="1:54" x14ac:dyDescent="0.25">
      <c r="A1749" s="61">
        <v>1748</v>
      </c>
      <c r="B1749" s="37">
        <v>85431</v>
      </c>
      <c r="C1749" s="34">
        <v>0</v>
      </c>
      <c r="D1749" s="34">
        <v>0</v>
      </c>
      <c r="E1749" s="34">
        <v>54</v>
      </c>
      <c r="F1749" s="58" t="str">
        <f>IF('Base tratada'!$E1749&lt;=15,"0-15 dias",
IF('Base tratada'!$E1749&lt;=30, "16-30 dias",
IF('Base tratada'!$E1749&lt;=45, "31-45 dias",
IF('Base tratada'!$E1749&lt;=60, "46-60 dias",
IF('Base tratada'!$E1749&lt;=75, "61-75 dias", "76-99 dias")))))</f>
        <v>46-60 dias</v>
      </c>
      <c r="G1749" s="38">
        <v>68</v>
      </c>
      <c r="H1749" s="60" t="str">
        <f>IF('Base tratada'!$G1749&lt;=29,"24–29",
IF('Base tratada'!$G1749&lt;=39,"30–39",
IF('Base tratada'!$G1749&lt;=49,"40–49",
IF('Base tratada'!$G1749&lt;=59,"50–59",
IF('Base tratada'!$G1749&lt;=69,"60–69",
"70–80")))))</f>
        <v>60–69</v>
      </c>
      <c r="I1749" s="34">
        <v>2545</v>
      </c>
      <c r="J1749" s="58" t="str">
        <f>IF('Base tratada'!$K1749=1,"Divorciado",
IF('Base tratada'!$L1749=1,"Casado",
IF('Base tratada'!$M1749=1, "Solteiro",
IF('Base tratada'!$N1749=1,"Juntos",
"Viúvo"))))</f>
        <v>Juntos</v>
      </c>
      <c r="K1749" s="34">
        <v>0</v>
      </c>
      <c r="L1749" s="34">
        <v>0</v>
      </c>
      <c r="M1749" s="34">
        <v>0</v>
      </c>
      <c r="N1749" s="34">
        <v>1</v>
      </c>
      <c r="O1749" s="34">
        <v>0</v>
      </c>
      <c r="P1749" s="34">
        <v>0</v>
      </c>
      <c r="Q1749" s="34">
        <v>0</v>
      </c>
      <c r="R1749" s="34">
        <v>0</v>
      </c>
      <c r="S1749" s="34">
        <v>0</v>
      </c>
      <c r="T1749" s="34">
        <v>1</v>
      </c>
      <c r="U1749" s="35">
        <v>376</v>
      </c>
      <c r="V1749" s="35">
        <v>53</v>
      </c>
      <c r="W1749" s="35">
        <v>462</v>
      </c>
      <c r="X1749" s="35">
        <v>168</v>
      </c>
      <c r="Y1749" s="35">
        <v>53</v>
      </c>
      <c r="Z1749" s="35">
        <v>53</v>
      </c>
      <c r="AA1749" s="34">
        <v>1</v>
      </c>
      <c r="AB1749" s="34">
        <v>0</v>
      </c>
      <c r="AC1749" s="34">
        <v>2</v>
      </c>
      <c r="AD1749" s="34">
        <v>7</v>
      </c>
      <c r="AE1749" s="34">
        <v>7</v>
      </c>
      <c r="AF1749" s="58">
        <f>'Base tratada'!$AC1749+'Base tratada'!$AD1749+'Base tratada'!$AE1749</f>
        <v>16</v>
      </c>
      <c r="AG17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49" s="58" t="str">
        <f>IF('Base tratada'!$AC1749&gt;=MAX('Base tratada'!$AD1749,'Base tratada'!$AE1749),"Web",
IF('Base tratada'!$AD1749&gt;='Base tratada'!$AE1749,"Catalog",
"Store"))</f>
        <v>Catalog</v>
      </c>
      <c r="AI1749" s="59">
        <f>IF('Base tratada'!$AF1749=0,"0",'Base tratada'!$AK1749/'Base tratada'!$AF1749)</f>
        <v>69.5</v>
      </c>
      <c r="AJ1749" s="59" t="str">
        <f>IF('Base tratada'!$AI1749=0,"R$ 0",
IF('Base tratada'!$AI1749&lt;=25,"R$ 1–25",
IF('Base tratada'!$AI1749&lt;=50,"R$ 26–50",
"+R$ 50")))</f>
        <v>+R$ 50</v>
      </c>
      <c r="AK1749" s="35">
        <v>1112</v>
      </c>
      <c r="AL1749" s="58" t="str">
        <f>IF('Base tratada'!$AK1749&lt;=100,"R$ 0-100",
IF('Base tratada'!$AK1749&lt;=500,"R$ 101-500",
IF('Base tratada'!$AK1749&lt;=1000,"R$ 501-1000",
IF('Base tratada'!$AK1749&lt;=1500,"R$ 1001-1500",
"+R$ 1500"))))</f>
        <v>R$ 1001-1500</v>
      </c>
      <c r="AM1749" s="34">
        <v>0</v>
      </c>
      <c r="AN1749" s="34">
        <v>0</v>
      </c>
      <c r="AO1749" s="34">
        <v>0</v>
      </c>
      <c r="AP1749" s="34">
        <v>0</v>
      </c>
      <c r="AQ1749" s="34">
        <v>0</v>
      </c>
      <c r="AR1749" s="34">
        <v>0</v>
      </c>
      <c r="AS1749" s="34">
        <v>0</v>
      </c>
      <c r="AT1749" s="34">
        <v>3</v>
      </c>
      <c r="AU1749" s="34">
        <v>11</v>
      </c>
      <c r="AV1749" s="52">
        <v>1059</v>
      </c>
      <c r="AW1749" s="57">
        <v>0</v>
      </c>
      <c r="AX1749" s="58" t="str">
        <f>IF(Tabela3[[#This Row],[Response]]=1, "Aceitou", "Não aceitou")</f>
        <v>Não aceitou</v>
      </c>
      <c r="AY1749" s="55" t="str">
        <f>Tabela3[[#This Row],[Faixa Recência]] &amp; " | " &amp; Tabela3[[#This Row],[Faixa Gasto]] &amp; " | " &amp; Tabela3[[#This Row],[Faixa ticket médio]]</f>
        <v>46-60 dias | R$ 1001-1500 | +R$ 50</v>
      </c>
      <c r="AZ17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49" s="36"/>
    </row>
    <row r="1750" spans="1:54" x14ac:dyDescent="0.25">
      <c r="A1750" s="61">
        <v>1749</v>
      </c>
      <c r="B1750" s="37">
        <v>42664</v>
      </c>
      <c r="C1750" s="34">
        <v>0</v>
      </c>
      <c r="D1750" s="34">
        <v>1</v>
      </c>
      <c r="E1750" s="34">
        <v>44</v>
      </c>
      <c r="F1750" s="58" t="str">
        <f>IF('Base tratada'!$E1750&lt;=15,"0-15 dias",
IF('Base tratada'!$E1750&lt;=30, "16-30 dias",
IF('Base tratada'!$E1750&lt;=45, "31-45 dias",
IF('Base tratada'!$E1750&lt;=60, "46-60 dias",
IF('Base tratada'!$E1750&lt;=75, "61-75 dias", "76-99 dias")))))</f>
        <v>31-45 dias</v>
      </c>
      <c r="G1750" s="38">
        <v>53</v>
      </c>
      <c r="H1750" s="60" t="str">
        <f>IF('Base tratada'!$G1750&lt;=29,"24–29",
IF('Base tratada'!$G1750&lt;=39,"30–39",
IF('Base tratada'!$G1750&lt;=49,"40–49",
IF('Base tratada'!$G1750&lt;=59,"50–59",
IF('Base tratada'!$G1750&lt;=69,"60–69",
"70–80")))))</f>
        <v>50–59</v>
      </c>
      <c r="I1750" s="34">
        <v>2262</v>
      </c>
      <c r="J1750" s="58" t="str">
        <f>IF('Base tratada'!$K1750=1,"Divorciado",
IF('Base tratada'!$L1750=1,"Casado",
IF('Base tratada'!$M1750=1, "Solteiro",
IF('Base tratada'!$N1750=1,"Juntos",
"Viúvo"))))</f>
        <v>Casado</v>
      </c>
      <c r="K1750" s="34">
        <v>0</v>
      </c>
      <c r="L1750" s="34">
        <v>1</v>
      </c>
      <c r="M1750" s="34">
        <v>0</v>
      </c>
      <c r="N1750" s="34">
        <v>0</v>
      </c>
      <c r="O1750" s="34">
        <v>0</v>
      </c>
      <c r="P1750" s="34">
        <v>0</v>
      </c>
      <c r="Q1750" s="34">
        <v>0</v>
      </c>
      <c r="R1750" s="34">
        <v>1</v>
      </c>
      <c r="S1750" s="34">
        <v>0</v>
      </c>
      <c r="T1750" s="34">
        <v>0</v>
      </c>
      <c r="U1750" s="35">
        <v>21</v>
      </c>
      <c r="V1750" s="35">
        <v>0</v>
      </c>
      <c r="W1750" s="35">
        <v>3</v>
      </c>
      <c r="X1750" s="35">
        <v>0</v>
      </c>
      <c r="Y1750" s="35">
        <v>0</v>
      </c>
      <c r="Z1750" s="35">
        <v>0</v>
      </c>
      <c r="AA1750" s="34">
        <v>1</v>
      </c>
      <c r="AB1750" s="34">
        <v>6</v>
      </c>
      <c r="AC1750" s="34">
        <v>1</v>
      </c>
      <c r="AD1750" s="34">
        <v>0</v>
      </c>
      <c r="AE1750" s="34">
        <v>3</v>
      </c>
      <c r="AF1750" s="58">
        <f>'Base tratada'!$AC1750+'Base tratada'!$AD1750+'Base tratada'!$AE1750</f>
        <v>4</v>
      </c>
      <c r="AG17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50" s="58" t="str">
        <f>IF('Base tratada'!$AC1750&gt;=MAX('Base tratada'!$AD1750,'Base tratada'!$AE1750),"Web",
IF('Base tratada'!$AD1750&gt;='Base tratada'!$AE1750,"Catalog",
"Store"))</f>
        <v>Store</v>
      </c>
      <c r="AI1750" s="59">
        <f>IF('Base tratada'!$AF1750=0,"0",'Base tratada'!$AK1750/'Base tratada'!$AF1750)</f>
        <v>6</v>
      </c>
      <c r="AJ1750" s="59" t="str">
        <f>IF('Base tratada'!$AI1750=0,"R$ 0",
IF('Base tratada'!$AI1750&lt;=25,"R$ 1–25",
IF('Base tratada'!$AI1750&lt;=50,"R$ 26–50",
"+R$ 50")))</f>
        <v>R$ 1–25</v>
      </c>
      <c r="AK1750" s="35">
        <v>24</v>
      </c>
      <c r="AL1750" s="58" t="str">
        <f>IF('Base tratada'!$AK1750&lt;=100,"R$ 0-100",
IF('Base tratada'!$AK1750&lt;=500,"R$ 101-500",
IF('Base tratada'!$AK1750&lt;=1000,"R$ 501-1000",
IF('Base tratada'!$AK1750&lt;=1500,"R$ 1001-1500",
"+R$ 1500"))))</f>
        <v>R$ 0-100</v>
      </c>
      <c r="AM1750" s="34">
        <v>0</v>
      </c>
      <c r="AN1750" s="34">
        <v>0</v>
      </c>
      <c r="AO1750" s="34">
        <v>0</v>
      </c>
      <c r="AP1750" s="34">
        <v>0</v>
      </c>
      <c r="AQ1750" s="34">
        <v>0</v>
      </c>
      <c r="AR1750" s="34">
        <v>0</v>
      </c>
      <c r="AS1750" s="34">
        <v>0</v>
      </c>
      <c r="AT1750" s="34">
        <v>3</v>
      </c>
      <c r="AU1750" s="34">
        <v>11</v>
      </c>
      <c r="AV1750" s="52">
        <v>24</v>
      </c>
      <c r="AW1750" s="57">
        <v>0</v>
      </c>
      <c r="AX1750" s="58" t="str">
        <f>IF(Tabela3[[#This Row],[Response]]=1, "Aceitou", "Não aceitou")</f>
        <v>Não aceitou</v>
      </c>
      <c r="AY1750" s="55" t="str">
        <f>Tabela3[[#This Row],[Faixa Recência]] &amp; " | " &amp; Tabela3[[#This Row],[Faixa Gasto]] &amp; " | " &amp; Tabela3[[#This Row],[Faixa ticket médio]]</f>
        <v>31-45 dias | R$ 0-100 | R$ 1–25</v>
      </c>
      <c r="AZ17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0" s="36"/>
    </row>
    <row r="1751" spans="1:54" x14ac:dyDescent="0.25">
      <c r="A1751" s="61">
        <v>1750</v>
      </c>
      <c r="B1751" s="37">
        <v>42586</v>
      </c>
      <c r="C1751" s="34">
        <v>1</v>
      </c>
      <c r="D1751" s="34">
        <v>1</v>
      </c>
      <c r="E1751" s="34">
        <v>7</v>
      </c>
      <c r="F1751" s="58" t="str">
        <f>IF('Base tratada'!$E1751&lt;=15,"0-15 dias",
IF('Base tratada'!$E1751&lt;=30, "16-30 dias",
IF('Base tratada'!$E1751&lt;=45, "31-45 dias",
IF('Base tratada'!$E1751&lt;=60, "46-60 dias",
IF('Base tratada'!$E1751&lt;=75, "61-75 dias", "76-99 dias")))))</f>
        <v>0-15 dias</v>
      </c>
      <c r="G1751" s="38">
        <v>65</v>
      </c>
      <c r="H1751" s="60" t="str">
        <f>IF('Base tratada'!$G1751&lt;=29,"24–29",
IF('Base tratada'!$G1751&lt;=39,"30–39",
IF('Base tratada'!$G1751&lt;=49,"40–49",
IF('Base tratada'!$G1751&lt;=59,"50–59",
IF('Base tratada'!$G1751&lt;=69,"60–69",
"70–80")))))</f>
        <v>60–69</v>
      </c>
      <c r="I1751" s="34">
        <v>2767</v>
      </c>
      <c r="J1751" s="58" t="str">
        <f>IF('Base tratada'!$K1751=1,"Divorciado",
IF('Base tratada'!$L1751=1,"Casado",
IF('Base tratada'!$M1751=1, "Solteiro",
IF('Base tratada'!$N1751=1,"Juntos",
"Viúvo"))))</f>
        <v>Juntos</v>
      </c>
      <c r="K1751" s="34">
        <v>0</v>
      </c>
      <c r="L1751" s="34">
        <v>0</v>
      </c>
      <c r="M1751" s="34">
        <v>0</v>
      </c>
      <c r="N1751" s="34">
        <v>1</v>
      </c>
      <c r="O1751" s="34">
        <v>0</v>
      </c>
      <c r="P1751" s="34">
        <v>0</v>
      </c>
      <c r="Q1751" s="34">
        <v>0</v>
      </c>
      <c r="R1751" s="34">
        <v>1</v>
      </c>
      <c r="S1751" s="34">
        <v>0</v>
      </c>
      <c r="T1751" s="34">
        <v>0</v>
      </c>
      <c r="U1751" s="35">
        <v>194</v>
      </c>
      <c r="V1751" s="35">
        <v>2</v>
      </c>
      <c r="W1751" s="35">
        <v>56</v>
      </c>
      <c r="X1751" s="35">
        <v>0</v>
      </c>
      <c r="Y1751" s="35">
        <v>0</v>
      </c>
      <c r="Z1751" s="35">
        <v>0</v>
      </c>
      <c r="AA1751" s="34">
        <v>5</v>
      </c>
      <c r="AB1751" s="34">
        <v>8</v>
      </c>
      <c r="AC1751" s="34">
        <v>4</v>
      </c>
      <c r="AD1751" s="34">
        <v>1</v>
      </c>
      <c r="AE1751" s="34">
        <v>6</v>
      </c>
      <c r="AF1751" s="58">
        <f>'Base tratada'!$AC1751+'Base tratada'!$AD1751+'Base tratada'!$AE1751</f>
        <v>11</v>
      </c>
      <c r="AG17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51" s="58" t="str">
        <f>IF('Base tratada'!$AC1751&gt;=MAX('Base tratada'!$AD1751,'Base tratada'!$AE1751),"Web",
IF('Base tratada'!$AD1751&gt;='Base tratada'!$AE1751,"Catalog",
"Store"))</f>
        <v>Store</v>
      </c>
      <c r="AI1751" s="59">
        <f>IF('Base tratada'!$AF1751=0,"0",'Base tratada'!$AK1751/'Base tratada'!$AF1751)</f>
        <v>22.90909090909091</v>
      </c>
      <c r="AJ1751" s="59" t="str">
        <f>IF('Base tratada'!$AI1751=0,"R$ 0",
IF('Base tratada'!$AI1751&lt;=25,"R$ 1–25",
IF('Base tratada'!$AI1751&lt;=50,"R$ 26–50",
"+R$ 50")))</f>
        <v>R$ 1–25</v>
      </c>
      <c r="AK1751" s="35">
        <v>252</v>
      </c>
      <c r="AL1751" s="58" t="str">
        <f>IF('Base tratada'!$AK1751&lt;=100,"R$ 0-100",
IF('Base tratada'!$AK1751&lt;=500,"R$ 101-500",
IF('Base tratada'!$AK1751&lt;=1000,"R$ 501-1000",
IF('Base tratada'!$AK1751&lt;=1500,"R$ 1001-1500",
"+R$ 1500"))))</f>
        <v>R$ 101-500</v>
      </c>
      <c r="AM1751" s="34">
        <v>0</v>
      </c>
      <c r="AN1751" s="34">
        <v>0</v>
      </c>
      <c r="AO1751" s="34">
        <v>0</v>
      </c>
      <c r="AP1751" s="34">
        <v>0</v>
      </c>
      <c r="AQ1751" s="34">
        <v>0</v>
      </c>
      <c r="AR1751" s="34">
        <v>0</v>
      </c>
      <c r="AS1751" s="34">
        <v>0</v>
      </c>
      <c r="AT1751" s="34">
        <v>3</v>
      </c>
      <c r="AU1751" s="34">
        <v>11</v>
      </c>
      <c r="AV1751" s="52">
        <v>252</v>
      </c>
      <c r="AW1751" s="57">
        <v>1</v>
      </c>
      <c r="AX1751" s="58" t="str">
        <f>IF(Tabela3[[#This Row],[Response]]=1, "Aceitou", "Não aceitou")</f>
        <v>Aceitou</v>
      </c>
      <c r="AY1751" s="55" t="str">
        <f>Tabela3[[#This Row],[Faixa Recência]] &amp; " | " &amp; Tabela3[[#This Row],[Faixa Gasto]] &amp; " | " &amp; Tabela3[[#This Row],[Faixa ticket médio]]</f>
        <v>0-15 dias | R$ 101-500 | R$ 1–25</v>
      </c>
      <c r="AZ17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1" s="36"/>
    </row>
    <row r="1752" spans="1:54" x14ac:dyDescent="0.25">
      <c r="A1752" s="61">
        <v>1751</v>
      </c>
      <c r="B1752" s="37">
        <v>29760</v>
      </c>
      <c r="C1752" s="34">
        <v>1</v>
      </c>
      <c r="D1752" s="34">
        <v>0</v>
      </c>
      <c r="E1752" s="34">
        <v>87</v>
      </c>
      <c r="F1752" s="58" t="str">
        <f>IF('Base tratada'!$E1752&lt;=15,"0-15 dias",
IF('Base tratada'!$E1752&lt;=30, "16-30 dias",
IF('Base tratada'!$E1752&lt;=45, "31-45 dias",
IF('Base tratada'!$E1752&lt;=60, "46-60 dias",
IF('Base tratada'!$E1752&lt;=75, "61-75 dias", "76-99 dias")))))</f>
        <v>76-99 dias</v>
      </c>
      <c r="G1752" s="38">
        <v>35</v>
      </c>
      <c r="H1752" s="60" t="str">
        <f>IF('Base tratada'!$G1752&lt;=29,"24–29",
IF('Base tratada'!$G1752&lt;=39,"30–39",
IF('Base tratada'!$G1752&lt;=49,"40–49",
IF('Base tratada'!$G1752&lt;=59,"50–59",
IF('Base tratada'!$G1752&lt;=69,"60–69",
"70–80")))))</f>
        <v>30–39</v>
      </c>
      <c r="I1752" s="34">
        <v>2828</v>
      </c>
      <c r="J1752" s="58" t="str">
        <f>IF('Base tratada'!$K1752=1,"Divorciado",
IF('Base tratada'!$L1752=1,"Casado",
IF('Base tratada'!$M1752=1, "Solteiro",
IF('Base tratada'!$N1752=1,"Juntos",
"Viúvo"))))</f>
        <v>Solteiro</v>
      </c>
      <c r="K1752" s="34">
        <v>0</v>
      </c>
      <c r="L1752" s="34">
        <v>0</v>
      </c>
      <c r="M1752" s="34">
        <v>1</v>
      </c>
      <c r="N1752" s="34">
        <v>0</v>
      </c>
      <c r="O1752" s="34">
        <v>0</v>
      </c>
      <c r="P1752" s="34">
        <v>0</v>
      </c>
      <c r="Q1752" s="34">
        <v>0</v>
      </c>
      <c r="R1752" s="34">
        <v>1</v>
      </c>
      <c r="S1752" s="34">
        <v>0</v>
      </c>
      <c r="T1752" s="34">
        <v>0</v>
      </c>
      <c r="U1752" s="35">
        <v>64</v>
      </c>
      <c r="V1752" s="35">
        <v>4</v>
      </c>
      <c r="W1752" s="35">
        <v>68</v>
      </c>
      <c r="X1752" s="35">
        <v>7</v>
      </c>
      <c r="Y1752" s="35">
        <v>5</v>
      </c>
      <c r="Z1752" s="35">
        <v>17</v>
      </c>
      <c r="AA1752" s="34">
        <v>4</v>
      </c>
      <c r="AB1752" s="34">
        <v>8</v>
      </c>
      <c r="AC1752" s="34">
        <v>3</v>
      </c>
      <c r="AD1752" s="34">
        <v>1</v>
      </c>
      <c r="AE1752" s="34">
        <v>4</v>
      </c>
      <c r="AF1752" s="58">
        <f>'Base tratada'!$AC1752+'Base tratada'!$AD1752+'Base tratada'!$AE1752</f>
        <v>8</v>
      </c>
      <c r="AG17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52" s="58" t="str">
        <f>IF('Base tratada'!$AC1752&gt;=MAX('Base tratada'!$AD1752,'Base tratada'!$AE1752),"Web",
IF('Base tratada'!$AD1752&gt;='Base tratada'!$AE1752,"Catalog",
"Store"))</f>
        <v>Store</v>
      </c>
      <c r="AI1752" s="59">
        <f>IF('Base tratada'!$AF1752=0,"0",'Base tratada'!$AK1752/'Base tratada'!$AF1752)</f>
        <v>18.5</v>
      </c>
      <c r="AJ1752" s="59" t="str">
        <f>IF('Base tratada'!$AI1752=0,"R$ 0",
IF('Base tratada'!$AI1752&lt;=25,"R$ 1–25",
IF('Base tratada'!$AI1752&lt;=50,"R$ 26–50",
"+R$ 50")))</f>
        <v>R$ 1–25</v>
      </c>
      <c r="AK1752" s="35">
        <v>148</v>
      </c>
      <c r="AL1752" s="58" t="str">
        <f>IF('Base tratada'!$AK1752&lt;=100,"R$ 0-100",
IF('Base tratada'!$AK1752&lt;=500,"R$ 101-500",
IF('Base tratada'!$AK1752&lt;=1000,"R$ 501-1000",
IF('Base tratada'!$AK1752&lt;=1500,"R$ 1001-1500",
"+R$ 1500"))))</f>
        <v>R$ 101-500</v>
      </c>
      <c r="AM1752" s="34">
        <v>0</v>
      </c>
      <c r="AN1752" s="34">
        <v>0</v>
      </c>
      <c r="AO1752" s="34">
        <v>0</v>
      </c>
      <c r="AP1752" s="34">
        <v>0</v>
      </c>
      <c r="AQ1752" s="34">
        <v>0</v>
      </c>
      <c r="AR1752" s="34">
        <v>0</v>
      </c>
      <c r="AS1752" s="34">
        <v>0</v>
      </c>
      <c r="AT1752" s="34">
        <v>3</v>
      </c>
      <c r="AU1752" s="34">
        <v>11</v>
      </c>
      <c r="AV1752" s="52">
        <v>131</v>
      </c>
      <c r="AW1752" s="57">
        <v>0</v>
      </c>
      <c r="AX1752" s="58" t="str">
        <f>IF(Tabela3[[#This Row],[Response]]=1, "Aceitou", "Não aceitou")</f>
        <v>Não aceitou</v>
      </c>
      <c r="AY1752" s="55" t="str">
        <f>Tabela3[[#This Row],[Faixa Recência]] &amp; " | " &amp; Tabela3[[#This Row],[Faixa Gasto]] &amp; " | " &amp; Tabela3[[#This Row],[Faixa ticket médio]]</f>
        <v>76-99 dias | R$ 101-500 | R$ 1–25</v>
      </c>
      <c r="AZ17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2" s="36"/>
    </row>
    <row r="1753" spans="1:54" x14ac:dyDescent="0.25">
      <c r="A1753" s="61">
        <v>1752</v>
      </c>
      <c r="B1753" s="37">
        <v>28973</v>
      </c>
      <c r="C1753" s="34">
        <v>0</v>
      </c>
      <c r="D1753" s="34">
        <v>0</v>
      </c>
      <c r="E1753" s="34">
        <v>59</v>
      </c>
      <c r="F1753" s="58" t="str">
        <f>IF('Base tratada'!$E1753&lt;=15,"0-15 dias",
IF('Base tratada'!$E1753&lt;=30, "16-30 dias",
IF('Base tratada'!$E1753&lt;=45, "31-45 dias",
IF('Base tratada'!$E1753&lt;=60, "46-60 dias",
IF('Base tratada'!$E1753&lt;=75, "61-75 dias", "76-99 dias")))))</f>
        <v>46-60 dias</v>
      </c>
      <c r="G1753" s="38">
        <v>43</v>
      </c>
      <c r="H1753" s="60" t="str">
        <f>IF('Base tratada'!$G1753&lt;=29,"24–29",
IF('Base tratada'!$G1753&lt;=39,"30–39",
IF('Base tratada'!$G1753&lt;=49,"40–49",
IF('Base tratada'!$G1753&lt;=59,"50–59",
IF('Base tratada'!$G1753&lt;=69,"60–69",
"70–80")))))</f>
        <v>40–49</v>
      </c>
      <c r="I1753" s="34">
        <v>2783</v>
      </c>
      <c r="J1753" s="58" t="str">
        <f>IF('Base tratada'!$K1753=1,"Divorciado",
IF('Base tratada'!$L1753=1,"Casado",
IF('Base tratada'!$M1753=1, "Solteiro",
IF('Base tratada'!$N1753=1,"Juntos",
"Viúvo"))))</f>
        <v>Casado</v>
      </c>
      <c r="K1753" s="34">
        <v>0</v>
      </c>
      <c r="L1753" s="34">
        <v>1</v>
      </c>
      <c r="M1753" s="34">
        <v>0</v>
      </c>
      <c r="N1753" s="34">
        <v>0</v>
      </c>
      <c r="O1753" s="34">
        <v>0</v>
      </c>
      <c r="P1753" s="34">
        <v>0</v>
      </c>
      <c r="Q1753" s="34">
        <v>0</v>
      </c>
      <c r="R1753" s="34">
        <v>0</v>
      </c>
      <c r="S1753" s="34">
        <v>0</v>
      </c>
      <c r="T1753" s="34">
        <v>1</v>
      </c>
      <c r="U1753" s="35">
        <v>206</v>
      </c>
      <c r="V1753" s="35">
        <v>0</v>
      </c>
      <c r="W1753" s="35">
        <v>46</v>
      </c>
      <c r="X1753" s="35">
        <v>3</v>
      </c>
      <c r="Y1753" s="35">
        <v>2</v>
      </c>
      <c r="Z1753" s="35">
        <v>12</v>
      </c>
      <c r="AA1753" s="34">
        <v>2</v>
      </c>
      <c r="AB1753" s="34">
        <v>8</v>
      </c>
      <c r="AC1753" s="34">
        <v>5</v>
      </c>
      <c r="AD1753" s="34">
        <v>1</v>
      </c>
      <c r="AE1753" s="34">
        <v>5</v>
      </c>
      <c r="AF1753" s="58">
        <f>'Base tratada'!$AC1753+'Base tratada'!$AD1753+'Base tratada'!$AE1753</f>
        <v>11</v>
      </c>
      <c r="AG17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53" s="58" t="str">
        <f>IF('Base tratada'!$AC1753&gt;=MAX('Base tratada'!$AD1753,'Base tratada'!$AE1753),"Web",
IF('Base tratada'!$AD1753&gt;='Base tratada'!$AE1753,"Catalog",
"Store"))</f>
        <v>Web</v>
      </c>
      <c r="AI1753" s="59">
        <f>IF('Base tratada'!$AF1753=0,"0",'Base tratada'!$AK1753/'Base tratada'!$AF1753)</f>
        <v>23.363636363636363</v>
      </c>
      <c r="AJ1753" s="59" t="str">
        <f>IF('Base tratada'!$AI1753=0,"R$ 0",
IF('Base tratada'!$AI1753&lt;=25,"R$ 1–25",
IF('Base tratada'!$AI1753&lt;=50,"R$ 26–50",
"+R$ 50")))</f>
        <v>R$ 1–25</v>
      </c>
      <c r="AK1753" s="35">
        <v>257</v>
      </c>
      <c r="AL1753" s="58" t="str">
        <f>IF('Base tratada'!$AK1753&lt;=100,"R$ 0-100",
IF('Base tratada'!$AK1753&lt;=500,"R$ 101-500",
IF('Base tratada'!$AK1753&lt;=1000,"R$ 501-1000",
IF('Base tratada'!$AK1753&lt;=1500,"R$ 1001-1500",
"+R$ 1500"))))</f>
        <v>R$ 101-500</v>
      </c>
      <c r="AM1753" s="34">
        <v>0</v>
      </c>
      <c r="AN1753" s="34">
        <v>0</v>
      </c>
      <c r="AO1753" s="34">
        <v>0</v>
      </c>
      <c r="AP1753" s="34">
        <v>0</v>
      </c>
      <c r="AQ1753" s="34">
        <v>0</v>
      </c>
      <c r="AR1753" s="34">
        <v>0</v>
      </c>
      <c r="AS1753" s="34">
        <v>0</v>
      </c>
      <c r="AT1753" s="34">
        <v>3</v>
      </c>
      <c r="AU1753" s="34">
        <v>11</v>
      </c>
      <c r="AV1753" s="52">
        <v>245</v>
      </c>
      <c r="AW1753" s="57">
        <v>0</v>
      </c>
      <c r="AX1753" s="58" t="str">
        <f>IF(Tabela3[[#This Row],[Response]]=1, "Aceitou", "Não aceitou")</f>
        <v>Não aceitou</v>
      </c>
      <c r="AY1753" s="55" t="str">
        <f>Tabela3[[#This Row],[Faixa Recência]] &amp; " | " &amp; Tabela3[[#This Row],[Faixa Gasto]] &amp; " | " &amp; Tabela3[[#This Row],[Faixa ticket médio]]</f>
        <v>46-60 dias | R$ 101-500 | R$ 1–25</v>
      </c>
      <c r="AZ17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3" s="36"/>
    </row>
    <row r="1754" spans="1:54" x14ac:dyDescent="0.25">
      <c r="A1754" s="61">
        <v>1753</v>
      </c>
      <c r="B1754" s="37">
        <v>39435</v>
      </c>
      <c r="C1754" s="34">
        <v>1</v>
      </c>
      <c r="D1754" s="34">
        <v>0</v>
      </c>
      <c r="E1754" s="34">
        <v>16</v>
      </c>
      <c r="F1754" s="58" t="str">
        <f>IF('Base tratada'!$E1754&lt;=15,"0-15 dias",
IF('Base tratada'!$E1754&lt;=30, "16-30 dias",
IF('Base tratada'!$E1754&lt;=45, "31-45 dias",
IF('Base tratada'!$E1754&lt;=60, "46-60 dias",
IF('Base tratada'!$E1754&lt;=75, "61-75 dias", "76-99 dias")))))</f>
        <v>16-30 dias</v>
      </c>
      <c r="G1754" s="38">
        <v>47</v>
      </c>
      <c r="H1754" s="60" t="str">
        <f>IF('Base tratada'!$G1754&lt;=29,"24–29",
IF('Base tratada'!$G1754&lt;=39,"30–39",
IF('Base tratada'!$G1754&lt;=49,"40–49",
IF('Base tratada'!$G1754&lt;=59,"50–59",
IF('Base tratada'!$G1754&lt;=69,"60–69",
"70–80")))))</f>
        <v>40–49</v>
      </c>
      <c r="I1754" s="34">
        <v>2486</v>
      </c>
      <c r="J1754" s="58" t="str">
        <f>IF('Base tratada'!$K1754=1,"Divorciado",
IF('Base tratada'!$L1754=1,"Casado",
IF('Base tratada'!$M1754=1, "Solteiro",
IF('Base tratada'!$N1754=1,"Juntos",
"Viúvo"))))</f>
        <v>Juntos</v>
      </c>
      <c r="K1754" s="34">
        <v>0</v>
      </c>
      <c r="L1754" s="34">
        <v>0</v>
      </c>
      <c r="M1754" s="34">
        <v>0</v>
      </c>
      <c r="N1754" s="34">
        <v>1</v>
      </c>
      <c r="O1754" s="34">
        <v>0</v>
      </c>
      <c r="P1754" s="34">
        <v>0</v>
      </c>
      <c r="Q1754" s="34">
        <v>0</v>
      </c>
      <c r="R1754" s="34">
        <v>0</v>
      </c>
      <c r="S1754" s="34">
        <v>0</v>
      </c>
      <c r="T1754" s="34">
        <v>1</v>
      </c>
      <c r="U1754" s="35">
        <v>71</v>
      </c>
      <c r="V1754" s="35">
        <v>0</v>
      </c>
      <c r="W1754" s="35">
        <v>18</v>
      </c>
      <c r="X1754" s="35">
        <v>0</v>
      </c>
      <c r="Y1754" s="35">
        <v>0</v>
      </c>
      <c r="Z1754" s="35">
        <v>13</v>
      </c>
      <c r="AA1754" s="34">
        <v>1</v>
      </c>
      <c r="AB1754" s="34">
        <v>7</v>
      </c>
      <c r="AC1754" s="34">
        <v>3</v>
      </c>
      <c r="AD1754" s="34">
        <v>1</v>
      </c>
      <c r="AE1754" s="34">
        <v>2</v>
      </c>
      <c r="AF1754" s="58">
        <f>'Base tratada'!$AC1754+'Base tratada'!$AD1754+'Base tratada'!$AE1754</f>
        <v>6</v>
      </c>
      <c r="AG17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54" s="58" t="str">
        <f>IF('Base tratada'!$AC1754&gt;=MAX('Base tratada'!$AD1754,'Base tratada'!$AE1754),"Web",
IF('Base tratada'!$AD1754&gt;='Base tratada'!$AE1754,"Catalog",
"Store"))</f>
        <v>Web</v>
      </c>
      <c r="AI1754" s="59">
        <f>IF('Base tratada'!$AF1754=0,"0",'Base tratada'!$AK1754/'Base tratada'!$AF1754)</f>
        <v>14.833333333333334</v>
      </c>
      <c r="AJ1754" s="59" t="str">
        <f>IF('Base tratada'!$AI1754=0,"R$ 0",
IF('Base tratada'!$AI1754&lt;=25,"R$ 1–25",
IF('Base tratada'!$AI1754&lt;=50,"R$ 26–50",
"+R$ 50")))</f>
        <v>R$ 1–25</v>
      </c>
      <c r="AK1754" s="35">
        <v>89</v>
      </c>
      <c r="AL1754" s="58" t="str">
        <f>IF('Base tratada'!$AK1754&lt;=100,"R$ 0-100",
IF('Base tratada'!$AK1754&lt;=500,"R$ 101-500",
IF('Base tratada'!$AK1754&lt;=1000,"R$ 501-1000",
IF('Base tratada'!$AK1754&lt;=1500,"R$ 1001-1500",
"+R$ 1500"))))</f>
        <v>R$ 0-100</v>
      </c>
      <c r="AM1754" s="34">
        <v>0</v>
      </c>
      <c r="AN1754" s="34">
        <v>0</v>
      </c>
      <c r="AO1754" s="34">
        <v>0</v>
      </c>
      <c r="AP1754" s="34">
        <v>0</v>
      </c>
      <c r="AQ1754" s="34">
        <v>0</v>
      </c>
      <c r="AR1754" s="34">
        <v>0</v>
      </c>
      <c r="AS1754" s="34">
        <v>0</v>
      </c>
      <c r="AT1754" s="34">
        <v>3</v>
      </c>
      <c r="AU1754" s="34">
        <v>11</v>
      </c>
      <c r="AV1754" s="52">
        <v>76</v>
      </c>
      <c r="AW1754" s="57">
        <v>0</v>
      </c>
      <c r="AX1754" s="58" t="str">
        <f>IF(Tabela3[[#This Row],[Response]]=1, "Aceitou", "Não aceitou")</f>
        <v>Não aceitou</v>
      </c>
      <c r="AY1754" s="55" t="str">
        <f>Tabela3[[#This Row],[Faixa Recência]] &amp; " | " &amp; Tabela3[[#This Row],[Faixa Gasto]] &amp; " | " &amp; Tabela3[[#This Row],[Faixa ticket médio]]</f>
        <v>16-30 dias | R$ 0-100 | R$ 1–25</v>
      </c>
      <c r="AZ17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4" s="36"/>
    </row>
    <row r="1755" spans="1:54" x14ac:dyDescent="0.25">
      <c r="A1755" s="61">
        <v>1754</v>
      </c>
      <c r="B1755" s="37">
        <v>65370</v>
      </c>
      <c r="C1755" s="34">
        <v>0</v>
      </c>
      <c r="D1755" s="34">
        <v>0</v>
      </c>
      <c r="E1755" s="34">
        <v>1</v>
      </c>
      <c r="F1755" s="58" t="str">
        <f>IF('Base tratada'!$E1755&lt;=15,"0-15 dias",
IF('Base tratada'!$E1755&lt;=30, "16-30 dias",
IF('Base tratada'!$E1755&lt;=45, "31-45 dias",
IF('Base tratada'!$E1755&lt;=60, "46-60 dias",
IF('Base tratada'!$E1755&lt;=75, "61-75 dias", "76-99 dias")))))</f>
        <v>0-15 dias</v>
      </c>
      <c r="G1755" s="38">
        <v>36</v>
      </c>
      <c r="H1755" s="60" t="str">
        <f>IF('Base tratada'!$G1755&lt;=29,"24–29",
IF('Base tratada'!$G1755&lt;=39,"30–39",
IF('Base tratada'!$G1755&lt;=49,"40–49",
IF('Base tratada'!$G1755&lt;=59,"50–59",
IF('Base tratada'!$G1755&lt;=69,"60–69",
"70–80")))))</f>
        <v>30–39</v>
      </c>
      <c r="I1755" s="34">
        <v>2491</v>
      </c>
      <c r="J1755" s="58" t="str">
        <f>IF('Base tratada'!$K1755=1,"Divorciado",
IF('Base tratada'!$L1755=1,"Casado",
IF('Base tratada'!$M1755=1, "Solteiro",
IF('Base tratada'!$N1755=1,"Juntos",
"Viúvo"))))</f>
        <v>Casado</v>
      </c>
      <c r="K1755" s="34">
        <v>0</v>
      </c>
      <c r="L1755" s="34">
        <v>1</v>
      </c>
      <c r="M1755" s="34">
        <v>0</v>
      </c>
      <c r="N1755" s="34">
        <v>0</v>
      </c>
      <c r="O1755" s="34">
        <v>0</v>
      </c>
      <c r="P1755" s="34">
        <v>1</v>
      </c>
      <c r="Q1755" s="34">
        <v>0</v>
      </c>
      <c r="R1755" s="34">
        <v>0</v>
      </c>
      <c r="S1755" s="34">
        <v>0</v>
      </c>
      <c r="T1755" s="34">
        <v>0</v>
      </c>
      <c r="U1755" s="35">
        <v>71</v>
      </c>
      <c r="V1755" s="35">
        <v>22</v>
      </c>
      <c r="W1755" s="35">
        <v>112</v>
      </c>
      <c r="X1755" s="35">
        <v>138</v>
      </c>
      <c r="Y1755" s="35">
        <v>89</v>
      </c>
      <c r="Z1755" s="35">
        <v>29</v>
      </c>
      <c r="AA1755" s="34">
        <v>1</v>
      </c>
      <c r="AB1755" s="34">
        <v>1</v>
      </c>
      <c r="AC1755" s="34">
        <v>2</v>
      </c>
      <c r="AD1755" s="34">
        <v>3</v>
      </c>
      <c r="AE1755" s="34">
        <v>13</v>
      </c>
      <c r="AF1755" s="58">
        <f>'Base tratada'!$AC1755+'Base tratada'!$AD1755+'Base tratada'!$AE1755</f>
        <v>18</v>
      </c>
      <c r="AG17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55" s="58" t="str">
        <f>IF('Base tratada'!$AC1755&gt;=MAX('Base tratada'!$AD1755,'Base tratada'!$AE1755),"Web",
IF('Base tratada'!$AD1755&gt;='Base tratada'!$AE1755,"Catalog",
"Store"))</f>
        <v>Store</v>
      </c>
      <c r="AI1755" s="59">
        <f>IF('Base tratada'!$AF1755=0,"0",'Base tratada'!$AK1755/'Base tratada'!$AF1755)</f>
        <v>24</v>
      </c>
      <c r="AJ1755" s="59" t="str">
        <f>IF('Base tratada'!$AI1755=0,"R$ 0",
IF('Base tratada'!$AI1755&lt;=25,"R$ 1–25",
IF('Base tratada'!$AI1755&lt;=50,"R$ 26–50",
"+R$ 50")))</f>
        <v>R$ 1–25</v>
      </c>
      <c r="AK1755" s="35">
        <v>432</v>
      </c>
      <c r="AL1755" s="58" t="str">
        <f>IF('Base tratada'!$AK1755&lt;=100,"R$ 0-100",
IF('Base tratada'!$AK1755&lt;=500,"R$ 101-500",
IF('Base tratada'!$AK1755&lt;=1000,"R$ 501-1000",
IF('Base tratada'!$AK1755&lt;=1500,"R$ 1001-1500",
"+R$ 1500"))))</f>
        <v>R$ 101-500</v>
      </c>
      <c r="AM1755" s="34">
        <v>0</v>
      </c>
      <c r="AN1755" s="34">
        <v>0</v>
      </c>
      <c r="AO1755" s="34">
        <v>0</v>
      </c>
      <c r="AP1755" s="34">
        <v>0</v>
      </c>
      <c r="AQ1755" s="34">
        <v>0</v>
      </c>
      <c r="AR1755" s="34">
        <v>0</v>
      </c>
      <c r="AS1755" s="34">
        <v>0</v>
      </c>
      <c r="AT1755" s="34">
        <v>3</v>
      </c>
      <c r="AU1755" s="34">
        <v>11</v>
      </c>
      <c r="AV1755" s="52">
        <v>403</v>
      </c>
      <c r="AW1755" s="57">
        <v>0</v>
      </c>
      <c r="AX1755" s="58" t="str">
        <f>IF(Tabela3[[#This Row],[Response]]=1, "Aceitou", "Não aceitou")</f>
        <v>Não aceitou</v>
      </c>
      <c r="AY1755" s="55" t="str">
        <f>Tabela3[[#This Row],[Faixa Recência]] &amp; " | " &amp; Tabela3[[#This Row],[Faixa Gasto]] &amp; " | " &amp; Tabela3[[#This Row],[Faixa ticket médio]]</f>
        <v>0-15 dias | R$ 101-500 | R$ 1–25</v>
      </c>
      <c r="AZ17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5" s="36"/>
    </row>
    <row r="1756" spans="1:54" x14ac:dyDescent="0.25">
      <c r="A1756" s="61">
        <v>1755</v>
      </c>
      <c r="B1756" s="37">
        <v>20194</v>
      </c>
      <c r="C1756" s="34">
        <v>1</v>
      </c>
      <c r="D1756" s="34">
        <v>0</v>
      </c>
      <c r="E1756" s="34">
        <v>64</v>
      </c>
      <c r="F1756" s="58" t="str">
        <f>IF('Base tratada'!$E1756&lt;=15,"0-15 dias",
IF('Base tratada'!$E1756&lt;=30, "16-30 dias",
IF('Base tratada'!$E1756&lt;=45, "31-45 dias",
IF('Base tratada'!$E1756&lt;=60, "46-60 dias",
IF('Base tratada'!$E1756&lt;=75, "61-75 dias", "76-99 dias")))))</f>
        <v>61-75 dias</v>
      </c>
      <c r="G1756" s="38">
        <v>41</v>
      </c>
      <c r="H1756" s="60" t="str">
        <f>IF('Base tratada'!$G1756&lt;=29,"24–29",
IF('Base tratada'!$G1756&lt;=39,"30–39",
IF('Base tratada'!$G1756&lt;=49,"40–49",
IF('Base tratada'!$G1756&lt;=59,"50–59",
IF('Base tratada'!$G1756&lt;=69,"60–69",
"70–80")))))</f>
        <v>40–49</v>
      </c>
      <c r="I1756" s="34">
        <v>2718</v>
      </c>
      <c r="J1756" s="58" t="str">
        <f>IF('Base tratada'!$K1756=1,"Divorciado",
IF('Base tratada'!$L1756=1,"Casado",
IF('Base tratada'!$M1756=1, "Solteiro",
IF('Base tratada'!$N1756=1,"Juntos",
"Viúvo"))))</f>
        <v>Solteiro</v>
      </c>
      <c r="K1756" s="34">
        <v>0</v>
      </c>
      <c r="L1756" s="34">
        <v>0</v>
      </c>
      <c r="M1756" s="34">
        <v>1</v>
      </c>
      <c r="N1756" s="34">
        <v>0</v>
      </c>
      <c r="O1756" s="34">
        <v>0</v>
      </c>
      <c r="P1756" s="34">
        <v>0</v>
      </c>
      <c r="Q1756" s="34">
        <v>1</v>
      </c>
      <c r="R1756" s="34">
        <v>0</v>
      </c>
      <c r="S1756" s="34">
        <v>0</v>
      </c>
      <c r="T1756" s="34">
        <v>0</v>
      </c>
      <c r="U1756" s="35">
        <v>0</v>
      </c>
      <c r="V1756" s="35">
        <v>4</v>
      </c>
      <c r="W1756" s="35">
        <v>7</v>
      </c>
      <c r="X1756" s="35">
        <v>11</v>
      </c>
      <c r="Y1756" s="35">
        <v>10</v>
      </c>
      <c r="Z1756" s="35">
        <v>15</v>
      </c>
      <c r="AA1756" s="34">
        <v>2</v>
      </c>
      <c r="AB1756" s="34">
        <v>6</v>
      </c>
      <c r="AC1756" s="34">
        <v>2</v>
      </c>
      <c r="AD1756" s="34">
        <v>0</v>
      </c>
      <c r="AE1756" s="34">
        <v>3</v>
      </c>
      <c r="AF1756" s="58">
        <f>'Base tratada'!$AC1756+'Base tratada'!$AD1756+'Base tratada'!$AE1756</f>
        <v>5</v>
      </c>
      <c r="AG17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56" s="58" t="str">
        <f>IF('Base tratada'!$AC1756&gt;=MAX('Base tratada'!$AD1756,'Base tratada'!$AE1756),"Web",
IF('Base tratada'!$AD1756&gt;='Base tratada'!$AE1756,"Catalog",
"Store"))</f>
        <v>Store</v>
      </c>
      <c r="AI1756" s="59">
        <f>IF('Base tratada'!$AF1756=0,"0",'Base tratada'!$AK1756/'Base tratada'!$AF1756)</f>
        <v>6.4</v>
      </c>
      <c r="AJ1756" s="59" t="str">
        <f>IF('Base tratada'!$AI1756=0,"R$ 0",
IF('Base tratada'!$AI1756&lt;=25,"R$ 1–25",
IF('Base tratada'!$AI1756&lt;=50,"R$ 26–50",
"+R$ 50")))</f>
        <v>R$ 1–25</v>
      </c>
      <c r="AK1756" s="35">
        <v>32</v>
      </c>
      <c r="AL1756" s="58" t="str">
        <f>IF('Base tratada'!$AK1756&lt;=100,"R$ 0-100",
IF('Base tratada'!$AK1756&lt;=500,"R$ 101-500",
IF('Base tratada'!$AK1756&lt;=1000,"R$ 501-1000",
IF('Base tratada'!$AK1756&lt;=1500,"R$ 1001-1500",
"+R$ 1500"))))</f>
        <v>R$ 0-100</v>
      </c>
      <c r="AM1756" s="34">
        <v>0</v>
      </c>
      <c r="AN1756" s="34">
        <v>0</v>
      </c>
      <c r="AO1756" s="34">
        <v>0</v>
      </c>
      <c r="AP1756" s="34">
        <v>0</v>
      </c>
      <c r="AQ1756" s="34">
        <v>0</v>
      </c>
      <c r="AR1756" s="34">
        <v>0</v>
      </c>
      <c r="AS1756" s="34">
        <v>0</v>
      </c>
      <c r="AT1756" s="34">
        <v>3</v>
      </c>
      <c r="AU1756" s="34">
        <v>11</v>
      </c>
      <c r="AV1756" s="52">
        <v>17</v>
      </c>
      <c r="AW1756" s="57">
        <v>0</v>
      </c>
      <c r="AX1756" s="58" t="str">
        <f>IF(Tabela3[[#This Row],[Response]]=1, "Aceitou", "Não aceitou")</f>
        <v>Não aceitou</v>
      </c>
      <c r="AY1756" s="55" t="str">
        <f>Tabela3[[#This Row],[Faixa Recência]] &amp; " | " &amp; Tabela3[[#This Row],[Faixa Gasto]] &amp; " | " &amp; Tabela3[[#This Row],[Faixa ticket médio]]</f>
        <v>61-75 dias | R$ 0-100 | R$ 1–25</v>
      </c>
      <c r="AZ17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6" s="36"/>
    </row>
    <row r="1757" spans="1:54" x14ac:dyDescent="0.25">
      <c r="A1757" s="61">
        <v>1756</v>
      </c>
      <c r="B1757" s="37">
        <v>42473</v>
      </c>
      <c r="C1757" s="34">
        <v>1</v>
      </c>
      <c r="D1757" s="34">
        <v>1</v>
      </c>
      <c r="E1757" s="34">
        <v>72</v>
      </c>
      <c r="F1757" s="58" t="str">
        <f>IF('Base tratada'!$E1757&lt;=15,"0-15 dias",
IF('Base tratada'!$E1757&lt;=30, "16-30 dias",
IF('Base tratada'!$E1757&lt;=45, "31-45 dias",
IF('Base tratada'!$E1757&lt;=60, "46-60 dias",
IF('Base tratada'!$E1757&lt;=75, "61-75 dias", "76-99 dias")))))</f>
        <v>61-75 dias</v>
      </c>
      <c r="G1757" s="38">
        <v>44</v>
      </c>
      <c r="H1757" s="60" t="str">
        <f>IF('Base tratada'!$G1757&lt;=29,"24–29",
IF('Base tratada'!$G1757&lt;=39,"30–39",
IF('Base tratada'!$G1757&lt;=49,"40–49",
IF('Base tratada'!$G1757&lt;=59,"50–59",
IF('Base tratada'!$G1757&lt;=69,"60–69",
"70–80")))))</f>
        <v>40–49</v>
      </c>
      <c r="I1757" s="34">
        <v>2291</v>
      </c>
      <c r="J1757" s="58" t="str">
        <f>IF('Base tratada'!$K1757=1,"Divorciado",
IF('Base tratada'!$L1757=1,"Casado",
IF('Base tratada'!$M1757=1, "Solteiro",
IF('Base tratada'!$N1757=1,"Juntos",
"Viúvo"))))</f>
        <v>Solteiro</v>
      </c>
      <c r="K1757" s="34">
        <v>0</v>
      </c>
      <c r="L1757" s="34">
        <v>0</v>
      </c>
      <c r="M1757" s="34">
        <v>1</v>
      </c>
      <c r="N1757" s="34">
        <v>0</v>
      </c>
      <c r="O1757" s="34">
        <v>0</v>
      </c>
      <c r="P1757" s="34">
        <v>0</v>
      </c>
      <c r="Q1757" s="34">
        <v>0</v>
      </c>
      <c r="R1757" s="34">
        <v>0</v>
      </c>
      <c r="S1757" s="34">
        <v>0</v>
      </c>
      <c r="T1757" s="34">
        <v>1</v>
      </c>
      <c r="U1757" s="35">
        <v>93</v>
      </c>
      <c r="V1757" s="35">
        <v>1</v>
      </c>
      <c r="W1757" s="35">
        <v>21</v>
      </c>
      <c r="X1757" s="35">
        <v>0</v>
      </c>
      <c r="Y1757" s="35">
        <v>4</v>
      </c>
      <c r="Z1757" s="35">
        <v>25</v>
      </c>
      <c r="AA1757" s="34">
        <v>3</v>
      </c>
      <c r="AB1757" s="34">
        <v>5</v>
      </c>
      <c r="AC1757" s="34">
        <v>2</v>
      </c>
      <c r="AD1757" s="34">
        <v>1</v>
      </c>
      <c r="AE1757" s="34">
        <v>4</v>
      </c>
      <c r="AF1757" s="58">
        <f>'Base tratada'!$AC1757+'Base tratada'!$AD1757+'Base tratada'!$AE1757</f>
        <v>7</v>
      </c>
      <c r="AG17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57" s="58" t="str">
        <f>IF('Base tratada'!$AC1757&gt;=MAX('Base tratada'!$AD1757,'Base tratada'!$AE1757),"Web",
IF('Base tratada'!$AD1757&gt;='Base tratada'!$AE1757,"Catalog",
"Store"))</f>
        <v>Store</v>
      </c>
      <c r="AI1757" s="59">
        <f>IF('Base tratada'!$AF1757=0,"0",'Base tratada'!$AK1757/'Base tratada'!$AF1757)</f>
        <v>17</v>
      </c>
      <c r="AJ1757" s="59" t="str">
        <f>IF('Base tratada'!$AI1757=0,"R$ 0",
IF('Base tratada'!$AI1757&lt;=25,"R$ 1–25",
IF('Base tratada'!$AI1757&lt;=50,"R$ 26–50",
"+R$ 50")))</f>
        <v>R$ 1–25</v>
      </c>
      <c r="AK1757" s="35">
        <v>119</v>
      </c>
      <c r="AL1757" s="58" t="str">
        <f>IF('Base tratada'!$AK1757&lt;=100,"R$ 0-100",
IF('Base tratada'!$AK1757&lt;=500,"R$ 101-500",
IF('Base tratada'!$AK1757&lt;=1000,"R$ 501-1000",
IF('Base tratada'!$AK1757&lt;=1500,"R$ 1001-1500",
"+R$ 1500"))))</f>
        <v>R$ 101-500</v>
      </c>
      <c r="AM1757" s="34">
        <v>0</v>
      </c>
      <c r="AN1757" s="34">
        <v>0</v>
      </c>
      <c r="AO1757" s="34">
        <v>0</v>
      </c>
      <c r="AP1757" s="34">
        <v>0</v>
      </c>
      <c r="AQ1757" s="34">
        <v>0</v>
      </c>
      <c r="AR1757" s="34">
        <v>0</v>
      </c>
      <c r="AS1757" s="34">
        <v>0</v>
      </c>
      <c r="AT1757" s="34">
        <v>3</v>
      </c>
      <c r="AU1757" s="34">
        <v>11</v>
      </c>
      <c r="AV1757" s="52">
        <v>94</v>
      </c>
      <c r="AW1757" s="57">
        <v>0</v>
      </c>
      <c r="AX1757" s="58" t="str">
        <f>IF(Tabela3[[#This Row],[Response]]=1, "Aceitou", "Não aceitou")</f>
        <v>Não aceitou</v>
      </c>
      <c r="AY1757" s="55" t="str">
        <f>Tabela3[[#This Row],[Faixa Recência]] &amp; " | " &amp; Tabela3[[#This Row],[Faixa Gasto]] &amp; " | " &amp; Tabela3[[#This Row],[Faixa ticket médio]]</f>
        <v>61-75 dias | R$ 101-500 | R$ 1–25</v>
      </c>
      <c r="AZ17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7" s="36"/>
    </row>
    <row r="1758" spans="1:54" x14ac:dyDescent="0.25">
      <c r="A1758" s="61">
        <v>1757</v>
      </c>
      <c r="B1758" s="37">
        <v>64590</v>
      </c>
      <c r="C1758" s="34">
        <v>0</v>
      </c>
      <c r="D1758" s="34">
        <v>0</v>
      </c>
      <c r="E1758" s="34">
        <v>98</v>
      </c>
      <c r="F1758" s="58" t="str">
        <f>IF('Base tratada'!$E1758&lt;=15,"0-15 dias",
IF('Base tratada'!$E1758&lt;=30, "16-30 dias",
IF('Base tratada'!$E1758&lt;=45, "31-45 dias",
IF('Base tratada'!$E1758&lt;=60, "46-60 dias",
IF('Base tratada'!$E1758&lt;=75, "61-75 dias", "76-99 dias")))))</f>
        <v>76-99 dias</v>
      </c>
      <c r="G1758" s="38">
        <v>52</v>
      </c>
      <c r="H1758" s="60" t="str">
        <f>IF('Base tratada'!$G1758&lt;=29,"24–29",
IF('Base tratada'!$G1758&lt;=39,"30–39",
IF('Base tratada'!$G1758&lt;=49,"40–49",
IF('Base tratada'!$G1758&lt;=59,"50–59",
IF('Base tratada'!$G1758&lt;=69,"60–69",
"70–80")))))</f>
        <v>50–59</v>
      </c>
      <c r="I1758" s="34">
        <v>2782</v>
      </c>
      <c r="J1758" s="58" t="str">
        <f>IF('Base tratada'!$K1758=1,"Divorciado",
IF('Base tratada'!$L1758=1,"Casado",
IF('Base tratada'!$M1758=1, "Solteiro",
IF('Base tratada'!$N1758=1,"Juntos",
"Viúvo"))))</f>
        <v>Casado</v>
      </c>
      <c r="K1758" s="34">
        <v>0</v>
      </c>
      <c r="L1758" s="34">
        <v>1</v>
      </c>
      <c r="M1758" s="34">
        <v>0</v>
      </c>
      <c r="N1758" s="34">
        <v>0</v>
      </c>
      <c r="O1758" s="34">
        <v>0</v>
      </c>
      <c r="P1758" s="34">
        <v>0</v>
      </c>
      <c r="Q1758" s="34">
        <v>0</v>
      </c>
      <c r="R1758" s="34">
        <v>1</v>
      </c>
      <c r="S1758" s="34">
        <v>0</v>
      </c>
      <c r="T1758" s="34">
        <v>0</v>
      </c>
      <c r="U1758" s="35">
        <v>920</v>
      </c>
      <c r="V1758" s="35">
        <v>138</v>
      </c>
      <c r="W1758" s="35">
        <v>168</v>
      </c>
      <c r="X1758" s="35">
        <v>36</v>
      </c>
      <c r="Y1758" s="35">
        <v>46</v>
      </c>
      <c r="Z1758" s="35">
        <v>30</v>
      </c>
      <c r="AA1758" s="34">
        <v>1</v>
      </c>
      <c r="AB1758" s="34">
        <v>6</v>
      </c>
      <c r="AC1758" s="34">
        <v>9</v>
      </c>
      <c r="AD1758" s="34">
        <v>4</v>
      </c>
      <c r="AE1758" s="34">
        <v>10</v>
      </c>
      <c r="AF1758" s="58">
        <f>'Base tratada'!$AC1758+'Base tratada'!$AD1758+'Base tratada'!$AE1758</f>
        <v>23</v>
      </c>
      <c r="AG17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58" s="58" t="str">
        <f>IF('Base tratada'!$AC1758&gt;=MAX('Base tratada'!$AD1758,'Base tratada'!$AE1758),"Web",
IF('Base tratada'!$AD1758&gt;='Base tratada'!$AE1758,"Catalog",
"Store"))</f>
        <v>Store</v>
      </c>
      <c r="AI1758" s="59">
        <f>IF('Base tratada'!$AF1758=0,"0",'Base tratada'!$AK1758/'Base tratada'!$AF1758)</f>
        <v>56.869565217391305</v>
      </c>
      <c r="AJ1758" s="59" t="str">
        <f>IF('Base tratada'!$AI1758=0,"R$ 0",
IF('Base tratada'!$AI1758&lt;=25,"R$ 1–25",
IF('Base tratada'!$AI1758&lt;=50,"R$ 26–50",
"+R$ 50")))</f>
        <v>+R$ 50</v>
      </c>
      <c r="AK1758" s="35">
        <v>1308</v>
      </c>
      <c r="AL1758" s="58" t="str">
        <f>IF('Base tratada'!$AK1758&lt;=100,"R$ 0-100",
IF('Base tratada'!$AK1758&lt;=500,"R$ 101-500",
IF('Base tratada'!$AK1758&lt;=1000,"R$ 501-1000",
IF('Base tratada'!$AK1758&lt;=1500,"R$ 1001-1500",
"+R$ 1500"))))</f>
        <v>R$ 1001-1500</v>
      </c>
      <c r="AM1758" s="34">
        <v>0</v>
      </c>
      <c r="AN1758" s="34">
        <v>0</v>
      </c>
      <c r="AO1758" s="34">
        <v>0</v>
      </c>
      <c r="AP1758" s="34">
        <v>0</v>
      </c>
      <c r="AQ1758" s="34">
        <v>0</v>
      </c>
      <c r="AR1758" s="34">
        <v>0</v>
      </c>
      <c r="AS1758" s="34">
        <v>0</v>
      </c>
      <c r="AT1758" s="34">
        <v>3</v>
      </c>
      <c r="AU1758" s="34">
        <v>11</v>
      </c>
      <c r="AV1758" s="52">
        <v>1278</v>
      </c>
      <c r="AW1758" s="57">
        <v>0</v>
      </c>
      <c r="AX1758" s="58" t="str">
        <f>IF(Tabela3[[#This Row],[Response]]=1, "Aceitou", "Não aceitou")</f>
        <v>Não aceitou</v>
      </c>
      <c r="AY1758" s="55" t="str">
        <f>Tabela3[[#This Row],[Faixa Recência]] &amp; " | " &amp; Tabela3[[#This Row],[Faixa Gasto]] &amp; " | " &amp; Tabela3[[#This Row],[Faixa ticket médio]]</f>
        <v>76-99 dias | R$ 1001-1500 | +R$ 50</v>
      </c>
      <c r="AZ17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8" s="36"/>
    </row>
    <row r="1759" spans="1:54" x14ac:dyDescent="0.25">
      <c r="A1759" s="61">
        <v>1758</v>
      </c>
      <c r="B1759" s="37">
        <v>71232</v>
      </c>
      <c r="C1759" s="34">
        <v>0</v>
      </c>
      <c r="D1759" s="34">
        <v>1</v>
      </c>
      <c r="E1759" s="34">
        <v>91</v>
      </c>
      <c r="F1759" s="58" t="str">
        <f>IF('Base tratada'!$E1759&lt;=15,"0-15 dias",
IF('Base tratada'!$E1759&lt;=30, "16-30 dias",
IF('Base tratada'!$E1759&lt;=45, "31-45 dias",
IF('Base tratada'!$E1759&lt;=60, "46-60 dias",
IF('Base tratada'!$E1759&lt;=75, "61-75 dias", "76-99 dias")))))</f>
        <v>76-99 dias</v>
      </c>
      <c r="G1759" s="38">
        <v>61</v>
      </c>
      <c r="H1759" s="60" t="str">
        <f>IF('Base tratada'!$G1759&lt;=29,"24–29",
IF('Base tratada'!$G1759&lt;=39,"30–39",
IF('Base tratada'!$G1759&lt;=49,"40–49",
IF('Base tratada'!$G1759&lt;=59,"50–59",
IF('Base tratada'!$G1759&lt;=69,"60–69",
"70–80")))))</f>
        <v>60–69</v>
      </c>
      <c r="I1759" s="34">
        <v>2372</v>
      </c>
      <c r="J1759" s="58" t="str">
        <f>IF('Base tratada'!$K1759=1,"Divorciado",
IF('Base tratada'!$L1759=1,"Casado",
IF('Base tratada'!$M1759=1, "Solteiro",
IF('Base tratada'!$N1759=1,"Juntos",
"Viúvo"))))</f>
        <v>Juntos</v>
      </c>
      <c r="K1759" s="34">
        <v>0</v>
      </c>
      <c r="L1759" s="34">
        <v>0</v>
      </c>
      <c r="M1759" s="34">
        <v>0</v>
      </c>
      <c r="N1759" s="34">
        <v>1</v>
      </c>
      <c r="O1759" s="34">
        <v>0</v>
      </c>
      <c r="P1759" s="34">
        <v>0</v>
      </c>
      <c r="Q1759" s="34">
        <v>0</v>
      </c>
      <c r="R1759" s="34">
        <v>1</v>
      </c>
      <c r="S1759" s="34">
        <v>0</v>
      </c>
      <c r="T1759" s="34">
        <v>0</v>
      </c>
      <c r="U1759" s="35">
        <v>653</v>
      </c>
      <c r="V1759" s="35">
        <v>17</v>
      </c>
      <c r="W1759" s="35">
        <v>170</v>
      </c>
      <c r="X1759" s="35">
        <v>34</v>
      </c>
      <c r="Y1759" s="35">
        <v>26</v>
      </c>
      <c r="Z1759" s="35">
        <v>17</v>
      </c>
      <c r="AA1759" s="34">
        <v>2</v>
      </c>
      <c r="AB1759" s="34">
        <v>7</v>
      </c>
      <c r="AC1759" s="34">
        <v>11</v>
      </c>
      <c r="AD1759" s="34">
        <v>2</v>
      </c>
      <c r="AE1759" s="34">
        <v>10</v>
      </c>
      <c r="AF1759" s="58">
        <f>'Base tratada'!$AC1759+'Base tratada'!$AD1759+'Base tratada'!$AE1759</f>
        <v>23</v>
      </c>
      <c r="AG17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59" s="58" t="str">
        <f>IF('Base tratada'!$AC1759&gt;=MAX('Base tratada'!$AD1759,'Base tratada'!$AE1759),"Web",
IF('Base tratada'!$AD1759&gt;='Base tratada'!$AE1759,"Catalog",
"Store"))</f>
        <v>Web</v>
      </c>
      <c r="AI1759" s="59">
        <f>IF('Base tratada'!$AF1759=0,"0",'Base tratada'!$AK1759/'Base tratada'!$AF1759)</f>
        <v>39.130434782608695</v>
      </c>
      <c r="AJ1759" s="59" t="str">
        <f>IF('Base tratada'!$AI1759=0,"R$ 0",
IF('Base tratada'!$AI1759&lt;=25,"R$ 1–25",
IF('Base tratada'!$AI1759&lt;=50,"R$ 26–50",
"+R$ 50")))</f>
        <v>R$ 26–50</v>
      </c>
      <c r="AK1759" s="35">
        <v>900</v>
      </c>
      <c r="AL1759" s="58" t="str">
        <f>IF('Base tratada'!$AK1759&lt;=100,"R$ 0-100",
IF('Base tratada'!$AK1759&lt;=500,"R$ 101-500",
IF('Base tratada'!$AK1759&lt;=1000,"R$ 501-1000",
IF('Base tratada'!$AK1759&lt;=1500,"R$ 1001-1500",
"+R$ 1500"))))</f>
        <v>R$ 501-1000</v>
      </c>
      <c r="AM1759" s="34">
        <v>0</v>
      </c>
      <c r="AN1759" s="34">
        <v>0</v>
      </c>
      <c r="AO1759" s="34">
        <v>0</v>
      </c>
      <c r="AP1759" s="34">
        <v>0</v>
      </c>
      <c r="AQ1759" s="34">
        <v>0</v>
      </c>
      <c r="AR1759" s="34">
        <v>0</v>
      </c>
      <c r="AS1759" s="34">
        <v>0</v>
      </c>
      <c r="AT1759" s="34">
        <v>3</v>
      </c>
      <c r="AU1759" s="34">
        <v>11</v>
      </c>
      <c r="AV1759" s="52">
        <v>883</v>
      </c>
      <c r="AW1759" s="57">
        <v>0</v>
      </c>
      <c r="AX1759" s="58" t="str">
        <f>IF(Tabela3[[#This Row],[Response]]=1, "Aceitou", "Não aceitou")</f>
        <v>Não aceitou</v>
      </c>
      <c r="AY1759" s="55" t="str">
        <f>Tabela3[[#This Row],[Faixa Recência]] &amp; " | " &amp; Tabela3[[#This Row],[Faixa Gasto]] &amp; " | " &amp; Tabela3[[#This Row],[Faixa ticket médio]]</f>
        <v>76-99 dias | R$ 501-1000 | R$ 26–50</v>
      </c>
      <c r="AZ17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59" s="36"/>
    </row>
    <row r="1760" spans="1:54" x14ac:dyDescent="0.25">
      <c r="A1760" s="61">
        <v>1759</v>
      </c>
      <c r="B1760" s="37">
        <v>34600</v>
      </c>
      <c r="C1760" s="34">
        <v>1</v>
      </c>
      <c r="D1760" s="34">
        <v>1</v>
      </c>
      <c r="E1760" s="34">
        <v>8</v>
      </c>
      <c r="F1760" s="58" t="str">
        <f>IF('Base tratada'!$E1760&lt;=15,"0-15 dias",
IF('Base tratada'!$E1760&lt;=30, "16-30 dias",
IF('Base tratada'!$E1760&lt;=45, "31-45 dias",
IF('Base tratada'!$E1760&lt;=60, "46-60 dias",
IF('Base tratada'!$E1760&lt;=75, "61-75 dias", "76-99 dias")))))</f>
        <v>0-15 dias</v>
      </c>
      <c r="G1760" s="38">
        <v>49</v>
      </c>
      <c r="H1760" s="60" t="str">
        <f>IF('Base tratada'!$G1760&lt;=29,"24–29",
IF('Base tratada'!$G1760&lt;=39,"30–39",
IF('Base tratada'!$G1760&lt;=49,"40–49",
IF('Base tratada'!$G1760&lt;=59,"50–59",
IF('Base tratada'!$G1760&lt;=69,"60–69",
"70–80")))))</f>
        <v>40–49</v>
      </c>
      <c r="I1760" s="34">
        <v>2703</v>
      </c>
      <c r="J1760" s="58" t="str">
        <f>IF('Base tratada'!$K1760=1,"Divorciado",
IF('Base tratada'!$L1760=1,"Casado",
IF('Base tratada'!$M1760=1, "Solteiro",
IF('Base tratada'!$N1760=1,"Juntos",
"Viúvo"))))</f>
        <v>Juntos</v>
      </c>
      <c r="K1760" s="34">
        <v>0</v>
      </c>
      <c r="L1760" s="34">
        <v>0</v>
      </c>
      <c r="M1760" s="34">
        <v>0</v>
      </c>
      <c r="N1760" s="34">
        <v>1</v>
      </c>
      <c r="O1760" s="34">
        <v>0</v>
      </c>
      <c r="P1760" s="34">
        <v>0</v>
      </c>
      <c r="Q1760" s="34">
        <v>0</v>
      </c>
      <c r="R1760" s="34">
        <v>1</v>
      </c>
      <c r="S1760" s="34">
        <v>0</v>
      </c>
      <c r="T1760" s="34">
        <v>0</v>
      </c>
      <c r="U1760" s="35">
        <v>199</v>
      </c>
      <c r="V1760" s="35">
        <v>33</v>
      </c>
      <c r="W1760" s="35">
        <v>60</v>
      </c>
      <c r="X1760" s="35">
        <v>8</v>
      </c>
      <c r="Y1760" s="35">
        <v>3</v>
      </c>
      <c r="Z1760" s="35">
        <v>15</v>
      </c>
      <c r="AA1760" s="34">
        <v>5</v>
      </c>
      <c r="AB1760" s="34">
        <v>8</v>
      </c>
      <c r="AC1760" s="34">
        <v>5</v>
      </c>
      <c r="AD1760" s="34">
        <v>2</v>
      </c>
      <c r="AE1760" s="34">
        <v>5</v>
      </c>
      <c r="AF1760" s="58">
        <f>'Base tratada'!$AC1760+'Base tratada'!$AD1760+'Base tratada'!$AE1760</f>
        <v>12</v>
      </c>
      <c r="AG17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60" s="58" t="str">
        <f>IF('Base tratada'!$AC1760&gt;=MAX('Base tratada'!$AD1760,'Base tratada'!$AE1760),"Web",
IF('Base tratada'!$AD1760&gt;='Base tratada'!$AE1760,"Catalog",
"Store"))</f>
        <v>Web</v>
      </c>
      <c r="AI1760" s="59">
        <f>IF('Base tratada'!$AF1760=0,"0",'Base tratada'!$AK1760/'Base tratada'!$AF1760)</f>
        <v>25.25</v>
      </c>
      <c r="AJ1760" s="59" t="str">
        <f>IF('Base tratada'!$AI1760=0,"R$ 0",
IF('Base tratada'!$AI1760&lt;=25,"R$ 1–25",
IF('Base tratada'!$AI1760&lt;=50,"R$ 26–50",
"+R$ 50")))</f>
        <v>R$ 26–50</v>
      </c>
      <c r="AK1760" s="35">
        <v>303</v>
      </c>
      <c r="AL1760" s="58" t="str">
        <f>IF('Base tratada'!$AK1760&lt;=100,"R$ 0-100",
IF('Base tratada'!$AK1760&lt;=500,"R$ 101-500",
IF('Base tratada'!$AK1760&lt;=1000,"R$ 501-1000",
IF('Base tratada'!$AK1760&lt;=1500,"R$ 1001-1500",
"+R$ 1500"))))</f>
        <v>R$ 101-500</v>
      </c>
      <c r="AM1760" s="34">
        <v>0</v>
      </c>
      <c r="AN1760" s="34">
        <v>0</v>
      </c>
      <c r="AO1760" s="34">
        <v>0</v>
      </c>
      <c r="AP1760" s="34">
        <v>0</v>
      </c>
      <c r="AQ1760" s="34">
        <v>0</v>
      </c>
      <c r="AR1760" s="34">
        <v>0</v>
      </c>
      <c r="AS1760" s="34">
        <v>0</v>
      </c>
      <c r="AT1760" s="34">
        <v>3</v>
      </c>
      <c r="AU1760" s="34">
        <v>11</v>
      </c>
      <c r="AV1760" s="52">
        <v>288</v>
      </c>
      <c r="AW1760" s="57">
        <v>1</v>
      </c>
      <c r="AX1760" s="58" t="str">
        <f>IF(Tabela3[[#This Row],[Response]]=1, "Aceitou", "Não aceitou")</f>
        <v>Aceitou</v>
      </c>
      <c r="AY1760" s="55" t="str">
        <f>Tabela3[[#This Row],[Faixa Recência]] &amp; " | " &amp; Tabela3[[#This Row],[Faixa Gasto]] &amp; " | " &amp; Tabela3[[#This Row],[Faixa ticket médio]]</f>
        <v>0-15 dias | R$ 101-500 | R$ 26–50</v>
      </c>
      <c r="AZ17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0" s="36"/>
    </row>
    <row r="1761" spans="1:54" x14ac:dyDescent="0.25">
      <c r="A1761" s="61">
        <v>1760</v>
      </c>
      <c r="B1761" s="37">
        <v>46904</v>
      </c>
      <c r="C1761" s="34">
        <v>1</v>
      </c>
      <c r="D1761" s="34">
        <v>1</v>
      </c>
      <c r="E1761" s="34">
        <v>20</v>
      </c>
      <c r="F1761" s="58" t="str">
        <f>IF('Base tratada'!$E1761&lt;=15,"0-15 dias",
IF('Base tratada'!$E1761&lt;=30, "16-30 dias",
IF('Base tratada'!$E1761&lt;=45, "31-45 dias",
IF('Base tratada'!$E1761&lt;=60, "46-60 dias",
IF('Base tratada'!$E1761&lt;=75, "61-75 dias", "76-99 dias")))))</f>
        <v>16-30 dias</v>
      </c>
      <c r="G1761" s="38">
        <v>53</v>
      </c>
      <c r="H1761" s="60" t="str">
        <f>IF('Base tratada'!$G1761&lt;=29,"24–29",
IF('Base tratada'!$G1761&lt;=39,"30–39",
IF('Base tratada'!$G1761&lt;=49,"40–49",
IF('Base tratada'!$G1761&lt;=59,"50–59",
IF('Base tratada'!$G1761&lt;=69,"60–69",
"70–80")))))</f>
        <v>50–59</v>
      </c>
      <c r="I1761" s="34">
        <v>2762</v>
      </c>
      <c r="J1761" s="58" t="str">
        <f>IF('Base tratada'!$K1761=1,"Divorciado",
IF('Base tratada'!$L1761=1,"Casado",
IF('Base tratada'!$M1761=1, "Solteiro",
IF('Base tratada'!$N1761=1,"Juntos",
"Viúvo"))))</f>
        <v>Solteiro</v>
      </c>
      <c r="K1761" s="34">
        <v>0</v>
      </c>
      <c r="L1761" s="34">
        <v>0</v>
      </c>
      <c r="M1761" s="34">
        <v>1</v>
      </c>
      <c r="N1761" s="34">
        <v>0</v>
      </c>
      <c r="O1761" s="34">
        <v>0</v>
      </c>
      <c r="P1761" s="34">
        <v>0</v>
      </c>
      <c r="Q1761" s="34">
        <v>0</v>
      </c>
      <c r="R1761" s="34">
        <v>1</v>
      </c>
      <c r="S1761" s="34">
        <v>0</v>
      </c>
      <c r="T1761" s="34">
        <v>0</v>
      </c>
      <c r="U1761" s="35">
        <v>153</v>
      </c>
      <c r="V1761" s="35">
        <v>4</v>
      </c>
      <c r="W1761" s="35">
        <v>56</v>
      </c>
      <c r="X1761" s="35">
        <v>0</v>
      </c>
      <c r="Y1761" s="35">
        <v>9</v>
      </c>
      <c r="Z1761" s="35">
        <v>31</v>
      </c>
      <c r="AA1761" s="34">
        <v>4</v>
      </c>
      <c r="AB1761" s="34">
        <v>8</v>
      </c>
      <c r="AC1761" s="34">
        <v>5</v>
      </c>
      <c r="AD1761" s="34">
        <v>1</v>
      </c>
      <c r="AE1761" s="34">
        <v>4</v>
      </c>
      <c r="AF1761" s="58">
        <f>'Base tratada'!$AC1761+'Base tratada'!$AD1761+'Base tratada'!$AE1761</f>
        <v>10</v>
      </c>
      <c r="AG17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61" s="58" t="str">
        <f>IF('Base tratada'!$AC1761&gt;=MAX('Base tratada'!$AD1761,'Base tratada'!$AE1761),"Web",
IF('Base tratada'!$AD1761&gt;='Base tratada'!$AE1761,"Catalog",
"Store"))</f>
        <v>Web</v>
      </c>
      <c r="AI1761" s="59">
        <f>IF('Base tratada'!$AF1761=0,"0",'Base tratada'!$AK1761/'Base tratada'!$AF1761)</f>
        <v>22.2</v>
      </c>
      <c r="AJ1761" s="59" t="str">
        <f>IF('Base tratada'!$AI1761=0,"R$ 0",
IF('Base tratada'!$AI1761&lt;=25,"R$ 1–25",
IF('Base tratada'!$AI1761&lt;=50,"R$ 26–50",
"+R$ 50")))</f>
        <v>R$ 1–25</v>
      </c>
      <c r="AK1761" s="35">
        <v>222</v>
      </c>
      <c r="AL1761" s="58" t="str">
        <f>IF('Base tratada'!$AK1761&lt;=100,"R$ 0-100",
IF('Base tratada'!$AK1761&lt;=500,"R$ 101-500",
IF('Base tratada'!$AK1761&lt;=1000,"R$ 501-1000",
IF('Base tratada'!$AK1761&lt;=1500,"R$ 1001-1500",
"+R$ 1500"))))</f>
        <v>R$ 101-500</v>
      </c>
      <c r="AM1761" s="34">
        <v>0</v>
      </c>
      <c r="AN1761" s="34">
        <v>0</v>
      </c>
      <c r="AO1761" s="34">
        <v>0</v>
      </c>
      <c r="AP1761" s="34">
        <v>0</v>
      </c>
      <c r="AQ1761" s="34">
        <v>0</v>
      </c>
      <c r="AR1761" s="34">
        <v>0</v>
      </c>
      <c r="AS1761" s="34">
        <v>0</v>
      </c>
      <c r="AT1761" s="34">
        <v>3</v>
      </c>
      <c r="AU1761" s="34">
        <v>11</v>
      </c>
      <c r="AV1761" s="52">
        <v>191</v>
      </c>
      <c r="AW1761" s="57">
        <v>0</v>
      </c>
      <c r="AX1761" s="58" t="str">
        <f>IF(Tabela3[[#This Row],[Response]]=1, "Aceitou", "Não aceitou")</f>
        <v>Não aceitou</v>
      </c>
      <c r="AY1761" s="55" t="str">
        <f>Tabela3[[#This Row],[Faixa Recência]] &amp; " | " &amp; Tabela3[[#This Row],[Faixa Gasto]] &amp; " | " &amp; Tabela3[[#This Row],[Faixa ticket médio]]</f>
        <v>16-30 dias | R$ 101-500 | R$ 1–25</v>
      </c>
      <c r="AZ17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1" s="36"/>
    </row>
    <row r="1762" spans="1:54" x14ac:dyDescent="0.25">
      <c r="A1762" s="61">
        <v>1761</v>
      </c>
      <c r="B1762" s="37">
        <v>49094</v>
      </c>
      <c r="C1762" s="34">
        <v>0</v>
      </c>
      <c r="D1762" s="34">
        <v>1</v>
      </c>
      <c r="E1762" s="34">
        <v>6</v>
      </c>
      <c r="F1762" s="58" t="str">
        <f>IF('Base tratada'!$E1762&lt;=15,"0-15 dias",
IF('Base tratada'!$E1762&lt;=30, "16-30 dias",
IF('Base tratada'!$E1762&lt;=45, "31-45 dias",
IF('Base tratada'!$E1762&lt;=60, "46-60 dias",
IF('Base tratada'!$E1762&lt;=75, "61-75 dias", "76-99 dias")))))</f>
        <v>0-15 dias</v>
      </c>
      <c r="G1762" s="38">
        <v>47</v>
      </c>
      <c r="H1762" s="60" t="str">
        <f>IF('Base tratada'!$G1762&lt;=29,"24–29",
IF('Base tratada'!$G1762&lt;=39,"30–39",
IF('Base tratada'!$G1762&lt;=49,"40–49",
IF('Base tratada'!$G1762&lt;=59,"50–59",
IF('Base tratada'!$G1762&lt;=69,"60–69",
"70–80")))))</f>
        <v>40–49</v>
      </c>
      <c r="I1762" s="34">
        <v>2805</v>
      </c>
      <c r="J1762" s="58" t="str">
        <f>IF('Base tratada'!$K1762=1,"Divorciado",
IF('Base tratada'!$L1762=1,"Casado",
IF('Base tratada'!$M1762=1, "Solteiro",
IF('Base tratada'!$N1762=1,"Juntos",
"Viúvo"))))</f>
        <v>Casado</v>
      </c>
      <c r="K1762" s="34">
        <v>0</v>
      </c>
      <c r="L1762" s="34">
        <v>1</v>
      </c>
      <c r="M1762" s="34">
        <v>0</v>
      </c>
      <c r="N1762" s="34">
        <v>0</v>
      </c>
      <c r="O1762" s="34">
        <v>0</v>
      </c>
      <c r="P1762" s="34">
        <v>0</v>
      </c>
      <c r="Q1762" s="34">
        <v>0</v>
      </c>
      <c r="R1762" s="34">
        <v>1</v>
      </c>
      <c r="S1762" s="34">
        <v>0</v>
      </c>
      <c r="T1762" s="34">
        <v>0</v>
      </c>
      <c r="U1762" s="35">
        <v>376</v>
      </c>
      <c r="V1762" s="35">
        <v>0</v>
      </c>
      <c r="W1762" s="35">
        <v>38</v>
      </c>
      <c r="X1762" s="35">
        <v>11</v>
      </c>
      <c r="Y1762" s="35">
        <v>8</v>
      </c>
      <c r="Z1762" s="35">
        <v>69</v>
      </c>
      <c r="AA1762" s="34">
        <v>5</v>
      </c>
      <c r="AB1762" s="34">
        <v>6</v>
      </c>
      <c r="AC1762" s="34">
        <v>6</v>
      </c>
      <c r="AD1762" s="34">
        <v>3</v>
      </c>
      <c r="AE1762" s="34">
        <v>6</v>
      </c>
      <c r="AF1762" s="58">
        <f>'Base tratada'!$AC1762+'Base tratada'!$AD1762+'Base tratada'!$AE1762</f>
        <v>15</v>
      </c>
      <c r="AG17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62" s="58" t="str">
        <f>IF('Base tratada'!$AC1762&gt;=MAX('Base tratada'!$AD1762,'Base tratada'!$AE1762),"Web",
IF('Base tratada'!$AD1762&gt;='Base tratada'!$AE1762,"Catalog",
"Store"))</f>
        <v>Web</v>
      </c>
      <c r="AI1762" s="59">
        <f>IF('Base tratada'!$AF1762=0,"0",'Base tratada'!$AK1762/'Base tratada'!$AF1762)</f>
        <v>28.866666666666667</v>
      </c>
      <c r="AJ1762" s="59" t="str">
        <f>IF('Base tratada'!$AI1762=0,"R$ 0",
IF('Base tratada'!$AI1762&lt;=25,"R$ 1–25",
IF('Base tratada'!$AI1762&lt;=50,"R$ 26–50",
"+R$ 50")))</f>
        <v>R$ 26–50</v>
      </c>
      <c r="AK1762" s="35">
        <v>433</v>
      </c>
      <c r="AL1762" s="58" t="str">
        <f>IF('Base tratada'!$AK1762&lt;=100,"R$ 0-100",
IF('Base tratada'!$AK1762&lt;=500,"R$ 101-500",
IF('Base tratada'!$AK1762&lt;=1000,"R$ 501-1000",
IF('Base tratada'!$AK1762&lt;=1500,"R$ 1001-1500",
"+R$ 1500"))))</f>
        <v>R$ 101-500</v>
      </c>
      <c r="AM1762" s="34">
        <v>0</v>
      </c>
      <c r="AN1762" s="34">
        <v>0</v>
      </c>
      <c r="AO1762" s="34">
        <v>0</v>
      </c>
      <c r="AP1762" s="34">
        <v>0</v>
      </c>
      <c r="AQ1762" s="34">
        <v>0</v>
      </c>
      <c r="AR1762" s="34">
        <v>0</v>
      </c>
      <c r="AS1762" s="34">
        <v>0</v>
      </c>
      <c r="AT1762" s="34">
        <v>3</v>
      </c>
      <c r="AU1762" s="34">
        <v>11</v>
      </c>
      <c r="AV1762" s="52">
        <v>364</v>
      </c>
      <c r="AW1762" s="57">
        <v>0</v>
      </c>
      <c r="AX1762" s="58" t="str">
        <f>IF(Tabela3[[#This Row],[Response]]=1, "Aceitou", "Não aceitou")</f>
        <v>Não aceitou</v>
      </c>
      <c r="AY1762" s="55" t="str">
        <f>Tabela3[[#This Row],[Faixa Recência]] &amp; " | " &amp; Tabela3[[#This Row],[Faixa Gasto]] &amp; " | " &amp; Tabela3[[#This Row],[Faixa ticket médio]]</f>
        <v>0-15 dias | R$ 101-500 | R$ 26–50</v>
      </c>
      <c r="AZ17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2" s="36"/>
    </row>
    <row r="1763" spans="1:54" x14ac:dyDescent="0.25">
      <c r="A1763" s="61">
        <v>1762</v>
      </c>
      <c r="B1763" s="37">
        <v>36075</v>
      </c>
      <c r="C1763" s="34">
        <v>1</v>
      </c>
      <c r="D1763" s="34">
        <v>0</v>
      </c>
      <c r="E1763" s="34">
        <v>54</v>
      </c>
      <c r="F1763" s="58" t="str">
        <f>IF('Base tratada'!$E1763&lt;=15,"0-15 dias",
IF('Base tratada'!$E1763&lt;=30, "16-30 dias",
IF('Base tratada'!$E1763&lt;=45, "31-45 dias",
IF('Base tratada'!$E1763&lt;=60, "46-60 dias",
IF('Base tratada'!$E1763&lt;=75, "61-75 dias", "76-99 dias")))))</f>
        <v>46-60 dias</v>
      </c>
      <c r="G1763" s="38">
        <v>37</v>
      </c>
      <c r="H1763" s="60" t="str">
        <f>IF('Base tratada'!$G1763&lt;=29,"24–29",
IF('Base tratada'!$G1763&lt;=39,"30–39",
IF('Base tratada'!$G1763&lt;=49,"40–49",
IF('Base tratada'!$G1763&lt;=59,"50–59",
IF('Base tratada'!$G1763&lt;=69,"60–69",
"70–80")))))</f>
        <v>30–39</v>
      </c>
      <c r="I1763" s="34">
        <v>2361</v>
      </c>
      <c r="J1763" s="58" t="str">
        <f>IF('Base tratada'!$K1763=1,"Divorciado",
IF('Base tratada'!$L1763=1,"Casado",
IF('Base tratada'!$M1763=1, "Solteiro",
IF('Base tratada'!$N1763=1,"Juntos",
"Viúvo"))))</f>
        <v>Juntos</v>
      </c>
      <c r="K1763" s="34">
        <v>0</v>
      </c>
      <c r="L1763" s="34">
        <v>0</v>
      </c>
      <c r="M1763" s="34">
        <v>0</v>
      </c>
      <c r="N1763" s="34">
        <v>1</v>
      </c>
      <c r="O1763" s="34">
        <v>0</v>
      </c>
      <c r="P1763" s="34">
        <v>0</v>
      </c>
      <c r="Q1763" s="34">
        <v>0</v>
      </c>
      <c r="R1763" s="34">
        <v>1</v>
      </c>
      <c r="S1763" s="34">
        <v>0</v>
      </c>
      <c r="T1763" s="34">
        <v>0</v>
      </c>
      <c r="U1763" s="35">
        <v>46</v>
      </c>
      <c r="V1763" s="35">
        <v>0</v>
      </c>
      <c r="W1763" s="35">
        <v>30</v>
      </c>
      <c r="X1763" s="35">
        <v>12</v>
      </c>
      <c r="Y1763" s="35">
        <v>1</v>
      </c>
      <c r="Z1763" s="35">
        <v>30</v>
      </c>
      <c r="AA1763" s="34">
        <v>1</v>
      </c>
      <c r="AB1763" s="34">
        <v>6</v>
      </c>
      <c r="AC1763" s="34">
        <v>2</v>
      </c>
      <c r="AD1763" s="34">
        <v>0</v>
      </c>
      <c r="AE1763" s="34">
        <v>4</v>
      </c>
      <c r="AF1763" s="58">
        <f>'Base tratada'!$AC1763+'Base tratada'!$AD1763+'Base tratada'!$AE1763</f>
        <v>6</v>
      </c>
      <c r="AG17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63" s="58" t="str">
        <f>IF('Base tratada'!$AC1763&gt;=MAX('Base tratada'!$AD1763,'Base tratada'!$AE1763),"Web",
IF('Base tratada'!$AD1763&gt;='Base tratada'!$AE1763,"Catalog",
"Store"))</f>
        <v>Store</v>
      </c>
      <c r="AI1763" s="59">
        <f>IF('Base tratada'!$AF1763=0,"0",'Base tratada'!$AK1763/'Base tratada'!$AF1763)</f>
        <v>14.833333333333334</v>
      </c>
      <c r="AJ1763" s="59" t="str">
        <f>IF('Base tratada'!$AI1763=0,"R$ 0",
IF('Base tratada'!$AI1763&lt;=25,"R$ 1–25",
IF('Base tratada'!$AI1763&lt;=50,"R$ 26–50",
"+R$ 50")))</f>
        <v>R$ 1–25</v>
      </c>
      <c r="AK1763" s="35">
        <v>89</v>
      </c>
      <c r="AL1763" s="58" t="str">
        <f>IF('Base tratada'!$AK1763&lt;=100,"R$ 0-100",
IF('Base tratada'!$AK1763&lt;=500,"R$ 101-500",
IF('Base tratada'!$AK1763&lt;=1000,"R$ 501-1000",
IF('Base tratada'!$AK1763&lt;=1500,"R$ 1001-1500",
"+R$ 1500"))))</f>
        <v>R$ 0-100</v>
      </c>
      <c r="AM1763" s="34">
        <v>0</v>
      </c>
      <c r="AN1763" s="34">
        <v>0</v>
      </c>
      <c r="AO1763" s="34">
        <v>0</v>
      </c>
      <c r="AP1763" s="34">
        <v>0</v>
      </c>
      <c r="AQ1763" s="34">
        <v>0</v>
      </c>
      <c r="AR1763" s="34">
        <v>0</v>
      </c>
      <c r="AS1763" s="34">
        <v>0</v>
      </c>
      <c r="AT1763" s="34">
        <v>3</v>
      </c>
      <c r="AU1763" s="34">
        <v>11</v>
      </c>
      <c r="AV1763" s="52">
        <v>59</v>
      </c>
      <c r="AW1763" s="57">
        <v>0</v>
      </c>
      <c r="AX1763" s="58" t="str">
        <f>IF(Tabela3[[#This Row],[Response]]=1, "Aceitou", "Não aceitou")</f>
        <v>Não aceitou</v>
      </c>
      <c r="AY1763" s="55" t="str">
        <f>Tabela3[[#This Row],[Faixa Recência]] &amp; " | " &amp; Tabela3[[#This Row],[Faixa Gasto]] &amp; " | " &amp; Tabela3[[#This Row],[Faixa ticket médio]]</f>
        <v>46-60 dias | R$ 0-100 | R$ 1–25</v>
      </c>
      <c r="AZ17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3" s="36"/>
    </row>
    <row r="1764" spans="1:54" x14ac:dyDescent="0.25">
      <c r="A1764" s="61">
        <v>1763</v>
      </c>
      <c r="B1764" s="37">
        <v>60839</v>
      </c>
      <c r="C1764" s="34">
        <v>1</v>
      </c>
      <c r="D1764" s="34">
        <v>1</v>
      </c>
      <c r="E1764" s="34">
        <v>72</v>
      </c>
      <c r="F1764" s="58" t="str">
        <f>IF('Base tratada'!$E1764&lt;=15,"0-15 dias",
IF('Base tratada'!$E1764&lt;=30, "16-30 dias",
IF('Base tratada'!$E1764&lt;=45, "31-45 dias",
IF('Base tratada'!$E1764&lt;=60, "46-60 dias",
IF('Base tratada'!$E1764&lt;=75, "61-75 dias", "76-99 dias")))))</f>
        <v>61-75 dias</v>
      </c>
      <c r="G1764" s="38">
        <v>41</v>
      </c>
      <c r="H1764" s="60" t="str">
        <f>IF('Base tratada'!$G1764&lt;=29,"24–29",
IF('Base tratada'!$G1764&lt;=39,"30–39",
IF('Base tratada'!$G1764&lt;=49,"40–49",
IF('Base tratada'!$G1764&lt;=59,"50–59",
IF('Base tratada'!$G1764&lt;=69,"60–69",
"70–80")))))</f>
        <v>40–49</v>
      </c>
      <c r="I1764" s="34">
        <v>2829</v>
      </c>
      <c r="J1764" s="58" t="str">
        <f>IF('Base tratada'!$K1764=1,"Divorciado",
IF('Base tratada'!$L1764=1,"Casado",
IF('Base tratada'!$M1764=1, "Solteiro",
IF('Base tratada'!$N1764=1,"Juntos",
"Viúvo"))))</f>
        <v>Juntos</v>
      </c>
      <c r="K1764" s="34">
        <v>0</v>
      </c>
      <c r="L1764" s="34">
        <v>0</v>
      </c>
      <c r="M1764" s="34">
        <v>0</v>
      </c>
      <c r="N1764" s="34">
        <v>1</v>
      </c>
      <c r="O1764" s="34">
        <v>0</v>
      </c>
      <c r="P1764" s="34">
        <v>1</v>
      </c>
      <c r="Q1764" s="34">
        <v>0</v>
      </c>
      <c r="R1764" s="34">
        <v>0</v>
      </c>
      <c r="S1764" s="34">
        <v>0</v>
      </c>
      <c r="T1764" s="34">
        <v>0</v>
      </c>
      <c r="U1764" s="35">
        <v>600</v>
      </c>
      <c r="V1764" s="35">
        <v>21</v>
      </c>
      <c r="W1764" s="35">
        <v>128</v>
      </c>
      <c r="X1764" s="35">
        <v>223</v>
      </c>
      <c r="Y1764" s="35">
        <v>150</v>
      </c>
      <c r="Z1764" s="35">
        <v>128</v>
      </c>
      <c r="AA1764" s="34">
        <v>13</v>
      </c>
      <c r="AB1764" s="34">
        <v>8</v>
      </c>
      <c r="AC1764" s="34">
        <v>2</v>
      </c>
      <c r="AD1764" s="34">
        <v>2</v>
      </c>
      <c r="AE1764" s="34">
        <v>12</v>
      </c>
      <c r="AF1764" s="58">
        <f>'Base tratada'!$AC1764+'Base tratada'!$AD1764+'Base tratada'!$AE1764</f>
        <v>16</v>
      </c>
      <c r="AG17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64" s="58" t="str">
        <f>IF('Base tratada'!$AC1764&gt;=MAX('Base tratada'!$AD1764,'Base tratada'!$AE1764),"Web",
IF('Base tratada'!$AD1764&gt;='Base tratada'!$AE1764,"Catalog",
"Store"))</f>
        <v>Store</v>
      </c>
      <c r="AI1764" s="59">
        <f>IF('Base tratada'!$AF1764=0,"0",'Base tratada'!$AK1764/'Base tratada'!$AF1764)</f>
        <v>70.125</v>
      </c>
      <c r="AJ1764" s="59" t="str">
        <f>IF('Base tratada'!$AI1764=0,"R$ 0",
IF('Base tratada'!$AI1764&lt;=25,"R$ 1–25",
IF('Base tratada'!$AI1764&lt;=50,"R$ 26–50",
"+R$ 50")))</f>
        <v>+R$ 50</v>
      </c>
      <c r="AK1764" s="35">
        <v>1122</v>
      </c>
      <c r="AL1764" s="58" t="str">
        <f>IF('Base tratada'!$AK1764&lt;=100,"R$ 0-100",
IF('Base tratada'!$AK1764&lt;=500,"R$ 101-500",
IF('Base tratada'!$AK1764&lt;=1000,"R$ 501-1000",
IF('Base tratada'!$AK1764&lt;=1500,"R$ 1001-1500",
"+R$ 1500"))))</f>
        <v>R$ 1001-1500</v>
      </c>
      <c r="AM1764" s="34">
        <v>0</v>
      </c>
      <c r="AN1764" s="34">
        <v>0</v>
      </c>
      <c r="AO1764" s="34">
        <v>0</v>
      </c>
      <c r="AP1764" s="34">
        <v>0</v>
      </c>
      <c r="AQ1764" s="34">
        <v>0</v>
      </c>
      <c r="AR1764" s="34">
        <v>0</v>
      </c>
      <c r="AS1764" s="34">
        <v>0</v>
      </c>
      <c r="AT1764" s="34">
        <v>3</v>
      </c>
      <c r="AU1764" s="34">
        <v>11</v>
      </c>
      <c r="AV1764" s="52">
        <v>994</v>
      </c>
      <c r="AW1764" s="57">
        <v>0</v>
      </c>
      <c r="AX1764" s="58" t="str">
        <f>IF(Tabela3[[#This Row],[Response]]=1, "Aceitou", "Não aceitou")</f>
        <v>Não aceitou</v>
      </c>
      <c r="AY1764" s="55" t="str">
        <f>Tabela3[[#This Row],[Faixa Recência]] &amp; " | " &amp; Tabela3[[#This Row],[Faixa Gasto]] &amp; " | " &amp; Tabela3[[#This Row],[Faixa ticket médio]]</f>
        <v>61-75 dias | R$ 1001-1500 | +R$ 50</v>
      </c>
      <c r="AZ17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4" s="36"/>
    </row>
    <row r="1765" spans="1:54" x14ac:dyDescent="0.25">
      <c r="A1765" s="61">
        <v>1764</v>
      </c>
      <c r="B1765" s="37">
        <v>77298</v>
      </c>
      <c r="C1765" s="34">
        <v>0</v>
      </c>
      <c r="D1765" s="34">
        <v>1</v>
      </c>
      <c r="E1765" s="34">
        <v>46</v>
      </c>
      <c r="F1765" s="58" t="str">
        <f>IF('Base tratada'!$E1765&lt;=15,"0-15 dias",
IF('Base tratada'!$E1765&lt;=30, "16-30 dias",
IF('Base tratada'!$E1765&lt;=45, "31-45 dias",
IF('Base tratada'!$E1765&lt;=60, "46-60 dias",
IF('Base tratada'!$E1765&lt;=75, "61-75 dias", "76-99 dias")))))</f>
        <v>46-60 dias</v>
      </c>
      <c r="G1765" s="38">
        <v>41</v>
      </c>
      <c r="H1765" s="60" t="str">
        <f>IF('Base tratada'!$G1765&lt;=29,"24–29",
IF('Base tratada'!$G1765&lt;=39,"30–39",
IF('Base tratada'!$G1765&lt;=49,"40–49",
IF('Base tratada'!$G1765&lt;=59,"50–59",
IF('Base tratada'!$G1765&lt;=69,"60–69",
"70–80")))))</f>
        <v>40–49</v>
      </c>
      <c r="I1765" s="34">
        <v>2398</v>
      </c>
      <c r="J1765" s="58" t="str">
        <f>IF('Base tratada'!$K1765=1,"Divorciado",
IF('Base tratada'!$L1765=1,"Casado",
IF('Base tratada'!$M1765=1, "Solteiro",
IF('Base tratada'!$N1765=1,"Juntos",
"Viúvo"))))</f>
        <v>Juntos</v>
      </c>
      <c r="K1765" s="34">
        <v>0</v>
      </c>
      <c r="L1765" s="34">
        <v>0</v>
      </c>
      <c r="M1765" s="34">
        <v>0</v>
      </c>
      <c r="N1765" s="34">
        <v>1</v>
      </c>
      <c r="O1765" s="34">
        <v>0</v>
      </c>
      <c r="P1765" s="34">
        <v>0</v>
      </c>
      <c r="Q1765" s="34">
        <v>0</v>
      </c>
      <c r="R1765" s="34">
        <v>1</v>
      </c>
      <c r="S1765" s="34">
        <v>0</v>
      </c>
      <c r="T1765" s="34">
        <v>0</v>
      </c>
      <c r="U1765" s="35">
        <v>425</v>
      </c>
      <c r="V1765" s="35">
        <v>115</v>
      </c>
      <c r="W1765" s="35">
        <v>292</v>
      </c>
      <c r="X1765" s="35">
        <v>23</v>
      </c>
      <c r="Y1765" s="35">
        <v>35</v>
      </c>
      <c r="Z1765" s="35">
        <v>79</v>
      </c>
      <c r="AA1765" s="34">
        <v>1</v>
      </c>
      <c r="AB1765" s="34">
        <v>3</v>
      </c>
      <c r="AC1765" s="34">
        <v>6</v>
      </c>
      <c r="AD1765" s="34">
        <v>6</v>
      </c>
      <c r="AE1765" s="34">
        <v>11</v>
      </c>
      <c r="AF1765" s="58">
        <f>'Base tratada'!$AC1765+'Base tratada'!$AD1765+'Base tratada'!$AE1765</f>
        <v>23</v>
      </c>
      <c r="AG17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65" s="58" t="str">
        <f>IF('Base tratada'!$AC1765&gt;=MAX('Base tratada'!$AD1765,'Base tratada'!$AE1765),"Web",
IF('Base tratada'!$AD1765&gt;='Base tratada'!$AE1765,"Catalog",
"Store"))</f>
        <v>Store</v>
      </c>
      <c r="AI1765" s="59">
        <f>IF('Base tratada'!$AF1765=0,"0",'Base tratada'!$AK1765/'Base tratada'!$AF1765)</f>
        <v>38.695652173913047</v>
      </c>
      <c r="AJ1765" s="59" t="str">
        <f>IF('Base tratada'!$AI1765=0,"R$ 0",
IF('Base tratada'!$AI1765&lt;=25,"R$ 1–25",
IF('Base tratada'!$AI1765&lt;=50,"R$ 26–50",
"+R$ 50")))</f>
        <v>R$ 26–50</v>
      </c>
      <c r="AK1765" s="35">
        <v>890</v>
      </c>
      <c r="AL1765" s="58" t="str">
        <f>IF('Base tratada'!$AK1765&lt;=100,"R$ 0-100",
IF('Base tratada'!$AK1765&lt;=500,"R$ 101-500",
IF('Base tratada'!$AK1765&lt;=1000,"R$ 501-1000",
IF('Base tratada'!$AK1765&lt;=1500,"R$ 1001-1500",
"+R$ 1500"))))</f>
        <v>R$ 501-1000</v>
      </c>
      <c r="AM1765" s="34">
        <v>0</v>
      </c>
      <c r="AN1765" s="34">
        <v>0</v>
      </c>
      <c r="AO1765" s="34">
        <v>0</v>
      </c>
      <c r="AP1765" s="34">
        <v>0</v>
      </c>
      <c r="AQ1765" s="34">
        <v>0</v>
      </c>
      <c r="AR1765" s="34">
        <v>0</v>
      </c>
      <c r="AS1765" s="34">
        <v>0</v>
      </c>
      <c r="AT1765" s="34">
        <v>3</v>
      </c>
      <c r="AU1765" s="34">
        <v>11</v>
      </c>
      <c r="AV1765" s="52">
        <v>811</v>
      </c>
      <c r="AW1765" s="57">
        <v>0</v>
      </c>
      <c r="AX1765" s="58" t="str">
        <f>IF(Tabela3[[#This Row],[Response]]=1, "Aceitou", "Não aceitou")</f>
        <v>Não aceitou</v>
      </c>
      <c r="AY1765" s="55" t="str">
        <f>Tabela3[[#This Row],[Faixa Recência]] &amp; " | " &amp; Tabela3[[#This Row],[Faixa Gasto]] &amp; " | " &amp; Tabela3[[#This Row],[Faixa ticket médio]]</f>
        <v>46-60 dias | R$ 501-1000 | R$ 26–50</v>
      </c>
      <c r="AZ17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5" s="36"/>
    </row>
    <row r="1766" spans="1:54" x14ac:dyDescent="0.25">
      <c r="A1766" s="61">
        <v>1765</v>
      </c>
      <c r="B1766" s="37">
        <v>34026</v>
      </c>
      <c r="C1766" s="34">
        <v>1</v>
      </c>
      <c r="D1766" s="34">
        <v>1</v>
      </c>
      <c r="E1766" s="34">
        <v>11</v>
      </c>
      <c r="F1766" s="58" t="str">
        <f>IF('Base tratada'!$E1766&lt;=15,"0-15 dias",
IF('Base tratada'!$E1766&lt;=30, "16-30 dias",
IF('Base tratada'!$E1766&lt;=45, "31-45 dias",
IF('Base tratada'!$E1766&lt;=60, "46-60 dias",
IF('Base tratada'!$E1766&lt;=75, "61-75 dias", "76-99 dias")))))</f>
        <v>0-15 dias</v>
      </c>
      <c r="G1766" s="38">
        <v>70</v>
      </c>
      <c r="H1766" s="60" t="str">
        <f>IF('Base tratada'!$G1766&lt;=29,"24–29",
IF('Base tratada'!$G1766&lt;=39,"30–39",
IF('Base tratada'!$G1766&lt;=49,"40–49",
IF('Base tratada'!$G1766&lt;=59,"50–59",
IF('Base tratada'!$G1766&lt;=69,"60–69",
"70–80")))))</f>
        <v>70–80</v>
      </c>
      <c r="I1766" s="34">
        <v>2487</v>
      </c>
      <c r="J1766" s="58" t="str">
        <f>IF('Base tratada'!$K1766=1,"Divorciado",
IF('Base tratada'!$L1766=1,"Casado",
IF('Base tratada'!$M1766=1, "Solteiro",
IF('Base tratada'!$N1766=1,"Juntos",
"Viúvo"))))</f>
        <v>Juntos</v>
      </c>
      <c r="K1766" s="34">
        <v>0</v>
      </c>
      <c r="L1766" s="34">
        <v>0</v>
      </c>
      <c r="M1766" s="34">
        <v>0</v>
      </c>
      <c r="N1766" s="34">
        <v>1</v>
      </c>
      <c r="O1766" s="34">
        <v>0</v>
      </c>
      <c r="P1766" s="34">
        <v>0</v>
      </c>
      <c r="Q1766" s="34">
        <v>0</v>
      </c>
      <c r="R1766" s="34">
        <v>1</v>
      </c>
      <c r="S1766" s="34">
        <v>0</v>
      </c>
      <c r="T1766" s="34">
        <v>0</v>
      </c>
      <c r="U1766" s="35">
        <v>18</v>
      </c>
      <c r="V1766" s="35">
        <v>6</v>
      </c>
      <c r="W1766" s="35">
        <v>15</v>
      </c>
      <c r="X1766" s="35">
        <v>12</v>
      </c>
      <c r="Y1766" s="35">
        <v>8</v>
      </c>
      <c r="Z1766" s="35">
        <v>17</v>
      </c>
      <c r="AA1766" s="34">
        <v>3</v>
      </c>
      <c r="AB1766" s="34">
        <v>5</v>
      </c>
      <c r="AC1766" s="34">
        <v>2</v>
      </c>
      <c r="AD1766" s="34">
        <v>1</v>
      </c>
      <c r="AE1766" s="34">
        <v>3</v>
      </c>
      <c r="AF1766" s="58">
        <f>'Base tratada'!$AC1766+'Base tratada'!$AD1766+'Base tratada'!$AE1766</f>
        <v>6</v>
      </c>
      <c r="AG17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66" s="58" t="str">
        <f>IF('Base tratada'!$AC1766&gt;=MAX('Base tratada'!$AD1766,'Base tratada'!$AE1766),"Web",
IF('Base tratada'!$AD1766&gt;='Base tratada'!$AE1766,"Catalog",
"Store"))</f>
        <v>Store</v>
      </c>
      <c r="AI1766" s="59">
        <f>IF('Base tratada'!$AF1766=0,"0",'Base tratada'!$AK1766/'Base tratada'!$AF1766)</f>
        <v>9.8333333333333339</v>
      </c>
      <c r="AJ1766" s="59" t="str">
        <f>IF('Base tratada'!$AI1766=0,"R$ 0",
IF('Base tratada'!$AI1766&lt;=25,"R$ 1–25",
IF('Base tratada'!$AI1766&lt;=50,"R$ 26–50",
"+R$ 50")))</f>
        <v>R$ 1–25</v>
      </c>
      <c r="AK1766" s="35">
        <v>59</v>
      </c>
      <c r="AL1766" s="58" t="str">
        <f>IF('Base tratada'!$AK1766&lt;=100,"R$ 0-100",
IF('Base tratada'!$AK1766&lt;=500,"R$ 101-500",
IF('Base tratada'!$AK1766&lt;=1000,"R$ 501-1000",
IF('Base tratada'!$AK1766&lt;=1500,"R$ 1001-1500",
"+R$ 1500"))))</f>
        <v>R$ 0-100</v>
      </c>
      <c r="AM1766" s="34">
        <v>0</v>
      </c>
      <c r="AN1766" s="34">
        <v>0</v>
      </c>
      <c r="AO1766" s="34">
        <v>0</v>
      </c>
      <c r="AP1766" s="34">
        <v>0</v>
      </c>
      <c r="AQ1766" s="34">
        <v>0</v>
      </c>
      <c r="AR1766" s="34">
        <v>0</v>
      </c>
      <c r="AS1766" s="34">
        <v>0</v>
      </c>
      <c r="AT1766" s="34">
        <v>3</v>
      </c>
      <c r="AU1766" s="34">
        <v>11</v>
      </c>
      <c r="AV1766" s="52">
        <v>42</v>
      </c>
      <c r="AW1766" s="57">
        <v>0</v>
      </c>
      <c r="AX1766" s="58" t="str">
        <f>IF(Tabela3[[#This Row],[Response]]=1, "Aceitou", "Não aceitou")</f>
        <v>Não aceitou</v>
      </c>
      <c r="AY1766" s="55" t="str">
        <f>Tabela3[[#This Row],[Faixa Recência]] &amp; " | " &amp; Tabela3[[#This Row],[Faixa Gasto]] &amp; " | " &amp; Tabela3[[#This Row],[Faixa ticket médio]]</f>
        <v>0-15 dias | R$ 0-100 | R$ 1–25</v>
      </c>
      <c r="AZ17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6" s="36"/>
    </row>
    <row r="1767" spans="1:54" x14ac:dyDescent="0.25">
      <c r="A1767" s="61">
        <v>1766</v>
      </c>
      <c r="B1767" s="37">
        <v>48918</v>
      </c>
      <c r="C1767" s="34">
        <v>1</v>
      </c>
      <c r="D1767" s="34">
        <v>1</v>
      </c>
      <c r="E1767" s="34">
        <v>21</v>
      </c>
      <c r="F1767" s="58" t="str">
        <f>IF('Base tratada'!$E1767&lt;=15,"0-15 dias",
IF('Base tratada'!$E1767&lt;=30, "16-30 dias",
IF('Base tratada'!$E1767&lt;=45, "31-45 dias",
IF('Base tratada'!$E1767&lt;=60, "46-60 dias",
IF('Base tratada'!$E1767&lt;=75, "61-75 dias", "76-99 dias")))))</f>
        <v>16-30 dias</v>
      </c>
      <c r="G1767" s="38">
        <v>57</v>
      </c>
      <c r="H1767" s="60" t="str">
        <f>IF('Base tratada'!$G1767&lt;=29,"24–29",
IF('Base tratada'!$G1767&lt;=39,"30–39",
IF('Base tratada'!$G1767&lt;=49,"40–49",
IF('Base tratada'!$G1767&lt;=59,"50–59",
IF('Base tratada'!$G1767&lt;=69,"60–69",
"70–80")))))</f>
        <v>50–59</v>
      </c>
      <c r="I1767" s="34">
        <v>2237</v>
      </c>
      <c r="J1767" s="58" t="str">
        <f>IF('Base tratada'!$K1767=1,"Divorciado",
IF('Base tratada'!$L1767=1,"Casado",
IF('Base tratada'!$M1767=1, "Solteiro",
IF('Base tratada'!$N1767=1,"Juntos",
"Viúvo"))))</f>
        <v>Solteiro</v>
      </c>
      <c r="K1767" s="34">
        <v>0</v>
      </c>
      <c r="L1767" s="34">
        <v>0</v>
      </c>
      <c r="M1767" s="34">
        <v>1</v>
      </c>
      <c r="N1767" s="34">
        <v>0</v>
      </c>
      <c r="O1767" s="34">
        <v>0</v>
      </c>
      <c r="P1767" s="34">
        <v>0</v>
      </c>
      <c r="Q1767" s="34">
        <v>0</v>
      </c>
      <c r="R1767" s="34">
        <v>0</v>
      </c>
      <c r="S1767" s="34">
        <v>0</v>
      </c>
      <c r="T1767" s="34">
        <v>1</v>
      </c>
      <c r="U1767" s="35">
        <v>52</v>
      </c>
      <c r="V1767" s="35">
        <v>0</v>
      </c>
      <c r="W1767" s="35">
        <v>9</v>
      </c>
      <c r="X1767" s="35">
        <v>0</v>
      </c>
      <c r="Y1767" s="35">
        <v>0</v>
      </c>
      <c r="Z1767" s="35">
        <v>1</v>
      </c>
      <c r="AA1767" s="34">
        <v>2</v>
      </c>
      <c r="AB1767" s="34">
        <v>4</v>
      </c>
      <c r="AC1767" s="34">
        <v>1</v>
      </c>
      <c r="AD1767" s="34">
        <v>0</v>
      </c>
      <c r="AE1767" s="34">
        <v>4</v>
      </c>
      <c r="AF1767" s="58">
        <f>'Base tratada'!$AC1767+'Base tratada'!$AD1767+'Base tratada'!$AE1767</f>
        <v>5</v>
      </c>
      <c r="AG17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67" s="58" t="str">
        <f>IF('Base tratada'!$AC1767&gt;=MAX('Base tratada'!$AD1767,'Base tratada'!$AE1767),"Web",
IF('Base tratada'!$AD1767&gt;='Base tratada'!$AE1767,"Catalog",
"Store"))</f>
        <v>Store</v>
      </c>
      <c r="AI1767" s="59">
        <f>IF('Base tratada'!$AF1767=0,"0",'Base tratada'!$AK1767/'Base tratada'!$AF1767)</f>
        <v>12.2</v>
      </c>
      <c r="AJ1767" s="59" t="str">
        <f>IF('Base tratada'!$AI1767=0,"R$ 0",
IF('Base tratada'!$AI1767&lt;=25,"R$ 1–25",
IF('Base tratada'!$AI1767&lt;=50,"R$ 26–50",
"+R$ 50")))</f>
        <v>R$ 1–25</v>
      </c>
      <c r="AK1767" s="35">
        <v>61</v>
      </c>
      <c r="AL1767" s="58" t="str">
        <f>IF('Base tratada'!$AK1767&lt;=100,"R$ 0-100",
IF('Base tratada'!$AK1767&lt;=500,"R$ 101-500",
IF('Base tratada'!$AK1767&lt;=1000,"R$ 501-1000",
IF('Base tratada'!$AK1767&lt;=1500,"R$ 1001-1500",
"+R$ 1500"))))</f>
        <v>R$ 0-100</v>
      </c>
      <c r="AM1767" s="34">
        <v>0</v>
      </c>
      <c r="AN1767" s="34">
        <v>0</v>
      </c>
      <c r="AO1767" s="34">
        <v>0</v>
      </c>
      <c r="AP1767" s="34">
        <v>0</v>
      </c>
      <c r="AQ1767" s="34">
        <v>0</v>
      </c>
      <c r="AR1767" s="34">
        <v>0</v>
      </c>
      <c r="AS1767" s="34">
        <v>0</v>
      </c>
      <c r="AT1767" s="34">
        <v>3</v>
      </c>
      <c r="AU1767" s="34">
        <v>11</v>
      </c>
      <c r="AV1767" s="52">
        <v>60</v>
      </c>
      <c r="AW1767" s="57">
        <v>0</v>
      </c>
      <c r="AX1767" s="58" t="str">
        <f>IF(Tabela3[[#This Row],[Response]]=1, "Aceitou", "Não aceitou")</f>
        <v>Não aceitou</v>
      </c>
      <c r="AY1767" s="55" t="str">
        <f>Tabela3[[#This Row],[Faixa Recência]] &amp; " | " &amp; Tabela3[[#This Row],[Faixa Gasto]] &amp; " | " &amp; Tabela3[[#This Row],[Faixa ticket médio]]</f>
        <v>16-30 dias | R$ 0-100 | R$ 1–25</v>
      </c>
      <c r="AZ17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7" s="36"/>
    </row>
    <row r="1768" spans="1:54" x14ac:dyDescent="0.25">
      <c r="A1768" s="61">
        <v>1767</v>
      </c>
      <c r="B1768" s="37">
        <v>82122</v>
      </c>
      <c r="C1768" s="34">
        <v>0</v>
      </c>
      <c r="D1768" s="34">
        <v>0</v>
      </c>
      <c r="E1768" s="34">
        <v>89</v>
      </c>
      <c r="F1768" s="58" t="str">
        <f>IF('Base tratada'!$E1768&lt;=15,"0-15 dias",
IF('Base tratada'!$E1768&lt;=30, "16-30 dias",
IF('Base tratada'!$E1768&lt;=45, "31-45 dias",
IF('Base tratada'!$E1768&lt;=60, "46-60 dias",
IF('Base tratada'!$E1768&lt;=75, "61-75 dias", "76-99 dias")))))</f>
        <v>76-99 dias</v>
      </c>
      <c r="G1768" s="38">
        <v>58</v>
      </c>
      <c r="H1768" s="60" t="str">
        <f>IF('Base tratada'!$G1768&lt;=29,"24–29",
IF('Base tratada'!$G1768&lt;=39,"30–39",
IF('Base tratada'!$G1768&lt;=49,"40–49",
IF('Base tratada'!$G1768&lt;=59,"50–59",
IF('Base tratada'!$G1768&lt;=69,"60–69",
"70–80")))))</f>
        <v>50–59</v>
      </c>
      <c r="I1768" s="34">
        <v>2477</v>
      </c>
      <c r="J1768" s="58" t="str">
        <f>IF('Base tratada'!$K1768=1,"Divorciado",
IF('Base tratada'!$L1768=1,"Casado",
IF('Base tratada'!$M1768=1, "Solteiro",
IF('Base tratada'!$N1768=1,"Juntos",
"Viúvo"))))</f>
        <v>Juntos</v>
      </c>
      <c r="K1768" s="34">
        <v>0</v>
      </c>
      <c r="L1768" s="34">
        <v>0</v>
      </c>
      <c r="M1768" s="34">
        <v>0</v>
      </c>
      <c r="N1768" s="34">
        <v>1</v>
      </c>
      <c r="O1768" s="34">
        <v>0</v>
      </c>
      <c r="P1768" s="34">
        <v>1</v>
      </c>
      <c r="Q1768" s="34">
        <v>0</v>
      </c>
      <c r="R1768" s="34">
        <v>0</v>
      </c>
      <c r="S1768" s="34">
        <v>0</v>
      </c>
      <c r="T1768" s="34">
        <v>0</v>
      </c>
      <c r="U1768" s="35">
        <v>734</v>
      </c>
      <c r="V1768" s="35">
        <v>22</v>
      </c>
      <c r="W1768" s="35">
        <v>350</v>
      </c>
      <c r="X1768" s="35">
        <v>151</v>
      </c>
      <c r="Y1768" s="35">
        <v>25</v>
      </c>
      <c r="Z1768" s="35">
        <v>100</v>
      </c>
      <c r="AA1768" s="34">
        <v>1</v>
      </c>
      <c r="AB1768" s="34">
        <v>1</v>
      </c>
      <c r="AC1768" s="34">
        <v>3</v>
      </c>
      <c r="AD1768" s="34">
        <v>9</v>
      </c>
      <c r="AE1768" s="34">
        <v>13</v>
      </c>
      <c r="AF1768" s="58">
        <f>'Base tratada'!$AC1768+'Base tratada'!$AD1768+'Base tratada'!$AE1768</f>
        <v>25</v>
      </c>
      <c r="AG17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68" s="58" t="str">
        <f>IF('Base tratada'!$AC1768&gt;=MAX('Base tratada'!$AD1768,'Base tratada'!$AE1768),"Web",
IF('Base tratada'!$AD1768&gt;='Base tratada'!$AE1768,"Catalog",
"Store"))</f>
        <v>Store</v>
      </c>
      <c r="AI1768" s="59">
        <f>IF('Base tratada'!$AF1768=0,"0",'Base tratada'!$AK1768/'Base tratada'!$AF1768)</f>
        <v>51.28</v>
      </c>
      <c r="AJ1768" s="59" t="str">
        <f>IF('Base tratada'!$AI1768=0,"R$ 0",
IF('Base tratada'!$AI1768&lt;=25,"R$ 1–25",
IF('Base tratada'!$AI1768&lt;=50,"R$ 26–50",
"+R$ 50")))</f>
        <v>+R$ 50</v>
      </c>
      <c r="AK1768" s="35">
        <v>1282</v>
      </c>
      <c r="AL1768" s="58" t="str">
        <f>IF('Base tratada'!$AK1768&lt;=100,"R$ 0-100",
IF('Base tratada'!$AK1768&lt;=500,"R$ 101-500",
IF('Base tratada'!$AK1768&lt;=1000,"R$ 501-1000",
IF('Base tratada'!$AK1768&lt;=1500,"R$ 1001-1500",
"+R$ 1500"))))</f>
        <v>R$ 1001-1500</v>
      </c>
      <c r="AM1768" s="34">
        <v>0</v>
      </c>
      <c r="AN1768" s="34">
        <v>0</v>
      </c>
      <c r="AO1768" s="34">
        <v>0</v>
      </c>
      <c r="AP1768" s="34">
        <v>0</v>
      </c>
      <c r="AQ1768" s="34">
        <v>1</v>
      </c>
      <c r="AR1768" s="34">
        <v>1</v>
      </c>
      <c r="AS1768" s="34">
        <v>0</v>
      </c>
      <c r="AT1768" s="34">
        <v>3</v>
      </c>
      <c r="AU1768" s="34">
        <v>11</v>
      </c>
      <c r="AV1768" s="52">
        <v>1182</v>
      </c>
      <c r="AW1768" s="57">
        <v>0</v>
      </c>
      <c r="AX1768" s="58" t="str">
        <f>IF(Tabela3[[#This Row],[Response]]=1, "Aceitou", "Não aceitou")</f>
        <v>Não aceitou</v>
      </c>
      <c r="AY1768" s="55" t="str">
        <f>Tabela3[[#This Row],[Faixa Recência]] &amp; " | " &amp; Tabela3[[#This Row],[Faixa Gasto]] &amp; " | " &amp; Tabela3[[#This Row],[Faixa ticket médio]]</f>
        <v>76-99 dias | R$ 1001-1500 | +R$ 50</v>
      </c>
      <c r="AZ17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8" s="36"/>
    </row>
    <row r="1769" spans="1:54" x14ac:dyDescent="0.25">
      <c r="A1769" s="61">
        <v>1768</v>
      </c>
      <c r="B1769" s="37">
        <v>37697</v>
      </c>
      <c r="C1769" s="34">
        <v>1</v>
      </c>
      <c r="D1769" s="34">
        <v>0</v>
      </c>
      <c r="E1769" s="34">
        <v>82</v>
      </c>
      <c r="F1769" s="58" t="str">
        <f>IF('Base tratada'!$E1769&lt;=15,"0-15 dias",
IF('Base tratada'!$E1769&lt;=30, "16-30 dias",
IF('Base tratada'!$E1769&lt;=45, "31-45 dias",
IF('Base tratada'!$E1769&lt;=60, "46-60 dias",
IF('Base tratada'!$E1769&lt;=75, "61-75 dias", "76-99 dias")))))</f>
        <v>76-99 dias</v>
      </c>
      <c r="G1769" s="38">
        <v>44</v>
      </c>
      <c r="H1769" s="60" t="str">
        <f>IF('Base tratada'!$G1769&lt;=29,"24–29",
IF('Base tratada'!$G1769&lt;=39,"30–39",
IF('Base tratada'!$G1769&lt;=49,"40–49",
IF('Base tratada'!$G1769&lt;=59,"50–59",
IF('Base tratada'!$G1769&lt;=69,"60–69",
"70–80")))))</f>
        <v>40–49</v>
      </c>
      <c r="I1769" s="34">
        <v>2301</v>
      </c>
      <c r="J1769" s="58" t="str">
        <f>IF('Base tratada'!$K1769=1,"Divorciado",
IF('Base tratada'!$L1769=1,"Casado",
IF('Base tratada'!$M1769=1, "Solteiro",
IF('Base tratada'!$N1769=1,"Juntos",
"Viúvo"))))</f>
        <v>Solteiro</v>
      </c>
      <c r="K1769" s="34">
        <v>0</v>
      </c>
      <c r="L1769" s="34">
        <v>0</v>
      </c>
      <c r="M1769" s="34">
        <v>1</v>
      </c>
      <c r="N1769" s="34">
        <v>0</v>
      </c>
      <c r="O1769" s="34">
        <v>0</v>
      </c>
      <c r="P1769" s="34">
        <v>0</v>
      </c>
      <c r="Q1769" s="34">
        <v>0</v>
      </c>
      <c r="R1769" s="34">
        <v>1</v>
      </c>
      <c r="S1769" s="34">
        <v>0</v>
      </c>
      <c r="T1769" s="34">
        <v>0</v>
      </c>
      <c r="U1769" s="35">
        <v>34</v>
      </c>
      <c r="V1769" s="35">
        <v>6</v>
      </c>
      <c r="W1769" s="35">
        <v>21</v>
      </c>
      <c r="X1769" s="35">
        <v>11</v>
      </c>
      <c r="Y1769" s="35">
        <v>4</v>
      </c>
      <c r="Z1769" s="35">
        <v>8</v>
      </c>
      <c r="AA1769" s="34">
        <v>1</v>
      </c>
      <c r="AB1769" s="34">
        <v>6</v>
      </c>
      <c r="AC1769" s="34">
        <v>2</v>
      </c>
      <c r="AD1769" s="34">
        <v>1</v>
      </c>
      <c r="AE1769" s="34">
        <v>3</v>
      </c>
      <c r="AF1769" s="58">
        <f>'Base tratada'!$AC1769+'Base tratada'!$AD1769+'Base tratada'!$AE1769</f>
        <v>6</v>
      </c>
      <c r="AG17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69" s="58" t="str">
        <f>IF('Base tratada'!$AC1769&gt;=MAX('Base tratada'!$AD1769,'Base tratada'!$AE1769),"Web",
IF('Base tratada'!$AD1769&gt;='Base tratada'!$AE1769,"Catalog",
"Store"))</f>
        <v>Store</v>
      </c>
      <c r="AI1769" s="59">
        <f>IF('Base tratada'!$AF1769=0,"0",'Base tratada'!$AK1769/'Base tratada'!$AF1769)</f>
        <v>12.666666666666666</v>
      </c>
      <c r="AJ1769" s="59" t="str">
        <f>IF('Base tratada'!$AI1769=0,"R$ 0",
IF('Base tratada'!$AI1769&lt;=25,"R$ 1–25",
IF('Base tratada'!$AI1769&lt;=50,"R$ 26–50",
"+R$ 50")))</f>
        <v>R$ 1–25</v>
      </c>
      <c r="AK1769" s="35">
        <v>76</v>
      </c>
      <c r="AL1769" s="58" t="str">
        <f>IF('Base tratada'!$AK1769&lt;=100,"R$ 0-100",
IF('Base tratada'!$AK1769&lt;=500,"R$ 101-500",
IF('Base tratada'!$AK1769&lt;=1000,"R$ 501-1000",
IF('Base tratada'!$AK1769&lt;=1500,"R$ 1001-1500",
"+R$ 1500"))))</f>
        <v>R$ 0-100</v>
      </c>
      <c r="AM1769" s="34">
        <v>0</v>
      </c>
      <c r="AN1769" s="34">
        <v>0</v>
      </c>
      <c r="AO1769" s="34">
        <v>0</v>
      </c>
      <c r="AP1769" s="34">
        <v>0</v>
      </c>
      <c r="AQ1769" s="34">
        <v>0</v>
      </c>
      <c r="AR1769" s="34">
        <v>0</v>
      </c>
      <c r="AS1769" s="34">
        <v>0</v>
      </c>
      <c r="AT1769" s="34">
        <v>3</v>
      </c>
      <c r="AU1769" s="34">
        <v>11</v>
      </c>
      <c r="AV1769" s="52">
        <v>68</v>
      </c>
      <c r="AW1769" s="57">
        <v>0</v>
      </c>
      <c r="AX1769" s="58" t="str">
        <f>IF(Tabela3[[#This Row],[Response]]=1, "Aceitou", "Não aceitou")</f>
        <v>Não aceitou</v>
      </c>
      <c r="AY1769" s="55" t="str">
        <f>Tabela3[[#This Row],[Faixa Recência]] &amp; " | " &amp; Tabela3[[#This Row],[Faixa Gasto]] &amp; " | " &amp; Tabela3[[#This Row],[Faixa ticket médio]]</f>
        <v>76-99 dias | R$ 0-100 | R$ 1–25</v>
      </c>
      <c r="AZ17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69" s="36"/>
    </row>
    <row r="1770" spans="1:54" x14ac:dyDescent="0.25">
      <c r="A1770" s="61">
        <v>1769</v>
      </c>
      <c r="B1770" s="37">
        <v>34074</v>
      </c>
      <c r="C1770" s="34">
        <v>1</v>
      </c>
      <c r="D1770" s="34">
        <v>1</v>
      </c>
      <c r="E1770" s="34">
        <v>69</v>
      </c>
      <c r="F1770" s="58" t="str">
        <f>IF('Base tratada'!$E1770&lt;=15,"0-15 dias",
IF('Base tratada'!$E1770&lt;=30, "16-30 dias",
IF('Base tratada'!$E1770&lt;=45, "31-45 dias",
IF('Base tratada'!$E1770&lt;=60, "46-60 dias",
IF('Base tratada'!$E1770&lt;=75, "61-75 dias", "76-99 dias")))))</f>
        <v>61-75 dias</v>
      </c>
      <c r="G1770" s="38">
        <v>68</v>
      </c>
      <c r="H1770" s="60" t="str">
        <f>IF('Base tratada'!$G1770&lt;=29,"24–29",
IF('Base tratada'!$G1770&lt;=39,"30–39",
IF('Base tratada'!$G1770&lt;=49,"40–49",
IF('Base tratada'!$G1770&lt;=59,"50–59",
IF('Base tratada'!$G1770&lt;=69,"60–69",
"70–80")))))</f>
        <v>60–69</v>
      </c>
      <c r="I1770" s="34">
        <v>2510</v>
      </c>
      <c r="J1770" s="58" t="str">
        <f>IF('Base tratada'!$K1770=1,"Divorciado",
IF('Base tratada'!$L1770=1,"Casado",
IF('Base tratada'!$M1770=1, "Solteiro",
IF('Base tratada'!$N1770=1,"Juntos",
"Viúvo"))))</f>
        <v>Juntos</v>
      </c>
      <c r="K1770" s="34">
        <v>0</v>
      </c>
      <c r="L1770" s="34">
        <v>0</v>
      </c>
      <c r="M1770" s="34">
        <v>0</v>
      </c>
      <c r="N1770" s="34">
        <v>1</v>
      </c>
      <c r="O1770" s="34">
        <v>0</v>
      </c>
      <c r="P1770" s="34">
        <v>0</v>
      </c>
      <c r="Q1770" s="34">
        <v>0</v>
      </c>
      <c r="R1770" s="34">
        <v>1</v>
      </c>
      <c r="S1770" s="34">
        <v>0</v>
      </c>
      <c r="T1770" s="34">
        <v>0</v>
      </c>
      <c r="U1770" s="35">
        <v>135</v>
      </c>
      <c r="V1770" s="35">
        <v>1</v>
      </c>
      <c r="W1770" s="35">
        <v>41</v>
      </c>
      <c r="X1770" s="35">
        <v>10</v>
      </c>
      <c r="Y1770" s="35">
        <v>1</v>
      </c>
      <c r="Z1770" s="35">
        <v>67</v>
      </c>
      <c r="AA1770" s="34">
        <v>5</v>
      </c>
      <c r="AB1770" s="34">
        <v>6</v>
      </c>
      <c r="AC1770" s="34">
        <v>3</v>
      </c>
      <c r="AD1770" s="34">
        <v>3</v>
      </c>
      <c r="AE1770" s="34">
        <v>3</v>
      </c>
      <c r="AF1770" s="58">
        <f>'Base tratada'!$AC1770+'Base tratada'!$AD1770+'Base tratada'!$AE1770</f>
        <v>9</v>
      </c>
      <c r="AG17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70" s="58" t="str">
        <f>IF('Base tratada'!$AC1770&gt;=MAX('Base tratada'!$AD1770,'Base tratada'!$AE1770),"Web",
IF('Base tratada'!$AD1770&gt;='Base tratada'!$AE1770,"Catalog",
"Store"))</f>
        <v>Web</v>
      </c>
      <c r="AI1770" s="59">
        <f>IF('Base tratada'!$AF1770=0,"0",'Base tratada'!$AK1770/'Base tratada'!$AF1770)</f>
        <v>20.888888888888889</v>
      </c>
      <c r="AJ1770" s="59" t="str">
        <f>IF('Base tratada'!$AI1770=0,"R$ 0",
IF('Base tratada'!$AI1770&lt;=25,"R$ 1–25",
IF('Base tratada'!$AI1770&lt;=50,"R$ 26–50",
"+R$ 50")))</f>
        <v>R$ 1–25</v>
      </c>
      <c r="AK1770" s="35">
        <v>188</v>
      </c>
      <c r="AL1770" s="58" t="str">
        <f>IF('Base tratada'!$AK1770&lt;=100,"R$ 0-100",
IF('Base tratada'!$AK1770&lt;=500,"R$ 101-500",
IF('Base tratada'!$AK1770&lt;=1000,"R$ 501-1000",
IF('Base tratada'!$AK1770&lt;=1500,"R$ 1001-1500",
"+R$ 1500"))))</f>
        <v>R$ 101-500</v>
      </c>
      <c r="AM1770" s="34">
        <v>0</v>
      </c>
      <c r="AN1770" s="34">
        <v>0</v>
      </c>
      <c r="AO1770" s="34">
        <v>1</v>
      </c>
      <c r="AP1770" s="34">
        <v>0</v>
      </c>
      <c r="AQ1770" s="34">
        <v>0</v>
      </c>
      <c r="AR1770" s="34">
        <v>1</v>
      </c>
      <c r="AS1770" s="34">
        <v>0</v>
      </c>
      <c r="AT1770" s="34">
        <v>3</v>
      </c>
      <c r="AU1770" s="34">
        <v>11</v>
      </c>
      <c r="AV1770" s="52">
        <v>121</v>
      </c>
      <c r="AW1770" s="57">
        <v>0</v>
      </c>
      <c r="AX1770" s="58" t="str">
        <f>IF(Tabela3[[#This Row],[Response]]=1, "Aceitou", "Não aceitou")</f>
        <v>Não aceitou</v>
      </c>
      <c r="AY1770" s="55" t="str">
        <f>Tabela3[[#This Row],[Faixa Recência]] &amp; " | " &amp; Tabela3[[#This Row],[Faixa Gasto]] &amp; " | " &amp; Tabela3[[#This Row],[Faixa ticket médio]]</f>
        <v>61-75 dias | R$ 101-500 | R$ 1–25</v>
      </c>
      <c r="AZ17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0" s="36"/>
    </row>
    <row r="1771" spans="1:54" x14ac:dyDescent="0.25">
      <c r="A1771" s="61">
        <v>1770</v>
      </c>
      <c r="B1771" s="37">
        <v>28520</v>
      </c>
      <c r="C1771" s="34">
        <v>1</v>
      </c>
      <c r="D1771" s="34">
        <v>1</v>
      </c>
      <c r="E1771" s="34">
        <v>55</v>
      </c>
      <c r="F1771" s="58" t="str">
        <f>IF('Base tratada'!$E1771&lt;=15,"0-15 dias",
IF('Base tratada'!$E1771&lt;=30, "16-30 dias",
IF('Base tratada'!$E1771&lt;=45, "31-45 dias",
IF('Base tratada'!$E1771&lt;=60, "46-60 dias",
IF('Base tratada'!$E1771&lt;=75, "61-75 dias", "76-99 dias")))))</f>
        <v>46-60 dias</v>
      </c>
      <c r="G1771" s="38">
        <v>60</v>
      </c>
      <c r="H1771" s="60" t="str">
        <f>IF('Base tratada'!$G1771&lt;=29,"24–29",
IF('Base tratada'!$G1771&lt;=39,"30–39",
IF('Base tratada'!$G1771&lt;=49,"40–49",
IF('Base tratada'!$G1771&lt;=59,"50–59",
IF('Base tratada'!$G1771&lt;=69,"60–69",
"70–80")))))</f>
        <v>60–69</v>
      </c>
      <c r="I1771" s="34">
        <v>2539</v>
      </c>
      <c r="J1771" s="58" t="str">
        <f>IF('Base tratada'!$K1771=1,"Divorciado",
IF('Base tratada'!$L1771=1,"Casado",
IF('Base tratada'!$M1771=1, "Solteiro",
IF('Base tratada'!$N1771=1,"Juntos",
"Viúvo"))))</f>
        <v>Casado</v>
      </c>
      <c r="K1771" s="34">
        <v>0</v>
      </c>
      <c r="L1771" s="34">
        <v>1</v>
      </c>
      <c r="M1771" s="34">
        <v>0</v>
      </c>
      <c r="N1771" s="34">
        <v>0</v>
      </c>
      <c r="O1771" s="34">
        <v>0</v>
      </c>
      <c r="P1771" s="34">
        <v>0</v>
      </c>
      <c r="Q1771" s="34">
        <v>0</v>
      </c>
      <c r="R1771" s="34">
        <v>0</v>
      </c>
      <c r="S1771" s="34">
        <v>1</v>
      </c>
      <c r="T1771" s="34">
        <v>0</v>
      </c>
      <c r="U1771" s="35">
        <v>11</v>
      </c>
      <c r="V1771" s="35">
        <v>0</v>
      </c>
      <c r="W1771" s="35">
        <v>10</v>
      </c>
      <c r="X1771" s="35">
        <v>0</v>
      </c>
      <c r="Y1771" s="35">
        <v>2</v>
      </c>
      <c r="Z1771" s="35">
        <v>20</v>
      </c>
      <c r="AA1771" s="34">
        <v>1</v>
      </c>
      <c r="AB1771" s="34">
        <v>6</v>
      </c>
      <c r="AC1771" s="34">
        <v>1</v>
      </c>
      <c r="AD1771" s="34">
        <v>1</v>
      </c>
      <c r="AE1771" s="34">
        <v>2</v>
      </c>
      <c r="AF1771" s="58">
        <f>'Base tratada'!$AC1771+'Base tratada'!$AD1771+'Base tratada'!$AE1771</f>
        <v>4</v>
      </c>
      <c r="AG17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71" s="58" t="str">
        <f>IF('Base tratada'!$AC1771&gt;=MAX('Base tratada'!$AD1771,'Base tratada'!$AE1771),"Web",
IF('Base tratada'!$AD1771&gt;='Base tratada'!$AE1771,"Catalog",
"Store"))</f>
        <v>Store</v>
      </c>
      <c r="AI1771" s="59">
        <f>IF('Base tratada'!$AF1771=0,"0",'Base tratada'!$AK1771/'Base tratada'!$AF1771)</f>
        <v>5.75</v>
      </c>
      <c r="AJ1771" s="59" t="str">
        <f>IF('Base tratada'!$AI1771=0,"R$ 0",
IF('Base tratada'!$AI1771&lt;=25,"R$ 1–25",
IF('Base tratada'!$AI1771&lt;=50,"R$ 26–50",
"+R$ 50")))</f>
        <v>R$ 1–25</v>
      </c>
      <c r="AK1771" s="35">
        <v>23</v>
      </c>
      <c r="AL1771" s="58" t="str">
        <f>IF('Base tratada'!$AK1771&lt;=100,"R$ 0-100",
IF('Base tratada'!$AK1771&lt;=500,"R$ 101-500",
IF('Base tratada'!$AK1771&lt;=1000,"R$ 501-1000",
IF('Base tratada'!$AK1771&lt;=1500,"R$ 1001-1500",
"+R$ 1500"))))</f>
        <v>R$ 0-100</v>
      </c>
      <c r="AM1771" s="34">
        <v>0</v>
      </c>
      <c r="AN1771" s="34">
        <v>0</v>
      </c>
      <c r="AO1771" s="34">
        <v>0</v>
      </c>
      <c r="AP1771" s="34">
        <v>0</v>
      </c>
      <c r="AQ1771" s="34">
        <v>0</v>
      </c>
      <c r="AR1771" s="34">
        <v>0</v>
      </c>
      <c r="AS1771" s="34">
        <v>0</v>
      </c>
      <c r="AT1771" s="34">
        <v>3</v>
      </c>
      <c r="AU1771" s="34">
        <v>11</v>
      </c>
      <c r="AV1771" s="52">
        <v>3</v>
      </c>
      <c r="AW1771" s="57">
        <v>0</v>
      </c>
      <c r="AX1771" s="58" t="str">
        <f>IF(Tabela3[[#This Row],[Response]]=1, "Aceitou", "Não aceitou")</f>
        <v>Não aceitou</v>
      </c>
      <c r="AY1771" s="55" t="str">
        <f>Tabela3[[#This Row],[Faixa Recência]] &amp; " | " &amp; Tabela3[[#This Row],[Faixa Gasto]] &amp; " | " &amp; Tabela3[[#This Row],[Faixa ticket médio]]</f>
        <v>46-60 dias | R$ 0-100 | R$ 1–25</v>
      </c>
      <c r="AZ17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1" s="36"/>
    </row>
    <row r="1772" spans="1:54" x14ac:dyDescent="0.25">
      <c r="A1772" s="61">
        <v>1771</v>
      </c>
      <c r="B1772" s="37">
        <v>62535</v>
      </c>
      <c r="C1772" s="34">
        <v>0</v>
      </c>
      <c r="D1772" s="34">
        <v>1</v>
      </c>
      <c r="E1772" s="34">
        <v>13</v>
      </c>
      <c r="F1772" s="58" t="str">
        <f>IF('Base tratada'!$E1772&lt;=15,"0-15 dias",
IF('Base tratada'!$E1772&lt;=30, "16-30 dias",
IF('Base tratada'!$E1772&lt;=45, "31-45 dias",
IF('Base tratada'!$E1772&lt;=60, "46-60 dias",
IF('Base tratada'!$E1772&lt;=75, "61-75 dias", "76-99 dias")))))</f>
        <v>0-15 dias</v>
      </c>
      <c r="G1772" s="38">
        <v>65</v>
      </c>
      <c r="H1772" s="60" t="str">
        <f>IF('Base tratada'!$G1772&lt;=29,"24–29",
IF('Base tratada'!$G1772&lt;=39,"30–39",
IF('Base tratada'!$G1772&lt;=49,"40–49",
IF('Base tratada'!$G1772&lt;=59,"50–59",
IF('Base tratada'!$G1772&lt;=69,"60–69",
"70–80")))))</f>
        <v>60–69</v>
      </c>
      <c r="I1772" s="34">
        <v>2428</v>
      </c>
      <c r="J1772" s="58" t="str">
        <f>IF('Base tratada'!$K1772=1,"Divorciado",
IF('Base tratada'!$L1772=1,"Casado",
IF('Base tratada'!$M1772=1, "Solteiro",
IF('Base tratada'!$N1772=1,"Juntos",
"Viúvo"))))</f>
        <v>Solteiro</v>
      </c>
      <c r="K1772" s="34">
        <v>0</v>
      </c>
      <c r="L1772" s="34">
        <v>0</v>
      </c>
      <c r="M1772" s="34">
        <v>1</v>
      </c>
      <c r="N1772" s="34">
        <v>0</v>
      </c>
      <c r="O1772" s="34">
        <v>0</v>
      </c>
      <c r="P1772" s="34">
        <v>0</v>
      </c>
      <c r="Q1772" s="34">
        <v>0</v>
      </c>
      <c r="R1772" s="34">
        <v>1</v>
      </c>
      <c r="S1772" s="34">
        <v>0</v>
      </c>
      <c r="T1772" s="34">
        <v>0</v>
      </c>
      <c r="U1772" s="35">
        <v>163</v>
      </c>
      <c r="V1772" s="35">
        <v>48</v>
      </c>
      <c r="W1772" s="35">
        <v>90</v>
      </c>
      <c r="X1772" s="35">
        <v>0</v>
      </c>
      <c r="Y1772" s="35">
        <v>45</v>
      </c>
      <c r="Z1772" s="35">
        <v>52</v>
      </c>
      <c r="AA1772" s="34">
        <v>1</v>
      </c>
      <c r="AB1772" s="34">
        <v>3</v>
      </c>
      <c r="AC1772" s="34">
        <v>3</v>
      </c>
      <c r="AD1772" s="34">
        <v>2</v>
      </c>
      <c r="AE1772" s="34">
        <v>8</v>
      </c>
      <c r="AF1772" s="58">
        <f>'Base tratada'!$AC1772+'Base tratada'!$AD1772+'Base tratada'!$AE1772</f>
        <v>13</v>
      </c>
      <c r="AG17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72" s="58" t="str">
        <f>IF('Base tratada'!$AC1772&gt;=MAX('Base tratada'!$AD1772,'Base tratada'!$AE1772),"Web",
IF('Base tratada'!$AD1772&gt;='Base tratada'!$AE1772,"Catalog",
"Store"))</f>
        <v>Store</v>
      </c>
      <c r="AI1772" s="59">
        <f>IF('Base tratada'!$AF1772=0,"0",'Base tratada'!$AK1772/'Base tratada'!$AF1772)</f>
        <v>26.615384615384617</v>
      </c>
      <c r="AJ1772" s="59" t="str">
        <f>IF('Base tratada'!$AI1772=0,"R$ 0",
IF('Base tratada'!$AI1772&lt;=25,"R$ 1–25",
IF('Base tratada'!$AI1772&lt;=50,"R$ 26–50",
"+R$ 50")))</f>
        <v>R$ 26–50</v>
      </c>
      <c r="AK1772" s="35">
        <v>346</v>
      </c>
      <c r="AL1772" s="58" t="str">
        <f>IF('Base tratada'!$AK1772&lt;=100,"R$ 0-100",
IF('Base tratada'!$AK1772&lt;=500,"R$ 101-500",
IF('Base tratada'!$AK1772&lt;=1000,"R$ 501-1000",
IF('Base tratada'!$AK1772&lt;=1500,"R$ 1001-1500",
"+R$ 1500"))))</f>
        <v>R$ 101-500</v>
      </c>
      <c r="AM1772" s="34">
        <v>0</v>
      </c>
      <c r="AN1772" s="34">
        <v>0</v>
      </c>
      <c r="AO1772" s="34">
        <v>0</v>
      </c>
      <c r="AP1772" s="34">
        <v>0</v>
      </c>
      <c r="AQ1772" s="34">
        <v>0</v>
      </c>
      <c r="AR1772" s="34">
        <v>0</v>
      </c>
      <c r="AS1772" s="34">
        <v>0</v>
      </c>
      <c r="AT1772" s="34">
        <v>3</v>
      </c>
      <c r="AU1772" s="34">
        <v>11</v>
      </c>
      <c r="AV1772" s="52">
        <v>294</v>
      </c>
      <c r="AW1772" s="57">
        <v>0</v>
      </c>
      <c r="AX1772" s="58" t="str">
        <f>IF(Tabela3[[#This Row],[Response]]=1, "Aceitou", "Não aceitou")</f>
        <v>Não aceitou</v>
      </c>
      <c r="AY1772" s="55" t="str">
        <f>Tabela3[[#This Row],[Faixa Recência]] &amp; " | " &amp; Tabela3[[#This Row],[Faixa Gasto]] &amp; " | " &amp; Tabela3[[#This Row],[Faixa ticket médio]]</f>
        <v>0-15 dias | R$ 101-500 | R$ 26–50</v>
      </c>
      <c r="AZ17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2" s="36"/>
    </row>
    <row r="1773" spans="1:54" x14ac:dyDescent="0.25">
      <c r="A1773" s="61">
        <v>1772</v>
      </c>
      <c r="B1773" s="37">
        <v>36273</v>
      </c>
      <c r="C1773" s="34">
        <v>1</v>
      </c>
      <c r="D1773" s="34">
        <v>0</v>
      </c>
      <c r="E1773" s="34">
        <v>80</v>
      </c>
      <c r="F1773" s="58" t="str">
        <f>IF('Base tratada'!$E1773&lt;=15,"0-15 dias",
IF('Base tratada'!$E1773&lt;=30, "16-30 dias",
IF('Base tratada'!$E1773&lt;=45, "31-45 dias",
IF('Base tratada'!$E1773&lt;=60, "46-60 dias",
IF('Base tratada'!$E1773&lt;=75, "61-75 dias", "76-99 dias")))))</f>
        <v>76-99 dias</v>
      </c>
      <c r="G1773" s="38">
        <v>43</v>
      </c>
      <c r="H1773" s="60" t="str">
        <f>IF('Base tratada'!$G1773&lt;=29,"24–29",
IF('Base tratada'!$G1773&lt;=39,"30–39",
IF('Base tratada'!$G1773&lt;=49,"40–49",
IF('Base tratada'!$G1773&lt;=59,"50–59",
IF('Base tratada'!$G1773&lt;=69,"60–69",
"70–80")))))</f>
        <v>40–49</v>
      </c>
      <c r="I1773" s="34">
        <v>2233</v>
      </c>
      <c r="J1773" s="58" t="str">
        <f>IF('Base tratada'!$K1773=1,"Divorciado",
IF('Base tratada'!$L1773=1,"Casado",
IF('Base tratada'!$M1773=1, "Solteiro",
IF('Base tratada'!$N1773=1,"Juntos",
"Viúvo"))))</f>
        <v>Solteiro</v>
      </c>
      <c r="K1773" s="34">
        <v>0</v>
      </c>
      <c r="L1773" s="34">
        <v>0</v>
      </c>
      <c r="M1773" s="34">
        <v>1</v>
      </c>
      <c r="N1773" s="34">
        <v>0</v>
      </c>
      <c r="O1773" s="34">
        <v>0</v>
      </c>
      <c r="P1773" s="34">
        <v>0</v>
      </c>
      <c r="Q1773" s="34">
        <v>0</v>
      </c>
      <c r="R1773" s="34">
        <v>0</v>
      </c>
      <c r="S1773" s="34">
        <v>1</v>
      </c>
      <c r="T1773" s="34">
        <v>0</v>
      </c>
      <c r="U1773" s="35">
        <v>29</v>
      </c>
      <c r="V1773" s="35">
        <v>3</v>
      </c>
      <c r="W1773" s="35">
        <v>30</v>
      </c>
      <c r="X1773" s="35">
        <v>3</v>
      </c>
      <c r="Y1773" s="35">
        <v>2</v>
      </c>
      <c r="Z1773" s="35">
        <v>9</v>
      </c>
      <c r="AA1773" s="34">
        <v>2</v>
      </c>
      <c r="AB1773" s="34">
        <v>6</v>
      </c>
      <c r="AC1773" s="34">
        <v>3</v>
      </c>
      <c r="AD1773" s="34">
        <v>0</v>
      </c>
      <c r="AE1773" s="34">
        <v>3</v>
      </c>
      <c r="AF1773" s="58">
        <f>'Base tratada'!$AC1773+'Base tratada'!$AD1773+'Base tratada'!$AE1773</f>
        <v>6</v>
      </c>
      <c r="AG17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73" s="58" t="str">
        <f>IF('Base tratada'!$AC1773&gt;=MAX('Base tratada'!$AD1773,'Base tratada'!$AE1773),"Web",
IF('Base tratada'!$AD1773&gt;='Base tratada'!$AE1773,"Catalog",
"Store"))</f>
        <v>Web</v>
      </c>
      <c r="AI1773" s="59">
        <f>IF('Base tratada'!$AF1773=0,"0",'Base tratada'!$AK1773/'Base tratada'!$AF1773)</f>
        <v>11.166666666666666</v>
      </c>
      <c r="AJ1773" s="59" t="str">
        <f>IF('Base tratada'!$AI1773=0,"R$ 0",
IF('Base tratada'!$AI1773&lt;=25,"R$ 1–25",
IF('Base tratada'!$AI1773&lt;=50,"R$ 26–50",
"+R$ 50")))</f>
        <v>R$ 1–25</v>
      </c>
      <c r="AK1773" s="35">
        <v>67</v>
      </c>
      <c r="AL1773" s="58" t="str">
        <f>IF('Base tratada'!$AK1773&lt;=100,"R$ 0-100",
IF('Base tratada'!$AK1773&lt;=500,"R$ 101-500",
IF('Base tratada'!$AK1773&lt;=1000,"R$ 501-1000",
IF('Base tratada'!$AK1773&lt;=1500,"R$ 1001-1500",
"+R$ 1500"))))</f>
        <v>R$ 0-100</v>
      </c>
      <c r="AM1773" s="34">
        <v>0</v>
      </c>
      <c r="AN1773" s="34">
        <v>0</v>
      </c>
      <c r="AO1773" s="34">
        <v>0</v>
      </c>
      <c r="AP1773" s="34">
        <v>0</v>
      </c>
      <c r="AQ1773" s="34">
        <v>0</v>
      </c>
      <c r="AR1773" s="34">
        <v>0</v>
      </c>
      <c r="AS1773" s="34">
        <v>0</v>
      </c>
      <c r="AT1773" s="34">
        <v>3</v>
      </c>
      <c r="AU1773" s="34">
        <v>11</v>
      </c>
      <c r="AV1773" s="52">
        <v>58</v>
      </c>
      <c r="AW1773" s="57">
        <v>0</v>
      </c>
      <c r="AX1773" s="58" t="str">
        <f>IF(Tabela3[[#This Row],[Response]]=1, "Aceitou", "Não aceitou")</f>
        <v>Não aceitou</v>
      </c>
      <c r="AY1773" s="55" t="str">
        <f>Tabela3[[#This Row],[Faixa Recência]] &amp; " | " &amp; Tabela3[[#This Row],[Faixa Gasto]] &amp; " | " &amp; Tabela3[[#This Row],[Faixa ticket médio]]</f>
        <v>76-99 dias | R$ 0-100 | R$ 1–25</v>
      </c>
      <c r="AZ17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3" s="36"/>
    </row>
    <row r="1774" spans="1:54" x14ac:dyDescent="0.25">
      <c r="A1774" s="61">
        <v>1773</v>
      </c>
      <c r="B1774" s="37">
        <v>63404</v>
      </c>
      <c r="C1774" s="34">
        <v>0</v>
      </c>
      <c r="D1774" s="34">
        <v>2</v>
      </c>
      <c r="E1774" s="34">
        <v>97</v>
      </c>
      <c r="F1774" s="58" t="str">
        <f>IF('Base tratada'!$E1774&lt;=15,"0-15 dias",
IF('Base tratada'!$E1774&lt;=30, "16-30 dias",
IF('Base tratada'!$E1774&lt;=45, "31-45 dias",
IF('Base tratada'!$E1774&lt;=60, "46-60 dias",
IF('Base tratada'!$E1774&lt;=75, "61-75 dias", "76-99 dias")))))</f>
        <v>76-99 dias</v>
      </c>
      <c r="G1774" s="38">
        <v>56</v>
      </c>
      <c r="H1774" s="60" t="str">
        <f>IF('Base tratada'!$G1774&lt;=29,"24–29",
IF('Base tratada'!$G1774&lt;=39,"30–39",
IF('Base tratada'!$G1774&lt;=49,"40–49",
IF('Base tratada'!$G1774&lt;=59,"50–59",
IF('Base tratada'!$G1774&lt;=69,"60–69",
"70–80")))))</f>
        <v>50–59</v>
      </c>
      <c r="I1774" s="34">
        <v>2182</v>
      </c>
      <c r="J1774" s="58" t="str">
        <f>IF('Base tratada'!$K1774=1,"Divorciado",
IF('Base tratada'!$L1774=1,"Casado",
IF('Base tratada'!$M1774=1, "Solteiro",
IF('Base tratada'!$N1774=1,"Juntos",
"Viúvo"))))</f>
        <v>Juntos</v>
      </c>
      <c r="K1774" s="34">
        <v>0</v>
      </c>
      <c r="L1774" s="34">
        <v>0</v>
      </c>
      <c r="M1774" s="34">
        <v>0</v>
      </c>
      <c r="N1774" s="34">
        <v>1</v>
      </c>
      <c r="O1774" s="34">
        <v>0</v>
      </c>
      <c r="P1774" s="34">
        <v>0</v>
      </c>
      <c r="Q1774" s="34">
        <v>0</v>
      </c>
      <c r="R1774" s="34">
        <v>1</v>
      </c>
      <c r="S1774" s="34">
        <v>0</v>
      </c>
      <c r="T1774" s="34">
        <v>0</v>
      </c>
      <c r="U1774" s="35">
        <v>734</v>
      </c>
      <c r="V1774" s="35">
        <v>26</v>
      </c>
      <c r="W1774" s="35">
        <v>70</v>
      </c>
      <c r="X1774" s="35">
        <v>11</v>
      </c>
      <c r="Y1774" s="35">
        <v>44</v>
      </c>
      <c r="Z1774" s="35">
        <v>17</v>
      </c>
      <c r="AA1774" s="34">
        <v>2</v>
      </c>
      <c r="AB1774" s="34">
        <v>4</v>
      </c>
      <c r="AC1774" s="34">
        <v>6</v>
      </c>
      <c r="AD1774" s="34">
        <v>3</v>
      </c>
      <c r="AE1774" s="34">
        <v>4</v>
      </c>
      <c r="AF1774" s="58">
        <f>'Base tratada'!$AC1774+'Base tratada'!$AD1774+'Base tratada'!$AE1774</f>
        <v>13</v>
      </c>
      <c r="AG17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74" s="58" t="str">
        <f>IF('Base tratada'!$AC1774&gt;=MAX('Base tratada'!$AD1774,'Base tratada'!$AE1774),"Web",
IF('Base tratada'!$AD1774&gt;='Base tratada'!$AE1774,"Catalog",
"Store"))</f>
        <v>Web</v>
      </c>
      <c r="AI1774" s="59">
        <f>IF('Base tratada'!$AF1774=0,"0",'Base tratada'!$AK1774/'Base tratada'!$AF1774)</f>
        <v>68.07692307692308</v>
      </c>
      <c r="AJ1774" s="59" t="str">
        <f>IF('Base tratada'!$AI1774=0,"R$ 0",
IF('Base tratada'!$AI1774&lt;=25,"R$ 1–25",
IF('Base tratada'!$AI1774&lt;=50,"R$ 26–50",
"+R$ 50")))</f>
        <v>+R$ 50</v>
      </c>
      <c r="AK1774" s="35">
        <v>885</v>
      </c>
      <c r="AL1774" s="58" t="str">
        <f>IF('Base tratada'!$AK1774&lt;=100,"R$ 0-100",
IF('Base tratada'!$AK1774&lt;=500,"R$ 101-500",
IF('Base tratada'!$AK1774&lt;=1000,"R$ 501-1000",
IF('Base tratada'!$AK1774&lt;=1500,"R$ 1001-1500",
"+R$ 1500"))))</f>
        <v>R$ 501-1000</v>
      </c>
      <c r="AM1774" s="34">
        <v>1</v>
      </c>
      <c r="AN1774" s="34">
        <v>0</v>
      </c>
      <c r="AO1774" s="34">
        <v>0</v>
      </c>
      <c r="AP1774" s="34">
        <v>0</v>
      </c>
      <c r="AQ1774" s="34">
        <v>0</v>
      </c>
      <c r="AR1774" s="34">
        <v>1</v>
      </c>
      <c r="AS1774" s="34">
        <v>0</v>
      </c>
      <c r="AT1774" s="34">
        <v>3</v>
      </c>
      <c r="AU1774" s="34">
        <v>11</v>
      </c>
      <c r="AV1774" s="52">
        <v>868</v>
      </c>
      <c r="AW1774" s="57">
        <v>0</v>
      </c>
      <c r="AX1774" s="58" t="str">
        <f>IF(Tabela3[[#This Row],[Response]]=1, "Aceitou", "Não aceitou")</f>
        <v>Não aceitou</v>
      </c>
      <c r="AY1774" s="55" t="str">
        <f>Tabela3[[#This Row],[Faixa Recência]] &amp; " | " &amp; Tabela3[[#This Row],[Faixa Gasto]] &amp; " | " &amp; Tabela3[[#This Row],[Faixa ticket médio]]</f>
        <v>76-99 dias | R$ 501-1000 | +R$ 50</v>
      </c>
      <c r="AZ17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4" s="36"/>
    </row>
    <row r="1775" spans="1:54" x14ac:dyDescent="0.25">
      <c r="A1775" s="61">
        <v>1774</v>
      </c>
      <c r="B1775" s="37">
        <v>75774</v>
      </c>
      <c r="C1775" s="34">
        <v>1</v>
      </c>
      <c r="D1775" s="34">
        <v>0</v>
      </c>
      <c r="E1775" s="34">
        <v>27</v>
      </c>
      <c r="F1775" s="58" t="str">
        <f>IF('Base tratada'!$E1775&lt;=15,"0-15 dias",
IF('Base tratada'!$E1775&lt;=30, "16-30 dias",
IF('Base tratada'!$E1775&lt;=45, "31-45 dias",
IF('Base tratada'!$E1775&lt;=60, "46-60 dias",
IF('Base tratada'!$E1775&lt;=75, "61-75 dias", "76-99 dias")))))</f>
        <v>16-30 dias</v>
      </c>
      <c r="G1775" s="38">
        <v>39</v>
      </c>
      <c r="H1775" s="60" t="str">
        <f>IF('Base tratada'!$G1775&lt;=29,"24–29",
IF('Base tratada'!$G1775&lt;=39,"30–39",
IF('Base tratada'!$G1775&lt;=49,"40–49",
IF('Base tratada'!$G1775&lt;=59,"50–59",
IF('Base tratada'!$G1775&lt;=69,"60–69",
"70–80")))))</f>
        <v>30–39</v>
      </c>
      <c r="I1775" s="34">
        <v>2217</v>
      </c>
      <c r="J1775" s="58" t="str">
        <f>IF('Base tratada'!$K1775=1,"Divorciado",
IF('Base tratada'!$L1775=1,"Casado",
IF('Base tratada'!$M1775=1, "Solteiro",
IF('Base tratada'!$N1775=1,"Juntos",
"Viúvo"))))</f>
        <v>Juntos</v>
      </c>
      <c r="K1775" s="34">
        <v>0</v>
      </c>
      <c r="L1775" s="34">
        <v>0</v>
      </c>
      <c r="M1775" s="34">
        <v>0</v>
      </c>
      <c r="N1775" s="34">
        <v>1</v>
      </c>
      <c r="O1775" s="34">
        <v>0</v>
      </c>
      <c r="P1775" s="34">
        <v>1</v>
      </c>
      <c r="Q1775" s="34">
        <v>0</v>
      </c>
      <c r="R1775" s="34">
        <v>0</v>
      </c>
      <c r="S1775" s="34">
        <v>0</v>
      </c>
      <c r="T1775" s="34">
        <v>0</v>
      </c>
      <c r="U1775" s="35">
        <v>340</v>
      </c>
      <c r="V1775" s="35">
        <v>21</v>
      </c>
      <c r="W1775" s="35">
        <v>134</v>
      </c>
      <c r="X1775" s="35">
        <v>258</v>
      </c>
      <c r="Y1775" s="35">
        <v>14</v>
      </c>
      <c r="Z1775" s="35">
        <v>56</v>
      </c>
      <c r="AA1775" s="34">
        <v>1</v>
      </c>
      <c r="AB1775" s="34">
        <v>4</v>
      </c>
      <c r="AC1775" s="34">
        <v>7</v>
      </c>
      <c r="AD1775" s="34">
        <v>5</v>
      </c>
      <c r="AE1775" s="34">
        <v>8</v>
      </c>
      <c r="AF1775" s="58">
        <f>'Base tratada'!$AC1775+'Base tratada'!$AD1775+'Base tratada'!$AE1775</f>
        <v>20</v>
      </c>
      <c r="AG17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75" s="58" t="str">
        <f>IF('Base tratada'!$AC1775&gt;=MAX('Base tratada'!$AD1775,'Base tratada'!$AE1775),"Web",
IF('Base tratada'!$AD1775&gt;='Base tratada'!$AE1775,"Catalog",
"Store"))</f>
        <v>Store</v>
      </c>
      <c r="AI1775" s="59">
        <f>IF('Base tratada'!$AF1775=0,"0",'Base tratada'!$AK1775/'Base tratada'!$AF1775)</f>
        <v>38.35</v>
      </c>
      <c r="AJ1775" s="59" t="str">
        <f>IF('Base tratada'!$AI1775=0,"R$ 0",
IF('Base tratada'!$AI1775&lt;=25,"R$ 1–25",
IF('Base tratada'!$AI1775&lt;=50,"R$ 26–50",
"+R$ 50")))</f>
        <v>R$ 26–50</v>
      </c>
      <c r="AK1775" s="35">
        <v>767</v>
      </c>
      <c r="AL1775" s="58" t="str">
        <f>IF('Base tratada'!$AK1775&lt;=100,"R$ 0-100",
IF('Base tratada'!$AK1775&lt;=500,"R$ 101-500",
IF('Base tratada'!$AK1775&lt;=1000,"R$ 501-1000",
IF('Base tratada'!$AK1775&lt;=1500,"R$ 1001-1500",
"+R$ 1500"))))</f>
        <v>R$ 501-1000</v>
      </c>
      <c r="AM1775" s="34">
        <v>0</v>
      </c>
      <c r="AN1775" s="34">
        <v>0</v>
      </c>
      <c r="AO1775" s="34">
        <v>0</v>
      </c>
      <c r="AP1775" s="34">
        <v>0</v>
      </c>
      <c r="AQ1775" s="34">
        <v>0</v>
      </c>
      <c r="AR1775" s="34">
        <v>0</v>
      </c>
      <c r="AS1775" s="34">
        <v>0</v>
      </c>
      <c r="AT1775" s="34">
        <v>3</v>
      </c>
      <c r="AU1775" s="34">
        <v>11</v>
      </c>
      <c r="AV1775" s="52">
        <v>711</v>
      </c>
      <c r="AW1775" s="57">
        <v>0</v>
      </c>
      <c r="AX1775" s="58" t="str">
        <f>IF(Tabela3[[#This Row],[Response]]=1, "Aceitou", "Não aceitou")</f>
        <v>Não aceitou</v>
      </c>
      <c r="AY1775" s="55" t="str">
        <f>Tabela3[[#This Row],[Faixa Recência]] &amp; " | " &amp; Tabela3[[#This Row],[Faixa Gasto]] &amp; " | " &amp; Tabela3[[#This Row],[Faixa ticket médio]]</f>
        <v>16-30 dias | R$ 501-1000 | R$ 26–50</v>
      </c>
      <c r="AZ17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5" s="36"/>
    </row>
    <row r="1776" spans="1:54" x14ac:dyDescent="0.25">
      <c r="A1776" s="61">
        <v>1775</v>
      </c>
      <c r="B1776" s="37">
        <v>78416</v>
      </c>
      <c r="C1776" s="34">
        <v>0</v>
      </c>
      <c r="D1776" s="34">
        <v>1</v>
      </c>
      <c r="E1776" s="34">
        <v>99</v>
      </c>
      <c r="F1776" s="58" t="str">
        <f>IF('Base tratada'!$E1776&lt;=15,"0-15 dias",
IF('Base tratada'!$E1776&lt;=30, "16-30 dias",
IF('Base tratada'!$E1776&lt;=45, "31-45 dias",
IF('Base tratada'!$E1776&lt;=60, "46-60 dias",
IF('Base tratada'!$E1776&lt;=75, "61-75 dias", "76-99 dias")))))</f>
        <v>76-99 dias</v>
      </c>
      <c r="G1776" s="38">
        <v>44</v>
      </c>
      <c r="H1776" s="60" t="str">
        <f>IF('Base tratada'!$G1776&lt;=29,"24–29",
IF('Base tratada'!$G1776&lt;=39,"30–39",
IF('Base tratada'!$G1776&lt;=49,"40–49",
IF('Base tratada'!$G1776&lt;=59,"50–59",
IF('Base tratada'!$G1776&lt;=69,"60–69",
"70–80")))))</f>
        <v>40–49</v>
      </c>
      <c r="I1776" s="34">
        <v>2161</v>
      </c>
      <c r="J1776" s="58" t="str">
        <f>IF('Base tratada'!$K1776=1,"Divorciado",
IF('Base tratada'!$L1776=1,"Casado",
IF('Base tratada'!$M1776=1, "Solteiro",
IF('Base tratada'!$N1776=1,"Juntos",
"Viúvo"))))</f>
        <v>Juntos</v>
      </c>
      <c r="K1776" s="34">
        <v>0</v>
      </c>
      <c r="L1776" s="34">
        <v>0</v>
      </c>
      <c r="M1776" s="34">
        <v>0</v>
      </c>
      <c r="N1776" s="34">
        <v>1</v>
      </c>
      <c r="O1776" s="34">
        <v>0</v>
      </c>
      <c r="P1776" s="34">
        <v>0</v>
      </c>
      <c r="Q1776" s="34">
        <v>0</v>
      </c>
      <c r="R1776" s="34">
        <v>1</v>
      </c>
      <c r="S1776" s="34">
        <v>0</v>
      </c>
      <c r="T1776" s="34">
        <v>0</v>
      </c>
      <c r="U1776" s="35">
        <v>453</v>
      </c>
      <c r="V1776" s="35">
        <v>38</v>
      </c>
      <c r="W1776" s="35">
        <v>279</v>
      </c>
      <c r="X1776" s="35">
        <v>188</v>
      </c>
      <c r="Y1776" s="35">
        <v>38</v>
      </c>
      <c r="Z1776" s="35">
        <v>183</v>
      </c>
      <c r="AA1776" s="34">
        <v>2</v>
      </c>
      <c r="AB1776" s="34">
        <v>3</v>
      </c>
      <c r="AC1776" s="34">
        <v>7</v>
      </c>
      <c r="AD1776" s="34">
        <v>7</v>
      </c>
      <c r="AE1776" s="34">
        <v>10</v>
      </c>
      <c r="AF1776" s="58">
        <f>'Base tratada'!$AC1776+'Base tratada'!$AD1776+'Base tratada'!$AE1776</f>
        <v>24</v>
      </c>
      <c r="AG17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76" s="58" t="str">
        <f>IF('Base tratada'!$AC1776&gt;=MAX('Base tratada'!$AD1776,'Base tratada'!$AE1776),"Web",
IF('Base tratada'!$AD1776&gt;='Base tratada'!$AE1776,"Catalog",
"Store"))</f>
        <v>Store</v>
      </c>
      <c r="AI1776" s="59">
        <f>IF('Base tratada'!$AF1776=0,"0",'Base tratada'!$AK1776/'Base tratada'!$AF1776)</f>
        <v>41.5</v>
      </c>
      <c r="AJ1776" s="59" t="str">
        <f>IF('Base tratada'!$AI1776=0,"R$ 0",
IF('Base tratada'!$AI1776&lt;=25,"R$ 1–25",
IF('Base tratada'!$AI1776&lt;=50,"R$ 26–50",
"+R$ 50")))</f>
        <v>R$ 26–50</v>
      </c>
      <c r="AK1776" s="35">
        <v>996</v>
      </c>
      <c r="AL1776" s="58" t="str">
        <f>IF('Base tratada'!$AK1776&lt;=100,"R$ 0-100",
IF('Base tratada'!$AK1776&lt;=500,"R$ 101-500",
IF('Base tratada'!$AK1776&lt;=1000,"R$ 501-1000",
IF('Base tratada'!$AK1776&lt;=1500,"R$ 1001-1500",
"+R$ 1500"))))</f>
        <v>R$ 501-1000</v>
      </c>
      <c r="AM1776" s="34">
        <v>0</v>
      </c>
      <c r="AN1776" s="34">
        <v>0</v>
      </c>
      <c r="AO1776" s="34">
        <v>0</v>
      </c>
      <c r="AP1776" s="34">
        <v>0</v>
      </c>
      <c r="AQ1776" s="34">
        <v>0</v>
      </c>
      <c r="AR1776" s="34">
        <v>0</v>
      </c>
      <c r="AS1776" s="34">
        <v>0</v>
      </c>
      <c r="AT1776" s="34">
        <v>3</v>
      </c>
      <c r="AU1776" s="34">
        <v>11</v>
      </c>
      <c r="AV1776" s="52">
        <v>813</v>
      </c>
      <c r="AW1776" s="57">
        <v>0</v>
      </c>
      <c r="AX1776" s="58" t="str">
        <f>IF(Tabela3[[#This Row],[Response]]=1, "Aceitou", "Não aceitou")</f>
        <v>Não aceitou</v>
      </c>
      <c r="AY1776" s="55" t="str">
        <f>Tabela3[[#This Row],[Faixa Recência]] &amp; " | " &amp; Tabela3[[#This Row],[Faixa Gasto]] &amp; " | " &amp; Tabela3[[#This Row],[Faixa ticket médio]]</f>
        <v>76-99 dias | R$ 501-1000 | R$ 26–50</v>
      </c>
      <c r="AZ17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6" s="36"/>
    </row>
    <row r="1777" spans="1:54" x14ac:dyDescent="0.25">
      <c r="A1777" s="61">
        <v>1776</v>
      </c>
      <c r="B1777" s="37">
        <v>75702</v>
      </c>
      <c r="C1777" s="34">
        <v>0</v>
      </c>
      <c r="D1777" s="34">
        <v>1</v>
      </c>
      <c r="E1777" s="34">
        <v>87</v>
      </c>
      <c r="F1777" s="58" t="str">
        <f>IF('Base tratada'!$E1777&lt;=15,"0-15 dias",
IF('Base tratada'!$E1777&lt;=30, "16-30 dias",
IF('Base tratada'!$E1777&lt;=45, "31-45 dias",
IF('Base tratada'!$E1777&lt;=60, "46-60 dias",
IF('Base tratada'!$E1777&lt;=75, "61-75 dias", "76-99 dias")))))</f>
        <v>76-99 dias</v>
      </c>
      <c r="G1777" s="38">
        <v>46</v>
      </c>
      <c r="H1777" s="60" t="str">
        <f>IF('Base tratada'!$G1777&lt;=29,"24–29",
IF('Base tratada'!$G1777&lt;=39,"30–39",
IF('Base tratada'!$G1777&lt;=49,"40–49",
IF('Base tratada'!$G1777&lt;=59,"50–59",
IF('Base tratada'!$G1777&lt;=69,"60–69",
"70–80")))))</f>
        <v>40–49</v>
      </c>
      <c r="I1777" s="34">
        <v>2782</v>
      </c>
      <c r="J1777" s="58" t="str">
        <f>IF('Base tratada'!$K1777=1,"Divorciado",
IF('Base tratada'!$L1777=1,"Casado",
IF('Base tratada'!$M1777=1, "Solteiro",
IF('Base tratada'!$N1777=1,"Juntos",
"Viúvo"))))</f>
        <v>Juntos</v>
      </c>
      <c r="K1777" s="34">
        <v>0</v>
      </c>
      <c r="L1777" s="34">
        <v>0</v>
      </c>
      <c r="M1777" s="34">
        <v>0</v>
      </c>
      <c r="N1777" s="34">
        <v>1</v>
      </c>
      <c r="O1777" s="34">
        <v>0</v>
      </c>
      <c r="P1777" s="34">
        <v>0</v>
      </c>
      <c r="Q1777" s="34">
        <v>0</v>
      </c>
      <c r="R1777" s="34">
        <v>1</v>
      </c>
      <c r="S1777" s="34">
        <v>0</v>
      </c>
      <c r="T1777" s="34">
        <v>0</v>
      </c>
      <c r="U1777" s="35">
        <v>1073</v>
      </c>
      <c r="V1777" s="35">
        <v>0</v>
      </c>
      <c r="W1777" s="35">
        <v>629</v>
      </c>
      <c r="X1777" s="35">
        <v>145</v>
      </c>
      <c r="Y1777" s="35">
        <v>37</v>
      </c>
      <c r="Z1777" s="35">
        <v>37</v>
      </c>
      <c r="AA1777" s="34">
        <v>1</v>
      </c>
      <c r="AB1777" s="34">
        <v>6</v>
      </c>
      <c r="AC1777" s="34">
        <v>10</v>
      </c>
      <c r="AD1777" s="34">
        <v>5</v>
      </c>
      <c r="AE1777" s="34">
        <v>13</v>
      </c>
      <c r="AF1777" s="58">
        <f>'Base tratada'!$AC1777+'Base tratada'!$AD1777+'Base tratada'!$AE1777</f>
        <v>28</v>
      </c>
      <c r="AG17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77" s="58" t="str">
        <f>IF('Base tratada'!$AC1777&gt;=MAX('Base tratada'!$AD1777,'Base tratada'!$AE1777),"Web",
IF('Base tratada'!$AD1777&gt;='Base tratada'!$AE1777,"Catalog",
"Store"))</f>
        <v>Store</v>
      </c>
      <c r="AI1777" s="59">
        <f>IF('Base tratada'!$AF1777=0,"0",'Base tratada'!$AK1777/'Base tratada'!$AF1777)</f>
        <v>67.285714285714292</v>
      </c>
      <c r="AJ1777" s="59" t="str">
        <f>IF('Base tratada'!$AI1777=0,"R$ 0",
IF('Base tratada'!$AI1777&lt;=25,"R$ 1–25",
IF('Base tratada'!$AI1777&lt;=50,"R$ 26–50",
"+R$ 50")))</f>
        <v>+R$ 50</v>
      </c>
      <c r="AK1777" s="35">
        <v>1884</v>
      </c>
      <c r="AL1777" s="58" t="str">
        <f>IF('Base tratada'!$AK1777&lt;=100,"R$ 0-100",
IF('Base tratada'!$AK1777&lt;=500,"R$ 101-500",
IF('Base tratada'!$AK1777&lt;=1000,"R$ 501-1000",
IF('Base tratada'!$AK1777&lt;=1500,"R$ 1001-1500",
"+R$ 1500"))))</f>
        <v>+R$ 1500</v>
      </c>
      <c r="AM1777" s="34">
        <v>0</v>
      </c>
      <c r="AN1777" s="34">
        <v>0</v>
      </c>
      <c r="AO1777" s="34">
        <v>0</v>
      </c>
      <c r="AP1777" s="34">
        <v>0</v>
      </c>
      <c r="AQ1777" s="34">
        <v>1</v>
      </c>
      <c r="AR1777" s="34">
        <v>1</v>
      </c>
      <c r="AS1777" s="34">
        <v>0</v>
      </c>
      <c r="AT1777" s="34">
        <v>3</v>
      </c>
      <c r="AU1777" s="34">
        <v>11</v>
      </c>
      <c r="AV1777" s="52">
        <v>1847</v>
      </c>
      <c r="AW1777" s="57">
        <v>0</v>
      </c>
      <c r="AX1777" s="58" t="str">
        <f>IF(Tabela3[[#This Row],[Response]]=1, "Aceitou", "Não aceitou")</f>
        <v>Não aceitou</v>
      </c>
      <c r="AY1777" s="55" t="str">
        <f>Tabela3[[#This Row],[Faixa Recência]] &amp; " | " &amp; Tabela3[[#This Row],[Faixa Gasto]] &amp; " | " &amp; Tabela3[[#This Row],[Faixa ticket médio]]</f>
        <v>76-99 dias | +R$ 1500 | +R$ 50</v>
      </c>
      <c r="AZ17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7" s="36"/>
    </row>
    <row r="1778" spans="1:54" x14ac:dyDescent="0.25">
      <c r="A1778" s="61">
        <v>1777</v>
      </c>
      <c r="B1778" s="37">
        <v>59385</v>
      </c>
      <c r="C1778" s="34">
        <v>1</v>
      </c>
      <c r="D1778" s="34">
        <v>1</v>
      </c>
      <c r="E1778" s="34">
        <v>85</v>
      </c>
      <c r="F1778" s="58" t="str">
        <f>IF('Base tratada'!$E1778&lt;=15,"0-15 dias",
IF('Base tratada'!$E1778&lt;=30, "16-30 dias",
IF('Base tratada'!$E1778&lt;=45, "31-45 dias",
IF('Base tratada'!$E1778&lt;=60, "46-60 dias",
IF('Base tratada'!$E1778&lt;=75, "61-75 dias", "76-99 dias")))))</f>
        <v>76-99 dias</v>
      </c>
      <c r="G1778" s="38">
        <v>69</v>
      </c>
      <c r="H1778" s="60" t="str">
        <f>IF('Base tratada'!$G1778&lt;=29,"24–29",
IF('Base tratada'!$G1778&lt;=39,"30–39",
IF('Base tratada'!$G1778&lt;=49,"40–49",
IF('Base tratada'!$G1778&lt;=59,"50–59",
IF('Base tratada'!$G1778&lt;=69,"60–69",
"70–80")))))</f>
        <v>60–69</v>
      </c>
      <c r="I1778" s="34">
        <v>2586</v>
      </c>
      <c r="J1778" s="58" t="str">
        <f>IF('Base tratada'!$K1778=1,"Divorciado",
IF('Base tratada'!$L1778=1,"Casado",
IF('Base tratada'!$M1778=1, "Solteiro",
IF('Base tratada'!$N1778=1,"Juntos",
"Viúvo"))))</f>
        <v>Juntos</v>
      </c>
      <c r="K1778" s="34">
        <v>0</v>
      </c>
      <c r="L1778" s="34">
        <v>0</v>
      </c>
      <c r="M1778" s="34">
        <v>0</v>
      </c>
      <c r="N1778" s="34">
        <v>1</v>
      </c>
      <c r="O1778" s="34">
        <v>0</v>
      </c>
      <c r="P1778" s="34">
        <v>0</v>
      </c>
      <c r="Q1778" s="34">
        <v>0</v>
      </c>
      <c r="R1778" s="34">
        <v>0</v>
      </c>
      <c r="S1778" s="34">
        <v>1</v>
      </c>
      <c r="T1778" s="34">
        <v>0</v>
      </c>
      <c r="U1778" s="35">
        <v>135</v>
      </c>
      <c r="V1778" s="35">
        <v>0</v>
      </c>
      <c r="W1778" s="35">
        <v>10</v>
      </c>
      <c r="X1778" s="35">
        <v>0</v>
      </c>
      <c r="Y1778" s="35">
        <v>4</v>
      </c>
      <c r="Z1778" s="35">
        <v>36</v>
      </c>
      <c r="AA1778" s="34">
        <v>2</v>
      </c>
      <c r="AB1778" s="34">
        <v>5</v>
      </c>
      <c r="AC1778" s="34">
        <v>3</v>
      </c>
      <c r="AD1778" s="34">
        <v>1</v>
      </c>
      <c r="AE1778" s="34">
        <v>4</v>
      </c>
      <c r="AF1778" s="58">
        <f>'Base tratada'!$AC1778+'Base tratada'!$AD1778+'Base tratada'!$AE1778</f>
        <v>8</v>
      </c>
      <c r="AG17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78" s="58" t="str">
        <f>IF('Base tratada'!$AC1778&gt;=MAX('Base tratada'!$AD1778,'Base tratada'!$AE1778),"Web",
IF('Base tratada'!$AD1778&gt;='Base tratada'!$AE1778,"Catalog",
"Store"))</f>
        <v>Store</v>
      </c>
      <c r="AI1778" s="59">
        <f>IF('Base tratada'!$AF1778=0,"0",'Base tratada'!$AK1778/'Base tratada'!$AF1778)</f>
        <v>18.625</v>
      </c>
      <c r="AJ1778" s="59" t="str">
        <f>IF('Base tratada'!$AI1778=0,"R$ 0",
IF('Base tratada'!$AI1778&lt;=25,"R$ 1–25",
IF('Base tratada'!$AI1778&lt;=50,"R$ 26–50",
"+R$ 50")))</f>
        <v>R$ 1–25</v>
      </c>
      <c r="AK1778" s="35">
        <v>149</v>
      </c>
      <c r="AL1778" s="58" t="str">
        <f>IF('Base tratada'!$AK1778&lt;=100,"R$ 0-100",
IF('Base tratada'!$AK1778&lt;=500,"R$ 101-500",
IF('Base tratada'!$AK1778&lt;=1000,"R$ 501-1000",
IF('Base tratada'!$AK1778&lt;=1500,"R$ 1001-1500",
"+R$ 1500"))))</f>
        <v>R$ 101-500</v>
      </c>
      <c r="AM1778" s="34">
        <v>0</v>
      </c>
      <c r="AN1778" s="34">
        <v>0</v>
      </c>
      <c r="AO1778" s="34">
        <v>0</v>
      </c>
      <c r="AP1778" s="34">
        <v>0</v>
      </c>
      <c r="AQ1778" s="34">
        <v>0</v>
      </c>
      <c r="AR1778" s="34">
        <v>0</v>
      </c>
      <c r="AS1778" s="34">
        <v>0</v>
      </c>
      <c r="AT1778" s="34">
        <v>3</v>
      </c>
      <c r="AU1778" s="34">
        <v>11</v>
      </c>
      <c r="AV1778" s="52">
        <v>113</v>
      </c>
      <c r="AW1778" s="57">
        <v>0</v>
      </c>
      <c r="AX1778" s="58" t="str">
        <f>IF(Tabela3[[#This Row],[Response]]=1, "Aceitou", "Não aceitou")</f>
        <v>Não aceitou</v>
      </c>
      <c r="AY1778" s="55" t="str">
        <f>Tabela3[[#This Row],[Faixa Recência]] &amp; " | " &amp; Tabela3[[#This Row],[Faixa Gasto]] &amp; " | " &amp; Tabela3[[#This Row],[Faixa ticket médio]]</f>
        <v>76-99 dias | R$ 101-500 | R$ 1–25</v>
      </c>
      <c r="AZ17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8" s="36"/>
    </row>
    <row r="1779" spans="1:54" x14ac:dyDescent="0.25">
      <c r="A1779" s="61">
        <v>1778</v>
      </c>
      <c r="B1779" s="37">
        <v>37070</v>
      </c>
      <c r="C1779" s="34">
        <v>1</v>
      </c>
      <c r="D1779" s="34">
        <v>1</v>
      </c>
      <c r="E1779" s="34">
        <v>30</v>
      </c>
      <c r="F1779" s="58" t="str">
        <f>IF('Base tratada'!$E1779&lt;=15,"0-15 dias",
IF('Base tratada'!$E1779&lt;=30, "16-30 dias",
IF('Base tratada'!$E1779&lt;=45, "31-45 dias",
IF('Base tratada'!$E1779&lt;=60, "46-60 dias",
IF('Base tratada'!$E1779&lt;=75, "61-75 dias", "76-99 dias")))))</f>
        <v>16-30 dias</v>
      </c>
      <c r="G1779" s="38">
        <v>54</v>
      </c>
      <c r="H1779" s="60" t="str">
        <f>IF('Base tratada'!$G1779&lt;=29,"24–29",
IF('Base tratada'!$G1779&lt;=39,"30–39",
IF('Base tratada'!$G1779&lt;=49,"40–49",
IF('Base tratada'!$G1779&lt;=59,"50–59",
IF('Base tratada'!$G1779&lt;=69,"60–69",
"70–80")))))</f>
        <v>50–59</v>
      </c>
      <c r="I1779" s="34">
        <v>2625</v>
      </c>
      <c r="J1779" s="58" t="str">
        <f>IF('Base tratada'!$K1779=1,"Divorciado",
IF('Base tratada'!$L1779=1,"Casado",
IF('Base tratada'!$M1779=1, "Solteiro",
IF('Base tratada'!$N1779=1,"Juntos",
"Viúvo"))))</f>
        <v>Solteiro</v>
      </c>
      <c r="K1779" s="34">
        <v>0</v>
      </c>
      <c r="L1779" s="34">
        <v>0</v>
      </c>
      <c r="M1779" s="34">
        <v>1</v>
      </c>
      <c r="N1779" s="34">
        <v>0</v>
      </c>
      <c r="O1779" s="34">
        <v>0</v>
      </c>
      <c r="P1779" s="34">
        <v>0</v>
      </c>
      <c r="Q1779" s="34">
        <v>0</v>
      </c>
      <c r="R1779" s="34">
        <v>1</v>
      </c>
      <c r="S1779" s="34">
        <v>0</v>
      </c>
      <c r="T1779" s="34">
        <v>0</v>
      </c>
      <c r="U1779" s="35">
        <v>231</v>
      </c>
      <c r="V1779" s="35">
        <v>7</v>
      </c>
      <c r="W1779" s="35">
        <v>137</v>
      </c>
      <c r="X1779" s="35">
        <v>4</v>
      </c>
      <c r="Y1779" s="35">
        <v>15</v>
      </c>
      <c r="Z1779" s="35">
        <v>39</v>
      </c>
      <c r="AA1779" s="34">
        <v>9</v>
      </c>
      <c r="AB1779" s="34">
        <v>7</v>
      </c>
      <c r="AC1779" s="34">
        <v>5</v>
      </c>
      <c r="AD1779" s="34">
        <v>1</v>
      </c>
      <c r="AE1779" s="34">
        <v>8</v>
      </c>
      <c r="AF1779" s="58">
        <f>'Base tratada'!$AC1779+'Base tratada'!$AD1779+'Base tratada'!$AE1779</f>
        <v>14</v>
      </c>
      <c r="AG17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79" s="58" t="str">
        <f>IF('Base tratada'!$AC1779&gt;=MAX('Base tratada'!$AD1779,'Base tratada'!$AE1779),"Web",
IF('Base tratada'!$AD1779&gt;='Base tratada'!$AE1779,"Catalog",
"Store"))</f>
        <v>Store</v>
      </c>
      <c r="AI1779" s="59">
        <f>IF('Base tratada'!$AF1779=0,"0",'Base tratada'!$AK1779/'Base tratada'!$AF1779)</f>
        <v>28.142857142857142</v>
      </c>
      <c r="AJ1779" s="59" t="str">
        <f>IF('Base tratada'!$AI1779=0,"R$ 0",
IF('Base tratada'!$AI1779&lt;=25,"R$ 1–25",
IF('Base tratada'!$AI1779&lt;=50,"R$ 26–50",
"+R$ 50")))</f>
        <v>R$ 26–50</v>
      </c>
      <c r="AK1779" s="35">
        <v>394</v>
      </c>
      <c r="AL1779" s="58" t="str">
        <f>IF('Base tratada'!$AK1779&lt;=100,"R$ 0-100",
IF('Base tratada'!$AK1779&lt;=500,"R$ 101-500",
IF('Base tratada'!$AK1779&lt;=1000,"R$ 501-1000",
IF('Base tratada'!$AK1779&lt;=1500,"R$ 1001-1500",
"+R$ 1500"))))</f>
        <v>R$ 101-500</v>
      </c>
      <c r="AM1779" s="34">
        <v>0</v>
      </c>
      <c r="AN1779" s="34">
        <v>0</v>
      </c>
      <c r="AO1779" s="34">
        <v>0</v>
      </c>
      <c r="AP1779" s="34">
        <v>0</v>
      </c>
      <c r="AQ1779" s="34">
        <v>0</v>
      </c>
      <c r="AR1779" s="34">
        <v>0</v>
      </c>
      <c r="AS1779" s="34">
        <v>0</v>
      </c>
      <c r="AT1779" s="34">
        <v>3</v>
      </c>
      <c r="AU1779" s="34">
        <v>11</v>
      </c>
      <c r="AV1779" s="52">
        <v>355</v>
      </c>
      <c r="AW1779" s="57">
        <v>1</v>
      </c>
      <c r="AX1779" s="58" t="str">
        <f>IF(Tabela3[[#This Row],[Response]]=1, "Aceitou", "Não aceitou")</f>
        <v>Aceitou</v>
      </c>
      <c r="AY1779" s="55" t="str">
        <f>Tabela3[[#This Row],[Faixa Recência]] &amp; " | " &amp; Tabela3[[#This Row],[Faixa Gasto]] &amp; " | " &amp; Tabela3[[#This Row],[Faixa ticket médio]]</f>
        <v>16-30 dias | R$ 101-500 | R$ 26–50</v>
      </c>
      <c r="AZ17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79" s="36"/>
    </row>
    <row r="1780" spans="1:54" x14ac:dyDescent="0.25">
      <c r="A1780" s="61">
        <v>1779</v>
      </c>
      <c r="B1780" s="37">
        <v>44689</v>
      </c>
      <c r="C1780" s="34">
        <v>1</v>
      </c>
      <c r="D1780" s="34">
        <v>1</v>
      </c>
      <c r="E1780" s="34">
        <v>82</v>
      </c>
      <c r="F1780" s="58" t="str">
        <f>IF('Base tratada'!$E1780&lt;=15,"0-15 dias",
IF('Base tratada'!$E1780&lt;=30, "16-30 dias",
IF('Base tratada'!$E1780&lt;=45, "31-45 dias",
IF('Base tratada'!$E1780&lt;=60, "46-60 dias",
IF('Base tratada'!$E1780&lt;=75, "61-75 dias", "76-99 dias")))))</f>
        <v>76-99 dias</v>
      </c>
      <c r="G1780" s="38">
        <v>69</v>
      </c>
      <c r="H1780" s="60" t="str">
        <f>IF('Base tratada'!$G1780&lt;=29,"24–29",
IF('Base tratada'!$G1780&lt;=39,"30–39",
IF('Base tratada'!$G1780&lt;=49,"40–49",
IF('Base tratada'!$G1780&lt;=59,"50–59",
IF('Base tratada'!$G1780&lt;=69,"60–69",
"70–80")))))</f>
        <v>60–69</v>
      </c>
      <c r="I1780" s="34">
        <v>2329</v>
      </c>
      <c r="J1780" s="58" t="str">
        <f>IF('Base tratada'!$K1780=1,"Divorciado",
IF('Base tratada'!$L1780=1,"Casado",
IF('Base tratada'!$M1780=1, "Solteiro",
IF('Base tratada'!$N1780=1,"Juntos",
"Viúvo"))))</f>
        <v>Casado</v>
      </c>
      <c r="K1780" s="34">
        <v>0</v>
      </c>
      <c r="L1780" s="34">
        <v>1</v>
      </c>
      <c r="M1780" s="34">
        <v>0</v>
      </c>
      <c r="N1780" s="34">
        <v>0</v>
      </c>
      <c r="O1780" s="34">
        <v>0</v>
      </c>
      <c r="P1780" s="34">
        <v>0</v>
      </c>
      <c r="Q1780" s="34">
        <v>0</v>
      </c>
      <c r="R1780" s="34">
        <v>1</v>
      </c>
      <c r="S1780" s="34">
        <v>0</v>
      </c>
      <c r="T1780" s="34">
        <v>0</v>
      </c>
      <c r="U1780" s="35">
        <v>18</v>
      </c>
      <c r="V1780" s="35">
        <v>0</v>
      </c>
      <c r="W1780" s="35">
        <v>5</v>
      </c>
      <c r="X1780" s="35">
        <v>0</v>
      </c>
      <c r="Y1780" s="35">
        <v>0</v>
      </c>
      <c r="Z1780" s="35">
        <v>11</v>
      </c>
      <c r="AA1780" s="34">
        <v>2</v>
      </c>
      <c r="AB1780" s="34">
        <v>7</v>
      </c>
      <c r="AC1780" s="34">
        <v>1</v>
      </c>
      <c r="AD1780" s="34">
        <v>1</v>
      </c>
      <c r="AE1780" s="34">
        <v>2</v>
      </c>
      <c r="AF1780" s="58">
        <f>'Base tratada'!$AC1780+'Base tratada'!$AD1780+'Base tratada'!$AE1780</f>
        <v>4</v>
      </c>
      <c r="AG17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80" s="58" t="str">
        <f>IF('Base tratada'!$AC1780&gt;=MAX('Base tratada'!$AD1780,'Base tratada'!$AE1780),"Web",
IF('Base tratada'!$AD1780&gt;='Base tratada'!$AE1780,"Catalog",
"Store"))</f>
        <v>Store</v>
      </c>
      <c r="AI1780" s="59">
        <f>IF('Base tratada'!$AF1780=0,"0",'Base tratada'!$AK1780/'Base tratada'!$AF1780)</f>
        <v>5.75</v>
      </c>
      <c r="AJ1780" s="59" t="str">
        <f>IF('Base tratada'!$AI1780=0,"R$ 0",
IF('Base tratada'!$AI1780&lt;=25,"R$ 1–25",
IF('Base tratada'!$AI1780&lt;=50,"R$ 26–50",
"+R$ 50")))</f>
        <v>R$ 1–25</v>
      </c>
      <c r="AK1780" s="35">
        <v>23</v>
      </c>
      <c r="AL1780" s="58" t="str">
        <f>IF('Base tratada'!$AK1780&lt;=100,"R$ 0-100",
IF('Base tratada'!$AK1780&lt;=500,"R$ 101-500",
IF('Base tratada'!$AK1780&lt;=1000,"R$ 501-1000",
IF('Base tratada'!$AK1780&lt;=1500,"R$ 1001-1500",
"+R$ 1500"))))</f>
        <v>R$ 0-100</v>
      </c>
      <c r="AM1780" s="34">
        <v>0</v>
      </c>
      <c r="AN1780" s="34">
        <v>0</v>
      </c>
      <c r="AO1780" s="34">
        <v>1</v>
      </c>
      <c r="AP1780" s="34">
        <v>0</v>
      </c>
      <c r="AQ1780" s="34">
        <v>0</v>
      </c>
      <c r="AR1780" s="34">
        <v>1</v>
      </c>
      <c r="AS1780" s="34">
        <v>0</v>
      </c>
      <c r="AT1780" s="34">
        <v>3</v>
      </c>
      <c r="AU1780" s="34">
        <v>11</v>
      </c>
      <c r="AV1780" s="52">
        <v>12</v>
      </c>
      <c r="AW1780" s="57">
        <v>0</v>
      </c>
      <c r="AX1780" s="58" t="str">
        <f>IF(Tabela3[[#This Row],[Response]]=1, "Aceitou", "Não aceitou")</f>
        <v>Não aceitou</v>
      </c>
      <c r="AY1780" s="55" t="str">
        <f>Tabela3[[#This Row],[Faixa Recência]] &amp; " | " &amp; Tabela3[[#This Row],[Faixa Gasto]] &amp; " | " &amp; Tabela3[[#This Row],[Faixa ticket médio]]</f>
        <v>76-99 dias | R$ 0-100 | R$ 1–25</v>
      </c>
      <c r="AZ17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0" s="36"/>
    </row>
    <row r="1781" spans="1:54" x14ac:dyDescent="0.25">
      <c r="A1781" s="61">
        <v>1780</v>
      </c>
      <c r="B1781" s="37">
        <v>53977</v>
      </c>
      <c r="C1781" s="34">
        <v>0</v>
      </c>
      <c r="D1781" s="34">
        <v>1</v>
      </c>
      <c r="E1781" s="34">
        <v>21</v>
      </c>
      <c r="F1781" s="58" t="str">
        <f>IF('Base tratada'!$E1781&lt;=15,"0-15 dias",
IF('Base tratada'!$E1781&lt;=30, "16-30 dias",
IF('Base tratada'!$E1781&lt;=45, "31-45 dias",
IF('Base tratada'!$E1781&lt;=60, "46-60 dias",
IF('Base tratada'!$E1781&lt;=75, "61-75 dias", "76-99 dias")))))</f>
        <v>16-30 dias</v>
      </c>
      <c r="G1781" s="38">
        <v>62</v>
      </c>
      <c r="H1781" s="60" t="str">
        <f>IF('Base tratada'!$G1781&lt;=29,"24–29",
IF('Base tratada'!$G1781&lt;=39,"30–39",
IF('Base tratada'!$G1781&lt;=49,"40–49",
IF('Base tratada'!$G1781&lt;=59,"50–59",
IF('Base tratada'!$G1781&lt;=69,"60–69",
"70–80")))))</f>
        <v>60–69</v>
      </c>
      <c r="I1781" s="34">
        <v>2545</v>
      </c>
      <c r="J1781" s="58" t="str">
        <f>IF('Base tratada'!$K1781=1,"Divorciado",
IF('Base tratada'!$L1781=1,"Casado",
IF('Base tratada'!$M1781=1, "Solteiro",
IF('Base tratada'!$N1781=1,"Juntos",
"Viúvo"))))</f>
        <v>Juntos</v>
      </c>
      <c r="K1781" s="34">
        <v>0</v>
      </c>
      <c r="L1781" s="34">
        <v>0</v>
      </c>
      <c r="M1781" s="34">
        <v>0</v>
      </c>
      <c r="N1781" s="34">
        <v>1</v>
      </c>
      <c r="O1781" s="34">
        <v>0</v>
      </c>
      <c r="P1781" s="34">
        <v>0</v>
      </c>
      <c r="Q1781" s="34">
        <v>0</v>
      </c>
      <c r="R1781" s="34">
        <v>1</v>
      </c>
      <c r="S1781" s="34">
        <v>0</v>
      </c>
      <c r="T1781" s="34">
        <v>0</v>
      </c>
      <c r="U1781" s="35">
        <v>620</v>
      </c>
      <c r="V1781" s="35">
        <v>16</v>
      </c>
      <c r="W1781" s="35">
        <v>165</v>
      </c>
      <c r="X1781" s="35">
        <v>0</v>
      </c>
      <c r="Y1781" s="35">
        <v>24</v>
      </c>
      <c r="Z1781" s="35">
        <v>82</v>
      </c>
      <c r="AA1781" s="34">
        <v>5</v>
      </c>
      <c r="AB1781" s="34">
        <v>5</v>
      </c>
      <c r="AC1781" s="34">
        <v>5</v>
      </c>
      <c r="AD1781" s="34">
        <v>5</v>
      </c>
      <c r="AE1781" s="34">
        <v>12</v>
      </c>
      <c r="AF1781" s="58">
        <f>'Base tratada'!$AC1781+'Base tratada'!$AD1781+'Base tratada'!$AE1781</f>
        <v>22</v>
      </c>
      <c r="AG17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81" s="58" t="str">
        <f>IF('Base tratada'!$AC1781&gt;=MAX('Base tratada'!$AD1781,'Base tratada'!$AE1781),"Web",
IF('Base tratada'!$AD1781&gt;='Base tratada'!$AE1781,"Catalog",
"Store"))</f>
        <v>Store</v>
      </c>
      <c r="AI1781" s="59">
        <f>IF('Base tratada'!$AF1781=0,"0",'Base tratada'!$AK1781/'Base tratada'!$AF1781)</f>
        <v>37.5</v>
      </c>
      <c r="AJ1781" s="59" t="str">
        <f>IF('Base tratada'!$AI1781=0,"R$ 0",
IF('Base tratada'!$AI1781&lt;=25,"R$ 1–25",
IF('Base tratada'!$AI1781&lt;=50,"R$ 26–50",
"+R$ 50")))</f>
        <v>R$ 26–50</v>
      </c>
      <c r="AK1781" s="35">
        <v>825</v>
      </c>
      <c r="AL1781" s="58" t="str">
        <f>IF('Base tratada'!$AK1781&lt;=100,"R$ 0-100",
IF('Base tratada'!$AK1781&lt;=500,"R$ 101-500",
IF('Base tratada'!$AK1781&lt;=1000,"R$ 501-1000",
IF('Base tratada'!$AK1781&lt;=1500,"R$ 1001-1500",
"+R$ 1500"))))</f>
        <v>R$ 501-1000</v>
      </c>
      <c r="AM1781" s="34">
        <v>0</v>
      </c>
      <c r="AN1781" s="34">
        <v>0</v>
      </c>
      <c r="AO1781" s="34">
        <v>0</v>
      </c>
      <c r="AP1781" s="34">
        <v>0</v>
      </c>
      <c r="AQ1781" s="34">
        <v>0</v>
      </c>
      <c r="AR1781" s="34">
        <v>0</v>
      </c>
      <c r="AS1781" s="34">
        <v>0</v>
      </c>
      <c r="AT1781" s="34">
        <v>3</v>
      </c>
      <c r="AU1781" s="34">
        <v>11</v>
      </c>
      <c r="AV1781" s="52">
        <v>743</v>
      </c>
      <c r="AW1781" s="57">
        <v>0</v>
      </c>
      <c r="AX1781" s="58" t="str">
        <f>IF(Tabela3[[#This Row],[Response]]=1, "Aceitou", "Não aceitou")</f>
        <v>Não aceitou</v>
      </c>
      <c r="AY1781" s="55" t="str">
        <f>Tabela3[[#This Row],[Faixa Recência]] &amp; " | " &amp; Tabela3[[#This Row],[Faixa Gasto]] &amp; " | " &amp; Tabela3[[#This Row],[Faixa ticket médio]]</f>
        <v>16-30 dias | R$ 501-1000 | R$ 26–50</v>
      </c>
      <c r="AZ17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1" s="36"/>
    </row>
    <row r="1782" spans="1:54" x14ac:dyDescent="0.25">
      <c r="A1782" s="61">
        <v>1781</v>
      </c>
      <c r="B1782" s="37">
        <v>7144</v>
      </c>
      <c r="C1782" s="34">
        <v>0</v>
      </c>
      <c r="D1782" s="34">
        <v>2</v>
      </c>
      <c r="E1782" s="34">
        <v>92</v>
      </c>
      <c r="F1782" s="58" t="str">
        <f>IF('Base tratada'!$E1782&lt;=15,"0-15 dias",
IF('Base tratada'!$E1782&lt;=30, "16-30 dias",
IF('Base tratada'!$E1782&lt;=45, "31-45 dias",
IF('Base tratada'!$E1782&lt;=60, "46-60 dias",
IF('Base tratada'!$E1782&lt;=75, "61-75 dias", "76-99 dias")))))</f>
        <v>76-99 dias</v>
      </c>
      <c r="G1782" s="38">
        <v>54</v>
      </c>
      <c r="H1782" s="60" t="str">
        <f>IF('Base tratada'!$G1782&lt;=29,"24–29",
IF('Base tratada'!$G1782&lt;=39,"30–39",
IF('Base tratada'!$G1782&lt;=49,"40–49",
IF('Base tratada'!$G1782&lt;=59,"50–59",
IF('Base tratada'!$G1782&lt;=69,"60–69",
"70–80")))))</f>
        <v>50–59</v>
      </c>
      <c r="I1782" s="34">
        <v>2363</v>
      </c>
      <c r="J1782" s="58" t="str">
        <f>IF('Base tratada'!$K1782=1,"Divorciado",
IF('Base tratada'!$L1782=1,"Casado",
IF('Base tratada'!$M1782=1, "Solteiro",
IF('Base tratada'!$N1782=1,"Juntos",
"Viúvo"))))</f>
        <v>Solteiro</v>
      </c>
      <c r="K1782" s="34">
        <v>0</v>
      </c>
      <c r="L1782" s="34">
        <v>0</v>
      </c>
      <c r="M1782" s="34">
        <v>1</v>
      </c>
      <c r="N1782" s="34">
        <v>0</v>
      </c>
      <c r="O1782" s="34">
        <v>0</v>
      </c>
      <c r="P1782" s="34">
        <v>0</v>
      </c>
      <c r="Q1782" s="34">
        <v>0</v>
      </c>
      <c r="R1782" s="34">
        <v>0</v>
      </c>
      <c r="S1782" s="34">
        <v>0</v>
      </c>
      <c r="T1782" s="34">
        <v>1</v>
      </c>
      <c r="U1782" s="35">
        <v>81</v>
      </c>
      <c r="V1782" s="35">
        <v>4</v>
      </c>
      <c r="W1782" s="35">
        <v>33</v>
      </c>
      <c r="X1782" s="35">
        <v>5</v>
      </c>
      <c r="Y1782" s="35">
        <v>2</v>
      </c>
      <c r="Z1782" s="35">
        <v>291</v>
      </c>
      <c r="AA1782" s="34">
        <v>0</v>
      </c>
      <c r="AB1782" s="34">
        <v>0</v>
      </c>
      <c r="AC1782" s="34">
        <v>23</v>
      </c>
      <c r="AD1782" s="34">
        <v>1</v>
      </c>
      <c r="AE1782" s="34">
        <v>1</v>
      </c>
      <c r="AF1782" s="58">
        <f>'Base tratada'!$AC1782+'Base tratada'!$AD1782+'Base tratada'!$AE1782</f>
        <v>25</v>
      </c>
      <c r="AG17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82" s="58" t="str">
        <f>IF('Base tratada'!$AC1782&gt;=MAX('Base tratada'!$AD1782,'Base tratada'!$AE1782),"Web",
IF('Base tratada'!$AD1782&gt;='Base tratada'!$AE1782,"Catalog",
"Store"))</f>
        <v>Web</v>
      </c>
      <c r="AI1782" s="59">
        <f>IF('Base tratada'!$AF1782=0,"0",'Base tratada'!$AK1782/'Base tratada'!$AF1782)</f>
        <v>5</v>
      </c>
      <c r="AJ1782" s="59" t="str">
        <f>IF('Base tratada'!$AI1782=0,"R$ 0",
IF('Base tratada'!$AI1782&lt;=25,"R$ 1–25",
IF('Base tratada'!$AI1782&lt;=50,"R$ 26–50",
"+R$ 50")))</f>
        <v>R$ 1–25</v>
      </c>
      <c r="AK1782" s="35">
        <v>125</v>
      </c>
      <c r="AL1782" s="58" t="str">
        <f>IF('Base tratada'!$AK1782&lt;=100,"R$ 0-100",
IF('Base tratada'!$AK1782&lt;=500,"R$ 101-500",
IF('Base tratada'!$AK1782&lt;=1000,"R$ 501-1000",
IF('Base tratada'!$AK1782&lt;=1500,"R$ 1001-1500",
"+R$ 1500"))))</f>
        <v>R$ 101-500</v>
      </c>
      <c r="AM1782" s="34">
        <v>0</v>
      </c>
      <c r="AN1782" s="34">
        <v>0</v>
      </c>
      <c r="AO1782" s="34">
        <v>0</v>
      </c>
      <c r="AP1782" s="34">
        <v>0</v>
      </c>
      <c r="AQ1782" s="34">
        <v>0</v>
      </c>
      <c r="AR1782" s="34">
        <v>0</v>
      </c>
      <c r="AS1782" s="34">
        <v>0</v>
      </c>
      <c r="AT1782" s="34">
        <v>3</v>
      </c>
      <c r="AU1782" s="34">
        <v>11</v>
      </c>
      <c r="AV1782" s="52">
        <v>-166</v>
      </c>
      <c r="AW1782" s="57">
        <v>0</v>
      </c>
      <c r="AX1782" s="58" t="str">
        <f>IF(Tabela3[[#This Row],[Response]]=1, "Aceitou", "Não aceitou")</f>
        <v>Não aceitou</v>
      </c>
      <c r="AY1782" s="55" t="str">
        <f>Tabela3[[#This Row],[Faixa Recência]] &amp; " | " &amp; Tabela3[[#This Row],[Faixa Gasto]] &amp; " | " &amp; Tabela3[[#This Row],[Faixa ticket médio]]</f>
        <v>76-99 dias | R$ 101-500 | R$ 1–25</v>
      </c>
      <c r="AZ17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2" s="36"/>
    </row>
    <row r="1783" spans="1:54" x14ac:dyDescent="0.25">
      <c r="A1783" s="61">
        <v>1782</v>
      </c>
      <c r="B1783" s="37">
        <v>18701</v>
      </c>
      <c r="C1783" s="34">
        <v>1</v>
      </c>
      <c r="D1783" s="34">
        <v>1</v>
      </c>
      <c r="E1783" s="34">
        <v>95</v>
      </c>
      <c r="F1783" s="58" t="str">
        <f>IF('Base tratada'!$E1783&lt;=15,"0-15 dias",
IF('Base tratada'!$E1783&lt;=30, "16-30 dias",
IF('Base tratada'!$E1783&lt;=45, "31-45 dias",
IF('Base tratada'!$E1783&lt;=60, "46-60 dias",
IF('Base tratada'!$E1783&lt;=75, "61-75 dias", "76-99 dias")))))</f>
        <v>76-99 dias</v>
      </c>
      <c r="G1783" s="38">
        <v>56</v>
      </c>
      <c r="H1783" s="60" t="str">
        <f>IF('Base tratada'!$G1783&lt;=29,"24–29",
IF('Base tratada'!$G1783&lt;=39,"30–39",
IF('Base tratada'!$G1783&lt;=49,"40–49",
IF('Base tratada'!$G1783&lt;=59,"50–59",
IF('Base tratada'!$G1783&lt;=69,"60–69",
"70–80")))))</f>
        <v>50–59</v>
      </c>
      <c r="I1783" s="34">
        <v>2549</v>
      </c>
      <c r="J1783" s="58" t="str">
        <f>IF('Base tratada'!$K1783=1,"Divorciado",
IF('Base tratada'!$L1783=1,"Casado",
IF('Base tratada'!$M1783=1, "Solteiro",
IF('Base tratada'!$N1783=1,"Juntos",
"Viúvo"))))</f>
        <v>Solteiro</v>
      </c>
      <c r="K1783" s="34">
        <v>0</v>
      </c>
      <c r="L1783" s="34">
        <v>0</v>
      </c>
      <c r="M1783" s="34">
        <v>1</v>
      </c>
      <c r="N1783" s="34">
        <v>0</v>
      </c>
      <c r="O1783" s="34">
        <v>0</v>
      </c>
      <c r="P1783" s="34">
        <v>0</v>
      </c>
      <c r="Q1783" s="34">
        <v>0</v>
      </c>
      <c r="R1783" s="34">
        <v>1</v>
      </c>
      <c r="S1783" s="34">
        <v>0</v>
      </c>
      <c r="T1783" s="34">
        <v>0</v>
      </c>
      <c r="U1783" s="35">
        <v>12</v>
      </c>
      <c r="V1783" s="35">
        <v>4</v>
      </c>
      <c r="W1783" s="35">
        <v>2</v>
      </c>
      <c r="X1783" s="35">
        <v>10</v>
      </c>
      <c r="Y1783" s="35">
        <v>6</v>
      </c>
      <c r="Z1783" s="35">
        <v>10</v>
      </c>
      <c r="AA1783" s="34">
        <v>4</v>
      </c>
      <c r="AB1783" s="34">
        <v>5</v>
      </c>
      <c r="AC1783" s="34">
        <v>2</v>
      </c>
      <c r="AD1783" s="34">
        <v>0</v>
      </c>
      <c r="AE1783" s="34">
        <v>4</v>
      </c>
      <c r="AF1783" s="58">
        <f>'Base tratada'!$AC1783+'Base tratada'!$AD1783+'Base tratada'!$AE1783</f>
        <v>6</v>
      </c>
      <c r="AG17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83" s="58" t="str">
        <f>IF('Base tratada'!$AC1783&gt;=MAX('Base tratada'!$AD1783,'Base tratada'!$AE1783),"Web",
IF('Base tratada'!$AD1783&gt;='Base tratada'!$AE1783,"Catalog",
"Store"))</f>
        <v>Store</v>
      </c>
      <c r="AI1783" s="59">
        <f>IF('Base tratada'!$AF1783=0,"0",'Base tratada'!$AK1783/'Base tratada'!$AF1783)</f>
        <v>5.666666666666667</v>
      </c>
      <c r="AJ1783" s="59" t="str">
        <f>IF('Base tratada'!$AI1783=0,"R$ 0",
IF('Base tratada'!$AI1783&lt;=25,"R$ 1–25",
IF('Base tratada'!$AI1783&lt;=50,"R$ 26–50",
"+R$ 50")))</f>
        <v>R$ 1–25</v>
      </c>
      <c r="AK1783" s="35">
        <v>34</v>
      </c>
      <c r="AL1783" s="58" t="str">
        <f>IF('Base tratada'!$AK1783&lt;=100,"R$ 0-100",
IF('Base tratada'!$AK1783&lt;=500,"R$ 101-500",
IF('Base tratada'!$AK1783&lt;=1000,"R$ 501-1000",
IF('Base tratada'!$AK1783&lt;=1500,"R$ 1001-1500",
"+R$ 1500"))))</f>
        <v>R$ 0-100</v>
      </c>
      <c r="AM1783" s="34">
        <v>0</v>
      </c>
      <c r="AN1783" s="34">
        <v>0</v>
      </c>
      <c r="AO1783" s="34">
        <v>0</v>
      </c>
      <c r="AP1783" s="34">
        <v>0</v>
      </c>
      <c r="AQ1783" s="34">
        <v>0</v>
      </c>
      <c r="AR1783" s="34">
        <v>0</v>
      </c>
      <c r="AS1783" s="34">
        <v>0</v>
      </c>
      <c r="AT1783" s="34">
        <v>3</v>
      </c>
      <c r="AU1783" s="34">
        <v>11</v>
      </c>
      <c r="AV1783" s="52">
        <v>24</v>
      </c>
      <c r="AW1783" s="57">
        <v>0</v>
      </c>
      <c r="AX1783" s="58" t="str">
        <f>IF(Tabela3[[#This Row],[Response]]=1, "Aceitou", "Não aceitou")</f>
        <v>Não aceitou</v>
      </c>
      <c r="AY1783" s="55" t="str">
        <f>Tabela3[[#This Row],[Faixa Recência]] &amp; " | " &amp; Tabela3[[#This Row],[Faixa Gasto]] &amp; " | " &amp; Tabela3[[#This Row],[Faixa ticket médio]]</f>
        <v>76-99 dias | R$ 0-100 | R$ 1–25</v>
      </c>
      <c r="AZ17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3" s="36"/>
    </row>
    <row r="1784" spans="1:54" x14ac:dyDescent="0.25">
      <c r="A1784" s="61">
        <v>1783</v>
      </c>
      <c r="B1784" s="37">
        <v>90369</v>
      </c>
      <c r="C1784" s="34">
        <v>0</v>
      </c>
      <c r="D1784" s="34">
        <v>0</v>
      </c>
      <c r="E1784" s="34">
        <v>2</v>
      </c>
      <c r="F1784" s="58" t="str">
        <f>IF('Base tratada'!$E1784&lt;=15,"0-15 dias",
IF('Base tratada'!$E1784&lt;=30, "16-30 dias",
IF('Base tratada'!$E1784&lt;=45, "31-45 dias",
IF('Base tratada'!$E1784&lt;=60, "46-60 dias",
IF('Base tratada'!$E1784&lt;=75, "61-75 dias", "76-99 dias")))))</f>
        <v>0-15 dias</v>
      </c>
      <c r="G1784" s="38">
        <v>64</v>
      </c>
      <c r="H1784" s="60" t="str">
        <f>IF('Base tratada'!$G1784&lt;=29,"24–29",
IF('Base tratada'!$G1784&lt;=39,"30–39",
IF('Base tratada'!$G1784&lt;=49,"40–49",
IF('Base tratada'!$G1784&lt;=59,"50–59",
IF('Base tratada'!$G1784&lt;=69,"60–69",
"70–80")))))</f>
        <v>60–69</v>
      </c>
      <c r="I1784" s="34">
        <v>2221</v>
      </c>
      <c r="J1784" s="58" t="str">
        <f>IF('Base tratada'!$K1784=1,"Divorciado",
IF('Base tratada'!$L1784=1,"Casado",
IF('Base tratada'!$M1784=1, "Solteiro",
IF('Base tratada'!$N1784=1,"Juntos",
"Viúvo"))))</f>
        <v>Casado</v>
      </c>
      <c r="K1784" s="34">
        <v>0</v>
      </c>
      <c r="L1784" s="34">
        <v>1</v>
      </c>
      <c r="M1784" s="34">
        <v>0</v>
      </c>
      <c r="N1784" s="34">
        <v>0</v>
      </c>
      <c r="O1784" s="34">
        <v>0</v>
      </c>
      <c r="P1784" s="34">
        <v>0</v>
      </c>
      <c r="Q1784" s="34">
        <v>0</v>
      </c>
      <c r="R1784" s="34">
        <v>1</v>
      </c>
      <c r="S1784" s="34">
        <v>0</v>
      </c>
      <c r="T1784" s="34">
        <v>0</v>
      </c>
      <c r="U1784" s="35">
        <v>292</v>
      </c>
      <c r="V1784" s="35">
        <v>51</v>
      </c>
      <c r="W1784" s="35">
        <v>981</v>
      </c>
      <c r="X1784" s="35">
        <v>224</v>
      </c>
      <c r="Y1784" s="35">
        <v>23</v>
      </c>
      <c r="Z1784" s="35">
        <v>17</v>
      </c>
      <c r="AA1784" s="34">
        <v>1</v>
      </c>
      <c r="AB1784" s="34">
        <v>1</v>
      </c>
      <c r="AC1784" s="34">
        <v>4</v>
      </c>
      <c r="AD1784" s="34">
        <v>6</v>
      </c>
      <c r="AE1784" s="34">
        <v>6</v>
      </c>
      <c r="AF1784" s="58">
        <f>'Base tratada'!$AC1784+'Base tratada'!$AD1784+'Base tratada'!$AE1784</f>
        <v>16</v>
      </c>
      <c r="AG17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84" s="58" t="str">
        <f>IF('Base tratada'!$AC1784&gt;=MAX('Base tratada'!$AD1784,'Base tratada'!$AE1784),"Web",
IF('Base tratada'!$AD1784&gt;='Base tratada'!$AE1784,"Catalog",
"Store"))</f>
        <v>Catalog</v>
      </c>
      <c r="AI1784" s="59">
        <f>IF('Base tratada'!$AF1784=0,"0",'Base tratada'!$AK1784/'Base tratada'!$AF1784)</f>
        <v>98.1875</v>
      </c>
      <c r="AJ1784" s="59" t="str">
        <f>IF('Base tratada'!$AI1784=0,"R$ 0",
IF('Base tratada'!$AI1784&lt;=25,"R$ 1–25",
IF('Base tratada'!$AI1784&lt;=50,"R$ 26–50",
"+R$ 50")))</f>
        <v>+R$ 50</v>
      </c>
      <c r="AK1784" s="35">
        <v>1571</v>
      </c>
      <c r="AL1784" s="58" t="str">
        <f>IF('Base tratada'!$AK1784&lt;=100,"R$ 0-100",
IF('Base tratada'!$AK1784&lt;=500,"R$ 101-500",
IF('Base tratada'!$AK1784&lt;=1000,"R$ 501-1000",
IF('Base tratada'!$AK1784&lt;=1500,"R$ 1001-1500",
"+R$ 1500"))))</f>
        <v>+R$ 1500</v>
      </c>
      <c r="AM1784" s="34">
        <v>0</v>
      </c>
      <c r="AN1784" s="34">
        <v>0</v>
      </c>
      <c r="AO1784" s="34">
        <v>0</v>
      </c>
      <c r="AP1784" s="34">
        <v>0</v>
      </c>
      <c r="AQ1784" s="34">
        <v>0</v>
      </c>
      <c r="AR1784" s="34">
        <v>0</v>
      </c>
      <c r="AS1784" s="34">
        <v>0</v>
      </c>
      <c r="AT1784" s="34">
        <v>3</v>
      </c>
      <c r="AU1784" s="34">
        <v>11</v>
      </c>
      <c r="AV1784" s="52">
        <v>1554</v>
      </c>
      <c r="AW1784" s="57">
        <v>1</v>
      </c>
      <c r="AX1784" s="58" t="str">
        <f>IF(Tabela3[[#This Row],[Response]]=1, "Aceitou", "Não aceitou")</f>
        <v>Aceitou</v>
      </c>
      <c r="AY1784" s="55" t="str">
        <f>Tabela3[[#This Row],[Faixa Recência]] &amp; " | " &amp; Tabela3[[#This Row],[Faixa Gasto]] &amp; " | " &amp; Tabela3[[#This Row],[Faixa ticket médio]]</f>
        <v>0-15 dias | +R$ 1500 | +R$ 50</v>
      </c>
      <c r="AZ17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784" s="36"/>
    </row>
    <row r="1785" spans="1:54" x14ac:dyDescent="0.25">
      <c r="A1785" s="61">
        <v>1784</v>
      </c>
      <c r="B1785" s="37">
        <v>63159</v>
      </c>
      <c r="C1785" s="34">
        <v>0</v>
      </c>
      <c r="D1785" s="34">
        <v>0</v>
      </c>
      <c r="E1785" s="34">
        <v>74</v>
      </c>
      <c r="F1785" s="58" t="str">
        <f>IF('Base tratada'!$E1785&lt;=15,"0-15 dias",
IF('Base tratada'!$E1785&lt;=30, "16-30 dias",
IF('Base tratada'!$E1785&lt;=45, "31-45 dias",
IF('Base tratada'!$E1785&lt;=60, "46-60 dias",
IF('Base tratada'!$E1785&lt;=75, "61-75 dias", "76-99 dias")))))</f>
        <v>61-75 dias</v>
      </c>
      <c r="G1785" s="38">
        <v>46</v>
      </c>
      <c r="H1785" s="60" t="str">
        <f>IF('Base tratada'!$G1785&lt;=29,"24–29",
IF('Base tratada'!$G1785&lt;=39,"30–39",
IF('Base tratada'!$G1785&lt;=49,"40–49",
IF('Base tratada'!$G1785&lt;=59,"50–59",
IF('Base tratada'!$G1785&lt;=69,"60–69",
"70–80")))))</f>
        <v>40–49</v>
      </c>
      <c r="I1785" s="34">
        <v>2760</v>
      </c>
      <c r="J1785" s="58" t="str">
        <f>IF('Base tratada'!$K1785=1,"Divorciado",
IF('Base tratada'!$L1785=1,"Casado",
IF('Base tratada'!$M1785=1, "Solteiro",
IF('Base tratada'!$N1785=1,"Juntos",
"Viúvo"))))</f>
        <v>Solteiro</v>
      </c>
      <c r="K1785" s="34">
        <v>0</v>
      </c>
      <c r="L1785" s="34">
        <v>0</v>
      </c>
      <c r="M1785" s="34">
        <v>1</v>
      </c>
      <c r="N1785" s="34">
        <v>0</v>
      </c>
      <c r="O1785" s="34">
        <v>0</v>
      </c>
      <c r="P1785" s="34">
        <v>0</v>
      </c>
      <c r="Q1785" s="34">
        <v>0</v>
      </c>
      <c r="R1785" s="34">
        <v>0</v>
      </c>
      <c r="S1785" s="34">
        <v>0</v>
      </c>
      <c r="T1785" s="34">
        <v>1</v>
      </c>
      <c r="U1785" s="35">
        <v>965</v>
      </c>
      <c r="V1785" s="35">
        <v>34</v>
      </c>
      <c r="W1785" s="35">
        <v>586</v>
      </c>
      <c r="X1785" s="35">
        <v>89</v>
      </c>
      <c r="Y1785" s="35">
        <v>86</v>
      </c>
      <c r="Z1785" s="35">
        <v>37</v>
      </c>
      <c r="AA1785" s="34">
        <v>1</v>
      </c>
      <c r="AB1785" s="34">
        <v>3</v>
      </c>
      <c r="AC1785" s="34">
        <v>3</v>
      </c>
      <c r="AD1785" s="34">
        <v>5</v>
      </c>
      <c r="AE1785" s="34">
        <v>8</v>
      </c>
      <c r="AF1785" s="58">
        <f>'Base tratada'!$AC1785+'Base tratada'!$AD1785+'Base tratada'!$AE1785</f>
        <v>16</v>
      </c>
      <c r="AG17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85" s="58" t="str">
        <f>IF('Base tratada'!$AC1785&gt;=MAX('Base tratada'!$AD1785,'Base tratada'!$AE1785),"Web",
IF('Base tratada'!$AD1785&gt;='Base tratada'!$AE1785,"Catalog",
"Store"))</f>
        <v>Store</v>
      </c>
      <c r="AI1785" s="59">
        <f>IF('Base tratada'!$AF1785=0,"0",'Base tratada'!$AK1785/'Base tratada'!$AF1785)</f>
        <v>110</v>
      </c>
      <c r="AJ1785" s="59" t="str">
        <f>IF('Base tratada'!$AI1785=0,"R$ 0",
IF('Base tratada'!$AI1785&lt;=25,"R$ 1–25",
IF('Base tratada'!$AI1785&lt;=50,"R$ 26–50",
"+R$ 50")))</f>
        <v>+R$ 50</v>
      </c>
      <c r="AK1785" s="35">
        <v>1760</v>
      </c>
      <c r="AL1785" s="58" t="str">
        <f>IF('Base tratada'!$AK1785&lt;=100,"R$ 0-100",
IF('Base tratada'!$AK1785&lt;=500,"R$ 101-500",
IF('Base tratada'!$AK1785&lt;=1000,"R$ 501-1000",
IF('Base tratada'!$AK1785&lt;=1500,"R$ 1001-1500",
"+R$ 1500"))))</f>
        <v>+R$ 1500</v>
      </c>
      <c r="AM1785" s="34">
        <v>0</v>
      </c>
      <c r="AN1785" s="34">
        <v>0</v>
      </c>
      <c r="AO1785" s="34">
        <v>1</v>
      </c>
      <c r="AP1785" s="34">
        <v>0</v>
      </c>
      <c r="AQ1785" s="34">
        <v>0</v>
      </c>
      <c r="AR1785" s="34">
        <v>1</v>
      </c>
      <c r="AS1785" s="34">
        <v>0</v>
      </c>
      <c r="AT1785" s="34">
        <v>3</v>
      </c>
      <c r="AU1785" s="34">
        <v>11</v>
      </c>
      <c r="AV1785" s="52">
        <v>1723</v>
      </c>
      <c r="AW1785" s="57">
        <v>0</v>
      </c>
      <c r="AX1785" s="58" t="str">
        <f>IF(Tabela3[[#This Row],[Response]]=1, "Aceitou", "Não aceitou")</f>
        <v>Não aceitou</v>
      </c>
      <c r="AY1785" s="55" t="str">
        <f>Tabela3[[#This Row],[Faixa Recência]] &amp; " | " &amp; Tabela3[[#This Row],[Faixa Gasto]] &amp; " | " &amp; Tabela3[[#This Row],[Faixa ticket médio]]</f>
        <v>61-75 dias | +R$ 1500 | +R$ 50</v>
      </c>
      <c r="AZ17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5" s="36"/>
    </row>
    <row r="1786" spans="1:54" x14ac:dyDescent="0.25">
      <c r="A1786" s="61">
        <v>1785</v>
      </c>
      <c r="B1786" s="37">
        <v>37758</v>
      </c>
      <c r="C1786" s="34">
        <v>1</v>
      </c>
      <c r="D1786" s="34">
        <v>1</v>
      </c>
      <c r="E1786" s="34">
        <v>49</v>
      </c>
      <c r="F1786" s="58" t="str">
        <f>IF('Base tratada'!$E1786&lt;=15,"0-15 dias",
IF('Base tratada'!$E1786&lt;=30, "16-30 dias",
IF('Base tratada'!$E1786&lt;=45, "31-45 dias",
IF('Base tratada'!$E1786&lt;=60, "46-60 dias",
IF('Base tratada'!$E1786&lt;=75, "61-75 dias", "76-99 dias")))))</f>
        <v>46-60 dias</v>
      </c>
      <c r="G1786" s="38">
        <v>54</v>
      </c>
      <c r="H1786" s="60" t="str">
        <f>IF('Base tratada'!$G1786&lt;=29,"24–29",
IF('Base tratada'!$G1786&lt;=39,"30–39",
IF('Base tratada'!$G1786&lt;=49,"40–49",
IF('Base tratada'!$G1786&lt;=59,"50–59",
IF('Base tratada'!$G1786&lt;=69,"60–69",
"70–80")))))</f>
        <v>50–59</v>
      </c>
      <c r="I1786" s="34">
        <v>2792</v>
      </c>
      <c r="J1786" s="58" t="str">
        <f>IF('Base tratada'!$K1786=1,"Divorciado",
IF('Base tratada'!$L1786=1,"Casado",
IF('Base tratada'!$M1786=1, "Solteiro",
IF('Base tratada'!$N1786=1,"Juntos",
"Viúvo"))))</f>
        <v>Juntos</v>
      </c>
      <c r="K1786" s="34">
        <v>0</v>
      </c>
      <c r="L1786" s="34">
        <v>0</v>
      </c>
      <c r="M1786" s="34">
        <v>0</v>
      </c>
      <c r="N1786" s="34">
        <v>1</v>
      </c>
      <c r="O1786" s="34">
        <v>0</v>
      </c>
      <c r="P1786" s="34">
        <v>0</v>
      </c>
      <c r="Q1786" s="34">
        <v>0</v>
      </c>
      <c r="R1786" s="34">
        <v>1</v>
      </c>
      <c r="S1786" s="34">
        <v>0</v>
      </c>
      <c r="T1786" s="34">
        <v>0</v>
      </c>
      <c r="U1786" s="35">
        <v>27</v>
      </c>
      <c r="V1786" s="35">
        <v>2</v>
      </c>
      <c r="W1786" s="35">
        <v>10</v>
      </c>
      <c r="X1786" s="35">
        <v>0</v>
      </c>
      <c r="Y1786" s="35">
        <v>0</v>
      </c>
      <c r="Z1786" s="35">
        <v>1</v>
      </c>
      <c r="AA1786" s="34">
        <v>2</v>
      </c>
      <c r="AB1786" s="34">
        <v>8</v>
      </c>
      <c r="AC1786" s="34">
        <v>1</v>
      </c>
      <c r="AD1786" s="34">
        <v>0</v>
      </c>
      <c r="AE1786" s="34">
        <v>3</v>
      </c>
      <c r="AF1786" s="58">
        <f>'Base tratada'!$AC1786+'Base tratada'!$AD1786+'Base tratada'!$AE1786</f>
        <v>4</v>
      </c>
      <c r="AG17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86" s="58" t="str">
        <f>IF('Base tratada'!$AC1786&gt;=MAX('Base tratada'!$AD1786,'Base tratada'!$AE1786),"Web",
IF('Base tratada'!$AD1786&gt;='Base tratada'!$AE1786,"Catalog",
"Store"))</f>
        <v>Store</v>
      </c>
      <c r="AI1786" s="59">
        <f>IF('Base tratada'!$AF1786=0,"0",'Base tratada'!$AK1786/'Base tratada'!$AF1786)</f>
        <v>9.75</v>
      </c>
      <c r="AJ1786" s="59" t="str">
        <f>IF('Base tratada'!$AI1786=0,"R$ 0",
IF('Base tratada'!$AI1786&lt;=25,"R$ 1–25",
IF('Base tratada'!$AI1786&lt;=50,"R$ 26–50",
"+R$ 50")))</f>
        <v>R$ 1–25</v>
      </c>
      <c r="AK1786" s="35">
        <v>39</v>
      </c>
      <c r="AL1786" s="58" t="str">
        <f>IF('Base tratada'!$AK1786&lt;=100,"R$ 0-100",
IF('Base tratada'!$AK1786&lt;=500,"R$ 101-500",
IF('Base tratada'!$AK1786&lt;=1000,"R$ 501-1000",
IF('Base tratada'!$AK1786&lt;=1500,"R$ 1001-1500",
"+R$ 1500"))))</f>
        <v>R$ 0-100</v>
      </c>
      <c r="AM1786" s="34">
        <v>0</v>
      </c>
      <c r="AN1786" s="34">
        <v>0</v>
      </c>
      <c r="AO1786" s="34">
        <v>0</v>
      </c>
      <c r="AP1786" s="34">
        <v>0</v>
      </c>
      <c r="AQ1786" s="34">
        <v>0</v>
      </c>
      <c r="AR1786" s="34">
        <v>0</v>
      </c>
      <c r="AS1786" s="34">
        <v>0</v>
      </c>
      <c r="AT1786" s="34">
        <v>3</v>
      </c>
      <c r="AU1786" s="34">
        <v>11</v>
      </c>
      <c r="AV1786" s="52">
        <v>38</v>
      </c>
      <c r="AW1786" s="57">
        <v>0</v>
      </c>
      <c r="AX1786" s="58" t="str">
        <f>IF(Tabela3[[#This Row],[Response]]=1, "Aceitou", "Não aceitou")</f>
        <v>Não aceitou</v>
      </c>
      <c r="AY1786" s="55" t="str">
        <f>Tabela3[[#This Row],[Faixa Recência]] &amp; " | " &amp; Tabela3[[#This Row],[Faixa Gasto]] &amp; " | " &amp; Tabela3[[#This Row],[Faixa ticket médio]]</f>
        <v>46-60 dias | R$ 0-100 | R$ 1–25</v>
      </c>
      <c r="AZ17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6" s="36"/>
    </row>
    <row r="1787" spans="1:54" x14ac:dyDescent="0.25">
      <c r="A1787" s="61">
        <v>1786</v>
      </c>
      <c r="B1787" s="37">
        <v>46757</v>
      </c>
      <c r="C1787" s="34">
        <v>0</v>
      </c>
      <c r="D1787" s="34">
        <v>1</v>
      </c>
      <c r="E1787" s="34">
        <v>71</v>
      </c>
      <c r="F1787" s="58" t="str">
        <f>IF('Base tratada'!$E1787&lt;=15,"0-15 dias",
IF('Base tratada'!$E1787&lt;=30, "16-30 dias",
IF('Base tratada'!$E1787&lt;=45, "31-45 dias",
IF('Base tratada'!$E1787&lt;=60, "46-60 dias",
IF('Base tratada'!$E1787&lt;=75, "61-75 dias", "76-99 dias")))))</f>
        <v>61-75 dias</v>
      </c>
      <c r="G1787" s="38">
        <v>57</v>
      </c>
      <c r="H1787" s="60" t="str">
        <f>IF('Base tratada'!$G1787&lt;=29,"24–29",
IF('Base tratada'!$G1787&lt;=39,"30–39",
IF('Base tratada'!$G1787&lt;=49,"40–49",
IF('Base tratada'!$G1787&lt;=59,"50–59",
IF('Base tratada'!$G1787&lt;=69,"60–69",
"70–80")))))</f>
        <v>50–59</v>
      </c>
      <c r="I1787" s="34">
        <v>2749</v>
      </c>
      <c r="J1787" s="58" t="str">
        <f>IF('Base tratada'!$K1787=1,"Divorciado",
IF('Base tratada'!$L1787=1,"Casado",
IF('Base tratada'!$M1787=1, "Solteiro",
IF('Base tratada'!$N1787=1,"Juntos",
"Viúvo"))))</f>
        <v>Solteiro</v>
      </c>
      <c r="K1787" s="34">
        <v>0</v>
      </c>
      <c r="L1787" s="34">
        <v>0</v>
      </c>
      <c r="M1787" s="34">
        <v>1</v>
      </c>
      <c r="N1787" s="34">
        <v>0</v>
      </c>
      <c r="O1787" s="34">
        <v>0</v>
      </c>
      <c r="P1787" s="34">
        <v>0</v>
      </c>
      <c r="Q1787" s="34">
        <v>0</v>
      </c>
      <c r="R1787" s="34">
        <v>0</v>
      </c>
      <c r="S1787" s="34">
        <v>0</v>
      </c>
      <c r="T1787" s="34">
        <v>1</v>
      </c>
      <c r="U1787" s="35">
        <v>777</v>
      </c>
      <c r="V1787" s="35">
        <v>30</v>
      </c>
      <c r="W1787" s="35">
        <v>163</v>
      </c>
      <c r="X1787" s="35">
        <v>0</v>
      </c>
      <c r="Y1787" s="35">
        <v>51</v>
      </c>
      <c r="Z1787" s="35">
        <v>122</v>
      </c>
      <c r="AA1787" s="34">
        <v>6</v>
      </c>
      <c r="AB1787" s="34">
        <v>9</v>
      </c>
      <c r="AC1787" s="34">
        <v>4</v>
      </c>
      <c r="AD1787" s="34">
        <v>4</v>
      </c>
      <c r="AE1787" s="34">
        <v>7</v>
      </c>
      <c r="AF1787" s="58">
        <f>'Base tratada'!$AC1787+'Base tratada'!$AD1787+'Base tratada'!$AE1787</f>
        <v>15</v>
      </c>
      <c r="AG17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87" s="58" t="str">
        <f>IF('Base tratada'!$AC1787&gt;=MAX('Base tratada'!$AD1787,'Base tratada'!$AE1787),"Web",
IF('Base tratada'!$AD1787&gt;='Base tratada'!$AE1787,"Catalog",
"Store"))</f>
        <v>Store</v>
      </c>
      <c r="AI1787" s="59">
        <f>IF('Base tratada'!$AF1787=0,"0",'Base tratada'!$AK1787/'Base tratada'!$AF1787)</f>
        <v>68.066666666666663</v>
      </c>
      <c r="AJ1787" s="59" t="str">
        <f>IF('Base tratada'!$AI1787=0,"R$ 0",
IF('Base tratada'!$AI1787&lt;=25,"R$ 1–25",
IF('Base tratada'!$AI1787&lt;=50,"R$ 26–50",
"+R$ 50")))</f>
        <v>+R$ 50</v>
      </c>
      <c r="AK1787" s="35">
        <v>1021</v>
      </c>
      <c r="AL1787" s="58" t="str">
        <f>IF('Base tratada'!$AK1787&lt;=100,"R$ 0-100",
IF('Base tratada'!$AK1787&lt;=500,"R$ 101-500",
IF('Base tratada'!$AK1787&lt;=1000,"R$ 501-1000",
IF('Base tratada'!$AK1787&lt;=1500,"R$ 1001-1500",
"+R$ 1500"))))</f>
        <v>R$ 1001-1500</v>
      </c>
      <c r="AM1787" s="34">
        <v>0</v>
      </c>
      <c r="AN1787" s="34">
        <v>0</v>
      </c>
      <c r="AO1787" s="34">
        <v>0</v>
      </c>
      <c r="AP1787" s="34">
        <v>0</v>
      </c>
      <c r="AQ1787" s="34">
        <v>0</v>
      </c>
      <c r="AR1787" s="34">
        <v>0</v>
      </c>
      <c r="AS1787" s="34">
        <v>0</v>
      </c>
      <c r="AT1787" s="34">
        <v>3</v>
      </c>
      <c r="AU1787" s="34">
        <v>11</v>
      </c>
      <c r="AV1787" s="52">
        <v>899</v>
      </c>
      <c r="AW1787" s="57">
        <v>0</v>
      </c>
      <c r="AX1787" s="58" t="str">
        <f>IF(Tabela3[[#This Row],[Response]]=1, "Aceitou", "Não aceitou")</f>
        <v>Não aceitou</v>
      </c>
      <c r="AY1787" s="55" t="str">
        <f>Tabela3[[#This Row],[Faixa Recência]] &amp; " | " &amp; Tabela3[[#This Row],[Faixa Gasto]] &amp; " | " &amp; Tabela3[[#This Row],[Faixa ticket médio]]</f>
        <v>61-75 dias | R$ 1001-1500 | +R$ 50</v>
      </c>
      <c r="AZ17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7" s="36"/>
    </row>
    <row r="1788" spans="1:54" x14ac:dyDescent="0.25">
      <c r="A1788" s="61">
        <v>1787</v>
      </c>
      <c r="B1788" s="37">
        <v>79734</v>
      </c>
      <c r="C1788" s="34">
        <v>0</v>
      </c>
      <c r="D1788" s="34">
        <v>0</v>
      </c>
      <c r="E1788" s="34">
        <v>72</v>
      </c>
      <c r="F1788" s="58" t="str">
        <f>IF('Base tratada'!$E1788&lt;=15,"0-15 dias",
IF('Base tratada'!$E1788&lt;=30, "16-30 dias",
IF('Base tratada'!$E1788&lt;=45, "31-45 dias",
IF('Base tratada'!$E1788&lt;=60, "46-60 dias",
IF('Base tratada'!$E1788&lt;=75, "61-75 dias", "76-99 dias")))))</f>
        <v>61-75 dias</v>
      </c>
      <c r="G1788" s="38">
        <v>51</v>
      </c>
      <c r="H1788" s="60" t="str">
        <f>IF('Base tratada'!$G1788&lt;=29,"24–29",
IF('Base tratada'!$G1788&lt;=39,"30–39",
IF('Base tratada'!$G1788&lt;=49,"40–49",
IF('Base tratada'!$G1788&lt;=59,"50–59",
IF('Base tratada'!$G1788&lt;=69,"60–69",
"70–80")))))</f>
        <v>50–59</v>
      </c>
      <c r="I1788" s="34">
        <v>2160</v>
      </c>
      <c r="J1788" s="58" t="str">
        <f>IF('Base tratada'!$K1788=1,"Divorciado",
IF('Base tratada'!$L1788=1,"Casado",
IF('Base tratada'!$M1788=1, "Solteiro",
IF('Base tratada'!$N1788=1,"Juntos",
"Viúvo"))))</f>
        <v>Casado</v>
      </c>
      <c r="K1788" s="34">
        <v>0</v>
      </c>
      <c r="L1788" s="34">
        <v>1</v>
      </c>
      <c r="M1788" s="34">
        <v>0</v>
      </c>
      <c r="N1788" s="34">
        <v>0</v>
      </c>
      <c r="O1788" s="34">
        <v>0</v>
      </c>
      <c r="P1788" s="34">
        <v>0</v>
      </c>
      <c r="Q1788" s="34">
        <v>0</v>
      </c>
      <c r="R1788" s="34">
        <v>0</v>
      </c>
      <c r="S1788" s="34">
        <v>1</v>
      </c>
      <c r="T1788" s="34">
        <v>0</v>
      </c>
      <c r="U1788" s="35">
        <v>572</v>
      </c>
      <c r="V1788" s="35">
        <v>8</v>
      </c>
      <c r="W1788" s="35">
        <v>232</v>
      </c>
      <c r="X1788" s="35">
        <v>23</v>
      </c>
      <c r="Y1788" s="35">
        <v>62</v>
      </c>
      <c r="Z1788" s="35">
        <v>17</v>
      </c>
      <c r="AA1788" s="34">
        <v>1</v>
      </c>
      <c r="AB1788" s="34">
        <v>1</v>
      </c>
      <c r="AC1788" s="34">
        <v>4</v>
      </c>
      <c r="AD1788" s="34">
        <v>3</v>
      </c>
      <c r="AE1788" s="34">
        <v>6</v>
      </c>
      <c r="AF1788" s="58">
        <f>'Base tratada'!$AC1788+'Base tratada'!$AD1788+'Base tratada'!$AE1788</f>
        <v>13</v>
      </c>
      <c r="AG17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88" s="58" t="str">
        <f>IF('Base tratada'!$AC1788&gt;=MAX('Base tratada'!$AD1788,'Base tratada'!$AE1788),"Web",
IF('Base tratada'!$AD1788&gt;='Base tratada'!$AE1788,"Catalog",
"Store"))</f>
        <v>Store</v>
      </c>
      <c r="AI1788" s="59">
        <f>IF('Base tratada'!$AF1788=0,"0",'Base tratada'!$AK1788/'Base tratada'!$AF1788)</f>
        <v>69</v>
      </c>
      <c r="AJ1788" s="59" t="str">
        <f>IF('Base tratada'!$AI1788=0,"R$ 0",
IF('Base tratada'!$AI1788&lt;=25,"R$ 1–25",
IF('Base tratada'!$AI1788&lt;=50,"R$ 26–50",
"+R$ 50")))</f>
        <v>+R$ 50</v>
      </c>
      <c r="AK1788" s="35">
        <v>897</v>
      </c>
      <c r="AL1788" s="58" t="str">
        <f>IF('Base tratada'!$AK1788&lt;=100,"R$ 0-100",
IF('Base tratada'!$AK1788&lt;=500,"R$ 101-500",
IF('Base tratada'!$AK1788&lt;=1000,"R$ 501-1000",
IF('Base tratada'!$AK1788&lt;=1500,"R$ 1001-1500",
"+R$ 1500"))))</f>
        <v>R$ 501-1000</v>
      </c>
      <c r="AM1788" s="34">
        <v>1</v>
      </c>
      <c r="AN1788" s="34">
        <v>0</v>
      </c>
      <c r="AO1788" s="34">
        <v>0</v>
      </c>
      <c r="AP1788" s="34">
        <v>0</v>
      </c>
      <c r="AQ1788" s="34">
        <v>0</v>
      </c>
      <c r="AR1788" s="34">
        <v>1</v>
      </c>
      <c r="AS1788" s="34">
        <v>0</v>
      </c>
      <c r="AT1788" s="34">
        <v>3</v>
      </c>
      <c r="AU1788" s="34">
        <v>11</v>
      </c>
      <c r="AV1788" s="52">
        <v>880</v>
      </c>
      <c r="AW1788" s="57">
        <v>0</v>
      </c>
      <c r="AX1788" s="58" t="str">
        <f>IF(Tabela3[[#This Row],[Response]]=1, "Aceitou", "Não aceitou")</f>
        <v>Não aceitou</v>
      </c>
      <c r="AY1788" s="55" t="str">
        <f>Tabela3[[#This Row],[Faixa Recência]] &amp; " | " &amp; Tabela3[[#This Row],[Faixa Gasto]] &amp; " | " &amp; Tabela3[[#This Row],[Faixa ticket médio]]</f>
        <v>61-75 dias | R$ 501-1000 | +R$ 50</v>
      </c>
      <c r="AZ17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8" s="36"/>
    </row>
    <row r="1789" spans="1:54" x14ac:dyDescent="0.25">
      <c r="A1789" s="61">
        <v>1788</v>
      </c>
      <c r="B1789" s="37">
        <v>63207</v>
      </c>
      <c r="C1789" s="34">
        <v>0</v>
      </c>
      <c r="D1789" s="34">
        <v>0</v>
      </c>
      <c r="E1789" s="34">
        <v>68</v>
      </c>
      <c r="F1789" s="58" t="str">
        <f>IF('Base tratada'!$E1789&lt;=15,"0-15 dias",
IF('Base tratada'!$E1789&lt;=30, "16-30 dias",
IF('Base tratada'!$E1789&lt;=45, "31-45 dias",
IF('Base tratada'!$E1789&lt;=60, "46-60 dias",
IF('Base tratada'!$E1789&lt;=75, "61-75 dias", "76-99 dias")))))</f>
        <v>61-75 dias</v>
      </c>
      <c r="G1789" s="38">
        <v>28</v>
      </c>
      <c r="H1789" s="60" t="str">
        <f>IF('Base tratada'!$G1789&lt;=29,"24–29",
IF('Base tratada'!$G1789&lt;=39,"30–39",
IF('Base tratada'!$G1789&lt;=49,"40–49",
IF('Base tratada'!$G1789&lt;=59,"50–59",
IF('Base tratada'!$G1789&lt;=69,"60–69",
"70–80")))))</f>
        <v>24–29</v>
      </c>
      <c r="I1789" s="34">
        <v>2684</v>
      </c>
      <c r="J1789" s="58" t="str">
        <f>IF('Base tratada'!$K1789=1,"Divorciado",
IF('Base tratada'!$L1789=1,"Casado",
IF('Base tratada'!$M1789=1, "Solteiro",
IF('Base tratada'!$N1789=1,"Juntos",
"Viúvo"))))</f>
        <v>Juntos</v>
      </c>
      <c r="K1789" s="34">
        <v>0</v>
      </c>
      <c r="L1789" s="34">
        <v>0</v>
      </c>
      <c r="M1789" s="34">
        <v>0</v>
      </c>
      <c r="N1789" s="34">
        <v>1</v>
      </c>
      <c r="O1789" s="34">
        <v>0</v>
      </c>
      <c r="P1789" s="34">
        <v>0</v>
      </c>
      <c r="Q1789" s="34">
        <v>0</v>
      </c>
      <c r="R1789" s="34">
        <v>1</v>
      </c>
      <c r="S1789" s="34">
        <v>0</v>
      </c>
      <c r="T1789" s="34">
        <v>0</v>
      </c>
      <c r="U1789" s="35">
        <v>438</v>
      </c>
      <c r="V1789" s="35">
        <v>169</v>
      </c>
      <c r="W1789" s="35">
        <v>565</v>
      </c>
      <c r="X1789" s="35">
        <v>91</v>
      </c>
      <c r="Y1789" s="35">
        <v>169</v>
      </c>
      <c r="Z1789" s="35">
        <v>70</v>
      </c>
      <c r="AA1789" s="34">
        <v>1</v>
      </c>
      <c r="AB1789" s="34">
        <v>7</v>
      </c>
      <c r="AC1789" s="34">
        <v>2</v>
      </c>
      <c r="AD1789" s="34">
        <v>3</v>
      </c>
      <c r="AE1789" s="34">
        <v>6</v>
      </c>
      <c r="AF1789" s="58">
        <f>'Base tratada'!$AC1789+'Base tratada'!$AD1789+'Base tratada'!$AE1789</f>
        <v>11</v>
      </c>
      <c r="AG17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89" s="58" t="str">
        <f>IF('Base tratada'!$AC1789&gt;=MAX('Base tratada'!$AD1789,'Base tratada'!$AE1789),"Web",
IF('Base tratada'!$AD1789&gt;='Base tratada'!$AE1789,"Catalog",
"Store"))</f>
        <v>Store</v>
      </c>
      <c r="AI1789" s="59">
        <f>IF('Base tratada'!$AF1789=0,"0",'Base tratada'!$AK1789/'Base tratada'!$AF1789)</f>
        <v>130.18181818181819</v>
      </c>
      <c r="AJ1789" s="59" t="str">
        <f>IF('Base tratada'!$AI1789=0,"R$ 0",
IF('Base tratada'!$AI1789&lt;=25,"R$ 1–25",
IF('Base tratada'!$AI1789&lt;=50,"R$ 26–50",
"+R$ 50")))</f>
        <v>+R$ 50</v>
      </c>
      <c r="AK1789" s="35">
        <v>1432</v>
      </c>
      <c r="AL1789" s="58" t="str">
        <f>IF('Base tratada'!$AK1789&lt;=100,"R$ 0-100",
IF('Base tratada'!$AK1789&lt;=500,"R$ 101-500",
IF('Base tratada'!$AK1789&lt;=1000,"R$ 501-1000",
IF('Base tratada'!$AK1789&lt;=1500,"R$ 1001-1500",
"+R$ 1500"))))</f>
        <v>R$ 1001-1500</v>
      </c>
      <c r="AM1789" s="34">
        <v>1</v>
      </c>
      <c r="AN1789" s="34">
        <v>0</v>
      </c>
      <c r="AO1789" s="34">
        <v>0</v>
      </c>
      <c r="AP1789" s="34">
        <v>0</v>
      </c>
      <c r="AQ1789" s="34">
        <v>0</v>
      </c>
      <c r="AR1789" s="34">
        <v>1</v>
      </c>
      <c r="AS1789" s="34">
        <v>0</v>
      </c>
      <c r="AT1789" s="34">
        <v>3</v>
      </c>
      <c r="AU1789" s="34">
        <v>11</v>
      </c>
      <c r="AV1789" s="52">
        <v>1362</v>
      </c>
      <c r="AW1789" s="57">
        <v>0</v>
      </c>
      <c r="AX1789" s="58" t="str">
        <f>IF(Tabela3[[#This Row],[Response]]=1, "Aceitou", "Não aceitou")</f>
        <v>Não aceitou</v>
      </c>
      <c r="AY1789" s="55" t="str">
        <f>Tabela3[[#This Row],[Faixa Recência]] &amp; " | " &amp; Tabela3[[#This Row],[Faixa Gasto]] &amp; " | " &amp; Tabela3[[#This Row],[Faixa ticket médio]]</f>
        <v>61-75 dias | R$ 1001-1500 | +R$ 50</v>
      </c>
      <c r="AZ17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89" s="36"/>
    </row>
    <row r="1790" spans="1:54" x14ac:dyDescent="0.25">
      <c r="A1790" s="61">
        <v>1789</v>
      </c>
      <c r="B1790" s="37">
        <v>72071</v>
      </c>
      <c r="C1790" s="34">
        <v>0</v>
      </c>
      <c r="D1790" s="34">
        <v>1</v>
      </c>
      <c r="E1790" s="34">
        <v>4</v>
      </c>
      <c r="F1790" s="58" t="str">
        <f>IF('Base tratada'!$E1790&lt;=15,"0-15 dias",
IF('Base tratada'!$E1790&lt;=30, "16-30 dias",
IF('Base tratada'!$E1790&lt;=45, "31-45 dias",
IF('Base tratada'!$E1790&lt;=60, "46-60 dias",
IF('Base tratada'!$E1790&lt;=75, "61-75 dias", "76-99 dias")))))</f>
        <v>0-15 dias</v>
      </c>
      <c r="G1790" s="38">
        <v>66</v>
      </c>
      <c r="H1790" s="60" t="str">
        <f>IF('Base tratada'!$G1790&lt;=29,"24–29",
IF('Base tratada'!$G1790&lt;=39,"30–39",
IF('Base tratada'!$G1790&lt;=49,"40–49",
IF('Base tratada'!$G1790&lt;=59,"50–59",
IF('Base tratada'!$G1790&lt;=69,"60–69",
"70–80")))))</f>
        <v>60–69</v>
      </c>
      <c r="I1790" s="34">
        <v>2659</v>
      </c>
      <c r="J1790" s="58" t="str">
        <f>IF('Base tratada'!$K1790=1,"Divorciado",
IF('Base tratada'!$L1790=1,"Casado",
IF('Base tratada'!$M1790=1, "Solteiro",
IF('Base tratada'!$N1790=1,"Juntos",
"Viúvo"))))</f>
        <v>Divorciado</v>
      </c>
      <c r="K1790" s="34">
        <v>1</v>
      </c>
      <c r="L1790" s="34">
        <v>0</v>
      </c>
      <c r="M1790" s="34">
        <v>0</v>
      </c>
      <c r="N1790" s="34">
        <v>0</v>
      </c>
      <c r="O1790" s="34">
        <v>0</v>
      </c>
      <c r="P1790" s="34">
        <v>0</v>
      </c>
      <c r="Q1790" s="34">
        <v>0</v>
      </c>
      <c r="R1790" s="34">
        <v>1</v>
      </c>
      <c r="S1790" s="34">
        <v>0</v>
      </c>
      <c r="T1790" s="34">
        <v>0</v>
      </c>
      <c r="U1790" s="35">
        <v>531</v>
      </c>
      <c r="V1790" s="35">
        <v>69</v>
      </c>
      <c r="W1790" s="35">
        <v>300</v>
      </c>
      <c r="X1790" s="35">
        <v>150</v>
      </c>
      <c r="Y1790" s="35">
        <v>138</v>
      </c>
      <c r="Z1790" s="35">
        <v>150</v>
      </c>
      <c r="AA1790" s="34">
        <v>3</v>
      </c>
      <c r="AB1790" s="34">
        <v>2</v>
      </c>
      <c r="AC1790" s="34">
        <v>5</v>
      </c>
      <c r="AD1790" s="34">
        <v>4</v>
      </c>
      <c r="AE1790" s="34">
        <v>8</v>
      </c>
      <c r="AF1790" s="58">
        <f>'Base tratada'!$AC1790+'Base tratada'!$AD1790+'Base tratada'!$AE1790</f>
        <v>17</v>
      </c>
      <c r="AG17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90" s="58" t="str">
        <f>IF('Base tratada'!$AC1790&gt;=MAX('Base tratada'!$AD1790,'Base tratada'!$AE1790),"Web",
IF('Base tratada'!$AD1790&gt;='Base tratada'!$AE1790,"Catalog",
"Store"))</f>
        <v>Store</v>
      </c>
      <c r="AI1790" s="59">
        <f>IF('Base tratada'!$AF1790=0,"0",'Base tratada'!$AK1790/'Base tratada'!$AF1790)</f>
        <v>69.882352941176464</v>
      </c>
      <c r="AJ1790" s="59" t="str">
        <f>IF('Base tratada'!$AI1790=0,"R$ 0",
IF('Base tratada'!$AI1790&lt;=25,"R$ 1–25",
IF('Base tratada'!$AI1790&lt;=50,"R$ 26–50",
"+R$ 50")))</f>
        <v>+R$ 50</v>
      </c>
      <c r="AK1790" s="35">
        <v>1188</v>
      </c>
      <c r="AL1790" s="58" t="str">
        <f>IF('Base tratada'!$AK1790&lt;=100,"R$ 0-100",
IF('Base tratada'!$AK1790&lt;=500,"R$ 101-500",
IF('Base tratada'!$AK1790&lt;=1000,"R$ 501-1000",
IF('Base tratada'!$AK1790&lt;=1500,"R$ 1001-1500",
"+R$ 1500"))))</f>
        <v>R$ 1001-1500</v>
      </c>
      <c r="AM1790" s="34">
        <v>0</v>
      </c>
      <c r="AN1790" s="34">
        <v>0</v>
      </c>
      <c r="AO1790" s="34">
        <v>0</v>
      </c>
      <c r="AP1790" s="34">
        <v>0</v>
      </c>
      <c r="AQ1790" s="34">
        <v>0</v>
      </c>
      <c r="AR1790" s="34">
        <v>0</v>
      </c>
      <c r="AS1790" s="34">
        <v>0</v>
      </c>
      <c r="AT1790" s="34">
        <v>3</v>
      </c>
      <c r="AU1790" s="34">
        <v>11</v>
      </c>
      <c r="AV1790" s="52">
        <v>1038</v>
      </c>
      <c r="AW1790" s="57">
        <v>0</v>
      </c>
      <c r="AX1790" s="58" t="str">
        <f>IF(Tabela3[[#This Row],[Response]]=1, "Aceitou", "Não aceitou")</f>
        <v>Não aceitou</v>
      </c>
      <c r="AY1790" s="55" t="str">
        <f>Tabela3[[#This Row],[Faixa Recência]] &amp; " | " &amp; Tabela3[[#This Row],[Faixa Gasto]] &amp; " | " &amp; Tabela3[[#This Row],[Faixa ticket médio]]</f>
        <v>0-15 dias | R$ 1001-1500 | +R$ 50</v>
      </c>
      <c r="AZ17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790" s="36"/>
    </row>
    <row r="1791" spans="1:54" x14ac:dyDescent="0.25">
      <c r="A1791" s="61">
        <v>1790</v>
      </c>
      <c r="B1791" s="37">
        <v>21840</v>
      </c>
      <c r="C1791" s="34">
        <v>1</v>
      </c>
      <c r="D1791" s="34">
        <v>0</v>
      </c>
      <c r="E1791" s="34">
        <v>80</v>
      </c>
      <c r="F1791" s="58" t="str">
        <f>IF('Base tratada'!$E1791&lt;=15,"0-15 dias",
IF('Base tratada'!$E1791&lt;=30, "16-30 dias",
IF('Base tratada'!$E1791&lt;=45, "31-45 dias",
IF('Base tratada'!$E1791&lt;=60, "46-60 dias",
IF('Base tratada'!$E1791&lt;=75, "61-75 dias", "76-99 dias")))))</f>
        <v>76-99 dias</v>
      </c>
      <c r="G1791" s="38">
        <v>37</v>
      </c>
      <c r="H1791" s="60" t="str">
        <f>IF('Base tratada'!$G1791&lt;=29,"24–29",
IF('Base tratada'!$G1791&lt;=39,"30–39",
IF('Base tratada'!$G1791&lt;=49,"40–49",
IF('Base tratada'!$G1791&lt;=59,"50–59",
IF('Base tratada'!$G1791&lt;=69,"60–69",
"70–80")))))</f>
        <v>30–39</v>
      </c>
      <c r="I1791" s="34">
        <v>2502</v>
      </c>
      <c r="J1791" s="58" t="str">
        <f>IF('Base tratada'!$K1791=1,"Divorciado",
IF('Base tratada'!$L1791=1,"Casado",
IF('Base tratada'!$M1791=1, "Solteiro",
IF('Base tratada'!$N1791=1,"Juntos",
"Viúvo"))))</f>
        <v>Juntos</v>
      </c>
      <c r="K1791" s="34">
        <v>0</v>
      </c>
      <c r="L1791" s="34">
        <v>0</v>
      </c>
      <c r="M1791" s="34">
        <v>0</v>
      </c>
      <c r="N1791" s="34">
        <v>1</v>
      </c>
      <c r="O1791" s="34">
        <v>0</v>
      </c>
      <c r="P1791" s="34">
        <v>0</v>
      </c>
      <c r="Q1791" s="34">
        <v>0</v>
      </c>
      <c r="R1791" s="34">
        <v>0</v>
      </c>
      <c r="S1791" s="34">
        <v>0</v>
      </c>
      <c r="T1791" s="34">
        <v>1</v>
      </c>
      <c r="U1791" s="35">
        <v>17</v>
      </c>
      <c r="V1791" s="35">
        <v>0</v>
      </c>
      <c r="W1791" s="35">
        <v>9</v>
      </c>
      <c r="X1791" s="35">
        <v>0</v>
      </c>
      <c r="Y1791" s="35">
        <v>0</v>
      </c>
      <c r="Z1791" s="35">
        <v>1</v>
      </c>
      <c r="AA1791" s="34">
        <v>1</v>
      </c>
      <c r="AB1791" s="34">
        <v>9</v>
      </c>
      <c r="AC1791" s="34">
        <v>1</v>
      </c>
      <c r="AD1791" s="34">
        <v>0</v>
      </c>
      <c r="AE1791" s="34">
        <v>3</v>
      </c>
      <c r="AF1791" s="58">
        <f>'Base tratada'!$AC1791+'Base tratada'!$AD1791+'Base tratada'!$AE1791</f>
        <v>4</v>
      </c>
      <c r="AG17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91" s="58" t="str">
        <f>IF('Base tratada'!$AC1791&gt;=MAX('Base tratada'!$AD1791,'Base tratada'!$AE1791),"Web",
IF('Base tratada'!$AD1791&gt;='Base tratada'!$AE1791,"Catalog",
"Store"))</f>
        <v>Store</v>
      </c>
      <c r="AI1791" s="59">
        <f>IF('Base tratada'!$AF1791=0,"0",'Base tratada'!$AK1791/'Base tratada'!$AF1791)</f>
        <v>6.5</v>
      </c>
      <c r="AJ1791" s="59" t="str">
        <f>IF('Base tratada'!$AI1791=0,"R$ 0",
IF('Base tratada'!$AI1791&lt;=25,"R$ 1–25",
IF('Base tratada'!$AI1791&lt;=50,"R$ 26–50",
"+R$ 50")))</f>
        <v>R$ 1–25</v>
      </c>
      <c r="AK1791" s="35">
        <v>26</v>
      </c>
      <c r="AL1791" s="58" t="str">
        <f>IF('Base tratada'!$AK1791&lt;=100,"R$ 0-100",
IF('Base tratada'!$AK1791&lt;=500,"R$ 101-500",
IF('Base tratada'!$AK1791&lt;=1000,"R$ 501-1000",
IF('Base tratada'!$AK1791&lt;=1500,"R$ 1001-1500",
"+R$ 1500"))))</f>
        <v>R$ 0-100</v>
      </c>
      <c r="AM1791" s="34">
        <v>0</v>
      </c>
      <c r="AN1791" s="34">
        <v>0</v>
      </c>
      <c r="AO1791" s="34">
        <v>0</v>
      </c>
      <c r="AP1791" s="34">
        <v>0</v>
      </c>
      <c r="AQ1791" s="34">
        <v>0</v>
      </c>
      <c r="AR1791" s="34">
        <v>0</v>
      </c>
      <c r="AS1791" s="34">
        <v>0</v>
      </c>
      <c r="AT1791" s="34">
        <v>3</v>
      </c>
      <c r="AU1791" s="34">
        <v>11</v>
      </c>
      <c r="AV1791" s="52">
        <v>25</v>
      </c>
      <c r="AW1791" s="57">
        <v>0</v>
      </c>
      <c r="AX1791" s="58" t="str">
        <f>IF(Tabela3[[#This Row],[Response]]=1, "Aceitou", "Não aceitou")</f>
        <v>Não aceitou</v>
      </c>
      <c r="AY1791" s="55" t="str">
        <f>Tabela3[[#This Row],[Faixa Recência]] &amp; " | " &amp; Tabela3[[#This Row],[Faixa Gasto]] &amp; " | " &amp; Tabela3[[#This Row],[Faixa ticket médio]]</f>
        <v>76-99 dias | R$ 0-100 | R$ 1–25</v>
      </c>
      <c r="AZ17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1" s="36"/>
    </row>
    <row r="1792" spans="1:54" x14ac:dyDescent="0.25">
      <c r="A1792" s="61">
        <v>1791</v>
      </c>
      <c r="B1792" s="37">
        <v>58582</v>
      </c>
      <c r="C1792" s="34">
        <v>0</v>
      </c>
      <c r="D1792" s="34">
        <v>1</v>
      </c>
      <c r="E1792" s="34">
        <v>15</v>
      </c>
      <c r="F1792" s="58" t="str">
        <f>IF('Base tratada'!$E1792&lt;=15,"0-15 dias",
IF('Base tratada'!$E1792&lt;=30, "16-30 dias",
IF('Base tratada'!$E1792&lt;=45, "31-45 dias",
IF('Base tratada'!$E1792&lt;=60, "46-60 dias",
IF('Base tratada'!$E1792&lt;=75, "61-75 dias", "76-99 dias")))))</f>
        <v>0-15 dias</v>
      </c>
      <c r="G1792" s="38">
        <v>38</v>
      </c>
      <c r="H1792" s="60" t="str">
        <f>IF('Base tratada'!$G1792&lt;=29,"24–29",
IF('Base tratada'!$G1792&lt;=39,"30–39",
IF('Base tratada'!$G1792&lt;=49,"40–49",
IF('Base tratada'!$G1792&lt;=59,"50–59",
IF('Base tratada'!$G1792&lt;=69,"60–69",
"70–80")))))</f>
        <v>30–39</v>
      </c>
      <c r="I1792" s="34">
        <v>2433</v>
      </c>
      <c r="J1792" s="58" t="str">
        <f>IF('Base tratada'!$K1792=1,"Divorciado",
IF('Base tratada'!$L1792=1,"Casado",
IF('Base tratada'!$M1792=1, "Solteiro",
IF('Base tratada'!$N1792=1,"Juntos",
"Viúvo"))))</f>
        <v>Juntos</v>
      </c>
      <c r="K1792" s="34">
        <v>0</v>
      </c>
      <c r="L1792" s="34">
        <v>0</v>
      </c>
      <c r="M1792" s="34">
        <v>0</v>
      </c>
      <c r="N1792" s="34">
        <v>1</v>
      </c>
      <c r="O1792" s="34">
        <v>0</v>
      </c>
      <c r="P1792" s="34">
        <v>1</v>
      </c>
      <c r="Q1792" s="34">
        <v>0</v>
      </c>
      <c r="R1792" s="34">
        <v>0</v>
      </c>
      <c r="S1792" s="34">
        <v>0</v>
      </c>
      <c r="T1792" s="34">
        <v>0</v>
      </c>
      <c r="U1792" s="35">
        <v>402</v>
      </c>
      <c r="V1792" s="35">
        <v>35</v>
      </c>
      <c r="W1792" s="35">
        <v>106</v>
      </c>
      <c r="X1792" s="35">
        <v>101</v>
      </c>
      <c r="Y1792" s="35">
        <v>77</v>
      </c>
      <c r="Z1792" s="35">
        <v>42</v>
      </c>
      <c r="AA1792" s="34">
        <v>2</v>
      </c>
      <c r="AB1792" s="34">
        <v>5</v>
      </c>
      <c r="AC1792" s="34">
        <v>9</v>
      </c>
      <c r="AD1792" s="34">
        <v>2</v>
      </c>
      <c r="AE1792" s="34">
        <v>9</v>
      </c>
      <c r="AF1792" s="58">
        <f>'Base tratada'!$AC1792+'Base tratada'!$AD1792+'Base tratada'!$AE1792</f>
        <v>20</v>
      </c>
      <c r="AG17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92" s="58" t="str">
        <f>IF('Base tratada'!$AC1792&gt;=MAX('Base tratada'!$AD1792,'Base tratada'!$AE1792),"Web",
IF('Base tratada'!$AD1792&gt;='Base tratada'!$AE1792,"Catalog",
"Store"))</f>
        <v>Web</v>
      </c>
      <c r="AI1792" s="59">
        <f>IF('Base tratada'!$AF1792=0,"0",'Base tratada'!$AK1792/'Base tratada'!$AF1792)</f>
        <v>36.049999999999997</v>
      </c>
      <c r="AJ1792" s="59" t="str">
        <f>IF('Base tratada'!$AI1792=0,"R$ 0",
IF('Base tratada'!$AI1792&lt;=25,"R$ 1–25",
IF('Base tratada'!$AI1792&lt;=50,"R$ 26–50",
"+R$ 50")))</f>
        <v>R$ 26–50</v>
      </c>
      <c r="AK1792" s="35">
        <v>721</v>
      </c>
      <c r="AL1792" s="58" t="str">
        <f>IF('Base tratada'!$AK1792&lt;=100,"R$ 0-100",
IF('Base tratada'!$AK1792&lt;=500,"R$ 101-500",
IF('Base tratada'!$AK1792&lt;=1000,"R$ 501-1000",
IF('Base tratada'!$AK1792&lt;=1500,"R$ 1001-1500",
"+R$ 1500"))))</f>
        <v>R$ 501-1000</v>
      </c>
      <c r="AM1792" s="34">
        <v>0</v>
      </c>
      <c r="AN1792" s="34">
        <v>0</v>
      </c>
      <c r="AO1792" s="34">
        <v>0</v>
      </c>
      <c r="AP1792" s="34">
        <v>1</v>
      </c>
      <c r="AQ1792" s="34">
        <v>0</v>
      </c>
      <c r="AR1792" s="34">
        <v>1</v>
      </c>
      <c r="AS1792" s="34">
        <v>0</v>
      </c>
      <c r="AT1792" s="34">
        <v>3</v>
      </c>
      <c r="AU1792" s="34">
        <v>11</v>
      </c>
      <c r="AV1792" s="52">
        <v>679</v>
      </c>
      <c r="AW1792" s="57">
        <v>0</v>
      </c>
      <c r="AX1792" s="58" t="str">
        <f>IF(Tabela3[[#This Row],[Response]]=1, "Aceitou", "Não aceitou")</f>
        <v>Não aceitou</v>
      </c>
      <c r="AY1792" s="55" t="str">
        <f>Tabela3[[#This Row],[Faixa Recência]] &amp; " | " &amp; Tabela3[[#This Row],[Faixa Gasto]] &amp; " | " &amp; Tabela3[[#This Row],[Faixa ticket médio]]</f>
        <v>0-15 dias | R$ 501-1000 | R$ 26–50</v>
      </c>
      <c r="AZ17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2" s="36"/>
    </row>
    <row r="1793" spans="1:54" x14ac:dyDescent="0.25">
      <c r="A1793" s="61">
        <v>1792</v>
      </c>
      <c r="B1793" s="37">
        <v>72282</v>
      </c>
      <c r="C1793" s="34">
        <v>0</v>
      </c>
      <c r="D1793" s="34">
        <v>0</v>
      </c>
      <c r="E1793" s="34">
        <v>70</v>
      </c>
      <c r="F1793" s="58" t="str">
        <f>IF('Base tratada'!$E1793&lt;=15,"0-15 dias",
IF('Base tratada'!$E1793&lt;=30, "16-30 dias",
IF('Base tratada'!$E1793&lt;=45, "31-45 dias",
IF('Base tratada'!$E1793&lt;=60, "46-60 dias",
IF('Base tratada'!$E1793&lt;=75, "61-75 dias", "76-99 dias")))))</f>
        <v>61-75 dias</v>
      </c>
      <c r="G1793" s="38">
        <v>69</v>
      </c>
      <c r="H1793" s="60" t="str">
        <f>IF('Base tratada'!$G1793&lt;=29,"24–29",
IF('Base tratada'!$G1793&lt;=39,"30–39",
IF('Base tratada'!$G1793&lt;=49,"40–49",
IF('Base tratada'!$G1793&lt;=59,"50–59",
IF('Base tratada'!$G1793&lt;=69,"60–69",
"70–80")))))</f>
        <v>60–69</v>
      </c>
      <c r="I1793" s="34">
        <v>2504</v>
      </c>
      <c r="J1793" s="58" t="str">
        <f>IF('Base tratada'!$K1793=1,"Divorciado",
IF('Base tratada'!$L1793=1,"Casado",
IF('Base tratada'!$M1793=1, "Solteiro",
IF('Base tratada'!$N1793=1,"Juntos",
"Viúvo"))))</f>
        <v>Solteiro</v>
      </c>
      <c r="K1793" s="34">
        <v>0</v>
      </c>
      <c r="L1793" s="34">
        <v>0</v>
      </c>
      <c r="M1793" s="34">
        <v>1</v>
      </c>
      <c r="N1793" s="34">
        <v>0</v>
      </c>
      <c r="O1793" s="34">
        <v>0</v>
      </c>
      <c r="P1793" s="34">
        <v>0</v>
      </c>
      <c r="Q1793" s="34">
        <v>0</v>
      </c>
      <c r="R1793" s="34">
        <v>1</v>
      </c>
      <c r="S1793" s="34">
        <v>0</v>
      </c>
      <c r="T1793" s="34">
        <v>0</v>
      </c>
      <c r="U1793" s="35">
        <v>503</v>
      </c>
      <c r="V1793" s="35">
        <v>27</v>
      </c>
      <c r="W1793" s="35">
        <v>419</v>
      </c>
      <c r="X1793" s="35">
        <v>90</v>
      </c>
      <c r="Y1793" s="35">
        <v>139</v>
      </c>
      <c r="Z1793" s="35">
        <v>153</v>
      </c>
      <c r="AA1793" s="34">
        <v>1</v>
      </c>
      <c r="AB1793" s="34">
        <v>7</v>
      </c>
      <c r="AC1793" s="34">
        <v>5</v>
      </c>
      <c r="AD1793" s="34">
        <v>7</v>
      </c>
      <c r="AE1793" s="34">
        <v>9</v>
      </c>
      <c r="AF1793" s="58">
        <f>'Base tratada'!$AC1793+'Base tratada'!$AD1793+'Base tratada'!$AE1793</f>
        <v>21</v>
      </c>
      <c r="AG17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793" s="58" t="str">
        <f>IF('Base tratada'!$AC1793&gt;=MAX('Base tratada'!$AD1793,'Base tratada'!$AE1793),"Web",
IF('Base tratada'!$AD1793&gt;='Base tratada'!$AE1793,"Catalog",
"Store"))</f>
        <v>Store</v>
      </c>
      <c r="AI1793" s="59">
        <f>IF('Base tratada'!$AF1793=0,"0",'Base tratada'!$AK1793/'Base tratada'!$AF1793)</f>
        <v>56.095238095238095</v>
      </c>
      <c r="AJ1793" s="59" t="str">
        <f>IF('Base tratada'!$AI1793=0,"R$ 0",
IF('Base tratada'!$AI1793&lt;=25,"R$ 1–25",
IF('Base tratada'!$AI1793&lt;=50,"R$ 26–50",
"+R$ 50")))</f>
        <v>+R$ 50</v>
      </c>
      <c r="AK1793" s="35">
        <v>1178</v>
      </c>
      <c r="AL1793" s="58" t="str">
        <f>IF('Base tratada'!$AK1793&lt;=100,"R$ 0-100",
IF('Base tratada'!$AK1793&lt;=500,"R$ 101-500",
IF('Base tratada'!$AK1793&lt;=1000,"R$ 501-1000",
IF('Base tratada'!$AK1793&lt;=1500,"R$ 1001-1500",
"+R$ 1500"))))</f>
        <v>R$ 1001-1500</v>
      </c>
      <c r="AM1793" s="34">
        <v>0</v>
      </c>
      <c r="AN1793" s="34">
        <v>0</v>
      </c>
      <c r="AO1793" s="34">
        <v>0</v>
      </c>
      <c r="AP1793" s="34">
        <v>0</v>
      </c>
      <c r="AQ1793" s="34">
        <v>0</v>
      </c>
      <c r="AR1793" s="34">
        <v>0</v>
      </c>
      <c r="AS1793" s="34">
        <v>0</v>
      </c>
      <c r="AT1793" s="34">
        <v>3</v>
      </c>
      <c r="AU1793" s="34">
        <v>11</v>
      </c>
      <c r="AV1793" s="52">
        <v>1025</v>
      </c>
      <c r="AW1793" s="57">
        <v>1</v>
      </c>
      <c r="AX1793" s="58" t="str">
        <f>IF(Tabela3[[#This Row],[Response]]=1, "Aceitou", "Não aceitou")</f>
        <v>Aceitou</v>
      </c>
      <c r="AY1793" s="55" t="str">
        <f>Tabela3[[#This Row],[Faixa Recência]] &amp; " | " &amp; Tabela3[[#This Row],[Faixa Gasto]] &amp; " | " &amp; Tabela3[[#This Row],[Faixa ticket médio]]</f>
        <v>61-75 dias | R$ 1001-1500 | +R$ 50</v>
      </c>
      <c r="AZ17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3" s="36"/>
    </row>
    <row r="1794" spans="1:54" x14ac:dyDescent="0.25">
      <c r="A1794" s="61">
        <v>1793</v>
      </c>
      <c r="B1794" s="37">
        <v>50387</v>
      </c>
      <c r="C1794" s="34">
        <v>0</v>
      </c>
      <c r="D1794" s="34">
        <v>2</v>
      </c>
      <c r="E1794" s="34">
        <v>91</v>
      </c>
      <c r="F1794" s="58" t="str">
        <f>IF('Base tratada'!$E1794&lt;=15,"0-15 dias",
IF('Base tratada'!$E1794&lt;=30, "16-30 dias",
IF('Base tratada'!$E1794&lt;=45, "31-45 dias",
IF('Base tratada'!$E1794&lt;=60, "46-60 dias",
IF('Base tratada'!$E1794&lt;=75, "61-75 dias", "76-99 dias")))))</f>
        <v>76-99 dias</v>
      </c>
      <c r="G1794" s="38">
        <v>64</v>
      </c>
      <c r="H1794" s="60" t="str">
        <f>IF('Base tratada'!$G1794&lt;=29,"24–29",
IF('Base tratada'!$G1794&lt;=39,"30–39",
IF('Base tratada'!$G1794&lt;=49,"40–49",
IF('Base tratada'!$G1794&lt;=59,"50–59",
IF('Base tratada'!$G1794&lt;=69,"60–69",
"70–80")))))</f>
        <v>60–69</v>
      </c>
      <c r="I1794" s="34">
        <v>2461</v>
      </c>
      <c r="J1794" s="58" t="str">
        <f>IF('Base tratada'!$K1794=1,"Divorciado",
IF('Base tratada'!$L1794=1,"Casado",
IF('Base tratada'!$M1794=1, "Solteiro",
IF('Base tratada'!$N1794=1,"Juntos",
"Viúvo"))))</f>
        <v>Casado</v>
      </c>
      <c r="K1794" s="34">
        <v>0</v>
      </c>
      <c r="L1794" s="34">
        <v>1</v>
      </c>
      <c r="M1794" s="34">
        <v>0</v>
      </c>
      <c r="N1794" s="34">
        <v>0</v>
      </c>
      <c r="O1794" s="34">
        <v>0</v>
      </c>
      <c r="P1794" s="34">
        <v>0</v>
      </c>
      <c r="Q1794" s="34">
        <v>0</v>
      </c>
      <c r="R1794" s="34">
        <v>1</v>
      </c>
      <c r="S1794" s="34">
        <v>0</v>
      </c>
      <c r="T1794" s="34">
        <v>0</v>
      </c>
      <c r="U1794" s="35">
        <v>369</v>
      </c>
      <c r="V1794" s="35">
        <v>9</v>
      </c>
      <c r="W1794" s="35">
        <v>87</v>
      </c>
      <c r="X1794" s="35">
        <v>12</v>
      </c>
      <c r="Y1794" s="35">
        <v>14</v>
      </c>
      <c r="Z1794" s="35">
        <v>34</v>
      </c>
      <c r="AA1794" s="34">
        <v>3</v>
      </c>
      <c r="AB1794" s="34">
        <v>5</v>
      </c>
      <c r="AC1794" s="34">
        <v>6</v>
      </c>
      <c r="AD1794" s="34">
        <v>2</v>
      </c>
      <c r="AE1794" s="34">
        <v>8</v>
      </c>
      <c r="AF1794" s="58">
        <f>'Base tratada'!$AC1794+'Base tratada'!$AD1794+'Base tratada'!$AE1794</f>
        <v>16</v>
      </c>
      <c r="AG17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94" s="58" t="str">
        <f>IF('Base tratada'!$AC1794&gt;=MAX('Base tratada'!$AD1794,'Base tratada'!$AE1794),"Web",
IF('Base tratada'!$AD1794&gt;='Base tratada'!$AE1794,"Catalog",
"Store"))</f>
        <v>Store</v>
      </c>
      <c r="AI1794" s="59">
        <f>IF('Base tratada'!$AF1794=0,"0",'Base tratada'!$AK1794/'Base tratada'!$AF1794)</f>
        <v>30.6875</v>
      </c>
      <c r="AJ1794" s="59" t="str">
        <f>IF('Base tratada'!$AI1794=0,"R$ 0",
IF('Base tratada'!$AI1794&lt;=25,"R$ 1–25",
IF('Base tratada'!$AI1794&lt;=50,"R$ 26–50",
"+R$ 50")))</f>
        <v>R$ 26–50</v>
      </c>
      <c r="AK1794" s="35">
        <v>491</v>
      </c>
      <c r="AL1794" s="58" t="str">
        <f>IF('Base tratada'!$AK1794&lt;=100,"R$ 0-100",
IF('Base tratada'!$AK1794&lt;=500,"R$ 101-500",
IF('Base tratada'!$AK1794&lt;=1000,"R$ 501-1000",
IF('Base tratada'!$AK1794&lt;=1500,"R$ 1001-1500",
"+R$ 1500"))))</f>
        <v>R$ 101-500</v>
      </c>
      <c r="AM1794" s="34">
        <v>0</v>
      </c>
      <c r="AN1794" s="34">
        <v>0</v>
      </c>
      <c r="AO1794" s="34">
        <v>0</v>
      </c>
      <c r="AP1794" s="34">
        <v>0</v>
      </c>
      <c r="AQ1794" s="34">
        <v>0</v>
      </c>
      <c r="AR1794" s="34">
        <v>0</v>
      </c>
      <c r="AS1794" s="34">
        <v>0</v>
      </c>
      <c r="AT1794" s="34">
        <v>3</v>
      </c>
      <c r="AU1794" s="34">
        <v>11</v>
      </c>
      <c r="AV1794" s="52">
        <v>457</v>
      </c>
      <c r="AW1794" s="57">
        <v>0</v>
      </c>
      <c r="AX1794" s="58" t="str">
        <f>IF(Tabela3[[#This Row],[Response]]=1, "Aceitou", "Não aceitou")</f>
        <v>Não aceitou</v>
      </c>
      <c r="AY1794" s="55" t="str">
        <f>Tabela3[[#This Row],[Faixa Recência]] &amp; " | " &amp; Tabela3[[#This Row],[Faixa Gasto]] &amp; " | " &amp; Tabela3[[#This Row],[Faixa ticket médio]]</f>
        <v>76-99 dias | R$ 101-500 | R$ 26–50</v>
      </c>
      <c r="AZ17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4" s="36"/>
    </row>
    <row r="1795" spans="1:54" x14ac:dyDescent="0.25">
      <c r="A1795" s="61">
        <v>1794</v>
      </c>
      <c r="B1795" s="37">
        <v>32583</v>
      </c>
      <c r="C1795" s="34">
        <v>1</v>
      </c>
      <c r="D1795" s="34">
        <v>1</v>
      </c>
      <c r="E1795" s="34">
        <v>10</v>
      </c>
      <c r="F1795" s="58" t="str">
        <f>IF('Base tratada'!$E1795&lt;=15,"0-15 dias",
IF('Base tratada'!$E1795&lt;=30, "16-30 dias",
IF('Base tratada'!$E1795&lt;=45, "31-45 dias",
IF('Base tratada'!$E1795&lt;=60, "46-60 dias",
IF('Base tratada'!$E1795&lt;=75, "61-75 dias", "76-99 dias")))))</f>
        <v>0-15 dias</v>
      </c>
      <c r="G1795" s="38">
        <v>59</v>
      </c>
      <c r="H1795" s="60" t="str">
        <f>IF('Base tratada'!$G1795&lt;=29,"24–29",
IF('Base tratada'!$G1795&lt;=39,"30–39",
IF('Base tratada'!$G1795&lt;=49,"40–49",
IF('Base tratada'!$G1795&lt;=59,"50–59",
IF('Base tratada'!$G1795&lt;=69,"60–69",
"70–80")))))</f>
        <v>50–59</v>
      </c>
      <c r="I1795" s="34">
        <v>2173</v>
      </c>
      <c r="J1795" s="58" t="str">
        <f>IF('Base tratada'!$K1795=1,"Divorciado",
IF('Base tratada'!$L1795=1,"Casado",
IF('Base tratada'!$M1795=1, "Solteiro",
IF('Base tratada'!$N1795=1,"Juntos",
"Viúvo"))))</f>
        <v>Juntos</v>
      </c>
      <c r="K1795" s="34">
        <v>0</v>
      </c>
      <c r="L1795" s="34">
        <v>0</v>
      </c>
      <c r="M1795" s="34">
        <v>0</v>
      </c>
      <c r="N1795" s="34">
        <v>1</v>
      </c>
      <c r="O1795" s="34">
        <v>0</v>
      </c>
      <c r="P1795" s="34">
        <v>0</v>
      </c>
      <c r="Q1795" s="34">
        <v>0</v>
      </c>
      <c r="R1795" s="34">
        <v>0</v>
      </c>
      <c r="S1795" s="34">
        <v>0</v>
      </c>
      <c r="T1795" s="34">
        <v>1</v>
      </c>
      <c r="U1795" s="35">
        <v>5</v>
      </c>
      <c r="V1795" s="35">
        <v>0</v>
      </c>
      <c r="W1795" s="35">
        <v>3</v>
      </c>
      <c r="X1795" s="35">
        <v>0</v>
      </c>
      <c r="Y1795" s="35">
        <v>0</v>
      </c>
      <c r="Z1795" s="35">
        <v>1</v>
      </c>
      <c r="AA1795" s="34">
        <v>1</v>
      </c>
      <c r="AB1795" s="34">
        <v>7</v>
      </c>
      <c r="AC1795" s="34">
        <v>1</v>
      </c>
      <c r="AD1795" s="34">
        <v>0</v>
      </c>
      <c r="AE1795" s="34">
        <v>2</v>
      </c>
      <c r="AF1795" s="58">
        <f>'Base tratada'!$AC1795+'Base tratada'!$AD1795+'Base tratada'!$AE1795</f>
        <v>3</v>
      </c>
      <c r="AG17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795" s="58" t="str">
        <f>IF('Base tratada'!$AC1795&gt;=MAX('Base tratada'!$AD1795,'Base tratada'!$AE1795),"Web",
IF('Base tratada'!$AD1795&gt;='Base tratada'!$AE1795,"Catalog",
"Store"))</f>
        <v>Store</v>
      </c>
      <c r="AI1795" s="59">
        <f>IF('Base tratada'!$AF1795=0,"0",'Base tratada'!$AK1795/'Base tratada'!$AF1795)</f>
        <v>2.6666666666666665</v>
      </c>
      <c r="AJ1795" s="59" t="str">
        <f>IF('Base tratada'!$AI1795=0,"R$ 0",
IF('Base tratada'!$AI1795&lt;=25,"R$ 1–25",
IF('Base tratada'!$AI1795&lt;=50,"R$ 26–50",
"+R$ 50")))</f>
        <v>R$ 1–25</v>
      </c>
      <c r="AK1795" s="35">
        <v>8</v>
      </c>
      <c r="AL1795" s="58" t="str">
        <f>IF('Base tratada'!$AK1795&lt;=100,"R$ 0-100",
IF('Base tratada'!$AK1795&lt;=500,"R$ 101-500",
IF('Base tratada'!$AK1795&lt;=1000,"R$ 501-1000",
IF('Base tratada'!$AK1795&lt;=1500,"R$ 1001-1500",
"+R$ 1500"))))</f>
        <v>R$ 0-100</v>
      </c>
      <c r="AM1795" s="34">
        <v>0</v>
      </c>
      <c r="AN1795" s="34">
        <v>0</v>
      </c>
      <c r="AO1795" s="34">
        <v>0</v>
      </c>
      <c r="AP1795" s="34">
        <v>0</v>
      </c>
      <c r="AQ1795" s="34">
        <v>0</v>
      </c>
      <c r="AR1795" s="34">
        <v>0</v>
      </c>
      <c r="AS1795" s="34">
        <v>0</v>
      </c>
      <c r="AT1795" s="34">
        <v>3</v>
      </c>
      <c r="AU1795" s="34">
        <v>11</v>
      </c>
      <c r="AV1795" s="52">
        <v>7</v>
      </c>
      <c r="AW1795" s="57">
        <v>0</v>
      </c>
      <c r="AX1795" s="58" t="str">
        <f>IF(Tabela3[[#This Row],[Response]]=1, "Aceitou", "Não aceitou")</f>
        <v>Não aceitou</v>
      </c>
      <c r="AY1795" s="55" t="str">
        <f>Tabela3[[#This Row],[Faixa Recência]] &amp; " | " &amp; Tabela3[[#This Row],[Faixa Gasto]] &amp; " | " &amp; Tabela3[[#This Row],[Faixa ticket médio]]</f>
        <v>0-15 dias | R$ 0-100 | R$ 1–25</v>
      </c>
      <c r="AZ17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5" s="36"/>
    </row>
    <row r="1796" spans="1:54" x14ac:dyDescent="0.25">
      <c r="A1796" s="61">
        <v>1795</v>
      </c>
      <c r="B1796" s="37">
        <v>62568</v>
      </c>
      <c r="C1796" s="34">
        <v>0</v>
      </c>
      <c r="D1796" s="34">
        <v>1</v>
      </c>
      <c r="E1796" s="34">
        <v>99</v>
      </c>
      <c r="F1796" s="58" t="str">
        <f>IF('Base tratada'!$E1796&lt;=15,"0-15 dias",
IF('Base tratada'!$E1796&lt;=30, "16-30 dias",
IF('Base tratada'!$E1796&lt;=45, "31-45 dias",
IF('Base tratada'!$E1796&lt;=60, "46-60 dias",
IF('Base tratada'!$E1796&lt;=75, "61-75 dias", "76-99 dias")))))</f>
        <v>76-99 dias</v>
      </c>
      <c r="G1796" s="38">
        <v>58</v>
      </c>
      <c r="H1796" s="60" t="str">
        <f>IF('Base tratada'!$G1796&lt;=29,"24–29",
IF('Base tratada'!$G1796&lt;=39,"30–39",
IF('Base tratada'!$G1796&lt;=49,"40–49",
IF('Base tratada'!$G1796&lt;=59,"50–59",
IF('Base tratada'!$G1796&lt;=69,"60–69",
"70–80")))))</f>
        <v>50–59</v>
      </c>
      <c r="I1796" s="34">
        <v>2242</v>
      </c>
      <c r="J1796" s="58" t="str">
        <f>IF('Base tratada'!$K1796=1,"Divorciado",
IF('Base tratada'!$L1796=1,"Casado",
IF('Base tratada'!$M1796=1, "Solteiro",
IF('Base tratada'!$N1796=1,"Juntos",
"Viúvo"))))</f>
        <v>Juntos</v>
      </c>
      <c r="K1796" s="34">
        <v>0</v>
      </c>
      <c r="L1796" s="34">
        <v>0</v>
      </c>
      <c r="M1796" s="34">
        <v>0</v>
      </c>
      <c r="N1796" s="34">
        <v>1</v>
      </c>
      <c r="O1796" s="34">
        <v>0</v>
      </c>
      <c r="P1796" s="34">
        <v>0</v>
      </c>
      <c r="Q1796" s="34">
        <v>0</v>
      </c>
      <c r="R1796" s="34">
        <v>1</v>
      </c>
      <c r="S1796" s="34">
        <v>0</v>
      </c>
      <c r="T1796" s="34">
        <v>0</v>
      </c>
      <c r="U1796" s="35">
        <v>362</v>
      </c>
      <c r="V1796" s="35">
        <v>17</v>
      </c>
      <c r="W1796" s="35">
        <v>398</v>
      </c>
      <c r="X1796" s="35">
        <v>80</v>
      </c>
      <c r="Y1796" s="35">
        <v>35</v>
      </c>
      <c r="Z1796" s="35">
        <v>61</v>
      </c>
      <c r="AA1796" s="34">
        <v>3</v>
      </c>
      <c r="AB1796" s="34">
        <v>4</v>
      </c>
      <c r="AC1796" s="34">
        <v>5</v>
      </c>
      <c r="AD1796" s="34">
        <v>3</v>
      </c>
      <c r="AE1796" s="34">
        <v>5</v>
      </c>
      <c r="AF1796" s="58">
        <f>'Base tratada'!$AC1796+'Base tratada'!$AD1796+'Base tratada'!$AE1796</f>
        <v>13</v>
      </c>
      <c r="AG17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796" s="58" t="str">
        <f>IF('Base tratada'!$AC1796&gt;=MAX('Base tratada'!$AD1796,'Base tratada'!$AE1796),"Web",
IF('Base tratada'!$AD1796&gt;='Base tratada'!$AE1796,"Catalog",
"Store"))</f>
        <v>Web</v>
      </c>
      <c r="AI1796" s="59">
        <f>IF('Base tratada'!$AF1796=0,"0",'Base tratada'!$AK1796/'Base tratada'!$AF1796)</f>
        <v>68.615384615384613</v>
      </c>
      <c r="AJ1796" s="59" t="str">
        <f>IF('Base tratada'!$AI1796=0,"R$ 0",
IF('Base tratada'!$AI1796&lt;=25,"R$ 1–25",
IF('Base tratada'!$AI1796&lt;=50,"R$ 26–50",
"+R$ 50")))</f>
        <v>+R$ 50</v>
      </c>
      <c r="AK1796" s="35">
        <v>892</v>
      </c>
      <c r="AL1796" s="58" t="str">
        <f>IF('Base tratada'!$AK1796&lt;=100,"R$ 0-100",
IF('Base tratada'!$AK1796&lt;=500,"R$ 101-500",
IF('Base tratada'!$AK1796&lt;=1000,"R$ 501-1000",
IF('Base tratada'!$AK1796&lt;=1500,"R$ 1001-1500",
"+R$ 1500"))))</f>
        <v>R$ 501-1000</v>
      </c>
      <c r="AM1796" s="34">
        <v>1</v>
      </c>
      <c r="AN1796" s="34">
        <v>0</v>
      </c>
      <c r="AO1796" s="34">
        <v>0</v>
      </c>
      <c r="AP1796" s="34">
        <v>0</v>
      </c>
      <c r="AQ1796" s="34">
        <v>0</v>
      </c>
      <c r="AR1796" s="34">
        <v>1</v>
      </c>
      <c r="AS1796" s="34">
        <v>0</v>
      </c>
      <c r="AT1796" s="34">
        <v>3</v>
      </c>
      <c r="AU1796" s="34">
        <v>11</v>
      </c>
      <c r="AV1796" s="52">
        <v>831</v>
      </c>
      <c r="AW1796" s="57">
        <v>0</v>
      </c>
      <c r="AX1796" s="58" t="str">
        <f>IF(Tabela3[[#This Row],[Response]]=1, "Aceitou", "Não aceitou")</f>
        <v>Não aceitou</v>
      </c>
      <c r="AY1796" s="55" t="str">
        <f>Tabela3[[#This Row],[Faixa Recência]] &amp; " | " &amp; Tabela3[[#This Row],[Faixa Gasto]] &amp; " | " &amp; Tabela3[[#This Row],[Faixa ticket médio]]</f>
        <v>76-99 dias | R$ 501-1000 | +R$ 50</v>
      </c>
      <c r="AZ17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6" s="36"/>
    </row>
    <row r="1797" spans="1:54" x14ac:dyDescent="0.25">
      <c r="A1797" s="61">
        <v>1796</v>
      </c>
      <c r="B1797" s="37">
        <v>44635</v>
      </c>
      <c r="C1797" s="34">
        <v>1</v>
      </c>
      <c r="D1797" s="34">
        <v>1</v>
      </c>
      <c r="E1797" s="34">
        <v>25</v>
      </c>
      <c r="F1797" s="58" t="str">
        <f>IF('Base tratada'!$E1797&lt;=15,"0-15 dias",
IF('Base tratada'!$E1797&lt;=30, "16-30 dias",
IF('Base tratada'!$E1797&lt;=45, "31-45 dias",
IF('Base tratada'!$E1797&lt;=60, "46-60 dias",
IF('Base tratada'!$E1797&lt;=75, "61-75 dias", "76-99 dias")))))</f>
        <v>16-30 dias</v>
      </c>
      <c r="G1797" s="38">
        <v>49</v>
      </c>
      <c r="H1797" s="60" t="str">
        <f>IF('Base tratada'!$G1797&lt;=29,"24–29",
IF('Base tratada'!$G1797&lt;=39,"30–39",
IF('Base tratada'!$G1797&lt;=49,"40–49",
IF('Base tratada'!$G1797&lt;=59,"50–59",
IF('Base tratada'!$G1797&lt;=69,"60–69",
"70–80")))))</f>
        <v>40–49</v>
      </c>
      <c r="I1797" s="34">
        <v>2420</v>
      </c>
      <c r="J1797" s="58" t="str">
        <f>IF('Base tratada'!$K1797=1,"Divorciado",
IF('Base tratada'!$L1797=1,"Casado",
IF('Base tratada'!$M1797=1, "Solteiro",
IF('Base tratada'!$N1797=1,"Juntos",
"Viúvo"))))</f>
        <v>Divorciado</v>
      </c>
      <c r="K1797" s="34">
        <v>1</v>
      </c>
      <c r="L1797" s="34">
        <v>0</v>
      </c>
      <c r="M1797" s="34">
        <v>0</v>
      </c>
      <c r="N1797" s="34">
        <v>0</v>
      </c>
      <c r="O1797" s="34">
        <v>0</v>
      </c>
      <c r="P1797" s="34">
        <v>0</v>
      </c>
      <c r="Q1797" s="34">
        <v>0</v>
      </c>
      <c r="R1797" s="34">
        <v>0</v>
      </c>
      <c r="S1797" s="34">
        <v>1</v>
      </c>
      <c r="T1797" s="34">
        <v>0</v>
      </c>
      <c r="U1797" s="35">
        <v>56</v>
      </c>
      <c r="V1797" s="35">
        <v>0</v>
      </c>
      <c r="W1797" s="35">
        <v>9</v>
      </c>
      <c r="X1797" s="35">
        <v>0</v>
      </c>
      <c r="Y1797" s="35">
        <v>0</v>
      </c>
      <c r="Z1797" s="35">
        <v>3</v>
      </c>
      <c r="AA1797" s="34">
        <v>2</v>
      </c>
      <c r="AB1797" s="34">
        <v>7</v>
      </c>
      <c r="AC1797" s="34">
        <v>2</v>
      </c>
      <c r="AD1797" s="34">
        <v>0</v>
      </c>
      <c r="AE1797" s="34">
        <v>3</v>
      </c>
      <c r="AF1797" s="58">
        <f>'Base tratada'!$AC1797+'Base tratada'!$AD1797+'Base tratada'!$AE1797</f>
        <v>5</v>
      </c>
      <c r="AG17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97" s="58" t="str">
        <f>IF('Base tratada'!$AC1797&gt;=MAX('Base tratada'!$AD1797,'Base tratada'!$AE1797),"Web",
IF('Base tratada'!$AD1797&gt;='Base tratada'!$AE1797,"Catalog",
"Store"))</f>
        <v>Store</v>
      </c>
      <c r="AI1797" s="59">
        <f>IF('Base tratada'!$AF1797=0,"0",'Base tratada'!$AK1797/'Base tratada'!$AF1797)</f>
        <v>13</v>
      </c>
      <c r="AJ1797" s="59" t="str">
        <f>IF('Base tratada'!$AI1797=0,"R$ 0",
IF('Base tratada'!$AI1797&lt;=25,"R$ 1–25",
IF('Base tratada'!$AI1797&lt;=50,"R$ 26–50",
"+R$ 50")))</f>
        <v>R$ 1–25</v>
      </c>
      <c r="AK1797" s="35">
        <v>65</v>
      </c>
      <c r="AL1797" s="58" t="str">
        <f>IF('Base tratada'!$AK1797&lt;=100,"R$ 0-100",
IF('Base tratada'!$AK1797&lt;=500,"R$ 101-500",
IF('Base tratada'!$AK1797&lt;=1000,"R$ 501-1000",
IF('Base tratada'!$AK1797&lt;=1500,"R$ 1001-1500",
"+R$ 1500"))))</f>
        <v>R$ 0-100</v>
      </c>
      <c r="AM1797" s="34">
        <v>0</v>
      </c>
      <c r="AN1797" s="34">
        <v>0</v>
      </c>
      <c r="AO1797" s="34">
        <v>0</v>
      </c>
      <c r="AP1797" s="34">
        <v>0</v>
      </c>
      <c r="AQ1797" s="34">
        <v>0</v>
      </c>
      <c r="AR1797" s="34">
        <v>0</v>
      </c>
      <c r="AS1797" s="34">
        <v>0</v>
      </c>
      <c r="AT1797" s="34">
        <v>3</v>
      </c>
      <c r="AU1797" s="34">
        <v>11</v>
      </c>
      <c r="AV1797" s="52">
        <v>62</v>
      </c>
      <c r="AW1797" s="57">
        <v>0</v>
      </c>
      <c r="AX1797" s="58" t="str">
        <f>IF(Tabela3[[#This Row],[Response]]=1, "Aceitou", "Não aceitou")</f>
        <v>Não aceitou</v>
      </c>
      <c r="AY1797" s="55" t="str">
        <f>Tabela3[[#This Row],[Faixa Recência]] &amp; " | " &amp; Tabela3[[#This Row],[Faixa Gasto]] &amp; " | " &amp; Tabela3[[#This Row],[Faixa ticket médio]]</f>
        <v>16-30 dias | R$ 0-100 | R$ 1–25</v>
      </c>
      <c r="AZ17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7" s="36"/>
    </row>
    <row r="1798" spans="1:54" x14ac:dyDescent="0.25">
      <c r="A1798" s="61">
        <v>1797</v>
      </c>
      <c r="B1798" s="37">
        <v>33316</v>
      </c>
      <c r="C1798" s="34">
        <v>1</v>
      </c>
      <c r="D1798" s="34">
        <v>1</v>
      </c>
      <c r="E1798" s="34">
        <v>34</v>
      </c>
      <c r="F1798" s="58" t="str">
        <f>IF('Base tratada'!$E1798&lt;=15,"0-15 dias",
IF('Base tratada'!$E1798&lt;=30, "16-30 dias",
IF('Base tratada'!$E1798&lt;=45, "31-45 dias",
IF('Base tratada'!$E1798&lt;=60, "46-60 dias",
IF('Base tratada'!$E1798&lt;=75, "61-75 dias", "76-99 dias")))))</f>
        <v>31-45 dias</v>
      </c>
      <c r="G1798" s="38">
        <v>49</v>
      </c>
      <c r="H1798" s="60" t="str">
        <f>IF('Base tratada'!$G1798&lt;=29,"24–29",
IF('Base tratada'!$G1798&lt;=39,"30–39",
IF('Base tratada'!$G1798&lt;=49,"40–49",
IF('Base tratada'!$G1798&lt;=59,"50–59",
IF('Base tratada'!$G1798&lt;=69,"60–69",
"70–80")))))</f>
        <v>40–49</v>
      </c>
      <c r="I1798" s="34">
        <v>2427</v>
      </c>
      <c r="J1798" s="58" t="str">
        <f>IF('Base tratada'!$K1798=1,"Divorciado",
IF('Base tratada'!$L1798=1,"Casado",
IF('Base tratada'!$M1798=1, "Solteiro",
IF('Base tratada'!$N1798=1,"Juntos",
"Viúvo"))))</f>
        <v>Solteiro</v>
      </c>
      <c r="K1798" s="34">
        <v>0</v>
      </c>
      <c r="L1798" s="34">
        <v>0</v>
      </c>
      <c r="M1798" s="34">
        <v>1</v>
      </c>
      <c r="N1798" s="34">
        <v>0</v>
      </c>
      <c r="O1798" s="34">
        <v>0</v>
      </c>
      <c r="P1798" s="34">
        <v>0</v>
      </c>
      <c r="Q1798" s="34">
        <v>0</v>
      </c>
      <c r="R1798" s="34">
        <v>0</v>
      </c>
      <c r="S1798" s="34">
        <v>1</v>
      </c>
      <c r="T1798" s="34">
        <v>0</v>
      </c>
      <c r="U1798" s="35">
        <v>79</v>
      </c>
      <c r="V1798" s="35">
        <v>1</v>
      </c>
      <c r="W1798" s="35">
        <v>31</v>
      </c>
      <c r="X1798" s="35">
        <v>4</v>
      </c>
      <c r="Y1798" s="35">
        <v>4</v>
      </c>
      <c r="Z1798" s="35">
        <v>12</v>
      </c>
      <c r="AA1798" s="34">
        <v>3</v>
      </c>
      <c r="AB1798" s="34">
        <v>6</v>
      </c>
      <c r="AC1798" s="34">
        <v>2</v>
      </c>
      <c r="AD1798" s="34">
        <v>1</v>
      </c>
      <c r="AE1798" s="34">
        <v>4</v>
      </c>
      <c r="AF1798" s="58">
        <f>'Base tratada'!$AC1798+'Base tratada'!$AD1798+'Base tratada'!$AE1798</f>
        <v>7</v>
      </c>
      <c r="AG17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798" s="58" t="str">
        <f>IF('Base tratada'!$AC1798&gt;=MAX('Base tratada'!$AD1798,'Base tratada'!$AE1798),"Web",
IF('Base tratada'!$AD1798&gt;='Base tratada'!$AE1798,"Catalog",
"Store"))</f>
        <v>Store</v>
      </c>
      <c r="AI1798" s="59">
        <f>IF('Base tratada'!$AF1798=0,"0",'Base tratada'!$AK1798/'Base tratada'!$AF1798)</f>
        <v>17</v>
      </c>
      <c r="AJ1798" s="59" t="str">
        <f>IF('Base tratada'!$AI1798=0,"R$ 0",
IF('Base tratada'!$AI1798&lt;=25,"R$ 1–25",
IF('Base tratada'!$AI1798&lt;=50,"R$ 26–50",
"+R$ 50")))</f>
        <v>R$ 1–25</v>
      </c>
      <c r="AK1798" s="35">
        <v>119</v>
      </c>
      <c r="AL1798" s="58" t="str">
        <f>IF('Base tratada'!$AK1798&lt;=100,"R$ 0-100",
IF('Base tratada'!$AK1798&lt;=500,"R$ 101-500",
IF('Base tratada'!$AK1798&lt;=1000,"R$ 501-1000",
IF('Base tratada'!$AK1798&lt;=1500,"R$ 1001-1500",
"+R$ 1500"))))</f>
        <v>R$ 101-500</v>
      </c>
      <c r="AM1798" s="34">
        <v>0</v>
      </c>
      <c r="AN1798" s="34">
        <v>0</v>
      </c>
      <c r="AO1798" s="34">
        <v>0</v>
      </c>
      <c r="AP1798" s="34">
        <v>0</v>
      </c>
      <c r="AQ1798" s="34">
        <v>0</v>
      </c>
      <c r="AR1798" s="34">
        <v>0</v>
      </c>
      <c r="AS1798" s="34">
        <v>0</v>
      </c>
      <c r="AT1798" s="34">
        <v>3</v>
      </c>
      <c r="AU1798" s="34">
        <v>11</v>
      </c>
      <c r="AV1798" s="52">
        <v>107</v>
      </c>
      <c r="AW1798" s="57">
        <v>0</v>
      </c>
      <c r="AX1798" s="58" t="str">
        <f>IF(Tabela3[[#This Row],[Response]]=1, "Aceitou", "Não aceitou")</f>
        <v>Não aceitou</v>
      </c>
      <c r="AY1798" s="55" t="str">
        <f>Tabela3[[#This Row],[Faixa Recência]] &amp; " | " &amp; Tabela3[[#This Row],[Faixa Gasto]] &amp; " | " &amp; Tabela3[[#This Row],[Faixa ticket médio]]</f>
        <v>31-45 dias | R$ 101-500 | R$ 1–25</v>
      </c>
      <c r="AZ17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8" s="36"/>
    </row>
    <row r="1799" spans="1:54" x14ac:dyDescent="0.25">
      <c r="A1799" s="61">
        <v>1798</v>
      </c>
      <c r="B1799" s="37">
        <v>63967</v>
      </c>
      <c r="C1799" s="34">
        <v>0</v>
      </c>
      <c r="D1799" s="34">
        <v>1</v>
      </c>
      <c r="E1799" s="34">
        <v>57</v>
      </c>
      <c r="F1799" s="58" t="str">
        <f>IF('Base tratada'!$E1799&lt;=15,"0-15 dias",
IF('Base tratada'!$E1799&lt;=30, "16-30 dias",
IF('Base tratada'!$E1799&lt;=45, "31-45 dias",
IF('Base tratada'!$E1799&lt;=60, "46-60 dias",
IF('Base tratada'!$E1799&lt;=75, "61-75 dias", "76-99 dias")))))</f>
        <v>46-60 dias</v>
      </c>
      <c r="G1799" s="38">
        <v>52</v>
      </c>
      <c r="H1799" s="60" t="str">
        <f>IF('Base tratada'!$G1799&lt;=29,"24–29",
IF('Base tratada'!$G1799&lt;=39,"30–39",
IF('Base tratada'!$G1799&lt;=49,"40–49",
IF('Base tratada'!$G1799&lt;=59,"50–59",
IF('Base tratada'!$G1799&lt;=69,"60–69",
"70–80")))))</f>
        <v>50–59</v>
      </c>
      <c r="I1799" s="34">
        <v>2483</v>
      </c>
      <c r="J1799" s="58" t="str">
        <f>IF('Base tratada'!$K1799=1,"Divorciado",
IF('Base tratada'!$L1799=1,"Casado",
IF('Base tratada'!$M1799=1, "Solteiro",
IF('Base tratada'!$N1799=1,"Juntos",
"Viúvo"))))</f>
        <v>Casado</v>
      </c>
      <c r="K1799" s="34">
        <v>0</v>
      </c>
      <c r="L1799" s="34">
        <v>1</v>
      </c>
      <c r="M1799" s="34">
        <v>0</v>
      </c>
      <c r="N1799" s="34">
        <v>0</v>
      </c>
      <c r="O1799" s="34">
        <v>0</v>
      </c>
      <c r="P1799" s="34">
        <v>0</v>
      </c>
      <c r="Q1799" s="34">
        <v>0</v>
      </c>
      <c r="R1799" s="34">
        <v>1</v>
      </c>
      <c r="S1799" s="34">
        <v>0</v>
      </c>
      <c r="T1799" s="34">
        <v>0</v>
      </c>
      <c r="U1799" s="35">
        <v>387</v>
      </c>
      <c r="V1799" s="35">
        <v>84</v>
      </c>
      <c r="W1799" s="35">
        <v>141</v>
      </c>
      <c r="X1799" s="35">
        <v>73</v>
      </c>
      <c r="Y1799" s="35">
        <v>35</v>
      </c>
      <c r="Z1799" s="35">
        <v>162</v>
      </c>
      <c r="AA1799" s="34">
        <v>3</v>
      </c>
      <c r="AB1799" s="34">
        <v>2</v>
      </c>
      <c r="AC1799" s="34">
        <v>4</v>
      </c>
      <c r="AD1799" s="34">
        <v>4</v>
      </c>
      <c r="AE1799" s="34">
        <v>12</v>
      </c>
      <c r="AF1799" s="58">
        <f>'Base tratada'!$AC1799+'Base tratada'!$AD1799+'Base tratada'!$AE1799</f>
        <v>20</v>
      </c>
      <c r="AG17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799" s="58" t="str">
        <f>IF('Base tratada'!$AC1799&gt;=MAX('Base tratada'!$AD1799,'Base tratada'!$AE1799),"Web",
IF('Base tratada'!$AD1799&gt;='Base tratada'!$AE1799,"Catalog",
"Store"))</f>
        <v>Store</v>
      </c>
      <c r="AI1799" s="59">
        <f>IF('Base tratada'!$AF1799=0,"0",'Base tratada'!$AK1799/'Base tratada'!$AF1799)</f>
        <v>36</v>
      </c>
      <c r="AJ1799" s="59" t="str">
        <f>IF('Base tratada'!$AI1799=0,"R$ 0",
IF('Base tratada'!$AI1799&lt;=25,"R$ 1–25",
IF('Base tratada'!$AI1799&lt;=50,"R$ 26–50",
"+R$ 50")))</f>
        <v>R$ 26–50</v>
      </c>
      <c r="AK1799" s="35">
        <v>720</v>
      </c>
      <c r="AL1799" s="58" t="str">
        <f>IF('Base tratada'!$AK1799&lt;=100,"R$ 0-100",
IF('Base tratada'!$AK1799&lt;=500,"R$ 101-500",
IF('Base tratada'!$AK1799&lt;=1000,"R$ 501-1000",
IF('Base tratada'!$AK1799&lt;=1500,"R$ 1001-1500",
"+R$ 1500"))))</f>
        <v>R$ 501-1000</v>
      </c>
      <c r="AM1799" s="34">
        <v>0</v>
      </c>
      <c r="AN1799" s="34">
        <v>0</v>
      </c>
      <c r="AO1799" s="34">
        <v>0</v>
      </c>
      <c r="AP1799" s="34">
        <v>0</v>
      </c>
      <c r="AQ1799" s="34">
        <v>0</v>
      </c>
      <c r="AR1799" s="34">
        <v>0</v>
      </c>
      <c r="AS1799" s="34">
        <v>0</v>
      </c>
      <c r="AT1799" s="34">
        <v>3</v>
      </c>
      <c r="AU1799" s="34">
        <v>11</v>
      </c>
      <c r="AV1799" s="52">
        <v>558</v>
      </c>
      <c r="AW1799" s="57">
        <v>0</v>
      </c>
      <c r="AX1799" s="58" t="str">
        <f>IF(Tabela3[[#This Row],[Response]]=1, "Aceitou", "Não aceitou")</f>
        <v>Não aceitou</v>
      </c>
      <c r="AY1799" s="55" t="str">
        <f>Tabela3[[#This Row],[Faixa Recência]] &amp; " | " &amp; Tabela3[[#This Row],[Faixa Gasto]] &amp; " | " &amp; Tabela3[[#This Row],[Faixa ticket médio]]</f>
        <v>46-60 dias | R$ 501-1000 | R$ 26–50</v>
      </c>
      <c r="AZ17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799" s="36"/>
    </row>
    <row r="1800" spans="1:54" x14ac:dyDescent="0.25">
      <c r="A1800" s="61">
        <v>1799</v>
      </c>
      <c r="B1800" s="37">
        <v>52513</v>
      </c>
      <c r="C1800" s="34">
        <v>0</v>
      </c>
      <c r="D1800" s="34">
        <v>0</v>
      </c>
      <c r="E1800" s="34">
        <v>84</v>
      </c>
      <c r="F1800" s="58" t="str">
        <f>IF('Base tratada'!$E1800&lt;=15,"0-15 dias",
IF('Base tratada'!$E1800&lt;=30, "16-30 dias",
IF('Base tratada'!$E1800&lt;=45, "31-45 dias",
IF('Base tratada'!$E1800&lt;=60, "46-60 dias",
IF('Base tratada'!$E1800&lt;=75, "61-75 dias", "76-99 dias")))))</f>
        <v>76-99 dias</v>
      </c>
      <c r="G1800" s="38">
        <v>42</v>
      </c>
      <c r="H1800" s="60" t="str">
        <f>IF('Base tratada'!$G1800&lt;=29,"24–29",
IF('Base tratada'!$G1800&lt;=39,"30–39",
IF('Base tratada'!$G1800&lt;=49,"40–49",
IF('Base tratada'!$G1800&lt;=59,"50–59",
IF('Base tratada'!$G1800&lt;=69,"60–69",
"70–80")))))</f>
        <v>40–49</v>
      </c>
      <c r="I1800" s="34">
        <v>2822</v>
      </c>
      <c r="J1800" s="58" t="str">
        <f>IF('Base tratada'!$K1800=1,"Divorciado",
IF('Base tratada'!$L1800=1,"Casado",
IF('Base tratada'!$M1800=1, "Solteiro",
IF('Base tratada'!$N1800=1,"Juntos",
"Viúvo"))))</f>
        <v>Juntos</v>
      </c>
      <c r="K1800" s="34">
        <v>0</v>
      </c>
      <c r="L1800" s="34">
        <v>0</v>
      </c>
      <c r="M1800" s="34">
        <v>0</v>
      </c>
      <c r="N1800" s="34">
        <v>1</v>
      </c>
      <c r="O1800" s="34">
        <v>0</v>
      </c>
      <c r="P1800" s="34">
        <v>1</v>
      </c>
      <c r="Q1800" s="34">
        <v>0</v>
      </c>
      <c r="R1800" s="34">
        <v>0</v>
      </c>
      <c r="S1800" s="34">
        <v>0</v>
      </c>
      <c r="T1800" s="34">
        <v>0</v>
      </c>
      <c r="U1800" s="35">
        <v>367</v>
      </c>
      <c r="V1800" s="35">
        <v>17</v>
      </c>
      <c r="W1800" s="35">
        <v>241</v>
      </c>
      <c r="X1800" s="35">
        <v>104</v>
      </c>
      <c r="Y1800" s="35">
        <v>188</v>
      </c>
      <c r="Z1800" s="35">
        <v>232</v>
      </c>
      <c r="AA1800" s="34">
        <v>2</v>
      </c>
      <c r="AB1800" s="34">
        <v>7</v>
      </c>
      <c r="AC1800" s="34">
        <v>9</v>
      </c>
      <c r="AD1800" s="34">
        <v>5</v>
      </c>
      <c r="AE1800" s="34">
        <v>9</v>
      </c>
      <c r="AF1800" s="58">
        <f>'Base tratada'!$AC1800+'Base tratada'!$AD1800+'Base tratada'!$AE1800</f>
        <v>23</v>
      </c>
      <c r="AG18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00" s="58" t="str">
        <f>IF('Base tratada'!$AC1800&gt;=MAX('Base tratada'!$AD1800,'Base tratada'!$AE1800),"Web",
IF('Base tratada'!$AD1800&gt;='Base tratada'!$AE1800,"Catalog",
"Store"))</f>
        <v>Web</v>
      </c>
      <c r="AI1800" s="59">
        <f>IF('Base tratada'!$AF1800=0,"0",'Base tratada'!$AK1800/'Base tratada'!$AF1800)</f>
        <v>39.869565217391305</v>
      </c>
      <c r="AJ1800" s="59" t="str">
        <f>IF('Base tratada'!$AI1800=0,"R$ 0",
IF('Base tratada'!$AI1800&lt;=25,"R$ 1–25",
IF('Base tratada'!$AI1800&lt;=50,"R$ 26–50",
"+R$ 50")))</f>
        <v>R$ 26–50</v>
      </c>
      <c r="AK1800" s="35">
        <v>917</v>
      </c>
      <c r="AL1800" s="58" t="str">
        <f>IF('Base tratada'!$AK1800&lt;=100,"R$ 0-100",
IF('Base tratada'!$AK1800&lt;=500,"R$ 101-500",
IF('Base tratada'!$AK1800&lt;=1000,"R$ 501-1000",
IF('Base tratada'!$AK1800&lt;=1500,"R$ 1001-1500",
"+R$ 1500"))))</f>
        <v>R$ 501-1000</v>
      </c>
      <c r="AM1800" s="34">
        <v>0</v>
      </c>
      <c r="AN1800" s="34">
        <v>0</v>
      </c>
      <c r="AO1800" s="34">
        <v>0</v>
      </c>
      <c r="AP1800" s="34">
        <v>0</v>
      </c>
      <c r="AQ1800" s="34">
        <v>0</v>
      </c>
      <c r="AR1800" s="34">
        <v>0</v>
      </c>
      <c r="AS1800" s="34">
        <v>0</v>
      </c>
      <c r="AT1800" s="34">
        <v>3</v>
      </c>
      <c r="AU1800" s="34">
        <v>11</v>
      </c>
      <c r="AV1800" s="52">
        <v>685</v>
      </c>
      <c r="AW1800" s="57">
        <v>0</v>
      </c>
      <c r="AX1800" s="58" t="str">
        <f>IF(Tabela3[[#This Row],[Response]]=1, "Aceitou", "Não aceitou")</f>
        <v>Não aceitou</v>
      </c>
      <c r="AY1800" s="55" t="str">
        <f>Tabela3[[#This Row],[Faixa Recência]] &amp; " | " &amp; Tabela3[[#This Row],[Faixa Gasto]] &amp; " | " &amp; Tabela3[[#This Row],[Faixa ticket médio]]</f>
        <v>76-99 dias | R$ 501-1000 | R$ 26–50</v>
      </c>
      <c r="AZ18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0" s="36"/>
    </row>
    <row r="1801" spans="1:54" x14ac:dyDescent="0.25">
      <c r="A1801" s="61">
        <v>1800</v>
      </c>
      <c r="B1801" s="37">
        <v>25293</v>
      </c>
      <c r="C1801" s="34">
        <v>1</v>
      </c>
      <c r="D1801" s="34">
        <v>0</v>
      </c>
      <c r="E1801" s="34">
        <v>51</v>
      </c>
      <c r="F1801" s="58" t="str">
        <f>IF('Base tratada'!$E1801&lt;=15,"0-15 dias",
IF('Base tratada'!$E1801&lt;=30, "16-30 dias",
IF('Base tratada'!$E1801&lt;=45, "31-45 dias",
IF('Base tratada'!$E1801&lt;=60, "46-60 dias",
IF('Base tratada'!$E1801&lt;=75, "61-75 dias", "76-99 dias")))))</f>
        <v>46-60 dias</v>
      </c>
      <c r="G1801" s="38">
        <v>51</v>
      </c>
      <c r="H1801" s="60" t="str">
        <f>IF('Base tratada'!$G1801&lt;=29,"24–29",
IF('Base tratada'!$G1801&lt;=39,"30–39",
IF('Base tratada'!$G1801&lt;=49,"40–49",
IF('Base tratada'!$G1801&lt;=59,"50–59",
IF('Base tratada'!$G1801&lt;=69,"60–69",
"70–80")))))</f>
        <v>50–59</v>
      </c>
      <c r="I1801" s="34">
        <v>2446</v>
      </c>
      <c r="J1801" s="58" t="str">
        <f>IF('Base tratada'!$K1801=1,"Divorciado",
IF('Base tratada'!$L1801=1,"Casado",
IF('Base tratada'!$M1801=1, "Solteiro",
IF('Base tratada'!$N1801=1,"Juntos",
"Viúvo"))))</f>
        <v>Casado</v>
      </c>
      <c r="K1801" s="34">
        <v>0</v>
      </c>
      <c r="L1801" s="34">
        <v>1</v>
      </c>
      <c r="M1801" s="34">
        <v>0</v>
      </c>
      <c r="N1801" s="34">
        <v>0</v>
      </c>
      <c r="O1801" s="34">
        <v>0</v>
      </c>
      <c r="P1801" s="34">
        <v>0</v>
      </c>
      <c r="Q1801" s="34">
        <v>0</v>
      </c>
      <c r="R1801" s="34">
        <v>1</v>
      </c>
      <c r="S1801" s="34">
        <v>0</v>
      </c>
      <c r="T1801" s="34">
        <v>0</v>
      </c>
      <c r="U1801" s="35">
        <v>15</v>
      </c>
      <c r="V1801" s="35">
        <v>0</v>
      </c>
      <c r="W1801" s="35">
        <v>11</v>
      </c>
      <c r="X1801" s="35">
        <v>0</v>
      </c>
      <c r="Y1801" s="35">
        <v>2</v>
      </c>
      <c r="Z1801" s="35">
        <v>9</v>
      </c>
      <c r="AA1801" s="34">
        <v>1</v>
      </c>
      <c r="AB1801" s="34">
        <v>8</v>
      </c>
      <c r="AC1801" s="34">
        <v>1</v>
      </c>
      <c r="AD1801" s="34">
        <v>1</v>
      </c>
      <c r="AE1801" s="34">
        <v>2</v>
      </c>
      <c r="AF1801" s="58">
        <f>'Base tratada'!$AC1801+'Base tratada'!$AD1801+'Base tratada'!$AE1801</f>
        <v>4</v>
      </c>
      <c r="AG18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01" s="58" t="str">
        <f>IF('Base tratada'!$AC1801&gt;=MAX('Base tratada'!$AD1801,'Base tratada'!$AE1801),"Web",
IF('Base tratada'!$AD1801&gt;='Base tratada'!$AE1801,"Catalog",
"Store"))</f>
        <v>Store</v>
      </c>
      <c r="AI1801" s="59">
        <f>IF('Base tratada'!$AF1801=0,"0",'Base tratada'!$AK1801/'Base tratada'!$AF1801)</f>
        <v>7</v>
      </c>
      <c r="AJ1801" s="59" t="str">
        <f>IF('Base tratada'!$AI1801=0,"R$ 0",
IF('Base tratada'!$AI1801&lt;=25,"R$ 1–25",
IF('Base tratada'!$AI1801&lt;=50,"R$ 26–50",
"+R$ 50")))</f>
        <v>R$ 1–25</v>
      </c>
      <c r="AK1801" s="35">
        <v>28</v>
      </c>
      <c r="AL1801" s="58" t="str">
        <f>IF('Base tratada'!$AK1801&lt;=100,"R$ 0-100",
IF('Base tratada'!$AK1801&lt;=500,"R$ 101-500",
IF('Base tratada'!$AK1801&lt;=1000,"R$ 501-1000",
IF('Base tratada'!$AK1801&lt;=1500,"R$ 1001-1500",
"+R$ 1500"))))</f>
        <v>R$ 0-100</v>
      </c>
      <c r="AM1801" s="34">
        <v>0</v>
      </c>
      <c r="AN1801" s="34">
        <v>0</v>
      </c>
      <c r="AO1801" s="34">
        <v>0</v>
      </c>
      <c r="AP1801" s="34">
        <v>0</v>
      </c>
      <c r="AQ1801" s="34">
        <v>0</v>
      </c>
      <c r="AR1801" s="34">
        <v>0</v>
      </c>
      <c r="AS1801" s="34">
        <v>0</v>
      </c>
      <c r="AT1801" s="34">
        <v>3</v>
      </c>
      <c r="AU1801" s="34">
        <v>11</v>
      </c>
      <c r="AV1801" s="52">
        <v>19</v>
      </c>
      <c r="AW1801" s="57">
        <v>0</v>
      </c>
      <c r="AX1801" s="58" t="str">
        <f>IF(Tabela3[[#This Row],[Response]]=1, "Aceitou", "Não aceitou")</f>
        <v>Não aceitou</v>
      </c>
      <c r="AY1801" s="55" t="str">
        <f>Tabela3[[#This Row],[Faixa Recência]] &amp; " | " &amp; Tabela3[[#This Row],[Faixa Gasto]] &amp; " | " &amp; Tabela3[[#This Row],[Faixa ticket médio]]</f>
        <v>46-60 dias | R$ 0-100 | R$ 1–25</v>
      </c>
      <c r="AZ18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1" s="36"/>
    </row>
    <row r="1802" spans="1:54" x14ac:dyDescent="0.25">
      <c r="A1802" s="61">
        <v>1801</v>
      </c>
      <c r="B1802" s="37">
        <v>54111</v>
      </c>
      <c r="C1802" s="34">
        <v>0</v>
      </c>
      <c r="D1802" s="34">
        <v>1</v>
      </c>
      <c r="E1802" s="34">
        <v>97</v>
      </c>
      <c r="F1802" s="58" t="str">
        <f>IF('Base tratada'!$E1802&lt;=15,"0-15 dias",
IF('Base tratada'!$E1802&lt;=30, "16-30 dias",
IF('Base tratada'!$E1802&lt;=45, "31-45 dias",
IF('Base tratada'!$E1802&lt;=60, "46-60 dias",
IF('Base tratada'!$E1802&lt;=75, "61-75 dias", "76-99 dias")))))</f>
        <v>76-99 dias</v>
      </c>
      <c r="G1802" s="38">
        <v>55</v>
      </c>
      <c r="H1802" s="60" t="str">
        <f>IF('Base tratada'!$G1802&lt;=29,"24–29",
IF('Base tratada'!$G1802&lt;=39,"30–39",
IF('Base tratada'!$G1802&lt;=49,"40–49",
IF('Base tratada'!$G1802&lt;=59,"50–59",
IF('Base tratada'!$G1802&lt;=69,"60–69",
"70–80")))))</f>
        <v>50–59</v>
      </c>
      <c r="I1802" s="34">
        <v>2467</v>
      </c>
      <c r="J1802" s="58" t="str">
        <f>IF('Base tratada'!$K1802=1,"Divorciado",
IF('Base tratada'!$L1802=1,"Casado",
IF('Base tratada'!$M1802=1, "Solteiro",
IF('Base tratada'!$N1802=1,"Juntos",
"Viúvo"))))</f>
        <v>Viúvo</v>
      </c>
      <c r="K1802" s="34">
        <v>0</v>
      </c>
      <c r="L1802" s="34">
        <v>0</v>
      </c>
      <c r="M1802" s="34">
        <v>0</v>
      </c>
      <c r="N1802" s="34">
        <v>0</v>
      </c>
      <c r="O1802" s="34">
        <v>1</v>
      </c>
      <c r="P1802" s="34">
        <v>0</v>
      </c>
      <c r="Q1802" s="34">
        <v>0</v>
      </c>
      <c r="R1802" s="34">
        <v>0</v>
      </c>
      <c r="S1802" s="34">
        <v>0</v>
      </c>
      <c r="T1802" s="34">
        <v>1</v>
      </c>
      <c r="U1802" s="35">
        <v>267</v>
      </c>
      <c r="V1802" s="35">
        <v>6</v>
      </c>
      <c r="W1802" s="35">
        <v>54</v>
      </c>
      <c r="X1802" s="35">
        <v>8</v>
      </c>
      <c r="Y1802" s="35">
        <v>3</v>
      </c>
      <c r="Z1802" s="35">
        <v>50</v>
      </c>
      <c r="AA1802" s="34">
        <v>2</v>
      </c>
      <c r="AB1802" s="34">
        <v>5</v>
      </c>
      <c r="AC1802" s="34">
        <v>5</v>
      </c>
      <c r="AD1802" s="34">
        <v>2</v>
      </c>
      <c r="AE1802" s="34">
        <v>6</v>
      </c>
      <c r="AF1802" s="58">
        <f>'Base tratada'!$AC1802+'Base tratada'!$AD1802+'Base tratada'!$AE1802</f>
        <v>13</v>
      </c>
      <c r="AG18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02" s="58" t="str">
        <f>IF('Base tratada'!$AC1802&gt;=MAX('Base tratada'!$AD1802,'Base tratada'!$AE1802),"Web",
IF('Base tratada'!$AD1802&gt;='Base tratada'!$AE1802,"Catalog",
"Store"))</f>
        <v>Store</v>
      </c>
      <c r="AI1802" s="59">
        <f>IF('Base tratada'!$AF1802=0,"0",'Base tratada'!$AK1802/'Base tratada'!$AF1802)</f>
        <v>26</v>
      </c>
      <c r="AJ1802" s="59" t="str">
        <f>IF('Base tratada'!$AI1802=0,"R$ 0",
IF('Base tratada'!$AI1802&lt;=25,"R$ 1–25",
IF('Base tratada'!$AI1802&lt;=50,"R$ 26–50",
"+R$ 50")))</f>
        <v>R$ 26–50</v>
      </c>
      <c r="AK1802" s="35">
        <v>338</v>
      </c>
      <c r="AL1802" s="58" t="str">
        <f>IF('Base tratada'!$AK1802&lt;=100,"R$ 0-100",
IF('Base tratada'!$AK1802&lt;=500,"R$ 101-500",
IF('Base tratada'!$AK1802&lt;=1000,"R$ 501-1000",
IF('Base tratada'!$AK1802&lt;=1500,"R$ 1001-1500",
"+R$ 1500"))))</f>
        <v>R$ 101-500</v>
      </c>
      <c r="AM1802" s="34">
        <v>0</v>
      </c>
      <c r="AN1802" s="34">
        <v>0</v>
      </c>
      <c r="AO1802" s="34">
        <v>0</v>
      </c>
      <c r="AP1802" s="34">
        <v>0</v>
      </c>
      <c r="AQ1802" s="34">
        <v>0</v>
      </c>
      <c r="AR1802" s="34">
        <v>0</v>
      </c>
      <c r="AS1802" s="34">
        <v>0</v>
      </c>
      <c r="AT1802" s="34">
        <v>3</v>
      </c>
      <c r="AU1802" s="34">
        <v>11</v>
      </c>
      <c r="AV1802" s="52">
        <v>288</v>
      </c>
      <c r="AW1802" s="57">
        <v>0</v>
      </c>
      <c r="AX1802" s="58" t="str">
        <f>IF(Tabela3[[#This Row],[Response]]=1, "Aceitou", "Não aceitou")</f>
        <v>Não aceitou</v>
      </c>
      <c r="AY1802" s="55" t="str">
        <f>Tabela3[[#This Row],[Faixa Recência]] &amp; " | " &amp; Tabela3[[#This Row],[Faixa Gasto]] &amp; " | " &amp; Tabela3[[#This Row],[Faixa ticket médio]]</f>
        <v>76-99 dias | R$ 101-500 | R$ 26–50</v>
      </c>
      <c r="AZ18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2" s="36"/>
    </row>
    <row r="1803" spans="1:54" x14ac:dyDescent="0.25">
      <c r="A1803" s="61">
        <v>1802</v>
      </c>
      <c r="B1803" s="37">
        <v>78394</v>
      </c>
      <c r="C1803" s="34">
        <v>0</v>
      </c>
      <c r="D1803" s="34">
        <v>0</v>
      </c>
      <c r="E1803" s="34">
        <v>13</v>
      </c>
      <c r="F1803" s="58" t="str">
        <f>IF('Base tratada'!$E1803&lt;=15,"0-15 dias",
IF('Base tratada'!$E1803&lt;=30, "16-30 dias",
IF('Base tratada'!$E1803&lt;=45, "31-45 dias",
IF('Base tratada'!$E1803&lt;=60, "46-60 dias",
IF('Base tratada'!$E1803&lt;=75, "61-75 dias", "76-99 dias")))))</f>
        <v>0-15 dias</v>
      </c>
      <c r="G1803" s="38">
        <v>34</v>
      </c>
      <c r="H1803" s="60" t="str">
        <f>IF('Base tratada'!$G1803&lt;=29,"24–29",
IF('Base tratada'!$G1803&lt;=39,"30–39",
IF('Base tratada'!$G1803&lt;=49,"40–49",
IF('Base tratada'!$G1803&lt;=59,"50–59",
IF('Base tratada'!$G1803&lt;=69,"60–69",
"70–80")))))</f>
        <v>30–39</v>
      </c>
      <c r="I1803" s="34">
        <v>2658</v>
      </c>
      <c r="J1803" s="58" t="str">
        <f>IF('Base tratada'!$K1803=1,"Divorciado",
IF('Base tratada'!$L1803=1,"Casado",
IF('Base tratada'!$M1803=1, "Solteiro",
IF('Base tratada'!$N1803=1,"Juntos",
"Viúvo"))))</f>
        <v>Juntos</v>
      </c>
      <c r="K1803" s="34">
        <v>0</v>
      </c>
      <c r="L1803" s="34">
        <v>0</v>
      </c>
      <c r="M1803" s="34">
        <v>0</v>
      </c>
      <c r="N1803" s="34">
        <v>1</v>
      </c>
      <c r="O1803" s="34">
        <v>0</v>
      </c>
      <c r="P1803" s="34">
        <v>0</v>
      </c>
      <c r="Q1803" s="34">
        <v>0</v>
      </c>
      <c r="R1803" s="34">
        <v>1</v>
      </c>
      <c r="S1803" s="34">
        <v>0</v>
      </c>
      <c r="T1803" s="34">
        <v>0</v>
      </c>
      <c r="U1803" s="35">
        <v>298</v>
      </c>
      <c r="V1803" s="35">
        <v>27</v>
      </c>
      <c r="W1803" s="35">
        <v>697</v>
      </c>
      <c r="X1803" s="35">
        <v>216</v>
      </c>
      <c r="Y1803" s="35">
        <v>24</v>
      </c>
      <c r="Z1803" s="35">
        <v>166</v>
      </c>
      <c r="AA1803" s="34">
        <v>1</v>
      </c>
      <c r="AB1803" s="34">
        <v>2</v>
      </c>
      <c r="AC1803" s="34">
        <v>4</v>
      </c>
      <c r="AD1803" s="34">
        <v>6</v>
      </c>
      <c r="AE1803" s="34">
        <v>5</v>
      </c>
      <c r="AF1803" s="58">
        <f>'Base tratada'!$AC1803+'Base tratada'!$AD1803+'Base tratada'!$AE1803</f>
        <v>15</v>
      </c>
      <c r="AG18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03" s="58" t="str">
        <f>IF('Base tratada'!$AC1803&gt;=MAX('Base tratada'!$AD1803,'Base tratada'!$AE1803),"Web",
IF('Base tratada'!$AD1803&gt;='Base tratada'!$AE1803,"Catalog",
"Store"))</f>
        <v>Catalog</v>
      </c>
      <c r="AI1803" s="59">
        <f>IF('Base tratada'!$AF1803=0,"0",'Base tratada'!$AK1803/'Base tratada'!$AF1803)</f>
        <v>84.13333333333334</v>
      </c>
      <c r="AJ1803" s="59" t="str">
        <f>IF('Base tratada'!$AI1803=0,"R$ 0",
IF('Base tratada'!$AI1803&lt;=25,"R$ 1–25",
IF('Base tratada'!$AI1803&lt;=50,"R$ 26–50",
"+R$ 50")))</f>
        <v>+R$ 50</v>
      </c>
      <c r="AK1803" s="35">
        <v>1262</v>
      </c>
      <c r="AL1803" s="58" t="str">
        <f>IF('Base tratada'!$AK1803&lt;=100,"R$ 0-100",
IF('Base tratada'!$AK1803&lt;=500,"R$ 101-500",
IF('Base tratada'!$AK1803&lt;=1000,"R$ 501-1000",
IF('Base tratada'!$AK1803&lt;=1500,"R$ 1001-1500",
"+R$ 1500"))))</f>
        <v>R$ 1001-1500</v>
      </c>
      <c r="AM1803" s="34">
        <v>0</v>
      </c>
      <c r="AN1803" s="34">
        <v>0</v>
      </c>
      <c r="AO1803" s="34">
        <v>0</v>
      </c>
      <c r="AP1803" s="34">
        <v>0</v>
      </c>
      <c r="AQ1803" s="34">
        <v>0</v>
      </c>
      <c r="AR1803" s="34">
        <v>0</v>
      </c>
      <c r="AS1803" s="34">
        <v>0</v>
      </c>
      <c r="AT1803" s="34">
        <v>3</v>
      </c>
      <c r="AU1803" s="34">
        <v>11</v>
      </c>
      <c r="AV1803" s="52">
        <v>1096</v>
      </c>
      <c r="AW1803" s="57">
        <v>1</v>
      </c>
      <c r="AX1803" s="58" t="str">
        <f>IF(Tabela3[[#This Row],[Response]]=1, "Aceitou", "Não aceitou")</f>
        <v>Aceitou</v>
      </c>
      <c r="AY1803" s="55" t="str">
        <f>Tabela3[[#This Row],[Faixa Recência]] &amp; " | " &amp; Tabela3[[#This Row],[Faixa Gasto]] &amp; " | " &amp; Tabela3[[#This Row],[Faixa ticket médio]]</f>
        <v>0-15 dias | R$ 1001-1500 | +R$ 50</v>
      </c>
      <c r="AZ18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03" s="36"/>
    </row>
    <row r="1804" spans="1:54" x14ac:dyDescent="0.25">
      <c r="A1804" s="61">
        <v>1803</v>
      </c>
      <c r="B1804" s="37">
        <v>80739</v>
      </c>
      <c r="C1804" s="34">
        <v>0</v>
      </c>
      <c r="D1804" s="34">
        <v>0</v>
      </c>
      <c r="E1804" s="34">
        <v>92</v>
      </c>
      <c r="F1804" s="58" t="str">
        <f>IF('Base tratada'!$E1804&lt;=15,"0-15 dias",
IF('Base tratada'!$E1804&lt;=30, "16-30 dias",
IF('Base tratada'!$E1804&lt;=45, "31-45 dias",
IF('Base tratada'!$E1804&lt;=60, "46-60 dias",
IF('Base tratada'!$E1804&lt;=75, "61-75 dias", "76-99 dias")))))</f>
        <v>76-99 dias</v>
      </c>
      <c r="G1804" s="38">
        <v>62</v>
      </c>
      <c r="H1804" s="60" t="str">
        <f>IF('Base tratada'!$G1804&lt;=29,"24–29",
IF('Base tratada'!$G1804&lt;=39,"30–39",
IF('Base tratada'!$G1804&lt;=49,"40–49",
IF('Base tratada'!$G1804&lt;=59,"50–59",
IF('Base tratada'!$G1804&lt;=69,"60–69",
"70–80")))))</f>
        <v>60–69</v>
      </c>
      <c r="I1804" s="34">
        <v>2561</v>
      </c>
      <c r="J1804" s="58" t="str">
        <f>IF('Base tratada'!$K1804=1,"Divorciado",
IF('Base tratada'!$L1804=1,"Casado",
IF('Base tratada'!$M1804=1, "Solteiro",
IF('Base tratada'!$N1804=1,"Juntos",
"Viúvo"))))</f>
        <v>Casado</v>
      </c>
      <c r="K1804" s="34">
        <v>0</v>
      </c>
      <c r="L1804" s="34">
        <v>1</v>
      </c>
      <c r="M1804" s="34">
        <v>0</v>
      </c>
      <c r="N1804" s="34">
        <v>0</v>
      </c>
      <c r="O1804" s="34">
        <v>0</v>
      </c>
      <c r="P1804" s="34">
        <v>0</v>
      </c>
      <c r="Q1804" s="34">
        <v>0</v>
      </c>
      <c r="R1804" s="34">
        <v>0</v>
      </c>
      <c r="S1804" s="34">
        <v>1</v>
      </c>
      <c r="T1804" s="34">
        <v>0</v>
      </c>
      <c r="U1804" s="35">
        <v>674</v>
      </c>
      <c r="V1804" s="35">
        <v>92</v>
      </c>
      <c r="W1804" s="35">
        <v>736</v>
      </c>
      <c r="X1804" s="35">
        <v>39</v>
      </c>
      <c r="Y1804" s="35">
        <v>0</v>
      </c>
      <c r="Z1804" s="35">
        <v>92</v>
      </c>
      <c r="AA1804" s="34">
        <v>1</v>
      </c>
      <c r="AB1804" s="34">
        <v>1</v>
      </c>
      <c r="AC1804" s="34">
        <v>3</v>
      </c>
      <c r="AD1804" s="34">
        <v>11</v>
      </c>
      <c r="AE1804" s="34">
        <v>9</v>
      </c>
      <c r="AF1804" s="58">
        <f>'Base tratada'!$AC1804+'Base tratada'!$AD1804+'Base tratada'!$AE1804</f>
        <v>23</v>
      </c>
      <c r="AG18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04" s="58" t="str">
        <f>IF('Base tratada'!$AC1804&gt;=MAX('Base tratada'!$AD1804,'Base tratada'!$AE1804),"Web",
IF('Base tratada'!$AD1804&gt;='Base tratada'!$AE1804,"Catalog",
"Store"))</f>
        <v>Catalog</v>
      </c>
      <c r="AI1804" s="59">
        <f>IF('Base tratada'!$AF1804=0,"0",'Base tratada'!$AK1804/'Base tratada'!$AF1804)</f>
        <v>67</v>
      </c>
      <c r="AJ1804" s="59" t="str">
        <f>IF('Base tratada'!$AI1804=0,"R$ 0",
IF('Base tratada'!$AI1804&lt;=25,"R$ 1–25",
IF('Base tratada'!$AI1804&lt;=50,"R$ 26–50",
"+R$ 50")))</f>
        <v>+R$ 50</v>
      </c>
      <c r="AK1804" s="35">
        <v>1541</v>
      </c>
      <c r="AL1804" s="58" t="str">
        <f>IF('Base tratada'!$AK1804&lt;=100,"R$ 0-100",
IF('Base tratada'!$AK1804&lt;=500,"R$ 101-500",
IF('Base tratada'!$AK1804&lt;=1000,"R$ 501-1000",
IF('Base tratada'!$AK1804&lt;=1500,"R$ 1001-1500",
"+R$ 1500"))))</f>
        <v>+R$ 1500</v>
      </c>
      <c r="AM1804" s="34">
        <v>0</v>
      </c>
      <c r="AN1804" s="34">
        <v>0</v>
      </c>
      <c r="AO1804" s="34">
        <v>0</v>
      </c>
      <c r="AP1804" s="34">
        <v>0</v>
      </c>
      <c r="AQ1804" s="34">
        <v>0</v>
      </c>
      <c r="AR1804" s="34">
        <v>0</v>
      </c>
      <c r="AS1804" s="34">
        <v>0</v>
      </c>
      <c r="AT1804" s="34">
        <v>3</v>
      </c>
      <c r="AU1804" s="34">
        <v>11</v>
      </c>
      <c r="AV1804" s="52">
        <v>1449</v>
      </c>
      <c r="AW1804" s="57">
        <v>0</v>
      </c>
      <c r="AX1804" s="58" t="str">
        <f>IF(Tabela3[[#This Row],[Response]]=1, "Aceitou", "Não aceitou")</f>
        <v>Não aceitou</v>
      </c>
      <c r="AY1804" s="55" t="str">
        <f>Tabela3[[#This Row],[Faixa Recência]] &amp; " | " &amp; Tabela3[[#This Row],[Faixa Gasto]] &amp; " | " &amp; Tabela3[[#This Row],[Faixa ticket médio]]</f>
        <v>76-99 dias | +R$ 1500 | +R$ 50</v>
      </c>
      <c r="AZ18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4" s="36"/>
    </row>
    <row r="1805" spans="1:54" x14ac:dyDescent="0.25">
      <c r="A1805" s="61">
        <v>1804</v>
      </c>
      <c r="B1805" s="37">
        <v>22669</v>
      </c>
      <c r="C1805" s="34">
        <v>1</v>
      </c>
      <c r="D1805" s="34">
        <v>0</v>
      </c>
      <c r="E1805" s="34">
        <v>30</v>
      </c>
      <c r="F1805" s="58" t="str">
        <f>IF('Base tratada'!$E1805&lt;=15,"0-15 dias",
IF('Base tratada'!$E1805&lt;=30, "16-30 dias",
IF('Base tratada'!$E1805&lt;=45, "31-45 dias",
IF('Base tratada'!$E1805&lt;=60, "46-60 dias",
IF('Base tratada'!$E1805&lt;=75, "61-75 dias", "76-99 dias")))))</f>
        <v>16-30 dias</v>
      </c>
      <c r="G1805" s="38">
        <v>45</v>
      </c>
      <c r="H1805" s="60" t="str">
        <f>IF('Base tratada'!$G1805&lt;=29,"24–29",
IF('Base tratada'!$G1805&lt;=39,"30–39",
IF('Base tratada'!$G1805&lt;=49,"40–49",
IF('Base tratada'!$G1805&lt;=59,"50–59",
IF('Base tratada'!$G1805&lt;=69,"60–69",
"70–80")))))</f>
        <v>40–49</v>
      </c>
      <c r="I1805" s="34">
        <v>2562</v>
      </c>
      <c r="J1805" s="58" t="str">
        <f>IF('Base tratada'!$K1805=1,"Divorciado",
IF('Base tratada'!$L1805=1,"Casado",
IF('Base tratada'!$M1805=1, "Solteiro",
IF('Base tratada'!$N1805=1,"Juntos",
"Viúvo"))))</f>
        <v>Juntos</v>
      </c>
      <c r="K1805" s="34">
        <v>0</v>
      </c>
      <c r="L1805" s="34">
        <v>0</v>
      </c>
      <c r="M1805" s="34">
        <v>0</v>
      </c>
      <c r="N1805" s="34">
        <v>1</v>
      </c>
      <c r="O1805" s="34">
        <v>0</v>
      </c>
      <c r="P1805" s="34">
        <v>0</v>
      </c>
      <c r="Q1805" s="34">
        <v>0</v>
      </c>
      <c r="R1805" s="34">
        <v>0</v>
      </c>
      <c r="S1805" s="34">
        <v>1</v>
      </c>
      <c r="T1805" s="34">
        <v>0</v>
      </c>
      <c r="U1805" s="35">
        <v>16</v>
      </c>
      <c r="V1805" s="35">
        <v>14</v>
      </c>
      <c r="W1805" s="35">
        <v>36</v>
      </c>
      <c r="X1805" s="35">
        <v>37</v>
      </c>
      <c r="Y1805" s="35">
        <v>22</v>
      </c>
      <c r="Z1805" s="35">
        <v>48</v>
      </c>
      <c r="AA1805" s="34">
        <v>3</v>
      </c>
      <c r="AB1805" s="34">
        <v>9</v>
      </c>
      <c r="AC1805" s="34">
        <v>4</v>
      </c>
      <c r="AD1805" s="34">
        <v>1</v>
      </c>
      <c r="AE1805" s="34">
        <v>2</v>
      </c>
      <c r="AF1805" s="58">
        <f>'Base tratada'!$AC1805+'Base tratada'!$AD1805+'Base tratada'!$AE1805</f>
        <v>7</v>
      </c>
      <c r="AG18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05" s="58" t="str">
        <f>IF('Base tratada'!$AC1805&gt;=MAX('Base tratada'!$AD1805,'Base tratada'!$AE1805),"Web",
IF('Base tratada'!$AD1805&gt;='Base tratada'!$AE1805,"Catalog",
"Store"))</f>
        <v>Web</v>
      </c>
      <c r="AI1805" s="59">
        <f>IF('Base tratada'!$AF1805=0,"0",'Base tratada'!$AK1805/'Base tratada'!$AF1805)</f>
        <v>17.857142857142858</v>
      </c>
      <c r="AJ1805" s="59" t="str">
        <f>IF('Base tratada'!$AI1805=0,"R$ 0",
IF('Base tratada'!$AI1805&lt;=25,"R$ 1–25",
IF('Base tratada'!$AI1805&lt;=50,"R$ 26–50",
"+R$ 50")))</f>
        <v>R$ 1–25</v>
      </c>
      <c r="AK1805" s="35">
        <v>125</v>
      </c>
      <c r="AL1805" s="58" t="str">
        <f>IF('Base tratada'!$AK1805&lt;=100,"R$ 0-100",
IF('Base tratada'!$AK1805&lt;=500,"R$ 101-500",
IF('Base tratada'!$AK1805&lt;=1000,"R$ 501-1000",
IF('Base tratada'!$AK1805&lt;=1500,"R$ 1001-1500",
"+R$ 1500"))))</f>
        <v>R$ 101-500</v>
      </c>
      <c r="AM1805" s="34">
        <v>0</v>
      </c>
      <c r="AN1805" s="34">
        <v>0</v>
      </c>
      <c r="AO1805" s="34">
        <v>0</v>
      </c>
      <c r="AP1805" s="34">
        <v>0</v>
      </c>
      <c r="AQ1805" s="34">
        <v>0</v>
      </c>
      <c r="AR1805" s="34">
        <v>0</v>
      </c>
      <c r="AS1805" s="34">
        <v>0</v>
      </c>
      <c r="AT1805" s="34">
        <v>3</v>
      </c>
      <c r="AU1805" s="34">
        <v>11</v>
      </c>
      <c r="AV1805" s="52">
        <v>77</v>
      </c>
      <c r="AW1805" s="57">
        <v>1</v>
      </c>
      <c r="AX1805" s="58" t="str">
        <f>IF(Tabela3[[#This Row],[Response]]=1, "Aceitou", "Não aceitou")</f>
        <v>Aceitou</v>
      </c>
      <c r="AY1805" s="55" t="str">
        <f>Tabela3[[#This Row],[Faixa Recência]] &amp; " | " &amp; Tabela3[[#This Row],[Faixa Gasto]] &amp; " | " &amp; Tabela3[[#This Row],[Faixa ticket médio]]</f>
        <v>16-30 dias | R$ 101-500 | R$ 1–25</v>
      </c>
      <c r="AZ18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5" s="36"/>
    </row>
    <row r="1806" spans="1:54" x14ac:dyDescent="0.25">
      <c r="A1806" s="61">
        <v>1805</v>
      </c>
      <c r="B1806" s="37">
        <v>29236</v>
      </c>
      <c r="C1806" s="34">
        <v>1</v>
      </c>
      <c r="D1806" s="34">
        <v>0</v>
      </c>
      <c r="E1806" s="34">
        <v>30</v>
      </c>
      <c r="F1806" s="58" t="str">
        <f>IF('Base tratada'!$E1806&lt;=15,"0-15 dias",
IF('Base tratada'!$E1806&lt;=30, "16-30 dias",
IF('Base tratada'!$E1806&lt;=45, "31-45 dias",
IF('Base tratada'!$E1806&lt;=60, "46-60 dias",
IF('Base tratada'!$E1806&lt;=75, "61-75 dias", "76-99 dias")))))</f>
        <v>16-30 dias</v>
      </c>
      <c r="G1806" s="38">
        <v>33</v>
      </c>
      <c r="H1806" s="60" t="str">
        <f>IF('Base tratada'!$G1806&lt;=29,"24–29",
IF('Base tratada'!$G1806&lt;=39,"30–39",
IF('Base tratada'!$G1806&lt;=49,"40–49",
IF('Base tratada'!$G1806&lt;=59,"50–59",
IF('Base tratada'!$G1806&lt;=69,"60–69",
"70–80")))))</f>
        <v>30–39</v>
      </c>
      <c r="I1806" s="34">
        <v>2423</v>
      </c>
      <c r="J1806" s="58" t="str">
        <f>IF('Base tratada'!$K1806=1,"Divorciado",
IF('Base tratada'!$L1806=1,"Casado",
IF('Base tratada'!$M1806=1, "Solteiro",
IF('Base tratada'!$N1806=1,"Juntos",
"Viúvo"))))</f>
        <v>Solteiro</v>
      </c>
      <c r="K1806" s="34">
        <v>0</v>
      </c>
      <c r="L1806" s="34">
        <v>0</v>
      </c>
      <c r="M1806" s="34">
        <v>1</v>
      </c>
      <c r="N1806" s="34">
        <v>0</v>
      </c>
      <c r="O1806" s="34">
        <v>0</v>
      </c>
      <c r="P1806" s="34">
        <v>0</v>
      </c>
      <c r="Q1806" s="34">
        <v>0</v>
      </c>
      <c r="R1806" s="34">
        <v>1</v>
      </c>
      <c r="S1806" s="34">
        <v>0</v>
      </c>
      <c r="T1806" s="34">
        <v>0</v>
      </c>
      <c r="U1806" s="35">
        <v>37</v>
      </c>
      <c r="V1806" s="35">
        <v>4</v>
      </c>
      <c r="W1806" s="35">
        <v>24</v>
      </c>
      <c r="X1806" s="35">
        <v>16</v>
      </c>
      <c r="Y1806" s="35">
        <v>9</v>
      </c>
      <c r="Z1806" s="35">
        <v>9</v>
      </c>
      <c r="AA1806" s="34">
        <v>2</v>
      </c>
      <c r="AB1806" s="34">
        <v>9</v>
      </c>
      <c r="AC1806" s="34">
        <v>4</v>
      </c>
      <c r="AD1806" s="34">
        <v>0</v>
      </c>
      <c r="AE1806" s="34">
        <v>3</v>
      </c>
      <c r="AF1806" s="58">
        <f>'Base tratada'!$AC1806+'Base tratada'!$AD1806+'Base tratada'!$AE1806</f>
        <v>7</v>
      </c>
      <c r="AG18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06" s="58" t="str">
        <f>IF('Base tratada'!$AC1806&gt;=MAX('Base tratada'!$AD1806,'Base tratada'!$AE1806),"Web",
IF('Base tratada'!$AD1806&gt;='Base tratada'!$AE1806,"Catalog",
"Store"))</f>
        <v>Web</v>
      </c>
      <c r="AI1806" s="59">
        <f>IF('Base tratada'!$AF1806=0,"0",'Base tratada'!$AK1806/'Base tratada'!$AF1806)</f>
        <v>12.857142857142858</v>
      </c>
      <c r="AJ1806" s="59" t="str">
        <f>IF('Base tratada'!$AI1806=0,"R$ 0",
IF('Base tratada'!$AI1806&lt;=25,"R$ 1–25",
IF('Base tratada'!$AI1806&lt;=50,"R$ 26–50",
"+R$ 50")))</f>
        <v>R$ 1–25</v>
      </c>
      <c r="AK1806" s="35">
        <v>90</v>
      </c>
      <c r="AL1806" s="58" t="str">
        <f>IF('Base tratada'!$AK1806&lt;=100,"R$ 0-100",
IF('Base tratada'!$AK1806&lt;=500,"R$ 101-500",
IF('Base tratada'!$AK1806&lt;=1000,"R$ 501-1000",
IF('Base tratada'!$AK1806&lt;=1500,"R$ 1001-1500",
"+R$ 1500"))))</f>
        <v>R$ 0-100</v>
      </c>
      <c r="AM1806" s="34">
        <v>0</v>
      </c>
      <c r="AN1806" s="34">
        <v>0</v>
      </c>
      <c r="AO1806" s="34">
        <v>0</v>
      </c>
      <c r="AP1806" s="34">
        <v>0</v>
      </c>
      <c r="AQ1806" s="34">
        <v>0</v>
      </c>
      <c r="AR1806" s="34">
        <v>0</v>
      </c>
      <c r="AS1806" s="34">
        <v>0</v>
      </c>
      <c r="AT1806" s="34">
        <v>3</v>
      </c>
      <c r="AU1806" s="34">
        <v>11</v>
      </c>
      <c r="AV1806" s="52">
        <v>81</v>
      </c>
      <c r="AW1806" s="57">
        <v>0</v>
      </c>
      <c r="AX1806" s="58" t="str">
        <f>IF(Tabela3[[#This Row],[Response]]=1, "Aceitou", "Não aceitou")</f>
        <v>Não aceitou</v>
      </c>
      <c r="AY1806" s="55" t="str">
        <f>Tabela3[[#This Row],[Faixa Recência]] &amp; " | " &amp; Tabela3[[#This Row],[Faixa Gasto]] &amp; " | " &amp; Tabela3[[#This Row],[Faixa ticket médio]]</f>
        <v>16-30 dias | R$ 0-100 | R$ 1–25</v>
      </c>
      <c r="AZ18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6" s="36"/>
    </row>
    <row r="1807" spans="1:54" x14ac:dyDescent="0.25">
      <c r="A1807" s="61">
        <v>1806</v>
      </c>
      <c r="B1807" s="37">
        <v>44911</v>
      </c>
      <c r="C1807" s="34">
        <v>0</v>
      </c>
      <c r="D1807" s="34">
        <v>1</v>
      </c>
      <c r="E1807" s="34">
        <v>11</v>
      </c>
      <c r="F1807" s="58" t="str">
        <f>IF('Base tratada'!$E1807&lt;=15,"0-15 dias",
IF('Base tratada'!$E1807&lt;=30, "16-30 dias",
IF('Base tratada'!$E1807&lt;=45, "31-45 dias",
IF('Base tratada'!$E1807&lt;=60, "46-60 dias",
IF('Base tratada'!$E1807&lt;=75, "61-75 dias", "76-99 dias")))))</f>
        <v>0-15 dias</v>
      </c>
      <c r="G1807" s="38">
        <v>61</v>
      </c>
      <c r="H1807" s="60" t="str">
        <f>IF('Base tratada'!$G1807&lt;=29,"24–29",
IF('Base tratada'!$G1807&lt;=39,"30–39",
IF('Base tratada'!$G1807&lt;=49,"40–49",
IF('Base tratada'!$G1807&lt;=59,"50–59",
IF('Base tratada'!$G1807&lt;=69,"60–69",
"70–80")))))</f>
        <v>60–69</v>
      </c>
      <c r="I1807" s="34">
        <v>2630</v>
      </c>
      <c r="J1807" s="58" t="str">
        <f>IF('Base tratada'!$K1807=1,"Divorciado",
IF('Base tratada'!$L1807=1,"Casado",
IF('Base tratada'!$M1807=1, "Solteiro",
IF('Base tratada'!$N1807=1,"Juntos",
"Viúvo"))))</f>
        <v>Juntos</v>
      </c>
      <c r="K1807" s="34">
        <v>0</v>
      </c>
      <c r="L1807" s="34">
        <v>0</v>
      </c>
      <c r="M1807" s="34">
        <v>0</v>
      </c>
      <c r="N1807" s="34">
        <v>1</v>
      </c>
      <c r="O1807" s="34">
        <v>0</v>
      </c>
      <c r="P1807" s="34">
        <v>0</v>
      </c>
      <c r="Q1807" s="34">
        <v>0</v>
      </c>
      <c r="R1807" s="34">
        <v>1</v>
      </c>
      <c r="S1807" s="34">
        <v>0</v>
      </c>
      <c r="T1807" s="34">
        <v>0</v>
      </c>
      <c r="U1807" s="35">
        <v>159</v>
      </c>
      <c r="V1807" s="35">
        <v>0</v>
      </c>
      <c r="W1807" s="35">
        <v>22</v>
      </c>
      <c r="X1807" s="35">
        <v>2</v>
      </c>
      <c r="Y1807" s="35">
        <v>1</v>
      </c>
      <c r="Z1807" s="35">
        <v>31</v>
      </c>
      <c r="AA1807" s="34">
        <v>3</v>
      </c>
      <c r="AB1807" s="34">
        <v>7</v>
      </c>
      <c r="AC1807" s="34">
        <v>4</v>
      </c>
      <c r="AD1807" s="34">
        <v>1</v>
      </c>
      <c r="AE1807" s="34">
        <v>4</v>
      </c>
      <c r="AF1807" s="58">
        <f>'Base tratada'!$AC1807+'Base tratada'!$AD1807+'Base tratada'!$AE1807</f>
        <v>9</v>
      </c>
      <c r="AG18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07" s="58" t="str">
        <f>IF('Base tratada'!$AC1807&gt;=MAX('Base tratada'!$AD1807,'Base tratada'!$AE1807),"Web",
IF('Base tratada'!$AD1807&gt;='Base tratada'!$AE1807,"Catalog",
"Store"))</f>
        <v>Web</v>
      </c>
      <c r="AI1807" s="59">
        <f>IF('Base tratada'!$AF1807=0,"0",'Base tratada'!$AK1807/'Base tratada'!$AF1807)</f>
        <v>20.444444444444443</v>
      </c>
      <c r="AJ1807" s="59" t="str">
        <f>IF('Base tratada'!$AI1807=0,"R$ 0",
IF('Base tratada'!$AI1807&lt;=25,"R$ 1–25",
IF('Base tratada'!$AI1807&lt;=50,"R$ 26–50",
"+R$ 50")))</f>
        <v>R$ 1–25</v>
      </c>
      <c r="AK1807" s="35">
        <v>184</v>
      </c>
      <c r="AL1807" s="58" t="str">
        <f>IF('Base tratada'!$AK1807&lt;=100,"R$ 0-100",
IF('Base tratada'!$AK1807&lt;=500,"R$ 101-500",
IF('Base tratada'!$AK1807&lt;=1000,"R$ 501-1000",
IF('Base tratada'!$AK1807&lt;=1500,"R$ 1001-1500",
"+R$ 1500"))))</f>
        <v>R$ 101-500</v>
      </c>
      <c r="AM1807" s="34">
        <v>0</v>
      </c>
      <c r="AN1807" s="34">
        <v>0</v>
      </c>
      <c r="AO1807" s="34">
        <v>0</v>
      </c>
      <c r="AP1807" s="34">
        <v>0</v>
      </c>
      <c r="AQ1807" s="34">
        <v>0</v>
      </c>
      <c r="AR1807" s="34">
        <v>0</v>
      </c>
      <c r="AS1807" s="34">
        <v>0</v>
      </c>
      <c r="AT1807" s="34">
        <v>3</v>
      </c>
      <c r="AU1807" s="34">
        <v>11</v>
      </c>
      <c r="AV1807" s="52">
        <v>153</v>
      </c>
      <c r="AW1807" s="57">
        <v>0</v>
      </c>
      <c r="AX1807" s="58" t="str">
        <f>IF(Tabela3[[#This Row],[Response]]=1, "Aceitou", "Não aceitou")</f>
        <v>Não aceitou</v>
      </c>
      <c r="AY1807" s="55" t="str">
        <f>Tabela3[[#This Row],[Faixa Recência]] &amp; " | " &amp; Tabela3[[#This Row],[Faixa Gasto]] &amp; " | " &amp; Tabela3[[#This Row],[Faixa ticket médio]]</f>
        <v>0-15 dias | R$ 101-500 | R$ 1–25</v>
      </c>
      <c r="AZ18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7" s="36"/>
    </row>
    <row r="1808" spans="1:54" x14ac:dyDescent="0.25">
      <c r="A1808" s="61">
        <v>1807</v>
      </c>
      <c r="B1808" s="37">
        <v>54693</v>
      </c>
      <c r="C1808" s="34">
        <v>0</v>
      </c>
      <c r="D1808" s="34">
        <v>1</v>
      </c>
      <c r="E1808" s="34">
        <v>72</v>
      </c>
      <c r="F1808" s="58" t="str">
        <f>IF('Base tratada'!$E1808&lt;=15,"0-15 dias",
IF('Base tratada'!$E1808&lt;=30, "16-30 dias",
IF('Base tratada'!$E1808&lt;=45, "31-45 dias",
IF('Base tratada'!$E1808&lt;=60, "46-60 dias",
IF('Base tratada'!$E1808&lt;=75, "61-75 dias", "76-99 dias")))))</f>
        <v>61-75 dias</v>
      </c>
      <c r="G1808" s="38">
        <v>58</v>
      </c>
      <c r="H1808" s="60" t="str">
        <f>IF('Base tratada'!$G1808&lt;=29,"24–29",
IF('Base tratada'!$G1808&lt;=39,"30–39",
IF('Base tratada'!$G1808&lt;=49,"40–49",
IF('Base tratada'!$G1808&lt;=59,"50–59",
IF('Base tratada'!$G1808&lt;=69,"60–69",
"70–80")))))</f>
        <v>50–59</v>
      </c>
      <c r="I1808" s="34">
        <v>2656</v>
      </c>
      <c r="J1808" s="58" t="str">
        <f>IF('Base tratada'!$K1808=1,"Divorciado",
IF('Base tratada'!$L1808=1,"Casado",
IF('Base tratada'!$M1808=1, "Solteiro",
IF('Base tratada'!$N1808=1,"Juntos",
"Viúvo"))))</f>
        <v>Casado</v>
      </c>
      <c r="K1808" s="34">
        <v>0</v>
      </c>
      <c r="L1808" s="34">
        <v>1</v>
      </c>
      <c r="M1808" s="34">
        <v>0</v>
      </c>
      <c r="N1808" s="34">
        <v>0</v>
      </c>
      <c r="O1808" s="34">
        <v>0</v>
      </c>
      <c r="P1808" s="34">
        <v>0</v>
      </c>
      <c r="Q1808" s="34">
        <v>0</v>
      </c>
      <c r="R1808" s="34">
        <v>0</v>
      </c>
      <c r="S1808" s="34">
        <v>0</v>
      </c>
      <c r="T1808" s="34">
        <v>1</v>
      </c>
      <c r="U1808" s="35">
        <v>686</v>
      </c>
      <c r="V1808" s="35">
        <v>17</v>
      </c>
      <c r="W1808" s="35">
        <v>142</v>
      </c>
      <c r="X1808" s="35">
        <v>23</v>
      </c>
      <c r="Y1808" s="35">
        <v>26</v>
      </c>
      <c r="Z1808" s="35">
        <v>35</v>
      </c>
      <c r="AA1808" s="34">
        <v>8</v>
      </c>
      <c r="AB1808" s="34">
        <v>6</v>
      </c>
      <c r="AC1808" s="34">
        <v>6</v>
      </c>
      <c r="AD1808" s="34">
        <v>4</v>
      </c>
      <c r="AE1808" s="34">
        <v>13</v>
      </c>
      <c r="AF1808" s="58">
        <f>'Base tratada'!$AC1808+'Base tratada'!$AD1808+'Base tratada'!$AE1808</f>
        <v>23</v>
      </c>
      <c r="AG18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08" s="58" t="str">
        <f>IF('Base tratada'!$AC1808&gt;=MAX('Base tratada'!$AD1808,'Base tratada'!$AE1808),"Web",
IF('Base tratada'!$AD1808&gt;='Base tratada'!$AE1808,"Catalog",
"Store"))</f>
        <v>Store</v>
      </c>
      <c r="AI1808" s="59">
        <f>IF('Base tratada'!$AF1808=0,"0",'Base tratada'!$AK1808/'Base tratada'!$AF1808)</f>
        <v>38.869565217391305</v>
      </c>
      <c r="AJ1808" s="59" t="str">
        <f>IF('Base tratada'!$AI1808=0,"R$ 0",
IF('Base tratada'!$AI1808&lt;=25,"R$ 1–25",
IF('Base tratada'!$AI1808&lt;=50,"R$ 26–50",
"+R$ 50")))</f>
        <v>R$ 26–50</v>
      </c>
      <c r="AK1808" s="35">
        <v>894</v>
      </c>
      <c r="AL1808" s="58" t="str">
        <f>IF('Base tratada'!$AK1808&lt;=100,"R$ 0-100",
IF('Base tratada'!$AK1808&lt;=500,"R$ 101-500",
IF('Base tratada'!$AK1808&lt;=1000,"R$ 501-1000",
IF('Base tratada'!$AK1808&lt;=1500,"R$ 1001-1500",
"+R$ 1500"))))</f>
        <v>R$ 501-1000</v>
      </c>
      <c r="AM1808" s="34">
        <v>0</v>
      </c>
      <c r="AN1808" s="34">
        <v>0</v>
      </c>
      <c r="AO1808" s="34">
        <v>0</v>
      </c>
      <c r="AP1808" s="34">
        <v>0</v>
      </c>
      <c r="AQ1808" s="34">
        <v>0</v>
      </c>
      <c r="AR1808" s="34">
        <v>0</v>
      </c>
      <c r="AS1808" s="34">
        <v>0</v>
      </c>
      <c r="AT1808" s="34">
        <v>3</v>
      </c>
      <c r="AU1808" s="34">
        <v>11</v>
      </c>
      <c r="AV1808" s="52">
        <v>859</v>
      </c>
      <c r="AW1808" s="57">
        <v>0</v>
      </c>
      <c r="AX1808" s="58" t="str">
        <f>IF(Tabela3[[#This Row],[Response]]=1, "Aceitou", "Não aceitou")</f>
        <v>Não aceitou</v>
      </c>
      <c r="AY1808" s="55" t="str">
        <f>Tabela3[[#This Row],[Faixa Recência]] &amp; " | " &amp; Tabela3[[#This Row],[Faixa Gasto]] &amp; " | " &amp; Tabela3[[#This Row],[Faixa ticket médio]]</f>
        <v>61-75 dias | R$ 501-1000 | R$ 26–50</v>
      </c>
      <c r="AZ18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8" s="36"/>
    </row>
    <row r="1809" spans="1:54" x14ac:dyDescent="0.25">
      <c r="A1809" s="61">
        <v>1808</v>
      </c>
      <c r="B1809" s="37">
        <v>48186</v>
      </c>
      <c r="C1809" s="34">
        <v>1</v>
      </c>
      <c r="D1809" s="34">
        <v>0</v>
      </c>
      <c r="E1809" s="34">
        <v>39</v>
      </c>
      <c r="F1809" s="58" t="str">
        <f>IF('Base tratada'!$E1809&lt;=15,"0-15 dias",
IF('Base tratada'!$E1809&lt;=30, "16-30 dias",
IF('Base tratada'!$E1809&lt;=45, "31-45 dias",
IF('Base tratada'!$E1809&lt;=60, "46-60 dias",
IF('Base tratada'!$E1809&lt;=75, "61-75 dias", "76-99 dias")))))</f>
        <v>31-45 dias</v>
      </c>
      <c r="G1809" s="38">
        <v>46</v>
      </c>
      <c r="H1809" s="60" t="str">
        <f>IF('Base tratada'!$G1809&lt;=29,"24–29",
IF('Base tratada'!$G1809&lt;=39,"30–39",
IF('Base tratada'!$G1809&lt;=49,"40–49",
IF('Base tratada'!$G1809&lt;=59,"50–59",
IF('Base tratada'!$G1809&lt;=69,"60–69",
"70–80")))))</f>
        <v>40–49</v>
      </c>
      <c r="I1809" s="34">
        <v>2260</v>
      </c>
      <c r="J1809" s="58" t="str">
        <f>IF('Base tratada'!$K1809=1,"Divorciado",
IF('Base tratada'!$L1809=1,"Casado",
IF('Base tratada'!$M1809=1, "Solteiro",
IF('Base tratada'!$N1809=1,"Juntos",
"Viúvo"))))</f>
        <v>Juntos</v>
      </c>
      <c r="K1809" s="34">
        <v>0</v>
      </c>
      <c r="L1809" s="34">
        <v>0</v>
      </c>
      <c r="M1809" s="34">
        <v>0</v>
      </c>
      <c r="N1809" s="34">
        <v>1</v>
      </c>
      <c r="O1809" s="34">
        <v>0</v>
      </c>
      <c r="P1809" s="34">
        <v>0</v>
      </c>
      <c r="Q1809" s="34">
        <v>0</v>
      </c>
      <c r="R1809" s="34">
        <v>1</v>
      </c>
      <c r="S1809" s="34">
        <v>0</v>
      </c>
      <c r="T1809" s="34">
        <v>0</v>
      </c>
      <c r="U1809" s="35">
        <v>97</v>
      </c>
      <c r="V1809" s="35">
        <v>3</v>
      </c>
      <c r="W1809" s="35">
        <v>66</v>
      </c>
      <c r="X1809" s="35">
        <v>12</v>
      </c>
      <c r="Y1809" s="35">
        <v>7</v>
      </c>
      <c r="Z1809" s="35">
        <v>34</v>
      </c>
      <c r="AA1809" s="34">
        <v>3</v>
      </c>
      <c r="AB1809" s="34">
        <v>7</v>
      </c>
      <c r="AC1809" s="34">
        <v>4</v>
      </c>
      <c r="AD1809" s="34">
        <v>1</v>
      </c>
      <c r="AE1809" s="34">
        <v>4</v>
      </c>
      <c r="AF1809" s="58">
        <f>'Base tratada'!$AC1809+'Base tratada'!$AD1809+'Base tratada'!$AE1809</f>
        <v>9</v>
      </c>
      <c r="AG18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09" s="58" t="str">
        <f>IF('Base tratada'!$AC1809&gt;=MAX('Base tratada'!$AD1809,'Base tratada'!$AE1809),"Web",
IF('Base tratada'!$AD1809&gt;='Base tratada'!$AE1809,"Catalog",
"Store"))</f>
        <v>Web</v>
      </c>
      <c r="AI1809" s="59">
        <f>IF('Base tratada'!$AF1809=0,"0",'Base tratada'!$AK1809/'Base tratada'!$AF1809)</f>
        <v>20.555555555555557</v>
      </c>
      <c r="AJ1809" s="59" t="str">
        <f>IF('Base tratada'!$AI1809=0,"R$ 0",
IF('Base tratada'!$AI1809&lt;=25,"R$ 1–25",
IF('Base tratada'!$AI1809&lt;=50,"R$ 26–50",
"+R$ 50")))</f>
        <v>R$ 1–25</v>
      </c>
      <c r="AK1809" s="35">
        <v>185</v>
      </c>
      <c r="AL1809" s="58" t="str">
        <f>IF('Base tratada'!$AK1809&lt;=100,"R$ 0-100",
IF('Base tratada'!$AK1809&lt;=500,"R$ 101-500",
IF('Base tratada'!$AK1809&lt;=1000,"R$ 501-1000",
IF('Base tratada'!$AK1809&lt;=1500,"R$ 1001-1500",
"+R$ 1500"))))</f>
        <v>R$ 101-500</v>
      </c>
      <c r="AM1809" s="34">
        <v>0</v>
      </c>
      <c r="AN1809" s="34">
        <v>0</v>
      </c>
      <c r="AO1809" s="34">
        <v>0</v>
      </c>
      <c r="AP1809" s="34">
        <v>0</v>
      </c>
      <c r="AQ1809" s="34">
        <v>0</v>
      </c>
      <c r="AR1809" s="34">
        <v>0</v>
      </c>
      <c r="AS1809" s="34">
        <v>0</v>
      </c>
      <c r="AT1809" s="34">
        <v>3</v>
      </c>
      <c r="AU1809" s="34">
        <v>11</v>
      </c>
      <c r="AV1809" s="52">
        <v>151</v>
      </c>
      <c r="AW1809" s="57">
        <v>0</v>
      </c>
      <c r="AX1809" s="58" t="str">
        <f>IF(Tabela3[[#This Row],[Response]]=1, "Aceitou", "Não aceitou")</f>
        <v>Não aceitou</v>
      </c>
      <c r="AY1809" s="55" t="str">
        <f>Tabela3[[#This Row],[Faixa Recência]] &amp; " | " &amp; Tabela3[[#This Row],[Faixa Gasto]] &amp; " | " &amp; Tabela3[[#This Row],[Faixa ticket médio]]</f>
        <v>31-45 dias | R$ 101-500 | R$ 1–25</v>
      </c>
      <c r="AZ18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09" s="36"/>
    </row>
    <row r="1810" spans="1:54" x14ac:dyDescent="0.25">
      <c r="A1810" s="61">
        <v>1809</v>
      </c>
      <c r="B1810" s="37">
        <v>54809</v>
      </c>
      <c r="C1810" s="34">
        <v>1</v>
      </c>
      <c r="D1810" s="34">
        <v>1</v>
      </c>
      <c r="E1810" s="34">
        <v>0</v>
      </c>
      <c r="F1810" s="58" t="str">
        <f>IF('Base tratada'!$E1810&lt;=15,"0-15 dias",
IF('Base tratada'!$E1810&lt;=30, "16-30 dias",
IF('Base tratada'!$E1810&lt;=45, "31-45 dias",
IF('Base tratada'!$E1810&lt;=60, "46-60 dias",
IF('Base tratada'!$E1810&lt;=75, "61-75 dias", "76-99 dias")))))</f>
        <v>0-15 dias</v>
      </c>
      <c r="G1810" s="38">
        <v>43</v>
      </c>
      <c r="H1810" s="60" t="str">
        <f>IF('Base tratada'!$G1810&lt;=29,"24–29",
IF('Base tratada'!$G1810&lt;=39,"30–39",
IF('Base tratada'!$G1810&lt;=49,"40–49",
IF('Base tratada'!$G1810&lt;=59,"50–59",
IF('Base tratada'!$G1810&lt;=69,"60–69",
"70–80")))))</f>
        <v>40–49</v>
      </c>
      <c r="I1810" s="34">
        <v>2450</v>
      </c>
      <c r="J1810" s="58" t="str">
        <f>IF('Base tratada'!$K1810=1,"Divorciado",
IF('Base tratada'!$L1810=1,"Casado",
IF('Base tratada'!$M1810=1, "Solteiro",
IF('Base tratada'!$N1810=1,"Juntos",
"Viúvo"))))</f>
        <v>Casado</v>
      </c>
      <c r="K1810" s="34">
        <v>0</v>
      </c>
      <c r="L1810" s="34">
        <v>1</v>
      </c>
      <c r="M1810" s="34">
        <v>0</v>
      </c>
      <c r="N1810" s="34">
        <v>0</v>
      </c>
      <c r="O1810" s="34">
        <v>0</v>
      </c>
      <c r="P1810" s="34">
        <v>0</v>
      </c>
      <c r="Q1810" s="34">
        <v>0</v>
      </c>
      <c r="R1810" s="34">
        <v>1</v>
      </c>
      <c r="S1810" s="34">
        <v>0</v>
      </c>
      <c r="T1810" s="34">
        <v>0</v>
      </c>
      <c r="U1810" s="35">
        <v>63</v>
      </c>
      <c r="V1810" s="35">
        <v>6</v>
      </c>
      <c r="W1810" s="35">
        <v>57</v>
      </c>
      <c r="X1810" s="35">
        <v>13</v>
      </c>
      <c r="Y1810" s="35">
        <v>13</v>
      </c>
      <c r="Z1810" s="35">
        <v>22</v>
      </c>
      <c r="AA1810" s="34">
        <v>4</v>
      </c>
      <c r="AB1810" s="34">
        <v>4</v>
      </c>
      <c r="AC1810" s="34">
        <v>2</v>
      </c>
      <c r="AD1810" s="34">
        <v>1</v>
      </c>
      <c r="AE1810" s="34">
        <v>5</v>
      </c>
      <c r="AF1810" s="58">
        <f>'Base tratada'!$AC1810+'Base tratada'!$AD1810+'Base tratada'!$AE1810</f>
        <v>8</v>
      </c>
      <c r="AG18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10" s="58" t="str">
        <f>IF('Base tratada'!$AC1810&gt;=MAX('Base tratada'!$AD1810,'Base tratada'!$AE1810),"Web",
IF('Base tratada'!$AD1810&gt;='Base tratada'!$AE1810,"Catalog",
"Store"))</f>
        <v>Store</v>
      </c>
      <c r="AI1810" s="59">
        <f>IF('Base tratada'!$AF1810=0,"0",'Base tratada'!$AK1810/'Base tratada'!$AF1810)</f>
        <v>19</v>
      </c>
      <c r="AJ1810" s="59" t="str">
        <f>IF('Base tratada'!$AI1810=0,"R$ 0",
IF('Base tratada'!$AI1810&lt;=25,"R$ 1–25",
IF('Base tratada'!$AI1810&lt;=50,"R$ 26–50",
"+R$ 50")))</f>
        <v>R$ 1–25</v>
      </c>
      <c r="AK1810" s="35">
        <v>152</v>
      </c>
      <c r="AL1810" s="58" t="str">
        <f>IF('Base tratada'!$AK1810&lt;=100,"R$ 0-100",
IF('Base tratada'!$AK1810&lt;=500,"R$ 101-500",
IF('Base tratada'!$AK1810&lt;=1000,"R$ 501-1000",
IF('Base tratada'!$AK1810&lt;=1500,"R$ 1001-1500",
"+R$ 1500"))))</f>
        <v>R$ 101-500</v>
      </c>
      <c r="AM1810" s="34">
        <v>0</v>
      </c>
      <c r="AN1810" s="34">
        <v>0</v>
      </c>
      <c r="AO1810" s="34">
        <v>0</v>
      </c>
      <c r="AP1810" s="34">
        <v>0</v>
      </c>
      <c r="AQ1810" s="34">
        <v>0</v>
      </c>
      <c r="AR1810" s="34">
        <v>0</v>
      </c>
      <c r="AS1810" s="34">
        <v>0</v>
      </c>
      <c r="AT1810" s="34">
        <v>3</v>
      </c>
      <c r="AU1810" s="34">
        <v>11</v>
      </c>
      <c r="AV1810" s="52">
        <v>130</v>
      </c>
      <c r="AW1810" s="57">
        <v>1</v>
      </c>
      <c r="AX1810" s="58" t="str">
        <f>IF(Tabela3[[#This Row],[Response]]=1, "Aceitou", "Não aceitou")</f>
        <v>Aceitou</v>
      </c>
      <c r="AY1810" s="55" t="str">
        <f>Tabela3[[#This Row],[Faixa Recência]] &amp; " | " &amp; Tabela3[[#This Row],[Faixa Gasto]] &amp; " | " &amp; Tabela3[[#This Row],[Faixa ticket médio]]</f>
        <v>0-15 dias | R$ 101-500 | R$ 1–25</v>
      </c>
      <c r="AZ18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0" s="36"/>
    </row>
    <row r="1811" spans="1:54" x14ac:dyDescent="0.25">
      <c r="A1811" s="61">
        <v>1810</v>
      </c>
      <c r="B1811" s="37">
        <v>41580</v>
      </c>
      <c r="C1811" s="34">
        <v>1</v>
      </c>
      <c r="D1811" s="34">
        <v>1</v>
      </c>
      <c r="E1811" s="34">
        <v>15</v>
      </c>
      <c r="F1811" s="58" t="str">
        <f>IF('Base tratada'!$E1811&lt;=15,"0-15 dias",
IF('Base tratada'!$E1811&lt;=30, "16-30 dias",
IF('Base tratada'!$E1811&lt;=45, "31-45 dias",
IF('Base tratada'!$E1811&lt;=60, "46-60 dias",
IF('Base tratada'!$E1811&lt;=75, "61-75 dias", "76-99 dias")))))</f>
        <v>0-15 dias</v>
      </c>
      <c r="G1811" s="38">
        <v>42</v>
      </c>
      <c r="H1811" s="60" t="str">
        <f>IF('Base tratada'!$G1811&lt;=29,"24–29",
IF('Base tratada'!$G1811&lt;=39,"30–39",
IF('Base tratada'!$G1811&lt;=49,"40–49",
IF('Base tratada'!$G1811&lt;=59,"50–59",
IF('Base tratada'!$G1811&lt;=69,"60–69",
"70–80")))))</f>
        <v>40–49</v>
      </c>
      <c r="I1811" s="34">
        <v>2725</v>
      </c>
      <c r="J1811" s="58" t="str">
        <f>IF('Base tratada'!$K1811=1,"Divorciado",
IF('Base tratada'!$L1811=1,"Casado",
IF('Base tratada'!$M1811=1, "Solteiro",
IF('Base tratada'!$N1811=1,"Juntos",
"Viúvo"))))</f>
        <v>Juntos</v>
      </c>
      <c r="K1811" s="34">
        <v>0</v>
      </c>
      <c r="L1811" s="34">
        <v>0</v>
      </c>
      <c r="M1811" s="34">
        <v>0</v>
      </c>
      <c r="N1811" s="34">
        <v>1</v>
      </c>
      <c r="O1811" s="34">
        <v>0</v>
      </c>
      <c r="P1811" s="34">
        <v>0</v>
      </c>
      <c r="Q1811" s="34">
        <v>0</v>
      </c>
      <c r="R1811" s="34">
        <v>1</v>
      </c>
      <c r="S1811" s="34">
        <v>0</v>
      </c>
      <c r="T1811" s="34">
        <v>0</v>
      </c>
      <c r="U1811" s="35">
        <v>56</v>
      </c>
      <c r="V1811" s="35">
        <v>5</v>
      </c>
      <c r="W1811" s="35">
        <v>24</v>
      </c>
      <c r="X1811" s="35">
        <v>4</v>
      </c>
      <c r="Y1811" s="35">
        <v>0</v>
      </c>
      <c r="Z1811" s="35">
        <v>3</v>
      </c>
      <c r="AA1811" s="34">
        <v>3</v>
      </c>
      <c r="AB1811" s="34">
        <v>5</v>
      </c>
      <c r="AC1811" s="34">
        <v>2</v>
      </c>
      <c r="AD1811" s="34">
        <v>1</v>
      </c>
      <c r="AE1811" s="34">
        <v>3</v>
      </c>
      <c r="AF1811" s="58">
        <f>'Base tratada'!$AC1811+'Base tratada'!$AD1811+'Base tratada'!$AE1811</f>
        <v>6</v>
      </c>
      <c r="AG18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11" s="58" t="str">
        <f>IF('Base tratada'!$AC1811&gt;=MAX('Base tratada'!$AD1811,'Base tratada'!$AE1811),"Web",
IF('Base tratada'!$AD1811&gt;='Base tratada'!$AE1811,"Catalog",
"Store"))</f>
        <v>Store</v>
      </c>
      <c r="AI1811" s="59">
        <f>IF('Base tratada'!$AF1811=0,"0",'Base tratada'!$AK1811/'Base tratada'!$AF1811)</f>
        <v>14.833333333333334</v>
      </c>
      <c r="AJ1811" s="59" t="str">
        <f>IF('Base tratada'!$AI1811=0,"R$ 0",
IF('Base tratada'!$AI1811&lt;=25,"R$ 1–25",
IF('Base tratada'!$AI1811&lt;=50,"R$ 26–50",
"+R$ 50")))</f>
        <v>R$ 1–25</v>
      </c>
      <c r="AK1811" s="35">
        <v>89</v>
      </c>
      <c r="AL1811" s="58" t="str">
        <f>IF('Base tratada'!$AK1811&lt;=100,"R$ 0-100",
IF('Base tratada'!$AK1811&lt;=500,"R$ 101-500",
IF('Base tratada'!$AK1811&lt;=1000,"R$ 501-1000",
IF('Base tratada'!$AK1811&lt;=1500,"R$ 1001-1500",
"+R$ 1500"))))</f>
        <v>R$ 0-100</v>
      </c>
      <c r="AM1811" s="34">
        <v>0</v>
      </c>
      <c r="AN1811" s="34">
        <v>0</v>
      </c>
      <c r="AO1811" s="34">
        <v>0</v>
      </c>
      <c r="AP1811" s="34">
        <v>0</v>
      </c>
      <c r="AQ1811" s="34">
        <v>0</v>
      </c>
      <c r="AR1811" s="34">
        <v>0</v>
      </c>
      <c r="AS1811" s="34">
        <v>0</v>
      </c>
      <c r="AT1811" s="34">
        <v>3</v>
      </c>
      <c r="AU1811" s="34">
        <v>11</v>
      </c>
      <c r="AV1811" s="52">
        <v>86</v>
      </c>
      <c r="AW1811" s="57">
        <v>0</v>
      </c>
      <c r="AX1811" s="58" t="str">
        <f>IF(Tabela3[[#This Row],[Response]]=1, "Aceitou", "Não aceitou")</f>
        <v>Não aceitou</v>
      </c>
      <c r="AY1811" s="55" t="str">
        <f>Tabela3[[#This Row],[Faixa Recência]] &amp; " | " &amp; Tabela3[[#This Row],[Faixa Gasto]] &amp; " | " &amp; Tabela3[[#This Row],[Faixa ticket médio]]</f>
        <v>0-15 dias | R$ 0-100 | R$ 1–25</v>
      </c>
      <c r="AZ18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1" s="36"/>
    </row>
    <row r="1812" spans="1:54" x14ac:dyDescent="0.25">
      <c r="A1812" s="61">
        <v>1811</v>
      </c>
      <c r="B1812" s="37">
        <v>80336</v>
      </c>
      <c r="C1812" s="34">
        <v>0</v>
      </c>
      <c r="D1812" s="34">
        <v>0</v>
      </c>
      <c r="E1812" s="34">
        <v>12</v>
      </c>
      <c r="F1812" s="58" t="str">
        <f>IF('Base tratada'!$E1812&lt;=15,"0-15 dias",
IF('Base tratada'!$E1812&lt;=30, "16-30 dias",
IF('Base tratada'!$E1812&lt;=45, "31-45 dias",
IF('Base tratada'!$E1812&lt;=60, "46-60 dias",
IF('Base tratada'!$E1812&lt;=75, "61-75 dias", "76-99 dias")))))</f>
        <v>0-15 dias</v>
      </c>
      <c r="G1812" s="38">
        <v>50</v>
      </c>
      <c r="H1812" s="60" t="str">
        <f>IF('Base tratada'!$G1812&lt;=29,"24–29",
IF('Base tratada'!$G1812&lt;=39,"30–39",
IF('Base tratada'!$G1812&lt;=49,"40–49",
IF('Base tratada'!$G1812&lt;=59,"50–59",
IF('Base tratada'!$G1812&lt;=69,"60–69",
"70–80")))))</f>
        <v>50–59</v>
      </c>
      <c r="I1812" s="34">
        <v>2452</v>
      </c>
      <c r="J1812" s="58" t="str">
        <f>IF('Base tratada'!$K1812=1,"Divorciado",
IF('Base tratada'!$L1812=1,"Casado",
IF('Base tratada'!$M1812=1, "Solteiro",
IF('Base tratada'!$N1812=1,"Juntos",
"Viúvo"))))</f>
        <v>Casado</v>
      </c>
      <c r="K1812" s="34">
        <v>0</v>
      </c>
      <c r="L1812" s="34">
        <v>1</v>
      </c>
      <c r="M1812" s="34">
        <v>0</v>
      </c>
      <c r="N1812" s="34">
        <v>0</v>
      </c>
      <c r="O1812" s="34">
        <v>0</v>
      </c>
      <c r="P1812" s="34">
        <v>0</v>
      </c>
      <c r="Q1812" s="34">
        <v>0</v>
      </c>
      <c r="R1812" s="34">
        <v>0</v>
      </c>
      <c r="S1812" s="34">
        <v>0</v>
      </c>
      <c r="T1812" s="34">
        <v>1</v>
      </c>
      <c r="U1812" s="35">
        <v>209</v>
      </c>
      <c r="V1812" s="35">
        <v>19</v>
      </c>
      <c r="W1812" s="35">
        <v>456</v>
      </c>
      <c r="X1812" s="35">
        <v>160</v>
      </c>
      <c r="Y1812" s="35">
        <v>142</v>
      </c>
      <c r="Z1812" s="35">
        <v>66</v>
      </c>
      <c r="AA1812" s="34">
        <v>1</v>
      </c>
      <c r="AB1812" s="34">
        <v>1</v>
      </c>
      <c r="AC1812" s="34">
        <v>2</v>
      </c>
      <c r="AD1812" s="34">
        <v>9</v>
      </c>
      <c r="AE1812" s="34">
        <v>13</v>
      </c>
      <c r="AF1812" s="58">
        <f>'Base tratada'!$AC1812+'Base tratada'!$AD1812+'Base tratada'!$AE1812</f>
        <v>24</v>
      </c>
      <c r="AG18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12" s="58" t="str">
        <f>IF('Base tratada'!$AC1812&gt;=MAX('Base tratada'!$AD1812,'Base tratada'!$AE1812),"Web",
IF('Base tratada'!$AD1812&gt;='Base tratada'!$AE1812,"Catalog",
"Store"))</f>
        <v>Store</v>
      </c>
      <c r="AI1812" s="59">
        <f>IF('Base tratada'!$AF1812=0,"0",'Base tratada'!$AK1812/'Base tratada'!$AF1812)</f>
        <v>41.083333333333336</v>
      </c>
      <c r="AJ1812" s="59" t="str">
        <f>IF('Base tratada'!$AI1812=0,"R$ 0",
IF('Base tratada'!$AI1812&lt;=25,"R$ 1–25",
IF('Base tratada'!$AI1812&lt;=50,"R$ 26–50",
"+R$ 50")))</f>
        <v>R$ 26–50</v>
      </c>
      <c r="AK1812" s="35">
        <v>986</v>
      </c>
      <c r="AL1812" s="58" t="str">
        <f>IF('Base tratada'!$AK1812&lt;=100,"R$ 0-100",
IF('Base tratada'!$AK1812&lt;=500,"R$ 101-500",
IF('Base tratada'!$AK1812&lt;=1000,"R$ 501-1000",
IF('Base tratada'!$AK1812&lt;=1500,"R$ 1001-1500",
"+R$ 1500"))))</f>
        <v>R$ 501-1000</v>
      </c>
      <c r="AM1812" s="34">
        <v>0</v>
      </c>
      <c r="AN1812" s="34">
        <v>0</v>
      </c>
      <c r="AO1812" s="34">
        <v>0</v>
      </c>
      <c r="AP1812" s="34">
        <v>0</v>
      </c>
      <c r="AQ1812" s="34">
        <v>0</v>
      </c>
      <c r="AR1812" s="34">
        <v>0</v>
      </c>
      <c r="AS1812" s="34">
        <v>0</v>
      </c>
      <c r="AT1812" s="34">
        <v>3</v>
      </c>
      <c r="AU1812" s="34">
        <v>11</v>
      </c>
      <c r="AV1812" s="52">
        <v>920</v>
      </c>
      <c r="AW1812" s="57">
        <v>0</v>
      </c>
      <c r="AX1812" s="58" t="str">
        <f>IF(Tabela3[[#This Row],[Response]]=1, "Aceitou", "Não aceitou")</f>
        <v>Não aceitou</v>
      </c>
      <c r="AY1812" s="55" t="str">
        <f>Tabela3[[#This Row],[Faixa Recência]] &amp; " | " &amp; Tabela3[[#This Row],[Faixa Gasto]] &amp; " | " &amp; Tabela3[[#This Row],[Faixa ticket médio]]</f>
        <v>0-15 dias | R$ 501-1000 | R$ 26–50</v>
      </c>
      <c r="AZ18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2" s="36"/>
    </row>
    <row r="1813" spans="1:54" x14ac:dyDescent="0.25">
      <c r="A1813" s="61">
        <v>1812</v>
      </c>
      <c r="B1813" s="37">
        <v>47743</v>
      </c>
      <c r="C1813" s="34">
        <v>0</v>
      </c>
      <c r="D1813" s="34">
        <v>1</v>
      </c>
      <c r="E1813" s="34">
        <v>56</v>
      </c>
      <c r="F1813" s="58" t="str">
        <f>IF('Base tratada'!$E1813&lt;=15,"0-15 dias",
IF('Base tratada'!$E1813&lt;=30, "16-30 dias",
IF('Base tratada'!$E1813&lt;=45, "31-45 dias",
IF('Base tratada'!$E1813&lt;=60, "46-60 dias",
IF('Base tratada'!$E1813&lt;=75, "61-75 dias", "76-99 dias")))))</f>
        <v>46-60 dias</v>
      </c>
      <c r="G1813" s="38">
        <v>63</v>
      </c>
      <c r="H1813" s="60" t="str">
        <f>IF('Base tratada'!$G1813&lt;=29,"24–29",
IF('Base tratada'!$G1813&lt;=39,"30–39",
IF('Base tratada'!$G1813&lt;=49,"40–49",
IF('Base tratada'!$G1813&lt;=59,"50–59",
IF('Base tratada'!$G1813&lt;=69,"60–69",
"70–80")))))</f>
        <v>60–69</v>
      </c>
      <c r="I1813" s="34">
        <v>2623</v>
      </c>
      <c r="J1813" s="58" t="str">
        <f>IF('Base tratada'!$K1813=1,"Divorciado",
IF('Base tratada'!$L1813=1,"Casado",
IF('Base tratada'!$M1813=1, "Solteiro",
IF('Base tratada'!$N1813=1,"Juntos",
"Viúvo"))))</f>
        <v>Casado</v>
      </c>
      <c r="K1813" s="34">
        <v>0</v>
      </c>
      <c r="L1813" s="34">
        <v>1</v>
      </c>
      <c r="M1813" s="34">
        <v>0</v>
      </c>
      <c r="N1813" s="34">
        <v>0</v>
      </c>
      <c r="O1813" s="34">
        <v>0</v>
      </c>
      <c r="P1813" s="34">
        <v>0</v>
      </c>
      <c r="Q1813" s="34">
        <v>0</v>
      </c>
      <c r="R1813" s="34">
        <v>1</v>
      </c>
      <c r="S1813" s="34">
        <v>0</v>
      </c>
      <c r="T1813" s="34">
        <v>0</v>
      </c>
      <c r="U1813" s="35">
        <v>198</v>
      </c>
      <c r="V1813" s="35">
        <v>2</v>
      </c>
      <c r="W1813" s="35">
        <v>43</v>
      </c>
      <c r="X1813" s="35">
        <v>0</v>
      </c>
      <c r="Y1813" s="35">
        <v>12</v>
      </c>
      <c r="Z1813" s="35">
        <v>20</v>
      </c>
      <c r="AA1813" s="34">
        <v>3</v>
      </c>
      <c r="AB1813" s="34">
        <v>6</v>
      </c>
      <c r="AC1813" s="34">
        <v>4</v>
      </c>
      <c r="AD1813" s="34">
        <v>1</v>
      </c>
      <c r="AE1813" s="34">
        <v>6</v>
      </c>
      <c r="AF1813" s="58">
        <f>'Base tratada'!$AC1813+'Base tratada'!$AD1813+'Base tratada'!$AE1813</f>
        <v>11</v>
      </c>
      <c r="AG18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13" s="58" t="str">
        <f>IF('Base tratada'!$AC1813&gt;=MAX('Base tratada'!$AD1813,'Base tratada'!$AE1813),"Web",
IF('Base tratada'!$AD1813&gt;='Base tratada'!$AE1813,"Catalog",
"Store"))</f>
        <v>Store</v>
      </c>
      <c r="AI1813" s="59">
        <f>IF('Base tratada'!$AF1813=0,"0",'Base tratada'!$AK1813/'Base tratada'!$AF1813)</f>
        <v>23.181818181818183</v>
      </c>
      <c r="AJ1813" s="59" t="str">
        <f>IF('Base tratada'!$AI1813=0,"R$ 0",
IF('Base tratada'!$AI1813&lt;=25,"R$ 1–25",
IF('Base tratada'!$AI1813&lt;=50,"R$ 26–50",
"+R$ 50")))</f>
        <v>R$ 1–25</v>
      </c>
      <c r="AK1813" s="35">
        <v>255</v>
      </c>
      <c r="AL1813" s="58" t="str">
        <f>IF('Base tratada'!$AK1813&lt;=100,"R$ 0-100",
IF('Base tratada'!$AK1813&lt;=500,"R$ 101-500",
IF('Base tratada'!$AK1813&lt;=1000,"R$ 501-1000",
IF('Base tratada'!$AK1813&lt;=1500,"R$ 1001-1500",
"+R$ 1500"))))</f>
        <v>R$ 101-500</v>
      </c>
      <c r="AM1813" s="34">
        <v>0</v>
      </c>
      <c r="AN1813" s="34">
        <v>0</v>
      </c>
      <c r="AO1813" s="34">
        <v>0</v>
      </c>
      <c r="AP1813" s="34">
        <v>1</v>
      </c>
      <c r="AQ1813" s="34">
        <v>0</v>
      </c>
      <c r="AR1813" s="34">
        <v>1</v>
      </c>
      <c r="AS1813" s="34">
        <v>0</v>
      </c>
      <c r="AT1813" s="34">
        <v>3</v>
      </c>
      <c r="AU1813" s="34">
        <v>11</v>
      </c>
      <c r="AV1813" s="52">
        <v>235</v>
      </c>
      <c r="AW1813" s="57">
        <v>0</v>
      </c>
      <c r="AX1813" s="58" t="str">
        <f>IF(Tabela3[[#This Row],[Response]]=1, "Aceitou", "Não aceitou")</f>
        <v>Não aceitou</v>
      </c>
      <c r="AY1813" s="55" t="str">
        <f>Tabela3[[#This Row],[Faixa Recência]] &amp; " | " &amp; Tabela3[[#This Row],[Faixa Gasto]] &amp; " | " &amp; Tabela3[[#This Row],[Faixa ticket médio]]</f>
        <v>46-60 dias | R$ 101-500 | R$ 1–25</v>
      </c>
      <c r="AZ18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3" s="36"/>
    </row>
    <row r="1814" spans="1:54" x14ac:dyDescent="0.25">
      <c r="A1814" s="61">
        <v>1813</v>
      </c>
      <c r="B1814" s="37">
        <v>62972</v>
      </c>
      <c r="C1814" s="34">
        <v>0</v>
      </c>
      <c r="D1814" s="34">
        <v>1</v>
      </c>
      <c r="E1814" s="34">
        <v>39</v>
      </c>
      <c r="F1814" s="58" t="str">
        <f>IF('Base tratada'!$E1814&lt;=15,"0-15 dias",
IF('Base tratada'!$E1814&lt;=30, "16-30 dias",
IF('Base tratada'!$E1814&lt;=45, "31-45 dias",
IF('Base tratada'!$E1814&lt;=60, "46-60 dias",
IF('Base tratada'!$E1814&lt;=75, "61-75 dias", "76-99 dias")))))</f>
        <v>31-45 dias</v>
      </c>
      <c r="G1814" s="38">
        <v>65</v>
      </c>
      <c r="H1814" s="60" t="str">
        <f>IF('Base tratada'!$G1814&lt;=29,"24–29",
IF('Base tratada'!$G1814&lt;=39,"30–39",
IF('Base tratada'!$G1814&lt;=49,"40–49",
IF('Base tratada'!$G1814&lt;=59,"50–59",
IF('Base tratada'!$G1814&lt;=69,"60–69",
"70–80")))))</f>
        <v>60–69</v>
      </c>
      <c r="I1814" s="34">
        <v>2854</v>
      </c>
      <c r="J1814" s="58" t="str">
        <f>IF('Base tratada'!$K1814=1,"Divorciado",
IF('Base tratada'!$L1814=1,"Casado",
IF('Base tratada'!$M1814=1, "Solteiro",
IF('Base tratada'!$N1814=1,"Juntos",
"Viúvo"))))</f>
        <v>Casado</v>
      </c>
      <c r="K1814" s="34">
        <v>0</v>
      </c>
      <c r="L1814" s="34">
        <v>1</v>
      </c>
      <c r="M1814" s="34">
        <v>0</v>
      </c>
      <c r="N1814" s="34">
        <v>0</v>
      </c>
      <c r="O1814" s="34">
        <v>0</v>
      </c>
      <c r="P1814" s="34">
        <v>1</v>
      </c>
      <c r="Q1814" s="34">
        <v>0</v>
      </c>
      <c r="R1814" s="34">
        <v>0</v>
      </c>
      <c r="S1814" s="34">
        <v>0</v>
      </c>
      <c r="T1814" s="34">
        <v>0</v>
      </c>
      <c r="U1814" s="35">
        <v>313</v>
      </c>
      <c r="V1814" s="35">
        <v>15</v>
      </c>
      <c r="W1814" s="35">
        <v>47</v>
      </c>
      <c r="X1814" s="35">
        <v>20</v>
      </c>
      <c r="Y1814" s="35">
        <v>0</v>
      </c>
      <c r="Z1814" s="35">
        <v>192</v>
      </c>
      <c r="AA1814" s="34">
        <v>2</v>
      </c>
      <c r="AB1814" s="34">
        <v>6</v>
      </c>
      <c r="AC1814" s="34">
        <v>7</v>
      </c>
      <c r="AD1814" s="34">
        <v>4</v>
      </c>
      <c r="AE1814" s="34">
        <v>3</v>
      </c>
      <c r="AF1814" s="58">
        <f>'Base tratada'!$AC1814+'Base tratada'!$AD1814+'Base tratada'!$AE1814</f>
        <v>14</v>
      </c>
      <c r="AG18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14" s="58" t="str">
        <f>IF('Base tratada'!$AC1814&gt;=MAX('Base tratada'!$AD1814,'Base tratada'!$AE1814),"Web",
IF('Base tratada'!$AD1814&gt;='Base tratada'!$AE1814,"Catalog",
"Store"))</f>
        <v>Web</v>
      </c>
      <c r="AI1814" s="59">
        <f>IF('Base tratada'!$AF1814=0,"0",'Base tratada'!$AK1814/'Base tratada'!$AF1814)</f>
        <v>28.214285714285715</v>
      </c>
      <c r="AJ1814" s="59" t="str">
        <f>IF('Base tratada'!$AI1814=0,"R$ 0",
IF('Base tratada'!$AI1814&lt;=25,"R$ 1–25",
IF('Base tratada'!$AI1814&lt;=50,"R$ 26–50",
"+R$ 50")))</f>
        <v>R$ 26–50</v>
      </c>
      <c r="AK1814" s="35">
        <v>395</v>
      </c>
      <c r="AL1814" s="58" t="str">
        <f>IF('Base tratada'!$AK1814&lt;=100,"R$ 0-100",
IF('Base tratada'!$AK1814&lt;=500,"R$ 101-500",
IF('Base tratada'!$AK1814&lt;=1000,"R$ 501-1000",
IF('Base tratada'!$AK1814&lt;=1500,"R$ 1001-1500",
"+R$ 1500"))))</f>
        <v>R$ 101-500</v>
      </c>
      <c r="AM1814" s="34">
        <v>0</v>
      </c>
      <c r="AN1814" s="34">
        <v>0</v>
      </c>
      <c r="AO1814" s="34">
        <v>0</v>
      </c>
      <c r="AP1814" s="34">
        <v>0</v>
      </c>
      <c r="AQ1814" s="34">
        <v>0</v>
      </c>
      <c r="AR1814" s="34">
        <v>0</v>
      </c>
      <c r="AS1814" s="34">
        <v>0</v>
      </c>
      <c r="AT1814" s="34">
        <v>3</v>
      </c>
      <c r="AU1814" s="34">
        <v>11</v>
      </c>
      <c r="AV1814" s="52">
        <v>203</v>
      </c>
      <c r="AW1814" s="57">
        <v>0</v>
      </c>
      <c r="AX1814" s="58" t="str">
        <f>IF(Tabela3[[#This Row],[Response]]=1, "Aceitou", "Não aceitou")</f>
        <v>Não aceitou</v>
      </c>
      <c r="AY1814" s="55" t="str">
        <f>Tabela3[[#This Row],[Faixa Recência]] &amp; " | " &amp; Tabela3[[#This Row],[Faixa Gasto]] &amp; " | " &amp; Tabela3[[#This Row],[Faixa ticket médio]]</f>
        <v>31-45 dias | R$ 101-500 | R$ 26–50</v>
      </c>
      <c r="AZ18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4" s="36"/>
    </row>
    <row r="1815" spans="1:54" x14ac:dyDescent="0.25">
      <c r="A1815" s="61">
        <v>1814</v>
      </c>
      <c r="B1815" s="37">
        <v>57333</v>
      </c>
      <c r="C1815" s="34">
        <v>0</v>
      </c>
      <c r="D1815" s="34">
        <v>1</v>
      </c>
      <c r="E1815" s="34">
        <v>55</v>
      </c>
      <c r="F1815" s="58" t="str">
        <f>IF('Base tratada'!$E1815&lt;=15,"0-15 dias",
IF('Base tratada'!$E1815&lt;=30, "16-30 dias",
IF('Base tratada'!$E1815&lt;=45, "31-45 dias",
IF('Base tratada'!$E1815&lt;=60, "46-60 dias",
IF('Base tratada'!$E1815&lt;=75, "61-75 dias", "76-99 dias")))))</f>
        <v>46-60 dias</v>
      </c>
      <c r="G1815" s="38">
        <v>66</v>
      </c>
      <c r="H1815" s="60" t="str">
        <f>IF('Base tratada'!$G1815&lt;=29,"24–29",
IF('Base tratada'!$G1815&lt;=39,"30–39",
IF('Base tratada'!$G1815&lt;=49,"40–49",
IF('Base tratada'!$G1815&lt;=59,"50–59",
IF('Base tratada'!$G1815&lt;=69,"60–69",
"70–80")))))</f>
        <v>60–69</v>
      </c>
      <c r="I1815" s="34">
        <v>2804</v>
      </c>
      <c r="J1815" s="58" t="str">
        <f>IF('Base tratada'!$K1815=1,"Divorciado",
IF('Base tratada'!$L1815=1,"Casado",
IF('Base tratada'!$M1815=1, "Solteiro",
IF('Base tratada'!$N1815=1,"Juntos",
"Viúvo"))))</f>
        <v>Divorciado</v>
      </c>
      <c r="K1815" s="34">
        <v>1</v>
      </c>
      <c r="L1815" s="34">
        <v>0</v>
      </c>
      <c r="M1815" s="34">
        <v>0</v>
      </c>
      <c r="N1815" s="34">
        <v>0</v>
      </c>
      <c r="O1815" s="34">
        <v>0</v>
      </c>
      <c r="P1815" s="34">
        <v>0</v>
      </c>
      <c r="Q1815" s="34">
        <v>0</v>
      </c>
      <c r="R1815" s="34">
        <v>0</v>
      </c>
      <c r="S1815" s="34">
        <v>0</v>
      </c>
      <c r="T1815" s="34">
        <v>1</v>
      </c>
      <c r="U1815" s="35">
        <v>941</v>
      </c>
      <c r="V1815" s="35">
        <v>14</v>
      </c>
      <c r="W1815" s="35">
        <v>397</v>
      </c>
      <c r="X1815" s="35">
        <v>76</v>
      </c>
      <c r="Y1815" s="35">
        <v>58</v>
      </c>
      <c r="Z1815" s="35">
        <v>176</v>
      </c>
      <c r="AA1815" s="34">
        <v>11</v>
      </c>
      <c r="AB1815" s="34">
        <v>6</v>
      </c>
      <c r="AC1815" s="34">
        <v>8</v>
      </c>
      <c r="AD1815" s="34">
        <v>5</v>
      </c>
      <c r="AE1815" s="34">
        <v>9</v>
      </c>
      <c r="AF1815" s="58">
        <f>'Base tratada'!$AC1815+'Base tratada'!$AD1815+'Base tratada'!$AE1815</f>
        <v>22</v>
      </c>
      <c r="AG18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15" s="58" t="str">
        <f>IF('Base tratada'!$AC1815&gt;=MAX('Base tratada'!$AD1815,'Base tratada'!$AE1815),"Web",
IF('Base tratada'!$AD1815&gt;='Base tratada'!$AE1815,"Catalog",
"Store"))</f>
        <v>Store</v>
      </c>
      <c r="AI1815" s="59">
        <f>IF('Base tratada'!$AF1815=0,"0",'Base tratada'!$AK1815/'Base tratada'!$AF1815)</f>
        <v>67.545454545454547</v>
      </c>
      <c r="AJ1815" s="59" t="str">
        <f>IF('Base tratada'!$AI1815=0,"R$ 0",
IF('Base tratada'!$AI1815&lt;=25,"R$ 1–25",
IF('Base tratada'!$AI1815&lt;=50,"R$ 26–50",
"+R$ 50")))</f>
        <v>+R$ 50</v>
      </c>
      <c r="AK1815" s="35">
        <v>1486</v>
      </c>
      <c r="AL1815" s="58" t="str">
        <f>IF('Base tratada'!$AK1815&lt;=100,"R$ 0-100",
IF('Base tratada'!$AK1815&lt;=500,"R$ 101-500",
IF('Base tratada'!$AK1815&lt;=1000,"R$ 501-1000",
IF('Base tratada'!$AK1815&lt;=1500,"R$ 1001-1500",
"+R$ 1500"))))</f>
        <v>R$ 1001-1500</v>
      </c>
      <c r="AM1815" s="34">
        <v>0</v>
      </c>
      <c r="AN1815" s="34">
        <v>0</v>
      </c>
      <c r="AO1815" s="34">
        <v>0</v>
      </c>
      <c r="AP1815" s="34">
        <v>0</v>
      </c>
      <c r="AQ1815" s="34">
        <v>0</v>
      </c>
      <c r="AR1815" s="34">
        <v>0</v>
      </c>
      <c r="AS1815" s="34">
        <v>0</v>
      </c>
      <c r="AT1815" s="34">
        <v>3</v>
      </c>
      <c r="AU1815" s="34">
        <v>11</v>
      </c>
      <c r="AV1815" s="52">
        <v>1310</v>
      </c>
      <c r="AW1815" s="57">
        <v>1</v>
      </c>
      <c r="AX1815" s="58" t="str">
        <f>IF(Tabela3[[#This Row],[Response]]=1, "Aceitou", "Não aceitou")</f>
        <v>Aceitou</v>
      </c>
      <c r="AY1815" s="55" t="str">
        <f>Tabela3[[#This Row],[Faixa Recência]] &amp; " | " &amp; Tabela3[[#This Row],[Faixa Gasto]] &amp; " | " &amp; Tabela3[[#This Row],[Faixa ticket médio]]</f>
        <v>46-60 dias | R$ 1001-1500 | +R$ 50</v>
      </c>
      <c r="AZ18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5" s="36"/>
    </row>
    <row r="1816" spans="1:54" x14ac:dyDescent="0.25">
      <c r="A1816" s="61">
        <v>1815</v>
      </c>
      <c r="B1816" s="37">
        <v>32313</v>
      </c>
      <c r="C1816" s="34">
        <v>1</v>
      </c>
      <c r="D1816" s="34">
        <v>0</v>
      </c>
      <c r="E1816" s="34">
        <v>60</v>
      </c>
      <c r="F1816" s="58" t="str">
        <f>IF('Base tratada'!$E1816&lt;=15,"0-15 dias",
IF('Base tratada'!$E1816&lt;=30, "16-30 dias",
IF('Base tratada'!$E1816&lt;=45, "31-45 dias",
IF('Base tratada'!$E1816&lt;=60, "46-60 dias",
IF('Base tratada'!$E1816&lt;=75, "61-75 dias", "76-99 dias")))))</f>
        <v>46-60 dias</v>
      </c>
      <c r="G1816" s="38">
        <v>38</v>
      </c>
      <c r="H1816" s="60" t="str">
        <f>IF('Base tratada'!$G1816&lt;=29,"24–29",
IF('Base tratada'!$G1816&lt;=39,"30–39",
IF('Base tratada'!$G1816&lt;=49,"40–49",
IF('Base tratada'!$G1816&lt;=59,"50–59",
IF('Base tratada'!$G1816&lt;=69,"60–69",
"70–80")))))</f>
        <v>30–39</v>
      </c>
      <c r="I1816" s="34">
        <v>2662</v>
      </c>
      <c r="J1816" s="58" t="str">
        <f>IF('Base tratada'!$K1816=1,"Divorciado",
IF('Base tratada'!$L1816=1,"Casado",
IF('Base tratada'!$M1816=1, "Solteiro",
IF('Base tratada'!$N1816=1,"Juntos",
"Viúvo"))))</f>
        <v>Juntos</v>
      </c>
      <c r="K1816" s="34">
        <v>0</v>
      </c>
      <c r="L1816" s="34">
        <v>0</v>
      </c>
      <c r="M1816" s="34">
        <v>0</v>
      </c>
      <c r="N1816" s="34">
        <v>1</v>
      </c>
      <c r="O1816" s="34">
        <v>0</v>
      </c>
      <c r="P1816" s="34">
        <v>0</v>
      </c>
      <c r="Q1816" s="34">
        <v>0</v>
      </c>
      <c r="R1816" s="34">
        <v>0</v>
      </c>
      <c r="S1816" s="34">
        <v>0</v>
      </c>
      <c r="T1816" s="34">
        <v>1</v>
      </c>
      <c r="U1816" s="35">
        <v>86</v>
      </c>
      <c r="V1816" s="35">
        <v>4</v>
      </c>
      <c r="W1816" s="35">
        <v>56</v>
      </c>
      <c r="X1816" s="35">
        <v>2</v>
      </c>
      <c r="Y1816" s="35">
        <v>4</v>
      </c>
      <c r="Z1816" s="35">
        <v>7</v>
      </c>
      <c r="AA1816" s="34">
        <v>3</v>
      </c>
      <c r="AB1816" s="34">
        <v>9</v>
      </c>
      <c r="AC1816" s="34">
        <v>4</v>
      </c>
      <c r="AD1816" s="34">
        <v>0</v>
      </c>
      <c r="AE1816" s="34">
        <v>4</v>
      </c>
      <c r="AF1816" s="58">
        <f>'Base tratada'!$AC1816+'Base tratada'!$AD1816+'Base tratada'!$AE1816</f>
        <v>8</v>
      </c>
      <c r="AG18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16" s="58" t="str">
        <f>IF('Base tratada'!$AC1816&gt;=MAX('Base tratada'!$AD1816,'Base tratada'!$AE1816),"Web",
IF('Base tratada'!$AD1816&gt;='Base tratada'!$AE1816,"Catalog",
"Store"))</f>
        <v>Web</v>
      </c>
      <c r="AI1816" s="59">
        <f>IF('Base tratada'!$AF1816=0,"0",'Base tratada'!$AK1816/'Base tratada'!$AF1816)</f>
        <v>19</v>
      </c>
      <c r="AJ1816" s="59" t="str">
        <f>IF('Base tratada'!$AI1816=0,"R$ 0",
IF('Base tratada'!$AI1816&lt;=25,"R$ 1–25",
IF('Base tratada'!$AI1816&lt;=50,"R$ 26–50",
"+R$ 50")))</f>
        <v>R$ 1–25</v>
      </c>
      <c r="AK1816" s="35">
        <v>152</v>
      </c>
      <c r="AL1816" s="58" t="str">
        <f>IF('Base tratada'!$AK1816&lt;=100,"R$ 0-100",
IF('Base tratada'!$AK1816&lt;=500,"R$ 101-500",
IF('Base tratada'!$AK1816&lt;=1000,"R$ 501-1000",
IF('Base tratada'!$AK1816&lt;=1500,"R$ 1001-1500",
"+R$ 1500"))))</f>
        <v>R$ 101-500</v>
      </c>
      <c r="AM1816" s="34">
        <v>0</v>
      </c>
      <c r="AN1816" s="34">
        <v>0</v>
      </c>
      <c r="AO1816" s="34">
        <v>0</v>
      </c>
      <c r="AP1816" s="34">
        <v>0</v>
      </c>
      <c r="AQ1816" s="34">
        <v>0</v>
      </c>
      <c r="AR1816" s="34">
        <v>0</v>
      </c>
      <c r="AS1816" s="34">
        <v>0</v>
      </c>
      <c r="AT1816" s="34">
        <v>3</v>
      </c>
      <c r="AU1816" s="34">
        <v>11</v>
      </c>
      <c r="AV1816" s="52">
        <v>145</v>
      </c>
      <c r="AW1816" s="57">
        <v>0</v>
      </c>
      <c r="AX1816" s="58" t="str">
        <f>IF(Tabela3[[#This Row],[Response]]=1, "Aceitou", "Não aceitou")</f>
        <v>Não aceitou</v>
      </c>
      <c r="AY1816" s="55" t="str">
        <f>Tabela3[[#This Row],[Faixa Recência]] &amp; " | " &amp; Tabela3[[#This Row],[Faixa Gasto]] &amp; " | " &amp; Tabela3[[#This Row],[Faixa ticket médio]]</f>
        <v>46-60 dias | R$ 101-500 | R$ 1–25</v>
      </c>
      <c r="AZ18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6" s="36"/>
    </row>
    <row r="1817" spans="1:54" x14ac:dyDescent="0.25">
      <c r="A1817" s="61">
        <v>1816</v>
      </c>
      <c r="B1817" s="37">
        <v>84953</v>
      </c>
      <c r="C1817" s="34">
        <v>0</v>
      </c>
      <c r="D1817" s="34">
        <v>0</v>
      </c>
      <c r="E1817" s="34">
        <v>73</v>
      </c>
      <c r="F1817" s="58" t="str">
        <f>IF('Base tratada'!$E1817&lt;=15,"0-15 dias",
IF('Base tratada'!$E1817&lt;=30, "16-30 dias",
IF('Base tratada'!$E1817&lt;=45, "31-45 dias",
IF('Base tratada'!$E1817&lt;=60, "46-60 dias",
IF('Base tratada'!$E1817&lt;=75, "61-75 dias", "76-99 dias")))))</f>
        <v>61-75 dias</v>
      </c>
      <c r="G1817" s="38">
        <v>67</v>
      </c>
      <c r="H1817" s="60" t="str">
        <f>IF('Base tratada'!$G1817&lt;=29,"24–29",
IF('Base tratada'!$G1817&lt;=39,"30–39",
IF('Base tratada'!$G1817&lt;=49,"40–49",
IF('Base tratada'!$G1817&lt;=59,"50–59",
IF('Base tratada'!$G1817&lt;=69,"60–69",
"70–80")))))</f>
        <v>60–69</v>
      </c>
      <c r="I1817" s="34">
        <v>2550</v>
      </c>
      <c r="J1817" s="58" t="str">
        <f>IF('Base tratada'!$K1817=1,"Divorciado",
IF('Base tratada'!$L1817=1,"Casado",
IF('Base tratada'!$M1817=1, "Solteiro",
IF('Base tratada'!$N1817=1,"Juntos",
"Viúvo"))))</f>
        <v>Viúvo</v>
      </c>
      <c r="K1817" s="34">
        <v>0</v>
      </c>
      <c r="L1817" s="34">
        <v>0</v>
      </c>
      <c r="M1817" s="34">
        <v>0</v>
      </c>
      <c r="N1817" s="34">
        <v>0</v>
      </c>
      <c r="O1817" s="34">
        <v>1</v>
      </c>
      <c r="P1817" s="34">
        <v>0</v>
      </c>
      <c r="Q1817" s="34">
        <v>0</v>
      </c>
      <c r="R1817" s="34">
        <v>0</v>
      </c>
      <c r="S1817" s="34">
        <v>1</v>
      </c>
      <c r="T1817" s="34">
        <v>0</v>
      </c>
      <c r="U1817" s="35">
        <v>167</v>
      </c>
      <c r="V1817" s="35">
        <v>48</v>
      </c>
      <c r="W1817" s="35">
        <v>602</v>
      </c>
      <c r="X1817" s="35">
        <v>63</v>
      </c>
      <c r="Y1817" s="35">
        <v>72</v>
      </c>
      <c r="Z1817" s="35">
        <v>72</v>
      </c>
      <c r="AA1817" s="34">
        <v>1</v>
      </c>
      <c r="AB1817" s="34">
        <v>2</v>
      </c>
      <c r="AC1817" s="34">
        <v>3</v>
      </c>
      <c r="AD1817" s="34">
        <v>10</v>
      </c>
      <c r="AE1817" s="34">
        <v>4</v>
      </c>
      <c r="AF1817" s="58">
        <f>'Base tratada'!$AC1817+'Base tratada'!$AD1817+'Base tratada'!$AE1817</f>
        <v>17</v>
      </c>
      <c r="AG18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17" s="58" t="str">
        <f>IF('Base tratada'!$AC1817&gt;=MAX('Base tratada'!$AD1817,'Base tratada'!$AE1817),"Web",
IF('Base tratada'!$AD1817&gt;='Base tratada'!$AE1817,"Catalog",
"Store"))</f>
        <v>Catalog</v>
      </c>
      <c r="AI1817" s="59">
        <f>IF('Base tratada'!$AF1817=0,"0",'Base tratada'!$AK1817/'Base tratada'!$AF1817)</f>
        <v>56</v>
      </c>
      <c r="AJ1817" s="59" t="str">
        <f>IF('Base tratada'!$AI1817=0,"R$ 0",
IF('Base tratada'!$AI1817&lt;=25,"R$ 1–25",
IF('Base tratada'!$AI1817&lt;=50,"R$ 26–50",
"+R$ 50")))</f>
        <v>+R$ 50</v>
      </c>
      <c r="AK1817" s="35">
        <v>952</v>
      </c>
      <c r="AL1817" s="58" t="str">
        <f>IF('Base tratada'!$AK1817&lt;=100,"R$ 0-100",
IF('Base tratada'!$AK1817&lt;=500,"R$ 101-500",
IF('Base tratada'!$AK1817&lt;=1000,"R$ 501-1000",
IF('Base tratada'!$AK1817&lt;=1500,"R$ 1001-1500",
"+R$ 1500"))))</f>
        <v>R$ 501-1000</v>
      </c>
      <c r="AM1817" s="34">
        <v>1</v>
      </c>
      <c r="AN1817" s="34">
        <v>0</v>
      </c>
      <c r="AO1817" s="34">
        <v>0</v>
      </c>
      <c r="AP1817" s="34">
        <v>1</v>
      </c>
      <c r="AQ1817" s="34">
        <v>1</v>
      </c>
      <c r="AR1817" s="34">
        <v>3</v>
      </c>
      <c r="AS1817" s="34">
        <v>0</v>
      </c>
      <c r="AT1817" s="34">
        <v>3</v>
      </c>
      <c r="AU1817" s="34">
        <v>11</v>
      </c>
      <c r="AV1817" s="52">
        <v>880</v>
      </c>
      <c r="AW1817" s="57">
        <v>1</v>
      </c>
      <c r="AX1817" s="58" t="str">
        <f>IF(Tabela3[[#This Row],[Response]]=1, "Aceitou", "Não aceitou")</f>
        <v>Aceitou</v>
      </c>
      <c r="AY1817" s="55" t="str">
        <f>Tabela3[[#This Row],[Faixa Recência]] &amp; " | " &amp; Tabela3[[#This Row],[Faixa Gasto]] &amp; " | " &amp; Tabela3[[#This Row],[Faixa ticket médio]]</f>
        <v>61-75 dias | R$ 501-1000 | +R$ 50</v>
      </c>
      <c r="AZ18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7" s="36"/>
    </row>
    <row r="1818" spans="1:54" x14ac:dyDescent="0.25">
      <c r="A1818" s="61">
        <v>1817</v>
      </c>
      <c r="B1818" s="37">
        <v>27071</v>
      </c>
      <c r="C1818" s="34">
        <v>1</v>
      </c>
      <c r="D1818" s="34">
        <v>0</v>
      </c>
      <c r="E1818" s="34">
        <v>90</v>
      </c>
      <c r="F1818" s="58" t="str">
        <f>IF('Base tratada'!$E1818&lt;=15,"0-15 dias",
IF('Base tratada'!$E1818&lt;=30, "16-30 dias",
IF('Base tratada'!$E1818&lt;=45, "31-45 dias",
IF('Base tratada'!$E1818&lt;=60, "46-60 dias",
IF('Base tratada'!$E1818&lt;=75, "61-75 dias", "76-99 dias")))))</f>
        <v>76-99 dias</v>
      </c>
      <c r="G1818" s="38">
        <v>52</v>
      </c>
      <c r="H1818" s="60" t="str">
        <f>IF('Base tratada'!$G1818&lt;=29,"24–29",
IF('Base tratada'!$G1818&lt;=39,"30–39",
IF('Base tratada'!$G1818&lt;=49,"40–49",
IF('Base tratada'!$G1818&lt;=59,"50–59",
IF('Base tratada'!$G1818&lt;=69,"60–69",
"70–80")))))</f>
        <v>50–59</v>
      </c>
      <c r="I1818" s="34">
        <v>2226</v>
      </c>
      <c r="J1818" s="58" t="str">
        <f>IF('Base tratada'!$K1818=1,"Divorciado",
IF('Base tratada'!$L1818=1,"Casado",
IF('Base tratada'!$M1818=1, "Solteiro",
IF('Base tratada'!$N1818=1,"Juntos",
"Viúvo"))))</f>
        <v>Divorciado</v>
      </c>
      <c r="K1818" s="34">
        <v>1</v>
      </c>
      <c r="L1818" s="34">
        <v>0</v>
      </c>
      <c r="M1818" s="34">
        <v>0</v>
      </c>
      <c r="N1818" s="34">
        <v>0</v>
      </c>
      <c r="O1818" s="34">
        <v>0</v>
      </c>
      <c r="P1818" s="34">
        <v>0</v>
      </c>
      <c r="Q1818" s="34">
        <v>0</v>
      </c>
      <c r="R1818" s="34">
        <v>0</v>
      </c>
      <c r="S1818" s="34">
        <v>1</v>
      </c>
      <c r="T1818" s="34">
        <v>0</v>
      </c>
      <c r="U1818" s="35">
        <v>8</v>
      </c>
      <c r="V1818" s="35">
        <v>3</v>
      </c>
      <c r="W1818" s="35">
        <v>19</v>
      </c>
      <c r="X1818" s="35">
        <v>0</v>
      </c>
      <c r="Y1818" s="35">
        <v>2</v>
      </c>
      <c r="Z1818" s="35">
        <v>3</v>
      </c>
      <c r="AA1818" s="34">
        <v>2</v>
      </c>
      <c r="AB1818" s="34">
        <v>6</v>
      </c>
      <c r="AC1818" s="34">
        <v>2</v>
      </c>
      <c r="AD1818" s="34">
        <v>0</v>
      </c>
      <c r="AE1818" s="34">
        <v>3</v>
      </c>
      <c r="AF1818" s="58">
        <f>'Base tratada'!$AC1818+'Base tratada'!$AD1818+'Base tratada'!$AE1818</f>
        <v>5</v>
      </c>
      <c r="AG18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18" s="58" t="str">
        <f>IF('Base tratada'!$AC1818&gt;=MAX('Base tratada'!$AD1818,'Base tratada'!$AE1818),"Web",
IF('Base tratada'!$AD1818&gt;='Base tratada'!$AE1818,"Catalog",
"Store"))</f>
        <v>Store</v>
      </c>
      <c r="AI1818" s="59">
        <f>IF('Base tratada'!$AF1818=0,"0",'Base tratada'!$AK1818/'Base tratada'!$AF1818)</f>
        <v>6.4</v>
      </c>
      <c r="AJ1818" s="59" t="str">
        <f>IF('Base tratada'!$AI1818=0,"R$ 0",
IF('Base tratada'!$AI1818&lt;=25,"R$ 1–25",
IF('Base tratada'!$AI1818&lt;=50,"R$ 26–50",
"+R$ 50")))</f>
        <v>R$ 1–25</v>
      </c>
      <c r="AK1818" s="35">
        <v>32</v>
      </c>
      <c r="AL1818" s="58" t="str">
        <f>IF('Base tratada'!$AK1818&lt;=100,"R$ 0-100",
IF('Base tratada'!$AK1818&lt;=500,"R$ 101-500",
IF('Base tratada'!$AK1818&lt;=1000,"R$ 501-1000",
IF('Base tratada'!$AK1818&lt;=1500,"R$ 1001-1500",
"+R$ 1500"))))</f>
        <v>R$ 0-100</v>
      </c>
      <c r="AM1818" s="34">
        <v>0</v>
      </c>
      <c r="AN1818" s="34">
        <v>0</v>
      </c>
      <c r="AO1818" s="34">
        <v>0</v>
      </c>
      <c r="AP1818" s="34">
        <v>0</v>
      </c>
      <c r="AQ1818" s="34">
        <v>0</v>
      </c>
      <c r="AR1818" s="34">
        <v>0</v>
      </c>
      <c r="AS1818" s="34">
        <v>0</v>
      </c>
      <c r="AT1818" s="34">
        <v>3</v>
      </c>
      <c r="AU1818" s="34">
        <v>11</v>
      </c>
      <c r="AV1818" s="52">
        <v>29</v>
      </c>
      <c r="AW1818" s="57">
        <v>0</v>
      </c>
      <c r="AX1818" s="58" t="str">
        <f>IF(Tabela3[[#This Row],[Response]]=1, "Aceitou", "Não aceitou")</f>
        <v>Não aceitou</v>
      </c>
      <c r="AY1818" s="55" t="str">
        <f>Tabela3[[#This Row],[Faixa Recência]] &amp; " | " &amp; Tabela3[[#This Row],[Faixa Gasto]] &amp; " | " &amp; Tabela3[[#This Row],[Faixa ticket médio]]</f>
        <v>76-99 dias | R$ 0-100 | R$ 1–25</v>
      </c>
      <c r="AZ18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8" s="36"/>
    </row>
    <row r="1819" spans="1:54" x14ac:dyDescent="0.25">
      <c r="A1819" s="61">
        <v>1818</v>
      </c>
      <c r="B1819" s="37">
        <v>68148</v>
      </c>
      <c r="C1819" s="34">
        <v>0</v>
      </c>
      <c r="D1819" s="34">
        <v>0</v>
      </c>
      <c r="E1819" s="34">
        <v>86</v>
      </c>
      <c r="F1819" s="58" t="str">
        <f>IF('Base tratada'!$E1819&lt;=15,"0-15 dias",
IF('Base tratada'!$E1819&lt;=30, "16-30 dias",
IF('Base tratada'!$E1819&lt;=45, "31-45 dias",
IF('Base tratada'!$E1819&lt;=60, "46-60 dias",
IF('Base tratada'!$E1819&lt;=75, "61-75 dias", "76-99 dias")))))</f>
        <v>76-99 dias</v>
      </c>
      <c r="G1819" s="38">
        <v>63</v>
      </c>
      <c r="H1819" s="60" t="str">
        <f>IF('Base tratada'!$G1819&lt;=29,"24–29",
IF('Base tratada'!$G1819&lt;=39,"30–39",
IF('Base tratada'!$G1819&lt;=49,"40–49",
IF('Base tratada'!$G1819&lt;=59,"50–59",
IF('Base tratada'!$G1819&lt;=69,"60–69",
"70–80")))))</f>
        <v>60–69</v>
      </c>
      <c r="I1819" s="34">
        <v>2461</v>
      </c>
      <c r="J1819" s="58" t="str">
        <f>IF('Base tratada'!$K1819=1,"Divorciado",
IF('Base tratada'!$L1819=1,"Casado",
IF('Base tratada'!$M1819=1, "Solteiro",
IF('Base tratada'!$N1819=1,"Juntos",
"Viúvo"))))</f>
        <v>Juntos</v>
      </c>
      <c r="K1819" s="34">
        <v>0</v>
      </c>
      <c r="L1819" s="34">
        <v>0</v>
      </c>
      <c r="M1819" s="34">
        <v>0</v>
      </c>
      <c r="N1819" s="34">
        <v>1</v>
      </c>
      <c r="O1819" s="34">
        <v>0</v>
      </c>
      <c r="P1819" s="34">
        <v>0</v>
      </c>
      <c r="Q1819" s="34">
        <v>0</v>
      </c>
      <c r="R1819" s="34">
        <v>0</v>
      </c>
      <c r="S1819" s="34">
        <v>1</v>
      </c>
      <c r="T1819" s="34">
        <v>0</v>
      </c>
      <c r="U1819" s="35">
        <v>389</v>
      </c>
      <c r="V1819" s="35">
        <v>66</v>
      </c>
      <c r="W1819" s="35">
        <v>408</v>
      </c>
      <c r="X1819" s="35">
        <v>37</v>
      </c>
      <c r="Y1819" s="35">
        <v>57</v>
      </c>
      <c r="Z1819" s="35">
        <v>85</v>
      </c>
      <c r="AA1819" s="34">
        <v>1</v>
      </c>
      <c r="AB1819" s="34">
        <v>2</v>
      </c>
      <c r="AC1819" s="34">
        <v>4</v>
      </c>
      <c r="AD1819" s="34">
        <v>4</v>
      </c>
      <c r="AE1819" s="34">
        <v>6</v>
      </c>
      <c r="AF1819" s="58">
        <f>'Base tratada'!$AC1819+'Base tratada'!$AD1819+'Base tratada'!$AE1819</f>
        <v>14</v>
      </c>
      <c r="AG18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19" s="58" t="str">
        <f>IF('Base tratada'!$AC1819&gt;=MAX('Base tratada'!$AD1819,'Base tratada'!$AE1819),"Web",
IF('Base tratada'!$AD1819&gt;='Base tratada'!$AE1819,"Catalog",
"Store"))</f>
        <v>Store</v>
      </c>
      <c r="AI1819" s="59">
        <f>IF('Base tratada'!$AF1819=0,"0",'Base tratada'!$AK1819/'Base tratada'!$AF1819)</f>
        <v>68.357142857142861</v>
      </c>
      <c r="AJ1819" s="59" t="str">
        <f>IF('Base tratada'!$AI1819=0,"R$ 0",
IF('Base tratada'!$AI1819&lt;=25,"R$ 1–25",
IF('Base tratada'!$AI1819&lt;=50,"R$ 26–50",
"+R$ 50")))</f>
        <v>+R$ 50</v>
      </c>
      <c r="AK1819" s="35">
        <v>957</v>
      </c>
      <c r="AL1819" s="58" t="str">
        <f>IF('Base tratada'!$AK1819&lt;=100,"R$ 0-100",
IF('Base tratada'!$AK1819&lt;=500,"R$ 101-500",
IF('Base tratada'!$AK1819&lt;=1000,"R$ 501-1000",
IF('Base tratada'!$AK1819&lt;=1500,"R$ 1001-1500",
"+R$ 1500"))))</f>
        <v>R$ 501-1000</v>
      </c>
      <c r="AM1819" s="34">
        <v>0</v>
      </c>
      <c r="AN1819" s="34">
        <v>0</v>
      </c>
      <c r="AO1819" s="34">
        <v>0</v>
      </c>
      <c r="AP1819" s="34">
        <v>0</v>
      </c>
      <c r="AQ1819" s="34">
        <v>0</v>
      </c>
      <c r="AR1819" s="34">
        <v>0</v>
      </c>
      <c r="AS1819" s="34">
        <v>0</v>
      </c>
      <c r="AT1819" s="34">
        <v>3</v>
      </c>
      <c r="AU1819" s="34">
        <v>11</v>
      </c>
      <c r="AV1819" s="52">
        <v>872</v>
      </c>
      <c r="AW1819" s="57">
        <v>0</v>
      </c>
      <c r="AX1819" s="58" t="str">
        <f>IF(Tabela3[[#This Row],[Response]]=1, "Aceitou", "Não aceitou")</f>
        <v>Não aceitou</v>
      </c>
      <c r="AY1819" s="55" t="str">
        <f>Tabela3[[#This Row],[Faixa Recência]] &amp; " | " &amp; Tabela3[[#This Row],[Faixa Gasto]] &amp; " | " &amp; Tabela3[[#This Row],[Faixa ticket médio]]</f>
        <v>76-99 dias | R$ 501-1000 | +R$ 50</v>
      </c>
      <c r="AZ18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19" s="36"/>
    </row>
    <row r="1820" spans="1:54" x14ac:dyDescent="0.25">
      <c r="A1820" s="61">
        <v>1819</v>
      </c>
      <c r="B1820" s="37">
        <v>65735</v>
      </c>
      <c r="C1820" s="34">
        <v>1</v>
      </c>
      <c r="D1820" s="34">
        <v>1</v>
      </c>
      <c r="E1820" s="34">
        <v>37</v>
      </c>
      <c r="F1820" s="58" t="str">
        <f>IF('Base tratada'!$E1820&lt;=15,"0-15 dias",
IF('Base tratada'!$E1820&lt;=30, "16-30 dias",
IF('Base tratada'!$E1820&lt;=45, "31-45 dias",
IF('Base tratada'!$E1820&lt;=60, "46-60 dias",
IF('Base tratada'!$E1820&lt;=75, "61-75 dias", "76-99 dias")))))</f>
        <v>31-45 dias</v>
      </c>
      <c r="G1820" s="38">
        <v>55</v>
      </c>
      <c r="H1820" s="60" t="str">
        <f>IF('Base tratada'!$G1820&lt;=29,"24–29",
IF('Base tratada'!$G1820&lt;=39,"30–39",
IF('Base tratada'!$G1820&lt;=49,"40–49",
IF('Base tratada'!$G1820&lt;=59,"50–59",
IF('Base tratada'!$G1820&lt;=69,"60–69",
"70–80")))))</f>
        <v>50–59</v>
      </c>
      <c r="I1820" s="34">
        <v>2363</v>
      </c>
      <c r="J1820" s="58" t="str">
        <f>IF('Base tratada'!$K1820=1,"Divorciado",
IF('Base tratada'!$L1820=1,"Casado",
IF('Base tratada'!$M1820=1, "Solteiro",
IF('Base tratada'!$N1820=1,"Juntos",
"Viúvo"))))</f>
        <v>Juntos</v>
      </c>
      <c r="K1820" s="34">
        <v>0</v>
      </c>
      <c r="L1820" s="34">
        <v>0</v>
      </c>
      <c r="M1820" s="34">
        <v>0</v>
      </c>
      <c r="N1820" s="34">
        <v>1</v>
      </c>
      <c r="O1820" s="34">
        <v>0</v>
      </c>
      <c r="P1820" s="34">
        <v>0</v>
      </c>
      <c r="Q1820" s="34">
        <v>0</v>
      </c>
      <c r="R1820" s="34">
        <v>0</v>
      </c>
      <c r="S1820" s="34">
        <v>1</v>
      </c>
      <c r="T1820" s="34">
        <v>0</v>
      </c>
      <c r="U1820" s="35">
        <v>239</v>
      </c>
      <c r="V1820" s="35">
        <v>7</v>
      </c>
      <c r="W1820" s="35">
        <v>119</v>
      </c>
      <c r="X1820" s="35">
        <v>4</v>
      </c>
      <c r="Y1820" s="35">
        <v>15</v>
      </c>
      <c r="Z1820" s="35">
        <v>11</v>
      </c>
      <c r="AA1820" s="34">
        <v>5</v>
      </c>
      <c r="AB1820" s="34">
        <v>7</v>
      </c>
      <c r="AC1820" s="34">
        <v>6</v>
      </c>
      <c r="AD1820" s="34">
        <v>2</v>
      </c>
      <c r="AE1820" s="34">
        <v>6</v>
      </c>
      <c r="AF1820" s="58">
        <f>'Base tratada'!$AC1820+'Base tratada'!$AD1820+'Base tratada'!$AE1820</f>
        <v>14</v>
      </c>
      <c r="AG18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20" s="58" t="str">
        <f>IF('Base tratada'!$AC1820&gt;=MAX('Base tratada'!$AD1820,'Base tratada'!$AE1820),"Web",
IF('Base tratada'!$AD1820&gt;='Base tratada'!$AE1820,"Catalog",
"Store"))</f>
        <v>Web</v>
      </c>
      <c r="AI1820" s="59">
        <f>IF('Base tratada'!$AF1820=0,"0",'Base tratada'!$AK1820/'Base tratada'!$AF1820)</f>
        <v>27.428571428571427</v>
      </c>
      <c r="AJ1820" s="59" t="str">
        <f>IF('Base tratada'!$AI1820=0,"R$ 0",
IF('Base tratada'!$AI1820&lt;=25,"R$ 1–25",
IF('Base tratada'!$AI1820&lt;=50,"R$ 26–50",
"+R$ 50")))</f>
        <v>R$ 26–50</v>
      </c>
      <c r="AK1820" s="35">
        <v>384</v>
      </c>
      <c r="AL1820" s="58" t="str">
        <f>IF('Base tratada'!$AK1820&lt;=100,"R$ 0-100",
IF('Base tratada'!$AK1820&lt;=500,"R$ 101-500",
IF('Base tratada'!$AK1820&lt;=1000,"R$ 501-1000",
IF('Base tratada'!$AK1820&lt;=1500,"R$ 1001-1500",
"+R$ 1500"))))</f>
        <v>R$ 101-500</v>
      </c>
      <c r="AM1820" s="34">
        <v>0</v>
      </c>
      <c r="AN1820" s="34">
        <v>0</v>
      </c>
      <c r="AO1820" s="34">
        <v>0</v>
      </c>
      <c r="AP1820" s="34">
        <v>0</v>
      </c>
      <c r="AQ1820" s="34">
        <v>0</v>
      </c>
      <c r="AR1820" s="34">
        <v>0</v>
      </c>
      <c r="AS1820" s="34">
        <v>0</v>
      </c>
      <c r="AT1820" s="34">
        <v>3</v>
      </c>
      <c r="AU1820" s="34">
        <v>11</v>
      </c>
      <c r="AV1820" s="52">
        <v>373</v>
      </c>
      <c r="AW1820" s="57">
        <v>0</v>
      </c>
      <c r="AX1820" s="58" t="str">
        <f>IF(Tabela3[[#This Row],[Response]]=1, "Aceitou", "Não aceitou")</f>
        <v>Não aceitou</v>
      </c>
      <c r="AY1820" s="55" t="str">
        <f>Tabela3[[#This Row],[Faixa Recência]] &amp; " | " &amp; Tabela3[[#This Row],[Faixa Gasto]] &amp; " | " &amp; Tabela3[[#This Row],[Faixa ticket médio]]</f>
        <v>31-45 dias | R$ 101-500 | R$ 26–50</v>
      </c>
      <c r="AZ18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0" s="36"/>
    </row>
    <row r="1821" spans="1:54" x14ac:dyDescent="0.25">
      <c r="A1821" s="61">
        <v>1820</v>
      </c>
      <c r="B1821" s="37">
        <v>86836</v>
      </c>
      <c r="C1821" s="34">
        <v>0</v>
      </c>
      <c r="D1821" s="34">
        <v>0</v>
      </c>
      <c r="E1821" s="34">
        <v>7</v>
      </c>
      <c r="F1821" s="58" t="str">
        <f>IF('Base tratada'!$E1821&lt;=15,"0-15 dias",
IF('Base tratada'!$E1821&lt;=30, "16-30 dias",
IF('Base tratada'!$E1821&lt;=45, "31-45 dias",
IF('Base tratada'!$E1821&lt;=60, "46-60 dias",
IF('Base tratada'!$E1821&lt;=75, "61-75 dias", "76-99 dias")))))</f>
        <v>0-15 dias</v>
      </c>
      <c r="G1821" s="38">
        <v>45</v>
      </c>
      <c r="H1821" s="60" t="str">
        <f>IF('Base tratada'!$G1821&lt;=29,"24–29",
IF('Base tratada'!$G1821&lt;=39,"30–39",
IF('Base tratada'!$G1821&lt;=49,"40–49",
IF('Base tratada'!$G1821&lt;=59,"50–59",
IF('Base tratada'!$G1821&lt;=69,"60–69",
"70–80")))))</f>
        <v>40–49</v>
      </c>
      <c r="I1821" s="34">
        <v>2814</v>
      </c>
      <c r="J1821" s="58" t="str">
        <f>IF('Base tratada'!$K1821=1,"Divorciado",
IF('Base tratada'!$L1821=1,"Casado",
IF('Base tratada'!$M1821=1, "Solteiro",
IF('Base tratada'!$N1821=1,"Juntos",
"Viúvo"))))</f>
        <v>Casado</v>
      </c>
      <c r="K1821" s="34">
        <v>0</v>
      </c>
      <c r="L1821" s="34">
        <v>1</v>
      </c>
      <c r="M1821" s="34">
        <v>0</v>
      </c>
      <c r="N1821" s="34">
        <v>0</v>
      </c>
      <c r="O1821" s="34">
        <v>0</v>
      </c>
      <c r="P1821" s="34">
        <v>0</v>
      </c>
      <c r="Q1821" s="34">
        <v>0</v>
      </c>
      <c r="R1821" s="34">
        <v>0</v>
      </c>
      <c r="S1821" s="34">
        <v>0</v>
      </c>
      <c r="T1821" s="34">
        <v>1</v>
      </c>
      <c r="U1821" s="35">
        <v>179</v>
      </c>
      <c r="V1821" s="35">
        <v>21</v>
      </c>
      <c r="W1821" s="35">
        <v>273</v>
      </c>
      <c r="X1821" s="35">
        <v>0</v>
      </c>
      <c r="Y1821" s="35">
        <v>21</v>
      </c>
      <c r="Z1821" s="35">
        <v>63</v>
      </c>
      <c r="AA1821" s="34">
        <v>1</v>
      </c>
      <c r="AB1821" s="34">
        <v>5</v>
      </c>
      <c r="AC1821" s="34">
        <v>6</v>
      </c>
      <c r="AD1821" s="34">
        <v>10</v>
      </c>
      <c r="AE1821" s="34">
        <v>6</v>
      </c>
      <c r="AF1821" s="58">
        <f>'Base tratada'!$AC1821+'Base tratada'!$AD1821+'Base tratada'!$AE1821</f>
        <v>22</v>
      </c>
      <c r="AG18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21" s="58" t="str">
        <f>IF('Base tratada'!$AC1821&gt;=MAX('Base tratada'!$AD1821,'Base tratada'!$AE1821),"Web",
IF('Base tratada'!$AD1821&gt;='Base tratada'!$AE1821,"Catalog",
"Store"))</f>
        <v>Catalog</v>
      </c>
      <c r="AI1821" s="59">
        <f>IF('Base tratada'!$AF1821=0,"0",'Base tratada'!$AK1821/'Base tratada'!$AF1821)</f>
        <v>22.454545454545453</v>
      </c>
      <c r="AJ1821" s="59" t="str">
        <f>IF('Base tratada'!$AI1821=0,"R$ 0",
IF('Base tratada'!$AI1821&lt;=25,"R$ 1–25",
IF('Base tratada'!$AI1821&lt;=50,"R$ 26–50",
"+R$ 50")))</f>
        <v>R$ 1–25</v>
      </c>
      <c r="AK1821" s="35">
        <v>494</v>
      </c>
      <c r="AL1821" s="58" t="str">
        <f>IF('Base tratada'!$AK1821&lt;=100,"R$ 0-100",
IF('Base tratada'!$AK1821&lt;=500,"R$ 101-500",
IF('Base tratada'!$AK1821&lt;=1000,"R$ 501-1000",
IF('Base tratada'!$AK1821&lt;=1500,"R$ 1001-1500",
"+R$ 1500"))))</f>
        <v>R$ 101-500</v>
      </c>
      <c r="AM1821" s="34">
        <v>1</v>
      </c>
      <c r="AN1821" s="34">
        <v>0</v>
      </c>
      <c r="AO1821" s="34">
        <v>1</v>
      </c>
      <c r="AP1821" s="34">
        <v>0</v>
      </c>
      <c r="AQ1821" s="34">
        <v>1</v>
      </c>
      <c r="AR1821" s="34">
        <v>3</v>
      </c>
      <c r="AS1821" s="34">
        <v>0</v>
      </c>
      <c r="AT1821" s="34">
        <v>3</v>
      </c>
      <c r="AU1821" s="34">
        <v>11</v>
      </c>
      <c r="AV1821" s="52">
        <v>431</v>
      </c>
      <c r="AW1821" s="57">
        <v>1</v>
      </c>
      <c r="AX1821" s="58" t="str">
        <f>IF(Tabela3[[#This Row],[Response]]=1, "Aceitou", "Não aceitou")</f>
        <v>Aceitou</v>
      </c>
      <c r="AY1821" s="55" t="str">
        <f>Tabela3[[#This Row],[Faixa Recência]] &amp; " | " &amp; Tabela3[[#This Row],[Faixa Gasto]] &amp; " | " &amp; Tabela3[[#This Row],[Faixa ticket médio]]</f>
        <v>0-15 dias | R$ 101-500 | R$ 1–25</v>
      </c>
      <c r="AZ18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1" s="36"/>
    </row>
    <row r="1822" spans="1:54" x14ac:dyDescent="0.25">
      <c r="A1822" s="61">
        <v>1821</v>
      </c>
      <c r="B1822" s="37">
        <v>4023</v>
      </c>
      <c r="C1822" s="34">
        <v>1</v>
      </c>
      <c r="D1822" s="34">
        <v>1</v>
      </c>
      <c r="E1822" s="34">
        <v>29</v>
      </c>
      <c r="F1822" s="58" t="str">
        <f>IF('Base tratada'!$E1822&lt;=15,"0-15 dias",
IF('Base tratada'!$E1822&lt;=30, "16-30 dias",
IF('Base tratada'!$E1822&lt;=45, "31-45 dias",
IF('Base tratada'!$E1822&lt;=60, "46-60 dias",
IF('Base tratada'!$E1822&lt;=75, "61-75 dias", "76-99 dias")))))</f>
        <v>16-30 dias</v>
      </c>
      <c r="G1822" s="38">
        <v>57</v>
      </c>
      <c r="H1822" s="60" t="str">
        <f>IF('Base tratada'!$G1822&lt;=29,"24–29",
IF('Base tratada'!$G1822&lt;=39,"30–39",
IF('Base tratada'!$G1822&lt;=49,"40–49",
IF('Base tratada'!$G1822&lt;=59,"50–59",
IF('Base tratada'!$G1822&lt;=69,"60–69",
"70–80")))))</f>
        <v>50–59</v>
      </c>
      <c r="I1822" s="34">
        <v>2165</v>
      </c>
      <c r="J1822" s="58" t="str">
        <f>IF('Base tratada'!$K1822=1,"Divorciado",
IF('Base tratada'!$L1822=1,"Casado",
IF('Base tratada'!$M1822=1, "Solteiro",
IF('Base tratada'!$N1822=1,"Juntos",
"Viúvo"))))</f>
        <v>Casado</v>
      </c>
      <c r="K1822" s="34">
        <v>0</v>
      </c>
      <c r="L1822" s="34">
        <v>1</v>
      </c>
      <c r="M1822" s="34">
        <v>0</v>
      </c>
      <c r="N1822" s="34">
        <v>0</v>
      </c>
      <c r="O1822" s="34">
        <v>0</v>
      </c>
      <c r="P1822" s="34">
        <v>0</v>
      </c>
      <c r="Q1822" s="34">
        <v>0</v>
      </c>
      <c r="R1822" s="34">
        <v>0</v>
      </c>
      <c r="S1822" s="34">
        <v>0</v>
      </c>
      <c r="T1822" s="34">
        <v>1</v>
      </c>
      <c r="U1822" s="35">
        <v>5</v>
      </c>
      <c r="V1822" s="35">
        <v>0</v>
      </c>
      <c r="W1822" s="35">
        <v>1</v>
      </c>
      <c r="X1822" s="35">
        <v>1</v>
      </c>
      <c r="Y1822" s="35">
        <v>1</v>
      </c>
      <c r="Z1822" s="35">
        <v>1</v>
      </c>
      <c r="AA1822" s="34">
        <v>15</v>
      </c>
      <c r="AB1822" s="34">
        <v>19</v>
      </c>
      <c r="AC1822" s="34">
        <v>0</v>
      </c>
      <c r="AD1822" s="34">
        <v>0</v>
      </c>
      <c r="AE1822" s="34">
        <v>0</v>
      </c>
      <c r="AF1822" s="58">
        <f>'Base tratada'!$AC1822+'Base tratada'!$AD1822+'Base tratada'!$AE1822</f>
        <v>0</v>
      </c>
      <c r="AG18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0</v>
      </c>
      <c r="AH1822" s="58" t="str">
        <f>IF('Base tratada'!$AC1822&gt;=MAX('Base tratada'!$AD1822,'Base tratada'!$AE1822),"Web",
IF('Base tratada'!$AD1822&gt;='Base tratada'!$AE1822,"Catalog",
"Store"))</f>
        <v>Web</v>
      </c>
      <c r="AI1822" s="59" t="str">
        <f>IF('Base tratada'!$AF1822=0,"0",'Base tratada'!$AK1822/'Base tratada'!$AF1822)</f>
        <v>0</v>
      </c>
      <c r="AJ1822" s="59" t="str">
        <f>IF('Base tratada'!$AI1822=0,"R$ 0",
IF('Base tratada'!$AI1822&lt;=25,"R$ 1–25",
IF('Base tratada'!$AI1822&lt;=50,"R$ 26–50",
"+R$ 50")))</f>
        <v>+R$ 50</v>
      </c>
      <c r="AK1822" s="35">
        <v>8</v>
      </c>
      <c r="AL1822" s="58" t="str">
        <f>IF('Base tratada'!$AK1822&lt;=100,"R$ 0-100",
IF('Base tratada'!$AK1822&lt;=500,"R$ 101-500",
IF('Base tratada'!$AK1822&lt;=1000,"R$ 501-1000",
IF('Base tratada'!$AK1822&lt;=1500,"R$ 1001-1500",
"+R$ 1500"))))</f>
        <v>R$ 0-100</v>
      </c>
      <c r="AM1822" s="34">
        <v>0</v>
      </c>
      <c r="AN1822" s="34">
        <v>0</v>
      </c>
      <c r="AO1822" s="34">
        <v>0</v>
      </c>
      <c r="AP1822" s="34">
        <v>0</v>
      </c>
      <c r="AQ1822" s="34">
        <v>0</v>
      </c>
      <c r="AR1822" s="34">
        <v>0</v>
      </c>
      <c r="AS1822" s="34">
        <v>0</v>
      </c>
      <c r="AT1822" s="34">
        <v>3</v>
      </c>
      <c r="AU1822" s="34">
        <v>11</v>
      </c>
      <c r="AV1822" s="52">
        <v>7</v>
      </c>
      <c r="AW1822" s="57">
        <v>0</v>
      </c>
      <c r="AX1822" s="58" t="str">
        <f>IF(Tabela3[[#This Row],[Response]]=1, "Aceitou", "Não aceitou")</f>
        <v>Não aceitou</v>
      </c>
      <c r="AY1822" s="55" t="str">
        <f>Tabela3[[#This Row],[Faixa Recência]] &amp; " | " &amp; Tabela3[[#This Row],[Faixa Gasto]] &amp; " | " &amp; Tabela3[[#This Row],[Faixa ticket médio]]</f>
        <v>16-30 dias | R$ 0-100 | +R$ 50</v>
      </c>
      <c r="AZ18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2" s="36"/>
    </row>
    <row r="1823" spans="1:54" x14ac:dyDescent="0.25">
      <c r="A1823" s="61">
        <v>1822</v>
      </c>
      <c r="B1823" s="37">
        <v>30093</v>
      </c>
      <c r="C1823" s="34">
        <v>0</v>
      </c>
      <c r="D1823" s="34">
        <v>0</v>
      </c>
      <c r="E1823" s="34">
        <v>19</v>
      </c>
      <c r="F1823" s="58" t="str">
        <f>IF('Base tratada'!$E1823&lt;=15,"0-15 dias",
IF('Base tratada'!$E1823&lt;=30, "16-30 dias",
IF('Base tratada'!$E1823&lt;=45, "31-45 dias",
IF('Base tratada'!$E1823&lt;=60, "46-60 dias",
IF('Base tratada'!$E1823&lt;=75, "61-75 dias", "76-99 dias")))))</f>
        <v>16-30 dias</v>
      </c>
      <c r="G1823" s="38">
        <v>30</v>
      </c>
      <c r="H1823" s="60" t="str">
        <f>IF('Base tratada'!$G1823&lt;=29,"24–29",
IF('Base tratada'!$G1823&lt;=39,"30–39",
IF('Base tratada'!$G1823&lt;=49,"40–49",
IF('Base tratada'!$G1823&lt;=59,"50–59",
IF('Base tratada'!$G1823&lt;=69,"60–69",
"70–80")))))</f>
        <v>30–39</v>
      </c>
      <c r="I1823" s="34">
        <v>2515</v>
      </c>
      <c r="J1823" s="58" t="str">
        <f>IF('Base tratada'!$K1823=1,"Divorciado",
IF('Base tratada'!$L1823=1,"Casado",
IF('Base tratada'!$M1823=1, "Solteiro",
IF('Base tratada'!$N1823=1,"Juntos",
"Viúvo"))))</f>
        <v>Casado</v>
      </c>
      <c r="K1823" s="34">
        <v>0</v>
      </c>
      <c r="L1823" s="34">
        <v>1</v>
      </c>
      <c r="M1823" s="34">
        <v>0</v>
      </c>
      <c r="N1823" s="34">
        <v>0</v>
      </c>
      <c r="O1823" s="34">
        <v>0</v>
      </c>
      <c r="P1823" s="34">
        <v>0</v>
      </c>
      <c r="Q1823" s="34">
        <v>0</v>
      </c>
      <c r="R1823" s="34">
        <v>1</v>
      </c>
      <c r="S1823" s="34">
        <v>0</v>
      </c>
      <c r="T1823" s="34">
        <v>0</v>
      </c>
      <c r="U1823" s="35">
        <v>2</v>
      </c>
      <c r="V1823" s="35">
        <v>6</v>
      </c>
      <c r="W1823" s="35">
        <v>28</v>
      </c>
      <c r="X1823" s="35">
        <v>13</v>
      </c>
      <c r="Y1823" s="35">
        <v>4</v>
      </c>
      <c r="Z1823" s="35">
        <v>16</v>
      </c>
      <c r="AA1823" s="34">
        <v>1</v>
      </c>
      <c r="AB1823" s="34">
        <v>7</v>
      </c>
      <c r="AC1823" s="34">
        <v>2</v>
      </c>
      <c r="AD1823" s="34">
        <v>0</v>
      </c>
      <c r="AE1823" s="34">
        <v>3</v>
      </c>
      <c r="AF1823" s="58">
        <f>'Base tratada'!$AC1823+'Base tratada'!$AD1823+'Base tratada'!$AE1823</f>
        <v>5</v>
      </c>
      <c r="AG18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23" s="58" t="str">
        <f>IF('Base tratada'!$AC1823&gt;=MAX('Base tratada'!$AD1823,'Base tratada'!$AE1823),"Web",
IF('Base tratada'!$AD1823&gt;='Base tratada'!$AE1823,"Catalog",
"Store"))</f>
        <v>Store</v>
      </c>
      <c r="AI1823" s="59">
        <f>IF('Base tratada'!$AF1823=0,"0",'Base tratada'!$AK1823/'Base tratada'!$AF1823)</f>
        <v>10.6</v>
      </c>
      <c r="AJ1823" s="59" t="str">
        <f>IF('Base tratada'!$AI1823=0,"R$ 0",
IF('Base tratada'!$AI1823&lt;=25,"R$ 1–25",
IF('Base tratada'!$AI1823&lt;=50,"R$ 26–50",
"+R$ 50")))</f>
        <v>R$ 1–25</v>
      </c>
      <c r="AK1823" s="35">
        <v>53</v>
      </c>
      <c r="AL1823" s="58" t="str">
        <f>IF('Base tratada'!$AK1823&lt;=100,"R$ 0-100",
IF('Base tratada'!$AK1823&lt;=500,"R$ 101-500",
IF('Base tratada'!$AK1823&lt;=1000,"R$ 501-1000",
IF('Base tratada'!$AK1823&lt;=1500,"R$ 1001-1500",
"+R$ 1500"))))</f>
        <v>R$ 0-100</v>
      </c>
      <c r="AM1823" s="34">
        <v>0</v>
      </c>
      <c r="AN1823" s="34">
        <v>0</v>
      </c>
      <c r="AO1823" s="34">
        <v>0</v>
      </c>
      <c r="AP1823" s="34">
        <v>0</v>
      </c>
      <c r="AQ1823" s="34">
        <v>0</v>
      </c>
      <c r="AR1823" s="34">
        <v>0</v>
      </c>
      <c r="AS1823" s="34">
        <v>0</v>
      </c>
      <c r="AT1823" s="34">
        <v>3</v>
      </c>
      <c r="AU1823" s="34">
        <v>11</v>
      </c>
      <c r="AV1823" s="52">
        <v>37</v>
      </c>
      <c r="AW1823" s="57">
        <v>0</v>
      </c>
      <c r="AX1823" s="58" t="str">
        <f>IF(Tabela3[[#This Row],[Response]]=1, "Aceitou", "Não aceitou")</f>
        <v>Não aceitou</v>
      </c>
      <c r="AY1823" s="55" t="str">
        <f>Tabela3[[#This Row],[Faixa Recência]] &amp; " | " &amp; Tabela3[[#This Row],[Faixa Gasto]] &amp; " | " &amp; Tabela3[[#This Row],[Faixa ticket médio]]</f>
        <v>16-30 dias | R$ 0-100 | R$ 1–25</v>
      </c>
      <c r="AZ18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3" s="36"/>
    </row>
    <row r="1824" spans="1:54" x14ac:dyDescent="0.25">
      <c r="A1824" s="61">
        <v>1823</v>
      </c>
      <c r="B1824" s="37">
        <v>57705</v>
      </c>
      <c r="C1824" s="34">
        <v>0</v>
      </c>
      <c r="D1824" s="34">
        <v>1</v>
      </c>
      <c r="E1824" s="34">
        <v>14</v>
      </c>
      <c r="F1824" s="58" t="str">
        <f>IF('Base tratada'!$E1824&lt;=15,"0-15 dias",
IF('Base tratada'!$E1824&lt;=30, "16-30 dias",
IF('Base tratada'!$E1824&lt;=45, "31-45 dias",
IF('Base tratada'!$E1824&lt;=60, "46-60 dias",
IF('Base tratada'!$E1824&lt;=75, "61-75 dias", "76-99 dias")))))</f>
        <v>0-15 dias</v>
      </c>
      <c r="G1824" s="38">
        <v>54</v>
      </c>
      <c r="H1824" s="60" t="str">
        <f>IF('Base tratada'!$G1824&lt;=29,"24–29",
IF('Base tratada'!$G1824&lt;=39,"30–39",
IF('Base tratada'!$G1824&lt;=49,"40–49",
IF('Base tratada'!$G1824&lt;=59,"50–59",
IF('Base tratada'!$G1824&lt;=69,"60–69",
"70–80")))))</f>
        <v>50–59</v>
      </c>
      <c r="I1824" s="34">
        <v>2328</v>
      </c>
      <c r="J1824" s="58" t="str">
        <f>IF('Base tratada'!$K1824=1,"Divorciado",
IF('Base tratada'!$L1824=1,"Casado",
IF('Base tratada'!$M1824=1, "Solteiro",
IF('Base tratada'!$N1824=1,"Juntos",
"Viúvo"))))</f>
        <v>Casado</v>
      </c>
      <c r="K1824" s="34">
        <v>0</v>
      </c>
      <c r="L1824" s="34">
        <v>1</v>
      </c>
      <c r="M1824" s="34">
        <v>0</v>
      </c>
      <c r="N1824" s="34">
        <v>0</v>
      </c>
      <c r="O1824" s="34">
        <v>0</v>
      </c>
      <c r="P1824" s="34">
        <v>0</v>
      </c>
      <c r="Q1824" s="34">
        <v>0</v>
      </c>
      <c r="R1824" s="34">
        <v>0</v>
      </c>
      <c r="S1824" s="34">
        <v>0</v>
      </c>
      <c r="T1824" s="34">
        <v>1</v>
      </c>
      <c r="U1824" s="35">
        <v>383</v>
      </c>
      <c r="V1824" s="35">
        <v>0</v>
      </c>
      <c r="W1824" s="35">
        <v>53</v>
      </c>
      <c r="X1824" s="35">
        <v>6</v>
      </c>
      <c r="Y1824" s="35">
        <v>4</v>
      </c>
      <c r="Z1824" s="35">
        <v>40</v>
      </c>
      <c r="AA1824" s="34">
        <v>3</v>
      </c>
      <c r="AB1824" s="34">
        <v>6</v>
      </c>
      <c r="AC1824" s="34">
        <v>8</v>
      </c>
      <c r="AD1824" s="34">
        <v>1</v>
      </c>
      <c r="AE1824" s="34">
        <v>6</v>
      </c>
      <c r="AF1824" s="58">
        <f>'Base tratada'!$AC1824+'Base tratada'!$AD1824+'Base tratada'!$AE1824</f>
        <v>15</v>
      </c>
      <c r="AG18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24" s="58" t="str">
        <f>IF('Base tratada'!$AC1824&gt;=MAX('Base tratada'!$AD1824,'Base tratada'!$AE1824),"Web",
IF('Base tratada'!$AD1824&gt;='Base tratada'!$AE1824,"Catalog",
"Store"))</f>
        <v>Web</v>
      </c>
      <c r="AI1824" s="59">
        <f>IF('Base tratada'!$AF1824=0,"0",'Base tratada'!$AK1824/'Base tratada'!$AF1824)</f>
        <v>29.733333333333334</v>
      </c>
      <c r="AJ1824" s="59" t="str">
        <f>IF('Base tratada'!$AI1824=0,"R$ 0",
IF('Base tratada'!$AI1824&lt;=25,"R$ 1–25",
IF('Base tratada'!$AI1824&lt;=50,"R$ 26–50",
"+R$ 50")))</f>
        <v>R$ 26–50</v>
      </c>
      <c r="AK1824" s="35">
        <v>446</v>
      </c>
      <c r="AL1824" s="58" t="str">
        <f>IF('Base tratada'!$AK1824&lt;=100,"R$ 0-100",
IF('Base tratada'!$AK1824&lt;=500,"R$ 101-500",
IF('Base tratada'!$AK1824&lt;=1000,"R$ 501-1000",
IF('Base tratada'!$AK1824&lt;=1500,"R$ 1001-1500",
"+R$ 1500"))))</f>
        <v>R$ 101-500</v>
      </c>
      <c r="AM1824" s="34">
        <v>0</v>
      </c>
      <c r="AN1824" s="34">
        <v>0</v>
      </c>
      <c r="AO1824" s="34">
        <v>0</v>
      </c>
      <c r="AP1824" s="34">
        <v>0</v>
      </c>
      <c r="AQ1824" s="34">
        <v>0</v>
      </c>
      <c r="AR1824" s="34">
        <v>0</v>
      </c>
      <c r="AS1824" s="34">
        <v>0</v>
      </c>
      <c r="AT1824" s="34">
        <v>3</v>
      </c>
      <c r="AU1824" s="34">
        <v>11</v>
      </c>
      <c r="AV1824" s="52">
        <v>406</v>
      </c>
      <c r="AW1824" s="57">
        <v>0</v>
      </c>
      <c r="AX1824" s="58" t="str">
        <f>IF(Tabela3[[#This Row],[Response]]=1, "Aceitou", "Não aceitou")</f>
        <v>Não aceitou</v>
      </c>
      <c r="AY1824" s="55" t="str">
        <f>Tabela3[[#This Row],[Faixa Recência]] &amp; " | " &amp; Tabela3[[#This Row],[Faixa Gasto]] &amp; " | " &amp; Tabela3[[#This Row],[Faixa ticket médio]]</f>
        <v>0-15 dias | R$ 101-500 | R$ 26–50</v>
      </c>
      <c r="AZ18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4" s="36"/>
    </row>
    <row r="1825" spans="1:54" x14ac:dyDescent="0.25">
      <c r="A1825" s="61">
        <v>1824</v>
      </c>
      <c r="B1825" s="37">
        <v>25008</v>
      </c>
      <c r="C1825" s="34">
        <v>1</v>
      </c>
      <c r="D1825" s="34">
        <v>0</v>
      </c>
      <c r="E1825" s="34">
        <v>72</v>
      </c>
      <c r="F1825" s="58" t="str">
        <f>IF('Base tratada'!$E1825&lt;=15,"0-15 dias",
IF('Base tratada'!$E1825&lt;=30, "16-30 dias",
IF('Base tratada'!$E1825&lt;=45, "31-45 dias",
IF('Base tratada'!$E1825&lt;=60, "46-60 dias",
IF('Base tratada'!$E1825&lt;=75, "61-75 dias", "76-99 dias")))))</f>
        <v>61-75 dias</v>
      </c>
      <c r="G1825" s="38">
        <v>32</v>
      </c>
      <c r="H1825" s="60" t="str">
        <f>IF('Base tratada'!$G1825&lt;=29,"24–29",
IF('Base tratada'!$G1825&lt;=39,"30–39",
IF('Base tratada'!$G1825&lt;=49,"40–49",
IF('Base tratada'!$G1825&lt;=59,"50–59",
IF('Base tratada'!$G1825&lt;=69,"60–69",
"70–80")))))</f>
        <v>30–39</v>
      </c>
      <c r="I1825" s="34">
        <v>2306</v>
      </c>
      <c r="J1825" s="58" t="str">
        <f>IF('Base tratada'!$K1825=1,"Divorciado",
IF('Base tratada'!$L1825=1,"Casado",
IF('Base tratada'!$M1825=1, "Solteiro",
IF('Base tratada'!$N1825=1,"Juntos",
"Viúvo"))))</f>
        <v>Solteiro</v>
      </c>
      <c r="K1825" s="34">
        <v>0</v>
      </c>
      <c r="L1825" s="34">
        <v>0</v>
      </c>
      <c r="M1825" s="34">
        <v>1</v>
      </c>
      <c r="N1825" s="34">
        <v>0</v>
      </c>
      <c r="O1825" s="34">
        <v>0</v>
      </c>
      <c r="P1825" s="34">
        <v>0</v>
      </c>
      <c r="Q1825" s="34">
        <v>0</v>
      </c>
      <c r="R1825" s="34">
        <v>1</v>
      </c>
      <c r="S1825" s="34">
        <v>0</v>
      </c>
      <c r="T1825" s="34">
        <v>0</v>
      </c>
      <c r="U1825" s="35">
        <v>2</v>
      </c>
      <c r="V1825" s="35">
        <v>8</v>
      </c>
      <c r="W1825" s="35">
        <v>8</v>
      </c>
      <c r="X1825" s="35">
        <v>6</v>
      </c>
      <c r="Y1825" s="35">
        <v>1</v>
      </c>
      <c r="Z1825" s="35">
        <v>9</v>
      </c>
      <c r="AA1825" s="34">
        <v>2</v>
      </c>
      <c r="AB1825" s="34">
        <v>8</v>
      </c>
      <c r="AC1825" s="34">
        <v>1</v>
      </c>
      <c r="AD1825" s="34">
        <v>0</v>
      </c>
      <c r="AE1825" s="34">
        <v>3</v>
      </c>
      <c r="AF1825" s="58">
        <f>'Base tratada'!$AC1825+'Base tratada'!$AD1825+'Base tratada'!$AE1825</f>
        <v>4</v>
      </c>
      <c r="AG18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25" s="58" t="str">
        <f>IF('Base tratada'!$AC1825&gt;=MAX('Base tratada'!$AD1825,'Base tratada'!$AE1825),"Web",
IF('Base tratada'!$AD1825&gt;='Base tratada'!$AE1825,"Catalog",
"Store"))</f>
        <v>Store</v>
      </c>
      <c r="AI1825" s="59">
        <f>IF('Base tratada'!$AF1825=0,"0",'Base tratada'!$AK1825/'Base tratada'!$AF1825)</f>
        <v>6.25</v>
      </c>
      <c r="AJ1825" s="59" t="str">
        <f>IF('Base tratada'!$AI1825=0,"R$ 0",
IF('Base tratada'!$AI1825&lt;=25,"R$ 1–25",
IF('Base tratada'!$AI1825&lt;=50,"R$ 26–50",
"+R$ 50")))</f>
        <v>R$ 1–25</v>
      </c>
      <c r="AK1825" s="35">
        <v>25</v>
      </c>
      <c r="AL1825" s="58" t="str">
        <f>IF('Base tratada'!$AK1825&lt;=100,"R$ 0-100",
IF('Base tratada'!$AK1825&lt;=500,"R$ 101-500",
IF('Base tratada'!$AK1825&lt;=1000,"R$ 501-1000",
IF('Base tratada'!$AK1825&lt;=1500,"R$ 1001-1500",
"+R$ 1500"))))</f>
        <v>R$ 0-100</v>
      </c>
      <c r="AM1825" s="34">
        <v>0</v>
      </c>
      <c r="AN1825" s="34">
        <v>0</v>
      </c>
      <c r="AO1825" s="34">
        <v>0</v>
      </c>
      <c r="AP1825" s="34">
        <v>0</v>
      </c>
      <c r="AQ1825" s="34">
        <v>0</v>
      </c>
      <c r="AR1825" s="34">
        <v>0</v>
      </c>
      <c r="AS1825" s="34">
        <v>0</v>
      </c>
      <c r="AT1825" s="34">
        <v>3</v>
      </c>
      <c r="AU1825" s="34">
        <v>11</v>
      </c>
      <c r="AV1825" s="52">
        <v>16</v>
      </c>
      <c r="AW1825" s="57">
        <v>0</v>
      </c>
      <c r="AX1825" s="58" t="str">
        <f>IF(Tabela3[[#This Row],[Response]]=1, "Aceitou", "Não aceitou")</f>
        <v>Não aceitou</v>
      </c>
      <c r="AY1825" s="55" t="str">
        <f>Tabela3[[#This Row],[Faixa Recência]] &amp; " | " &amp; Tabela3[[#This Row],[Faixa Gasto]] &amp; " | " &amp; Tabela3[[#This Row],[Faixa ticket médio]]</f>
        <v>61-75 dias | R$ 0-100 | R$ 1–25</v>
      </c>
      <c r="AZ18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5" s="36"/>
    </row>
    <row r="1826" spans="1:54" x14ac:dyDescent="0.25">
      <c r="A1826" s="61">
        <v>1825</v>
      </c>
      <c r="B1826" s="37">
        <v>83257</v>
      </c>
      <c r="C1826" s="34">
        <v>0</v>
      </c>
      <c r="D1826" s="34">
        <v>0</v>
      </c>
      <c r="E1826" s="34">
        <v>56</v>
      </c>
      <c r="F1826" s="58" t="str">
        <f>IF('Base tratada'!$E1826&lt;=15,"0-15 dias",
IF('Base tratada'!$E1826&lt;=30, "16-30 dias",
IF('Base tratada'!$E1826&lt;=45, "31-45 dias",
IF('Base tratada'!$E1826&lt;=60, "46-60 dias",
IF('Base tratada'!$E1826&lt;=75, "61-75 dias", "76-99 dias")))))</f>
        <v>46-60 dias</v>
      </c>
      <c r="G1826" s="38">
        <v>25</v>
      </c>
      <c r="H1826" s="60" t="str">
        <f>IF('Base tratada'!$G1826&lt;=29,"24–29",
IF('Base tratada'!$G1826&lt;=39,"30–39",
IF('Base tratada'!$G1826&lt;=49,"40–49",
IF('Base tratada'!$G1826&lt;=59,"50–59",
IF('Base tratada'!$G1826&lt;=69,"60–69",
"70–80")))))</f>
        <v>24–29</v>
      </c>
      <c r="I1826" s="34">
        <v>2808</v>
      </c>
      <c r="J1826" s="58" t="str">
        <f>IF('Base tratada'!$K1826=1,"Divorciado",
IF('Base tratada'!$L1826=1,"Casado",
IF('Base tratada'!$M1826=1, "Solteiro",
IF('Base tratada'!$N1826=1,"Juntos",
"Viúvo"))))</f>
        <v>Solteiro</v>
      </c>
      <c r="K1826" s="34">
        <v>0</v>
      </c>
      <c r="L1826" s="34">
        <v>0</v>
      </c>
      <c r="M1826" s="34">
        <v>1</v>
      </c>
      <c r="N1826" s="34">
        <v>0</v>
      </c>
      <c r="O1826" s="34">
        <v>0</v>
      </c>
      <c r="P1826" s="34">
        <v>1</v>
      </c>
      <c r="Q1826" s="34">
        <v>0</v>
      </c>
      <c r="R1826" s="34">
        <v>0</v>
      </c>
      <c r="S1826" s="34">
        <v>0</v>
      </c>
      <c r="T1826" s="34">
        <v>0</v>
      </c>
      <c r="U1826" s="35">
        <v>536</v>
      </c>
      <c r="V1826" s="35">
        <v>27</v>
      </c>
      <c r="W1826" s="35">
        <v>590</v>
      </c>
      <c r="X1826" s="35">
        <v>38</v>
      </c>
      <c r="Y1826" s="35">
        <v>107</v>
      </c>
      <c r="Z1826" s="35">
        <v>67</v>
      </c>
      <c r="AA1826" s="34">
        <v>1</v>
      </c>
      <c r="AB1826" s="34">
        <v>6</v>
      </c>
      <c r="AC1826" s="34">
        <v>5</v>
      </c>
      <c r="AD1826" s="34">
        <v>10</v>
      </c>
      <c r="AE1826" s="34">
        <v>12</v>
      </c>
      <c r="AF1826" s="58">
        <f>'Base tratada'!$AC1826+'Base tratada'!$AD1826+'Base tratada'!$AE1826</f>
        <v>27</v>
      </c>
      <c r="AG18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26" s="58" t="str">
        <f>IF('Base tratada'!$AC1826&gt;=MAX('Base tratada'!$AD1826,'Base tratada'!$AE1826),"Web",
IF('Base tratada'!$AD1826&gt;='Base tratada'!$AE1826,"Catalog",
"Store"))</f>
        <v>Store</v>
      </c>
      <c r="AI1826" s="59">
        <f>IF('Base tratada'!$AF1826=0,"0",'Base tratada'!$AK1826/'Base tratada'!$AF1826)</f>
        <v>48.074074074074076</v>
      </c>
      <c r="AJ1826" s="59" t="str">
        <f>IF('Base tratada'!$AI1826=0,"R$ 0",
IF('Base tratada'!$AI1826&lt;=25,"R$ 1–25",
IF('Base tratada'!$AI1826&lt;=50,"R$ 26–50",
"+R$ 50")))</f>
        <v>R$ 26–50</v>
      </c>
      <c r="AK1826" s="35">
        <v>1298</v>
      </c>
      <c r="AL1826" s="58" t="str">
        <f>IF('Base tratada'!$AK1826&lt;=100,"R$ 0-100",
IF('Base tratada'!$AK1826&lt;=500,"R$ 101-500",
IF('Base tratada'!$AK1826&lt;=1000,"R$ 501-1000",
IF('Base tratada'!$AK1826&lt;=1500,"R$ 1001-1500",
"+R$ 1500"))))</f>
        <v>R$ 1001-1500</v>
      </c>
      <c r="AM1826" s="34">
        <v>0</v>
      </c>
      <c r="AN1826" s="34">
        <v>0</v>
      </c>
      <c r="AO1826" s="34">
        <v>1</v>
      </c>
      <c r="AP1826" s="34">
        <v>0</v>
      </c>
      <c r="AQ1826" s="34">
        <v>1</v>
      </c>
      <c r="AR1826" s="34">
        <v>2</v>
      </c>
      <c r="AS1826" s="34">
        <v>1</v>
      </c>
      <c r="AT1826" s="34">
        <v>3</v>
      </c>
      <c r="AU1826" s="34">
        <v>11</v>
      </c>
      <c r="AV1826" s="52">
        <v>1231</v>
      </c>
      <c r="AW1826" s="57">
        <v>1</v>
      </c>
      <c r="AX1826" s="58" t="str">
        <f>IF(Tabela3[[#This Row],[Response]]=1, "Aceitou", "Não aceitou")</f>
        <v>Aceitou</v>
      </c>
      <c r="AY1826" s="55" t="str">
        <f>Tabela3[[#This Row],[Faixa Recência]] &amp; " | " &amp; Tabela3[[#This Row],[Faixa Gasto]] &amp; " | " &amp; Tabela3[[#This Row],[Faixa ticket médio]]</f>
        <v>46-60 dias | R$ 1001-1500 | R$ 26–50</v>
      </c>
      <c r="AZ18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6" s="36"/>
    </row>
    <row r="1827" spans="1:54" x14ac:dyDescent="0.25">
      <c r="A1827" s="61">
        <v>1826</v>
      </c>
      <c r="B1827" s="37">
        <v>22280</v>
      </c>
      <c r="C1827" s="34">
        <v>1</v>
      </c>
      <c r="D1827" s="34">
        <v>0</v>
      </c>
      <c r="E1827" s="34">
        <v>85</v>
      </c>
      <c r="F1827" s="58" t="str">
        <f>IF('Base tratada'!$E1827&lt;=15,"0-15 dias",
IF('Base tratada'!$E1827&lt;=30, "16-30 dias",
IF('Base tratada'!$E1827&lt;=45, "31-45 dias",
IF('Base tratada'!$E1827&lt;=60, "46-60 dias",
IF('Base tratada'!$E1827&lt;=75, "61-75 dias", "76-99 dias")))))</f>
        <v>76-99 dias</v>
      </c>
      <c r="G1827" s="38">
        <v>45</v>
      </c>
      <c r="H1827" s="60" t="str">
        <f>IF('Base tratada'!$G1827&lt;=29,"24–29",
IF('Base tratada'!$G1827&lt;=39,"30–39",
IF('Base tratada'!$G1827&lt;=49,"40–49",
IF('Base tratada'!$G1827&lt;=59,"50–59",
IF('Base tratada'!$G1827&lt;=69,"60–69",
"70–80")))))</f>
        <v>40–49</v>
      </c>
      <c r="I1827" s="34">
        <v>2565</v>
      </c>
      <c r="J1827" s="58" t="str">
        <f>IF('Base tratada'!$K1827=1,"Divorciado",
IF('Base tratada'!$L1827=1,"Casado",
IF('Base tratada'!$M1827=1, "Solteiro",
IF('Base tratada'!$N1827=1,"Juntos",
"Viúvo"))))</f>
        <v>Juntos</v>
      </c>
      <c r="K1827" s="34">
        <v>0</v>
      </c>
      <c r="L1827" s="34">
        <v>0</v>
      </c>
      <c r="M1827" s="34">
        <v>0</v>
      </c>
      <c r="N1827" s="34">
        <v>1</v>
      </c>
      <c r="O1827" s="34">
        <v>0</v>
      </c>
      <c r="P1827" s="34">
        <v>0</v>
      </c>
      <c r="Q1827" s="34">
        <v>0</v>
      </c>
      <c r="R1827" s="34">
        <v>1</v>
      </c>
      <c r="S1827" s="34">
        <v>0</v>
      </c>
      <c r="T1827" s="34">
        <v>0</v>
      </c>
      <c r="U1827" s="35">
        <v>2</v>
      </c>
      <c r="V1827" s="35">
        <v>1</v>
      </c>
      <c r="W1827" s="35">
        <v>4</v>
      </c>
      <c r="X1827" s="35">
        <v>3</v>
      </c>
      <c r="Y1827" s="35">
        <v>1</v>
      </c>
      <c r="Z1827" s="35">
        <v>2</v>
      </c>
      <c r="AA1827" s="34">
        <v>1</v>
      </c>
      <c r="AB1827" s="34">
        <v>8</v>
      </c>
      <c r="AC1827" s="34">
        <v>1</v>
      </c>
      <c r="AD1827" s="34">
        <v>0</v>
      </c>
      <c r="AE1827" s="34">
        <v>2</v>
      </c>
      <c r="AF1827" s="58">
        <f>'Base tratada'!$AC1827+'Base tratada'!$AD1827+'Base tratada'!$AE1827</f>
        <v>3</v>
      </c>
      <c r="AG18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27" s="58" t="str">
        <f>IF('Base tratada'!$AC1827&gt;=MAX('Base tratada'!$AD1827,'Base tratada'!$AE1827),"Web",
IF('Base tratada'!$AD1827&gt;='Base tratada'!$AE1827,"Catalog",
"Store"))</f>
        <v>Store</v>
      </c>
      <c r="AI1827" s="59">
        <f>IF('Base tratada'!$AF1827=0,"0",'Base tratada'!$AK1827/'Base tratada'!$AF1827)</f>
        <v>3.6666666666666665</v>
      </c>
      <c r="AJ1827" s="59" t="str">
        <f>IF('Base tratada'!$AI1827=0,"R$ 0",
IF('Base tratada'!$AI1827&lt;=25,"R$ 1–25",
IF('Base tratada'!$AI1827&lt;=50,"R$ 26–50",
"+R$ 50")))</f>
        <v>R$ 1–25</v>
      </c>
      <c r="AK1827" s="35">
        <v>11</v>
      </c>
      <c r="AL1827" s="58" t="str">
        <f>IF('Base tratada'!$AK1827&lt;=100,"R$ 0-100",
IF('Base tratada'!$AK1827&lt;=500,"R$ 101-500",
IF('Base tratada'!$AK1827&lt;=1000,"R$ 501-1000",
IF('Base tratada'!$AK1827&lt;=1500,"R$ 1001-1500",
"+R$ 1500"))))</f>
        <v>R$ 0-100</v>
      </c>
      <c r="AM1827" s="34">
        <v>0</v>
      </c>
      <c r="AN1827" s="34">
        <v>0</v>
      </c>
      <c r="AO1827" s="34">
        <v>0</v>
      </c>
      <c r="AP1827" s="34">
        <v>0</v>
      </c>
      <c r="AQ1827" s="34">
        <v>0</v>
      </c>
      <c r="AR1827" s="34">
        <v>0</v>
      </c>
      <c r="AS1827" s="34">
        <v>0</v>
      </c>
      <c r="AT1827" s="34">
        <v>3</v>
      </c>
      <c r="AU1827" s="34">
        <v>11</v>
      </c>
      <c r="AV1827" s="52">
        <v>9</v>
      </c>
      <c r="AW1827" s="57">
        <v>0</v>
      </c>
      <c r="AX1827" s="58" t="str">
        <f>IF(Tabela3[[#This Row],[Response]]=1, "Aceitou", "Não aceitou")</f>
        <v>Não aceitou</v>
      </c>
      <c r="AY1827" s="55" t="str">
        <f>Tabela3[[#This Row],[Faixa Recência]] &amp; " | " &amp; Tabela3[[#This Row],[Faixa Gasto]] &amp; " | " &amp; Tabela3[[#This Row],[Faixa ticket médio]]</f>
        <v>76-99 dias | R$ 0-100 | R$ 1–25</v>
      </c>
      <c r="AZ18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7" s="36"/>
    </row>
    <row r="1828" spans="1:54" x14ac:dyDescent="0.25">
      <c r="A1828" s="61">
        <v>1827</v>
      </c>
      <c r="B1828" s="37">
        <v>72159</v>
      </c>
      <c r="C1828" s="34">
        <v>0</v>
      </c>
      <c r="D1828" s="34">
        <v>0</v>
      </c>
      <c r="E1828" s="34">
        <v>62</v>
      </c>
      <c r="F1828" s="58" t="str">
        <f>IF('Base tratada'!$E1828&lt;=15,"0-15 dias",
IF('Base tratada'!$E1828&lt;=30, "16-30 dias",
IF('Base tratada'!$E1828&lt;=45, "31-45 dias",
IF('Base tratada'!$E1828&lt;=60, "46-60 dias",
IF('Base tratada'!$E1828&lt;=75, "61-75 dias", "76-99 dias")))))</f>
        <v>61-75 dias</v>
      </c>
      <c r="G1828" s="38">
        <v>42</v>
      </c>
      <c r="H1828" s="60" t="str">
        <f>IF('Base tratada'!$G1828&lt;=29,"24–29",
IF('Base tratada'!$G1828&lt;=39,"30–39",
IF('Base tratada'!$G1828&lt;=49,"40–49",
IF('Base tratada'!$G1828&lt;=59,"50–59",
IF('Base tratada'!$G1828&lt;=69,"60–69",
"70–80")))))</f>
        <v>40–49</v>
      </c>
      <c r="I1828" s="34">
        <v>2767</v>
      </c>
      <c r="J1828" s="58" t="str">
        <f>IF('Base tratada'!$K1828=1,"Divorciado",
IF('Base tratada'!$L1828=1,"Casado",
IF('Base tratada'!$M1828=1, "Solteiro",
IF('Base tratada'!$N1828=1,"Juntos",
"Viúvo"))))</f>
        <v>Casado</v>
      </c>
      <c r="K1828" s="34">
        <v>0</v>
      </c>
      <c r="L1828" s="34">
        <v>1</v>
      </c>
      <c r="M1828" s="34">
        <v>0</v>
      </c>
      <c r="N1828" s="34">
        <v>0</v>
      </c>
      <c r="O1828" s="34">
        <v>0</v>
      </c>
      <c r="P1828" s="34">
        <v>0</v>
      </c>
      <c r="Q1828" s="34">
        <v>0</v>
      </c>
      <c r="R1828" s="34">
        <v>0</v>
      </c>
      <c r="S1828" s="34">
        <v>0</v>
      </c>
      <c r="T1828" s="34">
        <v>1</v>
      </c>
      <c r="U1828" s="35">
        <v>322</v>
      </c>
      <c r="V1828" s="35">
        <v>53</v>
      </c>
      <c r="W1828" s="35">
        <v>899</v>
      </c>
      <c r="X1828" s="35">
        <v>34</v>
      </c>
      <c r="Y1828" s="35">
        <v>40</v>
      </c>
      <c r="Z1828" s="35">
        <v>53</v>
      </c>
      <c r="AA1828" s="34">
        <v>1</v>
      </c>
      <c r="AB1828" s="34">
        <v>2</v>
      </c>
      <c r="AC1828" s="34">
        <v>4</v>
      </c>
      <c r="AD1828" s="34">
        <v>6</v>
      </c>
      <c r="AE1828" s="34">
        <v>10</v>
      </c>
      <c r="AF1828" s="58">
        <f>'Base tratada'!$AC1828+'Base tratada'!$AD1828+'Base tratada'!$AE1828</f>
        <v>20</v>
      </c>
      <c r="AG18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28" s="58" t="str">
        <f>IF('Base tratada'!$AC1828&gt;=MAX('Base tratada'!$AD1828,'Base tratada'!$AE1828),"Web",
IF('Base tratada'!$AD1828&gt;='Base tratada'!$AE1828,"Catalog",
"Store"))</f>
        <v>Store</v>
      </c>
      <c r="AI1828" s="59">
        <f>IF('Base tratada'!$AF1828=0,"0",'Base tratada'!$AK1828/'Base tratada'!$AF1828)</f>
        <v>67.400000000000006</v>
      </c>
      <c r="AJ1828" s="59" t="str">
        <f>IF('Base tratada'!$AI1828=0,"R$ 0",
IF('Base tratada'!$AI1828&lt;=25,"R$ 1–25",
IF('Base tratada'!$AI1828&lt;=50,"R$ 26–50",
"+R$ 50")))</f>
        <v>+R$ 50</v>
      </c>
      <c r="AK1828" s="35">
        <v>1348</v>
      </c>
      <c r="AL1828" s="58" t="str">
        <f>IF('Base tratada'!$AK1828&lt;=100,"R$ 0-100",
IF('Base tratada'!$AK1828&lt;=500,"R$ 101-500",
IF('Base tratada'!$AK1828&lt;=1000,"R$ 501-1000",
IF('Base tratada'!$AK1828&lt;=1500,"R$ 1001-1500",
"+R$ 1500"))))</f>
        <v>R$ 1001-1500</v>
      </c>
      <c r="AM1828" s="34">
        <v>0</v>
      </c>
      <c r="AN1828" s="34">
        <v>0</v>
      </c>
      <c r="AO1828" s="34">
        <v>0</v>
      </c>
      <c r="AP1828" s="34">
        <v>0</v>
      </c>
      <c r="AQ1828" s="34">
        <v>0</v>
      </c>
      <c r="AR1828" s="34">
        <v>0</v>
      </c>
      <c r="AS1828" s="34">
        <v>0</v>
      </c>
      <c r="AT1828" s="34">
        <v>3</v>
      </c>
      <c r="AU1828" s="34">
        <v>11</v>
      </c>
      <c r="AV1828" s="52">
        <v>1295</v>
      </c>
      <c r="AW1828" s="57">
        <v>0</v>
      </c>
      <c r="AX1828" s="58" t="str">
        <f>IF(Tabela3[[#This Row],[Response]]=1, "Aceitou", "Não aceitou")</f>
        <v>Não aceitou</v>
      </c>
      <c r="AY1828" s="55" t="str">
        <f>Tabela3[[#This Row],[Faixa Recência]] &amp; " | " &amp; Tabela3[[#This Row],[Faixa Gasto]] &amp; " | " &amp; Tabela3[[#This Row],[Faixa ticket médio]]</f>
        <v>61-75 dias | R$ 1001-1500 | +R$ 50</v>
      </c>
      <c r="AZ18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28" s="36"/>
    </row>
    <row r="1829" spans="1:54" x14ac:dyDescent="0.25">
      <c r="A1829" s="61">
        <v>1828</v>
      </c>
      <c r="B1829" s="37">
        <v>64260</v>
      </c>
      <c r="C1829" s="34">
        <v>0</v>
      </c>
      <c r="D1829" s="34">
        <v>0</v>
      </c>
      <c r="E1829" s="34">
        <v>1</v>
      </c>
      <c r="F1829" s="58" t="str">
        <f>IF('Base tratada'!$E1829&lt;=15,"0-15 dias",
IF('Base tratada'!$E1829&lt;=30, "16-30 dias",
IF('Base tratada'!$E1829&lt;=45, "31-45 dias",
IF('Base tratada'!$E1829&lt;=60, "46-60 dias",
IF('Base tratada'!$E1829&lt;=75, "61-75 dias", "76-99 dias")))))</f>
        <v>0-15 dias</v>
      </c>
      <c r="G1829" s="38">
        <v>59</v>
      </c>
      <c r="H1829" s="60" t="str">
        <f>IF('Base tratada'!$G1829&lt;=29,"24–29",
IF('Base tratada'!$G1829&lt;=39,"30–39",
IF('Base tratada'!$G1829&lt;=49,"40–49",
IF('Base tratada'!$G1829&lt;=59,"50–59",
IF('Base tratada'!$G1829&lt;=69,"60–69",
"70–80")))))</f>
        <v>50–59</v>
      </c>
      <c r="I1829" s="34">
        <v>2693</v>
      </c>
      <c r="J1829" s="58" t="str">
        <f>IF('Base tratada'!$K1829=1,"Divorciado",
IF('Base tratada'!$L1829=1,"Casado",
IF('Base tratada'!$M1829=1, "Solteiro",
IF('Base tratada'!$N1829=1,"Juntos",
"Viúvo"))))</f>
        <v>Juntos</v>
      </c>
      <c r="K1829" s="34">
        <v>0</v>
      </c>
      <c r="L1829" s="34">
        <v>0</v>
      </c>
      <c r="M1829" s="34">
        <v>0</v>
      </c>
      <c r="N1829" s="34">
        <v>1</v>
      </c>
      <c r="O1829" s="34">
        <v>0</v>
      </c>
      <c r="P1829" s="34">
        <v>0</v>
      </c>
      <c r="Q1829" s="34">
        <v>0</v>
      </c>
      <c r="R1829" s="34">
        <v>1</v>
      </c>
      <c r="S1829" s="34">
        <v>0</v>
      </c>
      <c r="T1829" s="34">
        <v>0</v>
      </c>
      <c r="U1829" s="35">
        <v>539</v>
      </c>
      <c r="V1829" s="35">
        <v>169</v>
      </c>
      <c r="W1829" s="35">
        <v>816</v>
      </c>
      <c r="X1829" s="35">
        <v>20</v>
      </c>
      <c r="Y1829" s="35">
        <v>0</v>
      </c>
      <c r="Z1829" s="35">
        <v>30</v>
      </c>
      <c r="AA1829" s="34">
        <v>1</v>
      </c>
      <c r="AB1829" s="34">
        <v>3</v>
      </c>
      <c r="AC1829" s="34">
        <v>4</v>
      </c>
      <c r="AD1829" s="34">
        <v>5</v>
      </c>
      <c r="AE1829" s="34">
        <v>4</v>
      </c>
      <c r="AF1829" s="58">
        <f>'Base tratada'!$AC1829+'Base tratada'!$AD1829+'Base tratada'!$AE1829</f>
        <v>13</v>
      </c>
      <c r="AG18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29" s="58" t="str">
        <f>IF('Base tratada'!$AC1829&gt;=MAX('Base tratada'!$AD1829,'Base tratada'!$AE1829),"Web",
IF('Base tratada'!$AD1829&gt;='Base tratada'!$AE1829,"Catalog",
"Store"))</f>
        <v>Catalog</v>
      </c>
      <c r="AI1829" s="59">
        <f>IF('Base tratada'!$AF1829=0,"0",'Base tratada'!$AK1829/'Base tratada'!$AF1829)</f>
        <v>118.76923076923077</v>
      </c>
      <c r="AJ1829" s="59" t="str">
        <f>IF('Base tratada'!$AI1829=0,"R$ 0",
IF('Base tratada'!$AI1829&lt;=25,"R$ 1–25",
IF('Base tratada'!$AI1829&lt;=50,"R$ 26–50",
"+R$ 50")))</f>
        <v>+R$ 50</v>
      </c>
      <c r="AK1829" s="35">
        <v>1544</v>
      </c>
      <c r="AL1829" s="58" t="str">
        <f>IF('Base tratada'!$AK1829&lt;=100,"R$ 0-100",
IF('Base tratada'!$AK1829&lt;=500,"R$ 101-500",
IF('Base tratada'!$AK1829&lt;=1000,"R$ 501-1000",
IF('Base tratada'!$AK1829&lt;=1500,"R$ 1001-1500",
"+R$ 1500"))))</f>
        <v>+R$ 1500</v>
      </c>
      <c r="AM1829" s="34">
        <v>0</v>
      </c>
      <c r="AN1829" s="34">
        <v>0</v>
      </c>
      <c r="AO1829" s="34">
        <v>0</v>
      </c>
      <c r="AP1829" s="34">
        <v>0</v>
      </c>
      <c r="AQ1829" s="34">
        <v>0</v>
      </c>
      <c r="AR1829" s="34">
        <v>0</v>
      </c>
      <c r="AS1829" s="34">
        <v>0</v>
      </c>
      <c r="AT1829" s="34">
        <v>3</v>
      </c>
      <c r="AU1829" s="34">
        <v>11</v>
      </c>
      <c r="AV1829" s="52">
        <v>1514</v>
      </c>
      <c r="AW1829" s="57">
        <v>1</v>
      </c>
      <c r="AX1829" s="58" t="str">
        <f>IF(Tabela3[[#This Row],[Response]]=1, "Aceitou", "Não aceitou")</f>
        <v>Aceitou</v>
      </c>
      <c r="AY1829" s="55" t="str">
        <f>Tabela3[[#This Row],[Faixa Recência]] &amp; " | " &amp; Tabela3[[#This Row],[Faixa Gasto]] &amp; " | " &amp; Tabela3[[#This Row],[Faixa ticket médio]]</f>
        <v>0-15 dias | +R$ 1500 | +R$ 50</v>
      </c>
      <c r="AZ18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29" s="36"/>
    </row>
    <row r="1830" spans="1:54" x14ac:dyDescent="0.25">
      <c r="A1830" s="61">
        <v>1829</v>
      </c>
      <c r="B1830" s="37">
        <v>82733</v>
      </c>
      <c r="C1830" s="34">
        <v>0</v>
      </c>
      <c r="D1830" s="34">
        <v>0</v>
      </c>
      <c r="E1830" s="34">
        <v>28</v>
      </c>
      <c r="F1830" s="58" t="str">
        <f>IF('Base tratada'!$E1830&lt;=15,"0-15 dias",
IF('Base tratada'!$E1830&lt;=30, "16-30 dias",
IF('Base tratada'!$E1830&lt;=45, "31-45 dias",
IF('Base tratada'!$E1830&lt;=60, "46-60 dias",
IF('Base tratada'!$E1830&lt;=75, "61-75 dias", "76-99 dias")))))</f>
        <v>16-30 dias</v>
      </c>
      <c r="G1830" s="38">
        <v>36</v>
      </c>
      <c r="H1830" s="60" t="str">
        <f>IF('Base tratada'!$G1830&lt;=29,"24–29",
IF('Base tratada'!$G1830&lt;=39,"30–39",
IF('Base tratada'!$G1830&lt;=49,"40–49",
IF('Base tratada'!$G1830&lt;=59,"50–59",
IF('Base tratada'!$G1830&lt;=69,"60–69",
"70–80")))))</f>
        <v>30–39</v>
      </c>
      <c r="I1830" s="34">
        <v>2451</v>
      </c>
      <c r="J1830" s="58" t="str">
        <f>IF('Base tratada'!$K1830=1,"Divorciado",
IF('Base tratada'!$L1830=1,"Casado",
IF('Base tratada'!$M1830=1, "Solteiro",
IF('Base tratada'!$N1830=1,"Juntos",
"Viúvo"))))</f>
        <v>Solteiro</v>
      </c>
      <c r="K1830" s="34">
        <v>0</v>
      </c>
      <c r="L1830" s="34">
        <v>0</v>
      </c>
      <c r="M1830" s="34">
        <v>1</v>
      </c>
      <c r="N1830" s="34">
        <v>0</v>
      </c>
      <c r="O1830" s="34">
        <v>0</v>
      </c>
      <c r="P1830" s="34">
        <v>0</v>
      </c>
      <c r="Q1830" s="34">
        <v>0</v>
      </c>
      <c r="R1830" s="34">
        <v>0</v>
      </c>
      <c r="S1830" s="34">
        <v>0</v>
      </c>
      <c r="T1830" s="34">
        <v>1</v>
      </c>
      <c r="U1830" s="35">
        <v>712</v>
      </c>
      <c r="V1830" s="35">
        <v>50</v>
      </c>
      <c r="W1830" s="35">
        <v>420</v>
      </c>
      <c r="X1830" s="35">
        <v>65</v>
      </c>
      <c r="Y1830" s="35">
        <v>38</v>
      </c>
      <c r="Z1830" s="35">
        <v>38</v>
      </c>
      <c r="AA1830" s="34">
        <v>1</v>
      </c>
      <c r="AB1830" s="34">
        <v>4</v>
      </c>
      <c r="AC1830" s="34">
        <v>8</v>
      </c>
      <c r="AD1830" s="34">
        <v>4</v>
      </c>
      <c r="AE1830" s="34">
        <v>7</v>
      </c>
      <c r="AF1830" s="58">
        <f>'Base tratada'!$AC1830+'Base tratada'!$AD1830+'Base tratada'!$AE1830</f>
        <v>19</v>
      </c>
      <c r="AG18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30" s="58" t="str">
        <f>IF('Base tratada'!$AC1830&gt;=MAX('Base tratada'!$AD1830,'Base tratada'!$AE1830),"Web",
IF('Base tratada'!$AD1830&gt;='Base tratada'!$AE1830,"Catalog",
"Store"))</f>
        <v>Web</v>
      </c>
      <c r="AI1830" s="59">
        <f>IF('Base tratada'!$AF1830=0,"0",'Base tratada'!$AK1830/'Base tratada'!$AF1830)</f>
        <v>67.631578947368425</v>
      </c>
      <c r="AJ1830" s="59" t="str">
        <f>IF('Base tratada'!$AI1830=0,"R$ 0",
IF('Base tratada'!$AI1830&lt;=25,"R$ 1–25",
IF('Base tratada'!$AI1830&lt;=50,"R$ 26–50",
"+R$ 50")))</f>
        <v>+R$ 50</v>
      </c>
      <c r="AK1830" s="35">
        <v>1285</v>
      </c>
      <c r="AL1830" s="58" t="str">
        <f>IF('Base tratada'!$AK1830&lt;=100,"R$ 0-100",
IF('Base tratada'!$AK1830&lt;=500,"R$ 101-500",
IF('Base tratada'!$AK1830&lt;=1000,"R$ 501-1000",
IF('Base tratada'!$AK1830&lt;=1500,"R$ 1001-1500",
"+R$ 1500"))))</f>
        <v>R$ 1001-1500</v>
      </c>
      <c r="AM1830" s="34">
        <v>0</v>
      </c>
      <c r="AN1830" s="34">
        <v>0</v>
      </c>
      <c r="AO1830" s="34">
        <v>0</v>
      </c>
      <c r="AP1830" s="34">
        <v>0</v>
      </c>
      <c r="AQ1830" s="34">
        <v>0</v>
      </c>
      <c r="AR1830" s="34">
        <v>0</v>
      </c>
      <c r="AS1830" s="34">
        <v>0</v>
      </c>
      <c r="AT1830" s="34">
        <v>3</v>
      </c>
      <c r="AU1830" s="34">
        <v>11</v>
      </c>
      <c r="AV1830" s="52">
        <v>1247</v>
      </c>
      <c r="AW1830" s="57">
        <v>1</v>
      </c>
      <c r="AX1830" s="58" t="str">
        <f>IF(Tabela3[[#This Row],[Response]]=1, "Aceitou", "Não aceitou")</f>
        <v>Aceitou</v>
      </c>
      <c r="AY1830" s="55" t="str">
        <f>Tabela3[[#This Row],[Faixa Recência]] &amp; " | " &amp; Tabela3[[#This Row],[Faixa Gasto]] &amp; " | " &amp; Tabela3[[#This Row],[Faixa ticket médio]]</f>
        <v>16-30 dias | R$ 1001-1500 | +R$ 50</v>
      </c>
      <c r="AZ18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30" s="36"/>
    </row>
    <row r="1831" spans="1:54" x14ac:dyDescent="0.25">
      <c r="A1831" s="61">
        <v>1830</v>
      </c>
      <c r="B1831" s="37">
        <v>74290</v>
      </c>
      <c r="C1831" s="34">
        <v>0</v>
      </c>
      <c r="D1831" s="34">
        <v>1</v>
      </c>
      <c r="E1831" s="34">
        <v>70</v>
      </c>
      <c r="F1831" s="58" t="str">
        <f>IF('Base tratada'!$E1831&lt;=15,"0-15 dias",
IF('Base tratada'!$E1831&lt;=30, "16-30 dias",
IF('Base tratada'!$E1831&lt;=45, "31-45 dias",
IF('Base tratada'!$E1831&lt;=60, "46-60 dias",
IF('Base tratada'!$E1831&lt;=75, "61-75 dias", "76-99 dias")))))</f>
        <v>61-75 dias</v>
      </c>
      <c r="G1831" s="38">
        <v>49</v>
      </c>
      <c r="H1831" s="60" t="str">
        <f>IF('Base tratada'!$G1831&lt;=29,"24–29",
IF('Base tratada'!$G1831&lt;=39,"30–39",
IF('Base tratada'!$G1831&lt;=49,"40–49",
IF('Base tratada'!$G1831&lt;=59,"50–59",
IF('Base tratada'!$G1831&lt;=69,"60–69",
"70–80")))))</f>
        <v>40–49</v>
      </c>
      <c r="I1831" s="34">
        <v>2480</v>
      </c>
      <c r="J1831" s="58" t="str">
        <f>IF('Base tratada'!$K1831=1,"Divorciado",
IF('Base tratada'!$L1831=1,"Casado",
IF('Base tratada'!$M1831=1, "Solteiro",
IF('Base tratada'!$N1831=1,"Juntos",
"Viúvo"))))</f>
        <v>Divorciado</v>
      </c>
      <c r="K1831" s="34">
        <v>1</v>
      </c>
      <c r="L1831" s="34">
        <v>0</v>
      </c>
      <c r="M1831" s="34">
        <v>0</v>
      </c>
      <c r="N1831" s="34">
        <v>0</v>
      </c>
      <c r="O1831" s="34">
        <v>0</v>
      </c>
      <c r="P1831" s="34">
        <v>0</v>
      </c>
      <c r="Q1831" s="34">
        <v>0</v>
      </c>
      <c r="R1831" s="34">
        <v>0</v>
      </c>
      <c r="S1831" s="34">
        <v>1</v>
      </c>
      <c r="T1831" s="34">
        <v>0</v>
      </c>
      <c r="U1831" s="35">
        <v>1121</v>
      </c>
      <c r="V1831" s="35">
        <v>0</v>
      </c>
      <c r="W1831" s="35">
        <v>72</v>
      </c>
      <c r="X1831" s="35">
        <v>0</v>
      </c>
      <c r="Y1831" s="35">
        <v>12</v>
      </c>
      <c r="Z1831" s="35">
        <v>12</v>
      </c>
      <c r="AA1831" s="34">
        <v>4</v>
      </c>
      <c r="AB1831" s="34">
        <v>6</v>
      </c>
      <c r="AC1831" s="34">
        <v>10</v>
      </c>
      <c r="AD1831" s="34">
        <v>8</v>
      </c>
      <c r="AE1831" s="34">
        <v>10</v>
      </c>
      <c r="AF1831" s="58">
        <f>'Base tratada'!$AC1831+'Base tratada'!$AD1831+'Base tratada'!$AE1831</f>
        <v>28</v>
      </c>
      <c r="AG18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31" s="58" t="str">
        <f>IF('Base tratada'!$AC1831&gt;=MAX('Base tratada'!$AD1831,'Base tratada'!$AE1831),"Web",
IF('Base tratada'!$AD1831&gt;='Base tratada'!$AE1831,"Catalog",
"Store"))</f>
        <v>Web</v>
      </c>
      <c r="AI1831" s="59">
        <f>IF('Base tratada'!$AF1831=0,"0",'Base tratada'!$AK1831/'Base tratada'!$AF1831)</f>
        <v>43.035714285714285</v>
      </c>
      <c r="AJ1831" s="59" t="str">
        <f>IF('Base tratada'!$AI1831=0,"R$ 0",
IF('Base tratada'!$AI1831&lt;=25,"R$ 1–25",
IF('Base tratada'!$AI1831&lt;=50,"R$ 26–50",
"+R$ 50")))</f>
        <v>R$ 26–50</v>
      </c>
      <c r="AK1831" s="35">
        <v>1205</v>
      </c>
      <c r="AL1831" s="58" t="str">
        <f>IF('Base tratada'!$AK1831&lt;=100,"R$ 0-100",
IF('Base tratada'!$AK1831&lt;=500,"R$ 101-500",
IF('Base tratada'!$AK1831&lt;=1000,"R$ 501-1000",
IF('Base tratada'!$AK1831&lt;=1500,"R$ 1001-1500",
"+R$ 1500"))))</f>
        <v>R$ 1001-1500</v>
      </c>
      <c r="AM1831" s="34">
        <v>1</v>
      </c>
      <c r="AN1831" s="34">
        <v>0</v>
      </c>
      <c r="AO1831" s="34">
        <v>0</v>
      </c>
      <c r="AP1831" s="34">
        <v>1</v>
      </c>
      <c r="AQ1831" s="34">
        <v>0</v>
      </c>
      <c r="AR1831" s="34">
        <v>2</v>
      </c>
      <c r="AS1831" s="34">
        <v>0</v>
      </c>
      <c r="AT1831" s="34">
        <v>3</v>
      </c>
      <c r="AU1831" s="34">
        <v>11</v>
      </c>
      <c r="AV1831" s="52">
        <v>1193</v>
      </c>
      <c r="AW1831" s="57">
        <v>0</v>
      </c>
      <c r="AX1831" s="58" t="str">
        <f>IF(Tabela3[[#This Row],[Response]]=1, "Aceitou", "Não aceitou")</f>
        <v>Não aceitou</v>
      </c>
      <c r="AY1831" s="55" t="str">
        <f>Tabela3[[#This Row],[Faixa Recência]] &amp; " | " &amp; Tabela3[[#This Row],[Faixa Gasto]] &amp; " | " &amp; Tabela3[[#This Row],[Faixa ticket médio]]</f>
        <v>61-75 dias | R$ 1001-1500 | R$ 26–50</v>
      </c>
      <c r="AZ18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1" s="36"/>
    </row>
    <row r="1832" spans="1:54" x14ac:dyDescent="0.25">
      <c r="A1832" s="61">
        <v>1831</v>
      </c>
      <c r="B1832" s="37">
        <v>58217</v>
      </c>
      <c r="C1832" s="34">
        <v>2</v>
      </c>
      <c r="D1832" s="34">
        <v>1</v>
      </c>
      <c r="E1832" s="34">
        <v>84</v>
      </c>
      <c r="F1832" s="58" t="str">
        <f>IF('Base tratada'!$E1832&lt;=15,"0-15 dias",
IF('Base tratada'!$E1832&lt;=30, "16-30 dias",
IF('Base tratada'!$E1832&lt;=45, "31-45 dias",
IF('Base tratada'!$E1832&lt;=60, "46-60 dias",
IF('Base tratada'!$E1832&lt;=75, "61-75 dias", "76-99 dias")))))</f>
        <v>76-99 dias</v>
      </c>
      <c r="G1832" s="38">
        <v>69</v>
      </c>
      <c r="H1832" s="60" t="str">
        <f>IF('Base tratada'!$G1832&lt;=29,"24–29",
IF('Base tratada'!$G1832&lt;=39,"30–39",
IF('Base tratada'!$G1832&lt;=49,"40–49",
IF('Base tratada'!$G1832&lt;=59,"50–59",
IF('Base tratada'!$G1832&lt;=69,"60–69",
"70–80")))))</f>
        <v>60–69</v>
      </c>
      <c r="I1832" s="34">
        <v>2748</v>
      </c>
      <c r="J1832" s="58" t="str">
        <f>IF('Base tratada'!$K1832=1,"Divorciado",
IF('Base tratada'!$L1832=1,"Casado",
IF('Base tratada'!$M1832=1, "Solteiro",
IF('Base tratada'!$N1832=1,"Juntos",
"Viúvo"))))</f>
        <v>Solteiro</v>
      </c>
      <c r="K1832" s="34">
        <v>0</v>
      </c>
      <c r="L1832" s="34">
        <v>0</v>
      </c>
      <c r="M1832" s="34">
        <v>1</v>
      </c>
      <c r="N1832" s="34">
        <v>0</v>
      </c>
      <c r="O1832" s="34">
        <v>0</v>
      </c>
      <c r="P1832" s="34">
        <v>0</v>
      </c>
      <c r="Q1832" s="34">
        <v>0</v>
      </c>
      <c r="R1832" s="34">
        <v>0</v>
      </c>
      <c r="S1832" s="34">
        <v>1</v>
      </c>
      <c r="T1832" s="34">
        <v>0</v>
      </c>
      <c r="U1832" s="35">
        <v>68</v>
      </c>
      <c r="V1832" s="35">
        <v>1</v>
      </c>
      <c r="W1832" s="35">
        <v>13</v>
      </c>
      <c r="X1832" s="35">
        <v>3</v>
      </c>
      <c r="Y1832" s="35">
        <v>5</v>
      </c>
      <c r="Z1832" s="35">
        <v>13</v>
      </c>
      <c r="AA1832" s="34">
        <v>1</v>
      </c>
      <c r="AB1832" s="34">
        <v>6</v>
      </c>
      <c r="AC1832" s="34">
        <v>2</v>
      </c>
      <c r="AD1832" s="34">
        <v>0</v>
      </c>
      <c r="AE1832" s="34">
        <v>4</v>
      </c>
      <c r="AF1832" s="58">
        <f>'Base tratada'!$AC1832+'Base tratada'!$AD1832+'Base tratada'!$AE1832</f>
        <v>6</v>
      </c>
      <c r="AG18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32" s="58" t="str">
        <f>IF('Base tratada'!$AC1832&gt;=MAX('Base tratada'!$AD1832,'Base tratada'!$AE1832),"Web",
IF('Base tratada'!$AD1832&gt;='Base tratada'!$AE1832,"Catalog",
"Store"))</f>
        <v>Store</v>
      </c>
      <c r="AI1832" s="59">
        <f>IF('Base tratada'!$AF1832=0,"0",'Base tratada'!$AK1832/'Base tratada'!$AF1832)</f>
        <v>15</v>
      </c>
      <c r="AJ1832" s="59" t="str">
        <f>IF('Base tratada'!$AI1832=0,"R$ 0",
IF('Base tratada'!$AI1832&lt;=25,"R$ 1–25",
IF('Base tratada'!$AI1832&lt;=50,"R$ 26–50",
"+R$ 50")))</f>
        <v>R$ 1–25</v>
      </c>
      <c r="AK1832" s="35">
        <v>90</v>
      </c>
      <c r="AL1832" s="58" t="str">
        <f>IF('Base tratada'!$AK1832&lt;=100,"R$ 0-100",
IF('Base tratada'!$AK1832&lt;=500,"R$ 101-500",
IF('Base tratada'!$AK1832&lt;=1000,"R$ 501-1000",
IF('Base tratada'!$AK1832&lt;=1500,"R$ 1001-1500",
"+R$ 1500"))))</f>
        <v>R$ 0-100</v>
      </c>
      <c r="AM1832" s="34">
        <v>0</v>
      </c>
      <c r="AN1832" s="34">
        <v>0</v>
      </c>
      <c r="AO1832" s="34">
        <v>0</v>
      </c>
      <c r="AP1832" s="34">
        <v>0</v>
      </c>
      <c r="AQ1832" s="34">
        <v>0</v>
      </c>
      <c r="AR1832" s="34">
        <v>0</v>
      </c>
      <c r="AS1832" s="34">
        <v>0</v>
      </c>
      <c r="AT1832" s="34">
        <v>3</v>
      </c>
      <c r="AU1832" s="34">
        <v>11</v>
      </c>
      <c r="AV1832" s="52">
        <v>77</v>
      </c>
      <c r="AW1832" s="57">
        <v>0</v>
      </c>
      <c r="AX1832" s="58" t="str">
        <f>IF(Tabela3[[#This Row],[Response]]=1, "Aceitou", "Não aceitou")</f>
        <v>Não aceitou</v>
      </c>
      <c r="AY1832" s="55" t="str">
        <f>Tabela3[[#This Row],[Faixa Recência]] &amp; " | " &amp; Tabela3[[#This Row],[Faixa Gasto]] &amp; " | " &amp; Tabela3[[#This Row],[Faixa ticket médio]]</f>
        <v>76-99 dias | R$ 0-100 | R$ 1–25</v>
      </c>
      <c r="AZ18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2" s="36"/>
    </row>
    <row r="1833" spans="1:54" x14ac:dyDescent="0.25">
      <c r="A1833" s="61">
        <v>1832</v>
      </c>
      <c r="B1833" s="37">
        <v>21024</v>
      </c>
      <c r="C1833" s="34">
        <v>0</v>
      </c>
      <c r="D1833" s="34">
        <v>0</v>
      </c>
      <c r="E1833" s="34">
        <v>89</v>
      </c>
      <c r="F1833" s="58" t="str">
        <f>IF('Base tratada'!$E1833&lt;=15,"0-15 dias",
IF('Base tratada'!$E1833&lt;=30, "16-30 dias",
IF('Base tratada'!$E1833&lt;=45, "31-45 dias",
IF('Base tratada'!$E1833&lt;=60, "46-60 dias",
IF('Base tratada'!$E1833&lt;=75, "61-75 dias", "76-99 dias")))))</f>
        <v>76-99 dias</v>
      </c>
      <c r="G1833" s="38">
        <v>44</v>
      </c>
      <c r="H1833" s="60" t="str">
        <f>IF('Base tratada'!$G1833&lt;=29,"24–29",
IF('Base tratada'!$G1833&lt;=39,"30–39",
IF('Base tratada'!$G1833&lt;=49,"40–49",
IF('Base tratada'!$G1833&lt;=59,"50–59",
IF('Base tratada'!$G1833&lt;=69,"60–69",
"70–80")))))</f>
        <v>40–49</v>
      </c>
      <c r="I1833" s="34">
        <v>2519</v>
      </c>
      <c r="J1833" s="58" t="str">
        <f>IF('Base tratada'!$K1833=1,"Divorciado",
IF('Base tratada'!$L1833=1,"Casado",
IF('Base tratada'!$M1833=1, "Solteiro",
IF('Base tratada'!$N1833=1,"Juntos",
"Viúvo"))))</f>
        <v>Juntos</v>
      </c>
      <c r="K1833" s="34">
        <v>0</v>
      </c>
      <c r="L1833" s="34">
        <v>0</v>
      </c>
      <c r="M1833" s="34">
        <v>0</v>
      </c>
      <c r="N1833" s="34">
        <v>1</v>
      </c>
      <c r="O1833" s="34">
        <v>0</v>
      </c>
      <c r="P1833" s="34">
        <v>0</v>
      </c>
      <c r="Q1833" s="34">
        <v>0</v>
      </c>
      <c r="R1833" s="34">
        <v>0</v>
      </c>
      <c r="S1833" s="34">
        <v>1</v>
      </c>
      <c r="T1833" s="34">
        <v>0</v>
      </c>
      <c r="U1833" s="35">
        <v>36</v>
      </c>
      <c r="V1833" s="35">
        <v>4</v>
      </c>
      <c r="W1833" s="35">
        <v>18</v>
      </c>
      <c r="X1833" s="35">
        <v>6</v>
      </c>
      <c r="Y1833" s="35">
        <v>2</v>
      </c>
      <c r="Z1833" s="35">
        <v>18</v>
      </c>
      <c r="AA1833" s="34">
        <v>1</v>
      </c>
      <c r="AB1833" s="34">
        <v>7</v>
      </c>
      <c r="AC1833" s="34">
        <v>2</v>
      </c>
      <c r="AD1833" s="34">
        <v>0</v>
      </c>
      <c r="AE1833" s="34">
        <v>4</v>
      </c>
      <c r="AF1833" s="58">
        <f>'Base tratada'!$AC1833+'Base tratada'!$AD1833+'Base tratada'!$AE1833</f>
        <v>6</v>
      </c>
      <c r="AG18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33" s="58" t="str">
        <f>IF('Base tratada'!$AC1833&gt;=MAX('Base tratada'!$AD1833,'Base tratada'!$AE1833),"Web",
IF('Base tratada'!$AD1833&gt;='Base tratada'!$AE1833,"Catalog",
"Store"))</f>
        <v>Store</v>
      </c>
      <c r="AI1833" s="59">
        <f>IF('Base tratada'!$AF1833=0,"0",'Base tratada'!$AK1833/'Base tratada'!$AF1833)</f>
        <v>11</v>
      </c>
      <c r="AJ1833" s="59" t="str">
        <f>IF('Base tratada'!$AI1833=0,"R$ 0",
IF('Base tratada'!$AI1833&lt;=25,"R$ 1–25",
IF('Base tratada'!$AI1833&lt;=50,"R$ 26–50",
"+R$ 50")))</f>
        <v>R$ 1–25</v>
      </c>
      <c r="AK1833" s="35">
        <v>66</v>
      </c>
      <c r="AL1833" s="58" t="str">
        <f>IF('Base tratada'!$AK1833&lt;=100,"R$ 0-100",
IF('Base tratada'!$AK1833&lt;=500,"R$ 101-500",
IF('Base tratada'!$AK1833&lt;=1000,"R$ 501-1000",
IF('Base tratada'!$AK1833&lt;=1500,"R$ 1001-1500",
"+R$ 1500"))))</f>
        <v>R$ 0-100</v>
      </c>
      <c r="AM1833" s="34">
        <v>0</v>
      </c>
      <c r="AN1833" s="34">
        <v>0</v>
      </c>
      <c r="AO1833" s="34">
        <v>0</v>
      </c>
      <c r="AP1833" s="34">
        <v>0</v>
      </c>
      <c r="AQ1833" s="34">
        <v>0</v>
      </c>
      <c r="AR1833" s="34">
        <v>0</v>
      </c>
      <c r="AS1833" s="34">
        <v>0</v>
      </c>
      <c r="AT1833" s="34">
        <v>3</v>
      </c>
      <c r="AU1833" s="34">
        <v>11</v>
      </c>
      <c r="AV1833" s="52">
        <v>48</v>
      </c>
      <c r="AW1833" s="57">
        <v>0</v>
      </c>
      <c r="AX1833" s="58" t="str">
        <f>IF(Tabela3[[#This Row],[Response]]=1, "Aceitou", "Não aceitou")</f>
        <v>Não aceitou</v>
      </c>
      <c r="AY1833" s="55" t="str">
        <f>Tabela3[[#This Row],[Faixa Recência]] &amp; " | " &amp; Tabela3[[#This Row],[Faixa Gasto]] &amp; " | " &amp; Tabela3[[#This Row],[Faixa ticket médio]]</f>
        <v>76-99 dias | R$ 0-100 | R$ 1–25</v>
      </c>
      <c r="AZ18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3" s="36"/>
    </row>
    <row r="1834" spans="1:54" x14ac:dyDescent="0.25">
      <c r="A1834" s="61">
        <v>1833</v>
      </c>
      <c r="B1834" s="37">
        <v>70116</v>
      </c>
      <c r="C1834" s="34">
        <v>0</v>
      </c>
      <c r="D1834" s="34">
        <v>0</v>
      </c>
      <c r="E1834" s="34">
        <v>73</v>
      </c>
      <c r="F1834" s="58" t="str">
        <f>IF('Base tratada'!$E1834&lt;=15,"0-15 dias",
IF('Base tratada'!$E1834&lt;=30, "16-30 dias",
IF('Base tratada'!$E1834&lt;=45, "31-45 dias",
IF('Base tratada'!$E1834&lt;=60, "46-60 dias",
IF('Base tratada'!$E1834&lt;=75, "61-75 dias", "76-99 dias")))))</f>
        <v>61-75 dias</v>
      </c>
      <c r="G1834" s="38">
        <v>48</v>
      </c>
      <c r="H1834" s="60" t="str">
        <f>IF('Base tratada'!$G1834&lt;=29,"24–29",
IF('Base tratada'!$G1834&lt;=39,"30–39",
IF('Base tratada'!$G1834&lt;=49,"40–49",
IF('Base tratada'!$G1834&lt;=59,"50–59",
IF('Base tratada'!$G1834&lt;=69,"60–69",
"70–80")))))</f>
        <v>40–49</v>
      </c>
      <c r="I1834" s="34">
        <v>2678</v>
      </c>
      <c r="J1834" s="58" t="str">
        <f>IF('Base tratada'!$K1834=1,"Divorciado",
IF('Base tratada'!$L1834=1,"Casado",
IF('Base tratada'!$M1834=1, "Solteiro",
IF('Base tratada'!$N1834=1,"Juntos",
"Viúvo"))))</f>
        <v>Casado</v>
      </c>
      <c r="K1834" s="34">
        <v>0</v>
      </c>
      <c r="L1834" s="34">
        <v>1</v>
      </c>
      <c r="M1834" s="34">
        <v>0</v>
      </c>
      <c r="N1834" s="34">
        <v>0</v>
      </c>
      <c r="O1834" s="34">
        <v>0</v>
      </c>
      <c r="P1834" s="34">
        <v>0</v>
      </c>
      <c r="Q1834" s="34">
        <v>0</v>
      </c>
      <c r="R1834" s="34">
        <v>0</v>
      </c>
      <c r="S1834" s="34">
        <v>0</v>
      </c>
      <c r="T1834" s="34">
        <v>1</v>
      </c>
      <c r="U1834" s="35">
        <v>707</v>
      </c>
      <c r="V1834" s="35">
        <v>44</v>
      </c>
      <c r="W1834" s="35">
        <v>603</v>
      </c>
      <c r="X1834" s="35">
        <v>95</v>
      </c>
      <c r="Y1834" s="35">
        <v>58</v>
      </c>
      <c r="Z1834" s="35">
        <v>29</v>
      </c>
      <c r="AA1834" s="34">
        <v>1</v>
      </c>
      <c r="AB1834" s="34">
        <v>1</v>
      </c>
      <c r="AC1834" s="34">
        <v>2</v>
      </c>
      <c r="AD1834" s="34">
        <v>8</v>
      </c>
      <c r="AE1834" s="34">
        <v>12</v>
      </c>
      <c r="AF1834" s="58">
        <f>'Base tratada'!$AC1834+'Base tratada'!$AD1834+'Base tratada'!$AE1834</f>
        <v>22</v>
      </c>
      <c r="AG18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34" s="58" t="str">
        <f>IF('Base tratada'!$AC1834&gt;=MAX('Base tratada'!$AD1834,'Base tratada'!$AE1834),"Web",
IF('Base tratada'!$AD1834&gt;='Base tratada'!$AE1834,"Catalog",
"Store"))</f>
        <v>Store</v>
      </c>
      <c r="AI1834" s="59">
        <f>IF('Base tratada'!$AF1834=0,"0",'Base tratada'!$AK1834/'Base tratada'!$AF1834)</f>
        <v>68.5</v>
      </c>
      <c r="AJ1834" s="59" t="str">
        <f>IF('Base tratada'!$AI1834=0,"R$ 0",
IF('Base tratada'!$AI1834&lt;=25,"R$ 1–25",
IF('Base tratada'!$AI1834&lt;=50,"R$ 26–50",
"+R$ 50")))</f>
        <v>+R$ 50</v>
      </c>
      <c r="AK1834" s="35">
        <v>1507</v>
      </c>
      <c r="AL1834" s="58" t="str">
        <f>IF('Base tratada'!$AK1834&lt;=100,"R$ 0-100",
IF('Base tratada'!$AK1834&lt;=500,"R$ 101-500",
IF('Base tratada'!$AK1834&lt;=1000,"R$ 501-1000",
IF('Base tratada'!$AK1834&lt;=1500,"R$ 1001-1500",
"+R$ 1500"))))</f>
        <v>+R$ 1500</v>
      </c>
      <c r="AM1834" s="34">
        <v>0</v>
      </c>
      <c r="AN1834" s="34">
        <v>0</v>
      </c>
      <c r="AO1834" s="34">
        <v>0</v>
      </c>
      <c r="AP1834" s="34">
        <v>0</v>
      </c>
      <c r="AQ1834" s="34">
        <v>0</v>
      </c>
      <c r="AR1834" s="34">
        <v>0</v>
      </c>
      <c r="AS1834" s="34">
        <v>0</v>
      </c>
      <c r="AT1834" s="34">
        <v>3</v>
      </c>
      <c r="AU1834" s="34">
        <v>11</v>
      </c>
      <c r="AV1834" s="52">
        <v>1478</v>
      </c>
      <c r="AW1834" s="57">
        <v>0</v>
      </c>
      <c r="AX1834" s="58" t="str">
        <f>IF(Tabela3[[#This Row],[Response]]=1, "Aceitou", "Não aceitou")</f>
        <v>Não aceitou</v>
      </c>
      <c r="AY1834" s="55" t="str">
        <f>Tabela3[[#This Row],[Faixa Recência]] &amp; " | " &amp; Tabela3[[#This Row],[Faixa Gasto]] &amp; " | " &amp; Tabela3[[#This Row],[Faixa ticket médio]]</f>
        <v>61-75 dias | +R$ 1500 | +R$ 50</v>
      </c>
      <c r="AZ18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4" s="36"/>
    </row>
    <row r="1835" spans="1:54" x14ac:dyDescent="0.25">
      <c r="A1835" s="61">
        <v>1834</v>
      </c>
      <c r="B1835" s="37">
        <v>54006</v>
      </c>
      <c r="C1835" s="34">
        <v>1</v>
      </c>
      <c r="D1835" s="34">
        <v>0</v>
      </c>
      <c r="E1835" s="34">
        <v>42</v>
      </c>
      <c r="F1835" s="58" t="str">
        <f>IF('Base tratada'!$E1835&lt;=15,"0-15 dias",
IF('Base tratada'!$E1835&lt;=30, "16-30 dias",
IF('Base tratada'!$E1835&lt;=45, "31-45 dias",
IF('Base tratada'!$E1835&lt;=60, "46-60 dias",
IF('Base tratada'!$E1835&lt;=75, "61-75 dias", "76-99 dias")))))</f>
        <v>31-45 dias</v>
      </c>
      <c r="G1835" s="38">
        <v>35</v>
      </c>
      <c r="H1835" s="60" t="str">
        <f>IF('Base tratada'!$G1835&lt;=29,"24–29",
IF('Base tratada'!$G1835&lt;=39,"30–39",
IF('Base tratada'!$G1835&lt;=49,"40–49",
IF('Base tratada'!$G1835&lt;=59,"50–59",
IF('Base tratada'!$G1835&lt;=69,"60–69",
"70–80")))))</f>
        <v>30–39</v>
      </c>
      <c r="I1835" s="34">
        <v>2808</v>
      </c>
      <c r="J1835" s="58" t="str">
        <f>IF('Base tratada'!$K1835=1,"Divorciado",
IF('Base tratada'!$L1835=1,"Casado",
IF('Base tratada'!$M1835=1, "Solteiro",
IF('Base tratada'!$N1835=1,"Juntos",
"Viúvo"))))</f>
        <v>Juntos</v>
      </c>
      <c r="K1835" s="34">
        <v>0</v>
      </c>
      <c r="L1835" s="34">
        <v>0</v>
      </c>
      <c r="M1835" s="34">
        <v>0</v>
      </c>
      <c r="N1835" s="34">
        <v>1</v>
      </c>
      <c r="O1835" s="34">
        <v>0</v>
      </c>
      <c r="P1835" s="34">
        <v>0</v>
      </c>
      <c r="Q1835" s="34">
        <v>0</v>
      </c>
      <c r="R1835" s="34">
        <v>1</v>
      </c>
      <c r="S1835" s="34">
        <v>0</v>
      </c>
      <c r="T1835" s="34">
        <v>0</v>
      </c>
      <c r="U1835" s="35">
        <v>174</v>
      </c>
      <c r="V1835" s="35">
        <v>77</v>
      </c>
      <c r="W1835" s="35">
        <v>203</v>
      </c>
      <c r="X1835" s="35">
        <v>6</v>
      </c>
      <c r="Y1835" s="35">
        <v>24</v>
      </c>
      <c r="Z1835" s="35">
        <v>97</v>
      </c>
      <c r="AA1835" s="34">
        <v>2</v>
      </c>
      <c r="AB1835" s="34">
        <v>7</v>
      </c>
      <c r="AC1835" s="34">
        <v>8</v>
      </c>
      <c r="AD1835" s="34">
        <v>1</v>
      </c>
      <c r="AE1835" s="34">
        <v>7</v>
      </c>
      <c r="AF1835" s="58">
        <f>'Base tratada'!$AC1835+'Base tratada'!$AD1835+'Base tratada'!$AE1835</f>
        <v>16</v>
      </c>
      <c r="AG18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35" s="58" t="str">
        <f>IF('Base tratada'!$AC1835&gt;=MAX('Base tratada'!$AD1835,'Base tratada'!$AE1835),"Web",
IF('Base tratada'!$AD1835&gt;='Base tratada'!$AE1835,"Catalog",
"Store"))</f>
        <v>Web</v>
      </c>
      <c r="AI1835" s="59">
        <f>IF('Base tratada'!$AF1835=0,"0",'Base tratada'!$AK1835/'Base tratada'!$AF1835)</f>
        <v>30.25</v>
      </c>
      <c r="AJ1835" s="59" t="str">
        <f>IF('Base tratada'!$AI1835=0,"R$ 0",
IF('Base tratada'!$AI1835&lt;=25,"R$ 1–25",
IF('Base tratada'!$AI1835&lt;=50,"R$ 26–50",
"+R$ 50")))</f>
        <v>R$ 26–50</v>
      </c>
      <c r="AK1835" s="35">
        <v>484</v>
      </c>
      <c r="AL1835" s="58" t="str">
        <f>IF('Base tratada'!$AK1835&lt;=100,"R$ 0-100",
IF('Base tratada'!$AK1835&lt;=500,"R$ 101-500",
IF('Base tratada'!$AK1835&lt;=1000,"R$ 501-1000",
IF('Base tratada'!$AK1835&lt;=1500,"R$ 1001-1500",
"+R$ 1500"))))</f>
        <v>R$ 101-500</v>
      </c>
      <c r="AM1835" s="34">
        <v>0</v>
      </c>
      <c r="AN1835" s="34">
        <v>0</v>
      </c>
      <c r="AO1835" s="34">
        <v>0</v>
      </c>
      <c r="AP1835" s="34">
        <v>0</v>
      </c>
      <c r="AQ1835" s="34">
        <v>0</v>
      </c>
      <c r="AR1835" s="34">
        <v>0</v>
      </c>
      <c r="AS1835" s="34">
        <v>0</v>
      </c>
      <c r="AT1835" s="34">
        <v>3</v>
      </c>
      <c r="AU1835" s="34">
        <v>11</v>
      </c>
      <c r="AV1835" s="52">
        <v>387</v>
      </c>
      <c r="AW1835" s="57">
        <v>0</v>
      </c>
      <c r="AX1835" s="58" t="str">
        <f>IF(Tabela3[[#This Row],[Response]]=1, "Aceitou", "Não aceitou")</f>
        <v>Não aceitou</v>
      </c>
      <c r="AY1835" s="55" t="str">
        <f>Tabela3[[#This Row],[Faixa Recência]] &amp; " | " &amp; Tabela3[[#This Row],[Faixa Gasto]] &amp; " | " &amp; Tabela3[[#This Row],[Faixa ticket médio]]</f>
        <v>31-45 dias | R$ 101-500 | R$ 26–50</v>
      </c>
      <c r="AZ18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5" s="36"/>
    </row>
    <row r="1836" spans="1:54" x14ac:dyDescent="0.25">
      <c r="A1836" s="61">
        <v>1835</v>
      </c>
      <c r="B1836" s="37">
        <v>69063</v>
      </c>
      <c r="C1836" s="34">
        <v>0</v>
      </c>
      <c r="D1836" s="34">
        <v>1</v>
      </c>
      <c r="E1836" s="34">
        <v>16</v>
      </c>
      <c r="F1836" s="58" t="str">
        <f>IF('Base tratada'!$E1836&lt;=15,"0-15 dias",
IF('Base tratada'!$E1836&lt;=30, "16-30 dias",
IF('Base tratada'!$E1836&lt;=45, "31-45 dias",
IF('Base tratada'!$E1836&lt;=60, "46-60 dias",
IF('Base tratada'!$E1836&lt;=75, "61-75 dias", "76-99 dias")))))</f>
        <v>16-30 dias</v>
      </c>
      <c r="G1836" s="38">
        <v>54</v>
      </c>
      <c r="H1836" s="60" t="str">
        <f>IF('Base tratada'!$G1836&lt;=29,"24–29",
IF('Base tratada'!$G1836&lt;=39,"30–39",
IF('Base tratada'!$G1836&lt;=49,"40–49",
IF('Base tratada'!$G1836&lt;=59,"50–59",
IF('Base tratada'!$G1836&lt;=69,"60–69",
"70–80")))))</f>
        <v>50–59</v>
      </c>
      <c r="I1836" s="34">
        <v>2758</v>
      </c>
      <c r="J1836" s="58" t="str">
        <f>IF('Base tratada'!$K1836=1,"Divorciado",
IF('Base tratada'!$L1836=1,"Casado",
IF('Base tratada'!$M1836=1, "Solteiro",
IF('Base tratada'!$N1836=1,"Juntos",
"Viúvo"))))</f>
        <v>Casado</v>
      </c>
      <c r="K1836" s="34">
        <v>0</v>
      </c>
      <c r="L1836" s="34">
        <v>1</v>
      </c>
      <c r="M1836" s="34">
        <v>0</v>
      </c>
      <c r="N1836" s="34">
        <v>0</v>
      </c>
      <c r="O1836" s="34">
        <v>0</v>
      </c>
      <c r="P1836" s="34">
        <v>0</v>
      </c>
      <c r="Q1836" s="34">
        <v>0</v>
      </c>
      <c r="R1836" s="34">
        <v>0</v>
      </c>
      <c r="S1836" s="34">
        <v>0</v>
      </c>
      <c r="T1836" s="34">
        <v>1</v>
      </c>
      <c r="U1836" s="35">
        <v>666</v>
      </c>
      <c r="V1836" s="35">
        <v>35</v>
      </c>
      <c r="W1836" s="35">
        <v>124</v>
      </c>
      <c r="X1836" s="35">
        <v>69</v>
      </c>
      <c r="Y1836" s="35">
        <v>8</v>
      </c>
      <c r="Z1836" s="35">
        <v>26</v>
      </c>
      <c r="AA1836" s="34">
        <v>1</v>
      </c>
      <c r="AB1836" s="34">
        <v>3</v>
      </c>
      <c r="AC1836" s="34">
        <v>5</v>
      </c>
      <c r="AD1836" s="34">
        <v>3</v>
      </c>
      <c r="AE1836" s="34">
        <v>5</v>
      </c>
      <c r="AF1836" s="58">
        <f>'Base tratada'!$AC1836+'Base tratada'!$AD1836+'Base tratada'!$AE1836</f>
        <v>13</v>
      </c>
      <c r="AG18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36" s="58" t="str">
        <f>IF('Base tratada'!$AC1836&gt;=MAX('Base tratada'!$AD1836,'Base tratada'!$AE1836),"Web",
IF('Base tratada'!$AD1836&gt;='Base tratada'!$AE1836,"Catalog",
"Store"))</f>
        <v>Web</v>
      </c>
      <c r="AI1836" s="59">
        <f>IF('Base tratada'!$AF1836=0,"0",'Base tratada'!$AK1836/'Base tratada'!$AF1836)</f>
        <v>69.384615384615387</v>
      </c>
      <c r="AJ1836" s="59" t="str">
        <f>IF('Base tratada'!$AI1836=0,"R$ 0",
IF('Base tratada'!$AI1836&lt;=25,"R$ 1–25",
IF('Base tratada'!$AI1836&lt;=50,"R$ 26–50",
"+R$ 50")))</f>
        <v>+R$ 50</v>
      </c>
      <c r="AK1836" s="35">
        <v>902</v>
      </c>
      <c r="AL1836" s="58" t="str">
        <f>IF('Base tratada'!$AK1836&lt;=100,"R$ 0-100",
IF('Base tratada'!$AK1836&lt;=500,"R$ 101-500",
IF('Base tratada'!$AK1836&lt;=1000,"R$ 501-1000",
IF('Base tratada'!$AK1836&lt;=1500,"R$ 1001-1500",
"+R$ 1500"))))</f>
        <v>R$ 501-1000</v>
      </c>
      <c r="AM1836" s="34">
        <v>0</v>
      </c>
      <c r="AN1836" s="34">
        <v>0</v>
      </c>
      <c r="AO1836" s="34">
        <v>0</v>
      </c>
      <c r="AP1836" s="34">
        <v>0</v>
      </c>
      <c r="AQ1836" s="34">
        <v>0</v>
      </c>
      <c r="AR1836" s="34">
        <v>0</v>
      </c>
      <c r="AS1836" s="34">
        <v>0</v>
      </c>
      <c r="AT1836" s="34">
        <v>3</v>
      </c>
      <c r="AU1836" s="34">
        <v>11</v>
      </c>
      <c r="AV1836" s="52">
        <v>876</v>
      </c>
      <c r="AW1836" s="57">
        <v>0</v>
      </c>
      <c r="AX1836" s="58" t="str">
        <f>IF(Tabela3[[#This Row],[Response]]=1, "Aceitou", "Não aceitou")</f>
        <v>Não aceitou</v>
      </c>
      <c r="AY1836" s="55" t="str">
        <f>Tabela3[[#This Row],[Faixa Recência]] &amp; " | " &amp; Tabela3[[#This Row],[Faixa Gasto]] &amp; " | " &amp; Tabela3[[#This Row],[Faixa ticket médio]]</f>
        <v>16-30 dias | R$ 501-1000 | +R$ 50</v>
      </c>
      <c r="AZ18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6" s="36"/>
    </row>
    <row r="1837" spans="1:54" x14ac:dyDescent="0.25">
      <c r="A1837" s="61">
        <v>1836</v>
      </c>
      <c r="B1837" s="37">
        <v>11448</v>
      </c>
      <c r="C1837" s="34">
        <v>0</v>
      </c>
      <c r="D1837" s="34">
        <v>0</v>
      </c>
      <c r="E1837" s="34">
        <v>16</v>
      </c>
      <c r="F1837" s="58" t="str">
        <f>IF('Base tratada'!$E1837&lt;=15,"0-15 dias",
IF('Base tratada'!$E1837&lt;=30, "16-30 dias",
IF('Base tratada'!$E1837&lt;=45, "31-45 dias",
IF('Base tratada'!$E1837&lt;=60, "46-60 dias",
IF('Base tratada'!$E1837&lt;=75, "61-75 dias", "76-99 dias")))))</f>
        <v>16-30 dias</v>
      </c>
      <c r="G1837" s="38">
        <v>45</v>
      </c>
      <c r="H1837" s="60" t="str">
        <f>IF('Base tratada'!$G1837&lt;=29,"24–29",
IF('Base tratada'!$G1837&lt;=39,"30–39",
IF('Base tratada'!$G1837&lt;=49,"40–49",
IF('Base tratada'!$G1837&lt;=59,"50–59",
IF('Base tratada'!$G1837&lt;=69,"60–69",
"70–80")))))</f>
        <v>40–49</v>
      </c>
      <c r="I1837" s="34">
        <v>2355</v>
      </c>
      <c r="J1837" s="58" t="str">
        <f>IF('Base tratada'!$K1837=1,"Divorciado",
IF('Base tratada'!$L1837=1,"Casado",
IF('Base tratada'!$M1837=1, "Solteiro",
IF('Base tratada'!$N1837=1,"Juntos",
"Viúvo"))))</f>
        <v>Divorciado</v>
      </c>
      <c r="K1837" s="34">
        <v>1</v>
      </c>
      <c r="L1837" s="34">
        <v>0</v>
      </c>
      <c r="M1837" s="34">
        <v>0</v>
      </c>
      <c r="N1837" s="34">
        <v>0</v>
      </c>
      <c r="O1837" s="34">
        <v>0</v>
      </c>
      <c r="P1837" s="34">
        <v>1</v>
      </c>
      <c r="Q1837" s="34">
        <v>0</v>
      </c>
      <c r="R1837" s="34">
        <v>0</v>
      </c>
      <c r="S1837" s="34">
        <v>0</v>
      </c>
      <c r="T1837" s="34">
        <v>0</v>
      </c>
      <c r="U1837" s="35">
        <v>0</v>
      </c>
      <c r="V1837" s="35">
        <v>0</v>
      </c>
      <c r="W1837" s="35">
        <v>0</v>
      </c>
      <c r="X1837" s="35">
        <v>6</v>
      </c>
      <c r="Y1837" s="35">
        <v>2</v>
      </c>
      <c r="Z1837" s="35">
        <v>6</v>
      </c>
      <c r="AA1837" s="34">
        <v>1</v>
      </c>
      <c r="AB1837" s="34">
        <v>6</v>
      </c>
      <c r="AC1837" s="34">
        <v>1</v>
      </c>
      <c r="AD1837" s="34">
        <v>0</v>
      </c>
      <c r="AE1837" s="34">
        <v>2</v>
      </c>
      <c r="AF1837" s="58">
        <f>'Base tratada'!$AC1837+'Base tratada'!$AD1837+'Base tratada'!$AE1837</f>
        <v>3</v>
      </c>
      <c r="AG18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37" s="58" t="str">
        <f>IF('Base tratada'!$AC1837&gt;=MAX('Base tratada'!$AD1837,'Base tratada'!$AE1837),"Web",
IF('Base tratada'!$AD1837&gt;='Base tratada'!$AE1837,"Catalog",
"Store"))</f>
        <v>Store</v>
      </c>
      <c r="AI1837" s="59">
        <f>IF('Base tratada'!$AF1837=0,"0",'Base tratada'!$AK1837/'Base tratada'!$AF1837)</f>
        <v>2.6666666666666665</v>
      </c>
      <c r="AJ1837" s="59" t="str">
        <f>IF('Base tratada'!$AI1837=0,"R$ 0",
IF('Base tratada'!$AI1837&lt;=25,"R$ 1–25",
IF('Base tratada'!$AI1837&lt;=50,"R$ 26–50",
"+R$ 50")))</f>
        <v>R$ 1–25</v>
      </c>
      <c r="AK1837" s="35">
        <v>8</v>
      </c>
      <c r="AL1837" s="58" t="str">
        <f>IF('Base tratada'!$AK1837&lt;=100,"R$ 0-100",
IF('Base tratada'!$AK1837&lt;=500,"R$ 101-500",
IF('Base tratada'!$AK1837&lt;=1000,"R$ 501-1000",
IF('Base tratada'!$AK1837&lt;=1500,"R$ 1001-1500",
"+R$ 1500"))))</f>
        <v>R$ 0-100</v>
      </c>
      <c r="AM1837" s="34">
        <v>0</v>
      </c>
      <c r="AN1837" s="34">
        <v>0</v>
      </c>
      <c r="AO1837" s="34">
        <v>0</v>
      </c>
      <c r="AP1837" s="34">
        <v>0</v>
      </c>
      <c r="AQ1837" s="34">
        <v>0</v>
      </c>
      <c r="AR1837" s="34">
        <v>0</v>
      </c>
      <c r="AS1837" s="34">
        <v>0</v>
      </c>
      <c r="AT1837" s="34">
        <v>3</v>
      </c>
      <c r="AU1837" s="34">
        <v>11</v>
      </c>
      <c r="AV1837" s="52">
        <v>2</v>
      </c>
      <c r="AW1837" s="57">
        <v>0</v>
      </c>
      <c r="AX1837" s="58" t="str">
        <f>IF(Tabela3[[#This Row],[Response]]=1, "Aceitou", "Não aceitou")</f>
        <v>Não aceitou</v>
      </c>
      <c r="AY1837" s="55" t="str">
        <f>Tabela3[[#This Row],[Faixa Recência]] &amp; " | " &amp; Tabela3[[#This Row],[Faixa Gasto]] &amp; " | " &amp; Tabela3[[#This Row],[Faixa ticket médio]]</f>
        <v>16-30 dias | R$ 0-100 | R$ 1–25</v>
      </c>
      <c r="AZ18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7" s="36"/>
    </row>
    <row r="1838" spans="1:54" x14ac:dyDescent="0.25">
      <c r="A1838" s="61">
        <v>1837</v>
      </c>
      <c r="B1838" s="37">
        <v>61825</v>
      </c>
      <c r="C1838" s="34">
        <v>0</v>
      </c>
      <c r="D1838" s="34">
        <v>1</v>
      </c>
      <c r="E1838" s="34">
        <v>56</v>
      </c>
      <c r="F1838" s="58" t="str">
        <f>IF('Base tratada'!$E1838&lt;=15,"0-15 dias",
IF('Base tratada'!$E1838&lt;=30, "16-30 dias",
IF('Base tratada'!$E1838&lt;=45, "31-45 dias",
IF('Base tratada'!$E1838&lt;=60, "46-60 dias",
IF('Base tratada'!$E1838&lt;=75, "61-75 dias", "76-99 dias")))))</f>
        <v>46-60 dias</v>
      </c>
      <c r="G1838" s="38">
        <v>41</v>
      </c>
      <c r="H1838" s="60" t="str">
        <f>IF('Base tratada'!$G1838&lt;=29,"24–29",
IF('Base tratada'!$G1838&lt;=39,"30–39",
IF('Base tratada'!$G1838&lt;=49,"40–49",
IF('Base tratada'!$G1838&lt;=59,"50–59",
IF('Base tratada'!$G1838&lt;=69,"60–69",
"70–80")))))</f>
        <v>40–49</v>
      </c>
      <c r="I1838" s="34">
        <v>2485</v>
      </c>
      <c r="J1838" s="58" t="str">
        <f>IF('Base tratada'!$K1838=1,"Divorciado",
IF('Base tratada'!$L1838=1,"Casado",
IF('Base tratada'!$M1838=1, "Solteiro",
IF('Base tratada'!$N1838=1,"Juntos",
"Viúvo"))))</f>
        <v>Solteiro</v>
      </c>
      <c r="K1838" s="34">
        <v>0</v>
      </c>
      <c r="L1838" s="34">
        <v>0</v>
      </c>
      <c r="M1838" s="34">
        <v>1</v>
      </c>
      <c r="N1838" s="34">
        <v>0</v>
      </c>
      <c r="O1838" s="34">
        <v>0</v>
      </c>
      <c r="P1838" s="34">
        <v>0</v>
      </c>
      <c r="Q1838" s="34">
        <v>0</v>
      </c>
      <c r="R1838" s="34">
        <v>1</v>
      </c>
      <c r="S1838" s="34">
        <v>0</v>
      </c>
      <c r="T1838" s="34">
        <v>0</v>
      </c>
      <c r="U1838" s="35">
        <v>162</v>
      </c>
      <c r="V1838" s="35">
        <v>50</v>
      </c>
      <c r="W1838" s="35">
        <v>100</v>
      </c>
      <c r="X1838" s="35">
        <v>55</v>
      </c>
      <c r="Y1838" s="35">
        <v>30</v>
      </c>
      <c r="Z1838" s="35">
        <v>27</v>
      </c>
      <c r="AA1838" s="34">
        <v>1</v>
      </c>
      <c r="AB1838" s="34">
        <v>4</v>
      </c>
      <c r="AC1838" s="34">
        <v>4</v>
      </c>
      <c r="AD1838" s="34">
        <v>2</v>
      </c>
      <c r="AE1838" s="34">
        <v>8</v>
      </c>
      <c r="AF1838" s="58">
        <f>'Base tratada'!$AC1838+'Base tratada'!$AD1838+'Base tratada'!$AE1838</f>
        <v>14</v>
      </c>
      <c r="AG18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38" s="58" t="str">
        <f>IF('Base tratada'!$AC1838&gt;=MAX('Base tratada'!$AD1838,'Base tratada'!$AE1838),"Web",
IF('Base tratada'!$AD1838&gt;='Base tratada'!$AE1838,"Catalog",
"Store"))</f>
        <v>Store</v>
      </c>
      <c r="AI1838" s="59">
        <f>IF('Base tratada'!$AF1838=0,"0",'Base tratada'!$AK1838/'Base tratada'!$AF1838)</f>
        <v>28.357142857142858</v>
      </c>
      <c r="AJ1838" s="59" t="str">
        <f>IF('Base tratada'!$AI1838=0,"R$ 0",
IF('Base tratada'!$AI1838&lt;=25,"R$ 1–25",
IF('Base tratada'!$AI1838&lt;=50,"R$ 26–50",
"+R$ 50")))</f>
        <v>R$ 26–50</v>
      </c>
      <c r="AK1838" s="35">
        <v>397</v>
      </c>
      <c r="AL1838" s="58" t="str">
        <f>IF('Base tratada'!$AK1838&lt;=100,"R$ 0-100",
IF('Base tratada'!$AK1838&lt;=500,"R$ 101-500",
IF('Base tratada'!$AK1838&lt;=1000,"R$ 501-1000",
IF('Base tratada'!$AK1838&lt;=1500,"R$ 1001-1500",
"+R$ 1500"))))</f>
        <v>R$ 101-500</v>
      </c>
      <c r="AM1838" s="34">
        <v>0</v>
      </c>
      <c r="AN1838" s="34">
        <v>0</v>
      </c>
      <c r="AO1838" s="34">
        <v>0</v>
      </c>
      <c r="AP1838" s="34">
        <v>0</v>
      </c>
      <c r="AQ1838" s="34">
        <v>0</v>
      </c>
      <c r="AR1838" s="34">
        <v>0</v>
      </c>
      <c r="AS1838" s="34">
        <v>0</v>
      </c>
      <c r="AT1838" s="34">
        <v>3</v>
      </c>
      <c r="AU1838" s="34">
        <v>11</v>
      </c>
      <c r="AV1838" s="52">
        <v>370</v>
      </c>
      <c r="AW1838" s="57">
        <v>0</v>
      </c>
      <c r="AX1838" s="58" t="str">
        <f>IF(Tabela3[[#This Row],[Response]]=1, "Aceitou", "Não aceitou")</f>
        <v>Não aceitou</v>
      </c>
      <c r="AY1838" s="55" t="str">
        <f>Tabela3[[#This Row],[Faixa Recência]] &amp; " | " &amp; Tabela3[[#This Row],[Faixa Gasto]] &amp; " | " &amp; Tabela3[[#This Row],[Faixa ticket médio]]</f>
        <v>46-60 dias | R$ 101-500 | R$ 26–50</v>
      </c>
      <c r="AZ18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8" s="36"/>
    </row>
    <row r="1839" spans="1:54" x14ac:dyDescent="0.25">
      <c r="A1839" s="61">
        <v>1838</v>
      </c>
      <c r="B1839" s="37">
        <v>70886</v>
      </c>
      <c r="C1839" s="34">
        <v>1</v>
      </c>
      <c r="D1839" s="34">
        <v>0</v>
      </c>
      <c r="E1839" s="34">
        <v>65</v>
      </c>
      <c r="F1839" s="58" t="str">
        <f>IF('Base tratada'!$E1839&lt;=15,"0-15 dias",
IF('Base tratada'!$E1839&lt;=30, "16-30 dias",
IF('Base tratada'!$E1839&lt;=45, "31-45 dias",
IF('Base tratada'!$E1839&lt;=60, "46-60 dias",
IF('Base tratada'!$E1839&lt;=75, "61-75 dias", "76-99 dias")))))</f>
        <v>61-75 dias</v>
      </c>
      <c r="G1839" s="38">
        <v>49</v>
      </c>
      <c r="H1839" s="60" t="str">
        <f>IF('Base tratada'!$G1839&lt;=29,"24–29",
IF('Base tratada'!$G1839&lt;=39,"30–39",
IF('Base tratada'!$G1839&lt;=49,"40–49",
IF('Base tratada'!$G1839&lt;=59,"50–59",
IF('Base tratada'!$G1839&lt;=69,"60–69",
"70–80")))))</f>
        <v>40–49</v>
      </c>
      <c r="I1839" s="34">
        <v>2417</v>
      </c>
      <c r="J1839" s="58" t="str">
        <f>IF('Base tratada'!$K1839=1,"Divorciado",
IF('Base tratada'!$L1839=1,"Casado",
IF('Base tratada'!$M1839=1, "Solteiro",
IF('Base tratada'!$N1839=1,"Juntos",
"Viúvo"))))</f>
        <v>Casado</v>
      </c>
      <c r="K1839" s="34">
        <v>0</v>
      </c>
      <c r="L1839" s="34">
        <v>1</v>
      </c>
      <c r="M1839" s="34">
        <v>0</v>
      </c>
      <c r="N1839" s="34">
        <v>0</v>
      </c>
      <c r="O1839" s="34">
        <v>0</v>
      </c>
      <c r="P1839" s="34">
        <v>0</v>
      </c>
      <c r="Q1839" s="34">
        <v>0</v>
      </c>
      <c r="R1839" s="34">
        <v>1</v>
      </c>
      <c r="S1839" s="34">
        <v>0</v>
      </c>
      <c r="T1839" s="34">
        <v>0</v>
      </c>
      <c r="U1839" s="35">
        <v>407</v>
      </c>
      <c r="V1839" s="35">
        <v>70</v>
      </c>
      <c r="W1839" s="35">
        <v>239</v>
      </c>
      <c r="X1839" s="35">
        <v>103</v>
      </c>
      <c r="Y1839" s="35">
        <v>88</v>
      </c>
      <c r="Z1839" s="35">
        <v>53</v>
      </c>
      <c r="AA1839" s="34">
        <v>1</v>
      </c>
      <c r="AB1839" s="34">
        <v>2</v>
      </c>
      <c r="AC1839" s="34">
        <v>5</v>
      </c>
      <c r="AD1839" s="34">
        <v>4</v>
      </c>
      <c r="AE1839" s="34">
        <v>4</v>
      </c>
      <c r="AF1839" s="58">
        <f>'Base tratada'!$AC1839+'Base tratada'!$AD1839+'Base tratada'!$AE1839</f>
        <v>13</v>
      </c>
      <c r="AG18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39" s="58" t="str">
        <f>IF('Base tratada'!$AC1839&gt;=MAX('Base tratada'!$AD1839,'Base tratada'!$AE1839),"Web",
IF('Base tratada'!$AD1839&gt;='Base tratada'!$AE1839,"Catalog",
"Store"))</f>
        <v>Web</v>
      </c>
      <c r="AI1839" s="59">
        <f>IF('Base tratada'!$AF1839=0,"0",'Base tratada'!$AK1839/'Base tratada'!$AF1839)</f>
        <v>69.769230769230774</v>
      </c>
      <c r="AJ1839" s="59" t="str">
        <f>IF('Base tratada'!$AI1839=0,"R$ 0",
IF('Base tratada'!$AI1839&lt;=25,"R$ 1–25",
IF('Base tratada'!$AI1839&lt;=50,"R$ 26–50",
"+R$ 50")))</f>
        <v>+R$ 50</v>
      </c>
      <c r="AK1839" s="35">
        <v>907</v>
      </c>
      <c r="AL1839" s="58" t="str">
        <f>IF('Base tratada'!$AK1839&lt;=100,"R$ 0-100",
IF('Base tratada'!$AK1839&lt;=500,"R$ 101-500",
IF('Base tratada'!$AK1839&lt;=1000,"R$ 501-1000",
IF('Base tratada'!$AK1839&lt;=1500,"R$ 1001-1500",
"+R$ 1500"))))</f>
        <v>R$ 501-1000</v>
      </c>
      <c r="AM1839" s="34">
        <v>0</v>
      </c>
      <c r="AN1839" s="34">
        <v>0</v>
      </c>
      <c r="AO1839" s="34">
        <v>0</v>
      </c>
      <c r="AP1839" s="34">
        <v>0</v>
      </c>
      <c r="AQ1839" s="34">
        <v>0</v>
      </c>
      <c r="AR1839" s="34">
        <v>0</v>
      </c>
      <c r="AS1839" s="34">
        <v>0</v>
      </c>
      <c r="AT1839" s="34">
        <v>3</v>
      </c>
      <c r="AU1839" s="34">
        <v>11</v>
      </c>
      <c r="AV1839" s="52">
        <v>854</v>
      </c>
      <c r="AW1839" s="57">
        <v>0</v>
      </c>
      <c r="AX1839" s="58" t="str">
        <f>IF(Tabela3[[#This Row],[Response]]=1, "Aceitou", "Não aceitou")</f>
        <v>Não aceitou</v>
      </c>
      <c r="AY1839" s="55" t="str">
        <f>Tabela3[[#This Row],[Faixa Recência]] &amp; " | " &amp; Tabela3[[#This Row],[Faixa Gasto]] &amp; " | " &amp; Tabela3[[#This Row],[Faixa ticket médio]]</f>
        <v>61-75 dias | R$ 501-1000 | +R$ 50</v>
      </c>
      <c r="AZ18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39" s="36"/>
    </row>
    <row r="1840" spans="1:54" x14ac:dyDescent="0.25">
      <c r="A1840" s="61">
        <v>1839</v>
      </c>
      <c r="B1840" s="37">
        <v>69109</v>
      </c>
      <c r="C1840" s="34">
        <v>0</v>
      </c>
      <c r="D1840" s="34">
        <v>0</v>
      </c>
      <c r="E1840" s="34">
        <v>10</v>
      </c>
      <c r="F1840" s="58" t="str">
        <f>IF('Base tratada'!$E1840&lt;=15,"0-15 dias",
IF('Base tratada'!$E1840&lt;=30, "16-30 dias",
IF('Base tratada'!$E1840&lt;=45, "31-45 dias",
IF('Base tratada'!$E1840&lt;=60, "46-60 dias",
IF('Base tratada'!$E1840&lt;=75, "61-75 dias", "76-99 dias")))))</f>
        <v>0-15 dias</v>
      </c>
      <c r="G1840" s="38">
        <v>38</v>
      </c>
      <c r="H1840" s="60" t="str">
        <f>IF('Base tratada'!$G1840&lt;=29,"24–29",
IF('Base tratada'!$G1840&lt;=39,"30–39",
IF('Base tratada'!$G1840&lt;=49,"40–49",
IF('Base tratada'!$G1840&lt;=59,"50–59",
IF('Base tratada'!$G1840&lt;=69,"60–69",
"70–80")))))</f>
        <v>30–39</v>
      </c>
      <c r="I1840" s="34">
        <v>2756</v>
      </c>
      <c r="J1840" s="58" t="str">
        <f>IF('Base tratada'!$K1840=1,"Divorciado",
IF('Base tratada'!$L1840=1,"Casado",
IF('Base tratada'!$M1840=1, "Solteiro",
IF('Base tratada'!$N1840=1,"Juntos",
"Viúvo"))))</f>
        <v>Casado</v>
      </c>
      <c r="K1840" s="34">
        <v>0</v>
      </c>
      <c r="L1840" s="34">
        <v>1</v>
      </c>
      <c r="M1840" s="34">
        <v>0</v>
      </c>
      <c r="N1840" s="34">
        <v>0</v>
      </c>
      <c r="O1840" s="34">
        <v>0</v>
      </c>
      <c r="P1840" s="34">
        <v>0</v>
      </c>
      <c r="Q1840" s="34">
        <v>0</v>
      </c>
      <c r="R1840" s="34">
        <v>1</v>
      </c>
      <c r="S1840" s="34">
        <v>0</v>
      </c>
      <c r="T1840" s="34">
        <v>0</v>
      </c>
      <c r="U1840" s="35">
        <v>823</v>
      </c>
      <c r="V1840" s="35">
        <v>25</v>
      </c>
      <c r="W1840" s="35">
        <v>459</v>
      </c>
      <c r="X1840" s="35">
        <v>124</v>
      </c>
      <c r="Y1840" s="35">
        <v>29</v>
      </c>
      <c r="Z1840" s="35">
        <v>95</v>
      </c>
      <c r="AA1840" s="34">
        <v>1</v>
      </c>
      <c r="AB1840" s="34">
        <v>4</v>
      </c>
      <c r="AC1840" s="34">
        <v>6</v>
      </c>
      <c r="AD1840" s="34">
        <v>6</v>
      </c>
      <c r="AE1840" s="34">
        <v>7</v>
      </c>
      <c r="AF1840" s="58">
        <f>'Base tratada'!$AC1840+'Base tratada'!$AD1840+'Base tratada'!$AE1840</f>
        <v>19</v>
      </c>
      <c r="AG18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40" s="58" t="str">
        <f>IF('Base tratada'!$AC1840&gt;=MAX('Base tratada'!$AD1840,'Base tratada'!$AE1840),"Web",
IF('Base tratada'!$AD1840&gt;='Base tratada'!$AE1840,"Catalog",
"Store"))</f>
        <v>Store</v>
      </c>
      <c r="AI1840" s="59">
        <f>IF('Base tratada'!$AF1840=0,"0",'Base tratada'!$AK1840/'Base tratada'!$AF1840)</f>
        <v>76.84210526315789</v>
      </c>
      <c r="AJ1840" s="59" t="str">
        <f>IF('Base tratada'!$AI1840=0,"R$ 0",
IF('Base tratada'!$AI1840&lt;=25,"R$ 1–25",
IF('Base tratada'!$AI1840&lt;=50,"R$ 26–50",
"+R$ 50")))</f>
        <v>+R$ 50</v>
      </c>
      <c r="AK1840" s="35">
        <v>1460</v>
      </c>
      <c r="AL1840" s="58" t="str">
        <f>IF('Base tratada'!$AK1840&lt;=100,"R$ 0-100",
IF('Base tratada'!$AK1840&lt;=500,"R$ 101-500",
IF('Base tratada'!$AK1840&lt;=1000,"R$ 501-1000",
IF('Base tratada'!$AK1840&lt;=1500,"R$ 1001-1500",
"+R$ 1500"))))</f>
        <v>R$ 1001-1500</v>
      </c>
      <c r="AM1840" s="34">
        <v>0</v>
      </c>
      <c r="AN1840" s="34">
        <v>0</v>
      </c>
      <c r="AO1840" s="34">
        <v>0</v>
      </c>
      <c r="AP1840" s="34">
        <v>0</v>
      </c>
      <c r="AQ1840" s="34">
        <v>1</v>
      </c>
      <c r="AR1840" s="34">
        <v>1</v>
      </c>
      <c r="AS1840" s="34">
        <v>0</v>
      </c>
      <c r="AT1840" s="34">
        <v>3</v>
      </c>
      <c r="AU1840" s="34">
        <v>11</v>
      </c>
      <c r="AV1840" s="52">
        <v>1365</v>
      </c>
      <c r="AW1840" s="57">
        <v>1</v>
      </c>
      <c r="AX1840" s="58" t="str">
        <f>IF(Tabela3[[#This Row],[Response]]=1, "Aceitou", "Não aceitou")</f>
        <v>Aceitou</v>
      </c>
      <c r="AY1840" s="55" t="str">
        <f>Tabela3[[#This Row],[Faixa Recência]] &amp; " | " &amp; Tabela3[[#This Row],[Faixa Gasto]] &amp; " | " &amp; Tabela3[[#This Row],[Faixa ticket médio]]</f>
        <v>0-15 dias | R$ 1001-1500 | +R$ 50</v>
      </c>
      <c r="AZ18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40" s="36"/>
    </row>
    <row r="1841" spans="1:54" x14ac:dyDescent="0.25">
      <c r="A1841" s="61">
        <v>1840</v>
      </c>
      <c r="B1841" s="37">
        <v>60208</v>
      </c>
      <c r="C1841" s="34">
        <v>1</v>
      </c>
      <c r="D1841" s="34">
        <v>1</v>
      </c>
      <c r="E1841" s="34">
        <v>13</v>
      </c>
      <c r="F1841" s="58" t="str">
        <f>IF('Base tratada'!$E1841&lt;=15,"0-15 dias",
IF('Base tratada'!$E1841&lt;=30, "16-30 dias",
IF('Base tratada'!$E1841&lt;=45, "31-45 dias",
IF('Base tratada'!$E1841&lt;=60, "46-60 dias",
IF('Base tratada'!$E1841&lt;=75, "61-75 dias", "76-99 dias")))))</f>
        <v>0-15 dias</v>
      </c>
      <c r="G1841" s="38">
        <v>47</v>
      </c>
      <c r="H1841" s="60" t="str">
        <f>IF('Base tratada'!$G1841&lt;=29,"24–29",
IF('Base tratada'!$G1841&lt;=39,"30–39",
IF('Base tratada'!$G1841&lt;=49,"40–49",
IF('Base tratada'!$G1841&lt;=59,"50–59",
IF('Base tratada'!$G1841&lt;=69,"60–69",
"70–80")))))</f>
        <v>40–49</v>
      </c>
      <c r="I1841" s="34">
        <v>2789</v>
      </c>
      <c r="J1841" s="58" t="str">
        <f>IF('Base tratada'!$K1841=1,"Divorciado",
IF('Base tratada'!$L1841=1,"Casado",
IF('Base tratada'!$M1841=1, "Solteiro",
IF('Base tratada'!$N1841=1,"Juntos",
"Viúvo"))))</f>
        <v>Viúvo</v>
      </c>
      <c r="K1841" s="34">
        <v>0</v>
      </c>
      <c r="L1841" s="34">
        <v>0</v>
      </c>
      <c r="M1841" s="34">
        <v>0</v>
      </c>
      <c r="N1841" s="34">
        <v>0</v>
      </c>
      <c r="O1841" s="34">
        <v>1</v>
      </c>
      <c r="P1841" s="34">
        <v>0</v>
      </c>
      <c r="Q1841" s="34">
        <v>0</v>
      </c>
      <c r="R1841" s="34">
        <v>1</v>
      </c>
      <c r="S1841" s="34">
        <v>0</v>
      </c>
      <c r="T1841" s="34">
        <v>0</v>
      </c>
      <c r="U1841" s="35">
        <v>488</v>
      </c>
      <c r="V1841" s="35">
        <v>23</v>
      </c>
      <c r="W1841" s="35">
        <v>71</v>
      </c>
      <c r="X1841" s="35">
        <v>15</v>
      </c>
      <c r="Y1841" s="35">
        <v>0</v>
      </c>
      <c r="Z1841" s="35">
        <v>59</v>
      </c>
      <c r="AA1841" s="34">
        <v>11</v>
      </c>
      <c r="AB1841" s="34">
        <v>7</v>
      </c>
      <c r="AC1841" s="34">
        <v>8</v>
      </c>
      <c r="AD1841" s="34">
        <v>3</v>
      </c>
      <c r="AE1841" s="34">
        <v>7</v>
      </c>
      <c r="AF1841" s="58">
        <f>'Base tratada'!$AC1841+'Base tratada'!$AD1841+'Base tratada'!$AE1841</f>
        <v>18</v>
      </c>
      <c r="AG18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41" s="58" t="str">
        <f>IF('Base tratada'!$AC1841&gt;=MAX('Base tratada'!$AD1841,'Base tratada'!$AE1841),"Web",
IF('Base tratada'!$AD1841&gt;='Base tratada'!$AE1841,"Catalog",
"Store"))</f>
        <v>Web</v>
      </c>
      <c r="AI1841" s="59">
        <f>IF('Base tratada'!$AF1841=0,"0",'Base tratada'!$AK1841/'Base tratada'!$AF1841)</f>
        <v>33.166666666666664</v>
      </c>
      <c r="AJ1841" s="59" t="str">
        <f>IF('Base tratada'!$AI1841=0,"R$ 0",
IF('Base tratada'!$AI1841&lt;=25,"R$ 1–25",
IF('Base tratada'!$AI1841&lt;=50,"R$ 26–50",
"+R$ 50")))</f>
        <v>R$ 26–50</v>
      </c>
      <c r="AK1841" s="35">
        <v>597</v>
      </c>
      <c r="AL1841" s="58" t="str">
        <f>IF('Base tratada'!$AK1841&lt;=100,"R$ 0-100",
IF('Base tratada'!$AK1841&lt;=500,"R$ 101-500",
IF('Base tratada'!$AK1841&lt;=1000,"R$ 501-1000",
IF('Base tratada'!$AK1841&lt;=1500,"R$ 1001-1500",
"+R$ 1500"))))</f>
        <v>R$ 501-1000</v>
      </c>
      <c r="AM1841" s="34">
        <v>0</v>
      </c>
      <c r="AN1841" s="34">
        <v>0</v>
      </c>
      <c r="AO1841" s="34">
        <v>0</v>
      </c>
      <c r="AP1841" s="34">
        <v>1</v>
      </c>
      <c r="AQ1841" s="34">
        <v>0</v>
      </c>
      <c r="AR1841" s="34">
        <v>1</v>
      </c>
      <c r="AS1841" s="34">
        <v>0</v>
      </c>
      <c r="AT1841" s="34">
        <v>3</v>
      </c>
      <c r="AU1841" s="34">
        <v>11</v>
      </c>
      <c r="AV1841" s="52">
        <v>538</v>
      </c>
      <c r="AW1841" s="57">
        <v>1</v>
      </c>
      <c r="AX1841" s="58" t="str">
        <f>IF(Tabela3[[#This Row],[Response]]=1, "Aceitou", "Não aceitou")</f>
        <v>Aceitou</v>
      </c>
      <c r="AY1841" s="55" t="str">
        <f>Tabela3[[#This Row],[Faixa Recência]] &amp; " | " &amp; Tabela3[[#This Row],[Faixa Gasto]] &amp; " | " &amp; Tabela3[[#This Row],[Faixa ticket médio]]</f>
        <v>0-15 dias | R$ 501-1000 | R$ 26–50</v>
      </c>
      <c r="AZ18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1" s="36"/>
    </row>
    <row r="1842" spans="1:54" x14ac:dyDescent="0.25">
      <c r="A1842" s="61">
        <v>1841</v>
      </c>
      <c r="B1842" s="37">
        <v>32889</v>
      </c>
      <c r="C1842" s="34">
        <v>1</v>
      </c>
      <c r="D1842" s="34">
        <v>1</v>
      </c>
      <c r="E1842" s="34">
        <v>78</v>
      </c>
      <c r="F1842" s="58" t="str">
        <f>IF('Base tratada'!$E1842&lt;=15,"0-15 dias",
IF('Base tratada'!$E1842&lt;=30, "16-30 dias",
IF('Base tratada'!$E1842&lt;=45, "31-45 dias",
IF('Base tratada'!$E1842&lt;=60, "46-60 dias",
IF('Base tratada'!$E1842&lt;=75, "61-75 dias", "76-99 dias")))))</f>
        <v>76-99 dias</v>
      </c>
      <c r="G1842" s="38">
        <v>52</v>
      </c>
      <c r="H1842" s="60" t="str">
        <f>IF('Base tratada'!$G1842&lt;=29,"24–29",
IF('Base tratada'!$G1842&lt;=39,"30–39",
IF('Base tratada'!$G1842&lt;=49,"40–49",
IF('Base tratada'!$G1842&lt;=59,"50–59",
IF('Base tratada'!$G1842&lt;=69,"60–69",
"70–80")))))</f>
        <v>50–59</v>
      </c>
      <c r="I1842" s="34">
        <v>2455</v>
      </c>
      <c r="J1842" s="58" t="str">
        <f>IF('Base tratada'!$K1842=1,"Divorciado",
IF('Base tratada'!$L1842=1,"Casado",
IF('Base tratada'!$M1842=1, "Solteiro",
IF('Base tratada'!$N1842=1,"Juntos",
"Viúvo"))))</f>
        <v>Juntos</v>
      </c>
      <c r="K1842" s="34">
        <v>0</v>
      </c>
      <c r="L1842" s="34">
        <v>0</v>
      </c>
      <c r="M1842" s="34">
        <v>0</v>
      </c>
      <c r="N1842" s="34">
        <v>1</v>
      </c>
      <c r="O1842" s="34">
        <v>0</v>
      </c>
      <c r="P1842" s="34">
        <v>0</v>
      </c>
      <c r="Q1842" s="34">
        <v>0</v>
      </c>
      <c r="R1842" s="34">
        <v>0</v>
      </c>
      <c r="S1842" s="34">
        <v>1</v>
      </c>
      <c r="T1842" s="34">
        <v>0</v>
      </c>
      <c r="U1842" s="35">
        <v>28</v>
      </c>
      <c r="V1842" s="35">
        <v>0</v>
      </c>
      <c r="W1842" s="35">
        <v>13</v>
      </c>
      <c r="X1842" s="35">
        <v>4</v>
      </c>
      <c r="Y1842" s="35">
        <v>2</v>
      </c>
      <c r="Z1842" s="35">
        <v>8</v>
      </c>
      <c r="AA1842" s="34">
        <v>3</v>
      </c>
      <c r="AB1842" s="34">
        <v>5</v>
      </c>
      <c r="AC1842" s="34">
        <v>2</v>
      </c>
      <c r="AD1842" s="34">
        <v>1</v>
      </c>
      <c r="AE1842" s="34">
        <v>3</v>
      </c>
      <c r="AF1842" s="58">
        <f>'Base tratada'!$AC1842+'Base tratada'!$AD1842+'Base tratada'!$AE1842</f>
        <v>6</v>
      </c>
      <c r="AG18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42" s="58" t="str">
        <f>IF('Base tratada'!$AC1842&gt;=MAX('Base tratada'!$AD1842,'Base tratada'!$AE1842),"Web",
IF('Base tratada'!$AD1842&gt;='Base tratada'!$AE1842,"Catalog",
"Store"))</f>
        <v>Store</v>
      </c>
      <c r="AI1842" s="59">
        <f>IF('Base tratada'!$AF1842=0,"0",'Base tratada'!$AK1842/'Base tratada'!$AF1842)</f>
        <v>7.833333333333333</v>
      </c>
      <c r="AJ1842" s="59" t="str">
        <f>IF('Base tratada'!$AI1842=0,"R$ 0",
IF('Base tratada'!$AI1842&lt;=25,"R$ 1–25",
IF('Base tratada'!$AI1842&lt;=50,"R$ 26–50",
"+R$ 50")))</f>
        <v>R$ 1–25</v>
      </c>
      <c r="AK1842" s="35">
        <v>47</v>
      </c>
      <c r="AL1842" s="58" t="str">
        <f>IF('Base tratada'!$AK1842&lt;=100,"R$ 0-100",
IF('Base tratada'!$AK1842&lt;=500,"R$ 101-500",
IF('Base tratada'!$AK1842&lt;=1000,"R$ 501-1000",
IF('Base tratada'!$AK1842&lt;=1500,"R$ 1001-1500",
"+R$ 1500"))))</f>
        <v>R$ 0-100</v>
      </c>
      <c r="AM1842" s="34">
        <v>0</v>
      </c>
      <c r="AN1842" s="34">
        <v>0</v>
      </c>
      <c r="AO1842" s="34">
        <v>0</v>
      </c>
      <c r="AP1842" s="34">
        <v>0</v>
      </c>
      <c r="AQ1842" s="34">
        <v>0</v>
      </c>
      <c r="AR1842" s="34">
        <v>0</v>
      </c>
      <c r="AS1842" s="34">
        <v>0</v>
      </c>
      <c r="AT1842" s="34">
        <v>3</v>
      </c>
      <c r="AU1842" s="34">
        <v>11</v>
      </c>
      <c r="AV1842" s="52">
        <v>39</v>
      </c>
      <c r="AW1842" s="57">
        <v>0</v>
      </c>
      <c r="AX1842" s="58" t="str">
        <f>IF(Tabela3[[#This Row],[Response]]=1, "Aceitou", "Não aceitou")</f>
        <v>Não aceitou</v>
      </c>
      <c r="AY1842" s="55" t="str">
        <f>Tabela3[[#This Row],[Faixa Recência]] &amp; " | " &amp; Tabela3[[#This Row],[Faixa Gasto]] &amp; " | " &amp; Tabela3[[#This Row],[Faixa ticket médio]]</f>
        <v>76-99 dias | R$ 0-100 | R$ 1–25</v>
      </c>
      <c r="AZ18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2" s="36"/>
    </row>
    <row r="1843" spans="1:54" x14ac:dyDescent="0.25">
      <c r="A1843" s="61">
        <v>1842</v>
      </c>
      <c r="B1843" s="37">
        <v>34738</v>
      </c>
      <c r="C1843" s="34">
        <v>1</v>
      </c>
      <c r="D1843" s="34">
        <v>0</v>
      </c>
      <c r="E1843" s="34">
        <v>51</v>
      </c>
      <c r="F1843" s="58" t="str">
        <f>IF('Base tratada'!$E1843&lt;=15,"0-15 dias",
IF('Base tratada'!$E1843&lt;=30, "16-30 dias",
IF('Base tratada'!$E1843&lt;=45, "31-45 dias",
IF('Base tratada'!$E1843&lt;=60, "46-60 dias",
IF('Base tratada'!$E1843&lt;=75, "61-75 dias", "76-99 dias")))))</f>
        <v>46-60 dias</v>
      </c>
      <c r="G1843" s="38">
        <v>36</v>
      </c>
      <c r="H1843" s="60" t="str">
        <f>IF('Base tratada'!$G1843&lt;=29,"24–29",
IF('Base tratada'!$G1843&lt;=39,"30–39",
IF('Base tratada'!$G1843&lt;=49,"40–49",
IF('Base tratada'!$G1843&lt;=59,"50–59",
IF('Base tratada'!$G1843&lt;=69,"60–69",
"70–80")))))</f>
        <v>30–39</v>
      </c>
      <c r="I1843" s="34">
        <v>2208</v>
      </c>
      <c r="J1843" s="58" t="str">
        <f>IF('Base tratada'!$K1843=1,"Divorciado",
IF('Base tratada'!$L1843=1,"Casado",
IF('Base tratada'!$M1843=1, "Solteiro",
IF('Base tratada'!$N1843=1,"Juntos",
"Viúvo"))))</f>
        <v>Solteiro</v>
      </c>
      <c r="K1843" s="34">
        <v>0</v>
      </c>
      <c r="L1843" s="34">
        <v>0</v>
      </c>
      <c r="M1843" s="34">
        <v>1</v>
      </c>
      <c r="N1843" s="34">
        <v>0</v>
      </c>
      <c r="O1843" s="34">
        <v>0</v>
      </c>
      <c r="P1843" s="34">
        <v>0</v>
      </c>
      <c r="Q1843" s="34">
        <v>0</v>
      </c>
      <c r="R1843" s="34">
        <v>1</v>
      </c>
      <c r="S1843" s="34">
        <v>0</v>
      </c>
      <c r="T1843" s="34">
        <v>0</v>
      </c>
      <c r="U1843" s="35">
        <v>3</v>
      </c>
      <c r="V1843" s="35">
        <v>2</v>
      </c>
      <c r="W1843" s="35">
        <v>10</v>
      </c>
      <c r="X1843" s="35">
        <v>3</v>
      </c>
      <c r="Y1843" s="35">
        <v>0</v>
      </c>
      <c r="Z1843" s="35">
        <v>2</v>
      </c>
      <c r="AA1843" s="34">
        <v>1</v>
      </c>
      <c r="AB1843" s="34">
        <v>6</v>
      </c>
      <c r="AC1843" s="34">
        <v>1</v>
      </c>
      <c r="AD1843" s="34">
        <v>0</v>
      </c>
      <c r="AE1843" s="34">
        <v>3</v>
      </c>
      <c r="AF1843" s="58">
        <f>'Base tratada'!$AC1843+'Base tratada'!$AD1843+'Base tratada'!$AE1843</f>
        <v>4</v>
      </c>
      <c r="AG18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43" s="58" t="str">
        <f>IF('Base tratada'!$AC1843&gt;=MAX('Base tratada'!$AD1843,'Base tratada'!$AE1843),"Web",
IF('Base tratada'!$AD1843&gt;='Base tratada'!$AE1843,"Catalog",
"Store"))</f>
        <v>Store</v>
      </c>
      <c r="AI1843" s="59">
        <f>IF('Base tratada'!$AF1843=0,"0",'Base tratada'!$AK1843/'Base tratada'!$AF1843)</f>
        <v>4.5</v>
      </c>
      <c r="AJ1843" s="59" t="str">
        <f>IF('Base tratada'!$AI1843=0,"R$ 0",
IF('Base tratada'!$AI1843&lt;=25,"R$ 1–25",
IF('Base tratada'!$AI1843&lt;=50,"R$ 26–50",
"+R$ 50")))</f>
        <v>R$ 1–25</v>
      </c>
      <c r="AK1843" s="35">
        <v>18</v>
      </c>
      <c r="AL1843" s="58" t="str">
        <f>IF('Base tratada'!$AK1843&lt;=100,"R$ 0-100",
IF('Base tratada'!$AK1843&lt;=500,"R$ 101-500",
IF('Base tratada'!$AK1843&lt;=1000,"R$ 501-1000",
IF('Base tratada'!$AK1843&lt;=1500,"R$ 1001-1500",
"+R$ 1500"))))</f>
        <v>R$ 0-100</v>
      </c>
      <c r="AM1843" s="34">
        <v>0</v>
      </c>
      <c r="AN1843" s="34">
        <v>0</v>
      </c>
      <c r="AO1843" s="34">
        <v>0</v>
      </c>
      <c r="AP1843" s="34">
        <v>0</v>
      </c>
      <c r="AQ1843" s="34">
        <v>0</v>
      </c>
      <c r="AR1843" s="34">
        <v>0</v>
      </c>
      <c r="AS1843" s="34">
        <v>0</v>
      </c>
      <c r="AT1843" s="34">
        <v>3</v>
      </c>
      <c r="AU1843" s="34">
        <v>11</v>
      </c>
      <c r="AV1843" s="52">
        <v>16</v>
      </c>
      <c r="AW1843" s="57">
        <v>0</v>
      </c>
      <c r="AX1843" s="58" t="str">
        <f>IF(Tabela3[[#This Row],[Response]]=1, "Aceitou", "Não aceitou")</f>
        <v>Não aceitou</v>
      </c>
      <c r="AY1843" s="55" t="str">
        <f>Tabela3[[#This Row],[Faixa Recência]] &amp; " | " &amp; Tabela3[[#This Row],[Faixa Gasto]] &amp; " | " &amp; Tabela3[[#This Row],[Faixa ticket médio]]</f>
        <v>46-60 dias | R$ 0-100 | R$ 1–25</v>
      </c>
      <c r="AZ18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3" s="36"/>
    </row>
    <row r="1844" spans="1:54" x14ac:dyDescent="0.25">
      <c r="A1844" s="61">
        <v>1843</v>
      </c>
      <c r="B1844" s="37">
        <v>30538</v>
      </c>
      <c r="C1844" s="34">
        <v>1</v>
      </c>
      <c r="D1844" s="34">
        <v>0</v>
      </c>
      <c r="E1844" s="34">
        <v>27</v>
      </c>
      <c r="F1844" s="58" t="str">
        <f>IF('Base tratada'!$E1844&lt;=15,"0-15 dias",
IF('Base tratada'!$E1844&lt;=30, "16-30 dias",
IF('Base tratada'!$E1844&lt;=45, "31-45 dias",
IF('Base tratada'!$E1844&lt;=60, "46-60 dias",
IF('Base tratada'!$E1844&lt;=75, "61-75 dias", "76-99 dias")))))</f>
        <v>16-30 dias</v>
      </c>
      <c r="G1844" s="38">
        <v>49</v>
      </c>
      <c r="H1844" s="60" t="str">
        <f>IF('Base tratada'!$G1844&lt;=29,"24–29",
IF('Base tratada'!$G1844&lt;=39,"30–39",
IF('Base tratada'!$G1844&lt;=49,"40–49",
IF('Base tratada'!$G1844&lt;=59,"50–59",
IF('Base tratada'!$G1844&lt;=69,"60–69",
"70–80")))))</f>
        <v>40–49</v>
      </c>
      <c r="I1844" s="34">
        <v>2795</v>
      </c>
      <c r="J1844" s="58" t="str">
        <f>IF('Base tratada'!$K1844=1,"Divorciado",
IF('Base tratada'!$L1844=1,"Casado",
IF('Base tratada'!$M1844=1, "Solteiro",
IF('Base tratada'!$N1844=1,"Juntos",
"Viúvo"))))</f>
        <v>Juntos</v>
      </c>
      <c r="K1844" s="34">
        <v>0</v>
      </c>
      <c r="L1844" s="34">
        <v>0</v>
      </c>
      <c r="M1844" s="34">
        <v>0</v>
      </c>
      <c r="N1844" s="34">
        <v>1</v>
      </c>
      <c r="O1844" s="34">
        <v>0</v>
      </c>
      <c r="P1844" s="34">
        <v>0</v>
      </c>
      <c r="Q1844" s="34">
        <v>0</v>
      </c>
      <c r="R1844" s="34">
        <v>0</v>
      </c>
      <c r="S1844" s="34">
        <v>1</v>
      </c>
      <c r="T1844" s="34">
        <v>0</v>
      </c>
      <c r="U1844" s="35">
        <v>284</v>
      </c>
      <c r="V1844" s="35">
        <v>0</v>
      </c>
      <c r="W1844" s="35">
        <v>52</v>
      </c>
      <c r="X1844" s="35">
        <v>8</v>
      </c>
      <c r="Y1844" s="35">
        <v>3</v>
      </c>
      <c r="Z1844" s="35">
        <v>20</v>
      </c>
      <c r="AA1844" s="34">
        <v>4</v>
      </c>
      <c r="AB1844" s="34">
        <v>10</v>
      </c>
      <c r="AC1844" s="34">
        <v>9</v>
      </c>
      <c r="AD1844" s="34">
        <v>0</v>
      </c>
      <c r="AE1844" s="34">
        <v>4</v>
      </c>
      <c r="AF1844" s="58">
        <f>'Base tratada'!$AC1844+'Base tratada'!$AD1844+'Base tratada'!$AE1844</f>
        <v>13</v>
      </c>
      <c r="AG18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44" s="58" t="str">
        <f>IF('Base tratada'!$AC1844&gt;=MAX('Base tratada'!$AD1844,'Base tratada'!$AE1844),"Web",
IF('Base tratada'!$AD1844&gt;='Base tratada'!$AE1844,"Catalog",
"Store"))</f>
        <v>Web</v>
      </c>
      <c r="AI1844" s="59">
        <f>IF('Base tratada'!$AF1844=0,"0",'Base tratada'!$AK1844/'Base tratada'!$AF1844)</f>
        <v>26.692307692307693</v>
      </c>
      <c r="AJ1844" s="59" t="str">
        <f>IF('Base tratada'!$AI1844=0,"R$ 0",
IF('Base tratada'!$AI1844&lt;=25,"R$ 1–25",
IF('Base tratada'!$AI1844&lt;=50,"R$ 26–50",
"+R$ 50")))</f>
        <v>R$ 26–50</v>
      </c>
      <c r="AK1844" s="35">
        <v>347</v>
      </c>
      <c r="AL1844" s="58" t="str">
        <f>IF('Base tratada'!$AK1844&lt;=100,"R$ 0-100",
IF('Base tratada'!$AK1844&lt;=500,"R$ 101-500",
IF('Base tratada'!$AK1844&lt;=1000,"R$ 501-1000",
IF('Base tratada'!$AK1844&lt;=1500,"R$ 1001-1500",
"+R$ 1500"))))</f>
        <v>R$ 101-500</v>
      </c>
      <c r="AM1844" s="34">
        <v>0</v>
      </c>
      <c r="AN1844" s="34">
        <v>0</v>
      </c>
      <c r="AO1844" s="34">
        <v>0</v>
      </c>
      <c r="AP1844" s="34">
        <v>0</v>
      </c>
      <c r="AQ1844" s="34">
        <v>0</v>
      </c>
      <c r="AR1844" s="34">
        <v>0</v>
      </c>
      <c r="AS1844" s="34">
        <v>0</v>
      </c>
      <c r="AT1844" s="34">
        <v>3</v>
      </c>
      <c r="AU1844" s="34">
        <v>11</v>
      </c>
      <c r="AV1844" s="52">
        <v>327</v>
      </c>
      <c r="AW1844" s="57">
        <v>0</v>
      </c>
      <c r="AX1844" s="58" t="str">
        <f>IF(Tabela3[[#This Row],[Response]]=1, "Aceitou", "Não aceitou")</f>
        <v>Não aceitou</v>
      </c>
      <c r="AY1844" s="55" t="str">
        <f>Tabela3[[#This Row],[Faixa Recência]] &amp; " | " &amp; Tabela3[[#This Row],[Faixa Gasto]] &amp; " | " &amp; Tabela3[[#This Row],[Faixa ticket médio]]</f>
        <v>16-30 dias | R$ 101-500 | R$ 26–50</v>
      </c>
      <c r="AZ18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4" s="36"/>
    </row>
    <row r="1845" spans="1:54" x14ac:dyDescent="0.25">
      <c r="A1845" s="61">
        <v>1844</v>
      </c>
      <c r="B1845" s="37">
        <v>82326</v>
      </c>
      <c r="C1845" s="34">
        <v>0</v>
      </c>
      <c r="D1845" s="34">
        <v>0</v>
      </c>
      <c r="E1845" s="34">
        <v>30</v>
      </c>
      <c r="F1845" s="58" t="str">
        <f>IF('Base tratada'!$E1845&lt;=15,"0-15 dias",
IF('Base tratada'!$E1845&lt;=30, "16-30 dias",
IF('Base tratada'!$E1845&lt;=45, "31-45 dias",
IF('Base tratada'!$E1845&lt;=60, "46-60 dias",
IF('Base tratada'!$E1845&lt;=75, "61-75 dias", "76-99 dias")))))</f>
        <v>16-30 dias</v>
      </c>
      <c r="G1845" s="38">
        <v>43</v>
      </c>
      <c r="H1845" s="60" t="str">
        <f>IF('Base tratada'!$G1845&lt;=29,"24–29",
IF('Base tratada'!$G1845&lt;=39,"30–39",
IF('Base tratada'!$G1845&lt;=49,"40–49",
IF('Base tratada'!$G1845&lt;=59,"50–59",
IF('Base tratada'!$G1845&lt;=69,"60–69",
"70–80")))))</f>
        <v>40–49</v>
      </c>
      <c r="I1845" s="34">
        <v>2270</v>
      </c>
      <c r="J1845" s="58" t="str">
        <f>IF('Base tratada'!$K1845=1,"Divorciado",
IF('Base tratada'!$L1845=1,"Casado",
IF('Base tratada'!$M1845=1, "Solteiro",
IF('Base tratada'!$N1845=1,"Juntos",
"Viúvo"))))</f>
        <v>Juntos</v>
      </c>
      <c r="K1845" s="34">
        <v>0</v>
      </c>
      <c r="L1845" s="34">
        <v>0</v>
      </c>
      <c r="M1845" s="34">
        <v>0</v>
      </c>
      <c r="N1845" s="34">
        <v>1</v>
      </c>
      <c r="O1845" s="34">
        <v>0</v>
      </c>
      <c r="P1845" s="34">
        <v>1</v>
      </c>
      <c r="Q1845" s="34">
        <v>0</v>
      </c>
      <c r="R1845" s="34">
        <v>0</v>
      </c>
      <c r="S1845" s="34">
        <v>0</v>
      </c>
      <c r="T1845" s="34">
        <v>0</v>
      </c>
      <c r="U1845" s="35">
        <v>938</v>
      </c>
      <c r="V1845" s="35">
        <v>142</v>
      </c>
      <c r="W1845" s="35">
        <v>754</v>
      </c>
      <c r="X1845" s="35">
        <v>159</v>
      </c>
      <c r="Y1845" s="35">
        <v>81</v>
      </c>
      <c r="Z1845" s="35">
        <v>183</v>
      </c>
      <c r="AA1845" s="34">
        <v>1</v>
      </c>
      <c r="AB1845" s="34">
        <v>2</v>
      </c>
      <c r="AC1845" s="34">
        <v>5</v>
      </c>
      <c r="AD1845" s="34">
        <v>10</v>
      </c>
      <c r="AE1845" s="34">
        <v>6</v>
      </c>
      <c r="AF1845" s="58">
        <f>'Base tratada'!$AC1845+'Base tratada'!$AD1845+'Base tratada'!$AE1845</f>
        <v>21</v>
      </c>
      <c r="AG18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45" s="58" t="str">
        <f>IF('Base tratada'!$AC1845&gt;=MAX('Base tratada'!$AD1845,'Base tratada'!$AE1845),"Web",
IF('Base tratada'!$AD1845&gt;='Base tratada'!$AE1845,"Catalog",
"Store"))</f>
        <v>Catalog</v>
      </c>
      <c r="AI1845" s="59">
        <f>IF('Base tratada'!$AF1845=0,"0",'Base tratada'!$AK1845/'Base tratada'!$AF1845)</f>
        <v>98.761904761904759</v>
      </c>
      <c r="AJ1845" s="59" t="str">
        <f>IF('Base tratada'!$AI1845=0,"R$ 0",
IF('Base tratada'!$AI1845&lt;=25,"R$ 1–25",
IF('Base tratada'!$AI1845&lt;=50,"R$ 26–50",
"+R$ 50")))</f>
        <v>+R$ 50</v>
      </c>
      <c r="AK1845" s="35">
        <v>2074</v>
      </c>
      <c r="AL1845" s="58" t="str">
        <f>IF('Base tratada'!$AK1845&lt;=100,"R$ 0-100",
IF('Base tratada'!$AK1845&lt;=500,"R$ 101-500",
IF('Base tratada'!$AK1845&lt;=1000,"R$ 501-1000",
IF('Base tratada'!$AK1845&lt;=1500,"R$ 1001-1500",
"+R$ 1500"))))</f>
        <v>+R$ 1500</v>
      </c>
      <c r="AM1845" s="34">
        <v>1</v>
      </c>
      <c r="AN1845" s="34">
        <v>0</v>
      </c>
      <c r="AO1845" s="34">
        <v>0</v>
      </c>
      <c r="AP1845" s="34">
        <v>1</v>
      </c>
      <c r="AQ1845" s="34">
        <v>1</v>
      </c>
      <c r="AR1845" s="34">
        <v>3</v>
      </c>
      <c r="AS1845" s="34">
        <v>0</v>
      </c>
      <c r="AT1845" s="34">
        <v>3</v>
      </c>
      <c r="AU1845" s="34">
        <v>11</v>
      </c>
      <c r="AV1845" s="52">
        <v>1891</v>
      </c>
      <c r="AW1845" s="57">
        <v>1</v>
      </c>
      <c r="AX1845" s="58" t="str">
        <f>IF(Tabela3[[#This Row],[Response]]=1, "Aceitou", "Não aceitou")</f>
        <v>Aceitou</v>
      </c>
      <c r="AY1845" s="55" t="str">
        <f>Tabela3[[#This Row],[Faixa Recência]] &amp; " | " &amp; Tabela3[[#This Row],[Faixa Gasto]] &amp; " | " &amp; Tabela3[[#This Row],[Faixa ticket médio]]</f>
        <v>16-30 dias | +R$ 1500 | +R$ 50</v>
      </c>
      <c r="AZ18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45" s="36"/>
    </row>
    <row r="1846" spans="1:54" x14ac:dyDescent="0.25">
      <c r="A1846" s="61">
        <v>1845</v>
      </c>
      <c r="B1846" s="37">
        <v>26642</v>
      </c>
      <c r="C1846" s="34">
        <v>1</v>
      </c>
      <c r="D1846" s="34">
        <v>0</v>
      </c>
      <c r="E1846" s="34">
        <v>71</v>
      </c>
      <c r="F1846" s="58" t="str">
        <f>IF('Base tratada'!$E1846&lt;=15,"0-15 dias",
IF('Base tratada'!$E1846&lt;=30, "16-30 dias",
IF('Base tratada'!$E1846&lt;=45, "31-45 dias",
IF('Base tratada'!$E1846&lt;=60, "46-60 dias",
IF('Base tratada'!$E1846&lt;=75, "61-75 dias", "76-99 dias")))))</f>
        <v>61-75 dias</v>
      </c>
      <c r="G1846" s="38">
        <v>53</v>
      </c>
      <c r="H1846" s="60" t="str">
        <f>IF('Base tratada'!$G1846&lt;=29,"24–29",
IF('Base tratada'!$G1846&lt;=39,"30–39",
IF('Base tratada'!$G1846&lt;=49,"40–49",
IF('Base tratada'!$G1846&lt;=59,"50–59",
IF('Base tratada'!$G1846&lt;=69,"60–69",
"70–80")))))</f>
        <v>50–59</v>
      </c>
      <c r="I1846" s="34">
        <v>2279</v>
      </c>
      <c r="J1846" s="58" t="str">
        <f>IF('Base tratada'!$K1846=1,"Divorciado",
IF('Base tratada'!$L1846=1,"Casado",
IF('Base tratada'!$M1846=1, "Solteiro",
IF('Base tratada'!$N1846=1,"Juntos",
"Viúvo"))))</f>
        <v>Divorciado</v>
      </c>
      <c r="K1846" s="34">
        <v>1</v>
      </c>
      <c r="L1846" s="34">
        <v>0</v>
      </c>
      <c r="M1846" s="34">
        <v>0</v>
      </c>
      <c r="N1846" s="34">
        <v>0</v>
      </c>
      <c r="O1846" s="34">
        <v>0</v>
      </c>
      <c r="P1846" s="34">
        <v>0</v>
      </c>
      <c r="Q1846" s="34">
        <v>0</v>
      </c>
      <c r="R1846" s="34">
        <v>0</v>
      </c>
      <c r="S1846" s="34">
        <v>0</v>
      </c>
      <c r="T1846" s="34">
        <v>1</v>
      </c>
      <c r="U1846" s="35">
        <v>13</v>
      </c>
      <c r="V1846" s="35">
        <v>2</v>
      </c>
      <c r="W1846" s="35">
        <v>15</v>
      </c>
      <c r="X1846" s="35">
        <v>2</v>
      </c>
      <c r="Y1846" s="35">
        <v>2</v>
      </c>
      <c r="Z1846" s="35">
        <v>8</v>
      </c>
      <c r="AA1846" s="34">
        <v>2</v>
      </c>
      <c r="AB1846" s="34">
        <v>6</v>
      </c>
      <c r="AC1846" s="34">
        <v>2</v>
      </c>
      <c r="AD1846" s="34">
        <v>0</v>
      </c>
      <c r="AE1846" s="34">
        <v>3</v>
      </c>
      <c r="AF1846" s="58">
        <f>'Base tratada'!$AC1846+'Base tratada'!$AD1846+'Base tratada'!$AE1846</f>
        <v>5</v>
      </c>
      <c r="AG18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46" s="58" t="str">
        <f>IF('Base tratada'!$AC1846&gt;=MAX('Base tratada'!$AD1846,'Base tratada'!$AE1846),"Web",
IF('Base tratada'!$AD1846&gt;='Base tratada'!$AE1846,"Catalog",
"Store"))</f>
        <v>Store</v>
      </c>
      <c r="AI1846" s="59">
        <f>IF('Base tratada'!$AF1846=0,"0",'Base tratada'!$AK1846/'Base tratada'!$AF1846)</f>
        <v>6.8</v>
      </c>
      <c r="AJ1846" s="59" t="str">
        <f>IF('Base tratada'!$AI1846=0,"R$ 0",
IF('Base tratada'!$AI1846&lt;=25,"R$ 1–25",
IF('Base tratada'!$AI1846&lt;=50,"R$ 26–50",
"+R$ 50")))</f>
        <v>R$ 1–25</v>
      </c>
      <c r="AK1846" s="35">
        <v>34</v>
      </c>
      <c r="AL1846" s="58" t="str">
        <f>IF('Base tratada'!$AK1846&lt;=100,"R$ 0-100",
IF('Base tratada'!$AK1846&lt;=500,"R$ 101-500",
IF('Base tratada'!$AK1846&lt;=1000,"R$ 501-1000",
IF('Base tratada'!$AK1846&lt;=1500,"R$ 1001-1500",
"+R$ 1500"))))</f>
        <v>R$ 0-100</v>
      </c>
      <c r="AM1846" s="34">
        <v>0</v>
      </c>
      <c r="AN1846" s="34">
        <v>0</v>
      </c>
      <c r="AO1846" s="34">
        <v>0</v>
      </c>
      <c r="AP1846" s="34">
        <v>0</v>
      </c>
      <c r="AQ1846" s="34">
        <v>0</v>
      </c>
      <c r="AR1846" s="34">
        <v>0</v>
      </c>
      <c r="AS1846" s="34">
        <v>0</v>
      </c>
      <c r="AT1846" s="34">
        <v>3</v>
      </c>
      <c r="AU1846" s="34">
        <v>11</v>
      </c>
      <c r="AV1846" s="52">
        <v>26</v>
      </c>
      <c r="AW1846" s="57">
        <v>0</v>
      </c>
      <c r="AX1846" s="58" t="str">
        <f>IF(Tabela3[[#This Row],[Response]]=1, "Aceitou", "Não aceitou")</f>
        <v>Não aceitou</v>
      </c>
      <c r="AY1846" s="55" t="str">
        <f>Tabela3[[#This Row],[Faixa Recência]] &amp; " | " &amp; Tabela3[[#This Row],[Faixa Gasto]] &amp; " | " &amp; Tabela3[[#This Row],[Faixa ticket médio]]</f>
        <v>61-75 dias | R$ 0-100 | R$ 1–25</v>
      </c>
      <c r="AZ18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6" s="36"/>
    </row>
    <row r="1847" spans="1:54" x14ac:dyDescent="0.25">
      <c r="A1847" s="61">
        <v>1846</v>
      </c>
      <c r="B1847" s="37">
        <v>69932</v>
      </c>
      <c r="C1847" s="34">
        <v>0</v>
      </c>
      <c r="D1847" s="34">
        <v>1</v>
      </c>
      <c r="E1847" s="34">
        <v>97</v>
      </c>
      <c r="F1847" s="58" t="str">
        <f>IF('Base tratada'!$E1847&lt;=15,"0-15 dias",
IF('Base tratada'!$E1847&lt;=30, "16-30 dias",
IF('Base tratada'!$E1847&lt;=45, "31-45 dias",
IF('Base tratada'!$E1847&lt;=60, "46-60 dias",
IF('Base tratada'!$E1847&lt;=75, "61-75 dias", "76-99 dias")))))</f>
        <v>76-99 dias</v>
      </c>
      <c r="G1847" s="38">
        <v>56</v>
      </c>
      <c r="H1847" s="60" t="str">
        <f>IF('Base tratada'!$G1847&lt;=29,"24–29",
IF('Base tratada'!$G1847&lt;=39,"30–39",
IF('Base tratada'!$G1847&lt;=49,"40–49",
IF('Base tratada'!$G1847&lt;=59,"50–59",
IF('Base tratada'!$G1847&lt;=69,"60–69",
"70–80")))))</f>
        <v>50–59</v>
      </c>
      <c r="I1847" s="34">
        <v>2541</v>
      </c>
      <c r="J1847" s="58" t="str">
        <f>IF('Base tratada'!$K1847=1,"Divorciado",
IF('Base tratada'!$L1847=1,"Casado",
IF('Base tratada'!$M1847=1, "Solteiro",
IF('Base tratada'!$N1847=1,"Juntos",
"Viúvo"))))</f>
        <v>Divorciado</v>
      </c>
      <c r="K1847" s="34">
        <v>1</v>
      </c>
      <c r="L1847" s="34">
        <v>0</v>
      </c>
      <c r="M1847" s="34">
        <v>0</v>
      </c>
      <c r="N1847" s="34">
        <v>0</v>
      </c>
      <c r="O1847" s="34">
        <v>0</v>
      </c>
      <c r="P1847" s="34">
        <v>0</v>
      </c>
      <c r="Q1847" s="34">
        <v>0</v>
      </c>
      <c r="R1847" s="34">
        <v>1</v>
      </c>
      <c r="S1847" s="34">
        <v>0</v>
      </c>
      <c r="T1847" s="34">
        <v>0</v>
      </c>
      <c r="U1847" s="35">
        <v>412</v>
      </c>
      <c r="V1847" s="35">
        <v>172</v>
      </c>
      <c r="W1847" s="35">
        <v>153</v>
      </c>
      <c r="X1847" s="35">
        <v>150</v>
      </c>
      <c r="Y1847" s="35">
        <v>105</v>
      </c>
      <c r="Z1847" s="35">
        <v>57</v>
      </c>
      <c r="AA1847" s="34">
        <v>2</v>
      </c>
      <c r="AB1847" s="34">
        <v>4</v>
      </c>
      <c r="AC1847" s="34">
        <v>7</v>
      </c>
      <c r="AD1847" s="34">
        <v>6</v>
      </c>
      <c r="AE1847" s="34">
        <v>11</v>
      </c>
      <c r="AF1847" s="58">
        <f>'Base tratada'!$AC1847+'Base tratada'!$AD1847+'Base tratada'!$AE1847</f>
        <v>24</v>
      </c>
      <c r="AG18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47" s="58" t="str">
        <f>IF('Base tratada'!$AC1847&gt;=MAX('Base tratada'!$AD1847,'Base tratada'!$AE1847),"Web",
IF('Base tratada'!$AD1847&gt;='Base tratada'!$AE1847,"Catalog",
"Store"))</f>
        <v>Store</v>
      </c>
      <c r="AI1847" s="59">
        <f>IF('Base tratada'!$AF1847=0,"0",'Base tratada'!$AK1847/'Base tratada'!$AF1847)</f>
        <v>41.333333333333336</v>
      </c>
      <c r="AJ1847" s="59" t="str">
        <f>IF('Base tratada'!$AI1847=0,"R$ 0",
IF('Base tratada'!$AI1847&lt;=25,"R$ 1–25",
IF('Base tratada'!$AI1847&lt;=50,"R$ 26–50",
"+R$ 50")))</f>
        <v>R$ 26–50</v>
      </c>
      <c r="AK1847" s="35">
        <v>992</v>
      </c>
      <c r="AL1847" s="58" t="str">
        <f>IF('Base tratada'!$AK1847&lt;=100,"R$ 0-100",
IF('Base tratada'!$AK1847&lt;=500,"R$ 101-500",
IF('Base tratada'!$AK1847&lt;=1000,"R$ 501-1000",
IF('Base tratada'!$AK1847&lt;=1500,"R$ 1001-1500",
"+R$ 1500"))))</f>
        <v>R$ 501-1000</v>
      </c>
      <c r="AM1847" s="34">
        <v>0</v>
      </c>
      <c r="AN1847" s="34">
        <v>0</v>
      </c>
      <c r="AO1847" s="34">
        <v>0</v>
      </c>
      <c r="AP1847" s="34">
        <v>0</v>
      </c>
      <c r="AQ1847" s="34">
        <v>0</v>
      </c>
      <c r="AR1847" s="34">
        <v>0</v>
      </c>
      <c r="AS1847" s="34">
        <v>0</v>
      </c>
      <c r="AT1847" s="34">
        <v>3</v>
      </c>
      <c r="AU1847" s="34">
        <v>11</v>
      </c>
      <c r="AV1847" s="52">
        <v>935</v>
      </c>
      <c r="AW1847" s="57">
        <v>0</v>
      </c>
      <c r="AX1847" s="58" t="str">
        <f>IF(Tabela3[[#This Row],[Response]]=1, "Aceitou", "Não aceitou")</f>
        <v>Não aceitou</v>
      </c>
      <c r="AY1847" s="55" t="str">
        <f>Tabela3[[#This Row],[Faixa Recência]] &amp; " | " &amp; Tabela3[[#This Row],[Faixa Gasto]] &amp; " | " &amp; Tabela3[[#This Row],[Faixa ticket médio]]</f>
        <v>76-99 dias | R$ 501-1000 | R$ 26–50</v>
      </c>
      <c r="AZ18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7" s="36"/>
    </row>
    <row r="1848" spans="1:54" x14ac:dyDescent="0.25">
      <c r="A1848" s="61">
        <v>1847</v>
      </c>
      <c r="B1848" s="37">
        <v>44503</v>
      </c>
      <c r="C1848" s="34">
        <v>1</v>
      </c>
      <c r="D1848" s="34">
        <v>1</v>
      </c>
      <c r="E1848" s="34">
        <v>83</v>
      </c>
      <c r="F1848" s="58" t="str">
        <f>IF('Base tratada'!$E1848&lt;=15,"0-15 dias",
IF('Base tratada'!$E1848&lt;=30, "16-30 dias",
IF('Base tratada'!$E1848&lt;=45, "31-45 dias",
IF('Base tratada'!$E1848&lt;=60, "46-60 dias",
IF('Base tratada'!$E1848&lt;=75, "61-75 dias", "76-99 dias")))))</f>
        <v>76-99 dias</v>
      </c>
      <c r="G1848" s="38">
        <v>48</v>
      </c>
      <c r="H1848" s="60" t="str">
        <f>IF('Base tratada'!$G1848&lt;=29,"24–29",
IF('Base tratada'!$G1848&lt;=39,"30–39",
IF('Base tratada'!$G1848&lt;=49,"40–49",
IF('Base tratada'!$G1848&lt;=59,"50–59",
IF('Base tratada'!$G1848&lt;=69,"60–69",
"70–80")))))</f>
        <v>40–49</v>
      </c>
      <c r="I1848" s="34">
        <v>2233</v>
      </c>
      <c r="J1848" s="58" t="str">
        <f>IF('Base tratada'!$K1848=1,"Divorciado",
IF('Base tratada'!$L1848=1,"Casado",
IF('Base tratada'!$M1848=1, "Solteiro",
IF('Base tratada'!$N1848=1,"Juntos",
"Viúvo"))))</f>
        <v>Solteiro</v>
      </c>
      <c r="K1848" s="34">
        <v>0</v>
      </c>
      <c r="L1848" s="34">
        <v>0</v>
      </c>
      <c r="M1848" s="34">
        <v>1</v>
      </c>
      <c r="N1848" s="34">
        <v>0</v>
      </c>
      <c r="O1848" s="34">
        <v>0</v>
      </c>
      <c r="P1848" s="34">
        <v>0</v>
      </c>
      <c r="Q1848" s="34">
        <v>0</v>
      </c>
      <c r="R1848" s="34">
        <v>1</v>
      </c>
      <c r="S1848" s="34">
        <v>0</v>
      </c>
      <c r="T1848" s="34">
        <v>0</v>
      </c>
      <c r="U1848" s="35">
        <v>31</v>
      </c>
      <c r="V1848" s="35">
        <v>1</v>
      </c>
      <c r="W1848" s="35">
        <v>8</v>
      </c>
      <c r="X1848" s="35">
        <v>0</v>
      </c>
      <c r="Y1848" s="35">
        <v>0</v>
      </c>
      <c r="Z1848" s="35">
        <v>8</v>
      </c>
      <c r="AA1848" s="34">
        <v>2</v>
      </c>
      <c r="AB1848" s="34">
        <v>6</v>
      </c>
      <c r="AC1848" s="34">
        <v>2</v>
      </c>
      <c r="AD1848" s="34">
        <v>0</v>
      </c>
      <c r="AE1848" s="34">
        <v>3</v>
      </c>
      <c r="AF1848" s="58">
        <f>'Base tratada'!$AC1848+'Base tratada'!$AD1848+'Base tratada'!$AE1848</f>
        <v>5</v>
      </c>
      <c r="AG18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48" s="58" t="str">
        <f>IF('Base tratada'!$AC1848&gt;=MAX('Base tratada'!$AD1848,'Base tratada'!$AE1848),"Web",
IF('Base tratada'!$AD1848&gt;='Base tratada'!$AE1848,"Catalog",
"Store"))</f>
        <v>Store</v>
      </c>
      <c r="AI1848" s="59">
        <f>IF('Base tratada'!$AF1848=0,"0",'Base tratada'!$AK1848/'Base tratada'!$AF1848)</f>
        <v>8</v>
      </c>
      <c r="AJ1848" s="59" t="str">
        <f>IF('Base tratada'!$AI1848=0,"R$ 0",
IF('Base tratada'!$AI1848&lt;=25,"R$ 1–25",
IF('Base tratada'!$AI1848&lt;=50,"R$ 26–50",
"+R$ 50")))</f>
        <v>R$ 1–25</v>
      </c>
      <c r="AK1848" s="35">
        <v>40</v>
      </c>
      <c r="AL1848" s="58" t="str">
        <f>IF('Base tratada'!$AK1848&lt;=100,"R$ 0-100",
IF('Base tratada'!$AK1848&lt;=500,"R$ 101-500",
IF('Base tratada'!$AK1848&lt;=1000,"R$ 501-1000",
IF('Base tratada'!$AK1848&lt;=1500,"R$ 1001-1500",
"+R$ 1500"))))</f>
        <v>R$ 0-100</v>
      </c>
      <c r="AM1848" s="34">
        <v>0</v>
      </c>
      <c r="AN1848" s="34">
        <v>0</v>
      </c>
      <c r="AO1848" s="34">
        <v>0</v>
      </c>
      <c r="AP1848" s="34">
        <v>0</v>
      </c>
      <c r="AQ1848" s="34">
        <v>0</v>
      </c>
      <c r="AR1848" s="34">
        <v>0</v>
      </c>
      <c r="AS1848" s="34">
        <v>0</v>
      </c>
      <c r="AT1848" s="34">
        <v>3</v>
      </c>
      <c r="AU1848" s="34">
        <v>11</v>
      </c>
      <c r="AV1848" s="52">
        <v>32</v>
      </c>
      <c r="AW1848" s="57">
        <v>0</v>
      </c>
      <c r="AX1848" s="58" t="str">
        <f>IF(Tabela3[[#This Row],[Response]]=1, "Aceitou", "Não aceitou")</f>
        <v>Não aceitou</v>
      </c>
      <c r="AY1848" s="55" t="str">
        <f>Tabela3[[#This Row],[Faixa Recência]] &amp; " | " &amp; Tabela3[[#This Row],[Faixa Gasto]] &amp; " | " &amp; Tabela3[[#This Row],[Faixa ticket médio]]</f>
        <v>76-99 dias | R$ 0-100 | R$ 1–25</v>
      </c>
      <c r="AZ18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8" s="36"/>
    </row>
    <row r="1849" spans="1:54" x14ac:dyDescent="0.25">
      <c r="A1849" s="61">
        <v>1848</v>
      </c>
      <c r="B1849" s="37">
        <v>60200</v>
      </c>
      <c r="C1849" s="34">
        <v>0</v>
      </c>
      <c r="D1849" s="34">
        <v>1</v>
      </c>
      <c r="E1849" s="34">
        <v>3</v>
      </c>
      <c r="F1849" s="58" t="str">
        <f>IF('Base tratada'!$E1849&lt;=15,"0-15 dias",
IF('Base tratada'!$E1849&lt;=30, "16-30 dias",
IF('Base tratada'!$E1849&lt;=45, "31-45 dias",
IF('Base tratada'!$E1849&lt;=60, "46-60 dias",
IF('Base tratada'!$E1849&lt;=75, "61-75 dias", "76-99 dias")))))</f>
        <v>0-15 dias</v>
      </c>
      <c r="G1849" s="38">
        <v>72</v>
      </c>
      <c r="H1849" s="60" t="str">
        <f>IF('Base tratada'!$G1849&lt;=29,"24–29",
IF('Base tratada'!$G1849&lt;=39,"30–39",
IF('Base tratada'!$G1849&lt;=49,"40–49",
IF('Base tratada'!$G1849&lt;=59,"50–59",
IF('Base tratada'!$G1849&lt;=69,"60–69",
"70–80")))))</f>
        <v>70–80</v>
      </c>
      <c r="I1849" s="34">
        <v>2702</v>
      </c>
      <c r="J1849" s="58" t="str">
        <f>IF('Base tratada'!$K1849=1,"Divorciado",
IF('Base tratada'!$L1849=1,"Casado",
IF('Base tratada'!$M1849=1, "Solteiro",
IF('Base tratada'!$N1849=1,"Juntos",
"Viúvo"))))</f>
        <v>Solteiro</v>
      </c>
      <c r="K1849" s="34">
        <v>0</v>
      </c>
      <c r="L1849" s="34">
        <v>0</v>
      </c>
      <c r="M1849" s="34">
        <v>1</v>
      </c>
      <c r="N1849" s="34">
        <v>0</v>
      </c>
      <c r="O1849" s="34">
        <v>0</v>
      </c>
      <c r="P1849" s="34">
        <v>0</v>
      </c>
      <c r="Q1849" s="34">
        <v>0</v>
      </c>
      <c r="R1849" s="34">
        <v>0</v>
      </c>
      <c r="S1849" s="34">
        <v>0</v>
      </c>
      <c r="T1849" s="34">
        <v>1</v>
      </c>
      <c r="U1849" s="35">
        <v>502</v>
      </c>
      <c r="V1849" s="35">
        <v>19</v>
      </c>
      <c r="W1849" s="35">
        <v>132</v>
      </c>
      <c r="X1849" s="35">
        <v>0</v>
      </c>
      <c r="Y1849" s="35">
        <v>6</v>
      </c>
      <c r="Z1849" s="35">
        <v>26</v>
      </c>
      <c r="AA1849" s="34">
        <v>6</v>
      </c>
      <c r="AB1849" s="34">
        <v>6</v>
      </c>
      <c r="AC1849" s="34">
        <v>6</v>
      </c>
      <c r="AD1849" s="34">
        <v>2</v>
      </c>
      <c r="AE1849" s="34">
        <v>11</v>
      </c>
      <c r="AF1849" s="58">
        <f>'Base tratada'!$AC1849+'Base tratada'!$AD1849+'Base tratada'!$AE1849</f>
        <v>19</v>
      </c>
      <c r="AG18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49" s="58" t="str">
        <f>IF('Base tratada'!$AC1849&gt;=MAX('Base tratada'!$AD1849,'Base tratada'!$AE1849),"Web",
IF('Base tratada'!$AD1849&gt;='Base tratada'!$AE1849,"Catalog",
"Store"))</f>
        <v>Store</v>
      </c>
      <c r="AI1849" s="59">
        <f>IF('Base tratada'!$AF1849=0,"0",'Base tratada'!$AK1849/'Base tratada'!$AF1849)</f>
        <v>34.684210526315788</v>
      </c>
      <c r="AJ1849" s="59" t="str">
        <f>IF('Base tratada'!$AI1849=0,"R$ 0",
IF('Base tratada'!$AI1849&lt;=25,"R$ 1–25",
IF('Base tratada'!$AI1849&lt;=50,"R$ 26–50",
"+R$ 50")))</f>
        <v>R$ 26–50</v>
      </c>
      <c r="AK1849" s="35">
        <v>659</v>
      </c>
      <c r="AL1849" s="58" t="str">
        <f>IF('Base tratada'!$AK1849&lt;=100,"R$ 0-100",
IF('Base tratada'!$AK1849&lt;=500,"R$ 101-500",
IF('Base tratada'!$AK1849&lt;=1000,"R$ 501-1000",
IF('Base tratada'!$AK1849&lt;=1500,"R$ 1001-1500",
"+R$ 1500"))))</f>
        <v>R$ 501-1000</v>
      </c>
      <c r="AM1849" s="34">
        <v>0</v>
      </c>
      <c r="AN1849" s="34">
        <v>0</v>
      </c>
      <c r="AO1849" s="34">
        <v>0</v>
      </c>
      <c r="AP1849" s="34">
        <v>0</v>
      </c>
      <c r="AQ1849" s="34">
        <v>0</v>
      </c>
      <c r="AR1849" s="34">
        <v>0</v>
      </c>
      <c r="AS1849" s="34">
        <v>0</v>
      </c>
      <c r="AT1849" s="34">
        <v>3</v>
      </c>
      <c r="AU1849" s="34">
        <v>11</v>
      </c>
      <c r="AV1849" s="52">
        <v>633</v>
      </c>
      <c r="AW1849" s="57">
        <v>0</v>
      </c>
      <c r="AX1849" s="58" t="str">
        <f>IF(Tabela3[[#This Row],[Response]]=1, "Aceitou", "Não aceitou")</f>
        <v>Não aceitou</v>
      </c>
      <c r="AY1849" s="55" t="str">
        <f>Tabela3[[#This Row],[Faixa Recência]] &amp; " | " &amp; Tabela3[[#This Row],[Faixa Gasto]] &amp; " | " &amp; Tabela3[[#This Row],[Faixa ticket médio]]</f>
        <v>0-15 dias | R$ 501-1000 | R$ 26–50</v>
      </c>
      <c r="AZ18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49" s="36"/>
    </row>
    <row r="1850" spans="1:54" x14ac:dyDescent="0.25">
      <c r="A1850" s="61">
        <v>1849</v>
      </c>
      <c r="B1850" s="37">
        <v>49638</v>
      </c>
      <c r="C1850" s="34">
        <v>0</v>
      </c>
      <c r="D1850" s="34">
        <v>1</v>
      </c>
      <c r="E1850" s="34">
        <v>71</v>
      </c>
      <c r="F1850" s="58" t="str">
        <f>IF('Base tratada'!$E1850&lt;=15,"0-15 dias",
IF('Base tratada'!$E1850&lt;=30, "16-30 dias",
IF('Base tratada'!$E1850&lt;=45, "31-45 dias",
IF('Base tratada'!$E1850&lt;=60, "46-60 dias",
IF('Base tratada'!$E1850&lt;=75, "61-75 dias", "76-99 dias")))))</f>
        <v>61-75 dias</v>
      </c>
      <c r="G1850" s="38">
        <v>68</v>
      </c>
      <c r="H1850" s="60" t="str">
        <f>IF('Base tratada'!$G1850&lt;=29,"24–29",
IF('Base tratada'!$G1850&lt;=39,"30–39",
IF('Base tratada'!$G1850&lt;=49,"40–49",
IF('Base tratada'!$G1850&lt;=59,"50–59",
IF('Base tratada'!$G1850&lt;=69,"60–69",
"70–80")))))</f>
        <v>60–69</v>
      </c>
      <c r="I1850" s="34">
        <v>2230</v>
      </c>
      <c r="J1850" s="58" t="str">
        <f>IF('Base tratada'!$K1850=1,"Divorciado",
IF('Base tratada'!$L1850=1,"Casado",
IF('Base tratada'!$M1850=1, "Solteiro",
IF('Base tratada'!$N1850=1,"Juntos",
"Viúvo"))))</f>
        <v>Divorciado</v>
      </c>
      <c r="K1850" s="34">
        <v>1</v>
      </c>
      <c r="L1850" s="34">
        <v>0</v>
      </c>
      <c r="M1850" s="34">
        <v>0</v>
      </c>
      <c r="N1850" s="34">
        <v>0</v>
      </c>
      <c r="O1850" s="34">
        <v>0</v>
      </c>
      <c r="P1850" s="34">
        <v>0</v>
      </c>
      <c r="Q1850" s="34">
        <v>0</v>
      </c>
      <c r="R1850" s="34">
        <v>1</v>
      </c>
      <c r="S1850" s="34">
        <v>0</v>
      </c>
      <c r="T1850" s="34">
        <v>0</v>
      </c>
      <c r="U1850" s="35">
        <v>18</v>
      </c>
      <c r="V1850" s="35">
        <v>10</v>
      </c>
      <c r="W1850" s="35">
        <v>3</v>
      </c>
      <c r="X1850" s="35">
        <v>3</v>
      </c>
      <c r="Y1850" s="35">
        <v>5</v>
      </c>
      <c r="Z1850" s="35">
        <v>0</v>
      </c>
      <c r="AA1850" s="34">
        <v>1</v>
      </c>
      <c r="AB1850" s="34">
        <v>2</v>
      </c>
      <c r="AC1850" s="34">
        <v>1</v>
      </c>
      <c r="AD1850" s="34">
        <v>0</v>
      </c>
      <c r="AE1850" s="34">
        <v>3</v>
      </c>
      <c r="AF1850" s="58">
        <f>'Base tratada'!$AC1850+'Base tratada'!$AD1850+'Base tratada'!$AE1850</f>
        <v>4</v>
      </c>
      <c r="AG18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50" s="58" t="str">
        <f>IF('Base tratada'!$AC1850&gt;=MAX('Base tratada'!$AD1850,'Base tratada'!$AE1850),"Web",
IF('Base tratada'!$AD1850&gt;='Base tratada'!$AE1850,"Catalog",
"Store"))</f>
        <v>Store</v>
      </c>
      <c r="AI1850" s="59">
        <f>IF('Base tratada'!$AF1850=0,"0",'Base tratada'!$AK1850/'Base tratada'!$AF1850)</f>
        <v>9.75</v>
      </c>
      <c r="AJ1850" s="59" t="str">
        <f>IF('Base tratada'!$AI1850=0,"R$ 0",
IF('Base tratada'!$AI1850&lt;=25,"R$ 1–25",
IF('Base tratada'!$AI1850&lt;=50,"R$ 26–50",
"+R$ 50")))</f>
        <v>R$ 1–25</v>
      </c>
      <c r="AK1850" s="35">
        <v>39</v>
      </c>
      <c r="AL1850" s="58" t="str">
        <f>IF('Base tratada'!$AK1850&lt;=100,"R$ 0-100",
IF('Base tratada'!$AK1850&lt;=500,"R$ 101-500",
IF('Base tratada'!$AK1850&lt;=1000,"R$ 501-1000",
IF('Base tratada'!$AK1850&lt;=1500,"R$ 1001-1500",
"+R$ 1500"))))</f>
        <v>R$ 0-100</v>
      </c>
      <c r="AM1850" s="34">
        <v>0</v>
      </c>
      <c r="AN1850" s="34">
        <v>0</v>
      </c>
      <c r="AO1850" s="34">
        <v>0</v>
      </c>
      <c r="AP1850" s="34">
        <v>0</v>
      </c>
      <c r="AQ1850" s="34">
        <v>0</v>
      </c>
      <c r="AR1850" s="34">
        <v>0</v>
      </c>
      <c r="AS1850" s="34">
        <v>0</v>
      </c>
      <c r="AT1850" s="34">
        <v>3</v>
      </c>
      <c r="AU1850" s="34">
        <v>11</v>
      </c>
      <c r="AV1850" s="52">
        <v>39</v>
      </c>
      <c r="AW1850" s="57">
        <v>0</v>
      </c>
      <c r="AX1850" s="58" t="str">
        <f>IF(Tabela3[[#This Row],[Response]]=1, "Aceitou", "Não aceitou")</f>
        <v>Não aceitou</v>
      </c>
      <c r="AY1850" s="55" t="str">
        <f>Tabela3[[#This Row],[Faixa Recência]] &amp; " | " &amp; Tabela3[[#This Row],[Faixa Gasto]] &amp; " | " &amp; Tabela3[[#This Row],[Faixa ticket médio]]</f>
        <v>61-75 dias | R$ 0-100 | R$ 1–25</v>
      </c>
      <c r="AZ18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0" s="36"/>
    </row>
    <row r="1851" spans="1:54" x14ac:dyDescent="0.25">
      <c r="A1851" s="61">
        <v>1850</v>
      </c>
      <c r="B1851" s="37">
        <v>23830</v>
      </c>
      <c r="C1851" s="34">
        <v>0</v>
      </c>
      <c r="D1851" s="34">
        <v>0</v>
      </c>
      <c r="E1851" s="34">
        <v>3</v>
      </c>
      <c r="F1851" s="58" t="str">
        <f>IF('Base tratada'!$E1851&lt;=15,"0-15 dias",
IF('Base tratada'!$E1851&lt;=30, "16-30 dias",
IF('Base tratada'!$E1851&lt;=45, "31-45 dias",
IF('Base tratada'!$E1851&lt;=60, "46-60 dias",
IF('Base tratada'!$E1851&lt;=75, "61-75 dias", "76-99 dias")))))</f>
        <v>0-15 dias</v>
      </c>
      <c r="G1851" s="38">
        <v>33</v>
      </c>
      <c r="H1851" s="60" t="str">
        <f>IF('Base tratada'!$G1851&lt;=29,"24–29",
IF('Base tratada'!$G1851&lt;=39,"30–39",
IF('Base tratada'!$G1851&lt;=49,"40–49",
IF('Base tratada'!$G1851&lt;=59,"50–59",
IF('Base tratada'!$G1851&lt;=69,"60–69",
"70–80")))))</f>
        <v>30–39</v>
      </c>
      <c r="I1851" s="34">
        <v>2301</v>
      </c>
      <c r="J1851" s="58" t="str">
        <f>IF('Base tratada'!$K1851=1,"Divorciado",
IF('Base tratada'!$L1851=1,"Casado",
IF('Base tratada'!$M1851=1, "Solteiro",
IF('Base tratada'!$N1851=1,"Juntos",
"Viúvo"))))</f>
        <v>Solteiro</v>
      </c>
      <c r="K1851" s="34">
        <v>0</v>
      </c>
      <c r="L1851" s="34">
        <v>0</v>
      </c>
      <c r="M1851" s="34">
        <v>1</v>
      </c>
      <c r="N1851" s="34">
        <v>0</v>
      </c>
      <c r="O1851" s="34">
        <v>0</v>
      </c>
      <c r="P1851" s="34">
        <v>1</v>
      </c>
      <c r="Q1851" s="34">
        <v>0</v>
      </c>
      <c r="R1851" s="34">
        <v>0</v>
      </c>
      <c r="S1851" s="34">
        <v>0</v>
      </c>
      <c r="T1851" s="34">
        <v>0</v>
      </c>
      <c r="U1851" s="35">
        <v>1</v>
      </c>
      <c r="V1851" s="35">
        <v>8</v>
      </c>
      <c r="W1851" s="35">
        <v>6</v>
      </c>
      <c r="X1851" s="35">
        <v>4</v>
      </c>
      <c r="Y1851" s="35">
        <v>8</v>
      </c>
      <c r="Z1851" s="35">
        <v>16</v>
      </c>
      <c r="AA1851" s="34">
        <v>1</v>
      </c>
      <c r="AB1851" s="34">
        <v>7</v>
      </c>
      <c r="AC1851" s="34">
        <v>1</v>
      </c>
      <c r="AD1851" s="34">
        <v>0</v>
      </c>
      <c r="AE1851" s="34">
        <v>3</v>
      </c>
      <c r="AF1851" s="58">
        <f>'Base tratada'!$AC1851+'Base tratada'!$AD1851+'Base tratada'!$AE1851</f>
        <v>4</v>
      </c>
      <c r="AG18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51" s="58" t="str">
        <f>IF('Base tratada'!$AC1851&gt;=MAX('Base tratada'!$AD1851,'Base tratada'!$AE1851),"Web",
IF('Base tratada'!$AD1851&gt;='Base tratada'!$AE1851,"Catalog",
"Store"))</f>
        <v>Store</v>
      </c>
      <c r="AI1851" s="59">
        <f>IF('Base tratada'!$AF1851=0,"0",'Base tratada'!$AK1851/'Base tratada'!$AF1851)</f>
        <v>6.75</v>
      </c>
      <c r="AJ1851" s="59" t="str">
        <f>IF('Base tratada'!$AI1851=0,"R$ 0",
IF('Base tratada'!$AI1851&lt;=25,"R$ 1–25",
IF('Base tratada'!$AI1851&lt;=50,"R$ 26–50",
"+R$ 50")))</f>
        <v>R$ 1–25</v>
      </c>
      <c r="AK1851" s="35">
        <v>27</v>
      </c>
      <c r="AL1851" s="58" t="str">
        <f>IF('Base tratada'!$AK1851&lt;=100,"R$ 0-100",
IF('Base tratada'!$AK1851&lt;=500,"R$ 101-500",
IF('Base tratada'!$AK1851&lt;=1000,"R$ 501-1000",
IF('Base tratada'!$AK1851&lt;=1500,"R$ 1001-1500",
"+R$ 1500"))))</f>
        <v>R$ 0-100</v>
      </c>
      <c r="AM1851" s="34">
        <v>0</v>
      </c>
      <c r="AN1851" s="34">
        <v>0</v>
      </c>
      <c r="AO1851" s="34">
        <v>0</v>
      </c>
      <c r="AP1851" s="34">
        <v>0</v>
      </c>
      <c r="AQ1851" s="34">
        <v>0</v>
      </c>
      <c r="AR1851" s="34">
        <v>0</v>
      </c>
      <c r="AS1851" s="34">
        <v>0</v>
      </c>
      <c r="AT1851" s="34">
        <v>3</v>
      </c>
      <c r="AU1851" s="34">
        <v>11</v>
      </c>
      <c r="AV1851" s="52">
        <v>11</v>
      </c>
      <c r="AW1851" s="57">
        <v>0</v>
      </c>
      <c r="AX1851" s="58" t="str">
        <f>IF(Tabela3[[#This Row],[Response]]=1, "Aceitou", "Não aceitou")</f>
        <v>Não aceitou</v>
      </c>
      <c r="AY1851" s="55" t="str">
        <f>Tabela3[[#This Row],[Faixa Recência]] &amp; " | " &amp; Tabela3[[#This Row],[Faixa Gasto]] &amp; " | " &amp; Tabela3[[#This Row],[Faixa ticket médio]]</f>
        <v>0-15 dias | R$ 0-100 | R$ 1–25</v>
      </c>
      <c r="AZ18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1" s="36"/>
    </row>
    <row r="1852" spans="1:54" x14ac:dyDescent="0.25">
      <c r="A1852" s="61">
        <v>1851</v>
      </c>
      <c r="B1852" s="37">
        <v>33051</v>
      </c>
      <c r="C1852" s="34">
        <v>0</v>
      </c>
      <c r="D1852" s="34">
        <v>0</v>
      </c>
      <c r="E1852" s="34">
        <v>15</v>
      </c>
      <c r="F1852" s="58" t="str">
        <f>IF('Base tratada'!$E1852&lt;=15,"0-15 dias",
IF('Base tratada'!$E1852&lt;=30, "16-30 dias",
IF('Base tratada'!$E1852&lt;=45, "31-45 dias",
IF('Base tratada'!$E1852&lt;=60, "46-60 dias",
IF('Base tratada'!$E1852&lt;=75, "61-75 dias", "76-99 dias")))))</f>
        <v>0-15 dias</v>
      </c>
      <c r="G1852" s="38">
        <v>61</v>
      </c>
      <c r="H1852" s="60" t="str">
        <f>IF('Base tratada'!$G1852&lt;=29,"24–29",
IF('Base tratada'!$G1852&lt;=39,"30–39",
IF('Base tratada'!$G1852&lt;=49,"40–49",
IF('Base tratada'!$G1852&lt;=59,"50–59",
IF('Base tratada'!$G1852&lt;=69,"60–69",
"70–80")))))</f>
        <v>60–69</v>
      </c>
      <c r="I1852" s="34">
        <v>2841</v>
      </c>
      <c r="J1852" s="58" t="str">
        <f>IF('Base tratada'!$K1852=1,"Divorciado",
IF('Base tratada'!$L1852=1,"Casado",
IF('Base tratada'!$M1852=1, "Solteiro",
IF('Base tratada'!$N1852=1,"Juntos",
"Viúvo"))))</f>
        <v>Viúvo</v>
      </c>
      <c r="K1852" s="34">
        <v>0</v>
      </c>
      <c r="L1852" s="34">
        <v>0</v>
      </c>
      <c r="M1852" s="34">
        <v>0</v>
      </c>
      <c r="N1852" s="34">
        <v>0</v>
      </c>
      <c r="O1852" s="34">
        <v>1</v>
      </c>
      <c r="P1852" s="34">
        <v>0</v>
      </c>
      <c r="Q1852" s="34">
        <v>0</v>
      </c>
      <c r="R1852" s="34">
        <v>0</v>
      </c>
      <c r="S1852" s="34">
        <v>1</v>
      </c>
      <c r="T1852" s="34">
        <v>0</v>
      </c>
      <c r="U1852" s="35">
        <v>100</v>
      </c>
      <c r="V1852" s="35">
        <v>71</v>
      </c>
      <c r="W1852" s="35">
        <v>243</v>
      </c>
      <c r="X1852" s="35">
        <v>108</v>
      </c>
      <c r="Y1852" s="35">
        <v>94</v>
      </c>
      <c r="Z1852" s="35">
        <v>219</v>
      </c>
      <c r="AA1852" s="34">
        <v>3</v>
      </c>
      <c r="AB1852" s="34">
        <v>9</v>
      </c>
      <c r="AC1852" s="34">
        <v>9</v>
      </c>
      <c r="AD1852" s="34">
        <v>1</v>
      </c>
      <c r="AE1852" s="34">
        <v>8</v>
      </c>
      <c r="AF1852" s="58">
        <f>'Base tratada'!$AC1852+'Base tratada'!$AD1852+'Base tratada'!$AE1852</f>
        <v>18</v>
      </c>
      <c r="AG18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52" s="58" t="str">
        <f>IF('Base tratada'!$AC1852&gt;=MAX('Base tratada'!$AD1852,'Base tratada'!$AE1852),"Web",
IF('Base tratada'!$AD1852&gt;='Base tratada'!$AE1852,"Catalog",
"Store"))</f>
        <v>Web</v>
      </c>
      <c r="AI1852" s="59">
        <f>IF('Base tratada'!$AF1852=0,"0",'Base tratada'!$AK1852/'Base tratada'!$AF1852)</f>
        <v>34.222222222222221</v>
      </c>
      <c r="AJ1852" s="59" t="str">
        <f>IF('Base tratada'!$AI1852=0,"R$ 0",
IF('Base tratada'!$AI1852&lt;=25,"R$ 1–25",
IF('Base tratada'!$AI1852&lt;=50,"R$ 26–50",
"+R$ 50")))</f>
        <v>R$ 26–50</v>
      </c>
      <c r="AK1852" s="35">
        <v>616</v>
      </c>
      <c r="AL1852" s="58" t="str">
        <f>IF('Base tratada'!$AK1852&lt;=100,"R$ 0-100",
IF('Base tratada'!$AK1852&lt;=500,"R$ 101-500",
IF('Base tratada'!$AK1852&lt;=1000,"R$ 501-1000",
IF('Base tratada'!$AK1852&lt;=1500,"R$ 1001-1500",
"+R$ 1500"))))</f>
        <v>R$ 501-1000</v>
      </c>
      <c r="AM1852" s="34">
        <v>0</v>
      </c>
      <c r="AN1852" s="34">
        <v>0</v>
      </c>
      <c r="AO1852" s="34">
        <v>0</v>
      </c>
      <c r="AP1852" s="34">
        <v>0</v>
      </c>
      <c r="AQ1852" s="34">
        <v>0</v>
      </c>
      <c r="AR1852" s="34">
        <v>0</v>
      </c>
      <c r="AS1852" s="34">
        <v>0</v>
      </c>
      <c r="AT1852" s="34">
        <v>3</v>
      </c>
      <c r="AU1852" s="34">
        <v>11</v>
      </c>
      <c r="AV1852" s="52">
        <v>397</v>
      </c>
      <c r="AW1852" s="57">
        <v>1</v>
      </c>
      <c r="AX1852" s="58" t="str">
        <f>IF(Tabela3[[#This Row],[Response]]=1, "Aceitou", "Não aceitou")</f>
        <v>Aceitou</v>
      </c>
      <c r="AY1852" s="55" t="str">
        <f>Tabela3[[#This Row],[Faixa Recência]] &amp; " | " &amp; Tabela3[[#This Row],[Faixa Gasto]] &amp; " | " &amp; Tabela3[[#This Row],[Faixa ticket médio]]</f>
        <v>0-15 dias | R$ 501-1000 | R$ 26–50</v>
      </c>
      <c r="AZ18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2" s="36"/>
    </row>
    <row r="1853" spans="1:54" x14ac:dyDescent="0.25">
      <c r="A1853" s="61">
        <v>1852</v>
      </c>
      <c r="B1853" s="37">
        <v>72905</v>
      </c>
      <c r="C1853" s="34">
        <v>0</v>
      </c>
      <c r="D1853" s="34">
        <v>0</v>
      </c>
      <c r="E1853" s="34">
        <v>52</v>
      </c>
      <c r="F1853" s="58" t="str">
        <f>IF('Base tratada'!$E1853&lt;=15,"0-15 dias",
IF('Base tratada'!$E1853&lt;=30, "16-30 dias",
IF('Base tratada'!$E1853&lt;=45, "31-45 dias",
IF('Base tratada'!$E1853&lt;=60, "46-60 dias",
IF('Base tratada'!$E1853&lt;=75, "61-75 dias", "76-99 dias")))))</f>
        <v>46-60 dias</v>
      </c>
      <c r="G1853" s="38">
        <v>62</v>
      </c>
      <c r="H1853" s="60" t="str">
        <f>IF('Base tratada'!$G1853&lt;=29,"24–29",
IF('Base tratada'!$G1853&lt;=39,"30–39",
IF('Base tratada'!$G1853&lt;=49,"40–49",
IF('Base tratada'!$G1853&lt;=59,"50–59",
IF('Base tratada'!$G1853&lt;=69,"60–69",
"70–80")))))</f>
        <v>60–69</v>
      </c>
      <c r="I1853" s="34">
        <v>2318</v>
      </c>
      <c r="J1853" s="58" t="str">
        <f>IF('Base tratada'!$K1853=1,"Divorciado",
IF('Base tratada'!$L1853=1,"Casado",
IF('Base tratada'!$M1853=1, "Solteiro",
IF('Base tratada'!$N1853=1,"Juntos",
"Viúvo"))))</f>
        <v>Casado</v>
      </c>
      <c r="K1853" s="34">
        <v>0</v>
      </c>
      <c r="L1853" s="34">
        <v>1</v>
      </c>
      <c r="M1853" s="34">
        <v>0</v>
      </c>
      <c r="N1853" s="34">
        <v>0</v>
      </c>
      <c r="O1853" s="34">
        <v>0</v>
      </c>
      <c r="P1853" s="34">
        <v>0</v>
      </c>
      <c r="Q1853" s="34">
        <v>0</v>
      </c>
      <c r="R1853" s="34">
        <v>1</v>
      </c>
      <c r="S1853" s="34">
        <v>0</v>
      </c>
      <c r="T1853" s="34">
        <v>0</v>
      </c>
      <c r="U1853" s="35">
        <v>407</v>
      </c>
      <c r="V1853" s="35">
        <v>114</v>
      </c>
      <c r="W1853" s="35">
        <v>445</v>
      </c>
      <c r="X1853" s="35">
        <v>181</v>
      </c>
      <c r="Y1853" s="35">
        <v>165</v>
      </c>
      <c r="Z1853" s="35">
        <v>203</v>
      </c>
      <c r="AA1853" s="34">
        <v>1</v>
      </c>
      <c r="AB1853" s="34">
        <v>1</v>
      </c>
      <c r="AC1853" s="34">
        <v>3</v>
      </c>
      <c r="AD1853" s="34">
        <v>7</v>
      </c>
      <c r="AE1853" s="34">
        <v>9</v>
      </c>
      <c r="AF1853" s="58">
        <f>'Base tratada'!$AC1853+'Base tratada'!$AD1853+'Base tratada'!$AE1853</f>
        <v>19</v>
      </c>
      <c r="AG18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53" s="58" t="str">
        <f>IF('Base tratada'!$AC1853&gt;=MAX('Base tratada'!$AD1853,'Base tratada'!$AE1853),"Web",
IF('Base tratada'!$AD1853&gt;='Base tratada'!$AE1853,"Catalog",
"Store"))</f>
        <v>Store</v>
      </c>
      <c r="AI1853" s="59">
        <f>IF('Base tratada'!$AF1853=0,"0",'Base tratada'!$AK1853/'Base tratada'!$AF1853)</f>
        <v>69.05263157894737</v>
      </c>
      <c r="AJ1853" s="59" t="str">
        <f>IF('Base tratada'!$AI1853=0,"R$ 0",
IF('Base tratada'!$AI1853&lt;=25,"R$ 1–25",
IF('Base tratada'!$AI1853&lt;=50,"R$ 26–50",
"+R$ 50")))</f>
        <v>+R$ 50</v>
      </c>
      <c r="AK1853" s="35">
        <v>1312</v>
      </c>
      <c r="AL1853" s="58" t="str">
        <f>IF('Base tratada'!$AK1853&lt;=100,"R$ 0-100",
IF('Base tratada'!$AK1853&lt;=500,"R$ 101-500",
IF('Base tratada'!$AK1853&lt;=1000,"R$ 501-1000",
IF('Base tratada'!$AK1853&lt;=1500,"R$ 1001-1500",
"+R$ 1500"))))</f>
        <v>R$ 1001-1500</v>
      </c>
      <c r="AM1853" s="34">
        <v>1</v>
      </c>
      <c r="AN1853" s="34">
        <v>0</v>
      </c>
      <c r="AO1853" s="34">
        <v>0</v>
      </c>
      <c r="AP1853" s="34">
        <v>0</v>
      </c>
      <c r="AQ1853" s="34">
        <v>0</v>
      </c>
      <c r="AR1853" s="34">
        <v>1</v>
      </c>
      <c r="AS1853" s="34">
        <v>0</v>
      </c>
      <c r="AT1853" s="34">
        <v>3</v>
      </c>
      <c r="AU1853" s="34">
        <v>11</v>
      </c>
      <c r="AV1853" s="52">
        <v>1109</v>
      </c>
      <c r="AW1853" s="57">
        <v>0</v>
      </c>
      <c r="AX1853" s="58" t="str">
        <f>IF(Tabela3[[#This Row],[Response]]=1, "Aceitou", "Não aceitou")</f>
        <v>Não aceitou</v>
      </c>
      <c r="AY1853" s="55" t="str">
        <f>Tabela3[[#This Row],[Faixa Recência]] &amp; " | " &amp; Tabela3[[#This Row],[Faixa Gasto]] &amp; " | " &amp; Tabela3[[#This Row],[Faixa ticket médio]]</f>
        <v>46-60 dias | R$ 1001-1500 | +R$ 50</v>
      </c>
      <c r="AZ18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3" s="36"/>
    </row>
    <row r="1854" spans="1:54" x14ac:dyDescent="0.25">
      <c r="A1854" s="61">
        <v>1853</v>
      </c>
      <c r="B1854" s="37">
        <v>69702</v>
      </c>
      <c r="C1854" s="34">
        <v>0</v>
      </c>
      <c r="D1854" s="34">
        <v>1</v>
      </c>
      <c r="E1854" s="34">
        <v>8</v>
      </c>
      <c r="F1854" s="58" t="str">
        <f>IF('Base tratada'!$E1854&lt;=15,"0-15 dias",
IF('Base tratada'!$E1854&lt;=30, "16-30 dias",
IF('Base tratada'!$E1854&lt;=45, "31-45 dias",
IF('Base tratada'!$E1854&lt;=60, "46-60 dias",
IF('Base tratada'!$E1854&lt;=75, "61-75 dias", "76-99 dias")))))</f>
        <v>0-15 dias</v>
      </c>
      <c r="G1854" s="38">
        <v>69</v>
      </c>
      <c r="H1854" s="60" t="str">
        <f>IF('Base tratada'!$G1854&lt;=29,"24–29",
IF('Base tratada'!$G1854&lt;=39,"30–39",
IF('Base tratada'!$G1854&lt;=49,"40–49",
IF('Base tratada'!$G1854&lt;=59,"50–59",
IF('Base tratada'!$G1854&lt;=69,"60–69",
"70–80")))))</f>
        <v>60–69</v>
      </c>
      <c r="I1854" s="34">
        <v>2654</v>
      </c>
      <c r="J1854" s="58" t="str">
        <f>IF('Base tratada'!$K1854=1,"Divorciado",
IF('Base tratada'!$L1854=1,"Casado",
IF('Base tratada'!$M1854=1, "Solteiro",
IF('Base tratada'!$N1854=1,"Juntos",
"Viúvo"))))</f>
        <v>Juntos</v>
      </c>
      <c r="K1854" s="34">
        <v>0</v>
      </c>
      <c r="L1854" s="34">
        <v>0</v>
      </c>
      <c r="M1854" s="34">
        <v>0</v>
      </c>
      <c r="N1854" s="34">
        <v>1</v>
      </c>
      <c r="O1854" s="34">
        <v>0</v>
      </c>
      <c r="P1854" s="34">
        <v>0</v>
      </c>
      <c r="Q1854" s="34">
        <v>0</v>
      </c>
      <c r="R1854" s="34">
        <v>0</v>
      </c>
      <c r="S1854" s="34">
        <v>0</v>
      </c>
      <c r="T1854" s="34">
        <v>1</v>
      </c>
      <c r="U1854" s="35">
        <v>664</v>
      </c>
      <c r="V1854" s="35">
        <v>9</v>
      </c>
      <c r="W1854" s="35">
        <v>240</v>
      </c>
      <c r="X1854" s="35">
        <v>50</v>
      </c>
      <c r="Y1854" s="35">
        <v>19</v>
      </c>
      <c r="Z1854" s="35">
        <v>57</v>
      </c>
      <c r="AA1854" s="34">
        <v>2</v>
      </c>
      <c r="AB1854" s="34">
        <v>4</v>
      </c>
      <c r="AC1854" s="34">
        <v>7</v>
      </c>
      <c r="AD1854" s="34">
        <v>7</v>
      </c>
      <c r="AE1854" s="34">
        <v>10</v>
      </c>
      <c r="AF1854" s="58">
        <f>'Base tratada'!$AC1854+'Base tratada'!$AD1854+'Base tratada'!$AE1854</f>
        <v>24</v>
      </c>
      <c r="AG18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54" s="58" t="str">
        <f>IF('Base tratada'!$AC1854&gt;=MAX('Base tratada'!$AD1854,'Base tratada'!$AE1854),"Web",
IF('Base tratada'!$AD1854&gt;='Base tratada'!$AE1854,"Catalog",
"Store"))</f>
        <v>Store</v>
      </c>
      <c r="AI1854" s="59">
        <f>IF('Base tratada'!$AF1854=0,"0",'Base tratada'!$AK1854/'Base tratada'!$AF1854)</f>
        <v>40.916666666666664</v>
      </c>
      <c r="AJ1854" s="59" t="str">
        <f>IF('Base tratada'!$AI1854=0,"R$ 0",
IF('Base tratada'!$AI1854&lt;=25,"R$ 1–25",
IF('Base tratada'!$AI1854&lt;=50,"R$ 26–50",
"+R$ 50")))</f>
        <v>R$ 26–50</v>
      </c>
      <c r="AK1854" s="35">
        <v>982</v>
      </c>
      <c r="AL1854" s="58" t="str">
        <f>IF('Base tratada'!$AK1854&lt;=100,"R$ 0-100",
IF('Base tratada'!$AK1854&lt;=500,"R$ 101-500",
IF('Base tratada'!$AK1854&lt;=1000,"R$ 501-1000",
IF('Base tratada'!$AK1854&lt;=1500,"R$ 1001-1500",
"+R$ 1500"))))</f>
        <v>R$ 501-1000</v>
      </c>
      <c r="AM1854" s="34">
        <v>0</v>
      </c>
      <c r="AN1854" s="34">
        <v>0</v>
      </c>
      <c r="AO1854" s="34">
        <v>0</v>
      </c>
      <c r="AP1854" s="34">
        <v>0</v>
      </c>
      <c r="AQ1854" s="34">
        <v>0</v>
      </c>
      <c r="AR1854" s="34">
        <v>0</v>
      </c>
      <c r="AS1854" s="34">
        <v>0</v>
      </c>
      <c r="AT1854" s="34">
        <v>3</v>
      </c>
      <c r="AU1854" s="34">
        <v>11</v>
      </c>
      <c r="AV1854" s="52">
        <v>925</v>
      </c>
      <c r="AW1854" s="57">
        <v>0</v>
      </c>
      <c r="AX1854" s="58" t="str">
        <f>IF(Tabela3[[#This Row],[Response]]=1, "Aceitou", "Não aceitou")</f>
        <v>Não aceitou</v>
      </c>
      <c r="AY1854" s="55" t="str">
        <f>Tabela3[[#This Row],[Faixa Recência]] &amp; " | " &amp; Tabela3[[#This Row],[Faixa Gasto]] &amp; " | " &amp; Tabela3[[#This Row],[Faixa ticket médio]]</f>
        <v>0-15 dias | R$ 501-1000 | R$ 26–50</v>
      </c>
      <c r="AZ18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4" s="36"/>
    </row>
    <row r="1855" spans="1:54" x14ac:dyDescent="0.25">
      <c r="A1855" s="61">
        <v>1854</v>
      </c>
      <c r="B1855" s="37">
        <v>70300</v>
      </c>
      <c r="C1855" s="34">
        <v>1</v>
      </c>
      <c r="D1855" s="34">
        <v>0</v>
      </c>
      <c r="E1855" s="34">
        <v>89</v>
      </c>
      <c r="F1855" s="58" t="str">
        <f>IF('Base tratada'!$E1855&lt;=15,"0-15 dias",
IF('Base tratada'!$E1855&lt;=30, "16-30 dias",
IF('Base tratada'!$E1855&lt;=45, "31-45 dias",
IF('Base tratada'!$E1855&lt;=60, "46-60 dias",
IF('Base tratada'!$E1855&lt;=75, "61-75 dias", "76-99 dias")))))</f>
        <v>76-99 dias</v>
      </c>
      <c r="G1855" s="38">
        <v>45</v>
      </c>
      <c r="H1855" s="60" t="str">
        <f>IF('Base tratada'!$G1855&lt;=29,"24–29",
IF('Base tratada'!$G1855&lt;=39,"30–39",
IF('Base tratada'!$G1855&lt;=49,"40–49",
IF('Base tratada'!$G1855&lt;=59,"50–59",
IF('Base tratada'!$G1855&lt;=69,"60–69",
"70–80")))))</f>
        <v>40–49</v>
      </c>
      <c r="I1855" s="34">
        <v>2508</v>
      </c>
      <c r="J1855" s="58" t="str">
        <f>IF('Base tratada'!$K1855=1,"Divorciado",
IF('Base tratada'!$L1855=1,"Casado",
IF('Base tratada'!$M1855=1, "Solteiro",
IF('Base tratada'!$N1855=1,"Juntos",
"Viúvo"))))</f>
        <v>Divorciado</v>
      </c>
      <c r="K1855" s="34">
        <v>1</v>
      </c>
      <c r="L1855" s="34">
        <v>0</v>
      </c>
      <c r="M1855" s="34">
        <v>0</v>
      </c>
      <c r="N1855" s="34">
        <v>0</v>
      </c>
      <c r="O1855" s="34">
        <v>0</v>
      </c>
      <c r="P1855" s="34">
        <v>0</v>
      </c>
      <c r="Q1855" s="34">
        <v>0</v>
      </c>
      <c r="R1855" s="34">
        <v>1</v>
      </c>
      <c r="S1855" s="34">
        <v>0</v>
      </c>
      <c r="T1855" s="34">
        <v>0</v>
      </c>
      <c r="U1855" s="35">
        <v>1045</v>
      </c>
      <c r="V1855" s="35">
        <v>61</v>
      </c>
      <c r="W1855" s="35">
        <v>338</v>
      </c>
      <c r="X1855" s="35">
        <v>60</v>
      </c>
      <c r="Y1855" s="35">
        <v>46</v>
      </c>
      <c r="Z1855" s="35">
        <v>46</v>
      </c>
      <c r="AA1855" s="34">
        <v>3</v>
      </c>
      <c r="AB1855" s="34">
        <v>8</v>
      </c>
      <c r="AC1855" s="34">
        <v>5</v>
      </c>
      <c r="AD1855" s="34">
        <v>5</v>
      </c>
      <c r="AE1855" s="34">
        <v>13</v>
      </c>
      <c r="AF1855" s="58">
        <f>'Base tratada'!$AC1855+'Base tratada'!$AD1855+'Base tratada'!$AE1855</f>
        <v>23</v>
      </c>
      <c r="AG18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55" s="58" t="str">
        <f>IF('Base tratada'!$AC1855&gt;=MAX('Base tratada'!$AD1855,'Base tratada'!$AE1855),"Web",
IF('Base tratada'!$AD1855&gt;='Base tratada'!$AE1855,"Catalog",
"Store"))</f>
        <v>Store</v>
      </c>
      <c r="AI1855" s="59">
        <f>IF('Base tratada'!$AF1855=0,"0",'Base tratada'!$AK1855/'Base tratada'!$AF1855)</f>
        <v>67.391304347826093</v>
      </c>
      <c r="AJ1855" s="59" t="str">
        <f>IF('Base tratada'!$AI1855=0,"R$ 0",
IF('Base tratada'!$AI1855&lt;=25,"R$ 1–25",
IF('Base tratada'!$AI1855&lt;=50,"R$ 26–50",
"+R$ 50")))</f>
        <v>+R$ 50</v>
      </c>
      <c r="AK1855" s="35">
        <v>1550</v>
      </c>
      <c r="AL1855" s="58" t="str">
        <f>IF('Base tratada'!$AK1855&lt;=100,"R$ 0-100",
IF('Base tratada'!$AK1855&lt;=500,"R$ 101-500",
IF('Base tratada'!$AK1855&lt;=1000,"R$ 501-1000",
IF('Base tratada'!$AK1855&lt;=1500,"R$ 1001-1500",
"+R$ 1500"))))</f>
        <v>+R$ 1500</v>
      </c>
      <c r="AM1855" s="34">
        <v>0</v>
      </c>
      <c r="AN1855" s="34">
        <v>0</v>
      </c>
      <c r="AO1855" s="34">
        <v>0</v>
      </c>
      <c r="AP1855" s="34">
        <v>0</v>
      </c>
      <c r="AQ1855" s="34">
        <v>0</v>
      </c>
      <c r="AR1855" s="34">
        <v>0</v>
      </c>
      <c r="AS1855" s="34">
        <v>0</v>
      </c>
      <c r="AT1855" s="34">
        <v>3</v>
      </c>
      <c r="AU1855" s="34">
        <v>11</v>
      </c>
      <c r="AV1855" s="52">
        <v>1504</v>
      </c>
      <c r="AW1855" s="57">
        <v>0</v>
      </c>
      <c r="AX1855" s="58" t="str">
        <f>IF(Tabela3[[#This Row],[Response]]=1, "Aceitou", "Não aceitou")</f>
        <v>Não aceitou</v>
      </c>
      <c r="AY1855" s="55" t="str">
        <f>Tabela3[[#This Row],[Faixa Recência]] &amp; " | " &amp; Tabela3[[#This Row],[Faixa Gasto]] &amp; " | " &amp; Tabela3[[#This Row],[Faixa ticket médio]]</f>
        <v>76-99 dias | +R$ 1500 | +R$ 50</v>
      </c>
      <c r="AZ18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5" s="36"/>
    </row>
    <row r="1856" spans="1:54" x14ac:dyDescent="0.25">
      <c r="A1856" s="61">
        <v>1855</v>
      </c>
      <c r="B1856" s="37">
        <v>70643</v>
      </c>
      <c r="C1856" s="34">
        <v>0</v>
      </c>
      <c r="D1856" s="34">
        <v>0</v>
      </c>
      <c r="E1856" s="34">
        <v>66</v>
      </c>
      <c r="F1856" s="58" t="str">
        <f>IF('Base tratada'!$E1856&lt;=15,"0-15 dias",
IF('Base tratada'!$E1856&lt;=30, "16-30 dias",
IF('Base tratada'!$E1856&lt;=45, "31-45 dias",
IF('Base tratada'!$E1856&lt;=60, "46-60 dias",
IF('Base tratada'!$E1856&lt;=75, "61-75 dias", "76-99 dias")))))</f>
        <v>61-75 dias</v>
      </c>
      <c r="G1856" s="38">
        <v>36</v>
      </c>
      <c r="H1856" s="60" t="str">
        <f>IF('Base tratada'!$G1856&lt;=29,"24–29",
IF('Base tratada'!$G1856&lt;=39,"30–39",
IF('Base tratada'!$G1856&lt;=49,"40–49",
IF('Base tratada'!$G1856&lt;=59,"50–59",
IF('Base tratada'!$G1856&lt;=69,"60–69",
"70–80")))))</f>
        <v>30–39</v>
      </c>
      <c r="I1856" s="34">
        <v>2781</v>
      </c>
      <c r="J1856" s="58" t="str">
        <f>IF('Base tratada'!$K1856=1,"Divorciado",
IF('Base tratada'!$L1856=1,"Casado",
IF('Base tratada'!$M1856=1, "Solteiro",
IF('Base tratada'!$N1856=1,"Juntos",
"Viúvo"))))</f>
        <v>Casado</v>
      </c>
      <c r="K1856" s="34">
        <v>0</v>
      </c>
      <c r="L1856" s="34">
        <v>1</v>
      </c>
      <c r="M1856" s="34">
        <v>0</v>
      </c>
      <c r="N1856" s="34">
        <v>0</v>
      </c>
      <c r="O1856" s="34">
        <v>0</v>
      </c>
      <c r="P1856" s="34">
        <v>0</v>
      </c>
      <c r="Q1856" s="34">
        <v>0</v>
      </c>
      <c r="R1856" s="34">
        <v>0</v>
      </c>
      <c r="S1856" s="34">
        <v>0</v>
      </c>
      <c r="T1856" s="34">
        <v>1</v>
      </c>
      <c r="U1856" s="35">
        <v>1218</v>
      </c>
      <c r="V1856" s="35">
        <v>107</v>
      </c>
      <c r="W1856" s="35">
        <v>304</v>
      </c>
      <c r="X1856" s="35">
        <v>23</v>
      </c>
      <c r="Y1856" s="35">
        <v>143</v>
      </c>
      <c r="Z1856" s="35">
        <v>33</v>
      </c>
      <c r="AA1856" s="34">
        <v>1</v>
      </c>
      <c r="AB1856" s="34">
        <v>6</v>
      </c>
      <c r="AC1856" s="34">
        <v>5</v>
      </c>
      <c r="AD1856" s="34">
        <v>8</v>
      </c>
      <c r="AE1856" s="34">
        <v>4</v>
      </c>
      <c r="AF1856" s="58">
        <f>'Base tratada'!$AC1856+'Base tratada'!$AD1856+'Base tratada'!$AE1856</f>
        <v>17</v>
      </c>
      <c r="AG18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56" s="58" t="str">
        <f>IF('Base tratada'!$AC1856&gt;=MAX('Base tratada'!$AD1856,'Base tratada'!$AE1856),"Web",
IF('Base tratada'!$AD1856&gt;='Base tratada'!$AE1856,"Catalog",
"Store"))</f>
        <v>Catalog</v>
      </c>
      <c r="AI1856" s="59">
        <f>IF('Base tratada'!$AF1856=0,"0",'Base tratada'!$AK1856/'Base tratada'!$AF1856)</f>
        <v>105.58823529411765</v>
      </c>
      <c r="AJ1856" s="59" t="str">
        <f>IF('Base tratada'!$AI1856=0,"R$ 0",
IF('Base tratada'!$AI1856&lt;=25,"R$ 1–25",
IF('Base tratada'!$AI1856&lt;=50,"R$ 26–50",
"+R$ 50")))</f>
        <v>+R$ 50</v>
      </c>
      <c r="AK1856" s="35">
        <v>1795</v>
      </c>
      <c r="AL1856" s="58" t="str">
        <f>IF('Base tratada'!$AK1856&lt;=100,"R$ 0-100",
IF('Base tratada'!$AK1856&lt;=500,"R$ 101-500",
IF('Base tratada'!$AK1856&lt;=1000,"R$ 501-1000",
IF('Base tratada'!$AK1856&lt;=1500,"R$ 1001-1500",
"+R$ 1500"))))</f>
        <v>+R$ 1500</v>
      </c>
      <c r="AM1856" s="34">
        <v>0</v>
      </c>
      <c r="AN1856" s="34">
        <v>0</v>
      </c>
      <c r="AO1856" s="34">
        <v>0</v>
      </c>
      <c r="AP1856" s="34">
        <v>0</v>
      </c>
      <c r="AQ1856" s="34">
        <v>0</v>
      </c>
      <c r="AR1856" s="34">
        <v>0</v>
      </c>
      <c r="AS1856" s="34">
        <v>0</v>
      </c>
      <c r="AT1856" s="34">
        <v>3</v>
      </c>
      <c r="AU1856" s="34">
        <v>11</v>
      </c>
      <c r="AV1856" s="52">
        <v>1762</v>
      </c>
      <c r="AW1856" s="57">
        <v>1</v>
      </c>
      <c r="AX1856" s="58" t="str">
        <f>IF(Tabela3[[#This Row],[Response]]=1, "Aceitou", "Não aceitou")</f>
        <v>Aceitou</v>
      </c>
      <c r="AY1856" s="55" t="str">
        <f>Tabela3[[#This Row],[Faixa Recência]] &amp; " | " &amp; Tabela3[[#This Row],[Faixa Gasto]] &amp; " | " &amp; Tabela3[[#This Row],[Faixa ticket médio]]</f>
        <v>61-75 dias | +R$ 1500 | +R$ 50</v>
      </c>
      <c r="AZ18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6" s="36"/>
    </row>
    <row r="1857" spans="1:54" x14ac:dyDescent="0.25">
      <c r="A1857" s="61">
        <v>1856</v>
      </c>
      <c r="B1857" s="37">
        <v>30396</v>
      </c>
      <c r="C1857" s="34">
        <v>1</v>
      </c>
      <c r="D1857" s="34">
        <v>0</v>
      </c>
      <c r="E1857" s="34">
        <v>22</v>
      </c>
      <c r="F1857" s="58" t="str">
        <f>IF('Base tratada'!$E1857&lt;=15,"0-15 dias",
IF('Base tratada'!$E1857&lt;=30, "16-30 dias",
IF('Base tratada'!$E1857&lt;=45, "31-45 dias",
IF('Base tratada'!$E1857&lt;=60, "46-60 dias",
IF('Base tratada'!$E1857&lt;=75, "61-75 dias", "76-99 dias")))))</f>
        <v>16-30 dias</v>
      </c>
      <c r="G1857" s="38">
        <v>51</v>
      </c>
      <c r="H1857" s="60" t="str">
        <f>IF('Base tratada'!$G1857&lt;=29,"24–29",
IF('Base tratada'!$G1857&lt;=39,"30–39",
IF('Base tratada'!$G1857&lt;=49,"40–49",
IF('Base tratada'!$G1857&lt;=59,"50–59",
IF('Base tratada'!$G1857&lt;=69,"60–69",
"70–80")))))</f>
        <v>50–59</v>
      </c>
      <c r="I1857" s="34">
        <v>2219</v>
      </c>
      <c r="J1857" s="58" t="str">
        <f>IF('Base tratada'!$K1857=1,"Divorciado",
IF('Base tratada'!$L1857=1,"Casado",
IF('Base tratada'!$M1857=1, "Solteiro",
IF('Base tratada'!$N1857=1,"Juntos",
"Viúvo"))))</f>
        <v>Casado</v>
      </c>
      <c r="K1857" s="34">
        <v>0</v>
      </c>
      <c r="L1857" s="34">
        <v>1</v>
      </c>
      <c r="M1857" s="34">
        <v>0</v>
      </c>
      <c r="N1857" s="34">
        <v>0</v>
      </c>
      <c r="O1857" s="34">
        <v>0</v>
      </c>
      <c r="P1857" s="34">
        <v>0</v>
      </c>
      <c r="Q1857" s="34">
        <v>0</v>
      </c>
      <c r="R1857" s="34">
        <v>0</v>
      </c>
      <c r="S1857" s="34">
        <v>0</v>
      </c>
      <c r="T1857" s="34">
        <v>1</v>
      </c>
      <c r="U1857" s="35">
        <v>15</v>
      </c>
      <c r="V1857" s="35">
        <v>0</v>
      </c>
      <c r="W1857" s="35">
        <v>6</v>
      </c>
      <c r="X1857" s="35">
        <v>0</v>
      </c>
      <c r="Y1857" s="35">
        <v>1</v>
      </c>
      <c r="Z1857" s="35">
        <v>12</v>
      </c>
      <c r="AA1857" s="34">
        <v>2</v>
      </c>
      <c r="AB1857" s="34">
        <v>7</v>
      </c>
      <c r="AC1857" s="34">
        <v>1</v>
      </c>
      <c r="AD1857" s="34">
        <v>1</v>
      </c>
      <c r="AE1857" s="34">
        <v>2</v>
      </c>
      <c r="AF1857" s="58">
        <f>'Base tratada'!$AC1857+'Base tratada'!$AD1857+'Base tratada'!$AE1857</f>
        <v>4</v>
      </c>
      <c r="AG18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57" s="58" t="str">
        <f>IF('Base tratada'!$AC1857&gt;=MAX('Base tratada'!$AD1857,'Base tratada'!$AE1857),"Web",
IF('Base tratada'!$AD1857&gt;='Base tratada'!$AE1857,"Catalog",
"Store"))</f>
        <v>Store</v>
      </c>
      <c r="AI1857" s="59">
        <f>IF('Base tratada'!$AF1857=0,"0",'Base tratada'!$AK1857/'Base tratada'!$AF1857)</f>
        <v>5.5</v>
      </c>
      <c r="AJ1857" s="59" t="str">
        <f>IF('Base tratada'!$AI1857=0,"R$ 0",
IF('Base tratada'!$AI1857&lt;=25,"R$ 1–25",
IF('Base tratada'!$AI1857&lt;=50,"R$ 26–50",
"+R$ 50")))</f>
        <v>R$ 1–25</v>
      </c>
      <c r="AK1857" s="35">
        <v>22</v>
      </c>
      <c r="AL1857" s="58" t="str">
        <f>IF('Base tratada'!$AK1857&lt;=100,"R$ 0-100",
IF('Base tratada'!$AK1857&lt;=500,"R$ 101-500",
IF('Base tratada'!$AK1857&lt;=1000,"R$ 501-1000",
IF('Base tratada'!$AK1857&lt;=1500,"R$ 1001-1500",
"+R$ 1500"))))</f>
        <v>R$ 0-100</v>
      </c>
      <c r="AM1857" s="34">
        <v>0</v>
      </c>
      <c r="AN1857" s="34">
        <v>0</v>
      </c>
      <c r="AO1857" s="34">
        <v>1</v>
      </c>
      <c r="AP1857" s="34">
        <v>0</v>
      </c>
      <c r="AQ1857" s="34">
        <v>0</v>
      </c>
      <c r="AR1857" s="34">
        <v>1</v>
      </c>
      <c r="AS1857" s="34">
        <v>0</v>
      </c>
      <c r="AT1857" s="34">
        <v>3</v>
      </c>
      <c r="AU1857" s="34">
        <v>11</v>
      </c>
      <c r="AV1857" s="52">
        <v>10</v>
      </c>
      <c r="AW1857" s="57">
        <v>1</v>
      </c>
      <c r="AX1857" s="58" t="str">
        <f>IF(Tabela3[[#This Row],[Response]]=1, "Aceitou", "Não aceitou")</f>
        <v>Aceitou</v>
      </c>
      <c r="AY1857" s="55" t="str">
        <f>Tabela3[[#This Row],[Faixa Recência]] &amp; " | " &amp; Tabela3[[#This Row],[Faixa Gasto]] &amp; " | " &amp; Tabela3[[#This Row],[Faixa ticket médio]]</f>
        <v>16-30 dias | R$ 0-100 | R$ 1–25</v>
      </c>
      <c r="AZ18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7" s="36"/>
    </row>
    <row r="1858" spans="1:54" x14ac:dyDescent="0.25">
      <c r="A1858" s="61">
        <v>1857</v>
      </c>
      <c r="B1858" s="37">
        <v>50616</v>
      </c>
      <c r="C1858" s="34">
        <v>0</v>
      </c>
      <c r="D1858" s="34">
        <v>1</v>
      </c>
      <c r="E1858" s="34">
        <v>56</v>
      </c>
      <c r="F1858" s="58" t="str">
        <f>IF('Base tratada'!$E1858&lt;=15,"0-15 dias",
IF('Base tratada'!$E1858&lt;=30, "16-30 dias",
IF('Base tratada'!$E1858&lt;=45, "31-45 dias",
IF('Base tratada'!$E1858&lt;=60, "46-60 dias",
IF('Base tratada'!$E1858&lt;=75, "61-75 dias", "76-99 dias")))))</f>
        <v>46-60 dias</v>
      </c>
      <c r="G1858" s="38">
        <v>52</v>
      </c>
      <c r="H1858" s="60" t="str">
        <f>IF('Base tratada'!$G1858&lt;=29,"24–29",
IF('Base tratada'!$G1858&lt;=39,"30–39",
IF('Base tratada'!$G1858&lt;=49,"40–49",
IF('Base tratada'!$G1858&lt;=59,"50–59",
IF('Base tratada'!$G1858&lt;=69,"60–69",
"70–80")))))</f>
        <v>50–59</v>
      </c>
      <c r="I1858" s="34">
        <v>2231</v>
      </c>
      <c r="J1858" s="58" t="str">
        <f>IF('Base tratada'!$K1858=1,"Divorciado",
IF('Base tratada'!$L1858=1,"Casado",
IF('Base tratada'!$M1858=1, "Solteiro",
IF('Base tratada'!$N1858=1,"Juntos",
"Viúvo"))))</f>
        <v>Divorciado</v>
      </c>
      <c r="K1858" s="34">
        <v>1</v>
      </c>
      <c r="L1858" s="34">
        <v>0</v>
      </c>
      <c r="M1858" s="34">
        <v>0</v>
      </c>
      <c r="N1858" s="34">
        <v>0</v>
      </c>
      <c r="O1858" s="34">
        <v>0</v>
      </c>
      <c r="P1858" s="34">
        <v>0</v>
      </c>
      <c r="Q1858" s="34">
        <v>0</v>
      </c>
      <c r="R1858" s="34">
        <v>0</v>
      </c>
      <c r="S1858" s="34">
        <v>0</v>
      </c>
      <c r="T1858" s="34">
        <v>1</v>
      </c>
      <c r="U1858" s="35">
        <v>128</v>
      </c>
      <c r="V1858" s="35">
        <v>0</v>
      </c>
      <c r="W1858" s="35">
        <v>16</v>
      </c>
      <c r="X1858" s="35">
        <v>0</v>
      </c>
      <c r="Y1858" s="35">
        <v>1</v>
      </c>
      <c r="Z1858" s="35">
        <v>4</v>
      </c>
      <c r="AA1858" s="34">
        <v>2</v>
      </c>
      <c r="AB1858" s="34">
        <v>7</v>
      </c>
      <c r="AC1858" s="34">
        <v>4</v>
      </c>
      <c r="AD1858" s="34">
        <v>0</v>
      </c>
      <c r="AE1858" s="34">
        <v>4</v>
      </c>
      <c r="AF1858" s="58">
        <f>'Base tratada'!$AC1858+'Base tratada'!$AD1858+'Base tratada'!$AE1858</f>
        <v>8</v>
      </c>
      <c r="AG18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58" s="58" t="str">
        <f>IF('Base tratada'!$AC1858&gt;=MAX('Base tratada'!$AD1858,'Base tratada'!$AE1858),"Web",
IF('Base tratada'!$AD1858&gt;='Base tratada'!$AE1858,"Catalog",
"Store"))</f>
        <v>Web</v>
      </c>
      <c r="AI1858" s="59">
        <f>IF('Base tratada'!$AF1858=0,"0",'Base tratada'!$AK1858/'Base tratada'!$AF1858)</f>
        <v>18.125</v>
      </c>
      <c r="AJ1858" s="59" t="str">
        <f>IF('Base tratada'!$AI1858=0,"R$ 0",
IF('Base tratada'!$AI1858&lt;=25,"R$ 1–25",
IF('Base tratada'!$AI1858&lt;=50,"R$ 26–50",
"+R$ 50")))</f>
        <v>R$ 1–25</v>
      </c>
      <c r="AK1858" s="35">
        <v>145</v>
      </c>
      <c r="AL1858" s="58" t="str">
        <f>IF('Base tratada'!$AK1858&lt;=100,"R$ 0-100",
IF('Base tratada'!$AK1858&lt;=500,"R$ 101-500",
IF('Base tratada'!$AK1858&lt;=1000,"R$ 501-1000",
IF('Base tratada'!$AK1858&lt;=1500,"R$ 1001-1500",
"+R$ 1500"))))</f>
        <v>R$ 101-500</v>
      </c>
      <c r="AM1858" s="34">
        <v>0</v>
      </c>
      <c r="AN1858" s="34">
        <v>0</v>
      </c>
      <c r="AO1858" s="34">
        <v>0</v>
      </c>
      <c r="AP1858" s="34">
        <v>0</v>
      </c>
      <c r="AQ1858" s="34">
        <v>0</v>
      </c>
      <c r="AR1858" s="34">
        <v>0</v>
      </c>
      <c r="AS1858" s="34">
        <v>0</v>
      </c>
      <c r="AT1858" s="34">
        <v>3</v>
      </c>
      <c r="AU1858" s="34">
        <v>11</v>
      </c>
      <c r="AV1858" s="52">
        <v>141</v>
      </c>
      <c r="AW1858" s="57">
        <v>0</v>
      </c>
      <c r="AX1858" s="58" t="str">
        <f>IF(Tabela3[[#This Row],[Response]]=1, "Aceitou", "Não aceitou")</f>
        <v>Não aceitou</v>
      </c>
      <c r="AY1858" s="55" t="str">
        <f>Tabela3[[#This Row],[Faixa Recência]] &amp; " | " &amp; Tabela3[[#This Row],[Faixa Gasto]] &amp; " | " &amp; Tabela3[[#This Row],[Faixa ticket médio]]</f>
        <v>46-60 dias | R$ 101-500 | R$ 1–25</v>
      </c>
      <c r="AZ18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8" s="36"/>
    </row>
    <row r="1859" spans="1:54" x14ac:dyDescent="0.25">
      <c r="A1859" s="61">
        <v>1858</v>
      </c>
      <c r="B1859" s="37">
        <v>62772</v>
      </c>
      <c r="C1859" s="34">
        <v>0</v>
      </c>
      <c r="D1859" s="34">
        <v>1</v>
      </c>
      <c r="E1859" s="34">
        <v>74</v>
      </c>
      <c r="F1859" s="58" t="str">
        <f>IF('Base tratada'!$E1859&lt;=15,"0-15 dias",
IF('Base tratada'!$E1859&lt;=30, "16-30 dias",
IF('Base tratada'!$E1859&lt;=45, "31-45 dias",
IF('Base tratada'!$E1859&lt;=60, "46-60 dias",
IF('Base tratada'!$E1859&lt;=75, "61-75 dias", "76-99 dias")))))</f>
        <v>61-75 dias</v>
      </c>
      <c r="G1859" s="38">
        <v>51</v>
      </c>
      <c r="H1859" s="60" t="str">
        <f>IF('Base tratada'!$G1859&lt;=29,"24–29",
IF('Base tratada'!$G1859&lt;=39,"30–39",
IF('Base tratada'!$G1859&lt;=49,"40–49",
IF('Base tratada'!$G1859&lt;=59,"50–59",
IF('Base tratada'!$G1859&lt;=69,"60–69",
"70–80")))))</f>
        <v>50–59</v>
      </c>
      <c r="I1859" s="34">
        <v>2565</v>
      </c>
      <c r="J1859" s="58" t="str">
        <f>IF('Base tratada'!$K1859=1,"Divorciado",
IF('Base tratada'!$L1859=1,"Casado",
IF('Base tratada'!$M1859=1, "Solteiro",
IF('Base tratada'!$N1859=1,"Juntos",
"Viúvo"))))</f>
        <v>Solteiro</v>
      </c>
      <c r="K1859" s="34">
        <v>0</v>
      </c>
      <c r="L1859" s="34">
        <v>0</v>
      </c>
      <c r="M1859" s="34">
        <v>1</v>
      </c>
      <c r="N1859" s="34">
        <v>0</v>
      </c>
      <c r="O1859" s="34">
        <v>0</v>
      </c>
      <c r="P1859" s="34">
        <v>0</v>
      </c>
      <c r="Q1859" s="34">
        <v>0</v>
      </c>
      <c r="R1859" s="34">
        <v>0</v>
      </c>
      <c r="S1859" s="34">
        <v>1</v>
      </c>
      <c r="T1859" s="34">
        <v>0</v>
      </c>
      <c r="U1859" s="35">
        <v>581</v>
      </c>
      <c r="V1859" s="35">
        <v>49</v>
      </c>
      <c r="W1859" s="35">
        <v>157</v>
      </c>
      <c r="X1859" s="35">
        <v>43</v>
      </c>
      <c r="Y1859" s="35">
        <v>8</v>
      </c>
      <c r="Z1859" s="35">
        <v>108</v>
      </c>
      <c r="AA1859" s="34">
        <v>1</v>
      </c>
      <c r="AB1859" s="34">
        <v>2</v>
      </c>
      <c r="AC1859" s="34">
        <v>5</v>
      </c>
      <c r="AD1859" s="34">
        <v>6</v>
      </c>
      <c r="AE1859" s="34">
        <v>11</v>
      </c>
      <c r="AF1859" s="58">
        <f>'Base tratada'!$AC1859+'Base tratada'!$AD1859+'Base tratada'!$AE1859</f>
        <v>22</v>
      </c>
      <c r="AG18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59" s="58" t="str">
        <f>IF('Base tratada'!$AC1859&gt;=MAX('Base tratada'!$AD1859,'Base tratada'!$AE1859),"Web",
IF('Base tratada'!$AD1859&gt;='Base tratada'!$AE1859,"Catalog",
"Store"))</f>
        <v>Store</v>
      </c>
      <c r="AI1859" s="59">
        <f>IF('Base tratada'!$AF1859=0,"0",'Base tratada'!$AK1859/'Base tratada'!$AF1859)</f>
        <v>38.090909090909093</v>
      </c>
      <c r="AJ1859" s="59" t="str">
        <f>IF('Base tratada'!$AI1859=0,"R$ 0",
IF('Base tratada'!$AI1859&lt;=25,"R$ 1–25",
IF('Base tratada'!$AI1859&lt;=50,"R$ 26–50",
"+R$ 50")))</f>
        <v>R$ 26–50</v>
      </c>
      <c r="AK1859" s="35">
        <v>838</v>
      </c>
      <c r="AL1859" s="58" t="str">
        <f>IF('Base tratada'!$AK1859&lt;=100,"R$ 0-100",
IF('Base tratada'!$AK1859&lt;=500,"R$ 101-500",
IF('Base tratada'!$AK1859&lt;=1000,"R$ 501-1000",
IF('Base tratada'!$AK1859&lt;=1500,"R$ 1001-1500",
"+R$ 1500"))))</f>
        <v>R$ 501-1000</v>
      </c>
      <c r="AM1859" s="34">
        <v>0</v>
      </c>
      <c r="AN1859" s="34">
        <v>0</v>
      </c>
      <c r="AO1859" s="34">
        <v>0</v>
      </c>
      <c r="AP1859" s="34">
        <v>1</v>
      </c>
      <c r="AQ1859" s="34">
        <v>0</v>
      </c>
      <c r="AR1859" s="34">
        <v>1</v>
      </c>
      <c r="AS1859" s="34">
        <v>0</v>
      </c>
      <c r="AT1859" s="34">
        <v>3</v>
      </c>
      <c r="AU1859" s="34">
        <v>11</v>
      </c>
      <c r="AV1859" s="52">
        <v>730</v>
      </c>
      <c r="AW1859" s="57">
        <v>0</v>
      </c>
      <c r="AX1859" s="58" t="str">
        <f>IF(Tabela3[[#This Row],[Response]]=1, "Aceitou", "Não aceitou")</f>
        <v>Não aceitou</v>
      </c>
      <c r="AY1859" s="55" t="str">
        <f>Tabela3[[#This Row],[Faixa Recência]] &amp; " | " &amp; Tabela3[[#This Row],[Faixa Gasto]] &amp; " | " &amp; Tabela3[[#This Row],[Faixa ticket médio]]</f>
        <v>61-75 dias | R$ 501-1000 | R$ 26–50</v>
      </c>
      <c r="AZ18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59" s="36"/>
    </row>
    <row r="1860" spans="1:54" x14ac:dyDescent="0.25">
      <c r="A1860" s="61">
        <v>1859</v>
      </c>
      <c r="B1860" s="37">
        <v>30298</v>
      </c>
      <c r="C1860" s="34">
        <v>0</v>
      </c>
      <c r="D1860" s="34">
        <v>0</v>
      </c>
      <c r="E1860" s="34">
        <v>48</v>
      </c>
      <c r="F1860" s="58" t="str">
        <f>IF('Base tratada'!$E1860&lt;=15,"0-15 dias",
IF('Base tratada'!$E1860&lt;=30, "16-30 dias",
IF('Base tratada'!$E1860&lt;=45, "31-45 dias",
IF('Base tratada'!$E1860&lt;=60, "46-60 dias",
IF('Base tratada'!$E1860&lt;=75, "61-75 dias", "76-99 dias")))))</f>
        <v>46-60 dias</v>
      </c>
      <c r="G1860" s="38">
        <v>35</v>
      </c>
      <c r="H1860" s="60" t="str">
        <f>IF('Base tratada'!$G1860&lt;=29,"24–29",
IF('Base tratada'!$G1860&lt;=39,"30–39",
IF('Base tratada'!$G1860&lt;=49,"40–49",
IF('Base tratada'!$G1860&lt;=59,"50–59",
IF('Base tratada'!$G1860&lt;=69,"60–69",
"70–80")))))</f>
        <v>30–39</v>
      </c>
      <c r="I1860" s="34">
        <v>2200</v>
      </c>
      <c r="J1860" s="58" t="str">
        <f>IF('Base tratada'!$K1860=1,"Divorciado",
IF('Base tratada'!$L1860=1,"Casado",
IF('Base tratada'!$M1860=1, "Solteiro",
IF('Base tratada'!$N1860=1,"Juntos",
"Viúvo"))))</f>
        <v>Solteiro</v>
      </c>
      <c r="K1860" s="34">
        <v>0</v>
      </c>
      <c r="L1860" s="34">
        <v>0</v>
      </c>
      <c r="M1860" s="34">
        <v>1</v>
      </c>
      <c r="N1860" s="34">
        <v>0</v>
      </c>
      <c r="O1860" s="34">
        <v>0</v>
      </c>
      <c r="P1860" s="34">
        <v>0</v>
      </c>
      <c r="Q1860" s="34">
        <v>0</v>
      </c>
      <c r="R1860" s="34">
        <v>0</v>
      </c>
      <c r="S1860" s="34">
        <v>0</v>
      </c>
      <c r="T1860" s="34">
        <v>1</v>
      </c>
      <c r="U1860" s="35">
        <v>6</v>
      </c>
      <c r="V1860" s="35">
        <v>3</v>
      </c>
      <c r="W1860" s="35">
        <v>12</v>
      </c>
      <c r="X1860" s="35">
        <v>6</v>
      </c>
      <c r="Y1860" s="35">
        <v>1</v>
      </c>
      <c r="Z1860" s="35">
        <v>0</v>
      </c>
      <c r="AA1860" s="34">
        <v>1</v>
      </c>
      <c r="AB1860" s="34">
        <v>3</v>
      </c>
      <c r="AC1860" s="34">
        <v>1</v>
      </c>
      <c r="AD1860" s="34">
        <v>1</v>
      </c>
      <c r="AE1860" s="34">
        <v>3</v>
      </c>
      <c r="AF1860" s="58">
        <f>'Base tratada'!$AC1860+'Base tratada'!$AD1860+'Base tratada'!$AE1860</f>
        <v>5</v>
      </c>
      <c r="AG18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60" s="58" t="str">
        <f>IF('Base tratada'!$AC1860&gt;=MAX('Base tratada'!$AD1860,'Base tratada'!$AE1860),"Web",
IF('Base tratada'!$AD1860&gt;='Base tratada'!$AE1860,"Catalog",
"Store"))</f>
        <v>Store</v>
      </c>
      <c r="AI1860" s="59">
        <f>IF('Base tratada'!$AF1860=0,"0",'Base tratada'!$AK1860/'Base tratada'!$AF1860)</f>
        <v>5.6</v>
      </c>
      <c r="AJ1860" s="59" t="str">
        <f>IF('Base tratada'!$AI1860=0,"R$ 0",
IF('Base tratada'!$AI1860&lt;=25,"R$ 1–25",
IF('Base tratada'!$AI1860&lt;=50,"R$ 26–50",
"+R$ 50")))</f>
        <v>R$ 1–25</v>
      </c>
      <c r="AK1860" s="35">
        <v>28</v>
      </c>
      <c r="AL1860" s="58" t="str">
        <f>IF('Base tratada'!$AK1860&lt;=100,"R$ 0-100",
IF('Base tratada'!$AK1860&lt;=500,"R$ 101-500",
IF('Base tratada'!$AK1860&lt;=1000,"R$ 501-1000",
IF('Base tratada'!$AK1860&lt;=1500,"R$ 1001-1500",
"+R$ 1500"))))</f>
        <v>R$ 0-100</v>
      </c>
      <c r="AM1860" s="34">
        <v>0</v>
      </c>
      <c r="AN1860" s="34">
        <v>0</v>
      </c>
      <c r="AO1860" s="34">
        <v>0</v>
      </c>
      <c r="AP1860" s="34">
        <v>0</v>
      </c>
      <c r="AQ1860" s="34">
        <v>0</v>
      </c>
      <c r="AR1860" s="34">
        <v>0</v>
      </c>
      <c r="AS1860" s="34">
        <v>0</v>
      </c>
      <c r="AT1860" s="34">
        <v>3</v>
      </c>
      <c r="AU1860" s="34">
        <v>11</v>
      </c>
      <c r="AV1860" s="52">
        <v>28</v>
      </c>
      <c r="AW1860" s="57">
        <v>0</v>
      </c>
      <c r="AX1860" s="58" t="str">
        <f>IF(Tabela3[[#This Row],[Response]]=1, "Aceitou", "Não aceitou")</f>
        <v>Não aceitou</v>
      </c>
      <c r="AY1860" s="55" t="str">
        <f>Tabela3[[#This Row],[Faixa Recência]] &amp; " | " &amp; Tabela3[[#This Row],[Faixa Gasto]] &amp; " | " &amp; Tabela3[[#This Row],[Faixa ticket médio]]</f>
        <v>46-60 dias | R$ 0-100 | R$ 1–25</v>
      </c>
      <c r="AZ18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0" s="36"/>
    </row>
    <row r="1861" spans="1:54" x14ac:dyDescent="0.25">
      <c r="A1861" s="61">
        <v>1860</v>
      </c>
      <c r="B1861" s="37">
        <v>52413</v>
      </c>
      <c r="C1861" s="34">
        <v>1</v>
      </c>
      <c r="D1861" s="34">
        <v>0</v>
      </c>
      <c r="E1861" s="34">
        <v>67</v>
      </c>
      <c r="F1861" s="58" t="str">
        <f>IF('Base tratada'!$E1861&lt;=15,"0-15 dias",
IF('Base tratada'!$E1861&lt;=30, "16-30 dias",
IF('Base tratada'!$E1861&lt;=45, "31-45 dias",
IF('Base tratada'!$E1861&lt;=60, "46-60 dias",
IF('Base tratada'!$E1861&lt;=75, "61-75 dias", "76-99 dias")))))</f>
        <v>61-75 dias</v>
      </c>
      <c r="G1861" s="38">
        <v>36</v>
      </c>
      <c r="H1861" s="60" t="str">
        <f>IF('Base tratada'!$G1861&lt;=29,"24–29",
IF('Base tratada'!$G1861&lt;=39,"30–39",
IF('Base tratada'!$G1861&lt;=49,"40–49",
IF('Base tratada'!$G1861&lt;=59,"50–59",
IF('Base tratada'!$G1861&lt;=69,"60–69",
"70–80")))))</f>
        <v>30–39</v>
      </c>
      <c r="I1861" s="34">
        <v>2762</v>
      </c>
      <c r="J1861" s="58" t="str">
        <f>IF('Base tratada'!$K1861=1,"Divorciado",
IF('Base tratada'!$L1861=1,"Casado",
IF('Base tratada'!$M1861=1, "Solteiro",
IF('Base tratada'!$N1861=1,"Juntos",
"Viúvo"))))</f>
        <v>Solteiro</v>
      </c>
      <c r="K1861" s="34">
        <v>0</v>
      </c>
      <c r="L1861" s="34">
        <v>0</v>
      </c>
      <c r="M1861" s="34">
        <v>1</v>
      </c>
      <c r="N1861" s="34">
        <v>0</v>
      </c>
      <c r="O1861" s="34">
        <v>0</v>
      </c>
      <c r="P1861" s="34">
        <v>0</v>
      </c>
      <c r="Q1861" s="34">
        <v>0</v>
      </c>
      <c r="R1861" s="34">
        <v>1</v>
      </c>
      <c r="S1861" s="34">
        <v>0</v>
      </c>
      <c r="T1861" s="34">
        <v>0</v>
      </c>
      <c r="U1861" s="35">
        <v>185</v>
      </c>
      <c r="V1861" s="35">
        <v>8</v>
      </c>
      <c r="W1861" s="35">
        <v>133</v>
      </c>
      <c r="X1861" s="35">
        <v>56</v>
      </c>
      <c r="Y1861" s="35">
        <v>56</v>
      </c>
      <c r="Z1861" s="35">
        <v>12</v>
      </c>
      <c r="AA1861" s="34">
        <v>2</v>
      </c>
      <c r="AB1861" s="34">
        <v>7</v>
      </c>
      <c r="AC1861" s="34">
        <v>7</v>
      </c>
      <c r="AD1861" s="34">
        <v>1</v>
      </c>
      <c r="AE1861" s="34">
        <v>7</v>
      </c>
      <c r="AF1861" s="58">
        <f>'Base tratada'!$AC1861+'Base tratada'!$AD1861+'Base tratada'!$AE1861</f>
        <v>15</v>
      </c>
      <c r="AG18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61" s="58" t="str">
        <f>IF('Base tratada'!$AC1861&gt;=MAX('Base tratada'!$AD1861,'Base tratada'!$AE1861),"Web",
IF('Base tratada'!$AD1861&gt;='Base tratada'!$AE1861,"Catalog",
"Store"))</f>
        <v>Web</v>
      </c>
      <c r="AI1861" s="59">
        <f>IF('Base tratada'!$AF1861=0,"0",'Base tratada'!$AK1861/'Base tratada'!$AF1861)</f>
        <v>29.2</v>
      </c>
      <c r="AJ1861" s="59" t="str">
        <f>IF('Base tratada'!$AI1861=0,"R$ 0",
IF('Base tratada'!$AI1861&lt;=25,"R$ 1–25",
IF('Base tratada'!$AI1861&lt;=50,"R$ 26–50",
"+R$ 50")))</f>
        <v>R$ 26–50</v>
      </c>
      <c r="AK1861" s="35">
        <v>438</v>
      </c>
      <c r="AL1861" s="58" t="str">
        <f>IF('Base tratada'!$AK1861&lt;=100,"R$ 0-100",
IF('Base tratada'!$AK1861&lt;=500,"R$ 101-500",
IF('Base tratada'!$AK1861&lt;=1000,"R$ 501-1000",
IF('Base tratada'!$AK1861&lt;=1500,"R$ 1001-1500",
"+R$ 1500"))))</f>
        <v>R$ 101-500</v>
      </c>
      <c r="AM1861" s="34">
        <v>0</v>
      </c>
      <c r="AN1861" s="34">
        <v>0</v>
      </c>
      <c r="AO1861" s="34">
        <v>0</v>
      </c>
      <c r="AP1861" s="34">
        <v>0</v>
      </c>
      <c r="AQ1861" s="34">
        <v>0</v>
      </c>
      <c r="AR1861" s="34">
        <v>0</v>
      </c>
      <c r="AS1861" s="34">
        <v>0</v>
      </c>
      <c r="AT1861" s="34">
        <v>3</v>
      </c>
      <c r="AU1861" s="34">
        <v>11</v>
      </c>
      <c r="AV1861" s="52">
        <v>426</v>
      </c>
      <c r="AW1861" s="57">
        <v>0</v>
      </c>
      <c r="AX1861" s="58" t="str">
        <f>IF(Tabela3[[#This Row],[Response]]=1, "Aceitou", "Não aceitou")</f>
        <v>Não aceitou</v>
      </c>
      <c r="AY1861" s="55" t="str">
        <f>Tabela3[[#This Row],[Faixa Recência]] &amp; " | " &amp; Tabela3[[#This Row],[Faixa Gasto]] &amp; " | " &amp; Tabela3[[#This Row],[Faixa ticket médio]]</f>
        <v>61-75 dias | R$ 101-500 | R$ 26–50</v>
      </c>
      <c r="AZ18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1" s="36"/>
    </row>
    <row r="1862" spans="1:54" x14ac:dyDescent="0.25">
      <c r="A1862" s="61">
        <v>1861</v>
      </c>
      <c r="B1862" s="37">
        <v>44155</v>
      </c>
      <c r="C1862" s="34">
        <v>1</v>
      </c>
      <c r="D1862" s="34">
        <v>1</v>
      </c>
      <c r="E1862" s="34">
        <v>24</v>
      </c>
      <c r="F1862" s="58" t="str">
        <f>IF('Base tratada'!$E1862&lt;=15,"0-15 dias",
IF('Base tratada'!$E1862&lt;=30, "16-30 dias",
IF('Base tratada'!$E1862&lt;=45, "31-45 dias",
IF('Base tratada'!$E1862&lt;=60, "46-60 dias",
IF('Base tratada'!$E1862&lt;=75, "61-75 dias", "76-99 dias")))))</f>
        <v>16-30 dias</v>
      </c>
      <c r="G1862" s="38">
        <v>63</v>
      </c>
      <c r="H1862" s="60" t="str">
        <f>IF('Base tratada'!$G1862&lt;=29,"24–29",
IF('Base tratada'!$G1862&lt;=39,"30–39",
IF('Base tratada'!$G1862&lt;=49,"40–49",
IF('Base tratada'!$G1862&lt;=59,"50–59",
IF('Base tratada'!$G1862&lt;=69,"60–69",
"70–80")))))</f>
        <v>60–69</v>
      </c>
      <c r="I1862" s="34">
        <v>2320</v>
      </c>
      <c r="J1862" s="58" t="str">
        <f>IF('Base tratada'!$K1862=1,"Divorciado",
IF('Base tratada'!$L1862=1,"Casado",
IF('Base tratada'!$M1862=1, "Solteiro",
IF('Base tratada'!$N1862=1,"Juntos",
"Viúvo"))))</f>
        <v>Casado</v>
      </c>
      <c r="K1862" s="34">
        <v>0</v>
      </c>
      <c r="L1862" s="34">
        <v>1</v>
      </c>
      <c r="M1862" s="34">
        <v>0</v>
      </c>
      <c r="N1862" s="34">
        <v>0</v>
      </c>
      <c r="O1862" s="34">
        <v>0</v>
      </c>
      <c r="P1862" s="34">
        <v>0</v>
      </c>
      <c r="Q1862" s="34">
        <v>0</v>
      </c>
      <c r="R1862" s="34">
        <v>0</v>
      </c>
      <c r="S1862" s="34">
        <v>0</v>
      </c>
      <c r="T1862" s="34">
        <v>1</v>
      </c>
      <c r="U1862" s="35">
        <v>22</v>
      </c>
      <c r="V1862" s="35">
        <v>1</v>
      </c>
      <c r="W1862" s="35">
        <v>9</v>
      </c>
      <c r="X1862" s="35">
        <v>0</v>
      </c>
      <c r="Y1862" s="35">
        <v>0</v>
      </c>
      <c r="Z1862" s="35">
        <v>14</v>
      </c>
      <c r="AA1862" s="34">
        <v>1</v>
      </c>
      <c r="AB1862" s="34">
        <v>4</v>
      </c>
      <c r="AC1862" s="34">
        <v>1</v>
      </c>
      <c r="AD1862" s="34">
        <v>1</v>
      </c>
      <c r="AE1862" s="34">
        <v>2</v>
      </c>
      <c r="AF1862" s="58">
        <f>'Base tratada'!$AC1862+'Base tratada'!$AD1862+'Base tratada'!$AE1862</f>
        <v>4</v>
      </c>
      <c r="AG18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62" s="58" t="str">
        <f>IF('Base tratada'!$AC1862&gt;=MAX('Base tratada'!$AD1862,'Base tratada'!$AE1862),"Web",
IF('Base tratada'!$AD1862&gt;='Base tratada'!$AE1862,"Catalog",
"Store"))</f>
        <v>Store</v>
      </c>
      <c r="AI1862" s="59">
        <f>IF('Base tratada'!$AF1862=0,"0",'Base tratada'!$AK1862/'Base tratada'!$AF1862)</f>
        <v>8</v>
      </c>
      <c r="AJ1862" s="59" t="str">
        <f>IF('Base tratada'!$AI1862=0,"R$ 0",
IF('Base tratada'!$AI1862&lt;=25,"R$ 1–25",
IF('Base tratada'!$AI1862&lt;=50,"R$ 26–50",
"+R$ 50")))</f>
        <v>R$ 1–25</v>
      </c>
      <c r="AK1862" s="35">
        <v>32</v>
      </c>
      <c r="AL1862" s="58" t="str">
        <f>IF('Base tratada'!$AK1862&lt;=100,"R$ 0-100",
IF('Base tratada'!$AK1862&lt;=500,"R$ 101-500",
IF('Base tratada'!$AK1862&lt;=1000,"R$ 501-1000",
IF('Base tratada'!$AK1862&lt;=1500,"R$ 1001-1500",
"+R$ 1500"))))</f>
        <v>R$ 0-100</v>
      </c>
      <c r="AM1862" s="34">
        <v>0</v>
      </c>
      <c r="AN1862" s="34">
        <v>0</v>
      </c>
      <c r="AO1862" s="34">
        <v>0</v>
      </c>
      <c r="AP1862" s="34">
        <v>0</v>
      </c>
      <c r="AQ1862" s="34">
        <v>0</v>
      </c>
      <c r="AR1862" s="34">
        <v>0</v>
      </c>
      <c r="AS1862" s="34">
        <v>0</v>
      </c>
      <c r="AT1862" s="34">
        <v>3</v>
      </c>
      <c r="AU1862" s="34">
        <v>11</v>
      </c>
      <c r="AV1862" s="52">
        <v>18</v>
      </c>
      <c r="AW1862" s="57">
        <v>0</v>
      </c>
      <c r="AX1862" s="58" t="str">
        <f>IF(Tabela3[[#This Row],[Response]]=1, "Aceitou", "Não aceitou")</f>
        <v>Não aceitou</v>
      </c>
      <c r="AY1862" s="55" t="str">
        <f>Tabela3[[#This Row],[Faixa Recência]] &amp; " | " &amp; Tabela3[[#This Row],[Faixa Gasto]] &amp; " | " &amp; Tabela3[[#This Row],[Faixa ticket médio]]</f>
        <v>16-30 dias | R$ 0-100 | R$ 1–25</v>
      </c>
      <c r="AZ18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2" s="36"/>
    </row>
    <row r="1863" spans="1:54" x14ac:dyDescent="0.25">
      <c r="A1863" s="61">
        <v>1862</v>
      </c>
      <c r="B1863" s="37">
        <v>86979</v>
      </c>
      <c r="C1863" s="34">
        <v>0</v>
      </c>
      <c r="D1863" s="34">
        <v>0</v>
      </c>
      <c r="E1863" s="34">
        <v>67</v>
      </c>
      <c r="F1863" s="58" t="str">
        <f>IF('Base tratada'!$E1863&lt;=15,"0-15 dias",
IF('Base tratada'!$E1863&lt;=30, "16-30 dias",
IF('Base tratada'!$E1863&lt;=45, "31-45 dias",
IF('Base tratada'!$E1863&lt;=60, "46-60 dias",
IF('Base tratada'!$E1863&lt;=75, "61-75 dias", "76-99 dias")))))</f>
        <v>61-75 dias</v>
      </c>
      <c r="G1863" s="38">
        <v>49</v>
      </c>
      <c r="H1863" s="60" t="str">
        <f>IF('Base tratada'!$G1863&lt;=29,"24–29",
IF('Base tratada'!$G1863&lt;=39,"30–39",
IF('Base tratada'!$G1863&lt;=49,"40–49",
IF('Base tratada'!$G1863&lt;=59,"50–59",
IF('Base tratada'!$G1863&lt;=69,"60–69",
"70–80")))))</f>
        <v>40–49</v>
      </c>
      <c r="I1863" s="34">
        <v>2393</v>
      </c>
      <c r="J1863" s="58" t="str">
        <f>IF('Base tratada'!$K1863=1,"Divorciado",
IF('Base tratada'!$L1863=1,"Casado",
IF('Base tratada'!$M1863=1, "Solteiro",
IF('Base tratada'!$N1863=1,"Juntos",
"Viúvo"))))</f>
        <v>Divorciado</v>
      </c>
      <c r="K1863" s="34">
        <v>1</v>
      </c>
      <c r="L1863" s="34">
        <v>0</v>
      </c>
      <c r="M1863" s="34">
        <v>0</v>
      </c>
      <c r="N1863" s="34">
        <v>0</v>
      </c>
      <c r="O1863" s="34">
        <v>0</v>
      </c>
      <c r="P1863" s="34">
        <v>0</v>
      </c>
      <c r="Q1863" s="34">
        <v>0</v>
      </c>
      <c r="R1863" s="34">
        <v>0</v>
      </c>
      <c r="S1863" s="34">
        <v>0</v>
      </c>
      <c r="T1863" s="34">
        <v>1</v>
      </c>
      <c r="U1863" s="35">
        <v>584</v>
      </c>
      <c r="V1863" s="35">
        <v>100</v>
      </c>
      <c r="W1863" s="35">
        <v>835</v>
      </c>
      <c r="X1863" s="35">
        <v>65</v>
      </c>
      <c r="Y1863" s="35">
        <v>83</v>
      </c>
      <c r="Z1863" s="35">
        <v>35</v>
      </c>
      <c r="AA1863" s="34">
        <v>1</v>
      </c>
      <c r="AB1863" s="34">
        <v>2</v>
      </c>
      <c r="AC1863" s="34">
        <v>5</v>
      </c>
      <c r="AD1863" s="34">
        <v>5</v>
      </c>
      <c r="AE1863" s="34">
        <v>5</v>
      </c>
      <c r="AF1863" s="58">
        <f>'Base tratada'!$AC1863+'Base tratada'!$AD1863+'Base tratada'!$AE1863</f>
        <v>15</v>
      </c>
      <c r="AG18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63" s="58" t="str">
        <f>IF('Base tratada'!$AC1863&gt;=MAX('Base tratada'!$AD1863,'Base tratada'!$AE1863),"Web",
IF('Base tratada'!$AD1863&gt;='Base tratada'!$AE1863,"Catalog",
"Store"))</f>
        <v>Web</v>
      </c>
      <c r="AI1863" s="59">
        <f>IF('Base tratada'!$AF1863=0,"0",'Base tratada'!$AK1863/'Base tratada'!$AF1863)</f>
        <v>111.13333333333334</v>
      </c>
      <c r="AJ1863" s="59" t="str">
        <f>IF('Base tratada'!$AI1863=0,"R$ 0",
IF('Base tratada'!$AI1863&lt;=25,"R$ 1–25",
IF('Base tratada'!$AI1863&lt;=50,"R$ 26–50",
"+R$ 50")))</f>
        <v>+R$ 50</v>
      </c>
      <c r="AK1863" s="35">
        <v>1667</v>
      </c>
      <c r="AL1863" s="58" t="str">
        <f>IF('Base tratada'!$AK1863&lt;=100,"R$ 0-100",
IF('Base tratada'!$AK1863&lt;=500,"R$ 101-500",
IF('Base tratada'!$AK1863&lt;=1000,"R$ 501-1000",
IF('Base tratada'!$AK1863&lt;=1500,"R$ 1001-1500",
"+R$ 1500"))))</f>
        <v>+R$ 1500</v>
      </c>
      <c r="AM1863" s="34">
        <v>0</v>
      </c>
      <c r="AN1863" s="34">
        <v>0</v>
      </c>
      <c r="AO1863" s="34">
        <v>1</v>
      </c>
      <c r="AP1863" s="34">
        <v>0</v>
      </c>
      <c r="AQ1863" s="34">
        <v>0</v>
      </c>
      <c r="AR1863" s="34">
        <v>1</v>
      </c>
      <c r="AS1863" s="34">
        <v>0</v>
      </c>
      <c r="AT1863" s="34">
        <v>3</v>
      </c>
      <c r="AU1863" s="34">
        <v>11</v>
      </c>
      <c r="AV1863" s="52">
        <v>1632</v>
      </c>
      <c r="AW1863" s="57">
        <v>1</v>
      </c>
      <c r="AX1863" s="58" t="str">
        <f>IF(Tabela3[[#This Row],[Response]]=1, "Aceitou", "Não aceitou")</f>
        <v>Aceitou</v>
      </c>
      <c r="AY1863" s="55" t="str">
        <f>Tabela3[[#This Row],[Faixa Recência]] &amp; " | " &amp; Tabela3[[#This Row],[Faixa Gasto]] &amp; " | " &amp; Tabela3[[#This Row],[Faixa ticket médio]]</f>
        <v>61-75 dias | +R$ 1500 | +R$ 50</v>
      </c>
      <c r="AZ18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3" s="36"/>
    </row>
    <row r="1864" spans="1:54" x14ac:dyDescent="0.25">
      <c r="A1864" s="61">
        <v>1863</v>
      </c>
      <c r="B1864" s="37">
        <v>76532</v>
      </c>
      <c r="C1864" s="34">
        <v>1</v>
      </c>
      <c r="D1864" s="34">
        <v>1</v>
      </c>
      <c r="E1864" s="34">
        <v>38</v>
      </c>
      <c r="F1864" s="58" t="str">
        <f>IF('Base tratada'!$E1864&lt;=15,"0-15 dias",
IF('Base tratada'!$E1864&lt;=30, "16-30 dias",
IF('Base tratada'!$E1864&lt;=45, "31-45 dias",
IF('Base tratada'!$E1864&lt;=60, "46-60 dias",
IF('Base tratada'!$E1864&lt;=75, "61-75 dias", "76-99 dias")))))</f>
        <v>31-45 dias</v>
      </c>
      <c r="G1864" s="38">
        <v>45</v>
      </c>
      <c r="H1864" s="60" t="str">
        <f>IF('Base tratada'!$G1864&lt;=29,"24–29",
IF('Base tratada'!$G1864&lt;=39,"30–39",
IF('Base tratada'!$G1864&lt;=49,"40–49",
IF('Base tratada'!$G1864&lt;=59,"50–59",
IF('Base tratada'!$G1864&lt;=69,"60–69",
"70–80")))))</f>
        <v>40–49</v>
      </c>
      <c r="I1864" s="34">
        <v>2452</v>
      </c>
      <c r="J1864" s="58" t="str">
        <f>IF('Base tratada'!$K1864=1,"Divorciado",
IF('Base tratada'!$L1864=1,"Casado",
IF('Base tratada'!$M1864=1, "Solteiro",
IF('Base tratada'!$N1864=1,"Juntos",
"Viúvo"))))</f>
        <v>Juntos</v>
      </c>
      <c r="K1864" s="34">
        <v>0</v>
      </c>
      <c r="L1864" s="34">
        <v>0</v>
      </c>
      <c r="M1864" s="34">
        <v>0</v>
      </c>
      <c r="N1864" s="34">
        <v>1</v>
      </c>
      <c r="O1864" s="34">
        <v>0</v>
      </c>
      <c r="P1864" s="34">
        <v>0</v>
      </c>
      <c r="Q1864" s="34">
        <v>0</v>
      </c>
      <c r="R1864" s="34">
        <v>1</v>
      </c>
      <c r="S1864" s="34">
        <v>0</v>
      </c>
      <c r="T1864" s="34">
        <v>0</v>
      </c>
      <c r="U1864" s="35">
        <v>355</v>
      </c>
      <c r="V1864" s="35">
        <v>30</v>
      </c>
      <c r="W1864" s="35">
        <v>177</v>
      </c>
      <c r="X1864" s="35">
        <v>90</v>
      </c>
      <c r="Y1864" s="35">
        <v>138</v>
      </c>
      <c r="Z1864" s="35">
        <v>30</v>
      </c>
      <c r="AA1864" s="34">
        <v>4</v>
      </c>
      <c r="AB1864" s="34">
        <v>5</v>
      </c>
      <c r="AC1864" s="34">
        <v>9</v>
      </c>
      <c r="AD1864" s="34">
        <v>5</v>
      </c>
      <c r="AE1864" s="34">
        <v>7</v>
      </c>
      <c r="AF1864" s="58">
        <f>'Base tratada'!$AC1864+'Base tratada'!$AD1864+'Base tratada'!$AE1864</f>
        <v>21</v>
      </c>
      <c r="AG18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64" s="58" t="str">
        <f>IF('Base tratada'!$AC1864&gt;=MAX('Base tratada'!$AD1864,'Base tratada'!$AE1864),"Web",
IF('Base tratada'!$AD1864&gt;='Base tratada'!$AE1864,"Catalog",
"Store"))</f>
        <v>Web</v>
      </c>
      <c r="AI1864" s="59">
        <f>IF('Base tratada'!$AF1864=0,"0",'Base tratada'!$AK1864/'Base tratada'!$AF1864)</f>
        <v>37.61904761904762</v>
      </c>
      <c r="AJ1864" s="59" t="str">
        <f>IF('Base tratada'!$AI1864=0,"R$ 0",
IF('Base tratada'!$AI1864&lt;=25,"R$ 1–25",
IF('Base tratada'!$AI1864&lt;=50,"R$ 26–50",
"+R$ 50")))</f>
        <v>R$ 26–50</v>
      </c>
      <c r="AK1864" s="35">
        <v>790</v>
      </c>
      <c r="AL1864" s="58" t="str">
        <f>IF('Base tratada'!$AK1864&lt;=100,"R$ 0-100",
IF('Base tratada'!$AK1864&lt;=500,"R$ 101-500",
IF('Base tratada'!$AK1864&lt;=1000,"R$ 501-1000",
IF('Base tratada'!$AK1864&lt;=1500,"R$ 1001-1500",
"+R$ 1500"))))</f>
        <v>R$ 501-1000</v>
      </c>
      <c r="AM1864" s="34">
        <v>0</v>
      </c>
      <c r="AN1864" s="34">
        <v>0</v>
      </c>
      <c r="AO1864" s="34">
        <v>0</v>
      </c>
      <c r="AP1864" s="34">
        <v>0</v>
      </c>
      <c r="AQ1864" s="34">
        <v>0</v>
      </c>
      <c r="AR1864" s="34">
        <v>0</v>
      </c>
      <c r="AS1864" s="34">
        <v>0</v>
      </c>
      <c r="AT1864" s="34">
        <v>3</v>
      </c>
      <c r="AU1864" s="34">
        <v>11</v>
      </c>
      <c r="AV1864" s="52">
        <v>760</v>
      </c>
      <c r="AW1864" s="57">
        <v>0</v>
      </c>
      <c r="AX1864" s="58" t="str">
        <f>IF(Tabela3[[#This Row],[Response]]=1, "Aceitou", "Não aceitou")</f>
        <v>Não aceitou</v>
      </c>
      <c r="AY1864" s="55" t="str">
        <f>Tabela3[[#This Row],[Faixa Recência]] &amp; " | " &amp; Tabela3[[#This Row],[Faixa Gasto]] &amp; " | " &amp; Tabela3[[#This Row],[Faixa ticket médio]]</f>
        <v>31-45 dias | R$ 501-1000 | R$ 26–50</v>
      </c>
      <c r="AZ18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4" s="36"/>
    </row>
    <row r="1865" spans="1:54" x14ac:dyDescent="0.25">
      <c r="A1865" s="61">
        <v>1864</v>
      </c>
      <c r="B1865" s="37">
        <v>42081</v>
      </c>
      <c r="C1865" s="34">
        <v>1</v>
      </c>
      <c r="D1865" s="34">
        <v>0</v>
      </c>
      <c r="E1865" s="34">
        <v>86</v>
      </c>
      <c r="F1865" s="58" t="str">
        <f>IF('Base tratada'!$E1865&lt;=15,"0-15 dias",
IF('Base tratada'!$E1865&lt;=30, "16-30 dias",
IF('Base tratada'!$E1865&lt;=45, "31-45 dias",
IF('Base tratada'!$E1865&lt;=60, "46-60 dias",
IF('Base tratada'!$E1865&lt;=75, "61-75 dias", "76-99 dias")))))</f>
        <v>76-99 dias</v>
      </c>
      <c r="G1865" s="38">
        <v>38</v>
      </c>
      <c r="H1865" s="60" t="str">
        <f>IF('Base tratada'!$G1865&lt;=29,"24–29",
IF('Base tratada'!$G1865&lt;=39,"30–39",
IF('Base tratada'!$G1865&lt;=49,"40–49",
IF('Base tratada'!$G1865&lt;=59,"50–59",
IF('Base tratada'!$G1865&lt;=69,"60–69",
"70–80")))))</f>
        <v>30–39</v>
      </c>
      <c r="I1865" s="34">
        <v>2647</v>
      </c>
      <c r="J1865" s="58" t="str">
        <f>IF('Base tratada'!$K1865=1,"Divorciado",
IF('Base tratada'!$L1865=1,"Casado",
IF('Base tratada'!$M1865=1, "Solteiro",
IF('Base tratada'!$N1865=1,"Juntos",
"Viúvo"))))</f>
        <v>Casado</v>
      </c>
      <c r="K1865" s="34">
        <v>0</v>
      </c>
      <c r="L1865" s="34">
        <v>1</v>
      </c>
      <c r="M1865" s="34">
        <v>0</v>
      </c>
      <c r="N1865" s="34">
        <v>0</v>
      </c>
      <c r="O1865" s="34">
        <v>0</v>
      </c>
      <c r="P1865" s="34">
        <v>0</v>
      </c>
      <c r="Q1865" s="34">
        <v>0</v>
      </c>
      <c r="R1865" s="34">
        <v>1</v>
      </c>
      <c r="S1865" s="34">
        <v>0</v>
      </c>
      <c r="T1865" s="34">
        <v>0</v>
      </c>
      <c r="U1865" s="35">
        <v>175</v>
      </c>
      <c r="V1865" s="35">
        <v>10</v>
      </c>
      <c r="W1865" s="35">
        <v>110</v>
      </c>
      <c r="X1865" s="35">
        <v>54</v>
      </c>
      <c r="Y1865" s="35">
        <v>6</v>
      </c>
      <c r="Z1865" s="35">
        <v>27</v>
      </c>
      <c r="AA1865" s="34">
        <v>2</v>
      </c>
      <c r="AB1865" s="34">
        <v>6</v>
      </c>
      <c r="AC1865" s="34">
        <v>6</v>
      </c>
      <c r="AD1865" s="34">
        <v>3</v>
      </c>
      <c r="AE1865" s="34">
        <v>4</v>
      </c>
      <c r="AF1865" s="58">
        <f>'Base tratada'!$AC1865+'Base tratada'!$AD1865+'Base tratada'!$AE1865</f>
        <v>13</v>
      </c>
      <c r="AG18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65" s="58" t="str">
        <f>IF('Base tratada'!$AC1865&gt;=MAX('Base tratada'!$AD1865,'Base tratada'!$AE1865),"Web",
IF('Base tratada'!$AD1865&gt;='Base tratada'!$AE1865,"Catalog",
"Store"))</f>
        <v>Web</v>
      </c>
      <c r="AI1865" s="59">
        <f>IF('Base tratada'!$AF1865=0,"0",'Base tratada'!$AK1865/'Base tratada'!$AF1865)</f>
        <v>27.307692307692307</v>
      </c>
      <c r="AJ1865" s="59" t="str">
        <f>IF('Base tratada'!$AI1865=0,"R$ 0",
IF('Base tratada'!$AI1865&lt;=25,"R$ 1–25",
IF('Base tratada'!$AI1865&lt;=50,"R$ 26–50",
"+R$ 50")))</f>
        <v>R$ 26–50</v>
      </c>
      <c r="AK1865" s="35">
        <v>355</v>
      </c>
      <c r="AL1865" s="58" t="str">
        <f>IF('Base tratada'!$AK1865&lt;=100,"R$ 0-100",
IF('Base tratada'!$AK1865&lt;=500,"R$ 101-500",
IF('Base tratada'!$AK1865&lt;=1000,"R$ 501-1000",
IF('Base tratada'!$AK1865&lt;=1500,"R$ 1001-1500",
"+R$ 1500"))))</f>
        <v>R$ 101-500</v>
      </c>
      <c r="AM1865" s="34">
        <v>0</v>
      </c>
      <c r="AN1865" s="34">
        <v>0</v>
      </c>
      <c r="AO1865" s="34">
        <v>1</v>
      </c>
      <c r="AP1865" s="34">
        <v>0</v>
      </c>
      <c r="AQ1865" s="34">
        <v>0</v>
      </c>
      <c r="AR1865" s="34">
        <v>1</v>
      </c>
      <c r="AS1865" s="34">
        <v>0</v>
      </c>
      <c r="AT1865" s="34">
        <v>3</v>
      </c>
      <c r="AU1865" s="34">
        <v>11</v>
      </c>
      <c r="AV1865" s="52">
        <v>328</v>
      </c>
      <c r="AW1865" s="57">
        <v>0</v>
      </c>
      <c r="AX1865" s="58" t="str">
        <f>IF(Tabela3[[#This Row],[Response]]=1, "Aceitou", "Não aceitou")</f>
        <v>Não aceitou</v>
      </c>
      <c r="AY1865" s="55" t="str">
        <f>Tabela3[[#This Row],[Faixa Recência]] &amp; " | " &amp; Tabela3[[#This Row],[Faixa Gasto]] &amp; " | " &amp; Tabela3[[#This Row],[Faixa ticket médio]]</f>
        <v>76-99 dias | R$ 101-500 | R$ 26–50</v>
      </c>
      <c r="AZ18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5" s="36"/>
    </row>
    <row r="1866" spans="1:54" x14ac:dyDescent="0.25">
      <c r="A1866" s="61">
        <v>1865</v>
      </c>
      <c r="B1866" s="37">
        <v>67546</v>
      </c>
      <c r="C1866" s="34">
        <v>0</v>
      </c>
      <c r="D1866" s="34">
        <v>0</v>
      </c>
      <c r="E1866" s="34">
        <v>90</v>
      </c>
      <c r="F1866" s="58" t="str">
        <f>IF('Base tratada'!$E1866&lt;=15,"0-15 dias",
IF('Base tratada'!$E1866&lt;=30, "16-30 dias",
IF('Base tratada'!$E1866&lt;=45, "31-45 dias",
IF('Base tratada'!$E1866&lt;=60, "46-60 dias",
IF('Base tratada'!$E1866&lt;=75, "61-75 dias", "76-99 dias")))))</f>
        <v>76-99 dias</v>
      </c>
      <c r="G1866" s="38">
        <v>32</v>
      </c>
      <c r="H1866" s="60" t="str">
        <f>IF('Base tratada'!$G1866&lt;=29,"24–29",
IF('Base tratada'!$G1866&lt;=39,"30–39",
IF('Base tratada'!$G1866&lt;=49,"40–49",
IF('Base tratada'!$G1866&lt;=59,"50–59",
IF('Base tratada'!$G1866&lt;=69,"60–69",
"70–80")))))</f>
        <v>30–39</v>
      </c>
      <c r="I1866" s="34">
        <v>2826</v>
      </c>
      <c r="J1866" s="58" t="str">
        <f>IF('Base tratada'!$K1866=1,"Divorciado",
IF('Base tratada'!$L1866=1,"Casado",
IF('Base tratada'!$M1866=1, "Solteiro",
IF('Base tratada'!$N1866=1,"Juntos",
"Viúvo"))))</f>
        <v>Casado</v>
      </c>
      <c r="K1866" s="34">
        <v>0</v>
      </c>
      <c r="L1866" s="34">
        <v>1</v>
      </c>
      <c r="M1866" s="34">
        <v>0</v>
      </c>
      <c r="N1866" s="34">
        <v>0</v>
      </c>
      <c r="O1866" s="34">
        <v>0</v>
      </c>
      <c r="P1866" s="34">
        <v>0</v>
      </c>
      <c r="Q1866" s="34">
        <v>0</v>
      </c>
      <c r="R1866" s="34">
        <v>0</v>
      </c>
      <c r="S1866" s="34">
        <v>0</v>
      </c>
      <c r="T1866" s="34">
        <v>1</v>
      </c>
      <c r="U1866" s="35">
        <v>864</v>
      </c>
      <c r="V1866" s="35">
        <v>134</v>
      </c>
      <c r="W1866" s="35">
        <v>768</v>
      </c>
      <c r="X1866" s="35">
        <v>150</v>
      </c>
      <c r="Y1866" s="35">
        <v>38</v>
      </c>
      <c r="Z1866" s="35">
        <v>172</v>
      </c>
      <c r="AA1866" s="34">
        <v>1</v>
      </c>
      <c r="AB1866" s="34">
        <v>3</v>
      </c>
      <c r="AC1866" s="34">
        <v>4</v>
      </c>
      <c r="AD1866" s="34">
        <v>10</v>
      </c>
      <c r="AE1866" s="34">
        <v>5</v>
      </c>
      <c r="AF1866" s="58">
        <f>'Base tratada'!$AC1866+'Base tratada'!$AD1866+'Base tratada'!$AE1866</f>
        <v>19</v>
      </c>
      <c r="AG18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66" s="58" t="str">
        <f>IF('Base tratada'!$AC1866&gt;=MAX('Base tratada'!$AD1866,'Base tratada'!$AE1866),"Web",
IF('Base tratada'!$AD1866&gt;='Base tratada'!$AE1866,"Catalog",
"Store"))</f>
        <v>Catalog</v>
      </c>
      <c r="AI1866" s="59">
        <f>IF('Base tratada'!$AF1866=0,"0",'Base tratada'!$AK1866/'Base tratada'!$AF1866)</f>
        <v>102.84210526315789</v>
      </c>
      <c r="AJ1866" s="59" t="str">
        <f>IF('Base tratada'!$AI1866=0,"R$ 0",
IF('Base tratada'!$AI1866&lt;=25,"R$ 1–25",
IF('Base tratada'!$AI1866&lt;=50,"R$ 26–50",
"+R$ 50")))</f>
        <v>+R$ 50</v>
      </c>
      <c r="AK1866" s="35">
        <v>1954</v>
      </c>
      <c r="AL1866" s="58" t="str">
        <f>IF('Base tratada'!$AK1866&lt;=100,"R$ 0-100",
IF('Base tratada'!$AK1866&lt;=500,"R$ 101-500",
IF('Base tratada'!$AK1866&lt;=1000,"R$ 501-1000",
IF('Base tratada'!$AK1866&lt;=1500,"R$ 1001-1500",
"+R$ 1500"))))</f>
        <v>+R$ 1500</v>
      </c>
      <c r="AM1866" s="34">
        <v>0</v>
      </c>
      <c r="AN1866" s="34">
        <v>0</v>
      </c>
      <c r="AO1866" s="34">
        <v>0</v>
      </c>
      <c r="AP1866" s="34">
        <v>0</v>
      </c>
      <c r="AQ1866" s="34">
        <v>0</v>
      </c>
      <c r="AR1866" s="34">
        <v>0</v>
      </c>
      <c r="AS1866" s="34">
        <v>0</v>
      </c>
      <c r="AT1866" s="34">
        <v>3</v>
      </c>
      <c r="AU1866" s="34">
        <v>11</v>
      </c>
      <c r="AV1866" s="52">
        <v>1782</v>
      </c>
      <c r="AW1866" s="57">
        <v>0</v>
      </c>
      <c r="AX1866" s="58" t="str">
        <f>IF(Tabela3[[#This Row],[Response]]=1, "Aceitou", "Não aceitou")</f>
        <v>Não aceitou</v>
      </c>
      <c r="AY1866" s="55" t="str">
        <f>Tabela3[[#This Row],[Faixa Recência]] &amp; " | " &amp; Tabela3[[#This Row],[Faixa Gasto]] &amp; " | " &amp; Tabela3[[#This Row],[Faixa ticket médio]]</f>
        <v>76-99 dias | +R$ 1500 | +R$ 50</v>
      </c>
      <c r="AZ18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6" s="36"/>
    </row>
    <row r="1867" spans="1:54" x14ac:dyDescent="0.25">
      <c r="A1867" s="61">
        <v>1866</v>
      </c>
      <c r="B1867" s="37">
        <v>88420</v>
      </c>
      <c r="C1867" s="34">
        <v>0</v>
      </c>
      <c r="D1867" s="34">
        <v>0</v>
      </c>
      <c r="E1867" s="34">
        <v>87</v>
      </c>
      <c r="F1867" s="58" t="str">
        <f>IF('Base tratada'!$E1867&lt;=15,"0-15 dias",
IF('Base tratada'!$E1867&lt;=30, "16-30 dias",
IF('Base tratada'!$E1867&lt;=45, "31-45 dias",
IF('Base tratada'!$E1867&lt;=60, "46-60 dias",
IF('Base tratada'!$E1867&lt;=75, "61-75 dias", "76-99 dias")))))</f>
        <v>76-99 dias</v>
      </c>
      <c r="G1867" s="38">
        <v>31</v>
      </c>
      <c r="H1867" s="60" t="str">
        <f>IF('Base tratada'!$G1867&lt;=29,"24–29",
IF('Base tratada'!$G1867&lt;=39,"30–39",
IF('Base tratada'!$G1867&lt;=49,"40–49",
IF('Base tratada'!$G1867&lt;=59,"50–59",
IF('Base tratada'!$G1867&lt;=69,"60–69",
"70–80")))))</f>
        <v>30–39</v>
      </c>
      <c r="I1867" s="34">
        <v>2217</v>
      </c>
      <c r="J1867" s="58" t="str">
        <f>IF('Base tratada'!$K1867=1,"Divorciado",
IF('Base tratada'!$L1867=1,"Casado",
IF('Base tratada'!$M1867=1, "Solteiro",
IF('Base tratada'!$N1867=1,"Juntos",
"Viúvo"))))</f>
        <v>Juntos</v>
      </c>
      <c r="K1867" s="34">
        <v>0</v>
      </c>
      <c r="L1867" s="34">
        <v>0</v>
      </c>
      <c r="M1867" s="34">
        <v>0</v>
      </c>
      <c r="N1867" s="34">
        <v>1</v>
      </c>
      <c r="O1867" s="34">
        <v>0</v>
      </c>
      <c r="P1867" s="34">
        <v>0</v>
      </c>
      <c r="Q1867" s="34">
        <v>0</v>
      </c>
      <c r="R1867" s="34">
        <v>0</v>
      </c>
      <c r="S1867" s="34">
        <v>1</v>
      </c>
      <c r="T1867" s="34">
        <v>0</v>
      </c>
      <c r="U1867" s="35">
        <v>957</v>
      </c>
      <c r="V1867" s="35">
        <v>153</v>
      </c>
      <c r="W1867" s="35">
        <v>612</v>
      </c>
      <c r="X1867" s="35">
        <v>99</v>
      </c>
      <c r="Y1867" s="35">
        <v>95</v>
      </c>
      <c r="Z1867" s="35">
        <v>153</v>
      </c>
      <c r="AA1867" s="34">
        <v>1</v>
      </c>
      <c r="AB1867" s="34">
        <v>1</v>
      </c>
      <c r="AC1867" s="34">
        <v>4</v>
      </c>
      <c r="AD1867" s="34">
        <v>7</v>
      </c>
      <c r="AE1867" s="34">
        <v>8</v>
      </c>
      <c r="AF1867" s="58">
        <f>'Base tratada'!$AC1867+'Base tratada'!$AD1867+'Base tratada'!$AE1867</f>
        <v>19</v>
      </c>
      <c r="AG18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67" s="58" t="str">
        <f>IF('Base tratada'!$AC1867&gt;=MAX('Base tratada'!$AD1867,'Base tratada'!$AE1867),"Web",
IF('Base tratada'!$AD1867&gt;='Base tratada'!$AE1867,"Catalog",
"Store"))</f>
        <v>Store</v>
      </c>
      <c r="AI1867" s="59">
        <f>IF('Base tratada'!$AF1867=0,"0",'Base tratada'!$AK1867/'Base tratada'!$AF1867)</f>
        <v>100.84210526315789</v>
      </c>
      <c r="AJ1867" s="59" t="str">
        <f>IF('Base tratada'!$AI1867=0,"R$ 0",
IF('Base tratada'!$AI1867&lt;=25,"R$ 1–25",
IF('Base tratada'!$AI1867&lt;=50,"R$ 26–50",
"+R$ 50")))</f>
        <v>+R$ 50</v>
      </c>
      <c r="AK1867" s="35">
        <v>1916</v>
      </c>
      <c r="AL1867" s="58" t="str">
        <f>IF('Base tratada'!$AK1867&lt;=100,"R$ 0-100",
IF('Base tratada'!$AK1867&lt;=500,"R$ 101-500",
IF('Base tratada'!$AK1867&lt;=1000,"R$ 501-1000",
IF('Base tratada'!$AK1867&lt;=1500,"R$ 1001-1500",
"+R$ 1500"))))</f>
        <v>+R$ 1500</v>
      </c>
      <c r="AM1867" s="34">
        <v>1</v>
      </c>
      <c r="AN1867" s="34">
        <v>0</v>
      </c>
      <c r="AO1867" s="34">
        <v>1</v>
      </c>
      <c r="AP1867" s="34">
        <v>0</v>
      </c>
      <c r="AQ1867" s="34">
        <v>1</v>
      </c>
      <c r="AR1867" s="34">
        <v>3</v>
      </c>
      <c r="AS1867" s="34">
        <v>0</v>
      </c>
      <c r="AT1867" s="34">
        <v>3</v>
      </c>
      <c r="AU1867" s="34">
        <v>11</v>
      </c>
      <c r="AV1867" s="52">
        <v>1763</v>
      </c>
      <c r="AW1867" s="57">
        <v>0</v>
      </c>
      <c r="AX1867" s="58" t="str">
        <f>IF(Tabela3[[#This Row],[Response]]=1, "Aceitou", "Não aceitou")</f>
        <v>Não aceitou</v>
      </c>
      <c r="AY1867" s="55" t="str">
        <f>Tabela3[[#This Row],[Faixa Recência]] &amp; " | " &amp; Tabela3[[#This Row],[Faixa Gasto]] &amp; " | " &amp; Tabela3[[#This Row],[Faixa ticket médio]]</f>
        <v>76-99 dias | +R$ 1500 | +R$ 50</v>
      </c>
      <c r="AZ18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7" s="36"/>
    </row>
    <row r="1868" spans="1:54" x14ac:dyDescent="0.25">
      <c r="A1868" s="61">
        <v>1867</v>
      </c>
      <c r="B1868" s="37">
        <v>31158</v>
      </c>
      <c r="C1868" s="34">
        <v>1</v>
      </c>
      <c r="D1868" s="34">
        <v>0</v>
      </c>
      <c r="E1868" s="34">
        <v>62</v>
      </c>
      <c r="F1868" s="58" t="str">
        <f>IF('Base tratada'!$E1868&lt;=15,"0-15 dias",
IF('Base tratada'!$E1868&lt;=30, "16-30 dias",
IF('Base tratada'!$E1868&lt;=45, "31-45 dias",
IF('Base tratada'!$E1868&lt;=60, "46-60 dias",
IF('Base tratada'!$E1868&lt;=75, "61-75 dias", "76-99 dias")))))</f>
        <v>61-75 dias</v>
      </c>
      <c r="G1868" s="38">
        <v>35</v>
      </c>
      <c r="H1868" s="60" t="str">
        <f>IF('Base tratada'!$G1868&lt;=29,"24–29",
IF('Base tratada'!$G1868&lt;=39,"30–39",
IF('Base tratada'!$G1868&lt;=49,"40–49",
IF('Base tratada'!$G1868&lt;=59,"50–59",
IF('Base tratada'!$G1868&lt;=69,"60–69",
"70–80")))))</f>
        <v>30–39</v>
      </c>
      <c r="I1868" s="34">
        <v>2677</v>
      </c>
      <c r="J1868" s="58" t="str">
        <f>IF('Base tratada'!$K1868=1,"Divorciado",
IF('Base tratada'!$L1868=1,"Casado",
IF('Base tratada'!$M1868=1, "Solteiro",
IF('Base tratada'!$N1868=1,"Juntos",
"Viúvo"))))</f>
        <v>Casado</v>
      </c>
      <c r="K1868" s="34">
        <v>0</v>
      </c>
      <c r="L1868" s="34">
        <v>1</v>
      </c>
      <c r="M1868" s="34">
        <v>0</v>
      </c>
      <c r="N1868" s="34">
        <v>0</v>
      </c>
      <c r="O1868" s="34">
        <v>0</v>
      </c>
      <c r="P1868" s="34">
        <v>0</v>
      </c>
      <c r="Q1868" s="34">
        <v>0</v>
      </c>
      <c r="R1868" s="34">
        <v>1</v>
      </c>
      <c r="S1868" s="34">
        <v>0</v>
      </c>
      <c r="T1868" s="34">
        <v>0</v>
      </c>
      <c r="U1868" s="35">
        <v>25</v>
      </c>
      <c r="V1868" s="35">
        <v>6</v>
      </c>
      <c r="W1868" s="35">
        <v>16</v>
      </c>
      <c r="X1868" s="35">
        <v>20</v>
      </c>
      <c r="Y1868" s="35">
        <v>0</v>
      </c>
      <c r="Z1868" s="35">
        <v>5</v>
      </c>
      <c r="AA1868" s="34">
        <v>2</v>
      </c>
      <c r="AB1868" s="34">
        <v>8</v>
      </c>
      <c r="AC1868" s="34">
        <v>2</v>
      </c>
      <c r="AD1868" s="34">
        <v>0</v>
      </c>
      <c r="AE1868" s="34">
        <v>3</v>
      </c>
      <c r="AF1868" s="58">
        <f>'Base tratada'!$AC1868+'Base tratada'!$AD1868+'Base tratada'!$AE1868</f>
        <v>5</v>
      </c>
      <c r="AG18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68" s="58" t="str">
        <f>IF('Base tratada'!$AC1868&gt;=MAX('Base tratada'!$AD1868,'Base tratada'!$AE1868),"Web",
IF('Base tratada'!$AD1868&gt;='Base tratada'!$AE1868,"Catalog",
"Store"))</f>
        <v>Store</v>
      </c>
      <c r="AI1868" s="59">
        <f>IF('Base tratada'!$AF1868=0,"0",'Base tratada'!$AK1868/'Base tratada'!$AF1868)</f>
        <v>13.4</v>
      </c>
      <c r="AJ1868" s="59" t="str">
        <f>IF('Base tratada'!$AI1868=0,"R$ 0",
IF('Base tratada'!$AI1868&lt;=25,"R$ 1–25",
IF('Base tratada'!$AI1868&lt;=50,"R$ 26–50",
"+R$ 50")))</f>
        <v>R$ 1–25</v>
      </c>
      <c r="AK1868" s="35">
        <v>67</v>
      </c>
      <c r="AL1868" s="58" t="str">
        <f>IF('Base tratada'!$AK1868&lt;=100,"R$ 0-100",
IF('Base tratada'!$AK1868&lt;=500,"R$ 101-500",
IF('Base tratada'!$AK1868&lt;=1000,"R$ 501-1000",
IF('Base tratada'!$AK1868&lt;=1500,"R$ 1001-1500",
"+R$ 1500"))))</f>
        <v>R$ 0-100</v>
      </c>
      <c r="AM1868" s="34">
        <v>0</v>
      </c>
      <c r="AN1868" s="34">
        <v>0</v>
      </c>
      <c r="AO1868" s="34">
        <v>0</v>
      </c>
      <c r="AP1868" s="34">
        <v>0</v>
      </c>
      <c r="AQ1868" s="34">
        <v>0</v>
      </c>
      <c r="AR1868" s="34">
        <v>0</v>
      </c>
      <c r="AS1868" s="34">
        <v>0</v>
      </c>
      <c r="AT1868" s="34">
        <v>3</v>
      </c>
      <c r="AU1868" s="34">
        <v>11</v>
      </c>
      <c r="AV1868" s="52">
        <v>62</v>
      </c>
      <c r="AW1868" s="57">
        <v>0</v>
      </c>
      <c r="AX1868" s="58" t="str">
        <f>IF(Tabela3[[#This Row],[Response]]=1, "Aceitou", "Não aceitou")</f>
        <v>Não aceitou</v>
      </c>
      <c r="AY1868" s="55" t="str">
        <f>Tabela3[[#This Row],[Faixa Recência]] &amp; " | " &amp; Tabela3[[#This Row],[Faixa Gasto]] &amp; " | " &amp; Tabela3[[#This Row],[Faixa ticket médio]]</f>
        <v>61-75 dias | R$ 0-100 | R$ 1–25</v>
      </c>
      <c r="AZ18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8" s="36"/>
    </row>
    <row r="1869" spans="1:54" x14ac:dyDescent="0.25">
      <c r="A1869" s="61">
        <v>1868</v>
      </c>
      <c r="B1869" s="37">
        <v>61671</v>
      </c>
      <c r="C1869" s="34">
        <v>0</v>
      </c>
      <c r="D1869" s="34">
        <v>1</v>
      </c>
      <c r="E1869" s="34">
        <v>23</v>
      </c>
      <c r="F1869" s="58" t="str">
        <f>IF('Base tratada'!$E1869&lt;=15,"0-15 dias",
IF('Base tratada'!$E1869&lt;=30, "16-30 dias",
IF('Base tratada'!$E1869&lt;=45, "31-45 dias",
IF('Base tratada'!$E1869&lt;=60, "46-60 dias",
IF('Base tratada'!$E1869&lt;=75, "61-75 dias", "76-99 dias")))))</f>
        <v>16-30 dias</v>
      </c>
      <c r="G1869" s="38">
        <v>52</v>
      </c>
      <c r="H1869" s="60" t="str">
        <f>IF('Base tratada'!$G1869&lt;=29,"24–29",
IF('Base tratada'!$G1869&lt;=39,"30–39",
IF('Base tratada'!$G1869&lt;=49,"40–49",
IF('Base tratada'!$G1869&lt;=59,"50–59",
IF('Base tratada'!$G1869&lt;=69,"60–69",
"70–80")))))</f>
        <v>50–59</v>
      </c>
      <c r="I1869" s="34">
        <v>2185</v>
      </c>
      <c r="J1869" s="58" t="str">
        <f>IF('Base tratada'!$K1869=1,"Divorciado",
IF('Base tratada'!$L1869=1,"Casado",
IF('Base tratada'!$M1869=1, "Solteiro",
IF('Base tratada'!$N1869=1,"Juntos",
"Viúvo"))))</f>
        <v>Divorciado</v>
      </c>
      <c r="K1869" s="34">
        <v>1</v>
      </c>
      <c r="L1869" s="34">
        <v>0</v>
      </c>
      <c r="M1869" s="34">
        <v>0</v>
      </c>
      <c r="N1869" s="34">
        <v>0</v>
      </c>
      <c r="O1869" s="34">
        <v>0</v>
      </c>
      <c r="P1869" s="34">
        <v>0</v>
      </c>
      <c r="Q1869" s="34">
        <v>0</v>
      </c>
      <c r="R1869" s="34">
        <v>1</v>
      </c>
      <c r="S1869" s="34">
        <v>0</v>
      </c>
      <c r="T1869" s="34">
        <v>0</v>
      </c>
      <c r="U1869" s="35">
        <v>641</v>
      </c>
      <c r="V1869" s="35">
        <v>7</v>
      </c>
      <c r="W1869" s="35">
        <v>56</v>
      </c>
      <c r="X1869" s="35">
        <v>0</v>
      </c>
      <c r="Y1869" s="35">
        <v>0</v>
      </c>
      <c r="Z1869" s="35">
        <v>28</v>
      </c>
      <c r="AA1869" s="34">
        <v>8</v>
      </c>
      <c r="AB1869" s="34">
        <v>8</v>
      </c>
      <c r="AC1869" s="34">
        <v>10</v>
      </c>
      <c r="AD1869" s="34">
        <v>4</v>
      </c>
      <c r="AE1869" s="34">
        <v>6</v>
      </c>
      <c r="AF1869" s="58">
        <f>'Base tratada'!$AC1869+'Base tratada'!$AD1869+'Base tratada'!$AE1869</f>
        <v>20</v>
      </c>
      <c r="AG18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69" s="58" t="str">
        <f>IF('Base tratada'!$AC1869&gt;=MAX('Base tratada'!$AD1869,'Base tratada'!$AE1869),"Web",
IF('Base tratada'!$AD1869&gt;='Base tratada'!$AE1869,"Catalog",
"Store"))</f>
        <v>Web</v>
      </c>
      <c r="AI1869" s="59">
        <f>IF('Base tratada'!$AF1869=0,"0",'Base tratada'!$AK1869/'Base tratada'!$AF1869)</f>
        <v>35.200000000000003</v>
      </c>
      <c r="AJ1869" s="59" t="str">
        <f>IF('Base tratada'!$AI1869=0,"R$ 0",
IF('Base tratada'!$AI1869&lt;=25,"R$ 1–25",
IF('Base tratada'!$AI1869&lt;=50,"R$ 26–50",
"+R$ 50")))</f>
        <v>R$ 26–50</v>
      </c>
      <c r="AK1869" s="35">
        <v>704</v>
      </c>
      <c r="AL1869" s="58" t="str">
        <f>IF('Base tratada'!$AK1869&lt;=100,"R$ 0-100",
IF('Base tratada'!$AK1869&lt;=500,"R$ 101-500",
IF('Base tratada'!$AK1869&lt;=1000,"R$ 501-1000",
IF('Base tratada'!$AK1869&lt;=1500,"R$ 1001-1500",
"+R$ 1500"))))</f>
        <v>R$ 501-1000</v>
      </c>
      <c r="AM1869" s="34">
        <v>1</v>
      </c>
      <c r="AN1869" s="34">
        <v>0</v>
      </c>
      <c r="AO1869" s="34">
        <v>0</v>
      </c>
      <c r="AP1869" s="34">
        <v>1</v>
      </c>
      <c r="AQ1869" s="34">
        <v>0</v>
      </c>
      <c r="AR1869" s="34">
        <v>2</v>
      </c>
      <c r="AS1869" s="34">
        <v>0</v>
      </c>
      <c r="AT1869" s="34">
        <v>3</v>
      </c>
      <c r="AU1869" s="34">
        <v>11</v>
      </c>
      <c r="AV1869" s="52">
        <v>676</v>
      </c>
      <c r="AW1869" s="57">
        <v>0</v>
      </c>
      <c r="AX1869" s="58" t="str">
        <f>IF(Tabela3[[#This Row],[Response]]=1, "Aceitou", "Não aceitou")</f>
        <v>Não aceitou</v>
      </c>
      <c r="AY1869" s="55" t="str">
        <f>Tabela3[[#This Row],[Faixa Recência]] &amp; " | " &amp; Tabela3[[#This Row],[Faixa Gasto]] &amp; " | " &amp; Tabela3[[#This Row],[Faixa ticket médio]]</f>
        <v>16-30 dias | R$ 501-1000 | R$ 26–50</v>
      </c>
      <c r="AZ18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69" s="36"/>
    </row>
    <row r="1870" spans="1:54" x14ac:dyDescent="0.25">
      <c r="A1870" s="61">
        <v>1869</v>
      </c>
      <c r="B1870" s="37">
        <v>69719</v>
      </c>
      <c r="C1870" s="34">
        <v>0</v>
      </c>
      <c r="D1870" s="34">
        <v>0</v>
      </c>
      <c r="E1870" s="34">
        <v>99</v>
      </c>
      <c r="F1870" s="58" t="str">
        <f>IF('Base tratada'!$E1870&lt;=15,"0-15 dias",
IF('Base tratada'!$E1870&lt;=30, "16-30 dias",
IF('Base tratada'!$E1870&lt;=45, "31-45 dias",
IF('Base tratada'!$E1870&lt;=60, "46-60 dias",
IF('Base tratada'!$E1870&lt;=75, "61-75 dias", "76-99 dias")))))</f>
        <v>76-99 dias</v>
      </c>
      <c r="G1870" s="38">
        <v>46</v>
      </c>
      <c r="H1870" s="60" t="str">
        <f>IF('Base tratada'!$G1870&lt;=29,"24–29",
IF('Base tratada'!$G1870&lt;=39,"30–39",
IF('Base tratada'!$G1870&lt;=49,"40–49",
IF('Base tratada'!$G1870&lt;=59,"50–59",
IF('Base tratada'!$G1870&lt;=69,"60–69",
"70–80")))))</f>
        <v>40–49</v>
      </c>
      <c r="I1870" s="34">
        <v>2193</v>
      </c>
      <c r="J1870" s="58" t="str">
        <f>IF('Base tratada'!$K1870=1,"Divorciado",
IF('Base tratada'!$L1870=1,"Casado",
IF('Base tratada'!$M1870=1, "Solteiro",
IF('Base tratada'!$N1870=1,"Juntos",
"Viúvo"))))</f>
        <v>Solteiro</v>
      </c>
      <c r="K1870" s="34">
        <v>0</v>
      </c>
      <c r="L1870" s="34">
        <v>0</v>
      </c>
      <c r="M1870" s="34">
        <v>1</v>
      </c>
      <c r="N1870" s="34">
        <v>0</v>
      </c>
      <c r="O1870" s="34">
        <v>0</v>
      </c>
      <c r="P1870" s="34">
        <v>0</v>
      </c>
      <c r="Q1870" s="34">
        <v>0</v>
      </c>
      <c r="R1870" s="34">
        <v>1</v>
      </c>
      <c r="S1870" s="34">
        <v>0</v>
      </c>
      <c r="T1870" s="34">
        <v>0</v>
      </c>
      <c r="U1870" s="35">
        <v>273</v>
      </c>
      <c r="V1870" s="35">
        <v>86</v>
      </c>
      <c r="W1870" s="35">
        <v>208</v>
      </c>
      <c r="X1870" s="35">
        <v>177</v>
      </c>
      <c r="Y1870" s="35">
        <v>14</v>
      </c>
      <c r="Z1870" s="35">
        <v>43</v>
      </c>
      <c r="AA1870" s="34">
        <v>1</v>
      </c>
      <c r="AB1870" s="34">
        <v>1</v>
      </c>
      <c r="AC1870" s="34">
        <v>2</v>
      </c>
      <c r="AD1870" s="34">
        <v>3</v>
      </c>
      <c r="AE1870" s="34">
        <v>5</v>
      </c>
      <c r="AF1870" s="58">
        <f>'Base tratada'!$AC1870+'Base tratada'!$AD1870+'Base tratada'!$AE1870</f>
        <v>10</v>
      </c>
      <c r="AG18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70" s="58" t="str">
        <f>IF('Base tratada'!$AC1870&gt;=MAX('Base tratada'!$AD1870,'Base tratada'!$AE1870),"Web",
IF('Base tratada'!$AD1870&gt;='Base tratada'!$AE1870,"Catalog",
"Store"))</f>
        <v>Store</v>
      </c>
      <c r="AI1870" s="59">
        <f>IF('Base tratada'!$AF1870=0,"0",'Base tratada'!$AK1870/'Base tratada'!$AF1870)</f>
        <v>75.8</v>
      </c>
      <c r="AJ1870" s="59" t="str">
        <f>IF('Base tratada'!$AI1870=0,"R$ 0",
IF('Base tratada'!$AI1870&lt;=25,"R$ 1–25",
IF('Base tratada'!$AI1870&lt;=50,"R$ 26–50",
"+R$ 50")))</f>
        <v>+R$ 50</v>
      </c>
      <c r="AK1870" s="35">
        <v>758</v>
      </c>
      <c r="AL1870" s="58" t="str">
        <f>IF('Base tratada'!$AK1870&lt;=100,"R$ 0-100",
IF('Base tratada'!$AK1870&lt;=500,"R$ 101-500",
IF('Base tratada'!$AK1870&lt;=1000,"R$ 501-1000",
IF('Base tratada'!$AK1870&lt;=1500,"R$ 1001-1500",
"+R$ 1500"))))</f>
        <v>R$ 501-1000</v>
      </c>
      <c r="AM1870" s="34">
        <v>0</v>
      </c>
      <c r="AN1870" s="34">
        <v>0</v>
      </c>
      <c r="AO1870" s="34">
        <v>0</v>
      </c>
      <c r="AP1870" s="34">
        <v>0</v>
      </c>
      <c r="AQ1870" s="34">
        <v>0</v>
      </c>
      <c r="AR1870" s="34">
        <v>0</v>
      </c>
      <c r="AS1870" s="34">
        <v>0</v>
      </c>
      <c r="AT1870" s="34">
        <v>3</v>
      </c>
      <c r="AU1870" s="34">
        <v>11</v>
      </c>
      <c r="AV1870" s="52">
        <v>715</v>
      </c>
      <c r="AW1870" s="57">
        <v>0</v>
      </c>
      <c r="AX1870" s="58" t="str">
        <f>IF(Tabela3[[#This Row],[Response]]=1, "Aceitou", "Não aceitou")</f>
        <v>Não aceitou</v>
      </c>
      <c r="AY1870" s="55" t="str">
        <f>Tabela3[[#This Row],[Faixa Recência]] &amp; " | " &amp; Tabela3[[#This Row],[Faixa Gasto]] &amp; " | " &amp; Tabela3[[#This Row],[Faixa ticket médio]]</f>
        <v>76-99 dias | R$ 501-1000 | +R$ 50</v>
      </c>
      <c r="AZ18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0" s="36"/>
    </row>
    <row r="1871" spans="1:54" x14ac:dyDescent="0.25">
      <c r="A1871" s="61">
        <v>1870</v>
      </c>
      <c r="B1871" s="37">
        <v>49160</v>
      </c>
      <c r="C1871" s="34">
        <v>0</v>
      </c>
      <c r="D1871" s="34">
        <v>1</v>
      </c>
      <c r="E1871" s="34">
        <v>29</v>
      </c>
      <c r="F1871" s="58" t="str">
        <f>IF('Base tratada'!$E1871&lt;=15,"0-15 dias",
IF('Base tratada'!$E1871&lt;=30, "16-30 dias",
IF('Base tratada'!$E1871&lt;=45, "31-45 dias",
IF('Base tratada'!$E1871&lt;=60, "46-60 dias",
IF('Base tratada'!$E1871&lt;=75, "61-75 dias", "76-99 dias")))))</f>
        <v>16-30 dias</v>
      </c>
      <c r="G1871" s="38">
        <v>71</v>
      </c>
      <c r="H1871" s="60" t="str">
        <f>IF('Base tratada'!$G1871&lt;=29,"24–29",
IF('Base tratada'!$G1871&lt;=39,"30–39",
IF('Base tratada'!$G1871&lt;=49,"40–49",
IF('Base tratada'!$G1871&lt;=59,"50–59",
IF('Base tratada'!$G1871&lt;=69,"60–69",
"70–80")))))</f>
        <v>70–80</v>
      </c>
      <c r="I1871" s="34">
        <v>2411</v>
      </c>
      <c r="J1871" s="58" t="str">
        <f>IF('Base tratada'!$K1871=1,"Divorciado",
IF('Base tratada'!$L1871=1,"Casado",
IF('Base tratada'!$M1871=1, "Solteiro",
IF('Base tratada'!$N1871=1,"Juntos",
"Viúvo"))))</f>
        <v>Divorciado</v>
      </c>
      <c r="K1871" s="34">
        <v>1</v>
      </c>
      <c r="L1871" s="34">
        <v>0</v>
      </c>
      <c r="M1871" s="34">
        <v>0</v>
      </c>
      <c r="N1871" s="34">
        <v>0</v>
      </c>
      <c r="O1871" s="34">
        <v>0</v>
      </c>
      <c r="P1871" s="34">
        <v>0</v>
      </c>
      <c r="Q1871" s="34">
        <v>0</v>
      </c>
      <c r="R1871" s="34">
        <v>1</v>
      </c>
      <c r="S1871" s="34">
        <v>0</v>
      </c>
      <c r="T1871" s="34">
        <v>0</v>
      </c>
      <c r="U1871" s="35">
        <v>122</v>
      </c>
      <c r="V1871" s="35">
        <v>21</v>
      </c>
      <c r="W1871" s="35">
        <v>43</v>
      </c>
      <c r="X1871" s="35">
        <v>25</v>
      </c>
      <c r="Y1871" s="35">
        <v>10</v>
      </c>
      <c r="Z1871" s="35">
        <v>15</v>
      </c>
      <c r="AA1871" s="34">
        <v>2</v>
      </c>
      <c r="AB1871" s="34">
        <v>6</v>
      </c>
      <c r="AC1871" s="34">
        <v>3</v>
      </c>
      <c r="AD1871" s="34">
        <v>1</v>
      </c>
      <c r="AE1871" s="34">
        <v>6</v>
      </c>
      <c r="AF1871" s="58">
        <f>'Base tratada'!$AC1871+'Base tratada'!$AD1871+'Base tratada'!$AE1871</f>
        <v>10</v>
      </c>
      <c r="AG18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71" s="58" t="str">
        <f>IF('Base tratada'!$AC1871&gt;=MAX('Base tratada'!$AD1871,'Base tratada'!$AE1871),"Web",
IF('Base tratada'!$AD1871&gt;='Base tratada'!$AE1871,"Catalog",
"Store"))</f>
        <v>Store</v>
      </c>
      <c r="AI1871" s="59">
        <f>IF('Base tratada'!$AF1871=0,"0",'Base tratada'!$AK1871/'Base tratada'!$AF1871)</f>
        <v>22.1</v>
      </c>
      <c r="AJ1871" s="59" t="str">
        <f>IF('Base tratada'!$AI1871=0,"R$ 0",
IF('Base tratada'!$AI1871&lt;=25,"R$ 1–25",
IF('Base tratada'!$AI1871&lt;=50,"R$ 26–50",
"+R$ 50")))</f>
        <v>R$ 1–25</v>
      </c>
      <c r="AK1871" s="35">
        <v>221</v>
      </c>
      <c r="AL1871" s="58" t="str">
        <f>IF('Base tratada'!$AK1871&lt;=100,"R$ 0-100",
IF('Base tratada'!$AK1871&lt;=500,"R$ 101-500",
IF('Base tratada'!$AK1871&lt;=1000,"R$ 501-1000",
IF('Base tratada'!$AK1871&lt;=1500,"R$ 1001-1500",
"+R$ 1500"))))</f>
        <v>R$ 101-500</v>
      </c>
      <c r="AM1871" s="34">
        <v>0</v>
      </c>
      <c r="AN1871" s="34">
        <v>0</v>
      </c>
      <c r="AO1871" s="34">
        <v>0</v>
      </c>
      <c r="AP1871" s="34">
        <v>0</v>
      </c>
      <c r="AQ1871" s="34">
        <v>0</v>
      </c>
      <c r="AR1871" s="34">
        <v>0</v>
      </c>
      <c r="AS1871" s="34">
        <v>0</v>
      </c>
      <c r="AT1871" s="34">
        <v>3</v>
      </c>
      <c r="AU1871" s="34">
        <v>11</v>
      </c>
      <c r="AV1871" s="52">
        <v>206</v>
      </c>
      <c r="AW1871" s="57">
        <v>0</v>
      </c>
      <c r="AX1871" s="58" t="str">
        <f>IF(Tabela3[[#This Row],[Response]]=1, "Aceitou", "Não aceitou")</f>
        <v>Não aceitou</v>
      </c>
      <c r="AY1871" s="55" t="str">
        <f>Tabela3[[#This Row],[Faixa Recência]] &amp; " | " &amp; Tabela3[[#This Row],[Faixa Gasto]] &amp; " | " &amp; Tabela3[[#This Row],[Faixa ticket médio]]</f>
        <v>16-30 dias | R$ 101-500 | R$ 1–25</v>
      </c>
      <c r="AZ18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1" s="36"/>
    </row>
    <row r="1872" spans="1:54" x14ac:dyDescent="0.25">
      <c r="A1872" s="61">
        <v>1871</v>
      </c>
      <c r="B1872" s="37">
        <v>24882</v>
      </c>
      <c r="C1872" s="34">
        <v>1</v>
      </c>
      <c r="D1872" s="34">
        <v>0</v>
      </c>
      <c r="E1872" s="34">
        <v>52</v>
      </c>
      <c r="F1872" s="58" t="str">
        <f>IF('Base tratada'!$E1872&lt;=15,"0-15 dias",
IF('Base tratada'!$E1872&lt;=30, "16-30 dias",
IF('Base tratada'!$E1872&lt;=45, "31-45 dias",
IF('Base tratada'!$E1872&lt;=60, "46-60 dias",
IF('Base tratada'!$E1872&lt;=75, "61-75 dias", "76-99 dias")))))</f>
        <v>46-60 dias</v>
      </c>
      <c r="G1872" s="38">
        <v>42</v>
      </c>
      <c r="H1872" s="60" t="str">
        <f>IF('Base tratada'!$G1872&lt;=29,"24–29",
IF('Base tratada'!$G1872&lt;=39,"30–39",
IF('Base tratada'!$G1872&lt;=49,"40–49",
IF('Base tratada'!$G1872&lt;=59,"50–59",
IF('Base tratada'!$G1872&lt;=69,"60–69",
"70–80")))))</f>
        <v>40–49</v>
      </c>
      <c r="I1872" s="34">
        <v>2817</v>
      </c>
      <c r="J1872" s="58" t="str">
        <f>IF('Base tratada'!$K1872=1,"Divorciado",
IF('Base tratada'!$L1872=1,"Casado",
IF('Base tratada'!$M1872=1, "Solteiro",
IF('Base tratada'!$N1872=1,"Juntos",
"Viúvo"))))</f>
        <v>Juntos</v>
      </c>
      <c r="K1872" s="34">
        <v>0</v>
      </c>
      <c r="L1872" s="34">
        <v>0</v>
      </c>
      <c r="M1872" s="34">
        <v>0</v>
      </c>
      <c r="N1872" s="34">
        <v>1</v>
      </c>
      <c r="O1872" s="34">
        <v>0</v>
      </c>
      <c r="P1872" s="34">
        <v>0</v>
      </c>
      <c r="Q1872" s="34">
        <v>1</v>
      </c>
      <c r="R1872" s="34">
        <v>0</v>
      </c>
      <c r="S1872" s="34">
        <v>0</v>
      </c>
      <c r="T1872" s="34">
        <v>0</v>
      </c>
      <c r="U1872" s="35">
        <v>1</v>
      </c>
      <c r="V1872" s="35">
        <v>4</v>
      </c>
      <c r="W1872" s="35">
        <v>10</v>
      </c>
      <c r="X1872" s="35">
        <v>29</v>
      </c>
      <c r="Y1872" s="35">
        <v>0</v>
      </c>
      <c r="Z1872" s="35">
        <v>36</v>
      </c>
      <c r="AA1872" s="34">
        <v>1</v>
      </c>
      <c r="AB1872" s="34">
        <v>6</v>
      </c>
      <c r="AC1872" s="34">
        <v>1</v>
      </c>
      <c r="AD1872" s="34">
        <v>1</v>
      </c>
      <c r="AE1872" s="34">
        <v>2</v>
      </c>
      <c r="AF1872" s="58">
        <f>'Base tratada'!$AC1872+'Base tratada'!$AD1872+'Base tratada'!$AE1872</f>
        <v>4</v>
      </c>
      <c r="AG18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72" s="58" t="str">
        <f>IF('Base tratada'!$AC1872&gt;=MAX('Base tratada'!$AD1872,'Base tratada'!$AE1872),"Web",
IF('Base tratada'!$AD1872&gt;='Base tratada'!$AE1872,"Catalog",
"Store"))</f>
        <v>Store</v>
      </c>
      <c r="AI1872" s="59">
        <f>IF('Base tratada'!$AF1872=0,"0",'Base tratada'!$AK1872/'Base tratada'!$AF1872)</f>
        <v>11</v>
      </c>
      <c r="AJ1872" s="59" t="str">
        <f>IF('Base tratada'!$AI1872=0,"R$ 0",
IF('Base tratada'!$AI1872&lt;=25,"R$ 1–25",
IF('Base tratada'!$AI1872&lt;=50,"R$ 26–50",
"+R$ 50")))</f>
        <v>R$ 1–25</v>
      </c>
      <c r="AK1872" s="35">
        <v>44</v>
      </c>
      <c r="AL1872" s="58" t="str">
        <f>IF('Base tratada'!$AK1872&lt;=100,"R$ 0-100",
IF('Base tratada'!$AK1872&lt;=500,"R$ 101-500",
IF('Base tratada'!$AK1872&lt;=1000,"R$ 501-1000",
IF('Base tratada'!$AK1872&lt;=1500,"R$ 1001-1500",
"+R$ 1500"))))</f>
        <v>R$ 0-100</v>
      </c>
      <c r="AM1872" s="34">
        <v>0</v>
      </c>
      <c r="AN1872" s="34">
        <v>0</v>
      </c>
      <c r="AO1872" s="34">
        <v>1</v>
      </c>
      <c r="AP1872" s="34">
        <v>0</v>
      </c>
      <c r="AQ1872" s="34">
        <v>0</v>
      </c>
      <c r="AR1872" s="34">
        <v>1</v>
      </c>
      <c r="AS1872" s="34">
        <v>0</v>
      </c>
      <c r="AT1872" s="34">
        <v>3</v>
      </c>
      <c r="AU1872" s="34">
        <v>11</v>
      </c>
      <c r="AV1872" s="52">
        <v>8</v>
      </c>
      <c r="AW1872" s="57">
        <v>0</v>
      </c>
      <c r="AX1872" s="58" t="str">
        <f>IF(Tabela3[[#This Row],[Response]]=1, "Aceitou", "Não aceitou")</f>
        <v>Não aceitou</v>
      </c>
      <c r="AY1872" s="55" t="str">
        <f>Tabela3[[#This Row],[Faixa Recência]] &amp; " | " &amp; Tabela3[[#This Row],[Faixa Gasto]] &amp; " | " &amp; Tabela3[[#This Row],[Faixa ticket médio]]</f>
        <v>46-60 dias | R$ 0-100 | R$ 1–25</v>
      </c>
      <c r="AZ18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2" s="36"/>
    </row>
    <row r="1873" spans="1:54" x14ac:dyDescent="0.25">
      <c r="A1873" s="61">
        <v>1872</v>
      </c>
      <c r="B1873" s="37">
        <v>90933</v>
      </c>
      <c r="C1873" s="34">
        <v>0</v>
      </c>
      <c r="D1873" s="34">
        <v>0</v>
      </c>
      <c r="E1873" s="34">
        <v>90</v>
      </c>
      <c r="F1873" s="58" t="str">
        <f>IF('Base tratada'!$E1873&lt;=15,"0-15 dias",
IF('Base tratada'!$E1873&lt;=30, "16-30 dias",
IF('Base tratada'!$E1873&lt;=45, "31-45 dias",
IF('Base tratada'!$E1873&lt;=60, "46-60 dias",
IF('Base tratada'!$E1873&lt;=75, "61-75 dias", "76-99 dias")))))</f>
        <v>76-99 dias</v>
      </c>
      <c r="G1873" s="38">
        <v>66</v>
      </c>
      <c r="H1873" s="60" t="str">
        <f>IF('Base tratada'!$G1873&lt;=29,"24–29",
IF('Base tratada'!$G1873&lt;=39,"30–39",
IF('Base tratada'!$G1873&lt;=49,"40–49",
IF('Base tratada'!$G1873&lt;=59,"50–59",
IF('Base tratada'!$G1873&lt;=69,"60–69",
"70–80")))))</f>
        <v>60–69</v>
      </c>
      <c r="I1873" s="34">
        <v>2249</v>
      </c>
      <c r="J1873" s="58" t="str">
        <f>IF('Base tratada'!$K1873=1,"Divorciado",
IF('Base tratada'!$L1873=1,"Casado",
IF('Base tratada'!$M1873=1, "Solteiro",
IF('Base tratada'!$N1873=1,"Juntos",
"Viúvo"))))</f>
        <v>Solteiro</v>
      </c>
      <c r="K1873" s="34">
        <v>0</v>
      </c>
      <c r="L1873" s="34">
        <v>0</v>
      </c>
      <c r="M1873" s="34">
        <v>1</v>
      </c>
      <c r="N1873" s="34">
        <v>0</v>
      </c>
      <c r="O1873" s="34">
        <v>0</v>
      </c>
      <c r="P1873" s="34">
        <v>0</v>
      </c>
      <c r="Q1873" s="34">
        <v>0</v>
      </c>
      <c r="R1873" s="34">
        <v>0</v>
      </c>
      <c r="S1873" s="34">
        <v>0</v>
      </c>
      <c r="T1873" s="34">
        <v>1</v>
      </c>
      <c r="U1873" s="35">
        <v>1020</v>
      </c>
      <c r="V1873" s="35">
        <v>31</v>
      </c>
      <c r="W1873" s="35">
        <v>430</v>
      </c>
      <c r="X1873" s="35">
        <v>62</v>
      </c>
      <c r="Y1873" s="35">
        <v>63</v>
      </c>
      <c r="Z1873" s="35">
        <v>79</v>
      </c>
      <c r="AA1873" s="34">
        <v>1</v>
      </c>
      <c r="AB1873" s="34">
        <v>1</v>
      </c>
      <c r="AC1873" s="34">
        <v>4</v>
      </c>
      <c r="AD1873" s="34">
        <v>6</v>
      </c>
      <c r="AE1873" s="34">
        <v>4</v>
      </c>
      <c r="AF1873" s="58">
        <f>'Base tratada'!$AC1873+'Base tratada'!$AD1873+'Base tratada'!$AE1873</f>
        <v>14</v>
      </c>
      <c r="AG18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73" s="58" t="str">
        <f>IF('Base tratada'!$AC1873&gt;=MAX('Base tratada'!$AD1873,'Base tratada'!$AE1873),"Web",
IF('Base tratada'!$AD1873&gt;='Base tratada'!$AE1873,"Catalog",
"Store"))</f>
        <v>Catalog</v>
      </c>
      <c r="AI1873" s="59">
        <f>IF('Base tratada'!$AF1873=0,"0",'Base tratada'!$AK1873/'Base tratada'!$AF1873)</f>
        <v>114.71428571428571</v>
      </c>
      <c r="AJ1873" s="59" t="str">
        <f>IF('Base tratada'!$AI1873=0,"R$ 0",
IF('Base tratada'!$AI1873&lt;=25,"R$ 1–25",
IF('Base tratada'!$AI1873&lt;=50,"R$ 26–50",
"+R$ 50")))</f>
        <v>+R$ 50</v>
      </c>
      <c r="AK1873" s="35">
        <v>1606</v>
      </c>
      <c r="AL1873" s="58" t="str">
        <f>IF('Base tratada'!$AK1873&lt;=100,"R$ 0-100",
IF('Base tratada'!$AK1873&lt;=500,"R$ 101-500",
IF('Base tratada'!$AK1873&lt;=1000,"R$ 501-1000",
IF('Base tratada'!$AK1873&lt;=1500,"R$ 1001-1500",
"+R$ 1500"))))</f>
        <v>+R$ 1500</v>
      </c>
      <c r="AM1873" s="34">
        <v>0</v>
      </c>
      <c r="AN1873" s="34">
        <v>0</v>
      </c>
      <c r="AO1873" s="34">
        <v>0</v>
      </c>
      <c r="AP1873" s="34">
        <v>0</v>
      </c>
      <c r="AQ1873" s="34">
        <v>1</v>
      </c>
      <c r="AR1873" s="34">
        <v>1</v>
      </c>
      <c r="AS1873" s="34">
        <v>0</v>
      </c>
      <c r="AT1873" s="34">
        <v>3</v>
      </c>
      <c r="AU1873" s="34">
        <v>11</v>
      </c>
      <c r="AV1873" s="52">
        <v>1527</v>
      </c>
      <c r="AW1873" s="57">
        <v>0</v>
      </c>
      <c r="AX1873" s="58" t="str">
        <f>IF(Tabela3[[#This Row],[Response]]=1, "Aceitou", "Não aceitou")</f>
        <v>Não aceitou</v>
      </c>
      <c r="AY1873" s="55" t="str">
        <f>Tabela3[[#This Row],[Faixa Recência]] &amp; " | " &amp; Tabela3[[#This Row],[Faixa Gasto]] &amp; " | " &amp; Tabela3[[#This Row],[Faixa ticket médio]]</f>
        <v>76-99 dias | +R$ 1500 | +R$ 50</v>
      </c>
      <c r="AZ18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3" s="36"/>
    </row>
    <row r="1874" spans="1:54" x14ac:dyDescent="0.25">
      <c r="A1874" s="61">
        <v>1873</v>
      </c>
      <c r="B1874" s="37">
        <v>113734</v>
      </c>
      <c r="C1874" s="34">
        <v>0</v>
      </c>
      <c r="D1874" s="34">
        <v>0</v>
      </c>
      <c r="E1874" s="34">
        <v>9</v>
      </c>
      <c r="F1874" s="58" t="str">
        <f>IF('Base tratada'!$E1874&lt;=15,"0-15 dias",
IF('Base tratada'!$E1874&lt;=30, "16-30 dias",
IF('Base tratada'!$E1874&lt;=45, "31-45 dias",
IF('Base tratada'!$E1874&lt;=60, "46-60 dias",
IF('Base tratada'!$E1874&lt;=75, "61-75 dias", "76-99 dias")))))</f>
        <v>0-15 dias</v>
      </c>
      <c r="G1874" s="38">
        <v>75</v>
      </c>
      <c r="H1874" s="60" t="str">
        <f>IF('Base tratada'!$G1874&lt;=29,"24–29",
IF('Base tratada'!$G1874&lt;=39,"30–39",
IF('Base tratada'!$G1874&lt;=49,"40–49",
IF('Base tratada'!$G1874&lt;=59,"50–59",
IF('Base tratada'!$G1874&lt;=69,"60–69",
"70–80")))))</f>
        <v>70–80</v>
      </c>
      <c r="I1874" s="34">
        <v>2191</v>
      </c>
      <c r="J1874" s="58" t="str">
        <f>IF('Base tratada'!$K1874=1,"Divorciado",
IF('Base tratada'!$L1874=1,"Casado",
IF('Base tratada'!$M1874=1, "Solteiro",
IF('Base tratada'!$N1874=1,"Juntos",
"Viúvo"))))</f>
        <v>Solteiro</v>
      </c>
      <c r="K1874" s="34">
        <v>0</v>
      </c>
      <c r="L1874" s="34">
        <v>0</v>
      </c>
      <c r="M1874" s="34">
        <v>1</v>
      </c>
      <c r="N1874" s="34">
        <v>0</v>
      </c>
      <c r="O1874" s="34">
        <v>0</v>
      </c>
      <c r="P1874" s="34">
        <v>0</v>
      </c>
      <c r="Q1874" s="34">
        <v>0</v>
      </c>
      <c r="R1874" s="34">
        <v>0</v>
      </c>
      <c r="S1874" s="34">
        <v>0</v>
      </c>
      <c r="T1874" s="34">
        <v>1</v>
      </c>
      <c r="U1874" s="35">
        <v>6</v>
      </c>
      <c r="V1874" s="35">
        <v>2</v>
      </c>
      <c r="W1874" s="35">
        <v>3</v>
      </c>
      <c r="X1874" s="35">
        <v>1</v>
      </c>
      <c r="Y1874" s="35">
        <v>262</v>
      </c>
      <c r="Z1874" s="35">
        <v>3</v>
      </c>
      <c r="AA1874" s="34">
        <v>0</v>
      </c>
      <c r="AB1874" s="34">
        <v>1</v>
      </c>
      <c r="AC1874" s="34">
        <v>27</v>
      </c>
      <c r="AD1874" s="34">
        <v>0</v>
      </c>
      <c r="AE1874" s="34">
        <v>0</v>
      </c>
      <c r="AF1874" s="58">
        <f>'Base tratada'!$AC1874+'Base tratada'!$AD1874+'Base tratada'!$AE1874</f>
        <v>27</v>
      </c>
      <c r="AG18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74" s="58" t="str">
        <f>IF('Base tratada'!$AC1874&gt;=MAX('Base tratada'!$AD1874,'Base tratada'!$AE1874),"Web",
IF('Base tratada'!$AD1874&gt;='Base tratada'!$AE1874,"Catalog",
"Store"))</f>
        <v>Web</v>
      </c>
      <c r="AI1874" s="59">
        <f>IF('Base tratada'!$AF1874=0,"0",'Base tratada'!$AK1874/'Base tratada'!$AF1874)</f>
        <v>10.148148148148149</v>
      </c>
      <c r="AJ1874" s="59" t="str">
        <f>IF('Base tratada'!$AI1874=0,"R$ 0",
IF('Base tratada'!$AI1874&lt;=25,"R$ 1–25",
IF('Base tratada'!$AI1874&lt;=50,"R$ 26–50",
"+R$ 50")))</f>
        <v>R$ 1–25</v>
      </c>
      <c r="AK1874" s="35">
        <v>274</v>
      </c>
      <c r="AL1874" s="58" t="str">
        <f>IF('Base tratada'!$AK1874&lt;=100,"R$ 0-100",
IF('Base tratada'!$AK1874&lt;=500,"R$ 101-500",
IF('Base tratada'!$AK1874&lt;=1000,"R$ 501-1000",
IF('Base tratada'!$AK1874&lt;=1500,"R$ 1001-1500",
"+R$ 1500"))))</f>
        <v>R$ 101-500</v>
      </c>
      <c r="AM1874" s="34">
        <v>0</v>
      </c>
      <c r="AN1874" s="34">
        <v>0</v>
      </c>
      <c r="AO1874" s="34">
        <v>0</v>
      </c>
      <c r="AP1874" s="34">
        <v>0</v>
      </c>
      <c r="AQ1874" s="34">
        <v>0</v>
      </c>
      <c r="AR1874" s="34">
        <v>0</v>
      </c>
      <c r="AS1874" s="34">
        <v>0</v>
      </c>
      <c r="AT1874" s="34">
        <v>3</v>
      </c>
      <c r="AU1874" s="34">
        <v>11</v>
      </c>
      <c r="AV1874" s="52">
        <v>271</v>
      </c>
      <c r="AW1874" s="57">
        <v>0</v>
      </c>
      <c r="AX1874" s="58" t="str">
        <f>IF(Tabela3[[#This Row],[Response]]=1, "Aceitou", "Não aceitou")</f>
        <v>Não aceitou</v>
      </c>
      <c r="AY1874" s="55" t="str">
        <f>Tabela3[[#This Row],[Faixa Recência]] &amp; " | " &amp; Tabela3[[#This Row],[Faixa Gasto]] &amp; " | " &amp; Tabela3[[#This Row],[Faixa ticket médio]]</f>
        <v>0-15 dias | R$ 101-500 | R$ 1–25</v>
      </c>
      <c r="AZ18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4" s="36"/>
    </row>
    <row r="1875" spans="1:54" x14ac:dyDescent="0.25">
      <c r="A1875" s="61">
        <v>1874</v>
      </c>
      <c r="B1875" s="37">
        <v>59292</v>
      </c>
      <c r="C1875" s="34">
        <v>0</v>
      </c>
      <c r="D1875" s="34">
        <v>1</v>
      </c>
      <c r="E1875" s="34">
        <v>71</v>
      </c>
      <c r="F1875" s="58" t="str">
        <f>IF('Base tratada'!$E1875&lt;=15,"0-15 dias",
IF('Base tratada'!$E1875&lt;=30, "16-30 dias",
IF('Base tratada'!$E1875&lt;=45, "31-45 dias",
IF('Base tratada'!$E1875&lt;=60, "46-60 dias",
IF('Base tratada'!$E1875&lt;=75, "61-75 dias", "76-99 dias")))))</f>
        <v>61-75 dias</v>
      </c>
      <c r="G1875" s="38">
        <v>70</v>
      </c>
      <c r="H1875" s="60" t="str">
        <f>IF('Base tratada'!$G1875&lt;=29,"24–29",
IF('Base tratada'!$G1875&lt;=39,"30–39",
IF('Base tratada'!$G1875&lt;=49,"40–49",
IF('Base tratada'!$G1875&lt;=59,"50–59",
IF('Base tratada'!$G1875&lt;=69,"60–69",
"70–80")))))</f>
        <v>70–80</v>
      </c>
      <c r="I1875" s="34">
        <v>2540</v>
      </c>
      <c r="J1875" s="58" t="str">
        <f>IF('Base tratada'!$K1875=1,"Divorciado",
IF('Base tratada'!$L1875=1,"Casado",
IF('Base tratada'!$M1875=1, "Solteiro",
IF('Base tratada'!$N1875=1,"Juntos",
"Viúvo"))))</f>
        <v>Juntos</v>
      </c>
      <c r="K1875" s="34">
        <v>0</v>
      </c>
      <c r="L1875" s="34">
        <v>0</v>
      </c>
      <c r="M1875" s="34">
        <v>0</v>
      </c>
      <c r="N1875" s="34">
        <v>1</v>
      </c>
      <c r="O1875" s="34">
        <v>0</v>
      </c>
      <c r="P1875" s="34">
        <v>0</v>
      </c>
      <c r="Q1875" s="34">
        <v>0</v>
      </c>
      <c r="R1875" s="34">
        <v>0</v>
      </c>
      <c r="S1875" s="34">
        <v>0</v>
      </c>
      <c r="T1875" s="34">
        <v>1</v>
      </c>
      <c r="U1875" s="35">
        <v>378</v>
      </c>
      <c r="V1875" s="35">
        <v>14</v>
      </c>
      <c r="W1875" s="35">
        <v>68</v>
      </c>
      <c r="X1875" s="35">
        <v>19</v>
      </c>
      <c r="Y1875" s="35">
        <v>14</v>
      </c>
      <c r="Z1875" s="35">
        <v>14</v>
      </c>
      <c r="AA1875" s="34">
        <v>2</v>
      </c>
      <c r="AB1875" s="34">
        <v>3</v>
      </c>
      <c r="AC1875" s="34">
        <v>3</v>
      </c>
      <c r="AD1875" s="34">
        <v>5</v>
      </c>
      <c r="AE1875" s="34">
        <v>8</v>
      </c>
      <c r="AF1875" s="58">
        <f>'Base tratada'!$AC1875+'Base tratada'!$AD1875+'Base tratada'!$AE1875</f>
        <v>16</v>
      </c>
      <c r="AG18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75" s="58" t="str">
        <f>IF('Base tratada'!$AC1875&gt;=MAX('Base tratada'!$AD1875,'Base tratada'!$AE1875),"Web",
IF('Base tratada'!$AD1875&gt;='Base tratada'!$AE1875,"Catalog",
"Store"))</f>
        <v>Store</v>
      </c>
      <c r="AI1875" s="59">
        <f>IF('Base tratada'!$AF1875=0,"0",'Base tratada'!$AK1875/'Base tratada'!$AF1875)</f>
        <v>30.8125</v>
      </c>
      <c r="AJ1875" s="59" t="str">
        <f>IF('Base tratada'!$AI1875=0,"R$ 0",
IF('Base tratada'!$AI1875&lt;=25,"R$ 1–25",
IF('Base tratada'!$AI1875&lt;=50,"R$ 26–50",
"+R$ 50")))</f>
        <v>R$ 26–50</v>
      </c>
      <c r="AK1875" s="35">
        <v>493</v>
      </c>
      <c r="AL1875" s="58" t="str">
        <f>IF('Base tratada'!$AK1875&lt;=100,"R$ 0-100",
IF('Base tratada'!$AK1875&lt;=500,"R$ 101-500",
IF('Base tratada'!$AK1875&lt;=1000,"R$ 501-1000",
IF('Base tratada'!$AK1875&lt;=1500,"R$ 1001-1500",
"+R$ 1500"))))</f>
        <v>R$ 101-500</v>
      </c>
      <c r="AM1875" s="34">
        <v>0</v>
      </c>
      <c r="AN1875" s="34">
        <v>0</v>
      </c>
      <c r="AO1875" s="34">
        <v>0</v>
      </c>
      <c r="AP1875" s="34">
        <v>0</v>
      </c>
      <c r="AQ1875" s="34">
        <v>0</v>
      </c>
      <c r="AR1875" s="34">
        <v>0</v>
      </c>
      <c r="AS1875" s="34">
        <v>0</v>
      </c>
      <c r="AT1875" s="34">
        <v>3</v>
      </c>
      <c r="AU1875" s="34">
        <v>11</v>
      </c>
      <c r="AV1875" s="52">
        <v>479</v>
      </c>
      <c r="AW1875" s="57">
        <v>0</v>
      </c>
      <c r="AX1875" s="58" t="str">
        <f>IF(Tabela3[[#This Row],[Response]]=1, "Aceitou", "Não aceitou")</f>
        <v>Não aceitou</v>
      </c>
      <c r="AY1875" s="55" t="str">
        <f>Tabela3[[#This Row],[Faixa Recência]] &amp; " | " &amp; Tabela3[[#This Row],[Faixa Gasto]] &amp; " | " &amp; Tabela3[[#This Row],[Faixa ticket médio]]</f>
        <v>61-75 dias | R$ 101-500 | R$ 26–50</v>
      </c>
      <c r="AZ18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5" s="36"/>
    </row>
    <row r="1876" spans="1:54" x14ac:dyDescent="0.25">
      <c r="A1876" s="61">
        <v>1875</v>
      </c>
      <c r="B1876" s="37">
        <v>45759</v>
      </c>
      <c r="C1876" s="34">
        <v>1</v>
      </c>
      <c r="D1876" s="34">
        <v>1</v>
      </c>
      <c r="E1876" s="34">
        <v>13</v>
      </c>
      <c r="F1876" s="58" t="str">
        <f>IF('Base tratada'!$E1876&lt;=15,"0-15 dias",
IF('Base tratada'!$E1876&lt;=30, "16-30 dias",
IF('Base tratada'!$E1876&lt;=45, "31-45 dias",
IF('Base tratada'!$E1876&lt;=60, "46-60 dias",
IF('Base tratada'!$E1876&lt;=75, "61-75 dias", "76-99 dias")))))</f>
        <v>0-15 dias</v>
      </c>
      <c r="G1876" s="38">
        <v>56</v>
      </c>
      <c r="H1876" s="60" t="str">
        <f>IF('Base tratada'!$G1876&lt;=29,"24–29",
IF('Base tratada'!$G1876&lt;=39,"30–39",
IF('Base tratada'!$G1876&lt;=49,"40–49",
IF('Base tratada'!$G1876&lt;=59,"50–59",
IF('Base tratada'!$G1876&lt;=69,"60–69",
"70–80")))))</f>
        <v>50–59</v>
      </c>
      <c r="I1876" s="34">
        <v>2650</v>
      </c>
      <c r="J1876" s="58" t="str">
        <f>IF('Base tratada'!$K1876=1,"Divorciado",
IF('Base tratada'!$L1876=1,"Casado",
IF('Base tratada'!$M1876=1, "Solteiro",
IF('Base tratada'!$N1876=1,"Juntos",
"Viúvo"))))</f>
        <v>Casado</v>
      </c>
      <c r="K1876" s="34">
        <v>0</v>
      </c>
      <c r="L1876" s="34">
        <v>1</v>
      </c>
      <c r="M1876" s="34">
        <v>0</v>
      </c>
      <c r="N1876" s="34">
        <v>0</v>
      </c>
      <c r="O1876" s="34">
        <v>0</v>
      </c>
      <c r="P1876" s="34">
        <v>0</v>
      </c>
      <c r="Q1876" s="34">
        <v>0</v>
      </c>
      <c r="R1876" s="34">
        <v>0</v>
      </c>
      <c r="S1876" s="34">
        <v>0</v>
      </c>
      <c r="T1876" s="34">
        <v>1</v>
      </c>
      <c r="U1876" s="35">
        <v>42</v>
      </c>
      <c r="V1876" s="35">
        <v>1</v>
      </c>
      <c r="W1876" s="35">
        <v>18</v>
      </c>
      <c r="X1876" s="35">
        <v>3</v>
      </c>
      <c r="Y1876" s="35">
        <v>0</v>
      </c>
      <c r="Z1876" s="35">
        <v>4</v>
      </c>
      <c r="AA1876" s="34">
        <v>2</v>
      </c>
      <c r="AB1876" s="34">
        <v>7</v>
      </c>
      <c r="AC1876" s="34">
        <v>2</v>
      </c>
      <c r="AD1876" s="34">
        <v>0</v>
      </c>
      <c r="AE1876" s="34">
        <v>3</v>
      </c>
      <c r="AF1876" s="58">
        <f>'Base tratada'!$AC1876+'Base tratada'!$AD1876+'Base tratada'!$AE1876</f>
        <v>5</v>
      </c>
      <c r="AG18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76" s="58" t="str">
        <f>IF('Base tratada'!$AC1876&gt;=MAX('Base tratada'!$AD1876,'Base tratada'!$AE1876),"Web",
IF('Base tratada'!$AD1876&gt;='Base tratada'!$AE1876,"Catalog",
"Store"))</f>
        <v>Store</v>
      </c>
      <c r="AI1876" s="59">
        <f>IF('Base tratada'!$AF1876=0,"0",'Base tratada'!$AK1876/'Base tratada'!$AF1876)</f>
        <v>12.8</v>
      </c>
      <c r="AJ1876" s="59" t="str">
        <f>IF('Base tratada'!$AI1876=0,"R$ 0",
IF('Base tratada'!$AI1876&lt;=25,"R$ 1–25",
IF('Base tratada'!$AI1876&lt;=50,"R$ 26–50",
"+R$ 50")))</f>
        <v>R$ 1–25</v>
      </c>
      <c r="AK1876" s="35">
        <v>64</v>
      </c>
      <c r="AL1876" s="58" t="str">
        <f>IF('Base tratada'!$AK1876&lt;=100,"R$ 0-100",
IF('Base tratada'!$AK1876&lt;=500,"R$ 101-500",
IF('Base tratada'!$AK1876&lt;=1000,"R$ 501-1000",
IF('Base tratada'!$AK1876&lt;=1500,"R$ 1001-1500",
"+R$ 1500"))))</f>
        <v>R$ 0-100</v>
      </c>
      <c r="AM1876" s="34">
        <v>0</v>
      </c>
      <c r="AN1876" s="34">
        <v>0</v>
      </c>
      <c r="AO1876" s="34">
        <v>0</v>
      </c>
      <c r="AP1876" s="34">
        <v>0</v>
      </c>
      <c r="AQ1876" s="34">
        <v>0</v>
      </c>
      <c r="AR1876" s="34">
        <v>0</v>
      </c>
      <c r="AS1876" s="34">
        <v>0</v>
      </c>
      <c r="AT1876" s="34">
        <v>3</v>
      </c>
      <c r="AU1876" s="34">
        <v>11</v>
      </c>
      <c r="AV1876" s="52">
        <v>60</v>
      </c>
      <c r="AW1876" s="57">
        <v>0</v>
      </c>
      <c r="AX1876" s="58" t="str">
        <f>IF(Tabela3[[#This Row],[Response]]=1, "Aceitou", "Não aceitou")</f>
        <v>Não aceitou</v>
      </c>
      <c r="AY1876" s="55" t="str">
        <f>Tabela3[[#This Row],[Faixa Recência]] &amp; " | " &amp; Tabela3[[#This Row],[Faixa Gasto]] &amp; " | " &amp; Tabela3[[#This Row],[Faixa ticket médio]]</f>
        <v>0-15 dias | R$ 0-100 | R$ 1–25</v>
      </c>
      <c r="AZ18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6" s="36"/>
    </row>
    <row r="1877" spans="1:54" x14ac:dyDescent="0.25">
      <c r="A1877" s="61">
        <v>1876</v>
      </c>
      <c r="B1877" s="37">
        <v>22148</v>
      </c>
      <c r="C1877" s="34">
        <v>0</v>
      </c>
      <c r="D1877" s="34">
        <v>0</v>
      </c>
      <c r="E1877" s="34">
        <v>16</v>
      </c>
      <c r="F1877" s="58" t="str">
        <f>IF('Base tratada'!$E1877&lt;=15,"0-15 dias",
IF('Base tratada'!$E1877&lt;=30, "16-30 dias",
IF('Base tratada'!$E1877&lt;=45, "31-45 dias",
IF('Base tratada'!$E1877&lt;=60, "46-60 dias",
IF('Base tratada'!$E1877&lt;=75, "61-75 dias", "76-99 dias")))))</f>
        <v>16-30 dias</v>
      </c>
      <c r="G1877" s="38">
        <v>37</v>
      </c>
      <c r="H1877" s="60" t="str">
        <f>IF('Base tratada'!$G1877&lt;=29,"24–29",
IF('Base tratada'!$G1877&lt;=39,"30–39",
IF('Base tratada'!$G1877&lt;=49,"40–49",
IF('Base tratada'!$G1877&lt;=59,"50–59",
IF('Base tratada'!$G1877&lt;=69,"60–69",
"70–80")))))</f>
        <v>30–39</v>
      </c>
      <c r="I1877" s="34">
        <v>2236</v>
      </c>
      <c r="J1877" s="58" t="str">
        <f>IF('Base tratada'!$K1877=1,"Divorciado",
IF('Base tratada'!$L1877=1,"Casado",
IF('Base tratada'!$M1877=1, "Solteiro",
IF('Base tratada'!$N1877=1,"Juntos",
"Viúvo"))))</f>
        <v>Solteiro</v>
      </c>
      <c r="K1877" s="34">
        <v>0</v>
      </c>
      <c r="L1877" s="34">
        <v>0</v>
      </c>
      <c r="M1877" s="34">
        <v>1</v>
      </c>
      <c r="N1877" s="34">
        <v>0</v>
      </c>
      <c r="O1877" s="34">
        <v>0</v>
      </c>
      <c r="P1877" s="34">
        <v>0</v>
      </c>
      <c r="Q1877" s="34">
        <v>0</v>
      </c>
      <c r="R1877" s="34">
        <v>1</v>
      </c>
      <c r="S1877" s="34">
        <v>0</v>
      </c>
      <c r="T1877" s="34">
        <v>0</v>
      </c>
      <c r="U1877" s="35">
        <v>15</v>
      </c>
      <c r="V1877" s="35">
        <v>5</v>
      </c>
      <c r="W1877" s="35">
        <v>14</v>
      </c>
      <c r="X1877" s="35">
        <v>0</v>
      </c>
      <c r="Y1877" s="35">
        <v>4</v>
      </c>
      <c r="Z1877" s="35">
        <v>11</v>
      </c>
      <c r="AA1877" s="34">
        <v>1</v>
      </c>
      <c r="AB1877" s="34">
        <v>7</v>
      </c>
      <c r="AC1877" s="34">
        <v>1</v>
      </c>
      <c r="AD1877" s="34">
        <v>0</v>
      </c>
      <c r="AE1877" s="34">
        <v>3</v>
      </c>
      <c r="AF1877" s="58">
        <f>'Base tratada'!$AC1877+'Base tratada'!$AD1877+'Base tratada'!$AE1877</f>
        <v>4</v>
      </c>
      <c r="AG18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77" s="58" t="str">
        <f>IF('Base tratada'!$AC1877&gt;=MAX('Base tratada'!$AD1877,'Base tratada'!$AE1877),"Web",
IF('Base tratada'!$AD1877&gt;='Base tratada'!$AE1877,"Catalog",
"Store"))</f>
        <v>Store</v>
      </c>
      <c r="AI1877" s="59">
        <f>IF('Base tratada'!$AF1877=0,"0",'Base tratada'!$AK1877/'Base tratada'!$AF1877)</f>
        <v>9.5</v>
      </c>
      <c r="AJ1877" s="59" t="str">
        <f>IF('Base tratada'!$AI1877=0,"R$ 0",
IF('Base tratada'!$AI1877&lt;=25,"R$ 1–25",
IF('Base tratada'!$AI1877&lt;=50,"R$ 26–50",
"+R$ 50")))</f>
        <v>R$ 1–25</v>
      </c>
      <c r="AK1877" s="35">
        <v>38</v>
      </c>
      <c r="AL1877" s="58" t="str">
        <f>IF('Base tratada'!$AK1877&lt;=100,"R$ 0-100",
IF('Base tratada'!$AK1877&lt;=500,"R$ 101-500",
IF('Base tratada'!$AK1877&lt;=1000,"R$ 501-1000",
IF('Base tratada'!$AK1877&lt;=1500,"R$ 1001-1500",
"+R$ 1500"))))</f>
        <v>R$ 0-100</v>
      </c>
      <c r="AM1877" s="34">
        <v>0</v>
      </c>
      <c r="AN1877" s="34">
        <v>0</v>
      </c>
      <c r="AO1877" s="34">
        <v>0</v>
      </c>
      <c r="AP1877" s="34">
        <v>0</v>
      </c>
      <c r="AQ1877" s="34">
        <v>0</v>
      </c>
      <c r="AR1877" s="34">
        <v>0</v>
      </c>
      <c r="AS1877" s="34">
        <v>0</v>
      </c>
      <c r="AT1877" s="34">
        <v>3</v>
      </c>
      <c r="AU1877" s="34">
        <v>11</v>
      </c>
      <c r="AV1877" s="52">
        <v>27</v>
      </c>
      <c r="AW1877" s="57">
        <v>0</v>
      </c>
      <c r="AX1877" s="58" t="str">
        <f>IF(Tabela3[[#This Row],[Response]]=1, "Aceitou", "Não aceitou")</f>
        <v>Não aceitou</v>
      </c>
      <c r="AY1877" s="55" t="str">
        <f>Tabela3[[#This Row],[Faixa Recência]] &amp; " | " &amp; Tabela3[[#This Row],[Faixa Gasto]] &amp; " | " &amp; Tabela3[[#This Row],[Faixa ticket médio]]</f>
        <v>16-30 dias | R$ 0-100 | R$ 1–25</v>
      </c>
      <c r="AZ18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7" s="36"/>
    </row>
    <row r="1878" spans="1:54" x14ac:dyDescent="0.25">
      <c r="A1878" s="61">
        <v>1877</v>
      </c>
      <c r="B1878" s="37">
        <v>73395</v>
      </c>
      <c r="C1878" s="34">
        <v>0</v>
      </c>
      <c r="D1878" s="34">
        <v>0</v>
      </c>
      <c r="E1878" s="34">
        <v>94</v>
      </c>
      <c r="F1878" s="58" t="str">
        <f>IF('Base tratada'!$E1878&lt;=15,"0-15 dias",
IF('Base tratada'!$E1878&lt;=30, "16-30 dias",
IF('Base tratada'!$E1878&lt;=45, "31-45 dias",
IF('Base tratada'!$E1878&lt;=60, "46-60 dias",
IF('Base tratada'!$E1878&lt;=75, "61-75 dias", "76-99 dias")))))</f>
        <v>76-99 dias</v>
      </c>
      <c r="G1878" s="38">
        <v>33</v>
      </c>
      <c r="H1878" s="60" t="str">
        <f>IF('Base tratada'!$G1878&lt;=29,"24–29",
IF('Base tratada'!$G1878&lt;=39,"30–39",
IF('Base tratada'!$G1878&lt;=49,"40–49",
IF('Base tratada'!$G1878&lt;=59,"50–59",
IF('Base tratada'!$G1878&lt;=69,"60–69",
"70–80")))))</f>
        <v>30–39</v>
      </c>
      <c r="I1878" s="34">
        <v>2262</v>
      </c>
      <c r="J1878" s="58" t="str">
        <f>IF('Base tratada'!$K1878=1,"Divorciado",
IF('Base tratada'!$L1878=1,"Casado",
IF('Base tratada'!$M1878=1, "Solteiro",
IF('Base tratada'!$N1878=1,"Juntos",
"Viúvo"))))</f>
        <v>Casado</v>
      </c>
      <c r="K1878" s="34">
        <v>0</v>
      </c>
      <c r="L1878" s="34">
        <v>1</v>
      </c>
      <c r="M1878" s="34">
        <v>0</v>
      </c>
      <c r="N1878" s="34">
        <v>0</v>
      </c>
      <c r="O1878" s="34">
        <v>0</v>
      </c>
      <c r="P1878" s="34">
        <v>0</v>
      </c>
      <c r="Q1878" s="34">
        <v>0</v>
      </c>
      <c r="R1878" s="34">
        <v>0</v>
      </c>
      <c r="S1878" s="34">
        <v>1</v>
      </c>
      <c r="T1878" s="34">
        <v>0</v>
      </c>
      <c r="U1878" s="35">
        <v>272</v>
      </c>
      <c r="V1878" s="35">
        <v>7</v>
      </c>
      <c r="W1878" s="35">
        <v>80</v>
      </c>
      <c r="X1878" s="35">
        <v>20</v>
      </c>
      <c r="Y1878" s="35">
        <v>7</v>
      </c>
      <c r="Z1878" s="35">
        <v>11</v>
      </c>
      <c r="AA1878" s="34">
        <v>1</v>
      </c>
      <c r="AB1878" s="34">
        <v>2</v>
      </c>
      <c r="AC1878" s="34">
        <v>4</v>
      </c>
      <c r="AD1878" s="34">
        <v>4</v>
      </c>
      <c r="AE1878" s="34">
        <v>6</v>
      </c>
      <c r="AF1878" s="58">
        <f>'Base tratada'!$AC1878+'Base tratada'!$AD1878+'Base tratada'!$AE1878</f>
        <v>14</v>
      </c>
      <c r="AG18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78" s="58" t="str">
        <f>IF('Base tratada'!$AC1878&gt;=MAX('Base tratada'!$AD1878,'Base tratada'!$AE1878),"Web",
IF('Base tratada'!$AD1878&gt;='Base tratada'!$AE1878,"Catalog",
"Store"))</f>
        <v>Store</v>
      </c>
      <c r="AI1878" s="59">
        <f>IF('Base tratada'!$AF1878=0,"0",'Base tratada'!$AK1878/'Base tratada'!$AF1878)</f>
        <v>27.571428571428573</v>
      </c>
      <c r="AJ1878" s="59" t="str">
        <f>IF('Base tratada'!$AI1878=0,"R$ 0",
IF('Base tratada'!$AI1878&lt;=25,"R$ 1–25",
IF('Base tratada'!$AI1878&lt;=50,"R$ 26–50",
"+R$ 50")))</f>
        <v>R$ 26–50</v>
      </c>
      <c r="AK1878" s="35">
        <v>386</v>
      </c>
      <c r="AL1878" s="58" t="str">
        <f>IF('Base tratada'!$AK1878&lt;=100,"R$ 0-100",
IF('Base tratada'!$AK1878&lt;=500,"R$ 101-500",
IF('Base tratada'!$AK1878&lt;=1000,"R$ 501-1000",
IF('Base tratada'!$AK1878&lt;=1500,"R$ 1001-1500",
"+R$ 1500"))))</f>
        <v>R$ 101-500</v>
      </c>
      <c r="AM1878" s="34">
        <v>0</v>
      </c>
      <c r="AN1878" s="34">
        <v>0</v>
      </c>
      <c r="AO1878" s="34">
        <v>0</v>
      </c>
      <c r="AP1878" s="34">
        <v>0</v>
      </c>
      <c r="AQ1878" s="34">
        <v>0</v>
      </c>
      <c r="AR1878" s="34">
        <v>0</v>
      </c>
      <c r="AS1878" s="34">
        <v>0</v>
      </c>
      <c r="AT1878" s="34">
        <v>3</v>
      </c>
      <c r="AU1878" s="34">
        <v>11</v>
      </c>
      <c r="AV1878" s="52">
        <v>375</v>
      </c>
      <c r="AW1878" s="57">
        <v>0</v>
      </c>
      <c r="AX1878" s="58" t="str">
        <f>IF(Tabela3[[#This Row],[Response]]=1, "Aceitou", "Não aceitou")</f>
        <v>Não aceitou</v>
      </c>
      <c r="AY1878" s="55" t="str">
        <f>Tabela3[[#This Row],[Faixa Recência]] &amp; " | " &amp; Tabela3[[#This Row],[Faixa Gasto]] &amp; " | " &amp; Tabela3[[#This Row],[Faixa ticket médio]]</f>
        <v>76-99 dias | R$ 101-500 | R$ 26–50</v>
      </c>
      <c r="AZ18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8" s="36"/>
    </row>
    <row r="1879" spans="1:54" x14ac:dyDescent="0.25">
      <c r="A1879" s="61">
        <v>1878</v>
      </c>
      <c r="B1879" s="37">
        <v>29819</v>
      </c>
      <c r="C1879" s="34">
        <v>1</v>
      </c>
      <c r="D1879" s="34">
        <v>0</v>
      </c>
      <c r="E1879" s="34">
        <v>77</v>
      </c>
      <c r="F1879" s="58" t="str">
        <f>IF('Base tratada'!$E1879&lt;=15,"0-15 dias",
IF('Base tratada'!$E1879&lt;=30, "16-30 dias",
IF('Base tratada'!$E1879&lt;=45, "31-45 dias",
IF('Base tratada'!$E1879&lt;=60, "46-60 dias",
IF('Base tratada'!$E1879&lt;=75, "61-75 dias", "76-99 dias")))))</f>
        <v>76-99 dias</v>
      </c>
      <c r="G1879" s="38">
        <v>49</v>
      </c>
      <c r="H1879" s="60" t="str">
        <f>IF('Base tratada'!$G1879&lt;=29,"24–29",
IF('Base tratada'!$G1879&lt;=39,"30–39",
IF('Base tratada'!$G1879&lt;=49,"40–49",
IF('Base tratada'!$G1879&lt;=59,"50–59",
IF('Base tratada'!$G1879&lt;=69,"60–69",
"70–80")))))</f>
        <v>40–49</v>
      </c>
      <c r="I1879" s="34">
        <v>2407</v>
      </c>
      <c r="J1879" s="58" t="str">
        <f>IF('Base tratada'!$K1879=1,"Divorciado",
IF('Base tratada'!$L1879=1,"Casado",
IF('Base tratada'!$M1879=1, "Solteiro",
IF('Base tratada'!$N1879=1,"Juntos",
"Viúvo"))))</f>
        <v>Divorciado</v>
      </c>
      <c r="K1879" s="34">
        <v>1</v>
      </c>
      <c r="L1879" s="34">
        <v>0</v>
      </c>
      <c r="M1879" s="34">
        <v>0</v>
      </c>
      <c r="N1879" s="34">
        <v>0</v>
      </c>
      <c r="O1879" s="34">
        <v>0</v>
      </c>
      <c r="P1879" s="34">
        <v>0</v>
      </c>
      <c r="Q1879" s="34">
        <v>0</v>
      </c>
      <c r="R1879" s="34">
        <v>1</v>
      </c>
      <c r="S1879" s="34">
        <v>0</v>
      </c>
      <c r="T1879" s="34">
        <v>0</v>
      </c>
      <c r="U1879" s="35">
        <v>9</v>
      </c>
      <c r="V1879" s="35">
        <v>1</v>
      </c>
      <c r="W1879" s="35">
        <v>24</v>
      </c>
      <c r="X1879" s="35">
        <v>2</v>
      </c>
      <c r="Y1879" s="35">
        <v>1</v>
      </c>
      <c r="Z1879" s="35">
        <v>2</v>
      </c>
      <c r="AA1879" s="34">
        <v>3</v>
      </c>
      <c r="AB1879" s="34">
        <v>6</v>
      </c>
      <c r="AC1879" s="34">
        <v>3</v>
      </c>
      <c r="AD1879" s="34">
        <v>0</v>
      </c>
      <c r="AE1879" s="34">
        <v>3</v>
      </c>
      <c r="AF1879" s="58">
        <f>'Base tratada'!$AC1879+'Base tratada'!$AD1879+'Base tratada'!$AE1879</f>
        <v>6</v>
      </c>
      <c r="AG18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79" s="58" t="str">
        <f>IF('Base tratada'!$AC1879&gt;=MAX('Base tratada'!$AD1879,'Base tratada'!$AE1879),"Web",
IF('Base tratada'!$AD1879&gt;='Base tratada'!$AE1879,"Catalog",
"Store"))</f>
        <v>Web</v>
      </c>
      <c r="AI1879" s="59">
        <f>IF('Base tratada'!$AF1879=0,"0",'Base tratada'!$AK1879/'Base tratada'!$AF1879)</f>
        <v>6.166666666666667</v>
      </c>
      <c r="AJ1879" s="59" t="str">
        <f>IF('Base tratada'!$AI1879=0,"R$ 0",
IF('Base tratada'!$AI1879&lt;=25,"R$ 1–25",
IF('Base tratada'!$AI1879&lt;=50,"R$ 26–50",
"+R$ 50")))</f>
        <v>R$ 1–25</v>
      </c>
      <c r="AK1879" s="35">
        <v>37</v>
      </c>
      <c r="AL1879" s="58" t="str">
        <f>IF('Base tratada'!$AK1879&lt;=100,"R$ 0-100",
IF('Base tratada'!$AK1879&lt;=500,"R$ 101-500",
IF('Base tratada'!$AK1879&lt;=1000,"R$ 501-1000",
IF('Base tratada'!$AK1879&lt;=1500,"R$ 1001-1500",
"+R$ 1500"))))</f>
        <v>R$ 0-100</v>
      </c>
      <c r="AM1879" s="34">
        <v>0</v>
      </c>
      <c r="AN1879" s="34">
        <v>0</v>
      </c>
      <c r="AO1879" s="34">
        <v>0</v>
      </c>
      <c r="AP1879" s="34">
        <v>0</v>
      </c>
      <c r="AQ1879" s="34">
        <v>0</v>
      </c>
      <c r="AR1879" s="34">
        <v>0</v>
      </c>
      <c r="AS1879" s="34">
        <v>0</v>
      </c>
      <c r="AT1879" s="34">
        <v>3</v>
      </c>
      <c r="AU1879" s="34">
        <v>11</v>
      </c>
      <c r="AV1879" s="52">
        <v>35</v>
      </c>
      <c r="AW1879" s="57">
        <v>0</v>
      </c>
      <c r="AX1879" s="58" t="str">
        <f>IF(Tabela3[[#This Row],[Response]]=1, "Aceitou", "Não aceitou")</f>
        <v>Não aceitou</v>
      </c>
      <c r="AY1879" s="55" t="str">
        <f>Tabela3[[#This Row],[Faixa Recência]] &amp; " | " &amp; Tabela3[[#This Row],[Faixa Gasto]] &amp; " | " &amp; Tabela3[[#This Row],[Faixa ticket médio]]</f>
        <v>76-99 dias | R$ 0-100 | R$ 1–25</v>
      </c>
      <c r="AZ18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79" s="36"/>
    </row>
    <row r="1880" spans="1:54" x14ac:dyDescent="0.25">
      <c r="A1880" s="61">
        <v>1879</v>
      </c>
      <c r="B1880" s="37">
        <v>45688</v>
      </c>
      <c r="C1880" s="34">
        <v>0</v>
      </c>
      <c r="D1880" s="34">
        <v>1</v>
      </c>
      <c r="E1880" s="34">
        <v>20</v>
      </c>
      <c r="F1880" s="58" t="str">
        <f>IF('Base tratada'!$E1880&lt;=15,"0-15 dias",
IF('Base tratada'!$E1880&lt;=30, "16-30 dias",
IF('Base tratada'!$E1880&lt;=45, "31-45 dias",
IF('Base tratada'!$E1880&lt;=60, "46-60 dias",
IF('Base tratada'!$E1880&lt;=75, "61-75 dias", "76-99 dias")))))</f>
        <v>16-30 dias</v>
      </c>
      <c r="G1880" s="38">
        <v>52</v>
      </c>
      <c r="H1880" s="60" t="str">
        <f>IF('Base tratada'!$G1880&lt;=29,"24–29",
IF('Base tratada'!$G1880&lt;=39,"30–39",
IF('Base tratada'!$G1880&lt;=49,"40–49",
IF('Base tratada'!$G1880&lt;=59,"50–59",
IF('Base tratada'!$G1880&lt;=69,"60–69",
"70–80")))))</f>
        <v>50–59</v>
      </c>
      <c r="I1880" s="34">
        <v>2314</v>
      </c>
      <c r="J1880" s="58" t="str">
        <f>IF('Base tratada'!$K1880=1,"Divorciado",
IF('Base tratada'!$L1880=1,"Casado",
IF('Base tratada'!$M1880=1, "Solteiro",
IF('Base tratada'!$N1880=1,"Juntos",
"Viúvo"))))</f>
        <v>Casado</v>
      </c>
      <c r="K1880" s="34">
        <v>0</v>
      </c>
      <c r="L1880" s="34">
        <v>1</v>
      </c>
      <c r="M1880" s="34">
        <v>0</v>
      </c>
      <c r="N1880" s="34">
        <v>0</v>
      </c>
      <c r="O1880" s="34">
        <v>0</v>
      </c>
      <c r="P1880" s="34">
        <v>0</v>
      </c>
      <c r="Q1880" s="34">
        <v>0</v>
      </c>
      <c r="R1880" s="34">
        <v>1</v>
      </c>
      <c r="S1880" s="34">
        <v>0</v>
      </c>
      <c r="T1880" s="34">
        <v>0</v>
      </c>
      <c r="U1880" s="35">
        <v>279</v>
      </c>
      <c r="V1880" s="35">
        <v>0</v>
      </c>
      <c r="W1880" s="35">
        <v>18</v>
      </c>
      <c r="X1880" s="35">
        <v>0</v>
      </c>
      <c r="Y1880" s="35">
        <v>0</v>
      </c>
      <c r="Z1880" s="35">
        <v>9</v>
      </c>
      <c r="AA1880" s="34">
        <v>2</v>
      </c>
      <c r="AB1880" s="34">
        <v>4</v>
      </c>
      <c r="AC1880" s="34">
        <v>3</v>
      </c>
      <c r="AD1880" s="34">
        <v>1</v>
      </c>
      <c r="AE1880" s="34">
        <v>8</v>
      </c>
      <c r="AF1880" s="58">
        <f>'Base tratada'!$AC1880+'Base tratada'!$AD1880+'Base tratada'!$AE1880</f>
        <v>12</v>
      </c>
      <c r="AG18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80" s="58" t="str">
        <f>IF('Base tratada'!$AC1880&gt;=MAX('Base tratada'!$AD1880,'Base tratada'!$AE1880),"Web",
IF('Base tratada'!$AD1880&gt;='Base tratada'!$AE1880,"Catalog",
"Store"))</f>
        <v>Store</v>
      </c>
      <c r="AI1880" s="59">
        <f>IF('Base tratada'!$AF1880=0,"0",'Base tratada'!$AK1880/'Base tratada'!$AF1880)</f>
        <v>24.75</v>
      </c>
      <c r="AJ1880" s="59" t="str">
        <f>IF('Base tratada'!$AI1880=0,"R$ 0",
IF('Base tratada'!$AI1880&lt;=25,"R$ 1–25",
IF('Base tratada'!$AI1880&lt;=50,"R$ 26–50",
"+R$ 50")))</f>
        <v>R$ 1–25</v>
      </c>
      <c r="AK1880" s="35">
        <v>297</v>
      </c>
      <c r="AL1880" s="58" t="str">
        <f>IF('Base tratada'!$AK1880&lt;=100,"R$ 0-100",
IF('Base tratada'!$AK1880&lt;=500,"R$ 101-500",
IF('Base tratada'!$AK1880&lt;=1000,"R$ 501-1000",
IF('Base tratada'!$AK1880&lt;=1500,"R$ 1001-1500",
"+R$ 1500"))))</f>
        <v>R$ 101-500</v>
      </c>
      <c r="AM1880" s="34">
        <v>0</v>
      </c>
      <c r="AN1880" s="34">
        <v>0</v>
      </c>
      <c r="AO1880" s="34">
        <v>0</v>
      </c>
      <c r="AP1880" s="34">
        <v>1</v>
      </c>
      <c r="AQ1880" s="34">
        <v>0</v>
      </c>
      <c r="AR1880" s="34">
        <v>1</v>
      </c>
      <c r="AS1880" s="34">
        <v>0</v>
      </c>
      <c r="AT1880" s="34">
        <v>3</v>
      </c>
      <c r="AU1880" s="34">
        <v>11</v>
      </c>
      <c r="AV1880" s="52">
        <v>288</v>
      </c>
      <c r="AW1880" s="57">
        <v>0</v>
      </c>
      <c r="AX1880" s="58" t="str">
        <f>IF(Tabela3[[#This Row],[Response]]=1, "Aceitou", "Não aceitou")</f>
        <v>Não aceitou</v>
      </c>
      <c r="AY1880" s="55" t="str">
        <f>Tabela3[[#This Row],[Faixa Recência]] &amp; " | " &amp; Tabela3[[#This Row],[Faixa Gasto]] &amp; " | " &amp; Tabela3[[#This Row],[Faixa ticket médio]]</f>
        <v>16-30 dias | R$ 101-500 | R$ 1–25</v>
      </c>
      <c r="AZ18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0" s="36"/>
    </row>
    <row r="1881" spans="1:54" x14ac:dyDescent="0.25">
      <c r="A1881" s="61">
        <v>1880</v>
      </c>
      <c r="B1881" s="37">
        <v>62820</v>
      </c>
      <c r="C1881" s="34">
        <v>0</v>
      </c>
      <c r="D1881" s="34">
        <v>0</v>
      </c>
      <c r="E1881" s="34">
        <v>51</v>
      </c>
      <c r="F1881" s="58" t="str">
        <f>IF('Base tratada'!$E1881&lt;=15,"0-15 dias",
IF('Base tratada'!$E1881&lt;=30, "16-30 dias",
IF('Base tratada'!$E1881&lt;=45, "31-45 dias",
IF('Base tratada'!$E1881&lt;=60, "46-60 dias",
IF('Base tratada'!$E1881&lt;=75, "61-75 dias", "76-99 dias")))))</f>
        <v>46-60 dias</v>
      </c>
      <c r="G1881" s="38">
        <v>66</v>
      </c>
      <c r="H1881" s="60" t="str">
        <f>IF('Base tratada'!$G1881&lt;=29,"24–29",
IF('Base tratada'!$G1881&lt;=39,"30–39",
IF('Base tratada'!$G1881&lt;=49,"40–49",
IF('Base tratada'!$G1881&lt;=59,"50–59",
IF('Base tratada'!$G1881&lt;=69,"60–69",
"70–80")))))</f>
        <v>60–69</v>
      </c>
      <c r="I1881" s="34">
        <v>2573</v>
      </c>
      <c r="J1881" s="58" t="str">
        <f>IF('Base tratada'!$K1881=1,"Divorciado",
IF('Base tratada'!$L1881=1,"Casado",
IF('Base tratada'!$M1881=1, "Solteiro",
IF('Base tratada'!$N1881=1,"Juntos",
"Viúvo"))))</f>
        <v>Casado</v>
      </c>
      <c r="K1881" s="34">
        <v>0</v>
      </c>
      <c r="L1881" s="34">
        <v>1</v>
      </c>
      <c r="M1881" s="34">
        <v>0</v>
      </c>
      <c r="N1881" s="34">
        <v>0</v>
      </c>
      <c r="O1881" s="34">
        <v>0</v>
      </c>
      <c r="P1881" s="34">
        <v>0</v>
      </c>
      <c r="Q1881" s="34">
        <v>0</v>
      </c>
      <c r="R1881" s="34">
        <v>1</v>
      </c>
      <c r="S1881" s="34">
        <v>0</v>
      </c>
      <c r="T1881" s="34">
        <v>0</v>
      </c>
      <c r="U1881" s="35">
        <v>398</v>
      </c>
      <c r="V1881" s="35">
        <v>61</v>
      </c>
      <c r="W1881" s="35">
        <v>265</v>
      </c>
      <c r="X1881" s="35">
        <v>138</v>
      </c>
      <c r="Y1881" s="35">
        <v>61</v>
      </c>
      <c r="Z1881" s="35">
        <v>53</v>
      </c>
      <c r="AA1881" s="34">
        <v>1</v>
      </c>
      <c r="AB1881" s="34">
        <v>1</v>
      </c>
      <c r="AC1881" s="34">
        <v>3</v>
      </c>
      <c r="AD1881" s="34">
        <v>4</v>
      </c>
      <c r="AE1881" s="34">
        <v>6</v>
      </c>
      <c r="AF1881" s="58">
        <f>'Base tratada'!$AC1881+'Base tratada'!$AD1881+'Base tratada'!$AE1881</f>
        <v>13</v>
      </c>
      <c r="AG18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81" s="58" t="str">
        <f>IF('Base tratada'!$AC1881&gt;=MAX('Base tratada'!$AD1881,'Base tratada'!$AE1881),"Web",
IF('Base tratada'!$AD1881&gt;='Base tratada'!$AE1881,"Catalog",
"Store"))</f>
        <v>Store</v>
      </c>
      <c r="AI1881" s="59">
        <f>IF('Base tratada'!$AF1881=0,"0",'Base tratada'!$AK1881/'Base tratada'!$AF1881)</f>
        <v>71</v>
      </c>
      <c r="AJ1881" s="59" t="str">
        <f>IF('Base tratada'!$AI1881=0,"R$ 0",
IF('Base tratada'!$AI1881&lt;=25,"R$ 1–25",
IF('Base tratada'!$AI1881&lt;=50,"R$ 26–50",
"+R$ 50")))</f>
        <v>+R$ 50</v>
      </c>
      <c r="AK1881" s="35">
        <v>923</v>
      </c>
      <c r="AL1881" s="58" t="str">
        <f>IF('Base tratada'!$AK1881&lt;=100,"R$ 0-100",
IF('Base tratada'!$AK1881&lt;=500,"R$ 101-500",
IF('Base tratada'!$AK1881&lt;=1000,"R$ 501-1000",
IF('Base tratada'!$AK1881&lt;=1500,"R$ 1001-1500",
"+R$ 1500"))))</f>
        <v>R$ 501-1000</v>
      </c>
      <c r="AM1881" s="34">
        <v>0</v>
      </c>
      <c r="AN1881" s="34">
        <v>0</v>
      </c>
      <c r="AO1881" s="34">
        <v>0</v>
      </c>
      <c r="AP1881" s="34">
        <v>0</v>
      </c>
      <c r="AQ1881" s="34">
        <v>0</v>
      </c>
      <c r="AR1881" s="34">
        <v>0</v>
      </c>
      <c r="AS1881" s="34">
        <v>0</v>
      </c>
      <c r="AT1881" s="34">
        <v>3</v>
      </c>
      <c r="AU1881" s="34">
        <v>11</v>
      </c>
      <c r="AV1881" s="52">
        <v>870</v>
      </c>
      <c r="AW1881" s="57">
        <v>0</v>
      </c>
      <c r="AX1881" s="58" t="str">
        <f>IF(Tabela3[[#This Row],[Response]]=1, "Aceitou", "Não aceitou")</f>
        <v>Não aceitou</v>
      </c>
      <c r="AY1881" s="55" t="str">
        <f>Tabela3[[#This Row],[Faixa Recência]] &amp; " | " &amp; Tabela3[[#This Row],[Faixa Gasto]] &amp; " | " &amp; Tabela3[[#This Row],[Faixa ticket médio]]</f>
        <v>46-60 dias | R$ 501-1000 | +R$ 50</v>
      </c>
      <c r="AZ18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1" s="36"/>
    </row>
    <row r="1882" spans="1:54" x14ac:dyDescent="0.25">
      <c r="A1882" s="61">
        <v>1881</v>
      </c>
      <c r="B1882" s="37">
        <v>60491</v>
      </c>
      <c r="C1882" s="34">
        <v>0</v>
      </c>
      <c r="D1882" s="34">
        <v>1</v>
      </c>
      <c r="E1882" s="34">
        <v>81</v>
      </c>
      <c r="F1882" s="58" t="str">
        <f>IF('Base tratada'!$E1882&lt;=15,"0-15 dias",
IF('Base tratada'!$E1882&lt;=30, "16-30 dias",
IF('Base tratada'!$E1882&lt;=45, "31-45 dias",
IF('Base tratada'!$E1882&lt;=60, "46-60 dias",
IF('Base tratada'!$E1882&lt;=75, "61-75 dias", "76-99 dias")))))</f>
        <v>76-99 dias</v>
      </c>
      <c r="G1882" s="38">
        <v>49</v>
      </c>
      <c r="H1882" s="60" t="str">
        <f>IF('Base tratada'!$G1882&lt;=29,"24–29",
IF('Base tratada'!$G1882&lt;=39,"30–39",
IF('Base tratada'!$G1882&lt;=49,"40–49",
IF('Base tratada'!$G1882&lt;=59,"50–59",
IF('Base tratada'!$G1882&lt;=69,"60–69",
"70–80")))))</f>
        <v>40–49</v>
      </c>
      <c r="I1882" s="34">
        <v>2455</v>
      </c>
      <c r="J1882" s="58" t="str">
        <f>IF('Base tratada'!$K1882=1,"Divorciado",
IF('Base tratada'!$L1882=1,"Casado",
IF('Base tratada'!$M1882=1, "Solteiro",
IF('Base tratada'!$N1882=1,"Juntos",
"Viúvo"))))</f>
        <v>Casado</v>
      </c>
      <c r="K1882" s="34">
        <v>0</v>
      </c>
      <c r="L1882" s="34">
        <v>1</v>
      </c>
      <c r="M1882" s="34">
        <v>0</v>
      </c>
      <c r="N1882" s="34">
        <v>0</v>
      </c>
      <c r="O1882" s="34">
        <v>0</v>
      </c>
      <c r="P1882" s="34">
        <v>0</v>
      </c>
      <c r="Q1882" s="34">
        <v>0</v>
      </c>
      <c r="R1882" s="34">
        <v>0</v>
      </c>
      <c r="S1882" s="34">
        <v>0</v>
      </c>
      <c r="T1882" s="34">
        <v>1</v>
      </c>
      <c r="U1882" s="35">
        <v>637</v>
      </c>
      <c r="V1882" s="35">
        <v>47</v>
      </c>
      <c r="W1882" s="35">
        <v>237</v>
      </c>
      <c r="X1882" s="35">
        <v>12</v>
      </c>
      <c r="Y1882" s="35">
        <v>19</v>
      </c>
      <c r="Z1882" s="35">
        <v>76</v>
      </c>
      <c r="AA1882" s="34">
        <v>4</v>
      </c>
      <c r="AB1882" s="34">
        <v>5</v>
      </c>
      <c r="AC1882" s="34">
        <v>6</v>
      </c>
      <c r="AD1882" s="34">
        <v>11</v>
      </c>
      <c r="AE1882" s="34">
        <v>7</v>
      </c>
      <c r="AF1882" s="58">
        <f>'Base tratada'!$AC1882+'Base tratada'!$AD1882+'Base tratada'!$AE1882</f>
        <v>24</v>
      </c>
      <c r="AG18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82" s="58" t="str">
        <f>IF('Base tratada'!$AC1882&gt;=MAX('Base tratada'!$AD1882,'Base tratada'!$AE1882),"Web",
IF('Base tratada'!$AD1882&gt;='Base tratada'!$AE1882,"Catalog",
"Store"))</f>
        <v>Catalog</v>
      </c>
      <c r="AI1882" s="59">
        <f>IF('Base tratada'!$AF1882=0,"0",'Base tratada'!$AK1882/'Base tratada'!$AF1882)</f>
        <v>39.666666666666664</v>
      </c>
      <c r="AJ1882" s="59" t="str">
        <f>IF('Base tratada'!$AI1882=0,"R$ 0",
IF('Base tratada'!$AI1882&lt;=25,"R$ 1–25",
IF('Base tratada'!$AI1882&lt;=50,"R$ 26–50",
"+R$ 50")))</f>
        <v>R$ 26–50</v>
      </c>
      <c r="AK1882" s="35">
        <v>952</v>
      </c>
      <c r="AL1882" s="58" t="str">
        <f>IF('Base tratada'!$AK1882&lt;=100,"R$ 0-100",
IF('Base tratada'!$AK1882&lt;=500,"R$ 101-500",
IF('Base tratada'!$AK1882&lt;=1000,"R$ 501-1000",
IF('Base tratada'!$AK1882&lt;=1500,"R$ 1001-1500",
"+R$ 1500"))))</f>
        <v>R$ 501-1000</v>
      </c>
      <c r="AM1882" s="34">
        <v>0</v>
      </c>
      <c r="AN1882" s="34">
        <v>0</v>
      </c>
      <c r="AO1882" s="34">
        <v>0</v>
      </c>
      <c r="AP1882" s="34">
        <v>0</v>
      </c>
      <c r="AQ1882" s="34">
        <v>0</v>
      </c>
      <c r="AR1882" s="34">
        <v>0</v>
      </c>
      <c r="AS1882" s="34">
        <v>0</v>
      </c>
      <c r="AT1882" s="34">
        <v>3</v>
      </c>
      <c r="AU1882" s="34">
        <v>11</v>
      </c>
      <c r="AV1882" s="52">
        <v>876</v>
      </c>
      <c r="AW1882" s="57">
        <v>0</v>
      </c>
      <c r="AX1882" s="58" t="str">
        <f>IF(Tabela3[[#This Row],[Response]]=1, "Aceitou", "Não aceitou")</f>
        <v>Não aceitou</v>
      </c>
      <c r="AY1882" s="55" t="str">
        <f>Tabela3[[#This Row],[Faixa Recência]] &amp; " | " &amp; Tabela3[[#This Row],[Faixa Gasto]] &amp; " | " &amp; Tabela3[[#This Row],[Faixa ticket médio]]</f>
        <v>76-99 dias | R$ 501-1000 | R$ 26–50</v>
      </c>
      <c r="AZ18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2" s="36"/>
    </row>
    <row r="1883" spans="1:54" x14ac:dyDescent="0.25">
      <c r="A1883" s="61">
        <v>1882</v>
      </c>
      <c r="B1883" s="37">
        <v>33235</v>
      </c>
      <c r="C1883" s="34">
        <v>1</v>
      </c>
      <c r="D1883" s="34">
        <v>0</v>
      </c>
      <c r="E1883" s="34">
        <v>71</v>
      </c>
      <c r="F1883" s="58" t="str">
        <f>IF('Base tratada'!$E1883&lt;=15,"0-15 dias",
IF('Base tratada'!$E1883&lt;=30, "16-30 dias",
IF('Base tratada'!$E1883&lt;=45, "31-45 dias",
IF('Base tratada'!$E1883&lt;=60, "46-60 dias",
IF('Base tratada'!$E1883&lt;=75, "61-75 dias", "76-99 dias")))))</f>
        <v>61-75 dias</v>
      </c>
      <c r="G1883" s="38">
        <v>34</v>
      </c>
      <c r="H1883" s="60" t="str">
        <f>IF('Base tratada'!$G1883&lt;=29,"24–29",
IF('Base tratada'!$G1883&lt;=39,"30–39",
IF('Base tratada'!$G1883&lt;=49,"40–49",
IF('Base tratada'!$G1883&lt;=59,"50–59",
IF('Base tratada'!$G1883&lt;=69,"60–69",
"70–80")))))</f>
        <v>30–39</v>
      </c>
      <c r="I1883" s="34">
        <v>2303</v>
      </c>
      <c r="J1883" s="58" t="str">
        <f>IF('Base tratada'!$K1883=1,"Divorciado",
IF('Base tratada'!$L1883=1,"Casado",
IF('Base tratada'!$M1883=1, "Solteiro",
IF('Base tratada'!$N1883=1,"Juntos",
"Viúvo"))))</f>
        <v>Juntos</v>
      </c>
      <c r="K1883" s="34">
        <v>0</v>
      </c>
      <c r="L1883" s="34">
        <v>0</v>
      </c>
      <c r="M1883" s="34">
        <v>0</v>
      </c>
      <c r="N1883" s="34">
        <v>1</v>
      </c>
      <c r="O1883" s="34">
        <v>0</v>
      </c>
      <c r="P1883" s="34">
        <v>0</v>
      </c>
      <c r="Q1883" s="34">
        <v>0</v>
      </c>
      <c r="R1883" s="34">
        <v>1</v>
      </c>
      <c r="S1883" s="34">
        <v>0</v>
      </c>
      <c r="T1883" s="34">
        <v>0</v>
      </c>
      <c r="U1883" s="35">
        <v>45</v>
      </c>
      <c r="V1883" s="35">
        <v>0</v>
      </c>
      <c r="W1883" s="35">
        <v>16</v>
      </c>
      <c r="X1883" s="35">
        <v>2</v>
      </c>
      <c r="Y1883" s="35">
        <v>1</v>
      </c>
      <c r="Z1883" s="35">
        <v>6</v>
      </c>
      <c r="AA1883" s="34">
        <v>1</v>
      </c>
      <c r="AB1883" s="34">
        <v>7</v>
      </c>
      <c r="AC1883" s="34">
        <v>3</v>
      </c>
      <c r="AD1883" s="34">
        <v>0</v>
      </c>
      <c r="AE1883" s="34">
        <v>3</v>
      </c>
      <c r="AF1883" s="58">
        <f>'Base tratada'!$AC1883+'Base tratada'!$AD1883+'Base tratada'!$AE1883</f>
        <v>6</v>
      </c>
      <c r="AG18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83" s="58" t="str">
        <f>IF('Base tratada'!$AC1883&gt;=MAX('Base tratada'!$AD1883,'Base tratada'!$AE1883),"Web",
IF('Base tratada'!$AD1883&gt;='Base tratada'!$AE1883,"Catalog",
"Store"))</f>
        <v>Web</v>
      </c>
      <c r="AI1883" s="59">
        <f>IF('Base tratada'!$AF1883=0,"0",'Base tratada'!$AK1883/'Base tratada'!$AF1883)</f>
        <v>10.666666666666666</v>
      </c>
      <c r="AJ1883" s="59" t="str">
        <f>IF('Base tratada'!$AI1883=0,"R$ 0",
IF('Base tratada'!$AI1883&lt;=25,"R$ 1–25",
IF('Base tratada'!$AI1883&lt;=50,"R$ 26–50",
"+R$ 50")))</f>
        <v>R$ 1–25</v>
      </c>
      <c r="AK1883" s="35">
        <v>64</v>
      </c>
      <c r="AL1883" s="58" t="str">
        <f>IF('Base tratada'!$AK1883&lt;=100,"R$ 0-100",
IF('Base tratada'!$AK1883&lt;=500,"R$ 101-500",
IF('Base tratada'!$AK1883&lt;=1000,"R$ 501-1000",
IF('Base tratada'!$AK1883&lt;=1500,"R$ 1001-1500",
"+R$ 1500"))))</f>
        <v>R$ 0-100</v>
      </c>
      <c r="AM1883" s="34">
        <v>0</v>
      </c>
      <c r="AN1883" s="34">
        <v>0</v>
      </c>
      <c r="AO1883" s="34">
        <v>0</v>
      </c>
      <c r="AP1883" s="34">
        <v>0</v>
      </c>
      <c r="AQ1883" s="34">
        <v>0</v>
      </c>
      <c r="AR1883" s="34">
        <v>0</v>
      </c>
      <c r="AS1883" s="34">
        <v>0</v>
      </c>
      <c r="AT1883" s="34">
        <v>3</v>
      </c>
      <c r="AU1883" s="34">
        <v>11</v>
      </c>
      <c r="AV1883" s="52">
        <v>58</v>
      </c>
      <c r="AW1883" s="57">
        <v>0</v>
      </c>
      <c r="AX1883" s="58" t="str">
        <f>IF(Tabela3[[#This Row],[Response]]=1, "Aceitou", "Não aceitou")</f>
        <v>Não aceitou</v>
      </c>
      <c r="AY1883" s="55" t="str">
        <f>Tabela3[[#This Row],[Faixa Recência]] &amp; " | " &amp; Tabela3[[#This Row],[Faixa Gasto]] &amp; " | " &amp; Tabela3[[#This Row],[Faixa ticket médio]]</f>
        <v>61-75 dias | R$ 0-100 | R$ 1–25</v>
      </c>
      <c r="AZ18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3" s="36"/>
    </row>
    <row r="1884" spans="1:54" x14ac:dyDescent="0.25">
      <c r="A1884" s="61">
        <v>1883</v>
      </c>
      <c r="B1884" s="37">
        <v>35701</v>
      </c>
      <c r="C1884" s="34">
        <v>0</v>
      </c>
      <c r="D1884" s="34">
        <v>0</v>
      </c>
      <c r="E1884" s="34">
        <v>36</v>
      </c>
      <c r="F1884" s="58" t="str">
        <f>IF('Base tratada'!$E1884&lt;=15,"0-15 dias",
IF('Base tratada'!$E1884&lt;=30, "16-30 dias",
IF('Base tratada'!$E1884&lt;=45, "31-45 dias",
IF('Base tratada'!$E1884&lt;=60, "46-60 dias",
IF('Base tratada'!$E1884&lt;=75, "61-75 dias", "76-99 dias")))))</f>
        <v>31-45 dias</v>
      </c>
      <c r="G1884" s="38">
        <v>61</v>
      </c>
      <c r="H1884" s="60" t="str">
        <f>IF('Base tratada'!$G1884&lt;=29,"24–29",
IF('Base tratada'!$G1884&lt;=39,"30–39",
IF('Base tratada'!$G1884&lt;=49,"40–49",
IF('Base tratada'!$G1884&lt;=59,"50–59",
IF('Base tratada'!$G1884&lt;=69,"60–69",
"70–80")))))</f>
        <v>60–69</v>
      </c>
      <c r="I1884" s="34">
        <v>2626</v>
      </c>
      <c r="J1884" s="58" t="str">
        <f>IF('Base tratada'!$K1884=1,"Divorciado",
IF('Base tratada'!$L1884=1,"Casado",
IF('Base tratada'!$M1884=1, "Solteiro",
IF('Base tratada'!$N1884=1,"Juntos",
"Viúvo"))))</f>
        <v>Casado</v>
      </c>
      <c r="K1884" s="34">
        <v>0</v>
      </c>
      <c r="L1884" s="34">
        <v>1</v>
      </c>
      <c r="M1884" s="34">
        <v>0</v>
      </c>
      <c r="N1884" s="34">
        <v>0</v>
      </c>
      <c r="O1884" s="34">
        <v>0</v>
      </c>
      <c r="P1884" s="34">
        <v>0</v>
      </c>
      <c r="Q1884" s="34">
        <v>0</v>
      </c>
      <c r="R1884" s="34">
        <v>1</v>
      </c>
      <c r="S1884" s="34">
        <v>0</v>
      </c>
      <c r="T1884" s="34">
        <v>0</v>
      </c>
      <c r="U1884" s="35">
        <v>21</v>
      </c>
      <c r="V1884" s="35">
        <v>1</v>
      </c>
      <c r="W1884" s="35">
        <v>9</v>
      </c>
      <c r="X1884" s="35">
        <v>7</v>
      </c>
      <c r="Y1884" s="35">
        <v>3</v>
      </c>
      <c r="Z1884" s="35">
        <v>5</v>
      </c>
      <c r="AA1884" s="34">
        <v>1</v>
      </c>
      <c r="AB1884" s="34">
        <v>6</v>
      </c>
      <c r="AC1884" s="34">
        <v>1</v>
      </c>
      <c r="AD1884" s="34">
        <v>0</v>
      </c>
      <c r="AE1884" s="34">
        <v>3</v>
      </c>
      <c r="AF1884" s="58">
        <f>'Base tratada'!$AC1884+'Base tratada'!$AD1884+'Base tratada'!$AE1884</f>
        <v>4</v>
      </c>
      <c r="AG18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84" s="58" t="str">
        <f>IF('Base tratada'!$AC1884&gt;=MAX('Base tratada'!$AD1884,'Base tratada'!$AE1884),"Web",
IF('Base tratada'!$AD1884&gt;='Base tratada'!$AE1884,"Catalog",
"Store"))</f>
        <v>Store</v>
      </c>
      <c r="AI1884" s="59">
        <f>IF('Base tratada'!$AF1884=0,"0",'Base tratada'!$AK1884/'Base tratada'!$AF1884)</f>
        <v>10.25</v>
      </c>
      <c r="AJ1884" s="59" t="str">
        <f>IF('Base tratada'!$AI1884=0,"R$ 0",
IF('Base tratada'!$AI1884&lt;=25,"R$ 1–25",
IF('Base tratada'!$AI1884&lt;=50,"R$ 26–50",
"+R$ 50")))</f>
        <v>R$ 1–25</v>
      </c>
      <c r="AK1884" s="35">
        <v>41</v>
      </c>
      <c r="AL1884" s="58" t="str">
        <f>IF('Base tratada'!$AK1884&lt;=100,"R$ 0-100",
IF('Base tratada'!$AK1884&lt;=500,"R$ 101-500",
IF('Base tratada'!$AK1884&lt;=1000,"R$ 501-1000",
IF('Base tratada'!$AK1884&lt;=1500,"R$ 1001-1500",
"+R$ 1500"))))</f>
        <v>R$ 0-100</v>
      </c>
      <c r="AM1884" s="34">
        <v>0</v>
      </c>
      <c r="AN1884" s="34">
        <v>0</v>
      </c>
      <c r="AO1884" s="34">
        <v>0</v>
      </c>
      <c r="AP1884" s="34">
        <v>0</v>
      </c>
      <c r="AQ1884" s="34">
        <v>0</v>
      </c>
      <c r="AR1884" s="34">
        <v>0</v>
      </c>
      <c r="AS1884" s="34">
        <v>0</v>
      </c>
      <c r="AT1884" s="34">
        <v>3</v>
      </c>
      <c r="AU1884" s="34">
        <v>11</v>
      </c>
      <c r="AV1884" s="52">
        <v>36</v>
      </c>
      <c r="AW1884" s="57">
        <v>0</v>
      </c>
      <c r="AX1884" s="58" t="str">
        <f>IF(Tabela3[[#This Row],[Response]]=1, "Aceitou", "Não aceitou")</f>
        <v>Não aceitou</v>
      </c>
      <c r="AY1884" s="55" t="str">
        <f>Tabela3[[#This Row],[Faixa Recência]] &amp; " | " &amp; Tabela3[[#This Row],[Faixa Gasto]] &amp; " | " &amp; Tabela3[[#This Row],[Faixa ticket médio]]</f>
        <v>31-45 dias | R$ 0-100 | R$ 1–25</v>
      </c>
      <c r="AZ18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4" s="36"/>
    </row>
    <row r="1885" spans="1:54" x14ac:dyDescent="0.25">
      <c r="A1885" s="61">
        <v>1884</v>
      </c>
      <c r="B1885" s="37">
        <v>31535</v>
      </c>
      <c r="C1885" s="34">
        <v>1</v>
      </c>
      <c r="D1885" s="34">
        <v>0</v>
      </c>
      <c r="E1885" s="34">
        <v>95</v>
      </c>
      <c r="F1885" s="58" t="str">
        <f>IF('Base tratada'!$E1885&lt;=15,"0-15 dias",
IF('Base tratada'!$E1885&lt;=30, "16-30 dias",
IF('Base tratada'!$E1885&lt;=45, "31-45 dias",
IF('Base tratada'!$E1885&lt;=60, "46-60 dias",
IF('Base tratada'!$E1885&lt;=75, "61-75 dias", "76-99 dias")))))</f>
        <v>76-99 dias</v>
      </c>
      <c r="G1885" s="38">
        <v>40</v>
      </c>
      <c r="H1885" s="60" t="str">
        <f>IF('Base tratada'!$G1885&lt;=29,"24–29",
IF('Base tratada'!$G1885&lt;=39,"30–39",
IF('Base tratada'!$G1885&lt;=49,"40–49",
IF('Base tratada'!$G1885&lt;=59,"50–59",
IF('Base tratada'!$G1885&lt;=69,"60–69",
"70–80")))))</f>
        <v>40–49</v>
      </c>
      <c r="I1885" s="34">
        <v>2435</v>
      </c>
      <c r="J1885" s="58" t="str">
        <f>IF('Base tratada'!$K1885=1,"Divorciado",
IF('Base tratada'!$L1885=1,"Casado",
IF('Base tratada'!$M1885=1, "Solteiro",
IF('Base tratada'!$N1885=1,"Juntos",
"Viúvo"))))</f>
        <v>Casado</v>
      </c>
      <c r="K1885" s="34">
        <v>0</v>
      </c>
      <c r="L1885" s="34">
        <v>1</v>
      </c>
      <c r="M1885" s="34">
        <v>0</v>
      </c>
      <c r="N1885" s="34">
        <v>0</v>
      </c>
      <c r="O1885" s="34">
        <v>0</v>
      </c>
      <c r="P1885" s="34">
        <v>0</v>
      </c>
      <c r="Q1885" s="34">
        <v>0</v>
      </c>
      <c r="R1885" s="34">
        <v>0</v>
      </c>
      <c r="S1885" s="34">
        <v>1</v>
      </c>
      <c r="T1885" s="34">
        <v>0</v>
      </c>
      <c r="U1885" s="35">
        <v>15</v>
      </c>
      <c r="V1885" s="35">
        <v>4</v>
      </c>
      <c r="W1885" s="35">
        <v>13</v>
      </c>
      <c r="X1885" s="35">
        <v>0</v>
      </c>
      <c r="Y1885" s="35">
        <v>0</v>
      </c>
      <c r="Z1885" s="35">
        <v>19</v>
      </c>
      <c r="AA1885" s="34">
        <v>1</v>
      </c>
      <c r="AB1885" s="34">
        <v>7</v>
      </c>
      <c r="AC1885" s="34">
        <v>1</v>
      </c>
      <c r="AD1885" s="34">
        <v>1</v>
      </c>
      <c r="AE1885" s="34">
        <v>2</v>
      </c>
      <c r="AF1885" s="58">
        <f>'Base tratada'!$AC1885+'Base tratada'!$AD1885+'Base tratada'!$AE1885</f>
        <v>4</v>
      </c>
      <c r="AG18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85" s="58" t="str">
        <f>IF('Base tratada'!$AC1885&gt;=MAX('Base tratada'!$AD1885,'Base tratada'!$AE1885),"Web",
IF('Base tratada'!$AD1885&gt;='Base tratada'!$AE1885,"Catalog",
"Store"))</f>
        <v>Store</v>
      </c>
      <c r="AI1885" s="59">
        <f>IF('Base tratada'!$AF1885=0,"0",'Base tratada'!$AK1885/'Base tratada'!$AF1885)</f>
        <v>8</v>
      </c>
      <c r="AJ1885" s="59" t="str">
        <f>IF('Base tratada'!$AI1885=0,"R$ 0",
IF('Base tratada'!$AI1885&lt;=25,"R$ 1–25",
IF('Base tratada'!$AI1885&lt;=50,"R$ 26–50",
"+R$ 50")))</f>
        <v>R$ 1–25</v>
      </c>
      <c r="AK1885" s="35">
        <v>32</v>
      </c>
      <c r="AL1885" s="58" t="str">
        <f>IF('Base tratada'!$AK1885&lt;=100,"R$ 0-100",
IF('Base tratada'!$AK1885&lt;=500,"R$ 101-500",
IF('Base tratada'!$AK1885&lt;=1000,"R$ 501-1000",
IF('Base tratada'!$AK1885&lt;=1500,"R$ 1001-1500",
"+R$ 1500"))))</f>
        <v>R$ 0-100</v>
      </c>
      <c r="AM1885" s="34">
        <v>0</v>
      </c>
      <c r="AN1885" s="34">
        <v>0</v>
      </c>
      <c r="AO1885" s="34">
        <v>1</v>
      </c>
      <c r="AP1885" s="34">
        <v>0</v>
      </c>
      <c r="AQ1885" s="34">
        <v>0</v>
      </c>
      <c r="AR1885" s="34">
        <v>1</v>
      </c>
      <c r="AS1885" s="34">
        <v>0</v>
      </c>
      <c r="AT1885" s="34">
        <v>3</v>
      </c>
      <c r="AU1885" s="34">
        <v>11</v>
      </c>
      <c r="AV1885" s="52">
        <v>13</v>
      </c>
      <c r="AW1885" s="57">
        <v>0</v>
      </c>
      <c r="AX1885" s="58" t="str">
        <f>IF(Tabela3[[#This Row],[Response]]=1, "Aceitou", "Não aceitou")</f>
        <v>Não aceitou</v>
      </c>
      <c r="AY1885" s="55" t="str">
        <f>Tabela3[[#This Row],[Faixa Recência]] &amp; " | " &amp; Tabela3[[#This Row],[Faixa Gasto]] &amp; " | " &amp; Tabela3[[#This Row],[Faixa ticket médio]]</f>
        <v>76-99 dias | R$ 0-100 | R$ 1–25</v>
      </c>
      <c r="AZ18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5" s="36"/>
    </row>
    <row r="1886" spans="1:54" x14ac:dyDescent="0.25">
      <c r="A1886" s="61">
        <v>1885</v>
      </c>
      <c r="B1886" s="37">
        <v>92556</v>
      </c>
      <c r="C1886" s="34">
        <v>0</v>
      </c>
      <c r="D1886" s="34">
        <v>0</v>
      </c>
      <c r="E1886" s="34">
        <v>32</v>
      </c>
      <c r="F1886" s="58" t="str">
        <f>IF('Base tratada'!$E1886&lt;=15,"0-15 dias",
IF('Base tratada'!$E1886&lt;=30, "16-30 dias",
IF('Base tratada'!$E1886&lt;=45, "31-45 dias",
IF('Base tratada'!$E1886&lt;=60, "46-60 dias",
IF('Base tratada'!$E1886&lt;=75, "61-75 dias", "76-99 dias")))))</f>
        <v>31-45 dias</v>
      </c>
      <c r="G1886" s="38">
        <v>60</v>
      </c>
      <c r="H1886" s="60" t="str">
        <f>IF('Base tratada'!$G1886&lt;=29,"24–29",
IF('Base tratada'!$G1886&lt;=39,"30–39",
IF('Base tratada'!$G1886&lt;=49,"40–49",
IF('Base tratada'!$G1886&lt;=59,"50–59",
IF('Base tratada'!$G1886&lt;=69,"60–69",
"70–80")))))</f>
        <v>60–69</v>
      </c>
      <c r="I1886" s="34">
        <v>2229</v>
      </c>
      <c r="J1886" s="58" t="str">
        <f>IF('Base tratada'!$K1886=1,"Divorciado",
IF('Base tratada'!$L1886=1,"Casado",
IF('Base tratada'!$M1886=1, "Solteiro",
IF('Base tratada'!$N1886=1,"Juntos",
"Viúvo"))))</f>
        <v>Juntos</v>
      </c>
      <c r="K1886" s="34">
        <v>0</v>
      </c>
      <c r="L1886" s="34">
        <v>0</v>
      </c>
      <c r="M1886" s="34">
        <v>0</v>
      </c>
      <c r="N1886" s="34">
        <v>1</v>
      </c>
      <c r="O1886" s="34">
        <v>0</v>
      </c>
      <c r="P1886" s="34">
        <v>1</v>
      </c>
      <c r="Q1886" s="34">
        <v>0</v>
      </c>
      <c r="R1886" s="34">
        <v>0</v>
      </c>
      <c r="S1886" s="34">
        <v>0</v>
      </c>
      <c r="T1886" s="34">
        <v>0</v>
      </c>
      <c r="U1886" s="35">
        <v>493</v>
      </c>
      <c r="V1886" s="35">
        <v>183</v>
      </c>
      <c r="W1886" s="35">
        <v>352</v>
      </c>
      <c r="X1886" s="35">
        <v>184</v>
      </c>
      <c r="Y1886" s="35">
        <v>23</v>
      </c>
      <c r="Z1886" s="35">
        <v>28</v>
      </c>
      <c r="AA1886" s="34">
        <v>0</v>
      </c>
      <c r="AB1886" s="34">
        <v>0</v>
      </c>
      <c r="AC1886" s="34">
        <v>3</v>
      </c>
      <c r="AD1886" s="34">
        <v>5</v>
      </c>
      <c r="AE1886" s="34">
        <v>13</v>
      </c>
      <c r="AF1886" s="58">
        <f>'Base tratada'!$AC1886+'Base tratada'!$AD1886+'Base tratada'!$AE1886</f>
        <v>21</v>
      </c>
      <c r="AG18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86" s="58" t="str">
        <f>IF('Base tratada'!$AC1886&gt;=MAX('Base tratada'!$AD1886,'Base tratada'!$AE1886),"Web",
IF('Base tratada'!$AD1886&gt;='Base tratada'!$AE1886,"Catalog",
"Store"))</f>
        <v>Store</v>
      </c>
      <c r="AI1886" s="59">
        <f>IF('Base tratada'!$AF1886=0,"0",'Base tratada'!$AK1886/'Base tratada'!$AF1886)</f>
        <v>58.80952380952381</v>
      </c>
      <c r="AJ1886" s="59" t="str">
        <f>IF('Base tratada'!$AI1886=0,"R$ 0",
IF('Base tratada'!$AI1886&lt;=25,"R$ 1–25",
IF('Base tratada'!$AI1886&lt;=50,"R$ 26–50",
"+R$ 50")))</f>
        <v>+R$ 50</v>
      </c>
      <c r="AK1886" s="35">
        <v>1235</v>
      </c>
      <c r="AL1886" s="58" t="str">
        <f>IF('Base tratada'!$AK1886&lt;=100,"R$ 0-100",
IF('Base tratada'!$AK1886&lt;=500,"R$ 101-500",
IF('Base tratada'!$AK1886&lt;=1000,"R$ 501-1000",
IF('Base tratada'!$AK1886&lt;=1500,"R$ 1001-1500",
"+R$ 1500"))))</f>
        <v>R$ 1001-1500</v>
      </c>
      <c r="AM1886" s="34">
        <v>0</v>
      </c>
      <c r="AN1886" s="34">
        <v>0</v>
      </c>
      <c r="AO1886" s="34">
        <v>0</v>
      </c>
      <c r="AP1886" s="34">
        <v>0</v>
      </c>
      <c r="AQ1886" s="34">
        <v>0</v>
      </c>
      <c r="AR1886" s="34">
        <v>0</v>
      </c>
      <c r="AS1886" s="34">
        <v>0</v>
      </c>
      <c r="AT1886" s="34">
        <v>3</v>
      </c>
      <c r="AU1886" s="34">
        <v>11</v>
      </c>
      <c r="AV1886" s="52">
        <v>1207</v>
      </c>
      <c r="AW1886" s="57">
        <v>0</v>
      </c>
      <c r="AX1886" s="58" t="str">
        <f>IF(Tabela3[[#This Row],[Response]]=1, "Aceitou", "Não aceitou")</f>
        <v>Não aceitou</v>
      </c>
      <c r="AY1886" s="55" t="str">
        <f>Tabela3[[#This Row],[Faixa Recência]] &amp; " | " &amp; Tabela3[[#This Row],[Faixa Gasto]] &amp; " | " &amp; Tabela3[[#This Row],[Faixa ticket médio]]</f>
        <v>31-45 dias | R$ 1001-1500 | +R$ 50</v>
      </c>
      <c r="AZ18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86" s="36"/>
    </row>
    <row r="1887" spans="1:54" x14ac:dyDescent="0.25">
      <c r="A1887" s="61">
        <v>1886</v>
      </c>
      <c r="B1887" s="37">
        <v>67384</v>
      </c>
      <c r="C1887" s="34">
        <v>0</v>
      </c>
      <c r="D1887" s="34">
        <v>1</v>
      </c>
      <c r="E1887" s="34">
        <v>32</v>
      </c>
      <c r="F1887" s="58" t="str">
        <f>IF('Base tratada'!$E1887&lt;=15,"0-15 dias",
IF('Base tratada'!$E1887&lt;=30, "16-30 dias",
IF('Base tratada'!$E1887&lt;=45, "31-45 dias",
IF('Base tratada'!$E1887&lt;=60, "46-60 dias",
IF('Base tratada'!$E1887&lt;=75, "61-75 dias", "76-99 dias")))))</f>
        <v>31-45 dias</v>
      </c>
      <c r="G1887" s="38">
        <v>50</v>
      </c>
      <c r="H1887" s="60" t="str">
        <f>IF('Base tratada'!$G1887&lt;=29,"24–29",
IF('Base tratada'!$G1887&lt;=39,"30–39",
IF('Base tratada'!$G1887&lt;=49,"40–49",
IF('Base tratada'!$G1887&lt;=59,"50–59",
IF('Base tratada'!$G1887&lt;=69,"60–69",
"70–80")))))</f>
        <v>50–59</v>
      </c>
      <c r="I1887" s="34">
        <v>2755</v>
      </c>
      <c r="J1887" s="58" t="str">
        <f>IF('Base tratada'!$K1887=1,"Divorciado",
IF('Base tratada'!$L1887=1,"Casado",
IF('Base tratada'!$M1887=1, "Solteiro",
IF('Base tratada'!$N1887=1,"Juntos",
"Viúvo"))))</f>
        <v>Solteiro</v>
      </c>
      <c r="K1887" s="34">
        <v>0</v>
      </c>
      <c r="L1887" s="34">
        <v>0</v>
      </c>
      <c r="M1887" s="34">
        <v>1</v>
      </c>
      <c r="N1887" s="34">
        <v>0</v>
      </c>
      <c r="O1887" s="34">
        <v>0</v>
      </c>
      <c r="P1887" s="34">
        <v>0</v>
      </c>
      <c r="Q1887" s="34">
        <v>0</v>
      </c>
      <c r="R1887" s="34">
        <v>1</v>
      </c>
      <c r="S1887" s="34">
        <v>0</v>
      </c>
      <c r="T1887" s="34">
        <v>0</v>
      </c>
      <c r="U1887" s="35">
        <v>957</v>
      </c>
      <c r="V1887" s="35">
        <v>40</v>
      </c>
      <c r="W1887" s="35">
        <v>175</v>
      </c>
      <c r="X1887" s="35">
        <v>158</v>
      </c>
      <c r="Y1887" s="35">
        <v>53</v>
      </c>
      <c r="Z1887" s="35">
        <v>107</v>
      </c>
      <c r="AA1887" s="34">
        <v>2</v>
      </c>
      <c r="AB1887" s="34">
        <v>5</v>
      </c>
      <c r="AC1887" s="34">
        <v>7</v>
      </c>
      <c r="AD1887" s="34">
        <v>8</v>
      </c>
      <c r="AE1887" s="34">
        <v>5</v>
      </c>
      <c r="AF1887" s="58">
        <f>'Base tratada'!$AC1887+'Base tratada'!$AD1887+'Base tratada'!$AE1887</f>
        <v>20</v>
      </c>
      <c r="AG18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87" s="58" t="str">
        <f>IF('Base tratada'!$AC1887&gt;=MAX('Base tratada'!$AD1887,'Base tratada'!$AE1887),"Web",
IF('Base tratada'!$AD1887&gt;='Base tratada'!$AE1887,"Catalog",
"Store"))</f>
        <v>Catalog</v>
      </c>
      <c r="AI1887" s="59">
        <f>IF('Base tratada'!$AF1887=0,"0",'Base tratada'!$AK1887/'Base tratada'!$AF1887)</f>
        <v>69.150000000000006</v>
      </c>
      <c r="AJ1887" s="59" t="str">
        <f>IF('Base tratada'!$AI1887=0,"R$ 0",
IF('Base tratada'!$AI1887&lt;=25,"R$ 1–25",
IF('Base tratada'!$AI1887&lt;=50,"R$ 26–50",
"+R$ 50")))</f>
        <v>+R$ 50</v>
      </c>
      <c r="AK1887" s="35">
        <v>1383</v>
      </c>
      <c r="AL1887" s="58" t="str">
        <f>IF('Base tratada'!$AK1887&lt;=100,"R$ 0-100",
IF('Base tratada'!$AK1887&lt;=500,"R$ 101-500",
IF('Base tratada'!$AK1887&lt;=1000,"R$ 501-1000",
IF('Base tratada'!$AK1887&lt;=1500,"R$ 1001-1500",
"+R$ 1500"))))</f>
        <v>R$ 1001-1500</v>
      </c>
      <c r="AM1887" s="34">
        <v>0</v>
      </c>
      <c r="AN1887" s="34">
        <v>0</v>
      </c>
      <c r="AO1887" s="34">
        <v>0</v>
      </c>
      <c r="AP1887" s="34">
        <v>1</v>
      </c>
      <c r="AQ1887" s="34">
        <v>0</v>
      </c>
      <c r="AR1887" s="34">
        <v>1</v>
      </c>
      <c r="AS1887" s="34">
        <v>0</v>
      </c>
      <c r="AT1887" s="34">
        <v>3</v>
      </c>
      <c r="AU1887" s="34">
        <v>11</v>
      </c>
      <c r="AV1887" s="52">
        <v>1276</v>
      </c>
      <c r="AW1887" s="57">
        <v>0</v>
      </c>
      <c r="AX1887" s="58" t="str">
        <f>IF(Tabela3[[#This Row],[Response]]=1, "Aceitou", "Não aceitou")</f>
        <v>Não aceitou</v>
      </c>
      <c r="AY1887" s="55" t="str">
        <f>Tabela3[[#This Row],[Faixa Recência]] &amp; " | " &amp; Tabela3[[#This Row],[Faixa Gasto]] &amp; " | " &amp; Tabela3[[#This Row],[Faixa ticket médio]]</f>
        <v>31-45 dias | R$ 1001-1500 | +R$ 50</v>
      </c>
      <c r="AZ18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87" s="36"/>
    </row>
    <row r="1888" spans="1:54" x14ac:dyDescent="0.25">
      <c r="A1888" s="61">
        <v>1887</v>
      </c>
      <c r="B1888" s="37">
        <v>80573</v>
      </c>
      <c r="C1888" s="34">
        <v>0</v>
      </c>
      <c r="D1888" s="34">
        <v>0</v>
      </c>
      <c r="E1888" s="34">
        <v>85</v>
      </c>
      <c r="F1888" s="58" t="str">
        <f>IF('Base tratada'!$E1888&lt;=15,"0-15 dias",
IF('Base tratada'!$E1888&lt;=30, "16-30 dias",
IF('Base tratada'!$E1888&lt;=45, "31-45 dias",
IF('Base tratada'!$E1888&lt;=60, "46-60 dias",
IF('Base tratada'!$E1888&lt;=75, "61-75 dias", "76-99 dias")))))</f>
        <v>76-99 dias</v>
      </c>
      <c r="G1888" s="38">
        <v>49</v>
      </c>
      <c r="H1888" s="60" t="str">
        <f>IF('Base tratada'!$G1888&lt;=29,"24–29",
IF('Base tratada'!$G1888&lt;=39,"30–39",
IF('Base tratada'!$G1888&lt;=49,"40–49",
IF('Base tratada'!$G1888&lt;=59,"50–59",
IF('Base tratada'!$G1888&lt;=69,"60–69",
"70–80")))))</f>
        <v>40–49</v>
      </c>
      <c r="I1888" s="34">
        <v>2782</v>
      </c>
      <c r="J1888" s="58" t="str">
        <f>IF('Base tratada'!$K1888=1,"Divorciado",
IF('Base tratada'!$L1888=1,"Casado",
IF('Base tratada'!$M1888=1, "Solteiro",
IF('Base tratada'!$N1888=1,"Juntos",
"Viúvo"))))</f>
        <v>Juntos</v>
      </c>
      <c r="K1888" s="34">
        <v>0</v>
      </c>
      <c r="L1888" s="34">
        <v>0</v>
      </c>
      <c r="M1888" s="34">
        <v>0</v>
      </c>
      <c r="N1888" s="34">
        <v>1</v>
      </c>
      <c r="O1888" s="34">
        <v>0</v>
      </c>
      <c r="P1888" s="34">
        <v>0</v>
      </c>
      <c r="Q1888" s="34">
        <v>0</v>
      </c>
      <c r="R1888" s="34">
        <v>0</v>
      </c>
      <c r="S1888" s="34">
        <v>1</v>
      </c>
      <c r="T1888" s="34">
        <v>0</v>
      </c>
      <c r="U1888" s="35">
        <v>829</v>
      </c>
      <c r="V1888" s="35">
        <v>138</v>
      </c>
      <c r="W1888" s="35">
        <v>430</v>
      </c>
      <c r="X1888" s="35">
        <v>60</v>
      </c>
      <c r="Y1888" s="35">
        <v>92</v>
      </c>
      <c r="Z1888" s="35">
        <v>15</v>
      </c>
      <c r="AA1888" s="34">
        <v>1</v>
      </c>
      <c r="AB1888" s="34">
        <v>2</v>
      </c>
      <c r="AC1888" s="34">
        <v>4</v>
      </c>
      <c r="AD1888" s="34">
        <v>6</v>
      </c>
      <c r="AE1888" s="34">
        <v>13</v>
      </c>
      <c r="AF1888" s="58">
        <f>'Base tratada'!$AC1888+'Base tratada'!$AD1888+'Base tratada'!$AE1888</f>
        <v>23</v>
      </c>
      <c r="AG18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88" s="58" t="str">
        <f>IF('Base tratada'!$AC1888&gt;=MAX('Base tratada'!$AD1888,'Base tratada'!$AE1888),"Web",
IF('Base tratada'!$AD1888&gt;='Base tratada'!$AE1888,"Catalog",
"Store"))</f>
        <v>Store</v>
      </c>
      <c r="AI1888" s="59">
        <f>IF('Base tratada'!$AF1888=0,"0",'Base tratada'!$AK1888/'Base tratada'!$AF1888)</f>
        <v>67.347826086956516</v>
      </c>
      <c r="AJ1888" s="59" t="str">
        <f>IF('Base tratada'!$AI1888=0,"R$ 0",
IF('Base tratada'!$AI1888&lt;=25,"R$ 1–25",
IF('Base tratada'!$AI1888&lt;=50,"R$ 26–50",
"+R$ 50")))</f>
        <v>+R$ 50</v>
      </c>
      <c r="AK1888" s="35">
        <v>1549</v>
      </c>
      <c r="AL1888" s="58" t="str">
        <f>IF('Base tratada'!$AK1888&lt;=100,"R$ 0-100",
IF('Base tratada'!$AK1888&lt;=500,"R$ 101-500",
IF('Base tratada'!$AK1888&lt;=1000,"R$ 501-1000",
IF('Base tratada'!$AK1888&lt;=1500,"R$ 1001-1500",
"+R$ 1500"))))</f>
        <v>+R$ 1500</v>
      </c>
      <c r="AM1888" s="34">
        <v>0</v>
      </c>
      <c r="AN1888" s="34">
        <v>0</v>
      </c>
      <c r="AO1888" s="34">
        <v>0</v>
      </c>
      <c r="AP1888" s="34">
        <v>0</v>
      </c>
      <c r="AQ1888" s="34">
        <v>0</v>
      </c>
      <c r="AR1888" s="34">
        <v>0</v>
      </c>
      <c r="AS1888" s="34">
        <v>0</v>
      </c>
      <c r="AT1888" s="34">
        <v>3</v>
      </c>
      <c r="AU1888" s="34">
        <v>11</v>
      </c>
      <c r="AV1888" s="52">
        <v>1534</v>
      </c>
      <c r="AW1888" s="57">
        <v>0</v>
      </c>
      <c r="AX1888" s="58" t="str">
        <f>IF(Tabela3[[#This Row],[Response]]=1, "Aceitou", "Não aceitou")</f>
        <v>Não aceitou</v>
      </c>
      <c r="AY1888" s="55" t="str">
        <f>Tabela3[[#This Row],[Faixa Recência]] &amp; " | " &amp; Tabela3[[#This Row],[Faixa Gasto]] &amp; " | " &amp; Tabela3[[#This Row],[Faixa ticket médio]]</f>
        <v>76-99 dias | +R$ 1500 | +R$ 50</v>
      </c>
      <c r="AZ18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8" s="36"/>
    </row>
    <row r="1889" spans="1:54" x14ac:dyDescent="0.25">
      <c r="A1889" s="61">
        <v>1888</v>
      </c>
      <c r="B1889" s="37">
        <v>77870</v>
      </c>
      <c r="C1889" s="34">
        <v>0</v>
      </c>
      <c r="D1889" s="34">
        <v>1</v>
      </c>
      <c r="E1889" s="34">
        <v>93</v>
      </c>
      <c r="F1889" s="58" t="str">
        <f>IF('Base tratada'!$E1889&lt;=15,"0-15 dias",
IF('Base tratada'!$E1889&lt;=30, "16-30 dias",
IF('Base tratada'!$E1889&lt;=45, "31-45 dias",
IF('Base tratada'!$E1889&lt;=60, "46-60 dias",
IF('Base tratada'!$E1889&lt;=75, "61-75 dias", "76-99 dias")))))</f>
        <v>76-99 dias</v>
      </c>
      <c r="G1889" s="38">
        <v>53</v>
      </c>
      <c r="H1889" s="60" t="str">
        <f>IF('Base tratada'!$G1889&lt;=29,"24–29",
IF('Base tratada'!$G1889&lt;=39,"30–39",
IF('Base tratada'!$G1889&lt;=49,"40–49",
IF('Base tratada'!$G1889&lt;=59,"50–59",
IF('Base tratada'!$G1889&lt;=69,"60–69",
"70–80")))))</f>
        <v>50–59</v>
      </c>
      <c r="I1889" s="34">
        <v>2835</v>
      </c>
      <c r="J1889" s="58" t="str">
        <f>IF('Base tratada'!$K1889=1,"Divorciado",
IF('Base tratada'!$L1889=1,"Casado",
IF('Base tratada'!$M1889=1, "Solteiro",
IF('Base tratada'!$N1889=1,"Juntos",
"Viúvo"))))</f>
        <v>Casado</v>
      </c>
      <c r="K1889" s="34">
        <v>0</v>
      </c>
      <c r="L1889" s="34">
        <v>1</v>
      </c>
      <c r="M1889" s="34">
        <v>0</v>
      </c>
      <c r="N1889" s="34">
        <v>0</v>
      </c>
      <c r="O1889" s="34">
        <v>0</v>
      </c>
      <c r="P1889" s="34">
        <v>0</v>
      </c>
      <c r="Q1889" s="34">
        <v>0</v>
      </c>
      <c r="R1889" s="34">
        <v>1</v>
      </c>
      <c r="S1889" s="34">
        <v>0</v>
      </c>
      <c r="T1889" s="34">
        <v>0</v>
      </c>
      <c r="U1889" s="35">
        <v>1017</v>
      </c>
      <c r="V1889" s="35">
        <v>50</v>
      </c>
      <c r="W1889" s="35">
        <v>500</v>
      </c>
      <c r="X1889" s="35">
        <v>65</v>
      </c>
      <c r="Y1889" s="35">
        <v>50</v>
      </c>
      <c r="Z1889" s="35">
        <v>133</v>
      </c>
      <c r="AA1889" s="34">
        <v>3</v>
      </c>
      <c r="AB1889" s="34">
        <v>8</v>
      </c>
      <c r="AC1889" s="34">
        <v>5</v>
      </c>
      <c r="AD1889" s="34">
        <v>5</v>
      </c>
      <c r="AE1889" s="34">
        <v>5</v>
      </c>
      <c r="AF1889" s="58">
        <f>'Base tratada'!$AC1889+'Base tratada'!$AD1889+'Base tratada'!$AE1889</f>
        <v>15</v>
      </c>
      <c r="AG18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889" s="58" t="str">
        <f>IF('Base tratada'!$AC1889&gt;=MAX('Base tratada'!$AD1889,'Base tratada'!$AE1889),"Web",
IF('Base tratada'!$AD1889&gt;='Base tratada'!$AE1889,"Catalog",
"Store"))</f>
        <v>Web</v>
      </c>
      <c r="AI1889" s="59">
        <f>IF('Base tratada'!$AF1889=0,"0",'Base tratada'!$AK1889/'Base tratada'!$AF1889)</f>
        <v>112.13333333333334</v>
      </c>
      <c r="AJ1889" s="59" t="str">
        <f>IF('Base tratada'!$AI1889=0,"R$ 0",
IF('Base tratada'!$AI1889&lt;=25,"R$ 1–25",
IF('Base tratada'!$AI1889&lt;=50,"R$ 26–50",
"+R$ 50")))</f>
        <v>+R$ 50</v>
      </c>
      <c r="AK1889" s="35">
        <v>1682</v>
      </c>
      <c r="AL1889" s="58" t="str">
        <f>IF('Base tratada'!$AK1889&lt;=100,"R$ 0-100",
IF('Base tratada'!$AK1889&lt;=500,"R$ 101-500",
IF('Base tratada'!$AK1889&lt;=1000,"R$ 501-1000",
IF('Base tratada'!$AK1889&lt;=1500,"R$ 1001-1500",
"+R$ 1500"))))</f>
        <v>+R$ 1500</v>
      </c>
      <c r="AM1889" s="34">
        <v>1</v>
      </c>
      <c r="AN1889" s="34">
        <v>0</v>
      </c>
      <c r="AO1889" s="34">
        <v>0</v>
      </c>
      <c r="AP1889" s="34">
        <v>1</v>
      </c>
      <c r="AQ1889" s="34">
        <v>0</v>
      </c>
      <c r="AR1889" s="34">
        <v>2</v>
      </c>
      <c r="AS1889" s="34">
        <v>0</v>
      </c>
      <c r="AT1889" s="34">
        <v>3</v>
      </c>
      <c r="AU1889" s="34">
        <v>11</v>
      </c>
      <c r="AV1889" s="52">
        <v>1549</v>
      </c>
      <c r="AW1889" s="57">
        <v>1</v>
      </c>
      <c r="AX1889" s="58" t="str">
        <f>IF(Tabela3[[#This Row],[Response]]=1, "Aceitou", "Não aceitou")</f>
        <v>Aceitou</v>
      </c>
      <c r="AY1889" s="55" t="str">
        <f>Tabela3[[#This Row],[Faixa Recência]] &amp; " | " &amp; Tabela3[[#This Row],[Faixa Gasto]] &amp; " | " &amp; Tabela3[[#This Row],[Faixa ticket médio]]</f>
        <v>76-99 dias | +R$ 1500 | +R$ 50</v>
      </c>
      <c r="AZ18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89" s="36"/>
    </row>
    <row r="1890" spans="1:54" x14ac:dyDescent="0.25">
      <c r="A1890" s="61">
        <v>1889</v>
      </c>
      <c r="B1890" s="37">
        <v>52278</v>
      </c>
      <c r="C1890" s="34">
        <v>0</v>
      </c>
      <c r="D1890" s="34">
        <v>1</v>
      </c>
      <c r="E1890" s="34">
        <v>24</v>
      </c>
      <c r="F1890" s="58" t="str">
        <f>IF('Base tratada'!$E1890&lt;=15,"0-15 dias",
IF('Base tratada'!$E1890&lt;=30, "16-30 dias",
IF('Base tratada'!$E1890&lt;=45, "31-45 dias",
IF('Base tratada'!$E1890&lt;=60, "46-60 dias",
IF('Base tratada'!$E1890&lt;=75, "61-75 dias", "76-99 dias")))))</f>
        <v>16-30 dias</v>
      </c>
      <c r="G1890" s="38">
        <v>57</v>
      </c>
      <c r="H1890" s="60" t="str">
        <f>IF('Base tratada'!$G1890&lt;=29,"24–29",
IF('Base tratada'!$G1890&lt;=39,"30–39",
IF('Base tratada'!$G1890&lt;=49,"40–49",
IF('Base tratada'!$G1890&lt;=59,"50–59",
IF('Base tratada'!$G1890&lt;=69,"60–69",
"70–80")))))</f>
        <v>50–59</v>
      </c>
      <c r="I1890" s="34">
        <v>2679</v>
      </c>
      <c r="J1890" s="58" t="str">
        <f>IF('Base tratada'!$K1890=1,"Divorciado",
IF('Base tratada'!$L1890=1,"Casado",
IF('Base tratada'!$M1890=1, "Solteiro",
IF('Base tratada'!$N1890=1,"Juntos",
"Viúvo"))))</f>
        <v>Viúvo</v>
      </c>
      <c r="K1890" s="34">
        <v>0</v>
      </c>
      <c r="L1890" s="34">
        <v>0</v>
      </c>
      <c r="M1890" s="34">
        <v>0</v>
      </c>
      <c r="N1890" s="34">
        <v>0</v>
      </c>
      <c r="O1890" s="34">
        <v>1</v>
      </c>
      <c r="P1890" s="34">
        <v>0</v>
      </c>
      <c r="Q1890" s="34">
        <v>0</v>
      </c>
      <c r="R1890" s="34">
        <v>0</v>
      </c>
      <c r="S1890" s="34">
        <v>0</v>
      </c>
      <c r="T1890" s="34">
        <v>1</v>
      </c>
      <c r="U1890" s="35">
        <v>953</v>
      </c>
      <c r="V1890" s="35">
        <v>0</v>
      </c>
      <c r="W1890" s="35">
        <v>71</v>
      </c>
      <c r="X1890" s="35">
        <v>0</v>
      </c>
      <c r="Y1890" s="35">
        <v>0</v>
      </c>
      <c r="Z1890" s="35">
        <v>174</v>
      </c>
      <c r="AA1890" s="34">
        <v>6</v>
      </c>
      <c r="AB1890" s="34">
        <v>8</v>
      </c>
      <c r="AC1890" s="34">
        <v>10</v>
      </c>
      <c r="AD1890" s="34">
        <v>5</v>
      </c>
      <c r="AE1890" s="34">
        <v>10</v>
      </c>
      <c r="AF1890" s="58">
        <f>'Base tratada'!$AC1890+'Base tratada'!$AD1890+'Base tratada'!$AE1890</f>
        <v>25</v>
      </c>
      <c r="AG18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90" s="58" t="str">
        <f>IF('Base tratada'!$AC1890&gt;=MAX('Base tratada'!$AD1890,'Base tratada'!$AE1890),"Web",
IF('Base tratada'!$AD1890&gt;='Base tratada'!$AE1890,"Catalog",
"Store"))</f>
        <v>Web</v>
      </c>
      <c r="AI1890" s="59">
        <f>IF('Base tratada'!$AF1890=0,"0",'Base tratada'!$AK1890/'Base tratada'!$AF1890)</f>
        <v>40.96</v>
      </c>
      <c r="AJ1890" s="59" t="str">
        <f>IF('Base tratada'!$AI1890=0,"R$ 0",
IF('Base tratada'!$AI1890&lt;=25,"R$ 1–25",
IF('Base tratada'!$AI1890&lt;=50,"R$ 26–50",
"+R$ 50")))</f>
        <v>R$ 26–50</v>
      </c>
      <c r="AK1890" s="35">
        <v>1024</v>
      </c>
      <c r="AL1890" s="58" t="str">
        <f>IF('Base tratada'!$AK1890&lt;=100,"R$ 0-100",
IF('Base tratada'!$AK1890&lt;=500,"R$ 101-500",
IF('Base tratada'!$AK1890&lt;=1000,"R$ 501-1000",
IF('Base tratada'!$AK1890&lt;=1500,"R$ 1001-1500",
"+R$ 1500"))))</f>
        <v>R$ 1001-1500</v>
      </c>
      <c r="AM1890" s="34">
        <v>0</v>
      </c>
      <c r="AN1890" s="34">
        <v>0</v>
      </c>
      <c r="AO1890" s="34">
        <v>0</v>
      </c>
      <c r="AP1890" s="34">
        <v>0</v>
      </c>
      <c r="AQ1890" s="34">
        <v>0</v>
      </c>
      <c r="AR1890" s="34">
        <v>0</v>
      </c>
      <c r="AS1890" s="34">
        <v>0</v>
      </c>
      <c r="AT1890" s="34">
        <v>3</v>
      </c>
      <c r="AU1890" s="34">
        <v>11</v>
      </c>
      <c r="AV1890" s="52">
        <v>850</v>
      </c>
      <c r="AW1890" s="57">
        <v>0</v>
      </c>
      <c r="AX1890" s="58" t="str">
        <f>IF(Tabela3[[#This Row],[Response]]=1, "Aceitou", "Não aceitou")</f>
        <v>Não aceitou</v>
      </c>
      <c r="AY1890" s="55" t="str">
        <f>Tabela3[[#This Row],[Faixa Recência]] &amp; " | " &amp; Tabela3[[#This Row],[Faixa Gasto]] &amp; " | " &amp; Tabela3[[#This Row],[Faixa ticket médio]]</f>
        <v>16-30 dias | R$ 1001-1500 | R$ 26–50</v>
      </c>
      <c r="AZ18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890" s="36"/>
    </row>
    <row r="1891" spans="1:54" x14ac:dyDescent="0.25">
      <c r="A1891" s="61">
        <v>1890</v>
      </c>
      <c r="B1891" s="37">
        <v>57107</v>
      </c>
      <c r="C1891" s="34">
        <v>0</v>
      </c>
      <c r="D1891" s="34">
        <v>1</v>
      </c>
      <c r="E1891" s="34">
        <v>44</v>
      </c>
      <c r="F1891" s="58" t="str">
        <f>IF('Base tratada'!$E1891&lt;=15,"0-15 dias",
IF('Base tratada'!$E1891&lt;=30, "16-30 dias",
IF('Base tratada'!$E1891&lt;=45, "31-45 dias",
IF('Base tratada'!$E1891&lt;=60, "46-60 dias",
IF('Base tratada'!$E1891&lt;=75, "61-75 dias", "76-99 dias")))))</f>
        <v>31-45 dias</v>
      </c>
      <c r="G1891" s="38">
        <v>52</v>
      </c>
      <c r="H1891" s="60" t="str">
        <f>IF('Base tratada'!$G1891&lt;=29,"24–29",
IF('Base tratada'!$G1891&lt;=39,"30–39",
IF('Base tratada'!$G1891&lt;=49,"40–49",
IF('Base tratada'!$G1891&lt;=59,"50–59",
IF('Base tratada'!$G1891&lt;=69,"60–69",
"70–80")))))</f>
        <v>50–59</v>
      </c>
      <c r="I1891" s="34">
        <v>2833</v>
      </c>
      <c r="J1891" s="58" t="str">
        <f>IF('Base tratada'!$K1891=1,"Divorciado",
IF('Base tratada'!$L1891=1,"Casado",
IF('Base tratada'!$M1891=1, "Solteiro",
IF('Base tratada'!$N1891=1,"Juntos",
"Viúvo"))))</f>
        <v>Solteiro</v>
      </c>
      <c r="K1891" s="34">
        <v>0</v>
      </c>
      <c r="L1891" s="34">
        <v>0</v>
      </c>
      <c r="M1891" s="34">
        <v>1</v>
      </c>
      <c r="N1891" s="34">
        <v>0</v>
      </c>
      <c r="O1891" s="34">
        <v>0</v>
      </c>
      <c r="P1891" s="34">
        <v>0</v>
      </c>
      <c r="Q1891" s="34">
        <v>0</v>
      </c>
      <c r="R1891" s="34">
        <v>1</v>
      </c>
      <c r="S1891" s="34">
        <v>0</v>
      </c>
      <c r="T1891" s="34">
        <v>0</v>
      </c>
      <c r="U1891" s="35">
        <v>159</v>
      </c>
      <c r="V1891" s="35">
        <v>0</v>
      </c>
      <c r="W1891" s="35">
        <v>120</v>
      </c>
      <c r="X1891" s="35">
        <v>0</v>
      </c>
      <c r="Y1891" s="35">
        <v>0</v>
      </c>
      <c r="Z1891" s="35">
        <v>137</v>
      </c>
      <c r="AA1891" s="34">
        <v>7</v>
      </c>
      <c r="AB1891" s="34">
        <v>8</v>
      </c>
      <c r="AC1891" s="34">
        <v>4</v>
      </c>
      <c r="AD1891" s="34">
        <v>4</v>
      </c>
      <c r="AE1891" s="34">
        <v>8</v>
      </c>
      <c r="AF1891" s="58">
        <f>'Base tratada'!$AC1891+'Base tratada'!$AD1891+'Base tratada'!$AE1891</f>
        <v>16</v>
      </c>
      <c r="AG18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91" s="58" t="str">
        <f>IF('Base tratada'!$AC1891&gt;=MAX('Base tratada'!$AD1891,'Base tratada'!$AE1891),"Web",
IF('Base tratada'!$AD1891&gt;='Base tratada'!$AE1891,"Catalog",
"Store"))</f>
        <v>Store</v>
      </c>
      <c r="AI1891" s="59">
        <f>IF('Base tratada'!$AF1891=0,"0",'Base tratada'!$AK1891/'Base tratada'!$AF1891)</f>
        <v>17.4375</v>
      </c>
      <c r="AJ1891" s="59" t="str">
        <f>IF('Base tratada'!$AI1891=0,"R$ 0",
IF('Base tratada'!$AI1891&lt;=25,"R$ 1–25",
IF('Base tratada'!$AI1891&lt;=50,"R$ 26–50",
"+R$ 50")))</f>
        <v>R$ 1–25</v>
      </c>
      <c r="AK1891" s="35">
        <v>279</v>
      </c>
      <c r="AL1891" s="58" t="str">
        <f>IF('Base tratada'!$AK1891&lt;=100,"R$ 0-100",
IF('Base tratada'!$AK1891&lt;=500,"R$ 101-500",
IF('Base tratada'!$AK1891&lt;=1000,"R$ 501-1000",
IF('Base tratada'!$AK1891&lt;=1500,"R$ 1001-1500",
"+R$ 1500"))))</f>
        <v>R$ 101-500</v>
      </c>
      <c r="AM1891" s="34">
        <v>0</v>
      </c>
      <c r="AN1891" s="34">
        <v>1</v>
      </c>
      <c r="AO1891" s="34">
        <v>0</v>
      </c>
      <c r="AP1891" s="34">
        <v>1</v>
      </c>
      <c r="AQ1891" s="34">
        <v>0</v>
      </c>
      <c r="AR1891" s="34">
        <v>2</v>
      </c>
      <c r="AS1891" s="34">
        <v>0</v>
      </c>
      <c r="AT1891" s="34">
        <v>3</v>
      </c>
      <c r="AU1891" s="34">
        <v>11</v>
      </c>
      <c r="AV1891" s="52">
        <v>142</v>
      </c>
      <c r="AW1891" s="57">
        <v>1</v>
      </c>
      <c r="AX1891" s="58" t="str">
        <f>IF(Tabela3[[#This Row],[Response]]=1, "Aceitou", "Não aceitou")</f>
        <v>Aceitou</v>
      </c>
      <c r="AY1891" s="55" t="str">
        <f>Tabela3[[#This Row],[Faixa Recência]] &amp; " | " &amp; Tabela3[[#This Row],[Faixa Gasto]] &amp; " | " &amp; Tabela3[[#This Row],[Faixa ticket médio]]</f>
        <v>31-45 dias | R$ 101-500 | R$ 1–25</v>
      </c>
      <c r="AZ18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1" s="36"/>
    </row>
    <row r="1892" spans="1:54" x14ac:dyDescent="0.25">
      <c r="A1892" s="61">
        <v>1891</v>
      </c>
      <c r="B1892" s="37">
        <v>18929</v>
      </c>
      <c r="C1892" s="34">
        <v>0</v>
      </c>
      <c r="D1892" s="34">
        <v>0</v>
      </c>
      <c r="E1892" s="34">
        <v>15</v>
      </c>
      <c r="F1892" s="58" t="str">
        <f>IF('Base tratada'!$E1892&lt;=15,"0-15 dias",
IF('Base tratada'!$E1892&lt;=30, "16-30 dias",
IF('Base tratada'!$E1892&lt;=45, "31-45 dias",
IF('Base tratada'!$E1892&lt;=60, "46-60 dias",
IF('Base tratada'!$E1892&lt;=75, "61-75 dias", "76-99 dias")))))</f>
        <v>0-15 dias</v>
      </c>
      <c r="G1892" s="38">
        <v>30</v>
      </c>
      <c r="H1892" s="60" t="str">
        <f>IF('Base tratada'!$G1892&lt;=29,"24–29",
IF('Base tratada'!$G1892&lt;=39,"30–39",
IF('Base tratada'!$G1892&lt;=49,"40–49",
IF('Base tratada'!$G1892&lt;=59,"50–59",
IF('Base tratada'!$G1892&lt;=69,"60–69",
"70–80")))))</f>
        <v>30–39</v>
      </c>
      <c r="I1892" s="34">
        <v>2657</v>
      </c>
      <c r="J1892" s="58" t="str">
        <f>IF('Base tratada'!$K1892=1,"Divorciado",
IF('Base tratada'!$L1892=1,"Casado",
IF('Base tratada'!$M1892=1, "Solteiro",
IF('Base tratada'!$N1892=1,"Juntos",
"Viúvo"))))</f>
        <v>Casado</v>
      </c>
      <c r="K1892" s="34">
        <v>0</v>
      </c>
      <c r="L1892" s="34">
        <v>1</v>
      </c>
      <c r="M1892" s="34">
        <v>0</v>
      </c>
      <c r="N1892" s="34">
        <v>0</v>
      </c>
      <c r="O1892" s="34">
        <v>0</v>
      </c>
      <c r="P1892" s="34">
        <v>0</v>
      </c>
      <c r="Q1892" s="34">
        <v>0</v>
      </c>
      <c r="R1892" s="34">
        <v>1</v>
      </c>
      <c r="S1892" s="34">
        <v>0</v>
      </c>
      <c r="T1892" s="34">
        <v>0</v>
      </c>
      <c r="U1892" s="35">
        <v>32</v>
      </c>
      <c r="V1892" s="35">
        <v>0</v>
      </c>
      <c r="W1892" s="35">
        <v>8</v>
      </c>
      <c r="X1892" s="35">
        <v>23</v>
      </c>
      <c r="Y1892" s="35">
        <v>4</v>
      </c>
      <c r="Z1892" s="35">
        <v>18</v>
      </c>
      <c r="AA1892" s="34">
        <v>1</v>
      </c>
      <c r="AB1892" s="34">
        <v>6</v>
      </c>
      <c r="AC1892" s="34">
        <v>1</v>
      </c>
      <c r="AD1892" s="34">
        <v>0</v>
      </c>
      <c r="AE1892" s="34">
        <v>4</v>
      </c>
      <c r="AF1892" s="58">
        <f>'Base tratada'!$AC1892+'Base tratada'!$AD1892+'Base tratada'!$AE1892</f>
        <v>5</v>
      </c>
      <c r="AG18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92" s="58" t="str">
        <f>IF('Base tratada'!$AC1892&gt;=MAX('Base tratada'!$AD1892,'Base tratada'!$AE1892),"Web",
IF('Base tratada'!$AD1892&gt;='Base tratada'!$AE1892,"Catalog",
"Store"))</f>
        <v>Store</v>
      </c>
      <c r="AI1892" s="59">
        <f>IF('Base tratada'!$AF1892=0,"0",'Base tratada'!$AK1892/'Base tratada'!$AF1892)</f>
        <v>13.4</v>
      </c>
      <c r="AJ1892" s="59" t="str">
        <f>IF('Base tratada'!$AI1892=0,"R$ 0",
IF('Base tratada'!$AI1892&lt;=25,"R$ 1–25",
IF('Base tratada'!$AI1892&lt;=50,"R$ 26–50",
"+R$ 50")))</f>
        <v>R$ 1–25</v>
      </c>
      <c r="AK1892" s="35">
        <v>67</v>
      </c>
      <c r="AL1892" s="58" t="str">
        <f>IF('Base tratada'!$AK1892&lt;=100,"R$ 0-100",
IF('Base tratada'!$AK1892&lt;=500,"R$ 101-500",
IF('Base tratada'!$AK1892&lt;=1000,"R$ 501-1000",
IF('Base tratada'!$AK1892&lt;=1500,"R$ 1001-1500",
"+R$ 1500"))))</f>
        <v>R$ 0-100</v>
      </c>
      <c r="AM1892" s="34">
        <v>0</v>
      </c>
      <c r="AN1892" s="34">
        <v>0</v>
      </c>
      <c r="AO1892" s="34">
        <v>0</v>
      </c>
      <c r="AP1892" s="34">
        <v>0</v>
      </c>
      <c r="AQ1892" s="34">
        <v>0</v>
      </c>
      <c r="AR1892" s="34">
        <v>0</v>
      </c>
      <c r="AS1892" s="34">
        <v>0</v>
      </c>
      <c r="AT1892" s="34">
        <v>3</v>
      </c>
      <c r="AU1892" s="34">
        <v>11</v>
      </c>
      <c r="AV1892" s="52">
        <v>49</v>
      </c>
      <c r="AW1892" s="57">
        <v>0</v>
      </c>
      <c r="AX1892" s="58" t="str">
        <f>IF(Tabela3[[#This Row],[Response]]=1, "Aceitou", "Não aceitou")</f>
        <v>Não aceitou</v>
      </c>
      <c r="AY1892" s="55" t="str">
        <f>Tabela3[[#This Row],[Faixa Recência]] &amp; " | " &amp; Tabela3[[#This Row],[Faixa Gasto]] &amp; " | " &amp; Tabela3[[#This Row],[Faixa ticket médio]]</f>
        <v>0-15 dias | R$ 0-100 | R$ 1–25</v>
      </c>
      <c r="AZ18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2" s="36"/>
    </row>
    <row r="1893" spans="1:54" x14ac:dyDescent="0.25">
      <c r="A1893" s="61">
        <v>1892</v>
      </c>
      <c r="B1893" s="37">
        <v>36038</v>
      </c>
      <c r="C1893" s="34">
        <v>1</v>
      </c>
      <c r="D1893" s="34">
        <v>0</v>
      </c>
      <c r="E1893" s="34">
        <v>82</v>
      </c>
      <c r="F1893" s="58" t="str">
        <f>IF('Base tratada'!$E1893&lt;=15,"0-15 dias",
IF('Base tratada'!$E1893&lt;=30, "16-30 dias",
IF('Base tratada'!$E1893&lt;=45, "31-45 dias",
IF('Base tratada'!$E1893&lt;=60, "46-60 dias",
IF('Base tratada'!$E1893&lt;=75, "61-75 dias", "76-99 dias")))))</f>
        <v>76-99 dias</v>
      </c>
      <c r="G1893" s="38">
        <v>39</v>
      </c>
      <c r="H1893" s="60" t="str">
        <f>IF('Base tratada'!$G1893&lt;=29,"24–29",
IF('Base tratada'!$G1893&lt;=39,"30–39",
IF('Base tratada'!$G1893&lt;=49,"40–49",
IF('Base tratada'!$G1893&lt;=59,"50–59",
IF('Base tratada'!$G1893&lt;=69,"60–69",
"70–80")))))</f>
        <v>30–39</v>
      </c>
      <c r="I1893" s="34">
        <v>2553</v>
      </c>
      <c r="J1893" s="58" t="str">
        <f>IF('Base tratada'!$K1893=1,"Divorciado",
IF('Base tratada'!$L1893=1,"Casado",
IF('Base tratada'!$M1893=1, "Solteiro",
IF('Base tratada'!$N1893=1,"Juntos",
"Viúvo"))))</f>
        <v>Solteiro</v>
      </c>
      <c r="K1893" s="34">
        <v>0</v>
      </c>
      <c r="L1893" s="34">
        <v>0</v>
      </c>
      <c r="M1893" s="34">
        <v>1</v>
      </c>
      <c r="N1893" s="34">
        <v>0</v>
      </c>
      <c r="O1893" s="34">
        <v>0</v>
      </c>
      <c r="P1893" s="34">
        <v>0</v>
      </c>
      <c r="Q1893" s="34">
        <v>0</v>
      </c>
      <c r="R1893" s="34">
        <v>0</v>
      </c>
      <c r="S1893" s="34">
        <v>0</v>
      </c>
      <c r="T1893" s="34">
        <v>1</v>
      </c>
      <c r="U1893" s="35">
        <v>23</v>
      </c>
      <c r="V1893" s="35">
        <v>0</v>
      </c>
      <c r="W1893" s="35">
        <v>15</v>
      </c>
      <c r="X1893" s="35">
        <v>0</v>
      </c>
      <c r="Y1893" s="35">
        <v>2</v>
      </c>
      <c r="Z1893" s="35">
        <v>7</v>
      </c>
      <c r="AA1893" s="34">
        <v>2</v>
      </c>
      <c r="AB1893" s="34">
        <v>6</v>
      </c>
      <c r="AC1893" s="34">
        <v>3</v>
      </c>
      <c r="AD1893" s="34">
        <v>0</v>
      </c>
      <c r="AE1893" s="34">
        <v>3</v>
      </c>
      <c r="AF1893" s="58">
        <f>'Base tratada'!$AC1893+'Base tratada'!$AD1893+'Base tratada'!$AE1893</f>
        <v>6</v>
      </c>
      <c r="AG18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93" s="58" t="str">
        <f>IF('Base tratada'!$AC1893&gt;=MAX('Base tratada'!$AD1893,'Base tratada'!$AE1893),"Web",
IF('Base tratada'!$AD1893&gt;='Base tratada'!$AE1893,"Catalog",
"Store"))</f>
        <v>Web</v>
      </c>
      <c r="AI1893" s="59">
        <f>IF('Base tratada'!$AF1893=0,"0",'Base tratada'!$AK1893/'Base tratada'!$AF1893)</f>
        <v>6.666666666666667</v>
      </c>
      <c r="AJ1893" s="59" t="str">
        <f>IF('Base tratada'!$AI1893=0,"R$ 0",
IF('Base tratada'!$AI1893&lt;=25,"R$ 1–25",
IF('Base tratada'!$AI1893&lt;=50,"R$ 26–50",
"+R$ 50")))</f>
        <v>R$ 1–25</v>
      </c>
      <c r="AK1893" s="35">
        <v>40</v>
      </c>
      <c r="AL1893" s="58" t="str">
        <f>IF('Base tratada'!$AK1893&lt;=100,"R$ 0-100",
IF('Base tratada'!$AK1893&lt;=500,"R$ 101-500",
IF('Base tratada'!$AK1893&lt;=1000,"R$ 501-1000",
IF('Base tratada'!$AK1893&lt;=1500,"R$ 1001-1500",
"+R$ 1500"))))</f>
        <v>R$ 0-100</v>
      </c>
      <c r="AM1893" s="34">
        <v>0</v>
      </c>
      <c r="AN1893" s="34">
        <v>0</v>
      </c>
      <c r="AO1893" s="34">
        <v>0</v>
      </c>
      <c r="AP1893" s="34">
        <v>0</v>
      </c>
      <c r="AQ1893" s="34">
        <v>0</v>
      </c>
      <c r="AR1893" s="34">
        <v>0</v>
      </c>
      <c r="AS1893" s="34">
        <v>0</v>
      </c>
      <c r="AT1893" s="34">
        <v>3</v>
      </c>
      <c r="AU1893" s="34">
        <v>11</v>
      </c>
      <c r="AV1893" s="52">
        <v>33</v>
      </c>
      <c r="AW1893" s="57">
        <v>0</v>
      </c>
      <c r="AX1893" s="58" t="str">
        <f>IF(Tabela3[[#This Row],[Response]]=1, "Aceitou", "Não aceitou")</f>
        <v>Não aceitou</v>
      </c>
      <c r="AY1893" s="55" t="str">
        <f>Tabela3[[#This Row],[Faixa Recência]] &amp; " | " &amp; Tabela3[[#This Row],[Faixa Gasto]] &amp; " | " &amp; Tabela3[[#This Row],[Faixa ticket médio]]</f>
        <v>76-99 dias | R$ 0-100 | R$ 1–25</v>
      </c>
      <c r="AZ18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3" s="36"/>
    </row>
    <row r="1894" spans="1:54" x14ac:dyDescent="0.25">
      <c r="A1894" s="61">
        <v>1893</v>
      </c>
      <c r="B1894" s="37">
        <v>20180</v>
      </c>
      <c r="C1894" s="34">
        <v>0</v>
      </c>
      <c r="D1894" s="34">
        <v>0</v>
      </c>
      <c r="E1894" s="34">
        <v>27</v>
      </c>
      <c r="F1894" s="58" t="str">
        <f>IF('Base tratada'!$E1894&lt;=15,"0-15 dias",
IF('Base tratada'!$E1894&lt;=30, "16-30 dias",
IF('Base tratada'!$E1894&lt;=45, "31-45 dias",
IF('Base tratada'!$E1894&lt;=60, "46-60 dias",
IF('Base tratada'!$E1894&lt;=75, "61-75 dias", "76-99 dias")))))</f>
        <v>16-30 dias</v>
      </c>
      <c r="G1894" s="38">
        <v>44</v>
      </c>
      <c r="H1894" s="60" t="str">
        <f>IF('Base tratada'!$G1894&lt;=29,"24–29",
IF('Base tratada'!$G1894&lt;=39,"30–39",
IF('Base tratada'!$G1894&lt;=49,"40–49",
IF('Base tratada'!$G1894&lt;=59,"50–59",
IF('Base tratada'!$G1894&lt;=69,"60–69",
"70–80")))))</f>
        <v>40–49</v>
      </c>
      <c r="I1894" s="34">
        <v>2653</v>
      </c>
      <c r="J1894" s="58" t="str">
        <f>IF('Base tratada'!$K1894=1,"Divorciado",
IF('Base tratada'!$L1894=1,"Casado",
IF('Base tratada'!$M1894=1, "Solteiro",
IF('Base tratada'!$N1894=1,"Juntos",
"Viúvo"))))</f>
        <v>Solteiro</v>
      </c>
      <c r="K1894" s="34">
        <v>0</v>
      </c>
      <c r="L1894" s="34">
        <v>0</v>
      </c>
      <c r="M1894" s="34">
        <v>1</v>
      </c>
      <c r="N1894" s="34">
        <v>0</v>
      </c>
      <c r="O1894" s="34">
        <v>0</v>
      </c>
      <c r="P1894" s="34">
        <v>0</v>
      </c>
      <c r="Q1894" s="34">
        <v>0</v>
      </c>
      <c r="R1894" s="34">
        <v>1</v>
      </c>
      <c r="S1894" s="34">
        <v>0</v>
      </c>
      <c r="T1894" s="34">
        <v>0</v>
      </c>
      <c r="U1894" s="35">
        <v>18</v>
      </c>
      <c r="V1894" s="35">
        <v>42</v>
      </c>
      <c r="W1894" s="35">
        <v>24</v>
      </c>
      <c r="X1894" s="35">
        <v>15</v>
      </c>
      <c r="Y1894" s="35">
        <v>20</v>
      </c>
      <c r="Z1894" s="35">
        <v>18</v>
      </c>
      <c r="AA1894" s="34">
        <v>1</v>
      </c>
      <c r="AB1894" s="34">
        <v>7</v>
      </c>
      <c r="AC1894" s="34">
        <v>2</v>
      </c>
      <c r="AD1894" s="34">
        <v>1</v>
      </c>
      <c r="AE1894" s="34">
        <v>4</v>
      </c>
      <c r="AF1894" s="58">
        <f>'Base tratada'!$AC1894+'Base tratada'!$AD1894+'Base tratada'!$AE1894</f>
        <v>7</v>
      </c>
      <c r="AG18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94" s="58" t="str">
        <f>IF('Base tratada'!$AC1894&gt;=MAX('Base tratada'!$AD1894,'Base tratada'!$AE1894),"Web",
IF('Base tratada'!$AD1894&gt;='Base tratada'!$AE1894,"Catalog",
"Store"))</f>
        <v>Store</v>
      </c>
      <c r="AI1894" s="59">
        <f>IF('Base tratada'!$AF1894=0,"0",'Base tratada'!$AK1894/'Base tratada'!$AF1894)</f>
        <v>17</v>
      </c>
      <c r="AJ1894" s="59" t="str">
        <f>IF('Base tratada'!$AI1894=0,"R$ 0",
IF('Base tratada'!$AI1894&lt;=25,"R$ 1–25",
IF('Base tratada'!$AI1894&lt;=50,"R$ 26–50",
"+R$ 50")))</f>
        <v>R$ 1–25</v>
      </c>
      <c r="AK1894" s="35">
        <v>119</v>
      </c>
      <c r="AL1894" s="58" t="str">
        <f>IF('Base tratada'!$AK1894&lt;=100,"R$ 0-100",
IF('Base tratada'!$AK1894&lt;=500,"R$ 101-500",
IF('Base tratada'!$AK1894&lt;=1000,"R$ 501-1000",
IF('Base tratada'!$AK1894&lt;=1500,"R$ 1001-1500",
"+R$ 1500"))))</f>
        <v>R$ 101-500</v>
      </c>
      <c r="AM1894" s="34">
        <v>0</v>
      </c>
      <c r="AN1894" s="34">
        <v>0</v>
      </c>
      <c r="AO1894" s="34">
        <v>0</v>
      </c>
      <c r="AP1894" s="34">
        <v>0</v>
      </c>
      <c r="AQ1894" s="34">
        <v>0</v>
      </c>
      <c r="AR1894" s="34">
        <v>0</v>
      </c>
      <c r="AS1894" s="34">
        <v>0</v>
      </c>
      <c r="AT1894" s="34">
        <v>3</v>
      </c>
      <c r="AU1894" s="34">
        <v>11</v>
      </c>
      <c r="AV1894" s="52">
        <v>101</v>
      </c>
      <c r="AW1894" s="57">
        <v>0</v>
      </c>
      <c r="AX1894" s="58" t="str">
        <f>IF(Tabela3[[#This Row],[Response]]=1, "Aceitou", "Não aceitou")</f>
        <v>Não aceitou</v>
      </c>
      <c r="AY1894" s="55" t="str">
        <f>Tabela3[[#This Row],[Faixa Recência]] &amp; " | " &amp; Tabela3[[#This Row],[Faixa Gasto]] &amp; " | " &amp; Tabela3[[#This Row],[Faixa ticket médio]]</f>
        <v>16-30 dias | R$ 101-500 | R$ 1–25</v>
      </c>
      <c r="AZ18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4" s="36"/>
    </row>
    <row r="1895" spans="1:54" x14ac:dyDescent="0.25">
      <c r="A1895" s="61">
        <v>1894</v>
      </c>
      <c r="B1895" s="37">
        <v>34230</v>
      </c>
      <c r="C1895" s="34">
        <v>1</v>
      </c>
      <c r="D1895" s="34">
        <v>1</v>
      </c>
      <c r="E1895" s="34">
        <v>72</v>
      </c>
      <c r="F1895" s="58" t="str">
        <f>IF('Base tratada'!$E1895&lt;=15,"0-15 dias",
IF('Base tratada'!$E1895&lt;=30, "16-30 dias",
IF('Base tratada'!$E1895&lt;=45, "31-45 dias",
IF('Base tratada'!$E1895&lt;=60, "46-60 dias",
IF('Base tratada'!$E1895&lt;=75, "61-75 dias", "76-99 dias")))))</f>
        <v>61-75 dias</v>
      </c>
      <c r="G1895" s="38">
        <v>55</v>
      </c>
      <c r="H1895" s="60" t="str">
        <f>IF('Base tratada'!$G1895&lt;=29,"24–29",
IF('Base tratada'!$G1895&lt;=39,"30–39",
IF('Base tratada'!$G1895&lt;=49,"40–49",
IF('Base tratada'!$G1895&lt;=59,"50–59",
IF('Base tratada'!$G1895&lt;=69,"60–69",
"70–80")))))</f>
        <v>50–59</v>
      </c>
      <c r="I1895" s="34">
        <v>2709</v>
      </c>
      <c r="J1895" s="58" t="str">
        <f>IF('Base tratada'!$K1895=1,"Divorciado",
IF('Base tratada'!$L1895=1,"Casado",
IF('Base tratada'!$M1895=1, "Solteiro",
IF('Base tratada'!$N1895=1,"Juntos",
"Viúvo"))))</f>
        <v>Juntos</v>
      </c>
      <c r="K1895" s="34">
        <v>0</v>
      </c>
      <c r="L1895" s="34">
        <v>0</v>
      </c>
      <c r="M1895" s="34">
        <v>0</v>
      </c>
      <c r="N1895" s="34">
        <v>1</v>
      </c>
      <c r="O1895" s="34">
        <v>0</v>
      </c>
      <c r="P1895" s="34">
        <v>0</v>
      </c>
      <c r="Q1895" s="34">
        <v>0</v>
      </c>
      <c r="R1895" s="34">
        <v>0</v>
      </c>
      <c r="S1895" s="34">
        <v>0</v>
      </c>
      <c r="T1895" s="34">
        <v>1</v>
      </c>
      <c r="U1895" s="35">
        <v>15</v>
      </c>
      <c r="V1895" s="35">
        <v>0</v>
      </c>
      <c r="W1895" s="35">
        <v>4</v>
      </c>
      <c r="X1895" s="35">
        <v>0</v>
      </c>
      <c r="Y1895" s="35">
        <v>0</v>
      </c>
      <c r="Z1895" s="35">
        <v>2</v>
      </c>
      <c r="AA1895" s="34">
        <v>1</v>
      </c>
      <c r="AB1895" s="34">
        <v>7</v>
      </c>
      <c r="AC1895" s="34">
        <v>1</v>
      </c>
      <c r="AD1895" s="34">
        <v>0</v>
      </c>
      <c r="AE1895" s="34">
        <v>2</v>
      </c>
      <c r="AF1895" s="58">
        <f>'Base tratada'!$AC1895+'Base tratada'!$AD1895+'Base tratada'!$AE1895</f>
        <v>3</v>
      </c>
      <c r="AG18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895" s="58" t="str">
        <f>IF('Base tratada'!$AC1895&gt;=MAX('Base tratada'!$AD1895,'Base tratada'!$AE1895),"Web",
IF('Base tratada'!$AD1895&gt;='Base tratada'!$AE1895,"Catalog",
"Store"))</f>
        <v>Store</v>
      </c>
      <c r="AI1895" s="59">
        <f>IF('Base tratada'!$AF1895=0,"0",'Base tratada'!$AK1895/'Base tratada'!$AF1895)</f>
        <v>6.333333333333333</v>
      </c>
      <c r="AJ1895" s="59" t="str">
        <f>IF('Base tratada'!$AI1895=0,"R$ 0",
IF('Base tratada'!$AI1895&lt;=25,"R$ 1–25",
IF('Base tratada'!$AI1895&lt;=50,"R$ 26–50",
"+R$ 50")))</f>
        <v>R$ 1–25</v>
      </c>
      <c r="AK1895" s="35">
        <v>19</v>
      </c>
      <c r="AL1895" s="58" t="str">
        <f>IF('Base tratada'!$AK1895&lt;=100,"R$ 0-100",
IF('Base tratada'!$AK1895&lt;=500,"R$ 101-500",
IF('Base tratada'!$AK1895&lt;=1000,"R$ 501-1000",
IF('Base tratada'!$AK1895&lt;=1500,"R$ 1001-1500",
"+R$ 1500"))))</f>
        <v>R$ 0-100</v>
      </c>
      <c r="AM1895" s="34">
        <v>0</v>
      </c>
      <c r="AN1895" s="34">
        <v>0</v>
      </c>
      <c r="AO1895" s="34">
        <v>0</v>
      </c>
      <c r="AP1895" s="34">
        <v>0</v>
      </c>
      <c r="AQ1895" s="34">
        <v>0</v>
      </c>
      <c r="AR1895" s="34">
        <v>0</v>
      </c>
      <c r="AS1895" s="34">
        <v>0</v>
      </c>
      <c r="AT1895" s="34">
        <v>3</v>
      </c>
      <c r="AU1895" s="34">
        <v>11</v>
      </c>
      <c r="AV1895" s="52">
        <v>17</v>
      </c>
      <c r="AW1895" s="57">
        <v>0</v>
      </c>
      <c r="AX1895" s="58" t="str">
        <f>IF(Tabela3[[#This Row],[Response]]=1, "Aceitou", "Não aceitou")</f>
        <v>Não aceitou</v>
      </c>
      <c r="AY1895" s="55" t="str">
        <f>Tabela3[[#This Row],[Faixa Recência]] &amp; " | " &amp; Tabela3[[#This Row],[Faixa Gasto]] &amp; " | " &amp; Tabela3[[#This Row],[Faixa ticket médio]]</f>
        <v>61-75 dias | R$ 0-100 | R$ 1–25</v>
      </c>
      <c r="AZ18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5" s="36"/>
    </row>
    <row r="1896" spans="1:54" x14ac:dyDescent="0.25">
      <c r="A1896" s="61">
        <v>1895</v>
      </c>
      <c r="B1896" s="37">
        <v>31878</v>
      </c>
      <c r="C1896" s="34">
        <v>0</v>
      </c>
      <c r="D1896" s="34">
        <v>1</v>
      </c>
      <c r="E1896" s="34">
        <v>7</v>
      </c>
      <c r="F1896" s="58" t="str">
        <f>IF('Base tratada'!$E1896&lt;=15,"0-15 dias",
IF('Base tratada'!$E1896&lt;=30, "16-30 dias",
IF('Base tratada'!$E1896&lt;=45, "31-45 dias",
IF('Base tratada'!$E1896&lt;=60, "46-60 dias",
IF('Base tratada'!$E1896&lt;=75, "61-75 dias", "76-99 dias")))))</f>
        <v>0-15 dias</v>
      </c>
      <c r="G1896" s="38">
        <v>43</v>
      </c>
      <c r="H1896" s="60" t="str">
        <f>IF('Base tratada'!$G1896&lt;=29,"24–29",
IF('Base tratada'!$G1896&lt;=39,"30–39",
IF('Base tratada'!$G1896&lt;=49,"40–49",
IF('Base tratada'!$G1896&lt;=59,"50–59",
IF('Base tratada'!$G1896&lt;=69,"60–69",
"70–80")))))</f>
        <v>40–49</v>
      </c>
      <c r="I1896" s="34">
        <v>2166</v>
      </c>
      <c r="J1896" s="58" t="str">
        <f>IF('Base tratada'!$K1896=1,"Divorciado",
IF('Base tratada'!$L1896=1,"Casado",
IF('Base tratada'!$M1896=1, "Solteiro",
IF('Base tratada'!$N1896=1,"Juntos",
"Viúvo"))))</f>
        <v>Solteiro</v>
      </c>
      <c r="K1896" s="34">
        <v>0</v>
      </c>
      <c r="L1896" s="34">
        <v>0</v>
      </c>
      <c r="M1896" s="34">
        <v>1</v>
      </c>
      <c r="N1896" s="34">
        <v>0</v>
      </c>
      <c r="O1896" s="34">
        <v>0</v>
      </c>
      <c r="P1896" s="34">
        <v>1</v>
      </c>
      <c r="Q1896" s="34">
        <v>0</v>
      </c>
      <c r="R1896" s="34">
        <v>0</v>
      </c>
      <c r="S1896" s="34">
        <v>0</v>
      </c>
      <c r="T1896" s="34">
        <v>0</v>
      </c>
      <c r="U1896" s="35">
        <v>23</v>
      </c>
      <c r="V1896" s="35">
        <v>4</v>
      </c>
      <c r="W1896" s="35">
        <v>5</v>
      </c>
      <c r="X1896" s="35">
        <v>10</v>
      </c>
      <c r="Y1896" s="35">
        <v>5</v>
      </c>
      <c r="Z1896" s="35">
        <v>23</v>
      </c>
      <c r="AA1896" s="34">
        <v>1</v>
      </c>
      <c r="AB1896" s="34">
        <v>3</v>
      </c>
      <c r="AC1896" s="34">
        <v>1</v>
      </c>
      <c r="AD1896" s="34">
        <v>0</v>
      </c>
      <c r="AE1896" s="34">
        <v>4</v>
      </c>
      <c r="AF1896" s="58">
        <f>'Base tratada'!$AC1896+'Base tratada'!$AD1896+'Base tratada'!$AE1896</f>
        <v>5</v>
      </c>
      <c r="AG18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896" s="58" t="str">
        <f>IF('Base tratada'!$AC1896&gt;=MAX('Base tratada'!$AD1896,'Base tratada'!$AE1896),"Web",
IF('Base tratada'!$AD1896&gt;='Base tratada'!$AE1896,"Catalog",
"Store"))</f>
        <v>Store</v>
      </c>
      <c r="AI1896" s="59">
        <f>IF('Base tratada'!$AF1896=0,"0",'Base tratada'!$AK1896/'Base tratada'!$AF1896)</f>
        <v>9.4</v>
      </c>
      <c r="AJ1896" s="59" t="str">
        <f>IF('Base tratada'!$AI1896=0,"R$ 0",
IF('Base tratada'!$AI1896&lt;=25,"R$ 1–25",
IF('Base tratada'!$AI1896&lt;=50,"R$ 26–50",
"+R$ 50")))</f>
        <v>R$ 1–25</v>
      </c>
      <c r="AK1896" s="35">
        <v>47</v>
      </c>
      <c r="AL1896" s="58" t="str">
        <f>IF('Base tratada'!$AK1896&lt;=100,"R$ 0-100",
IF('Base tratada'!$AK1896&lt;=500,"R$ 101-500",
IF('Base tratada'!$AK1896&lt;=1000,"R$ 501-1000",
IF('Base tratada'!$AK1896&lt;=1500,"R$ 1001-1500",
"+R$ 1500"))))</f>
        <v>R$ 0-100</v>
      </c>
      <c r="AM1896" s="34">
        <v>0</v>
      </c>
      <c r="AN1896" s="34">
        <v>0</v>
      </c>
      <c r="AO1896" s="34">
        <v>0</v>
      </c>
      <c r="AP1896" s="34">
        <v>0</v>
      </c>
      <c r="AQ1896" s="34">
        <v>0</v>
      </c>
      <c r="AR1896" s="34">
        <v>0</v>
      </c>
      <c r="AS1896" s="34">
        <v>0</v>
      </c>
      <c r="AT1896" s="34">
        <v>3</v>
      </c>
      <c r="AU1896" s="34">
        <v>11</v>
      </c>
      <c r="AV1896" s="52">
        <v>24</v>
      </c>
      <c r="AW1896" s="57">
        <v>0</v>
      </c>
      <c r="AX1896" s="58" t="str">
        <f>IF(Tabela3[[#This Row],[Response]]=1, "Aceitou", "Não aceitou")</f>
        <v>Não aceitou</v>
      </c>
      <c r="AY1896" s="55" t="str">
        <f>Tabela3[[#This Row],[Faixa Recência]] &amp; " | " &amp; Tabela3[[#This Row],[Faixa Gasto]] &amp; " | " &amp; Tabela3[[#This Row],[Faixa ticket médio]]</f>
        <v>0-15 dias | R$ 0-100 | R$ 1–25</v>
      </c>
      <c r="AZ18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6" s="36"/>
    </row>
    <row r="1897" spans="1:54" x14ac:dyDescent="0.25">
      <c r="A1897" s="61">
        <v>1896</v>
      </c>
      <c r="B1897" s="37">
        <v>70932</v>
      </c>
      <c r="C1897" s="34">
        <v>0</v>
      </c>
      <c r="D1897" s="34">
        <v>1</v>
      </c>
      <c r="E1897" s="34">
        <v>57</v>
      </c>
      <c r="F1897" s="58" t="str">
        <f>IF('Base tratada'!$E1897&lt;=15,"0-15 dias",
IF('Base tratada'!$E1897&lt;=30, "16-30 dias",
IF('Base tratada'!$E1897&lt;=45, "31-45 dias",
IF('Base tratada'!$E1897&lt;=60, "46-60 dias",
IF('Base tratada'!$E1897&lt;=75, "61-75 dias", "76-99 dias")))))</f>
        <v>46-60 dias</v>
      </c>
      <c r="G1897" s="38">
        <v>48</v>
      </c>
      <c r="H1897" s="60" t="str">
        <f>IF('Base tratada'!$G1897&lt;=29,"24–29",
IF('Base tratada'!$G1897&lt;=39,"30–39",
IF('Base tratada'!$G1897&lt;=49,"40–49",
IF('Base tratada'!$G1897&lt;=59,"50–59",
IF('Base tratada'!$G1897&lt;=69,"60–69",
"70–80")))))</f>
        <v>40–49</v>
      </c>
      <c r="I1897" s="34">
        <v>2320</v>
      </c>
      <c r="J1897" s="58" t="str">
        <f>IF('Base tratada'!$K1897=1,"Divorciado",
IF('Base tratada'!$L1897=1,"Casado",
IF('Base tratada'!$M1897=1, "Solteiro",
IF('Base tratada'!$N1897=1,"Juntos",
"Viúvo"))))</f>
        <v>Casado</v>
      </c>
      <c r="K1897" s="34">
        <v>0</v>
      </c>
      <c r="L1897" s="34">
        <v>1</v>
      </c>
      <c r="M1897" s="34">
        <v>0</v>
      </c>
      <c r="N1897" s="34">
        <v>0</v>
      </c>
      <c r="O1897" s="34">
        <v>0</v>
      </c>
      <c r="P1897" s="34">
        <v>1</v>
      </c>
      <c r="Q1897" s="34">
        <v>0</v>
      </c>
      <c r="R1897" s="34">
        <v>0</v>
      </c>
      <c r="S1897" s="34">
        <v>0</v>
      </c>
      <c r="T1897" s="34">
        <v>0</v>
      </c>
      <c r="U1897" s="35">
        <v>200</v>
      </c>
      <c r="V1897" s="35">
        <v>193</v>
      </c>
      <c r="W1897" s="35">
        <v>100</v>
      </c>
      <c r="X1897" s="35">
        <v>46</v>
      </c>
      <c r="Y1897" s="35">
        <v>185</v>
      </c>
      <c r="Z1897" s="35">
        <v>185</v>
      </c>
      <c r="AA1897" s="34">
        <v>2</v>
      </c>
      <c r="AB1897" s="34">
        <v>3</v>
      </c>
      <c r="AC1897" s="34">
        <v>6</v>
      </c>
      <c r="AD1897" s="34">
        <v>2</v>
      </c>
      <c r="AE1897" s="34">
        <v>12</v>
      </c>
      <c r="AF1897" s="58">
        <f>'Base tratada'!$AC1897+'Base tratada'!$AD1897+'Base tratada'!$AE1897</f>
        <v>20</v>
      </c>
      <c r="AG18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897" s="58" t="str">
        <f>IF('Base tratada'!$AC1897&gt;=MAX('Base tratada'!$AD1897,'Base tratada'!$AE1897),"Web",
IF('Base tratada'!$AD1897&gt;='Base tratada'!$AE1897,"Catalog",
"Store"))</f>
        <v>Store</v>
      </c>
      <c r="AI1897" s="59">
        <f>IF('Base tratada'!$AF1897=0,"0",'Base tratada'!$AK1897/'Base tratada'!$AF1897)</f>
        <v>36.200000000000003</v>
      </c>
      <c r="AJ1897" s="59" t="str">
        <f>IF('Base tratada'!$AI1897=0,"R$ 0",
IF('Base tratada'!$AI1897&lt;=25,"R$ 1–25",
IF('Base tratada'!$AI1897&lt;=50,"R$ 26–50",
"+R$ 50")))</f>
        <v>R$ 26–50</v>
      </c>
      <c r="AK1897" s="35">
        <v>724</v>
      </c>
      <c r="AL1897" s="58" t="str">
        <f>IF('Base tratada'!$AK1897&lt;=100,"R$ 0-100",
IF('Base tratada'!$AK1897&lt;=500,"R$ 101-500",
IF('Base tratada'!$AK1897&lt;=1000,"R$ 501-1000",
IF('Base tratada'!$AK1897&lt;=1500,"R$ 1001-1500",
"+R$ 1500"))))</f>
        <v>R$ 501-1000</v>
      </c>
      <c r="AM1897" s="34">
        <v>0</v>
      </c>
      <c r="AN1897" s="34">
        <v>0</v>
      </c>
      <c r="AO1897" s="34">
        <v>0</v>
      </c>
      <c r="AP1897" s="34">
        <v>0</v>
      </c>
      <c r="AQ1897" s="34">
        <v>0</v>
      </c>
      <c r="AR1897" s="34">
        <v>0</v>
      </c>
      <c r="AS1897" s="34">
        <v>0</v>
      </c>
      <c r="AT1897" s="34">
        <v>3</v>
      </c>
      <c r="AU1897" s="34">
        <v>11</v>
      </c>
      <c r="AV1897" s="52">
        <v>539</v>
      </c>
      <c r="AW1897" s="57">
        <v>0</v>
      </c>
      <c r="AX1897" s="58" t="str">
        <f>IF(Tabela3[[#This Row],[Response]]=1, "Aceitou", "Não aceitou")</f>
        <v>Não aceitou</v>
      </c>
      <c r="AY1897" s="55" t="str">
        <f>Tabela3[[#This Row],[Faixa Recência]] &amp; " | " &amp; Tabela3[[#This Row],[Faixa Gasto]] &amp; " | " &amp; Tabela3[[#This Row],[Faixa ticket médio]]</f>
        <v>46-60 dias | R$ 501-1000 | R$ 26–50</v>
      </c>
      <c r="AZ18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7" s="36"/>
    </row>
    <row r="1898" spans="1:54" x14ac:dyDescent="0.25">
      <c r="A1898" s="61">
        <v>1897</v>
      </c>
      <c r="B1898" s="37">
        <v>91249</v>
      </c>
      <c r="C1898" s="34">
        <v>0</v>
      </c>
      <c r="D1898" s="34">
        <v>0</v>
      </c>
      <c r="E1898" s="34">
        <v>84</v>
      </c>
      <c r="F1898" s="58" t="str">
        <f>IF('Base tratada'!$E1898&lt;=15,"0-15 dias",
IF('Base tratada'!$E1898&lt;=30, "16-30 dias",
IF('Base tratada'!$E1898&lt;=45, "31-45 dias",
IF('Base tratada'!$E1898&lt;=60, "46-60 dias",
IF('Base tratada'!$E1898&lt;=75, "61-75 dias", "76-99 dias")))))</f>
        <v>76-99 dias</v>
      </c>
      <c r="G1898" s="38">
        <v>64</v>
      </c>
      <c r="H1898" s="60" t="str">
        <f>IF('Base tratada'!$G1898&lt;=29,"24–29",
IF('Base tratada'!$G1898&lt;=39,"30–39",
IF('Base tratada'!$G1898&lt;=49,"40–49",
IF('Base tratada'!$G1898&lt;=59,"50–59",
IF('Base tratada'!$G1898&lt;=69,"60–69",
"70–80")))))</f>
        <v>60–69</v>
      </c>
      <c r="I1898" s="34">
        <v>2776</v>
      </c>
      <c r="J1898" s="58" t="str">
        <f>IF('Base tratada'!$K1898=1,"Divorciado",
IF('Base tratada'!$L1898=1,"Casado",
IF('Base tratada'!$M1898=1, "Solteiro",
IF('Base tratada'!$N1898=1,"Juntos",
"Viúvo"))))</f>
        <v>Solteiro</v>
      </c>
      <c r="K1898" s="34">
        <v>0</v>
      </c>
      <c r="L1898" s="34">
        <v>0</v>
      </c>
      <c r="M1898" s="34">
        <v>1</v>
      </c>
      <c r="N1898" s="34">
        <v>0</v>
      </c>
      <c r="O1898" s="34">
        <v>0</v>
      </c>
      <c r="P1898" s="34">
        <v>0</v>
      </c>
      <c r="Q1898" s="34">
        <v>0</v>
      </c>
      <c r="R1898" s="34">
        <v>1</v>
      </c>
      <c r="S1898" s="34">
        <v>0</v>
      </c>
      <c r="T1898" s="34">
        <v>0</v>
      </c>
      <c r="U1898" s="35">
        <v>1324</v>
      </c>
      <c r="V1898" s="35">
        <v>27</v>
      </c>
      <c r="W1898" s="35">
        <v>119</v>
      </c>
      <c r="X1898" s="35">
        <v>71</v>
      </c>
      <c r="Y1898" s="35">
        <v>108</v>
      </c>
      <c r="Z1898" s="35">
        <v>27</v>
      </c>
      <c r="AA1898" s="34">
        <v>0</v>
      </c>
      <c r="AB1898" s="34">
        <v>4</v>
      </c>
      <c r="AC1898" s="34">
        <v>7</v>
      </c>
      <c r="AD1898" s="34">
        <v>9</v>
      </c>
      <c r="AE1898" s="34">
        <v>6</v>
      </c>
      <c r="AF1898" s="58">
        <f>'Base tratada'!$AC1898+'Base tratada'!$AD1898+'Base tratada'!$AE1898</f>
        <v>22</v>
      </c>
      <c r="AG18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98" s="58" t="str">
        <f>IF('Base tratada'!$AC1898&gt;=MAX('Base tratada'!$AD1898,'Base tratada'!$AE1898),"Web",
IF('Base tratada'!$AD1898&gt;='Base tratada'!$AE1898,"Catalog",
"Store"))</f>
        <v>Catalog</v>
      </c>
      <c r="AI1898" s="59">
        <f>IF('Base tratada'!$AF1898=0,"0",'Base tratada'!$AK1898/'Base tratada'!$AF1898)</f>
        <v>74.954545454545453</v>
      </c>
      <c r="AJ1898" s="59" t="str">
        <f>IF('Base tratada'!$AI1898=0,"R$ 0",
IF('Base tratada'!$AI1898&lt;=25,"R$ 1–25",
IF('Base tratada'!$AI1898&lt;=50,"R$ 26–50",
"+R$ 50")))</f>
        <v>+R$ 50</v>
      </c>
      <c r="AK1898" s="35">
        <v>1649</v>
      </c>
      <c r="AL1898" s="58" t="str">
        <f>IF('Base tratada'!$AK1898&lt;=100,"R$ 0-100",
IF('Base tratada'!$AK1898&lt;=500,"R$ 101-500",
IF('Base tratada'!$AK1898&lt;=1000,"R$ 501-1000",
IF('Base tratada'!$AK1898&lt;=1500,"R$ 1001-1500",
"+R$ 1500"))))</f>
        <v>+R$ 1500</v>
      </c>
      <c r="AM1898" s="34">
        <v>1</v>
      </c>
      <c r="AN1898" s="34">
        <v>1</v>
      </c>
      <c r="AO1898" s="34">
        <v>0</v>
      </c>
      <c r="AP1898" s="34">
        <v>1</v>
      </c>
      <c r="AQ1898" s="34">
        <v>1</v>
      </c>
      <c r="AR1898" s="34">
        <v>4</v>
      </c>
      <c r="AS1898" s="34">
        <v>0</v>
      </c>
      <c r="AT1898" s="34">
        <v>3</v>
      </c>
      <c r="AU1898" s="34">
        <v>11</v>
      </c>
      <c r="AV1898" s="52">
        <v>1622</v>
      </c>
      <c r="AW1898" s="57">
        <v>1</v>
      </c>
      <c r="AX1898" s="58" t="str">
        <f>IF(Tabela3[[#This Row],[Response]]=1, "Aceitou", "Não aceitou")</f>
        <v>Aceitou</v>
      </c>
      <c r="AY1898" s="55" t="str">
        <f>Tabela3[[#This Row],[Faixa Recência]] &amp; " | " &amp; Tabela3[[#This Row],[Faixa Gasto]] &amp; " | " &amp; Tabela3[[#This Row],[Faixa ticket médio]]</f>
        <v>76-99 dias | +R$ 1500 | +R$ 50</v>
      </c>
      <c r="AZ18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8" s="36"/>
    </row>
    <row r="1899" spans="1:54" x14ac:dyDescent="0.25">
      <c r="A1899" s="61">
        <v>1898</v>
      </c>
      <c r="B1899" s="37">
        <v>77598</v>
      </c>
      <c r="C1899" s="34">
        <v>0</v>
      </c>
      <c r="D1899" s="34">
        <v>0</v>
      </c>
      <c r="E1899" s="34">
        <v>53</v>
      </c>
      <c r="F1899" s="58" t="str">
        <f>IF('Base tratada'!$E1899&lt;=15,"0-15 dias",
IF('Base tratada'!$E1899&lt;=30, "16-30 dias",
IF('Base tratada'!$E1899&lt;=45, "31-45 dias",
IF('Base tratada'!$E1899&lt;=60, "46-60 dias",
IF('Base tratada'!$E1899&lt;=75, "61-75 dias", "76-99 dias")))))</f>
        <v>46-60 dias</v>
      </c>
      <c r="G1899" s="38">
        <v>77</v>
      </c>
      <c r="H1899" s="60" t="str">
        <f>IF('Base tratada'!$G1899&lt;=29,"24–29",
IF('Base tratada'!$G1899&lt;=39,"30–39",
IF('Base tratada'!$G1899&lt;=49,"40–49",
IF('Base tratada'!$G1899&lt;=59,"50–59",
IF('Base tratada'!$G1899&lt;=69,"60–69",
"70–80")))))</f>
        <v>70–80</v>
      </c>
      <c r="I1899" s="34">
        <v>2430</v>
      </c>
      <c r="J1899" s="58" t="str">
        <f>IF('Base tratada'!$K1899=1,"Divorciado",
IF('Base tratada'!$L1899=1,"Casado",
IF('Base tratada'!$M1899=1, "Solteiro",
IF('Base tratada'!$N1899=1,"Juntos",
"Viúvo"))))</f>
        <v>Solteiro</v>
      </c>
      <c r="K1899" s="34">
        <v>0</v>
      </c>
      <c r="L1899" s="34">
        <v>0</v>
      </c>
      <c r="M1899" s="34">
        <v>1</v>
      </c>
      <c r="N1899" s="34">
        <v>0</v>
      </c>
      <c r="O1899" s="34">
        <v>0</v>
      </c>
      <c r="P1899" s="34">
        <v>0</v>
      </c>
      <c r="Q1899" s="34">
        <v>0</v>
      </c>
      <c r="R1899" s="34">
        <v>0</v>
      </c>
      <c r="S1899" s="34">
        <v>1</v>
      </c>
      <c r="T1899" s="34">
        <v>0</v>
      </c>
      <c r="U1899" s="35">
        <v>1193</v>
      </c>
      <c r="V1899" s="35">
        <v>33</v>
      </c>
      <c r="W1899" s="35">
        <v>281</v>
      </c>
      <c r="X1899" s="35">
        <v>129</v>
      </c>
      <c r="Y1899" s="35">
        <v>66</v>
      </c>
      <c r="Z1899" s="35">
        <v>33</v>
      </c>
      <c r="AA1899" s="34">
        <v>1</v>
      </c>
      <c r="AB1899" s="34">
        <v>3</v>
      </c>
      <c r="AC1899" s="34">
        <v>7</v>
      </c>
      <c r="AD1899" s="34">
        <v>5</v>
      </c>
      <c r="AE1899" s="34">
        <v>13</v>
      </c>
      <c r="AF1899" s="58">
        <f>'Base tratada'!$AC1899+'Base tratada'!$AD1899+'Base tratada'!$AE1899</f>
        <v>25</v>
      </c>
      <c r="AG18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899" s="58" t="str">
        <f>IF('Base tratada'!$AC1899&gt;=MAX('Base tratada'!$AD1899,'Base tratada'!$AE1899),"Web",
IF('Base tratada'!$AD1899&gt;='Base tratada'!$AE1899,"Catalog",
"Store"))</f>
        <v>Store</v>
      </c>
      <c r="AI1899" s="59">
        <f>IF('Base tratada'!$AF1899=0,"0",'Base tratada'!$AK1899/'Base tratada'!$AF1899)</f>
        <v>68.08</v>
      </c>
      <c r="AJ1899" s="59" t="str">
        <f>IF('Base tratada'!$AI1899=0,"R$ 0",
IF('Base tratada'!$AI1899&lt;=25,"R$ 1–25",
IF('Base tratada'!$AI1899&lt;=50,"R$ 26–50",
"+R$ 50")))</f>
        <v>+R$ 50</v>
      </c>
      <c r="AK1899" s="35">
        <v>1702</v>
      </c>
      <c r="AL1899" s="58" t="str">
        <f>IF('Base tratada'!$AK1899&lt;=100,"R$ 0-100",
IF('Base tratada'!$AK1899&lt;=500,"R$ 101-500",
IF('Base tratada'!$AK1899&lt;=1000,"R$ 501-1000",
IF('Base tratada'!$AK1899&lt;=1500,"R$ 1001-1500",
"+R$ 1500"))))</f>
        <v>+R$ 1500</v>
      </c>
      <c r="AM1899" s="34">
        <v>0</v>
      </c>
      <c r="AN1899" s="34">
        <v>0</v>
      </c>
      <c r="AO1899" s="34">
        <v>0</v>
      </c>
      <c r="AP1899" s="34">
        <v>0</v>
      </c>
      <c r="AQ1899" s="34">
        <v>1</v>
      </c>
      <c r="AR1899" s="34">
        <v>1</v>
      </c>
      <c r="AS1899" s="34">
        <v>0</v>
      </c>
      <c r="AT1899" s="34">
        <v>3</v>
      </c>
      <c r="AU1899" s="34">
        <v>11</v>
      </c>
      <c r="AV1899" s="52">
        <v>1669</v>
      </c>
      <c r="AW1899" s="57">
        <v>0</v>
      </c>
      <c r="AX1899" s="58" t="str">
        <f>IF(Tabela3[[#This Row],[Response]]=1, "Aceitou", "Não aceitou")</f>
        <v>Não aceitou</v>
      </c>
      <c r="AY1899" s="55" t="str">
        <f>Tabela3[[#This Row],[Faixa Recência]] &amp; " | " &amp; Tabela3[[#This Row],[Faixa Gasto]] &amp; " | " &amp; Tabela3[[#This Row],[Faixa ticket médio]]</f>
        <v>46-60 dias | +R$ 1500 | +R$ 50</v>
      </c>
      <c r="AZ18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899" s="36"/>
    </row>
    <row r="1900" spans="1:54" x14ac:dyDescent="0.25">
      <c r="A1900" s="61">
        <v>1899</v>
      </c>
      <c r="B1900" s="37">
        <v>80982</v>
      </c>
      <c r="C1900" s="34">
        <v>1</v>
      </c>
      <c r="D1900" s="34">
        <v>1</v>
      </c>
      <c r="E1900" s="34">
        <v>48</v>
      </c>
      <c r="F1900" s="58" t="str">
        <f>IF('Base tratada'!$E1900&lt;=15,"0-15 dias",
IF('Base tratada'!$E1900&lt;=30, "16-30 dias",
IF('Base tratada'!$E1900&lt;=45, "31-45 dias",
IF('Base tratada'!$E1900&lt;=60, "46-60 dias",
IF('Base tratada'!$E1900&lt;=75, "61-75 dias", "76-99 dias")))))</f>
        <v>46-60 dias</v>
      </c>
      <c r="G1900" s="38">
        <v>61</v>
      </c>
      <c r="H1900" s="60" t="str">
        <f>IF('Base tratada'!$G1900&lt;=29,"24–29",
IF('Base tratada'!$G1900&lt;=39,"30–39",
IF('Base tratada'!$G1900&lt;=49,"40–49",
IF('Base tratada'!$G1900&lt;=59,"50–59",
IF('Base tratada'!$G1900&lt;=69,"60–69",
"70–80")))))</f>
        <v>60–69</v>
      </c>
      <c r="I1900" s="34">
        <v>2696</v>
      </c>
      <c r="J1900" s="58" t="str">
        <f>IF('Base tratada'!$K1900=1,"Divorciado",
IF('Base tratada'!$L1900=1,"Casado",
IF('Base tratada'!$M1900=1, "Solteiro",
IF('Base tratada'!$N1900=1,"Juntos",
"Viúvo"))))</f>
        <v>Solteiro</v>
      </c>
      <c r="K1900" s="34">
        <v>0</v>
      </c>
      <c r="L1900" s="34">
        <v>0</v>
      </c>
      <c r="M1900" s="34">
        <v>1</v>
      </c>
      <c r="N1900" s="34">
        <v>0</v>
      </c>
      <c r="O1900" s="34">
        <v>0</v>
      </c>
      <c r="P1900" s="34">
        <v>0</v>
      </c>
      <c r="Q1900" s="34">
        <v>0</v>
      </c>
      <c r="R1900" s="34">
        <v>1</v>
      </c>
      <c r="S1900" s="34">
        <v>0</v>
      </c>
      <c r="T1900" s="34">
        <v>0</v>
      </c>
      <c r="U1900" s="35">
        <v>505</v>
      </c>
      <c r="V1900" s="35">
        <v>137</v>
      </c>
      <c r="W1900" s="35">
        <v>401</v>
      </c>
      <c r="X1900" s="35">
        <v>104</v>
      </c>
      <c r="Y1900" s="35">
        <v>22</v>
      </c>
      <c r="Z1900" s="35">
        <v>22</v>
      </c>
      <c r="AA1900" s="34">
        <v>3</v>
      </c>
      <c r="AB1900" s="34">
        <v>5</v>
      </c>
      <c r="AC1900" s="34">
        <v>11</v>
      </c>
      <c r="AD1900" s="34">
        <v>5</v>
      </c>
      <c r="AE1900" s="34">
        <v>11</v>
      </c>
      <c r="AF1900" s="58">
        <f>'Base tratada'!$AC1900+'Base tratada'!$AD1900+'Base tratada'!$AE1900</f>
        <v>27</v>
      </c>
      <c r="AG19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00" s="58" t="str">
        <f>IF('Base tratada'!$AC1900&gt;=MAX('Base tratada'!$AD1900,'Base tratada'!$AE1900),"Web",
IF('Base tratada'!$AD1900&gt;='Base tratada'!$AE1900,"Catalog",
"Store"))</f>
        <v>Web</v>
      </c>
      <c r="AI1900" s="59">
        <f>IF('Base tratada'!$AF1900=0,"0",'Base tratada'!$AK1900/'Base tratada'!$AF1900)</f>
        <v>43.296296296296298</v>
      </c>
      <c r="AJ1900" s="59" t="str">
        <f>IF('Base tratada'!$AI1900=0,"R$ 0",
IF('Base tratada'!$AI1900&lt;=25,"R$ 1–25",
IF('Base tratada'!$AI1900&lt;=50,"R$ 26–50",
"+R$ 50")))</f>
        <v>R$ 26–50</v>
      </c>
      <c r="AK1900" s="35">
        <v>1169</v>
      </c>
      <c r="AL1900" s="58" t="str">
        <f>IF('Base tratada'!$AK1900&lt;=100,"R$ 0-100",
IF('Base tratada'!$AK1900&lt;=500,"R$ 101-500",
IF('Base tratada'!$AK1900&lt;=1000,"R$ 501-1000",
IF('Base tratada'!$AK1900&lt;=1500,"R$ 1001-1500",
"+R$ 1500"))))</f>
        <v>R$ 1001-1500</v>
      </c>
      <c r="AM1900" s="34">
        <v>0</v>
      </c>
      <c r="AN1900" s="34">
        <v>0</v>
      </c>
      <c r="AO1900" s="34">
        <v>0</v>
      </c>
      <c r="AP1900" s="34">
        <v>0</v>
      </c>
      <c r="AQ1900" s="34">
        <v>0</v>
      </c>
      <c r="AR1900" s="34">
        <v>0</v>
      </c>
      <c r="AS1900" s="34">
        <v>1</v>
      </c>
      <c r="AT1900" s="34">
        <v>3</v>
      </c>
      <c r="AU1900" s="34">
        <v>11</v>
      </c>
      <c r="AV1900" s="52">
        <v>1147</v>
      </c>
      <c r="AW1900" s="57">
        <v>0</v>
      </c>
      <c r="AX1900" s="58" t="str">
        <f>IF(Tabela3[[#This Row],[Response]]=1, "Aceitou", "Não aceitou")</f>
        <v>Não aceitou</v>
      </c>
      <c r="AY1900" s="55" t="str">
        <f>Tabela3[[#This Row],[Faixa Recência]] &amp; " | " &amp; Tabela3[[#This Row],[Faixa Gasto]] &amp; " | " &amp; Tabela3[[#This Row],[Faixa ticket médio]]</f>
        <v>46-60 dias | R$ 1001-1500 | R$ 26–50</v>
      </c>
      <c r="AZ19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0" s="36"/>
    </row>
    <row r="1901" spans="1:54" x14ac:dyDescent="0.25">
      <c r="A1901" s="61">
        <v>1900</v>
      </c>
      <c r="B1901" s="37">
        <v>22701</v>
      </c>
      <c r="C1901" s="34">
        <v>1</v>
      </c>
      <c r="D1901" s="34">
        <v>0</v>
      </c>
      <c r="E1901" s="34">
        <v>2</v>
      </c>
      <c r="F1901" s="58" t="str">
        <f>IF('Base tratada'!$E1901&lt;=15,"0-15 dias",
IF('Base tratada'!$E1901&lt;=30, "16-30 dias",
IF('Base tratada'!$E1901&lt;=45, "31-45 dias",
IF('Base tratada'!$E1901&lt;=60, "46-60 dias",
IF('Base tratada'!$E1901&lt;=75, "61-75 dias", "76-99 dias")))))</f>
        <v>0-15 dias</v>
      </c>
      <c r="G1901" s="38">
        <v>43</v>
      </c>
      <c r="H1901" s="60" t="str">
        <f>IF('Base tratada'!$G1901&lt;=29,"24–29",
IF('Base tratada'!$G1901&lt;=39,"30–39",
IF('Base tratada'!$G1901&lt;=49,"40–49",
IF('Base tratada'!$G1901&lt;=59,"50–59",
IF('Base tratada'!$G1901&lt;=69,"60–69",
"70–80")))))</f>
        <v>40–49</v>
      </c>
      <c r="I1901" s="34">
        <v>2456</v>
      </c>
      <c r="J1901" s="58" t="str">
        <f>IF('Base tratada'!$K1901=1,"Divorciado",
IF('Base tratada'!$L1901=1,"Casado",
IF('Base tratada'!$M1901=1, "Solteiro",
IF('Base tratada'!$N1901=1,"Juntos",
"Viúvo"))))</f>
        <v>Casado</v>
      </c>
      <c r="K1901" s="34">
        <v>0</v>
      </c>
      <c r="L1901" s="34">
        <v>1</v>
      </c>
      <c r="M1901" s="34">
        <v>0</v>
      </c>
      <c r="N1901" s="34">
        <v>0</v>
      </c>
      <c r="O1901" s="34">
        <v>0</v>
      </c>
      <c r="P1901" s="34">
        <v>0</v>
      </c>
      <c r="Q1901" s="34">
        <v>0</v>
      </c>
      <c r="R1901" s="34">
        <v>0</v>
      </c>
      <c r="S1901" s="34">
        <v>1</v>
      </c>
      <c r="T1901" s="34">
        <v>0</v>
      </c>
      <c r="U1901" s="35">
        <v>2</v>
      </c>
      <c r="V1901" s="35">
        <v>4</v>
      </c>
      <c r="W1901" s="35">
        <v>9</v>
      </c>
      <c r="X1901" s="35">
        <v>0</v>
      </c>
      <c r="Y1901" s="35">
        <v>4</v>
      </c>
      <c r="Z1901" s="35">
        <v>5</v>
      </c>
      <c r="AA1901" s="34">
        <v>1</v>
      </c>
      <c r="AB1901" s="34">
        <v>5</v>
      </c>
      <c r="AC1901" s="34">
        <v>1</v>
      </c>
      <c r="AD1901" s="34">
        <v>0</v>
      </c>
      <c r="AE1901" s="34">
        <v>3</v>
      </c>
      <c r="AF1901" s="58">
        <f>'Base tratada'!$AC1901+'Base tratada'!$AD1901+'Base tratada'!$AE1901</f>
        <v>4</v>
      </c>
      <c r="AG19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01" s="58" t="str">
        <f>IF('Base tratada'!$AC1901&gt;=MAX('Base tratada'!$AD1901,'Base tratada'!$AE1901),"Web",
IF('Base tratada'!$AD1901&gt;='Base tratada'!$AE1901,"Catalog",
"Store"))</f>
        <v>Store</v>
      </c>
      <c r="AI1901" s="59">
        <f>IF('Base tratada'!$AF1901=0,"0",'Base tratada'!$AK1901/'Base tratada'!$AF1901)</f>
        <v>4.75</v>
      </c>
      <c r="AJ1901" s="59" t="str">
        <f>IF('Base tratada'!$AI1901=0,"R$ 0",
IF('Base tratada'!$AI1901&lt;=25,"R$ 1–25",
IF('Base tratada'!$AI1901&lt;=50,"R$ 26–50",
"+R$ 50")))</f>
        <v>R$ 1–25</v>
      </c>
      <c r="AK1901" s="35">
        <v>19</v>
      </c>
      <c r="AL1901" s="58" t="str">
        <f>IF('Base tratada'!$AK1901&lt;=100,"R$ 0-100",
IF('Base tratada'!$AK1901&lt;=500,"R$ 101-500",
IF('Base tratada'!$AK1901&lt;=1000,"R$ 501-1000",
IF('Base tratada'!$AK1901&lt;=1500,"R$ 1001-1500",
"+R$ 1500"))))</f>
        <v>R$ 0-100</v>
      </c>
      <c r="AM1901" s="34">
        <v>0</v>
      </c>
      <c r="AN1901" s="34">
        <v>0</v>
      </c>
      <c r="AO1901" s="34">
        <v>0</v>
      </c>
      <c r="AP1901" s="34">
        <v>0</v>
      </c>
      <c r="AQ1901" s="34">
        <v>0</v>
      </c>
      <c r="AR1901" s="34">
        <v>0</v>
      </c>
      <c r="AS1901" s="34">
        <v>0</v>
      </c>
      <c r="AT1901" s="34">
        <v>3</v>
      </c>
      <c r="AU1901" s="34">
        <v>11</v>
      </c>
      <c r="AV1901" s="52">
        <v>14</v>
      </c>
      <c r="AW1901" s="57">
        <v>0</v>
      </c>
      <c r="AX1901" s="58" t="str">
        <f>IF(Tabela3[[#This Row],[Response]]=1, "Aceitou", "Não aceitou")</f>
        <v>Não aceitou</v>
      </c>
      <c r="AY1901" s="55" t="str">
        <f>Tabela3[[#This Row],[Faixa Recência]] &amp; " | " &amp; Tabela3[[#This Row],[Faixa Gasto]] &amp; " | " &amp; Tabela3[[#This Row],[Faixa ticket médio]]</f>
        <v>0-15 dias | R$ 0-100 | R$ 1–25</v>
      </c>
      <c r="AZ19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1" s="36"/>
    </row>
    <row r="1902" spans="1:54" x14ac:dyDescent="0.25">
      <c r="A1902" s="61">
        <v>1901</v>
      </c>
      <c r="B1902" s="37">
        <v>55212</v>
      </c>
      <c r="C1902" s="34">
        <v>0</v>
      </c>
      <c r="D1902" s="34">
        <v>1</v>
      </c>
      <c r="E1902" s="34">
        <v>65</v>
      </c>
      <c r="F1902" s="58" t="str">
        <f>IF('Base tratada'!$E1902&lt;=15,"0-15 dias",
IF('Base tratada'!$E1902&lt;=30, "16-30 dias",
IF('Base tratada'!$E1902&lt;=45, "31-45 dias",
IF('Base tratada'!$E1902&lt;=60, "46-60 dias",
IF('Base tratada'!$E1902&lt;=75, "61-75 dias", "76-99 dias")))))</f>
        <v>61-75 dias</v>
      </c>
      <c r="G1902" s="38">
        <v>51</v>
      </c>
      <c r="H1902" s="60" t="str">
        <f>IF('Base tratada'!$G1902&lt;=29,"24–29",
IF('Base tratada'!$G1902&lt;=39,"30–39",
IF('Base tratada'!$G1902&lt;=49,"40–49",
IF('Base tratada'!$G1902&lt;=59,"50–59",
IF('Base tratada'!$G1902&lt;=69,"60–69",
"70–80")))))</f>
        <v>50–59</v>
      </c>
      <c r="I1902" s="34">
        <v>2742</v>
      </c>
      <c r="J1902" s="58" t="str">
        <f>IF('Base tratada'!$K1902=1,"Divorciado",
IF('Base tratada'!$L1902=1,"Casado",
IF('Base tratada'!$M1902=1, "Solteiro",
IF('Base tratada'!$N1902=1,"Juntos",
"Viúvo"))))</f>
        <v>Casado</v>
      </c>
      <c r="K1902" s="34">
        <v>0</v>
      </c>
      <c r="L1902" s="34">
        <v>1</v>
      </c>
      <c r="M1902" s="34">
        <v>0</v>
      </c>
      <c r="N1902" s="34">
        <v>0</v>
      </c>
      <c r="O1902" s="34">
        <v>0</v>
      </c>
      <c r="P1902" s="34">
        <v>0</v>
      </c>
      <c r="Q1902" s="34">
        <v>0</v>
      </c>
      <c r="R1902" s="34">
        <v>0</v>
      </c>
      <c r="S1902" s="34">
        <v>0</v>
      </c>
      <c r="T1902" s="34">
        <v>1</v>
      </c>
      <c r="U1902" s="35">
        <v>1103</v>
      </c>
      <c r="V1902" s="35">
        <v>0</v>
      </c>
      <c r="W1902" s="35">
        <v>45</v>
      </c>
      <c r="X1902" s="35">
        <v>0</v>
      </c>
      <c r="Y1902" s="35">
        <v>0</v>
      </c>
      <c r="Z1902" s="35">
        <v>34</v>
      </c>
      <c r="AA1902" s="34">
        <v>3</v>
      </c>
      <c r="AB1902" s="34">
        <v>8</v>
      </c>
      <c r="AC1902" s="34">
        <v>4</v>
      </c>
      <c r="AD1902" s="34">
        <v>2</v>
      </c>
      <c r="AE1902" s="34">
        <v>11</v>
      </c>
      <c r="AF1902" s="58">
        <f>'Base tratada'!$AC1902+'Base tratada'!$AD1902+'Base tratada'!$AE1902</f>
        <v>17</v>
      </c>
      <c r="AG19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02" s="58" t="str">
        <f>IF('Base tratada'!$AC1902&gt;=MAX('Base tratada'!$AD1902,'Base tratada'!$AE1902),"Web",
IF('Base tratada'!$AD1902&gt;='Base tratada'!$AE1902,"Catalog",
"Store"))</f>
        <v>Store</v>
      </c>
      <c r="AI1902" s="59">
        <f>IF('Base tratada'!$AF1902=0,"0",'Base tratada'!$AK1902/'Base tratada'!$AF1902)</f>
        <v>67.529411764705884</v>
      </c>
      <c r="AJ1902" s="59" t="str">
        <f>IF('Base tratada'!$AI1902=0,"R$ 0",
IF('Base tratada'!$AI1902&lt;=25,"R$ 1–25",
IF('Base tratada'!$AI1902&lt;=50,"R$ 26–50",
"+R$ 50")))</f>
        <v>+R$ 50</v>
      </c>
      <c r="AK1902" s="35">
        <v>1148</v>
      </c>
      <c r="AL1902" s="58" t="str">
        <f>IF('Base tratada'!$AK1902&lt;=100,"R$ 0-100",
IF('Base tratada'!$AK1902&lt;=500,"R$ 101-500",
IF('Base tratada'!$AK1902&lt;=1000,"R$ 501-1000",
IF('Base tratada'!$AK1902&lt;=1500,"R$ 1001-1500",
"+R$ 1500"))))</f>
        <v>R$ 1001-1500</v>
      </c>
      <c r="AM1902" s="34">
        <v>0</v>
      </c>
      <c r="AN1902" s="34">
        <v>1</v>
      </c>
      <c r="AO1902" s="34">
        <v>0</v>
      </c>
      <c r="AP1902" s="34">
        <v>1</v>
      </c>
      <c r="AQ1902" s="34">
        <v>0</v>
      </c>
      <c r="AR1902" s="34">
        <v>2</v>
      </c>
      <c r="AS1902" s="34">
        <v>0</v>
      </c>
      <c r="AT1902" s="34">
        <v>3</v>
      </c>
      <c r="AU1902" s="34">
        <v>11</v>
      </c>
      <c r="AV1902" s="52">
        <v>1114</v>
      </c>
      <c r="AW1902" s="57">
        <v>0</v>
      </c>
      <c r="AX1902" s="58" t="str">
        <f>IF(Tabela3[[#This Row],[Response]]=1, "Aceitou", "Não aceitou")</f>
        <v>Não aceitou</v>
      </c>
      <c r="AY1902" s="55" t="str">
        <f>Tabela3[[#This Row],[Faixa Recência]] &amp; " | " &amp; Tabela3[[#This Row],[Faixa Gasto]] &amp; " | " &amp; Tabela3[[#This Row],[Faixa ticket médio]]</f>
        <v>61-75 dias | R$ 1001-1500 | +R$ 50</v>
      </c>
      <c r="AZ19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2" s="36"/>
    </row>
    <row r="1903" spans="1:54" x14ac:dyDescent="0.25">
      <c r="A1903" s="61">
        <v>1902</v>
      </c>
      <c r="B1903" s="37">
        <v>70617</v>
      </c>
      <c r="C1903" s="34">
        <v>0</v>
      </c>
      <c r="D1903" s="34">
        <v>0</v>
      </c>
      <c r="E1903" s="34">
        <v>45</v>
      </c>
      <c r="F1903" s="58" t="str">
        <f>IF('Base tratada'!$E1903&lt;=15,"0-15 dias",
IF('Base tratada'!$E1903&lt;=30, "16-30 dias",
IF('Base tratada'!$E1903&lt;=45, "31-45 dias",
IF('Base tratada'!$E1903&lt;=60, "46-60 dias",
IF('Base tratada'!$E1903&lt;=75, "61-75 dias", "76-99 dias")))))</f>
        <v>31-45 dias</v>
      </c>
      <c r="G1903" s="38">
        <v>50</v>
      </c>
      <c r="H1903" s="60" t="str">
        <f>IF('Base tratada'!$G1903&lt;=29,"24–29",
IF('Base tratada'!$G1903&lt;=39,"30–39",
IF('Base tratada'!$G1903&lt;=49,"40–49",
IF('Base tratada'!$G1903&lt;=59,"50–59",
IF('Base tratada'!$G1903&lt;=69,"60–69",
"70–80")))))</f>
        <v>50–59</v>
      </c>
      <c r="I1903" s="34">
        <v>2530</v>
      </c>
      <c r="J1903" s="58" t="str">
        <f>IF('Base tratada'!$K1903=1,"Divorciado",
IF('Base tratada'!$L1903=1,"Casado",
IF('Base tratada'!$M1903=1, "Solteiro",
IF('Base tratada'!$N1903=1,"Juntos",
"Viúvo"))))</f>
        <v>Casado</v>
      </c>
      <c r="K1903" s="34">
        <v>0</v>
      </c>
      <c r="L1903" s="34">
        <v>1</v>
      </c>
      <c r="M1903" s="34">
        <v>0</v>
      </c>
      <c r="N1903" s="34">
        <v>0</v>
      </c>
      <c r="O1903" s="34">
        <v>0</v>
      </c>
      <c r="P1903" s="34">
        <v>0</v>
      </c>
      <c r="Q1903" s="34">
        <v>0</v>
      </c>
      <c r="R1903" s="34">
        <v>1</v>
      </c>
      <c r="S1903" s="34">
        <v>0</v>
      </c>
      <c r="T1903" s="34">
        <v>0</v>
      </c>
      <c r="U1903" s="35">
        <v>353</v>
      </c>
      <c r="V1903" s="35">
        <v>61</v>
      </c>
      <c r="W1903" s="35">
        <v>753</v>
      </c>
      <c r="X1903" s="35">
        <v>40</v>
      </c>
      <c r="Y1903" s="35">
        <v>46</v>
      </c>
      <c r="Z1903" s="35">
        <v>27</v>
      </c>
      <c r="AA1903" s="34">
        <v>1</v>
      </c>
      <c r="AB1903" s="34">
        <v>2</v>
      </c>
      <c r="AC1903" s="34">
        <v>3</v>
      </c>
      <c r="AD1903" s="34">
        <v>3</v>
      </c>
      <c r="AE1903" s="34">
        <v>7</v>
      </c>
      <c r="AF1903" s="58">
        <f>'Base tratada'!$AC1903+'Base tratada'!$AD1903+'Base tratada'!$AE1903</f>
        <v>13</v>
      </c>
      <c r="AG19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03" s="58" t="str">
        <f>IF('Base tratada'!$AC1903&gt;=MAX('Base tratada'!$AD1903,'Base tratada'!$AE1903),"Web",
IF('Base tratada'!$AD1903&gt;='Base tratada'!$AE1903,"Catalog",
"Store"))</f>
        <v>Store</v>
      </c>
      <c r="AI1903" s="59">
        <f>IF('Base tratada'!$AF1903=0,"0",'Base tratada'!$AK1903/'Base tratada'!$AF1903)</f>
        <v>96.384615384615387</v>
      </c>
      <c r="AJ1903" s="59" t="str">
        <f>IF('Base tratada'!$AI1903=0,"R$ 0",
IF('Base tratada'!$AI1903&lt;=25,"R$ 1–25",
IF('Base tratada'!$AI1903&lt;=50,"R$ 26–50",
"+R$ 50")))</f>
        <v>+R$ 50</v>
      </c>
      <c r="AK1903" s="35">
        <v>1253</v>
      </c>
      <c r="AL1903" s="58" t="str">
        <f>IF('Base tratada'!$AK1903&lt;=100,"R$ 0-100",
IF('Base tratada'!$AK1903&lt;=500,"R$ 101-500",
IF('Base tratada'!$AK1903&lt;=1000,"R$ 501-1000",
IF('Base tratada'!$AK1903&lt;=1500,"R$ 1001-1500",
"+R$ 1500"))))</f>
        <v>R$ 1001-1500</v>
      </c>
      <c r="AM1903" s="34">
        <v>0</v>
      </c>
      <c r="AN1903" s="34">
        <v>0</v>
      </c>
      <c r="AO1903" s="34">
        <v>0</v>
      </c>
      <c r="AP1903" s="34">
        <v>0</v>
      </c>
      <c r="AQ1903" s="34">
        <v>0</v>
      </c>
      <c r="AR1903" s="34">
        <v>0</v>
      </c>
      <c r="AS1903" s="34">
        <v>0</v>
      </c>
      <c r="AT1903" s="34">
        <v>3</v>
      </c>
      <c r="AU1903" s="34">
        <v>11</v>
      </c>
      <c r="AV1903" s="52">
        <v>1226</v>
      </c>
      <c r="AW1903" s="57">
        <v>0</v>
      </c>
      <c r="AX1903" s="58" t="str">
        <f>IF(Tabela3[[#This Row],[Response]]=1, "Aceitou", "Não aceitou")</f>
        <v>Não aceitou</v>
      </c>
      <c r="AY1903" s="55" t="str">
        <f>Tabela3[[#This Row],[Faixa Recência]] &amp; " | " &amp; Tabela3[[#This Row],[Faixa Gasto]] &amp; " | " &amp; Tabela3[[#This Row],[Faixa ticket médio]]</f>
        <v>31-45 dias | R$ 1001-1500 | +R$ 50</v>
      </c>
      <c r="AZ19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03" s="36"/>
    </row>
    <row r="1904" spans="1:54" x14ac:dyDescent="0.25">
      <c r="A1904" s="61">
        <v>1903</v>
      </c>
      <c r="B1904" s="37">
        <v>64849</v>
      </c>
      <c r="C1904" s="34">
        <v>0</v>
      </c>
      <c r="D1904" s="34">
        <v>0</v>
      </c>
      <c r="E1904" s="34">
        <v>42</v>
      </c>
      <c r="F1904" s="58" t="str">
        <f>IF('Base tratada'!$E1904&lt;=15,"0-15 dias",
IF('Base tratada'!$E1904&lt;=30, "16-30 dias",
IF('Base tratada'!$E1904&lt;=45, "31-45 dias",
IF('Base tratada'!$E1904&lt;=60, "46-60 dias",
IF('Base tratada'!$E1904&lt;=75, "61-75 dias", "76-99 dias")))))</f>
        <v>31-45 dias</v>
      </c>
      <c r="G1904" s="38">
        <v>63</v>
      </c>
      <c r="H1904" s="60" t="str">
        <f>IF('Base tratada'!$G1904&lt;=29,"24–29",
IF('Base tratada'!$G1904&lt;=39,"30–39",
IF('Base tratada'!$G1904&lt;=49,"40–49",
IF('Base tratada'!$G1904&lt;=59,"50–59",
IF('Base tratada'!$G1904&lt;=69,"60–69",
"70–80")))))</f>
        <v>60–69</v>
      </c>
      <c r="I1904" s="34">
        <v>2752</v>
      </c>
      <c r="J1904" s="58" t="str">
        <f>IF('Base tratada'!$K1904=1,"Divorciado",
IF('Base tratada'!$L1904=1,"Casado",
IF('Base tratada'!$M1904=1, "Solteiro",
IF('Base tratada'!$N1904=1,"Juntos",
"Viúvo"))))</f>
        <v>Solteiro</v>
      </c>
      <c r="K1904" s="34">
        <v>0</v>
      </c>
      <c r="L1904" s="34">
        <v>0</v>
      </c>
      <c r="M1904" s="34">
        <v>1</v>
      </c>
      <c r="N1904" s="34">
        <v>0</v>
      </c>
      <c r="O1904" s="34">
        <v>0</v>
      </c>
      <c r="P1904" s="34">
        <v>0</v>
      </c>
      <c r="Q1904" s="34">
        <v>0</v>
      </c>
      <c r="R1904" s="34">
        <v>1</v>
      </c>
      <c r="S1904" s="34">
        <v>0</v>
      </c>
      <c r="T1904" s="34">
        <v>0</v>
      </c>
      <c r="U1904" s="35">
        <v>652</v>
      </c>
      <c r="V1904" s="35">
        <v>48</v>
      </c>
      <c r="W1904" s="35">
        <v>350</v>
      </c>
      <c r="X1904" s="35">
        <v>94</v>
      </c>
      <c r="Y1904" s="35">
        <v>84</v>
      </c>
      <c r="Z1904" s="35">
        <v>108</v>
      </c>
      <c r="AA1904" s="34">
        <v>1</v>
      </c>
      <c r="AB1904" s="34">
        <v>5</v>
      </c>
      <c r="AC1904" s="34">
        <v>9</v>
      </c>
      <c r="AD1904" s="34">
        <v>3</v>
      </c>
      <c r="AE1904" s="34">
        <v>6</v>
      </c>
      <c r="AF1904" s="58">
        <f>'Base tratada'!$AC1904+'Base tratada'!$AD1904+'Base tratada'!$AE1904</f>
        <v>18</v>
      </c>
      <c r="AG19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04" s="58" t="str">
        <f>IF('Base tratada'!$AC1904&gt;=MAX('Base tratada'!$AD1904,'Base tratada'!$AE1904),"Web",
IF('Base tratada'!$AD1904&gt;='Base tratada'!$AE1904,"Catalog",
"Store"))</f>
        <v>Web</v>
      </c>
      <c r="AI1904" s="59">
        <f>IF('Base tratada'!$AF1904=0,"0",'Base tratada'!$AK1904/'Base tratada'!$AF1904)</f>
        <v>68.222222222222229</v>
      </c>
      <c r="AJ1904" s="59" t="str">
        <f>IF('Base tratada'!$AI1904=0,"R$ 0",
IF('Base tratada'!$AI1904&lt;=25,"R$ 1–25",
IF('Base tratada'!$AI1904&lt;=50,"R$ 26–50",
"+R$ 50")))</f>
        <v>+R$ 50</v>
      </c>
      <c r="AK1904" s="35">
        <v>1228</v>
      </c>
      <c r="AL1904" s="58" t="str">
        <f>IF('Base tratada'!$AK1904&lt;=100,"R$ 0-100",
IF('Base tratada'!$AK1904&lt;=500,"R$ 101-500",
IF('Base tratada'!$AK1904&lt;=1000,"R$ 501-1000",
IF('Base tratada'!$AK1904&lt;=1500,"R$ 1001-1500",
"+R$ 1500"))))</f>
        <v>R$ 1001-1500</v>
      </c>
      <c r="AM1904" s="34">
        <v>0</v>
      </c>
      <c r="AN1904" s="34">
        <v>0</v>
      </c>
      <c r="AO1904" s="34">
        <v>0</v>
      </c>
      <c r="AP1904" s="34">
        <v>0</v>
      </c>
      <c r="AQ1904" s="34">
        <v>0</v>
      </c>
      <c r="AR1904" s="34">
        <v>0</v>
      </c>
      <c r="AS1904" s="34">
        <v>0</v>
      </c>
      <c r="AT1904" s="34">
        <v>3</v>
      </c>
      <c r="AU1904" s="34">
        <v>11</v>
      </c>
      <c r="AV1904" s="52">
        <v>1120</v>
      </c>
      <c r="AW1904" s="57">
        <v>1</v>
      </c>
      <c r="AX1904" s="58" t="str">
        <f>IF(Tabela3[[#This Row],[Response]]=1, "Aceitou", "Não aceitou")</f>
        <v>Aceitou</v>
      </c>
      <c r="AY1904" s="55" t="str">
        <f>Tabela3[[#This Row],[Faixa Recência]] &amp; " | " &amp; Tabela3[[#This Row],[Faixa Gasto]] &amp; " | " &amp; Tabela3[[#This Row],[Faixa ticket médio]]</f>
        <v>31-45 dias | R$ 1001-1500 | +R$ 50</v>
      </c>
      <c r="AZ19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04" s="36"/>
    </row>
    <row r="1905" spans="1:54" x14ac:dyDescent="0.25">
      <c r="A1905" s="61">
        <v>1904</v>
      </c>
      <c r="B1905" s="37">
        <v>62694</v>
      </c>
      <c r="C1905" s="34">
        <v>1</v>
      </c>
      <c r="D1905" s="34">
        <v>1</v>
      </c>
      <c r="E1905" s="34">
        <v>29</v>
      </c>
      <c r="F1905" s="58" t="str">
        <f>IF('Base tratada'!$E1905&lt;=15,"0-15 dias",
IF('Base tratada'!$E1905&lt;=30, "16-30 dias",
IF('Base tratada'!$E1905&lt;=45, "31-45 dias",
IF('Base tratada'!$E1905&lt;=60, "46-60 dias",
IF('Base tratada'!$E1905&lt;=75, "61-75 dias", "76-99 dias")))))</f>
        <v>16-30 dias</v>
      </c>
      <c r="G1905" s="38">
        <v>55</v>
      </c>
      <c r="H1905" s="60" t="str">
        <f>IF('Base tratada'!$G1905&lt;=29,"24–29",
IF('Base tratada'!$G1905&lt;=39,"30–39",
IF('Base tratada'!$G1905&lt;=49,"40–49",
IF('Base tratada'!$G1905&lt;=59,"50–59",
IF('Base tratada'!$G1905&lt;=69,"60–69",
"70–80")))))</f>
        <v>50–59</v>
      </c>
      <c r="I1905" s="34">
        <v>2536</v>
      </c>
      <c r="J1905" s="58" t="str">
        <f>IF('Base tratada'!$K1905=1,"Divorciado",
IF('Base tratada'!$L1905=1,"Casado",
IF('Base tratada'!$M1905=1, "Solteiro",
IF('Base tratada'!$N1905=1,"Juntos",
"Viúvo"))))</f>
        <v>Casado</v>
      </c>
      <c r="K1905" s="34">
        <v>0</v>
      </c>
      <c r="L1905" s="34">
        <v>1</v>
      </c>
      <c r="M1905" s="34">
        <v>0</v>
      </c>
      <c r="N1905" s="34">
        <v>0</v>
      </c>
      <c r="O1905" s="34">
        <v>0</v>
      </c>
      <c r="P1905" s="34">
        <v>0</v>
      </c>
      <c r="Q1905" s="34">
        <v>0</v>
      </c>
      <c r="R1905" s="34">
        <v>0</v>
      </c>
      <c r="S1905" s="34">
        <v>1</v>
      </c>
      <c r="T1905" s="34">
        <v>0</v>
      </c>
      <c r="U1905" s="35">
        <v>379</v>
      </c>
      <c r="V1905" s="35">
        <v>6</v>
      </c>
      <c r="W1905" s="35">
        <v>157</v>
      </c>
      <c r="X1905" s="35">
        <v>25</v>
      </c>
      <c r="Y1905" s="35">
        <v>91</v>
      </c>
      <c r="Z1905" s="35">
        <v>91</v>
      </c>
      <c r="AA1905" s="34">
        <v>5</v>
      </c>
      <c r="AB1905" s="34">
        <v>7</v>
      </c>
      <c r="AC1905" s="34">
        <v>9</v>
      </c>
      <c r="AD1905" s="34">
        <v>3</v>
      </c>
      <c r="AE1905" s="34">
        <v>7</v>
      </c>
      <c r="AF1905" s="58">
        <f>'Base tratada'!$AC1905+'Base tratada'!$AD1905+'Base tratada'!$AE1905</f>
        <v>19</v>
      </c>
      <c r="AG19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05" s="58" t="str">
        <f>IF('Base tratada'!$AC1905&gt;=MAX('Base tratada'!$AD1905,'Base tratada'!$AE1905),"Web",
IF('Base tratada'!$AD1905&gt;='Base tratada'!$AE1905,"Catalog",
"Store"))</f>
        <v>Web</v>
      </c>
      <c r="AI1905" s="59">
        <f>IF('Base tratada'!$AF1905=0,"0",'Base tratada'!$AK1905/'Base tratada'!$AF1905)</f>
        <v>34.631578947368418</v>
      </c>
      <c r="AJ1905" s="59" t="str">
        <f>IF('Base tratada'!$AI1905=0,"R$ 0",
IF('Base tratada'!$AI1905&lt;=25,"R$ 1–25",
IF('Base tratada'!$AI1905&lt;=50,"R$ 26–50",
"+R$ 50")))</f>
        <v>R$ 26–50</v>
      </c>
      <c r="AK1905" s="35">
        <v>658</v>
      </c>
      <c r="AL1905" s="58" t="str">
        <f>IF('Base tratada'!$AK1905&lt;=100,"R$ 0-100",
IF('Base tratada'!$AK1905&lt;=500,"R$ 101-500",
IF('Base tratada'!$AK1905&lt;=1000,"R$ 501-1000",
IF('Base tratada'!$AK1905&lt;=1500,"R$ 1001-1500",
"+R$ 1500"))))</f>
        <v>R$ 501-1000</v>
      </c>
      <c r="AM1905" s="34">
        <v>0</v>
      </c>
      <c r="AN1905" s="34">
        <v>0</v>
      </c>
      <c r="AO1905" s="34">
        <v>0</v>
      </c>
      <c r="AP1905" s="34">
        <v>0</v>
      </c>
      <c r="AQ1905" s="34">
        <v>0</v>
      </c>
      <c r="AR1905" s="34">
        <v>0</v>
      </c>
      <c r="AS1905" s="34">
        <v>0</v>
      </c>
      <c r="AT1905" s="34">
        <v>3</v>
      </c>
      <c r="AU1905" s="34">
        <v>11</v>
      </c>
      <c r="AV1905" s="52">
        <v>567</v>
      </c>
      <c r="AW1905" s="57">
        <v>0</v>
      </c>
      <c r="AX1905" s="58" t="str">
        <f>IF(Tabela3[[#This Row],[Response]]=1, "Aceitou", "Não aceitou")</f>
        <v>Não aceitou</v>
      </c>
      <c r="AY1905" s="55" t="str">
        <f>Tabela3[[#This Row],[Faixa Recência]] &amp; " | " &amp; Tabela3[[#This Row],[Faixa Gasto]] &amp; " | " &amp; Tabela3[[#This Row],[Faixa ticket médio]]</f>
        <v>16-30 dias | R$ 501-1000 | R$ 26–50</v>
      </c>
      <c r="AZ19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5" s="36"/>
    </row>
    <row r="1906" spans="1:54" x14ac:dyDescent="0.25">
      <c r="A1906" s="61">
        <v>1905</v>
      </c>
      <c r="B1906" s="37">
        <v>61917</v>
      </c>
      <c r="C1906" s="34">
        <v>1</v>
      </c>
      <c r="D1906" s="34">
        <v>1</v>
      </c>
      <c r="E1906" s="34">
        <v>83</v>
      </c>
      <c r="F1906" s="58" t="str">
        <f>IF('Base tratada'!$E1906&lt;=15,"0-15 dias",
IF('Base tratada'!$E1906&lt;=30, "16-30 dias",
IF('Base tratada'!$E1906&lt;=45, "31-45 dias",
IF('Base tratada'!$E1906&lt;=60, "46-60 dias",
IF('Base tratada'!$E1906&lt;=75, "61-75 dias", "76-99 dias")))))</f>
        <v>76-99 dias</v>
      </c>
      <c r="G1906" s="38">
        <v>46</v>
      </c>
      <c r="H1906" s="60" t="str">
        <f>IF('Base tratada'!$G1906&lt;=29,"24–29",
IF('Base tratada'!$G1906&lt;=39,"30–39",
IF('Base tratada'!$G1906&lt;=49,"40–49",
IF('Base tratada'!$G1906&lt;=59,"50–59",
IF('Base tratada'!$G1906&lt;=69,"60–69",
"70–80")))))</f>
        <v>40–49</v>
      </c>
      <c r="I1906" s="34">
        <v>2380</v>
      </c>
      <c r="J1906" s="58" t="str">
        <f>IF('Base tratada'!$K1906=1,"Divorciado",
IF('Base tratada'!$L1906=1,"Casado",
IF('Base tratada'!$M1906=1, "Solteiro",
IF('Base tratada'!$N1906=1,"Juntos",
"Viúvo"))))</f>
        <v>Casado</v>
      </c>
      <c r="K1906" s="34">
        <v>0</v>
      </c>
      <c r="L1906" s="34">
        <v>1</v>
      </c>
      <c r="M1906" s="34">
        <v>0</v>
      </c>
      <c r="N1906" s="34">
        <v>0</v>
      </c>
      <c r="O1906" s="34">
        <v>0</v>
      </c>
      <c r="P1906" s="34">
        <v>0</v>
      </c>
      <c r="Q1906" s="34">
        <v>0</v>
      </c>
      <c r="R1906" s="34">
        <v>0</v>
      </c>
      <c r="S1906" s="34">
        <v>0</v>
      </c>
      <c r="T1906" s="34">
        <v>1</v>
      </c>
      <c r="U1906" s="35">
        <v>46</v>
      </c>
      <c r="V1906" s="35">
        <v>4</v>
      </c>
      <c r="W1906" s="35">
        <v>36</v>
      </c>
      <c r="X1906" s="35">
        <v>2</v>
      </c>
      <c r="Y1906" s="35">
        <v>2</v>
      </c>
      <c r="Z1906" s="35">
        <v>1</v>
      </c>
      <c r="AA1906" s="34">
        <v>1</v>
      </c>
      <c r="AB1906" s="34">
        <v>5</v>
      </c>
      <c r="AC1906" s="34">
        <v>2</v>
      </c>
      <c r="AD1906" s="34">
        <v>0</v>
      </c>
      <c r="AE1906" s="34">
        <v>4</v>
      </c>
      <c r="AF1906" s="58">
        <f>'Base tratada'!$AC1906+'Base tratada'!$AD1906+'Base tratada'!$AE1906</f>
        <v>6</v>
      </c>
      <c r="AG19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06" s="58" t="str">
        <f>IF('Base tratada'!$AC1906&gt;=MAX('Base tratada'!$AD1906,'Base tratada'!$AE1906),"Web",
IF('Base tratada'!$AD1906&gt;='Base tratada'!$AE1906,"Catalog",
"Store"))</f>
        <v>Store</v>
      </c>
      <c r="AI1906" s="59">
        <f>IF('Base tratada'!$AF1906=0,"0",'Base tratada'!$AK1906/'Base tratada'!$AF1906)</f>
        <v>15</v>
      </c>
      <c r="AJ1906" s="59" t="str">
        <f>IF('Base tratada'!$AI1906=0,"R$ 0",
IF('Base tratada'!$AI1906&lt;=25,"R$ 1–25",
IF('Base tratada'!$AI1906&lt;=50,"R$ 26–50",
"+R$ 50")))</f>
        <v>R$ 1–25</v>
      </c>
      <c r="AK1906" s="35">
        <v>90</v>
      </c>
      <c r="AL1906" s="58" t="str">
        <f>IF('Base tratada'!$AK1906&lt;=100,"R$ 0-100",
IF('Base tratada'!$AK1906&lt;=500,"R$ 101-500",
IF('Base tratada'!$AK1906&lt;=1000,"R$ 501-1000",
IF('Base tratada'!$AK1906&lt;=1500,"R$ 1001-1500",
"+R$ 1500"))))</f>
        <v>R$ 0-100</v>
      </c>
      <c r="AM1906" s="34">
        <v>0</v>
      </c>
      <c r="AN1906" s="34">
        <v>0</v>
      </c>
      <c r="AO1906" s="34">
        <v>0</v>
      </c>
      <c r="AP1906" s="34">
        <v>0</v>
      </c>
      <c r="AQ1906" s="34">
        <v>0</v>
      </c>
      <c r="AR1906" s="34">
        <v>0</v>
      </c>
      <c r="AS1906" s="34">
        <v>0</v>
      </c>
      <c r="AT1906" s="34">
        <v>3</v>
      </c>
      <c r="AU1906" s="34">
        <v>11</v>
      </c>
      <c r="AV1906" s="52">
        <v>89</v>
      </c>
      <c r="AW1906" s="57">
        <v>0</v>
      </c>
      <c r="AX1906" s="58" t="str">
        <f>IF(Tabela3[[#This Row],[Response]]=1, "Aceitou", "Não aceitou")</f>
        <v>Não aceitou</v>
      </c>
      <c r="AY1906" s="55" t="str">
        <f>Tabela3[[#This Row],[Faixa Recência]] &amp; " | " &amp; Tabela3[[#This Row],[Faixa Gasto]] &amp; " | " &amp; Tabela3[[#This Row],[Faixa ticket médio]]</f>
        <v>76-99 dias | R$ 0-100 | R$ 1–25</v>
      </c>
      <c r="AZ19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6" s="36"/>
    </row>
    <row r="1907" spans="1:54" x14ac:dyDescent="0.25">
      <c r="A1907" s="61">
        <v>1906</v>
      </c>
      <c r="B1907" s="37">
        <v>67472</v>
      </c>
      <c r="C1907" s="34">
        <v>0</v>
      </c>
      <c r="D1907" s="34">
        <v>1</v>
      </c>
      <c r="E1907" s="34">
        <v>93</v>
      </c>
      <c r="F1907" s="58" t="str">
        <f>IF('Base tratada'!$E1907&lt;=15,"0-15 dias",
IF('Base tratada'!$E1907&lt;=30, "16-30 dias",
IF('Base tratada'!$E1907&lt;=45, "31-45 dias",
IF('Base tratada'!$E1907&lt;=60, "46-60 dias",
IF('Base tratada'!$E1907&lt;=75, "61-75 dias", "76-99 dias")))))</f>
        <v>76-99 dias</v>
      </c>
      <c r="G1907" s="38">
        <v>73</v>
      </c>
      <c r="H1907" s="60" t="str">
        <f>IF('Base tratada'!$G1907&lt;=29,"24–29",
IF('Base tratada'!$G1907&lt;=39,"30–39",
IF('Base tratada'!$G1907&lt;=49,"40–49",
IF('Base tratada'!$G1907&lt;=59,"50–59",
IF('Base tratada'!$G1907&lt;=69,"60–69",
"70–80")))))</f>
        <v>70–80</v>
      </c>
      <c r="I1907" s="34">
        <v>2433</v>
      </c>
      <c r="J1907" s="58" t="str">
        <f>IF('Base tratada'!$K1907=1,"Divorciado",
IF('Base tratada'!$L1907=1,"Casado",
IF('Base tratada'!$M1907=1, "Solteiro",
IF('Base tratada'!$N1907=1,"Juntos",
"Viúvo"))))</f>
        <v>Casado</v>
      </c>
      <c r="K1907" s="34">
        <v>0</v>
      </c>
      <c r="L1907" s="34">
        <v>1</v>
      </c>
      <c r="M1907" s="34">
        <v>0</v>
      </c>
      <c r="N1907" s="34">
        <v>0</v>
      </c>
      <c r="O1907" s="34">
        <v>0</v>
      </c>
      <c r="P1907" s="34">
        <v>0</v>
      </c>
      <c r="Q1907" s="34">
        <v>0</v>
      </c>
      <c r="R1907" s="34">
        <v>0</v>
      </c>
      <c r="S1907" s="34">
        <v>0</v>
      </c>
      <c r="T1907" s="34">
        <v>1</v>
      </c>
      <c r="U1907" s="35">
        <v>162</v>
      </c>
      <c r="V1907" s="35">
        <v>31</v>
      </c>
      <c r="W1907" s="35">
        <v>127</v>
      </c>
      <c r="X1907" s="35">
        <v>8</v>
      </c>
      <c r="Y1907" s="35">
        <v>17</v>
      </c>
      <c r="Z1907" s="35">
        <v>69</v>
      </c>
      <c r="AA1907" s="34">
        <v>2</v>
      </c>
      <c r="AB1907" s="34">
        <v>3</v>
      </c>
      <c r="AC1907" s="34">
        <v>4</v>
      </c>
      <c r="AD1907" s="34">
        <v>2</v>
      </c>
      <c r="AE1907" s="34">
        <v>7</v>
      </c>
      <c r="AF1907" s="58">
        <f>'Base tratada'!$AC1907+'Base tratada'!$AD1907+'Base tratada'!$AE1907</f>
        <v>13</v>
      </c>
      <c r="AG19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07" s="58" t="str">
        <f>IF('Base tratada'!$AC1907&gt;=MAX('Base tratada'!$AD1907,'Base tratada'!$AE1907),"Web",
IF('Base tratada'!$AD1907&gt;='Base tratada'!$AE1907,"Catalog",
"Store"))</f>
        <v>Store</v>
      </c>
      <c r="AI1907" s="59">
        <f>IF('Base tratada'!$AF1907=0,"0",'Base tratada'!$AK1907/'Base tratada'!$AF1907)</f>
        <v>26.53846153846154</v>
      </c>
      <c r="AJ1907" s="59" t="str">
        <f>IF('Base tratada'!$AI1907=0,"R$ 0",
IF('Base tratada'!$AI1907&lt;=25,"R$ 1–25",
IF('Base tratada'!$AI1907&lt;=50,"R$ 26–50",
"+R$ 50")))</f>
        <v>R$ 26–50</v>
      </c>
      <c r="AK1907" s="35">
        <v>345</v>
      </c>
      <c r="AL1907" s="58" t="str">
        <f>IF('Base tratada'!$AK1907&lt;=100,"R$ 0-100",
IF('Base tratada'!$AK1907&lt;=500,"R$ 101-500",
IF('Base tratada'!$AK1907&lt;=1000,"R$ 501-1000",
IF('Base tratada'!$AK1907&lt;=1500,"R$ 1001-1500",
"+R$ 1500"))))</f>
        <v>R$ 101-500</v>
      </c>
      <c r="AM1907" s="34">
        <v>0</v>
      </c>
      <c r="AN1907" s="34">
        <v>0</v>
      </c>
      <c r="AO1907" s="34">
        <v>0</v>
      </c>
      <c r="AP1907" s="34">
        <v>0</v>
      </c>
      <c r="AQ1907" s="34">
        <v>0</v>
      </c>
      <c r="AR1907" s="34">
        <v>0</v>
      </c>
      <c r="AS1907" s="34">
        <v>0</v>
      </c>
      <c r="AT1907" s="34">
        <v>3</v>
      </c>
      <c r="AU1907" s="34">
        <v>11</v>
      </c>
      <c r="AV1907" s="52">
        <v>276</v>
      </c>
      <c r="AW1907" s="57">
        <v>0</v>
      </c>
      <c r="AX1907" s="58" t="str">
        <f>IF(Tabela3[[#This Row],[Response]]=1, "Aceitou", "Não aceitou")</f>
        <v>Não aceitou</v>
      </c>
      <c r="AY1907" s="55" t="str">
        <f>Tabela3[[#This Row],[Faixa Recência]] &amp; " | " &amp; Tabela3[[#This Row],[Faixa Gasto]] &amp; " | " &amp; Tabela3[[#This Row],[Faixa ticket médio]]</f>
        <v>76-99 dias | R$ 101-500 | R$ 26–50</v>
      </c>
      <c r="AZ19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7" s="36"/>
    </row>
    <row r="1908" spans="1:54" x14ac:dyDescent="0.25">
      <c r="A1908" s="61">
        <v>1907</v>
      </c>
      <c r="B1908" s="37">
        <v>21059</v>
      </c>
      <c r="C1908" s="34">
        <v>1</v>
      </c>
      <c r="D1908" s="34">
        <v>0</v>
      </c>
      <c r="E1908" s="34">
        <v>40</v>
      </c>
      <c r="F1908" s="58" t="str">
        <f>IF('Base tratada'!$E1908&lt;=15,"0-15 dias",
IF('Base tratada'!$E1908&lt;=30, "16-30 dias",
IF('Base tratada'!$E1908&lt;=45, "31-45 dias",
IF('Base tratada'!$E1908&lt;=60, "46-60 dias",
IF('Base tratada'!$E1908&lt;=75, "61-75 dias", "76-99 dias")))))</f>
        <v>31-45 dias</v>
      </c>
      <c r="G1908" s="38">
        <v>38</v>
      </c>
      <c r="H1908" s="60" t="str">
        <f>IF('Base tratada'!$G1908&lt;=29,"24–29",
IF('Base tratada'!$G1908&lt;=39,"30–39",
IF('Base tratada'!$G1908&lt;=49,"40–49",
IF('Base tratada'!$G1908&lt;=59,"50–59",
IF('Base tratada'!$G1908&lt;=69,"60–69",
"70–80")))))</f>
        <v>30–39</v>
      </c>
      <c r="I1908" s="34">
        <v>2332</v>
      </c>
      <c r="J1908" s="58" t="str">
        <f>IF('Base tratada'!$K1908=1,"Divorciado",
IF('Base tratada'!$L1908=1,"Casado",
IF('Base tratada'!$M1908=1, "Solteiro",
IF('Base tratada'!$N1908=1,"Juntos",
"Viúvo"))))</f>
        <v>Casado</v>
      </c>
      <c r="K1908" s="34">
        <v>0</v>
      </c>
      <c r="L1908" s="34">
        <v>1</v>
      </c>
      <c r="M1908" s="34">
        <v>0</v>
      </c>
      <c r="N1908" s="34">
        <v>0</v>
      </c>
      <c r="O1908" s="34">
        <v>0</v>
      </c>
      <c r="P1908" s="34">
        <v>0</v>
      </c>
      <c r="Q1908" s="34">
        <v>0</v>
      </c>
      <c r="R1908" s="34">
        <v>0</v>
      </c>
      <c r="S1908" s="34">
        <v>1</v>
      </c>
      <c r="T1908" s="34">
        <v>0</v>
      </c>
      <c r="U1908" s="35">
        <v>8</v>
      </c>
      <c r="V1908" s="35">
        <v>3</v>
      </c>
      <c r="W1908" s="35">
        <v>19</v>
      </c>
      <c r="X1908" s="35">
        <v>3</v>
      </c>
      <c r="Y1908" s="35">
        <v>3</v>
      </c>
      <c r="Z1908" s="35">
        <v>8</v>
      </c>
      <c r="AA1908" s="34">
        <v>3</v>
      </c>
      <c r="AB1908" s="34">
        <v>6</v>
      </c>
      <c r="AC1908" s="34">
        <v>3</v>
      </c>
      <c r="AD1908" s="34">
        <v>0</v>
      </c>
      <c r="AE1908" s="34">
        <v>3</v>
      </c>
      <c r="AF1908" s="58">
        <f>'Base tratada'!$AC1908+'Base tratada'!$AD1908+'Base tratada'!$AE1908</f>
        <v>6</v>
      </c>
      <c r="AG19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08" s="58" t="str">
        <f>IF('Base tratada'!$AC1908&gt;=MAX('Base tratada'!$AD1908,'Base tratada'!$AE1908),"Web",
IF('Base tratada'!$AD1908&gt;='Base tratada'!$AE1908,"Catalog",
"Store"))</f>
        <v>Web</v>
      </c>
      <c r="AI1908" s="59">
        <f>IF('Base tratada'!$AF1908=0,"0",'Base tratada'!$AK1908/'Base tratada'!$AF1908)</f>
        <v>6</v>
      </c>
      <c r="AJ1908" s="59" t="str">
        <f>IF('Base tratada'!$AI1908=0,"R$ 0",
IF('Base tratada'!$AI1908&lt;=25,"R$ 1–25",
IF('Base tratada'!$AI1908&lt;=50,"R$ 26–50",
"+R$ 50")))</f>
        <v>R$ 1–25</v>
      </c>
      <c r="AK1908" s="35">
        <v>36</v>
      </c>
      <c r="AL1908" s="58" t="str">
        <f>IF('Base tratada'!$AK1908&lt;=100,"R$ 0-100",
IF('Base tratada'!$AK1908&lt;=500,"R$ 101-500",
IF('Base tratada'!$AK1908&lt;=1000,"R$ 501-1000",
IF('Base tratada'!$AK1908&lt;=1500,"R$ 1001-1500",
"+R$ 1500"))))</f>
        <v>R$ 0-100</v>
      </c>
      <c r="AM1908" s="34">
        <v>0</v>
      </c>
      <c r="AN1908" s="34">
        <v>0</v>
      </c>
      <c r="AO1908" s="34">
        <v>0</v>
      </c>
      <c r="AP1908" s="34">
        <v>0</v>
      </c>
      <c r="AQ1908" s="34">
        <v>0</v>
      </c>
      <c r="AR1908" s="34">
        <v>0</v>
      </c>
      <c r="AS1908" s="34">
        <v>0</v>
      </c>
      <c r="AT1908" s="34">
        <v>3</v>
      </c>
      <c r="AU1908" s="34">
        <v>11</v>
      </c>
      <c r="AV1908" s="52">
        <v>28</v>
      </c>
      <c r="AW1908" s="57">
        <v>0</v>
      </c>
      <c r="AX1908" s="58" t="str">
        <f>IF(Tabela3[[#This Row],[Response]]=1, "Aceitou", "Não aceitou")</f>
        <v>Não aceitou</v>
      </c>
      <c r="AY1908" s="55" t="str">
        <f>Tabela3[[#This Row],[Faixa Recência]] &amp; " | " &amp; Tabela3[[#This Row],[Faixa Gasto]] &amp; " | " &amp; Tabela3[[#This Row],[Faixa ticket médio]]</f>
        <v>31-45 dias | R$ 0-100 | R$ 1–25</v>
      </c>
      <c r="AZ19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8" s="36"/>
    </row>
    <row r="1909" spans="1:54" x14ac:dyDescent="0.25">
      <c r="A1909" s="61">
        <v>1908</v>
      </c>
      <c r="B1909" s="37">
        <v>29543</v>
      </c>
      <c r="C1909" s="34">
        <v>2</v>
      </c>
      <c r="D1909" s="34">
        <v>0</v>
      </c>
      <c r="E1909" s="34">
        <v>47</v>
      </c>
      <c r="F1909" s="58" t="str">
        <f>IF('Base tratada'!$E1909&lt;=15,"0-15 dias",
IF('Base tratada'!$E1909&lt;=30, "16-30 dias",
IF('Base tratada'!$E1909&lt;=45, "31-45 dias",
IF('Base tratada'!$E1909&lt;=60, "46-60 dias",
IF('Base tratada'!$E1909&lt;=75, "61-75 dias", "76-99 dias")))))</f>
        <v>46-60 dias</v>
      </c>
      <c r="G1909" s="38">
        <v>52</v>
      </c>
      <c r="H1909" s="60" t="str">
        <f>IF('Base tratada'!$G1909&lt;=29,"24–29",
IF('Base tratada'!$G1909&lt;=39,"30–39",
IF('Base tratada'!$G1909&lt;=49,"40–49",
IF('Base tratada'!$G1909&lt;=59,"50–59",
IF('Base tratada'!$G1909&lt;=69,"60–69",
"70–80")))))</f>
        <v>50–59</v>
      </c>
      <c r="I1909" s="34">
        <v>2248</v>
      </c>
      <c r="J1909" s="58" t="str">
        <f>IF('Base tratada'!$K1909=1,"Divorciado",
IF('Base tratada'!$L1909=1,"Casado",
IF('Base tratada'!$M1909=1, "Solteiro",
IF('Base tratada'!$N1909=1,"Juntos",
"Viúvo"))))</f>
        <v>Casado</v>
      </c>
      <c r="K1909" s="34">
        <v>0</v>
      </c>
      <c r="L1909" s="34">
        <v>1</v>
      </c>
      <c r="M1909" s="34">
        <v>0</v>
      </c>
      <c r="N1909" s="34">
        <v>0</v>
      </c>
      <c r="O1909" s="34">
        <v>0</v>
      </c>
      <c r="P1909" s="34">
        <v>0</v>
      </c>
      <c r="Q1909" s="34">
        <v>0</v>
      </c>
      <c r="R1909" s="34">
        <v>0</v>
      </c>
      <c r="S1909" s="34">
        <v>1</v>
      </c>
      <c r="T1909" s="34">
        <v>0</v>
      </c>
      <c r="U1909" s="35">
        <v>17</v>
      </c>
      <c r="V1909" s="35">
        <v>3</v>
      </c>
      <c r="W1909" s="35">
        <v>18</v>
      </c>
      <c r="X1909" s="35">
        <v>3</v>
      </c>
      <c r="Y1909" s="35">
        <v>4</v>
      </c>
      <c r="Z1909" s="35">
        <v>18</v>
      </c>
      <c r="AA1909" s="34">
        <v>2</v>
      </c>
      <c r="AB1909" s="34">
        <v>7</v>
      </c>
      <c r="AC1909" s="34">
        <v>3</v>
      </c>
      <c r="AD1909" s="34">
        <v>1</v>
      </c>
      <c r="AE1909" s="34">
        <v>2</v>
      </c>
      <c r="AF1909" s="58">
        <f>'Base tratada'!$AC1909+'Base tratada'!$AD1909+'Base tratada'!$AE1909</f>
        <v>6</v>
      </c>
      <c r="AG19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09" s="58" t="str">
        <f>IF('Base tratada'!$AC1909&gt;=MAX('Base tratada'!$AD1909,'Base tratada'!$AE1909),"Web",
IF('Base tratada'!$AD1909&gt;='Base tratada'!$AE1909,"Catalog",
"Store"))</f>
        <v>Web</v>
      </c>
      <c r="AI1909" s="59">
        <f>IF('Base tratada'!$AF1909=0,"0",'Base tratada'!$AK1909/'Base tratada'!$AF1909)</f>
        <v>7.5</v>
      </c>
      <c r="AJ1909" s="59" t="str">
        <f>IF('Base tratada'!$AI1909=0,"R$ 0",
IF('Base tratada'!$AI1909&lt;=25,"R$ 1–25",
IF('Base tratada'!$AI1909&lt;=50,"R$ 26–50",
"+R$ 50")))</f>
        <v>R$ 1–25</v>
      </c>
      <c r="AK1909" s="35">
        <v>45</v>
      </c>
      <c r="AL1909" s="58" t="str">
        <f>IF('Base tratada'!$AK1909&lt;=100,"R$ 0-100",
IF('Base tratada'!$AK1909&lt;=500,"R$ 101-500",
IF('Base tratada'!$AK1909&lt;=1000,"R$ 501-1000",
IF('Base tratada'!$AK1909&lt;=1500,"R$ 1001-1500",
"+R$ 1500"))))</f>
        <v>R$ 0-100</v>
      </c>
      <c r="AM1909" s="34">
        <v>0</v>
      </c>
      <c r="AN1909" s="34">
        <v>0</v>
      </c>
      <c r="AO1909" s="34">
        <v>0</v>
      </c>
      <c r="AP1909" s="34">
        <v>0</v>
      </c>
      <c r="AQ1909" s="34">
        <v>0</v>
      </c>
      <c r="AR1909" s="34">
        <v>0</v>
      </c>
      <c r="AS1909" s="34">
        <v>0</v>
      </c>
      <c r="AT1909" s="34">
        <v>3</v>
      </c>
      <c r="AU1909" s="34">
        <v>11</v>
      </c>
      <c r="AV1909" s="52">
        <v>27</v>
      </c>
      <c r="AW1909" s="57">
        <v>0</v>
      </c>
      <c r="AX1909" s="58" t="str">
        <f>IF(Tabela3[[#This Row],[Response]]=1, "Aceitou", "Não aceitou")</f>
        <v>Não aceitou</v>
      </c>
      <c r="AY1909" s="55" t="str">
        <f>Tabela3[[#This Row],[Faixa Recência]] &amp; " | " &amp; Tabela3[[#This Row],[Faixa Gasto]] &amp; " | " &amp; Tabela3[[#This Row],[Faixa ticket médio]]</f>
        <v>46-60 dias | R$ 0-100 | R$ 1–25</v>
      </c>
      <c r="AZ19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09" s="36"/>
    </row>
    <row r="1910" spans="1:54" x14ac:dyDescent="0.25">
      <c r="A1910" s="61">
        <v>1909</v>
      </c>
      <c r="B1910" s="37">
        <v>75903</v>
      </c>
      <c r="C1910" s="34">
        <v>0</v>
      </c>
      <c r="D1910" s="34">
        <v>1</v>
      </c>
      <c r="E1910" s="34">
        <v>50</v>
      </c>
      <c r="F1910" s="58" t="str">
        <f>IF('Base tratada'!$E1910&lt;=15,"0-15 dias",
IF('Base tratada'!$E1910&lt;=30, "16-30 dias",
IF('Base tratada'!$E1910&lt;=45, "31-45 dias",
IF('Base tratada'!$E1910&lt;=60, "46-60 dias",
IF('Base tratada'!$E1910&lt;=75, "61-75 dias", "76-99 dias")))))</f>
        <v>46-60 dias</v>
      </c>
      <c r="G1910" s="38">
        <v>69</v>
      </c>
      <c r="H1910" s="60" t="str">
        <f>IF('Base tratada'!$G1910&lt;=29,"24–29",
IF('Base tratada'!$G1910&lt;=39,"30–39",
IF('Base tratada'!$G1910&lt;=49,"40–49",
IF('Base tratada'!$G1910&lt;=59,"50–59",
IF('Base tratada'!$G1910&lt;=69,"60–69",
"70–80")))))</f>
        <v>60–69</v>
      </c>
      <c r="I1910" s="34">
        <v>2606</v>
      </c>
      <c r="J1910" s="58" t="str">
        <f>IF('Base tratada'!$K1910=1,"Divorciado",
IF('Base tratada'!$L1910=1,"Casado",
IF('Base tratada'!$M1910=1, "Solteiro",
IF('Base tratada'!$N1910=1,"Juntos",
"Viúvo"))))</f>
        <v>Casado</v>
      </c>
      <c r="K1910" s="34">
        <v>0</v>
      </c>
      <c r="L1910" s="34">
        <v>1</v>
      </c>
      <c r="M1910" s="34">
        <v>0</v>
      </c>
      <c r="N1910" s="34">
        <v>0</v>
      </c>
      <c r="O1910" s="34">
        <v>0</v>
      </c>
      <c r="P1910" s="34">
        <v>0</v>
      </c>
      <c r="Q1910" s="34">
        <v>0</v>
      </c>
      <c r="R1910" s="34">
        <v>1</v>
      </c>
      <c r="S1910" s="34">
        <v>0</v>
      </c>
      <c r="T1910" s="34">
        <v>0</v>
      </c>
      <c r="U1910" s="35">
        <v>340</v>
      </c>
      <c r="V1910" s="35">
        <v>108</v>
      </c>
      <c r="W1910" s="35">
        <v>185</v>
      </c>
      <c r="X1910" s="35">
        <v>130</v>
      </c>
      <c r="Y1910" s="35">
        <v>38</v>
      </c>
      <c r="Z1910" s="35">
        <v>100</v>
      </c>
      <c r="AA1910" s="34">
        <v>2</v>
      </c>
      <c r="AB1910" s="34">
        <v>3</v>
      </c>
      <c r="AC1910" s="34">
        <v>6</v>
      </c>
      <c r="AD1910" s="34">
        <v>6</v>
      </c>
      <c r="AE1910" s="34">
        <v>9</v>
      </c>
      <c r="AF1910" s="58">
        <f>'Base tratada'!$AC1910+'Base tratada'!$AD1910+'Base tratada'!$AE1910</f>
        <v>21</v>
      </c>
      <c r="AG19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10" s="58" t="str">
        <f>IF('Base tratada'!$AC1910&gt;=MAX('Base tratada'!$AD1910,'Base tratada'!$AE1910),"Web",
IF('Base tratada'!$AD1910&gt;='Base tratada'!$AE1910,"Catalog",
"Store"))</f>
        <v>Store</v>
      </c>
      <c r="AI1910" s="59">
        <f>IF('Base tratada'!$AF1910=0,"0",'Base tratada'!$AK1910/'Base tratada'!$AF1910)</f>
        <v>38.142857142857146</v>
      </c>
      <c r="AJ1910" s="59" t="str">
        <f>IF('Base tratada'!$AI1910=0,"R$ 0",
IF('Base tratada'!$AI1910&lt;=25,"R$ 1–25",
IF('Base tratada'!$AI1910&lt;=50,"R$ 26–50",
"+R$ 50")))</f>
        <v>R$ 26–50</v>
      </c>
      <c r="AK1910" s="35">
        <v>801</v>
      </c>
      <c r="AL1910" s="58" t="str">
        <f>IF('Base tratada'!$AK1910&lt;=100,"R$ 0-100",
IF('Base tratada'!$AK1910&lt;=500,"R$ 101-500",
IF('Base tratada'!$AK1910&lt;=1000,"R$ 501-1000",
IF('Base tratada'!$AK1910&lt;=1500,"R$ 1001-1500",
"+R$ 1500"))))</f>
        <v>R$ 501-1000</v>
      </c>
      <c r="AM1910" s="34">
        <v>0</v>
      </c>
      <c r="AN1910" s="34">
        <v>0</v>
      </c>
      <c r="AO1910" s="34">
        <v>0</v>
      </c>
      <c r="AP1910" s="34">
        <v>0</v>
      </c>
      <c r="AQ1910" s="34">
        <v>0</v>
      </c>
      <c r="AR1910" s="34">
        <v>0</v>
      </c>
      <c r="AS1910" s="34">
        <v>0</v>
      </c>
      <c r="AT1910" s="34">
        <v>3</v>
      </c>
      <c r="AU1910" s="34">
        <v>11</v>
      </c>
      <c r="AV1910" s="52">
        <v>701</v>
      </c>
      <c r="AW1910" s="57">
        <v>0</v>
      </c>
      <c r="AX1910" s="58" t="str">
        <f>IF(Tabela3[[#This Row],[Response]]=1, "Aceitou", "Não aceitou")</f>
        <v>Não aceitou</v>
      </c>
      <c r="AY1910" s="55" t="str">
        <f>Tabela3[[#This Row],[Faixa Recência]] &amp; " | " &amp; Tabela3[[#This Row],[Faixa Gasto]] &amp; " | " &amp; Tabela3[[#This Row],[Faixa ticket médio]]</f>
        <v>46-60 dias | R$ 501-1000 | R$ 26–50</v>
      </c>
      <c r="AZ19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0" s="36"/>
    </row>
    <row r="1911" spans="1:54" x14ac:dyDescent="0.25">
      <c r="A1911" s="61">
        <v>1910</v>
      </c>
      <c r="B1911" s="37">
        <v>34984</v>
      </c>
      <c r="C1911" s="34">
        <v>1</v>
      </c>
      <c r="D1911" s="34">
        <v>1</v>
      </c>
      <c r="E1911" s="34">
        <v>40</v>
      </c>
      <c r="F1911" s="58" t="str">
        <f>IF('Base tratada'!$E1911&lt;=15,"0-15 dias",
IF('Base tratada'!$E1911&lt;=30, "16-30 dias",
IF('Base tratada'!$E1911&lt;=45, "31-45 dias",
IF('Base tratada'!$E1911&lt;=60, "46-60 dias",
IF('Base tratada'!$E1911&lt;=75, "61-75 dias", "76-99 dias")))))</f>
        <v>31-45 dias</v>
      </c>
      <c r="G1911" s="38">
        <v>45</v>
      </c>
      <c r="H1911" s="60" t="str">
        <f>IF('Base tratada'!$G1911&lt;=29,"24–29",
IF('Base tratada'!$G1911&lt;=39,"30–39",
IF('Base tratada'!$G1911&lt;=49,"40–49",
IF('Base tratada'!$G1911&lt;=59,"50–59",
IF('Base tratada'!$G1911&lt;=69,"60–69",
"70–80")))))</f>
        <v>40–49</v>
      </c>
      <c r="I1911" s="34">
        <v>2820</v>
      </c>
      <c r="J1911" s="58" t="str">
        <f>IF('Base tratada'!$K1911=1,"Divorciado",
IF('Base tratada'!$L1911=1,"Casado",
IF('Base tratada'!$M1911=1, "Solteiro",
IF('Base tratada'!$N1911=1,"Juntos",
"Viúvo"))))</f>
        <v>Juntos</v>
      </c>
      <c r="K1911" s="34">
        <v>0</v>
      </c>
      <c r="L1911" s="34">
        <v>0</v>
      </c>
      <c r="M1911" s="34">
        <v>0</v>
      </c>
      <c r="N1911" s="34">
        <v>1</v>
      </c>
      <c r="O1911" s="34">
        <v>0</v>
      </c>
      <c r="P1911" s="34">
        <v>1</v>
      </c>
      <c r="Q1911" s="34">
        <v>0</v>
      </c>
      <c r="R1911" s="34">
        <v>0</v>
      </c>
      <c r="S1911" s="34">
        <v>0</v>
      </c>
      <c r="T1911" s="34">
        <v>0</v>
      </c>
      <c r="U1911" s="35">
        <v>8</v>
      </c>
      <c r="V1911" s="35">
        <v>4</v>
      </c>
      <c r="W1911" s="35">
        <v>15</v>
      </c>
      <c r="X1911" s="35">
        <v>3</v>
      </c>
      <c r="Y1911" s="35">
        <v>5</v>
      </c>
      <c r="Z1911" s="35">
        <v>3</v>
      </c>
      <c r="AA1911" s="34">
        <v>2</v>
      </c>
      <c r="AB1911" s="34">
        <v>7</v>
      </c>
      <c r="AC1911" s="34">
        <v>1</v>
      </c>
      <c r="AD1911" s="34">
        <v>0</v>
      </c>
      <c r="AE1911" s="34">
        <v>3</v>
      </c>
      <c r="AF1911" s="58">
        <f>'Base tratada'!$AC1911+'Base tratada'!$AD1911+'Base tratada'!$AE1911</f>
        <v>4</v>
      </c>
      <c r="AG19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11" s="58" t="str">
        <f>IF('Base tratada'!$AC1911&gt;=MAX('Base tratada'!$AD1911,'Base tratada'!$AE1911),"Web",
IF('Base tratada'!$AD1911&gt;='Base tratada'!$AE1911,"Catalog",
"Store"))</f>
        <v>Store</v>
      </c>
      <c r="AI1911" s="59">
        <f>IF('Base tratada'!$AF1911=0,"0",'Base tratada'!$AK1911/'Base tratada'!$AF1911)</f>
        <v>8.75</v>
      </c>
      <c r="AJ1911" s="59" t="str">
        <f>IF('Base tratada'!$AI1911=0,"R$ 0",
IF('Base tratada'!$AI1911&lt;=25,"R$ 1–25",
IF('Base tratada'!$AI1911&lt;=50,"R$ 26–50",
"+R$ 50")))</f>
        <v>R$ 1–25</v>
      </c>
      <c r="AK1911" s="35">
        <v>35</v>
      </c>
      <c r="AL1911" s="58" t="str">
        <f>IF('Base tratada'!$AK1911&lt;=100,"R$ 0-100",
IF('Base tratada'!$AK1911&lt;=500,"R$ 101-500",
IF('Base tratada'!$AK1911&lt;=1000,"R$ 501-1000",
IF('Base tratada'!$AK1911&lt;=1500,"R$ 1001-1500",
"+R$ 1500"))))</f>
        <v>R$ 0-100</v>
      </c>
      <c r="AM1911" s="34">
        <v>0</v>
      </c>
      <c r="AN1911" s="34">
        <v>0</v>
      </c>
      <c r="AO1911" s="34">
        <v>0</v>
      </c>
      <c r="AP1911" s="34">
        <v>0</v>
      </c>
      <c r="AQ1911" s="34">
        <v>0</v>
      </c>
      <c r="AR1911" s="34">
        <v>0</v>
      </c>
      <c r="AS1911" s="34">
        <v>0</v>
      </c>
      <c r="AT1911" s="34">
        <v>3</v>
      </c>
      <c r="AU1911" s="34">
        <v>11</v>
      </c>
      <c r="AV1911" s="52">
        <v>32</v>
      </c>
      <c r="AW1911" s="57">
        <v>0</v>
      </c>
      <c r="AX1911" s="58" t="str">
        <f>IF(Tabela3[[#This Row],[Response]]=1, "Aceitou", "Não aceitou")</f>
        <v>Não aceitou</v>
      </c>
      <c r="AY1911" s="55" t="str">
        <f>Tabela3[[#This Row],[Faixa Recência]] &amp; " | " &amp; Tabela3[[#This Row],[Faixa Gasto]] &amp; " | " &amp; Tabela3[[#This Row],[Faixa ticket médio]]</f>
        <v>31-45 dias | R$ 0-100 | R$ 1–25</v>
      </c>
      <c r="AZ19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1" s="36"/>
    </row>
    <row r="1912" spans="1:54" x14ac:dyDescent="0.25">
      <c r="A1912" s="61">
        <v>1911</v>
      </c>
      <c r="B1912" s="37">
        <v>54998</v>
      </c>
      <c r="C1912" s="34">
        <v>0</v>
      </c>
      <c r="D1912" s="34">
        <v>1</v>
      </c>
      <c r="E1912" s="34">
        <v>3</v>
      </c>
      <c r="F1912" s="58" t="str">
        <f>IF('Base tratada'!$E1912&lt;=15,"0-15 dias",
IF('Base tratada'!$E1912&lt;=30, "16-30 dias",
IF('Base tratada'!$E1912&lt;=45, "31-45 dias",
IF('Base tratada'!$E1912&lt;=60, "46-60 dias",
IF('Base tratada'!$E1912&lt;=75, "61-75 dias", "76-99 dias")))))</f>
        <v>0-15 dias</v>
      </c>
      <c r="G1912" s="38">
        <v>64</v>
      </c>
      <c r="H1912" s="60" t="str">
        <f>IF('Base tratada'!$G1912&lt;=29,"24–29",
IF('Base tratada'!$G1912&lt;=39,"30–39",
IF('Base tratada'!$G1912&lt;=49,"40–49",
IF('Base tratada'!$G1912&lt;=59,"50–59",
IF('Base tratada'!$G1912&lt;=69,"60–69",
"70–80")))))</f>
        <v>60–69</v>
      </c>
      <c r="I1912" s="34">
        <v>2635</v>
      </c>
      <c r="J1912" s="58" t="str">
        <f>IF('Base tratada'!$K1912=1,"Divorciado",
IF('Base tratada'!$L1912=1,"Casado",
IF('Base tratada'!$M1912=1, "Solteiro",
IF('Base tratada'!$N1912=1,"Juntos",
"Viúvo"))))</f>
        <v>Solteiro</v>
      </c>
      <c r="K1912" s="34">
        <v>0</v>
      </c>
      <c r="L1912" s="34">
        <v>0</v>
      </c>
      <c r="M1912" s="34">
        <v>1</v>
      </c>
      <c r="N1912" s="34">
        <v>0</v>
      </c>
      <c r="O1912" s="34">
        <v>0</v>
      </c>
      <c r="P1912" s="34">
        <v>0</v>
      </c>
      <c r="Q1912" s="34">
        <v>0</v>
      </c>
      <c r="R1912" s="34">
        <v>0</v>
      </c>
      <c r="S1912" s="34">
        <v>0</v>
      </c>
      <c r="T1912" s="34">
        <v>1</v>
      </c>
      <c r="U1912" s="35">
        <v>154</v>
      </c>
      <c r="V1912" s="35">
        <v>22</v>
      </c>
      <c r="W1912" s="35">
        <v>202</v>
      </c>
      <c r="X1912" s="35">
        <v>39</v>
      </c>
      <c r="Y1912" s="35">
        <v>30</v>
      </c>
      <c r="Z1912" s="35">
        <v>8</v>
      </c>
      <c r="AA1912" s="34">
        <v>5</v>
      </c>
      <c r="AB1912" s="34">
        <v>4</v>
      </c>
      <c r="AC1912" s="34">
        <v>4</v>
      </c>
      <c r="AD1912" s="34">
        <v>2</v>
      </c>
      <c r="AE1912" s="34">
        <v>9</v>
      </c>
      <c r="AF1912" s="58">
        <f>'Base tratada'!$AC1912+'Base tratada'!$AD1912+'Base tratada'!$AE1912</f>
        <v>15</v>
      </c>
      <c r="AG19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12" s="58" t="str">
        <f>IF('Base tratada'!$AC1912&gt;=MAX('Base tratada'!$AD1912,'Base tratada'!$AE1912),"Web",
IF('Base tratada'!$AD1912&gt;='Base tratada'!$AE1912,"Catalog",
"Store"))</f>
        <v>Store</v>
      </c>
      <c r="AI1912" s="59">
        <f>IF('Base tratada'!$AF1912=0,"0",'Base tratada'!$AK1912/'Base tratada'!$AF1912)</f>
        <v>29.8</v>
      </c>
      <c r="AJ1912" s="59" t="str">
        <f>IF('Base tratada'!$AI1912=0,"R$ 0",
IF('Base tratada'!$AI1912&lt;=25,"R$ 1–25",
IF('Base tratada'!$AI1912&lt;=50,"R$ 26–50",
"+R$ 50")))</f>
        <v>R$ 26–50</v>
      </c>
      <c r="AK1912" s="35">
        <v>447</v>
      </c>
      <c r="AL1912" s="58" t="str">
        <f>IF('Base tratada'!$AK1912&lt;=100,"R$ 0-100",
IF('Base tratada'!$AK1912&lt;=500,"R$ 101-500",
IF('Base tratada'!$AK1912&lt;=1000,"R$ 501-1000",
IF('Base tratada'!$AK1912&lt;=1500,"R$ 1001-1500",
"+R$ 1500"))))</f>
        <v>R$ 101-500</v>
      </c>
      <c r="AM1912" s="34">
        <v>0</v>
      </c>
      <c r="AN1912" s="34">
        <v>0</v>
      </c>
      <c r="AO1912" s="34">
        <v>0</v>
      </c>
      <c r="AP1912" s="34">
        <v>0</v>
      </c>
      <c r="AQ1912" s="34">
        <v>0</v>
      </c>
      <c r="AR1912" s="34">
        <v>0</v>
      </c>
      <c r="AS1912" s="34">
        <v>0</v>
      </c>
      <c r="AT1912" s="34">
        <v>3</v>
      </c>
      <c r="AU1912" s="34">
        <v>11</v>
      </c>
      <c r="AV1912" s="52">
        <v>439</v>
      </c>
      <c r="AW1912" s="57">
        <v>1</v>
      </c>
      <c r="AX1912" s="58" t="str">
        <f>IF(Tabela3[[#This Row],[Response]]=1, "Aceitou", "Não aceitou")</f>
        <v>Aceitou</v>
      </c>
      <c r="AY1912" s="55" t="str">
        <f>Tabela3[[#This Row],[Faixa Recência]] &amp; " | " &amp; Tabela3[[#This Row],[Faixa Gasto]] &amp; " | " &amp; Tabela3[[#This Row],[Faixa ticket médio]]</f>
        <v>0-15 dias | R$ 101-500 | R$ 26–50</v>
      </c>
      <c r="AZ19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2" s="36"/>
    </row>
    <row r="1913" spans="1:54" x14ac:dyDescent="0.25">
      <c r="A1913" s="61">
        <v>1912</v>
      </c>
      <c r="B1913" s="37">
        <v>54356</v>
      </c>
      <c r="C1913" s="34">
        <v>0</v>
      </c>
      <c r="D1913" s="34">
        <v>1</v>
      </c>
      <c r="E1913" s="34">
        <v>62</v>
      </c>
      <c r="F1913" s="58" t="str">
        <f>IF('Base tratada'!$E1913&lt;=15,"0-15 dias",
IF('Base tratada'!$E1913&lt;=30, "16-30 dias",
IF('Base tratada'!$E1913&lt;=45, "31-45 dias",
IF('Base tratada'!$E1913&lt;=60, "46-60 dias",
IF('Base tratada'!$E1913&lt;=75, "61-75 dias", "76-99 dias")))))</f>
        <v>61-75 dias</v>
      </c>
      <c r="G1913" s="38">
        <v>71</v>
      </c>
      <c r="H1913" s="60" t="str">
        <f>IF('Base tratada'!$G1913&lt;=29,"24–29",
IF('Base tratada'!$G1913&lt;=39,"30–39",
IF('Base tratada'!$G1913&lt;=49,"40–49",
IF('Base tratada'!$G1913&lt;=59,"50–59",
IF('Base tratada'!$G1913&lt;=69,"60–69",
"70–80")))))</f>
        <v>70–80</v>
      </c>
      <c r="I1913" s="34">
        <v>2746</v>
      </c>
      <c r="J1913" s="58" t="str">
        <f>IF('Base tratada'!$K1913=1,"Divorciado",
IF('Base tratada'!$L1913=1,"Casado",
IF('Base tratada'!$M1913=1, "Solteiro",
IF('Base tratada'!$N1913=1,"Juntos",
"Viúvo"))))</f>
        <v>Viúvo</v>
      </c>
      <c r="K1913" s="34">
        <v>0</v>
      </c>
      <c r="L1913" s="34">
        <v>0</v>
      </c>
      <c r="M1913" s="34">
        <v>0</v>
      </c>
      <c r="N1913" s="34">
        <v>0</v>
      </c>
      <c r="O1913" s="34">
        <v>1</v>
      </c>
      <c r="P1913" s="34">
        <v>0</v>
      </c>
      <c r="Q1913" s="34">
        <v>0</v>
      </c>
      <c r="R1913" s="34">
        <v>0</v>
      </c>
      <c r="S1913" s="34">
        <v>0</v>
      </c>
      <c r="T1913" s="34">
        <v>1</v>
      </c>
      <c r="U1913" s="35">
        <v>710</v>
      </c>
      <c r="V1913" s="35">
        <v>15</v>
      </c>
      <c r="W1913" s="35">
        <v>30</v>
      </c>
      <c r="X1913" s="35">
        <v>20</v>
      </c>
      <c r="Y1913" s="35">
        <v>0</v>
      </c>
      <c r="Z1913" s="35">
        <v>0</v>
      </c>
      <c r="AA1913" s="34">
        <v>3</v>
      </c>
      <c r="AB1913" s="34">
        <v>8</v>
      </c>
      <c r="AC1913" s="34">
        <v>11</v>
      </c>
      <c r="AD1913" s="34">
        <v>2</v>
      </c>
      <c r="AE1913" s="34">
        <v>8</v>
      </c>
      <c r="AF1913" s="58">
        <f>'Base tratada'!$AC1913+'Base tratada'!$AD1913+'Base tratada'!$AE1913</f>
        <v>21</v>
      </c>
      <c r="AG19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13" s="58" t="str">
        <f>IF('Base tratada'!$AC1913&gt;=MAX('Base tratada'!$AD1913,'Base tratada'!$AE1913),"Web",
IF('Base tratada'!$AD1913&gt;='Base tratada'!$AE1913,"Catalog",
"Store"))</f>
        <v>Web</v>
      </c>
      <c r="AI1913" s="59">
        <f>IF('Base tratada'!$AF1913=0,"0",'Base tratada'!$AK1913/'Base tratada'!$AF1913)</f>
        <v>36.904761904761905</v>
      </c>
      <c r="AJ1913" s="59" t="str">
        <f>IF('Base tratada'!$AI1913=0,"R$ 0",
IF('Base tratada'!$AI1913&lt;=25,"R$ 1–25",
IF('Base tratada'!$AI1913&lt;=50,"R$ 26–50",
"+R$ 50")))</f>
        <v>R$ 26–50</v>
      </c>
      <c r="AK1913" s="35">
        <v>775</v>
      </c>
      <c r="AL1913" s="58" t="str">
        <f>IF('Base tratada'!$AK1913&lt;=100,"R$ 0-100",
IF('Base tratada'!$AK1913&lt;=500,"R$ 101-500",
IF('Base tratada'!$AK1913&lt;=1000,"R$ 501-1000",
IF('Base tratada'!$AK1913&lt;=1500,"R$ 1001-1500",
"+R$ 1500"))))</f>
        <v>R$ 501-1000</v>
      </c>
      <c r="AM1913" s="34">
        <v>0</v>
      </c>
      <c r="AN1913" s="34">
        <v>0</v>
      </c>
      <c r="AO1913" s="34">
        <v>0</v>
      </c>
      <c r="AP1913" s="34">
        <v>0</v>
      </c>
      <c r="AQ1913" s="34">
        <v>0</v>
      </c>
      <c r="AR1913" s="34">
        <v>0</v>
      </c>
      <c r="AS1913" s="34">
        <v>0</v>
      </c>
      <c r="AT1913" s="34">
        <v>3</v>
      </c>
      <c r="AU1913" s="34">
        <v>11</v>
      </c>
      <c r="AV1913" s="52">
        <v>775</v>
      </c>
      <c r="AW1913" s="57">
        <v>1</v>
      </c>
      <c r="AX1913" s="58" t="str">
        <f>IF(Tabela3[[#This Row],[Response]]=1, "Aceitou", "Não aceitou")</f>
        <v>Aceitou</v>
      </c>
      <c r="AY1913" s="55" t="str">
        <f>Tabela3[[#This Row],[Faixa Recência]] &amp; " | " &amp; Tabela3[[#This Row],[Faixa Gasto]] &amp; " | " &amp; Tabela3[[#This Row],[Faixa ticket médio]]</f>
        <v>61-75 dias | R$ 501-1000 | R$ 26–50</v>
      </c>
      <c r="AZ19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3" s="36"/>
    </row>
    <row r="1914" spans="1:54" x14ac:dyDescent="0.25">
      <c r="A1914" s="61">
        <v>1913</v>
      </c>
      <c r="B1914" s="37">
        <v>34242</v>
      </c>
      <c r="C1914" s="34">
        <v>0</v>
      </c>
      <c r="D1914" s="34">
        <v>1</v>
      </c>
      <c r="E1914" s="34">
        <v>25</v>
      </c>
      <c r="F1914" s="58" t="str">
        <f>IF('Base tratada'!$E1914&lt;=15,"0-15 dias",
IF('Base tratada'!$E1914&lt;=30, "16-30 dias",
IF('Base tratada'!$E1914&lt;=45, "31-45 dias",
IF('Base tratada'!$E1914&lt;=60, "46-60 dias",
IF('Base tratada'!$E1914&lt;=75, "61-75 dias", "76-99 dias")))))</f>
        <v>16-30 dias</v>
      </c>
      <c r="G1914" s="38">
        <v>61</v>
      </c>
      <c r="H1914" s="60" t="str">
        <f>IF('Base tratada'!$G1914&lt;=29,"24–29",
IF('Base tratada'!$G1914&lt;=39,"30–39",
IF('Base tratada'!$G1914&lt;=49,"40–49",
IF('Base tratada'!$G1914&lt;=59,"50–59",
IF('Base tratada'!$G1914&lt;=69,"60–69",
"70–80")))))</f>
        <v>60–69</v>
      </c>
      <c r="I1914" s="34">
        <v>2257</v>
      </c>
      <c r="J1914" s="58" t="str">
        <f>IF('Base tratada'!$K1914=1,"Divorciado",
IF('Base tratada'!$L1914=1,"Casado",
IF('Base tratada'!$M1914=1, "Solteiro",
IF('Base tratada'!$N1914=1,"Juntos",
"Viúvo"))))</f>
        <v>Casado</v>
      </c>
      <c r="K1914" s="34">
        <v>0</v>
      </c>
      <c r="L1914" s="34">
        <v>1</v>
      </c>
      <c r="M1914" s="34">
        <v>0</v>
      </c>
      <c r="N1914" s="34">
        <v>0</v>
      </c>
      <c r="O1914" s="34">
        <v>0</v>
      </c>
      <c r="P1914" s="34">
        <v>0</v>
      </c>
      <c r="Q1914" s="34">
        <v>0</v>
      </c>
      <c r="R1914" s="34">
        <v>0</v>
      </c>
      <c r="S1914" s="34">
        <v>1</v>
      </c>
      <c r="T1914" s="34">
        <v>0</v>
      </c>
      <c r="U1914" s="35">
        <v>8</v>
      </c>
      <c r="V1914" s="35">
        <v>2</v>
      </c>
      <c r="W1914" s="35">
        <v>4</v>
      </c>
      <c r="X1914" s="35">
        <v>0</v>
      </c>
      <c r="Y1914" s="35">
        <v>0</v>
      </c>
      <c r="Z1914" s="35">
        <v>1</v>
      </c>
      <c r="AA1914" s="34">
        <v>1</v>
      </c>
      <c r="AB1914" s="34">
        <v>5</v>
      </c>
      <c r="AC1914" s="34">
        <v>0</v>
      </c>
      <c r="AD1914" s="34">
        <v>0</v>
      </c>
      <c r="AE1914" s="34">
        <v>3</v>
      </c>
      <c r="AF1914" s="58">
        <f>'Base tratada'!$AC1914+'Base tratada'!$AD1914+'Base tratada'!$AE1914</f>
        <v>3</v>
      </c>
      <c r="AG19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14" s="58" t="str">
        <f>IF('Base tratada'!$AC1914&gt;=MAX('Base tratada'!$AD1914,'Base tratada'!$AE1914),"Web",
IF('Base tratada'!$AD1914&gt;='Base tratada'!$AE1914,"Catalog",
"Store"))</f>
        <v>Store</v>
      </c>
      <c r="AI1914" s="59">
        <f>IF('Base tratada'!$AF1914=0,"0",'Base tratada'!$AK1914/'Base tratada'!$AF1914)</f>
        <v>4.666666666666667</v>
      </c>
      <c r="AJ1914" s="59" t="str">
        <f>IF('Base tratada'!$AI1914=0,"R$ 0",
IF('Base tratada'!$AI1914&lt;=25,"R$ 1–25",
IF('Base tratada'!$AI1914&lt;=50,"R$ 26–50",
"+R$ 50")))</f>
        <v>R$ 1–25</v>
      </c>
      <c r="AK1914" s="35">
        <v>14</v>
      </c>
      <c r="AL1914" s="58" t="str">
        <f>IF('Base tratada'!$AK1914&lt;=100,"R$ 0-100",
IF('Base tratada'!$AK1914&lt;=500,"R$ 101-500",
IF('Base tratada'!$AK1914&lt;=1000,"R$ 501-1000",
IF('Base tratada'!$AK1914&lt;=1500,"R$ 1001-1500",
"+R$ 1500"))))</f>
        <v>R$ 0-100</v>
      </c>
      <c r="AM1914" s="34">
        <v>0</v>
      </c>
      <c r="AN1914" s="34">
        <v>0</v>
      </c>
      <c r="AO1914" s="34">
        <v>0</v>
      </c>
      <c r="AP1914" s="34">
        <v>0</v>
      </c>
      <c r="AQ1914" s="34">
        <v>0</v>
      </c>
      <c r="AR1914" s="34">
        <v>0</v>
      </c>
      <c r="AS1914" s="34">
        <v>0</v>
      </c>
      <c r="AT1914" s="34">
        <v>3</v>
      </c>
      <c r="AU1914" s="34">
        <v>11</v>
      </c>
      <c r="AV1914" s="52">
        <v>13</v>
      </c>
      <c r="AW1914" s="57">
        <v>0</v>
      </c>
      <c r="AX1914" s="58" t="str">
        <f>IF(Tabela3[[#This Row],[Response]]=1, "Aceitou", "Não aceitou")</f>
        <v>Não aceitou</v>
      </c>
      <c r="AY1914" s="55" t="str">
        <f>Tabela3[[#This Row],[Faixa Recência]] &amp; " | " &amp; Tabela3[[#This Row],[Faixa Gasto]] &amp; " | " &amp; Tabela3[[#This Row],[Faixa ticket médio]]</f>
        <v>16-30 dias | R$ 0-100 | R$ 1–25</v>
      </c>
      <c r="AZ19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4" s="36"/>
    </row>
    <row r="1915" spans="1:54" x14ac:dyDescent="0.25">
      <c r="A1915" s="61">
        <v>1914</v>
      </c>
      <c r="B1915" s="37">
        <v>25410</v>
      </c>
      <c r="C1915" s="34">
        <v>1</v>
      </c>
      <c r="D1915" s="34">
        <v>0</v>
      </c>
      <c r="E1915" s="34">
        <v>48</v>
      </c>
      <c r="F1915" s="58" t="str">
        <f>IF('Base tratada'!$E1915&lt;=15,"0-15 dias",
IF('Base tratada'!$E1915&lt;=30, "16-30 dias",
IF('Base tratada'!$E1915&lt;=45, "31-45 dias",
IF('Base tratada'!$E1915&lt;=60, "46-60 dias",
IF('Base tratada'!$E1915&lt;=75, "61-75 dias", "76-99 dias")))))</f>
        <v>46-60 dias</v>
      </c>
      <c r="G1915" s="38">
        <v>47</v>
      </c>
      <c r="H1915" s="60" t="str">
        <f>IF('Base tratada'!$G1915&lt;=29,"24–29",
IF('Base tratada'!$G1915&lt;=39,"30–39",
IF('Base tratada'!$G1915&lt;=49,"40–49",
IF('Base tratada'!$G1915&lt;=59,"50–59",
IF('Base tratada'!$G1915&lt;=69,"60–69",
"70–80")))))</f>
        <v>40–49</v>
      </c>
      <c r="I1915" s="34">
        <v>2461</v>
      </c>
      <c r="J1915" s="58" t="str">
        <f>IF('Base tratada'!$K1915=1,"Divorciado",
IF('Base tratada'!$L1915=1,"Casado",
IF('Base tratada'!$M1915=1, "Solteiro",
IF('Base tratada'!$N1915=1,"Juntos",
"Viúvo"))))</f>
        <v>Casado</v>
      </c>
      <c r="K1915" s="34">
        <v>0</v>
      </c>
      <c r="L1915" s="34">
        <v>1</v>
      </c>
      <c r="M1915" s="34">
        <v>0</v>
      </c>
      <c r="N1915" s="34">
        <v>0</v>
      </c>
      <c r="O1915" s="34">
        <v>0</v>
      </c>
      <c r="P1915" s="34">
        <v>0</v>
      </c>
      <c r="Q1915" s="34">
        <v>0</v>
      </c>
      <c r="R1915" s="34">
        <v>1</v>
      </c>
      <c r="S1915" s="34">
        <v>0</v>
      </c>
      <c r="T1915" s="34">
        <v>0</v>
      </c>
      <c r="U1915" s="35">
        <v>2</v>
      </c>
      <c r="V1915" s="35">
        <v>2</v>
      </c>
      <c r="W1915" s="35">
        <v>4</v>
      </c>
      <c r="X1915" s="35">
        <v>13</v>
      </c>
      <c r="Y1915" s="35">
        <v>13</v>
      </c>
      <c r="Z1915" s="35">
        <v>4</v>
      </c>
      <c r="AA1915" s="34">
        <v>1</v>
      </c>
      <c r="AB1915" s="34">
        <v>4</v>
      </c>
      <c r="AC1915" s="34">
        <v>1</v>
      </c>
      <c r="AD1915" s="34">
        <v>0</v>
      </c>
      <c r="AE1915" s="34">
        <v>4</v>
      </c>
      <c r="AF1915" s="58">
        <f>'Base tratada'!$AC1915+'Base tratada'!$AD1915+'Base tratada'!$AE1915</f>
        <v>5</v>
      </c>
      <c r="AG19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15" s="58" t="str">
        <f>IF('Base tratada'!$AC1915&gt;=MAX('Base tratada'!$AD1915,'Base tratada'!$AE1915),"Web",
IF('Base tratada'!$AD1915&gt;='Base tratada'!$AE1915,"Catalog",
"Store"))</f>
        <v>Store</v>
      </c>
      <c r="AI1915" s="59">
        <f>IF('Base tratada'!$AF1915=0,"0",'Base tratada'!$AK1915/'Base tratada'!$AF1915)</f>
        <v>6.8</v>
      </c>
      <c r="AJ1915" s="59" t="str">
        <f>IF('Base tratada'!$AI1915=0,"R$ 0",
IF('Base tratada'!$AI1915&lt;=25,"R$ 1–25",
IF('Base tratada'!$AI1915&lt;=50,"R$ 26–50",
"+R$ 50")))</f>
        <v>R$ 1–25</v>
      </c>
      <c r="AK1915" s="35">
        <v>34</v>
      </c>
      <c r="AL1915" s="58" t="str">
        <f>IF('Base tratada'!$AK1915&lt;=100,"R$ 0-100",
IF('Base tratada'!$AK1915&lt;=500,"R$ 101-500",
IF('Base tratada'!$AK1915&lt;=1000,"R$ 501-1000",
IF('Base tratada'!$AK1915&lt;=1500,"R$ 1001-1500",
"+R$ 1500"))))</f>
        <v>R$ 0-100</v>
      </c>
      <c r="AM1915" s="34">
        <v>0</v>
      </c>
      <c r="AN1915" s="34">
        <v>0</v>
      </c>
      <c r="AO1915" s="34">
        <v>0</v>
      </c>
      <c r="AP1915" s="34">
        <v>0</v>
      </c>
      <c r="AQ1915" s="34">
        <v>0</v>
      </c>
      <c r="AR1915" s="34">
        <v>0</v>
      </c>
      <c r="AS1915" s="34">
        <v>0</v>
      </c>
      <c r="AT1915" s="34">
        <v>3</v>
      </c>
      <c r="AU1915" s="34">
        <v>11</v>
      </c>
      <c r="AV1915" s="52">
        <v>30</v>
      </c>
      <c r="AW1915" s="57">
        <v>0</v>
      </c>
      <c r="AX1915" s="58" t="str">
        <f>IF(Tabela3[[#This Row],[Response]]=1, "Aceitou", "Não aceitou")</f>
        <v>Não aceitou</v>
      </c>
      <c r="AY1915" s="55" t="str">
        <f>Tabela3[[#This Row],[Faixa Recência]] &amp; " | " &amp; Tabela3[[#This Row],[Faixa Gasto]] &amp; " | " &amp; Tabela3[[#This Row],[Faixa ticket médio]]</f>
        <v>46-60 dias | R$ 0-100 | R$ 1–25</v>
      </c>
      <c r="AZ19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5" s="36"/>
    </row>
    <row r="1916" spans="1:54" x14ac:dyDescent="0.25">
      <c r="A1916" s="61">
        <v>1915</v>
      </c>
      <c r="B1916" s="37">
        <v>73356</v>
      </c>
      <c r="C1916" s="34">
        <v>0</v>
      </c>
      <c r="D1916" s="34">
        <v>0</v>
      </c>
      <c r="E1916" s="34">
        <v>56</v>
      </c>
      <c r="F1916" s="58" t="str">
        <f>IF('Base tratada'!$E1916&lt;=15,"0-15 dias",
IF('Base tratada'!$E1916&lt;=30, "16-30 dias",
IF('Base tratada'!$E1916&lt;=45, "31-45 dias",
IF('Base tratada'!$E1916&lt;=60, "46-60 dias",
IF('Base tratada'!$E1916&lt;=75, "61-75 dias", "76-99 dias")))))</f>
        <v>46-60 dias</v>
      </c>
      <c r="G1916" s="38">
        <v>36</v>
      </c>
      <c r="H1916" s="60" t="str">
        <f>IF('Base tratada'!$G1916&lt;=29,"24–29",
IF('Base tratada'!$G1916&lt;=39,"30–39",
IF('Base tratada'!$G1916&lt;=49,"40–49",
IF('Base tratada'!$G1916&lt;=59,"50–59",
IF('Base tratada'!$G1916&lt;=69,"60–69",
"70–80")))))</f>
        <v>30–39</v>
      </c>
      <c r="I1916" s="34">
        <v>2302</v>
      </c>
      <c r="J1916" s="58" t="str">
        <f>IF('Base tratada'!$K1916=1,"Divorciado",
IF('Base tratada'!$L1916=1,"Casado",
IF('Base tratada'!$M1916=1, "Solteiro",
IF('Base tratada'!$N1916=1,"Juntos",
"Viúvo"))))</f>
        <v>Casado</v>
      </c>
      <c r="K1916" s="34">
        <v>0</v>
      </c>
      <c r="L1916" s="34">
        <v>1</v>
      </c>
      <c r="M1916" s="34">
        <v>0</v>
      </c>
      <c r="N1916" s="34">
        <v>0</v>
      </c>
      <c r="O1916" s="34">
        <v>0</v>
      </c>
      <c r="P1916" s="34">
        <v>0</v>
      </c>
      <c r="Q1916" s="34">
        <v>0</v>
      </c>
      <c r="R1916" s="34">
        <v>0</v>
      </c>
      <c r="S1916" s="34">
        <v>0</v>
      </c>
      <c r="T1916" s="34">
        <v>1</v>
      </c>
      <c r="U1916" s="35">
        <v>1050</v>
      </c>
      <c r="V1916" s="35">
        <v>14</v>
      </c>
      <c r="W1916" s="35">
        <v>322</v>
      </c>
      <c r="X1916" s="35">
        <v>0</v>
      </c>
      <c r="Y1916" s="35">
        <v>14</v>
      </c>
      <c r="Z1916" s="35">
        <v>112</v>
      </c>
      <c r="AA1916" s="34">
        <v>1</v>
      </c>
      <c r="AB1916" s="34">
        <v>2</v>
      </c>
      <c r="AC1916" s="34">
        <v>5</v>
      </c>
      <c r="AD1916" s="34">
        <v>11</v>
      </c>
      <c r="AE1916" s="34">
        <v>5</v>
      </c>
      <c r="AF1916" s="58">
        <f>'Base tratada'!$AC1916+'Base tratada'!$AD1916+'Base tratada'!$AE1916</f>
        <v>21</v>
      </c>
      <c r="AG19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16" s="58" t="str">
        <f>IF('Base tratada'!$AC1916&gt;=MAX('Base tratada'!$AD1916,'Base tratada'!$AE1916),"Web",
IF('Base tratada'!$AD1916&gt;='Base tratada'!$AE1916,"Catalog",
"Store"))</f>
        <v>Catalog</v>
      </c>
      <c r="AI1916" s="59">
        <f>IF('Base tratada'!$AF1916=0,"0",'Base tratada'!$AK1916/'Base tratada'!$AF1916)</f>
        <v>66.666666666666671</v>
      </c>
      <c r="AJ1916" s="59" t="str">
        <f>IF('Base tratada'!$AI1916=0,"R$ 0",
IF('Base tratada'!$AI1916&lt;=25,"R$ 1–25",
IF('Base tratada'!$AI1916&lt;=50,"R$ 26–50",
"+R$ 50")))</f>
        <v>+R$ 50</v>
      </c>
      <c r="AK1916" s="35">
        <v>1400</v>
      </c>
      <c r="AL1916" s="58" t="str">
        <f>IF('Base tratada'!$AK1916&lt;=100,"R$ 0-100",
IF('Base tratada'!$AK1916&lt;=500,"R$ 101-500",
IF('Base tratada'!$AK1916&lt;=1000,"R$ 501-1000",
IF('Base tratada'!$AK1916&lt;=1500,"R$ 1001-1500",
"+R$ 1500"))))</f>
        <v>R$ 1001-1500</v>
      </c>
      <c r="AM1916" s="34">
        <v>1</v>
      </c>
      <c r="AN1916" s="34">
        <v>0</v>
      </c>
      <c r="AO1916" s="34">
        <v>1</v>
      </c>
      <c r="AP1916" s="34">
        <v>0</v>
      </c>
      <c r="AQ1916" s="34">
        <v>1</v>
      </c>
      <c r="AR1916" s="34">
        <v>3</v>
      </c>
      <c r="AS1916" s="34">
        <v>0</v>
      </c>
      <c r="AT1916" s="34">
        <v>3</v>
      </c>
      <c r="AU1916" s="34">
        <v>11</v>
      </c>
      <c r="AV1916" s="52">
        <v>1288</v>
      </c>
      <c r="AW1916" s="57">
        <v>1</v>
      </c>
      <c r="AX1916" s="58" t="str">
        <f>IF(Tabela3[[#This Row],[Response]]=1, "Aceitou", "Não aceitou")</f>
        <v>Aceitou</v>
      </c>
      <c r="AY1916" s="55" t="str">
        <f>Tabela3[[#This Row],[Faixa Recência]] &amp; " | " &amp; Tabela3[[#This Row],[Faixa Gasto]] &amp; " | " &amp; Tabela3[[#This Row],[Faixa ticket médio]]</f>
        <v>46-60 dias | R$ 1001-1500 | +R$ 50</v>
      </c>
      <c r="AZ19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6" s="36"/>
    </row>
    <row r="1917" spans="1:54" x14ac:dyDescent="0.25">
      <c r="A1917" s="61">
        <v>1916</v>
      </c>
      <c r="B1917" s="37">
        <v>28320</v>
      </c>
      <c r="C1917" s="34">
        <v>0</v>
      </c>
      <c r="D1917" s="34">
        <v>1</v>
      </c>
      <c r="E1917" s="34">
        <v>68</v>
      </c>
      <c r="F1917" s="58" t="str">
        <f>IF('Base tratada'!$E1917&lt;=15,"0-15 dias",
IF('Base tratada'!$E1917&lt;=30, "16-30 dias",
IF('Base tratada'!$E1917&lt;=45, "31-45 dias",
IF('Base tratada'!$E1917&lt;=60, "46-60 dias",
IF('Base tratada'!$E1917&lt;=75, "61-75 dias", "76-99 dias")))))</f>
        <v>61-75 dias</v>
      </c>
      <c r="G1917" s="38">
        <v>70</v>
      </c>
      <c r="H1917" s="60" t="str">
        <f>IF('Base tratada'!$G1917&lt;=29,"24–29",
IF('Base tratada'!$G1917&lt;=39,"30–39",
IF('Base tratada'!$G1917&lt;=49,"40–49",
IF('Base tratada'!$G1917&lt;=59,"50–59",
IF('Base tratada'!$G1917&lt;=69,"60–69",
"70–80")))))</f>
        <v>70–80</v>
      </c>
      <c r="I1917" s="34">
        <v>2690</v>
      </c>
      <c r="J1917" s="58" t="str">
        <f>IF('Base tratada'!$K1917=1,"Divorciado",
IF('Base tratada'!$L1917=1,"Casado",
IF('Base tratada'!$M1917=1, "Solteiro",
IF('Base tratada'!$N1917=1,"Juntos",
"Viúvo"))))</f>
        <v>Juntos</v>
      </c>
      <c r="K1917" s="34">
        <v>0</v>
      </c>
      <c r="L1917" s="34">
        <v>0</v>
      </c>
      <c r="M1917" s="34">
        <v>0</v>
      </c>
      <c r="N1917" s="34">
        <v>1</v>
      </c>
      <c r="O1917" s="34">
        <v>0</v>
      </c>
      <c r="P1917" s="34">
        <v>0</v>
      </c>
      <c r="Q1917" s="34">
        <v>0</v>
      </c>
      <c r="R1917" s="34">
        <v>1</v>
      </c>
      <c r="S1917" s="34">
        <v>0</v>
      </c>
      <c r="T1917" s="34">
        <v>0</v>
      </c>
      <c r="U1917" s="35">
        <v>19</v>
      </c>
      <c r="V1917" s="35">
        <v>1</v>
      </c>
      <c r="W1917" s="35">
        <v>14</v>
      </c>
      <c r="X1917" s="35">
        <v>3</v>
      </c>
      <c r="Y1917" s="35">
        <v>2</v>
      </c>
      <c r="Z1917" s="35">
        <v>4</v>
      </c>
      <c r="AA1917" s="34">
        <v>1</v>
      </c>
      <c r="AB1917" s="34">
        <v>8</v>
      </c>
      <c r="AC1917" s="34">
        <v>1</v>
      </c>
      <c r="AD1917" s="34">
        <v>0</v>
      </c>
      <c r="AE1917" s="34">
        <v>3</v>
      </c>
      <c r="AF1917" s="58">
        <f>'Base tratada'!$AC1917+'Base tratada'!$AD1917+'Base tratada'!$AE1917</f>
        <v>4</v>
      </c>
      <c r="AG19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17" s="58" t="str">
        <f>IF('Base tratada'!$AC1917&gt;=MAX('Base tratada'!$AD1917,'Base tratada'!$AE1917),"Web",
IF('Base tratada'!$AD1917&gt;='Base tratada'!$AE1917,"Catalog",
"Store"))</f>
        <v>Store</v>
      </c>
      <c r="AI1917" s="59">
        <f>IF('Base tratada'!$AF1917=0,"0",'Base tratada'!$AK1917/'Base tratada'!$AF1917)</f>
        <v>9.75</v>
      </c>
      <c r="AJ1917" s="59" t="str">
        <f>IF('Base tratada'!$AI1917=0,"R$ 0",
IF('Base tratada'!$AI1917&lt;=25,"R$ 1–25",
IF('Base tratada'!$AI1917&lt;=50,"R$ 26–50",
"+R$ 50")))</f>
        <v>R$ 1–25</v>
      </c>
      <c r="AK1917" s="35">
        <v>39</v>
      </c>
      <c r="AL1917" s="58" t="str">
        <f>IF('Base tratada'!$AK1917&lt;=100,"R$ 0-100",
IF('Base tratada'!$AK1917&lt;=500,"R$ 101-500",
IF('Base tratada'!$AK1917&lt;=1000,"R$ 501-1000",
IF('Base tratada'!$AK1917&lt;=1500,"R$ 1001-1500",
"+R$ 1500"))))</f>
        <v>R$ 0-100</v>
      </c>
      <c r="AM1917" s="34">
        <v>0</v>
      </c>
      <c r="AN1917" s="34">
        <v>0</v>
      </c>
      <c r="AO1917" s="34">
        <v>0</v>
      </c>
      <c r="AP1917" s="34">
        <v>0</v>
      </c>
      <c r="AQ1917" s="34">
        <v>0</v>
      </c>
      <c r="AR1917" s="34">
        <v>0</v>
      </c>
      <c r="AS1917" s="34">
        <v>0</v>
      </c>
      <c r="AT1917" s="34">
        <v>3</v>
      </c>
      <c r="AU1917" s="34">
        <v>11</v>
      </c>
      <c r="AV1917" s="52">
        <v>35</v>
      </c>
      <c r="AW1917" s="57">
        <v>0</v>
      </c>
      <c r="AX1917" s="58" t="str">
        <f>IF(Tabela3[[#This Row],[Response]]=1, "Aceitou", "Não aceitou")</f>
        <v>Não aceitou</v>
      </c>
      <c r="AY1917" s="55" t="str">
        <f>Tabela3[[#This Row],[Faixa Recência]] &amp; " | " &amp; Tabela3[[#This Row],[Faixa Gasto]] &amp; " | " &amp; Tabela3[[#This Row],[Faixa ticket médio]]</f>
        <v>61-75 dias | R$ 0-100 | R$ 1–25</v>
      </c>
      <c r="AZ19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7" s="36"/>
    </row>
    <row r="1918" spans="1:54" x14ac:dyDescent="0.25">
      <c r="A1918" s="61">
        <v>1917</v>
      </c>
      <c r="B1918" s="37">
        <v>23763</v>
      </c>
      <c r="C1918" s="34">
        <v>1</v>
      </c>
      <c r="D1918" s="34">
        <v>0</v>
      </c>
      <c r="E1918" s="34">
        <v>64</v>
      </c>
      <c r="F1918" s="58" t="str">
        <f>IF('Base tratada'!$E1918&lt;=15,"0-15 dias",
IF('Base tratada'!$E1918&lt;=30, "16-30 dias",
IF('Base tratada'!$E1918&lt;=45, "31-45 dias",
IF('Base tratada'!$E1918&lt;=60, "46-60 dias",
IF('Base tratada'!$E1918&lt;=75, "61-75 dias", "76-99 dias")))))</f>
        <v>61-75 dias</v>
      </c>
      <c r="G1918" s="38">
        <v>43</v>
      </c>
      <c r="H1918" s="60" t="str">
        <f>IF('Base tratada'!$G1918&lt;=29,"24–29",
IF('Base tratada'!$G1918&lt;=39,"30–39",
IF('Base tratada'!$G1918&lt;=49,"40–49",
IF('Base tratada'!$G1918&lt;=59,"50–59",
IF('Base tratada'!$G1918&lt;=69,"60–69",
"70–80")))))</f>
        <v>40–49</v>
      </c>
      <c r="I1918" s="34">
        <v>2850</v>
      </c>
      <c r="J1918" s="58" t="str">
        <f>IF('Base tratada'!$K1918=1,"Divorciado",
IF('Base tratada'!$L1918=1,"Casado",
IF('Base tratada'!$M1918=1, "Solteiro",
IF('Base tratada'!$N1918=1,"Juntos",
"Viúvo"))))</f>
        <v>Solteiro</v>
      </c>
      <c r="K1918" s="34">
        <v>0</v>
      </c>
      <c r="L1918" s="34">
        <v>0</v>
      </c>
      <c r="M1918" s="34">
        <v>1</v>
      </c>
      <c r="N1918" s="34">
        <v>0</v>
      </c>
      <c r="O1918" s="34">
        <v>0</v>
      </c>
      <c r="P1918" s="34">
        <v>0</v>
      </c>
      <c r="Q1918" s="34">
        <v>0</v>
      </c>
      <c r="R1918" s="34">
        <v>1</v>
      </c>
      <c r="S1918" s="34">
        <v>0</v>
      </c>
      <c r="T1918" s="34">
        <v>0</v>
      </c>
      <c r="U1918" s="35">
        <v>22</v>
      </c>
      <c r="V1918" s="35">
        <v>0</v>
      </c>
      <c r="W1918" s="35">
        <v>6</v>
      </c>
      <c r="X1918" s="35">
        <v>6</v>
      </c>
      <c r="Y1918" s="35">
        <v>2</v>
      </c>
      <c r="Z1918" s="35">
        <v>6</v>
      </c>
      <c r="AA1918" s="34">
        <v>1</v>
      </c>
      <c r="AB1918" s="34">
        <v>7</v>
      </c>
      <c r="AC1918" s="34">
        <v>1</v>
      </c>
      <c r="AD1918" s="34">
        <v>0</v>
      </c>
      <c r="AE1918" s="34">
        <v>3</v>
      </c>
      <c r="AF1918" s="58">
        <f>'Base tratada'!$AC1918+'Base tratada'!$AD1918+'Base tratada'!$AE1918</f>
        <v>4</v>
      </c>
      <c r="AG19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18" s="58" t="str">
        <f>IF('Base tratada'!$AC1918&gt;=MAX('Base tratada'!$AD1918,'Base tratada'!$AE1918),"Web",
IF('Base tratada'!$AD1918&gt;='Base tratada'!$AE1918,"Catalog",
"Store"))</f>
        <v>Store</v>
      </c>
      <c r="AI1918" s="59">
        <f>IF('Base tratada'!$AF1918=0,"0",'Base tratada'!$AK1918/'Base tratada'!$AF1918)</f>
        <v>9</v>
      </c>
      <c r="AJ1918" s="59" t="str">
        <f>IF('Base tratada'!$AI1918=0,"R$ 0",
IF('Base tratada'!$AI1918&lt;=25,"R$ 1–25",
IF('Base tratada'!$AI1918&lt;=50,"R$ 26–50",
"+R$ 50")))</f>
        <v>R$ 1–25</v>
      </c>
      <c r="AK1918" s="35">
        <v>36</v>
      </c>
      <c r="AL1918" s="58" t="str">
        <f>IF('Base tratada'!$AK1918&lt;=100,"R$ 0-100",
IF('Base tratada'!$AK1918&lt;=500,"R$ 101-500",
IF('Base tratada'!$AK1918&lt;=1000,"R$ 501-1000",
IF('Base tratada'!$AK1918&lt;=1500,"R$ 1001-1500",
"+R$ 1500"))))</f>
        <v>R$ 0-100</v>
      </c>
      <c r="AM1918" s="34">
        <v>0</v>
      </c>
      <c r="AN1918" s="34">
        <v>0</v>
      </c>
      <c r="AO1918" s="34">
        <v>0</v>
      </c>
      <c r="AP1918" s="34">
        <v>0</v>
      </c>
      <c r="AQ1918" s="34">
        <v>0</v>
      </c>
      <c r="AR1918" s="34">
        <v>0</v>
      </c>
      <c r="AS1918" s="34">
        <v>0</v>
      </c>
      <c r="AT1918" s="34">
        <v>3</v>
      </c>
      <c r="AU1918" s="34">
        <v>11</v>
      </c>
      <c r="AV1918" s="52">
        <v>30</v>
      </c>
      <c r="AW1918" s="57">
        <v>0</v>
      </c>
      <c r="AX1918" s="58" t="str">
        <f>IF(Tabela3[[#This Row],[Response]]=1, "Aceitou", "Não aceitou")</f>
        <v>Não aceitou</v>
      </c>
      <c r="AY1918" s="55" t="str">
        <f>Tabela3[[#This Row],[Faixa Recência]] &amp; " | " &amp; Tabela3[[#This Row],[Faixa Gasto]] &amp; " | " &amp; Tabela3[[#This Row],[Faixa ticket médio]]</f>
        <v>61-75 dias | R$ 0-100 | R$ 1–25</v>
      </c>
      <c r="AZ19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8" s="36"/>
    </row>
    <row r="1919" spans="1:54" x14ac:dyDescent="0.25">
      <c r="A1919" s="61">
        <v>1918</v>
      </c>
      <c r="B1919" s="37">
        <v>72570</v>
      </c>
      <c r="C1919" s="34">
        <v>0</v>
      </c>
      <c r="D1919" s="34">
        <v>0</v>
      </c>
      <c r="E1919" s="34">
        <v>67</v>
      </c>
      <c r="F1919" s="58" t="str">
        <f>IF('Base tratada'!$E1919&lt;=15,"0-15 dias",
IF('Base tratada'!$E1919&lt;=30, "16-30 dias",
IF('Base tratada'!$E1919&lt;=45, "31-45 dias",
IF('Base tratada'!$E1919&lt;=60, "46-60 dias",
IF('Base tratada'!$E1919&lt;=75, "61-75 dias", "76-99 dias")))))</f>
        <v>61-75 dias</v>
      </c>
      <c r="G1919" s="38">
        <v>36</v>
      </c>
      <c r="H1919" s="60" t="str">
        <f>IF('Base tratada'!$G1919&lt;=29,"24–29",
IF('Base tratada'!$G1919&lt;=39,"30–39",
IF('Base tratada'!$G1919&lt;=49,"40–49",
IF('Base tratada'!$G1919&lt;=59,"50–59",
IF('Base tratada'!$G1919&lt;=69,"60–69",
"70–80")))))</f>
        <v>30–39</v>
      </c>
      <c r="I1919" s="34">
        <v>2224</v>
      </c>
      <c r="J1919" s="58" t="str">
        <f>IF('Base tratada'!$K1919=1,"Divorciado",
IF('Base tratada'!$L1919=1,"Casado",
IF('Base tratada'!$M1919=1, "Solteiro",
IF('Base tratada'!$N1919=1,"Juntos",
"Viúvo"))))</f>
        <v>Casado</v>
      </c>
      <c r="K1919" s="34">
        <v>0</v>
      </c>
      <c r="L1919" s="34">
        <v>1</v>
      </c>
      <c r="M1919" s="34">
        <v>0</v>
      </c>
      <c r="N1919" s="34">
        <v>0</v>
      </c>
      <c r="O1919" s="34">
        <v>0</v>
      </c>
      <c r="P1919" s="34">
        <v>0</v>
      </c>
      <c r="Q1919" s="34">
        <v>0</v>
      </c>
      <c r="R1919" s="34">
        <v>1</v>
      </c>
      <c r="S1919" s="34">
        <v>0</v>
      </c>
      <c r="T1919" s="34">
        <v>0</v>
      </c>
      <c r="U1919" s="35">
        <v>274</v>
      </c>
      <c r="V1919" s="35">
        <v>83</v>
      </c>
      <c r="W1919" s="35">
        <v>216</v>
      </c>
      <c r="X1919" s="35">
        <v>151</v>
      </c>
      <c r="Y1919" s="35">
        <v>141</v>
      </c>
      <c r="Z1919" s="35">
        <v>224</v>
      </c>
      <c r="AA1919" s="34">
        <v>1</v>
      </c>
      <c r="AB1919" s="34">
        <v>1</v>
      </c>
      <c r="AC1919" s="34">
        <v>4</v>
      </c>
      <c r="AD1919" s="34">
        <v>6</v>
      </c>
      <c r="AE1919" s="34">
        <v>12</v>
      </c>
      <c r="AF1919" s="58">
        <f>'Base tratada'!$AC1919+'Base tratada'!$AD1919+'Base tratada'!$AE1919</f>
        <v>22</v>
      </c>
      <c r="AG19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19" s="58" t="str">
        <f>IF('Base tratada'!$AC1919&gt;=MAX('Base tratada'!$AD1919,'Base tratada'!$AE1919),"Web",
IF('Base tratada'!$AD1919&gt;='Base tratada'!$AE1919,"Catalog",
"Store"))</f>
        <v>Store</v>
      </c>
      <c r="AI1919" s="59">
        <f>IF('Base tratada'!$AF1919=0,"0",'Base tratada'!$AK1919/'Base tratada'!$AF1919)</f>
        <v>39.31818181818182</v>
      </c>
      <c r="AJ1919" s="59" t="str">
        <f>IF('Base tratada'!$AI1919=0,"R$ 0",
IF('Base tratada'!$AI1919&lt;=25,"R$ 1–25",
IF('Base tratada'!$AI1919&lt;=50,"R$ 26–50",
"+R$ 50")))</f>
        <v>R$ 26–50</v>
      </c>
      <c r="AK1919" s="35">
        <v>865</v>
      </c>
      <c r="AL1919" s="58" t="str">
        <f>IF('Base tratada'!$AK1919&lt;=100,"R$ 0-100",
IF('Base tratada'!$AK1919&lt;=500,"R$ 101-500",
IF('Base tratada'!$AK1919&lt;=1000,"R$ 501-1000",
IF('Base tratada'!$AK1919&lt;=1500,"R$ 1001-1500",
"+R$ 1500"))))</f>
        <v>R$ 501-1000</v>
      </c>
      <c r="AM1919" s="34">
        <v>0</v>
      </c>
      <c r="AN1919" s="34">
        <v>0</v>
      </c>
      <c r="AO1919" s="34">
        <v>0</v>
      </c>
      <c r="AP1919" s="34">
        <v>0</v>
      </c>
      <c r="AQ1919" s="34">
        <v>0</v>
      </c>
      <c r="AR1919" s="34">
        <v>0</v>
      </c>
      <c r="AS1919" s="34">
        <v>0</v>
      </c>
      <c r="AT1919" s="34">
        <v>3</v>
      </c>
      <c r="AU1919" s="34">
        <v>11</v>
      </c>
      <c r="AV1919" s="52">
        <v>641</v>
      </c>
      <c r="AW1919" s="57">
        <v>0</v>
      </c>
      <c r="AX1919" s="58" t="str">
        <f>IF(Tabela3[[#This Row],[Response]]=1, "Aceitou", "Não aceitou")</f>
        <v>Não aceitou</v>
      </c>
      <c r="AY1919" s="55" t="str">
        <f>Tabela3[[#This Row],[Faixa Recência]] &amp; " | " &amp; Tabela3[[#This Row],[Faixa Gasto]] &amp; " | " &amp; Tabela3[[#This Row],[Faixa ticket médio]]</f>
        <v>61-75 dias | R$ 501-1000 | R$ 26–50</v>
      </c>
      <c r="AZ19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19" s="36"/>
    </row>
    <row r="1920" spans="1:54" x14ac:dyDescent="0.25">
      <c r="A1920" s="61">
        <v>1919</v>
      </c>
      <c r="B1920" s="37">
        <v>34529</v>
      </c>
      <c r="C1920" s="34">
        <v>1</v>
      </c>
      <c r="D1920" s="34">
        <v>0</v>
      </c>
      <c r="E1920" s="34">
        <v>94</v>
      </c>
      <c r="F1920" s="58" t="str">
        <f>IF('Base tratada'!$E1920&lt;=15,"0-15 dias",
IF('Base tratada'!$E1920&lt;=30, "16-30 dias",
IF('Base tratada'!$E1920&lt;=45, "31-45 dias",
IF('Base tratada'!$E1920&lt;=60, "46-60 dias",
IF('Base tratada'!$E1920&lt;=75, "61-75 dias", "76-99 dias")))))</f>
        <v>76-99 dias</v>
      </c>
      <c r="G1920" s="38">
        <v>44</v>
      </c>
      <c r="H1920" s="60" t="str">
        <f>IF('Base tratada'!$G1920&lt;=29,"24–29",
IF('Base tratada'!$G1920&lt;=39,"30–39",
IF('Base tratada'!$G1920&lt;=49,"40–49",
IF('Base tratada'!$G1920&lt;=59,"50–59",
IF('Base tratada'!$G1920&lt;=69,"60–69",
"70–80")))))</f>
        <v>40–49</v>
      </c>
      <c r="I1920" s="34">
        <v>2812</v>
      </c>
      <c r="J1920" s="58" t="str">
        <f>IF('Base tratada'!$K1920=1,"Divorciado",
IF('Base tratada'!$L1920=1,"Casado",
IF('Base tratada'!$M1920=1, "Solteiro",
IF('Base tratada'!$N1920=1,"Juntos",
"Viúvo"))))</f>
        <v>Casado</v>
      </c>
      <c r="K1920" s="34">
        <v>0</v>
      </c>
      <c r="L1920" s="34">
        <v>1</v>
      </c>
      <c r="M1920" s="34">
        <v>0</v>
      </c>
      <c r="N1920" s="34">
        <v>0</v>
      </c>
      <c r="O1920" s="34">
        <v>0</v>
      </c>
      <c r="P1920" s="34">
        <v>0</v>
      </c>
      <c r="Q1920" s="34">
        <v>0</v>
      </c>
      <c r="R1920" s="34">
        <v>0</v>
      </c>
      <c r="S1920" s="34">
        <v>1</v>
      </c>
      <c r="T1920" s="34">
        <v>0</v>
      </c>
      <c r="U1920" s="35">
        <v>68</v>
      </c>
      <c r="V1920" s="35">
        <v>6</v>
      </c>
      <c r="W1920" s="35">
        <v>38</v>
      </c>
      <c r="X1920" s="35">
        <v>3</v>
      </c>
      <c r="Y1920" s="35">
        <v>6</v>
      </c>
      <c r="Z1920" s="35">
        <v>41</v>
      </c>
      <c r="AA1920" s="34">
        <v>2</v>
      </c>
      <c r="AB1920" s="34">
        <v>7</v>
      </c>
      <c r="AC1920" s="34">
        <v>2</v>
      </c>
      <c r="AD1920" s="34">
        <v>2</v>
      </c>
      <c r="AE1920" s="34">
        <v>3</v>
      </c>
      <c r="AF1920" s="58">
        <f>'Base tratada'!$AC1920+'Base tratada'!$AD1920+'Base tratada'!$AE1920</f>
        <v>7</v>
      </c>
      <c r="AG19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20" s="58" t="str">
        <f>IF('Base tratada'!$AC1920&gt;=MAX('Base tratada'!$AD1920,'Base tratada'!$AE1920),"Web",
IF('Base tratada'!$AD1920&gt;='Base tratada'!$AE1920,"Catalog",
"Store"))</f>
        <v>Store</v>
      </c>
      <c r="AI1920" s="59">
        <f>IF('Base tratada'!$AF1920=0,"0",'Base tratada'!$AK1920/'Base tratada'!$AF1920)</f>
        <v>17.285714285714285</v>
      </c>
      <c r="AJ1920" s="59" t="str">
        <f>IF('Base tratada'!$AI1920=0,"R$ 0",
IF('Base tratada'!$AI1920&lt;=25,"R$ 1–25",
IF('Base tratada'!$AI1920&lt;=50,"R$ 26–50",
"+R$ 50")))</f>
        <v>R$ 1–25</v>
      </c>
      <c r="AK1920" s="35">
        <v>121</v>
      </c>
      <c r="AL1920" s="58" t="str">
        <f>IF('Base tratada'!$AK1920&lt;=100,"R$ 0-100",
IF('Base tratada'!$AK1920&lt;=500,"R$ 101-500",
IF('Base tratada'!$AK1920&lt;=1000,"R$ 501-1000",
IF('Base tratada'!$AK1920&lt;=1500,"R$ 1001-1500",
"+R$ 1500"))))</f>
        <v>R$ 101-500</v>
      </c>
      <c r="AM1920" s="34">
        <v>0</v>
      </c>
      <c r="AN1920" s="34">
        <v>0</v>
      </c>
      <c r="AO1920" s="34">
        <v>0</v>
      </c>
      <c r="AP1920" s="34">
        <v>0</v>
      </c>
      <c r="AQ1920" s="34">
        <v>0</v>
      </c>
      <c r="AR1920" s="34">
        <v>0</v>
      </c>
      <c r="AS1920" s="34">
        <v>0</v>
      </c>
      <c r="AT1920" s="34">
        <v>3</v>
      </c>
      <c r="AU1920" s="34">
        <v>11</v>
      </c>
      <c r="AV1920" s="52">
        <v>80</v>
      </c>
      <c r="AW1920" s="57">
        <v>0</v>
      </c>
      <c r="AX1920" s="58" t="str">
        <f>IF(Tabela3[[#This Row],[Response]]=1, "Aceitou", "Não aceitou")</f>
        <v>Não aceitou</v>
      </c>
      <c r="AY1920" s="55" t="str">
        <f>Tabela3[[#This Row],[Faixa Recência]] &amp; " | " &amp; Tabela3[[#This Row],[Faixa Gasto]] &amp; " | " &amp; Tabela3[[#This Row],[Faixa ticket médio]]</f>
        <v>76-99 dias | R$ 101-500 | R$ 1–25</v>
      </c>
      <c r="AZ19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0" s="36"/>
    </row>
    <row r="1921" spans="1:54" x14ac:dyDescent="0.25">
      <c r="A1921" s="61">
        <v>1920</v>
      </c>
      <c r="B1921" s="37">
        <v>70792</v>
      </c>
      <c r="C1921" s="34">
        <v>0</v>
      </c>
      <c r="D1921" s="34">
        <v>0</v>
      </c>
      <c r="E1921" s="34">
        <v>82</v>
      </c>
      <c r="F1921" s="58" t="str">
        <f>IF('Base tratada'!$E1921&lt;=15,"0-15 dias",
IF('Base tratada'!$E1921&lt;=30, "16-30 dias",
IF('Base tratada'!$E1921&lt;=45, "31-45 dias",
IF('Base tratada'!$E1921&lt;=60, "46-60 dias",
IF('Base tratada'!$E1921&lt;=75, "61-75 dias", "76-99 dias")))))</f>
        <v>76-99 dias</v>
      </c>
      <c r="G1921" s="38">
        <v>69</v>
      </c>
      <c r="H1921" s="60" t="str">
        <f>IF('Base tratada'!$G1921&lt;=29,"24–29",
IF('Base tratada'!$G1921&lt;=39,"30–39",
IF('Base tratada'!$G1921&lt;=49,"40–49",
IF('Base tratada'!$G1921&lt;=59,"50–59",
IF('Base tratada'!$G1921&lt;=69,"60–69",
"70–80")))))</f>
        <v>60–69</v>
      </c>
      <c r="I1921" s="34">
        <v>2667</v>
      </c>
      <c r="J1921" s="58" t="str">
        <f>IF('Base tratada'!$K1921=1,"Divorciado",
IF('Base tratada'!$L1921=1,"Casado",
IF('Base tratada'!$M1921=1, "Solteiro",
IF('Base tratada'!$N1921=1,"Juntos",
"Viúvo"))))</f>
        <v>Viúvo</v>
      </c>
      <c r="K1921" s="34">
        <v>0</v>
      </c>
      <c r="L1921" s="34">
        <v>0</v>
      </c>
      <c r="M1921" s="34">
        <v>0</v>
      </c>
      <c r="N1921" s="34">
        <v>0</v>
      </c>
      <c r="O1921" s="34">
        <v>1</v>
      </c>
      <c r="P1921" s="34">
        <v>0</v>
      </c>
      <c r="Q1921" s="34">
        <v>0</v>
      </c>
      <c r="R1921" s="34">
        <v>1</v>
      </c>
      <c r="S1921" s="34">
        <v>0</v>
      </c>
      <c r="T1921" s="34">
        <v>0</v>
      </c>
      <c r="U1921" s="35">
        <v>344</v>
      </c>
      <c r="V1921" s="35">
        <v>45</v>
      </c>
      <c r="W1921" s="35">
        <v>654</v>
      </c>
      <c r="X1921" s="35">
        <v>104</v>
      </c>
      <c r="Y1921" s="35">
        <v>11</v>
      </c>
      <c r="Z1921" s="35">
        <v>114</v>
      </c>
      <c r="AA1921" s="34">
        <v>2</v>
      </c>
      <c r="AB1921" s="34">
        <v>3</v>
      </c>
      <c r="AC1921" s="34">
        <v>3</v>
      </c>
      <c r="AD1921" s="34">
        <v>4</v>
      </c>
      <c r="AE1921" s="34">
        <v>10</v>
      </c>
      <c r="AF1921" s="58">
        <f>'Base tratada'!$AC1921+'Base tratada'!$AD1921+'Base tratada'!$AE1921</f>
        <v>17</v>
      </c>
      <c r="AG19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21" s="58" t="str">
        <f>IF('Base tratada'!$AC1921&gt;=MAX('Base tratada'!$AD1921,'Base tratada'!$AE1921),"Web",
IF('Base tratada'!$AD1921&gt;='Base tratada'!$AE1921,"Catalog",
"Store"))</f>
        <v>Store</v>
      </c>
      <c r="AI1921" s="59">
        <f>IF('Base tratada'!$AF1921=0,"0",'Base tratada'!$AK1921/'Base tratada'!$AF1921)</f>
        <v>68.117647058823536</v>
      </c>
      <c r="AJ1921" s="59" t="str">
        <f>IF('Base tratada'!$AI1921=0,"R$ 0",
IF('Base tratada'!$AI1921&lt;=25,"R$ 1–25",
IF('Base tratada'!$AI1921&lt;=50,"R$ 26–50",
"+R$ 50")))</f>
        <v>+R$ 50</v>
      </c>
      <c r="AK1921" s="35">
        <v>1158</v>
      </c>
      <c r="AL1921" s="58" t="str">
        <f>IF('Base tratada'!$AK1921&lt;=100,"R$ 0-100",
IF('Base tratada'!$AK1921&lt;=500,"R$ 101-500",
IF('Base tratada'!$AK1921&lt;=1000,"R$ 501-1000",
IF('Base tratada'!$AK1921&lt;=1500,"R$ 1001-1500",
"+R$ 1500"))))</f>
        <v>R$ 1001-1500</v>
      </c>
      <c r="AM1921" s="34">
        <v>0</v>
      </c>
      <c r="AN1921" s="34">
        <v>0</v>
      </c>
      <c r="AO1921" s="34">
        <v>0</v>
      </c>
      <c r="AP1921" s="34">
        <v>0</v>
      </c>
      <c r="AQ1921" s="34">
        <v>0</v>
      </c>
      <c r="AR1921" s="34">
        <v>0</v>
      </c>
      <c r="AS1921" s="34">
        <v>0</v>
      </c>
      <c r="AT1921" s="34">
        <v>3</v>
      </c>
      <c r="AU1921" s="34">
        <v>11</v>
      </c>
      <c r="AV1921" s="52">
        <v>1044</v>
      </c>
      <c r="AW1921" s="57">
        <v>0</v>
      </c>
      <c r="AX1921" s="58" t="str">
        <f>IF(Tabela3[[#This Row],[Response]]=1, "Aceitou", "Não aceitou")</f>
        <v>Não aceitou</v>
      </c>
      <c r="AY1921" s="55" t="str">
        <f>Tabela3[[#This Row],[Faixa Recência]] &amp; " | " &amp; Tabela3[[#This Row],[Faixa Gasto]] &amp; " | " &amp; Tabela3[[#This Row],[Faixa ticket médio]]</f>
        <v>76-99 dias | R$ 1001-1500 | +R$ 50</v>
      </c>
      <c r="AZ19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1" s="36"/>
    </row>
    <row r="1922" spans="1:54" x14ac:dyDescent="0.25">
      <c r="A1922" s="61">
        <v>1921</v>
      </c>
      <c r="B1922" s="37">
        <v>63211</v>
      </c>
      <c r="C1922" s="34">
        <v>0</v>
      </c>
      <c r="D1922" s="34">
        <v>0</v>
      </c>
      <c r="E1922" s="34">
        <v>3</v>
      </c>
      <c r="F1922" s="58" t="str">
        <f>IF('Base tratada'!$E1922&lt;=15,"0-15 dias",
IF('Base tratada'!$E1922&lt;=30, "16-30 dias",
IF('Base tratada'!$E1922&lt;=45, "31-45 dias",
IF('Base tratada'!$E1922&lt;=60, "46-60 dias",
IF('Base tratada'!$E1922&lt;=75, "61-75 dias", "76-99 dias")))))</f>
        <v>0-15 dias</v>
      </c>
      <c r="G1922" s="38">
        <v>38</v>
      </c>
      <c r="H1922" s="60" t="str">
        <f>IF('Base tratada'!$G1922&lt;=29,"24–29",
IF('Base tratada'!$G1922&lt;=39,"30–39",
IF('Base tratada'!$G1922&lt;=49,"40–49",
IF('Base tratada'!$G1922&lt;=59,"50–59",
IF('Base tratada'!$G1922&lt;=69,"60–69",
"70–80")))))</f>
        <v>30–39</v>
      </c>
      <c r="I1922" s="34">
        <v>2763</v>
      </c>
      <c r="J1922" s="58" t="str">
        <f>IF('Base tratada'!$K1922=1,"Divorciado",
IF('Base tratada'!$L1922=1,"Casado",
IF('Base tratada'!$M1922=1, "Solteiro",
IF('Base tratada'!$N1922=1,"Juntos",
"Viúvo"))))</f>
        <v>Casado</v>
      </c>
      <c r="K1922" s="34">
        <v>0</v>
      </c>
      <c r="L1922" s="34">
        <v>1</v>
      </c>
      <c r="M1922" s="34">
        <v>0</v>
      </c>
      <c r="N1922" s="34">
        <v>0</v>
      </c>
      <c r="O1922" s="34">
        <v>0</v>
      </c>
      <c r="P1922" s="34">
        <v>0</v>
      </c>
      <c r="Q1922" s="34">
        <v>0</v>
      </c>
      <c r="R1922" s="34">
        <v>1</v>
      </c>
      <c r="S1922" s="34">
        <v>0</v>
      </c>
      <c r="T1922" s="34">
        <v>0</v>
      </c>
      <c r="U1922" s="35">
        <v>145</v>
      </c>
      <c r="V1922" s="35">
        <v>193</v>
      </c>
      <c r="W1922" s="35">
        <v>459</v>
      </c>
      <c r="X1922" s="35">
        <v>205</v>
      </c>
      <c r="Y1922" s="35">
        <v>26</v>
      </c>
      <c r="Z1922" s="35">
        <v>145</v>
      </c>
      <c r="AA1922" s="34">
        <v>2</v>
      </c>
      <c r="AB1922" s="34">
        <v>2</v>
      </c>
      <c r="AC1922" s="34">
        <v>3</v>
      </c>
      <c r="AD1922" s="34">
        <v>8</v>
      </c>
      <c r="AE1922" s="34">
        <v>7</v>
      </c>
      <c r="AF1922" s="58">
        <f>'Base tratada'!$AC1922+'Base tratada'!$AD1922+'Base tratada'!$AE1922</f>
        <v>18</v>
      </c>
      <c r="AG19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22" s="58" t="str">
        <f>IF('Base tratada'!$AC1922&gt;=MAX('Base tratada'!$AD1922,'Base tratada'!$AE1922),"Web",
IF('Base tratada'!$AD1922&gt;='Base tratada'!$AE1922,"Catalog",
"Store"))</f>
        <v>Catalog</v>
      </c>
      <c r="AI1922" s="59">
        <f>IF('Base tratada'!$AF1922=0,"0",'Base tratada'!$AK1922/'Base tratada'!$AF1922)</f>
        <v>57.111111111111114</v>
      </c>
      <c r="AJ1922" s="59" t="str">
        <f>IF('Base tratada'!$AI1922=0,"R$ 0",
IF('Base tratada'!$AI1922&lt;=25,"R$ 1–25",
IF('Base tratada'!$AI1922&lt;=50,"R$ 26–50",
"+R$ 50")))</f>
        <v>+R$ 50</v>
      </c>
      <c r="AK1922" s="35">
        <v>1028</v>
      </c>
      <c r="AL1922" s="58" t="str">
        <f>IF('Base tratada'!$AK1922&lt;=100,"R$ 0-100",
IF('Base tratada'!$AK1922&lt;=500,"R$ 101-500",
IF('Base tratada'!$AK1922&lt;=1000,"R$ 501-1000",
IF('Base tratada'!$AK1922&lt;=1500,"R$ 1001-1500",
"+R$ 1500"))))</f>
        <v>R$ 1001-1500</v>
      </c>
      <c r="AM1922" s="34">
        <v>0</v>
      </c>
      <c r="AN1922" s="34">
        <v>0</v>
      </c>
      <c r="AO1922" s="34">
        <v>0</v>
      </c>
      <c r="AP1922" s="34">
        <v>0</v>
      </c>
      <c r="AQ1922" s="34">
        <v>0</v>
      </c>
      <c r="AR1922" s="34">
        <v>0</v>
      </c>
      <c r="AS1922" s="34">
        <v>0</v>
      </c>
      <c r="AT1922" s="34">
        <v>3</v>
      </c>
      <c r="AU1922" s="34">
        <v>11</v>
      </c>
      <c r="AV1922" s="52">
        <v>883</v>
      </c>
      <c r="AW1922" s="57">
        <v>1</v>
      </c>
      <c r="AX1922" s="58" t="str">
        <f>IF(Tabela3[[#This Row],[Response]]=1, "Aceitou", "Não aceitou")</f>
        <v>Aceitou</v>
      </c>
      <c r="AY1922" s="55" t="str">
        <f>Tabela3[[#This Row],[Faixa Recência]] &amp; " | " &amp; Tabela3[[#This Row],[Faixa Gasto]] &amp; " | " &amp; Tabela3[[#This Row],[Faixa ticket médio]]</f>
        <v>0-15 dias | R$ 1001-1500 | +R$ 50</v>
      </c>
      <c r="AZ19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22" s="36"/>
    </row>
    <row r="1923" spans="1:54" x14ac:dyDescent="0.25">
      <c r="A1923" s="61">
        <v>1922</v>
      </c>
      <c r="B1923" s="37">
        <v>83891</v>
      </c>
      <c r="C1923" s="34">
        <v>0</v>
      </c>
      <c r="D1923" s="34">
        <v>1</v>
      </c>
      <c r="E1923" s="34">
        <v>24</v>
      </c>
      <c r="F1923" s="58" t="str">
        <f>IF('Base tratada'!$E1923&lt;=15,"0-15 dias",
IF('Base tratada'!$E1923&lt;=30, "16-30 dias",
IF('Base tratada'!$E1923&lt;=45, "31-45 dias",
IF('Base tratada'!$E1923&lt;=60, "46-60 dias",
IF('Base tratada'!$E1923&lt;=75, "61-75 dias", "76-99 dias")))))</f>
        <v>16-30 dias</v>
      </c>
      <c r="G1923" s="38">
        <v>46</v>
      </c>
      <c r="H1923" s="60" t="str">
        <f>IF('Base tratada'!$G1923&lt;=29,"24–29",
IF('Base tratada'!$G1923&lt;=39,"30–39",
IF('Base tratada'!$G1923&lt;=49,"40–49",
IF('Base tratada'!$G1923&lt;=59,"50–59",
IF('Base tratada'!$G1923&lt;=69,"60–69",
"70–80")))))</f>
        <v>40–49</v>
      </c>
      <c r="I1923" s="34">
        <v>2168</v>
      </c>
      <c r="J1923" s="58" t="str">
        <f>IF('Base tratada'!$K1923=1,"Divorciado",
IF('Base tratada'!$L1923=1,"Casado",
IF('Base tratada'!$M1923=1, "Solteiro",
IF('Base tratada'!$N1923=1,"Juntos",
"Viúvo"))))</f>
        <v>Casado</v>
      </c>
      <c r="K1923" s="34">
        <v>0</v>
      </c>
      <c r="L1923" s="34">
        <v>1</v>
      </c>
      <c r="M1923" s="34">
        <v>0</v>
      </c>
      <c r="N1923" s="34">
        <v>0</v>
      </c>
      <c r="O1923" s="34">
        <v>0</v>
      </c>
      <c r="P1923" s="34">
        <v>0</v>
      </c>
      <c r="Q1923" s="34">
        <v>0</v>
      </c>
      <c r="R1923" s="34">
        <v>0</v>
      </c>
      <c r="S1923" s="34">
        <v>1</v>
      </c>
      <c r="T1923" s="34">
        <v>0</v>
      </c>
      <c r="U1923" s="35">
        <v>217</v>
      </c>
      <c r="V1923" s="35">
        <v>38</v>
      </c>
      <c r="W1923" s="35">
        <v>350</v>
      </c>
      <c r="X1923" s="35">
        <v>111</v>
      </c>
      <c r="Y1923" s="35">
        <v>85</v>
      </c>
      <c r="Z1923" s="35">
        <v>15</v>
      </c>
      <c r="AA1923" s="34">
        <v>1</v>
      </c>
      <c r="AB1923" s="34">
        <v>1</v>
      </c>
      <c r="AC1923" s="34">
        <v>4</v>
      </c>
      <c r="AD1923" s="34">
        <v>7</v>
      </c>
      <c r="AE1923" s="34">
        <v>10</v>
      </c>
      <c r="AF1923" s="58">
        <f>'Base tratada'!$AC1923+'Base tratada'!$AD1923+'Base tratada'!$AE1923</f>
        <v>21</v>
      </c>
      <c r="AG19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23" s="58" t="str">
        <f>IF('Base tratada'!$AC1923&gt;=MAX('Base tratada'!$AD1923,'Base tratada'!$AE1923),"Web",
IF('Base tratada'!$AD1923&gt;='Base tratada'!$AE1923,"Catalog",
"Store"))</f>
        <v>Store</v>
      </c>
      <c r="AI1923" s="59">
        <f>IF('Base tratada'!$AF1923=0,"0",'Base tratada'!$AK1923/'Base tratada'!$AF1923)</f>
        <v>38.142857142857146</v>
      </c>
      <c r="AJ1923" s="59" t="str">
        <f>IF('Base tratada'!$AI1923=0,"R$ 0",
IF('Base tratada'!$AI1923&lt;=25,"R$ 1–25",
IF('Base tratada'!$AI1923&lt;=50,"R$ 26–50",
"+R$ 50")))</f>
        <v>R$ 26–50</v>
      </c>
      <c r="AK1923" s="35">
        <v>801</v>
      </c>
      <c r="AL1923" s="58" t="str">
        <f>IF('Base tratada'!$AK1923&lt;=100,"R$ 0-100",
IF('Base tratada'!$AK1923&lt;=500,"R$ 101-500",
IF('Base tratada'!$AK1923&lt;=1000,"R$ 501-1000",
IF('Base tratada'!$AK1923&lt;=1500,"R$ 1001-1500",
"+R$ 1500"))))</f>
        <v>R$ 501-1000</v>
      </c>
      <c r="AM1923" s="34">
        <v>0</v>
      </c>
      <c r="AN1923" s="34">
        <v>0</v>
      </c>
      <c r="AO1923" s="34">
        <v>0</v>
      </c>
      <c r="AP1923" s="34">
        <v>0</v>
      </c>
      <c r="AQ1923" s="34">
        <v>0</v>
      </c>
      <c r="AR1923" s="34">
        <v>0</v>
      </c>
      <c r="AS1923" s="34">
        <v>0</v>
      </c>
      <c r="AT1923" s="34">
        <v>3</v>
      </c>
      <c r="AU1923" s="34">
        <v>11</v>
      </c>
      <c r="AV1923" s="52">
        <v>786</v>
      </c>
      <c r="AW1923" s="57">
        <v>0</v>
      </c>
      <c r="AX1923" s="58" t="str">
        <f>IF(Tabela3[[#This Row],[Response]]=1, "Aceitou", "Não aceitou")</f>
        <v>Não aceitou</v>
      </c>
      <c r="AY1923" s="55" t="str">
        <f>Tabela3[[#This Row],[Faixa Recência]] &amp; " | " &amp; Tabela3[[#This Row],[Faixa Gasto]] &amp; " | " &amp; Tabela3[[#This Row],[Faixa ticket médio]]</f>
        <v>16-30 dias | R$ 501-1000 | R$ 26–50</v>
      </c>
      <c r="AZ19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3" s="36"/>
    </row>
    <row r="1924" spans="1:54" x14ac:dyDescent="0.25">
      <c r="A1924" s="61">
        <v>1923</v>
      </c>
      <c r="B1924" s="37">
        <v>36065</v>
      </c>
      <c r="C1924" s="34">
        <v>1</v>
      </c>
      <c r="D1924" s="34">
        <v>1</v>
      </c>
      <c r="E1924" s="34">
        <v>54</v>
      </c>
      <c r="F1924" s="58" t="str">
        <f>IF('Base tratada'!$E1924&lt;=15,"0-15 dias",
IF('Base tratada'!$E1924&lt;=30, "16-30 dias",
IF('Base tratada'!$E1924&lt;=45, "31-45 dias",
IF('Base tratada'!$E1924&lt;=60, "46-60 dias",
IF('Base tratada'!$E1924&lt;=75, "61-75 dias", "76-99 dias")))))</f>
        <v>46-60 dias</v>
      </c>
      <c r="G1924" s="38">
        <v>52</v>
      </c>
      <c r="H1924" s="60" t="str">
        <f>IF('Base tratada'!$G1924&lt;=29,"24–29",
IF('Base tratada'!$G1924&lt;=39,"30–39",
IF('Base tratada'!$G1924&lt;=49,"40–49",
IF('Base tratada'!$G1924&lt;=59,"50–59",
IF('Base tratada'!$G1924&lt;=69,"60–69",
"70–80")))))</f>
        <v>50–59</v>
      </c>
      <c r="I1924" s="34">
        <v>2614</v>
      </c>
      <c r="J1924" s="58" t="str">
        <f>IF('Base tratada'!$K1924=1,"Divorciado",
IF('Base tratada'!$L1924=1,"Casado",
IF('Base tratada'!$M1924=1, "Solteiro",
IF('Base tratada'!$N1924=1,"Juntos",
"Viúvo"))))</f>
        <v>Solteiro</v>
      </c>
      <c r="K1924" s="34">
        <v>0</v>
      </c>
      <c r="L1924" s="34">
        <v>0</v>
      </c>
      <c r="M1924" s="34">
        <v>1</v>
      </c>
      <c r="N1924" s="34">
        <v>0</v>
      </c>
      <c r="O1924" s="34">
        <v>0</v>
      </c>
      <c r="P1924" s="34">
        <v>0</v>
      </c>
      <c r="Q1924" s="34">
        <v>0</v>
      </c>
      <c r="R1924" s="34">
        <v>1</v>
      </c>
      <c r="S1924" s="34">
        <v>0</v>
      </c>
      <c r="T1924" s="34">
        <v>0</v>
      </c>
      <c r="U1924" s="35">
        <v>18</v>
      </c>
      <c r="V1924" s="35">
        <v>7</v>
      </c>
      <c r="W1924" s="35">
        <v>34</v>
      </c>
      <c r="X1924" s="35">
        <v>10</v>
      </c>
      <c r="Y1924" s="35">
        <v>2</v>
      </c>
      <c r="Z1924" s="35">
        <v>3</v>
      </c>
      <c r="AA1924" s="34">
        <v>3</v>
      </c>
      <c r="AB1924" s="34">
        <v>8</v>
      </c>
      <c r="AC1924" s="34">
        <v>3</v>
      </c>
      <c r="AD1924" s="34">
        <v>0</v>
      </c>
      <c r="AE1924" s="34">
        <v>3</v>
      </c>
      <c r="AF1924" s="58">
        <f>'Base tratada'!$AC1924+'Base tratada'!$AD1924+'Base tratada'!$AE1924</f>
        <v>6</v>
      </c>
      <c r="AG19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24" s="58" t="str">
        <f>IF('Base tratada'!$AC1924&gt;=MAX('Base tratada'!$AD1924,'Base tratada'!$AE1924),"Web",
IF('Base tratada'!$AD1924&gt;='Base tratada'!$AE1924,"Catalog",
"Store"))</f>
        <v>Web</v>
      </c>
      <c r="AI1924" s="59">
        <f>IF('Base tratada'!$AF1924=0,"0",'Base tratada'!$AK1924/'Base tratada'!$AF1924)</f>
        <v>11.833333333333334</v>
      </c>
      <c r="AJ1924" s="59" t="str">
        <f>IF('Base tratada'!$AI1924=0,"R$ 0",
IF('Base tratada'!$AI1924&lt;=25,"R$ 1–25",
IF('Base tratada'!$AI1924&lt;=50,"R$ 26–50",
"+R$ 50")))</f>
        <v>R$ 1–25</v>
      </c>
      <c r="AK1924" s="35">
        <v>71</v>
      </c>
      <c r="AL1924" s="58" t="str">
        <f>IF('Base tratada'!$AK1924&lt;=100,"R$ 0-100",
IF('Base tratada'!$AK1924&lt;=500,"R$ 101-500",
IF('Base tratada'!$AK1924&lt;=1000,"R$ 501-1000",
IF('Base tratada'!$AK1924&lt;=1500,"R$ 1001-1500",
"+R$ 1500"))))</f>
        <v>R$ 0-100</v>
      </c>
      <c r="AM1924" s="34">
        <v>0</v>
      </c>
      <c r="AN1924" s="34">
        <v>0</v>
      </c>
      <c r="AO1924" s="34">
        <v>0</v>
      </c>
      <c r="AP1924" s="34">
        <v>0</v>
      </c>
      <c r="AQ1924" s="34">
        <v>0</v>
      </c>
      <c r="AR1924" s="34">
        <v>0</v>
      </c>
      <c r="AS1924" s="34">
        <v>0</v>
      </c>
      <c r="AT1924" s="34">
        <v>3</v>
      </c>
      <c r="AU1924" s="34">
        <v>11</v>
      </c>
      <c r="AV1924" s="52">
        <v>68</v>
      </c>
      <c r="AW1924" s="57">
        <v>0</v>
      </c>
      <c r="AX1924" s="58" t="str">
        <f>IF(Tabela3[[#This Row],[Response]]=1, "Aceitou", "Não aceitou")</f>
        <v>Não aceitou</v>
      </c>
      <c r="AY1924" s="55" t="str">
        <f>Tabela3[[#This Row],[Faixa Recência]] &amp; " | " &amp; Tabela3[[#This Row],[Faixa Gasto]] &amp; " | " &amp; Tabela3[[#This Row],[Faixa ticket médio]]</f>
        <v>46-60 dias | R$ 0-100 | R$ 1–25</v>
      </c>
      <c r="AZ19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4" s="36"/>
    </row>
    <row r="1925" spans="1:54" x14ac:dyDescent="0.25">
      <c r="A1925" s="61">
        <v>1924</v>
      </c>
      <c r="B1925" s="37">
        <v>39898</v>
      </c>
      <c r="C1925" s="34">
        <v>0</v>
      </c>
      <c r="D1925" s="34">
        <v>1</v>
      </c>
      <c r="E1925" s="34">
        <v>20</v>
      </c>
      <c r="F1925" s="58" t="str">
        <f>IF('Base tratada'!$E1925&lt;=15,"0-15 dias",
IF('Base tratada'!$E1925&lt;=30, "16-30 dias",
IF('Base tratada'!$E1925&lt;=45, "31-45 dias",
IF('Base tratada'!$E1925&lt;=60, "46-60 dias",
IF('Base tratada'!$E1925&lt;=75, "61-75 dias", "76-99 dias")))))</f>
        <v>16-30 dias</v>
      </c>
      <c r="G1925" s="38">
        <v>66</v>
      </c>
      <c r="H1925" s="60" t="str">
        <f>IF('Base tratada'!$G1925&lt;=29,"24–29",
IF('Base tratada'!$G1925&lt;=39,"30–39",
IF('Base tratada'!$G1925&lt;=49,"40–49",
IF('Base tratada'!$G1925&lt;=59,"50–59",
IF('Base tratada'!$G1925&lt;=69,"60–69",
"70–80")))))</f>
        <v>60–69</v>
      </c>
      <c r="I1925" s="34">
        <v>2661</v>
      </c>
      <c r="J1925" s="58" t="str">
        <f>IF('Base tratada'!$K1925=1,"Divorciado",
IF('Base tratada'!$L1925=1,"Casado",
IF('Base tratada'!$M1925=1, "Solteiro",
IF('Base tratada'!$N1925=1,"Juntos",
"Viúvo"))))</f>
        <v>Juntos</v>
      </c>
      <c r="K1925" s="34">
        <v>0</v>
      </c>
      <c r="L1925" s="34">
        <v>0</v>
      </c>
      <c r="M1925" s="34">
        <v>0</v>
      </c>
      <c r="N1925" s="34">
        <v>1</v>
      </c>
      <c r="O1925" s="34">
        <v>0</v>
      </c>
      <c r="P1925" s="34">
        <v>0</v>
      </c>
      <c r="Q1925" s="34">
        <v>0</v>
      </c>
      <c r="R1925" s="34">
        <v>1</v>
      </c>
      <c r="S1925" s="34">
        <v>0</v>
      </c>
      <c r="T1925" s="34">
        <v>0</v>
      </c>
      <c r="U1925" s="35">
        <v>69</v>
      </c>
      <c r="V1925" s="35">
        <v>8</v>
      </c>
      <c r="W1925" s="35">
        <v>26</v>
      </c>
      <c r="X1925" s="35">
        <v>12</v>
      </c>
      <c r="Y1925" s="35">
        <v>7</v>
      </c>
      <c r="Z1925" s="35">
        <v>12</v>
      </c>
      <c r="AA1925" s="34">
        <v>2</v>
      </c>
      <c r="AB1925" s="34">
        <v>7</v>
      </c>
      <c r="AC1925" s="34">
        <v>3</v>
      </c>
      <c r="AD1925" s="34">
        <v>0</v>
      </c>
      <c r="AE1925" s="34">
        <v>4</v>
      </c>
      <c r="AF1925" s="58">
        <f>'Base tratada'!$AC1925+'Base tratada'!$AD1925+'Base tratada'!$AE1925</f>
        <v>7</v>
      </c>
      <c r="AG19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25" s="58" t="str">
        <f>IF('Base tratada'!$AC1925&gt;=MAX('Base tratada'!$AD1925,'Base tratada'!$AE1925),"Web",
IF('Base tratada'!$AD1925&gt;='Base tratada'!$AE1925,"Catalog",
"Store"))</f>
        <v>Store</v>
      </c>
      <c r="AI1925" s="59">
        <f>IF('Base tratada'!$AF1925=0,"0",'Base tratada'!$AK1925/'Base tratada'!$AF1925)</f>
        <v>17.428571428571427</v>
      </c>
      <c r="AJ1925" s="59" t="str">
        <f>IF('Base tratada'!$AI1925=0,"R$ 0",
IF('Base tratada'!$AI1925&lt;=25,"R$ 1–25",
IF('Base tratada'!$AI1925&lt;=50,"R$ 26–50",
"+R$ 50")))</f>
        <v>R$ 1–25</v>
      </c>
      <c r="AK1925" s="35">
        <v>122</v>
      </c>
      <c r="AL1925" s="58" t="str">
        <f>IF('Base tratada'!$AK1925&lt;=100,"R$ 0-100",
IF('Base tratada'!$AK1925&lt;=500,"R$ 101-500",
IF('Base tratada'!$AK1925&lt;=1000,"R$ 501-1000",
IF('Base tratada'!$AK1925&lt;=1500,"R$ 1001-1500",
"+R$ 1500"))))</f>
        <v>R$ 101-500</v>
      </c>
      <c r="AM1925" s="34">
        <v>0</v>
      </c>
      <c r="AN1925" s="34">
        <v>0</v>
      </c>
      <c r="AO1925" s="34">
        <v>0</v>
      </c>
      <c r="AP1925" s="34">
        <v>0</v>
      </c>
      <c r="AQ1925" s="34">
        <v>0</v>
      </c>
      <c r="AR1925" s="34">
        <v>0</v>
      </c>
      <c r="AS1925" s="34">
        <v>0</v>
      </c>
      <c r="AT1925" s="34">
        <v>3</v>
      </c>
      <c r="AU1925" s="34">
        <v>11</v>
      </c>
      <c r="AV1925" s="52">
        <v>110</v>
      </c>
      <c r="AW1925" s="57">
        <v>0</v>
      </c>
      <c r="AX1925" s="58" t="str">
        <f>IF(Tabela3[[#This Row],[Response]]=1, "Aceitou", "Não aceitou")</f>
        <v>Não aceitou</v>
      </c>
      <c r="AY1925" s="55" t="str">
        <f>Tabela3[[#This Row],[Faixa Recência]] &amp; " | " &amp; Tabela3[[#This Row],[Faixa Gasto]] &amp; " | " &amp; Tabela3[[#This Row],[Faixa ticket médio]]</f>
        <v>16-30 dias | R$ 101-500 | R$ 1–25</v>
      </c>
      <c r="AZ19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5" s="36"/>
    </row>
    <row r="1926" spans="1:54" x14ac:dyDescent="0.25">
      <c r="A1926" s="61">
        <v>1925</v>
      </c>
      <c r="B1926" s="37">
        <v>51141</v>
      </c>
      <c r="C1926" s="34">
        <v>0</v>
      </c>
      <c r="D1926" s="34">
        <v>0</v>
      </c>
      <c r="E1926" s="34">
        <v>96</v>
      </c>
      <c r="F1926" s="58" t="str">
        <f>IF('Base tratada'!$E1926&lt;=15,"0-15 dias",
IF('Base tratada'!$E1926&lt;=30, "16-30 dias",
IF('Base tratada'!$E1926&lt;=45, "31-45 dias",
IF('Base tratada'!$E1926&lt;=60, "46-60 dias",
IF('Base tratada'!$E1926&lt;=75, "61-75 dias", "76-99 dias")))))</f>
        <v>76-99 dias</v>
      </c>
      <c r="G1926" s="38">
        <v>80</v>
      </c>
      <c r="H1926" s="60" t="str">
        <f>IF('Base tratada'!$G1926&lt;=29,"24–29",
IF('Base tratada'!$G1926&lt;=39,"30–39",
IF('Base tratada'!$G1926&lt;=49,"40–49",
IF('Base tratada'!$G1926&lt;=59,"50–59",
IF('Base tratada'!$G1926&lt;=69,"60–69",
"70–80")))))</f>
        <v>70–80</v>
      </c>
      <c r="I1926" s="34">
        <v>2515</v>
      </c>
      <c r="J1926" s="58" t="str">
        <f>IF('Base tratada'!$K1926=1,"Divorciado",
IF('Base tratada'!$L1926=1,"Casado",
IF('Base tratada'!$M1926=1, "Solteiro",
IF('Base tratada'!$N1926=1,"Juntos",
"Viúvo"))))</f>
        <v>Solteiro</v>
      </c>
      <c r="K1926" s="34">
        <v>0</v>
      </c>
      <c r="L1926" s="34">
        <v>0</v>
      </c>
      <c r="M1926" s="34">
        <v>1</v>
      </c>
      <c r="N1926" s="34">
        <v>0</v>
      </c>
      <c r="O1926" s="34">
        <v>0</v>
      </c>
      <c r="P1926" s="34">
        <v>0</v>
      </c>
      <c r="Q1926" s="34">
        <v>0</v>
      </c>
      <c r="R1926" s="34">
        <v>0</v>
      </c>
      <c r="S1926" s="34">
        <v>0</v>
      </c>
      <c r="T1926" s="34">
        <v>1</v>
      </c>
      <c r="U1926" s="35">
        <v>144</v>
      </c>
      <c r="V1926" s="35">
        <v>0</v>
      </c>
      <c r="W1926" s="35">
        <v>7</v>
      </c>
      <c r="X1926" s="35">
        <v>0</v>
      </c>
      <c r="Y1926" s="35">
        <v>0</v>
      </c>
      <c r="Z1926" s="35">
        <v>6</v>
      </c>
      <c r="AA1926" s="34">
        <v>1</v>
      </c>
      <c r="AB1926" s="34">
        <v>5</v>
      </c>
      <c r="AC1926" s="34">
        <v>3</v>
      </c>
      <c r="AD1926" s="34">
        <v>1</v>
      </c>
      <c r="AE1926" s="34">
        <v>4</v>
      </c>
      <c r="AF1926" s="58">
        <f>'Base tratada'!$AC1926+'Base tratada'!$AD1926+'Base tratada'!$AE1926</f>
        <v>8</v>
      </c>
      <c r="AG19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26" s="58" t="str">
        <f>IF('Base tratada'!$AC1926&gt;=MAX('Base tratada'!$AD1926,'Base tratada'!$AE1926),"Web",
IF('Base tratada'!$AD1926&gt;='Base tratada'!$AE1926,"Catalog",
"Store"))</f>
        <v>Store</v>
      </c>
      <c r="AI1926" s="59">
        <f>IF('Base tratada'!$AF1926=0,"0",'Base tratada'!$AK1926/'Base tratada'!$AF1926)</f>
        <v>18.875</v>
      </c>
      <c r="AJ1926" s="59" t="str">
        <f>IF('Base tratada'!$AI1926=0,"R$ 0",
IF('Base tratada'!$AI1926&lt;=25,"R$ 1–25",
IF('Base tratada'!$AI1926&lt;=50,"R$ 26–50",
"+R$ 50")))</f>
        <v>R$ 1–25</v>
      </c>
      <c r="AK1926" s="35">
        <v>151</v>
      </c>
      <c r="AL1926" s="58" t="str">
        <f>IF('Base tratada'!$AK1926&lt;=100,"R$ 0-100",
IF('Base tratada'!$AK1926&lt;=500,"R$ 101-500",
IF('Base tratada'!$AK1926&lt;=1000,"R$ 501-1000",
IF('Base tratada'!$AK1926&lt;=1500,"R$ 1001-1500",
"+R$ 1500"))))</f>
        <v>R$ 101-500</v>
      </c>
      <c r="AM1926" s="34">
        <v>0</v>
      </c>
      <c r="AN1926" s="34">
        <v>0</v>
      </c>
      <c r="AO1926" s="34">
        <v>0</v>
      </c>
      <c r="AP1926" s="34">
        <v>0</v>
      </c>
      <c r="AQ1926" s="34">
        <v>0</v>
      </c>
      <c r="AR1926" s="34">
        <v>0</v>
      </c>
      <c r="AS1926" s="34">
        <v>0</v>
      </c>
      <c r="AT1926" s="34">
        <v>3</v>
      </c>
      <c r="AU1926" s="34">
        <v>11</v>
      </c>
      <c r="AV1926" s="52">
        <v>145</v>
      </c>
      <c r="AW1926" s="57">
        <v>0</v>
      </c>
      <c r="AX1926" s="58" t="str">
        <f>IF(Tabela3[[#This Row],[Response]]=1, "Aceitou", "Não aceitou")</f>
        <v>Não aceitou</v>
      </c>
      <c r="AY1926" s="55" t="str">
        <f>Tabela3[[#This Row],[Faixa Recência]] &amp; " | " &amp; Tabela3[[#This Row],[Faixa Gasto]] &amp; " | " &amp; Tabela3[[#This Row],[Faixa ticket médio]]</f>
        <v>76-99 dias | R$ 101-500 | R$ 1–25</v>
      </c>
      <c r="AZ19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6" s="36"/>
    </row>
    <row r="1927" spans="1:54" x14ac:dyDescent="0.25">
      <c r="A1927" s="61">
        <v>1926</v>
      </c>
      <c r="B1927" s="37">
        <v>56939</v>
      </c>
      <c r="C1927" s="34">
        <v>0</v>
      </c>
      <c r="D1927" s="34">
        <v>1</v>
      </c>
      <c r="E1927" s="34">
        <v>19</v>
      </c>
      <c r="F1927" s="58" t="str">
        <f>IF('Base tratada'!$E1927&lt;=15,"0-15 dias",
IF('Base tratada'!$E1927&lt;=30, "16-30 dias",
IF('Base tratada'!$E1927&lt;=45, "31-45 dias",
IF('Base tratada'!$E1927&lt;=60, "46-60 dias",
IF('Base tratada'!$E1927&lt;=75, "61-75 dias", "76-99 dias")))))</f>
        <v>16-30 dias</v>
      </c>
      <c r="G1927" s="38">
        <v>44</v>
      </c>
      <c r="H1927" s="60" t="str">
        <f>IF('Base tratada'!$G1927&lt;=29,"24–29",
IF('Base tratada'!$G1927&lt;=39,"30–39",
IF('Base tratada'!$G1927&lt;=49,"40–49",
IF('Base tratada'!$G1927&lt;=59,"50–59",
IF('Base tratada'!$G1927&lt;=69,"60–69",
"70–80")))))</f>
        <v>40–49</v>
      </c>
      <c r="I1927" s="34">
        <v>2443</v>
      </c>
      <c r="J1927" s="58" t="str">
        <f>IF('Base tratada'!$K1927=1,"Divorciado",
IF('Base tratada'!$L1927=1,"Casado",
IF('Base tratada'!$M1927=1, "Solteiro",
IF('Base tratada'!$N1927=1,"Juntos",
"Viúvo"))))</f>
        <v>Casado</v>
      </c>
      <c r="K1927" s="34">
        <v>0</v>
      </c>
      <c r="L1927" s="34">
        <v>1</v>
      </c>
      <c r="M1927" s="34">
        <v>0</v>
      </c>
      <c r="N1927" s="34">
        <v>0</v>
      </c>
      <c r="O1927" s="34">
        <v>0</v>
      </c>
      <c r="P1927" s="34">
        <v>0</v>
      </c>
      <c r="Q1927" s="34">
        <v>0</v>
      </c>
      <c r="R1927" s="34">
        <v>1</v>
      </c>
      <c r="S1927" s="34">
        <v>0</v>
      </c>
      <c r="T1927" s="34">
        <v>0</v>
      </c>
      <c r="U1927" s="35">
        <v>256</v>
      </c>
      <c r="V1927" s="35">
        <v>34</v>
      </c>
      <c r="W1927" s="35">
        <v>103</v>
      </c>
      <c r="X1927" s="35">
        <v>90</v>
      </c>
      <c r="Y1927" s="35">
        <v>29</v>
      </c>
      <c r="Z1927" s="35">
        <v>49</v>
      </c>
      <c r="AA1927" s="34">
        <v>2</v>
      </c>
      <c r="AB1927" s="34">
        <v>3</v>
      </c>
      <c r="AC1927" s="34">
        <v>3</v>
      </c>
      <c r="AD1927" s="34">
        <v>3</v>
      </c>
      <c r="AE1927" s="34">
        <v>10</v>
      </c>
      <c r="AF1927" s="58">
        <f>'Base tratada'!$AC1927+'Base tratada'!$AD1927+'Base tratada'!$AE1927</f>
        <v>16</v>
      </c>
      <c r="AG19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27" s="58" t="str">
        <f>IF('Base tratada'!$AC1927&gt;=MAX('Base tratada'!$AD1927,'Base tratada'!$AE1927),"Web",
IF('Base tratada'!$AD1927&gt;='Base tratada'!$AE1927,"Catalog",
"Store"))</f>
        <v>Store</v>
      </c>
      <c r="AI1927" s="59">
        <f>IF('Base tratada'!$AF1927=0,"0",'Base tratada'!$AK1927/'Base tratada'!$AF1927)</f>
        <v>32</v>
      </c>
      <c r="AJ1927" s="59" t="str">
        <f>IF('Base tratada'!$AI1927=0,"R$ 0",
IF('Base tratada'!$AI1927&lt;=25,"R$ 1–25",
IF('Base tratada'!$AI1927&lt;=50,"R$ 26–50",
"+R$ 50")))</f>
        <v>R$ 26–50</v>
      </c>
      <c r="AK1927" s="35">
        <v>512</v>
      </c>
      <c r="AL1927" s="58" t="str">
        <f>IF('Base tratada'!$AK1927&lt;=100,"R$ 0-100",
IF('Base tratada'!$AK1927&lt;=500,"R$ 101-500",
IF('Base tratada'!$AK1927&lt;=1000,"R$ 501-1000",
IF('Base tratada'!$AK1927&lt;=1500,"R$ 1001-1500",
"+R$ 1500"))))</f>
        <v>R$ 501-1000</v>
      </c>
      <c r="AM1927" s="34">
        <v>0</v>
      </c>
      <c r="AN1927" s="34">
        <v>0</v>
      </c>
      <c r="AO1927" s="34">
        <v>0</v>
      </c>
      <c r="AP1927" s="34">
        <v>0</v>
      </c>
      <c r="AQ1927" s="34">
        <v>0</v>
      </c>
      <c r="AR1927" s="34">
        <v>0</v>
      </c>
      <c r="AS1927" s="34">
        <v>0</v>
      </c>
      <c r="AT1927" s="34">
        <v>3</v>
      </c>
      <c r="AU1927" s="34">
        <v>11</v>
      </c>
      <c r="AV1927" s="52">
        <v>463</v>
      </c>
      <c r="AW1927" s="57">
        <v>0</v>
      </c>
      <c r="AX1927" s="58" t="str">
        <f>IF(Tabela3[[#This Row],[Response]]=1, "Aceitou", "Não aceitou")</f>
        <v>Não aceitou</v>
      </c>
      <c r="AY1927" s="55" t="str">
        <f>Tabela3[[#This Row],[Faixa Recência]] &amp; " | " &amp; Tabela3[[#This Row],[Faixa Gasto]] &amp; " | " &amp; Tabela3[[#This Row],[Faixa ticket médio]]</f>
        <v>16-30 dias | R$ 501-1000 | R$ 26–50</v>
      </c>
      <c r="AZ19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7" s="36"/>
    </row>
    <row r="1928" spans="1:54" x14ac:dyDescent="0.25">
      <c r="A1928" s="61">
        <v>1927</v>
      </c>
      <c r="B1928" s="37">
        <v>80872</v>
      </c>
      <c r="C1928" s="34">
        <v>0</v>
      </c>
      <c r="D1928" s="34">
        <v>0</v>
      </c>
      <c r="E1928" s="34">
        <v>60</v>
      </c>
      <c r="F1928" s="58" t="str">
        <f>IF('Base tratada'!$E1928&lt;=15,"0-15 dias",
IF('Base tratada'!$E1928&lt;=30, "16-30 dias",
IF('Base tratada'!$E1928&lt;=45, "31-45 dias",
IF('Base tratada'!$E1928&lt;=60, "46-60 dias",
IF('Base tratada'!$E1928&lt;=75, "61-75 dias", "76-99 dias")))))</f>
        <v>46-60 dias</v>
      </c>
      <c r="G1928" s="38">
        <v>69</v>
      </c>
      <c r="H1928" s="60" t="str">
        <f>IF('Base tratada'!$G1928&lt;=29,"24–29",
IF('Base tratada'!$G1928&lt;=39,"30–39",
IF('Base tratada'!$G1928&lt;=49,"40–49",
IF('Base tratada'!$G1928&lt;=59,"50–59",
IF('Base tratada'!$G1928&lt;=69,"60–69",
"70–80")))))</f>
        <v>60–69</v>
      </c>
      <c r="I1928" s="34">
        <v>2207</v>
      </c>
      <c r="J1928" s="58" t="str">
        <f>IF('Base tratada'!$K1928=1,"Divorciado",
IF('Base tratada'!$L1928=1,"Casado",
IF('Base tratada'!$M1928=1, "Solteiro",
IF('Base tratada'!$N1928=1,"Juntos",
"Viúvo"))))</f>
        <v>Solteiro</v>
      </c>
      <c r="K1928" s="34">
        <v>0</v>
      </c>
      <c r="L1928" s="34">
        <v>0</v>
      </c>
      <c r="M1928" s="34">
        <v>1</v>
      </c>
      <c r="N1928" s="34">
        <v>0</v>
      </c>
      <c r="O1928" s="34">
        <v>0</v>
      </c>
      <c r="P1928" s="34">
        <v>0</v>
      </c>
      <c r="Q1928" s="34">
        <v>0</v>
      </c>
      <c r="R1928" s="34">
        <v>1</v>
      </c>
      <c r="S1928" s="34">
        <v>0</v>
      </c>
      <c r="T1928" s="34">
        <v>0</v>
      </c>
      <c r="U1928" s="35">
        <v>483</v>
      </c>
      <c r="V1928" s="35">
        <v>72</v>
      </c>
      <c r="W1928" s="35">
        <v>567</v>
      </c>
      <c r="X1928" s="35">
        <v>94</v>
      </c>
      <c r="Y1928" s="35">
        <v>12</v>
      </c>
      <c r="Z1928" s="35">
        <v>108</v>
      </c>
      <c r="AA1928" s="34">
        <v>1</v>
      </c>
      <c r="AB1928" s="34">
        <v>1</v>
      </c>
      <c r="AC1928" s="34">
        <v>4</v>
      </c>
      <c r="AD1928" s="34">
        <v>4</v>
      </c>
      <c r="AE1928" s="34">
        <v>10</v>
      </c>
      <c r="AF1928" s="58">
        <f>'Base tratada'!$AC1928+'Base tratada'!$AD1928+'Base tratada'!$AE1928</f>
        <v>18</v>
      </c>
      <c r="AG19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28" s="58" t="str">
        <f>IF('Base tratada'!$AC1928&gt;=MAX('Base tratada'!$AD1928,'Base tratada'!$AE1928),"Web",
IF('Base tratada'!$AD1928&gt;='Base tratada'!$AE1928,"Catalog",
"Store"))</f>
        <v>Store</v>
      </c>
      <c r="AI1928" s="59">
        <f>IF('Base tratada'!$AF1928=0,"0",'Base tratada'!$AK1928/'Base tratada'!$AF1928)</f>
        <v>68.222222222222229</v>
      </c>
      <c r="AJ1928" s="59" t="str">
        <f>IF('Base tratada'!$AI1928=0,"R$ 0",
IF('Base tratada'!$AI1928&lt;=25,"R$ 1–25",
IF('Base tratada'!$AI1928&lt;=50,"R$ 26–50",
"+R$ 50")))</f>
        <v>+R$ 50</v>
      </c>
      <c r="AK1928" s="35">
        <v>1228</v>
      </c>
      <c r="AL1928" s="58" t="str">
        <f>IF('Base tratada'!$AK1928&lt;=100,"R$ 0-100",
IF('Base tratada'!$AK1928&lt;=500,"R$ 101-500",
IF('Base tratada'!$AK1928&lt;=1000,"R$ 501-1000",
IF('Base tratada'!$AK1928&lt;=1500,"R$ 1001-1500",
"+R$ 1500"))))</f>
        <v>R$ 1001-1500</v>
      </c>
      <c r="AM1928" s="34">
        <v>0</v>
      </c>
      <c r="AN1928" s="34">
        <v>0</v>
      </c>
      <c r="AO1928" s="34">
        <v>0</v>
      </c>
      <c r="AP1928" s="34">
        <v>0</v>
      </c>
      <c r="AQ1928" s="34">
        <v>0</v>
      </c>
      <c r="AR1928" s="34">
        <v>0</v>
      </c>
      <c r="AS1928" s="34">
        <v>0</v>
      </c>
      <c r="AT1928" s="34">
        <v>3</v>
      </c>
      <c r="AU1928" s="34">
        <v>11</v>
      </c>
      <c r="AV1928" s="52">
        <v>1120</v>
      </c>
      <c r="AW1928" s="57">
        <v>0</v>
      </c>
      <c r="AX1928" s="58" t="str">
        <f>IF(Tabela3[[#This Row],[Response]]=1, "Aceitou", "Não aceitou")</f>
        <v>Não aceitou</v>
      </c>
      <c r="AY1928" s="55" t="str">
        <f>Tabela3[[#This Row],[Faixa Recência]] &amp; " | " &amp; Tabela3[[#This Row],[Faixa Gasto]] &amp; " | " &amp; Tabela3[[#This Row],[Faixa ticket médio]]</f>
        <v>46-60 dias | R$ 1001-1500 | +R$ 50</v>
      </c>
      <c r="AZ19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28" s="36"/>
    </row>
    <row r="1929" spans="1:54" x14ac:dyDescent="0.25">
      <c r="A1929" s="61">
        <v>1928</v>
      </c>
      <c r="B1929" s="37">
        <v>72335</v>
      </c>
      <c r="C1929" s="34">
        <v>0</v>
      </c>
      <c r="D1929" s="34">
        <v>0</v>
      </c>
      <c r="E1929" s="34">
        <v>2</v>
      </c>
      <c r="F1929" s="58" t="str">
        <f>IF('Base tratada'!$E1929&lt;=15,"0-15 dias",
IF('Base tratada'!$E1929&lt;=30, "16-30 dias",
IF('Base tratada'!$E1929&lt;=45, "31-45 dias",
IF('Base tratada'!$E1929&lt;=60, "46-60 dias",
IF('Base tratada'!$E1929&lt;=75, "61-75 dias", "76-99 dias")))))</f>
        <v>0-15 dias</v>
      </c>
      <c r="G1929" s="38">
        <v>44</v>
      </c>
      <c r="H1929" s="60" t="str">
        <f>IF('Base tratada'!$G1929&lt;=29,"24–29",
IF('Base tratada'!$G1929&lt;=39,"30–39",
IF('Base tratada'!$G1929&lt;=49,"40–49",
IF('Base tratada'!$G1929&lt;=59,"50–59",
IF('Base tratada'!$G1929&lt;=69,"60–69",
"70–80")))))</f>
        <v>40–49</v>
      </c>
      <c r="I1929" s="34">
        <v>2844</v>
      </c>
      <c r="J1929" s="58" t="str">
        <f>IF('Base tratada'!$K1929=1,"Divorciado",
IF('Base tratada'!$L1929=1,"Casado",
IF('Base tratada'!$M1929=1, "Solteiro",
IF('Base tratada'!$N1929=1,"Juntos",
"Viúvo"))))</f>
        <v>Juntos</v>
      </c>
      <c r="K1929" s="34">
        <v>0</v>
      </c>
      <c r="L1929" s="34">
        <v>0</v>
      </c>
      <c r="M1929" s="34">
        <v>0</v>
      </c>
      <c r="N1929" s="34">
        <v>1</v>
      </c>
      <c r="O1929" s="34">
        <v>0</v>
      </c>
      <c r="P1929" s="34">
        <v>0</v>
      </c>
      <c r="Q1929" s="34">
        <v>0</v>
      </c>
      <c r="R1929" s="34">
        <v>0</v>
      </c>
      <c r="S1929" s="34">
        <v>0</v>
      </c>
      <c r="T1929" s="34">
        <v>1</v>
      </c>
      <c r="U1929" s="35">
        <v>1285</v>
      </c>
      <c r="V1929" s="35">
        <v>105</v>
      </c>
      <c r="W1929" s="35">
        <v>653</v>
      </c>
      <c r="X1929" s="35">
        <v>28</v>
      </c>
      <c r="Y1929" s="35">
        <v>21</v>
      </c>
      <c r="Z1929" s="35">
        <v>0</v>
      </c>
      <c r="AA1929" s="34">
        <v>1</v>
      </c>
      <c r="AB1929" s="34">
        <v>8</v>
      </c>
      <c r="AC1929" s="34">
        <v>10</v>
      </c>
      <c r="AD1929" s="34">
        <v>4</v>
      </c>
      <c r="AE1929" s="34">
        <v>8</v>
      </c>
      <c r="AF1929" s="58">
        <f>'Base tratada'!$AC1929+'Base tratada'!$AD1929+'Base tratada'!$AE1929</f>
        <v>22</v>
      </c>
      <c r="AG19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29" s="58" t="str">
        <f>IF('Base tratada'!$AC1929&gt;=MAX('Base tratada'!$AD1929,'Base tratada'!$AE1929),"Web",
IF('Base tratada'!$AD1929&gt;='Base tratada'!$AE1929,"Catalog",
"Store"))</f>
        <v>Web</v>
      </c>
      <c r="AI1929" s="59">
        <f>IF('Base tratada'!$AF1929=0,"0",'Base tratada'!$AK1929/'Base tratada'!$AF1929)</f>
        <v>95.090909090909093</v>
      </c>
      <c r="AJ1929" s="59" t="str">
        <f>IF('Base tratada'!$AI1929=0,"R$ 0",
IF('Base tratada'!$AI1929&lt;=25,"R$ 1–25",
IF('Base tratada'!$AI1929&lt;=50,"R$ 26–50",
"+R$ 50")))</f>
        <v>+R$ 50</v>
      </c>
      <c r="AK1929" s="35">
        <v>2092</v>
      </c>
      <c r="AL1929" s="58" t="str">
        <f>IF('Base tratada'!$AK1929&lt;=100,"R$ 0-100",
IF('Base tratada'!$AK1929&lt;=500,"R$ 101-500",
IF('Base tratada'!$AK1929&lt;=1000,"R$ 501-1000",
IF('Base tratada'!$AK1929&lt;=1500,"R$ 1001-1500",
"+R$ 1500"))))</f>
        <v>+R$ 1500</v>
      </c>
      <c r="AM1929" s="34">
        <v>0</v>
      </c>
      <c r="AN1929" s="34">
        <v>0</v>
      </c>
      <c r="AO1929" s="34">
        <v>0</v>
      </c>
      <c r="AP1929" s="34">
        <v>0</v>
      </c>
      <c r="AQ1929" s="34">
        <v>0</v>
      </c>
      <c r="AR1929" s="34">
        <v>0</v>
      </c>
      <c r="AS1929" s="34">
        <v>0</v>
      </c>
      <c r="AT1929" s="34">
        <v>3</v>
      </c>
      <c r="AU1929" s="34">
        <v>11</v>
      </c>
      <c r="AV1929" s="52">
        <v>2092</v>
      </c>
      <c r="AW1929" s="57">
        <v>1</v>
      </c>
      <c r="AX1929" s="58" t="str">
        <f>IF(Tabela3[[#This Row],[Response]]=1, "Aceitou", "Não aceitou")</f>
        <v>Aceitou</v>
      </c>
      <c r="AY1929" s="55" t="str">
        <f>Tabela3[[#This Row],[Faixa Recência]] &amp; " | " &amp; Tabela3[[#This Row],[Faixa Gasto]] &amp; " | " &amp; Tabela3[[#This Row],[Faixa ticket médio]]</f>
        <v>0-15 dias | +R$ 1500 | +R$ 50</v>
      </c>
      <c r="AZ19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29" s="36"/>
    </row>
    <row r="1930" spans="1:54" x14ac:dyDescent="0.25">
      <c r="A1930" s="61">
        <v>1929</v>
      </c>
      <c r="B1930" s="37">
        <v>61798</v>
      </c>
      <c r="C1930" s="34">
        <v>0</v>
      </c>
      <c r="D1930" s="34">
        <v>0</v>
      </c>
      <c r="E1930" s="34">
        <v>13</v>
      </c>
      <c r="F1930" s="58" t="str">
        <f>IF('Base tratada'!$E1930&lt;=15,"0-15 dias",
IF('Base tratada'!$E1930&lt;=30, "16-30 dias",
IF('Base tratada'!$E1930&lt;=45, "31-45 dias",
IF('Base tratada'!$E1930&lt;=60, "46-60 dias",
IF('Base tratada'!$E1930&lt;=75, "61-75 dias", "76-99 dias")))))</f>
        <v>0-15 dias</v>
      </c>
      <c r="G1930" s="38">
        <v>56</v>
      </c>
      <c r="H1930" s="60" t="str">
        <f>IF('Base tratada'!$G1930&lt;=29,"24–29",
IF('Base tratada'!$G1930&lt;=39,"30–39",
IF('Base tratada'!$G1930&lt;=49,"40–49",
IF('Base tratada'!$G1930&lt;=59,"50–59",
IF('Base tratada'!$G1930&lt;=69,"60–69",
"70–80")))))</f>
        <v>50–59</v>
      </c>
      <c r="I1930" s="34">
        <v>2377</v>
      </c>
      <c r="J1930" s="58" t="str">
        <f>IF('Base tratada'!$K1930=1,"Divorciado",
IF('Base tratada'!$L1930=1,"Casado",
IF('Base tratada'!$M1930=1, "Solteiro",
IF('Base tratada'!$N1930=1,"Juntos",
"Viúvo"))))</f>
        <v>Solteiro</v>
      </c>
      <c r="K1930" s="34">
        <v>0</v>
      </c>
      <c r="L1930" s="34">
        <v>0</v>
      </c>
      <c r="M1930" s="34">
        <v>1</v>
      </c>
      <c r="N1930" s="34">
        <v>0</v>
      </c>
      <c r="O1930" s="34">
        <v>0</v>
      </c>
      <c r="P1930" s="34">
        <v>0</v>
      </c>
      <c r="Q1930" s="34">
        <v>0</v>
      </c>
      <c r="R1930" s="34">
        <v>0</v>
      </c>
      <c r="S1930" s="34">
        <v>0</v>
      </c>
      <c r="T1930" s="34">
        <v>1</v>
      </c>
      <c r="U1930" s="35">
        <v>338</v>
      </c>
      <c r="V1930" s="35">
        <v>4</v>
      </c>
      <c r="W1930" s="35">
        <v>89</v>
      </c>
      <c r="X1930" s="35">
        <v>11</v>
      </c>
      <c r="Y1930" s="35">
        <v>8</v>
      </c>
      <c r="Z1930" s="35">
        <v>13</v>
      </c>
      <c r="AA1930" s="34">
        <v>1</v>
      </c>
      <c r="AB1930" s="34">
        <v>4</v>
      </c>
      <c r="AC1930" s="34">
        <v>4</v>
      </c>
      <c r="AD1930" s="34">
        <v>2</v>
      </c>
      <c r="AE1930" s="34">
        <v>9</v>
      </c>
      <c r="AF1930" s="58">
        <f>'Base tratada'!$AC1930+'Base tratada'!$AD1930+'Base tratada'!$AE1930</f>
        <v>15</v>
      </c>
      <c r="AG19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30" s="58" t="str">
        <f>IF('Base tratada'!$AC1930&gt;=MAX('Base tratada'!$AD1930,'Base tratada'!$AE1930),"Web",
IF('Base tratada'!$AD1930&gt;='Base tratada'!$AE1930,"Catalog",
"Store"))</f>
        <v>Store</v>
      </c>
      <c r="AI1930" s="59">
        <f>IF('Base tratada'!$AF1930=0,"0",'Base tratada'!$AK1930/'Base tratada'!$AF1930)</f>
        <v>30</v>
      </c>
      <c r="AJ1930" s="59" t="str">
        <f>IF('Base tratada'!$AI1930=0,"R$ 0",
IF('Base tratada'!$AI1930&lt;=25,"R$ 1–25",
IF('Base tratada'!$AI1930&lt;=50,"R$ 26–50",
"+R$ 50")))</f>
        <v>R$ 26–50</v>
      </c>
      <c r="AK1930" s="35">
        <v>450</v>
      </c>
      <c r="AL1930" s="58" t="str">
        <f>IF('Base tratada'!$AK1930&lt;=100,"R$ 0-100",
IF('Base tratada'!$AK1930&lt;=500,"R$ 101-500",
IF('Base tratada'!$AK1930&lt;=1000,"R$ 501-1000",
IF('Base tratada'!$AK1930&lt;=1500,"R$ 1001-1500",
"+R$ 1500"))))</f>
        <v>R$ 101-500</v>
      </c>
      <c r="AM1930" s="34">
        <v>0</v>
      </c>
      <c r="AN1930" s="34">
        <v>0</v>
      </c>
      <c r="AO1930" s="34">
        <v>0</v>
      </c>
      <c r="AP1930" s="34">
        <v>0</v>
      </c>
      <c r="AQ1930" s="34">
        <v>0</v>
      </c>
      <c r="AR1930" s="34">
        <v>0</v>
      </c>
      <c r="AS1930" s="34">
        <v>0</v>
      </c>
      <c r="AT1930" s="34">
        <v>3</v>
      </c>
      <c r="AU1930" s="34">
        <v>11</v>
      </c>
      <c r="AV1930" s="52">
        <v>437</v>
      </c>
      <c r="AW1930" s="57">
        <v>0</v>
      </c>
      <c r="AX1930" s="58" t="str">
        <f>IF(Tabela3[[#This Row],[Response]]=1, "Aceitou", "Não aceitou")</f>
        <v>Não aceitou</v>
      </c>
      <c r="AY1930" s="55" t="str">
        <f>Tabela3[[#This Row],[Faixa Recência]] &amp; " | " &amp; Tabela3[[#This Row],[Faixa Gasto]] &amp; " | " &amp; Tabela3[[#This Row],[Faixa ticket médio]]</f>
        <v>0-15 dias | R$ 101-500 | R$ 26–50</v>
      </c>
      <c r="AZ19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0" s="36"/>
    </row>
    <row r="1931" spans="1:54" x14ac:dyDescent="0.25">
      <c r="A1931" s="61">
        <v>1930</v>
      </c>
      <c r="B1931" s="37">
        <v>76842</v>
      </c>
      <c r="C1931" s="34">
        <v>0</v>
      </c>
      <c r="D1931" s="34">
        <v>0</v>
      </c>
      <c r="E1931" s="34">
        <v>37</v>
      </c>
      <c r="F1931" s="58" t="str">
        <f>IF('Base tratada'!$E1931&lt;=15,"0-15 dias",
IF('Base tratada'!$E1931&lt;=30, "16-30 dias",
IF('Base tratada'!$E1931&lt;=45, "31-45 dias",
IF('Base tratada'!$E1931&lt;=60, "46-60 dias",
IF('Base tratada'!$E1931&lt;=75, "61-75 dias", "76-99 dias")))))</f>
        <v>31-45 dias</v>
      </c>
      <c r="G1931" s="38">
        <v>70</v>
      </c>
      <c r="H1931" s="60" t="str">
        <f>IF('Base tratada'!$G1931&lt;=29,"24–29",
IF('Base tratada'!$G1931&lt;=39,"30–39",
IF('Base tratada'!$G1931&lt;=49,"40–49",
IF('Base tratada'!$G1931&lt;=59,"50–59",
IF('Base tratada'!$G1931&lt;=69,"60–69",
"70–80")))))</f>
        <v>70–80</v>
      </c>
      <c r="I1931" s="34">
        <v>2216</v>
      </c>
      <c r="J1931" s="58" t="str">
        <f>IF('Base tratada'!$K1931=1,"Divorciado",
IF('Base tratada'!$L1931=1,"Casado",
IF('Base tratada'!$M1931=1, "Solteiro",
IF('Base tratada'!$N1931=1,"Juntos",
"Viúvo"))))</f>
        <v>Viúvo</v>
      </c>
      <c r="K1931" s="34">
        <v>0</v>
      </c>
      <c r="L1931" s="34">
        <v>0</v>
      </c>
      <c r="M1931" s="34">
        <v>0</v>
      </c>
      <c r="N1931" s="34">
        <v>0</v>
      </c>
      <c r="O1931" s="34">
        <v>1</v>
      </c>
      <c r="P1931" s="34">
        <v>0</v>
      </c>
      <c r="Q1931" s="34">
        <v>0</v>
      </c>
      <c r="R1931" s="34">
        <v>0</v>
      </c>
      <c r="S1931" s="34">
        <v>0</v>
      </c>
      <c r="T1931" s="34">
        <v>1</v>
      </c>
      <c r="U1931" s="35">
        <v>605</v>
      </c>
      <c r="V1931" s="35">
        <v>10</v>
      </c>
      <c r="W1931" s="35">
        <v>345</v>
      </c>
      <c r="X1931" s="35">
        <v>84</v>
      </c>
      <c r="Y1931" s="35">
        <v>54</v>
      </c>
      <c r="Z1931" s="35">
        <v>32</v>
      </c>
      <c r="AA1931" s="34">
        <v>1</v>
      </c>
      <c r="AB1931" s="34">
        <v>0</v>
      </c>
      <c r="AC1931" s="34">
        <v>1</v>
      </c>
      <c r="AD1931" s="34">
        <v>8</v>
      </c>
      <c r="AE1931" s="34">
        <v>7</v>
      </c>
      <c r="AF1931" s="58">
        <f>'Base tratada'!$AC1931+'Base tratada'!$AD1931+'Base tratada'!$AE1931</f>
        <v>16</v>
      </c>
      <c r="AG19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31" s="58" t="str">
        <f>IF('Base tratada'!$AC1931&gt;=MAX('Base tratada'!$AD1931,'Base tratada'!$AE1931),"Web",
IF('Base tratada'!$AD1931&gt;='Base tratada'!$AE1931,"Catalog",
"Store"))</f>
        <v>Catalog</v>
      </c>
      <c r="AI1931" s="59">
        <f>IF('Base tratada'!$AF1931=0,"0",'Base tratada'!$AK1931/'Base tratada'!$AF1931)</f>
        <v>68.625</v>
      </c>
      <c r="AJ1931" s="59" t="str">
        <f>IF('Base tratada'!$AI1931=0,"R$ 0",
IF('Base tratada'!$AI1931&lt;=25,"R$ 1–25",
IF('Base tratada'!$AI1931&lt;=50,"R$ 26–50",
"+R$ 50")))</f>
        <v>+R$ 50</v>
      </c>
      <c r="AK1931" s="35">
        <v>1098</v>
      </c>
      <c r="AL1931" s="58" t="str">
        <f>IF('Base tratada'!$AK1931&lt;=100,"R$ 0-100",
IF('Base tratada'!$AK1931&lt;=500,"R$ 101-500",
IF('Base tratada'!$AK1931&lt;=1000,"R$ 501-1000",
IF('Base tratada'!$AK1931&lt;=1500,"R$ 1001-1500",
"+R$ 1500"))))</f>
        <v>R$ 1001-1500</v>
      </c>
      <c r="AM1931" s="34">
        <v>0</v>
      </c>
      <c r="AN1931" s="34">
        <v>0</v>
      </c>
      <c r="AO1931" s="34">
        <v>0</v>
      </c>
      <c r="AP1931" s="34">
        <v>0</v>
      </c>
      <c r="AQ1931" s="34">
        <v>0</v>
      </c>
      <c r="AR1931" s="34">
        <v>0</v>
      </c>
      <c r="AS1931" s="34">
        <v>0</v>
      </c>
      <c r="AT1931" s="34">
        <v>3</v>
      </c>
      <c r="AU1931" s="34">
        <v>11</v>
      </c>
      <c r="AV1931" s="52">
        <v>1066</v>
      </c>
      <c r="AW1931" s="57">
        <v>0</v>
      </c>
      <c r="AX1931" s="58" t="str">
        <f>IF(Tabela3[[#This Row],[Response]]=1, "Aceitou", "Não aceitou")</f>
        <v>Não aceitou</v>
      </c>
      <c r="AY1931" s="55" t="str">
        <f>Tabela3[[#This Row],[Faixa Recência]] &amp; " | " &amp; Tabela3[[#This Row],[Faixa Gasto]] &amp; " | " &amp; Tabela3[[#This Row],[Faixa ticket médio]]</f>
        <v>31-45 dias | R$ 1001-1500 | +R$ 50</v>
      </c>
      <c r="AZ19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31" s="36"/>
    </row>
    <row r="1932" spans="1:54" x14ac:dyDescent="0.25">
      <c r="A1932" s="61">
        <v>1931</v>
      </c>
      <c r="B1932" s="37">
        <v>29478</v>
      </c>
      <c r="C1932" s="34">
        <v>1</v>
      </c>
      <c r="D1932" s="34">
        <v>0</v>
      </c>
      <c r="E1932" s="34">
        <v>59</v>
      </c>
      <c r="F1932" s="58" t="str">
        <f>IF('Base tratada'!$E1932&lt;=15,"0-15 dias",
IF('Base tratada'!$E1932&lt;=30, "16-30 dias",
IF('Base tratada'!$E1932&lt;=45, "31-45 dias",
IF('Base tratada'!$E1932&lt;=60, "46-60 dias",
IF('Base tratada'!$E1932&lt;=75, "61-75 dias", "76-99 dias")))))</f>
        <v>46-60 dias</v>
      </c>
      <c r="G1932" s="38">
        <v>44</v>
      </c>
      <c r="H1932" s="60" t="str">
        <f>IF('Base tratada'!$G1932&lt;=29,"24–29",
IF('Base tratada'!$G1932&lt;=39,"30–39",
IF('Base tratada'!$G1932&lt;=49,"40–49",
IF('Base tratada'!$G1932&lt;=59,"50–59",
IF('Base tratada'!$G1932&lt;=69,"60–69",
"70–80")))))</f>
        <v>40–49</v>
      </c>
      <c r="I1932" s="34">
        <v>2322</v>
      </c>
      <c r="J1932" s="58" t="str">
        <f>IF('Base tratada'!$K1932=1,"Divorciado",
IF('Base tratada'!$L1932=1,"Casado",
IF('Base tratada'!$M1932=1, "Solteiro",
IF('Base tratada'!$N1932=1,"Juntos",
"Viúvo"))))</f>
        <v>Juntos</v>
      </c>
      <c r="K1932" s="34">
        <v>0</v>
      </c>
      <c r="L1932" s="34">
        <v>0</v>
      </c>
      <c r="M1932" s="34">
        <v>0</v>
      </c>
      <c r="N1932" s="34">
        <v>1</v>
      </c>
      <c r="O1932" s="34">
        <v>0</v>
      </c>
      <c r="P1932" s="34">
        <v>0</v>
      </c>
      <c r="Q1932" s="34">
        <v>0</v>
      </c>
      <c r="R1932" s="34">
        <v>1</v>
      </c>
      <c r="S1932" s="34">
        <v>0</v>
      </c>
      <c r="T1932" s="34">
        <v>0</v>
      </c>
      <c r="U1932" s="35">
        <v>8</v>
      </c>
      <c r="V1932" s="35">
        <v>0</v>
      </c>
      <c r="W1932" s="35">
        <v>7</v>
      </c>
      <c r="X1932" s="35">
        <v>3</v>
      </c>
      <c r="Y1932" s="35">
        <v>1</v>
      </c>
      <c r="Z1932" s="35">
        <v>1</v>
      </c>
      <c r="AA1932" s="34">
        <v>1</v>
      </c>
      <c r="AB1932" s="34">
        <v>6</v>
      </c>
      <c r="AC1932" s="34">
        <v>1</v>
      </c>
      <c r="AD1932" s="34">
        <v>0</v>
      </c>
      <c r="AE1932" s="34">
        <v>3</v>
      </c>
      <c r="AF1932" s="58">
        <f>'Base tratada'!$AC1932+'Base tratada'!$AD1932+'Base tratada'!$AE1932</f>
        <v>4</v>
      </c>
      <c r="AG19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32" s="58" t="str">
        <f>IF('Base tratada'!$AC1932&gt;=MAX('Base tratada'!$AD1932,'Base tratada'!$AE1932),"Web",
IF('Base tratada'!$AD1932&gt;='Base tratada'!$AE1932,"Catalog",
"Store"))</f>
        <v>Store</v>
      </c>
      <c r="AI1932" s="59">
        <f>IF('Base tratada'!$AF1932=0,"0",'Base tratada'!$AK1932/'Base tratada'!$AF1932)</f>
        <v>4.75</v>
      </c>
      <c r="AJ1932" s="59" t="str">
        <f>IF('Base tratada'!$AI1932=0,"R$ 0",
IF('Base tratada'!$AI1932&lt;=25,"R$ 1–25",
IF('Base tratada'!$AI1932&lt;=50,"R$ 26–50",
"+R$ 50")))</f>
        <v>R$ 1–25</v>
      </c>
      <c r="AK1932" s="35">
        <v>19</v>
      </c>
      <c r="AL1932" s="58" t="str">
        <f>IF('Base tratada'!$AK1932&lt;=100,"R$ 0-100",
IF('Base tratada'!$AK1932&lt;=500,"R$ 101-500",
IF('Base tratada'!$AK1932&lt;=1000,"R$ 501-1000",
IF('Base tratada'!$AK1932&lt;=1500,"R$ 1001-1500",
"+R$ 1500"))))</f>
        <v>R$ 0-100</v>
      </c>
      <c r="AM1932" s="34">
        <v>0</v>
      </c>
      <c r="AN1932" s="34">
        <v>0</v>
      </c>
      <c r="AO1932" s="34">
        <v>0</v>
      </c>
      <c r="AP1932" s="34">
        <v>0</v>
      </c>
      <c r="AQ1932" s="34">
        <v>0</v>
      </c>
      <c r="AR1932" s="34">
        <v>0</v>
      </c>
      <c r="AS1932" s="34">
        <v>0</v>
      </c>
      <c r="AT1932" s="34">
        <v>3</v>
      </c>
      <c r="AU1932" s="34">
        <v>11</v>
      </c>
      <c r="AV1932" s="52">
        <v>18</v>
      </c>
      <c r="AW1932" s="57">
        <v>0</v>
      </c>
      <c r="AX1932" s="58" t="str">
        <f>IF(Tabela3[[#This Row],[Response]]=1, "Aceitou", "Não aceitou")</f>
        <v>Não aceitou</v>
      </c>
      <c r="AY1932" s="55" t="str">
        <f>Tabela3[[#This Row],[Faixa Recência]] &amp; " | " &amp; Tabela3[[#This Row],[Faixa Gasto]] &amp; " | " &amp; Tabela3[[#This Row],[Faixa ticket médio]]</f>
        <v>46-60 dias | R$ 0-100 | R$ 1–25</v>
      </c>
      <c r="AZ19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2" s="36"/>
    </row>
    <row r="1933" spans="1:54" x14ac:dyDescent="0.25">
      <c r="A1933" s="61">
        <v>1932</v>
      </c>
      <c r="B1933" s="37">
        <v>46998</v>
      </c>
      <c r="C1933" s="34">
        <v>0</v>
      </c>
      <c r="D1933" s="34">
        <v>1</v>
      </c>
      <c r="E1933" s="34">
        <v>55</v>
      </c>
      <c r="F1933" s="58" t="str">
        <f>IF('Base tratada'!$E1933&lt;=15,"0-15 dias",
IF('Base tratada'!$E1933&lt;=30, "16-30 dias",
IF('Base tratada'!$E1933&lt;=45, "31-45 dias",
IF('Base tratada'!$E1933&lt;=60, "46-60 dias",
IF('Base tratada'!$E1933&lt;=75, "61-75 dias", "76-99 dias")))))</f>
        <v>46-60 dias</v>
      </c>
      <c r="G1933" s="38">
        <v>64</v>
      </c>
      <c r="H1933" s="60" t="str">
        <f>IF('Base tratada'!$G1933&lt;=29,"24–29",
IF('Base tratada'!$G1933&lt;=39,"30–39",
IF('Base tratada'!$G1933&lt;=49,"40–49",
IF('Base tratada'!$G1933&lt;=59,"50–59",
IF('Base tratada'!$G1933&lt;=69,"60–69",
"70–80")))))</f>
        <v>60–69</v>
      </c>
      <c r="I1933" s="34">
        <v>2774</v>
      </c>
      <c r="J1933" s="58" t="str">
        <f>IF('Base tratada'!$K1933=1,"Divorciado",
IF('Base tratada'!$L1933=1,"Casado",
IF('Base tratada'!$M1933=1, "Solteiro",
IF('Base tratada'!$N1933=1,"Juntos",
"Viúvo"))))</f>
        <v>Solteiro</v>
      </c>
      <c r="K1933" s="34">
        <v>0</v>
      </c>
      <c r="L1933" s="34">
        <v>0</v>
      </c>
      <c r="M1933" s="34">
        <v>1</v>
      </c>
      <c r="N1933" s="34">
        <v>0</v>
      </c>
      <c r="O1933" s="34">
        <v>0</v>
      </c>
      <c r="P1933" s="34">
        <v>0</v>
      </c>
      <c r="Q1933" s="34">
        <v>0</v>
      </c>
      <c r="R1933" s="34">
        <v>1</v>
      </c>
      <c r="S1933" s="34">
        <v>0</v>
      </c>
      <c r="T1933" s="34">
        <v>0</v>
      </c>
      <c r="U1933" s="35">
        <v>172</v>
      </c>
      <c r="V1933" s="35">
        <v>41</v>
      </c>
      <c r="W1933" s="35">
        <v>86</v>
      </c>
      <c r="X1933" s="35">
        <v>45</v>
      </c>
      <c r="Y1933" s="35">
        <v>6</v>
      </c>
      <c r="Z1933" s="35">
        <v>27</v>
      </c>
      <c r="AA1933" s="34">
        <v>5</v>
      </c>
      <c r="AB1933" s="34">
        <v>7</v>
      </c>
      <c r="AC1933" s="34">
        <v>5</v>
      </c>
      <c r="AD1933" s="34">
        <v>3</v>
      </c>
      <c r="AE1933" s="34">
        <v>5</v>
      </c>
      <c r="AF1933" s="58">
        <f>'Base tratada'!$AC1933+'Base tratada'!$AD1933+'Base tratada'!$AE1933</f>
        <v>13</v>
      </c>
      <c r="AG19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33" s="58" t="str">
        <f>IF('Base tratada'!$AC1933&gt;=MAX('Base tratada'!$AD1933,'Base tratada'!$AE1933),"Web",
IF('Base tratada'!$AD1933&gt;='Base tratada'!$AE1933,"Catalog",
"Store"))</f>
        <v>Web</v>
      </c>
      <c r="AI1933" s="59">
        <f>IF('Base tratada'!$AF1933=0,"0",'Base tratada'!$AK1933/'Base tratada'!$AF1933)</f>
        <v>26.923076923076923</v>
      </c>
      <c r="AJ1933" s="59" t="str">
        <f>IF('Base tratada'!$AI1933=0,"R$ 0",
IF('Base tratada'!$AI1933&lt;=25,"R$ 1–25",
IF('Base tratada'!$AI1933&lt;=50,"R$ 26–50",
"+R$ 50")))</f>
        <v>R$ 26–50</v>
      </c>
      <c r="AK1933" s="35">
        <v>350</v>
      </c>
      <c r="AL1933" s="58" t="str">
        <f>IF('Base tratada'!$AK1933&lt;=100,"R$ 0-100",
IF('Base tratada'!$AK1933&lt;=500,"R$ 101-500",
IF('Base tratada'!$AK1933&lt;=1000,"R$ 501-1000",
IF('Base tratada'!$AK1933&lt;=1500,"R$ 1001-1500",
"+R$ 1500"))))</f>
        <v>R$ 101-500</v>
      </c>
      <c r="AM1933" s="34">
        <v>0</v>
      </c>
      <c r="AN1933" s="34">
        <v>0</v>
      </c>
      <c r="AO1933" s="34">
        <v>1</v>
      </c>
      <c r="AP1933" s="34">
        <v>0</v>
      </c>
      <c r="AQ1933" s="34">
        <v>0</v>
      </c>
      <c r="AR1933" s="34">
        <v>1</v>
      </c>
      <c r="AS1933" s="34">
        <v>0</v>
      </c>
      <c r="AT1933" s="34">
        <v>3</v>
      </c>
      <c r="AU1933" s="34">
        <v>11</v>
      </c>
      <c r="AV1933" s="52">
        <v>323</v>
      </c>
      <c r="AW1933" s="57">
        <v>0</v>
      </c>
      <c r="AX1933" s="58" t="str">
        <f>IF(Tabela3[[#This Row],[Response]]=1, "Aceitou", "Não aceitou")</f>
        <v>Não aceitou</v>
      </c>
      <c r="AY1933" s="55" t="str">
        <f>Tabela3[[#This Row],[Faixa Recência]] &amp; " | " &amp; Tabela3[[#This Row],[Faixa Gasto]] &amp; " | " &amp; Tabela3[[#This Row],[Faixa ticket médio]]</f>
        <v>46-60 dias | R$ 101-500 | R$ 26–50</v>
      </c>
      <c r="AZ19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3" s="36"/>
    </row>
    <row r="1934" spans="1:54" x14ac:dyDescent="0.25">
      <c r="A1934" s="61">
        <v>1933</v>
      </c>
      <c r="B1934" s="37">
        <v>96843</v>
      </c>
      <c r="C1934" s="34">
        <v>0</v>
      </c>
      <c r="D1934" s="34">
        <v>0</v>
      </c>
      <c r="E1934" s="34">
        <v>60</v>
      </c>
      <c r="F1934" s="58" t="str">
        <f>IF('Base tratada'!$E1934&lt;=15,"0-15 dias",
IF('Base tratada'!$E1934&lt;=30, "16-30 dias",
IF('Base tratada'!$E1934&lt;=45, "31-45 dias",
IF('Base tratada'!$E1934&lt;=60, "46-60 dias",
IF('Base tratada'!$E1934&lt;=75, "61-75 dias", "76-99 dias")))))</f>
        <v>46-60 dias</v>
      </c>
      <c r="G1934" s="38">
        <v>30</v>
      </c>
      <c r="H1934" s="60" t="str">
        <f>IF('Base tratada'!$G1934&lt;=29,"24–29",
IF('Base tratada'!$G1934&lt;=39,"30–39",
IF('Base tratada'!$G1934&lt;=49,"40–49",
IF('Base tratada'!$G1934&lt;=59,"50–59",
IF('Base tratada'!$G1934&lt;=69,"60–69",
"70–80")))))</f>
        <v>30–39</v>
      </c>
      <c r="I1934" s="34">
        <v>2591</v>
      </c>
      <c r="J1934" s="58" t="str">
        <f>IF('Base tratada'!$K1934=1,"Divorciado",
IF('Base tratada'!$L1934=1,"Casado",
IF('Base tratada'!$M1934=1, "Solteiro",
IF('Base tratada'!$N1934=1,"Juntos",
"Viúvo"))))</f>
        <v>Solteiro</v>
      </c>
      <c r="K1934" s="34">
        <v>0</v>
      </c>
      <c r="L1934" s="34">
        <v>0</v>
      </c>
      <c r="M1934" s="34">
        <v>1</v>
      </c>
      <c r="N1934" s="34">
        <v>0</v>
      </c>
      <c r="O1934" s="34">
        <v>0</v>
      </c>
      <c r="P1934" s="34">
        <v>0</v>
      </c>
      <c r="Q1934" s="34">
        <v>0</v>
      </c>
      <c r="R1934" s="34">
        <v>1</v>
      </c>
      <c r="S1934" s="34">
        <v>0</v>
      </c>
      <c r="T1934" s="34">
        <v>0</v>
      </c>
      <c r="U1934" s="35">
        <v>448</v>
      </c>
      <c r="V1934" s="35">
        <v>71</v>
      </c>
      <c r="W1934" s="35">
        <v>951</v>
      </c>
      <c r="X1934" s="35">
        <v>40</v>
      </c>
      <c r="Y1934" s="35">
        <v>17</v>
      </c>
      <c r="Z1934" s="35">
        <v>17</v>
      </c>
      <c r="AA1934" s="34">
        <v>1</v>
      </c>
      <c r="AB1934" s="34">
        <v>2</v>
      </c>
      <c r="AC1934" s="34">
        <v>6</v>
      </c>
      <c r="AD1934" s="34">
        <v>11</v>
      </c>
      <c r="AE1934" s="34">
        <v>10</v>
      </c>
      <c r="AF1934" s="58">
        <f>'Base tratada'!$AC1934+'Base tratada'!$AD1934+'Base tratada'!$AE1934</f>
        <v>27</v>
      </c>
      <c r="AG19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34" s="58" t="str">
        <f>IF('Base tratada'!$AC1934&gt;=MAX('Base tratada'!$AD1934,'Base tratada'!$AE1934),"Web",
IF('Base tratada'!$AD1934&gt;='Base tratada'!$AE1934,"Catalog",
"Store"))</f>
        <v>Catalog</v>
      </c>
      <c r="AI1934" s="59">
        <f>IF('Base tratada'!$AF1934=0,"0",'Base tratada'!$AK1934/'Base tratada'!$AF1934)</f>
        <v>56.555555555555557</v>
      </c>
      <c r="AJ1934" s="59" t="str">
        <f>IF('Base tratada'!$AI1934=0,"R$ 0",
IF('Base tratada'!$AI1934&lt;=25,"R$ 1–25",
IF('Base tratada'!$AI1934&lt;=50,"R$ 26–50",
"+R$ 50")))</f>
        <v>+R$ 50</v>
      </c>
      <c r="AK1934" s="35">
        <v>1527</v>
      </c>
      <c r="AL1934" s="58" t="str">
        <f>IF('Base tratada'!$AK1934&lt;=100,"R$ 0-100",
IF('Base tratada'!$AK1934&lt;=500,"R$ 101-500",
IF('Base tratada'!$AK1934&lt;=1000,"R$ 501-1000",
IF('Base tratada'!$AK1934&lt;=1500,"R$ 1001-1500",
"+R$ 1500"))))</f>
        <v>+R$ 1500</v>
      </c>
      <c r="AM1934" s="34">
        <v>0</v>
      </c>
      <c r="AN1934" s="34">
        <v>0</v>
      </c>
      <c r="AO1934" s="34">
        <v>0</v>
      </c>
      <c r="AP1934" s="34">
        <v>0</v>
      </c>
      <c r="AQ1934" s="34">
        <v>1</v>
      </c>
      <c r="AR1934" s="34">
        <v>1</v>
      </c>
      <c r="AS1934" s="34">
        <v>0</v>
      </c>
      <c r="AT1934" s="34">
        <v>3</v>
      </c>
      <c r="AU1934" s="34">
        <v>11</v>
      </c>
      <c r="AV1934" s="52">
        <v>1510</v>
      </c>
      <c r="AW1934" s="57">
        <v>1</v>
      </c>
      <c r="AX1934" s="58" t="str">
        <f>IF(Tabela3[[#This Row],[Response]]=1, "Aceitou", "Não aceitou")</f>
        <v>Aceitou</v>
      </c>
      <c r="AY1934" s="55" t="str">
        <f>Tabela3[[#This Row],[Faixa Recência]] &amp; " | " &amp; Tabela3[[#This Row],[Faixa Gasto]] &amp; " | " &amp; Tabela3[[#This Row],[Faixa ticket médio]]</f>
        <v>46-60 dias | +R$ 1500 | +R$ 50</v>
      </c>
      <c r="AZ19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4" s="36"/>
    </row>
    <row r="1935" spans="1:54" x14ac:dyDescent="0.25">
      <c r="A1935" s="61">
        <v>1934</v>
      </c>
      <c r="B1935" s="37">
        <v>56551</v>
      </c>
      <c r="C1935" s="34">
        <v>1</v>
      </c>
      <c r="D1935" s="34">
        <v>1</v>
      </c>
      <c r="E1935" s="34">
        <v>48</v>
      </c>
      <c r="F1935" s="58" t="str">
        <f>IF('Base tratada'!$E1935&lt;=15,"0-15 dias",
IF('Base tratada'!$E1935&lt;=30, "16-30 dias",
IF('Base tratada'!$E1935&lt;=45, "31-45 dias",
IF('Base tratada'!$E1935&lt;=60, "46-60 dias",
IF('Base tratada'!$E1935&lt;=75, "61-75 dias", "76-99 dias")))))</f>
        <v>46-60 dias</v>
      </c>
      <c r="G1935" s="38">
        <v>70</v>
      </c>
      <c r="H1935" s="60" t="str">
        <f>IF('Base tratada'!$G1935&lt;=29,"24–29",
IF('Base tratada'!$G1935&lt;=39,"30–39",
IF('Base tratada'!$G1935&lt;=49,"40–49",
IF('Base tratada'!$G1935&lt;=59,"50–59",
IF('Base tratada'!$G1935&lt;=69,"60–69",
"70–80")))))</f>
        <v>70–80</v>
      </c>
      <c r="I1935" s="34">
        <v>2212</v>
      </c>
      <c r="J1935" s="58" t="str">
        <f>IF('Base tratada'!$K1935=1,"Divorciado",
IF('Base tratada'!$L1935=1,"Casado",
IF('Base tratada'!$M1935=1, "Solteiro",
IF('Base tratada'!$N1935=1,"Juntos",
"Viúvo"))))</f>
        <v>Viúvo</v>
      </c>
      <c r="K1935" s="34">
        <v>0</v>
      </c>
      <c r="L1935" s="34">
        <v>0</v>
      </c>
      <c r="M1935" s="34">
        <v>0</v>
      </c>
      <c r="N1935" s="34">
        <v>0</v>
      </c>
      <c r="O1935" s="34">
        <v>1</v>
      </c>
      <c r="P1935" s="34">
        <v>0</v>
      </c>
      <c r="Q1935" s="34">
        <v>0</v>
      </c>
      <c r="R1935" s="34">
        <v>0</v>
      </c>
      <c r="S1935" s="34">
        <v>0</v>
      </c>
      <c r="T1935" s="34">
        <v>1</v>
      </c>
      <c r="U1935" s="35">
        <v>67</v>
      </c>
      <c r="V1935" s="35">
        <v>4</v>
      </c>
      <c r="W1935" s="35">
        <v>32</v>
      </c>
      <c r="X1935" s="35">
        <v>17</v>
      </c>
      <c r="Y1935" s="35">
        <v>2</v>
      </c>
      <c r="Z1935" s="35">
        <v>16</v>
      </c>
      <c r="AA1935" s="34">
        <v>3</v>
      </c>
      <c r="AB1935" s="34">
        <v>4</v>
      </c>
      <c r="AC1935" s="34">
        <v>2</v>
      </c>
      <c r="AD1935" s="34">
        <v>1</v>
      </c>
      <c r="AE1935" s="34">
        <v>4</v>
      </c>
      <c r="AF1935" s="58">
        <f>'Base tratada'!$AC1935+'Base tratada'!$AD1935+'Base tratada'!$AE1935</f>
        <v>7</v>
      </c>
      <c r="AG19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35" s="58" t="str">
        <f>IF('Base tratada'!$AC1935&gt;=MAX('Base tratada'!$AD1935,'Base tratada'!$AE1935),"Web",
IF('Base tratada'!$AD1935&gt;='Base tratada'!$AE1935,"Catalog",
"Store"))</f>
        <v>Store</v>
      </c>
      <c r="AI1935" s="59">
        <f>IF('Base tratada'!$AF1935=0,"0",'Base tratada'!$AK1935/'Base tratada'!$AF1935)</f>
        <v>17.428571428571427</v>
      </c>
      <c r="AJ1935" s="59" t="str">
        <f>IF('Base tratada'!$AI1935=0,"R$ 0",
IF('Base tratada'!$AI1935&lt;=25,"R$ 1–25",
IF('Base tratada'!$AI1935&lt;=50,"R$ 26–50",
"+R$ 50")))</f>
        <v>R$ 1–25</v>
      </c>
      <c r="AK1935" s="35">
        <v>122</v>
      </c>
      <c r="AL1935" s="58" t="str">
        <f>IF('Base tratada'!$AK1935&lt;=100,"R$ 0-100",
IF('Base tratada'!$AK1935&lt;=500,"R$ 101-500",
IF('Base tratada'!$AK1935&lt;=1000,"R$ 501-1000",
IF('Base tratada'!$AK1935&lt;=1500,"R$ 1001-1500",
"+R$ 1500"))))</f>
        <v>R$ 101-500</v>
      </c>
      <c r="AM1935" s="34">
        <v>0</v>
      </c>
      <c r="AN1935" s="34">
        <v>0</v>
      </c>
      <c r="AO1935" s="34">
        <v>0</v>
      </c>
      <c r="AP1935" s="34">
        <v>0</v>
      </c>
      <c r="AQ1935" s="34">
        <v>0</v>
      </c>
      <c r="AR1935" s="34">
        <v>0</v>
      </c>
      <c r="AS1935" s="34">
        <v>0</v>
      </c>
      <c r="AT1935" s="34">
        <v>3</v>
      </c>
      <c r="AU1935" s="34">
        <v>11</v>
      </c>
      <c r="AV1935" s="52">
        <v>106</v>
      </c>
      <c r="AW1935" s="57">
        <v>0</v>
      </c>
      <c r="AX1935" s="58" t="str">
        <f>IF(Tabela3[[#This Row],[Response]]=1, "Aceitou", "Não aceitou")</f>
        <v>Não aceitou</v>
      </c>
      <c r="AY1935" s="55" t="str">
        <f>Tabela3[[#This Row],[Faixa Recência]] &amp; " | " &amp; Tabela3[[#This Row],[Faixa Gasto]] &amp; " | " &amp; Tabela3[[#This Row],[Faixa ticket médio]]</f>
        <v>46-60 dias | R$ 101-500 | R$ 1–25</v>
      </c>
      <c r="AZ19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5" s="36"/>
    </row>
    <row r="1936" spans="1:54" x14ac:dyDescent="0.25">
      <c r="A1936" s="61">
        <v>1935</v>
      </c>
      <c r="B1936" s="37">
        <v>70053</v>
      </c>
      <c r="C1936" s="34">
        <v>0</v>
      </c>
      <c r="D1936" s="34">
        <v>1</v>
      </c>
      <c r="E1936" s="34">
        <v>38</v>
      </c>
      <c r="F1936" s="58" t="str">
        <f>IF('Base tratada'!$E1936&lt;=15,"0-15 dias",
IF('Base tratada'!$E1936&lt;=30, "16-30 dias",
IF('Base tratada'!$E1936&lt;=45, "31-45 dias",
IF('Base tratada'!$E1936&lt;=60, "46-60 dias",
IF('Base tratada'!$E1936&lt;=75, "61-75 dias", "76-99 dias")))))</f>
        <v>31-45 dias</v>
      </c>
      <c r="G1936" s="38">
        <v>55</v>
      </c>
      <c r="H1936" s="60" t="str">
        <f>IF('Base tratada'!$G1936&lt;=29,"24–29",
IF('Base tratada'!$G1936&lt;=39,"30–39",
IF('Base tratada'!$G1936&lt;=49,"40–49",
IF('Base tratada'!$G1936&lt;=59,"50–59",
IF('Base tratada'!$G1936&lt;=69,"60–69",
"70–80")))))</f>
        <v>50–59</v>
      </c>
      <c r="I1936" s="34">
        <v>2520</v>
      </c>
      <c r="J1936" s="58" t="str">
        <f>IF('Base tratada'!$K1936=1,"Divorciado",
IF('Base tratada'!$L1936=1,"Casado",
IF('Base tratada'!$M1936=1, "Solteiro",
IF('Base tratada'!$N1936=1,"Juntos",
"Viúvo"))))</f>
        <v>Casado</v>
      </c>
      <c r="K1936" s="34">
        <v>0</v>
      </c>
      <c r="L1936" s="34">
        <v>1</v>
      </c>
      <c r="M1936" s="34">
        <v>0</v>
      </c>
      <c r="N1936" s="34">
        <v>0</v>
      </c>
      <c r="O1936" s="34">
        <v>0</v>
      </c>
      <c r="P1936" s="34">
        <v>0</v>
      </c>
      <c r="Q1936" s="34">
        <v>0</v>
      </c>
      <c r="R1936" s="34">
        <v>0</v>
      </c>
      <c r="S1936" s="34">
        <v>1</v>
      </c>
      <c r="T1936" s="34">
        <v>0</v>
      </c>
      <c r="U1936" s="35">
        <v>512</v>
      </c>
      <c r="V1936" s="35">
        <v>53</v>
      </c>
      <c r="W1936" s="35">
        <v>98</v>
      </c>
      <c r="X1936" s="35">
        <v>81</v>
      </c>
      <c r="Y1936" s="35">
        <v>179</v>
      </c>
      <c r="Z1936" s="35">
        <v>89</v>
      </c>
      <c r="AA1936" s="34">
        <v>3</v>
      </c>
      <c r="AB1936" s="34">
        <v>5</v>
      </c>
      <c r="AC1936" s="34">
        <v>8</v>
      </c>
      <c r="AD1936" s="34">
        <v>5</v>
      </c>
      <c r="AE1936" s="34">
        <v>10</v>
      </c>
      <c r="AF1936" s="58">
        <f>'Base tratada'!$AC1936+'Base tratada'!$AD1936+'Base tratada'!$AE1936</f>
        <v>23</v>
      </c>
      <c r="AG19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36" s="58" t="str">
        <f>IF('Base tratada'!$AC1936&gt;=MAX('Base tratada'!$AD1936,'Base tratada'!$AE1936),"Web",
IF('Base tratada'!$AD1936&gt;='Base tratada'!$AE1936,"Catalog",
"Store"))</f>
        <v>Store</v>
      </c>
      <c r="AI1936" s="59">
        <f>IF('Base tratada'!$AF1936=0,"0",'Base tratada'!$AK1936/'Base tratada'!$AF1936)</f>
        <v>40.130434782608695</v>
      </c>
      <c r="AJ1936" s="59" t="str">
        <f>IF('Base tratada'!$AI1936=0,"R$ 0",
IF('Base tratada'!$AI1936&lt;=25,"R$ 1–25",
IF('Base tratada'!$AI1936&lt;=50,"R$ 26–50",
"+R$ 50")))</f>
        <v>R$ 26–50</v>
      </c>
      <c r="AK1936" s="35">
        <v>923</v>
      </c>
      <c r="AL1936" s="58" t="str">
        <f>IF('Base tratada'!$AK1936&lt;=100,"R$ 0-100",
IF('Base tratada'!$AK1936&lt;=500,"R$ 101-500",
IF('Base tratada'!$AK1936&lt;=1000,"R$ 501-1000",
IF('Base tratada'!$AK1936&lt;=1500,"R$ 1001-1500",
"+R$ 1500"))))</f>
        <v>R$ 501-1000</v>
      </c>
      <c r="AM1936" s="34">
        <v>0</v>
      </c>
      <c r="AN1936" s="34">
        <v>0</v>
      </c>
      <c r="AO1936" s="34">
        <v>0</v>
      </c>
      <c r="AP1936" s="34">
        <v>0</v>
      </c>
      <c r="AQ1936" s="34">
        <v>0</v>
      </c>
      <c r="AR1936" s="34">
        <v>0</v>
      </c>
      <c r="AS1936" s="34">
        <v>0</v>
      </c>
      <c r="AT1936" s="34">
        <v>3</v>
      </c>
      <c r="AU1936" s="34">
        <v>11</v>
      </c>
      <c r="AV1936" s="52">
        <v>834</v>
      </c>
      <c r="AW1936" s="57">
        <v>0</v>
      </c>
      <c r="AX1936" s="58" t="str">
        <f>IF(Tabela3[[#This Row],[Response]]=1, "Aceitou", "Não aceitou")</f>
        <v>Não aceitou</v>
      </c>
      <c r="AY1936" s="55" t="str">
        <f>Tabela3[[#This Row],[Faixa Recência]] &amp; " | " &amp; Tabela3[[#This Row],[Faixa Gasto]] &amp; " | " &amp; Tabela3[[#This Row],[Faixa ticket médio]]</f>
        <v>31-45 dias | R$ 501-1000 | R$ 26–50</v>
      </c>
      <c r="AZ19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6" s="36"/>
    </row>
    <row r="1937" spans="1:54" x14ac:dyDescent="0.25">
      <c r="A1937" s="61">
        <v>1936</v>
      </c>
      <c r="B1937" s="37">
        <v>71670</v>
      </c>
      <c r="C1937" s="34">
        <v>0</v>
      </c>
      <c r="D1937" s="34">
        <v>0</v>
      </c>
      <c r="E1937" s="34">
        <v>8</v>
      </c>
      <c r="F1937" s="58" t="str">
        <f>IF('Base tratada'!$E1937&lt;=15,"0-15 dias",
IF('Base tratada'!$E1937&lt;=30, "16-30 dias",
IF('Base tratada'!$E1937&lt;=45, "31-45 dias",
IF('Base tratada'!$E1937&lt;=60, "46-60 dias",
IF('Base tratada'!$E1937&lt;=75, "61-75 dias", "76-99 dias")))))</f>
        <v>0-15 dias</v>
      </c>
      <c r="G1937" s="38">
        <v>58</v>
      </c>
      <c r="H1937" s="60" t="str">
        <f>IF('Base tratada'!$G1937&lt;=29,"24–29",
IF('Base tratada'!$G1937&lt;=39,"30–39",
IF('Base tratada'!$G1937&lt;=49,"40–49",
IF('Base tratada'!$G1937&lt;=59,"50–59",
IF('Base tratada'!$G1937&lt;=69,"60–69",
"70–80")))))</f>
        <v>50–59</v>
      </c>
      <c r="I1937" s="34">
        <v>2514</v>
      </c>
      <c r="J1937" s="58" t="str">
        <f>IF('Base tratada'!$K1937=1,"Divorciado",
IF('Base tratada'!$L1937=1,"Casado",
IF('Base tratada'!$M1937=1, "Solteiro",
IF('Base tratada'!$N1937=1,"Juntos",
"Viúvo"))))</f>
        <v>Viúvo</v>
      </c>
      <c r="K1937" s="34">
        <v>0</v>
      </c>
      <c r="L1937" s="34">
        <v>0</v>
      </c>
      <c r="M1937" s="34">
        <v>0</v>
      </c>
      <c r="N1937" s="34">
        <v>0</v>
      </c>
      <c r="O1937" s="34">
        <v>1</v>
      </c>
      <c r="P1937" s="34">
        <v>0</v>
      </c>
      <c r="Q1937" s="34">
        <v>0</v>
      </c>
      <c r="R1937" s="34">
        <v>0</v>
      </c>
      <c r="S1937" s="34">
        <v>0</v>
      </c>
      <c r="T1937" s="34">
        <v>1</v>
      </c>
      <c r="U1937" s="35">
        <v>1462</v>
      </c>
      <c r="V1937" s="35">
        <v>16</v>
      </c>
      <c r="W1937" s="35">
        <v>128</v>
      </c>
      <c r="X1937" s="35">
        <v>0</v>
      </c>
      <c r="Y1937" s="35">
        <v>0</v>
      </c>
      <c r="Z1937" s="35">
        <v>160</v>
      </c>
      <c r="AA1937" s="34">
        <v>1</v>
      </c>
      <c r="AB1937" s="34">
        <v>6</v>
      </c>
      <c r="AC1937" s="34">
        <v>5</v>
      </c>
      <c r="AD1937" s="34">
        <v>3</v>
      </c>
      <c r="AE1937" s="34">
        <v>6</v>
      </c>
      <c r="AF1937" s="58">
        <f>'Base tratada'!$AC1937+'Base tratada'!$AD1937+'Base tratada'!$AE1937</f>
        <v>14</v>
      </c>
      <c r="AG19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37" s="58" t="str">
        <f>IF('Base tratada'!$AC1937&gt;=MAX('Base tratada'!$AD1937,'Base tratada'!$AE1937),"Web",
IF('Base tratada'!$AD1937&gt;='Base tratada'!$AE1937,"Catalog",
"Store"))</f>
        <v>Store</v>
      </c>
      <c r="AI1937" s="59">
        <f>IF('Base tratada'!$AF1937=0,"0",'Base tratada'!$AK1937/'Base tratada'!$AF1937)</f>
        <v>114.71428571428571</v>
      </c>
      <c r="AJ1937" s="59" t="str">
        <f>IF('Base tratada'!$AI1937=0,"R$ 0",
IF('Base tratada'!$AI1937&lt;=25,"R$ 1–25",
IF('Base tratada'!$AI1937&lt;=50,"R$ 26–50",
"+R$ 50")))</f>
        <v>+R$ 50</v>
      </c>
      <c r="AK1937" s="35">
        <v>1606</v>
      </c>
      <c r="AL1937" s="58" t="str">
        <f>IF('Base tratada'!$AK1937&lt;=100,"R$ 0-100",
IF('Base tratada'!$AK1937&lt;=500,"R$ 101-500",
IF('Base tratada'!$AK1937&lt;=1000,"R$ 501-1000",
IF('Base tratada'!$AK1937&lt;=1500,"R$ 1001-1500",
"+R$ 1500"))))</f>
        <v>+R$ 1500</v>
      </c>
      <c r="AM1937" s="34">
        <v>0</v>
      </c>
      <c r="AN1937" s="34">
        <v>1</v>
      </c>
      <c r="AO1937" s="34">
        <v>0</v>
      </c>
      <c r="AP1937" s="34">
        <v>1</v>
      </c>
      <c r="AQ1937" s="34">
        <v>1</v>
      </c>
      <c r="AR1937" s="34">
        <v>3</v>
      </c>
      <c r="AS1937" s="34">
        <v>0</v>
      </c>
      <c r="AT1937" s="34">
        <v>3</v>
      </c>
      <c r="AU1937" s="34">
        <v>11</v>
      </c>
      <c r="AV1937" s="52">
        <v>1446</v>
      </c>
      <c r="AW1937" s="57">
        <v>1</v>
      </c>
      <c r="AX1937" s="58" t="str">
        <f>IF(Tabela3[[#This Row],[Response]]=1, "Aceitou", "Não aceitou")</f>
        <v>Aceitou</v>
      </c>
      <c r="AY1937" s="55" t="str">
        <f>Tabela3[[#This Row],[Faixa Recência]] &amp; " | " &amp; Tabela3[[#This Row],[Faixa Gasto]] &amp; " | " &amp; Tabela3[[#This Row],[Faixa ticket médio]]</f>
        <v>0-15 dias | +R$ 1500 | +R$ 50</v>
      </c>
      <c r="AZ19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37" s="36"/>
    </row>
    <row r="1938" spans="1:54" x14ac:dyDescent="0.25">
      <c r="A1938" s="61">
        <v>1937</v>
      </c>
      <c r="B1938" s="37">
        <v>44359</v>
      </c>
      <c r="C1938" s="34">
        <v>1</v>
      </c>
      <c r="D1938" s="34">
        <v>1</v>
      </c>
      <c r="E1938" s="34">
        <v>19</v>
      </c>
      <c r="F1938" s="58" t="str">
        <f>IF('Base tratada'!$E1938&lt;=15,"0-15 dias",
IF('Base tratada'!$E1938&lt;=30, "16-30 dias",
IF('Base tratada'!$E1938&lt;=45, "31-45 dias",
IF('Base tratada'!$E1938&lt;=60, "46-60 dias",
IF('Base tratada'!$E1938&lt;=75, "61-75 dias", "76-99 dias")))))</f>
        <v>16-30 dias</v>
      </c>
      <c r="G1938" s="38">
        <v>42</v>
      </c>
      <c r="H1938" s="60" t="str">
        <f>IF('Base tratada'!$G1938&lt;=29,"24–29",
IF('Base tratada'!$G1938&lt;=39,"30–39",
IF('Base tratada'!$G1938&lt;=49,"40–49",
IF('Base tratada'!$G1938&lt;=59,"50–59",
IF('Base tratada'!$G1938&lt;=69,"60–69",
"70–80")))))</f>
        <v>40–49</v>
      </c>
      <c r="I1938" s="34">
        <v>2171</v>
      </c>
      <c r="J1938" s="58" t="str">
        <f>IF('Base tratada'!$K1938=1,"Divorciado",
IF('Base tratada'!$L1938=1,"Casado",
IF('Base tratada'!$M1938=1, "Solteiro",
IF('Base tratada'!$N1938=1,"Juntos",
"Viúvo"))))</f>
        <v>Casado</v>
      </c>
      <c r="K1938" s="34">
        <v>0</v>
      </c>
      <c r="L1938" s="34">
        <v>1</v>
      </c>
      <c r="M1938" s="34">
        <v>0</v>
      </c>
      <c r="N1938" s="34">
        <v>0</v>
      </c>
      <c r="O1938" s="34">
        <v>0</v>
      </c>
      <c r="P1938" s="34">
        <v>0</v>
      </c>
      <c r="Q1938" s="34">
        <v>0</v>
      </c>
      <c r="R1938" s="34">
        <v>1</v>
      </c>
      <c r="S1938" s="34">
        <v>0</v>
      </c>
      <c r="T1938" s="34">
        <v>0</v>
      </c>
      <c r="U1938" s="35">
        <v>20</v>
      </c>
      <c r="V1938" s="35">
        <v>0</v>
      </c>
      <c r="W1938" s="35">
        <v>14</v>
      </c>
      <c r="X1938" s="35">
        <v>7</v>
      </c>
      <c r="Y1938" s="35">
        <v>3</v>
      </c>
      <c r="Z1938" s="35">
        <v>1</v>
      </c>
      <c r="AA1938" s="34">
        <v>3</v>
      </c>
      <c r="AB1938" s="34">
        <v>3</v>
      </c>
      <c r="AC1938" s="34">
        <v>2</v>
      </c>
      <c r="AD1938" s="34">
        <v>0</v>
      </c>
      <c r="AE1938" s="34">
        <v>4</v>
      </c>
      <c r="AF1938" s="58">
        <f>'Base tratada'!$AC1938+'Base tratada'!$AD1938+'Base tratada'!$AE1938</f>
        <v>6</v>
      </c>
      <c r="AG19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38" s="58" t="str">
        <f>IF('Base tratada'!$AC1938&gt;=MAX('Base tratada'!$AD1938,'Base tratada'!$AE1938),"Web",
IF('Base tratada'!$AD1938&gt;='Base tratada'!$AE1938,"Catalog",
"Store"))</f>
        <v>Store</v>
      </c>
      <c r="AI1938" s="59">
        <f>IF('Base tratada'!$AF1938=0,"0",'Base tratada'!$AK1938/'Base tratada'!$AF1938)</f>
        <v>7.333333333333333</v>
      </c>
      <c r="AJ1938" s="59" t="str">
        <f>IF('Base tratada'!$AI1938=0,"R$ 0",
IF('Base tratada'!$AI1938&lt;=25,"R$ 1–25",
IF('Base tratada'!$AI1938&lt;=50,"R$ 26–50",
"+R$ 50")))</f>
        <v>R$ 1–25</v>
      </c>
      <c r="AK1938" s="35">
        <v>44</v>
      </c>
      <c r="AL1938" s="58" t="str">
        <f>IF('Base tratada'!$AK1938&lt;=100,"R$ 0-100",
IF('Base tratada'!$AK1938&lt;=500,"R$ 101-500",
IF('Base tratada'!$AK1938&lt;=1000,"R$ 501-1000",
IF('Base tratada'!$AK1938&lt;=1500,"R$ 1001-1500",
"+R$ 1500"))))</f>
        <v>R$ 0-100</v>
      </c>
      <c r="AM1938" s="34">
        <v>0</v>
      </c>
      <c r="AN1938" s="34">
        <v>0</v>
      </c>
      <c r="AO1938" s="34">
        <v>0</v>
      </c>
      <c r="AP1938" s="34">
        <v>0</v>
      </c>
      <c r="AQ1938" s="34">
        <v>0</v>
      </c>
      <c r="AR1938" s="34">
        <v>0</v>
      </c>
      <c r="AS1938" s="34">
        <v>0</v>
      </c>
      <c r="AT1938" s="34">
        <v>3</v>
      </c>
      <c r="AU1938" s="34">
        <v>11</v>
      </c>
      <c r="AV1938" s="52">
        <v>43</v>
      </c>
      <c r="AW1938" s="57">
        <v>0</v>
      </c>
      <c r="AX1938" s="58" t="str">
        <f>IF(Tabela3[[#This Row],[Response]]=1, "Aceitou", "Não aceitou")</f>
        <v>Não aceitou</v>
      </c>
      <c r="AY1938" s="55" t="str">
        <f>Tabela3[[#This Row],[Faixa Recência]] &amp; " | " &amp; Tabela3[[#This Row],[Faixa Gasto]] &amp; " | " &amp; Tabela3[[#This Row],[Faixa ticket médio]]</f>
        <v>16-30 dias | R$ 0-100 | R$ 1–25</v>
      </c>
      <c r="AZ19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8" s="36"/>
    </row>
    <row r="1939" spans="1:54" x14ac:dyDescent="0.25">
      <c r="A1939" s="61">
        <v>1938</v>
      </c>
      <c r="B1939" s="37">
        <v>40887</v>
      </c>
      <c r="C1939" s="34">
        <v>1</v>
      </c>
      <c r="D1939" s="34">
        <v>1</v>
      </c>
      <c r="E1939" s="34">
        <v>32</v>
      </c>
      <c r="F1939" s="58" t="str">
        <f>IF('Base tratada'!$E1939&lt;=15,"0-15 dias",
IF('Base tratada'!$E1939&lt;=30, "16-30 dias",
IF('Base tratada'!$E1939&lt;=45, "31-45 dias",
IF('Base tratada'!$E1939&lt;=60, "46-60 dias",
IF('Base tratada'!$E1939&lt;=75, "61-75 dias", "76-99 dias")))))</f>
        <v>31-45 dias</v>
      </c>
      <c r="G1939" s="38">
        <v>68</v>
      </c>
      <c r="H1939" s="60" t="str">
        <f>IF('Base tratada'!$G1939&lt;=29,"24–29",
IF('Base tratada'!$G1939&lt;=39,"30–39",
IF('Base tratada'!$G1939&lt;=49,"40–49",
IF('Base tratada'!$G1939&lt;=59,"50–59",
IF('Base tratada'!$G1939&lt;=69,"60–69",
"70–80")))))</f>
        <v>60–69</v>
      </c>
      <c r="I1939" s="34">
        <v>2578</v>
      </c>
      <c r="J1939" s="58" t="str">
        <f>IF('Base tratada'!$K1939=1,"Divorciado",
IF('Base tratada'!$L1939=1,"Casado",
IF('Base tratada'!$M1939=1, "Solteiro",
IF('Base tratada'!$N1939=1,"Juntos",
"Viúvo"))))</f>
        <v>Solteiro</v>
      </c>
      <c r="K1939" s="34">
        <v>0</v>
      </c>
      <c r="L1939" s="34">
        <v>0</v>
      </c>
      <c r="M1939" s="34">
        <v>1</v>
      </c>
      <c r="N1939" s="34">
        <v>0</v>
      </c>
      <c r="O1939" s="34">
        <v>0</v>
      </c>
      <c r="P1939" s="34">
        <v>0</v>
      </c>
      <c r="Q1939" s="34">
        <v>0</v>
      </c>
      <c r="R1939" s="34">
        <v>1</v>
      </c>
      <c r="S1939" s="34">
        <v>0</v>
      </c>
      <c r="T1939" s="34">
        <v>0</v>
      </c>
      <c r="U1939" s="35">
        <v>50</v>
      </c>
      <c r="V1939" s="35">
        <v>4</v>
      </c>
      <c r="W1939" s="35">
        <v>44</v>
      </c>
      <c r="X1939" s="35">
        <v>10</v>
      </c>
      <c r="Y1939" s="35">
        <v>10</v>
      </c>
      <c r="Z1939" s="35">
        <v>43</v>
      </c>
      <c r="AA1939" s="34">
        <v>3</v>
      </c>
      <c r="AB1939" s="34">
        <v>9</v>
      </c>
      <c r="AC1939" s="34">
        <v>3</v>
      </c>
      <c r="AD1939" s="34">
        <v>1</v>
      </c>
      <c r="AE1939" s="34">
        <v>3</v>
      </c>
      <c r="AF1939" s="58">
        <f>'Base tratada'!$AC1939+'Base tratada'!$AD1939+'Base tratada'!$AE1939</f>
        <v>7</v>
      </c>
      <c r="AG19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39" s="58" t="str">
        <f>IF('Base tratada'!$AC1939&gt;=MAX('Base tratada'!$AD1939,'Base tratada'!$AE1939),"Web",
IF('Base tratada'!$AD1939&gt;='Base tratada'!$AE1939,"Catalog",
"Store"))</f>
        <v>Web</v>
      </c>
      <c r="AI1939" s="59">
        <f>IF('Base tratada'!$AF1939=0,"0",'Base tratada'!$AK1939/'Base tratada'!$AF1939)</f>
        <v>16.857142857142858</v>
      </c>
      <c r="AJ1939" s="59" t="str">
        <f>IF('Base tratada'!$AI1939=0,"R$ 0",
IF('Base tratada'!$AI1939&lt;=25,"R$ 1–25",
IF('Base tratada'!$AI1939&lt;=50,"R$ 26–50",
"+R$ 50")))</f>
        <v>R$ 1–25</v>
      </c>
      <c r="AK1939" s="35">
        <v>118</v>
      </c>
      <c r="AL1939" s="58" t="str">
        <f>IF('Base tratada'!$AK1939&lt;=100,"R$ 0-100",
IF('Base tratada'!$AK1939&lt;=500,"R$ 101-500",
IF('Base tratada'!$AK1939&lt;=1000,"R$ 501-1000",
IF('Base tratada'!$AK1939&lt;=1500,"R$ 1001-1500",
"+R$ 1500"))))</f>
        <v>R$ 101-500</v>
      </c>
      <c r="AM1939" s="34">
        <v>0</v>
      </c>
      <c r="AN1939" s="34">
        <v>0</v>
      </c>
      <c r="AO1939" s="34">
        <v>0</v>
      </c>
      <c r="AP1939" s="34">
        <v>0</v>
      </c>
      <c r="AQ1939" s="34">
        <v>0</v>
      </c>
      <c r="AR1939" s="34">
        <v>0</v>
      </c>
      <c r="AS1939" s="34">
        <v>0</v>
      </c>
      <c r="AT1939" s="34">
        <v>3</v>
      </c>
      <c r="AU1939" s="34">
        <v>11</v>
      </c>
      <c r="AV1939" s="52">
        <v>75</v>
      </c>
      <c r="AW1939" s="57">
        <v>1</v>
      </c>
      <c r="AX1939" s="58" t="str">
        <f>IF(Tabela3[[#This Row],[Response]]=1, "Aceitou", "Não aceitou")</f>
        <v>Aceitou</v>
      </c>
      <c r="AY1939" s="55" t="str">
        <f>Tabela3[[#This Row],[Faixa Recência]] &amp; " | " &amp; Tabela3[[#This Row],[Faixa Gasto]] &amp; " | " &amp; Tabela3[[#This Row],[Faixa ticket médio]]</f>
        <v>31-45 dias | R$ 101-500 | R$ 1–25</v>
      </c>
      <c r="AZ19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39" s="36"/>
    </row>
    <row r="1940" spans="1:54" x14ac:dyDescent="0.25">
      <c r="A1940" s="61">
        <v>1939</v>
      </c>
      <c r="B1940" s="37">
        <v>48877</v>
      </c>
      <c r="C1940" s="34">
        <v>0</v>
      </c>
      <c r="D1940" s="34">
        <v>1</v>
      </c>
      <c r="E1940" s="34">
        <v>27</v>
      </c>
      <c r="F1940" s="58" t="str">
        <f>IF('Base tratada'!$E1940&lt;=15,"0-15 dias",
IF('Base tratada'!$E1940&lt;=30, "16-30 dias",
IF('Base tratada'!$E1940&lt;=45, "31-45 dias",
IF('Base tratada'!$E1940&lt;=60, "46-60 dias",
IF('Base tratada'!$E1940&lt;=75, "61-75 dias", "76-99 dias")))))</f>
        <v>16-30 dias</v>
      </c>
      <c r="G1940" s="38">
        <v>54</v>
      </c>
      <c r="H1940" s="60" t="str">
        <f>IF('Base tratada'!$G1940&lt;=29,"24–29",
IF('Base tratada'!$G1940&lt;=39,"30–39",
IF('Base tratada'!$G1940&lt;=49,"40–49",
IF('Base tratada'!$G1940&lt;=59,"50–59",
IF('Base tratada'!$G1940&lt;=69,"60–69",
"70–80")))))</f>
        <v>50–59</v>
      </c>
      <c r="I1940" s="34">
        <v>2334</v>
      </c>
      <c r="J1940" s="58" t="str">
        <f>IF('Base tratada'!$K1940=1,"Divorciado",
IF('Base tratada'!$L1940=1,"Casado",
IF('Base tratada'!$M1940=1, "Solteiro",
IF('Base tratada'!$N1940=1,"Juntos",
"Viúvo"))))</f>
        <v>Divorciado</v>
      </c>
      <c r="K1940" s="34">
        <v>1</v>
      </c>
      <c r="L1940" s="34">
        <v>0</v>
      </c>
      <c r="M1940" s="34">
        <v>0</v>
      </c>
      <c r="N1940" s="34">
        <v>0</v>
      </c>
      <c r="O1940" s="34">
        <v>0</v>
      </c>
      <c r="P1940" s="34">
        <v>0</v>
      </c>
      <c r="Q1940" s="34">
        <v>0</v>
      </c>
      <c r="R1940" s="34">
        <v>1</v>
      </c>
      <c r="S1940" s="34">
        <v>0</v>
      </c>
      <c r="T1940" s="34">
        <v>0</v>
      </c>
      <c r="U1940" s="35">
        <v>102</v>
      </c>
      <c r="V1940" s="35">
        <v>1</v>
      </c>
      <c r="W1940" s="35">
        <v>15</v>
      </c>
      <c r="X1940" s="35">
        <v>2</v>
      </c>
      <c r="Y1940" s="35">
        <v>0</v>
      </c>
      <c r="Z1940" s="35">
        <v>24</v>
      </c>
      <c r="AA1940" s="34">
        <v>1</v>
      </c>
      <c r="AB1940" s="34">
        <v>7</v>
      </c>
      <c r="AC1940" s="34">
        <v>3</v>
      </c>
      <c r="AD1940" s="34">
        <v>0</v>
      </c>
      <c r="AE1940" s="34">
        <v>4</v>
      </c>
      <c r="AF1940" s="58">
        <f>'Base tratada'!$AC1940+'Base tratada'!$AD1940+'Base tratada'!$AE1940</f>
        <v>7</v>
      </c>
      <c r="AG19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40" s="58" t="str">
        <f>IF('Base tratada'!$AC1940&gt;=MAX('Base tratada'!$AD1940,'Base tratada'!$AE1940),"Web",
IF('Base tratada'!$AD1940&gt;='Base tratada'!$AE1940,"Catalog",
"Store"))</f>
        <v>Store</v>
      </c>
      <c r="AI1940" s="59">
        <f>IF('Base tratada'!$AF1940=0,"0",'Base tratada'!$AK1940/'Base tratada'!$AF1940)</f>
        <v>17.142857142857142</v>
      </c>
      <c r="AJ1940" s="59" t="str">
        <f>IF('Base tratada'!$AI1940=0,"R$ 0",
IF('Base tratada'!$AI1940&lt;=25,"R$ 1–25",
IF('Base tratada'!$AI1940&lt;=50,"R$ 26–50",
"+R$ 50")))</f>
        <v>R$ 1–25</v>
      </c>
      <c r="AK1940" s="35">
        <v>120</v>
      </c>
      <c r="AL1940" s="58" t="str">
        <f>IF('Base tratada'!$AK1940&lt;=100,"R$ 0-100",
IF('Base tratada'!$AK1940&lt;=500,"R$ 101-500",
IF('Base tratada'!$AK1940&lt;=1000,"R$ 501-1000",
IF('Base tratada'!$AK1940&lt;=1500,"R$ 1001-1500",
"+R$ 1500"))))</f>
        <v>R$ 101-500</v>
      </c>
      <c r="AM1940" s="34">
        <v>0</v>
      </c>
      <c r="AN1940" s="34">
        <v>0</v>
      </c>
      <c r="AO1940" s="34">
        <v>0</v>
      </c>
      <c r="AP1940" s="34">
        <v>0</v>
      </c>
      <c r="AQ1940" s="34">
        <v>0</v>
      </c>
      <c r="AR1940" s="34">
        <v>0</v>
      </c>
      <c r="AS1940" s="34">
        <v>0</v>
      </c>
      <c r="AT1940" s="34">
        <v>3</v>
      </c>
      <c r="AU1940" s="34">
        <v>11</v>
      </c>
      <c r="AV1940" s="52">
        <v>96</v>
      </c>
      <c r="AW1940" s="57">
        <v>0</v>
      </c>
      <c r="AX1940" s="58" t="str">
        <f>IF(Tabela3[[#This Row],[Response]]=1, "Aceitou", "Não aceitou")</f>
        <v>Não aceitou</v>
      </c>
      <c r="AY1940" s="55" t="str">
        <f>Tabela3[[#This Row],[Faixa Recência]] &amp; " | " &amp; Tabela3[[#This Row],[Faixa Gasto]] &amp; " | " &amp; Tabela3[[#This Row],[Faixa ticket médio]]</f>
        <v>16-30 dias | R$ 101-500 | R$ 1–25</v>
      </c>
      <c r="AZ19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0" s="36"/>
    </row>
    <row r="1941" spans="1:54" x14ac:dyDescent="0.25">
      <c r="A1941" s="61">
        <v>1940</v>
      </c>
      <c r="B1941" s="37">
        <v>74485</v>
      </c>
      <c r="C1941" s="34">
        <v>0</v>
      </c>
      <c r="D1941" s="34">
        <v>0</v>
      </c>
      <c r="E1941" s="34">
        <v>58</v>
      </c>
      <c r="F1941" s="58" t="str">
        <f>IF('Base tratada'!$E1941&lt;=15,"0-15 dias",
IF('Base tratada'!$E1941&lt;=30, "16-30 dias",
IF('Base tratada'!$E1941&lt;=45, "31-45 dias",
IF('Base tratada'!$E1941&lt;=60, "46-60 dias",
IF('Base tratada'!$E1941&lt;=75, "61-75 dias", "76-99 dias")))))</f>
        <v>46-60 dias</v>
      </c>
      <c r="G1941" s="38">
        <v>73</v>
      </c>
      <c r="H1941" s="60" t="str">
        <f>IF('Base tratada'!$G1941&lt;=29,"24–29",
IF('Base tratada'!$G1941&lt;=39,"30–39",
IF('Base tratada'!$G1941&lt;=49,"40–49",
IF('Base tratada'!$G1941&lt;=59,"50–59",
IF('Base tratada'!$G1941&lt;=69,"60–69",
"70–80")))))</f>
        <v>70–80</v>
      </c>
      <c r="I1941" s="34">
        <v>2468</v>
      </c>
      <c r="J1941" s="58" t="str">
        <f>IF('Base tratada'!$K1941=1,"Divorciado",
IF('Base tratada'!$L1941=1,"Casado",
IF('Base tratada'!$M1941=1, "Solteiro",
IF('Base tratada'!$N1941=1,"Juntos",
"Viúvo"))))</f>
        <v>Juntos</v>
      </c>
      <c r="K1941" s="34">
        <v>0</v>
      </c>
      <c r="L1941" s="34">
        <v>0</v>
      </c>
      <c r="M1941" s="34">
        <v>0</v>
      </c>
      <c r="N1941" s="34">
        <v>1</v>
      </c>
      <c r="O1941" s="34">
        <v>0</v>
      </c>
      <c r="P1941" s="34">
        <v>0</v>
      </c>
      <c r="Q1941" s="34">
        <v>0</v>
      </c>
      <c r="R1941" s="34">
        <v>1</v>
      </c>
      <c r="S1941" s="34">
        <v>0</v>
      </c>
      <c r="T1941" s="34">
        <v>0</v>
      </c>
      <c r="U1941" s="35">
        <v>499</v>
      </c>
      <c r="V1941" s="35">
        <v>149</v>
      </c>
      <c r="W1941" s="35">
        <v>815</v>
      </c>
      <c r="X1941" s="35">
        <v>173</v>
      </c>
      <c r="Y1941" s="35">
        <v>49</v>
      </c>
      <c r="Z1941" s="35">
        <v>49</v>
      </c>
      <c r="AA1941" s="34">
        <v>1</v>
      </c>
      <c r="AB1941" s="34">
        <v>3</v>
      </c>
      <c r="AC1941" s="34">
        <v>6</v>
      </c>
      <c r="AD1941" s="34">
        <v>7</v>
      </c>
      <c r="AE1941" s="34">
        <v>12</v>
      </c>
      <c r="AF1941" s="58">
        <f>'Base tratada'!$AC1941+'Base tratada'!$AD1941+'Base tratada'!$AE1941</f>
        <v>25</v>
      </c>
      <c r="AG19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41" s="58" t="str">
        <f>IF('Base tratada'!$AC1941&gt;=MAX('Base tratada'!$AD1941,'Base tratada'!$AE1941),"Web",
IF('Base tratada'!$AD1941&gt;='Base tratada'!$AE1941,"Catalog",
"Store"))</f>
        <v>Store</v>
      </c>
      <c r="AI1941" s="59">
        <f>IF('Base tratada'!$AF1941=0,"0",'Base tratada'!$AK1941/'Base tratada'!$AF1941)</f>
        <v>67.400000000000006</v>
      </c>
      <c r="AJ1941" s="59" t="str">
        <f>IF('Base tratada'!$AI1941=0,"R$ 0",
IF('Base tratada'!$AI1941&lt;=25,"R$ 1–25",
IF('Base tratada'!$AI1941&lt;=50,"R$ 26–50",
"+R$ 50")))</f>
        <v>+R$ 50</v>
      </c>
      <c r="AK1941" s="35">
        <v>1685</v>
      </c>
      <c r="AL1941" s="58" t="str">
        <f>IF('Base tratada'!$AK1941&lt;=100,"R$ 0-100",
IF('Base tratada'!$AK1941&lt;=500,"R$ 101-500",
IF('Base tratada'!$AK1941&lt;=1000,"R$ 501-1000",
IF('Base tratada'!$AK1941&lt;=1500,"R$ 1001-1500",
"+R$ 1500"))))</f>
        <v>+R$ 1500</v>
      </c>
      <c r="AM1941" s="34">
        <v>0</v>
      </c>
      <c r="AN1941" s="34">
        <v>0</v>
      </c>
      <c r="AO1941" s="34">
        <v>0</v>
      </c>
      <c r="AP1941" s="34">
        <v>0</v>
      </c>
      <c r="AQ1941" s="34">
        <v>0</v>
      </c>
      <c r="AR1941" s="34">
        <v>0</v>
      </c>
      <c r="AS1941" s="34">
        <v>0</v>
      </c>
      <c r="AT1941" s="34">
        <v>3</v>
      </c>
      <c r="AU1941" s="34">
        <v>11</v>
      </c>
      <c r="AV1941" s="52">
        <v>1636</v>
      </c>
      <c r="AW1941" s="57">
        <v>0</v>
      </c>
      <c r="AX1941" s="58" t="str">
        <f>IF(Tabela3[[#This Row],[Response]]=1, "Aceitou", "Não aceitou")</f>
        <v>Não aceitou</v>
      </c>
      <c r="AY1941" s="55" t="str">
        <f>Tabela3[[#This Row],[Faixa Recência]] &amp; " | " &amp; Tabela3[[#This Row],[Faixa Gasto]] &amp; " | " &amp; Tabela3[[#This Row],[Faixa ticket médio]]</f>
        <v>46-60 dias | +R$ 1500 | +R$ 50</v>
      </c>
      <c r="AZ19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1" s="36"/>
    </row>
    <row r="1942" spans="1:54" x14ac:dyDescent="0.25">
      <c r="A1942" s="61">
        <v>1941</v>
      </c>
      <c r="B1942" s="37">
        <v>64474</v>
      </c>
      <c r="C1942" s="34">
        <v>0</v>
      </c>
      <c r="D1942" s="34">
        <v>1</v>
      </c>
      <c r="E1942" s="34">
        <v>59</v>
      </c>
      <c r="F1942" s="58" t="str">
        <f>IF('Base tratada'!$E1942&lt;=15,"0-15 dias",
IF('Base tratada'!$E1942&lt;=30, "16-30 dias",
IF('Base tratada'!$E1942&lt;=45, "31-45 dias",
IF('Base tratada'!$E1942&lt;=60, "46-60 dias",
IF('Base tratada'!$E1942&lt;=75, "61-75 dias", "76-99 dias")))))</f>
        <v>46-60 dias</v>
      </c>
      <c r="G1942" s="38">
        <v>48</v>
      </c>
      <c r="H1942" s="60" t="str">
        <f>IF('Base tratada'!$G1942&lt;=29,"24–29",
IF('Base tratada'!$G1942&lt;=39,"30–39",
IF('Base tratada'!$G1942&lt;=49,"40–49",
IF('Base tratada'!$G1942&lt;=59,"50–59",
IF('Base tratada'!$G1942&lt;=69,"60–69",
"70–80")))))</f>
        <v>40–49</v>
      </c>
      <c r="I1942" s="34">
        <v>2409</v>
      </c>
      <c r="J1942" s="58" t="str">
        <f>IF('Base tratada'!$K1942=1,"Divorciado",
IF('Base tratada'!$L1942=1,"Casado",
IF('Base tratada'!$M1942=1, "Solteiro",
IF('Base tratada'!$N1942=1,"Juntos",
"Viúvo"))))</f>
        <v>Juntos</v>
      </c>
      <c r="K1942" s="34">
        <v>0</v>
      </c>
      <c r="L1942" s="34">
        <v>0</v>
      </c>
      <c r="M1942" s="34">
        <v>0</v>
      </c>
      <c r="N1942" s="34">
        <v>1</v>
      </c>
      <c r="O1942" s="34">
        <v>0</v>
      </c>
      <c r="P1942" s="34">
        <v>0</v>
      </c>
      <c r="Q1942" s="34">
        <v>0</v>
      </c>
      <c r="R1942" s="34">
        <v>1</v>
      </c>
      <c r="S1942" s="34">
        <v>0</v>
      </c>
      <c r="T1942" s="34">
        <v>0</v>
      </c>
      <c r="U1942" s="35">
        <v>381</v>
      </c>
      <c r="V1942" s="35">
        <v>35</v>
      </c>
      <c r="W1942" s="35">
        <v>172</v>
      </c>
      <c r="X1942" s="35">
        <v>56</v>
      </c>
      <c r="Y1942" s="35">
        <v>86</v>
      </c>
      <c r="Z1942" s="35">
        <v>93</v>
      </c>
      <c r="AA1942" s="34">
        <v>2</v>
      </c>
      <c r="AB1942" s="34">
        <v>5</v>
      </c>
      <c r="AC1942" s="34">
        <v>8</v>
      </c>
      <c r="AD1942" s="34">
        <v>2</v>
      </c>
      <c r="AE1942" s="34">
        <v>10</v>
      </c>
      <c r="AF1942" s="58">
        <f>'Base tratada'!$AC1942+'Base tratada'!$AD1942+'Base tratada'!$AE1942</f>
        <v>20</v>
      </c>
      <c r="AG19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42" s="58" t="str">
        <f>IF('Base tratada'!$AC1942&gt;=MAX('Base tratada'!$AD1942,'Base tratada'!$AE1942),"Web",
IF('Base tratada'!$AD1942&gt;='Base tratada'!$AE1942,"Catalog",
"Store"))</f>
        <v>Store</v>
      </c>
      <c r="AI1942" s="59">
        <f>IF('Base tratada'!$AF1942=0,"0",'Base tratada'!$AK1942/'Base tratada'!$AF1942)</f>
        <v>36.5</v>
      </c>
      <c r="AJ1942" s="59" t="str">
        <f>IF('Base tratada'!$AI1942=0,"R$ 0",
IF('Base tratada'!$AI1942&lt;=25,"R$ 1–25",
IF('Base tratada'!$AI1942&lt;=50,"R$ 26–50",
"+R$ 50")))</f>
        <v>R$ 26–50</v>
      </c>
      <c r="AK1942" s="35">
        <v>730</v>
      </c>
      <c r="AL1942" s="58" t="str">
        <f>IF('Base tratada'!$AK1942&lt;=100,"R$ 0-100",
IF('Base tratada'!$AK1942&lt;=500,"R$ 101-500",
IF('Base tratada'!$AK1942&lt;=1000,"R$ 501-1000",
IF('Base tratada'!$AK1942&lt;=1500,"R$ 1001-1500",
"+R$ 1500"))))</f>
        <v>R$ 501-1000</v>
      </c>
      <c r="AM1942" s="34">
        <v>0</v>
      </c>
      <c r="AN1942" s="34">
        <v>0</v>
      </c>
      <c r="AO1942" s="34">
        <v>0</v>
      </c>
      <c r="AP1942" s="34">
        <v>0</v>
      </c>
      <c r="AQ1942" s="34">
        <v>0</v>
      </c>
      <c r="AR1942" s="34">
        <v>0</v>
      </c>
      <c r="AS1942" s="34">
        <v>0</v>
      </c>
      <c r="AT1942" s="34">
        <v>3</v>
      </c>
      <c r="AU1942" s="34">
        <v>11</v>
      </c>
      <c r="AV1942" s="52">
        <v>637</v>
      </c>
      <c r="AW1942" s="57">
        <v>0</v>
      </c>
      <c r="AX1942" s="58" t="str">
        <f>IF(Tabela3[[#This Row],[Response]]=1, "Aceitou", "Não aceitou")</f>
        <v>Não aceitou</v>
      </c>
      <c r="AY1942" s="55" t="str">
        <f>Tabela3[[#This Row],[Faixa Recência]] &amp; " | " &amp; Tabela3[[#This Row],[Faixa Gasto]] &amp; " | " &amp; Tabela3[[#This Row],[Faixa ticket médio]]</f>
        <v>46-60 dias | R$ 501-1000 | R$ 26–50</v>
      </c>
      <c r="AZ19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2" s="36"/>
    </row>
    <row r="1943" spans="1:54" x14ac:dyDescent="0.25">
      <c r="A1943" s="61">
        <v>1942</v>
      </c>
      <c r="B1943" s="37">
        <v>77226</v>
      </c>
      <c r="C1943" s="34">
        <v>0</v>
      </c>
      <c r="D1943" s="34">
        <v>1</v>
      </c>
      <c r="E1943" s="34">
        <v>29</v>
      </c>
      <c r="F1943" s="58" t="str">
        <f>IF('Base tratada'!$E1943&lt;=15,"0-15 dias",
IF('Base tratada'!$E1943&lt;=30, "16-30 dias",
IF('Base tratada'!$E1943&lt;=45, "31-45 dias",
IF('Base tratada'!$E1943&lt;=60, "46-60 dias",
IF('Base tratada'!$E1943&lt;=75, "61-75 dias", "76-99 dias")))))</f>
        <v>16-30 dias</v>
      </c>
      <c r="G1943" s="38">
        <v>57</v>
      </c>
      <c r="H1943" s="60" t="str">
        <f>IF('Base tratada'!$G1943&lt;=29,"24–29",
IF('Base tratada'!$G1943&lt;=39,"30–39",
IF('Base tratada'!$G1943&lt;=49,"40–49",
IF('Base tratada'!$G1943&lt;=59,"50–59",
IF('Base tratada'!$G1943&lt;=69,"60–69",
"70–80")))))</f>
        <v>50–59</v>
      </c>
      <c r="I1943" s="34">
        <v>2280</v>
      </c>
      <c r="J1943" s="58" t="str">
        <f>IF('Base tratada'!$K1943=1,"Divorciado",
IF('Base tratada'!$L1943=1,"Casado",
IF('Base tratada'!$M1943=1, "Solteiro",
IF('Base tratada'!$N1943=1,"Juntos",
"Viúvo"))))</f>
        <v>Juntos</v>
      </c>
      <c r="K1943" s="34">
        <v>0</v>
      </c>
      <c r="L1943" s="34">
        <v>0</v>
      </c>
      <c r="M1943" s="34">
        <v>0</v>
      </c>
      <c r="N1943" s="34">
        <v>1</v>
      </c>
      <c r="O1943" s="34">
        <v>0</v>
      </c>
      <c r="P1943" s="34">
        <v>0</v>
      </c>
      <c r="Q1943" s="34">
        <v>0</v>
      </c>
      <c r="R1943" s="34">
        <v>1</v>
      </c>
      <c r="S1943" s="34">
        <v>0</v>
      </c>
      <c r="T1943" s="34">
        <v>0</v>
      </c>
      <c r="U1943" s="35">
        <v>631</v>
      </c>
      <c r="V1943" s="35">
        <v>43</v>
      </c>
      <c r="W1943" s="35">
        <v>239</v>
      </c>
      <c r="X1943" s="35">
        <v>128</v>
      </c>
      <c r="Y1943" s="35">
        <v>76</v>
      </c>
      <c r="Z1943" s="35">
        <v>21</v>
      </c>
      <c r="AA1943" s="34">
        <v>2</v>
      </c>
      <c r="AB1943" s="34">
        <v>3</v>
      </c>
      <c r="AC1943" s="34">
        <v>6</v>
      </c>
      <c r="AD1943" s="34">
        <v>8</v>
      </c>
      <c r="AE1943" s="34">
        <v>12</v>
      </c>
      <c r="AF1943" s="58">
        <f>'Base tratada'!$AC1943+'Base tratada'!$AD1943+'Base tratada'!$AE1943</f>
        <v>26</v>
      </c>
      <c r="AG19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43" s="58" t="str">
        <f>IF('Base tratada'!$AC1943&gt;=MAX('Base tratada'!$AD1943,'Base tratada'!$AE1943),"Web",
IF('Base tratada'!$AD1943&gt;='Base tratada'!$AE1943,"Catalog",
"Store"))</f>
        <v>Store</v>
      </c>
      <c r="AI1943" s="59">
        <f>IF('Base tratada'!$AF1943=0,"0",'Base tratada'!$AK1943/'Base tratada'!$AF1943)</f>
        <v>42.96153846153846</v>
      </c>
      <c r="AJ1943" s="59" t="str">
        <f>IF('Base tratada'!$AI1943=0,"R$ 0",
IF('Base tratada'!$AI1943&lt;=25,"R$ 1–25",
IF('Base tratada'!$AI1943&lt;=50,"R$ 26–50",
"+R$ 50")))</f>
        <v>R$ 26–50</v>
      </c>
      <c r="AK1943" s="35">
        <v>1117</v>
      </c>
      <c r="AL1943" s="58" t="str">
        <f>IF('Base tratada'!$AK1943&lt;=100,"R$ 0-100",
IF('Base tratada'!$AK1943&lt;=500,"R$ 101-500",
IF('Base tratada'!$AK1943&lt;=1000,"R$ 501-1000",
IF('Base tratada'!$AK1943&lt;=1500,"R$ 1001-1500",
"+R$ 1500"))))</f>
        <v>R$ 1001-1500</v>
      </c>
      <c r="AM1943" s="34">
        <v>0</v>
      </c>
      <c r="AN1943" s="34">
        <v>0</v>
      </c>
      <c r="AO1943" s="34">
        <v>0</v>
      </c>
      <c r="AP1943" s="34">
        <v>0</v>
      </c>
      <c r="AQ1943" s="34">
        <v>0</v>
      </c>
      <c r="AR1943" s="34">
        <v>0</v>
      </c>
      <c r="AS1943" s="34">
        <v>0</v>
      </c>
      <c r="AT1943" s="34">
        <v>3</v>
      </c>
      <c r="AU1943" s="34">
        <v>11</v>
      </c>
      <c r="AV1943" s="52">
        <v>1096</v>
      </c>
      <c r="AW1943" s="57">
        <v>0</v>
      </c>
      <c r="AX1943" s="58" t="str">
        <f>IF(Tabela3[[#This Row],[Response]]=1, "Aceitou", "Não aceitou")</f>
        <v>Não aceitou</v>
      </c>
      <c r="AY1943" s="55" t="str">
        <f>Tabela3[[#This Row],[Faixa Recência]] &amp; " | " &amp; Tabela3[[#This Row],[Faixa Gasto]] &amp; " | " &amp; Tabela3[[#This Row],[Faixa ticket médio]]</f>
        <v>16-30 dias | R$ 1001-1500 | R$ 26–50</v>
      </c>
      <c r="AZ19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43" s="36"/>
    </row>
    <row r="1944" spans="1:54" x14ac:dyDescent="0.25">
      <c r="A1944" s="61">
        <v>1943</v>
      </c>
      <c r="B1944" s="37">
        <v>72643</v>
      </c>
      <c r="C1944" s="34">
        <v>0</v>
      </c>
      <c r="D1944" s="34">
        <v>0</v>
      </c>
      <c r="E1944" s="34">
        <v>60</v>
      </c>
      <c r="F1944" s="58" t="str">
        <f>IF('Base tratada'!$E1944&lt;=15,"0-15 dias",
IF('Base tratada'!$E1944&lt;=30, "16-30 dias",
IF('Base tratada'!$E1944&lt;=45, "31-45 dias",
IF('Base tratada'!$E1944&lt;=60, "46-60 dias",
IF('Base tratada'!$E1944&lt;=75, "61-75 dias", "76-99 dias")))))</f>
        <v>46-60 dias</v>
      </c>
      <c r="G1944" s="38">
        <v>71</v>
      </c>
      <c r="H1944" s="60" t="str">
        <f>IF('Base tratada'!$G1944&lt;=29,"24–29",
IF('Base tratada'!$G1944&lt;=39,"30–39",
IF('Base tratada'!$G1944&lt;=49,"40–49",
IF('Base tratada'!$G1944&lt;=59,"50–59",
IF('Base tratada'!$G1944&lt;=69,"60–69",
"70–80")))))</f>
        <v>70–80</v>
      </c>
      <c r="I1944" s="34">
        <v>2646</v>
      </c>
      <c r="J1944" s="58" t="str">
        <f>IF('Base tratada'!$K1944=1,"Divorciado",
IF('Base tratada'!$L1944=1,"Casado",
IF('Base tratada'!$M1944=1, "Solteiro",
IF('Base tratada'!$N1944=1,"Juntos",
"Viúvo"))))</f>
        <v>Viúvo</v>
      </c>
      <c r="K1944" s="34">
        <v>0</v>
      </c>
      <c r="L1944" s="34">
        <v>0</v>
      </c>
      <c r="M1944" s="34">
        <v>0</v>
      </c>
      <c r="N1944" s="34">
        <v>0</v>
      </c>
      <c r="O1944" s="34">
        <v>1</v>
      </c>
      <c r="P1944" s="34">
        <v>0</v>
      </c>
      <c r="Q1944" s="34">
        <v>0</v>
      </c>
      <c r="R1944" s="34">
        <v>1</v>
      </c>
      <c r="S1944" s="34">
        <v>0</v>
      </c>
      <c r="T1944" s="34">
        <v>0</v>
      </c>
      <c r="U1944" s="35">
        <v>526</v>
      </c>
      <c r="V1944" s="35">
        <v>80</v>
      </c>
      <c r="W1944" s="35">
        <v>553</v>
      </c>
      <c r="X1944" s="35">
        <v>123</v>
      </c>
      <c r="Y1944" s="35">
        <v>94</v>
      </c>
      <c r="Z1944" s="35">
        <v>53</v>
      </c>
      <c r="AA1944" s="34">
        <v>1</v>
      </c>
      <c r="AB1944" s="34">
        <v>2</v>
      </c>
      <c r="AC1944" s="34">
        <v>3</v>
      </c>
      <c r="AD1944" s="34">
        <v>10</v>
      </c>
      <c r="AE1944" s="34">
        <v>7</v>
      </c>
      <c r="AF1944" s="58">
        <f>'Base tratada'!$AC1944+'Base tratada'!$AD1944+'Base tratada'!$AE1944</f>
        <v>20</v>
      </c>
      <c r="AG19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44" s="58" t="str">
        <f>IF('Base tratada'!$AC1944&gt;=MAX('Base tratada'!$AD1944,'Base tratada'!$AE1944),"Web",
IF('Base tratada'!$AD1944&gt;='Base tratada'!$AE1944,"Catalog",
"Store"))</f>
        <v>Catalog</v>
      </c>
      <c r="AI1944" s="59">
        <f>IF('Base tratada'!$AF1944=0,"0",'Base tratada'!$AK1944/'Base tratada'!$AF1944)</f>
        <v>68.8</v>
      </c>
      <c r="AJ1944" s="59" t="str">
        <f>IF('Base tratada'!$AI1944=0,"R$ 0",
IF('Base tratada'!$AI1944&lt;=25,"R$ 1–25",
IF('Base tratada'!$AI1944&lt;=50,"R$ 26–50",
"+R$ 50")))</f>
        <v>+R$ 50</v>
      </c>
      <c r="AK1944" s="35">
        <v>1376</v>
      </c>
      <c r="AL1944" s="58" t="str">
        <f>IF('Base tratada'!$AK1944&lt;=100,"R$ 0-100",
IF('Base tratada'!$AK1944&lt;=500,"R$ 101-500",
IF('Base tratada'!$AK1944&lt;=1000,"R$ 501-1000",
IF('Base tratada'!$AK1944&lt;=1500,"R$ 1001-1500",
"+R$ 1500"))))</f>
        <v>R$ 1001-1500</v>
      </c>
      <c r="AM1944" s="34">
        <v>1</v>
      </c>
      <c r="AN1944" s="34">
        <v>0</v>
      </c>
      <c r="AO1944" s="34">
        <v>0</v>
      </c>
      <c r="AP1944" s="34">
        <v>0</v>
      </c>
      <c r="AQ1944" s="34">
        <v>0</v>
      </c>
      <c r="AR1944" s="34">
        <v>1</v>
      </c>
      <c r="AS1944" s="34">
        <v>0</v>
      </c>
      <c r="AT1944" s="34">
        <v>3</v>
      </c>
      <c r="AU1944" s="34">
        <v>11</v>
      </c>
      <c r="AV1944" s="52">
        <v>1323</v>
      </c>
      <c r="AW1944" s="57">
        <v>1</v>
      </c>
      <c r="AX1944" s="58" t="str">
        <f>IF(Tabela3[[#This Row],[Response]]=1, "Aceitou", "Não aceitou")</f>
        <v>Aceitou</v>
      </c>
      <c r="AY1944" s="55" t="str">
        <f>Tabela3[[#This Row],[Faixa Recência]] &amp; " | " &amp; Tabela3[[#This Row],[Faixa Gasto]] &amp; " | " &amp; Tabela3[[#This Row],[Faixa ticket médio]]</f>
        <v>46-60 dias | R$ 1001-1500 | +R$ 50</v>
      </c>
      <c r="AZ19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4" s="36"/>
    </row>
    <row r="1945" spans="1:54" x14ac:dyDescent="0.25">
      <c r="A1945" s="61">
        <v>1944</v>
      </c>
      <c r="B1945" s="37">
        <v>85738</v>
      </c>
      <c r="C1945" s="34">
        <v>0</v>
      </c>
      <c r="D1945" s="34">
        <v>0</v>
      </c>
      <c r="E1945" s="34">
        <v>41</v>
      </c>
      <c r="F1945" s="58" t="str">
        <f>IF('Base tratada'!$E1945&lt;=15,"0-15 dias",
IF('Base tratada'!$E1945&lt;=30, "16-30 dias",
IF('Base tratada'!$E1945&lt;=45, "31-45 dias",
IF('Base tratada'!$E1945&lt;=60, "46-60 dias",
IF('Base tratada'!$E1945&lt;=75, "61-75 dias", "76-99 dias")))))</f>
        <v>31-45 dias</v>
      </c>
      <c r="G1945" s="38">
        <v>42</v>
      </c>
      <c r="H1945" s="60" t="str">
        <f>IF('Base tratada'!$G1945&lt;=29,"24–29",
IF('Base tratada'!$G1945&lt;=39,"30–39",
IF('Base tratada'!$G1945&lt;=49,"40–49",
IF('Base tratada'!$G1945&lt;=59,"50–59",
IF('Base tratada'!$G1945&lt;=69,"60–69",
"70–80")))))</f>
        <v>40–49</v>
      </c>
      <c r="I1945" s="34">
        <v>2316</v>
      </c>
      <c r="J1945" s="58" t="str">
        <f>IF('Base tratada'!$K1945=1,"Divorciado",
IF('Base tratada'!$L1945=1,"Casado",
IF('Base tratada'!$M1945=1, "Solteiro",
IF('Base tratada'!$N1945=1,"Juntos",
"Viúvo"))))</f>
        <v>Juntos</v>
      </c>
      <c r="K1945" s="34">
        <v>0</v>
      </c>
      <c r="L1945" s="34">
        <v>0</v>
      </c>
      <c r="M1945" s="34">
        <v>0</v>
      </c>
      <c r="N1945" s="34">
        <v>1</v>
      </c>
      <c r="O1945" s="34">
        <v>0</v>
      </c>
      <c r="P1945" s="34">
        <v>0</v>
      </c>
      <c r="Q1945" s="34">
        <v>0</v>
      </c>
      <c r="R1945" s="34">
        <v>0</v>
      </c>
      <c r="S1945" s="34">
        <v>1</v>
      </c>
      <c r="T1945" s="34">
        <v>0</v>
      </c>
      <c r="U1945" s="35">
        <v>913</v>
      </c>
      <c r="V1945" s="35">
        <v>26</v>
      </c>
      <c r="W1945" s="35">
        <v>376</v>
      </c>
      <c r="X1945" s="35">
        <v>17</v>
      </c>
      <c r="Y1945" s="35">
        <v>26</v>
      </c>
      <c r="Z1945" s="35">
        <v>13</v>
      </c>
      <c r="AA1945" s="34">
        <v>1</v>
      </c>
      <c r="AB1945" s="34">
        <v>1</v>
      </c>
      <c r="AC1945" s="34">
        <v>3</v>
      </c>
      <c r="AD1945" s="34">
        <v>6</v>
      </c>
      <c r="AE1945" s="34">
        <v>11</v>
      </c>
      <c r="AF1945" s="58">
        <f>'Base tratada'!$AC1945+'Base tratada'!$AD1945+'Base tratada'!$AE1945</f>
        <v>20</v>
      </c>
      <c r="AG19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45" s="58" t="str">
        <f>IF('Base tratada'!$AC1945&gt;=MAX('Base tratada'!$AD1945,'Base tratada'!$AE1945),"Web",
IF('Base tratada'!$AD1945&gt;='Base tratada'!$AE1945,"Catalog",
"Store"))</f>
        <v>Store</v>
      </c>
      <c r="AI1945" s="59">
        <f>IF('Base tratada'!$AF1945=0,"0",'Base tratada'!$AK1945/'Base tratada'!$AF1945)</f>
        <v>67.900000000000006</v>
      </c>
      <c r="AJ1945" s="59" t="str">
        <f>IF('Base tratada'!$AI1945=0,"R$ 0",
IF('Base tratada'!$AI1945&lt;=25,"R$ 1–25",
IF('Base tratada'!$AI1945&lt;=50,"R$ 26–50",
"+R$ 50")))</f>
        <v>+R$ 50</v>
      </c>
      <c r="AK1945" s="35">
        <v>1358</v>
      </c>
      <c r="AL1945" s="58" t="str">
        <f>IF('Base tratada'!$AK1945&lt;=100,"R$ 0-100",
IF('Base tratada'!$AK1945&lt;=500,"R$ 101-500",
IF('Base tratada'!$AK1945&lt;=1000,"R$ 501-1000",
IF('Base tratada'!$AK1945&lt;=1500,"R$ 1001-1500",
"+R$ 1500"))))</f>
        <v>R$ 1001-1500</v>
      </c>
      <c r="AM1945" s="34">
        <v>0</v>
      </c>
      <c r="AN1945" s="34">
        <v>0</v>
      </c>
      <c r="AO1945" s="34">
        <v>0</v>
      </c>
      <c r="AP1945" s="34">
        <v>1</v>
      </c>
      <c r="AQ1945" s="34">
        <v>1</v>
      </c>
      <c r="AR1945" s="34">
        <v>2</v>
      </c>
      <c r="AS1945" s="34">
        <v>0</v>
      </c>
      <c r="AT1945" s="34">
        <v>3</v>
      </c>
      <c r="AU1945" s="34">
        <v>11</v>
      </c>
      <c r="AV1945" s="52">
        <v>1345</v>
      </c>
      <c r="AW1945" s="57">
        <v>0</v>
      </c>
      <c r="AX1945" s="58" t="str">
        <f>IF(Tabela3[[#This Row],[Response]]=1, "Aceitou", "Não aceitou")</f>
        <v>Não aceitou</v>
      </c>
      <c r="AY1945" s="55" t="str">
        <f>Tabela3[[#This Row],[Faixa Recência]] &amp; " | " &amp; Tabela3[[#This Row],[Faixa Gasto]] &amp; " | " &amp; Tabela3[[#This Row],[Faixa ticket médio]]</f>
        <v>31-45 dias | R$ 1001-1500 | +R$ 50</v>
      </c>
      <c r="AZ19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45" s="36"/>
    </row>
    <row r="1946" spans="1:54" x14ac:dyDescent="0.25">
      <c r="A1946" s="61">
        <v>1945</v>
      </c>
      <c r="B1946" s="37">
        <v>55686</v>
      </c>
      <c r="C1946" s="34">
        <v>0</v>
      </c>
      <c r="D1946" s="34">
        <v>1</v>
      </c>
      <c r="E1946" s="34">
        <v>27</v>
      </c>
      <c r="F1946" s="58" t="str">
        <f>IF('Base tratada'!$E1946&lt;=15,"0-15 dias",
IF('Base tratada'!$E1946&lt;=30, "16-30 dias",
IF('Base tratada'!$E1946&lt;=45, "31-45 dias",
IF('Base tratada'!$E1946&lt;=60, "46-60 dias",
IF('Base tratada'!$E1946&lt;=75, "61-75 dias", "76-99 dias")))))</f>
        <v>16-30 dias</v>
      </c>
      <c r="G1946" s="38">
        <v>54</v>
      </c>
      <c r="H1946" s="60" t="str">
        <f>IF('Base tratada'!$G1946&lt;=29,"24–29",
IF('Base tratada'!$G1946&lt;=39,"30–39",
IF('Base tratada'!$G1946&lt;=49,"40–49",
IF('Base tratada'!$G1946&lt;=59,"50–59",
IF('Base tratada'!$G1946&lt;=69,"60–69",
"70–80")))))</f>
        <v>50–59</v>
      </c>
      <c r="I1946" s="34">
        <v>2659</v>
      </c>
      <c r="J1946" s="58" t="str">
        <f>IF('Base tratada'!$K1946=1,"Divorciado",
IF('Base tratada'!$L1946=1,"Casado",
IF('Base tratada'!$M1946=1, "Solteiro",
IF('Base tratada'!$N1946=1,"Juntos",
"Viúvo"))))</f>
        <v>Divorciado</v>
      </c>
      <c r="K1946" s="34">
        <v>1</v>
      </c>
      <c r="L1946" s="34">
        <v>0</v>
      </c>
      <c r="M1946" s="34">
        <v>0</v>
      </c>
      <c r="N1946" s="34">
        <v>0</v>
      </c>
      <c r="O1946" s="34">
        <v>0</v>
      </c>
      <c r="P1946" s="34">
        <v>0</v>
      </c>
      <c r="Q1946" s="34">
        <v>0</v>
      </c>
      <c r="R1946" s="34">
        <v>1</v>
      </c>
      <c r="S1946" s="34">
        <v>0</v>
      </c>
      <c r="T1946" s="34">
        <v>0</v>
      </c>
      <c r="U1946" s="35">
        <v>673</v>
      </c>
      <c r="V1946" s="35">
        <v>0</v>
      </c>
      <c r="W1946" s="35">
        <v>199</v>
      </c>
      <c r="X1946" s="35">
        <v>37</v>
      </c>
      <c r="Y1946" s="35">
        <v>47</v>
      </c>
      <c r="Z1946" s="35">
        <v>26</v>
      </c>
      <c r="AA1946" s="34">
        <v>2</v>
      </c>
      <c r="AB1946" s="34">
        <v>4</v>
      </c>
      <c r="AC1946" s="34">
        <v>6</v>
      </c>
      <c r="AD1946" s="34">
        <v>3</v>
      </c>
      <c r="AE1946" s="34">
        <v>5</v>
      </c>
      <c r="AF1946" s="58">
        <f>'Base tratada'!$AC1946+'Base tratada'!$AD1946+'Base tratada'!$AE1946</f>
        <v>14</v>
      </c>
      <c r="AG19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46" s="58" t="str">
        <f>IF('Base tratada'!$AC1946&gt;=MAX('Base tratada'!$AD1946,'Base tratada'!$AE1946),"Web",
IF('Base tratada'!$AD1946&gt;='Base tratada'!$AE1946,"Catalog",
"Store"))</f>
        <v>Web</v>
      </c>
      <c r="AI1946" s="59">
        <f>IF('Base tratada'!$AF1946=0,"0",'Base tratada'!$AK1946/'Base tratada'!$AF1946)</f>
        <v>68.285714285714292</v>
      </c>
      <c r="AJ1946" s="59" t="str">
        <f>IF('Base tratada'!$AI1946=0,"R$ 0",
IF('Base tratada'!$AI1946&lt;=25,"R$ 1–25",
IF('Base tratada'!$AI1946&lt;=50,"R$ 26–50",
"+R$ 50")))</f>
        <v>+R$ 50</v>
      </c>
      <c r="AK1946" s="35">
        <v>956</v>
      </c>
      <c r="AL1946" s="58" t="str">
        <f>IF('Base tratada'!$AK1946&lt;=100,"R$ 0-100",
IF('Base tratada'!$AK1946&lt;=500,"R$ 101-500",
IF('Base tratada'!$AK1946&lt;=1000,"R$ 501-1000",
IF('Base tratada'!$AK1946&lt;=1500,"R$ 1001-1500",
"+R$ 1500"))))</f>
        <v>R$ 501-1000</v>
      </c>
      <c r="AM1946" s="34">
        <v>0</v>
      </c>
      <c r="AN1946" s="34">
        <v>0</v>
      </c>
      <c r="AO1946" s="34">
        <v>1</v>
      </c>
      <c r="AP1946" s="34">
        <v>0</v>
      </c>
      <c r="AQ1946" s="34">
        <v>0</v>
      </c>
      <c r="AR1946" s="34">
        <v>1</v>
      </c>
      <c r="AS1946" s="34">
        <v>0</v>
      </c>
      <c r="AT1946" s="34">
        <v>3</v>
      </c>
      <c r="AU1946" s="34">
        <v>11</v>
      </c>
      <c r="AV1946" s="52">
        <v>930</v>
      </c>
      <c r="AW1946" s="57">
        <v>0</v>
      </c>
      <c r="AX1946" s="58" t="str">
        <f>IF(Tabela3[[#This Row],[Response]]=1, "Aceitou", "Não aceitou")</f>
        <v>Não aceitou</v>
      </c>
      <c r="AY1946" s="55" t="str">
        <f>Tabela3[[#This Row],[Faixa Recência]] &amp; " | " &amp; Tabela3[[#This Row],[Faixa Gasto]] &amp; " | " &amp; Tabela3[[#This Row],[Faixa ticket médio]]</f>
        <v>16-30 dias | R$ 501-1000 | +R$ 50</v>
      </c>
      <c r="AZ19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6" s="36"/>
    </row>
    <row r="1947" spans="1:54" x14ac:dyDescent="0.25">
      <c r="A1947" s="61">
        <v>1946</v>
      </c>
      <c r="B1947" s="37">
        <v>39062</v>
      </c>
      <c r="C1947" s="34">
        <v>1</v>
      </c>
      <c r="D1947" s="34">
        <v>0</v>
      </c>
      <c r="E1947" s="34">
        <v>28</v>
      </c>
      <c r="F1947" s="58" t="str">
        <f>IF('Base tratada'!$E1947&lt;=15,"0-15 dias",
IF('Base tratada'!$E1947&lt;=30, "16-30 dias",
IF('Base tratada'!$E1947&lt;=45, "31-45 dias",
IF('Base tratada'!$E1947&lt;=60, "46-60 dias",
IF('Base tratada'!$E1947&lt;=75, "61-75 dias", "76-99 dias")))))</f>
        <v>16-30 dias</v>
      </c>
      <c r="G1947" s="38">
        <v>37</v>
      </c>
      <c r="H1947" s="60" t="str">
        <f>IF('Base tratada'!$G1947&lt;=29,"24–29",
IF('Base tratada'!$G1947&lt;=39,"30–39",
IF('Base tratada'!$G1947&lt;=49,"40–49",
IF('Base tratada'!$G1947&lt;=59,"50–59",
IF('Base tratada'!$G1947&lt;=69,"60–69",
"70–80")))))</f>
        <v>30–39</v>
      </c>
      <c r="I1947" s="34">
        <v>2255</v>
      </c>
      <c r="J1947" s="58" t="str">
        <f>IF('Base tratada'!$K1947=1,"Divorciado",
IF('Base tratada'!$L1947=1,"Casado",
IF('Base tratada'!$M1947=1, "Solteiro",
IF('Base tratada'!$N1947=1,"Juntos",
"Viúvo"))))</f>
        <v>Solteiro</v>
      </c>
      <c r="K1947" s="34">
        <v>0</v>
      </c>
      <c r="L1947" s="34">
        <v>0</v>
      </c>
      <c r="M1947" s="34">
        <v>1</v>
      </c>
      <c r="N1947" s="34">
        <v>0</v>
      </c>
      <c r="O1947" s="34">
        <v>0</v>
      </c>
      <c r="P1947" s="34">
        <v>0</v>
      </c>
      <c r="Q1947" s="34">
        <v>0</v>
      </c>
      <c r="R1947" s="34">
        <v>1</v>
      </c>
      <c r="S1947" s="34">
        <v>0</v>
      </c>
      <c r="T1947" s="34">
        <v>0</v>
      </c>
      <c r="U1947" s="35">
        <v>23</v>
      </c>
      <c r="V1947" s="35">
        <v>0</v>
      </c>
      <c r="W1947" s="35">
        <v>9</v>
      </c>
      <c r="X1947" s="35">
        <v>0</v>
      </c>
      <c r="Y1947" s="35">
        <v>0</v>
      </c>
      <c r="Z1947" s="35">
        <v>12</v>
      </c>
      <c r="AA1947" s="34">
        <v>1</v>
      </c>
      <c r="AB1947" s="34">
        <v>4</v>
      </c>
      <c r="AC1947" s="34">
        <v>1</v>
      </c>
      <c r="AD1947" s="34">
        <v>0</v>
      </c>
      <c r="AE1947" s="34">
        <v>3</v>
      </c>
      <c r="AF1947" s="58">
        <f>'Base tratada'!$AC1947+'Base tratada'!$AD1947+'Base tratada'!$AE1947</f>
        <v>4</v>
      </c>
      <c r="AG19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47" s="58" t="str">
        <f>IF('Base tratada'!$AC1947&gt;=MAX('Base tratada'!$AD1947,'Base tratada'!$AE1947),"Web",
IF('Base tratada'!$AD1947&gt;='Base tratada'!$AE1947,"Catalog",
"Store"))</f>
        <v>Store</v>
      </c>
      <c r="AI1947" s="59">
        <f>IF('Base tratada'!$AF1947=0,"0",'Base tratada'!$AK1947/'Base tratada'!$AF1947)</f>
        <v>8</v>
      </c>
      <c r="AJ1947" s="59" t="str">
        <f>IF('Base tratada'!$AI1947=0,"R$ 0",
IF('Base tratada'!$AI1947&lt;=25,"R$ 1–25",
IF('Base tratada'!$AI1947&lt;=50,"R$ 26–50",
"+R$ 50")))</f>
        <v>R$ 1–25</v>
      </c>
      <c r="AK1947" s="35">
        <v>32</v>
      </c>
      <c r="AL1947" s="58" t="str">
        <f>IF('Base tratada'!$AK1947&lt;=100,"R$ 0-100",
IF('Base tratada'!$AK1947&lt;=500,"R$ 101-500",
IF('Base tratada'!$AK1947&lt;=1000,"R$ 501-1000",
IF('Base tratada'!$AK1947&lt;=1500,"R$ 1001-1500",
"+R$ 1500"))))</f>
        <v>R$ 0-100</v>
      </c>
      <c r="AM1947" s="34">
        <v>0</v>
      </c>
      <c r="AN1947" s="34">
        <v>0</v>
      </c>
      <c r="AO1947" s="34">
        <v>1</v>
      </c>
      <c r="AP1947" s="34">
        <v>0</v>
      </c>
      <c r="AQ1947" s="34">
        <v>0</v>
      </c>
      <c r="AR1947" s="34">
        <v>1</v>
      </c>
      <c r="AS1947" s="34">
        <v>0</v>
      </c>
      <c r="AT1947" s="34">
        <v>3</v>
      </c>
      <c r="AU1947" s="34">
        <v>11</v>
      </c>
      <c r="AV1947" s="52">
        <v>20</v>
      </c>
      <c r="AW1947" s="57">
        <v>0</v>
      </c>
      <c r="AX1947" s="58" t="str">
        <f>IF(Tabela3[[#This Row],[Response]]=1, "Aceitou", "Não aceitou")</f>
        <v>Não aceitou</v>
      </c>
      <c r="AY1947" s="55" t="str">
        <f>Tabela3[[#This Row],[Faixa Recência]] &amp; " | " &amp; Tabela3[[#This Row],[Faixa Gasto]] &amp; " | " &amp; Tabela3[[#This Row],[Faixa ticket médio]]</f>
        <v>16-30 dias | R$ 0-100 | R$ 1–25</v>
      </c>
      <c r="AZ19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7" s="36"/>
    </row>
    <row r="1948" spans="1:54" x14ac:dyDescent="0.25">
      <c r="A1948" s="61">
        <v>1947</v>
      </c>
      <c r="B1948" s="37">
        <v>34600</v>
      </c>
      <c r="C1948" s="34">
        <v>1</v>
      </c>
      <c r="D1948" s="34">
        <v>1</v>
      </c>
      <c r="E1948" s="34">
        <v>8</v>
      </c>
      <c r="F1948" s="58" t="str">
        <f>IF('Base tratada'!$E1948&lt;=15,"0-15 dias",
IF('Base tratada'!$E1948&lt;=30, "16-30 dias",
IF('Base tratada'!$E1948&lt;=45, "31-45 dias",
IF('Base tratada'!$E1948&lt;=60, "46-60 dias",
IF('Base tratada'!$E1948&lt;=75, "61-75 dias", "76-99 dias")))))</f>
        <v>0-15 dias</v>
      </c>
      <c r="G1948" s="38">
        <v>49</v>
      </c>
      <c r="H1948" s="60" t="str">
        <f>IF('Base tratada'!$G1948&lt;=29,"24–29",
IF('Base tratada'!$G1948&lt;=39,"30–39",
IF('Base tratada'!$G1948&lt;=49,"40–49",
IF('Base tratada'!$G1948&lt;=59,"50–59",
IF('Base tratada'!$G1948&lt;=69,"60–69",
"70–80")))))</f>
        <v>40–49</v>
      </c>
      <c r="I1948" s="34">
        <v>2703</v>
      </c>
      <c r="J1948" s="58" t="str">
        <f>IF('Base tratada'!$K1948=1,"Divorciado",
IF('Base tratada'!$L1948=1,"Casado",
IF('Base tratada'!$M1948=1, "Solteiro",
IF('Base tratada'!$N1948=1,"Juntos",
"Viúvo"))))</f>
        <v>Juntos</v>
      </c>
      <c r="K1948" s="34">
        <v>0</v>
      </c>
      <c r="L1948" s="34">
        <v>0</v>
      </c>
      <c r="M1948" s="34">
        <v>0</v>
      </c>
      <c r="N1948" s="34">
        <v>1</v>
      </c>
      <c r="O1948" s="34">
        <v>0</v>
      </c>
      <c r="P1948" s="34">
        <v>0</v>
      </c>
      <c r="Q1948" s="34">
        <v>0</v>
      </c>
      <c r="R1948" s="34">
        <v>1</v>
      </c>
      <c r="S1948" s="34">
        <v>0</v>
      </c>
      <c r="T1948" s="34">
        <v>0</v>
      </c>
      <c r="U1948" s="35">
        <v>199</v>
      </c>
      <c r="V1948" s="35">
        <v>33</v>
      </c>
      <c r="W1948" s="35">
        <v>60</v>
      </c>
      <c r="X1948" s="35">
        <v>8</v>
      </c>
      <c r="Y1948" s="35">
        <v>3</v>
      </c>
      <c r="Z1948" s="35">
        <v>15</v>
      </c>
      <c r="AA1948" s="34">
        <v>5</v>
      </c>
      <c r="AB1948" s="34">
        <v>8</v>
      </c>
      <c r="AC1948" s="34">
        <v>5</v>
      </c>
      <c r="AD1948" s="34">
        <v>2</v>
      </c>
      <c r="AE1948" s="34">
        <v>5</v>
      </c>
      <c r="AF1948" s="58">
        <f>'Base tratada'!$AC1948+'Base tratada'!$AD1948+'Base tratada'!$AE1948</f>
        <v>12</v>
      </c>
      <c r="AG19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48" s="58" t="str">
        <f>IF('Base tratada'!$AC1948&gt;=MAX('Base tratada'!$AD1948,'Base tratada'!$AE1948),"Web",
IF('Base tratada'!$AD1948&gt;='Base tratada'!$AE1948,"Catalog",
"Store"))</f>
        <v>Web</v>
      </c>
      <c r="AI1948" s="59">
        <f>IF('Base tratada'!$AF1948=0,"0",'Base tratada'!$AK1948/'Base tratada'!$AF1948)</f>
        <v>25.25</v>
      </c>
      <c r="AJ1948" s="59" t="str">
        <f>IF('Base tratada'!$AI1948=0,"R$ 0",
IF('Base tratada'!$AI1948&lt;=25,"R$ 1–25",
IF('Base tratada'!$AI1948&lt;=50,"R$ 26–50",
"+R$ 50")))</f>
        <v>R$ 26–50</v>
      </c>
      <c r="AK1948" s="35">
        <v>303</v>
      </c>
      <c r="AL1948" s="58" t="str">
        <f>IF('Base tratada'!$AK1948&lt;=100,"R$ 0-100",
IF('Base tratada'!$AK1948&lt;=500,"R$ 101-500",
IF('Base tratada'!$AK1948&lt;=1000,"R$ 501-1000",
IF('Base tratada'!$AK1948&lt;=1500,"R$ 1001-1500",
"+R$ 1500"))))</f>
        <v>R$ 101-500</v>
      </c>
      <c r="AM1948" s="34">
        <v>0</v>
      </c>
      <c r="AN1948" s="34">
        <v>0</v>
      </c>
      <c r="AO1948" s="34">
        <v>0</v>
      </c>
      <c r="AP1948" s="34">
        <v>0</v>
      </c>
      <c r="AQ1948" s="34">
        <v>0</v>
      </c>
      <c r="AR1948" s="34">
        <v>0</v>
      </c>
      <c r="AS1948" s="34">
        <v>0</v>
      </c>
      <c r="AT1948" s="34">
        <v>3</v>
      </c>
      <c r="AU1948" s="34">
        <v>11</v>
      </c>
      <c r="AV1948" s="52">
        <v>288</v>
      </c>
      <c r="AW1948" s="57">
        <v>1</v>
      </c>
      <c r="AX1948" s="58" t="str">
        <f>IF(Tabela3[[#This Row],[Response]]=1, "Aceitou", "Não aceitou")</f>
        <v>Aceitou</v>
      </c>
      <c r="AY1948" s="55" t="str">
        <f>Tabela3[[#This Row],[Faixa Recência]] &amp; " | " &amp; Tabela3[[#This Row],[Faixa Gasto]] &amp; " | " &amp; Tabela3[[#This Row],[Faixa ticket médio]]</f>
        <v>0-15 dias | R$ 101-500 | R$ 26–50</v>
      </c>
      <c r="AZ19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8" s="36"/>
    </row>
    <row r="1949" spans="1:54" x14ac:dyDescent="0.25">
      <c r="A1949" s="61">
        <v>1948</v>
      </c>
      <c r="B1949" s="37">
        <v>40794</v>
      </c>
      <c r="C1949" s="34">
        <v>0</v>
      </c>
      <c r="D1949" s="34">
        <v>1</v>
      </c>
      <c r="E1949" s="34">
        <v>18</v>
      </c>
      <c r="F1949" s="58" t="str">
        <f>IF('Base tratada'!$E1949&lt;=15,"0-15 dias",
IF('Base tratada'!$E1949&lt;=30, "16-30 dias",
IF('Base tratada'!$E1949&lt;=45, "31-45 dias",
IF('Base tratada'!$E1949&lt;=60, "46-60 dias",
IF('Base tratada'!$E1949&lt;=75, "61-75 dias", "76-99 dias")))))</f>
        <v>16-30 dias</v>
      </c>
      <c r="G1949" s="38">
        <v>45</v>
      </c>
      <c r="H1949" s="60" t="str">
        <f>IF('Base tratada'!$G1949&lt;=29,"24–29",
IF('Base tratada'!$G1949&lt;=39,"30–39",
IF('Base tratada'!$G1949&lt;=49,"40–49",
IF('Base tratada'!$G1949&lt;=59,"50–59",
IF('Base tratada'!$G1949&lt;=69,"60–69",
"70–80")))))</f>
        <v>40–49</v>
      </c>
      <c r="I1949" s="34">
        <v>2607</v>
      </c>
      <c r="J1949" s="58" t="str">
        <f>IF('Base tratada'!$K1949=1,"Divorciado",
IF('Base tratada'!$L1949=1,"Casado",
IF('Base tratada'!$M1949=1, "Solteiro",
IF('Base tratada'!$N1949=1,"Juntos",
"Viúvo"))))</f>
        <v>Casado</v>
      </c>
      <c r="K1949" s="34">
        <v>0</v>
      </c>
      <c r="L1949" s="34">
        <v>1</v>
      </c>
      <c r="M1949" s="34">
        <v>0</v>
      </c>
      <c r="N1949" s="34">
        <v>0</v>
      </c>
      <c r="O1949" s="34">
        <v>0</v>
      </c>
      <c r="P1949" s="34">
        <v>0</v>
      </c>
      <c r="Q1949" s="34">
        <v>0</v>
      </c>
      <c r="R1949" s="34">
        <v>1</v>
      </c>
      <c r="S1949" s="34">
        <v>0</v>
      </c>
      <c r="T1949" s="34">
        <v>0</v>
      </c>
      <c r="U1949" s="35">
        <v>261</v>
      </c>
      <c r="V1949" s="35">
        <v>23</v>
      </c>
      <c r="W1949" s="35">
        <v>73</v>
      </c>
      <c r="X1949" s="35">
        <v>4</v>
      </c>
      <c r="Y1949" s="35">
        <v>23</v>
      </c>
      <c r="Z1949" s="35">
        <v>50</v>
      </c>
      <c r="AA1949" s="34">
        <v>2</v>
      </c>
      <c r="AB1949" s="34">
        <v>7</v>
      </c>
      <c r="AC1949" s="34">
        <v>6</v>
      </c>
      <c r="AD1949" s="34">
        <v>3</v>
      </c>
      <c r="AE1949" s="34">
        <v>5</v>
      </c>
      <c r="AF1949" s="58">
        <f>'Base tratada'!$AC1949+'Base tratada'!$AD1949+'Base tratada'!$AE1949</f>
        <v>14</v>
      </c>
      <c r="AG19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49" s="58" t="str">
        <f>IF('Base tratada'!$AC1949&gt;=MAX('Base tratada'!$AD1949,'Base tratada'!$AE1949),"Web",
IF('Base tratada'!$AD1949&gt;='Base tratada'!$AE1949,"Catalog",
"Store"))</f>
        <v>Web</v>
      </c>
      <c r="AI1949" s="59">
        <f>IF('Base tratada'!$AF1949=0,"0",'Base tratada'!$AK1949/'Base tratada'!$AF1949)</f>
        <v>27.428571428571427</v>
      </c>
      <c r="AJ1949" s="59" t="str">
        <f>IF('Base tratada'!$AI1949=0,"R$ 0",
IF('Base tratada'!$AI1949&lt;=25,"R$ 1–25",
IF('Base tratada'!$AI1949&lt;=50,"R$ 26–50",
"+R$ 50")))</f>
        <v>R$ 26–50</v>
      </c>
      <c r="AK1949" s="35">
        <v>384</v>
      </c>
      <c r="AL1949" s="58" t="str">
        <f>IF('Base tratada'!$AK1949&lt;=100,"R$ 0-100",
IF('Base tratada'!$AK1949&lt;=500,"R$ 101-500",
IF('Base tratada'!$AK1949&lt;=1000,"R$ 501-1000",
IF('Base tratada'!$AK1949&lt;=1500,"R$ 1001-1500",
"+R$ 1500"))))</f>
        <v>R$ 101-500</v>
      </c>
      <c r="AM1949" s="34">
        <v>0</v>
      </c>
      <c r="AN1949" s="34">
        <v>0</v>
      </c>
      <c r="AO1949" s="34">
        <v>0</v>
      </c>
      <c r="AP1949" s="34">
        <v>0</v>
      </c>
      <c r="AQ1949" s="34">
        <v>0</v>
      </c>
      <c r="AR1949" s="34">
        <v>0</v>
      </c>
      <c r="AS1949" s="34">
        <v>0</v>
      </c>
      <c r="AT1949" s="34">
        <v>3</v>
      </c>
      <c r="AU1949" s="34">
        <v>11</v>
      </c>
      <c r="AV1949" s="52">
        <v>334</v>
      </c>
      <c r="AW1949" s="57">
        <v>0</v>
      </c>
      <c r="AX1949" s="58" t="str">
        <f>IF(Tabela3[[#This Row],[Response]]=1, "Aceitou", "Não aceitou")</f>
        <v>Não aceitou</v>
      </c>
      <c r="AY1949" s="55" t="str">
        <f>Tabela3[[#This Row],[Faixa Recência]] &amp; " | " &amp; Tabela3[[#This Row],[Faixa Gasto]] &amp; " | " &amp; Tabela3[[#This Row],[Faixa ticket médio]]</f>
        <v>16-30 dias | R$ 101-500 | R$ 26–50</v>
      </c>
      <c r="AZ19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49" s="36"/>
    </row>
    <row r="1950" spans="1:54" x14ac:dyDescent="0.25">
      <c r="A1950" s="61">
        <v>1949</v>
      </c>
      <c r="B1950" s="37">
        <v>54690</v>
      </c>
      <c r="C1950" s="34">
        <v>1</v>
      </c>
      <c r="D1950" s="34">
        <v>1</v>
      </c>
      <c r="E1950" s="34">
        <v>76</v>
      </c>
      <c r="F1950" s="58" t="str">
        <f>IF('Base tratada'!$E1950&lt;=15,"0-15 dias",
IF('Base tratada'!$E1950&lt;=30, "16-30 dias",
IF('Base tratada'!$E1950&lt;=45, "31-45 dias",
IF('Base tratada'!$E1950&lt;=60, "46-60 dias",
IF('Base tratada'!$E1950&lt;=75, "61-75 dias", "76-99 dias")))))</f>
        <v>76-99 dias</v>
      </c>
      <c r="G1950" s="38">
        <v>49</v>
      </c>
      <c r="H1950" s="60" t="str">
        <f>IF('Base tratada'!$G1950&lt;=29,"24–29",
IF('Base tratada'!$G1950&lt;=39,"30–39",
IF('Base tratada'!$G1950&lt;=49,"40–49",
IF('Base tratada'!$G1950&lt;=59,"50–59",
IF('Base tratada'!$G1950&lt;=69,"60–69",
"70–80")))))</f>
        <v>40–49</v>
      </c>
      <c r="I1950" s="34">
        <v>2393</v>
      </c>
      <c r="J1950" s="58" t="str">
        <f>IF('Base tratada'!$K1950=1,"Divorciado",
IF('Base tratada'!$L1950=1,"Casado",
IF('Base tratada'!$M1950=1, "Solteiro",
IF('Base tratada'!$N1950=1,"Juntos",
"Viúvo"))))</f>
        <v>Casado</v>
      </c>
      <c r="K1950" s="34">
        <v>0</v>
      </c>
      <c r="L1950" s="34">
        <v>1</v>
      </c>
      <c r="M1950" s="34">
        <v>0</v>
      </c>
      <c r="N1950" s="34">
        <v>0</v>
      </c>
      <c r="O1950" s="34">
        <v>0</v>
      </c>
      <c r="P1950" s="34">
        <v>1</v>
      </c>
      <c r="Q1950" s="34">
        <v>0</v>
      </c>
      <c r="R1950" s="34">
        <v>0</v>
      </c>
      <c r="S1950" s="34">
        <v>0</v>
      </c>
      <c r="T1950" s="34">
        <v>0</v>
      </c>
      <c r="U1950" s="35">
        <v>111</v>
      </c>
      <c r="V1950" s="35">
        <v>16</v>
      </c>
      <c r="W1950" s="35">
        <v>37</v>
      </c>
      <c r="X1950" s="35">
        <v>7</v>
      </c>
      <c r="Y1950" s="35">
        <v>9</v>
      </c>
      <c r="Z1950" s="35">
        <v>18</v>
      </c>
      <c r="AA1950" s="34">
        <v>3</v>
      </c>
      <c r="AB1950" s="34">
        <v>3</v>
      </c>
      <c r="AC1950" s="34">
        <v>3</v>
      </c>
      <c r="AD1950" s="34">
        <v>1</v>
      </c>
      <c r="AE1950" s="34">
        <v>5</v>
      </c>
      <c r="AF1950" s="58">
        <f>'Base tratada'!$AC1950+'Base tratada'!$AD1950+'Base tratada'!$AE1950</f>
        <v>9</v>
      </c>
      <c r="AG19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50" s="58" t="str">
        <f>IF('Base tratada'!$AC1950&gt;=MAX('Base tratada'!$AD1950,'Base tratada'!$AE1950),"Web",
IF('Base tratada'!$AD1950&gt;='Base tratada'!$AE1950,"Catalog",
"Store"))</f>
        <v>Store</v>
      </c>
      <c r="AI1950" s="59">
        <f>IF('Base tratada'!$AF1950=0,"0",'Base tratada'!$AK1950/'Base tratada'!$AF1950)</f>
        <v>20</v>
      </c>
      <c r="AJ1950" s="59" t="str">
        <f>IF('Base tratada'!$AI1950=0,"R$ 0",
IF('Base tratada'!$AI1950&lt;=25,"R$ 1–25",
IF('Base tratada'!$AI1950&lt;=50,"R$ 26–50",
"+R$ 50")))</f>
        <v>R$ 1–25</v>
      </c>
      <c r="AK1950" s="35">
        <v>180</v>
      </c>
      <c r="AL1950" s="58" t="str">
        <f>IF('Base tratada'!$AK1950&lt;=100,"R$ 0-100",
IF('Base tratada'!$AK1950&lt;=500,"R$ 101-500",
IF('Base tratada'!$AK1950&lt;=1000,"R$ 501-1000",
IF('Base tratada'!$AK1950&lt;=1500,"R$ 1001-1500",
"+R$ 1500"))))</f>
        <v>R$ 101-500</v>
      </c>
      <c r="AM1950" s="34">
        <v>0</v>
      </c>
      <c r="AN1950" s="34">
        <v>0</v>
      </c>
      <c r="AO1950" s="34">
        <v>0</v>
      </c>
      <c r="AP1950" s="34">
        <v>0</v>
      </c>
      <c r="AQ1950" s="34">
        <v>0</v>
      </c>
      <c r="AR1950" s="34">
        <v>0</v>
      </c>
      <c r="AS1950" s="34">
        <v>0</v>
      </c>
      <c r="AT1950" s="34">
        <v>3</v>
      </c>
      <c r="AU1950" s="34">
        <v>11</v>
      </c>
      <c r="AV1950" s="52">
        <v>162</v>
      </c>
      <c r="AW1950" s="57">
        <v>0</v>
      </c>
      <c r="AX1950" s="58" t="str">
        <f>IF(Tabela3[[#This Row],[Response]]=1, "Aceitou", "Não aceitou")</f>
        <v>Não aceitou</v>
      </c>
      <c r="AY1950" s="55" t="str">
        <f>Tabela3[[#This Row],[Faixa Recência]] &amp; " | " &amp; Tabela3[[#This Row],[Faixa Gasto]] &amp; " | " &amp; Tabela3[[#This Row],[Faixa ticket médio]]</f>
        <v>76-99 dias | R$ 101-500 | R$ 1–25</v>
      </c>
      <c r="AZ19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0" s="36"/>
    </row>
    <row r="1951" spans="1:54" x14ac:dyDescent="0.25">
      <c r="A1951" s="61">
        <v>1950</v>
      </c>
      <c r="B1951" s="37">
        <v>4428</v>
      </c>
      <c r="C1951" s="34">
        <v>0</v>
      </c>
      <c r="D1951" s="34">
        <v>1</v>
      </c>
      <c r="E1951" s="34">
        <v>0</v>
      </c>
      <c r="F1951" s="58" t="str">
        <f>IF('Base tratada'!$E1951&lt;=15,"0-15 dias",
IF('Base tratada'!$E1951&lt;=30, "16-30 dias",
IF('Base tratada'!$E1951&lt;=45, "31-45 dias",
IF('Base tratada'!$E1951&lt;=60, "46-60 dias",
IF('Base tratada'!$E1951&lt;=75, "61-75 dias", "76-99 dias")))))</f>
        <v>0-15 dias</v>
      </c>
      <c r="G1951" s="38">
        <v>51</v>
      </c>
      <c r="H1951" s="60" t="str">
        <f>IF('Base tratada'!$G1951&lt;=29,"24–29",
IF('Base tratada'!$G1951&lt;=39,"30–39",
IF('Base tratada'!$G1951&lt;=49,"40–49",
IF('Base tratada'!$G1951&lt;=59,"50–59",
IF('Base tratada'!$G1951&lt;=69,"60–69",
"70–80")))))</f>
        <v>50–59</v>
      </c>
      <c r="I1951" s="34">
        <v>2426</v>
      </c>
      <c r="J1951" s="58" t="str">
        <f>IF('Base tratada'!$K1951=1,"Divorciado",
IF('Base tratada'!$L1951=1,"Casado",
IF('Base tratada'!$M1951=1, "Solteiro",
IF('Base tratada'!$N1951=1,"Juntos",
"Viúvo"))))</f>
        <v>Casado</v>
      </c>
      <c r="K1951" s="34">
        <v>0</v>
      </c>
      <c r="L1951" s="34">
        <v>1</v>
      </c>
      <c r="M1951" s="34">
        <v>0</v>
      </c>
      <c r="N1951" s="34">
        <v>0</v>
      </c>
      <c r="O1951" s="34">
        <v>0</v>
      </c>
      <c r="P1951" s="34">
        <v>0</v>
      </c>
      <c r="Q1951" s="34">
        <v>0</v>
      </c>
      <c r="R1951" s="34">
        <v>1</v>
      </c>
      <c r="S1951" s="34">
        <v>0</v>
      </c>
      <c r="T1951" s="34">
        <v>0</v>
      </c>
      <c r="U1951" s="35">
        <v>16</v>
      </c>
      <c r="V1951" s="35">
        <v>4</v>
      </c>
      <c r="W1951" s="35">
        <v>12</v>
      </c>
      <c r="X1951" s="35">
        <v>2</v>
      </c>
      <c r="Y1951" s="35">
        <v>4</v>
      </c>
      <c r="Z1951" s="35">
        <v>321</v>
      </c>
      <c r="AA1951" s="34">
        <v>0</v>
      </c>
      <c r="AB1951" s="34">
        <v>1</v>
      </c>
      <c r="AC1951" s="34">
        <v>25</v>
      </c>
      <c r="AD1951" s="34">
        <v>0</v>
      </c>
      <c r="AE1951" s="34">
        <v>0</v>
      </c>
      <c r="AF1951" s="58">
        <f>'Base tratada'!$AC1951+'Base tratada'!$AD1951+'Base tratada'!$AE1951</f>
        <v>25</v>
      </c>
      <c r="AG19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51" s="58" t="str">
        <f>IF('Base tratada'!$AC1951&gt;=MAX('Base tratada'!$AD1951,'Base tratada'!$AE1951),"Web",
IF('Base tratada'!$AD1951&gt;='Base tratada'!$AE1951,"Catalog",
"Store"))</f>
        <v>Web</v>
      </c>
      <c r="AI1951" s="59">
        <f>IF('Base tratada'!$AF1951=0,"0",'Base tratada'!$AK1951/'Base tratada'!$AF1951)</f>
        <v>1.52</v>
      </c>
      <c r="AJ1951" s="59" t="str">
        <f>IF('Base tratada'!$AI1951=0,"R$ 0",
IF('Base tratada'!$AI1951&lt;=25,"R$ 1–25",
IF('Base tratada'!$AI1951&lt;=50,"R$ 26–50",
"+R$ 50")))</f>
        <v>R$ 1–25</v>
      </c>
      <c r="AK1951" s="35">
        <v>38</v>
      </c>
      <c r="AL1951" s="58" t="str">
        <f>IF('Base tratada'!$AK1951&lt;=100,"R$ 0-100",
IF('Base tratada'!$AK1951&lt;=500,"R$ 101-500",
IF('Base tratada'!$AK1951&lt;=1000,"R$ 501-1000",
IF('Base tratada'!$AK1951&lt;=1500,"R$ 1001-1500",
"+R$ 1500"))))</f>
        <v>R$ 0-100</v>
      </c>
      <c r="AM1951" s="34">
        <v>0</v>
      </c>
      <c r="AN1951" s="34">
        <v>0</v>
      </c>
      <c r="AO1951" s="34">
        <v>0</v>
      </c>
      <c r="AP1951" s="34">
        <v>0</v>
      </c>
      <c r="AQ1951" s="34">
        <v>0</v>
      </c>
      <c r="AR1951" s="34">
        <v>0</v>
      </c>
      <c r="AS1951" s="34">
        <v>0</v>
      </c>
      <c r="AT1951" s="34">
        <v>3</v>
      </c>
      <c r="AU1951" s="34">
        <v>11</v>
      </c>
      <c r="AV1951" s="52">
        <v>-283</v>
      </c>
      <c r="AW1951" s="57">
        <v>0</v>
      </c>
      <c r="AX1951" s="58" t="str">
        <f>IF(Tabela3[[#This Row],[Response]]=1, "Aceitou", "Não aceitou")</f>
        <v>Não aceitou</v>
      </c>
      <c r="AY1951" s="55" t="str">
        <f>Tabela3[[#This Row],[Faixa Recência]] &amp; " | " &amp; Tabela3[[#This Row],[Faixa Gasto]] &amp; " | " &amp; Tabela3[[#This Row],[Faixa ticket médio]]</f>
        <v>0-15 dias | R$ 0-100 | R$ 1–25</v>
      </c>
      <c r="AZ19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1" s="36"/>
    </row>
    <row r="1952" spans="1:54" x14ac:dyDescent="0.25">
      <c r="A1952" s="61">
        <v>1951</v>
      </c>
      <c r="B1952" s="37">
        <v>32632</v>
      </c>
      <c r="C1952" s="34">
        <v>0</v>
      </c>
      <c r="D1952" s="34">
        <v>0</v>
      </c>
      <c r="E1952" s="34">
        <v>32</v>
      </c>
      <c r="F1952" s="58" t="str">
        <f>IF('Base tratada'!$E1952&lt;=15,"0-15 dias",
IF('Base tratada'!$E1952&lt;=30, "16-30 dias",
IF('Base tratada'!$E1952&lt;=45, "31-45 dias",
IF('Base tratada'!$E1952&lt;=60, "46-60 dias",
IF('Base tratada'!$E1952&lt;=75, "61-75 dias", "76-99 dias")))))</f>
        <v>31-45 dias</v>
      </c>
      <c r="G1952" s="38">
        <v>57</v>
      </c>
      <c r="H1952" s="60" t="str">
        <f>IF('Base tratada'!$G1952&lt;=29,"24–29",
IF('Base tratada'!$G1952&lt;=39,"30–39",
IF('Base tratada'!$G1952&lt;=49,"40–49",
IF('Base tratada'!$G1952&lt;=59,"50–59",
IF('Base tratada'!$G1952&lt;=69,"60–69",
"70–80")))))</f>
        <v>50–59</v>
      </c>
      <c r="I1952" s="34">
        <v>2855</v>
      </c>
      <c r="J1952" s="58" t="str">
        <f>IF('Base tratada'!$K1952=1,"Divorciado",
IF('Base tratada'!$L1952=1,"Casado",
IF('Base tratada'!$M1952=1, "Solteiro",
IF('Base tratada'!$N1952=1,"Juntos",
"Viúvo"))))</f>
        <v>Casado</v>
      </c>
      <c r="K1952" s="34">
        <v>0</v>
      </c>
      <c r="L1952" s="34">
        <v>1</v>
      </c>
      <c r="M1952" s="34">
        <v>0</v>
      </c>
      <c r="N1952" s="34">
        <v>0</v>
      </c>
      <c r="O1952" s="34">
        <v>0</v>
      </c>
      <c r="P1952" s="34">
        <v>1</v>
      </c>
      <c r="Q1952" s="34">
        <v>0</v>
      </c>
      <c r="R1952" s="34">
        <v>0</v>
      </c>
      <c r="S1952" s="34">
        <v>0</v>
      </c>
      <c r="T1952" s="34">
        <v>0</v>
      </c>
      <c r="U1952" s="35">
        <v>63</v>
      </c>
      <c r="V1952" s="35">
        <v>151</v>
      </c>
      <c r="W1952" s="35">
        <v>137</v>
      </c>
      <c r="X1952" s="35">
        <v>153</v>
      </c>
      <c r="Y1952" s="35">
        <v>19</v>
      </c>
      <c r="Z1952" s="35">
        <v>53</v>
      </c>
      <c r="AA1952" s="34">
        <v>2</v>
      </c>
      <c r="AB1952" s="34">
        <v>5</v>
      </c>
      <c r="AC1952" s="34">
        <v>4</v>
      </c>
      <c r="AD1952" s="34">
        <v>4</v>
      </c>
      <c r="AE1952" s="34">
        <v>8</v>
      </c>
      <c r="AF1952" s="58">
        <f>'Base tratada'!$AC1952+'Base tratada'!$AD1952+'Base tratada'!$AE1952</f>
        <v>16</v>
      </c>
      <c r="AG19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52" s="58" t="str">
        <f>IF('Base tratada'!$AC1952&gt;=MAX('Base tratada'!$AD1952,'Base tratada'!$AE1952),"Web",
IF('Base tratada'!$AD1952&gt;='Base tratada'!$AE1952,"Catalog",
"Store"))</f>
        <v>Store</v>
      </c>
      <c r="AI1952" s="59">
        <f>IF('Base tratada'!$AF1952=0,"0",'Base tratada'!$AK1952/'Base tratada'!$AF1952)</f>
        <v>32.6875</v>
      </c>
      <c r="AJ1952" s="59" t="str">
        <f>IF('Base tratada'!$AI1952=0,"R$ 0",
IF('Base tratada'!$AI1952&lt;=25,"R$ 1–25",
IF('Base tratada'!$AI1952&lt;=50,"R$ 26–50",
"+R$ 50")))</f>
        <v>R$ 26–50</v>
      </c>
      <c r="AK1952" s="35">
        <v>523</v>
      </c>
      <c r="AL1952" s="58" t="str">
        <f>IF('Base tratada'!$AK1952&lt;=100,"R$ 0-100",
IF('Base tratada'!$AK1952&lt;=500,"R$ 101-500",
IF('Base tratada'!$AK1952&lt;=1000,"R$ 501-1000",
IF('Base tratada'!$AK1952&lt;=1500,"R$ 1001-1500",
"+R$ 1500"))))</f>
        <v>R$ 501-1000</v>
      </c>
      <c r="AM1952" s="34">
        <v>0</v>
      </c>
      <c r="AN1952" s="34">
        <v>0</v>
      </c>
      <c r="AO1952" s="34">
        <v>0</v>
      </c>
      <c r="AP1952" s="34">
        <v>0</v>
      </c>
      <c r="AQ1952" s="34">
        <v>0</v>
      </c>
      <c r="AR1952" s="34">
        <v>0</v>
      </c>
      <c r="AS1952" s="34">
        <v>0</v>
      </c>
      <c r="AT1952" s="34">
        <v>3</v>
      </c>
      <c r="AU1952" s="34">
        <v>11</v>
      </c>
      <c r="AV1952" s="52">
        <v>470</v>
      </c>
      <c r="AW1952" s="57">
        <v>0</v>
      </c>
      <c r="AX1952" s="58" t="str">
        <f>IF(Tabela3[[#This Row],[Response]]=1, "Aceitou", "Não aceitou")</f>
        <v>Não aceitou</v>
      </c>
      <c r="AY1952" s="55" t="str">
        <f>Tabela3[[#This Row],[Faixa Recência]] &amp; " | " &amp; Tabela3[[#This Row],[Faixa Gasto]] &amp; " | " &amp; Tabela3[[#This Row],[Faixa ticket médio]]</f>
        <v>31-45 dias | R$ 501-1000 | R$ 26–50</v>
      </c>
      <c r="AZ19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2" s="36"/>
    </row>
    <row r="1953" spans="1:54" x14ac:dyDescent="0.25">
      <c r="A1953" s="61">
        <v>1952</v>
      </c>
      <c r="B1953" s="37">
        <v>38236</v>
      </c>
      <c r="C1953" s="34">
        <v>1</v>
      </c>
      <c r="D1953" s="34">
        <v>1</v>
      </c>
      <c r="E1953" s="34">
        <v>2</v>
      </c>
      <c r="F1953" s="58" t="str">
        <f>IF('Base tratada'!$E1953&lt;=15,"0-15 dias",
IF('Base tratada'!$E1953&lt;=30, "16-30 dias",
IF('Base tratada'!$E1953&lt;=45, "31-45 dias",
IF('Base tratada'!$E1953&lt;=60, "46-60 dias",
IF('Base tratada'!$E1953&lt;=75, "61-75 dias", "76-99 dias")))))</f>
        <v>0-15 dias</v>
      </c>
      <c r="G1953" s="38">
        <v>52</v>
      </c>
      <c r="H1953" s="60" t="str">
        <f>IF('Base tratada'!$G1953&lt;=29,"24–29",
IF('Base tratada'!$G1953&lt;=39,"30–39",
IF('Base tratada'!$G1953&lt;=49,"40–49",
IF('Base tratada'!$G1953&lt;=59,"50–59",
IF('Base tratada'!$G1953&lt;=69,"60–69",
"70–80")))))</f>
        <v>50–59</v>
      </c>
      <c r="I1953" s="34">
        <v>2441</v>
      </c>
      <c r="J1953" s="58" t="str">
        <f>IF('Base tratada'!$K1953=1,"Divorciado",
IF('Base tratada'!$L1953=1,"Casado",
IF('Base tratada'!$M1953=1, "Solteiro",
IF('Base tratada'!$N1953=1,"Juntos",
"Viúvo"))))</f>
        <v>Solteiro</v>
      </c>
      <c r="K1953" s="34">
        <v>0</v>
      </c>
      <c r="L1953" s="34">
        <v>0</v>
      </c>
      <c r="M1953" s="34">
        <v>1</v>
      </c>
      <c r="N1953" s="34">
        <v>0</v>
      </c>
      <c r="O1953" s="34">
        <v>0</v>
      </c>
      <c r="P1953" s="34">
        <v>0</v>
      </c>
      <c r="Q1953" s="34">
        <v>0</v>
      </c>
      <c r="R1953" s="34">
        <v>0</v>
      </c>
      <c r="S1953" s="34">
        <v>0</v>
      </c>
      <c r="T1953" s="34">
        <v>1</v>
      </c>
      <c r="U1953" s="35">
        <v>58</v>
      </c>
      <c r="V1953" s="35">
        <v>0</v>
      </c>
      <c r="W1953" s="35">
        <v>18</v>
      </c>
      <c r="X1953" s="35">
        <v>2</v>
      </c>
      <c r="Y1953" s="35">
        <v>0</v>
      </c>
      <c r="Z1953" s="35">
        <v>10</v>
      </c>
      <c r="AA1953" s="34">
        <v>4</v>
      </c>
      <c r="AB1953" s="34">
        <v>7</v>
      </c>
      <c r="AC1953" s="34">
        <v>3</v>
      </c>
      <c r="AD1953" s="34">
        <v>0</v>
      </c>
      <c r="AE1953" s="34">
        <v>4</v>
      </c>
      <c r="AF1953" s="58">
        <f>'Base tratada'!$AC1953+'Base tratada'!$AD1953+'Base tratada'!$AE1953</f>
        <v>7</v>
      </c>
      <c r="AG19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53" s="58" t="str">
        <f>IF('Base tratada'!$AC1953&gt;=MAX('Base tratada'!$AD1953,'Base tratada'!$AE1953),"Web",
IF('Base tratada'!$AD1953&gt;='Base tratada'!$AE1953,"Catalog",
"Store"))</f>
        <v>Store</v>
      </c>
      <c r="AI1953" s="59">
        <f>IF('Base tratada'!$AF1953=0,"0",'Base tratada'!$AK1953/'Base tratada'!$AF1953)</f>
        <v>11.142857142857142</v>
      </c>
      <c r="AJ1953" s="59" t="str">
        <f>IF('Base tratada'!$AI1953=0,"R$ 0",
IF('Base tratada'!$AI1953&lt;=25,"R$ 1–25",
IF('Base tratada'!$AI1953&lt;=50,"R$ 26–50",
"+R$ 50")))</f>
        <v>R$ 1–25</v>
      </c>
      <c r="AK1953" s="35">
        <v>78</v>
      </c>
      <c r="AL1953" s="58" t="str">
        <f>IF('Base tratada'!$AK1953&lt;=100,"R$ 0-100",
IF('Base tratada'!$AK1953&lt;=500,"R$ 101-500",
IF('Base tratada'!$AK1953&lt;=1000,"R$ 501-1000",
IF('Base tratada'!$AK1953&lt;=1500,"R$ 1001-1500",
"+R$ 1500"))))</f>
        <v>R$ 0-100</v>
      </c>
      <c r="AM1953" s="34">
        <v>0</v>
      </c>
      <c r="AN1953" s="34">
        <v>0</v>
      </c>
      <c r="AO1953" s="34">
        <v>0</v>
      </c>
      <c r="AP1953" s="34">
        <v>0</v>
      </c>
      <c r="AQ1953" s="34">
        <v>0</v>
      </c>
      <c r="AR1953" s="34">
        <v>0</v>
      </c>
      <c r="AS1953" s="34">
        <v>0</v>
      </c>
      <c r="AT1953" s="34">
        <v>3</v>
      </c>
      <c r="AU1953" s="34">
        <v>11</v>
      </c>
      <c r="AV1953" s="52">
        <v>68</v>
      </c>
      <c r="AW1953" s="57">
        <v>0</v>
      </c>
      <c r="AX1953" s="58" t="str">
        <f>IF(Tabela3[[#This Row],[Response]]=1, "Aceitou", "Não aceitou")</f>
        <v>Não aceitou</v>
      </c>
      <c r="AY1953" s="55" t="str">
        <f>Tabela3[[#This Row],[Faixa Recência]] &amp; " | " &amp; Tabela3[[#This Row],[Faixa Gasto]] &amp; " | " &amp; Tabela3[[#This Row],[Faixa ticket médio]]</f>
        <v>0-15 dias | R$ 0-100 | R$ 1–25</v>
      </c>
      <c r="AZ19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3" s="36"/>
    </row>
    <row r="1954" spans="1:54" x14ac:dyDescent="0.25">
      <c r="A1954" s="61">
        <v>1953</v>
      </c>
      <c r="B1954" s="37">
        <v>36781</v>
      </c>
      <c r="C1954" s="34">
        <v>1</v>
      </c>
      <c r="D1954" s="34">
        <v>0</v>
      </c>
      <c r="E1954" s="34">
        <v>16</v>
      </c>
      <c r="F1954" s="58" t="str">
        <f>IF('Base tratada'!$E1954&lt;=15,"0-15 dias",
IF('Base tratada'!$E1954&lt;=30, "16-30 dias",
IF('Base tratada'!$E1954&lt;=45, "31-45 dias",
IF('Base tratada'!$E1954&lt;=60, "46-60 dias",
IF('Base tratada'!$E1954&lt;=75, "61-75 dias", "76-99 dias")))))</f>
        <v>16-30 dias</v>
      </c>
      <c r="G1954" s="38">
        <v>41</v>
      </c>
      <c r="H1954" s="60" t="str">
        <f>IF('Base tratada'!$G1954&lt;=29,"24–29",
IF('Base tratada'!$G1954&lt;=39,"30–39",
IF('Base tratada'!$G1954&lt;=49,"40–49",
IF('Base tratada'!$G1954&lt;=59,"50–59",
IF('Base tratada'!$G1954&lt;=69,"60–69",
"70–80")))))</f>
        <v>40–49</v>
      </c>
      <c r="I1954" s="34">
        <v>2239</v>
      </c>
      <c r="J1954" s="58" t="str">
        <f>IF('Base tratada'!$K1954=1,"Divorciado",
IF('Base tratada'!$L1954=1,"Casado",
IF('Base tratada'!$M1954=1, "Solteiro",
IF('Base tratada'!$N1954=1,"Juntos",
"Viúvo"))))</f>
        <v>Casado</v>
      </c>
      <c r="K1954" s="34">
        <v>0</v>
      </c>
      <c r="L1954" s="34">
        <v>1</v>
      </c>
      <c r="M1954" s="34">
        <v>0</v>
      </c>
      <c r="N1954" s="34">
        <v>0</v>
      </c>
      <c r="O1954" s="34">
        <v>0</v>
      </c>
      <c r="P1954" s="34">
        <v>0</v>
      </c>
      <c r="Q1954" s="34">
        <v>0</v>
      </c>
      <c r="R1954" s="34">
        <v>1</v>
      </c>
      <c r="S1954" s="34">
        <v>0</v>
      </c>
      <c r="T1954" s="34">
        <v>0</v>
      </c>
      <c r="U1954" s="35">
        <v>29</v>
      </c>
      <c r="V1954" s="35">
        <v>1</v>
      </c>
      <c r="W1954" s="35">
        <v>17</v>
      </c>
      <c r="X1954" s="35">
        <v>0</v>
      </c>
      <c r="Y1954" s="35">
        <v>3</v>
      </c>
      <c r="Z1954" s="35">
        <v>13</v>
      </c>
      <c r="AA1954" s="34">
        <v>1</v>
      </c>
      <c r="AB1954" s="34">
        <v>8</v>
      </c>
      <c r="AC1954" s="34">
        <v>2</v>
      </c>
      <c r="AD1954" s="34">
        <v>1</v>
      </c>
      <c r="AE1954" s="34">
        <v>2</v>
      </c>
      <c r="AF1954" s="58">
        <f>'Base tratada'!$AC1954+'Base tratada'!$AD1954+'Base tratada'!$AE1954</f>
        <v>5</v>
      </c>
      <c r="AG19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54" s="58" t="str">
        <f>IF('Base tratada'!$AC1954&gt;=MAX('Base tratada'!$AD1954,'Base tratada'!$AE1954),"Web",
IF('Base tratada'!$AD1954&gt;='Base tratada'!$AE1954,"Catalog",
"Store"))</f>
        <v>Web</v>
      </c>
      <c r="AI1954" s="59">
        <f>IF('Base tratada'!$AF1954=0,"0",'Base tratada'!$AK1954/'Base tratada'!$AF1954)</f>
        <v>10</v>
      </c>
      <c r="AJ1954" s="59" t="str">
        <f>IF('Base tratada'!$AI1954=0,"R$ 0",
IF('Base tratada'!$AI1954&lt;=25,"R$ 1–25",
IF('Base tratada'!$AI1954&lt;=50,"R$ 26–50",
"+R$ 50")))</f>
        <v>R$ 1–25</v>
      </c>
      <c r="AK1954" s="35">
        <v>50</v>
      </c>
      <c r="AL1954" s="58" t="str">
        <f>IF('Base tratada'!$AK1954&lt;=100,"R$ 0-100",
IF('Base tratada'!$AK1954&lt;=500,"R$ 101-500",
IF('Base tratada'!$AK1954&lt;=1000,"R$ 501-1000",
IF('Base tratada'!$AK1954&lt;=1500,"R$ 1001-1500",
"+R$ 1500"))))</f>
        <v>R$ 0-100</v>
      </c>
      <c r="AM1954" s="34">
        <v>0</v>
      </c>
      <c r="AN1954" s="34">
        <v>0</v>
      </c>
      <c r="AO1954" s="34">
        <v>0</v>
      </c>
      <c r="AP1954" s="34">
        <v>0</v>
      </c>
      <c r="AQ1954" s="34">
        <v>0</v>
      </c>
      <c r="AR1954" s="34">
        <v>0</v>
      </c>
      <c r="AS1954" s="34">
        <v>0</v>
      </c>
      <c r="AT1954" s="34">
        <v>3</v>
      </c>
      <c r="AU1954" s="34">
        <v>11</v>
      </c>
      <c r="AV1954" s="52">
        <v>37</v>
      </c>
      <c r="AW1954" s="57">
        <v>1</v>
      </c>
      <c r="AX1954" s="58" t="str">
        <f>IF(Tabela3[[#This Row],[Response]]=1, "Aceitou", "Não aceitou")</f>
        <v>Aceitou</v>
      </c>
      <c r="AY1954" s="55" t="str">
        <f>Tabela3[[#This Row],[Faixa Recência]] &amp; " | " &amp; Tabela3[[#This Row],[Faixa Gasto]] &amp; " | " &amp; Tabela3[[#This Row],[Faixa ticket médio]]</f>
        <v>16-30 dias | R$ 0-100 | R$ 1–25</v>
      </c>
      <c r="AZ19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4" s="36"/>
    </row>
    <row r="1955" spans="1:54" x14ac:dyDescent="0.25">
      <c r="A1955" s="61">
        <v>1954</v>
      </c>
      <c r="B1955" s="37">
        <v>31385</v>
      </c>
      <c r="C1955" s="34">
        <v>1</v>
      </c>
      <c r="D1955" s="34">
        <v>0</v>
      </c>
      <c r="E1955" s="34">
        <v>56</v>
      </c>
      <c r="F1955" s="58" t="str">
        <f>IF('Base tratada'!$E1955&lt;=15,"0-15 dias",
IF('Base tratada'!$E1955&lt;=30, "16-30 dias",
IF('Base tratada'!$E1955&lt;=45, "31-45 dias",
IF('Base tratada'!$E1955&lt;=60, "46-60 dias",
IF('Base tratada'!$E1955&lt;=75, "61-75 dias", "76-99 dias")))))</f>
        <v>46-60 dias</v>
      </c>
      <c r="G1955" s="38">
        <v>36</v>
      </c>
      <c r="H1955" s="60" t="str">
        <f>IF('Base tratada'!$G1955&lt;=29,"24–29",
IF('Base tratada'!$G1955&lt;=39,"30–39",
IF('Base tratada'!$G1955&lt;=49,"40–49",
IF('Base tratada'!$G1955&lt;=59,"50–59",
IF('Base tratada'!$G1955&lt;=69,"60–69",
"70–80")))))</f>
        <v>30–39</v>
      </c>
      <c r="I1955" s="34">
        <v>2730</v>
      </c>
      <c r="J1955" s="58" t="str">
        <f>IF('Base tratada'!$K1955=1,"Divorciado",
IF('Base tratada'!$L1955=1,"Casado",
IF('Base tratada'!$M1955=1, "Solteiro",
IF('Base tratada'!$N1955=1,"Juntos",
"Viúvo"))))</f>
        <v>Solteiro</v>
      </c>
      <c r="K1955" s="34">
        <v>0</v>
      </c>
      <c r="L1955" s="34">
        <v>0</v>
      </c>
      <c r="M1955" s="34">
        <v>1</v>
      </c>
      <c r="N1955" s="34">
        <v>0</v>
      </c>
      <c r="O1955" s="34">
        <v>0</v>
      </c>
      <c r="P1955" s="34">
        <v>0</v>
      </c>
      <c r="Q1955" s="34">
        <v>0</v>
      </c>
      <c r="R1955" s="34">
        <v>0</v>
      </c>
      <c r="S1955" s="34">
        <v>1</v>
      </c>
      <c r="T1955" s="34">
        <v>0</v>
      </c>
      <c r="U1955" s="35">
        <v>3</v>
      </c>
      <c r="V1955" s="35">
        <v>2</v>
      </c>
      <c r="W1955" s="35">
        <v>12</v>
      </c>
      <c r="X1955" s="35">
        <v>0</v>
      </c>
      <c r="Y1955" s="35">
        <v>1</v>
      </c>
      <c r="Z1955" s="35">
        <v>9</v>
      </c>
      <c r="AA1955" s="34">
        <v>1</v>
      </c>
      <c r="AB1955" s="34">
        <v>8</v>
      </c>
      <c r="AC1955" s="34">
        <v>1</v>
      </c>
      <c r="AD1955" s="34">
        <v>0</v>
      </c>
      <c r="AE1955" s="34">
        <v>2</v>
      </c>
      <c r="AF1955" s="58">
        <f>'Base tratada'!$AC1955+'Base tratada'!$AD1955+'Base tratada'!$AE1955</f>
        <v>3</v>
      </c>
      <c r="AG19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55" s="58" t="str">
        <f>IF('Base tratada'!$AC1955&gt;=MAX('Base tratada'!$AD1955,'Base tratada'!$AE1955),"Web",
IF('Base tratada'!$AD1955&gt;='Base tratada'!$AE1955,"Catalog",
"Store"))</f>
        <v>Store</v>
      </c>
      <c r="AI1955" s="59">
        <f>IF('Base tratada'!$AF1955=0,"0",'Base tratada'!$AK1955/'Base tratada'!$AF1955)</f>
        <v>6</v>
      </c>
      <c r="AJ1955" s="59" t="str">
        <f>IF('Base tratada'!$AI1955=0,"R$ 0",
IF('Base tratada'!$AI1955&lt;=25,"R$ 1–25",
IF('Base tratada'!$AI1955&lt;=50,"R$ 26–50",
"+R$ 50")))</f>
        <v>R$ 1–25</v>
      </c>
      <c r="AK1955" s="35">
        <v>18</v>
      </c>
      <c r="AL1955" s="58" t="str">
        <f>IF('Base tratada'!$AK1955&lt;=100,"R$ 0-100",
IF('Base tratada'!$AK1955&lt;=500,"R$ 101-500",
IF('Base tratada'!$AK1955&lt;=1000,"R$ 501-1000",
IF('Base tratada'!$AK1955&lt;=1500,"R$ 1001-1500",
"+R$ 1500"))))</f>
        <v>R$ 0-100</v>
      </c>
      <c r="AM1955" s="34">
        <v>0</v>
      </c>
      <c r="AN1955" s="34">
        <v>0</v>
      </c>
      <c r="AO1955" s="34">
        <v>1</v>
      </c>
      <c r="AP1955" s="34">
        <v>0</v>
      </c>
      <c r="AQ1955" s="34">
        <v>0</v>
      </c>
      <c r="AR1955" s="34">
        <v>1</v>
      </c>
      <c r="AS1955" s="34">
        <v>0</v>
      </c>
      <c r="AT1955" s="34">
        <v>3</v>
      </c>
      <c r="AU1955" s="34">
        <v>11</v>
      </c>
      <c r="AV1955" s="52">
        <v>9</v>
      </c>
      <c r="AW1955" s="57">
        <v>1</v>
      </c>
      <c r="AX1955" s="58" t="str">
        <f>IF(Tabela3[[#This Row],[Response]]=1, "Aceitou", "Não aceitou")</f>
        <v>Aceitou</v>
      </c>
      <c r="AY1955" s="55" t="str">
        <f>Tabela3[[#This Row],[Faixa Recência]] &amp; " | " &amp; Tabela3[[#This Row],[Faixa Gasto]] &amp; " | " &amp; Tabela3[[#This Row],[Faixa ticket médio]]</f>
        <v>46-60 dias | R$ 0-100 | R$ 1–25</v>
      </c>
      <c r="AZ19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5" s="36"/>
    </row>
    <row r="1956" spans="1:54" x14ac:dyDescent="0.25">
      <c r="A1956" s="61">
        <v>1955</v>
      </c>
      <c r="B1956" s="37">
        <v>24570</v>
      </c>
      <c r="C1956" s="34">
        <v>1</v>
      </c>
      <c r="D1956" s="34">
        <v>0</v>
      </c>
      <c r="E1956" s="34">
        <v>97</v>
      </c>
      <c r="F1956" s="58" t="str">
        <f>IF('Base tratada'!$E1956&lt;=15,"0-15 dias",
IF('Base tratada'!$E1956&lt;=30, "16-30 dias",
IF('Base tratada'!$E1956&lt;=45, "31-45 dias",
IF('Base tratada'!$E1956&lt;=60, "46-60 dias",
IF('Base tratada'!$E1956&lt;=75, "61-75 dias", "76-99 dias")))))</f>
        <v>76-99 dias</v>
      </c>
      <c r="G1956" s="38">
        <v>36</v>
      </c>
      <c r="H1956" s="60" t="str">
        <f>IF('Base tratada'!$G1956&lt;=29,"24–29",
IF('Base tratada'!$G1956&lt;=39,"30–39",
IF('Base tratada'!$G1956&lt;=49,"40–49",
IF('Base tratada'!$G1956&lt;=59,"50–59",
IF('Base tratada'!$G1956&lt;=69,"60–69",
"70–80")))))</f>
        <v>30–39</v>
      </c>
      <c r="I1956" s="34">
        <v>2646</v>
      </c>
      <c r="J1956" s="58" t="str">
        <f>IF('Base tratada'!$K1956=1,"Divorciado",
IF('Base tratada'!$L1956=1,"Casado",
IF('Base tratada'!$M1956=1, "Solteiro",
IF('Base tratada'!$N1956=1,"Juntos",
"Viúvo"))))</f>
        <v>Casado</v>
      </c>
      <c r="K1956" s="34">
        <v>0</v>
      </c>
      <c r="L1956" s="34">
        <v>1</v>
      </c>
      <c r="M1956" s="34">
        <v>0</v>
      </c>
      <c r="N1956" s="34">
        <v>0</v>
      </c>
      <c r="O1956" s="34">
        <v>0</v>
      </c>
      <c r="P1956" s="34">
        <v>0</v>
      </c>
      <c r="Q1956" s="34">
        <v>0</v>
      </c>
      <c r="R1956" s="34">
        <v>1</v>
      </c>
      <c r="S1956" s="34">
        <v>0</v>
      </c>
      <c r="T1956" s="34">
        <v>0</v>
      </c>
      <c r="U1956" s="35">
        <v>28</v>
      </c>
      <c r="V1956" s="35">
        <v>34</v>
      </c>
      <c r="W1956" s="35">
        <v>62</v>
      </c>
      <c r="X1956" s="35">
        <v>11</v>
      </c>
      <c r="Y1956" s="35">
        <v>14</v>
      </c>
      <c r="Z1956" s="35">
        <v>44</v>
      </c>
      <c r="AA1956" s="34">
        <v>3</v>
      </c>
      <c r="AB1956" s="34">
        <v>9</v>
      </c>
      <c r="AC1956" s="34">
        <v>4</v>
      </c>
      <c r="AD1956" s="34">
        <v>0</v>
      </c>
      <c r="AE1956" s="34">
        <v>4</v>
      </c>
      <c r="AF1956" s="58">
        <f>'Base tratada'!$AC1956+'Base tratada'!$AD1956+'Base tratada'!$AE1956</f>
        <v>8</v>
      </c>
      <c r="AG19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56" s="58" t="str">
        <f>IF('Base tratada'!$AC1956&gt;=MAX('Base tratada'!$AD1956,'Base tratada'!$AE1956),"Web",
IF('Base tratada'!$AD1956&gt;='Base tratada'!$AE1956,"Catalog",
"Store"))</f>
        <v>Web</v>
      </c>
      <c r="AI1956" s="59">
        <f>IF('Base tratada'!$AF1956=0,"0",'Base tratada'!$AK1956/'Base tratada'!$AF1956)</f>
        <v>18.625</v>
      </c>
      <c r="AJ1956" s="59" t="str">
        <f>IF('Base tratada'!$AI1956=0,"R$ 0",
IF('Base tratada'!$AI1956&lt;=25,"R$ 1–25",
IF('Base tratada'!$AI1956&lt;=50,"R$ 26–50",
"+R$ 50")))</f>
        <v>R$ 1–25</v>
      </c>
      <c r="AK1956" s="35">
        <v>149</v>
      </c>
      <c r="AL1956" s="58" t="str">
        <f>IF('Base tratada'!$AK1956&lt;=100,"R$ 0-100",
IF('Base tratada'!$AK1956&lt;=500,"R$ 101-500",
IF('Base tratada'!$AK1956&lt;=1000,"R$ 501-1000",
IF('Base tratada'!$AK1956&lt;=1500,"R$ 1001-1500",
"+R$ 1500"))))</f>
        <v>R$ 101-500</v>
      </c>
      <c r="AM1956" s="34">
        <v>0</v>
      </c>
      <c r="AN1956" s="34">
        <v>0</v>
      </c>
      <c r="AO1956" s="34">
        <v>0</v>
      </c>
      <c r="AP1956" s="34">
        <v>0</v>
      </c>
      <c r="AQ1956" s="34">
        <v>0</v>
      </c>
      <c r="AR1956" s="34">
        <v>0</v>
      </c>
      <c r="AS1956" s="34">
        <v>0</v>
      </c>
      <c r="AT1956" s="34">
        <v>3</v>
      </c>
      <c r="AU1956" s="34">
        <v>11</v>
      </c>
      <c r="AV1956" s="52">
        <v>105</v>
      </c>
      <c r="AW1956" s="57">
        <v>0</v>
      </c>
      <c r="AX1956" s="58" t="str">
        <f>IF(Tabela3[[#This Row],[Response]]=1, "Aceitou", "Não aceitou")</f>
        <v>Não aceitou</v>
      </c>
      <c r="AY1956" s="55" t="str">
        <f>Tabela3[[#This Row],[Faixa Recência]] &amp; " | " &amp; Tabela3[[#This Row],[Faixa Gasto]] &amp; " | " &amp; Tabela3[[#This Row],[Faixa ticket médio]]</f>
        <v>76-99 dias | R$ 101-500 | R$ 1–25</v>
      </c>
      <c r="AZ19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6" s="36"/>
    </row>
    <row r="1957" spans="1:54" x14ac:dyDescent="0.25">
      <c r="A1957" s="61">
        <v>1956</v>
      </c>
      <c r="B1957" s="37">
        <v>25509</v>
      </c>
      <c r="C1957" s="34">
        <v>1</v>
      </c>
      <c r="D1957" s="34">
        <v>0</v>
      </c>
      <c r="E1957" s="34">
        <v>15</v>
      </c>
      <c r="F1957" s="58" t="str">
        <f>IF('Base tratada'!$E1957&lt;=15,"0-15 dias",
IF('Base tratada'!$E1957&lt;=30, "16-30 dias",
IF('Base tratada'!$E1957&lt;=45, "31-45 dias",
IF('Base tratada'!$E1957&lt;=60, "46-60 dias",
IF('Base tratada'!$E1957&lt;=75, "61-75 dias", "76-99 dias")))))</f>
        <v>0-15 dias</v>
      </c>
      <c r="G1957" s="38">
        <v>46</v>
      </c>
      <c r="H1957" s="60" t="str">
        <f>IF('Base tratada'!$G1957&lt;=29,"24–29",
IF('Base tratada'!$G1957&lt;=39,"30–39",
IF('Base tratada'!$G1957&lt;=49,"40–49",
IF('Base tratada'!$G1957&lt;=59,"50–59",
IF('Base tratada'!$G1957&lt;=69,"60–69",
"70–80")))))</f>
        <v>40–49</v>
      </c>
      <c r="I1957" s="34">
        <v>2808</v>
      </c>
      <c r="J1957" s="58" t="str">
        <f>IF('Base tratada'!$K1957=1,"Divorciado",
IF('Base tratada'!$L1957=1,"Casado",
IF('Base tratada'!$M1957=1, "Solteiro",
IF('Base tratada'!$N1957=1,"Juntos",
"Viúvo"))))</f>
        <v>Divorciado</v>
      </c>
      <c r="K1957" s="34">
        <v>1</v>
      </c>
      <c r="L1957" s="34">
        <v>0</v>
      </c>
      <c r="M1957" s="34">
        <v>0</v>
      </c>
      <c r="N1957" s="34">
        <v>0</v>
      </c>
      <c r="O1957" s="34">
        <v>0</v>
      </c>
      <c r="P1957" s="34">
        <v>0</v>
      </c>
      <c r="Q1957" s="34">
        <v>0</v>
      </c>
      <c r="R1957" s="34">
        <v>0</v>
      </c>
      <c r="S1957" s="34">
        <v>0</v>
      </c>
      <c r="T1957" s="34">
        <v>1</v>
      </c>
      <c r="U1957" s="35">
        <v>40</v>
      </c>
      <c r="V1957" s="35">
        <v>3</v>
      </c>
      <c r="W1957" s="35">
        <v>30</v>
      </c>
      <c r="X1957" s="35">
        <v>10</v>
      </c>
      <c r="Y1957" s="35">
        <v>7</v>
      </c>
      <c r="Z1957" s="35">
        <v>11</v>
      </c>
      <c r="AA1957" s="34">
        <v>3</v>
      </c>
      <c r="AB1957" s="34">
        <v>9</v>
      </c>
      <c r="AC1957" s="34">
        <v>3</v>
      </c>
      <c r="AD1957" s="34">
        <v>0</v>
      </c>
      <c r="AE1957" s="34">
        <v>3</v>
      </c>
      <c r="AF1957" s="58">
        <f>'Base tratada'!$AC1957+'Base tratada'!$AD1957+'Base tratada'!$AE1957</f>
        <v>6</v>
      </c>
      <c r="AG19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57" s="58" t="str">
        <f>IF('Base tratada'!$AC1957&gt;=MAX('Base tratada'!$AD1957,'Base tratada'!$AE1957),"Web",
IF('Base tratada'!$AD1957&gt;='Base tratada'!$AE1957,"Catalog",
"Store"))</f>
        <v>Web</v>
      </c>
      <c r="AI1957" s="59">
        <f>IF('Base tratada'!$AF1957=0,"0",'Base tratada'!$AK1957/'Base tratada'!$AF1957)</f>
        <v>15</v>
      </c>
      <c r="AJ1957" s="59" t="str">
        <f>IF('Base tratada'!$AI1957=0,"R$ 0",
IF('Base tratada'!$AI1957&lt;=25,"R$ 1–25",
IF('Base tratada'!$AI1957&lt;=50,"R$ 26–50",
"+R$ 50")))</f>
        <v>R$ 1–25</v>
      </c>
      <c r="AK1957" s="35">
        <v>90</v>
      </c>
      <c r="AL1957" s="58" t="str">
        <f>IF('Base tratada'!$AK1957&lt;=100,"R$ 0-100",
IF('Base tratada'!$AK1957&lt;=500,"R$ 101-500",
IF('Base tratada'!$AK1957&lt;=1000,"R$ 501-1000",
IF('Base tratada'!$AK1957&lt;=1500,"R$ 1001-1500",
"+R$ 1500"))))</f>
        <v>R$ 0-100</v>
      </c>
      <c r="AM1957" s="34">
        <v>0</v>
      </c>
      <c r="AN1957" s="34">
        <v>0</v>
      </c>
      <c r="AO1957" s="34">
        <v>0</v>
      </c>
      <c r="AP1957" s="34">
        <v>0</v>
      </c>
      <c r="AQ1957" s="34">
        <v>0</v>
      </c>
      <c r="AR1957" s="34">
        <v>0</v>
      </c>
      <c r="AS1957" s="34">
        <v>0</v>
      </c>
      <c r="AT1957" s="34">
        <v>3</v>
      </c>
      <c r="AU1957" s="34">
        <v>11</v>
      </c>
      <c r="AV1957" s="52">
        <v>79</v>
      </c>
      <c r="AW1957" s="57">
        <v>1</v>
      </c>
      <c r="AX1957" s="58" t="str">
        <f>IF(Tabela3[[#This Row],[Response]]=1, "Aceitou", "Não aceitou")</f>
        <v>Aceitou</v>
      </c>
      <c r="AY1957" s="55" t="str">
        <f>Tabela3[[#This Row],[Faixa Recência]] &amp; " | " &amp; Tabela3[[#This Row],[Faixa Gasto]] &amp; " | " &amp; Tabela3[[#This Row],[Faixa ticket médio]]</f>
        <v>0-15 dias | R$ 0-100 | R$ 1–25</v>
      </c>
      <c r="AZ19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7" s="36"/>
    </row>
    <row r="1958" spans="1:54" x14ac:dyDescent="0.25">
      <c r="A1958" s="61">
        <v>1957</v>
      </c>
      <c r="B1958" s="37">
        <v>94642</v>
      </c>
      <c r="C1958" s="34">
        <v>0</v>
      </c>
      <c r="D1958" s="34">
        <v>0</v>
      </c>
      <c r="E1958" s="34">
        <v>35</v>
      </c>
      <c r="F1958" s="58" t="str">
        <f>IF('Base tratada'!$E1958&lt;=15,"0-15 dias",
IF('Base tratada'!$E1958&lt;=30, "16-30 dias",
IF('Base tratada'!$E1958&lt;=45, "31-45 dias",
IF('Base tratada'!$E1958&lt;=60, "46-60 dias",
IF('Base tratada'!$E1958&lt;=75, "61-75 dias", "76-99 dias")))))</f>
        <v>31-45 dias</v>
      </c>
      <c r="G1958" s="38">
        <v>69</v>
      </c>
      <c r="H1958" s="60" t="str">
        <f>IF('Base tratada'!$G1958&lt;=29,"24–29",
IF('Base tratada'!$G1958&lt;=39,"30–39",
IF('Base tratada'!$G1958&lt;=49,"40–49",
IF('Base tratada'!$G1958&lt;=59,"50–59",
IF('Base tratada'!$G1958&lt;=69,"60–69",
"70–80")))))</f>
        <v>60–69</v>
      </c>
      <c r="I1958" s="34">
        <v>2296</v>
      </c>
      <c r="J1958" s="58" t="str">
        <f>IF('Base tratada'!$K1958=1,"Divorciado",
IF('Base tratada'!$L1958=1,"Casado",
IF('Base tratada'!$M1958=1, "Solteiro",
IF('Base tratada'!$N1958=1,"Juntos",
"Viúvo"))))</f>
        <v>Casado</v>
      </c>
      <c r="K1958" s="34">
        <v>0</v>
      </c>
      <c r="L1958" s="34">
        <v>1</v>
      </c>
      <c r="M1958" s="34">
        <v>0</v>
      </c>
      <c r="N1958" s="34">
        <v>0</v>
      </c>
      <c r="O1958" s="34">
        <v>0</v>
      </c>
      <c r="P1958" s="34">
        <v>0</v>
      </c>
      <c r="Q1958" s="34">
        <v>0</v>
      </c>
      <c r="R1958" s="34">
        <v>1</v>
      </c>
      <c r="S1958" s="34">
        <v>0</v>
      </c>
      <c r="T1958" s="34">
        <v>0</v>
      </c>
      <c r="U1958" s="35">
        <v>879</v>
      </c>
      <c r="V1958" s="35">
        <v>143</v>
      </c>
      <c r="W1958" s="35">
        <v>797</v>
      </c>
      <c r="X1958" s="35">
        <v>106</v>
      </c>
      <c r="Y1958" s="35">
        <v>143</v>
      </c>
      <c r="Z1958" s="35">
        <v>143</v>
      </c>
      <c r="AA1958" s="34">
        <v>0</v>
      </c>
      <c r="AB1958" s="34">
        <v>1</v>
      </c>
      <c r="AC1958" s="34">
        <v>5</v>
      </c>
      <c r="AD1958" s="34">
        <v>7</v>
      </c>
      <c r="AE1958" s="34">
        <v>9</v>
      </c>
      <c r="AF1958" s="58">
        <f>'Base tratada'!$AC1958+'Base tratada'!$AD1958+'Base tratada'!$AE1958</f>
        <v>21</v>
      </c>
      <c r="AG19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58" s="58" t="str">
        <f>IF('Base tratada'!$AC1958&gt;=MAX('Base tratada'!$AD1958,'Base tratada'!$AE1958),"Web",
IF('Base tratada'!$AD1958&gt;='Base tratada'!$AE1958,"Catalog",
"Store"))</f>
        <v>Store</v>
      </c>
      <c r="AI1958" s="59">
        <f>IF('Base tratada'!$AF1958=0,"0",'Base tratada'!$AK1958/'Base tratada'!$AF1958)</f>
        <v>98.476190476190482</v>
      </c>
      <c r="AJ1958" s="59" t="str">
        <f>IF('Base tratada'!$AI1958=0,"R$ 0",
IF('Base tratada'!$AI1958&lt;=25,"R$ 1–25",
IF('Base tratada'!$AI1958&lt;=50,"R$ 26–50",
"+R$ 50")))</f>
        <v>+R$ 50</v>
      </c>
      <c r="AK1958" s="35">
        <v>2068</v>
      </c>
      <c r="AL1958" s="58" t="str">
        <f>IF('Base tratada'!$AK1958&lt;=100,"R$ 0-100",
IF('Base tratada'!$AK1958&lt;=500,"R$ 101-500",
IF('Base tratada'!$AK1958&lt;=1000,"R$ 501-1000",
IF('Base tratada'!$AK1958&lt;=1500,"R$ 1001-1500",
"+R$ 1500"))))</f>
        <v>+R$ 1500</v>
      </c>
      <c r="AM1958" s="34">
        <v>1</v>
      </c>
      <c r="AN1958" s="34">
        <v>0</v>
      </c>
      <c r="AO1958" s="34">
        <v>0</v>
      </c>
      <c r="AP1958" s="34">
        <v>0</v>
      </c>
      <c r="AQ1958" s="34">
        <v>1</v>
      </c>
      <c r="AR1958" s="34">
        <v>2</v>
      </c>
      <c r="AS1958" s="34">
        <v>0</v>
      </c>
      <c r="AT1958" s="34">
        <v>3</v>
      </c>
      <c r="AU1958" s="34">
        <v>11</v>
      </c>
      <c r="AV1958" s="52">
        <v>1925</v>
      </c>
      <c r="AW1958" s="57">
        <v>0</v>
      </c>
      <c r="AX1958" s="58" t="str">
        <f>IF(Tabela3[[#This Row],[Response]]=1, "Aceitou", "Não aceitou")</f>
        <v>Não aceitou</v>
      </c>
      <c r="AY1958" s="55" t="str">
        <f>Tabela3[[#This Row],[Faixa Recência]] &amp; " | " &amp; Tabela3[[#This Row],[Faixa Gasto]] &amp; " | " &amp; Tabela3[[#This Row],[Faixa ticket médio]]</f>
        <v>31-45 dias | +R$ 1500 | +R$ 50</v>
      </c>
      <c r="AZ19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58" s="36"/>
    </row>
    <row r="1959" spans="1:54" x14ac:dyDescent="0.25">
      <c r="A1959" s="61">
        <v>1958</v>
      </c>
      <c r="B1959" s="37">
        <v>58646</v>
      </c>
      <c r="C1959" s="34">
        <v>0</v>
      </c>
      <c r="D1959" s="34">
        <v>1</v>
      </c>
      <c r="E1959" s="34">
        <v>3</v>
      </c>
      <c r="F1959" s="58" t="str">
        <f>IF('Base tratada'!$E1959&lt;=15,"0-15 dias",
IF('Base tratada'!$E1959&lt;=30, "16-30 dias",
IF('Base tratada'!$E1959&lt;=45, "31-45 dias",
IF('Base tratada'!$E1959&lt;=60, "46-60 dias",
IF('Base tratada'!$E1959&lt;=75, "61-75 dias", "76-99 dias")))))</f>
        <v>0-15 dias</v>
      </c>
      <c r="G1959" s="38">
        <v>58</v>
      </c>
      <c r="H1959" s="60" t="str">
        <f>IF('Base tratada'!$G1959&lt;=29,"24–29",
IF('Base tratada'!$G1959&lt;=39,"30–39",
IF('Base tratada'!$G1959&lt;=49,"40–49",
IF('Base tratada'!$G1959&lt;=59,"50–59",
IF('Base tratada'!$G1959&lt;=69,"60–69",
"70–80")))))</f>
        <v>50–59</v>
      </c>
      <c r="I1959" s="34">
        <v>2543</v>
      </c>
      <c r="J1959" s="58" t="str">
        <f>IF('Base tratada'!$K1959=1,"Divorciado",
IF('Base tratada'!$L1959=1,"Casado",
IF('Base tratada'!$M1959=1, "Solteiro",
IF('Base tratada'!$N1959=1,"Juntos",
"Viúvo"))))</f>
        <v>Casado</v>
      </c>
      <c r="K1959" s="34">
        <v>0</v>
      </c>
      <c r="L1959" s="34">
        <v>1</v>
      </c>
      <c r="M1959" s="34">
        <v>0</v>
      </c>
      <c r="N1959" s="34">
        <v>0</v>
      </c>
      <c r="O1959" s="34">
        <v>0</v>
      </c>
      <c r="P1959" s="34">
        <v>0</v>
      </c>
      <c r="Q1959" s="34">
        <v>0</v>
      </c>
      <c r="R1959" s="34">
        <v>0</v>
      </c>
      <c r="S1959" s="34">
        <v>1</v>
      </c>
      <c r="T1959" s="34">
        <v>0</v>
      </c>
      <c r="U1959" s="35">
        <v>62</v>
      </c>
      <c r="V1959" s="35">
        <v>1</v>
      </c>
      <c r="W1959" s="35">
        <v>44</v>
      </c>
      <c r="X1959" s="35">
        <v>6</v>
      </c>
      <c r="Y1959" s="35">
        <v>5</v>
      </c>
      <c r="Z1959" s="35">
        <v>22</v>
      </c>
      <c r="AA1959" s="34">
        <v>1</v>
      </c>
      <c r="AB1959" s="34">
        <v>4</v>
      </c>
      <c r="AC1959" s="34">
        <v>2</v>
      </c>
      <c r="AD1959" s="34">
        <v>1</v>
      </c>
      <c r="AE1959" s="34">
        <v>4</v>
      </c>
      <c r="AF1959" s="58">
        <f>'Base tratada'!$AC1959+'Base tratada'!$AD1959+'Base tratada'!$AE1959</f>
        <v>7</v>
      </c>
      <c r="AG19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59" s="58" t="str">
        <f>IF('Base tratada'!$AC1959&gt;=MAX('Base tratada'!$AD1959,'Base tratada'!$AE1959),"Web",
IF('Base tratada'!$AD1959&gt;='Base tratada'!$AE1959,"Catalog",
"Store"))</f>
        <v>Store</v>
      </c>
      <c r="AI1959" s="59">
        <f>IF('Base tratada'!$AF1959=0,"0",'Base tratada'!$AK1959/'Base tratada'!$AF1959)</f>
        <v>16.857142857142858</v>
      </c>
      <c r="AJ1959" s="59" t="str">
        <f>IF('Base tratada'!$AI1959=0,"R$ 0",
IF('Base tratada'!$AI1959&lt;=25,"R$ 1–25",
IF('Base tratada'!$AI1959&lt;=50,"R$ 26–50",
"+R$ 50")))</f>
        <v>R$ 1–25</v>
      </c>
      <c r="AK1959" s="35">
        <v>118</v>
      </c>
      <c r="AL1959" s="58" t="str">
        <f>IF('Base tratada'!$AK1959&lt;=100,"R$ 0-100",
IF('Base tratada'!$AK1959&lt;=500,"R$ 101-500",
IF('Base tratada'!$AK1959&lt;=1000,"R$ 501-1000",
IF('Base tratada'!$AK1959&lt;=1500,"R$ 1001-1500",
"+R$ 1500"))))</f>
        <v>R$ 101-500</v>
      </c>
      <c r="AM1959" s="34">
        <v>0</v>
      </c>
      <c r="AN1959" s="34">
        <v>0</v>
      </c>
      <c r="AO1959" s="34">
        <v>0</v>
      </c>
      <c r="AP1959" s="34">
        <v>0</v>
      </c>
      <c r="AQ1959" s="34">
        <v>0</v>
      </c>
      <c r="AR1959" s="34">
        <v>0</v>
      </c>
      <c r="AS1959" s="34">
        <v>0</v>
      </c>
      <c r="AT1959" s="34">
        <v>3</v>
      </c>
      <c r="AU1959" s="34">
        <v>11</v>
      </c>
      <c r="AV1959" s="52">
        <v>96</v>
      </c>
      <c r="AW1959" s="57">
        <v>0</v>
      </c>
      <c r="AX1959" s="58" t="str">
        <f>IF(Tabela3[[#This Row],[Response]]=1, "Aceitou", "Não aceitou")</f>
        <v>Não aceitou</v>
      </c>
      <c r="AY1959" s="55" t="str">
        <f>Tabela3[[#This Row],[Faixa Recência]] &amp; " | " &amp; Tabela3[[#This Row],[Faixa Gasto]] &amp; " | " &amp; Tabela3[[#This Row],[Faixa ticket médio]]</f>
        <v>0-15 dias | R$ 101-500 | R$ 1–25</v>
      </c>
      <c r="AZ19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59" s="36"/>
    </row>
    <row r="1960" spans="1:54" x14ac:dyDescent="0.25">
      <c r="A1960" s="61">
        <v>1959</v>
      </c>
      <c r="B1960" s="37">
        <v>53201</v>
      </c>
      <c r="C1960" s="34">
        <v>1</v>
      </c>
      <c r="D1960" s="34">
        <v>1</v>
      </c>
      <c r="E1960" s="34">
        <v>49</v>
      </c>
      <c r="F1960" s="58" t="str">
        <f>IF('Base tratada'!$E1960&lt;=15,"0-15 dias",
IF('Base tratada'!$E1960&lt;=30, "16-30 dias",
IF('Base tratada'!$E1960&lt;=45, "31-45 dias",
IF('Base tratada'!$E1960&lt;=60, "46-60 dias",
IF('Base tratada'!$E1960&lt;=75, "61-75 dias", "76-99 dias")))))</f>
        <v>46-60 dias</v>
      </c>
      <c r="G1960" s="38">
        <v>45</v>
      </c>
      <c r="H1960" s="60" t="str">
        <f>IF('Base tratada'!$G1960&lt;=29,"24–29",
IF('Base tratada'!$G1960&lt;=39,"30–39",
IF('Base tratada'!$G1960&lt;=49,"40–49",
IF('Base tratada'!$G1960&lt;=59,"50–59",
IF('Base tratada'!$G1960&lt;=69,"60–69",
"70–80")))))</f>
        <v>40–49</v>
      </c>
      <c r="I1960" s="34">
        <v>2661</v>
      </c>
      <c r="J1960" s="58" t="str">
        <f>IF('Base tratada'!$K1960=1,"Divorciado",
IF('Base tratada'!$L1960=1,"Casado",
IF('Base tratada'!$M1960=1, "Solteiro",
IF('Base tratada'!$N1960=1,"Juntos",
"Viúvo"))))</f>
        <v>Solteiro</v>
      </c>
      <c r="K1960" s="34">
        <v>0</v>
      </c>
      <c r="L1960" s="34">
        <v>0</v>
      </c>
      <c r="M1960" s="34">
        <v>1</v>
      </c>
      <c r="N1960" s="34">
        <v>0</v>
      </c>
      <c r="O1960" s="34">
        <v>0</v>
      </c>
      <c r="P1960" s="34">
        <v>0</v>
      </c>
      <c r="Q1960" s="34">
        <v>0</v>
      </c>
      <c r="R1960" s="34">
        <v>1</v>
      </c>
      <c r="S1960" s="34">
        <v>0</v>
      </c>
      <c r="T1960" s="34">
        <v>0</v>
      </c>
      <c r="U1960" s="35">
        <v>280</v>
      </c>
      <c r="V1960" s="35">
        <v>7</v>
      </c>
      <c r="W1960" s="35">
        <v>81</v>
      </c>
      <c r="X1960" s="35">
        <v>20</v>
      </c>
      <c r="Y1960" s="35">
        <v>0</v>
      </c>
      <c r="Z1960" s="35">
        <v>27</v>
      </c>
      <c r="AA1960" s="34">
        <v>8</v>
      </c>
      <c r="AB1960" s="34">
        <v>7</v>
      </c>
      <c r="AC1960" s="34">
        <v>6</v>
      </c>
      <c r="AD1960" s="34">
        <v>3</v>
      </c>
      <c r="AE1960" s="34">
        <v>5</v>
      </c>
      <c r="AF1960" s="58">
        <f>'Base tratada'!$AC1960+'Base tratada'!$AD1960+'Base tratada'!$AE1960</f>
        <v>14</v>
      </c>
      <c r="AG19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60" s="58" t="str">
        <f>IF('Base tratada'!$AC1960&gt;=MAX('Base tratada'!$AD1960,'Base tratada'!$AE1960),"Web",
IF('Base tratada'!$AD1960&gt;='Base tratada'!$AE1960,"Catalog",
"Store"))</f>
        <v>Web</v>
      </c>
      <c r="AI1960" s="59">
        <f>IF('Base tratada'!$AF1960=0,"0",'Base tratada'!$AK1960/'Base tratada'!$AF1960)</f>
        <v>27.714285714285715</v>
      </c>
      <c r="AJ1960" s="59" t="str">
        <f>IF('Base tratada'!$AI1960=0,"R$ 0",
IF('Base tratada'!$AI1960&lt;=25,"R$ 1–25",
IF('Base tratada'!$AI1960&lt;=50,"R$ 26–50",
"+R$ 50")))</f>
        <v>R$ 26–50</v>
      </c>
      <c r="AK1960" s="35">
        <v>388</v>
      </c>
      <c r="AL1960" s="58" t="str">
        <f>IF('Base tratada'!$AK1960&lt;=100,"R$ 0-100",
IF('Base tratada'!$AK1960&lt;=500,"R$ 101-500",
IF('Base tratada'!$AK1960&lt;=1000,"R$ 501-1000",
IF('Base tratada'!$AK1960&lt;=1500,"R$ 1001-1500",
"+R$ 1500"))))</f>
        <v>R$ 101-500</v>
      </c>
      <c r="AM1960" s="34">
        <v>0</v>
      </c>
      <c r="AN1960" s="34">
        <v>0</v>
      </c>
      <c r="AO1960" s="34">
        <v>0</v>
      </c>
      <c r="AP1960" s="34">
        <v>0</v>
      </c>
      <c r="AQ1960" s="34">
        <v>0</v>
      </c>
      <c r="AR1960" s="34">
        <v>0</v>
      </c>
      <c r="AS1960" s="34">
        <v>0</v>
      </c>
      <c r="AT1960" s="34">
        <v>3</v>
      </c>
      <c r="AU1960" s="34">
        <v>11</v>
      </c>
      <c r="AV1960" s="52">
        <v>361</v>
      </c>
      <c r="AW1960" s="57">
        <v>0</v>
      </c>
      <c r="AX1960" s="58" t="str">
        <f>IF(Tabela3[[#This Row],[Response]]=1, "Aceitou", "Não aceitou")</f>
        <v>Não aceitou</v>
      </c>
      <c r="AY1960" s="55" t="str">
        <f>Tabela3[[#This Row],[Faixa Recência]] &amp; " | " &amp; Tabela3[[#This Row],[Faixa Gasto]] &amp; " | " &amp; Tabela3[[#This Row],[Faixa ticket médio]]</f>
        <v>46-60 dias | R$ 101-500 | R$ 26–50</v>
      </c>
      <c r="AZ19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0" s="36"/>
    </row>
    <row r="1961" spans="1:54" x14ac:dyDescent="0.25">
      <c r="A1961" s="61">
        <v>1960</v>
      </c>
      <c r="B1961" s="37">
        <v>21994</v>
      </c>
      <c r="C1961" s="34">
        <v>0</v>
      </c>
      <c r="D1961" s="34">
        <v>1</v>
      </c>
      <c r="E1961" s="34">
        <v>4</v>
      </c>
      <c r="F1961" s="58" t="str">
        <f>IF('Base tratada'!$E1961&lt;=15,"0-15 dias",
IF('Base tratada'!$E1961&lt;=30, "16-30 dias",
IF('Base tratada'!$E1961&lt;=45, "31-45 dias",
IF('Base tratada'!$E1961&lt;=60, "46-60 dias",
IF('Base tratada'!$E1961&lt;=75, "61-75 dias", "76-99 dias")))))</f>
        <v>0-15 dias</v>
      </c>
      <c r="G1961" s="38">
        <v>63</v>
      </c>
      <c r="H1961" s="60" t="str">
        <f>IF('Base tratada'!$G1961&lt;=29,"24–29",
IF('Base tratada'!$G1961&lt;=39,"30–39",
IF('Base tratada'!$G1961&lt;=49,"40–49",
IF('Base tratada'!$G1961&lt;=59,"50–59",
IF('Base tratada'!$G1961&lt;=69,"60–69",
"70–80")))))</f>
        <v>60–69</v>
      </c>
      <c r="I1961" s="34">
        <v>2711</v>
      </c>
      <c r="J1961" s="58" t="str">
        <f>IF('Base tratada'!$K1961=1,"Divorciado",
IF('Base tratada'!$L1961=1,"Casado",
IF('Base tratada'!$M1961=1, "Solteiro",
IF('Base tratada'!$N1961=1,"Juntos",
"Viúvo"))))</f>
        <v>Juntos</v>
      </c>
      <c r="K1961" s="34">
        <v>0</v>
      </c>
      <c r="L1961" s="34">
        <v>0</v>
      </c>
      <c r="M1961" s="34">
        <v>0</v>
      </c>
      <c r="N1961" s="34">
        <v>1</v>
      </c>
      <c r="O1961" s="34">
        <v>0</v>
      </c>
      <c r="P1961" s="34">
        <v>0</v>
      </c>
      <c r="Q1961" s="34">
        <v>0</v>
      </c>
      <c r="R1961" s="34">
        <v>1</v>
      </c>
      <c r="S1961" s="34">
        <v>0</v>
      </c>
      <c r="T1961" s="34">
        <v>0</v>
      </c>
      <c r="U1961" s="35">
        <v>9</v>
      </c>
      <c r="V1961" s="35">
        <v>0</v>
      </c>
      <c r="W1961" s="35">
        <v>6</v>
      </c>
      <c r="X1961" s="35">
        <v>3</v>
      </c>
      <c r="Y1961" s="35">
        <v>1</v>
      </c>
      <c r="Z1961" s="35">
        <v>3</v>
      </c>
      <c r="AA1961" s="34">
        <v>1</v>
      </c>
      <c r="AB1961" s="34">
        <v>5</v>
      </c>
      <c r="AC1961" s="34">
        <v>0</v>
      </c>
      <c r="AD1961" s="34">
        <v>0</v>
      </c>
      <c r="AE1961" s="34">
        <v>3</v>
      </c>
      <c r="AF1961" s="58">
        <f>'Base tratada'!$AC1961+'Base tratada'!$AD1961+'Base tratada'!$AE1961</f>
        <v>3</v>
      </c>
      <c r="AG19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61" s="58" t="str">
        <f>IF('Base tratada'!$AC1961&gt;=MAX('Base tratada'!$AD1961,'Base tratada'!$AE1961),"Web",
IF('Base tratada'!$AD1961&gt;='Base tratada'!$AE1961,"Catalog",
"Store"))</f>
        <v>Store</v>
      </c>
      <c r="AI1961" s="59">
        <f>IF('Base tratada'!$AF1961=0,"0",'Base tratada'!$AK1961/'Base tratada'!$AF1961)</f>
        <v>6.333333333333333</v>
      </c>
      <c r="AJ1961" s="59" t="str">
        <f>IF('Base tratada'!$AI1961=0,"R$ 0",
IF('Base tratada'!$AI1961&lt;=25,"R$ 1–25",
IF('Base tratada'!$AI1961&lt;=50,"R$ 26–50",
"+R$ 50")))</f>
        <v>R$ 1–25</v>
      </c>
      <c r="AK1961" s="35">
        <v>19</v>
      </c>
      <c r="AL1961" s="58" t="str">
        <f>IF('Base tratada'!$AK1961&lt;=100,"R$ 0-100",
IF('Base tratada'!$AK1961&lt;=500,"R$ 101-500",
IF('Base tratada'!$AK1961&lt;=1000,"R$ 501-1000",
IF('Base tratada'!$AK1961&lt;=1500,"R$ 1001-1500",
"+R$ 1500"))))</f>
        <v>R$ 0-100</v>
      </c>
      <c r="AM1961" s="34">
        <v>0</v>
      </c>
      <c r="AN1961" s="34">
        <v>0</v>
      </c>
      <c r="AO1961" s="34">
        <v>0</v>
      </c>
      <c r="AP1961" s="34">
        <v>0</v>
      </c>
      <c r="AQ1961" s="34">
        <v>0</v>
      </c>
      <c r="AR1961" s="34">
        <v>0</v>
      </c>
      <c r="AS1961" s="34">
        <v>0</v>
      </c>
      <c r="AT1961" s="34">
        <v>3</v>
      </c>
      <c r="AU1961" s="34">
        <v>11</v>
      </c>
      <c r="AV1961" s="52">
        <v>16</v>
      </c>
      <c r="AW1961" s="57">
        <v>0</v>
      </c>
      <c r="AX1961" s="58" t="str">
        <f>IF(Tabela3[[#This Row],[Response]]=1, "Aceitou", "Não aceitou")</f>
        <v>Não aceitou</v>
      </c>
      <c r="AY1961" s="55" t="str">
        <f>Tabela3[[#This Row],[Faixa Recência]] &amp; " | " &amp; Tabela3[[#This Row],[Faixa Gasto]] &amp; " | " &amp; Tabela3[[#This Row],[Faixa ticket médio]]</f>
        <v>0-15 dias | R$ 0-100 | R$ 1–25</v>
      </c>
      <c r="AZ19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1" s="36"/>
    </row>
    <row r="1962" spans="1:54" x14ac:dyDescent="0.25">
      <c r="A1962" s="61">
        <v>1961</v>
      </c>
      <c r="B1962" s="37">
        <v>57113</v>
      </c>
      <c r="C1962" s="34">
        <v>1</v>
      </c>
      <c r="D1962" s="34">
        <v>1</v>
      </c>
      <c r="E1962" s="34">
        <v>45</v>
      </c>
      <c r="F1962" s="58" t="str">
        <f>IF('Base tratada'!$E1962&lt;=15,"0-15 dias",
IF('Base tratada'!$E1962&lt;=30, "16-30 dias",
IF('Base tratada'!$E1962&lt;=45, "31-45 dias",
IF('Base tratada'!$E1962&lt;=60, "46-60 dias",
IF('Base tratada'!$E1962&lt;=75, "61-75 dias", "76-99 dias")))))</f>
        <v>31-45 dias</v>
      </c>
      <c r="G1962" s="38">
        <v>42</v>
      </c>
      <c r="H1962" s="60" t="str">
        <f>IF('Base tratada'!$G1962&lt;=29,"24–29",
IF('Base tratada'!$G1962&lt;=39,"30–39",
IF('Base tratada'!$G1962&lt;=49,"40–49",
IF('Base tratada'!$G1962&lt;=59,"50–59",
IF('Base tratada'!$G1962&lt;=69,"60–69",
"70–80")))))</f>
        <v>40–49</v>
      </c>
      <c r="I1962" s="34">
        <v>2667</v>
      </c>
      <c r="J1962" s="58" t="str">
        <f>IF('Base tratada'!$K1962=1,"Divorciado",
IF('Base tratada'!$L1962=1,"Casado",
IF('Base tratada'!$M1962=1, "Solteiro",
IF('Base tratada'!$N1962=1,"Juntos",
"Viúvo"))))</f>
        <v>Casado</v>
      </c>
      <c r="K1962" s="34">
        <v>0</v>
      </c>
      <c r="L1962" s="34">
        <v>1</v>
      </c>
      <c r="M1962" s="34">
        <v>0</v>
      </c>
      <c r="N1962" s="34">
        <v>0</v>
      </c>
      <c r="O1962" s="34">
        <v>0</v>
      </c>
      <c r="P1962" s="34">
        <v>0</v>
      </c>
      <c r="Q1962" s="34">
        <v>0</v>
      </c>
      <c r="R1962" s="34">
        <v>1</v>
      </c>
      <c r="S1962" s="34">
        <v>0</v>
      </c>
      <c r="T1962" s="34">
        <v>0</v>
      </c>
      <c r="U1962" s="35">
        <v>182</v>
      </c>
      <c r="V1962" s="35">
        <v>4</v>
      </c>
      <c r="W1962" s="35">
        <v>33</v>
      </c>
      <c r="X1962" s="35">
        <v>0</v>
      </c>
      <c r="Y1962" s="35">
        <v>2</v>
      </c>
      <c r="Z1962" s="35">
        <v>42</v>
      </c>
      <c r="AA1962" s="34">
        <v>6</v>
      </c>
      <c r="AB1962" s="34">
        <v>7</v>
      </c>
      <c r="AC1962" s="34">
        <v>4</v>
      </c>
      <c r="AD1962" s="34">
        <v>1</v>
      </c>
      <c r="AE1962" s="34">
        <v>5</v>
      </c>
      <c r="AF1962" s="58">
        <f>'Base tratada'!$AC1962+'Base tratada'!$AD1962+'Base tratada'!$AE1962</f>
        <v>10</v>
      </c>
      <c r="AG19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62" s="58" t="str">
        <f>IF('Base tratada'!$AC1962&gt;=MAX('Base tratada'!$AD1962,'Base tratada'!$AE1962),"Web",
IF('Base tratada'!$AD1962&gt;='Base tratada'!$AE1962,"Catalog",
"Store"))</f>
        <v>Store</v>
      </c>
      <c r="AI1962" s="59">
        <f>IF('Base tratada'!$AF1962=0,"0",'Base tratada'!$AK1962/'Base tratada'!$AF1962)</f>
        <v>22.1</v>
      </c>
      <c r="AJ1962" s="59" t="str">
        <f>IF('Base tratada'!$AI1962=0,"R$ 0",
IF('Base tratada'!$AI1962&lt;=25,"R$ 1–25",
IF('Base tratada'!$AI1962&lt;=50,"R$ 26–50",
"+R$ 50")))</f>
        <v>R$ 1–25</v>
      </c>
      <c r="AK1962" s="35">
        <v>221</v>
      </c>
      <c r="AL1962" s="58" t="str">
        <f>IF('Base tratada'!$AK1962&lt;=100,"R$ 0-100",
IF('Base tratada'!$AK1962&lt;=500,"R$ 101-500",
IF('Base tratada'!$AK1962&lt;=1000,"R$ 501-1000",
IF('Base tratada'!$AK1962&lt;=1500,"R$ 1001-1500",
"+R$ 1500"))))</f>
        <v>R$ 101-500</v>
      </c>
      <c r="AM1962" s="34">
        <v>0</v>
      </c>
      <c r="AN1962" s="34">
        <v>0</v>
      </c>
      <c r="AO1962" s="34">
        <v>0</v>
      </c>
      <c r="AP1962" s="34">
        <v>0</v>
      </c>
      <c r="AQ1962" s="34">
        <v>0</v>
      </c>
      <c r="AR1962" s="34">
        <v>0</v>
      </c>
      <c r="AS1962" s="34">
        <v>0</v>
      </c>
      <c r="AT1962" s="34">
        <v>3</v>
      </c>
      <c r="AU1962" s="34">
        <v>11</v>
      </c>
      <c r="AV1962" s="52">
        <v>179</v>
      </c>
      <c r="AW1962" s="57">
        <v>0</v>
      </c>
      <c r="AX1962" s="58" t="str">
        <f>IF(Tabela3[[#This Row],[Response]]=1, "Aceitou", "Não aceitou")</f>
        <v>Não aceitou</v>
      </c>
      <c r="AY1962" s="55" t="str">
        <f>Tabela3[[#This Row],[Faixa Recência]] &amp; " | " &amp; Tabela3[[#This Row],[Faixa Gasto]] &amp; " | " &amp; Tabela3[[#This Row],[Faixa ticket médio]]</f>
        <v>31-45 dias | R$ 101-500 | R$ 1–25</v>
      </c>
      <c r="AZ19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2" s="36"/>
    </row>
    <row r="1963" spans="1:54" x14ac:dyDescent="0.25">
      <c r="A1963" s="61">
        <v>1962</v>
      </c>
      <c r="B1963" s="37">
        <v>51373</v>
      </c>
      <c r="C1963" s="34">
        <v>0</v>
      </c>
      <c r="D1963" s="34">
        <v>0</v>
      </c>
      <c r="E1963" s="34">
        <v>37</v>
      </c>
      <c r="F1963" s="58" t="str">
        <f>IF('Base tratada'!$E1963&lt;=15,"0-15 dias",
IF('Base tratada'!$E1963&lt;=30, "16-30 dias",
IF('Base tratada'!$E1963&lt;=45, "31-45 dias",
IF('Base tratada'!$E1963&lt;=60, "46-60 dias",
IF('Base tratada'!$E1963&lt;=75, "61-75 dias", "76-99 dias")))))</f>
        <v>31-45 dias</v>
      </c>
      <c r="G1963" s="38">
        <v>29</v>
      </c>
      <c r="H1963" s="60" t="str">
        <f>IF('Base tratada'!$G1963&lt;=29,"24–29",
IF('Base tratada'!$G1963&lt;=39,"30–39",
IF('Base tratada'!$G1963&lt;=49,"40–49",
IF('Base tratada'!$G1963&lt;=59,"50–59",
IF('Base tratada'!$G1963&lt;=69,"60–69",
"70–80")))))</f>
        <v>24–29</v>
      </c>
      <c r="I1963" s="34">
        <v>2531</v>
      </c>
      <c r="J1963" s="58" t="str">
        <f>IF('Base tratada'!$K1963=1,"Divorciado",
IF('Base tratada'!$L1963=1,"Casado",
IF('Base tratada'!$M1963=1, "Solteiro",
IF('Base tratada'!$N1963=1,"Juntos",
"Viúvo"))))</f>
        <v>Casado</v>
      </c>
      <c r="K1963" s="34">
        <v>0</v>
      </c>
      <c r="L1963" s="34">
        <v>1</v>
      </c>
      <c r="M1963" s="34">
        <v>0</v>
      </c>
      <c r="N1963" s="34">
        <v>0</v>
      </c>
      <c r="O1963" s="34">
        <v>0</v>
      </c>
      <c r="P1963" s="34">
        <v>0</v>
      </c>
      <c r="Q1963" s="34">
        <v>0</v>
      </c>
      <c r="R1963" s="34">
        <v>1</v>
      </c>
      <c r="S1963" s="34">
        <v>0</v>
      </c>
      <c r="T1963" s="34">
        <v>0</v>
      </c>
      <c r="U1963" s="35">
        <v>83</v>
      </c>
      <c r="V1963" s="35">
        <v>2</v>
      </c>
      <c r="W1963" s="35">
        <v>101</v>
      </c>
      <c r="X1963" s="35">
        <v>64</v>
      </c>
      <c r="Y1963" s="35">
        <v>26</v>
      </c>
      <c r="Z1963" s="35">
        <v>117</v>
      </c>
      <c r="AA1963" s="34">
        <v>1</v>
      </c>
      <c r="AB1963" s="34">
        <v>4</v>
      </c>
      <c r="AC1963" s="34">
        <v>3</v>
      </c>
      <c r="AD1963" s="34">
        <v>5</v>
      </c>
      <c r="AE1963" s="34">
        <v>3</v>
      </c>
      <c r="AF1963" s="58">
        <f>'Base tratada'!$AC1963+'Base tratada'!$AD1963+'Base tratada'!$AE1963</f>
        <v>11</v>
      </c>
      <c r="AG19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63" s="58" t="str">
        <f>IF('Base tratada'!$AC1963&gt;=MAX('Base tratada'!$AD1963,'Base tratada'!$AE1963),"Web",
IF('Base tratada'!$AD1963&gt;='Base tratada'!$AE1963,"Catalog",
"Store"))</f>
        <v>Catalog</v>
      </c>
      <c r="AI1963" s="59">
        <f>IF('Base tratada'!$AF1963=0,"0",'Base tratada'!$AK1963/'Base tratada'!$AF1963)</f>
        <v>25.09090909090909</v>
      </c>
      <c r="AJ1963" s="59" t="str">
        <f>IF('Base tratada'!$AI1963=0,"R$ 0",
IF('Base tratada'!$AI1963&lt;=25,"R$ 1–25",
IF('Base tratada'!$AI1963&lt;=50,"R$ 26–50",
"+R$ 50")))</f>
        <v>R$ 26–50</v>
      </c>
      <c r="AK1963" s="35">
        <v>276</v>
      </c>
      <c r="AL1963" s="58" t="str">
        <f>IF('Base tratada'!$AK1963&lt;=100,"R$ 0-100",
IF('Base tratada'!$AK1963&lt;=500,"R$ 101-500",
IF('Base tratada'!$AK1963&lt;=1000,"R$ 501-1000",
IF('Base tratada'!$AK1963&lt;=1500,"R$ 1001-1500",
"+R$ 1500"))))</f>
        <v>R$ 101-500</v>
      </c>
      <c r="AM1963" s="34">
        <v>0</v>
      </c>
      <c r="AN1963" s="34">
        <v>0</v>
      </c>
      <c r="AO1963" s="34">
        <v>0</v>
      </c>
      <c r="AP1963" s="34">
        <v>0</v>
      </c>
      <c r="AQ1963" s="34">
        <v>0</v>
      </c>
      <c r="AR1963" s="34">
        <v>0</v>
      </c>
      <c r="AS1963" s="34">
        <v>0</v>
      </c>
      <c r="AT1963" s="34">
        <v>3</v>
      </c>
      <c r="AU1963" s="34">
        <v>11</v>
      </c>
      <c r="AV1963" s="52">
        <v>159</v>
      </c>
      <c r="AW1963" s="57">
        <v>0</v>
      </c>
      <c r="AX1963" s="58" t="str">
        <f>IF(Tabela3[[#This Row],[Response]]=1, "Aceitou", "Não aceitou")</f>
        <v>Não aceitou</v>
      </c>
      <c r="AY1963" s="55" t="str">
        <f>Tabela3[[#This Row],[Faixa Recência]] &amp; " | " &amp; Tabela3[[#This Row],[Faixa Gasto]] &amp; " | " &amp; Tabela3[[#This Row],[Faixa ticket médio]]</f>
        <v>31-45 dias | R$ 101-500 | R$ 26–50</v>
      </c>
      <c r="AZ19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3" s="36"/>
    </row>
    <row r="1964" spans="1:54" x14ac:dyDescent="0.25">
      <c r="A1964" s="61">
        <v>1963</v>
      </c>
      <c r="B1964" s="37">
        <v>23477</v>
      </c>
      <c r="C1964" s="34">
        <v>1</v>
      </c>
      <c r="D1964" s="34">
        <v>0</v>
      </c>
      <c r="E1964" s="34">
        <v>39</v>
      </c>
      <c r="F1964" s="58" t="str">
        <f>IF('Base tratada'!$E1964&lt;=15,"0-15 dias",
IF('Base tratada'!$E1964&lt;=30, "16-30 dias",
IF('Base tratada'!$E1964&lt;=45, "31-45 dias",
IF('Base tratada'!$E1964&lt;=60, "46-60 dias",
IF('Base tratada'!$E1964&lt;=75, "61-75 dias", "76-99 dias")))))</f>
        <v>31-45 dias</v>
      </c>
      <c r="G1964" s="38">
        <v>34</v>
      </c>
      <c r="H1964" s="60" t="str">
        <f>IF('Base tratada'!$G1964&lt;=29,"24–29",
IF('Base tratada'!$G1964&lt;=39,"30–39",
IF('Base tratada'!$G1964&lt;=49,"40–49",
IF('Base tratada'!$G1964&lt;=59,"50–59",
IF('Base tratada'!$G1964&lt;=69,"60–69",
"70–80")))))</f>
        <v>30–39</v>
      </c>
      <c r="I1964" s="34">
        <v>2410</v>
      </c>
      <c r="J1964" s="58" t="str">
        <f>IF('Base tratada'!$K1964=1,"Divorciado",
IF('Base tratada'!$L1964=1,"Casado",
IF('Base tratada'!$M1964=1, "Solteiro",
IF('Base tratada'!$N1964=1,"Juntos",
"Viúvo"))))</f>
        <v>Casado</v>
      </c>
      <c r="K1964" s="34">
        <v>0</v>
      </c>
      <c r="L1964" s="34">
        <v>1</v>
      </c>
      <c r="M1964" s="34">
        <v>0</v>
      </c>
      <c r="N1964" s="34">
        <v>0</v>
      </c>
      <c r="O1964" s="34">
        <v>0</v>
      </c>
      <c r="P1964" s="34">
        <v>0</v>
      </c>
      <c r="Q1964" s="34">
        <v>0</v>
      </c>
      <c r="R1964" s="34">
        <v>1</v>
      </c>
      <c r="S1964" s="34">
        <v>0</v>
      </c>
      <c r="T1964" s="34">
        <v>0</v>
      </c>
      <c r="U1964" s="35">
        <v>38</v>
      </c>
      <c r="V1964" s="35">
        <v>15</v>
      </c>
      <c r="W1964" s="35">
        <v>54</v>
      </c>
      <c r="X1964" s="35">
        <v>3</v>
      </c>
      <c r="Y1964" s="35">
        <v>8</v>
      </c>
      <c r="Z1964" s="35">
        <v>29</v>
      </c>
      <c r="AA1964" s="34">
        <v>3</v>
      </c>
      <c r="AB1964" s="34">
        <v>8</v>
      </c>
      <c r="AC1964" s="34">
        <v>3</v>
      </c>
      <c r="AD1964" s="34">
        <v>0</v>
      </c>
      <c r="AE1964" s="34">
        <v>4</v>
      </c>
      <c r="AF1964" s="58">
        <f>'Base tratada'!$AC1964+'Base tratada'!$AD1964+'Base tratada'!$AE1964</f>
        <v>7</v>
      </c>
      <c r="AG19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64" s="58" t="str">
        <f>IF('Base tratada'!$AC1964&gt;=MAX('Base tratada'!$AD1964,'Base tratada'!$AE1964),"Web",
IF('Base tratada'!$AD1964&gt;='Base tratada'!$AE1964,"Catalog",
"Store"))</f>
        <v>Store</v>
      </c>
      <c r="AI1964" s="59">
        <f>IF('Base tratada'!$AF1964=0,"0",'Base tratada'!$AK1964/'Base tratada'!$AF1964)</f>
        <v>16.857142857142858</v>
      </c>
      <c r="AJ1964" s="59" t="str">
        <f>IF('Base tratada'!$AI1964=0,"R$ 0",
IF('Base tratada'!$AI1964&lt;=25,"R$ 1–25",
IF('Base tratada'!$AI1964&lt;=50,"R$ 26–50",
"+R$ 50")))</f>
        <v>R$ 1–25</v>
      </c>
      <c r="AK1964" s="35">
        <v>118</v>
      </c>
      <c r="AL1964" s="58" t="str">
        <f>IF('Base tratada'!$AK1964&lt;=100,"R$ 0-100",
IF('Base tratada'!$AK1964&lt;=500,"R$ 101-500",
IF('Base tratada'!$AK1964&lt;=1000,"R$ 501-1000",
IF('Base tratada'!$AK1964&lt;=1500,"R$ 1001-1500",
"+R$ 1500"))))</f>
        <v>R$ 101-500</v>
      </c>
      <c r="AM1964" s="34">
        <v>0</v>
      </c>
      <c r="AN1964" s="34">
        <v>0</v>
      </c>
      <c r="AO1964" s="34">
        <v>0</v>
      </c>
      <c r="AP1964" s="34">
        <v>0</v>
      </c>
      <c r="AQ1964" s="34">
        <v>0</v>
      </c>
      <c r="AR1964" s="34">
        <v>0</v>
      </c>
      <c r="AS1964" s="34">
        <v>0</v>
      </c>
      <c r="AT1964" s="34">
        <v>3</v>
      </c>
      <c r="AU1964" s="34">
        <v>11</v>
      </c>
      <c r="AV1964" s="52">
        <v>89</v>
      </c>
      <c r="AW1964" s="57">
        <v>0</v>
      </c>
      <c r="AX1964" s="58" t="str">
        <f>IF(Tabela3[[#This Row],[Response]]=1, "Aceitou", "Não aceitou")</f>
        <v>Não aceitou</v>
      </c>
      <c r="AY1964" s="55" t="str">
        <f>Tabela3[[#This Row],[Faixa Recência]] &amp; " | " &amp; Tabela3[[#This Row],[Faixa Gasto]] &amp; " | " &amp; Tabela3[[#This Row],[Faixa ticket médio]]</f>
        <v>31-45 dias | R$ 101-500 | R$ 1–25</v>
      </c>
      <c r="AZ19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4" s="36"/>
    </row>
    <row r="1965" spans="1:54" x14ac:dyDescent="0.25">
      <c r="A1965" s="61">
        <v>1964</v>
      </c>
      <c r="B1965" s="37">
        <v>58116</v>
      </c>
      <c r="C1965" s="34">
        <v>0</v>
      </c>
      <c r="D1965" s="34">
        <v>1</v>
      </c>
      <c r="E1965" s="34">
        <v>38</v>
      </c>
      <c r="F1965" s="58" t="str">
        <f>IF('Base tratada'!$E1965&lt;=15,"0-15 dias",
IF('Base tratada'!$E1965&lt;=30, "16-30 dias",
IF('Base tratada'!$E1965&lt;=45, "31-45 dias",
IF('Base tratada'!$E1965&lt;=60, "46-60 dias",
IF('Base tratada'!$E1965&lt;=75, "61-75 dias", "76-99 dias")))))</f>
        <v>31-45 dias</v>
      </c>
      <c r="G1965" s="38">
        <v>64</v>
      </c>
      <c r="H1965" s="60" t="str">
        <f>IF('Base tratada'!$G1965&lt;=29,"24–29",
IF('Base tratada'!$G1965&lt;=39,"30–39",
IF('Base tratada'!$G1965&lt;=49,"40–49",
IF('Base tratada'!$G1965&lt;=59,"50–59",
IF('Base tratada'!$G1965&lt;=69,"60–69",
"70–80")))))</f>
        <v>60–69</v>
      </c>
      <c r="I1965" s="34">
        <v>2236</v>
      </c>
      <c r="J1965" s="58" t="str">
        <f>IF('Base tratada'!$K1965=1,"Divorciado",
IF('Base tratada'!$L1965=1,"Casado",
IF('Base tratada'!$M1965=1, "Solteiro",
IF('Base tratada'!$N1965=1,"Juntos",
"Viúvo"))))</f>
        <v>Casado</v>
      </c>
      <c r="K1965" s="34">
        <v>0</v>
      </c>
      <c r="L1965" s="34">
        <v>1</v>
      </c>
      <c r="M1965" s="34">
        <v>0</v>
      </c>
      <c r="N1965" s="34">
        <v>0</v>
      </c>
      <c r="O1965" s="34">
        <v>0</v>
      </c>
      <c r="P1965" s="34">
        <v>0</v>
      </c>
      <c r="Q1965" s="34">
        <v>0</v>
      </c>
      <c r="R1965" s="34">
        <v>1</v>
      </c>
      <c r="S1965" s="34">
        <v>0</v>
      </c>
      <c r="T1965" s="34">
        <v>0</v>
      </c>
      <c r="U1965" s="35">
        <v>228</v>
      </c>
      <c r="V1965" s="35">
        <v>19</v>
      </c>
      <c r="W1965" s="35">
        <v>130</v>
      </c>
      <c r="X1965" s="35">
        <v>4</v>
      </c>
      <c r="Y1965" s="35">
        <v>11</v>
      </c>
      <c r="Z1965" s="35">
        <v>51</v>
      </c>
      <c r="AA1965" s="34">
        <v>2</v>
      </c>
      <c r="AB1965" s="34">
        <v>2</v>
      </c>
      <c r="AC1965" s="34">
        <v>3</v>
      </c>
      <c r="AD1965" s="34">
        <v>3</v>
      </c>
      <c r="AE1965" s="34">
        <v>8</v>
      </c>
      <c r="AF1965" s="58">
        <f>'Base tratada'!$AC1965+'Base tratada'!$AD1965+'Base tratada'!$AE1965</f>
        <v>14</v>
      </c>
      <c r="AG19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65" s="58" t="str">
        <f>IF('Base tratada'!$AC1965&gt;=MAX('Base tratada'!$AD1965,'Base tratada'!$AE1965),"Web",
IF('Base tratada'!$AD1965&gt;='Base tratada'!$AE1965,"Catalog",
"Store"))</f>
        <v>Store</v>
      </c>
      <c r="AI1965" s="59">
        <f>IF('Base tratada'!$AF1965=0,"0",'Base tratada'!$AK1965/'Base tratada'!$AF1965)</f>
        <v>28</v>
      </c>
      <c r="AJ1965" s="59" t="str">
        <f>IF('Base tratada'!$AI1965=0,"R$ 0",
IF('Base tratada'!$AI1965&lt;=25,"R$ 1–25",
IF('Base tratada'!$AI1965&lt;=50,"R$ 26–50",
"+R$ 50")))</f>
        <v>R$ 26–50</v>
      </c>
      <c r="AK1965" s="35">
        <v>392</v>
      </c>
      <c r="AL1965" s="58" t="str">
        <f>IF('Base tratada'!$AK1965&lt;=100,"R$ 0-100",
IF('Base tratada'!$AK1965&lt;=500,"R$ 101-500",
IF('Base tratada'!$AK1965&lt;=1000,"R$ 501-1000",
IF('Base tratada'!$AK1965&lt;=1500,"R$ 1001-1500",
"+R$ 1500"))))</f>
        <v>R$ 101-500</v>
      </c>
      <c r="AM1965" s="34">
        <v>0</v>
      </c>
      <c r="AN1965" s="34">
        <v>0</v>
      </c>
      <c r="AO1965" s="34">
        <v>0</v>
      </c>
      <c r="AP1965" s="34">
        <v>0</v>
      </c>
      <c r="AQ1965" s="34">
        <v>0</v>
      </c>
      <c r="AR1965" s="34">
        <v>0</v>
      </c>
      <c r="AS1965" s="34">
        <v>0</v>
      </c>
      <c r="AT1965" s="34">
        <v>3</v>
      </c>
      <c r="AU1965" s="34">
        <v>11</v>
      </c>
      <c r="AV1965" s="52">
        <v>341</v>
      </c>
      <c r="AW1965" s="57">
        <v>0</v>
      </c>
      <c r="AX1965" s="58" t="str">
        <f>IF(Tabela3[[#This Row],[Response]]=1, "Aceitou", "Não aceitou")</f>
        <v>Não aceitou</v>
      </c>
      <c r="AY1965" s="55" t="str">
        <f>Tabela3[[#This Row],[Faixa Recência]] &amp; " | " &amp; Tabela3[[#This Row],[Faixa Gasto]] &amp; " | " &amp; Tabela3[[#This Row],[Faixa ticket médio]]</f>
        <v>31-45 dias | R$ 101-500 | R$ 26–50</v>
      </c>
      <c r="AZ19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5" s="36"/>
    </row>
    <row r="1966" spans="1:54" x14ac:dyDescent="0.25">
      <c r="A1966" s="61">
        <v>1965</v>
      </c>
      <c r="B1966" s="37">
        <v>72968</v>
      </c>
      <c r="C1966" s="34">
        <v>0</v>
      </c>
      <c r="D1966" s="34">
        <v>0</v>
      </c>
      <c r="E1966" s="34">
        <v>8</v>
      </c>
      <c r="F1966" s="58" t="str">
        <f>IF('Base tratada'!$E1966&lt;=15,"0-15 dias",
IF('Base tratada'!$E1966&lt;=30, "16-30 dias",
IF('Base tratada'!$E1966&lt;=45, "31-45 dias",
IF('Base tratada'!$E1966&lt;=60, "46-60 dias",
IF('Base tratada'!$E1966&lt;=75, "61-75 dias", "76-99 dias")))))</f>
        <v>0-15 dias</v>
      </c>
      <c r="G1966" s="38">
        <v>57</v>
      </c>
      <c r="H1966" s="60" t="str">
        <f>IF('Base tratada'!$G1966&lt;=29,"24–29",
IF('Base tratada'!$G1966&lt;=39,"30–39",
IF('Base tratada'!$G1966&lt;=49,"40–49",
IF('Base tratada'!$G1966&lt;=59,"50–59",
IF('Base tratada'!$G1966&lt;=69,"60–69",
"70–80")))))</f>
        <v>50–59</v>
      </c>
      <c r="I1966" s="34">
        <v>2354</v>
      </c>
      <c r="J1966" s="58" t="str">
        <f>IF('Base tratada'!$K1966=1,"Divorciado",
IF('Base tratada'!$L1966=1,"Casado",
IF('Base tratada'!$M1966=1, "Solteiro",
IF('Base tratada'!$N1966=1,"Juntos",
"Viúvo"))))</f>
        <v>Divorciado</v>
      </c>
      <c r="K1966" s="34">
        <v>1</v>
      </c>
      <c r="L1966" s="34">
        <v>0</v>
      </c>
      <c r="M1966" s="34">
        <v>0</v>
      </c>
      <c r="N1966" s="34">
        <v>0</v>
      </c>
      <c r="O1966" s="34">
        <v>0</v>
      </c>
      <c r="P1966" s="34">
        <v>0</v>
      </c>
      <c r="Q1966" s="34">
        <v>0</v>
      </c>
      <c r="R1966" s="34">
        <v>0</v>
      </c>
      <c r="S1966" s="34">
        <v>0</v>
      </c>
      <c r="T1966" s="34">
        <v>1</v>
      </c>
      <c r="U1966" s="35">
        <v>1092</v>
      </c>
      <c r="V1966" s="35">
        <v>37</v>
      </c>
      <c r="W1966" s="35">
        <v>592</v>
      </c>
      <c r="X1966" s="35">
        <v>145</v>
      </c>
      <c r="Y1966" s="35">
        <v>37</v>
      </c>
      <c r="Z1966" s="35">
        <v>55</v>
      </c>
      <c r="AA1966" s="34">
        <v>1</v>
      </c>
      <c r="AB1966" s="34">
        <v>3</v>
      </c>
      <c r="AC1966" s="34">
        <v>5</v>
      </c>
      <c r="AD1966" s="34">
        <v>5</v>
      </c>
      <c r="AE1966" s="34">
        <v>8</v>
      </c>
      <c r="AF1966" s="58">
        <f>'Base tratada'!$AC1966+'Base tratada'!$AD1966+'Base tratada'!$AE1966</f>
        <v>18</v>
      </c>
      <c r="AG19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66" s="58" t="str">
        <f>IF('Base tratada'!$AC1966&gt;=MAX('Base tratada'!$AD1966,'Base tratada'!$AE1966),"Web",
IF('Base tratada'!$AD1966&gt;='Base tratada'!$AE1966,"Catalog",
"Store"))</f>
        <v>Store</v>
      </c>
      <c r="AI1966" s="59">
        <f>IF('Base tratada'!$AF1966=0,"0",'Base tratada'!$AK1966/'Base tratada'!$AF1966)</f>
        <v>105.72222222222223</v>
      </c>
      <c r="AJ1966" s="59" t="str">
        <f>IF('Base tratada'!$AI1966=0,"R$ 0",
IF('Base tratada'!$AI1966&lt;=25,"R$ 1–25",
IF('Base tratada'!$AI1966&lt;=50,"R$ 26–50",
"+R$ 50")))</f>
        <v>+R$ 50</v>
      </c>
      <c r="AK1966" s="35">
        <v>1903</v>
      </c>
      <c r="AL1966" s="58" t="str">
        <f>IF('Base tratada'!$AK1966&lt;=100,"R$ 0-100",
IF('Base tratada'!$AK1966&lt;=500,"R$ 101-500",
IF('Base tratada'!$AK1966&lt;=1000,"R$ 501-1000",
IF('Base tratada'!$AK1966&lt;=1500,"R$ 1001-1500",
"+R$ 1500"))))</f>
        <v>+R$ 1500</v>
      </c>
      <c r="AM1966" s="34">
        <v>1</v>
      </c>
      <c r="AN1966" s="34">
        <v>0</v>
      </c>
      <c r="AO1966" s="34">
        <v>0</v>
      </c>
      <c r="AP1966" s="34">
        <v>0</v>
      </c>
      <c r="AQ1966" s="34">
        <v>0</v>
      </c>
      <c r="AR1966" s="34">
        <v>1</v>
      </c>
      <c r="AS1966" s="34">
        <v>0</v>
      </c>
      <c r="AT1966" s="34">
        <v>3</v>
      </c>
      <c r="AU1966" s="34">
        <v>11</v>
      </c>
      <c r="AV1966" s="52">
        <v>1848</v>
      </c>
      <c r="AW1966" s="57">
        <v>1</v>
      </c>
      <c r="AX1966" s="58" t="str">
        <f>IF(Tabela3[[#This Row],[Response]]=1, "Aceitou", "Não aceitou")</f>
        <v>Aceitou</v>
      </c>
      <c r="AY1966" s="55" t="str">
        <f>Tabela3[[#This Row],[Faixa Recência]] &amp; " | " &amp; Tabela3[[#This Row],[Faixa Gasto]] &amp; " | " &amp; Tabela3[[#This Row],[Faixa ticket médio]]</f>
        <v>0-15 dias | +R$ 1500 | +R$ 50</v>
      </c>
      <c r="AZ19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66" s="36"/>
    </row>
    <row r="1967" spans="1:54" x14ac:dyDescent="0.25">
      <c r="A1967" s="61">
        <v>1966</v>
      </c>
      <c r="B1967" s="37">
        <v>39791</v>
      </c>
      <c r="C1967" s="34">
        <v>0</v>
      </c>
      <c r="D1967" s="34">
        <v>1</v>
      </c>
      <c r="E1967" s="34">
        <v>89</v>
      </c>
      <c r="F1967" s="58" t="str">
        <f>IF('Base tratada'!$E1967&lt;=15,"0-15 dias",
IF('Base tratada'!$E1967&lt;=30, "16-30 dias",
IF('Base tratada'!$E1967&lt;=45, "31-45 dias",
IF('Base tratada'!$E1967&lt;=60, "46-60 dias",
IF('Base tratada'!$E1967&lt;=75, "61-75 dias", "76-99 dias")))))</f>
        <v>76-99 dias</v>
      </c>
      <c r="G1967" s="38">
        <v>49</v>
      </c>
      <c r="H1967" s="60" t="str">
        <f>IF('Base tratada'!$G1967&lt;=29,"24–29",
IF('Base tratada'!$G1967&lt;=39,"30–39",
IF('Base tratada'!$G1967&lt;=49,"40–49",
IF('Base tratada'!$G1967&lt;=59,"50–59",
IF('Base tratada'!$G1967&lt;=69,"60–69",
"70–80")))))</f>
        <v>40–49</v>
      </c>
      <c r="I1967" s="34">
        <v>2617</v>
      </c>
      <c r="J1967" s="58" t="str">
        <f>IF('Base tratada'!$K1967=1,"Divorciado",
IF('Base tratada'!$L1967=1,"Casado",
IF('Base tratada'!$M1967=1, "Solteiro",
IF('Base tratada'!$N1967=1,"Juntos",
"Viúvo"))))</f>
        <v>Casado</v>
      </c>
      <c r="K1967" s="34">
        <v>0</v>
      </c>
      <c r="L1967" s="34">
        <v>1</v>
      </c>
      <c r="M1967" s="34">
        <v>0</v>
      </c>
      <c r="N1967" s="34">
        <v>0</v>
      </c>
      <c r="O1967" s="34">
        <v>0</v>
      </c>
      <c r="P1967" s="34">
        <v>0</v>
      </c>
      <c r="Q1967" s="34">
        <v>0</v>
      </c>
      <c r="R1967" s="34">
        <v>0</v>
      </c>
      <c r="S1967" s="34">
        <v>1</v>
      </c>
      <c r="T1967" s="34">
        <v>0</v>
      </c>
      <c r="U1967" s="35">
        <v>85</v>
      </c>
      <c r="V1967" s="35">
        <v>15</v>
      </c>
      <c r="W1967" s="35">
        <v>27</v>
      </c>
      <c r="X1967" s="35">
        <v>13</v>
      </c>
      <c r="Y1967" s="35">
        <v>13</v>
      </c>
      <c r="Z1967" s="35">
        <v>21</v>
      </c>
      <c r="AA1967" s="34">
        <v>2</v>
      </c>
      <c r="AB1967" s="34">
        <v>7</v>
      </c>
      <c r="AC1967" s="34">
        <v>3</v>
      </c>
      <c r="AD1967" s="34">
        <v>1</v>
      </c>
      <c r="AE1967" s="34">
        <v>4</v>
      </c>
      <c r="AF1967" s="58">
        <f>'Base tratada'!$AC1967+'Base tratada'!$AD1967+'Base tratada'!$AE1967</f>
        <v>8</v>
      </c>
      <c r="AG19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67" s="58" t="str">
        <f>IF('Base tratada'!$AC1967&gt;=MAX('Base tratada'!$AD1967,'Base tratada'!$AE1967),"Web",
IF('Base tratada'!$AD1967&gt;='Base tratada'!$AE1967,"Catalog",
"Store"))</f>
        <v>Store</v>
      </c>
      <c r="AI1967" s="59">
        <f>IF('Base tratada'!$AF1967=0,"0",'Base tratada'!$AK1967/'Base tratada'!$AF1967)</f>
        <v>19.125</v>
      </c>
      <c r="AJ1967" s="59" t="str">
        <f>IF('Base tratada'!$AI1967=0,"R$ 0",
IF('Base tratada'!$AI1967&lt;=25,"R$ 1–25",
IF('Base tratada'!$AI1967&lt;=50,"R$ 26–50",
"+R$ 50")))</f>
        <v>R$ 1–25</v>
      </c>
      <c r="AK1967" s="35">
        <v>153</v>
      </c>
      <c r="AL1967" s="58" t="str">
        <f>IF('Base tratada'!$AK1967&lt;=100,"R$ 0-100",
IF('Base tratada'!$AK1967&lt;=500,"R$ 101-500",
IF('Base tratada'!$AK1967&lt;=1000,"R$ 501-1000",
IF('Base tratada'!$AK1967&lt;=1500,"R$ 1001-1500",
"+R$ 1500"))))</f>
        <v>R$ 101-500</v>
      </c>
      <c r="AM1967" s="34">
        <v>0</v>
      </c>
      <c r="AN1967" s="34">
        <v>0</v>
      </c>
      <c r="AO1967" s="34">
        <v>0</v>
      </c>
      <c r="AP1967" s="34">
        <v>0</v>
      </c>
      <c r="AQ1967" s="34">
        <v>0</v>
      </c>
      <c r="AR1967" s="34">
        <v>0</v>
      </c>
      <c r="AS1967" s="34">
        <v>0</v>
      </c>
      <c r="AT1967" s="34">
        <v>3</v>
      </c>
      <c r="AU1967" s="34">
        <v>11</v>
      </c>
      <c r="AV1967" s="52">
        <v>132</v>
      </c>
      <c r="AW1967" s="57">
        <v>0</v>
      </c>
      <c r="AX1967" s="58" t="str">
        <f>IF(Tabela3[[#This Row],[Response]]=1, "Aceitou", "Não aceitou")</f>
        <v>Não aceitou</v>
      </c>
      <c r="AY1967" s="55" t="str">
        <f>Tabela3[[#This Row],[Faixa Recência]] &amp; " | " &amp; Tabela3[[#This Row],[Faixa Gasto]] &amp; " | " &amp; Tabela3[[#This Row],[Faixa ticket médio]]</f>
        <v>76-99 dias | R$ 101-500 | R$ 1–25</v>
      </c>
      <c r="AZ19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7" s="36"/>
    </row>
    <row r="1968" spans="1:54" x14ac:dyDescent="0.25">
      <c r="A1968" s="61">
        <v>1967</v>
      </c>
      <c r="B1968" s="37">
        <v>91712</v>
      </c>
      <c r="C1968" s="34">
        <v>0</v>
      </c>
      <c r="D1968" s="34">
        <v>0</v>
      </c>
      <c r="E1968" s="34">
        <v>47</v>
      </c>
      <c r="F1968" s="58" t="str">
        <f>IF('Base tratada'!$E1968&lt;=15,"0-15 dias",
IF('Base tratada'!$E1968&lt;=30, "16-30 dias",
IF('Base tratada'!$E1968&lt;=45, "31-45 dias",
IF('Base tratada'!$E1968&lt;=60, "46-60 dias",
IF('Base tratada'!$E1968&lt;=75, "61-75 dias", "76-99 dias")))))</f>
        <v>46-60 dias</v>
      </c>
      <c r="G1968" s="38">
        <v>73</v>
      </c>
      <c r="H1968" s="60" t="str">
        <f>IF('Base tratada'!$G1968&lt;=29,"24–29",
IF('Base tratada'!$G1968&lt;=39,"30–39",
IF('Base tratada'!$G1968&lt;=49,"40–49",
IF('Base tratada'!$G1968&lt;=59,"50–59",
IF('Base tratada'!$G1968&lt;=69,"60–69",
"70–80")))))</f>
        <v>70–80</v>
      </c>
      <c r="I1968" s="34">
        <v>2414</v>
      </c>
      <c r="J1968" s="58" t="str">
        <f>IF('Base tratada'!$K1968=1,"Divorciado",
IF('Base tratada'!$L1968=1,"Casado",
IF('Base tratada'!$M1968=1, "Solteiro",
IF('Base tratada'!$N1968=1,"Juntos",
"Viúvo"))))</f>
        <v>Solteiro</v>
      </c>
      <c r="K1968" s="34">
        <v>0</v>
      </c>
      <c r="L1968" s="34">
        <v>0</v>
      </c>
      <c r="M1968" s="34">
        <v>1</v>
      </c>
      <c r="N1968" s="34">
        <v>0</v>
      </c>
      <c r="O1968" s="34">
        <v>0</v>
      </c>
      <c r="P1968" s="34">
        <v>0</v>
      </c>
      <c r="Q1968" s="34">
        <v>0</v>
      </c>
      <c r="R1968" s="34">
        <v>0</v>
      </c>
      <c r="S1968" s="34">
        <v>1</v>
      </c>
      <c r="T1968" s="34">
        <v>0</v>
      </c>
      <c r="U1968" s="35">
        <v>1276</v>
      </c>
      <c r="V1968" s="35">
        <v>24</v>
      </c>
      <c r="W1968" s="35">
        <v>746</v>
      </c>
      <c r="X1968" s="35">
        <v>94</v>
      </c>
      <c r="Y1968" s="35">
        <v>29</v>
      </c>
      <c r="Z1968" s="35">
        <v>48</v>
      </c>
      <c r="AA1968" s="34">
        <v>0</v>
      </c>
      <c r="AB1968" s="34">
        <v>3</v>
      </c>
      <c r="AC1968" s="34">
        <v>9</v>
      </c>
      <c r="AD1968" s="34">
        <v>7</v>
      </c>
      <c r="AE1968" s="34">
        <v>11</v>
      </c>
      <c r="AF1968" s="58">
        <f>'Base tratada'!$AC1968+'Base tratada'!$AD1968+'Base tratada'!$AE1968</f>
        <v>27</v>
      </c>
      <c r="AG19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68" s="58" t="str">
        <f>IF('Base tratada'!$AC1968&gt;=MAX('Base tratada'!$AD1968,'Base tratada'!$AE1968),"Web",
IF('Base tratada'!$AD1968&gt;='Base tratada'!$AE1968,"Catalog",
"Store"))</f>
        <v>Store</v>
      </c>
      <c r="AI1968" s="59">
        <f>IF('Base tratada'!$AF1968=0,"0",'Base tratada'!$AK1968/'Base tratada'!$AF1968)</f>
        <v>80.333333333333329</v>
      </c>
      <c r="AJ1968" s="59" t="str">
        <f>IF('Base tratada'!$AI1968=0,"R$ 0",
IF('Base tratada'!$AI1968&lt;=25,"R$ 1–25",
IF('Base tratada'!$AI1968&lt;=50,"R$ 26–50",
"+R$ 50")))</f>
        <v>+R$ 50</v>
      </c>
      <c r="AK1968" s="35">
        <v>2169</v>
      </c>
      <c r="AL1968" s="58" t="str">
        <f>IF('Base tratada'!$AK1968&lt;=100,"R$ 0-100",
IF('Base tratada'!$AK1968&lt;=500,"R$ 101-500",
IF('Base tratada'!$AK1968&lt;=1000,"R$ 501-1000",
IF('Base tratada'!$AK1968&lt;=1500,"R$ 1001-1500",
"+R$ 1500"))))</f>
        <v>+R$ 1500</v>
      </c>
      <c r="AM1968" s="34">
        <v>0</v>
      </c>
      <c r="AN1968" s="34">
        <v>0</v>
      </c>
      <c r="AO1968" s="34">
        <v>0</v>
      </c>
      <c r="AP1968" s="34">
        <v>0</v>
      </c>
      <c r="AQ1968" s="34">
        <v>1</v>
      </c>
      <c r="AR1968" s="34">
        <v>1</v>
      </c>
      <c r="AS1968" s="34">
        <v>0</v>
      </c>
      <c r="AT1968" s="34">
        <v>3</v>
      </c>
      <c r="AU1968" s="34">
        <v>11</v>
      </c>
      <c r="AV1968" s="52">
        <v>2121</v>
      </c>
      <c r="AW1968" s="57">
        <v>1</v>
      </c>
      <c r="AX1968" s="58" t="str">
        <f>IF(Tabela3[[#This Row],[Response]]=1, "Aceitou", "Não aceitou")</f>
        <v>Aceitou</v>
      </c>
      <c r="AY1968" s="55" t="str">
        <f>Tabela3[[#This Row],[Faixa Recência]] &amp; " | " &amp; Tabela3[[#This Row],[Faixa Gasto]] &amp; " | " &amp; Tabela3[[#This Row],[Faixa ticket médio]]</f>
        <v>46-60 dias | +R$ 1500 | +R$ 50</v>
      </c>
      <c r="AZ19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8" s="36"/>
    </row>
    <row r="1969" spans="1:54" x14ac:dyDescent="0.25">
      <c r="A1969" s="61">
        <v>1968</v>
      </c>
      <c r="B1969" s="37">
        <v>94472</v>
      </c>
      <c r="C1969" s="34">
        <v>0</v>
      </c>
      <c r="D1969" s="34">
        <v>1</v>
      </c>
      <c r="E1969" s="34">
        <v>75</v>
      </c>
      <c r="F1969" s="58" t="str">
        <f>IF('Base tratada'!$E1969&lt;=15,"0-15 dias",
IF('Base tratada'!$E1969&lt;=30, "16-30 dias",
IF('Base tratada'!$E1969&lt;=45, "31-45 dias",
IF('Base tratada'!$E1969&lt;=60, "46-60 dias",
IF('Base tratada'!$E1969&lt;=75, "61-75 dias", "76-99 dias")))))</f>
        <v>61-75 dias</v>
      </c>
      <c r="G1969" s="38">
        <v>62</v>
      </c>
      <c r="H1969" s="60" t="str">
        <f>IF('Base tratada'!$G1969&lt;=29,"24–29",
IF('Base tratada'!$G1969&lt;=39,"30–39",
IF('Base tratada'!$G1969&lt;=49,"40–49",
IF('Base tratada'!$G1969&lt;=59,"50–59",
IF('Base tratada'!$G1969&lt;=69,"60–69",
"70–80")))))</f>
        <v>60–69</v>
      </c>
      <c r="I1969" s="34">
        <v>2246</v>
      </c>
      <c r="J1969" s="58" t="str">
        <f>IF('Base tratada'!$K1969=1,"Divorciado",
IF('Base tratada'!$L1969=1,"Casado",
IF('Base tratada'!$M1969=1, "Solteiro",
IF('Base tratada'!$N1969=1,"Juntos",
"Viúvo"))))</f>
        <v>Solteiro</v>
      </c>
      <c r="K1969" s="34">
        <v>0</v>
      </c>
      <c r="L1969" s="34">
        <v>0</v>
      </c>
      <c r="M1969" s="34">
        <v>1</v>
      </c>
      <c r="N1969" s="34">
        <v>0</v>
      </c>
      <c r="O1969" s="34">
        <v>0</v>
      </c>
      <c r="P1969" s="34">
        <v>0</v>
      </c>
      <c r="Q1969" s="34">
        <v>0</v>
      </c>
      <c r="R1969" s="34">
        <v>1</v>
      </c>
      <c r="S1969" s="34">
        <v>0</v>
      </c>
      <c r="T1969" s="34">
        <v>0</v>
      </c>
      <c r="U1969" s="35">
        <v>1017</v>
      </c>
      <c r="V1969" s="35">
        <v>33</v>
      </c>
      <c r="W1969" s="35">
        <v>417</v>
      </c>
      <c r="X1969" s="35">
        <v>108</v>
      </c>
      <c r="Y1969" s="35">
        <v>100</v>
      </c>
      <c r="Z1969" s="35">
        <v>16</v>
      </c>
      <c r="AA1969" s="34">
        <v>1</v>
      </c>
      <c r="AB1969" s="34">
        <v>5</v>
      </c>
      <c r="AC1969" s="34">
        <v>5</v>
      </c>
      <c r="AD1969" s="34">
        <v>5</v>
      </c>
      <c r="AE1969" s="34">
        <v>5</v>
      </c>
      <c r="AF1969" s="58">
        <f>'Base tratada'!$AC1969+'Base tratada'!$AD1969+'Base tratada'!$AE1969</f>
        <v>15</v>
      </c>
      <c r="AG19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69" s="58" t="str">
        <f>IF('Base tratada'!$AC1969&gt;=MAX('Base tratada'!$AD1969,'Base tratada'!$AE1969),"Web",
IF('Base tratada'!$AD1969&gt;='Base tratada'!$AE1969,"Catalog",
"Store"))</f>
        <v>Web</v>
      </c>
      <c r="AI1969" s="59">
        <f>IF('Base tratada'!$AF1969=0,"0",'Base tratada'!$AK1969/'Base tratada'!$AF1969)</f>
        <v>111.66666666666667</v>
      </c>
      <c r="AJ1969" s="59" t="str">
        <f>IF('Base tratada'!$AI1969=0,"R$ 0",
IF('Base tratada'!$AI1969&lt;=25,"R$ 1–25",
IF('Base tratada'!$AI1969&lt;=50,"R$ 26–50",
"+R$ 50")))</f>
        <v>+R$ 50</v>
      </c>
      <c r="AK1969" s="35">
        <v>1675</v>
      </c>
      <c r="AL1969" s="58" t="str">
        <f>IF('Base tratada'!$AK1969&lt;=100,"R$ 0-100",
IF('Base tratada'!$AK1969&lt;=500,"R$ 101-500",
IF('Base tratada'!$AK1969&lt;=1000,"R$ 501-1000",
IF('Base tratada'!$AK1969&lt;=1500,"R$ 1001-1500",
"+R$ 1500"))))</f>
        <v>+R$ 1500</v>
      </c>
      <c r="AM1969" s="34">
        <v>0</v>
      </c>
      <c r="AN1969" s="34">
        <v>0</v>
      </c>
      <c r="AO1969" s="34">
        <v>0</v>
      </c>
      <c r="AP1969" s="34">
        <v>1</v>
      </c>
      <c r="AQ1969" s="34">
        <v>1</v>
      </c>
      <c r="AR1969" s="34">
        <v>2</v>
      </c>
      <c r="AS1969" s="34">
        <v>0</v>
      </c>
      <c r="AT1969" s="34">
        <v>3</v>
      </c>
      <c r="AU1969" s="34">
        <v>11</v>
      </c>
      <c r="AV1969" s="52">
        <v>1659</v>
      </c>
      <c r="AW1969" s="57">
        <v>0</v>
      </c>
      <c r="AX1969" s="58" t="str">
        <f>IF(Tabela3[[#This Row],[Response]]=1, "Aceitou", "Não aceitou")</f>
        <v>Não aceitou</v>
      </c>
      <c r="AY1969" s="55" t="str">
        <f>Tabela3[[#This Row],[Faixa Recência]] &amp; " | " &amp; Tabela3[[#This Row],[Faixa Gasto]] &amp; " | " &amp; Tabela3[[#This Row],[Faixa ticket médio]]</f>
        <v>61-75 dias | +R$ 1500 | +R$ 50</v>
      </c>
      <c r="AZ19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69" s="36"/>
    </row>
    <row r="1970" spans="1:54" x14ac:dyDescent="0.25">
      <c r="A1970" s="61">
        <v>1969</v>
      </c>
      <c r="B1970" s="37">
        <v>13672</v>
      </c>
      <c r="C1970" s="34">
        <v>1</v>
      </c>
      <c r="D1970" s="34">
        <v>1</v>
      </c>
      <c r="E1970" s="34">
        <v>86</v>
      </c>
      <c r="F1970" s="58" t="str">
        <f>IF('Base tratada'!$E1970&lt;=15,"0-15 dias",
IF('Base tratada'!$E1970&lt;=30, "16-30 dias",
IF('Base tratada'!$E1970&lt;=45, "31-45 dias",
IF('Base tratada'!$E1970&lt;=60, "46-60 dias",
IF('Base tratada'!$E1970&lt;=75, "61-75 dias", "76-99 dias")))))</f>
        <v>76-99 dias</v>
      </c>
      <c r="G1970" s="38">
        <v>60</v>
      </c>
      <c r="H1970" s="60" t="str">
        <f>IF('Base tratada'!$G1970&lt;=29,"24–29",
IF('Base tratada'!$G1970&lt;=39,"30–39",
IF('Base tratada'!$G1970&lt;=49,"40–49",
IF('Base tratada'!$G1970&lt;=59,"50–59",
IF('Base tratada'!$G1970&lt;=69,"60–69",
"70–80")))))</f>
        <v>60–69</v>
      </c>
      <c r="I1970" s="34">
        <v>2597</v>
      </c>
      <c r="J1970" s="58" t="str">
        <f>IF('Base tratada'!$K1970=1,"Divorciado",
IF('Base tratada'!$L1970=1,"Casado",
IF('Base tratada'!$M1970=1, "Solteiro",
IF('Base tratada'!$N1970=1,"Juntos",
"Viúvo"))))</f>
        <v>Juntos</v>
      </c>
      <c r="K1970" s="34">
        <v>0</v>
      </c>
      <c r="L1970" s="34">
        <v>0</v>
      </c>
      <c r="M1970" s="34">
        <v>0</v>
      </c>
      <c r="N1970" s="34">
        <v>1</v>
      </c>
      <c r="O1970" s="34">
        <v>0</v>
      </c>
      <c r="P1970" s="34">
        <v>0</v>
      </c>
      <c r="Q1970" s="34">
        <v>0</v>
      </c>
      <c r="R1970" s="34">
        <v>1</v>
      </c>
      <c r="S1970" s="34">
        <v>0</v>
      </c>
      <c r="T1970" s="34">
        <v>0</v>
      </c>
      <c r="U1970" s="35">
        <v>6</v>
      </c>
      <c r="V1970" s="35">
        <v>2</v>
      </c>
      <c r="W1970" s="35">
        <v>9</v>
      </c>
      <c r="X1970" s="35">
        <v>2</v>
      </c>
      <c r="Y1970" s="35">
        <v>1</v>
      </c>
      <c r="Z1970" s="35">
        <v>5</v>
      </c>
      <c r="AA1970" s="34">
        <v>2</v>
      </c>
      <c r="AB1970" s="34">
        <v>8</v>
      </c>
      <c r="AC1970" s="34">
        <v>1</v>
      </c>
      <c r="AD1970" s="34">
        <v>0</v>
      </c>
      <c r="AE1970" s="34">
        <v>3</v>
      </c>
      <c r="AF1970" s="58">
        <f>'Base tratada'!$AC1970+'Base tratada'!$AD1970+'Base tratada'!$AE1970</f>
        <v>4</v>
      </c>
      <c r="AG19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70" s="58" t="str">
        <f>IF('Base tratada'!$AC1970&gt;=MAX('Base tratada'!$AD1970,'Base tratada'!$AE1970),"Web",
IF('Base tratada'!$AD1970&gt;='Base tratada'!$AE1970,"Catalog",
"Store"))</f>
        <v>Store</v>
      </c>
      <c r="AI1970" s="59">
        <f>IF('Base tratada'!$AF1970=0,"0",'Base tratada'!$AK1970/'Base tratada'!$AF1970)</f>
        <v>5</v>
      </c>
      <c r="AJ1970" s="59" t="str">
        <f>IF('Base tratada'!$AI1970=0,"R$ 0",
IF('Base tratada'!$AI1970&lt;=25,"R$ 1–25",
IF('Base tratada'!$AI1970&lt;=50,"R$ 26–50",
"+R$ 50")))</f>
        <v>R$ 1–25</v>
      </c>
      <c r="AK1970" s="35">
        <v>20</v>
      </c>
      <c r="AL1970" s="58" t="str">
        <f>IF('Base tratada'!$AK1970&lt;=100,"R$ 0-100",
IF('Base tratada'!$AK1970&lt;=500,"R$ 101-500",
IF('Base tratada'!$AK1970&lt;=1000,"R$ 501-1000",
IF('Base tratada'!$AK1970&lt;=1500,"R$ 1001-1500",
"+R$ 1500"))))</f>
        <v>R$ 0-100</v>
      </c>
      <c r="AM1970" s="34">
        <v>0</v>
      </c>
      <c r="AN1970" s="34">
        <v>0</v>
      </c>
      <c r="AO1970" s="34">
        <v>0</v>
      </c>
      <c r="AP1970" s="34">
        <v>0</v>
      </c>
      <c r="AQ1970" s="34">
        <v>0</v>
      </c>
      <c r="AR1970" s="34">
        <v>0</v>
      </c>
      <c r="AS1970" s="34">
        <v>0</v>
      </c>
      <c r="AT1970" s="34">
        <v>3</v>
      </c>
      <c r="AU1970" s="34">
        <v>11</v>
      </c>
      <c r="AV1970" s="52">
        <v>15</v>
      </c>
      <c r="AW1970" s="57">
        <v>0</v>
      </c>
      <c r="AX1970" s="58" t="str">
        <f>IF(Tabela3[[#This Row],[Response]]=1, "Aceitou", "Não aceitou")</f>
        <v>Não aceitou</v>
      </c>
      <c r="AY1970" s="55" t="str">
        <f>Tabela3[[#This Row],[Faixa Recência]] &amp; " | " &amp; Tabela3[[#This Row],[Faixa Gasto]] &amp; " | " &amp; Tabela3[[#This Row],[Faixa ticket médio]]</f>
        <v>76-99 dias | R$ 0-100 | R$ 1–25</v>
      </c>
      <c r="AZ19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0" s="36"/>
    </row>
    <row r="1971" spans="1:54" x14ac:dyDescent="0.25">
      <c r="A1971" s="61">
        <v>1970</v>
      </c>
      <c r="B1971" s="37">
        <v>96547</v>
      </c>
      <c r="C1971" s="34">
        <v>0</v>
      </c>
      <c r="D1971" s="34">
        <v>0</v>
      </c>
      <c r="E1971" s="34">
        <v>4</v>
      </c>
      <c r="F1971" s="58" t="str">
        <f>IF('Base tratada'!$E1971&lt;=15,"0-15 dias",
IF('Base tratada'!$E1971&lt;=30, "16-30 dias",
IF('Base tratada'!$E1971&lt;=45, "31-45 dias",
IF('Base tratada'!$E1971&lt;=60, "46-60 dias",
IF('Base tratada'!$E1971&lt;=75, "61-75 dias", "76-99 dias")))))</f>
        <v>0-15 dias</v>
      </c>
      <c r="G1971" s="38">
        <v>40</v>
      </c>
      <c r="H1971" s="60" t="str">
        <f>IF('Base tratada'!$G1971&lt;=29,"24–29",
IF('Base tratada'!$G1971&lt;=39,"30–39",
IF('Base tratada'!$G1971&lt;=49,"40–49",
IF('Base tratada'!$G1971&lt;=59,"50–59",
IF('Base tratada'!$G1971&lt;=69,"60–69",
"70–80")))))</f>
        <v>40–49</v>
      </c>
      <c r="I1971" s="34">
        <v>2196</v>
      </c>
      <c r="J1971" s="58" t="str">
        <f>IF('Base tratada'!$K1971=1,"Divorciado",
IF('Base tratada'!$L1971=1,"Casado",
IF('Base tratada'!$M1971=1, "Solteiro",
IF('Base tratada'!$N1971=1,"Juntos",
"Viúvo"))))</f>
        <v>Casado</v>
      </c>
      <c r="K1971" s="34">
        <v>0</v>
      </c>
      <c r="L1971" s="34">
        <v>1</v>
      </c>
      <c r="M1971" s="34">
        <v>0</v>
      </c>
      <c r="N1971" s="34">
        <v>0</v>
      </c>
      <c r="O1971" s="34">
        <v>0</v>
      </c>
      <c r="P1971" s="34">
        <v>1</v>
      </c>
      <c r="Q1971" s="34">
        <v>0</v>
      </c>
      <c r="R1971" s="34">
        <v>0</v>
      </c>
      <c r="S1971" s="34">
        <v>0</v>
      </c>
      <c r="T1971" s="34">
        <v>0</v>
      </c>
      <c r="U1971" s="35">
        <v>448</v>
      </c>
      <c r="V1971" s="35">
        <v>21</v>
      </c>
      <c r="W1971" s="35">
        <v>125</v>
      </c>
      <c r="X1971" s="35">
        <v>52</v>
      </c>
      <c r="Y1971" s="35">
        <v>101</v>
      </c>
      <c r="Z1971" s="35">
        <v>62</v>
      </c>
      <c r="AA1971" s="34">
        <v>0</v>
      </c>
      <c r="AB1971" s="34">
        <v>2</v>
      </c>
      <c r="AC1971" s="34">
        <v>7</v>
      </c>
      <c r="AD1971" s="34">
        <v>6</v>
      </c>
      <c r="AE1971" s="34">
        <v>8</v>
      </c>
      <c r="AF1971" s="58">
        <f>'Base tratada'!$AC1971+'Base tratada'!$AD1971+'Base tratada'!$AE1971</f>
        <v>21</v>
      </c>
      <c r="AG19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71" s="58" t="str">
        <f>IF('Base tratada'!$AC1971&gt;=MAX('Base tratada'!$AD1971,'Base tratada'!$AE1971),"Web",
IF('Base tratada'!$AD1971&gt;='Base tratada'!$AE1971,"Catalog",
"Store"))</f>
        <v>Store</v>
      </c>
      <c r="AI1971" s="59">
        <f>IF('Base tratada'!$AF1971=0,"0",'Base tratada'!$AK1971/'Base tratada'!$AF1971)</f>
        <v>35.571428571428569</v>
      </c>
      <c r="AJ1971" s="59" t="str">
        <f>IF('Base tratada'!$AI1971=0,"R$ 0",
IF('Base tratada'!$AI1971&lt;=25,"R$ 1–25",
IF('Base tratada'!$AI1971&lt;=50,"R$ 26–50",
"+R$ 50")))</f>
        <v>R$ 26–50</v>
      </c>
      <c r="AK1971" s="35">
        <v>747</v>
      </c>
      <c r="AL1971" s="58" t="str">
        <f>IF('Base tratada'!$AK1971&lt;=100,"R$ 0-100",
IF('Base tratada'!$AK1971&lt;=500,"R$ 101-500",
IF('Base tratada'!$AK1971&lt;=1000,"R$ 501-1000",
IF('Base tratada'!$AK1971&lt;=1500,"R$ 1001-1500",
"+R$ 1500"))))</f>
        <v>R$ 501-1000</v>
      </c>
      <c r="AM1971" s="34">
        <v>1</v>
      </c>
      <c r="AN1971" s="34">
        <v>0</v>
      </c>
      <c r="AO1971" s="34">
        <v>1</v>
      </c>
      <c r="AP1971" s="34">
        <v>0</v>
      </c>
      <c r="AQ1971" s="34">
        <v>1</v>
      </c>
      <c r="AR1971" s="34">
        <v>3</v>
      </c>
      <c r="AS1971" s="34">
        <v>0</v>
      </c>
      <c r="AT1971" s="34">
        <v>3</v>
      </c>
      <c r="AU1971" s="34">
        <v>11</v>
      </c>
      <c r="AV1971" s="52">
        <v>685</v>
      </c>
      <c r="AW1971" s="57">
        <v>1</v>
      </c>
      <c r="AX1971" s="58" t="str">
        <f>IF(Tabela3[[#This Row],[Response]]=1, "Aceitou", "Não aceitou")</f>
        <v>Aceitou</v>
      </c>
      <c r="AY1971" s="55" t="str">
        <f>Tabela3[[#This Row],[Faixa Recência]] &amp; " | " &amp; Tabela3[[#This Row],[Faixa Gasto]] &amp; " | " &amp; Tabela3[[#This Row],[Faixa ticket médio]]</f>
        <v>0-15 dias | R$ 501-1000 | R$ 26–50</v>
      </c>
      <c r="AZ19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1" s="36"/>
    </row>
    <row r="1972" spans="1:54" x14ac:dyDescent="0.25">
      <c r="A1972" s="61">
        <v>1971</v>
      </c>
      <c r="B1972" s="37">
        <v>79205</v>
      </c>
      <c r="C1972" s="34">
        <v>0</v>
      </c>
      <c r="D1972" s="34">
        <v>0</v>
      </c>
      <c r="E1972" s="34">
        <v>73</v>
      </c>
      <c r="F1972" s="58" t="str">
        <f>IF('Base tratada'!$E1972&lt;=15,"0-15 dias",
IF('Base tratada'!$E1972&lt;=30, "16-30 dias",
IF('Base tratada'!$E1972&lt;=45, "31-45 dias",
IF('Base tratada'!$E1972&lt;=60, "46-60 dias",
IF('Base tratada'!$E1972&lt;=75, "61-75 dias", "76-99 dias")))))</f>
        <v>61-75 dias</v>
      </c>
      <c r="G1972" s="38">
        <v>45</v>
      </c>
      <c r="H1972" s="60" t="str">
        <f>IF('Base tratada'!$G1972&lt;=29,"24–29",
IF('Base tratada'!$G1972&lt;=39,"30–39",
IF('Base tratada'!$G1972&lt;=49,"40–49",
IF('Base tratada'!$G1972&lt;=59,"50–59",
IF('Base tratada'!$G1972&lt;=69,"60–69",
"70–80")))))</f>
        <v>40–49</v>
      </c>
      <c r="I1972" s="34">
        <v>2828</v>
      </c>
      <c r="J1972" s="58" t="str">
        <f>IF('Base tratada'!$K1972=1,"Divorciado",
IF('Base tratada'!$L1972=1,"Casado",
IF('Base tratada'!$M1972=1, "Solteiro",
IF('Base tratada'!$N1972=1,"Juntos",
"Viúvo"))))</f>
        <v>Casado</v>
      </c>
      <c r="K1972" s="34">
        <v>0</v>
      </c>
      <c r="L1972" s="34">
        <v>1</v>
      </c>
      <c r="M1972" s="34">
        <v>0</v>
      </c>
      <c r="N1972" s="34">
        <v>0</v>
      </c>
      <c r="O1972" s="34">
        <v>0</v>
      </c>
      <c r="P1972" s="34">
        <v>0</v>
      </c>
      <c r="Q1972" s="34">
        <v>0</v>
      </c>
      <c r="R1972" s="34">
        <v>1</v>
      </c>
      <c r="S1972" s="34">
        <v>0</v>
      </c>
      <c r="T1972" s="34">
        <v>0</v>
      </c>
      <c r="U1972" s="35">
        <v>504</v>
      </c>
      <c r="V1972" s="35">
        <v>23</v>
      </c>
      <c r="W1972" s="35">
        <v>117</v>
      </c>
      <c r="X1972" s="35">
        <v>179</v>
      </c>
      <c r="Y1972" s="35">
        <v>28</v>
      </c>
      <c r="Z1972" s="35">
        <v>44</v>
      </c>
      <c r="AA1972" s="34">
        <v>1</v>
      </c>
      <c r="AB1972" s="34">
        <v>4</v>
      </c>
      <c r="AC1972" s="34">
        <v>6</v>
      </c>
      <c r="AD1972" s="34">
        <v>5</v>
      </c>
      <c r="AE1972" s="34">
        <v>4</v>
      </c>
      <c r="AF1972" s="58">
        <f>'Base tratada'!$AC1972+'Base tratada'!$AD1972+'Base tratada'!$AE1972</f>
        <v>15</v>
      </c>
      <c r="AG19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72" s="58" t="str">
        <f>IF('Base tratada'!$AC1972&gt;=MAX('Base tratada'!$AD1972,'Base tratada'!$AE1972),"Web",
IF('Base tratada'!$AD1972&gt;='Base tratada'!$AE1972,"Catalog",
"Store"))</f>
        <v>Web</v>
      </c>
      <c r="AI1972" s="59">
        <f>IF('Base tratada'!$AF1972=0,"0",'Base tratada'!$AK1972/'Base tratada'!$AF1972)</f>
        <v>56.733333333333334</v>
      </c>
      <c r="AJ1972" s="59" t="str">
        <f>IF('Base tratada'!$AI1972=0,"R$ 0",
IF('Base tratada'!$AI1972&lt;=25,"R$ 1–25",
IF('Base tratada'!$AI1972&lt;=50,"R$ 26–50",
"+R$ 50")))</f>
        <v>+R$ 50</v>
      </c>
      <c r="AK1972" s="35">
        <v>851</v>
      </c>
      <c r="AL1972" s="58" t="str">
        <f>IF('Base tratada'!$AK1972&lt;=100,"R$ 0-100",
IF('Base tratada'!$AK1972&lt;=500,"R$ 101-500",
IF('Base tratada'!$AK1972&lt;=1000,"R$ 501-1000",
IF('Base tratada'!$AK1972&lt;=1500,"R$ 1001-1500",
"+R$ 1500"))))</f>
        <v>R$ 501-1000</v>
      </c>
      <c r="AM1972" s="34">
        <v>1</v>
      </c>
      <c r="AN1972" s="34">
        <v>0</v>
      </c>
      <c r="AO1972" s="34">
        <v>0</v>
      </c>
      <c r="AP1972" s="34">
        <v>0</v>
      </c>
      <c r="AQ1972" s="34">
        <v>0</v>
      </c>
      <c r="AR1972" s="34">
        <v>1</v>
      </c>
      <c r="AS1972" s="34">
        <v>0</v>
      </c>
      <c r="AT1972" s="34">
        <v>3</v>
      </c>
      <c r="AU1972" s="34">
        <v>11</v>
      </c>
      <c r="AV1972" s="52">
        <v>807</v>
      </c>
      <c r="AW1972" s="57">
        <v>1</v>
      </c>
      <c r="AX1972" s="58" t="str">
        <f>IF(Tabela3[[#This Row],[Response]]=1, "Aceitou", "Não aceitou")</f>
        <v>Aceitou</v>
      </c>
      <c r="AY1972" s="55" t="str">
        <f>Tabela3[[#This Row],[Faixa Recência]] &amp; " | " &amp; Tabela3[[#This Row],[Faixa Gasto]] &amp; " | " &amp; Tabela3[[#This Row],[Faixa ticket médio]]</f>
        <v>61-75 dias | R$ 501-1000 | +R$ 50</v>
      </c>
      <c r="AZ19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2" s="36"/>
    </row>
    <row r="1973" spans="1:54" x14ac:dyDescent="0.25">
      <c r="A1973" s="61">
        <v>1972</v>
      </c>
      <c r="B1973" s="37">
        <v>56559</v>
      </c>
      <c r="C1973" s="34">
        <v>0</v>
      </c>
      <c r="D1973" s="34">
        <v>1</v>
      </c>
      <c r="E1973" s="34">
        <v>46</v>
      </c>
      <c r="F1973" s="58" t="str">
        <f>IF('Base tratada'!$E1973&lt;=15,"0-15 dias",
IF('Base tratada'!$E1973&lt;=30, "16-30 dias",
IF('Base tratada'!$E1973&lt;=45, "31-45 dias",
IF('Base tratada'!$E1973&lt;=60, "46-60 dias",
IF('Base tratada'!$E1973&lt;=75, "61-75 dias", "76-99 dias")))))</f>
        <v>46-60 dias</v>
      </c>
      <c r="G1973" s="38">
        <v>45</v>
      </c>
      <c r="H1973" s="60" t="str">
        <f>IF('Base tratada'!$G1973&lt;=29,"24–29",
IF('Base tratada'!$G1973&lt;=39,"30–39",
IF('Base tratada'!$G1973&lt;=49,"40–49",
IF('Base tratada'!$G1973&lt;=59,"50–59",
IF('Base tratada'!$G1973&lt;=69,"60–69",
"70–80")))))</f>
        <v>40–49</v>
      </c>
      <c r="I1973" s="34">
        <v>2710</v>
      </c>
      <c r="J1973" s="58" t="str">
        <f>IF('Base tratada'!$K1973=1,"Divorciado",
IF('Base tratada'!$L1973=1,"Casado",
IF('Base tratada'!$M1973=1, "Solteiro",
IF('Base tratada'!$N1973=1,"Juntos",
"Viúvo"))))</f>
        <v>Juntos</v>
      </c>
      <c r="K1973" s="34">
        <v>0</v>
      </c>
      <c r="L1973" s="34">
        <v>0</v>
      </c>
      <c r="M1973" s="34">
        <v>0</v>
      </c>
      <c r="N1973" s="34">
        <v>1</v>
      </c>
      <c r="O1973" s="34">
        <v>0</v>
      </c>
      <c r="P1973" s="34">
        <v>0</v>
      </c>
      <c r="Q1973" s="34">
        <v>0</v>
      </c>
      <c r="R1973" s="34">
        <v>0</v>
      </c>
      <c r="S1973" s="34">
        <v>0</v>
      </c>
      <c r="T1973" s="34">
        <v>1</v>
      </c>
      <c r="U1973" s="35">
        <v>226</v>
      </c>
      <c r="V1973" s="35">
        <v>22</v>
      </c>
      <c r="W1973" s="35">
        <v>133</v>
      </c>
      <c r="X1973" s="35">
        <v>41</v>
      </c>
      <c r="Y1973" s="35">
        <v>31</v>
      </c>
      <c r="Z1973" s="35">
        <v>31</v>
      </c>
      <c r="AA1973" s="34">
        <v>3</v>
      </c>
      <c r="AB1973" s="34">
        <v>4</v>
      </c>
      <c r="AC1973" s="34">
        <v>4</v>
      </c>
      <c r="AD1973" s="34">
        <v>3</v>
      </c>
      <c r="AE1973" s="34">
        <v>8</v>
      </c>
      <c r="AF1973" s="58">
        <f>'Base tratada'!$AC1973+'Base tratada'!$AD1973+'Base tratada'!$AE1973</f>
        <v>15</v>
      </c>
      <c r="AG19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73" s="58" t="str">
        <f>IF('Base tratada'!$AC1973&gt;=MAX('Base tratada'!$AD1973,'Base tratada'!$AE1973),"Web",
IF('Base tratada'!$AD1973&gt;='Base tratada'!$AE1973,"Catalog",
"Store"))</f>
        <v>Store</v>
      </c>
      <c r="AI1973" s="59">
        <f>IF('Base tratada'!$AF1973=0,"0",'Base tratada'!$AK1973/'Base tratada'!$AF1973)</f>
        <v>30.2</v>
      </c>
      <c r="AJ1973" s="59" t="str">
        <f>IF('Base tratada'!$AI1973=0,"R$ 0",
IF('Base tratada'!$AI1973&lt;=25,"R$ 1–25",
IF('Base tratada'!$AI1973&lt;=50,"R$ 26–50",
"+R$ 50")))</f>
        <v>R$ 26–50</v>
      </c>
      <c r="AK1973" s="35">
        <v>453</v>
      </c>
      <c r="AL1973" s="58" t="str">
        <f>IF('Base tratada'!$AK1973&lt;=100,"R$ 0-100",
IF('Base tratada'!$AK1973&lt;=500,"R$ 101-500",
IF('Base tratada'!$AK1973&lt;=1000,"R$ 501-1000",
IF('Base tratada'!$AK1973&lt;=1500,"R$ 1001-1500",
"+R$ 1500"))))</f>
        <v>R$ 101-500</v>
      </c>
      <c r="AM1973" s="34">
        <v>0</v>
      </c>
      <c r="AN1973" s="34">
        <v>0</v>
      </c>
      <c r="AO1973" s="34">
        <v>0</v>
      </c>
      <c r="AP1973" s="34">
        <v>0</v>
      </c>
      <c r="AQ1973" s="34">
        <v>0</v>
      </c>
      <c r="AR1973" s="34">
        <v>0</v>
      </c>
      <c r="AS1973" s="34">
        <v>0</v>
      </c>
      <c r="AT1973" s="34">
        <v>3</v>
      </c>
      <c r="AU1973" s="34">
        <v>11</v>
      </c>
      <c r="AV1973" s="52">
        <v>422</v>
      </c>
      <c r="AW1973" s="57">
        <v>0</v>
      </c>
      <c r="AX1973" s="58" t="str">
        <f>IF(Tabela3[[#This Row],[Response]]=1, "Aceitou", "Não aceitou")</f>
        <v>Não aceitou</v>
      </c>
      <c r="AY1973" s="55" t="str">
        <f>Tabela3[[#This Row],[Faixa Recência]] &amp; " | " &amp; Tabela3[[#This Row],[Faixa Gasto]] &amp; " | " &amp; Tabela3[[#This Row],[Faixa ticket médio]]</f>
        <v>46-60 dias | R$ 101-500 | R$ 26–50</v>
      </c>
      <c r="AZ19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3" s="36"/>
    </row>
    <row r="1974" spans="1:54" x14ac:dyDescent="0.25">
      <c r="A1974" s="61">
        <v>1973</v>
      </c>
      <c r="B1974" s="37">
        <v>32644</v>
      </c>
      <c r="C1974" s="34">
        <v>1</v>
      </c>
      <c r="D1974" s="34">
        <v>0</v>
      </c>
      <c r="E1974" s="34">
        <v>38</v>
      </c>
      <c r="F1974" s="58" t="str">
        <f>IF('Base tratada'!$E1974&lt;=15,"0-15 dias",
IF('Base tratada'!$E1974&lt;=30, "16-30 dias",
IF('Base tratada'!$E1974&lt;=45, "31-45 dias",
IF('Base tratada'!$E1974&lt;=60, "46-60 dias",
IF('Base tratada'!$E1974&lt;=75, "61-75 dias", "76-99 dias")))))</f>
        <v>31-45 dias</v>
      </c>
      <c r="G1974" s="38">
        <v>47</v>
      </c>
      <c r="H1974" s="60" t="str">
        <f>IF('Base tratada'!$G1974&lt;=29,"24–29",
IF('Base tratada'!$G1974&lt;=39,"30–39",
IF('Base tratada'!$G1974&lt;=49,"40–49",
IF('Base tratada'!$G1974&lt;=59,"50–59",
IF('Base tratada'!$G1974&lt;=69,"60–69",
"70–80")))))</f>
        <v>40–49</v>
      </c>
      <c r="I1974" s="34">
        <v>2688</v>
      </c>
      <c r="J1974" s="58" t="str">
        <f>IF('Base tratada'!$K1974=1,"Divorciado",
IF('Base tratada'!$L1974=1,"Casado",
IF('Base tratada'!$M1974=1, "Solteiro",
IF('Base tratada'!$N1974=1,"Juntos",
"Viúvo"))))</f>
        <v>Casado</v>
      </c>
      <c r="K1974" s="34">
        <v>0</v>
      </c>
      <c r="L1974" s="34">
        <v>1</v>
      </c>
      <c r="M1974" s="34">
        <v>0</v>
      </c>
      <c r="N1974" s="34">
        <v>0</v>
      </c>
      <c r="O1974" s="34">
        <v>0</v>
      </c>
      <c r="P1974" s="34">
        <v>0</v>
      </c>
      <c r="Q1974" s="34">
        <v>0</v>
      </c>
      <c r="R1974" s="34">
        <v>0</v>
      </c>
      <c r="S1974" s="34">
        <v>0</v>
      </c>
      <c r="T1974" s="34">
        <v>1</v>
      </c>
      <c r="U1974" s="35">
        <v>239</v>
      </c>
      <c r="V1974" s="35">
        <v>3</v>
      </c>
      <c r="W1974" s="35">
        <v>141</v>
      </c>
      <c r="X1974" s="35">
        <v>0</v>
      </c>
      <c r="Y1974" s="35">
        <v>7</v>
      </c>
      <c r="Z1974" s="35">
        <v>23</v>
      </c>
      <c r="AA1974" s="34">
        <v>4</v>
      </c>
      <c r="AB1974" s="34">
        <v>8</v>
      </c>
      <c r="AC1974" s="34">
        <v>7</v>
      </c>
      <c r="AD1974" s="34">
        <v>1</v>
      </c>
      <c r="AE1974" s="34">
        <v>6</v>
      </c>
      <c r="AF1974" s="58">
        <f>'Base tratada'!$AC1974+'Base tratada'!$AD1974+'Base tratada'!$AE1974</f>
        <v>14</v>
      </c>
      <c r="AG19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74" s="58" t="str">
        <f>IF('Base tratada'!$AC1974&gt;=MAX('Base tratada'!$AD1974,'Base tratada'!$AE1974),"Web",
IF('Base tratada'!$AD1974&gt;='Base tratada'!$AE1974,"Catalog",
"Store"))</f>
        <v>Web</v>
      </c>
      <c r="AI1974" s="59">
        <f>IF('Base tratada'!$AF1974=0,"0",'Base tratada'!$AK1974/'Base tratada'!$AF1974)</f>
        <v>27.857142857142858</v>
      </c>
      <c r="AJ1974" s="59" t="str">
        <f>IF('Base tratada'!$AI1974=0,"R$ 0",
IF('Base tratada'!$AI1974&lt;=25,"R$ 1–25",
IF('Base tratada'!$AI1974&lt;=50,"R$ 26–50",
"+R$ 50")))</f>
        <v>R$ 26–50</v>
      </c>
      <c r="AK1974" s="35">
        <v>390</v>
      </c>
      <c r="AL1974" s="58" t="str">
        <f>IF('Base tratada'!$AK1974&lt;=100,"R$ 0-100",
IF('Base tratada'!$AK1974&lt;=500,"R$ 101-500",
IF('Base tratada'!$AK1974&lt;=1000,"R$ 501-1000",
IF('Base tratada'!$AK1974&lt;=1500,"R$ 1001-1500",
"+R$ 1500"))))</f>
        <v>R$ 101-500</v>
      </c>
      <c r="AM1974" s="34">
        <v>0</v>
      </c>
      <c r="AN1974" s="34">
        <v>0</v>
      </c>
      <c r="AO1974" s="34">
        <v>1</v>
      </c>
      <c r="AP1974" s="34">
        <v>0</v>
      </c>
      <c r="AQ1974" s="34">
        <v>0</v>
      </c>
      <c r="AR1974" s="34">
        <v>1</v>
      </c>
      <c r="AS1974" s="34">
        <v>0</v>
      </c>
      <c r="AT1974" s="34">
        <v>3</v>
      </c>
      <c r="AU1974" s="34">
        <v>11</v>
      </c>
      <c r="AV1974" s="52">
        <v>367</v>
      </c>
      <c r="AW1974" s="57">
        <v>0</v>
      </c>
      <c r="AX1974" s="58" t="str">
        <f>IF(Tabela3[[#This Row],[Response]]=1, "Aceitou", "Não aceitou")</f>
        <v>Não aceitou</v>
      </c>
      <c r="AY1974" s="55" t="str">
        <f>Tabela3[[#This Row],[Faixa Recência]] &amp; " | " &amp; Tabela3[[#This Row],[Faixa Gasto]] &amp; " | " &amp; Tabela3[[#This Row],[Faixa ticket médio]]</f>
        <v>31-45 dias | R$ 101-500 | R$ 26–50</v>
      </c>
      <c r="AZ19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4" s="36"/>
    </row>
    <row r="1975" spans="1:54" x14ac:dyDescent="0.25">
      <c r="A1975" s="61">
        <v>1974</v>
      </c>
      <c r="B1975" s="37">
        <v>67506</v>
      </c>
      <c r="C1975" s="34">
        <v>0</v>
      </c>
      <c r="D1975" s="34">
        <v>1</v>
      </c>
      <c r="E1975" s="34">
        <v>73</v>
      </c>
      <c r="F1975" s="58" t="str">
        <f>IF('Base tratada'!$E1975&lt;=15,"0-15 dias",
IF('Base tratada'!$E1975&lt;=30, "16-30 dias",
IF('Base tratada'!$E1975&lt;=45, "31-45 dias",
IF('Base tratada'!$E1975&lt;=60, "46-60 dias",
IF('Base tratada'!$E1975&lt;=75, "61-75 dias", "76-99 dias")))))</f>
        <v>61-75 dias</v>
      </c>
      <c r="G1975" s="38">
        <v>40</v>
      </c>
      <c r="H1975" s="60" t="str">
        <f>IF('Base tratada'!$G1975&lt;=29,"24–29",
IF('Base tratada'!$G1975&lt;=39,"30–39",
IF('Base tratada'!$G1975&lt;=49,"40–49",
IF('Base tratada'!$G1975&lt;=59,"50–59",
IF('Base tratada'!$G1975&lt;=69,"60–69",
"70–80")))))</f>
        <v>40–49</v>
      </c>
      <c r="I1975" s="34">
        <v>2337</v>
      </c>
      <c r="J1975" s="58" t="str">
        <f>IF('Base tratada'!$K1975=1,"Divorciado",
IF('Base tratada'!$L1975=1,"Casado",
IF('Base tratada'!$M1975=1, "Solteiro",
IF('Base tratada'!$N1975=1,"Juntos",
"Viúvo"))))</f>
        <v>Solteiro</v>
      </c>
      <c r="K1975" s="34">
        <v>0</v>
      </c>
      <c r="L1975" s="34">
        <v>0</v>
      </c>
      <c r="M1975" s="34">
        <v>1</v>
      </c>
      <c r="N1975" s="34">
        <v>0</v>
      </c>
      <c r="O1975" s="34">
        <v>0</v>
      </c>
      <c r="P1975" s="34">
        <v>1</v>
      </c>
      <c r="Q1975" s="34">
        <v>0</v>
      </c>
      <c r="R1975" s="34">
        <v>0</v>
      </c>
      <c r="S1975" s="34">
        <v>0</v>
      </c>
      <c r="T1975" s="34">
        <v>0</v>
      </c>
      <c r="U1975" s="35">
        <v>90</v>
      </c>
      <c r="V1975" s="35">
        <v>38</v>
      </c>
      <c r="W1975" s="35">
        <v>67</v>
      </c>
      <c r="X1975" s="35">
        <v>33</v>
      </c>
      <c r="Y1975" s="35">
        <v>36</v>
      </c>
      <c r="Z1975" s="35">
        <v>67</v>
      </c>
      <c r="AA1975" s="34">
        <v>1</v>
      </c>
      <c r="AB1975" s="34">
        <v>3</v>
      </c>
      <c r="AC1975" s="34">
        <v>4</v>
      </c>
      <c r="AD1975" s="34">
        <v>1</v>
      </c>
      <c r="AE1975" s="34">
        <v>6</v>
      </c>
      <c r="AF1975" s="58">
        <f>'Base tratada'!$AC1975+'Base tratada'!$AD1975+'Base tratada'!$AE1975</f>
        <v>11</v>
      </c>
      <c r="AG19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75" s="58" t="str">
        <f>IF('Base tratada'!$AC1975&gt;=MAX('Base tratada'!$AD1975,'Base tratada'!$AE1975),"Web",
IF('Base tratada'!$AD1975&gt;='Base tratada'!$AE1975,"Catalog",
"Store"))</f>
        <v>Store</v>
      </c>
      <c r="AI1975" s="59">
        <f>IF('Base tratada'!$AF1975=0,"0",'Base tratada'!$AK1975/'Base tratada'!$AF1975)</f>
        <v>24</v>
      </c>
      <c r="AJ1975" s="59" t="str">
        <f>IF('Base tratada'!$AI1975=0,"R$ 0",
IF('Base tratada'!$AI1975&lt;=25,"R$ 1–25",
IF('Base tratada'!$AI1975&lt;=50,"R$ 26–50",
"+R$ 50")))</f>
        <v>R$ 1–25</v>
      </c>
      <c r="AK1975" s="35">
        <v>264</v>
      </c>
      <c r="AL1975" s="58" t="str">
        <f>IF('Base tratada'!$AK1975&lt;=100,"R$ 0-100",
IF('Base tratada'!$AK1975&lt;=500,"R$ 101-500",
IF('Base tratada'!$AK1975&lt;=1000,"R$ 501-1000",
IF('Base tratada'!$AK1975&lt;=1500,"R$ 1001-1500",
"+R$ 1500"))))</f>
        <v>R$ 101-500</v>
      </c>
      <c r="AM1975" s="34">
        <v>0</v>
      </c>
      <c r="AN1975" s="34">
        <v>0</v>
      </c>
      <c r="AO1975" s="34">
        <v>0</v>
      </c>
      <c r="AP1975" s="34">
        <v>0</v>
      </c>
      <c r="AQ1975" s="34">
        <v>0</v>
      </c>
      <c r="AR1975" s="34">
        <v>0</v>
      </c>
      <c r="AS1975" s="34">
        <v>0</v>
      </c>
      <c r="AT1975" s="34">
        <v>3</v>
      </c>
      <c r="AU1975" s="34">
        <v>11</v>
      </c>
      <c r="AV1975" s="52">
        <v>197</v>
      </c>
      <c r="AW1975" s="57">
        <v>0</v>
      </c>
      <c r="AX1975" s="58" t="str">
        <f>IF(Tabela3[[#This Row],[Response]]=1, "Aceitou", "Não aceitou")</f>
        <v>Não aceitou</v>
      </c>
      <c r="AY1975" s="55" t="str">
        <f>Tabela3[[#This Row],[Faixa Recência]] &amp; " | " &amp; Tabela3[[#This Row],[Faixa Gasto]] &amp; " | " &amp; Tabela3[[#This Row],[Faixa ticket médio]]</f>
        <v>61-75 dias | R$ 101-500 | R$ 1–25</v>
      </c>
      <c r="AZ19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5" s="36"/>
    </row>
    <row r="1976" spans="1:54" x14ac:dyDescent="0.25">
      <c r="A1976" s="61">
        <v>1975</v>
      </c>
      <c r="B1976" s="37">
        <v>24206</v>
      </c>
      <c r="C1976" s="34">
        <v>1</v>
      </c>
      <c r="D1976" s="34">
        <v>0</v>
      </c>
      <c r="E1976" s="34">
        <v>66</v>
      </c>
      <c r="F1976" s="58" t="str">
        <f>IF('Base tratada'!$E1976&lt;=15,"0-15 dias",
IF('Base tratada'!$E1976&lt;=30, "16-30 dias",
IF('Base tratada'!$E1976&lt;=45, "31-45 dias",
IF('Base tratada'!$E1976&lt;=60, "46-60 dias",
IF('Base tratada'!$E1976&lt;=75, "61-75 dias", "76-99 dias")))))</f>
        <v>61-75 dias</v>
      </c>
      <c r="G1976" s="38">
        <v>50</v>
      </c>
      <c r="H1976" s="60" t="str">
        <f>IF('Base tratada'!$G1976&lt;=29,"24–29",
IF('Base tratada'!$G1976&lt;=39,"30–39",
IF('Base tratada'!$G1976&lt;=49,"40–49",
IF('Base tratada'!$G1976&lt;=59,"50–59",
IF('Base tratada'!$G1976&lt;=69,"60–69",
"70–80")))))</f>
        <v>50–59</v>
      </c>
      <c r="I1976" s="34">
        <v>2637</v>
      </c>
      <c r="J1976" s="58" t="str">
        <f>IF('Base tratada'!$K1976=1,"Divorciado",
IF('Base tratada'!$L1976=1,"Casado",
IF('Base tratada'!$M1976=1, "Solteiro",
IF('Base tratada'!$N1976=1,"Juntos",
"Viúvo"))))</f>
        <v>Solteiro</v>
      </c>
      <c r="K1976" s="34">
        <v>0</v>
      </c>
      <c r="L1976" s="34">
        <v>0</v>
      </c>
      <c r="M1976" s="34">
        <v>1</v>
      </c>
      <c r="N1976" s="34">
        <v>0</v>
      </c>
      <c r="O1976" s="34">
        <v>0</v>
      </c>
      <c r="P1976" s="34">
        <v>0</v>
      </c>
      <c r="Q1976" s="34">
        <v>0</v>
      </c>
      <c r="R1976" s="34">
        <v>1</v>
      </c>
      <c r="S1976" s="34">
        <v>0</v>
      </c>
      <c r="T1976" s="34">
        <v>0</v>
      </c>
      <c r="U1976" s="35">
        <v>7</v>
      </c>
      <c r="V1976" s="35">
        <v>2</v>
      </c>
      <c r="W1976" s="35">
        <v>8</v>
      </c>
      <c r="X1976" s="35">
        <v>3</v>
      </c>
      <c r="Y1976" s="35">
        <v>2</v>
      </c>
      <c r="Z1976" s="35">
        <v>3</v>
      </c>
      <c r="AA1976" s="34">
        <v>1</v>
      </c>
      <c r="AB1976" s="34">
        <v>6</v>
      </c>
      <c r="AC1976" s="34">
        <v>1</v>
      </c>
      <c r="AD1976" s="34">
        <v>0</v>
      </c>
      <c r="AE1976" s="34">
        <v>3</v>
      </c>
      <c r="AF1976" s="58">
        <f>'Base tratada'!$AC1976+'Base tratada'!$AD1976+'Base tratada'!$AE1976</f>
        <v>4</v>
      </c>
      <c r="AG19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76" s="58" t="str">
        <f>IF('Base tratada'!$AC1976&gt;=MAX('Base tratada'!$AD1976,'Base tratada'!$AE1976),"Web",
IF('Base tratada'!$AD1976&gt;='Base tratada'!$AE1976,"Catalog",
"Store"))</f>
        <v>Store</v>
      </c>
      <c r="AI1976" s="59">
        <f>IF('Base tratada'!$AF1976=0,"0",'Base tratada'!$AK1976/'Base tratada'!$AF1976)</f>
        <v>5.5</v>
      </c>
      <c r="AJ1976" s="59" t="str">
        <f>IF('Base tratada'!$AI1976=0,"R$ 0",
IF('Base tratada'!$AI1976&lt;=25,"R$ 1–25",
IF('Base tratada'!$AI1976&lt;=50,"R$ 26–50",
"+R$ 50")))</f>
        <v>R$ 1–25</v>
      </c>
      <c r="AK1976" s="35">
        <v>22</v>
      </c>
      <c r="AL1976" s="58" t="str">
        <f>IF('Base tratada'!$AK1976&lt;=100,"R$ 0-100",
IF('Base tratada'!$AK1976&lt;=500,"R$ 101-500",
IF('Base tratada'!$AK1976&lt;=1000,"R$ 501-1000",
IF('Base tratada'!$AK1976&lt;=1500,"R$ 1001-1500",
"+R$ 1500"))))</f>
        <v>R$ 0-100</v>
      </c>
      <c r="AM1976" s="34">
        <v>0</v>
      </c>
      <c r="AN1976" s="34">
        <v>0</v>
      </c>
      <c r="AO1976" s="34">
        <v>0</v>
      </c>
      <c r="AP1976" s="34">
        <v>0</v>
      </c>
      <c r="AQ1976" s="34">
        <v>0</v>
      </c>
      <c r="AR1976" s="34">
        <v>0</v>
      </c>
      <c r="AS1976" s="34">
        <v>0</v>
      </c>
      <c r="AT1976" s="34">
        <v>3</v>
      </c>
      <c r="AU1976" s="34">
        <v>11</v>
      </c>
      <c r="AV1976" s="52">
        <v>19</v>
      </c>
      <c r="AW1976" s="57">
        <v>0</v>
      </c>
      <c r="AX1976" s="58" t="str">
        <f>IF(Tabela3[[#This Row],[Response]]=1, "Aceitou", "Não aceitou")</f>
        <v>Não aceitou</v>
      </c>
      <c r="AY1976" s="55" t="str">
        <f>Tabela3[[#This Row],[Faixa Recência]] &amp; " | " &amp; Tabela3[[#This Row],[Faixa Gasto]] &amp; " | " &amp; Tabela3[[#This Row],[Faixa ticket médio]]</f>
        <v>61-75 dias | R$ 0-100 | R$ 1–25</v>
      </c>
      <c r="AZ19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6" s="36"/>
    </row>
    <row r="1977" spans="1:54" x14ac:dyDescent="0.25">
      <c r="A1977" s="61">
        <v>1976</v>
      </c>
      <c r="B1977" s="37">
        <v>28420</v>
      </c>
      <c r="C1977" s="34">
        <v>1</v>
      </c>
      <c r="D1977" s="34">
        <v>0</v>
      </c>
      <c r="E1977" s="34">
        <v>36</v>
      </c>
      <c r="F1977" s="58" t="str">
        <f>IF('Base tratada'!$E1977&lt;=15,"0-15 dias",
IF('Base tratada'!$E1977&lt;=30, "16-30 dias",
IF('Base tratada'!$E1977&lt;=45, "31-45 dias",
IF('Base tratada'!$E1977&lt;=60, "46-60 dias",
IF('Base tratada'!$E1977&lt;=75, "61-75 dias", "76-99 dias")))))</f>
        <v>31-45 dias</v>
      </c>
      <c r="G1977" s="38">
        <v>53</v>
      </c>
      <c r="H1977" s="60" t="str">
        <f>IF('Base tratada'!$G1977&lt;=29,"24–29",
IF('Base tratada'!$G1977&lt;=39,"30–39",
IF('Base tratada'!$G1977&lt;=49,"40–49",
IF('Base tratada'!$G1977&lt;=59,"50–59",
IF('Base tratada'!$G1977&lt;=69,"60–69",
"70–80")))))</f>
        <v>50–59</v>
      </c>
      <c r="I1977" s="34">
        <v>2346</v>
      </c>
      <c r="J1977" s="58" t="str">
        <f>IF('Base tratada'!$K1977=1,"Divorciado",
IF('Base tratada'!$L1977=1,"Casado",
IF('Base tratada'!$M1977=1, "Solteiro",
IF('Base tratada'!$N1977=1,"Juntos",
"Viúvo"))))</f>
        <v>Divorciado</v>
      </c>
      <c r="K1977" s="34">
        <v>1</v>
      </c>
      <c r="L1977" s="34">
        <v>0</v>
      </c>
      <c r="M1977" s="34">
        <v>0</v>
      </c>
      <c r="N1977" s="34">
        <v>0</v>
      </c>
      <c r="O1977" s="34">
        <v>0</v>
      </c>
      <c r="P1977" s="34">
        <v>0</v>
      </c>
      <c r="Q1977" s="34">
        <v>0</v>
      </c>
      <c r="R1977" s="34">
        <v>0</v>
      </c>
      <c r="S1977" s="34">
        <v>0</v>
      </c>
      <c r="T1977" s="34">
        <v>1</v>
      </c>
      <c r="U1977" s="35">
        <v>4</v>
      </c>
      <c r="V1977" s="35">
        <v>2</v>
      </c>
      <c r="W1977" s="35">
        <v>5</v>
      </c>
      <c r="X1977" s="35">
        <v>2</v>
      </c>
      <c r="Y1977" s="35">
        <v>0</v>
      </c>
      <c r="Z1977" s="35">
        <v>0</v>
      </c>
      <c r="AA1977" s="34">
        <v>1</v>
      </c>
      <c r="AB1977" s="34">
        <v>6</v>
      </c>
      <c r="AC1977" s="34">
        <v>1</v>
      </c>
      <c r="AD1977" s="34">
        <v>0</v>
      </c>
      <c r="AE1977" s="34">
        <v>2</v>
      </c>
      <c r="AF1977" s="58">
        <f>'Base tratada'!$AC1977+'Base tratada'!$AD1977+'Base tratada'!$AE1977</f>
        <v>3</v>
      </c>
      <c r="AG19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77" s="58" t="str">
        <f>IF('Base tratada'!$AC1977&gt;=MAX('Base tratada'!$AD1977,'Base tratada'!$AE1977),"Web",
IF('Base tratada'!$AD1977&gt;='Base tratada'!$AE1977,"Catalog",
"Store"))</f>
        <v>Store</v>
      </c>
      <c r="AI1977" s="59">
        <f>IF('Base tratada'!$AF1977=0,"0",'Base tratada'!$AK1977/'Base tratada'!$AF1977)</f>
        <v>4.333333333333333</v>
      </c>
      <c r="AJ1977" s="59" t="str">
        <f>IF('Base tratada'!$AI1977=0,"R$ 0",
IF('Base tratada'!$AI1977&lt;=25,"R$ 1–25",
IF('Base tratada'!$AI1977&lt;=50,"R$ 26–50",
"+R$ 50")))</f>
        <v>R$ 1–25</v>
      </c>
      <c r="AK1977" s="35">
        <v>13</v>
      </c>
      <c r="AL1977" s="58" t="str">
        <f>IF('Base tratada'!$AK1977&lt;=100,"R$ 0-100",
IF('Base tratada'!$AK1977&lt;=500,"R$ 101-500",
IF('Base tratada'!$AK1977&lt;=1000,"R$ 501-1000",
IF('Base tratada'!$AK1977&lt;=1500,"R$ 1001-1500",
"+R$ 1500"))))</f>
        <v>R$ 0-100</v>
      </c>
      <c r="AM1977" s="34">
        <v>0</v>
      </c>
      <c r="AN1977" s="34">
        <v>0</v>
      </c>
      <c r="AO1977" s="34">
        <v>0</v>
      </c>
      <c r="AP1977" s="34">
        <v>0</v>
      </c>
      <c r="AQ1977" s="34">
        <v>0</v>
      </c>
      <c r="AR1977" s="34">
        <v>0</v>
      </c>
      <c r="AS1977" s="34">
        <v>0</v>
      </c>
      <c r="AT1977" s="34">
        <v>3</v>
      </c>
      <c r="AU1977" s="34">
        <v>11</v>
      </c>
      <c r="AV1977" s="52">
        <v>13</v>
      </c>
      <c r="AW1977" s="57">
        <v>0</v>
      </c>
      <c r="AX1977" s="58" t="str">
        <f>IF(Tabela3[[#This Row],[Response]]=1, "Aceitou", "Não aceitou")</f>
        <v>Não aceitou</v>
      </c>
      <c r="AY1977" s="55" t="str">
        <f>Tabela3[[#This Row],[Faixa Recência]] &amp; " | " &amp; Tabela3[[#This Row],[Faixa Gasto]] &amp; " | " &amp; Tabela3[[#This Row],[Faixa ticket médio]]</f>
        <v>31-45 dias | R$ 0-100 | R$ 1–25</v>
      </c>
      <c r="AZ19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7" s="36"/>
    </row>
    <row r="1978" spans="1:54" x14ac:dyDescent="0.25">
      <c r="A1978" s="61">
        <v>1977</v>
      </c>
      <c r="B1978" s="37">
        <v>22979</v>
      </c>
      <c r="C1978" s="34">
        <v>1</v>
      </c>
      <c r="D1978" s="34">
        <v>0</v>
      </c>
      <c r="E1978" s="34">
        <v>29</v>
      </c>
      <c r="F1978" s="58" t="str">
        <f>IF('Base tratada'!$E1978&lt;=15,"0-15 dias",
IF('Base tratada'!$E1978&lt;=30, "16-30 dias",
IF('Base tratada'!$E1978&lt;=45, "31-45 dias",
IF('Base tratada'!$E1978&lt;=60, "46-60 dias",
IF('Base tratada'!$E1978&lt;=75, "61-75 dias", "76-99 dias")))))</f>
        <v>16-30 dias</v>
      </c>
      <c r="G1978" s="38">
        <v>50</v>
      </c>
      <c r="H1978" s="60" t="str">
        <f>IF('Base tratada'!$G1978&lt;=29,"24–29",
IF('Base tratada'!$G1978&lt;=39,"30–39",
IF('Base tratada'!$G1978&lt;=49,"40–49",
IF('Base tratada'!$G1978&lt;=59,"50–59",
IF('Base tratada'!$G1978&lt;=69,"60–69",
"70–80")))))</f>
        <v>50–59</v>
      </c>
      <c r="I1978" s="34">
        <v>2820</v>
      </c>
      <c r="J1978" s="58" t="str">
        <f>IF('Base tratada'!$K1978=1,"Divorciado",
IF('Base tratada'!$L1978=1,"Casado",
IF('Base tratada'!$M1978=1, "Solteiro",
IF('Base tratada'!$N1978=1,"Juntos",
"Viúvo"))))</f>
        <v>Casado</v>
      </c>
      <c r="K1978" s="34">
        <v>0</v>
      </c>
      <c r="L1978" s="34">
        <v>1</v>
      </c>
      <c r="M1978" s="34">
        <v>0</v>
      </c>
      <c r="N1978" s="34">
        <v>0</v>
      </c>
      <c r="O1978" s="34">
        <v>0</v>
      </c>
      <c r="P1978" s="34">
        <v>0</v>
      </c>
      <c r="Q1978" s="34">
        <v>0</v>
      </c>
      <c r="R1978" s="34">
        <v>1</v>
      </c>
      <c r="S1978" s="34">
        <v>0</v>
      </c>
      <c r="T1978" s="34">
        <v>0</v>
      </c>
      <c r="U1978" s="35">
        <v>16</v>
      </c>
      <c r="V1978" s="35">
        <v>17</v>
      </c>
      <c r="W1978" s="35">
        <v>19</v>
      </c>
      <c r="X1978" s="35">
        <v>20</v>
      </c>
      <c r="Y1978" s="35">
        <v>21</v>
      </c>
      <c r="Z1978" s="35">
        <v>22</v>
      </c>
      <c r="AA1978" s="34">
        <v>3</v>
      </c>
      <c r="AB1978" s="34">
        <v>8</v>
      </c>
      <c r="AC1978" s="34">
        <v>3</v>
      </c>
      <c r="AD1978" s="34">
        <v>2</v>
      </c>
      <c r="AE1978" s="34">
        <v>2</v>
      </c>
      <c r="AF1978" s="58">
        <f>'Base tratada'!$AC1978+'Base tratada'!$AD1978+'Base tratada'!$AE1978</f>
        <v>7</v>
      </c>
      <c r="AG19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78" s="58" t="str">
        <f>IF('Base tratada'!$AC1978&gt;=MAX('Base tratada'!$AD1978,'Base tratada'!$AE1978),"Web",
IF('Base tratada'!$AD1978&gt;='Base tratada'!$AE1978,"Catalog",
"Store"))</f>
        <v>Web</v>
      </c>
      <c r="AI1978" s="59">
        <f>IF('Base tratada'!$AF1978=0,"0",'Base tratada'!$AK1978/'Base tratada'!$AF1978)</f>
        <v>13.285714285714286</v>
      </c>
      <c r="AJ1978" s="59" t="str">
        <f>IF('Base tratada'!$AI1978=0,"R$ 0",
IF('Base tratada'!$AI1978&lt;=25,"R$ 1–25",
IF('Base tratada'!$AI1978&lt;=50,"R$ 26–50",
"+R$ 50")))</f>
        <v>R$ 1–25</v>
      </c>
      <c r="AK1978" s="35">
        <v>93</v>
      </c>
      <c r="AL1978" s="58" t="str">
        <f>IF('Base tratada'!$AK1978&lt;=100,"R$ 0-100",
IF('Base tratada'!$AK1978&lt;=500,"R$ 101-500",
IF('Base tratada'!$AK1978&lt;=1000,"R$ 501-1000",
IF('Base tratada'!$AK1978&lt;=1500,"R$ 1001-1500",
"+R$ 1500"))))</f>
        <v>R$ 0-100</v>
      </c>
      <c r="AM1978" s="34">
        <v>0</v>
      </c>
      <c r="AN1978" s="34">
        <v>0</v>
      </c>
      <c r="AO1978" s="34">
        <v>0</v>
      </c>
      <c r="AP1978" s="34">
        <v>0</v>
      </c>
      <c r="AQ1978" s="34">
        <v>0</v>
      </c>
      <c r="AR1978" s="34">
        <v>0</v>
      </c>
      <c r="AS1978" s="34">
        <v>0</v>
      </c>
      <c r="AT1978" s="34">
        <v>3</v>
      </c>
      <c r="AU1978" s="34">
        <v>11</v>
      </c>
      <c r="AV1978" s="52">
        <v>71</v>
      </c>
      <c r="AW1978" s="57">
        <v>1</v>
      </c>
      <c r="AX1978" s="58" t="str">
        <f>IF(Tabela3[[#This Row],[Response]]=1, "Aceitou", "Não aceitou")</f>
        <v>Aceitou</v>
      </c>
      <c r="AY1978" s="55" t="str">
        <f>Tabela3[[#This Row],[Faixa Recência]] &amp; " | " &amp; Tabela3[[#This Row],[Faixa Gasto]] &amp; " | " &amp; Tabela3[[#This Row],[Faixa ticket médio]]</f>
        <v>16-30 dias | R$ 0-100 | R$ 1–25</v>
      </c>
      <c r="AZ19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8" s="36"/>
    </row>
    <row r="1979" spans="1:54" x14ac:dyDescent="0.25">
      <c r="A1979" s="61">
        <v>1978</v>
      </c>
      <c r="B1979" s="37">
        <v>33279</v>
      </c>
      <c r="C1979" s="34">
        <v>0</v>
      </c>
      <c r="D1979" s="34">
        <v>0</v>
      </c>
      <c r="E1979" s="34">
        <v>29</v>
      </c>
      <c r="F1979" s="58" t="str">
        <f>IF('Base tratada'!$E1979&lt;=15,"0-15 dias",
IF('Base tratada'!$E1979&lt;=30, "16-30 dias",
IF('Base tratada'!$E1979&lt;=45, "31-45 dias",
IF('Base tratada'!$E1979&lt;=60, "46-60 dias",
IF('Base tratada'!$E1979&lt;=75, "61-75 dias", "76-99 dias")))))</f>
        <v>16-30 dias</v>
      </c>
      <c r="G1979" s="38">
        <v>54</v>
      </c>
      <c r="H1979" s="60" t="str">
        <f>IF('Base tratada'!$G1979&lt;=29,"24–29",
IF('Base tratada'!$G1979&lt;=39,"30–39",
IF('Base tratada'!$G1979&lt;=49,"40–49",
IF('Base tratada'!$G1979&lt;=59,"50–59",
IF('Base tratada'!$G1979&lt;=69,"60–69",
"70–80")))))</f>
        <v>50–59</v>
      </c>
      <c r="I1979" s="34">
        <v>2176</v>
      </c>
      <c r="J1979" s="58" t="str">
        <f>IF('Base tratada'!$K1979=1,"Divorciado",
IF('Base tratada'!$L1979=1,"Casado",
IF('Base tratada'!$M1979=1, "Solteiro",
IF('Base tratada'!$N1979=1,"Juntos",
"Viúvo"))))</f>
        <v>Solteiro</v>
      </c>
      <c r="K1979" s="34">
        <v>0</v>
      </c>
      <c r="L1979" s="34">
        <v>0</v>
      </c>
      <c r="M1979" s="34">
        <v>1</v>
      </c>
      <c r="N1979" s="34">
        <v>0</v>
      </c>
      <c r="O1979" s="34">
        <v>0</v>
      </c>
      <c r="P1979" s="34">
        <v>0</v>
      </c>
      <c r="Q1979" s="34">
        <v>0</v>
      </c>
      <c r="R1979" s="34">
        <v>1</v>
      </c>
      <c r="S1979" s="34">
        <v>0</v>
      </c>
      <c r="T1979" s="34">
        <v>0</v>
      </c>
      <c r="U1979" s="35">
        <v>10</v>
      </c>
      <c r="V1979" s="35">
        <v>3</v>
      </c>
      <c r="W1979" s="35">
        <v>3</v>
      </c>
      <c r="X1979" s="35">
        <v>0</v>
      </c>
      <c r="Y1979" s="35">
        <v>0</v>
      </c>
      <c r="Z1979" s="35">
        <v>0</v>
      </c>
      <c r="AA1979" s="34">
        <v>1</v>
      </c>
      <c r="AB1979" s="34">
        <v>3</v>
      </c>
      <c r="AC1979" s="34">
        <v>0</v>
      </c>
      <c r="AD1979" s="34">
        <v>0</v>
      </c>
      <c r="AE1979" s="34">
        <v>3</v>
      </c>
      <c r="AF1979" s="58">
        <f>'Base tratada'!$AC1979+'Base tratada'!$AD1979+'Base tratada'!$AE1979</f>
        <v>3</v>
      </c>
      <c r="AG19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79" s="58" t="str">
        <f>IF('Base tratada'!$AC1979&gt;=MAX('Base tratada'!$AD1979,'Base tratada'!$AE1979),"Web",
IF('Base tratada'!$AD1979&gt;='Base tratada'!$AE1979,"Catalog",
"Store"))</f>
        <v>Store</v>
      </c>
      <c r="AI1979" s="59">
        <f>IF('Base tratada'!$AF1979=0,"0",'Base tratada'!$AK1979/'Base tratada'!$AF1979)</f>
        <v>5.333333333333333</v>
      </c>
      <c r="AJ1979" s="59" t="str">
        <f>IF('Base tratada'!$AI1979=0,"R$ 0",
IF('Base tratada'!$AI1979&lt;=25,"R$ 1–25",
IF('Base tratada'!$AI1979&lt;=50,"R$ 26–50",
"+R$ 50")))</f>
        <v>R$ 1–25</v>
      </c>
      <c r="AK1979" s="35">
        <v>16</v>
      </c>
      <c r="AL1979" s="58" t="str">
        <f>IF('Base tratada'!$AK1979&lt;=100,"R$ 0-100",
IF('Base tratada'!$AK1979&lt;=500,"R$ 101-500",
IF('Base tratada'!$AK1979&lt;=1000,"R$ 501-1000",
IF('Base tratada'!$AK1979&lt;=1500,"R$ 1001-1500",
"+R$ 1500"))))</f>
        <v>R$ 0-100</v>
      </c>
      <c r="AM1979" s="34">
        <v>0</v>
      </c>
      <c r="AN1979" s="34">
        <v>0</v>
      </c>
      <c r="AO1979" s="34">
        <v>0</v>
      </c>
      <c r="AP1979" s="34">
        <v>0</v>
      </c>
      <c r="AQ1979" s="34">
        <v>0</v>
      </c>
      <c r="AR1979" s="34">
        <v>0</v>
      </c>
      <c r="AS1979" s="34">
        <v>0</v>
      </c>
      <c r="AT1979" s="34">
        <v>3</v>
      </c>
      <c r="AU1979" s="34">
        <v>11</v>
      </c>
      <c r="AV1979" s="52">
        <v>16</v>
      </c>
      <c r="AW1979" s="57">
        <v>0</v>
      </c>
      <c r="AX1979" s="58" t="str">
        <f>IF(Tabela3[[#This Row],[Response]]=1, "Aceitou", "Não aceitou")</f>
        <v>Não aceitou</v>
      </c>
      <c r="AY1979" s="55" t="str">
        <f>Tabela3[[#This Row],[Faixa Recência]] &amp; " | " &amp; Tabela3[[#This Row],[Faixa Gasto]] &amp; " | " &amp; Tabela3[[#This Row],[Faixa ticket médio]]</f>
        <v>16-30 dias | R$ 0-100 | R$ 1–25</v>
      </c>
      <c r="AZ19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79" s="36"/>
    </row>
    <row r="1980" spans="1:54" x14ac:dyDescent="0.25">
      <c r="A1980" s="61">
        <v>1979</v>
      </c>
      <c r="B1980" s="37">
        <v>46423</v>
      </c>
      <c r="C1980" s="34">
        <v>1</v>
      </c>
      <c r="D1980" s="34">
        <v>1</v>
      </c>
      <c r="E1980" s="34">
        <v>6</v>
      </c>
      <c r="F1980" s="58" t="str">
        <f>IF('Base tratada'!$E1980&lt;=15,"0-15 dias",
IF('Base tratada'!$E1980&lt;=30, "16-30 dias",
IF('Base tratada'!$E1980&lt;=45, "31-45 dias",
IF('Base tratada'!$E1980&lt;=60, "46-60 dias",
IF('Base tratada'!$E1980&lt;=75, "61-75 dias", "76-99 dias")))))</f>
        <v>0-15 dias</v>
      </c>
      <c r="G1980" s="38">
        <v>48</v>
      </c>
      <c r="H1980" s="60" t="str">
        <f>IF('Base tratada'!$G1980&lt;=29,"24–29",
IF('Base tratada'!$G1980&lt;=39,"30–39",
IF('Base tratada'!$G1980&lt;=49,"40–49",
IF('Base tratada'!$G1980&lt;=59,"50–59",
IF('Base tratada'!$G1980&lt;=69,"60–69",
"70–80")))))</f>
        <v>40–49</v>
      </c>
      <c r="I1980" s="34">
        <v>2443</v>
      </c>
      <c r="J1980" s="58" t="str">
        <f>IF('Base tratada'!$K1980=1,"Divorciado",
IF('Base tratada'!$L1980=1,"Casado",
IF('Base tratada'!$M1980=1, "Solteiro",
IF('Base tratada'!$N1980=1,"Juntos",
"Viúvo"))))</f>
        <v>Solteiro</v>
      </c>
      <c r="K1980" s="34">
        <v>0</v>
      </c>
      <c r="L1980" s="34">
        <v>0</v>
      </c>
      <c r="M1980" s="34">
        <v>1</v>
      </c>
      <c r="N1980" s="34">
        <v>0</v>
      </c>
      <c r="O1980" s="34">
        <v>0</v>
      </c>
      <c r="P1980" s="34">
        <v>0</v>
      </c>
      <c r="Q1980" s="34">
        <v>0</v>
      </c>
      <c r="R1980" s="34">
        <v>0</v>
      </c>
      <c r="S1980" s="34">
        <v>1</v>
      </c>
      <c r="T1980" s="34">
        <v>0</v>
      </c>
      <c r="U1980" s="35">
        <v>68</v>
      </c>
      <c r="V1980" s="35">
        <v>0</v>
      </c>
      <c r="W1980" s="35">
        <v>16</v>
      </c>
      <c r="X1980" s="35">
        <v>0</v>
      </c>
      <c r="Y1980" s="35">
        <v>0</v>
      </c>
      <c r="Z1980" s="35">
        <v>8</v>
      </c>
      <c r="AA1980" s="34">
        <v>3</v>
      </c>
      <c r="AB1980" s="34">
        <v>7</v>
      </c>
      <c r="AC1980" s="34">
        <v>2</v>
      </c>
      <c r="AD1980" s="34">
        <v>0</v>
      </c>
      <c r="AE1980" s="34">
        <v>4</v>
      </c>
      <c r="AF1980" s="58">
        <f>'Base tratada'!$AC1980+'Base tratada'!$AD1980+'Base tratada'!$AE1980</f>
        <v>6</v>
      </c>
      <c r="AG19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80" s="58" t="str">
        <f>IF('Base tratada'!$AC1980&gt;=MAX('Base tratada'!$AD1980,'Base tratada'!$AE1980),"Web",
IF('Base tratada'!$AD1980&gt;='Base tratada'!$AE1980,"Catalog",
"Store"))</f>
        <v>Store</v>
      </c>
      <c r="AI1980" s="59">
        <f>IF('Base tratada'!$AF1980=0,"0",'Base tratada'!$AK1980/'Base tratada'!$AF1980)</f>
        <v>14</v>
      </c>
      <c r="AJ1980" s="59" t="str">
        <f>IF('Base tratada'!$AI1980=0,"R$ 0",
IF('Base tratada'!$AI1980&lt;=25,"R$ 1–25",
IF('Base tratada'!$AI1980&lt;=50,"R$ 26–50",
"+R$ 50")))</f>
        <v>R$ 1–25</v>
      </c>
      <c r="AK1980" s="35">
        <v>84</v>
      </c>
      <c r="AL1980" s="58" t="str">
        <f>IF('Base tratada'!$AK1980&lt;=100,"R$ 0-100",
IF('Base tratada'!$AK1980&lt;=500,"R$ 101-500",
IF('Base tratada'!$AK1980&lt;=1000,"R$ 501-1000",
IF('Base tratada'!$AK1980&lt;=1500,"R$ 1001-1500",
"+R$ 1500"))))</f>
        <v>R$ 0-100</v>
      </c>
      <c r="AM1980" s="34">
        <v>0</v>
      </c>
      <c r="AN1980" s="34">
        <v>0</v>
      </c>
      <c r="AO1980" s="34">
        <v>0</v>
      </c>
      <c r="AP1980" s="34">
        <v>0</v>
      </c>
      <c r="AQ1980" s="34">
        <v>0</v>
      </c>
      <c r="AR1980" s="34">
        <v>0</v>
      </c>
      <c r="AS1980" s="34">
        <v>0</v>
      </c>
      <c r="AT1980" s="34">
        <v>3</v>
      </c>
      <c r="AU1980" s="34">
        <v>11</v>
      </c>
      <c r="AV1980" s="52">
        <v>76</v>
      </c>
      <c r="AW1980" s="57">
        <v>0</v>
      </c>
      <c r="AX1980" s="58" t="str">
        <f>IF(Tabela3[[#This Row],[Response]]=1, "Aceitou", "Não aceitou")</f>
        <v>Não aceitou</v>
      </c>
      <c r="AY1980" s="55" t="str">
        <f>Tabela3[[#This Row],[Faixa Recência]] &amp; " | " &amp; Tabela3[[#This Row],[Faixa Gasto]] &amp; " | " &amp; Tabela3[[#This Row],[Faixa ticket médio]]</f>
        <v>0-15 dias | R$ 0-100 | R$ 1–25</v>
      </c>
      <c r="AZ19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0" s="36"/>
    </row>
    <row r="1981" spans="1:54" x14ac:dyDescent="0.25">
      <c r="A1981" s="61">
        <v>1980</v>
      </c>
      <c r="B1981" s="37">
        <v>30368</v>
      </c>
      <c r="C1981" s="34">
        <v>0</v>
      </c>
      <c r="D1981" s="34">
        <v>1</v>
      </c>
      <c r="E1981" s="34">
        <v>97</v>
      </c>
      <c r="F1981" s="58" t="str">
        <f>IF('Base tratada'!$E1981&lt;=15,"0-15 dias",
IF('Base tratada'!$E1981&lt;=30, "16-30 dias",
IF('Base tratada'!$E1981&lt;=45, "31-45 dias",
IF('Base tratada'!$E1981&lt;=60, "46-60 dias",
IF('Base tratada'!$E1981&lt;=75, "61-75 dias", "76-99 dias")))))</f>
        <v>76-99 dias</v>
      </c>
      <c r="G1981" s="38">
        <v>43</v>
      </c>
      <c r="H1981" s="60" t="str">
        <f>IF('Base tratada'!$G1981&lt;=29,"24–29",
IF('Base tratada'!$G1981&lt;=39,"30–39",
IF('Base tratada'!$G1981&lt;=49,"40–49",
IF('Base tratada'!$G1981&lt;=59,"50–59",
IF('Base tratada'!$G1981&lt;=69,"60–69",
"70–80")))))</f>
        <v>40–49</v>
      </c>
      <c r="I1981" s="34">
        <v>2393</v>
      </c>
      <c r="J1981" s="58" t="str">
        <f>IF('Base tratada'!$K1981=1,"Divorciado",
IF('Base tratada'!$L1981=1,"Casado",
IF('Base tratada'!$M1981=1, "Solteiro",
IF('Base tratada'!$N1981=1,"Juntos",
"Viúvo"))))</f>
        <v>Casado</v>
      </c>
      <c r="K1981" s="34">
        <v>0</v>
      </c>
      <c r="L1981" s="34">
        <v>1</v>
      </c>
      <c r="M1981" s="34">
        <v>0</v>
      </c>
      <c r="N1981" s="34">
        <v>0</v>
      </c>
      <c r="O1981" s="34">
        <v>0</v>
      </c>
      <c r="P1981" s="34">
        <v>0</v>
      </c>
      <c r="Q1981" s="34">
        <v>0</v>
      </c>
      <c r="R1981" s="34">
        <v>1</v>
      </c>
      <c r="S1981" s="34">
        <v>0</v>
      </c>
      <c r="T1981" s="34">
        <v>0</v>
      </c>
      <c r="U1981" s="35">
        <v>35</v>
      </c>
      <c r="V1981" s="35">
        <v>0</v>
      </c>
      <c r="W1981" s="35">
        <v>13</v>
      </c>
      <c r="X1981" s="35">
        <v>2</v>
      </c>
      <c r="Y1981" s="35">
        <v>0</v>
      </c>
      <c r="Z1981" s="35">
        <v>2</v>
      </c>
      <c r="AA1981" s="34">
        <v>2</v>
      </c>
      <c r="AB1981" s="34">
        <v>8</v>
      </c>
      <c r="AC1981" s="34">
        <v>2</v>
      </c>
      <c r="AD1981" s="34">
        <v>0</v>
      </c>
      <c r="AE1981" s="34">
        <v>3</v>
      </c>
      <c r="AF1981" s="58">
        <f>'Base tratada'!$AC1981+'Base tratada'!$AD1981+'Base tratada'!$AE1981</f>
        <v>5</v>
      </c>
      <c r="AG19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81" s="58" t="str">
        <f>IF('Base tratada'!$AC1981&gt;=MAX('Base tratada'!$AD1981,'Base tratada'!$AE1981),"Web",
IF('Base tratada'!$AD1981&gt;='Base tratada'!$AE1981,"Catalog",
"Store"))</f>
        <v>Store</v>
      </c>
      <c r="AI1981" s="59">
        <f>IF('Base tratada'!$AF1981=0,"0",'Base tratada'!$AK1981/'Base tratada'!$AF1981)</f>
        <v>10</v>
      </c>
      <c r="AJ1981" s="59" t="str">
        <f>IF('Base tratada'!$AI1981=0,"R$ 0",
IF('Base tratada'!$AI1981&lt;=25,"R$ 1–25",
IF('Base tratada'!$AI1981&lt;=50,"R$ 26–50",
"+R$ 50")))</f>
        <v>R$ 1–25</v>
      </c>
      <c r="AK1981" s="35">
        <v>50</v>
      </c>
      <c r="AL1981" s="58" t="str">
        <f>IF('Base tratada'!$AK1981&lt;=100,"R$ 0-100",
IF('Base tratada'!$AK1981&lt;=500,"R$ 101-500",
IF('Base tratada'!$AK1981&lt;=1000,"R$ 501-1000",
IF('Base tratada'!$AK1981&lt;=1500,"R$ 1001-1500",
"+R$ 1500"))))</f>
        <v>R$ 0-100</v>
      </c>
      <c r="AM1981" s="34">
        <v>0</v>
      </c>
      <c r="AN1981" s="34">
        <v>0</v>
      </c>
      <c r="AO1981" s="34">
        <v>0</v>
      </c>
      <c r="AP1981" s="34">
        <v>0</v>
      </c>
      <c r="AQ1981" s="34">
        <v>0</v>
      </c>
      <c r="AR1981" s="34">
        <v>0</v>
      </c>
      <c r="AS1981" s="34">
        <v>0</v>
      </c>
      <c r="AT1981" s="34">
        <v>3</v>
      </c>
      <c r="AU1981" s="34">
        <v>11</v>
      </c>
      <c r="AV1981" s="52">
        <v>48</v>
      </c>
      <c r="AW1981" s="57">
        <v>0</v>
      </c>
      <c r="AX1981" s="58" t="str">
        <f>IF(Tabela3[[#This Row],[Response]]=1, "Aceitou", "Não aceitou")</f>
        <v>Não aceitou</v>
      </c>
      <c r="AY1981" s="55" t="str">
        <f>Tabela3[[#This Row],[Faixa Recência]] &amp; " | " &amp; Tabela3[[#This Row],[Faixa Gasto]] &amp; " | " &amp; Tabela3[[#This Row],[Faixa ticket médio]]</f>
        <v>76-99 dias | R$ 0-100 | R$ 1–25</v>
      </c>
      <c r="AZ19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1" s="36"/>
    </row>
    <row r="1982" spans="1:54" x14ac:dyDescent="0.25">
      <c r="A1982" s="61">
        <v>1981</v>
      </c>
      <c r="B1982" s="37">
        <v>63684</v>
      </c>
      <c r="C1982" s="34">
        <v>0</v>
      </c>
      <c r="D1982" s="34">
        <v>1</v>
      </c>
      <c r="E1982" s="34">
        <v>61</v>
      </c>
      <c r="F1982" s="58" t="str">
        <f>IF('Base tratada'!$E1982&lt;=15,"0-15 dias",
IF('Base tratada'!$E1982&lt;=30, "16-30 dias",
IF('Base tratada'!$E1982&lt;=45, "31-45 dias",
IF('Base tratada'!$E1982&lt;=60, "46-60 dias",
IF('Base tratada'!$E1982&lt;=75, "61-75 dias", "76-99 dias")))))</f>
        <v>61-75 dias</v>
      </c>
      <c r="G1982" s="38">
        <v>50</v>
      </c>
      <c r="H1982" s="60" t="str">
        <f>IF('Base tratada'!$G1982&lt;=29,"24–29",
IF('Base tratada'!$G1982&lt;=39,"30–39",
IF('Base tratada'!$G1982&lt;=49,"40–49",
IF('Base tratada'!$G1982&lt;=59,"50–59",
IF('Base tratada'!$G1982&lt;=69,"60–69",
"70–80")))))</f>
        <v>50–59</v>
      </c>
      <c r="I1982" s="34">
        <v>2739</v>
      </c>
      <c r="J1982" s="58" t="str">
        <f>IF('Base tratada'!$K1982=1,"Divorciado",
IF('Base tratada'!$L1982=1,"Casado",
IF('Base tratada'!$M1982=1, "Solteiro",
IF('Base tratada'!$N1982=1,"Juntos",
"Viúvo"))))</f>
        <v>Casado</v>
      </c>
      <c r="K1982" s="34">
        <v>0</v>
      </c>
      <c r="L1982" s="34">
        <v>1</v>
      </c>
      <c r="M1982" s="34">
        <v>0</v>
      </c>
      <c r="N1982" s="34">
        <v>0</v>
      </c>
      <c r="O1982" s="34">
        <v>0</v>
      </c>
      <c r="P1982" s="34">
        <v>0</v>
      </c>
      <c r="Q1982" s="34">
        <v>0</v>
      </c>
      <c r="R1982" s="34">
        <v>1</v>
      </c>
      <c r="S1982" s="34">
        <v>0</v>
      </c>
      <c r="T1982" s="34">
        <v>0</v>
      </c>
      <c r="U1982" s="35">
        <v>575</v>
      </c>
      <c r="V1982" s="35">
        <v>80</v>
      </c>
      <c r="W1982" s="35">
        <v>428</v>
      </c>
      <c r="X1982" s="35">
        <v>208</v>
      </c>
      <c r="Y1982" s="35">
        <v>93</v>
      </c>
      <c r="Z1982" s="35">
        <v>80</v>
      </c>
      <c r="AA1982" s="34">
        <v>3</v>
      </c>
      <c r="AB1982" s="34">
        <v>5</v>
      </c>
      <c r="AC1982" s="34">
        <v>8</v>
      </c>
      <c r="AD1982" s="34">
        <v>4</v>
      </c>
      <c r="AE1982" s="34">
        <v>8</v>
      </c>
      <c r="AF1982" s="58">
        <f>'Base tratada'!$AC1982+'Base tratada'!$AD1982+'Base tratada'!$AE1982</f>
        <v>20</v>
      </c>
      <c r="AG19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82" s="58" t="str">
        <f>IF('Base tratada'!$AC1982&gt;=MAX('Base tratada'!$AD1982,'Base tratada'!$AE1982),"Web",
IF('Base tratada'!$AD1982&gt;='Base tratada'!$AE1982,"Catalog",
"Store"))</f>
        <v>Web</v>
      </c>
      <c r="AI1982" s="59">
        <f>IF('Base tratada'!$AF1982=0,"0",'Base tratada'!$AK1982/'Base tratada'!$AF1982)</f>
        <v>69.2</v>
      </c>
      <c r="AJ1982" s="59" t="str">
        <f>IF('Base tratada'!$AI1982=0,"R$ 0",
IF('Base tratada'!$AI1982&lt;=25,"R$ 1–25",
IF('Base tratada'!$AI1982&lt;=50,"R$ 26–50",
"+R$ 50")))</f>
        <v>+R$ 50</v>
      </c>
      <c r="AK1982" s="35">
        <v>1384</v>
      </c>
      <c r="AL1982" s="58" t="str">
        <f>IF('Base tratada'!$AK1982&lt;=100,"R$ 0-100",
IF('Base tratada'!$AK1982&lt;=500,"R$ 101-500",
IF('Base tratada'!$AK1982&lt;=1000,"R$ 501-1000",
IF('Base tratada'!$AK1982&lt;=1500,"R$ 1001-1500",
"+R$ 1500"))))</f>
        <v>R$ 1001-1500</v>
      </c>
      <c r="AM1982" s="34">
        <v>0</v>
      </c>
      <c r="AN1982" s="34">
        <v>0</v>
      </c>
      <c r="AO1982" s="34">
        <v>0</v>
      </c>
      <c r="AP1982" s="34">
        <v>0</v>
      </c>
      <c r="AQ1982" s="34">
        <v>0</v>
      </c>
      <c r="AR1982" s="34">
        <v>0</v>
      </c>
      <c r="AS1982" s="34">
        <v>0</v>
      </c>
      <c r="AT1982" s="34">
        <v>3</v>
      </c>
      <c r="AU1982" s="34">
        <v>11</v>
      </c>
      <c r="AV1982" s="52">
        <v>1304</v>
      </c>
      <c r="AW1982" s="57">
        <v>0</v>
      </c>
      <c r="AX1982" s="58" t="str">
        <f>IF(Tabela3[[#This Row],[Response]]=1, "Aceitou", "Não aceitou")</f>
        <v>Não aceitou</v>
      </c>
      <c r="AY1982" s="55" t="str">
        <f>Tabela3[[#This Row],[Faixa Recência]] &amp; " | " &amp; Tabela3[[#This Row],[Faixa Gasto]] &amp; " | " &amp; Tabela3[[#This Row],[Faixa ticket médio]]</f>
        <v>61-75 dias | R$ 1001-1500 | +R$ 50</v>
      </c>
      <c r="AZ19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2" s="36"/>
    </row>
    <row r="1983" spans="1:54" x14ac:dyDescent="0.25">
      <c r="A1983" s="61">
        <v>1982</v>
      </c>
      <c r="B1983" s="37">
        <v>41638</v>
      </c>
      <c r="C1983" s="34">
        <v>0</v>
      </c>
      <c r="D1983" s="34">
        <v>1</v>
      </c>
      <c r="E1983" s="34">
        <v>68</v>
      </c>
      <c r="F1983" s="58" t="str">
        <f>IF('Base tratada'!$E1983&lt;=15,"0-15 dias",
IF('Base tratada'!$E1983&lt;=30, "16-30 dias",
IF('Base tratada'!$E1983&lt;=45, "31-45 dias",
IF('Base tratada'!$E1983&lt;=60, "46-60 dias",
IF('Base tratada'!$E1983&lt;=75, "61-75 dias", "76-99 dias")))))</f>
        <v>61-75 dias</v>
      </c>
      <c r="G1983" s="38">
        <v>56</v>
      </c>
      <c r="H1983" s="60" t="str">
        <f>IF('Base tratada'!$G1983&lt;=29,"24–29",
IF('Base tratada'!$G1983&lt;=39,"30–39",
IF('Base tratada'!$G1983&lt;=49,"40–49",
IF('Base tratada'!$G1983&lt;=59,"50–59",
IF('Base tratada'!$G1983&lt;=69,"60–69",
"70–80")))))</f>
        <v>50–59</v>
      </c>
      <c r="I1983" s="34">
        <v>2660</v>
      </c>
      <c r="J1983" s="58" t="str">
        <f>IF('Base tratada'!$K1983=1,"Divorciado",
IF('Base tratada'!$L1983=1,"Casado",
IF('Base tratada'!$M1983=1, "Solteiro",
IF('Base tratada'!$N1983=1,"Juntos",
"Viúvo"))))</f>
        <v>Divorciado</v>
      </c>
      <c r="K1983" s="34">
        <v>1</v>
      </c>
      <c r="L1983" s="34">
        <v>0</v>
      </c>
      <c r="M1983" s="34">
        <v>0</v>
      </c>
      <c r="N1983" s="34">
        <v>0</v>
      </c>
      <c r="O1983" s="34">
        <v>0</v>
      </c>
      <c r="P1983" s="34">
        <v>0</v>
      </c>
      <c r="Q1983" s="34">
        <v>0</v>
      </c>
      <c r="R1983" s="34">
        <v>1</v>
      </c>
      <c r="S1983" s="34">
        <v>0</v>
      </c>
      <c r="T1983" s="34">
        <v>0</v>
      </c>
      <c r="U1983" s="35">
        <v>315</v>
      </c>
      <c r="V1983" s="35">
        <v>0</v>
      </c>
      <c r="W1983" s="35">
        <v>31</v>
      </c>
      <c r="X1983" s="35">
        <v>4</v>
      </c>
      <c r="Y1983" s="35">
        <v>0</v>
      </c>
      <c r="Z1983" s="35">
        <v>91</v>
      </c>
      <c r="AA1983" s="34">
        <v>4</v>
      </c>
      <c r="AB1983" s="34">
        <v>8</v>
      </c>
      <c r="AC1983" s="34">
        <v>5</v>
      </c>
      <c r="AD1983" s="34">
        <v>5</v>
      </c>
      <c r="AE1983" s="34">
        <v>3</v>
      </c>
      <c r="AF1983" s="58">
        <f>'Base tratada'!$AC1983+'Base tratada'!$AD1983+'Base tratada'!$AE1983</f>
        <v>13</v>
      </c>
      <c r="AG19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83" s="58" t="str">
        <f>IF('Base tratada'!$AC1983&gt;=MAX('Base tratada'!$AD1983,'Base tratada'!$AE1983),"Web",
IF('Base tratada'!$AD1983&gt;='Base tratada'!$AE1983,"Catalog",
"Store"))</f>
        <v>Web</v>
      </c>
      <c r="AI1983" s="59">
        <f>IF('Base tratada'!$AF1983=0,"0",'Base tratada'!$AK1983/'Base tratada'!$AF1983)</f>
        <v>26.923076923076923</v>
      </c>
      <c r="AJ1983" s="59" t="str">
        <f>IF('Base tratada'!$AI1983=0,"R$ 0",
IF('Base tratada'!$AI1983&lt;=25,"R$ 1–25",
IF('Base tratada'!$AI1983&lt;=50,"R$ 26–50",
"+R$ 50")))</f>
        <v>R$ 26–50</v>
      </c>
      <c r="AK1983" s="35">
        <v>350</v>
      </c>
      <c r="AL1983" s="58" t="str">
        <f>IF('Base tratada'!$AK1983&lt;=100,"R$ 0-100",
IF('Base tratada'!$AK1983&lt;=500,"R$ 101-500",
IF('Base tratada'!$AK1983&lt;=1000,"R$ 501-1000",
IF('Base tratada'!$AK1983&lt;=1500,"R$ 1001-1500",
"+R$ 1500"))))</f>
        <v>R$ 101-500</v>
      </c>
      <c r="AM1983" s="34">
        <v>0</v>
      </c>
      <c r="AN1983" s="34">
        <v>0</v>
      </c>
      <c r="AO1983" s="34">
        <v>1</v>
      </c>
      <c r="AP1983" s="34">
        <v>0</v>
      </c>
      <c r="AQ1983" s="34">
        <v>0</v>
      </c>
      <c r="AR1983" s="34">
        <v>1</v>
      </c>
      <c r="AS1983" s="34">
        <v>0</v>
      </c>
      <c r="AT1983" s="34">
        <v>3</v>
      </c>
      <c r="AU1983" s="34">
        <v>11</v>
      </c>
      <c r="AV1983" s="52">
        <v>259</v>
      </c>
      <c r="AW1983" s="57">
        <v>0</v>
      </c>
      <c r="AX1983" s="58" t="str">
        <f>IF(Tabela3[[#This Row],[Response]]=1, "Aceitou", "Não aceitou")</f>
        <v>Não aceitou</v>
      </c>
      <c r="AY1983" s="55" t="str">
        <f>Tabela3[[#This Row],[Faixa Recência]] &amp; " | " &amp; Tabela3[[#This Row],[Faixa Gasto]] &amp; " | " &amp; Tabela3[[#This Row],[Faixa ticket médio]]</f>
        <v>61-75 dias | R$ 101-500 | R$ 26–50</v>
      </c>
      <c r="AZ19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3" s="36"/>
    </row>
    <row r="1984" spans="1:54" x14ac:dyDescent="0.25">
      <c r="A1984" s="61">
        <v>1983</v>
      </c>
      <c r="B1984" s="37">
        <v>68805</v>
      </c>
      <c r="C1984" s="34">
        <v>0</v>
      </c>
      <c r="D1984" s="34">
        <v>1</v>
      </c>
      <c r="E1984" s="34">
        <v>73</v>
      </c>
      <c r="F1984" s="58" t="str">
        <f>IF('Base tratada'!$E1984&lt;=15,"0-15 dias",
IF('Base tratada'!$E1984&lt;=30, "16-30 dias",
IF('Base tratada'!$E1984&lt;=45, "31-45 dias",
IF('Base tratada'!$E1984&lt;=60, "46-60 dias",
IF('Base tratada'!$E1984&lt;=75, "61-75 dias", "76-99 dias")))))</f>
        <v>61-75 dias</v>
      </c>
      <c r="G1984" s="38">
        <v>61</v>
      </c>
      <c r="H1984" s="60" t="str">
        <f>IF('Base tratada'!$G1984&lt;=29,"24–29",
IF('Base tratada'!$G1984&lt;=39,"30–39",
IF('Base tratada'!$G1984&lt;=49,"40–49",
IF('Base tratada'!$G1984&lt;=59,"50–59",
IF('Base tratada'!$G1984&lt;=69,"60–69",
"70–80")))))</f>
        <v>60–69</v>
      </c>
      <c r="I1984" s="34">
        <v>2444</v>
      </c>
      <c r="J1984" s="58" t="str">
        <f>IF('Base tratada'!$K1984=1,"Divorciado",
IF('Base tratada'!$L1984=1,"Casado",
IF('Base tratada'!$M1984=1, "Solteiro",
IF('Base tratada'!$N1984=1,"Juntos",
"Viúvo"))))</f>
        <v>Divorciado</v>
      </c>
      <c r="K1984" s="34">
        <v>1</v>
      </c>
      <c r="L1984" s="34">
        <v>0</v>
      </c>
      <c r="M1984" s="34">
        <v>0</v>
      </c>
      <c r="N1984" s="34">
        <v>0</v>
      </c>
      <c r="O1984" s="34">
        <v>0</v>
      </c>
      <c r="P1984" s="34">
        <v>0</v>
      </c>
      <c r="Q1984" s="34">
        <v>0</v>
      </c>
      <c r="R1984" s="34">
        <v>0</v>
      </c>
      <c r="S1984" s="34">
        <v>0</v>
      </c>
      <c r="T1984" s="34">
        <v>1</v>
      </c>
      <c r="U1984" s="35">
        <v>182</v>
      </c>
      <c r="V1984" s="35">
        <v>2</v>
      </c>
      <c r="W1984" s="35">
        <v>49</v>
      </c>
      <c r="X1984" s="35">
        <v>17</v>
      </c>
      <c r="Y1984" s="35">
        <v>13</v>
      </c>
      <c r="Z1984" s="35">
        <v>20</v>
      </c>
      <c r="AA1984" s="34">
        <v>1</v>
      </c>
      <c r="AB1984" s="34">
        <v>2</v>
      </c>
      <c r="AC1984" s="34">
        <v>3</v>
      </c>
      <c r="AD1984" s="34">
        <v>1</v>
      </c>
      <c r="AE1984" s="34">
        <v>7</v>
      </c>
      <c r="AF1984" s="58">
        <f>'Base tratada'!$AC1984+'Base tratada'!$AD1984+'Base tratada'!$AE1984</f>
        <v>11</v>
      </c>
      <c r="AG19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84" s="58" t="str">
        <f>IF('Base tratada'!$AC1984&gt;=MAX('Base tratada'!$AD1984,'Base tratada'!$AE1984),"Web",
IF('Base tratada'!$AD1984&gt;='Base tratada'!$AE1984,"Catalog",
"Store"))</f>
        <v>Store</v>
      </c>
      <c r="AI1984" s="59">
        <f>IF('Base tratada'!$AF1984=0,"0",'Base tratada'!$AK1984/'Base tratada'!$AF1984)</f>
        <v>23.90909090909091</v>
      </c>
      <c r="AJ1984" s="59" t="str">
        <f>IF('Base tratada'!$AI1984=0,"R$ 0",
IF('Base tratada'!$AI1984&lt;=25,"R$ 1–25",
IF('Base tratada'!$AI1984&lt;=50,"R$ 26–50",
"+R$ 50")))</f>
        <v>R$ 1–25</v>
      </c>
      <c r="AK1984" s="35">
        <v>263</v>
      </c>
      <c r="AL1984" s="58" t="str">
        <f>IF('Base tratada'!$AK1984&lt;=100,"R$ 0-100",
IF('Base tratada'!$AK1984&lt;=500,"R$ 101-500",
IF('Base tratada'!$AK1984&lt;=1000,"R$ 501-1000",
IF('Base tratada'!$AK1984&lt;=1500,"R$ 1001-1500",
"+R$ 1500"))))</f>
        <v>R$ 101-500</v>
      </c>
      <c r="AM1984" s="34">
        <v>0</v>
      </c>
      <c r="AN1984" s="34">
        <v>0</v>
      </c>
      <c r="AO1984" s="34">
        <v>0</v>
      </c>
      <c r="AP1984" s="34">
        <v>0</v>
      </c>
      <c r="AQ1984" s="34">
        <v>0</v>
      </c>
      <c r="AR1984" s="34">
        <v>0</v>
      </c>
      <c r="AS1984" s="34">
        <v>0</v>
      </c>
      <c r="AT1984" s="34">
        <v>3</v>
      </c>
      <c r="AU1984" s="34">
        <v>11</v>
      </c>
      <c r="AV1984" s="52">
        <v>243</v>
      </c>
      <c r="AW1984" s="57">
        <v>0</v>
      </c>
      <c r="AX1984" s="58" t="str">
        <f>IF(Tabela3[[#This Row],[Response]]=1, "Aceitou", "Não aceitou")</f>
        <v>Não aceitou</v>
      </c>
      <c r="AY1984" s="55" t="str">
        <f>Tabela3[[#This Row],[Faixa Recência]] &amp; " | " &amp; Tabela3[[#This Row],[Faixa Gasto]] &amp; " | " &amp; Tabela3[[#This Row],[Faixa ticket médio]]</f>
        <v>61-75 dias | R$ 101-500 | R$ 1–25</v>
      </c>
      <c r="AZ19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4" s="36"/>
    </row>
    <row r="1985" spans="1:54" x14ac:dyDescent="0.25">
      <c r="A1985" s="61">
        <v>1984</v>
      </c>
      <c r="B1985" s="37">
        <v>65814</v>
      </c>
      <c r="C1985" s="34">
        <v>0</v>
      </c>
      <c r="D1985" s="34">
        <v>1</v>
      </c>
      <c r="E1985" s="34">
        <v>90</v>
      </c>
      <c r="F1985" s="58" t="str">
        <f>IF('Base tratada'!$E1985&lt;=15,"0-15 dias",
IF('Base tratada'!$E1985&lt;=30, "16-30 dias",
IF('Base tratada'!$E1985&lt;=45, "31-45 dias",
IF('Base tratada'!$E1985&lt;=60, "46-60 dias",
IF('Base tratada'!$E1985&lt;=75, "61-75 dias", "76-99 dias")))))</f>
        <v>76-99 dias</v>
      </c>
      <c r="G1985" s="38">
        <v>54</v>
      </c>
      <c r="H1985" s="60" t="str">
        <f>IF('Base tratada'!$G1985&lt;=29,"24–29",
IF('Base tratada'!$G1985&lt;=39,"30–39",
IF('Base tratada'!$G1985&lt;=49,"40–49",
IF('Base tratada'!$G1985&lt;=59,"50–59",
IF('Base tratada'!$G1985&lt;=69,"60–69",
"70–80")))))</f>
        <v>50–59</v>
      </c>
      <c r="I1985" s="34">
        <v>2278</v>
      </c>
      <c r="J1985" s="58" t="str">
        <f>IF('Base tratada'!$K1985=1,"Divorciado",
IF('Base tratada'!$L1985=1,"Casado",
IF('Base tratada'!$M1985=1, "Solteiro",
IF('Base tratada'!$N1985=1,"Juntos",
"Viúvo"))))</f>
        <v>Juntos</v>
      </c>
      <c r="K1985" s="34">
        <v>0</v>
      </c>
      <c r="L1985" s="34">
        <v>0</v>
      </c>
      <c r="M1985" s="34">
        <v>0</v>
      </c>
      <c r="N1985" s="34">
        <v>1</v>
      </c>
      <c r="O1985" s="34">
        <v>0</v>
      </c>
      <c r="P1985" s="34">
        <v>0</v>
      </c>
      <c r="Q1985" s="34">
        <v>0</v>
      </c>
      <c r="R1985" s="34">
        <v>0</v>
      </c>
      <c r="S1985" s="34">
        <v>0</v>
      </c>
      <c r="T1985" s="34">
        <v>1</v>
      </c>
      <c r="U1985" s="35">
        <v>561</v>
      </c>
      <c r="V1985" s="35">
        <v>14</v>
      </c>
      <c r="W1985" s="35">
        <v>113</v>
      </c>
      <c r="X1985" s="35">
        <v>10</v>
      </c>
      <c r="Y1985" s="35">
        <v>14</v>
      </c>
      <c r="Z1985" s="35">
        <v>35</v>
      </c>
      <c r="AA1985" s="34">
        <v>3</v>
      </c>
      <c r="AB1985" s="34">
        <v>5</v>
      </c>
      <c r="AC1985" s="34">
        <v>8</v>
      </c>
      <c r="AD1985" s="34">
        <v>2</v>
      </c>
      <c r="AE1985" s="34">
        <v>10</v>
      </c>
      <c r="AF1985" s="58">
        <f>'Base tratada'!$AC1985+'Base tratada'!$AD1985+'Base tratada'!$AE1985</f>
        <v>20</v>
      </c>
      <c r="AG19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85" s="58" t="str">
        <f>IF('Base tratada'!$AC1985&gt;=MAX('Base tratada'!$AD1985,'Base tratada'!$AE1985),"Web",
IF('Base tratada'!$AD1985&gt;='Base tratada'!$AE1985,"Catalog",
"Store"))</f>
        <v>Store</v>
      </c>
      <c r="AI1985" s="59">
        <f>IF('Base tratada'!$AF1985=0,"0",'Base tratada'!$AK1985/'Base tratada'!$AF1985)</f>
        <v>35.6</v>
      </c>
      <c r="AJ1985" s="59" t="str">
        <f>IF('Base tratada'!$AI1985=0,"R$ 0",
IF('Base tratada'!$AI1985&lt;=25,"R$ 1–25",
IF('Base tratada'!$AI1985&lt;=50,"R$ 26–50",
"+R$ 50")))</f>
        <v>R$ 26–50</v>
      </c>
      <c r="AK1985" s="35">
        <v>712</v>
      </c>
      <c r="AL1985" s="58" t="str">
        <f>IF('Base tratada'!$AK1985&lt;=100,"R$ 0-100",
IF('Base tratada'!$AK1985&lt;=500,"R$ 101-500",
IF('Base tratada'!$AK1985&lt;=1000,"R$ 501-1000",
IF('Base tratada'!$AK1985&lt;=1500,"R$ 1001-1500",
"+R$ 1500"))))</f>
        <v>R$ 501-1000</v>
      </c>
      <c r="AM1985" s="34">
        <v>0</v>
      </c>
      <c r="AN1985" s="34">
        <v>0</v>
      </c>
      <c r="AO1985" s="34">
        <v>0</v>
      </c>
      <c r="AP1985" s="34">
        <v>0</v>
      </c>
      <c r="AQ1985" s="34">
        <v>0</v>
      </c>
      <c r="AR1985" s="34">
        <v>0</v>
      </c>
      <c r="AS1985" s="34">
        <v>0</v>
      </c>
      <c r="AT1985" s="34">
        <v>3</v>
      </c>
      <c r="AU1985" s="34">
        <v>11</v>
      </c>
      <c r="AV1985" s="52">
        <v>677</v>
      </c>
      <c r="AW1985" s="57">
        <v>0</v>
      </c>
      <c r="AX1985" s="58" t="str">
        <f>IF(Tabela3[[#This Row],[Response]]=1, "Aceitou", "Não aceitou")</f>
        <v>Não aceitou</v>
      </c>
      <c r="AY1985" s="55" t="str">
        <f>Tabela3[[#This Row],[Faixa Recência]] &amp; " | " &amp; Tabela3[[#This Row],[Faixa Gasto]] &amp; " | " &amp; Tabela3[[#This Row],[Faixa ticket médio]]</f>
        <v>76-99 dias | R$ 501-1000 | R$ 26–50</v>
      </c>
      <c r="AZ19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5" s="36"/>
    </row>
    <row r="1986" spans="1:54" x14ac:dyDescent="0.25">
      <c r="A1986" s="61">
        <v>1985</v>
      </c>
      <c r="B1986" s="37">
        <v>71964</v>
      </c>
      <c r="C1986" s="34">
        <v>0</v>
      </c>
      <c r="D1986" s="34">
        <v>0</v>
      </c>
      <c r="E1986" s="34">
        <v>81</v>
      </c>
      <c r="F1986" s="58" t="str">
        <f>IF('Base tratada'!$E1986&lt;=15,"0-15 dias",
IF('Base tratada'!$E1986&lt;=30, "16-30 dias",
IF('Base tratada'!$E1986&lt;=45, "31-45 dias",
IF('Base tratada'!$E1986&lt;=60, "46-60 dias",
IF('Base tratada'!$E1986&lt;=75, "61-75 dias", "76-99 dias")))))</f>
        <v>76-99 dias</v>
      </c>
      <c r="G1986" s="38">
        <v>62</v>
      </c>
      <c r="H1986" s="60" t="str">
        <f>IF('Base tratada'!$G1986&lt;=29,"24–29",
IF('Base tratada'!$G1986&lt;=39,"30–39",
IF('Base tratada'!$G1986&lt;=49,"40–49",
IF('Base tratada'!$G1986&lt;=59,"50–59",
IF('Base tratada'!$G1986&lt;=69,"60–69",
"70–80")))))</f>
        <v>60–69</v>
      </c>
      <c r="I1986" s="34">
        <v>2564</v>
      </c>
      <c r="J1986" s="58" t="str">
        <f>IF('Base tratada'!$K1986=1,"Divorciado",
IF('Base tratada'!$L1986=1,"Casado",
IF('Base tratada'!$M1986=1, "Solteiro",
IF('Base tratada'!$N1986=1,"Juntos",
"Viúvo"))))</f>
        <v>Divorciado</v>
      </c>
      <c r="K1986" s="34">
        <v>1</v>
      </c>
      <c r="L1986" s="34">
        <v>0</v>
      </c>
      <c r="M1986" s="34">
        <v>0</v>
      </c>
      <c r="N1986" s="34">
        <v>0</v>
      </c>
      <c r="O1986" s="34">
        <v>0</v>
      </c>
      <c r="P1986" s="34">
        <v>0</v>
      </c>
      <c r="Q1986" s="34">
        <v>0</v>
      </c>
      <c r="R1986" s="34">
        <v>1</v>
      </c>
      <c r="S1986" s="34">
        <v>0</v>
      </c>
      <c r="T1986" s="34">
        <v>0</v>
      </c>
      <c r="U1986" s="35">
        <v>587</v>
      </c>
      <c r="V1986" s="35">
        <v>51</v>
      </c>
      <c r="W1986" s="35">
        <v>932</v>
      </c>
      <c r="X1986" s="35">
        <v>180</v>
      </c>
      <c r="Y1986" s="35">
        <v>34</v>
      </c>
      <c r="Z1986" s="35">
        <v>86</v>
      </c>
      <c r="AA1986" s="34">
        <v>1</v>
      </c>
      <c r="AB1986" s="34">
        <v>3</v>
      </c>
      <c r="AC1986" s="34">
        <v>5</v>
      </c>
      <c r="AD1986" s="34">
        <v>6</v>
      </c>
      <c r="AE1986" s="34">
        <v>5</v>
      </c>
      <c r="AF1986" s="58">
        <f>'Base tratada'!$AC1986+'Base tratada'!$AD1986+'Base tratada'!$AE1986</f>
        <v>16</v>
      </c>
      <c r="AG19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86" s="58" t="str">
        <f>IF('Base tratada'!$AC1986&gt;=MAX('Base tratada'!$AD1986,'Base tratada'!$AE1986),"Web",
IF('Base tratada'!$AD1986&gt;='Base tratada'!$AE1986,"Catalog",
"Store"))</f>
        <v>Catalog</v>
      </c>
      <c r="AI1986" s="59">
        <f>IF('Base tratada'!$AF1986=0,"0",'Base tratada'!$AK1986/'Base tratada'!$AF1986)</f>
        <v>111.5</v>
      </c>
      <c r="AJ1986" s="59" t="str">
        <f>IF('Base tratada'!$AI1986=0,"R$ 0",
IF('Base tratada'!$AI1986&lt;=25,"R$ 1–25",
IF('Base tratada'!$AI1986&lt;=50,"R$ 26–50",
"+R$ 50")))</f>
        <v>+R$ 50</v>
      </c>
      <c r="AK1986" s="35">
        <v>1784</v>
      </c>
      <c r="AL1986" s="58" t="str">
        <f>IF('Base tratada'!$AK1986&lt;=100,"R$ 0-100",
IF('Base tratada'!$AK1986&lt;=500,"R$ 101-500",
IF('Base tratada'!$AK1986&lt;=1000,"R$ 501-1000",
IF('Base tratada'!$AK1986&lt;=1500,"R$ 1001-1500",
"+R$ 1500"))))</f>
        <v>+R$ 1500</v>
      </c>
      <c r="AM1986" s="34">
        <v>0</v>
      </c>
      <c r="AN1986" s="34">
        <v>0</v>
      </c>
      <c r="AO1986" s="34">
        <v>0</v>
      </c>
      <c r="AP1986" s="34">
        <v>0</v>
      </c>
      <c r="AQ1986" s="34">
        <v>0</v>
      </c>
      <c r="AR1986" s="34">
        <v>0</v>
      </c>
      <c r="AS1986" s="34">
        <v>0</v>
      </c>
      <c r="AT1986" s="34">
        <v>3</v>
      </c>
      <c r="AU1986" s="34">
        <v>11</v>
      </c>
      <c r="AV1986" s="52">
        <v>1698</v>
      </c>
      <c r="AW1986" s="57">
        <v>0</v>
      </c>
      <c r="AX1986" s="58" t="str">
        <f>IF(Tabela3[[#This Row],[Response]]=1, "Aceitou", "Não aceitou")</f>
        <v>Não aceitou</v>
      </c>
      <c r="AY1986" s="55" t="str">
        <f>Tabela3[[#This Row],[Faixa Recência]] &amp; " | " &amp; Tabela3[[#This Row],[Faixa Gasto]] &amp; " | " &amp; Tabela3[[#This Row],[Faixa ticket médio]]</f>
        <v>76-99 dias | +R$ 1500 | +R$ 50</v>
      </c>
      <c r="AZ19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6" s="36"/>
    </row>
    <row r="1987" spans="1:54" x14ac:dyDescent="0.25">
      <c r="A1987" s="61">
        <v>1986</v>
      </c>
      <c r="B1987" s="37">
        <v>39146</v>
      </c>
      <c r="C1987" s="34">
        <v>1</v>
      </c>
      <c r="D1987" s="34">
        <v>0</v>
      </c>
      <c r="E1987" s="34">
        <v>1</v>
      </c>
      <c r="F1987" s="58" t="str">
        <f>IF('Base tratada'!$E1987&lt;=15,"0-15 dias",
IF('Base tratada'!$E1987&lt;=30, "16-30 dias",
IF('Base tratada'!$E1987&lt;=45, "31-45 dias",
IF('Base tratada'!$E1987&lt;=60, "46-60 dias",
IF('Base tratada'!$E1987&lt;=75, "61-75 dias", "76-99 dias")))))</f>
        <v>0-15 dias</v>
      </c>
      <c r="G1987" s="38">
        <v>34</v>
      </c>
      <c r="H1987" s="60" t="str">
        <f>IF('Base tratada'!$G1987&lt;=29,"24–29",
IF('Base tratada'!$G1987&lt;=39,"30–39",
IF('Base tratada'!$G1987&lt;=49,"40–49",
IF('Base tratada'!$G1987&lt;=59,"50–59",
IF('Base tratada'!$G1987&lt;=69,"60–69",
"70–80")))))</f>
        <v>30–39</v>
      </c>
      <c r="I1987" s="34">
        <v>2659</v>
      </c>
      <c r="J1987" s="58" t="str">
        <f>IF('Base tratada'!$K1987=1,"Divorciado",
IF('Base tratada'!$L1987=1,"Casado",
IF('Base tratada'!$M1987=1, "Solteiro",
IF('Base tratada'!$N1987=1,"Juntos",
"Viúvo"))))</f>
        <v>Solteiro</v>
      </c>
      <c r="K1987" s="34">
        <v>0</v>
      </c>
      <c r="L1987" s="34">
        <v>0</v>
      </c>
      <c r="M1987" s="34">
        <v>1</v>
      </c>
      <c r="N1987" s="34">
        <v>0</v>
      </c>
      <c r="O1987" s="34">
        <v>0</v>
      </c>
      <c r="P1987" s="34">
        <v>0</v>
      </c>
      <c r="Q1987" s="34">
        <v>0</v>
      </c>
      <c r="R1987" s="34">
        <v>1</v>
      </c>
      <c r="S1987" s="34">
        <v>0</v>
      </c>
      <c r="T1987" s="34">
        <v>0</v>
      </c>
      <c r="U1987" s="35">
        <v>94</v>
      </c>
      <c r="V1987" s="35">
        <v>1</v>
      </c>
      <c r="W1987" s="35">
        <v>33</v>
      </c>
      <c r="X1987" s="35">
        <v>13</v>
      </c>
      <c r="Y1987" s="35">
        <v>12</v>
      </c>
      <c r="Z1987" s="35">
        <v>12</v>
      </c>
      <c r="AA1987" s="34">
        <v>3</v>
      </c>
      <c r="AB1987" s="34">
        <v>8</v>
      </c>
      <c r="AC1987" s="34">
        <v>4</v>
      </c>
      <c r="AD1987" s="34">
        <v>0</v>
      </c>
      <c r="AE1987" s="34">
        <v>4</v>
      </c>
      <c r="AF1987" s="58">
        <f>'Base tratada'!$AC1987+'Base tratada'!$AD1987+'Base tratada'!$AE1987</f>
        <v>8</v>
      </c>
      <c r="AG19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87" s="58" t="str">
        <f>IF('Base tratada'!$AC1987&gt;=MAX('Base tratada'!$AD1987,'Base tratada'!$AE1987),"Web",
IF('Base tratada'!$AD1987&gt;='Base tratada'!$AE1987,"Catalog",
"Store"))</f>
        <v>Web</v>
      </c>
      <c r="AI1987" s="59">
        <f>IF('Base tratada'!$AF1987=0,"0",'Base tratada'!$AK1987/'Base tratada'!$AF1987)</f>
        <v>19.125</v>
      </c>
      <c r="AJ1987" s="59" t="str">
        <f>IF('Base tratada'!$AI1987=0,"R$ 0",
IF('Base tratada'!$AI1987&lt;=25,"R$ 1–25",
IF('Base tratada'!$AI1987&lt;=50,"R$ 26–50",
"+R$ 50")))</f>
        <v>R$ 1–25</v>
      </c>
      <c r="AK1987" s="35">
        <v>153</v>
      </c>
      <c r="AL1987" s="58" t="str">
        <f>IF('Base tratada'!$AK1987&lt;=100,"R$ 0-100",
IF('Base tratada'!$AK1987&lt;=500,"R$ 101-500",
IF('Base tratada'!$AK1987&lt;=1000,"R$ 501-1000",
IF('Base tratada'!$AK1987&lt;=1500,"R$ 1001-1500",
"+R$ 1500"))))</f>
        <v>R$ 101-500</v>
      </c>
      <c r="AM1987" s="34">
        <v>0</v>
      </c>
      <c r="AN1987" s="34">
        <v>0</v>
      </c>
      <c r="AO1987" s="34">
        <v>0</v>
      </c>
      <c r="AP1987" s="34">
        <v>0</v>
      </c>
      <c r="AQ1987" s="34">
        <v>0</v>
      </c>
      <c r="AR1987" s="34">
        <v>0</v>
      </c>
      <c r="AS1987" s="34">
        <v>0</v>
      </c>
      <c r="AT1987" s="34">
        <v>3</v>
      </c>
      <c r="AU1987" s="34">
        <v>11</v>
      </c>
      <c r="AV1987" s="52">
        <v>141</v>
      </c>
      <c r="AW1987" s="57">
        <v>0</v>
      </c>
      <c r="AX1987" s="58" t="str">
        <f>IF(Tabela3[[#This Row],[Response]]=1, "Aceitou", "Não aceitou")</f>
        <v>Não aceitou</v>
      </c>
      <c r="AY1987" s="55" t="str">
        <f>Tabela3[[#This Row],[Faixa Recência]] &amp; " | " &amp; Tabela3[[#This Row],[Faixa Gasto]] &amp; " | " &amp; Tabela3[[#This Row],[Faixa ticket médio]]</f>
        <v>0-15 dias | R$ 101-500 | R$ 1–25</v>
      </c>
      <c r="AZ19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7" s="36"/>
    </row>
    <row r="1988" spans="1:54" x14ac:dyDescent="0.25">
      <c r="A1988" s="61">
        <v>1987</v>
      </c>
      <c r="B1988" s="37">
        <v>96876</v>
      </c>
      <c r="C1988" s="34">
        <v>0</v>
      </c>
      <c r="D1988" s="34">
        <v>0</v>
      </c>
      <c r="E1988" s="34">
        <v>79</v>
      </c>
      <c r="F1988" s="58" t="str">
        <f>IF('Base tratada'!$E1988&lt;=15,"0-15 dias",
IF('Base tratada'!$E1988&lt;=30, "16-30 dias",
IF('Base tratada'!$E1988&lt;=45, "31-45 dias",
IF('Base tratada'!$E1988&lt;=60, "46-60 dias",
IF('Base tratada'!$E1988&lt;=75, "61-75 dias", "76-99 dias")))))</f>
        <v>76-99 dias</v>
      </c>
      <c r="G1988" s="38">
        <v>43</v>
      </c>
      <c r="H1988" s="60" t="str">
        <f>IF('Base tratada'!$G1988&lt;=29,"24–29",
IF('Base tratada'!$G1988&lt;=39,"30–39",
IF('Base tratada'!$G1988&lt;=49,"40–49",
IF('Base tratada'!$G1988&lt;=59,"50–59",
IF('Base tratada'!$G1988&lt;=69,"60–69",
"70–80")))))</f>
        <v>40–49</v>
      </c>
      <c r="I1988" s="34">
        <v>2486</v>
      </c>
      <c r="J1988" s="58" t="str">
        <f>IF('Base tratada'!$K1988=1,"Divorciado",
IF('Base tratada'!$L1988=1,"Casado",
IF('Base tratada'!$M1988=1, "Solteiro",
IF('Base tratada'!$N1988=1,"Juntos",
"Viúvo"))))</f>
        <v>Juntos</v>
      </c>
      <c r="K1988" s="34">
        <v>0</v>
      </c>
      <c r="L1988" s="34">
        <v>0</v>
      </c>
      <c r="M1988" s="34">
        <v>0</v>
      </c>
      <c r="N1988" s="34">
        <v>1</v>
      </c>
      <c r="O1988" s="34">
        <v>0</v>
      </c>
      <c r="P1988" s="34">
        <v>0</v>
      </c>
      <c r="Q1988" s="34">
        <v>0</v>
      </c>
      <c r="R1988" s="34">
        <v>1</v>
      </c>
      <c r="S1988" s="34">
        <v>0</v>
      </c>
      <c r="T1988" s="34">
        <v>0</v>
      </c>
      <c r="U1988" s="35">
        <v>908</v>
      </c>
      <c r="V1988" s="35">
        <v>43</v>
      </c>
      <c r="W1988" s="35">
        <v>735</v>
      </c>
      <c r="X1988" s="35">
        <v>40</v>
      </c>
      <c r="Y1988" s="35">
        <v>194</v>
      </c>
      <c r="Z1988" s="35">
        <v>21</v>
      </c>
      <c r="AA1988" s="34">
        <v>1</v>
      </c>
      <c r="AB1988" s="34">
        <v>2</v>
      </c>
      <c r="AC1988" s="34">
        <v>7</v>
      </c>
      <c r="AD1988" s="34">
        <v>7</v>
      </c>
      <c r="AE1988" s="34">
        <v>9</v>
      </c>
      <c r="AF1988" s="58">
        <f>'Base tratada'!$AC1988+'Base tratada'!$AD1988+'Base tratada'!$AE1988</f>
        <v>23</v>
      </c>
      <c r="AG19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88" s="58" t="str">
        <f>IF('Base tratada'!$AC1988&gt;=MAX('Base tratada'!$AD1988,'Base tratada'!$AE1988),"Web",
IF('Base tratada'!$AD1988&gt;='Base tratada'!$AE1988,"Catalog",
"Store"))</f>
        <v>Store</v>
      </c>
      <c r="AI1988" s="59">
        <f>IF('Base tratada'!$AF1988=0,"0",'Base tratada'!$AK1988/'Base tratada'!$AF1988)</f>
        <v>83.478260869565219</v>
      </c>
      <c r="AJ1988" s="59" t="str">
        <f>IF('Base tratada'!$AI1988=0,"R$ 0",
IF('Base tratada'!$AI1988&lt;=25,"R$ 1–25",
IF('Base tratada'!$AI1988&lt;=50,"R$ 26–50",
"+R$ 50")))</f>
        <v>+R$ 50</v>
      </c>
      <c r="AK1988" s="35">
        <v>1920</v>
      </c>
      <c r="AL1988" s="58" t="str">
        <f>IF('Base tratada'!$AK1988&lt;=100,"R$ 0-100",
IF('Base tratada'!$AK1988&lt;=500,"R$ 101-500",
IF('Base tratada'!$AK1988&lt;=1000,"R$ 501-1000",
IF('Base tratada'!$AK1988&lt;=1500,"R$ 1001-1500",
"+R$ 1500"))))</f>
        <v>+R$ 1500</v>
      </c>
      <c r="AM1988" s="34">
        <v>1</v>
      </c>
      <c r="AN1988" s="34">
        <v>0</v>
      </c>
      <c r="AO1988" s="34">
        <v>0</v>
      </c>
      <c r="AP1988" s="34">
        <v>1</v>
      </c>
      <c r="AQ1988" s="34">
        <v>1</v>
      </c>
      <c r="AR1988" s="34">
        <v>3</v>
      </c>
      <c r="AS1988" s="34">
        <v>0</v>
      </c>
      <c r="AT1988" s="34">
        <v>3</v>
      </c>
      <c r="AU1988" s="34">
        <v>11</v>
      </c>
      <c r="AV1988" s="52">
        <v>1899</v>
      </c>
      <c r="AW1988" s="57">
        <v>1</v>
      </c>
      <c r="AX1988" s="58" t="str">
        <f>IF(Tabela3[[#This Row],[Response]]=1, "Aceitou", "Não aceitou")</f>
        <v>Aceitou</v>
      </c>
      <c r="AY1988" s="55" t="str">
        <f>Tabela3[[#This Row],[Faixa Recência]] &amp; " | " &amp; Tabela3[[#This Row],[Faixa Gasto]] &amp; " | " &amp; Tabela3[[#This Row],[Faixa ticket médio]]</f>
        <v>76-99 dias | +R$ 1500 | +R$ 50</v>
      </c>
      <c r="AZ19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8" s="36"/>
    </row>
    <row r="1989" spans="1:54" x14ac:dyDescent="0.25">
      <c r="A1989" s="61">
        <v>1988</v>
      </c>
      <c r="B1989" s="37">
        <v>34445</v>
      </c>
      <c r="C1989" s="34">
        <v>0</v>
      </c>
      <c r="D1989" s="34">
        <v>0</v>
      </c>
      <c r="E1989" s="34">
        <v>92</v>
      </c>
      <c r="F1989" s="58" t="str">
        <f>IF('Base tratada'!$E1989&lt;=15,"0-15 dias",
IF('Base tratada'!$E1989&lt;=30, "16-30 dias",
IF('Base tratada'!$E1989&lt;=45, "31-45 dias",
IF('Base tratada'!$E1989&lt;=60, "46-60 dias",
IF('Base tratada'!$E1989&lt;=75, "61-75 dias", "76-99 dias")))))</f>
        <v>76-99 dias</v>
      </c>
      <c r="G1989" s="38">
        <v>39</v>
      </c>
      <c r="H1989" s="60" t="str">
        <f>IF('Base tratada'!$G1989&lt;=29,"24–29",
IF('Base tratada'!$G1989&lt;=39,"30–39",
IF('Base tratada'!$G1989&lt;=49,"40–49",
IF('Base tratada'!$G1989&lt;=59,"50–59",
IF('Base tratada'!$G1989&lt;=69,"60–69",
"70–80")))))</f>
        <v>30–39</v>
      </c>
      <c r="I1989" s="34">
        <v>2677</v>
      </c>
      <c r="J1989" s="58" t="str">
        <f>IF('Base tratada'!$K1989=1,"Divorciado",
IF('Base tratada'!$L1989=1,"Casado",
IF('Base tratada'!$M1989=1, "Solteiro",
IF('Base tratada'!$N1989=1,"Juntos",
"Viúvo"))))</f>
        <v>Casado</v>
      </c>
      <c r="K1989" s="34">
        <v>0</v>
      </c>
      <c r="L1989" s="34">
        <v>1</v>
      </c>
      <c r="M1989" s="34">
        <v>0</v>
      </c>
      <c r="N1989" s="34">
        <v>0</v>
      </c>
      <c r="O1989" s="34">
        <v>0</v>
      </c>
      <c r="P1989" s="34">
        <v>0</v>
      </c>
      <c r="Q1989" s="34">
        <v>1</v>
      </c>
      <c r="R1989" s="34">
        <v>0</v>
      </c>
      <c r="S1989" s="34">
        <v>0</v>
      </c>
      <c r="T1989" s="34">
        <v>0</v>
      </c>
      <c r="U1989" s="35">
        <v>228</v>
      </c>
      <c r="V1989" s="35">
        <v>122</v>
      </c>
      <c r="W1989" s="35">
        <v>122</v>
      </c>
      <c r="X1989" s="35">
        <v>208</v>
      </c>
      <c r="Y1989" s="35">
        <v>129</v>
      </c>
      <c r="Z1989" s="35">
        <v>30</v>
      </c>
      <c r="AA1989" s="34">
        <v>6</v>
      </c>
      <c r="AB1989" s="34">
        <v>9</v>
      </c>
      <c r="AC1989" s="34">
        <v>11</v>
      </c>
      <c r="AD1989" s="34">
        <v>2</v>
      </c>
      <c r="AE1989" s="34">
        <v>8</v>
      </c>
      <c r="AF1989" s="58">
        <f>'Base tratada'!$AC1989+'Base tratada'!$AD1989+'Base tratada'!$AE1989</f>
        <v>21</v>
      </c>
      <c r="AG19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89" s="58" t="str">
        <f>IF('Base tratada'!$AC1989&gt;=MAX('Base tratada'!$AD1989,'Base tratada'!$AE1989),"Web",
IF('Base tratada'!$AD1989&gt;='Base tratada'!$AE1989,"Catalog",
"Store"))</f>
        <v>Web</v>
      </c>
      <c r="AI1989" s="59">
        <f>IF('Base tratada'!$AF1989=0,"0",'Base tratada'!$AK1989/'Base tratada'!$AF1989)</f>
        <v>38.523809523809526</v>
      </c>
      <c r="AJ1989" s="59" t="str">
        <f>IF('Base tratada'!$AI1989=0,"R$ 0",
IF('Base tratada'!$AI1989&lt;=25,"R$ 1–25",
IF('Base tratada'!$AI1989&lt;=50,"R$ 26–50",
"+R$ 50")))</f>
        <v>R$ 26–50</v>
      </c>
      <c r="AK1989" s="35">
        <v>809</v>
      </c>
      <c r="AL1989" s="58" t="str">
        <f>IF('Base tratada'!$AK1989&lt;=100,"R$ 0-100",
IF('Base tratada'!$AK1989&lt;=500,"R$ 101-500",
IF('Base tratada'!$AK1989&lt;=1000,"R$ 501-1000",
IF('Base tratada'!$AK1989&lt;=1500,"R$ 1001-1500",
"+R$ 1500"))))</f>
        <v>R$ 501-1000</v>
      </c>
      <c r="AM1989" s="34">
        <v>0</v>
      </c>
      <c r="AN1989" s="34">
        <v>0</v>
      </c>
      <c r="AO1989" s="34">
        <v>0</v>
      </c>
      <c r="AP1989" s="34">
        <v>0</v>
      </c>
      <c r="AQ1989" s="34">
        <v>0</v>
      </c>
      <c r="AR1989" s="34">
        <v>0</v>
      </c>
      <c r="AS1989" s="34">
        <v>0</v>
      </c>
      <c r="AT1989" s="34">
        <v>3</v>
      </c>
      <c r="AU1989" s="34">
        <v>11</v>
      </c>
      <c r="AV1989" s="52">
        <v>779</v>
      </c>
      <c r="AW1989" s="57">
        <v>0</v>
      </c>
      <c r="AX1989" s="58" t="str">
        <f>IF(Tabela3[[#This Row],[Response]]=1, "Aceitou", "Não aceitou")</f>
        <v>Não aceitou</v>
      </c>
      <c r="AY1989" s="55" t="str">
        <f>Tabela3[[#This Row],[Faixa Recência]] &amp; " | " &amp; Tabela3[[#This Row],[Faixa Gasto]] &amp; " | " &amp; Tabela3[[#This Row],[Faixa ticket médio]]</f>
        <v>76-99 dias | R$ 501-1000 | R$ 26–50</v>
      </c>
      <c r="AZ19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89" s="36"/>
    </row>
    <row r="1990" spans="1:54" x14ac:dyDescent="0.25">
      <c r="A1990" s="61">
        <v>1989</v>
      </c>
      <c r="B1990" s="37">
        <v>68281</v>
      </c>
      <c r="C1990" s="34">
        <v>0</v>
      </c>
      <c r="D1990" s="34">
        <v>0</v>
      </c>
      <c r="E1990" s="34">
        <v>31</v>
      </c>
      <c r="F1990" s="58" t="str">
        <f>IF('Base tratada'!$E1990&lt;=15,"0-15 dias",
IF('Base tratada'!$E1990&lt;=30, "16-30 dias",
IF('Base tratada'!$E1990&lt;=45, "31-45 dias",
IF('Base tratada'!$E1990&lt;=60, "46-60 dias",
IF('Base tratada'!$E1990&lt;=75, "61-75 dias", "76-99 dias")))))</f>
        <v>31-45 dias</v>
      </c>
      <c r="G1990" s="38">
        <v>62</v>
      </c>
      <c r="H1990" s="60" t="str">
        <f>IF('Base tratada'!$G1990&lt;=29,"24–29",
IF('Base tratada'!$G1990&lt;=39,"30–39",
IF('Base tratada'!$G1990&lt;=49,"40–49",
IF('Base tratada'!$G1990&lt;=59,"50–59",
IF('Base tratada'!$G1990&lt;=69,"60–69",
"70–80")))))</f>
        <v>60–69</v>
      </c>
      <c r="I1990" s="34">
        <v>2850</v>
      </c>
      <c r="J1990" s="58" t="str">
        <f>IF('Base tratada'!$K1990=1,"Divorciado",
IF('Base tratada'!$L1990=1,"Casado",
IF('Base tratada'!$M1990=1, "Solteiro",
IF('Base tratada'!$N1990=1,"Juntos",
"Viúvo"))))</f>
        <v>Solteiro</v>
      </c>
      <c r="K1990" s="34">
        <v>0</v>
      </c>
      <c r="L1990" s="34">
        <v>0</v>
      </c>
      <c r="M1990" s="34">
        <v>1</v>
      </c>
      <c r="N1990" s="34">
        <v>0</v>
      </c>
      <c r="O1990" s="34">
        <v>0</v>
      </c>
      <c r="P1990" s="34">
        <v>0</v>
      </c>
      <c r="Q1990" s="34">
        <v>0</v>
      </c>
      <c r="R1990" s="34">
        <v>1</v>
      </c>
      <c r="S1990" s="34">
        <v>0</v>
      </c>
      <c r="T1990" s="34">
        <v>0</v>
      </c>
      <c r="U1990" s="35">
        <v>995</v>
      </c>
      <c r="V1990" s="35">
        <v>112</v>
      </c>
      <c r="W1990" s="35">
        <v>417</v>
      </c>
      <c r="X1990" s="35">
        <v>42</v>
      </c>
      <c r="Y1990" s="35">
        <v>48</v>
      </c>
      <c r="Z1990" s="35">
        <v>41</v>
      </c>
      <c r="AA1990" s="34">
        <v>1</v>
      </c>
      <c r="AB1990" s="34">
        <v>5</v>
      </c>
      <c r="AC1990" s="34">
        <v>2</v>
      </c>
      <c r="AD1990" s="34">
        <v>9</v>
      </c>
      <c r="AE1990" s="34">
        <v>13</v>
      </c>
      <c r="AF1990" s="58">
        <f>'Base tratada'!$AC1990+'Base tratada'!$AD1990+'Base tratada'!$AE1990</f>
        <v>24</v>
      </c>
      <c r="AG19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1990" s="58" t="str">
        <f>IF('Base tratada'!$AC1990&gt;=MAX('Base tratada'!$AD1990,'Base tratada'!$AE1990),"Web",
IF('Base tratada'!$AD1990&gt;='Base tratada'!$AE1990,"Catalog",
"Store"))</f>
        <v>Store</v>
      </c>
      <c r="AI1990" s="59">
        <f>IF('Base tratada'!$AF1990=0,"0",'Base tratada'!$AK1990/'Base tratada'!$AF1990)</f>
        <v>67.25</v>
      </c>
      <c r="AJ1990" s="59" t="str">
        <f>IF('Base tratada'!$AI1990=0,"R$ 0",
IF('Base tratada'!$AI1990&lt;=25,"R$ 1–25",
IF('Base tratada'!$AI1990&lt;=50,"R$ 26–50",
"+R$ 50")))</f>
        <v>+R$ 50</v>
      </c>
      <c r="AK1990" s="35">
        <v>1614</v>
      </c>
      <c r="AL1990" s="58" t="str">
        <f>IF('Base tratada'!$AK1990&lt;=100,"R$ 0-100",
IF('Base tratada'!$AK1990&lt;=500,"R$ 101-500",
IF('Base tratada'!$AK1990&lt;=1000,"R$ 501-1000",
IF('Base tratada'!$AK1990&lt;=1500,"R$ 1001-1500",
"+R$ 1500"))))</f>
        <v>+R$ 1500</v>
      </c>
      <c r="AM1990" s="34">
        <v>0</v>
      </c>
      <c r="AN1990" s="34">
        <v>0</v>
      </c>
      <c r="AO1990" s="34">
        <v>0</v>
      </c>
      <c r="AP1990" s="34">
        <v>0</v>
      </c>
      <c r="AQ1990" s="34">
        <v>0</v>
      </c>
      <c r="AR1990" s="34">
        <v>0</v>
      </c>
      <c r="AS1990" s="34">
        <v>0</v>
      </c>
      <c r="AT1990" s="34">
        <v>3</v>
      </c>
      <c r="AU1990" s="34">
        <v>11</v>
      </c>
      <c r="AV1990" s="52">
        <v>1573</v>
      </c>
      <c r="AW1990" s="57">
        <v>1</v>
      </c>
      <c r="AX1990" s="58" t="str">
        <f>IF(Tabela3[[#This Row],[Response]]=1, "Aceitou", "Não aceitou")</f>
        <v>Aceitou</v>
      </c>
      <c r="AY1990" s="55" t="str">
        <f>Tabela3[[#This Row],[Faixa Recência]] &amp; " | " &amp; Tabela3[[#This Row],[Faixa Gasto]] &amp; " | " &amp; Tabela3[[#This Row],[Faixa ticket médio]]</f>
        <v>31-45 dias | +R$ 1500 | +R$ 50</v>
      </c>
      <c r="AZ19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90" s="36"/>
    </row>
    <row r="1991" spans="1:54" x14ac:dyDescent="0.25">
      <c r="A1991" s="61">
        <v>1990</v>
      </c>
      <c r="B1991" s="37">
        <v>37284</v>
      </c>
      <c r="C1991" s="34">
        <v>1</v>
      </c>
      <c r="D1991" s="34">
        <v>1</v>
      </c>
      <c r="E1991" s="34">
        <v>46</v>
      </c>
      <c r="F1991" s="58" t="str">
        <f>IF('Base tratada'!$E1991&lt;=15,"0-15 dias",
IF('Base tratada'!$E1991&lt;=30, "16-30 dias",
IF('Base tratada'!$E1991&lt;=45, "31-45 dias",
IF('Base tratada'!$E1991&lt;=60, "46-60 dias",
IF('Base tratada'!$E1991&lt;=75, "61-75 dias", "76-99 dias")))))</f>
        <v>46-60 dias</v>
      </c>
      <c r="G1991" s="38">
        <v>45</v>
      </c>
      <c r="H1991" s="60" t="str">
        <f>IF('Base tratada'!$G1991&lt;=29,"24–29",
IF('Base tratada'!$G1991&lt;=39,"30–39",
IF('Base tratada'!$G1991&lt;=49,"40–49",
IF('Base tratada'!$G1991&lt;=59,"50–59",
IF('Base tratada'!$G1991&lt;=69,"60–69",
"70–80")))))</f>
        <v>40–49</v>
      </c>
      <c r="I1991" s="34">
        <v>2616</v>
      </c>
      <c r="J1991" s="58" t="str">
        <f>IF('Base tratada'!$K1991=1,"Divorciado",
IF('Base tratada'!$L1991=1,"Casado",
IF('Base tratada'!$M1991=1, "Solteiro",
IF('Base tratada'!$N1991=1,"Juntos",
"Viúvo"))))</f>
        <v>Casado</v>
      </c>
      <c r="K1991" s="34">
        <v>0</v>
      </c>
      <c r="L1991" s="34">
        <v>1</v>
      </c>
      <c r="M1991" s="34">
        <v>0</v>
      </c>
      <c r="N1991" s="34">
        <v>0</v>
      </c>
      <c r="O1991" s="34">
        <v>0</v>
      </c>
      <c r="P1991" s="34">
        <v>1</v>
      </c>
      <c r="Q1991" s="34">
        <v>0</v>
      </c>
      <c r="R1991" s="34">
        <v>0</v>
      </c>
      <c r="S1991" s="34">
        <v>0</v>
      </c>
      <c r="T1991" s="34">
        <v>0</v>
      </c>
      <c r="U1991" s="35">
        <v>11</v>
      </c>
      <c r="V1991" s="35">
        <v>1</v>
      </c>
      <c r="W1991" s="35">
        <v>2</v>
      </c>
      <c r="X1991" s="35">
        <v>2</v>
      </c>
      <c r="Y1991" s="35">
        <v>1</v>
      </c>
      <c r="Z1991" s="35">
        <v>6</v>
      </c>
      <c r="AA1991" s="34">
        <v>1</v>
      </c>
      <c r="AB1991" s="34">
        <v>6</v>
      </c>
      <c r="AC1991" s="34">
        <v>0</v>
      </c>
      <c r="AD1991" s="34">
        <v>0</v>
      </c>
      <c r="AE1991" s="34">
        <v>3</v>
      </c>
      <c r="AF1991" s="58">
        <f>'Base tratada'!$AC1991+'Base tratada'!$AD1991+'Base tratada'!$AE1991</f>
        <v>3</v>
      </c>
      <c r="AG19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91" s="58" t="str">
        <f>IF('Base tratada'!$AC1991&gt;=MAX('Base tratada'!$AD1991,'Base tratada'!$AE1991),"Web",
IF('Base tratada'!$AD1991&gt;='Base tratada'!$AE1991,"Catalog",
"Store"))</f>
        <v>Store</v>
      </c>
      <c r="AI1991" s="59">
        <f>IF('Base tratada'!$AF1991=0,"0",'Base tratada'!$AK1991/'Base tratada'!$AF1991)</f>
        <v>5.666666666666667</v>
      </c>
      <c r="AJ1991" s="59" t="str">
        <f>IF('Base tratada'!$AI1991=0,"R$ 0",
IF('Base tratada'!$AI1991&lt;=25,"R$ 1–25",
IF('Base tratada'!$AI1991&lt;=50,"R$ 26–50",
"+R$ 50")))</f>
        <v>R$ 1–25</v>
      </c>
      <c r="AK1991" s="35">
        <v>17</v>
      </c>
      <c r="AL1991" s="58" t="str">
        <f>IF('Base tratada'!$AK1991&lt;=100,"R$ 0-100",
IF('Base tratada'!$AK1991&lt;=500,"R$ 101-500",
IF('Base tratada'!$AK1991&lt;=1000,"R$ 501-1000",
IF('Base tratada'!$AK1991&lt;=1500,"R$ 1001-1500",
"+R$ 1500"))))</f>
        <v>R$ 0-100</v>
      </c>
      <c r="AM1991" s="34">
        <v>0</v>
      </c>
      <c r="AN1991" s="34">
        <v>0</v>
      </c>
      <c r="AO1991" s="34">
        <v>0</v>
      </c>
      <c r="AP1991" s="34">
        <v>0</v>
      </c>
      <c r="AQ1991" s="34">
        <v>0</v>
      </c>
      <c r="AR1991" s="34">
        <v>0</v>
      </c>
      <c r="AS1991" s="34">
        <v>0</v>
      </c>
      <c r="AT1991" s="34">
        <v>3</v>
      </c>
      <c r="AU1991" s="34">
        <v>11</v>
      </c>
      <c r="AV1991" s="52">
        <v>11</v>
      </c>
      <c r="AW1991" s="57">
        <v>0</v>
      </c>
      <c r="AX1991" s="58" t="str">
        <f>IF(Tabela3[[#This Row],[Response]]=1, "Aceitou", "Não aceitou")</f>
        <v>Não aceitou</v>
      </c>
      <c r="AY1991" s="55" t="str">
        <f>Tabela3[[#This Row],[Faixa Recência]] &amp; " | " &amp; Tabela3[[#This Row],[Faixa Gasto]] &amp; " | " &amp; Tabela3[[#This Row],[Faixa ticket médio]]</f>
        <v>46-60 dias | R$ 0-100 | R$ 1–25</v>
      </c>
      <c r="AZ19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1" s="36"/>
    </row>
    <row r="1992" spans="1:54" x14ac:dyDescent="0.25">
      <c r="A1992" s="61">
        <v>1991</v>
      </c>
      <c r="B1992" s="37">
        <v>36790</v>
      </c>
      <c r="C1992" s="34">
        <v>0</v>
      </c>
      <c r="D1992" s="34">
        <v>0</v>
      </c>
      <c r="E1992" s="34">
        <v>14</v>
      </c>
      <c r="F1992" s="58" t="str">
        <f>IF('Base tratada'!$E1992&lt;=15,"0-15 dias",
IF('Base tratada'!$E1992&lt;=30, "16-30 dias",
IF('Base tratada'!$E1992&lt;=45, "31-45 dias",
IF('Base tratada'!$E1992&lt;=60, "46-60 dias",
IF('Base tratada'!$E1992&lt;=75, "61-75 dias", "76-99 dias")))))</f>
        <v>0-15 dias</v>
      </c>
      <c r="G1992" s="38">
        <v>37</v>
      </c>
      <c r="H1992" s="60" t="str">
        <f>IF('Base tratada'!$G1992&lt;=29,"24–29",
IF('Base tratada'!$G1992&lt;=39,"30–39",
IF('Base tratada'!$G1992&lt;=49,"40–49",
IF('Base tratada'!$G1992&lt;=59,"50–59",
IF('Base tratada'!$G1992&lt;=69,"60–69",
"70–80")))))</f>
        <v>30–39</v>
      </c>
      <c r="I1992" s="34">
        <v>2644</v>
      </c>
      <c r="J1992" s="58" t="str">
        <f>IF('Base tratada'!$K1992=1,"Divorciado",
IF('Base tratada'!$L1992=1,"Casado",
IF('Base tratada'!$M1992=1, "Solteiro",
IF('Base tratada'!$N1992=1,"Juntos",
"Viúvo"))))</f>
        <v>Casado</v>
      </c>
      <c r="K1992" s="34">
        <v>0</v>
      </c>
      <c r="L1992" s="34">
        <v>1</v>
      </c>
      <c r="M1992" s="34">
        <v>0</v>
      </c>
      <c r="N1992" s="34">
        <v>0</v>
      </c>
      <c r="O1992" s="34">
        <v>0</v>
      </c>
      <c r="P1992" s="34">
        <v>0</v>
      </c>
      <c r="Q1992" s="34">
        <v>0</v>
      </c>
      <c r="R1992" s="34">
        <v>1</v>
      </c>
      <c r="S1992" s="34">
        <v>0</v>
      </c>
      <c r="T1992" s="34">
        <v>0</v>
      </c>
      <c r="U1992" s="35">
        <v>3</v>
      </c>
      <c r="V1992" s="35">
        <v>3</v>
      </c>
      <c r="W1992" s="35">
        <v>14</v>
      </c>
      <c r="X1992" s="35">
        <v>15</v>
      </c>
      <c r="Y1992" s="35">
        <v>21</v>
      </c>
      <c r="Z1992" s="35">
        <v>10</v>
      </c>
      <c r="AA1992" s="34">
        <v>1</v>
      </c>
      <c r="AB1992" s="34">
        <v>9</v>
      </c>
      <c r="AC1992" s="34">
        <v>2</v>
      </c>
      <c r="AD1992" s="34">
        <v>1</v>
      </c>
      <c r="AE1992" s="34">
        <v>2</v>
      </c>
      <c r="AF1992" s="58">
        <f>'Base tratada'!$AC1992+'Base tratada'!$AD1992+'Base tratada'!$AE1992</f>
        <v>5</v>
      </c>
      <c r="AG19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92" s="58" t="str">
        <f>IF('Base tratada'!$AC1992&gt;=MAX('Base tratada'!$AD1992,'Base tratada'!$AE1992),"Web",
IF('Base tratada'!$AD1992&gt;='Base tratada'!$AE1992,"Catalog",
"Store"))</f>
        <v>Web</v>
      </c>
      <c r="AI1992" s="59">
        <f>IF('Base tratada'!$AF1992=0,"0",'Base tratada'!$AK1992/'Base tratada'!$AF1992)</f>
        <v>11.2</v>
      </c>
      <c r="AJ1992" s="59" t="str">
        <f>IF('Base tratada'!$AI1992=0,"R$ 0",
IF('Base tratada'!$AI1992&lt;=25,"R$ 1–25",
IF('Base tratada'!$AI1992&lt;=50,"R$ 26–50",
"+R$ 50")))</f>
        <v>R$ 1–25</v>
      </c>
      <c r="AK1992" s="35">
        <v>56</v>
      </c>
      <c r="AL1992" s="58" t="str">
        <f>IF('Base tratada'!$AK1992&lt;=100,"R$ 0-100",
IF('Base tratada'!$AK1992&lt;=500,"R$ 101-500",
IF('Base tratada'!$AK1992&lt;=1000,"R$ 501-1000",
IF('Base tratada'!$AK1992&lt;=1500,"R$ 1001-1500",
"+R$ 1500"))))</f>
        <v>R$ 0-100</v>
      </c>
      <c r="AM1992" s="34">
        <v>0</v>
      </c>
      <c r="AN1992" s="34">
        <v>0</v>
      </c>
      <c r="AO1992" s="34">
        <v>0</v>
      </c>
      <c r="AP1992" s="34">
        <v>0</v>
      </c>
      <c r="AQ1992" s="34">
        <v>0</v>
      </c>
      <c r="AR1992" s="34">
        <v>0</v>
      </c>
      <c r="AS1992" s="34">
        <v>0</v>
      </c>
      <c r="AT1992" s="34">
        <v>3</v>
      </c>
      <c r="AU1992" s="34">
        <v>11</v>
      </c>
      <c r="AV1992" s="52">
        <v>46</v>
      </c>
      <c r="AW1992" s="57">
        <v>1</v>
      </c>
      <c r="AX1992" s="58" t="str">
        <f>IF(Tabela3[[#This Row],[Response]]=1, "Aceitou", "Não aceitou")</f>
        <v>Aceitou</v>
      </c>
      <c r="AY1992" s="55" t="str">
        <f>Tabela3[[#This Row],[Faixa Recência]] &amp; " | " &amp; Tabela3[[#This Row],[Faixa Gasto]] &amp; " | " &amp; Tabela3[[#This Row],[Faixa ticket médio]]</f>
        <v>0-15 dias | R$ 0-100 | R$ 1–25</v>
      </c>
      <c r="AZ19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2" s="36"/>
    </row>
    <row r="1993" spans="1:54" x14ac:dyDescent="0.25">
      <c r="A1993" s="61">
        <v>1992</v>
      </c>
      <c r="B1993" s="37">
        <v>27943</v>
      </c>
      <c r="C1993" s="34">
        <v>1</v>
      </c>
      <c r="D1993" s="34">
        <v>1</v>
      </c>
      <c r="E1993" s="34">
        <v>89</v>
      </c>
      <c r="F1993" s="58" t="str">
        <f>IF('Base tratada'!$E1993&lt;=15,"0-15 dias",
IF('Base tratada'!$E1993&lt;=30, "16-30 dias",
IF('Base tratada'!$E1993&lt;=45, "31-45 dias",
IF('Base tratada'!$E1993&lt;=60, "46-60 dias",
IF('Base tratada'!$E1993&lt;=75, "61-75 dias", "76-99 dias")))))</f>
        <v>76-99 dias</v>
      </c>
      <c r="G1993" s="38">
        <v>53</v>
      </c>
      <c r="H1993" s="60" t="str">
        <f>IF('Base tratada'!$G1993&lt;=29,"24–29",
IF('Base tratada'!$G1993&lt;=39,"30–39",
IF('Base tratada'!$G1993&lt;=49,"40–49",
IF('Base tratada'!$G1993&lt;=59,"50–59",
IF('Base tratada'!$G1993&lt;=69,"60–69",
"70–80")))))</f>
        <v>50–59</v>
      </c>
      <c r="I1993" s="34">
        <v>2599</v>
      </c>
      <c r="J1993" s="58" t="str">
        <f>IF('Base tratada'!$K1993=1,"Divorciado",
IF('Base tratada'!$L1993=1,"Casado",
IF('Base tratada'!$M1993=1, "Solteiro",
IF('Base tratada'!$N1993=1,"Juntos",
"Viúvo"))))</f>
        <v>Juntos</v>
      </c>
      <c r="K1993" s="34">
        <v>0</v>
      </c>
      <c r="L1993" s="34">
        <v>0</v>
      </c>
      <c r="M1993" s="34">
        <v>0</v>
      </c>
      <c r="N1993" s="34">
        <v>1</v>
      </c>
      <c r="O1993" s="34">
        <v>0</v>
      </c>
      <c r="P1993" s="34">
        <v>0</v>
      </c>
      <c r="Q1993" s="34">
        <v>0</v>
      </c>
      <c r="R1993" s="34">
        <v>1</v>
      </c>
      <c r="S1993" s="34">
        <v>0</v>
      </c>
      <c r="T1993" s="34">
        <v>0</v>
      </c>
      <c r="U1993" s="35">
        <v>12</v>
      </c>
      <c r="V1993" s="35">
        <v>1</v>
      </c>
      <c r="W1993" s="35">
        <v>16</v>
      </c>
      <c r="X1993" s="35">
        <v>4</v>
      </c>
      <c r="Y1993" s="35">
        <v>1</v>
      </c>
      <c r="Z1993" s="35">
        <v>3</v>
      </c>
      <c r="AA1993" s="34">
        <v>3</v>
      </c>
      <c r="AB1993" s="34">
        <v>8</v>
      </c>
      <c r="AC1993" s="34">
        <v>2</v>
      </c>
      <c r="AD1993" s="34">
        <v>0</v>
      </c>
      <c r="AE1993" s="34">
        <v>3</v>
      </c>
      <c r="AF1993" s="58">
        <f>'Base tratada'!$AC1993+'Base tratada'!$AD1993+'Base tratada'!$AE1993</f>
        <v>5</v>
      </c>
      <c r="AG19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93" s="58" t="str">
        <f>IF('Base tratada'!$AC1993&gt;=MAX('Base tratada'!$AD1993,'Base tratada'!$AE1993),"Web",
IF('Base tratada'!$AD1993&gt;='Base tratada'!$AE1993,"Catalog",
"Store"))</f>
        <v>Store</v>
      </c>
      <c r="AI1993" s="59">
        <f>IF('Base tratada'!$AF1993=0,"0",'Base tratada'!$AK1993/'Base tratada'!$AF1993)</f>
        <v>6.8</v>
      </c>
      <c r="AJ1993" s="59" t="str">
        <f>IF('Base tratada'!$AI1993=0,"R$ 0",
IF('Base tratada'!$AI1993&lt;=25,"R$ 1–25",
IF('Base tratada'!$AI1993&lt;=50,"R$ 26–50",
"+R$ 50")))</f>
        <v>R$ 1–25</v>
      </c>
      <c r="AK1993" s="35">
        <v>34</v>
      </c>
      <c r="AL1993" s="58" t="str">
        <f>IF('Base tratada'!$AK1993&lt;=100,"R$ 0-100",
IF('Base tratada'!$AK1993&lt;=500,"R$ 101-500",
IF('Base tratada'!$AK1993&lt;=1000,"R$ 501-1000",
IF('Base tratada'!$AK1993&lt;=1500,"R$ 1001-1500",
"+R$ 1500"))))</f>
        <v>R$ 0-100</v>
      </c>
      <c r="AM1993" s="34">
        <v>0</v>
      </c>
      <c r="AN1993" s="34">
        <v>0</v>
      </c>
      <c r="AO1993" s="34">
        <v>0</v>
      </c>
      <c r="AP1993" s="34">
        <v>0</v>
      </c>
      <c r="AQ1993" s="34">
        <v>0</v>
      </c>
      <c r="AR1993" s="34">
        <v>0</v>
      </c>
      <c r="AS1993" s="34">
        <v>0</v>
      </c>
      <c r="AT1993" s="34">
        <v>3</v>
      </c>
      <c r="AU1993" s="34">
        <v>11</v>
      </c>
      <c r="AV1993" s="52">
        <v>31</v>
      </c>
      <c r="AW1993" s="57">
        <v>0</v>
      </c>
      <c r="AX1993" s="58" t="str">
        <f>IF(Tabela3[[#This Row],[Response]]=1, "Aceitou", "Não aceitou")</f>
        <v>Não aceitou</v>
      </c>
      <c r="AY1993" s="55" t="str">
        <f>Tabela3[[#This Row],[Faixa Recência]] &amp; " | " &amp; Tabela3[[#This Row],[Faixa Gasto]] &amp; " | " &amp; Tabela3[[#This Row],[Faixa ticket médio]]</f>
        <v>76-99 dias | R$ 0-100 | R$ 1–25</v>
      </c>
      <c r="AZ19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3" s="36"/>
    </row>
    <row r="1994" spans="1:54" x14ac:dyDescent="0.25">
      <c r="A1994" s="61">
        <v>1993</v>
      </c>
      <c r="B1994" s="37">
        <v>22263</v>
      </c>
      <c r="C1994" s="34">
        <v>1</v>
      </c>
      <c r="D1994" s="34">
        <v>1</v>
      </c>
      <c r="E1994" s="34">
        <v>31</v>
      </c>
      <c r="F1994" s="58" t="str">
        <f>IF('Base tratada'!$E1994&lt;=15,"0-15 dias",
IF('Base tratada'!$E1994&lt;=30, "16-30 dias",
IF('Base tratada'!$E1994&lt;=45, "31-45 dias",
IF('Base tratada'!$E1994&lt;=60, "46-60 dias",
IF('Base tratada'!$E1994&lt;=75, "61-75 dias", "76-99 dias")))))</f>
        <v>31-45 dias</v>
      </c>
      <c r="G1994" s="38">
        <v>69</v>
      </c>
      <c r="H1994" s="60" t="str">
        <f>IF('Base tratada'!$G1994&lt;=29,"24–29",
IF('Base tratada'!$G1994&lt;=39,"30–39",
IF('Base tratada'!$G1994&lt;=49,"40–49",
IF('Base tratada'!$G1994&lt;=59,"50–59",
IF('Base tratada'!$G1994&lt;=69,"60–69",
"70–80")))))</f>
        <v>60–69</v>
      </c>
      <c r="I1994" s="34">
        <v>2250</v>
      </c>
      <c r="J1994" s="58" t="str">
        <f>IF('Base tratada'!$K1994=1,"Divorciado",
IF('Base tratada'!$L1994=1,"Casado",
IF('Base tratada'!$M1994=1, "Solteiro",
IF('Base tratada'!$N1994=1,"Juntos",
"Viúvo"))))</f>
        <v>Divorciado</v>
      </c>
      <c r="K1994" s="34">
        <v>1</v>
      </c>
      <c r="L1994" s="34">
        <v>0</v>
      </c>
      <c r="M1994" s="34">
        <v>0</v>
      </c>
      <c r="N1994" s="34">
        <v>0</v>
      </c>
      <c r="O1994" s="34">
        <v>0</v>
      </c>
      <c r="P1994" s="34">
        <v>0</v>
      </c>
      <c r="Q1994" s="34">
        <v>0</v>
      </c>
      <c r="R1994" s="34">
        <v>1</v>
      </c>
      <c r="S1994" s="34">
        <v>0</v>
      </c>
      <c r="T1994" s="34">
        <v>0</v>
      </c>
      <c r="U1994" s="35">
        <v>17</v>
      </c>
      <c r="V1994" s="35">
        <v>0</v>
      </c>
      <c r="W1994" s="35">
        <v>2</v>
      </c>
      <c r="X1994" s="35">
        <v>0</v>
      </c>
      <c r="Y1994" s="35">
        <v>0</v>
      </c>
      <c r="Z1994" s="35">
        <v>2</v>
      </c>
      <c r="AA1994" s="34">
        <v>2</v>
      </c>
      <c r="AB1994" s="34">
        <v>6</v>
      </c>
      <c r="AC1994" s="34">
        <v>1</v>
      </c>
      <c r="AD1994" s="34">
        <v>0</v>
      </c>
      <c r="AE1994" s="34">
        <v>3</v>
      </c>
      <c r="AF1994" s="58">
        <f>'Base tratada'!$AC1994+'Base tratada'!$AD1994+'Base tratada'!$AE1994</f>
        <v>4</v>
      </c>
      <c r="AG19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94" s="58" t="str">
        <f>IF('Base tratada'!$AC1994&gt;=MAX('Base tratada'!$AD1994,'Base tratada'!$AE1994),"Web",
IF('Base tratada'!$AD1994&gt;='Base tratada'!$AE1994,"Catalog",
"Store"))</f>
        <v>Store</v>
      </c>
      <c r="AI1994" s="59">
        <f>IF('Base tratada'!$AF1994=0,"0",'Base tratada'!$AK1994/'Base tratada'!$AF1994)</f>
        <v>4.75</v>
      </c>
      <c r="AJ1994" s="59" t="str">
        <f>IF('Base tratada'!$AI1994=0,"R$ 0",
IF('Base tratada'!$AI1994&lt;=25,"R$ 1–25",
IF('Base tratada'!$AI1994&lt;=50,"R$ 26–50",
"+R$ 50")))</f>
        <v>R$ 1–25</v>
      </c>
      <c r="AK1994" s="35">
        <v>19</v>
      </c>
      <c r="AL1994" s="58" t="str">
        <f>IF('Base tratada'!$AK1994&lt;=100,"R$ 0-100",
IF('Base tratada'!$AK1994&lt;=500,"R$ 101-500",
IF('Base tratada'!$AK1994&lt;=1000,"R$ 501-1000",
IF('Base tratada'!$AK1994&lt;=1500,"R$ 1001-1500",
"+R$ 1500"))))</f>
        <v>R$ 0-100</v>
      </c>
      <c r="AM1994" s="34">
        <v>0</v>
      </c>
      <c r="AN1994" s="34">
        <v>0</v>
      </c>
      <c r="AO1994" s="34">
        <v>0</v>
      </c>
      <c r="AP1994" s="34">
        <v>0</v>
      </c>
      <c r="AQ1994" s="34">
        <v>0</v>
      </c>
      <c r="AR1994" s="34">
        <v>0</v>
      </c>
      <c r="AS1994" s="34">
        <v>1</v>
      </c>
      <c r="AT1994" s="34">
        <v>3</v>
      </c>
      <c r="AU1994" s="34">
        <v>11</v>
      </c>
      <c r="AV1994" s="52">
        <v>17</v>
      </c>
      <c r="AW1994" s="57">
        <v>0</v>
      </c>
      <c r="AX1994" s="58" t="str">
        <f>IF(Tabela3[[#This Row],[Response]]=1, "Aceitou", "Não aceitou")</f>
        <v>Não aceitou</v>
      </c>
      <c r="AY1994" s="55" t="str">
        <f>Tabela3[[#This Row],[Faixa Recência]] &amp; " | " &amp; Tabela3[[#This Row],[Faixa Gasto]] &amp; " | " &amp; Tabela3[[#This Row],[Faixa ticket médio]]</f>
        <v>31-45 dias | R$ 0-100 | R$ 1–25</v>
      </c>
      <c r="AZ19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4" s="36"/>
    </row>
    <row r="1995" spans="1:54" x14ac:dyDescent="0.25">
      <c r="A1995" s="61">
        <v>1994</v>
      </c>
      <c r="B1995" s="37">
        <v>30261</v>
      </c>
      <c r="C1995" s="34">
        <v>1</v>
      </c>
      <c r="D1995" s="34">
        <v>2</v>
      </c>
      <c r="E1995" s="34">
        <v>75</v>
      </c>
      <c r="F1995" s="58" t="str">
        <f>IF('Base tratada'!$E1995&lt;=15,"0-15 dias",
IF('Base tratada'!$E1995&lt;=30, "16-30 dias",
IF('Base tratada'!$E1995&lt;=45, "31-45 dias",
IF('Base tratada'!$E1995&lt;=60, "46-60 dias",
IF('Base tratada'!$E1995&lt;=75, "61-75 dias", "76-99 dias")))))</f>
        <v>61-75 dias</v>
      </c>
      <c r="G1995" s="38">
        <v>48</v>
      </c>
      <c r="H1995" s="60" t="str">
        <f>IF('Base tratada'!$G1995&lt;=29,"24–29",
IF('Base tratada'!$G1995&lt;=39,"30–39",
IF('Base tratada'!$G1995&lt;=49,"40–49",
IF('Base tratada'!$G1995&lt;=59,"50–59",
IF('Base tratada'!$G1995&lt;=69,"60–69",
"70–80")))))</f>
        <v>40–49</v>
      </c>
      <c r="I1995" s="34">
        <v>2801</v>
      </c>
      <c r="J1995" s="58" t="str">
        <f>IF('Base tratada'!$K1995=1,"Divorciado",
IF('Base tratada'!$L1995=1,"Casado",
IF('Base tratada'!$M1995=1, "Solteiro",
IF('Base tratada'!$N1995=1,"Juntos",
"Viúvo"))))</f>
        <v>Juntos</v>
      </c>
      <c r="K1995" s="34">
        <v>0</v>
      </c>
      <c r="L1995" s="34">
        <v>0</v>
      </c>
      <c r="M1995" s="34">
        <v>0</v>
      </c>
      <c r="N1995" s="34">
        <v>1</v>
      </c>
      <c r="O1995" s="34">
        <v>0</v>
      </c>
      <c r="P1995" s="34">
        <v>0</v>
      </c>
      <c r="Q1995" s="34">
        <v>0</v>
      </c>
      <c r="R1995" s="34">
        <v>1</v>
      </c>
      <c r="S1995" s="34">
        <v>0</v>
      </c>
      <c r="T1995" s="34">
        <v>0</v>
      </c>
      <c r="U1995" s="35">
        <v>8</v>
      </c>
      <c r="V1995" s="35">
        <v>0</v>
      </c>
      <c r="W1995" s="35">
        <v>5</v>
      </c>
      <c r="X1995" s="35">
        <v>0</v>
      </c>
      <c r="Y1995" s="35">
        <v>3</v>
      </c>
      <c r="Z1995" s="35">
        <v>6</v>
      </c>
      <c r="AA1995" s="34">
        <v>1</v>
      </c>
      <c r="AB1995" s="34">
        <v>8</v>
      </c>
      <c r="AC1995" s="34">
        <v>0</v>
      </c>
      <c r="AD1995" s="34">
        <v>0</v>
      </c>
      <c r="AE1995" s="34">
        <v>3</v>
      </c>
      <c r="AF1995" s="58">
        <f>'Base tratada'!$AC1995+'Base tratada'!$AD1995+'Base tratada'!$AE1995</f>
        <v>3</v>
      </c>
      <c r="AG19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1995" s="58" t="str">
        <f>IF('Base tratada'!$AC1995&gt;=MAX('Base tratada'!$AD1995,'Base tratada'!$AE1995),"Web",
IF('Base tratada'!$AD1995&gt;='Base tratada'!$AE1995,"Catalog",
"Store"))</f>
        <v>Store</v>
      </c>
      <c r="AI1995" s="59">
        <f>IF('Base tratada'!$AF1995=0,"0",'Base tratada'!$AK1995/'Base tratada'!$AF1995)</f>
        <v>5.333333333333333</v>
      </c>
      <c r="AJ1995" s="59" t="str">
        <f>IF('Base tratada'!$AI1995=0,"R$ 0",
IF('Base tratada'!$AI1995&lt;=25,"R$ 1–25",
IF('Base tratada'!$AI1995&lt;=50,"R$ 26–50",
"+R$ 50")))</f>
        <v>R$ 1–25</v>
      </c>
      <c r="AK1995" s="35">
        <v>16</v>
      </c>
      <c r="AL1995" s="58" t="str">
        <f>IF('Base tratada'!$AK1995&lt;=100,"R$ 0-100",
IF('Base tratada'!$AK1995&lt;=500,"R$ 101-500",
IF('Base tratada'!$AK1995&lt;=1000,"R$ 501-1000",
IF('Base tratada'!$AK1995&lt;=1500,"R$ 1001-1500",
"+R$ 1500"))))</f>
        <v>R$ 0-100</v>
      </c>
      <c r="AM1995" s="34">
        <v>0</v>
      </c>
      <c r="AN1995" s="34">
        <v>0</v>
      </c>
      <c r="AO1995" s="34">
        <v>0</v>
      </c>
      <c r="AP1995" s="34">
        <v>0</v>
      </c>
      <c r="AQ1995" s="34">
        <v>0</v>
      </c>
      <c r="AR1995" s="34">
        <v>0</v>
      </c>
      <c r="AS1995" s="34">
        <v>0</v>
      </c>
      <c r="AT1995" s="34">
        <v>3</v>
      </c>
      <c r="AU1995" s="34">
        <v>11</v>
      </c>
      <c r="AV1995" s="52">
        <v>10</v>
      </c>
      <c r="AW1995" s="57">
        <v>0</v>
      </c>
      <c r="AX1995" s="58" t="str">
        <f>IF(Tabela3[[#This Row],[Response]]=1, "Aceitou", "Não aceitou")</f>
        <v>Não aceitou</v>
      </c>
      <c r="AY1995" s="55" t="str">
        <f>Tabela3[[#This Row],[Faixa Recência]] &amp; " | " &amp; Tabela3[[#This Row],[Faixa Gasto]] &amp; " | " &amp; Tabela3[[#This Row],[Faixa ticket médio]]</f>
        <v>61-75 dias | R$ 0-100 | R$ 1–25</v>
      </c>
      <c r="AZ19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5" s="36"/>
    </row>
    <row r="1996" spans="1:54" x14ac:dyDescent="0.25">
      <c r="A1996" s="61">
        <v>1995</v>
      </c>
      <c r="B1996" s="37">
        <v>28587</v>
      </c>
      <c r="C1996" s="34">
        <v>1</v>
      </c>
      <c r="D1996" s="34">
        <v>0</v>
      </c>
      <c r="E1996" s="34">
        <v>42</v>
      </c>
      <c r="F1996" s="58" t="str">
        <f>IF('Base tratada'!$E1996&lt;=15,"0-15 dias",
IF('Base tratada'!$E1996&lt;=30, "16-30 dias",
IF('Base tratada'!$E1996&lt;=45, "31-45 dias",
IF('Base tratada'!$E1996&lt;=60, "46-60 dias",
IF('Base tratada'!$E1996&lt;=75, "61-75 dias", "76-99 dias")))))</f>
        <v>31-45 dias</v>
      </c>
      <c r="G1996" s="38">
        <v>42</v>
      </c>
      <c r="H1996" s="60" t="str">
        <f>IF('Base tratada'!$G1996&lt;=29,"24–29",
IF('Base tratada'!$G1996&lt;=39,"30–39",
IF('Base tratada'!$G1996&lt;=49,"40–49",
IF('Base tratada'!$G1996&lt;=59,"50–59",
IF('Base tratada'!$G1996&lt;=69,"60–69",
"70–80")))))</f>
        <v>40–49</v>
      </c>
      <c r="I1996" s="34">
        <v>2296</v>
      </c>
      <c r="J1996" s="58" t="str">
        <f>IF('Base tratada'!$K1996=1,"Divorciado",
IF('Base tratada'!$L1996=1,"Casado",
IF('Base tratada'!$M1996=1, "Solteiro",
IF('Base tratada'!$N1996=1,"Juntos",
"Viúvo"))))</f>
        <v>Juntos</v>
      </c>
      <c r="K1996" s="34">
        <v>0</v>
      </c>
      <c r="L1996" s="34">
        <v>0</v>
      </c>
      <c r="M1996" s="34">
        <v>0</v>
      </c>
      <c r="N1996" s="34">
        <v>1</v>
      </c>
      <c r="O1996" s="34">
        <v>0</v>
      </c>
      <c r="P1996" s="34">
        <v>0</v>
      </c>
      <c r="Q1996" s="34">
        <v>0</v>
      </c>
      <c r="R1996" s="34">
        <v>1</v>
      </c>
      <c r="S1996" s="34">
        <v>0</v>
      </c>
      <c r="T1996" s="34">
        <v>0</v>
      </c>
      <c r="U1996" s="35">
        <v>22</v>
      </c>
      <c r="V1996" s="35">
        <v>4</v>
      </c>
      <c r="W1996" s="35">
        <v>17</v>
      </c>
      <c r="X1996" s="35">
        <v>12</v>
      </c>
      <c r="Y1996" s="35">
        <v>10</v>
      </c>
      <c r="Z1996" s="35">
        <v>13</v>
      </c>
      <c r="AA1996" s="34">
        <v>3</v>
      </c>
      <c r="AB1996" s="34">
        <v>6</v>
      </c>
      <c r="AC1996" s="34">
        <v>2</v>
      </c>
      <c r="AD1996" s="34">
        <v>0</v>
      </c>
      <c r="AE1996" s="34">
        <v>4</v>
      </c>
      <c r="AF1996" s="58">
        <f>'Base tratada'!$AC1996+'Base tratada'!$AD1996+'Base tratada'!$AE1996</f>
        <v>6</v>
      </c>
      <c r="AG19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96" s="58" t="str">
        <f>IF('Base tratada'!$AC1996&gt;=MAX('Base tratada'!$AD1996,'Base tratada'!$AE1996),"Web",
IF('Base tratada'!$AD1996&gt;='Base tratada'!$AE1996,"Catalog",
"Store"))</f>
        <v>Store</v>
      </c>
      <c r="AI1996" s="59">
        <f>IF('Base tratada'!$AF1996=0,"0",'Base tratada'!$AK1996/'Base tratada'!$AF1996)</f>
        <v>10.833333333333334</v>
      </c>
      <c r="AJ1996" s="59" t="str">
        <f>IF('Base tratada'!$AI1996=0,"R$ 0",
IF('Base tratada'!$AI1996&lt;=25,"R$ 1–25",
IF('Base tratada'!$AI1996&lt;=50,"R$ 26–50",
"+R$ 50")))</f>
        <v>R$ 1–25</v>
      </c>
      <c r="AK1996" s="35">
        <v>65</v>
      </c>
      <c r="AL1996" s="58" t="str">
        <f>IF('Base tratada'!$AK1996&lt;=100,"R$ 0-100",
IF('Base tratada'!$AK1996&lt;=500,"R$ 101-500",
IF('Base tratada'!$AK1996&lt;=1000,"R$ 501-1000",
IF('Base tratada'!$AK1996&lt;=1500,"R$ 1001-1500",
"+R$ 1500"))))</f>
        <v>R$ 0-100</v>
      </c>
      <c r="AM1996" s="34">
        <v>0</v>
      </c>
      <c r="AN1996" s="34">
        <v>0</v>
      </c>
      <c r="AO1996" s="34">
        <v>0</v>
      </c>
      <c r="AP1996" s="34">
        <v>0</v>
      </c>
      <c r="AQ1996" s="34">
        <v>0</v>
      </c>
      <c r="AR1996" s="34">
        <v>0</v>
      </c>
      <c r="AS1996" s="34">
        <v>0</v>
      </c>
      <c r="AT1996" s="34">
        <v>3</v>
      </c>
      <c r="AU1996" s="34">
        <v>11</v>
      </c>
      <c r="AV1996" s="52">
        <v>52</v>
      </c>
      <c r="AW1996" s="57">
        <v>0</v>
      </c>
      <c r="AX1996" s="58" t="str">
        <f>IF(Tabela3[[#This Row],[Response]]=1, "Aceitou", "Não aceitou")</f>
        <v>Não aceitou</v>
      </c>
      <c r="AY1996" s="55" t="str">
        <f>Tabela3[[#This Row],[Faixa Recência]] &amp; " | " &amp; Tabela3[[#This Row],[Faixa Gasto]] &amp; " | " &amp; Tabela3[[#This Row],[Faixa ticket médio]]</f>
        <v>31-45 dias | R$ 0-100 | R$ 1–25</v>
      </c>
      <c r="AZ19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6" s="36"/>
    </row>
    <row r="1997" spans="1:54" x14ac:dyDescent="0.25">
      <c r="A1997" s="61">
        <v>1996</v>
      </c>
      <c r="B1997" s="37">
        <v>43815</v>
      </c>
      <c r="C1997" s="34">
        <v>1</v>
      </c>
      <c r="D1997" s="34">
        <v>0</v>
      </c>
      <c r="E1997" s="34">
        <v>53</v>
      </c>
      <c r="F1997" s="58" t="str">
        <f>IF('Base tratada'!$E1997&lt;=15,"0-15 dias",
IF('Base tratada'!$E1997&lt;=30, "16-30 dias",
IF('Base tratada'!$E1997&lt;=45, "31-45 dias",
IF('Base tratada'!$E1997&lt;=60, "46-60 dias",
IF('Base tratada'!$E1997&lt;=75, "61-75 dias", "76-99 dias")))))</f>
        <v>46-60 dias</v>
      </c>
      <c r="G1997" s="38">
        <v>38</v>
      </c>
      <c r="H1997" s="60" t="str">
        <f>IF('Base tratada'!$G1997&lt;=29,"24–29",
IF('Base tratada'!$G1997&lt;=39,"30–39",
IF('Base tratada'!$G1997&lt;=49,"40–49",
IF('Base tratada'!$G1997&lt;=59,"50–59",
IF('Base tratada'!$G1997&lt;=69,"60–69",
"70–80")))))</f>
        <v>30–39</v>
      </c>
      <c r="I1997" s="34">
        <v>2609</v>
      </c>
      <c r="J1997" s="58" t="str">
        <f>IF('Base tratada'!$K1997=1,"Divorciado",
IF('Base tratada'!$L1997=1,"Casado",
IF('Base tratada'!$M1997=1, "Solteiro",
IF('Base tratada'!$N1997=1,"Juntos",
"Viúvo"))))</f>
        <v>Casado</v>
      </c>
      <c r="K1997" s="34">
        <v>0</v>
      </c>
      <c r="L1997" s="34">
        <v>1</v>
      </c>
      <c r="M1997" s="34">
        <v>0</v>
      </c>
      <c r="N1997" s="34">
        <v>0</v>
      </c>
      <c r="O1997" s="34">
        <v>0</v>
      </c>
      <c r="P1997" s="34">
        <v>0</v>
      </c>
      <c r="Q1997" s="34">
        <v>0</v>
      </c>
      <c r="R1997" s="34">
        <v>0</v>
      </c>
      <c r="S1997" s="34">
        <v>1</v>
      </c>
      <c r="T1997" s="34">
        <v>0</v>
      </c>
      <c r="U1997" s="35">
        <v>14</v>
      </c>
      <c r="V1997" s="35">
        <v>10</v>
      </c>
      <c r="W1997" s="35">
        <v>29</v>
      </c>
      <c r="X1997" s="35">
        <v>4</v>
      </c>
      <c r="Y1997" s="35">
        <v>7</v>
      </c>
      <c r="Z1997" s="35">
        <v>15</v>
      </c>
      <c r="AA1997" s="34">
        <v>1</v>
      </c>
      <c r="AB1997" s="34">
        <v>6</v>
      </c>
      <c r="AC1997" s="34">
        <v>2</v>
      </c>
      <c r="AD1997" s="34">
        <v>0</v>
      </c>
      <c r="AE1997" s="34">
        <v>3</v>
      </c>
      <c r="AF1997" s="58">
        <f>'Base tratada'!$AC1997+'Base tratada'!$AD1997+'Base tratada'!$AE1997</f>
        <v>5</v>
      </c>
      <c r="AG19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1997" s="58" t="str">
        <f>IF('Base tratada'!$AC1997&gt;=MAX('Base tratada'!$AD1997,'Base tratada'!$AE1997),"Web",
IF('Base tratada'!$AD1997&gt;='Base tratada'!$AE1997,"Catalog",
"Store"))</f>
        <v>Store</v>
      </c>
      <c r="AI1997" s="59">
        <f>IF('Base tratada'!$AF1997=0,"0",'Base tratada'!$AK1997/'Base tratada'!$AF1997)</f>
        <v>12.8</v>
      </c>
      <c r="AJ1997" s="59" t="str">
        <f>IF('Base tratada'!$AI1997=0,"R$ 0",
IF('Base tratada'!$AI1997&lt;=25,"R$ 1–25",
IF('Base tratada'!$AI1997&lt;=50,"R$ 26–50",
"+R$ 50")))</f>
        <v>R$ 1–25</v>
      </c>
      <c r="AK1997" s="35">
        <v>64</v>
      </c>
      <c r="AL1997" s="58" t="str">
        <f>IF('Base tratada'!$AK1997&lt;=100,"R$ 0-100",
IF('Base tratada'!$AK1997&lt;=500,"R$ 101-500",
IF('Base tratada'!$AK1997&lt;=1000,"R$ 501-1000",
IF('Base tratada'!$AK1997&lt;=1500,"R$ 1001-1500",
"+R$ 1500"))))</f>
        <v>R$ 0-100</v>
      </c>
      <c r="AM1997" s="34">
        <v>0</v>
      </c>
      <c r="AN1997" s="34">
        <v>0</v>
      </c>
      <c r="AO1997" s="34">
        <v>0</v>
      </c>
      <c r="AP1997" s="34">
        <v>0</v>
      </c>
      <c r="AQ1997" s="34">
        <v>0</v>
      </c>
      <c r="AR1997" s="34">
        <v>0</v>
      </c>
      <c r="AS1997" s="34">
        <v>0</v>
      </c>
      <c r="AT1997" s="34">
        <v>3</v>
      </c>
      <c r="AU1997" s="34">
        <v>11</v>
      </c>
      <c r="AV1997" s="52">
        <v>49</v>
      </c>
      <c r="AW1997" s="57">
        <v>0</v>
      </c>
      <c r="AX1997" s="58" t="str">
        <f>IF(Tabela3[[#This Row],[Response]]=1, "Aceitou", "Não aceitou")</f>
        <v>Não aceitou</v>
      </c>
      <c r="AY1997" s="55" t="str">
        <f>Tabela3[[#This Row],[Faixa Recência]] &amp; " | " &amp; Tabela3[[#This Row],[Faixa Gasto]] &amp; " | " &amp; Tabela3[[#This Row],[Faixa ticket médio]]</f>
        <v>46-60 dias | R$ 0-100 | R$ 1–25</v>
      </c>
      <c r="AZ19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7" s="36"/>
    </row>
    <row r="1998" spans="1:54" x14ac:dyDescent="0.25">
      <c r="A1998" s="61">
        <v>1997</v>
      </c>
      <c r="B1998" s="37">
        <v>48195</v>
      </c>
      <c r="C1998" s="34">
        <v>1</v>
      </c>
      <c r="D1998" s="34">
        <v>1</v>
      </c>
      <c r="E1998" s="34">
        <v>53</v>
      </c>
      <c r="F1998" s="58" t="str">
        <f>IF('Base tratada'!$E1998&lt;=15,"0-15 dias",
IF('Base tratada'!$E1998&lt;=30, "16-30 dias",
IF('Base tratada'!$E1998&lt;=45, "31-45 dias",
IF('Base tratada'!$E1998&lt;=60, "46-60 dias",
IF('Base tratada'!$E1998&lt;=75, "61-75 dias", "76-99 dias")))))</f>
        <v>46-60 dias</v>
      </c>
      <c r="G1998" s="38">
        <v>64</v>
      </c>
      <c r="H1998" s="60" t="str">
        <f>IF('Base tratada'!$G1998&lt;=29,"24–29",
IF('Base tratada'!$G1998&lt;=39,"30–39",
IF('Base tratada'!$G1998&lt;=49,"40–49",
IF('Base tratada'!$G1998&lt;=59,"50–59",
IF('Base tratada'!$G1998&lt;=69,"60–69",
"70–80")))))</f>
        <v>60–69</v>
      </c>
      <c r="I1998" s="34">
        <v>2318</v>
      </c>
      <c r="J1998" s="58" t="str">
        <f>IF('Base tratada'!$K1998=1,"Divorciado",
IF('Base tratada'!$L1998=1,"Casado",
IF('Base tratada'!$M1998=1, "Solteiro",
IF('Base tratada'!$N1998=1,"Juntos",
"Viúvo"))))</f>
        <v>Casado</v>
      </c>
      <c r="K1998" s="34">
        <v>0</v>
      </c>
      <c r="L1998" s="34">
        <v>1</v>
      </c>
      <c r="M1998" s="34">
        <v>0</v>
      </c>
      <c r="N1998" s="34">
        <v>0</v>
      </c>
      <c r="O1998" s="34">
        <v>0</v>
      </c>
      <c r="P1998" s="34">
        <v>0</v>
      </c>
      <c r="Q1998" s="34">
        <v>0</v>
      </c>
      <c r="R1998" s="34">
        <v>1</v>
      </c>
      <c r="S1998" s="34">
        <v>0</v>
      </c>
      <c r="T1998" s="34">
        <v>0</v>
      </c>
      <c r="U1998" s="35">
        <v>106</v>
      </c>
      <c r="V1998" s="35">
        <v>27</v>
      </c>
      <c r="W1998" s="35">
        <v>68</v>
      </c>
      <c r="X1998" s="35">
        <v>52</v>
      </c>
      <c r="Y1998" s="35">
        <v>7</v>
      </c>
      <c r="Z1998" s="35">
        <v>5</v>
      </c>
      <c r="AA1998" s="34">
        <v>6</v>
      </c>
      <c r="AB1998" s="34">
        <v>6</v>
      </c>
      <c r="AC1998" s="34">
        <v>4</v>
      </c>
      <c r="AD1998" s="34">
        <v>2</v>
      </c>
      <c r="AE1998" s="34">
        <v>5</v>
      </c>
      <c r="AF1998" s="58">
        <f>'Base tratada'!$AC1998+'Base tratada'!$AD1998+'Base tratada'!$AE1998</f>
        <v>11</v>
      </c>
      <c r="AG19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1998" s="58" t="str">
        <f>IF('Base tratada'!$AC1998&gt;=MAX('Base tratada'!$AD1998,'Base tratada'!$AE1998),"Web",
IF('Base tratada'!$AD1998&gt;='Base tratada'!$AE1998,"Catalog",
"Store"))</f>
        <v>Store</v>
      </c>
      <c r="AI1998" s="59">
        <f>IF('Base tratada'!$AF1998=0,"0",'Base tratada'!$AK1998/'Base tratada'!$AF1998)</f>
        <v>23.636363636363637</v>
      </c>
      <c r="AJ1998" s="59" t="str">
        <f>IF('Base tratada'!$AI1998=0,"R$ 0",
IF('Base tratada'!$AI1998&lt;=25,"R$ 1–25",
IF('Base tratada'!$AI1998&lt;=50,"R$ 26–50",
"+R$ 50")))</f>
        <v>R$ 1–25</v>
      </c>
      <c r="AK1998" s="35">
        <v>260</v>
      </c>
      <c r="AL1998" s="58" t="str">
        <f>IF('Base tratada'!$AK1998&lt;=100,"R$ 0-100",
IF('Base tratada'!$AK1998&lt;=500,"R$ 101-500",
IF('Base tratada'!$AK1998&lt;=1000,"R$ 501-1000",
IF('Base tratada'!$AK1998&lt;=1500,"R$ 1001-1500",
"+R$ 1500"))))</f>
        <v>R$ 101-500</v>
      </c>
      <c r="AM1998" s="34">
        <v>0</v>
      </c>
      <c r="AN1998" s="34">
        <v>0</v>
      </c>
      <c r="AO1998" s="34">
        <v>0</v>
      </c>
      <c r="AP1998" s="34">
        <v>0</v>
      </c>
      <c r="AQ1998" s="34">
        <v>0</v>
      </c>
      <c r="AR1998" s="34">
        <v>0</v>
      </c>
      <c r="AS1998" s="34">
        <v>0</v>
      </c>
      <c r="AT1998" s="34">
        <v>3</v>
      </c>
      <c r="AU1998" s="34">
        <v>11</v>
      </c>
      <c r="AV1998" s="52">
        <v>255</v>
      </c>
      <c r="AW1998" s="57">
        <v>0</v>
      </c>
      <c r="AX1998" s="58" t="str">
        <f>IF(Tabela3[[#This Row],[Response]]=1, "Aceitou", "Não aceitou")</f>
        <v>Não aceitou</v>
      </c>
      <c r="AY1998" s="55" t="str">
        <f>Tabela3[[#This Row],[Faixa Recência]] &amp; " | " &amp; Tabela3[[#This Row],[Faixa Gasto]] &amp; " | " &amp; Tabela3[[#This Row],[Faixa ticket médio]]</f>
        <v>46-60 dias | R$ 101-500 | R$ 1–25</v>
      </c>
      <c r="AZ19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1998" s="36"/>
    </row>
    <row r="1999" spans="1:54" x14ac:dyDescent="0.25">
      <c r="A1999" s="61">
        <v>1998</v>
      </c>
      <c r="B1999" s="37">
        <v>77027</v>
      </c>
      <c r="C1999" s="34">
        <v>0</v>
      </c>
      <c r="D1999" s="34">
        <v>1</v>
      </c>
      <c r="E1999" s="34">
        <v>23</v>
      </c>
      <c r="F1999" s="58" t="str">
        <f>IF('Base tratada'!$E1999&lt;=15,"0-15 dias",
IF('Base tratada'!$E1999&lt;=30, "16-30 dias",
IF('Base tratada'!$E1999&lt;=45, "31-45 dias",
IF('Base tratada'!$E1999&lt;=60, "46-60 dias",
IF('Base tratada'!$E1999&lt;=75, "61-75 dias", "76-99 dias")))))</f>
        <v>16-30 dias</v>
      </c>
      <c r="G1999" s="38">
        <v>68</v>
      </c>
      <c r="H1999" s="60" t="str">
        <f>IF('Base tratada'!$G1999&lt;=29,"24–29",
IF('Base tratada'!$G1999&lt;=39,"30–39",
IF('Base tratada'!$G1999&lt;=49,"40–49",
IF('Base tratada'!$G1999&lt;=59,"50–59",
IF('Base tratada'!$G1999&lt;=69,"60–69",
"70–80")))))</f>
        <v>60–69</v>
      </c>
      <c r="I1999" s="34">
        <v>2303</v>
      </c>
      <c r="J1999" s="58" t="str">
        <f>IF('Base tratada'!$K1999=1,"Divorciado",
IF('Base tratada'!$L1999=1,"Casado",
IF('Base tratada'!$M1999=1, "Solteiro",
IF('Base tratada'!$N1999=1,"Juntos",
"Viúvo"))))</f>
        <v>Casado</v>
      </c>
      <c r="K1999" s="34">
        <v>0</v>
      </c>
      <c r="L1999" s="34">
        <v>1</v>
      </c>
      <c r="M1999" s="34">
        <v>0</v>
      </c>
      <c r="N1999" s="34">
        <v>0</v>
      </c>
      <c r="O1999" s="34">
        <v>0</v>
      </c>
      <c r="P1999" s="34">
        <v>0</v>
      </c>
      <c r="Q1999" s="34">
        <v>0</v>
      </c>
      <c r="R1999" s="34">
        <v>0</v>
      </c>
      <c r="S1999" s="34">
        <v>1</v>
      </c>
      <c r="T1999" s="34">
        <v>0</v>
      </c>
      <c r="U1999" s="35">
        <v>820</v>
      </c>
      <c r="V1999" s="35">
        <v>57</v>
      </c>
      <c r="W1999" s="35">
        <v>242</v>
      </c>
      <c r="X1999" s="35">
        <v>45</v>
      </c>
      <c r="Y1999" s="35">
        <v>0</v>
      </c>
      <c r="Z1999" s="35">
        <v>11</v>
      </c>
      <c r="AA1999" s="34">
        <v>2</v>
      </c>
      <c r="AB1999" s="34">
        <v>4</v>
      </c>
      <c r="AC1999" s="34">
        <v>8</v>
      </c>
      <c r="AD1999" s="34">
        <v>3</v>
      </c>
      <c r="AE1999" s="34">
        <v>6</v>
      </c>
      <c r="AF1999" s="58">
        <f>'Base tratada'!$AC1999+'Base tratada'!$AD1999+'Base tratada'!$AE1999</f>
        <v>17</v>
      </c>
      <c r="AG19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1999" s="58" t="str">
        <f>IF('Base tratada'!$AC1999&gt;=MAX('Base tratada'!$AD1999,'Base tratada'!$AE1999),"Web",
IF('Base tratada'!$AD1999&gt;='Base tratada'!$AE1999,"Catalog",
"Store"))</f>
        <v>Web</v>
      </c>
      <c r="AI1999" s="59">
        <f>IF('Base tratada'!$AF1999=0,"0",'Base tratada'!$AK1999/'Base tratada'!$AF1999)</f>
        <v>68.470588235294116</v>
      </c>
      <c r="AJ1999" s="59" t="str">
        <f>IF('Base tratada'!$AI1999=0,"R$ 0",
IF('Base tratada'!$AI1999&lt;=25,"R$ 1–25",
IF('Base tratada'!$AI1999&lt;=50,"R$ 26–50",
"+R$ 50")))</f>
        <v>+R$ 50</v>
      </c>
      <c r="AK1999" s="35">
        <v>1164</v>
      </c>
      <c r="AL1999" s="58" t="str">
        <f>IF('Base tratada'!$AK1999&lt;=100,"R$ 0-100",
IF('Base tratada'!$AK1999&lt;=500,"R$ 101-500",
IF('Base tratada'!$AK1999&lt;=1000,"R$ 501-1000",
IF('Base tratada'!$AK1999&lt;=1500,"R$ 1001-1500",
"+R$ 1500"))))</f>
        <v>R$ 1001-1500</v>
      </c>
      <c r="AM1999" s="34">
        <v>0</v>
      </c>
      <c r="AN1999" s="34">
        <v>0</v>
      </c>
      <c r="AO1999" s="34">
        <v>0</v>
      </c>
      <c r="AP1999" s="34">
        <v>0</v>
      </c>
      <c r="AQ1999" s="34">
        <v>0</v>
      </c>
      <c r="AR1999" s="34">
        <v>0</v>
      </c>
      <c r="AS1999" s="34">
        <v>0</v>
      </c>
      <c r="AT1999" s="34">
        <v>3</v>
      </c>
      <c r="AU1999" s="34">
        <v>11</v>
      </c>
      <c r="AV1999" s="52">
        <v>1153</v>
      </c>
      <c r="AW1999" s="57">
        <v>0</v>
      </c>
      <c r="AX1999" s="58" t="str">
        <f>IF(Tabela3[[#This Row],[Response]]=1, "Aceitou", "Não aceitou")</f>
        <v>Não aceitou</v>
      </c>
      <c r="AY1999" s="55" t="str">
        <f>Tabela3[[#This Row],[Faixa Recência]] &amp; " | " &amp; Tabela3[[#This Row],[Faixa Gasto]] &amp; " | " &amp; Tabela3[[#This Row],[Faixa ticket médio]]</f>
        <v>16-30 dias | R$ 1001-1500 | +R$ 50</v>
      </c>
      <c r="AZ19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1999" s="36"/>
    </row>
    <row r="2000" spans="1:54" x14ac:dyDescent="0.25">
      <c r="A2000" s="61">
        <v>1999</v>
      </c>
      <c r="B2000" s="37">
        <v>71322</v>
      </c>
      <c r="C2000" s="34">
        <v>0</v>
      </c>
      <c r="D2000" s="34">
        <v>1</v>
      </c>
      <c r="E2000" s="34">
        <v>57</v>
      </c>
      <c r="F2000" s="58" t="str">
        <f>IF('Base tratada'!$E2000&lt;=15,"0-15 dias",
IF('Base tratada'!$E2000&lt;=30, "16-30 dias",
IF('Base tratada'!$E2000&lt;=45, "31-45 dias",
IF('Base tratada'!$E2000&lt;=60, "46-60 dias",
IF('Base tratada'!$E2000&lt;=75, "61-75 dias", "76-99 dias")))))</f>
        <v>46-60 dias</v>
      </c>
      <c r="G2000" s="38">
        <v>55</v>
      </c>
      <c r="H2000" s="60" t="str">
        <f>IF('Base tratada'!$G2000&lt;=29,"24–29",
IF('Base tratada'!$G2000&lt;=39,"30–39",
IF('Base tratada'!$G2000&lt;=49,"40–49",
IF('Base tratada'!$G2000&lt;=59,"50–59",
IF('Base tratada'!$G2000&lt;=69,"60–69",
"70–80")))))</f>
        <v>50–59</v>
      </c>
      <c r="I2000" s="34">
        <v>2657</v>
      </c>
      <c r="J2000" s="58" t="str">
        <f>IF('Base tratada'!$K2000=1,"Divorciado",
IF('Base tratada'!$L2000=1,"Casado",
IF('Base tratada'!$M2000=1, "Solteiro",
IF('Base tratada'!$N2000=1,"Juntos",
"Viúvo"))))</f>
        <v>Casado</v>
      </c>
      <c r="K2000" s="34">
        <v>0</v>
      </c>
      <c r="L2000" s="34">
        <v>1</v>
      </c>
      <c r="M2000" s="34">
        <v>0</v>
      </c>
      <c r="N2000" s="34">
        <v>0</v>
      </c>
      <c r="O2000" s="34">
        <v>0</v>
      </c>
      <c r="P2000" s="34">
        <v>0</v>
      </c>
      <c r="Q2000" s="34">
        <v>0</v>
      </c>
      <c r="R2000" s="34">
        <v>0</v>
      </c>
      <c r="S2000" s="34">
        <v>0</v>
      </c>
      <c r="T2000" s="34">
        <v>1</v>
      </c>
      <c r="U2000" s="35">
        <v>753</v>
      </c>
      <c r="V2000" s="35">
        <v>43</v>
      </c>
      <c r="W2000" s="35">
        <v>226</v>
      </c>
      <c r="X2000" s="35">
        <v>69</v>
      </c>
      <c r="Y2000" s="35">
        <v>10</v>
      </c>
      <c r="Z2000" s="35">
        <v>204</v>
      </c>
      <c r="AA2000" s="34">
        <v>2</v>
      </c>
      <c r="AB2000" s="34">
        <v>4</v>
      </c>
      <c r="AC2000" s="34">
        <v>8</v>
      </c>
      <c r="AD2000" s="34">
        <v>5</v>
      </c>
      <c r="AE2000" s="34">
        <v>13</v>
      </c>
      <c r="AF2000" s="58">
        <f>'Base tratada'!$AC2000+'Base tratada'!$AD2000+'Base tratada'!$AE2000</f>
        <v>26</v>
      </c>
      <c r="AG20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00" s="58" t="str">
        <f>IF('Base tratada'!$AC2000&gt;=MAX('Base tratada'!$AD2000,'Base tratada'!$AE2000),"Web",
IF('Base tratada'!$AD2000&gt;='Base tratada'!$AE2000,"Catalog",
"Store"))</f>
        <v>Store</v>
      </c>
      <c r="AI2000" s="59">
        <f>IF('Base tratada'!$AF2000=0,"0",'Base tratada'!$AK2000/'Base tratada'!$AF2000)</f>
        <v>42.346153846153847</v>
      </c>
      <c r="AJ2000" s="59" t="str">
        <f>IF('Base tratada'!$AI2000=0,"R$ 0",
IF('Base tratada'!$AI2000&lt;=25,"R$ 1–25",
IF('Base tratada'!$AI2000&lt;=50,"R$ 26–50",
"+R$ 50")))</f>
        <v>R$ 26–50</v>
      </c>
      <c r="AK2000" s="35">
        <v>1101</v>
      </c>
      <c r="AL2000" s="58" t="str">
        <f>IF('Base tratada'!$AK2000&lt;=100,"R$ 0-100",
IF('Base tratada'!$AK2000&lt;=500,"R$ 101-500",
IF('Base tratada'!$AK2000&lt;=1000,"R$ 501-1000",
IF('Base tratada'!$AK2000&lt;=1500,"R$ 1001-1500",
"+R$ 1500"))))</f>
        <v>R$ 1001-1500</v>
      </c>
      <c r="AM2000" s="34">
        <v>0</v>
      </c>
      <c r="AN2000" s="34">
        <v>0</v>
      </c>
      <c r="AO2000" s="34">
        <v>0</v>
      </c>
      <c r="AP2000" s="34">
        <v>0</v>
      </c>
      <c r="AQ2000" s="34">
        <v>0</v>
      </c>
      <c r="AR2000" s="34">
        <v>0</v>
      </c>
      <c r="AS2000" s="34">
        <v>0</v>
      </c>
      <c r="AT2000" s="34">
        <v>3</v>
      </c>
      <c r="AU2000" s="34">
        <v>11</v>
      </c>
      <c r="AV2000" s="52">
        <v>897</v>
      </c>
      <c r="AW2000" s="57">
        <v>0</v>
      </c>
      <c r="AX2000" s="58" t="str">
        <f>IF(Tabela3[[#This Row],[Response]]=1, "Aceitou", "Não aceitou")</f>
        <v>Não aceitou</v>
      </c>
      <c r="AY2000" s="55" t="str">
        <f>Tabela3[[#This Row],[Faixa Recência]] &amp; " | " &amp; Tabela3[[#This Row],[Faixa Gasto]] &amp; " | " &amp; Tabela3[[#This Row],[Faixa ticket médio]]</f>
        <v>46-60 dias | R$ 1001-1500 | R$ 26–50</v>
      </c>
      <c r="AZ20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0" s="36"/>
    </row>
    <row r="2001" spans="1:54" x14ac:dyDescent="0.25">
      <c r="A2001" s="61">
        <v>2000</v>
      </c>
      <c r="B2001" s="37">
        <v>32765</v>
      </c>
      <c r="C2001" s="34">
        <v>1</v>
      </c>
      <c r="D2001" s="34">
        <v>0</v>
      </c>
      <c r="E2001" s="34">
        <v>49</v>
      </c>
      <c r="F2001" s="58" t="str">
        <f>IF('Base tratada'!$E2001&lt;=15,"0-15 dias",
IF('Base tratada'!$E2001&lt;=30, "16-30 dias",
IF('Base tratada'!$E2001&lt;=45, "31-45 dias",
IF('Base tratada'!$E2001&lt;=60, "46-60 dias",
IF('Base tratada'!$E2001&lt;=75, "61-75 dias", "76-99 dias")))))</f>
        <v>46-60 dias</v>
      </c>
      <c r="G2001" s="38">
        <v>41</v>
      </c>
      <c r="H2001" s="60" t="str">
        <f>IF('Base tratada'!$G2001&lt;=29,"24–29",
IF('Base tratada'!$G2001&lt;=39,"30–39",
IF('Base tratada'!$G2001&lt;=49,"40–49",
IF('Base tratada'!$G2001&lt;=59,"50–59",
IF('Base tratada'!$G2001&lt;=69,"60–69",
"70–80")))))</f>
        <v>40–49</v>
      </c>
      <c r="I2001" s="34">
        <v>2285</v>
      </c>
      <c r="J2001" s="58" t="str">
        <f>IF('Base tratada'!$K2001=1,"Divorciado",
IF('Base tratada'!$L2001=1,"Casado",
IF('Base tratada'!$M2001=1, "Solteiro",
IF('Base tratada'!$N2001=1,"Juntos",
"Viúvo"))))</f>
        <v>Casado</v>
      </c>
      <c r="K2001" s="34">
        <v>0</v>
      </c>
      <c r="L2001" s="34">
        <v>1</v>
      </c>
      <c r="M2001" s="34">
        <v>0</v>
      </c>
      <c r="N2001" s="34">
        <v>0</v>
      </c>
      <c r="O2001" s="34">
        <v>0</v>
      </c>
      <c r="P2001" s="34">
        <v>0</v>
      </c>
      <c r="Q2001" s="34">
        <v>0</v>
      </c>
      <c r="R2001" s="34">
        <v>0</v>
      </c>
      <c r="S2001" s="34">
        <v>1</v>
      </c>
      <c r="T2001" s="34">
        <v>0</v>
      </c>
      <c r="U2001" s="35">
        <v>13</v>
      </c>
      <c r="V2001" s="35">
        <v>3</v>
      </c>
      <c r="W2001" s="35">
        <v>17</v>
      </c>
      <c r="X2001" s="35">
        <v>7</v>
      </c>
      <c r="Y2001" s="35">
        <v>3</v>
      </c>
      <c r="Z2001" s="35">
        <v>3</v>
      </c>
      <c r="AA2001" s="34">
        <v>2</v>
      </c>
      <c r="AB2001" s="34">
        <v>5</v>
      </c>
      <c r="AC2001" s="34">
        <v>2</v>
      </c>
      <c r="AD2001" s="34">
        <v>0</v>
      </c>
      <c r="AE2001" s="34">
        <v>4</v>
      </c>
      <c r="AF2001" s="58">
        <f>'Base tratada'!$AC2001+'Base tratada'!$AD2001+'Base tratada'!$AE2001</f>
        <v>6</v>
      </c>
      <c r="AG20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01" s="58" t="str">
        <f>IF('Base tratada'!$AC2001&gt;=MAX('Base tratada'!$AD2001,'Base tratada'!$AE2001),"Web",
IF('Base tratada'!$AD2001&gt;='Base tratada'!$AE2001,"Catalog",
"Store"))</f>
        <v>Store</v>
      </c>
      <c r="AI2001" s="59">
        <f>IF('Base tratada'!$AF2001=0,"0",'Base tratada'!$AK2001/'Base tratada'!$AF2001)</f>
        <v>7.166666666666667</v>
      </c>
      <c r="AJ2001" s="59" t="str">
        <f>IF('Base tratada'!$AI2001=0,"R$ 0",
IF('Base tratada'!$AI2001&lt;=25,"R$ 1–25",
IF('Base tratada'!$AI2001&lt;=50,"R$ 26–50",
"+R$ 50")))</f>
        <v>R$ 1–25</v>
      </c>
      <c r="AK2001" s="35">
        <v>43</v>
      </c>
      <c r="AL2001" s="58" t="str">
        <f>IF('Base tratada'!$AK2001&lt;=100,"R$ 0-100",
IF('Base tratada'!$AK2001&lt;=500,"R$ 101-500",
IF('Base tratada'!$AK2001&lt;=1000,"R$ 501-1000",
IF('Base tratada'!$AK2001&lt;=1500,"R$ 1001-1500",
"+R$ 1500"))))</f>
        <v>R$ 0-100</v>
      </c>
      <c r="AM2001" s="34">
        <v>0</v>
      </c>
      <c r="AN2001" s="34">
        <v>0</v>
      </c>
      <c r="AO2001" s="34">
        <v>0</v>
      </c>
      <c r="AP2001" s="34">
        <v>0</v>
      </c>
      <c r="AQ2001" s="34">
        <v>0</v>
      </c>
      <c r="AR2001" s="34">
        <v>0</v>
      </c>
      <c r="AS2001" s="34">
        <v>0</v>
      </c>
      <c r="AT2001" s="34">
        <v>3</v>
      </c>
      <c r="AU2001" s="34">
        <v>11</v>
      </c>
      <c r="AV2001" s="52">
        <v>40</v>
      </c>
      <c r="AW2001" s="57">
        <v>0</v>
      </c>
      <c r="AX2001" s="58" t="str">
        <f>IF(Tabela3[[#This Row],[Response]]=1, "Aceitou", "Não aceitou")</f>
        <v>Não aceitou</v>
      </c>
      <c r="AY2001" s="55" t="str">
        <f>Tabela3[[#This Row],[Faixa Recência]] &amp; " | " &amp; Tabela3[[#This Row],[Faixa Gasto]] &amp; " | " &amp; Tabela3[[#This Row],[Faixa ticket médio]]</f>
        <v>46-60 dias | R$ 0-100 | R$ 1–25</v>
      </c>
      <c r="AZ20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1" s="36"/>
    </row>
    <row r="2002" spans="1:54" x14ac:dyDescent="0.25">
      <c r="A2002" s="61">
        <v>2001</v>
      </c>
      <c r="B2002" s="37">
        <v>29672</v>
      </c>
      <c r="C2002" s="34">
        <v>1</v>
      </c>
      <c r="D2002" s="34">
        <v>1</v>
      </c>
      <c r="E2002" s="34">
        <v>6</v>
      </c>
      <c r="F2002" s="58" t="str">
        <f>IF('Base tratada'!$E2002&lt;=15,"0-15 dias",
IF('Base tratada'!$E2002&lt;=30, "16-30 dias",
IF('Base tratada'!$E2002&lt;=45, "31-45 dias",
IF('Base tratada'!$E2002&lt;=60, "46-60 dias",
IF('Base tratada'!$E2002&lt;=75, "61-75 dias", "76-99 dias")))))</f>
        <v>0-15 dias</v>
      </c>
      <c r="G2002" s="38">
        <v>55</v>
      </c>
      <c r="H2002" s="60" t="str">
        <f>IF('Base tratada'!$G2002&lt;=29,"24–29",
IF('Base tratada'!$G2002&lt;=39,"30–39",
IF('Base tratada'!$G2002&lt;=49,"40–49",
IF('Base tratada'!$G2002&lt;=59,"50–59",
IF('Base tratada'!$G2002&lt;=69,"60–69",
"70–80")))))</f>
        <v>50–59</v>
      </c>
      <c r="I2002" s="34">
        <v>2633</v>
      </c>
      <c r="J2002" s="58" t="str">
        <f>IF('Base tratada'!$K2002=1,"Divorciado",
IF('Base tratada'!$L2002=1,"Casado",
IF('Base tratada'!$M2002=1, "Solteiro",
IF('Base tratada'!$N2002=1,"Juntos",
"Viúvo"))))</f>
        <v>Juntos</v>
      </c>
      <c r="K2002" s="34">
        <v>0</v>
      </c>
      <c r="L2002" s="34">
        <v>0</v>
      </c>
      <c r="M2002" s="34">
        <v>0</v>
      </c>
      <c r="N2002" s="34">
        <v>1</v>
      </c>
      <c r="O2002" s="34">
        <v>0</v>
      </c>
      <c r="P2002" s="34">
        <v>0</v>
      </c>
      <c r="Q2002" s="34">
        <v>0</v>
      </c>
      <c r="R2002" s="34">
        <v>1</v>
      </c>
      <c r="S2002" s="34">
        <v>0</v>
      </c>
      <c r="T2002" s="34">
        <v>0</v>
      </c>
      <c r="U2002" s="35">
        <v>9</v>
      </c>
      <c r="V2002" s="35">
        <v>1</v>
      </c>
      <c r="W2002" s="35">
        <v>3</v>
      </c>
      <c r="X2002" s="35">
        <v>0</v>
      </c>
      <c r="Y2002" s="35">
        <v>4</v>
      </c>
      <c r="Z2002" s="35">
        <v>8</v>
      </c>
      <c r="AA2002" s="34">
        <v>1</v>
      </c>
      <c r="AB2002" s="34">
        <v>6</v>
      </c>
      <c r="AC2002" s="34">
        <v>0</v>
      </c>
      <c r="AD2002" s="34">
        <v>0</v>
      </c>
      <c r="AE2002" s="34">
        <v>3</v>
      </c>
      <c r="AF2002" s="58">
        <f>'Base tratada'!$AC2002+'Base tratada'!$AD2002+'Base tratada'!$AE2002</f>
        <v>3</v>
      </c>
      <c r="AG20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02" s="58" t="str">
        <f>IF('Base tratada'!$AC2002&gt;=MAX('Base tratada'!$AD2002,'Base tratada'!$AE2002),"Web",
IF('Base tratada'!$AD2002&gt;='Base tratada'!$AE2002,"Catalog",
"Store"))</f>
        <v>Store</v>
      </c>
      <c r="AI2002" s="59">
        <f>IF('Base tratada'!$AF2002=0,"0",'Base tratada'!$AK2002/'Base tratada'!$AF2002)</f>
        <v>5.666666666666667</v>
      </c>
      <c r="AJ2002" s="59" t="str">
        <f>IF('Base tratada'!$AI2002=0,"R$ 0",
IF('Base tratada'!$AI2002&lt;=25,"R$ 1–25",
IF('Base tratada'!$AI2002&lt;=50,"R$ 26–50",
"+R$ 50")))</f>
        <v>R$ 1–25</v>
      </c>
      <c r="AK2002" s="35">
        <v>17</v>
      </c>
      <c r="AL2002" s="58" t="str">
        <f>IF('Base tratada'!$AK2002&lt;=100,"R$ 0-100",
IF('Base tratada'!$AK2002&lt;=500,"R$ 101-500",
IF('Base tratada'!$AK2002&lt;=1000,"R$ 501-1000",
IF('Base tratada'!$AK2002&lt;=1500,"R$ 1001-1500",
"+R$ 1500"))))</f>
        <v>R$ 0-100</v>
      </c>
      <c r="AM2002" s="34">
        <v>0</v>
      </c>
      <c r="AN2002" s="34">
        <v>0</v>
      </c>
      <c r="AO2002" s="34">
        <v>0</v>
      </c>
      <c r="AP2002" s="34">
        <v>0</v>
      </c>
      <c r="AQ2002" s="34">
        <v>0</v>
      </c>
      <c r="AR2002" s="34">
        <v>0</v>
      </c>
      <c r="AS2002" s="34">
        <v>0</v>
      </c>
      <c r="AT2002" s="34">
        <v>3</v>
      </c>
      <c r="AU2002" s="34">
        <v>11</v>
      </c>
      <c r="AV2002" s="52">
        <v>9</v>
      </c>
      <c r="AW2002" s="57">
        <v>0</v>
      </c>
      <c r="AX2002" s="58" t="str">
        <f>IF(Tabela3[[#This Row],[Response]]=1, "Aceitou", "Não aceitou")</f>
        <v>Não aceitou</v>
      </c>
      <c r="AY2002" s="55" t="str">
        <f>Tabela3[[#This Row],[Faixa Recência]] &amp; " | " &amp; Tabela3[[#This Row],[Faixa Gasto]] &amp; " | " &amp; Tabela3[[#This Row],[Faixa ticket médio]]</f>
        <v>0-15 dias | R$ 0-100 | R$ 1–25</v>
      </c>
      <c r="AZ20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2" s="36"/>
    </row>
    <row r="2003" spans="1:54" x14ac:dyDescent="0.25">
      <c r="A2003" s="61">
        <v>2002</v>
      </c>
      <c r="B2003" s="37">
        <v>23272</v>
      </c>
      <c r="C2003" s="34">
        <v>0</v>
      </c>
      <c r="D2003" s="34">
        <v>0</v>
      </c>
      <c r="E2003" s="34">
        <v>29</v>
      </c>
      <c r="F2003" s="58" t="str">
        <f>IF('Base tratada'!$E2003&lt;=15,"0-15 dias",
IF('Base tratada'!$E2003&lt;=30, "16-30 dias",
IF('Base tratada'!$E2003&lt;=45, "31-45 dias",
IF('Base tratada'!$E2003&lt;=60, "46-60 dias",
IF('Base tratada'!$E2003&lt;=75, "61-75 dias", "76-99 dias")))))</f>
        <v>16-30 dias</v>
      </c>
      <c r="G2003" s="38">
        <v>67</v>
      </c>
      <c r="H2003" s="60" t="str">
        <f>IF('Base tratada'!$G2003&lt;=29,"24–29",
IF('Base tratada'!$G2003&lt;=39,"30–39",
IF('Base tratada'!$G2003&lt;=49,"40–49",
IF('Base tratada'!$G2003&lt;=59,"50–59",
IF('Base tratada'!$G2003&lt;=69,"60–69",
"70–80")))))</f>
        <v>60–69</v>
      </c>
      <c r="I2003" s="34">
        <v>2414</v>
      </c>
      <c r="J2003" s="58" t="str">
        <f>IF('Base tratada'!$K2003=1,"Divorciado",
IF('Base tratada'!$L2003=1,"Casado",
IF('Base tratada'!$M2003=1, "Solteiro",
IF('Base tratada'!$N2003=1,"Juntos",
"Viúvo"))))</f>
        <v>Divorciado</v>
      </c>
      <c r="K2003" s="34">
        <v>1</v>
      </c>
      <c r="L2003" s="34">
        <v>0</v>
      </c>
      <c r="M2003" s="34">
        <v>0</v>
      </c>
      <c r="N2003" s="34">
        <v>0</v>
      </c>
      <c r="O2003" s="34">
        <v>0</v>
      </c>
      <c r="P2003" s="34">
        <v>0</v>
      </c>
      <c r="Q2003" s="34">
        <v>0</v>
      </c>
      <c r="R2003" s="34">
        <v>1</v>
      </c>
      <c r="S2003" s="34">
        <v>0</v>
      </c>
      <c r="T2003" s="34">
        <v>0</v>
      </c>
      <c r="U2003" s="35">
        <v>19</v>
      </c>
      <c r="V2003" s="35">
        <v>3</v>
      </c>
      <c r="W2003" s="35">
        <v>6</v>
      </c>
      <c r="X2003" s="35">
        <v>4</v>
      </c>
      <c r="Y2003" s="35">
        <v>2</v>
      </c>
      <c r="Z2003" s="35">
        <v>12</v>
      </c>
      <c r="AA2003" s="34">
        <v>1</v>
      </c>
      <c r="AB2003" s="34">
        <v>4</v>
      </c>
      <c r="AC2003" s="34">
        <v>1</v>
      </c>
      <c r="AD2003" s="34">
        <v>0</v>
      </c>
      <c r="AE2003" s="34">
        <v>3</v>
      </c>
      <c r="AF2003" s="58">
        <f>'Base tratada'!$AC2003+'Base tratada'!$AD2003+'Base tratada'!$AE2003</f>
        <v>4</v>
      </c>
      <c r="AG20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03" s="58" t="str">
        <f>IF('Base tratada'!$AC2003&gt;=MAX('Base tratada'!$AD2003,'Base tratada'!$AE2003),"Web",
IF('Base tratada'!$AD2003&gt;='Base tratada'!$AE2003,"Catalog",
"Store"))</f>
        <v>Store</v>
      </c>
      <c r="AI2003" s="59">
        <f>IF('Base tratada'!$AF2003=0,"0",'Base tratada'!$AK2003/'Base tratada'!$AF2003)</f>
        <v>8.5</v>
      </c>
      <c r="AJ2003" s="59" t="str">
        <f>IF('Base tratada'!$AI2003=0,"R$ 0",
IF('Base tratada'!$AI2003&lt;=25,"R$ 1–25",
IF('Base tratada'!$AI2003&lt;=50,"R$ 26–50",
"+R$ 50")))</f>
        <v>R$ 1–25</v>
      </c>
      <c r="AK2003" s="35">
        <v>34</v>
      </c>
      <c r="AL2003" s="58" t="str">
        <f>IF('Base tratada'!$AK2003&lt;=100,"R$ 0-100",
IF('Base tratada'!$AK2003&lt;=500,"R$ 101-500",
IF('Base tratada'!$AK2003&lt;=1000,"R$ 501-1000",
IF('Base tratada'!$AK2003&lt;=1500,"R$ 1001-1500",
"+R$ 1500"))))</f>
        <v>R$ 0-100</v>
      </c>
      <c r="AM2003" s="34">
        <v>0</v>
      </c>
      <c r="AN2003" s="34">
        <v>0</v>
      </c>
      <c r="AO2003" s="34">
        <v>0</v>
      </c>
      <c r="AP2003" s="34">
        <v>0</v>
      </c>
      <c r="AQ2003" s="34">
        <v>0</v>
      </c>
      <c r="AR2003" s="34">
        <v>0</v>
      </c>
      <c r="AS2003" s="34">
        <v>0</v>
      </c>
      <c r="AT2003" s="34">
        <v>3</v>
      </c>
      <c r="AU2003" s="34">
        <v>11</v>
      </c>
      <c r="AV2003" s="52">
        <v>22</v>
      </c>
      <c r="AW2003" s="57">
        <v>0</v>
      </c>
      <c r="AX2003" s="58" t="str">
        <f>IF(Tabela3[[#This Row],[Response]]=1, "Aceitou", "Não aceitou")</f>
        <v>Não aceitou</v>
      </c>
      <c r="AY2003" s="55" t="str">
        <f>Tabela3[[#This Row],[Faixa Recência]] &amp; " | " &amp; Tabela3[[#This Row],[Faixa Gasto]] &amp; " | " &amp; Tabela3[[#This Row],[Faixa ticket médio]]</f>
        <v>16-30 dias | R$ 0-100 | R$ 1–25</v>
      </c>
      <c r="AZ20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3" s="36"/>
    </row>
    <row r="2004" spans="1:54" x14ac:dyDescent="0.25">
      <c r="A2004" s="61">
        <v>2003</v>
      </c>
      <c r="B2004" s="37">
        <v>49912</v>
      </c>
      <c r="C2004" s="34">
        <v>0</v>
      </c>
      <c r="D2004" s="34">
        <v>1</v>
      </c>
      <c r="E2004" s="34">
        <v>5</v>
      </c>
      <c r="F2004" s="58" t="str">
        <f>IF('Base tratada'!$E2004&lt;=15,"0-15 dias",
IF('Base tratada'!$E2004&lt;=30, "16-30 dias",
IF('Base tratada'!$E2004&lt;=45, "31-45 dias",
IF('Base tratada'!$E2004&lt;=60, "46-60 dias",
IF('Base tratada'!$E2004&lt;=75, "61-75 dias", "76-99 dias")))))</f>
        <v>0-15 dias</v>
      </c>
      <c r="G2004" s="38">
        <v>71</v>
      </c>
      <c r="H2004" s="60" t="str">
        <f>IF('Base tratada'!$G2004&lt;=29,"24–29",
IF('Base tratada'!$G2004&lt;=39,"30–39",
IF('Base tratada'!$G2004&lt;=49,"40–49",
IF('Base tratada'!$G2004&lt;=59,"50–59",
IF('Base tratada'!$G2004&lt;=69,"60–69",
"70–80")))))</f>
        <v>70–80</v>
      </c>
      <c r="I2004" s="34">
        <v>2819</v>
      </c>
      <c r="J2004" s="58" t="str">
        <f>IF('Base tratada'!$K2004=1,"Divorciado",
IF('Base tratada'!$L2004=1,"Casado",
IF('Base tratada'!$M2004=1, "Solteiro",
IF('Base tratada'!$N2004=1,"Juntos",
"Viúvo"))))</f>
        <v>Juntos</v>
      </c>
      <c r="K2004" s="34">
        <v>0</v>
      </c>
      <c r="L2004" s="34">
        <v>0</v>
      </c>
      <c r="M2004" s="34">
        <v>0</v>
      </c>
      <c r="N2004" s="34">
        <v>1</v>
      </c>
      <c r="O2004" s="34">
        <v>0</v>
      </c>
      <c r="P2004" s="34">
        <v>0</v>
      </c>
      <c r="Q2004" s="34">
        <v>0</v>
      </c>
      <c r="R2004" s="34">
        <v>0</v>
      </c>
      <c r="S2004" s="34">
        <v>1</v>
      </c>
      <c r="T2004" s="34">
        <v>0</v>
      </c>
      <c r="U2004" s="35">
        <v>520</v>
      </c>
      <c r="V2004" s="35">
        <v>8</v>
      </c>
      <c r="W2004" s="35">
        <v>223</v>
      </c>
      <c r="X2004" s="35">
        <v>32</v>
      </c>
      <c r="Y2004" s="35">
        <v>49</v>
      </c>
      <c r="Z2004" s="35">
        <v>42</v>
      </c>
      <c r="AA2004" s="34">
        <v>4</v>
      </c>
      <c r="AB2004" s="34">
        <v>8</v>
      </c>
      <c r="AC2004" s="34">
        <v>10</v>
      </c>
      <c r="AD2004" s="34">
        <v>5</v>
      </c>
      <c r="AE2004" s="34">
        <v>7</v>
      </c>
      <c r="AF2004" s="58">
        <f>'Base tratada'!$AC2004+'Base tratada'!$AD2004+'Base tratada'!$AE2004</f>
        <v>22</v>
      </c>
      <c r="AG20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04" s="58" t="str">
        <f>IF('Base tratada'!$AC2004&gt;=MAX('Base tratada'!$AD2004,'Base tratada'!$AE2004),"Web",
IF('Base tratada'!$AD2004&gt;='Base tratada'!$AE2004,"Catalog",
"Store"))</f>
        <v>Web</v>
      </c>
      <c r="AI2004" s="59">
        <f>IF('Base tratada'!$AF2004=0,"0",'Base tratada'!$AK2004/'Base tratada'!$AF2004)</f>
        <v>37.81818181818182</v>
      </c>
      <c r="AJ2004" s="59" t="str">
        <f>IF('Base tratada'!$AI2004=0,"R$ 0",
IF('Base tratada'!$AI2004&lt;=25,"R$ 1–25",
IF('Base tratada'!$AI2004&lt;=50,"R$ 26–50",
"+R$ 50")))</f>
        <v>R$ 26–50</v>
      </c>
      <c r="AK2004" s="35">
        <v>832</v>
      </c>
      <c r="AL2004" s="58" t="str">
        <f>IF('Base tratada'!$AK2004&lt;=100,"R$ 0-100",
IF('Base tratada'!$AK2004&lt;=500,"R$ 101-500",
IF('Base tratada'!$AK2004&lt;=1000,"R$ 501-1000",
IF('Base tratada'!$AK2004&lt;=1500,"R$ 1001-1500",
"+R$ 1500"))))</f>
        <v>R$ 501-1000</v>
      </c>
      <c r="AM2004" s="34">
        <v>0</v>
      </c>
      <c r="AN2004" s="34">
        <v>0</v>
      </c>
      <c r="AO2004" s="34">
        <v>1</v>
      </c>
      <c r="AP2004" s="34">
        <v>0</v>
      </c>
      <c r="AQ2004" s="34">
        <v>0</v>
      </c>
      <c r="AR2004" s="34">
        <v>1</v>
      </c>
      <c r="AS2004" s="34">
        <v>0</v>
      </c>
      <c r="AT2004" s="34">
        <v>3</v>
      </c>
      <c r="AU2004" s="34">
        <v>11</v>
      </c>
      <c r="AV2004" s="52">
        <v>790</v>
      </c>
      <c r="AW2004" s="57">
        <v>1</v>
      </c>
      <c r="AX2004" s="58" t="str">
        <f>IF(Tabela3[[#This Row],[Response]]=1, "Aceitou", "Não aceitou")</f>
        <v>Aceitou</v>
      </c>
      <c r="AY2004" s="55" t="str">
        <f>Tabela3[[#This Row],[Faixa Recência]] &amp; " | " &amp; Tabela3[[#This Row],[Faixa Gasto]] &amp; " | " &amp; Tabela3[[#This Row],[Faixa ticket médio]]</f>
        <v>0-15 dias | R$ 501-1000 | R$ 26–50</v>
      </c>
      <c r="AZ20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4" s="36"/>
    </row>
    <row r="2005" spans="1:54" x14ac:dyDescent="0.25">
      <c r="A2005" s="61">
        <v>2004</v>
      </c>
      <c r="B2005" s="37">
        <v>7500</v>
      </c>
      <c r="C2005" s="34">
        <v>1</v>
      </c>
      <c r="D2005" s="34">
        <v>0</v>
      </c>
      <c r="E2005" s="34">
        <v>98</v>
      </c>
      <c r="F2005" s="58" t="str">
        <f>IF('Base tratada'!$E2005&lt;=15,"0-15 dias",
IF('Base tratada'!$E2005&lt;=30, "16-30 dias",
IF('Base tratada'!$E2005&lt;=45, "31-45 dias",
IF('Base tratada'!$E2005&lt;=60, "46-60 dias",
IF('Base tratada'!$E2005&lt;=75, "61-75 dias", "76-99 dias")))))</f>
        <v>76-99 dias</v>
      </c>
      <c r="G2005" s="38">
        <v>35</v>
      </c>
      <c r="H2005" s="60" t="str">
        <f>IF('Base tratada'!$G2005&lt;=29,"24–29",
IF('Base tratada'!$G2005&lt;=39,"30–39",
IF('Base tratada'!$G2005&lt;=49,"40–49",
IF('Base tratada'!$G2005&lt;=59,"50–59",
IF('Base tratada'!$G2005&lt;=69,"60–69",
"70–80")))))</f>
        <v>30–39</v>
      </c>
      <c r="I2005" s="34">
        <v>2856</v>
      </c>
      <c r="J2005" s="58" t="str">
        <f>IF('Base tratada'!$K2005=1,"Divorciado",
IF('Base tratada'!$L2005=1,"Casado",
IF('Base tratada'!$M2005=1, "Solteiro",
IF('Base tratada'!$N2005=1,"Juntos",
"Viúvo"))))</f>
        <v>Juntos</v>
      </c>
      <c r="K2005" s="34">
        <v>0</v>
      </c>
      <c r="L2005" s="34">
        <v>0</v>
      </c>
      <c r="M2005" s="34">
        <v>0</v>
      </c>
      <c r="N2005" s="34">
        <v>1</v>
      </c>
      <c r="O2005" s="34">
        <v>0</v>
      </c>
      <c r="P2005" s="34">
        <v>1</v>
      </c>
      <c r="Q2005" s="34">
        <v>0</v>
      </c>
      <c r="R2005" s="34">
        <v>0</v>
      </c>
      <c r="S2005" s="34">
        <v>0</v>
      </c>
      <c r="T2005" s="34">
        <v>0</v>
      </c>
      <c r="U2005" s="35">
        <v>5</v>
      </c>
      <c r="V2005" s="35">
        <v>17</v>
      </c>
      <c r="W2005" s="35">
        <v>17</v>
      </c>
      <c r="X2005" s="35">
        <v>13</v>
      </c>
      <c r="Y2005" s="35">
        <v>14</v>
      </c>
      <c r="Z2005" s="35">
        <v>34</v>
      </c>
      <c r="AA2005" s="34">
        <v>4</v>
      </c>
      <c r="AB2005" s="34">
        <v>9</v>
      </c>
      <c r="AC2005" s="34">
        <v>2</v>
      </c>
      <c r="AD2005" s="34">
        <v>1</v>
      </c>
      <c r="AE2005" s="34">
        <v>3</v>
      </c>
      <c r="AF2005" s="58">
        <f>'Base tratada'!$AC2005+'Base tratada'!$AD2005+'Base tratada'!$AE2005</f>
        <v>6</v>
      </c>
      <c r="AG20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05" s="58" t="str">
        <f>IF('Base tratada'!$AC2005&gt;=MAX('Base tratada'!$AD2005,'Base tratada'!$AE2005),"Web",
IF('Base tratada'!$AD2005&gt;='Base tratada'!$AE2005,"Catalog",
"Store"))</f>
        <v>Store</v>
      </c>
      <c r="AI2005" s="59">
        <f>IF('Base tratada'!$AF2005=0,"0",'Base tratada'!$AK2005/'Base tratada'!$AF2005)</f>
        <v>11</v>
      </c>
      <c r="AJ2005" s="59" t="str">
        <f>IF('Base tratada'!$AI2005=0,"R$ 0",
IF('Base tratada'!$AI2005&lt;=25,"R$ 1–25",
IF('Base tratada'!$AI2005&lt;=50,"R$ 26–50",
"+R$ 50")))</f>
        <v>R$ 1–25</v>
      </c>
      <c r="AK2005" s="35">
        <v>66</v>
      </c>
      <c r="AL2005" s="58" t="str">
        <f>IF('Base tratada'!$AK2005&lt;=100,"R$ 0-100",
IF('Base tratada'!$AK2005&lt;=500,"R$ 101-500",
IF('Base tratada'!$AK2005&lt;=1000,"R$ 501-1000",
IF('Base tratada'!$AK2005&lt;=1500,"R$ 1001-1500",
"+R$ 1500"))))</f>
        <v>R$ 0-100</v>
      </c>
      <c r="AM2005" s="34">
        <v>0</v>
      </c>
      <c r="AN2005" s="34">
        <v>0</v>
      </c>
      <c r="AO2005" s="34">
        <v>0</v>
      </c>
      <c r="AP2005" s="34">
        <v>0</v>
      </c>
      <c r="AQ2005" s="34">
        <v>0</v>
      </c>
      <c r="AR2005" s="34">
        <v>0</v>
      </c>
      <c r="AS2005" s="34">
        <v>0</v>
      </c>
      <c r="AT2005" s="34">
        <v>3</v>
      </c>
      <c r="AU2005" s="34">
        <v>11</v>
      </c>
      <c r="AV2005" s="52">
        <v>32</v>
      </c>
      <c r="AW2005" s="57">
        <v>0</v>
      </c>
      <c r="AX2005" s="58" t="str">
        <f>IF(Tabela3[[#This Row],[Response]]=1, "Aceitou", "Não aceitou")</f>
        <v>Não aceitou</v>
      </c>
      <c r="AY2005" s="55" t="str">
        <f>Tabela3[[#This Row],[Faixa Recência]] &amp; " | " &amp; Tabela3[[#This Row],[Faixa Gasto]] &amp; " | " &amp; Tabela3[[#This Row],[Faixa ticket médio]]</f>
        <v>76-99 dias | R$ 0-100 | R$ 1–25</v>
      </c>
      <c r="AZ20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5" s="36"/>
    </row>
    <row r="2006" spans="1:54" x14ac:dyDescent="0.25">
      <c r="A2006" s="61">
        <v>2005</v>
      </c>
      <c r="B2006" s="37">
        <v>68117</v>
      </c>
      <c r="C2006" s="34">
        <v>0</v>
      </c>
      <c r="D2006" s="34">
        <v>1</v>
      </c>
      <c r="E2006" s="34">
        <v>80</v>
      </c>
      <c r="F2006" s="58" t="str">
        <f>IF('Base tratada'!$E2006&lt;=15,"0-15 dias",
IF('Base tratada'!$E2006&lt;=30, "16-30 dias",
IF('Base tratada'!$E2006&lt;=45, "31-45 dias",
IF('Base tratada'!$E2006&lt;=60, "46-60 dias",
IF('Base tratada'!$E2006&lt;=75, "61-75 dias", "76-99 dias")))))</f>
        <v>76-99 dias</v>
      </c>
      <c r="G2006" s="38">
        <v>73</v>
      </c>
      <c r="H2006" s="60" t="str">
        <f>IF('Base tratada'!$G2006&lt;=29,"24–29",
IF('Base tratada'!$G2006&lt;=39,"30–39",
IF('Base tratada'!$G2006&lt;=49,"40–49",
IF('Base tratada'!$G2006&lt;=59,"50–59",
IF('Base tratada'!$G2006&lt;=69,"60–69",
"70–80")))))</f>
        <v>70–80</v>
      </c>
      <c r="I2006" s="34">
        <v>2635</v>
      </c>
      <c r="J2006" s="58" t="str">
        <f>IF('Base tratada'!$K2006=1,"Divorciado",
IF('Base tratada'!$L2006=1,"Casado",
IF('Base tratada'!$M2006=1, "Solteiro",
IF('Base tratada'!$N2006=1,"Juntos",
"Viúvo"))))</f>
        <v>Viúvo</v>
      </c>
      <c r="K2006" s="34">
        <v>0</v>
      </c>
      <c r="L2006" s="34">
        <v>0</v>
      </c>
      <c r="M2006" s="34">
        <v>0</v>
      </c>
      <c r="N2006" s="34">
        <v>0</v>
      </c>
      <c r="O2006" s="34">
        <v>1</v>
      </c>
      <c r="P2006" s="34">
        <v>0</v>
      </c>
      <c r="Q2006" s="34">
        <v>0</v>
      </c>
      <c r="R2006" s="34">
        <v>0</v>
      </c>
      <c r="S2006" s="34">
        <v>0</v>
      </c>
      <c r="T2006" s="34">
        <v>1</v>
      </c>
      <c r="U2006" s="35">
        <v>618</v>
      </c>
      <c r="V2006" s="35">
        <v>44</v>
      </c>
      <c r="W2006" s="35">
        <v>215</v>
      </c>
      <c r="X2006" s="35">
        <v>0</v>
      </c>
      <c r="Y2006" s="35">
        <v>17</v>
      </c>
      <c r="Z2006" s="35">
        <v>36</v>
      </c>
      <c r="AA2006" s="34">
        <v>2</v>
      </c>
      <c r="AB2006" s="34">
        <v>6</v>
      </c>
      <c r="AC2006" s="34">
        <v>11</v>
      </c>
      <c r="AD2006" s="34">
        <v>8</v>
      </c>
      <c r="AE2006" s="34">
        <v>4</v>
      </c>
      <c r="AF2006" s="58">
        <f>'Base tratada'!$AC2006+'Base tratada'!$AD2006+'Base tratada'!$AE2006</f>
        <v>23</v>
      </c>
      <c r="AG20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06" s="58" t="str">
        <f>IF('Base tratada'!$AC2006&gt;=MAX('Base tratada'!$AD2006,'Base tratada'!$AE2006),"Web",
IF('Base tratada'!$AD2006&gt;='Base tratada'!$AE2006,"Catalog",
"Store"))</f>
        <v>Web</v>
      </c>
      <c r="AI2006" s="59">
        <f>IF('Base tratada'!$AF2006=0,"0",'Base tratada'!$AK2006/'Base tratada'!$AF2006)</f>
        <v>38.869565217391305</v>
      </c>
      <c r="AJ2006" s="59" t="str">
        <f>IF('Base tratada'!$AI2006=0,"R$ 0",
IF('Base tratada'!$AI2006&lt;=25,"R$ 1–25",
IF('Base tratada'!$AI2006&lt;=50,"R$ 26–50",
"+R$ 50")))</f>
        <v>R$ 26–50</v>
      </c>
      <c r="AK2006" s="35">
        <v>894</v>
      </c>
      <c r="AL2006" s="58" t="str">
        <f>IF('Base tratada'!$AK2006&lt;=100,"R$ 0-100",
IF('Base tratada'!$AK2006&lt;=500,"R$ 101-500",
IF('Base tratada'!$AK2006&lt;=1000,"R$ 501-1000",
IF('Base tratada'!$AK2006&lt;=1500,"R$ 1001-1500",
"+R$ 1500"))))</f>
        <v>R$ 501-1000</v>
      </c>
      <c r="AM2006" s="34">
        <v>0</v>
      </c>
      <c r="AN2006" s="34">
        <v>0</v>
      </c>
      <c r="AO2006" s="34">
        <v>1</v>
      </c>
      <c r="AP2006" s="34">
        <v>0</v>
      </c>
      <c r="AQ2006" s="34">
        <v>0</v>
      </c>
      <c r="AR2006" s="34">
        <v>1</v>
      </c>
      <c r="AS2006" s="34">
        <v>0</v>
      </c>
      <c r="AT2006" s="34">
        <v>3</v>
      </c>
      <c r="AU2006" s="34">
        <v>11</v>
      </c>
      <c r="AV2006" s="52">
        <v>858</v>
      </c>
      <c r="AW2006" s="57">
        <v>1</v>
      </c>
      <c r="AX2006" s="58" t="str">
        <f>IF(Tabela3[[#This Row],[Response]]=1, "Aceitou", "Não aceitou")</f>
        <v>Aceitou</v>
      </c>
      <c r="AY2006" s="55" t="str">
        <f>Tabela3[[#This Row],[Faixa Recência]] &amp; " | " &amp; Tabela3[[#This Row],[Faixa Gasto]] &amp; " | " &amp; Tabela3[[#This Row],[Faixa ticket médio]]</f>
        <v>76-99 dias | R$ 501-1000 | R$ 26–50</v>
      </c>
      <c r="AZ20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6" s="36"/>
    </row>
    <row r="2007" spans="1:54" x14ac:dyDescent="0.25">
      <c r="A2007" s="61">
        <v>2006</v>
      </c>
      <c r="B2007" s="37">
        <v>67225</v>
      </c>
      <c r="C2007" s="34">
        <v>0</v>
      </c>
      <c r="D2007" s="34">
        <v>1</v>
      </c>
      <c r="E2007" s="34">
        <v>4</v>
      </c>
      <c r="F2007" s="58" t="str">
        <f>IF('Base tratada'!$E2007&lt;=15,"0-15 dias",
IF('Base tratada'!$E2007&lt;=30, "16-30 dias",
IF('Base tratada'!$E2007&lt;=45, "31-45 dias",
IF('Base tratada'!$E2007&lt;=60, "46-60 dias",
IF('Base tratada'!$E2007&lt;=75, "61-75 dias", "76-99 dias")))))</f>
        <v>0-15 dias</v>
      </c>
      <c r="G2007" s="38">
        <v>65</v>
      </c>
      <c r="H2007" s="60" t="str">
        <f>IF('Base tratada'!$G2007&lt;=29,"24–29",
IF('Base tratada'!$G2007&lt;=39,"30–39",
IF('Base tratada'!$G2007&lt;=49,"40–49",
IF('Base tratada'!$G2007&lt;=59,"50–59",
IF('Base tratada'!$G2007&lt;=69,"60–69",
"70–80")))))</f>
        <v>60–69</v>
      </c>
      <c r="I2007" s="34">
        <v>2374</v>
      </c>
      <c r="J2007" s="58" t="str">
        <f>IF('Base tratada'!$K2007=1,"Divorciado",
IF('Base tratada'!$L2007=1,"Casado",
IF('Base tratada'!$M2007=1, "Solteiro",
IF('Base tratada'!$N2007=1,"Juntos",
"Viúvo"))))</f>
        <v>Casado</v>
      </c>
      <c r="K2007" s="34">
        <v>0</v>
      </c>
      <c r="L2007" s="34">
        <v>1</v>
      </c>
      <c r="M2007" s="34">
        <v>0</v>
      </c>
      <c r="N2007" s="34">
        <v>0</v>
      </c>
      <c r="O2007" s="34">
        <v>0</v>
      </c>
      <c r="P2007" s="34">
        <v>0</v>
      </c>
      <c r="Q2007" s="34">
        <v>0</v>
      </c>
      <c r="R2007" s="34">
        <v>1</v>
      </c>
      <c r="S2007" s="34">
        <v>0</v>
      </c>
      <c r="T2007" s="34">
        <v>0</v>
      </c>
      <c r="U2007" s="35">
        <v>315</v>
      </c>
      <c r="V2007" s="35">
        <v>35</v>
      </c>
      <c r="W2007" s="35">
        <v>322</v>
      </c>
      <c r="X2007" s="35">
        <v>46</v>
      </c>
      <c r="Y2007" s="35">
        <v>7</v>
      </c>
      <c r="Z2007" s="35">
        <v>143</v>
      </c>
      <c r="AA2007" s="34">
        <v>3</v>
      </c>
      <c r="AB2007" s="34">
        <v>5</v>
      </c>
      <c r="AC2007" s="34">
        <v>7</v>
      </c>
      <c r="AD2007" s="34">
        <v>2</v>
      </c>
      <c r="AE2007" s="34">
        <v>11</v>
      </c>
      <c r="AF2007" s="58">
        <f>'Base tratada'!$AC2007+'Base tratada'!$AD2007+'Base tratada'!$AE2007</f>
        <v>20</v>
      </c>
      <c r="AG20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07" s="58" t="str">
        <f>IF('Base tratada'!$AC2007&gt;=MAX('Base tratada'!$AD2007,'Base tratada'!$AE2007),"Web",
IF('Base tratada'!$AD2007&gt;='Base tratada'!$AE2007,"Catalog",
"Store"))</f>
        <v>Store</v>
      </c>
      <c r="AI2007" s="59">
        <f>IF('Base tratada'!$AF2007=0,"0",'Base tratada'!$AK2007/'Base tratada'!$AF2007)</f>
        <v>36.25</v>
      </c>
      <c r="AJ2007" s="59" t="str">
        <f>IF('Base tratada'!$AI2007=0,"R$ 0",
IF('Base tratada'!$AI2007&lt;=25,"R$ 1–25",
IF('Base tratada'!$AI2007&lt;=50,"R$ 26–50",
"+R$ 50")))</f>
        <v>R$ 26–50</v>
      </c>
      <c r="AK2007" s="35">
        <v>725</v>
      </c>
      <c r="AL2007" s="58" t="str">
        <f>IF('Base tratada'!$AK2007&lt;=100,"R$ 0-100",
IF('Base tratada'!$AK2007&lt;=500,"R$ 101-500",
IF('Base tratada'!$AK2007&lt;=1000,"R$ 501-1000",
IF('Base tratada'!$AK2007&lt;=1500,"R$ 1001-1500",
"+R$ 1500"))))</f>
        <v>R$ 501-1000</v>
      </c>
      <c r="AM2007" s="34">
        <v>0</v>
      </c>
      <c r="AN2007" s="34">
        <v>0</v>
      </c>
      <c r="AO2007" s="34">
        <v>0</v>
      </c>
      <c r="AP2007" s="34">
        <v>0</v>
      </c>
      <c r="AQ2007" s="34">
        <v>0</v>
      </c>
      <c r="AR2007" s="34">
        <v>0</v>
      </c>
      <c r="AS2007" s="34">
        <v>0</v>
      </c>
      <c r="AT2007" s="34">
        <v>3</v>
      </c>
      <c r="AU2007" s="34">
        <v>11</v>
      </c>
      <c r="AV2007" s="52">
        <v>582</v>
      </c>
      <c r="AW2007" s="57">
        <v>0</v>
      </c>
      <c r="AX2007" s="58" t="str">
        <f>IF(Tabela3[[#This Row],[Response]]=1, "Aceitou", "Não aceitou")</f>
        <v>Não aceitou</v>
      </c>
      <c r="AY2007" s="55" t="str">
        <f>Tabela3[[#This Row],[Faixa Recência]] &amp; " | " &amp; Tabela3[[#This Row],[Faixa Gasto]] &amp; " | " &amp; Tabela3[[#This Row],[Faixa ticket médio]]</f>
        <v>0-15 dias | R$ 501-1000 | R$ 26–50</v>
      </c>
      <c r="AZ20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7" s="36"/>
    </row>
    <row r="2008" spans="1:54" x14ac:dyDescent="0.25">
      <c r="A2008" s="61">
        <v>2007</v>
      </c>
      <c r="B2008" s="37">
        <v>17649</v>
      </c>
      <c r="C2008" s="34">
        <v>1</v>
      </c>
      <c r="D2008" s="34">
        <v>0</v>
      </c>
      <c r="E2008" s="34">
        <v>70</v>
      </c>
      <c r="F2008" s="58" t="str">
        <f>IF('Base tratada'!$E2008&lt;=15,"0-15 dias",
IF('Base tratada'!$E2008&lt;=30, "16-30 dias",
IF('Base tratada'!$E2008&lt;=45, "31-45 dias",
IF('Base tratada'!$E2008&lt;=60, "46-60 dias",
IF('Base tratada'!$E2008&lt;=75, "61-75 dias", "76-99 dias")))))</f>
        <v>61-75 dias</v>
      </c>
      <c r="G2008" s="38">
        <v>44</v>
      </c>
      <c r="H2008" s="60" t="str">
        <f>IF('Base tratada'!$G2008&lt;=29,"24–29",
IF('Base tratada'!$G2008&lt;=39,"30–39",
IF('Base tratada'!$G2008&lt;=49,"40–49",
IF('Base tratada'!$G2008&lt;=59,"50–59",
IF('Base tratada'!$G2008&lt;=69,"60–69",
"70–80")))))</f>
        <v>40–49</v>
      </c>
      <c r="I2008" s="34">
        <v>2388</v>
      </c>
      <c r="J2008" s="58" t="str">
        <f>IF('Base tratada'!$K2008=1,"Divorciado",
IF('Base tratada'!$L2008=1,"Casado",
IF('Base tratada'!$M2008=1, "Solteiro",
IF('Base tratada'!$N2008=1,"Juntos",
"Viúvo"))))</f>
        <v>Casado</v>
      </c>
      <c r="K2008" s="34">
        <v>0</v>
      </c>
      <c r="L2008" s="34">
        <v>1</v>
      </c>
      <c r="M2008" s="34">
        <v>0</v>
      </c>
      <c r="N2008" s="34">
        <v>0</v>
      </c>
      <c r="O2008" s="34">
        <v>0</v>
      </c>
      <c r="P2008" s="34">
        <v>0</v>
      </c>
      <c r="Q2008" s="34">
        <v>0</v>
      </c>
      <c r="R2008" s="34">
        <v>1</v>
      </c>
      <c r="S2008" s="34">
        <v>0</v>
      </c>
      <c r="T2008" s="34">
        <v>0</v>
      </c>
      <c r="U2008" s="35">
        <v>15</v>
      </c>
      <c r="V2008" s="35">
        <v>1</v>
      </c>
      <c r="W2008" s="35">
        <v>23</v>
      </c>
      <c r="X2008" s="35">
        <v>0</v>
      </c>
      <c r="Y2008" s="35">
        <v>5</v>
      </c>
      <c r="Z2008" s="35">
        <v>1</v>
      </c>
      <c r="AA2008" s="34">
        <v>3</v>
      </c>
      <c r="AB2008" s="34">
        <v>8</v>
      </c>
      <c r="AC2008" s="34">
        <v>3</v>
      </c>
      <c r="AD2008" s="34">
        <v>0</v>
      </c>
      <c r="AE2008" s="34">
        <v>3</v>
      </c>
      <c r="AF2008" s="58">
        <f>'Base tratada'!$AC2008+'Base tratada'!$AD2008+'Base tratada'!$AE2008</f>
        <v>6</v>
      </c>
      <c r="AG20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08" s="58" t="str">
        <f>IF('Base tratada'!$AC2008&gt;=MAX('Base tratada'!$AD2008,'Base tratada'!$AE2008),"Web",
IF('Base tratada'!$AD2008&gt;='Base tratada'!$AE2008,"Catalog",
"Store"))</f>
        <v>Web</v>
      </c>
      <c r="AI2008" s="59">
        <f>IF('Base tratada'!$AF2008=0,"0",'Base tratada'!$AK2008/'Base tratada'!$AF2008)</f>
        <v>7.333333333333333</v>
      </c>
      <c r="AJ2008" s="59" t="str">
        <f>IF('Base tratada'!$AI2008=0,"R$ 0",
IF('Base tratada'!$AI2008&lt;=25,"R$ 1–25",
IF('Base tratada'!$AI2008&lt;=50,"R$ 26–50",
"+R$ 50")))</f>
        <v>R$ 1–25</v>
      </c>
      <c r="AK2008" s="35">
        <v>44</v>
      </c>
      <c r="AL2008" s="58" t="str">
        <f>IF('Base tratada'!$AK2008&lt;=100,"R$ 0-100",
IF('Base tratada'!$AK2008&lt;=500,"R$ 101-500",
IF('Base tratada'!$AK2008&lt;=1000,"R$ 501-1000",
IF('Base tratada'!$AK2008&lt;=1500,"R$ 1001-1500",
"+R$ 1500"))))</f>
        <v>R$ 0-100</v>
      </c>
      <c r="AM2008" s="34">
        <v>0</v>
      </c>
      <c r="AN2008" s="34">
        <v>0</v>
      </c>
      <c r="AO2008" s="34">
        <v>0</v>
      </c>
      <c r="AP2008" s="34">
        <v>0</v>
      </c>
      <c r="AQ2008" s="34">
        <v>0</v>
      </c>
      <c r="AR2008" s="34">
        <v>0</v>
      </c>
      <c r="AS2008" s="34">
        <v>0</v>
      </c>
      <c r="AT2008" s="34">
        <v>3</v>
      </c>
      <c r="AU2008" s="34">
        <v>11</v>
      </c>
      <c r="AV2008" s="52">
        <v>43</v>
      </c>
      <c r="AW2008" s="57">
        <v>0</v>
      </c>
      <c r="AX2008" s="58" t="str">
        <f>IF(Tabela3[[#This Row],[Response]]=1, "Aceitou", "Não aceitou")</f>
        <v>Não aceitou</v>
      </c>
      <c r="AY2008" s="55" t="str">
        <f>Tabela3[[#This Row],[Faixa Recência]] &amp; " | " &amp; Tabela3[[#This Row],[Faixa Gasto]] &amp; " | " &amp; Tabela3[[#This Row],[Faixa ticket médio]]</f>
        <v>61-75 dias | R$ 0-100 | R$ 1–25</v>
      </c>
      <c r="AZ20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8" s="36"/>
    </row>
    <row r="2009" spans="1:54" x14ac:dyDescent="0.25">
      <c r="A2009" s="61">
        <v>2008</v>
      </c>
      <c r="B2009" s="37">
        <v>55914</v>
      </c>
      <c r="C2009" s="34">
        <v>0</v>
      </c>
      <c r="D2009" s="34">
        <v>1</v>
      </c>
      <c r="E2009" s="34">
        <v>32</v>
      </c>
      <c r="F2009" s="58" t="str">
        <f>IF('Base tratada'!$E2009&lt;=15,"0-15 dias",
IF('Base tratada'!$E2009&lt;=30, "16-30 dias",
IF('Base tratada'!$E2009&lt;=45, "31-45 dias",
IF('Base tratada'!$E2009&lt;=60, "46-60 dias",
IF('Base tratada'!$E2009&lt;=75, "61-75 dias", "76-99 dias")))))</f>
        <v>31-45 dias</v>
      </c>
      <c r="G2009" s="38">
        <v>45</v>
      </c>
      <c r="H2009" s="60" t="str">
        <f>IF('Base tratada'!$G2009&lt;=29,"24–29",
IF('Base tratada'!$G2009&lt;=39,"30–39",
IF('Base tratada'!$G2009&lt;=49,"40–49",
IF('Base tratada'!$G2009&lt;=59,"50–59",
IF('Base tratada'!$G2009&lt;=69,"60–69",
"70–80")))))</f>
        <v>40–49</v>
      </c>
      <c r="I2009" s="34">
        <v>2585</v>
      </c>
      <c r="J2009" s="58" t="str">
        <f>IF('Base tratada'!$K2009=1,"Divorciado",
IF('Base tratada'!$L2009=1,"Casado",
IF('Base tratada'!$M2009=1, "Solteiro",
IF('Base tratada'!$N2009=1,"Juntos",
"Viúvo"))))</f>
        <v>Juntos</v>
      </c>
      <c r="K2009" s="34">
        <v>0</v>
      </c>
      <c r="L2009" s="34">
        <v>0</v>
      </c>
      <c r="M2009" s="34">
        <v>0</v>
      </c>
      <c r="N2009" s="34">
        <v>1</v>
      </c>
      <c r="O2009" s="34">
        <v>0</v>
      </c>
      <c r="P2009" s="34">
        <v>0</v>
      </c>
      <c r="Q2009" s="34">
        <v>0</v>
      </c>
      <c r="R2009" s="34">
        <v>1</v>
      </c>
      <c r="S2009" s="34">
        <v>0</v>
      </c>
      <c r="T2009" s="34">
        <v>0</v>
      </c>
      <c r="U2009" s="35">
        <v>384</v>
      </c>
      <c r="V2009" s="35">
        <v>60</v>
      </c>
      <c r="W2009" s="35">
        <v>364</v>
      </c>
      <c r="X2009" s="35">
        <v>119</v>
      </c>
      <c r="Y2009" s="35">
        <v>101</v>
      </c>
      <c r="Z2009" s="35">
        <v>232</v>
      </c>
      <c r="AA2009" s="34">
        <v>4</v>
      </c>
      <c r="AB2009" s="34">
        <v>7</v>
      </c>
      <c r="AC2009" s="34">
        <v>11</v>
      </c>
      <c r="AD2009" s="34">
        <v>6</v>
      </c>
      <c r="AE2009" s="34">
        <v>8</v>
      </c>
      <c r="AF2009" s="58">
        <f>'Base tratada'!$AC2009+'Base tratada'!$AD2009+'Base tratada'!$AE2009</f>
        <v>25</v>
      </c>
      <c r="AG20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09" s="58" t="str">
        <f>IF('Base tratada'!$AC2009&gt;=MAX('Base tratada'!$AD2009,'Base tratada'!$AE2009),"Web",
IF('Base tratada'!$AD2009&gt;='Base tratada'!$AE2009,"Catalog",
"Store"))</f>
        <v>Web</v>
      </c>
      <c r="AI2009" s="59">
        <f>IF('Base tratada'!$AF2009=0,"0",'Base tratada'!$AK2009/'Base tratada'!$AF2009)</f>
        <v>41.12</v>
      </c>
      <c r="AJ2009" s="59" t="str">
        <f>IF('Base tratada'!$AI2009=0,"R$ 0",
IF('Base tratada'!$AI2009&lt;=25,"R$ 1–25",
IF('Base tratada'!$AI2009&lt;=50,"R$ 26–50",
"+R$ 50")))</f>
        <v>R$ 26–50</v>
      </c>
      <c r="AK2009" s="35">
        <v>1028</v>
      </c>
      <c r="AL2009" s="58" t="str">
        <f>IF('Base tratada'!$AK2009&lt;=100,"R$ 0-100",
IF('Base tratada'!$AK2009&lt;=500,"R$ 101-500",
IF('Base tratada'!$AK2009&lt;=1000,"R$ 501-1000",
IF('Base tratada'!$AK2009&lt;=1500,"R$ 1001-1500",
"+R$ 1500"))))</f>
        <v>R$ 1001-1500</v>
      </c>
      <c r="AM2009" s="34">
        <v>0</v>
      </c>
      <c r="AN2009" s="34">
        <v>0</v>
      </c>
      <c r="AO2009" s="34">
        <v>0</v>
      </c>
      <c r="AP2009" s="34">
        <v>0</v>
      </c>
      <c r="AQ2009" s="34">
        <v>0</v>
      </c>
      <c r="AR2009" s="34">
        <v>0</v>
      </c>
      <c r="AS2009" s="34">
        <v>0</v>
      </c>
      <c r="AT2009" s="34">
        <v>3</v>
      </c>
      <c r="AU2009" s="34">
        <v>11</v>
      </c>
      <c r="AV2009" s="52">
        <v>796</v>
      </c>
      <c r="AW2009" s="57">
        <v>0</v>
      </c>
      <c r="AX2009" s="58" t="str">
        <f>IF(Tabela3[[#This Row],[Response]]=1, "Aceitou", "Não aceitou")</f>
        <v>Não aceitou</v>
      </c>
      <c r="AY2009" s="55" t="str">
        <f>Tabela3[[#This Row],[Faixa Recência]] &amp; " | " &amp; Tabela3[[#This Row],[Faixa Gasto]] &amp; " | " &amp; Tabela3[[#This Row],[Faixa ticket médio]]</f>
        <v>31-45 dias | R$ 1001-1500 | R$ 26–50</v>
      </c>
      <c r="AZ20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09" s="36"/>
    </row>
    <row r="2010" spans="1:54" x14ac:dyDescent="0.25">
      <c r="A2010" s="61">
        <v>2009</v>
      </c>
      <c r="B2010" s="37">
        <v>40059</v>
      </c>
      <c r="C2010" s="34">
        <v>1</v>
      </c>
      <c r="D2010" s="34">
        <v>0</v>
      </c>
      <c r="E2010" s="34">
        <v>82</v>
      </c>
      <c r="F2010" s="58" t="str">
        <f>IF('Base tratada'!$E2010&lt;=15,"0-15 dias",
IF('Base tratada'!$E2010&lt;=30, "16-30 dias",
IF('Base tratada'!$E2010&lt;=45, "31-45 dias",
IF('Base tratada'!$E2010&lt;=60, "46-60 dias",
IF('Base tratada'!$E2010&lt;=75, "61-75 dias", "76-99 dias")))))</f>
        <v>76-99 dias</v>
      </c>
      <c r="G2010" s="38">
        <v>36</v>
      </c>
      <c r="H2010" s="60" t="str">
        <f>IF('Base tratada'!$G2010&lt;=29,"24–29",
IF('Base tratada'!$G2010&lt;=39,"30–39",
IF('Base tratada'!$G2010&lt;=49,"40–49",
IF('Base tratada'!$G2010&lt;=59,"50–59",
IF('Base tratada'!$G2010&lt;=69,"60–69",
"70–80")))))</f>
        <v>30–39</v>
      </c>
      <c r="I2010" s="34">
        <v>2433</v>
      </c>
      <c r="J2010" s="58" t="str">
        <f>IF('Base tratada'!$K2010=1,"Divorciado",
IF('Base tratada'!$L2010=1,"Casado",
IF('Base tratada'!$M2010=1, "Solteiro",
IF('Base tratada'!$N2010=1,"Juntos",
"Viúvo"))))</f>
        <v>Casado</v>
      </c>
      <c r="K2010" s="34">
        <v>0</v>
      </c>
      <c r="L2010" s="34">
        <v>1</v>
      </c>
      <c r="M2010" s="34">
        <v>0</v>
      </c>
      <c r="N2010" s="34">
        <v>0</v>
      </c>
      <c r="O2010" s="34">
        <v>0</v>
      </c>
      <c r="P2010" s="34">
        <v>0</v>
      </c>
      <c r="Q2010" s="34">
        <v>0</v>
      </c>
      <c r="R2010" s="34">
        <v>1</v>
      </c>
      <c r="S2010" s="34">
        <v>0</v>
      </c>
      <c r="T2010" s="34">
        <v>0</v>
      </c>
      <c r="U2010" s="35">
        <v>110</v>
      </c>
      <c r="V2010" s="35">
        <v>29</v>
      </c>
      <c r="W2010" s="35">
        <v>92</v>
      </c>
      <c r="X2010" s="35">
        <v>28</v>
      </c>
      <c r="Y2010" s="35">
        <v>10</v>
      </c>
      <c r="Z2010" s="35">
        <v>145</v>
      </c>
      <c r="AA2010" s="34">
        <v>1</v>
      </c>
      <c r="AB2010" s="34">
        <v>8</v>
      </c>
      <c r="AC2010" s="34">
        <v>6</v>
      </c>
      <c r="AD2010" s="34">
        <v>2</v>
      </c>
      <c r="AE2010" s="34">
        <v>3</v>
      </c>
      <c r="AF2010" s="58">
        <f>'Base tratada'!$AC2010+'Base tratada'!$AD2010+'Base tratada'!$AE2010</f>
        <v>11</v>
      </c>
      <c r="AG20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10" s="58" t="str">
        <f>IF('Base tratada'!$AC2010&gt;=MAX('Base tratada'!$AD2010,'Base tratada'!$AE2010),"Web",
IF('Base tratada'!$AD2010&gt;='Base tratada'!$AE2010,"Catalog",
"Store"))</f>
        <v>Web</v>
      </c>
      <c r="AI2010" s="59">
        <f>IF('Base tratada'!$AF2010=0,"0",'Base tratada'!$AK2010/'Base tratada'!$AF2010)</f>
        <v>24.454545454545453</v>
      </c>
      <c r="AJ2010" s="59" t="str">
        <f>IF('Base tratada'!$AI2010=0,"R$ 0",
IF('Base tratada'!$AI2010&lt;=25,"R$ 1–25",
IF('Base tratada'!$AI2010&lt;=50,"R$ 26–50",
"+R$ 50")))</f>
        <v>R$ 1–25</v>
      </c>
      <c r="AK2010" s="35">
        <v>269</v>
      </c>
      <c r="AL2010" s="58" t="str">
        <f>IF('Base tratada'!$AK2010&lt;=100,"R$ 0-100",
IF('Base tratada'!$AK2010&lt;=500,"R$ 101-500",
IF('Base tratada'!$AK2010&lt;=1000,"R$ 501-1000",
IF('Base tratada'!$AK2010&lt;=1500,"R$ 1001-1500",
"+R$ 1500"))))</f>
        <v>R$ 101-500</v>
      </c>
      <c r="AM2010" s="34">
        <v>0</v>
      </c>
      <c r="AN2010" s="34">
        <v>0</v>
      </c>
      <c r="AO2010" s="34">
        <v>1</v>
      </c>
      <c r="AP2010" s="34">
        <v>0</v>
      </c>
      <c r="AQ2010" s="34">
        <v>0</v>
      </c>
      <c r="AR2010" s="34">
        <v>1</v>
      </c>
      <c r="AS2010" s="34">
        <v>0</v>
      </c>
      <c r="AT2010" s="34">
        <v>3</v>
      </c>
      <c r="AU2010" s="34">
        <v>11</v>
      </c>
      <c r="AV2010" s="52">
        <v>124</v>
      </c>
      <c r="AW2010" s="57">
        <v>0</v>
      </c>
      <c r="AX2010" s="58" t="str">
        <f>IF(Tabela3[[#This Row],[Response]]=1, "Aceitou", "Não aceitou")</f>
        <v>Não aceitou</v>
      </c>
      <c r="AY2010" s="55" t="str">
        <f>Tabela3[[#This Row],[Faixa Recência]] &amp; " | " &amp; Tabela3[[#This Row],[Faixa Gasto]] &amp; " | " &amp; Tabela3[[#This Row],[Faixa ticket médio]]</f>
        <v>76-99 dias | R$ 101-500 | R$ 1–25</v>
      </c>
      <c r="AZ20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0" s="36"/>
    </row>
    <row r="2011" spans="1:54" x14ac:dyDescent="0.25">
      <c r="A2011" s="61">
        <v>2010</v>
      </c>
      <c r="B2011" s="37">
        <v>60905</v>
      </c>
      <c r="C2011" s="34">
        <v>0</v>
      </c>
      <c r="D2011" s="34">
        <v>1</v>
      </c>
      <c r="E2011" s="34">
        <v>27</v>
      </c>
      <c r="F2011" s="58" t="str">
        <f>IF('Base tratada'!$E2011&lt;=15,"0-15 dias",
IF('Base tratada'!$E2011&lt;=30, "16-30 dias",
IF('Base tratada'!$E2011&lt;=45, "31-45 dias",
IF('Base tratada'!$E2011&lt;=60, "46-60 dias",
IF('Base tratada'!$E2011&lt;=75, "61-75 dias", "76-99 dias")))))</f>
        <v>16-30 dias</v>
      </c>
      <c r="G2011" s="38">
        <v>70</v>
      </c>
      <c r="H2011" s="60" t="str">
        <f>IF('Base tratada'!$G2011&lt;=29,"24–29",
IF('Base tratada'!$G2011&lt;=39,"30–39",
IF('Base tratada'!$G2011&lt;=49,"40–49",
IF('Base tratada'!$G2011&lt;=59,"50–59",
IF('Base tratada'!$G2011&lt;=69,"60–69",
"70–80")))))</f>
        <v>70–80</v>
      </c>
      <c r="I2011" s="34">
        <v>2365</v>
      </c>
      <c r="J2011" s="58" t="str">
        <f>IF('Base tratada'!$K2011=1,"Divorciado",
IF('Base tratada'!$L2011=1,"Casado",
IF('Base tratada'!$M2011=1, "Solteiro",
IF('Base tratada'!$N2011=1,"Juntos",
"Viúvo"))))</f>
        <v>Juntos</v>
      </c>
      <c r="K2011" s="34">
        <v>0</v>
      </c>
      <c r="L2011" s="34">
        <v>0</v>
      </c>
      <c r="M2011" s="34">
        <v>0</v>
      </c>
      <c r="N2011" s="34">
        <v>1</v>
      </c>
      <c r="O2011" s="34">
        <v>0</v>
      </c>
      <c r="P2011" s="34">
        <v>0</v>
      </c>
      <c r="Q2011" s="34">
        <v>0</v>
      </c>
      <c r="R2011" s="34">
        <v>1</v>
      </c>
      <c r="S2011" s="34">
        <v>0</v>
      </c>
      <c r="T2011" s="34">
        <v>0</v>
      </c>
      <c r="U2011" s="35">
        <v>208</v>
      </c>
      <c r="V2011" s="35">
        <v>17</v>
      </c>
      <c r="W2011" s="35">
        <v>76</v>
      </c>
      <c r="X2011" s="35">
        <v>36</v>
      </c>
      <c r="Y2011" s="35">
        <v>17</v>
      </c>
      <c r="Z2011" s="35">
        <v>38</v>
      </c>
      <c r="AA2011" s="34">
        <v>2</v>
      </c>
      <c r="AB2011" s="34">
        <v>2</v>
      </c>
      <c r="AC2011" s="34">
        <v>3</v>
      </c>
      <c r="AD2011" s="34">
        <v>3</v>
      </c>
      <c r="AE2011" s="34">
        <v>7</v>
      </c>
      <c r="AF2011" s="58">
        <f>'Base tratada'!$AC2011+'Base tratada'!$AD2011+'Base tratada'!$AE2011</f>
        <v>13</v>
      </c>
      <c r="AG20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11" s="58" t="str">
        <f>IF('Base tratada'!$AC2011&gt;=MAX('Base tratada'!$AD2011,'Base tratada'!$AE2011),"Web",
IF('Base tratada'!$AD2011&gt;='Base tratada'!$AE2011,"Catalog",
"Store"))</f>
        <v>Store</v>
      </c>
      <c r="AI2011" s="59">
        <f>IF('Base tratada'!$AF2011=0,"0",'Base tratada'!$AK2011/'Base tratada'!$AF2011)</f>
        <v>27.23076923076923</v>
      </c>
      <c r="AJ2011" s="59" t="str">
        <f>IF('Base tratada'!$AI2011=0,"R$ 0",
IF('Base tratada'!$AI2011&lt;=25,"R$ 1–25",
IF('Base tratada'!$AI2011&lt;=50,"R$ 26–50",
"+R$ 50")))</f>
        <v>R$ 26–50</v>
      </c>
      <c r="AK2011" s="35">
        <v>354</v>
      </c>
      <c r="AL2011" s="58" t="str">
        <f>IF('Base tratada'!$AK2011&lt;=100,"R$ 0-100",
IF('Base tratada'!$AK2011&lt;=500,"R$ 101-500",
IF('Base tratada'!$AK2011&lt;=1000,"R$ 501-1000",
IF('Base tratada'!$AK2011&lt;=1500,"R$ 1001-1500",
"+R$ 1500"))))</f>
        <v>R$ 101-500</v>
      </c>
      <c r="AM2011" s="34">
        <v>0</v>
      </c>
      <c r="AN2011" s="34">
        <v>0</v>
      </c>
      <c r="AO2011" s="34">
        <v>0</v>
      </c>
      <c r="AP2011" s="34">
        <v>0</v>
      </c>
      <c r="AQ2011" s="34">
        <v>0</v>
      </c>
      <c r="AR2011" s="34">
        <v>0</v>
      </c>
      <c r="AS2011" s="34">
        <v>0</v>
      </c>
      <c r="AT2011" s="34">
        <v>3</v>
      </c>
      <c r="AU2011" s="34">
        <v>11</v>
      </c>
      <c r="AV2011" s="52">
        <v>316</v>
      </c>
      <c r="AW2011" s="57">
        <v>0</v>
      </c>
      <c r="AX2011" s="58" t="str">
        <f>IF(Tabela3[[#This Row],[Response]]=1, "Aceitou", "Não aceitou")</f>
        <v>Não aceitou</v>
      </c>
      <c r="AY2011" s="55" t="str">
        <f>Tabela3[[#This Row],[Faixa Recência]] &amp; " | " &amp; Tabela3[[#This Row],[Faixa Gasto]] &amp; " | " &amp; Tabela3[[#This Row],[Faixa ticket médio]]</f>
        <v>16-30 dias | R$ 101-500 | R$ 26–50</v>
      </c>
      <c r="AZ20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1" s="36"/>
    </row>
    <row r="2012" spans="1:54" x14ac:dyDescent="0.25">
      <c r="A2012" s="61">
        <v>2011</v>
      </c>
      <c r="B2012" s="37">
        <v>75330</v>
      </c>
      <c r="C2012" s="34">
        <v>1</v>
      </c>
      <c r="D2012" s="34">
        <v>1</v>
      </c>
      <c r="E2012" s="34">
        <v>94</v>
      </c>
      <c r="F2012" s="58" t="str">
        <f>IF('Base tratada'!$E2012&lt;=15,"0-15 dias",
IF('Base tratada'!$E2012&lt;=30, "16-30 dias",
IF('Base tratada'!$E2012&lt;=45, "31-45 dias",
IF('Base tratada'!$E2012&lt;=60, "46-60 dias",
IF('Base tratada'!$E2012&lt;=75, "61-75 dias", "76-99 dias")))))</f>
        <v>76-99 dias</v>
      </c>
      <c r="G2012" s="38">
        <v>43</v>
      </c>
      <c r="H2012" s="60" t="str">
        <f>IF('Base tratada'!$G2012&lt;=29,"24–29",
IF('Base tratada'!$G2012&lt;=39,"30–39",
IF('Base tratada'!$G2012&lt;=49,"40–49",
IF('Base tratada'!$G2012&lt;=59,"50–59",
IF('Base tratada'!$G2012&lt;=69,"60–69",
"70–80")))))</f>
        <v>40–49</v>
      </c>
      <c r="I2012" s="34">
        <v>2792</v>
      </c>
      <c r="J2012" s="58" t="str">
        <f>IF('Base tratada'!$K2012=1,"Divorciado",
IF('Base tratada'!$L2012=1,"Casado",
IF('Base tratada'!$M2012=1, "Solteiro",
IF('Base tratada'!$N2012=1,"Juntos",
"Viúvo"))))</f>
        <v>Casado</v>
      </c>
      <c r="K2012" s="34">
        <v>0</v>
      </c>
      <c r="L2012" s="34">
        <v>1</v>
      </c>
      <c r="M2012" s="34">
        <v>0</v>
      </c>
      <c r="N2012" s="34">
        <v>0</v>
      </c>
      <c r="O2012" s="34">
        <v>0</v>
      </c>
      <c r="P2012" s="34">
        <v>0</v>
      </c>
      <c r="Q2012" s="34">
        <v>0</v>
      </c>
      <c r="R2012" s="34">
        <v>1</v>
      </c>
      <c r="S2012" s="34">
        <v>0</v>
      </c>
      <c r="T2012" s="34">
        <v>0</v>
      </c>
      <c r="U2012" s="35">
        <v>555</v>
      </c>
      <c r="V2012" s="35">
        <v>82</v>
      </c>
      <c r="W2012" s="35">
        <v>257</v>
      </c>
      <c r="X2012" s="35">
        <v>93</v>
      </c>
      <c r="Y2012" s="35">
        <v>61</v>
      </c>
      <c r="Z2012" s="35">
        <v>61</v>
      </c>
      <c r="AA2012" s="34">
        <v>4</v>
      </c>
      <c r="AB2012" s="34">
        <v>6</v>
      </c>
      <c r="AC2012" s="34">
        <v>10</v>
      </c>
      <c r="AD2012" s="34">
        <v>3</v>
      </c>
      <c r="AE2012" s="34">
        <v>12</v>
      </c>
      <c r="AF2012" s="58">
        <f>'Base tratada'!$AC2012+'Base tratada'!$AD2012+'Base tratada'!$AE2012</f>
        <v>25</v>
      </c>
      <c r="AG20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12" s="58" t="str">
        <f>IF('Base tratada'!$AC2012&gt;=MAX('Base tratada'!$AD2012,'Base tratada'!$AE2012),"Web",
IF('Base tratada'!$AD2012&gt;='Base tratada'!$AE2012,"Catalog",
"Store"))</f>
        <v>Store</v>
      </c>
      <c r="AI2012" s="59">
        <f>IF('Base tratada'!$AF2012=0,"0",'Base tratada'!$AK2012/'Base tratada'!$AF2012)</f>
        <v>41.92</v>
      </c>
      <c r="AJ2012" s="59" t="str">
        <f>IF('Base tratada'!$AI2012=0,"R$ 0",
IF('Base tratada'!$AI2012&lt;=25,"R$ 1–25",
IF('Base tratada'!$AI2012&lt;=50,"R$ 26–50",
"+R$ 50")))</f>
        <v>R$ 26–50</v>
      </c>
      <c r="AK2012" s="35">
        <v>1048</v>
      </c>
      <c r="AL2012" s="58" t="str">
        <f>IF('Base tratada'!$AK2012&lt;=100,"R$ 0-100",
IF('Base tratada'!$AK2012&lt;=500,"R$ 101-500",
IF('Base tratada'!$AK2012&lt;=1000,"R$ 501-1000",
IF('Base tratada'!$AK2012&lt;=1500,"R$ 1001-1500",
"+R$ 1500"))))</f>
        <v>R$ 1001-1500</v>
      </c>
      <c r="AM2012" s="34">
        <v>0</v>
      </c>
      <c r="AN2012" s="34">
        <v>0</v>
      </c>
      <c r="AO2012" s="34">
        <v>0</v>
      </c>
      <c r="AP2012" s="34">
        <v>0</v>
      </c>
      <c r="AQ2012" s="34">
        <v>0</v>
      </c>
      <c r="AR2012" s="34">
        <v>0</v>
      </c>
      <c r="AS2012" s="34">
        <v>0</v>
      </c>
      <c r="AT2012" s="34">
        <v>3</v>
      </c>
      <c r="AU2012" s="34">
        <v>11</v>
      </c>
      <c r="AV2012" s="52">
        <v>987</v>
      </c>
      <c r="AW2012" s="57">
        <v>0</v>
      </c>
      <c r="AX2012" s="58" t="str">
        <f>IF(Tabela3[[#This Row],[Response]]=1, "Aceitou", "Não aceitou")</f>
        <v>Não aceitou</v>
      </c>
      <c r="AY2012" s="55" t="str">
        <f>Tabela3[[#This Row],[Faixa Recência]] &amp; " | " &amp; Tabela3[[#This Row],[Faixa Gasto]] &amp; " | " &amp; Tabela3[[#This Row],[Faixa ticket médio]]</f>
        <v>76-99 dias | R$ 1001-1500 | R$ 26–50</v>
      </c>
      <c r="AZ20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2" s="36"/>
    </row>
    <row r="2013" spans="1:54" x14ac:dyDescent="0.25">
      <c r="A2013" s="61">
        <v>2012</v>
      </c>
      <c r="B2013" s="37">
        <v>60689</v>
      </c>
      <c r="C2013" s="34">
        <v>0</v>
      </c>
      <c r="D2013" s="34">
        <v>1</v>
      </c>
      <c r="E2013" s="34">
        <v>23</v>
      </c>
      <c r="F2013" s="58" t="str">
        <f>IF('Base tratada'!$E2013&lt;=15,"0-15 dias",
IF('Base tratada'!$E2013&lt;=30, "16-30 dias",
IF('Base tratada'!$E2013&lt;=45, "31-45 dias",
IF('Base tratada'!$E2013&lt;=60, "46-60 dias",
IF('Base tratada'!$E2013&lt;=75, "61-75 dias", "76-99 dias")))))</f>
        <v>16-30 dias</v>
      </c>
      <c r="G2013" s="38">
        <v>69</v>
      </c>
      <c r="H2013" s="60" t="str">
        <f>IF('Base tratada'!$G2013&lt;=29,"24–29",
IF('Base tratada'!$G2013&lt;=39,"30–39",
IF('Base tratada'!$G2013&lt;=49,"40–49",
IF('Base tratada'!$G2013&lt;=59,"50–59",
IF('Base tratada'!$G2013&lt;=69,"60–69",
"70–80")))))</f>
        <v>60–69</v>
      </c>
      <c r="I2013" s="34">
        <v>2552</v>
      </c>
      <c r="J2013" s="58" t="str">
        <f>IF('Base tratada'!$K2013=1,"Divorciado",
IF('Base tratada'!$L2013=1,"Casado",
IF('Base tratada'!$M2013=1, "Solteiro",
IF('Base tratada'!$N2013=1,"Juntos",
"Viúvo"))))</f>
        <v>Solteiro</v>
      </c>
      <c r="K2013" s="34">
        <v>0</v>
      </c>
      <c r="L2013" s="34">
        <v>0</v>
      </c>
      <c r="M2013" s="34">
        <v>1</v>
      </c>
      <c r="N2013" s="34">
        <v>0</v>
      </c>
      <c r="O2013" s="34">
        <v>0</v>
      </c>
      <c r="P2013" s="34">
        <v>0</v>
      </c>
      <c r="Q2013" s="34">
        <v>0</v>
      </c>
      <c r="R2013" s="34">
        <v>1</v>
      </c>
      <c r="S2013" s="34">
        <v>0</v>
      </c>
      <c r="T2013" s="34">
        <v>0</v>
      </c>
      <c r="U2013" s="35">
        <v>240</v>
      </c>
      <c r="V2013" s="35">
        <v>90</v>
      </c>
      <c r="W2013" s="35">
        <v>216</v>
      </c>
      <c r="X2013" s="35">
        <v>63</v>
      </c>
      <c r="Y2013" s="35">
        <v>6</v>
      </c>
      <c r="Z2013" s="35">
        <v>24</v>
      </c>
      <c r="AA2013" s="34">
        <v>4</v>
      </c>
      <c r="AB2013" s="34">
        <v>3</v>
      </c>
      <c r="AC2013" s="34">
        <v>4</v>
      </c>
      <c r="AD2013" s="34">
        <v>4</v>
      </c>
      <c r="AE2013" s="34">
        <v>10</v>
      </c>
      <c r="AF2013" s="58">
        <f>'Base tratada'!$AC2013+'Base tratada'!$AD2013+'Base tratada'!$AE2013</f>
        <v>18</v>
      </c>
      <c r="AG20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13" s="58" t="str">
        <f>IF('Base tratada'!$AC2013&gt;=MAX('Base tratada'!$AD2013,'Base tratada'!$AE2013),"Web",
IF('Base tratada'!$AD2013&gt;='Base tratada'!$AE2013,"Catalog",
"Store"))</f>
        <v>Store</v>
      </c>
      <c r="AI2013" s="59">
        <f>IF('Base tratada'!$AF2013=0,"0",'Base tratada'!$AK2013/'Base tratada'!$AF2013)</f>
        <v>34.166666666666664</v>
      </c>
      <c r="AJ2013" s="59" t="str">
        <f>IF('Base tratada'!$AI2013=0,"R$ 0",
IF('Base tratada'!$AI2013&lt;=25,"R$ 1–25",
IF('Base tratada'!$AI2013&lt;=50,"R$ 26–50",
"+R$ 50")))</f>
        <v>R$ 26–50</v>
      </c>
      <c r="AK2013" s="35">
        <v>615</v>
      </c>
      <c r="AL2013" s="58" t="str">
        <f>IF('Base tratada'!$AK2013&lt;=100,"R$ 0-100",
IF('Base tratada'!$AK2013&lt;=500,"R$ 101-500",
IF('Base tratada'!$AK2013&lt;=1000,"R$ 501-1000",
IF('Base tratada'!$AK2013&lt;=1500,"R$ 1001-1500",
"+R$ 1500"))))</f>
        <v>R$ 501-1000</v>
      </c>
      <c r="AM2013" s="34">
        <v>0</v>
      </c>
      <c r="AN2013" s="34">
        <v>0</v>
      </c>
      <c r="AO2013" s="34">
        <v>0</v>
      </c>
      <c r="AP2013" s="34">
        <v>0</v>
      </c>
      <c r="AQ2013" s="34">
        <v>0</v>
      </c>
      <c r="AR2013" s="34">
        <v>0</v>
      </c>
      <c r="AS2013" s="34">
        <v>0</v>
      </c>
      <c r="AT2013" s="34">
        <v>3</v>
      </c>
      <c r="AU2013" s="34">
        <v>11</v>
      </c>
      <c r="AV2013" s="52">
        <v>591</v>
      </c>
      <c r="AW2013" s="57">
        <v>0</v>
      </c>
      <c r="AX2013" s="58" t="str">
        <f>IF(Tabela3[[#This Row],[Response]]=1, "Aceitou", "Não aceitou")</f>
        <v>Não aceitou</v>
      </c>
      <c r="AY2013" s="55" t="str">
        <f>Tabela3[[#This Row],[Faixa Recência]] &amp; " | " &amp; Tabela3[[#This Row],[Faixa Gasto]] &amp; " | " &amp; Tabela3[[#This Row],[Faixa ticket médio]]</f>
        <v>16-30 dias | R$ 501-1000 | R$ 26–50</v>
      </c>
      <c r="AZ20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3" s="36"/>
    </row>
    <row r="2014" spans="1:54" x14ac:dyDescent="0.25">
      <c r="A2014" s="61">
        <v>2013</v>
      </c>
      <c r="B2014" s="37">
        <v>38680</v>
      </c>
      <c r="C2014" s="34">
        <v>1</v>
      </c>
      <c r="D2014" s="34">
        <v>0</v>
      </c>
      <c r="E2014" s="34">
        <v>97</v>
      </c>
      <c r="F2014" s="58" t="str">
        <f>IF('Base tratada'!$E2014&lt;=15,"0-15 dias",
IF('Base tratada'!$E2014&lt;=30, "16-30 dias",
IF('Base tratada'!$E2014&lt;=45, "31-45 dias",
IF('Base tratada'!$E2014&lt;=60, "46-60 dias",
IF('Base tratada'!$E2014&lt;=75, "61-75 dias", "76-99 dias")))))</f>
        <v>76-99 dias</v>
      </c>
      <c r="G2014" s="38">
        <v>36</v>
      </c>
      <c r="H2014" s="60" t="str">
        <f>IF('Base tratada'!$G2014&lt;=29,"24–29",
IF('Base tratada'!$G2014&lt;=39,"30–39",
IF('Base tratada'!$G2014&lt;=49,"40–49",
IF('Base tratada'!$G2014&lt;=59,"50–59",
IF('Base tratada'!$G2014&lt;=69,"60–69",
"70–80")))))</f>
        <v>30–39</v>
      </c>
      <c r="I2014" s="34">
        <v>2617</v>
      </c>
      <c r="J2014" s="58" t="str">
        <f>IF('Base tratada'!$K2014=1,"Divorciado",
IF('Base tratada'!$L2014=1,"Casado",
IF('Base tratada'!$M2014=1, "Solteiro",
IF('Base tratada'!$N2014=1,"Juntos",
"Viúvo"))))</f>
        <v>Casado</v>
      </c>
      <c r="K2014" s="34">
        <v>0</v>
      </c>
      <c r="L2014" s="34">
        <v>1</v>
      </c>
      <c r="M2014" s="34">
        <v>0</v>
      </c>
      <c r="N2014" s="34">
        <v>0</v>
      </c>
      <c r="O2014" s="34">
        <v>0</v>
      </c>
      <c r="P2014" s="34">
        <v>0</v>
      </c>
      <c r="Q2014" s="34">
        <v>0</v>
      </c>
      <c r="R2014" s="34">
        <v>1</v>
      </c>
      <c r="S2014" s="34">
        <v>0</v>
      </c>
      <c r="T2014" s="34">
        <v>0</v>
      </c>
      <c r="U2014" s="35">
        <v>11</v>
      </c>
      <c r="V2014" s="35">
        <v>0</v>
      </c>
      <c r="W2014" s="35">
        <v>36</v>
      </c>
      <c r="X2014" s="35">
        <v>15</v>
      </c>
      <c r="Y2014" s="35">
        <v>5</v>
      </c>
      <c r="Z2014" s="35">
        <v>12</v>
      </c>
      <c r="AA2014" s="34">
        <v>1</v>
      </c>
      <c r="AB2014" s="34">
        <v>7</v>
      </c>
      <c r="AC2014" s="34">
        <v>2</v>
      </c>
      <c r="AD2014" s="34">
        <v>0</v>
      </c>
      <c r="AE2014" s="34">
        <v>3</v>
      </c>
      <c r="AF2014" s="58">
        <f>'Base tratada'!$AC2014+'Base tratada'!$AD2014+'Base tratada'!$AE2014</f>
        <v>5</v>
      </c>
      <c r="AG20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14" s="58" t="str">
        <f>IF('Base tratada'!$AC2014&gt;=MAX('Base tratada'!$AD2014,'Base tratada'!$AE2014),"Web",
IF('Base tratada'!$AD2014&gt;='Base tratada'!$AE2014,"Catalog",
"Store"))</f>
        <v>Store</v>
      </c>
      <c r="AI2014" s="59">
        <f>IF('Base tratada'!$AF2014=0,"0",'Base tratada'!$AK2014/'Base tratada'!$AF2014)</f>
        <v>13.4</v>
      </c>
      <c r="AJ2014" s="59" t="str">
        <f>IF('Base tratada'!$AI2014=0,"R$ 0",
IF('Base tratada'!$AI2014&lt;=25,"R$ 1–25",
IF('Base tratada'!$AI2014&lt;=50,"R$ 26–50",
"+R$ 50")))</f>
        <v>R$ 1–25</v>
      </c>
      <c r="AK2014" s="35">
        <v>67</v>
      </c>
      <c r="AL2014" s="58" t="str">
        <f>IF('Base tratada'!$AK2014&lt;=100,"R$ 0-100",
IF('Base tratada'!$AK2014&lt;=500,"R$ 101-500",
IF('Base tratada'!$AK2014&lt;=1000,"R$ 501-1000",
IF('Base tratada'!$AK2014&lt;=1500,"R$ 1001-1500",
"+R$ 1500"))))</f>
        <v>R$ 0-100</v>
      </c>
      <c r="AM2014" s="34">
        <v>0</v>
      </c>
      <c r="AN2014" s="34">
        <v>0</v>
      </c>
      <c r="AO2014" s="34">
        <v>0</v>
      </c>
      <c r="AP2014" s="34">
        <v>0</v>
      </c>
      <c r="AQ2014" s="34">
        <v>0</v>
      </c>
      <c r="AR2014" s="34">
        <v>0</v>
      </c>
      <c r="AS2014" s="34">
        <v>0</v>
      </c>
      <c r="AT2014" s="34">
        <v>3</v>
      </c>
      <c r="AU2014" s="34">
        <v>11</v>
      </c>
      <c r="AV2014" s="52">
        <v>55</v>
      </c>
      <c r="AW2014" s="57">
        <v>0</v>
      </c>
      <c r="AX2014" s="58" t="str">
        <f>IF(Tabela3[[#This Row],[Response]]=1, "Aceitou", "Não aceitou")</f>
        <v>Não aceitou</v>
      </c>
      <c r="AY2014" s="55" t="str">
        <f>Tabela3[[#This Row],[Faixa Recência]] &amp; " | " &amp; Tabela3[[#This Row],[Faixa Gasto]] &amp; " | " &amp; Tabela3[[#This Row],[Faixa ticket médio]]</f>
        <v>76-99 dias | R$ 0-100 | R$ 1–25</v>
      </c>
      <c r="AZ20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4" s="36"/>
    </row>
    <row r="2015" spans="1:54" x14ac:dyDescent="0.25">
      <c r="A2015" s="61">
        <v>2014</v>
      </c>
      <c r="B2015" s="37">
        <v>61416</v>
      </c>
      <c r="C2015" s="34">
        <v>0</v>
      </c>
      <c r="D2015" s="34">
        <v>0</v>
      </c>
      <c r="E2015" s="34">
        <v>25</v>
      </c>
      <c r="F2015" s="58" t="str">
        <f>IF('Base tratada'!$E2015&lt;=15,"0-15 dias",
IF('Base tratada'!$E2015&lt;=30, "16-30 dias",
IF('Base tratada'!$E2015&lt;=45, "31-45 dias",
IF('Base tratada'!$E2015&lt;=60, "46-60 dias",
IF('Base tratada'!$E2015&lt;=75, "61-75 dias", "76-99 dias")))))</f>
        <v>16-30 dias</v>
      </c>
      <c r="G2015" s="38">
        <v>38</v>
      </c>
      <c r="H2015" s="60" t="str">
        <f>IF('Base tratada'!$G2015&lt;=29,"24–29",
IF('Base tratada'!$G2015&lt;=39,"30–39",
IF('Base tratada'!$G2015&lt;=49,"40–49",
IF('Base tratada'!$G2015&lt;=59,"50–59",
IF('Base tratada'!$G2015&lt;=69,"60–69",
"70–80")))))</f>
        <v>30–39</v>
      </c>
      <c r="I2015" s="34">
        <v>2665</v>
      </c>
      <c r="J2015" s="58" t="str">
        <f>IF('Base tratada'!$K2015=1,"Divorciado",
IF('Base tratada'!$L2015=1,"Casado",
IF('Base tratada'!$M2015=1, "Solteiro",
IF('Base tratada'!$N2015=1,"Juntos",
"Viúvo"))))</f>
        <v>Juntos</v>
      </c>
      <c r="K2015" s="34">
        <v>0</v>
      </c>
      <c r="L2015" s="34">
        <v>0</v>
      </c>
      <c r="M2015" s="34">
        <v>0</v>
      </c>
      <c r="N2015" s="34">
        <v>1</v>
      </c>
      <c r="O2015" s="34">
        <v>0</v>
      </c>
      <c r="P2015" s="34">
        <v>0</v>
      </c>
      <c r="Q2015" s="34">
        <v>0</v>
      </c>
      <c r="R2015" s="34">
        <v>1</v>
      </c>
      <c r="S2015" s="34">
        <v>0</v>
      </c>
      <c r="T2015" s="34">
        <v>0</v>
      </c>
      <c r="U2015" s="35">
        <v>848</v>
      </c>
      <c r="V2015" s="35">
        <v>154</v>
      </c>
      <c r="W2015" s="35">
        <v>323</v>
      </c>
      <c r="X2015" s="35">
        <v>201</v>
      </c>
      <c r="Y2015" s="35">
        <v>61</v>
      </c>
      <c r="Z2015" s="35">
        <v>78</v>
      </c>
      <c r="AA2015" s="34">
        <v>1</v>
      </c>
      <c r="AB2015" s="34">
        <v>6</v>
      </c>
      <c r="AC2015" s="34">
        <v>10</v>
      </c>
      <c r="AD2015" s="34">
        <v>3</v>
      </c>
      <c r="AE2015" s="34">
        <v>10</v>
      </c>
      <c r="AF2015" s="58">
        <f>'Base tratada'!$AC2015+'Base tratada'!$AD2015+'Base tratada'!$AE2015</f>
        <v>23</v>
      </c>
      <c r="AG20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15" s="58" t="str">
        <f>IF('Base tratada'!$AC2015&gt;=MAX('Base tratada'!$AD2015,'Base tratada'!$AE2015),"Web",
IF('Base tratada'!$AD2015&gt;='Base tratada'!$AE2015,"Catalog",
"Store"))</f>
        <v>Web</v>
      </c>
      <c r="AI2015" s="59">
        <f>IF('Base tratada'!$AF2015=0,"0",'Base tratada'!$AK2015/'Base tratada'!$AF2015)</f>
        <v>69</v>
      </c>
      <c r="AJ2015" s="59" t="str">
        <f>IF('Base tratada'!$AI2015=0,"R$ 0",
IF('Base tratada'!$AI2015&lt;=25,"R$ 1–25",
IF('Base tratada'!$AI2015&lt;=50,"R$ 26–50",
"+R$ 50")))</f>
        <v>+R$ 50</v>
      </c>
      <c r="AK2015" s="35">
        <v>1587</v>
      </c>
      <c r="AL2015" s="58" t="str">
        <f>IF('Base tratada'!$AK2015&lt;=100,"R$ 0-100",
IF('Base tratada'!$AK2015&lt;=500,"R$ 101-500",
IF('Base tratada'!$AK2015&lt;=1000,"R$ 501-1000",
IF('Base tratada'!$AK2015&lt;=1500,"R$ 1001-1500",
"+R$ 1500"))))</f>
        <v>+R$ 1500</v>
      </c>
      <c r="AM2015" s="34">
        <v>0</v>
      </c>
      <c r="AN2015" s="34">
        <v>0</v>
      </c>
      <c r="AO2015" s="34">
        <v>1</v>
      </c>
      <c r="AP2015" s="34">
        <v>0</v>
      </c>
      <c r="AQ2015" s="34">
        <v>0</v>
      </c>
      <c r="AR2015" s="34">
        <v>1</v>
      </c>
      <c r="AS2015" s="34">
        <v>0</v>
      </c>
      <c r="AT2015" s="34">
        <v>3</v>
      </c>
      <c r="AU2015" s="34">
        <v>11</v>
      </c>
      <c r="AV2015" s="52">
        <v>1509</v>
      </c>
      <c r="AW2015" s="57">
        <v>0</v>
      </c>
      <c r="AX2015" s="58" t="str">
        <f>IF(Tabela3[[#This Row],[Response]]=1, "Aceitou", "Não aceitou")</f>
        <v>Não aceitou</v>
      </c>
      <c r="AY2015" s="55" t="str">
        <f>Tabela3[[#This Row],[Faixa Recência]] &amp; " | " &amp; Tabela3[[#This Row],[Faixa Gasto]] &amp; " | " &amp; Tabela3[[#This Row],[Faixa ticket médio]]</f>
        <v>16-30 dias | +R$ 1500 | +R$ 50</v>
      </c>
      <c r="AZ20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015" s="36"/>
    </row>
    <row r="2016" spans="1:54" x14ac:dyDescent="0.25">
      <c r="A2016" s="61">
        <v>2015</v>
      </c>
      <c r="B2016" s="37">
        <v>49767</v>
      </c>
      <c r="C2016" s="34">
        <v>0</v>
      </c>
      <c r="D2016" s="34">
        <v>0</v>
      </c>
      <c r="E2016" s="34">
        <v>92</v>
      </c>
      <c r="F2016" s="58" t="str">
        <f>IF('Base tratada'!$E2016&lt;=15,"0-15 dias",
IF('Base tratada'!$E2016&lt;=30, "16-30 dias",
IF('Base tratada'!$E2016&lt;=45, "31-45 dias",
IF('Base tratada'!$E2016&lt;=60, "46-60 dias",
IF('Base tratada'!$E2016&lt;=75, "61-75 dias", "76-99 dias")))))</f>
        <v>76-99 dias</v>
      </c>
      <c r="G2016" s="38">
        <v>29</v>
      </c>
      <c r="H2016" s="60" t="str">
        <f>IF('Base tratada'!$G2016&lt;=29,"24–29",
IF('Base tratada'!$G2016&lt;=39,"30–39",
IF('Base tratada'!$G2016&lt;=49,"40–49",
IF('Base tratada'!$G2016&lt;=59,"50–59",
IF('Base tratada'!$G2016&lt;=69,"60–69",
"70–80")))))</f>
        <v>24–29</v>
      </c>
      <c r="I2016" s="34">
        <v>2582</v>
      </c>
      <c r="J2016" s="58" t="str">
        <f>IF('Base tratada'!$K2016=1,"Divorciado",
IF('Base tratada'!$L2016=1,"Casado",
IF('Base tratada'!$M2016=1, "Solteiro",
IF('Base tratada'!$N2016=1,"Juntos",
"Viúvo"))))</f>
        <v>Solteiro</v>
      </c>
      <c r="K2016" s="34">
        <v>0</v>
      </c>
      <c r="L2016" s="34">
        <v>0</v>
      </c>
      <c r="M2016" s="34">
        <v>1</v>
      </c>
      <c r="N2016" s="34">
        <v>0</v>
      </c>
      <c r="O2016" s="34">
        <v>0</v>
      </c>
      <c r="P2016" s="34">
        <v>0</v>
      </c>
      <c r="Q2016" s="34">
        <v>0</v>
      </c>
      <c r="R2016" s="34">
        <v>1</v>
      </c>
      <c r="S2016" s="34">
        <v>0</v>
      </c>
      <c r="T2016" s="34">
        <v>0</v>
      </c>
      <c r="U2016" s="35">
        <v>202</v>
      </c>
      <c r="V2016" s="35">
        <v>47</v>
      </c>
      <c r="W2016" s="35">
        <v>197</v>
      </c>
      <c r="X2016" s="35">
        <v>55</v>
      </c>
      <c r="Y2016" s="35">
        <v>42</v>
      </c>
      <c r="Z2016" s="35">
        <v>149</v>
      </c>
      <c r="AA2016" s="34">
        <v>1</v>
      </c>
      <c r="AB2016" s="34">
        <v>4</v>
      </c>
      <c r="AC2016" s="34">
        <v>5</v>
      </c>
      <c r="AD2016" s="34">
        <v>4</v>
      </c>
      <c r="AE2016" s="34">
        <v>8</v>
      </c>
      <c r="AF2016" s="58">
        <f>'Base tratada'!$AC2016+'Base tratada'!$AD2016+'Base tratada'!$AE2016</f>
        <v>17</v>
      </c>
      <c r="AG20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16" s="58" t="str">
        <f>IF('Base tratada'!$AC2016&gt;=MAX('Base tratada'!$AD2016,'Base tratada'!$AE2016),"Web",
IF('Base tratada'!$AD2016&gt;='Base tratada'!$AE2016,"Catalog",
"Store"))</f>
        <v>Store</v>
      </c>
      <c r="AI2016" s="59">
        <f>IF('Base tratada'!$AF2016=0,"0",'Base tratada'!$AK2016/'Base tratada'!$AF2016)</f>
        <v>31.941176470588236</v>
      </c>
      <c r="AJ2016" s="59" t="str">
        <f>IF('Base tratada'!$AI2016=0,"R$ 0",
IF('Base tratada'!$AI2016&lt;=25,"R$ 1–25",
IF('Base tratada'!$AI2016&lt;=50,"R$ 26–50",
"+R$ 50")))</f>
        <v>R$ 26–50</v>
      </c>
      <c r="AK2016" s="35">
        <v>543</v>
      </c>
      <c r="AL2016" s="58" t="str">
        <f>IF('Base tratada'!$AK2016&lt;=100,"R$ 0-100",
IF('Base tratada'!$AK2016&lt;=500,"R$ 101-500",
IF('Base tratada'!$AK2016&lt;=1000,"R$ 501-1000",
IF('Base tratada'!$AK2016&lt;=1500,"R$ 1001-1500",
"+R$ 1500"))))</f>
        <v>R$ 501-1000</v>
      </c>
      <c r="AM2016" s="34">
        <v>0</v>
      </c>
      <c r="AN2016" s="34">
        <v>0</v>
      </c>
      <c r="AO2016" s="34">
        <v>0</v>
      </c>
      <c r="AP2016" s="34">
        <v>0</v>
      </c>
      <c r="AQ2016" s="34">
        <v>0</v>
      </c>
      <c r="AR2016" s="34">
        <v>0</v>
      </c>
      <c r="AS2016" s="34">
        <v>0</v>
      </c>
      <c r="AT2016" s="34">
        <v>3</v>
      </c>
      <c r="AU2016" s="34">
        <v>11</v>
      </c>
      <c r="AV2016" s="52">
        <v>394</v>
      </c>
      <c r="AW2016" s="57">
        <v>0</v>
      </c>
      <c r="AX2016" s="58" t="str">
        <f>IF(Tabela3[[#This Row],[Response]]=1, "Aceitou", "Não aceitou")</f>
        <v>Não aceitou</v>
      </c>
      <c r="AY2016" s="55" t="str">
        <f>Tabela3[[#This Row],[Faixa Recência]] &amp; " | " &amp; Tabela3[[#This Row],[Faixa Gasto]] &amp; " | " &amp; Tabela3[[#This Row],[Faixa ticket médio]]</f>
        <v>76-99 dias | R$ 501-1000 | R$ 26–50</v>
      </c>
      <c r="AZ20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6" s="36"/>
    </row>
    <row r="2017" spans="1:54" x14ac:dyDescent="0.25">
      <c r="A2017" s="61">
        <v>2016</v>
      </c>
      <c r="B2017" s="37">
        <v>83273</v>
      </c>
      <c r="C2017" s="34">
        <v>1</v>
      </c>
      <c r="D2017" s="34">
        <v>2</v>
      </c>
      <c r="E2017" s="34">
        <v>98</v>
      </c>
      <c r="F2017" s="58" t="str">
        <f>IF('Base tratada'!$E2017&lt;=15,"0-15 dias",
IF('Base tratada'!$E2017&lt;=30, "16-30 dias",
IF('Base tratada'!$E2017&lt;=45, "31-45 dias",
IF('Base tratada'!$E2017&lt;=60, "46-60 dias",
IF('Base tratada'!$E2017&lt;=75, "61-75 dias", "76-99 dias")))))</f>
        <v>76-99 dias</v>
      </c>
      <c r="G2017" s="38">
        <v>50</v>
      </c>
      <c r="H2017" s="60" t="str">
        <f>IF('Base tratada'!$G2017&lt;=29,"24–29",
IF('Base tratada'!$G2017&lt;=39,"30–39",
IF('Base tratada'!$G2017&lt;=49,"40–49",
IF('Base tratada'!$G2017&lt;=59,"50–59",
IF('Base tratada'!$G2017&lt;=69,"60–69",
"70–80")))))</f>
        <v>50–59</v>
      </c>
      <c r="I2017" s="34">
        <v>2801</v>
      </c>
      <c r="J2017" s="58" t="str">
        <f>IF('Base tratada'!$K2017=1,"Divorciado",
IF('Base tratada'!$L2017=1,"Casado",
IF('Base tratada'!$M2017=1, "Solteiro",
IF('Base tratada'!$N2017=1,"Juntos",
"Viúvo"))))</f>
        <v>Solteiro</v>
      </c>
      <c r="K2017" s="34">
        <v>0</v>
      </c>
      <c r="L2017" s="34">
        <v>0</v>
      </c>
      <c r="M2017" s="34">
        <v>1</v>
      </c>
      <c r="N2017" s="34">
        <v>0</v>
      </c>
      <c r="O2017" s="34">
        <v>0</v>
      </c>
      <c r="P2017" s="34">
        <v>0</v>
      </c>
      <c r="Q2017" s="34">
        <v>0</v>
      </c>
      <c r="R2017" s="34">
        <v>1</v>
      </c>
      <c r="S2017" s="34">
        <v>0</v>
      </c>
      <c r="T2017" s="34">
        <v>0</v>
      </c>
      <c r="U2017" s="35">
        <v>433</v>
      </c>
      <c r="V2017" s="35">
        <v>89</v>
      </c>
      <c r="W2017" s="35">
        <v>650</v>
      </c>
      <c r="X2017" s="35">
        <v>16</v>
      </c>
      <c r="Y2017" s="35">
        <v>102</v>
      </c>
      <c r="Z2017" s="35">
        <v>102</v>
      </c>
      <c r="AA2017" s="34">
        <v>10</v>
      </c>
      <c r="AB2017" s="34">
        <v>7</v>
      </c>
      <c r="AC2017" s="34">
        <v>4</v>
      </c>
      <c r="AD2017" s="34">
        <v>6</v>
      </c>
      <c r="AE2017" s="34">
        <v>9</v>
      </c>
      <c r="AF2017" s="58">
        <f>'Base tratada'!$AC2017+'Base tratada'!$AD2017+'Base tratada'!$AE2017</f>
        <v>19</v>
      </c>
      <c r="AG20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17" s="58" t="str">
        <f>IF('Base tratada'!$AC2017&gt;=MAX('Base tratada'!$AD2017,'Base tratada'!$AE2017),"Web",
IF('Base tratada'!$AD2017&gt;='Base tratada'!$AE2017,"Catalog",
"Store"))</f>
        <v>Store</v>
      </c>
      <c r="AI2017" s="59">
        <f>IF('Base tratada'!$AF2017=0,"0",'Base tratada'!$AK2017/'Base tratada'!$AF2017)</f>
        <v>67.89473684210526</v>
      </c>
      <c r="AJ2017" s="59" t="str">
        <f>IF('Base tratada'!$AI2017=0,"R$ 0",
IF('Base tratada'!$AI2017&lt;=25,"R$ 1–25",
IF('Base tratada'!$AI2017&lt;=50,"R$ 26–50",
"+R$ 50")))</f>
        <v>+R$ 50</v>
      </c>
      <c r="AK2017" s="35">
        <v>1290</v>
      </c>
      <c r="AL2017" s="58" t="str">
        <f>IF('Base tratada'!$AK2017&lt;=100,"R$ 0-100",
IF('Base tratada'!$AK2017&lt;=500,"R$ 101-500",
IF('Base tratada'!$AK2017&lt;=1000,"R$ 501-1000",
IF('Base tratada'!$AK2017&lt;=1500,"R$ 1001-1500",
"+R$ 1500"))))</f>
        <v>R$ 1001-1500</v>
      </c>
      <c r="AM2017" s="34">
        <v>0</v>
      </c>
      <c r="AN2017" s="34">
        <v>0</v>
      </c>
      <c r="AO2017" s="34">
        <v>0</v>
      </c>
      <c r="AP2017" s="34">
        <v>0</v>
      </c>
      <c r="AQ2017" s="34">
        <v>0</v>
      </c>
      <c r="AR2017" s="34">
        <v>0</v>
      </c>
      <c r="AS2017" s="34">
        <v>0</v>
      </c>
      <c r="AT2017" s="34">
        <v>3</v>
      </c>
      <c r="AU2017" s="34">
        <v>11</v>
      </c>
      <c r="AV2017" s="52">
        <v>1188</v>
      </c>
      <c r="AW2017" s="57">
        <v>0</v>
      </c>
      <c r="AX2017" s="58" t="str">
        <f>IF(Tabela3[[#This Row],[Response]]=1, "Aceitou", "Não aceitou")</f>
        <v>Não aceitou</v>
      </c>
      <c r="AY2017" s="55" t="str">
        <f>Tabela3[[#This Row],[Faixa Recência]] &amp; " | " &amp; Tabela3[[#This Row],[Faixa Gasto]] &amp; " | " &amp; Tabela3[[#This Row],[Faixa ticket médio]]</f>
        <v>76-99 dias | R$ 1001-1500 | +R$ 50</v>
      </c>
      <c r="AZ20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7" s="36"/>
    </row>
    <row r="2018" spans="1:54" x14ac:dyDescent="0.25">
      <c r="A2018" s="61">
        <v>2017</v>
      </c>
      <c r="B2018" s="37">
        <v>29009</v>
      </c>
      <c r="C2018" s="34">
        <v>1</v>
      </c>
      <c r="D2018" s="34">
        <v>0</v>
      </c>
      <c r="E2018" s="34">
        <v>19</v>
      </c>
      <c r="F2018" s="58" t="str">
        <f>IF('Base tratada'!$E2018&lt;=15,"0-15 dias",
IF('Base tratada'!$E2018&lt;=30, "16-30 dias",
IF('Base tratada'!$E2018&lt;=45, "31-45 dias",
IF('Base tratada'!$E2018&lt;=60, "46-60 dias",
IF('Base tratada'!$E2018&lt;=75, "61-75 dias", "76-99 dias")))))</f>
        <v>16-30 dias</v>
      </c>
      <c r="G2018" s="38">
        <v>39</v>
      </c>
      <c r="H2018" s="60" t="str">
        <f>IF('Base tratada'!$G2018&lt;=29,"24–29",
IF('Base tratada'!$G2018&lt;=39,"30–39",
IF('Base tratada'!$G2018&lt;=49,"40–49",
IF('Base tratada'!$G2018&lt;=59,"50–59",
IF('Base tratada'!$G2018&lt;=69,"60–69",
"70–80")))))</f>
        <v>30–39</v>
      </c>
      <c r="I2018" s="34">
        <v>2371</v>
      </c>
      <c r="J2018" s="58" t="str">
        <f>IF('Base tratada'!$K2018=1,"Divorciado",
IF('Base tratada'!$L2018=1,"Casado",
IF('Base tratada'!$M2018=1, "Solteiro",
IF('Base tratada'!$N2018=1,"Juntos",
"Viúvo"))))</f>
        <v>Casado</v>
      </c>
      <c r="K2018" s="34">
        <v>0</v>
      </c>
      <c r="L2018" s="34">
        <v>1</v>
      </c>
      <c r="M2018" s="34">
        <v>0</v>
      </c>
      <c r="N2018" s="34">
        <v>0</v>
      </c>
      <c r="O2018" s="34">
        <v>0</v>
      </c>
      <c r="P2018" s="34">
        <v>0</v>
      </c>
      <c r="Q2018" s="34">
        <v>0</v>
      </c>
      <c r="R2018" s="34">
        <v>1</v>
      </c>
      <c r="S2018" s="34">
        <v>0</v>
      </c>
      <c r="T2018" s="34">
        <v>0</v>
      </c>
      <c r="U2018" s="35">
        <v>6</v>
      </c>
      <c r="V2018" s="35">
        <v>6</v>
      </c>
      <c r="W2018" s="35">
        <v>15</v>
      </c>
      <c r="X2018" s="35">
        <v>10</v>
      </c>
      <c r="Y2018" s="35">
        <v>5</v>
      </c>
      <c r="Z2018" s="35">
        <v>2</v>
      </c>
      <c r="AA2018" s="34">
        <v>2</v>
      </c>
      <c r="AB2018" s="34">
        <v>6</v>
      </c>
      <c r="AC2018" s="34">
        <v>2</v>
      </c>
      <c r="AD2018" s="34">
        <v>0</v>
      </c>
      <c r="AE2018" s="34">
        <v>3</v>
      </c>
      <c r="AF2018" s="58">
        <f>'Base tratada'!$AC2018+'Base tratada'!$AD2018+'Base tratada'!$AE2018</f>
        <v>5</v>
      </c>
      <c r="AG20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18" s="58" t="str">
        <f>IF('Base tratada'!$AC2018&gt;=MAX('Base tratada'!$AD2018,'Base tratada'!$AE2018),"Web",
IF('Base tratada'!$AD2018&gt;='Base tratada'!$AE2018,"Catalog",
"Store"))</f>
        <v>Store</v>
      </c>
      <c r="AI2018" s="59">
        <f>IF('Base tratada'!$AF2018=0,"0",'Base tratada'!$AK2018/'Base tratada'!$AF2018)</f>
        <v>8.4</v>
      </c>
      <c r="AJ2018" s="59" t="str">
        <f>IF('Base tratada'!$AI2018=0,"R$ 0",
IF('Base tratada'!$AI2018&lt;=25,"R$ 1–25",
IF('Base tratada'!$AI2018&lt;=50,"R$ 26–50",
"+R$ 50")))</f>
        <v>R$ 1–25</v>
      </c>
      <c r="AK2018" s="35">
        <v>42</v>
      </c>
      <c r="AL2018" s="58" t="str">
        <f>IF('Base tratada'!$AK2018&lt;=100,"R$ 0-100",
IF('Base tratada'!$AK2018&lt;=500,"R$ 101-500",
IF('Base tratada'!$AK2018&lt;=1000,"R$ 501-1000",
IF('Base tratada'!$AK2018&lt;=1500,"R$ 1001-1500",
"+R$ 1500"))))</f>
        <v>R$ 0-100</v>
      </c>
      <c r="AM2018" s="34">
        <v>0</v>
      </c>
      <c r="AN2018" s="34">
        <v>0</v>
      </c>
      <c r="AO2018" s="34">
        <v>0</v>
      </c>
      <c r="AP2018" s="34">
        <v>0</v>
      </c>
      <c r="AQ2018" s="34">
        <v>0</v>
      </c>
      <c r="AR2018" s="34">
        <v>0</v>
      </c>
      <c r="AS2018" s="34">
        <v>0</v>
      </c>
      <c r="AT2018" s="34">
        <v>3</v>
      </c>
      <c r="AU2018" s="34">
        <v>11</v>
      </c>
      <c r="AV2018" s="52">
        <v>40</v>
      </c>
      <c r="AW2018" s="57">
        <v>0</v>
      </c>
      <c r="AX2018" s="58" t="str">
        <f>IF(Tabela3[[#This Row],[Response]]=1, "Aceitou", "Não aceitou")</f>
        <v>Não aceitou</v>
      </c>
      <c r="AY2018" s="55" t="str">
        <f>Tabela3[[#This Row],[Faixa Recência]] &amp; " | " &amp; Tabela3[[#This Row],[Faixa Gasto]] &amp; " | " &amp; Tabela3[[#This Row],[Faixa ticket médio]]</f>
        <v>16-30 dias | R$ 0-100 | R$ 1–25</v>
      </c>
      <c r="AZ20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8" s="36"/>
    </row>
    <row r="2019" spans="1:54" x14ac:dyDescent="0.25">
      <c r="A2019" s="61">
        <v>2018</v>
      </c>
      <c r="B2019" s="37">
        <v>45057</v>
      </c>
      <c r="C2019" s="34">
        <v>1</v>
      </c>
      <c r="D2019" s="34">
        <v>0</v>
      </c>
      <c r="E2019" s="34">
        <v>80</v>
      </c>
      <c r="F2019" s="58" t="str">
        <f>IF('Base tratada'!$E2019&lt;=15,"0-15 dias",
IF('Base tratada'!$E2019&lt;=30, "16-30 dias",
IF('Base tratada'!$E2019&lt;=45, "31-45 dias",
IF('Base tratada'!$E2019&lt;=60, "46-60 dias",
IF('Base tratada'!$E2019&lt;=75, "61-75 dias", "76-99 dias")))))</f>
        <v>76-99 dias</v>
      </c>
      <c r="G2019" s="38">
        <v>41</v>
      </c>
      <c r="H2019" s="60" t="str">
        <f>IF('Base tratada'!$G2019&lt;=29,"24–29",
IF('Base tratada'!$G2019&lt;=39,"30–39",
IF('Base tratada'!$G2019&lt;=49,"40–49",
IF('Base tratada'!$G2019&lt;=59,"50–59",
IF('Base tratada'!$G2019&lt;=69,"60–69",
"70–80")))))</f>
        <v>40–49</v>
      </c>
      <c r="I2019" s="34">
        <v>2369</v>
      </c>
      <c r="J2019" s="58" t="str">
        <f>IF('Base tratada'!$K2019=1,"Divorciado",
IF('Base tratada'!$L2019=1,"Casado",
IF('Base tratada'!$M2019=1, "Solteiro",
IF('Base tratada'!$N2019=1,"Juntos",
"Viúvo"))))</f>
        <v>Casado</v>
      </c>
      <c r="K2019" s="34">
        <v>0</v>
      </c>
      <c r="L2019" s="34">
        <v>1</v>
      </c>
      <c r="M2019" s="34">
        <v>0</v>
      </c>
      <c r="N2019" s="34">
        <v>0</v>
      </c>
      <c r="O2019" s="34">
        <v>0</v>
      </c>
      <c r="P2019" s="34">
        <v>0</v>
      </c>
      <c r="Q2019" s="34">
        <v>0</v>
      </c>
      <c r="R2019" s="34">
        <v>0</v>
      </c>
      <c r="S2019" s="34">
        <v>1</v>
      </c>
      <c r="T2019" s="34">
        <v>0</v>
      </c>
      <c r="U2019" s="35">
        <v>37</v>
      </c>
      <c r="V2019" s="35">
        <v>0</v>
      </c>
      <c r="W2019" s="35">
        <v>7</v>
      </c>
      <c r="X2019" s="35">
        <v>3</v>
      </c>
      <c r="Y2019" s="35">
        <v>0</v>
      </c>
      <c r="Z2019" s="35">
        <v>3</v>
      </c>
      <c r="AA2019" s="34">
        <v>1</v>
      </c>
      <c r="AB2019" s="34">
        <v>5</v>
      </c>
      <c r="AC2019" s="34">
        <v>2</v>
      </c>
      <c r="AD2019" s="34">
        <v>0</v>
      </c>
      <c r="AE2019" s="34">
        <v>3</v>
      </c>
      <c r="AF2019" s="58">
        <f>'Base tratada'!$AC2019+'Base tratada'!$AD2019+'Base tratada'!$AE2019</f>
        <v>5</v>
      </c>
      <c r="AG20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19" s="58" t="str">
        <f>IF('Base tratada'!$AC2019&gt;=MAX('Base tratada'!$AD2019,'Base tratada'!$AE2019),"Web",
IF('Base tratada'!$AD2019&gt;='Base tratada'!$AE2019,"Catalog",
"Store"))</f>
        <v>Store</v>
      </c>
      <c r="AI2019" s="59">
        <f>IF('Base tratada'!$AF2019=0,"0",'Base tratada'!$AK2019/'Base tratada'!$AF2019)</f>
        <v>9.4</v>
      </c>
      <c r="AJ2019" s="59" t="str">
        <f>IF('Base tratada'!$AI2019=0,"R$ 0",
IF('Base tratada'!$AI2019&lt;=25,"R$ 1–25",
IF('Base tratada'!$AI2019&lt;=50,"R$ 26–50",
"+R$ 50")))</f>
        <v>R$ 1–25</v>
      </c>
      <c r="AK2019" s="35">
        <v>47</v>
      </c>
      <c r="AL2019" s="58" t="str">
        <f>IF('Base tratada'!$AK2019&lt;=100,"R$ 0-100",
IF('Base tratada'!$AK2019&lt;=500,"R$ 101-500",
IF('Base tratada'!$AK2019&lt;=1000,"R$ 501-1000",
IF('Base tratada'!$AK2019&lt;=1500,"R$ 1001-1500",
"+R$ 1500"))))</f>
        <v>R$ 0-100</v>
      </c>
      <c r="AM2019" s="34">
        <v>0</v>
      </c>
      <c r="AN2019" s="34">
        <v>0</v>
      </c>
      <c r="AO2019" s="34">
        <v>0</v>
      </c>
      <c r="AP2019" s="34">
        <v>0</v>
      </c>
      <c r="AQ2019" s="34">
        <v>0</v>
      </c>
      <c r="AR2019" s="34">
        <v>0</v>
      </c>
      <c r="AS2019" s="34">
        <v>0</v>
      </c>
      <c r="AT2019" s="34">
        <v>3</v>
      </c>
      <c r="AU2019" s="34">
        <v>11</v>
      </c>
      <c r="AV2019" s="52">
        <v>44</v>
      </c>
      <c r="AW2019" s="57">
        <v>0</v>
      </c>
      <c r="AX2019" s="58" t="str">
        <f>IF(Tabela3[[#This Row],[Response]]=1, "Aceitou", "Não aceitou")</f>
        <v>Não aceitou</v>
      </c>
      <c r="AY2019" s="55" t="str">
        <f>Tabela3[[#This Row],[Faixa Recência]] &amp; " | " &amp; Tabela3[[#This Row],[Faixa Gasto]] &amp; " | " &amp; Tabela3[[#This Row],[Faixa ticket médio]]</f>
        <v>76-99 dias | R$ 0-100 | R$ 1–25</v>
      </c>
      <c r="AZ20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19" s="36"/>
    </row>
    <row r="2020" spans="1:54" x14ac:dyDescent="0.25">
      <c r="A2020" s="61">
        <v>2019</v>
      </c>
      <c r="B2020" s="37">
        <v>37150</v>
      </c>
      <c r="C2020" s="34">
        <v>1</v>
      </c>
      <c r="D2020" s="34">
        <v>0</v>
      </c>
      <c r="E2020" s="34">
        <v>80</v>
      </c>
      <c r="F2020" s="58" t="str">
        <f>IF('Base tratada'!$E2020&lt;=15,"0-15 dias",
IF('Base tratada'!$E2020&lt;=30, "16-30 dias",
IF('Base tratada'!$E2020&lt;=45, "31-45 dias",
IF('Base tratada'!$E2020&lt;=60, "46-60 dias",
IF('Base tratada'!$E2020&lt;=75, "61-75 dias", "76-99 dias")))))</f>
        <v>76-99 dias</v>
      </c>
      <c r="G2020" s="38">
        <v>49</v>
      </c>
      <c r="H2020" s="60" t="str">
        <f>IF('Base tratada'!$G2020&lt;=29,"24–29",
IF('Base tratada'!$G2020&lt;=39,"30–39",
IF('Base tratada'!$G2020&lt;=49,"40–49",
IF('Base tratada'!$G2020&lt;=59,"50–59",
IF('Base tratada'!$G2020&lt;=69,"60–69",
"70–80")))))</f>
        <v>40–49</v>
      </c>
      <c r="I2020" s="34">
        <v>2815</v>
      </c>
      <c r="J2020" s="58" t="str">
        <f>IF('Base tratada'!$K2020=1,"Divorciado",
IF('Base tratada'!$L2020=1,"Casado",
IF('Base tratada'!$M2020=1, "Solteiro",
IF('Base tratada'!$N2020=1,"Juntos",
"Viúvo"))))</f>
        <v>Casado</v>
      </c>
      <c r="K2020" s="34">
        <v>0</v>
      </c>
      <c r="L2020" s="34">
        <v>1</v>
      </c>
      <c r="M2020" s="34">
        <v>0</v>
      </c>
      <c r="N2020" s="34">
        <v>0</v>
      </c>
      <c r="O2020" s="34">
        <v>0</v>
      </c>
      <c r="P2020" s="34">
        <v>0</v>
      </c>
      <c r="Q2020" s="34">
        <v>0</v>
      </c>
      <c r="R2020" s="34">
        <v>1</v>
      </c>
      <c r="S2020" s="34">
        <v>0</v>
      </c>
      <c r="T2020" s="34">
        <v>0</v>
      </c>
      <c r="U2020" s="35">
        <v>167</v>
      </c>
      <c r="V2020" s="35">
        <v>37</v>
      </c>
      <c r="W2020" s="35">
        <v>64</v>
      </c>
      <c r="X2020" s="35">
        <v>49</v>
      </c>
      <c r="Y2020" s="35">
        <v>34</v>
      </c>
      <c r="Z2020" s="35">
        <v>116</v>
      </c>
      <c r="AA2020" s="34">
        <v>8</v>
      </c>
      <c r="AB2020" s="34">
        <v>7</v>
      </c>
      <c r="AC2020" s="34">
        <v>4</v>
      </c>
      <c r="AD2020" s="34">
        <v>3</v>
      </c>
      <c r="AE2020" s="34">
        <v>6</v>
      </c>
      <c r="AF2020" s="58">
        <f>'Base tratada'!$AC2020+'Base tratada'!$AD2020+'Base tratada'!$AE2020</f>
        <v>13</v>
      </c>
      <c r="AG20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20" s="58" t="str">
        <f>IF('Base tratada'!$AC2020&gt;=MAX('Base tratada'!$AD2020,'Base tratada'!$AE2020),"Web",
IF('Base tratada'!$AD2020&gt;='Base tratada'!$AE2020,"Catalog",
"Store"))</f>
        <v>Store</v>
      </c>
      <c r="AI2020" s="59">
        <f>IF('Base tratada'!$AF2020=0,"0",'Base tratada'!$AK2020/'Base tratada'!$AF2020)</f>
        <v>27</v>
      </c>
      <c r="AJ2020" s="59" t="str">
        <f>IF('Base tratada'!$AI2020=0,"R$ 0",
IF('Base tratada'!$AI2020&lt;=25,"R$ 1–25",
IF('Base tratada'!$AI2020&lt;=50,"R$ 26–50",
"+R$ 50")))</f>
        <v>R$ 26–50</v>
      </c>
      <c r="AK2020" s="35">
        <v>351</v>
      </c>
      <c r="AL2020" s="58" t="str">
        <f>IF('Base tratada'!$AK2020&lt;=100,"R$ 0-100",
IF('Base tratada'!$AK2020&lt;=500,"R$ 101-500",
IF('Base tratada'!$AK2020&lt;=1000,"R$ 501-1000",
IF('Base tratada'!$AK2020&lt;=1500,"R$ 1001-1500",
"+R$ 1500"))))</f>
        <v>R$ 101-500</v>
      </c>
      <c r="AM2020" s="34">
        <v>0</v>
      </c>
      <c r="AN2020" s="34">
        <v>0</v>
      </c>
      <c r="AO2020" s="34">
        <v>0</v>
      </c>
      <c r="AP2020" s="34">
        <v>0</v>
      </c>
      <c r="AQ2020" s="34">
        <v>0</v>
      </c>
      <c r="AR2020" s="34">
        <v>0</v>
      </c>
      <c r="AS2020" s="34">
        <v>0</v>
      </c>
      <c r="AT2020" s="34">
        <v>3</v>
      </c>
      <c r="AU2020" s="34">
        <v>11</v>
      </c>
      <c r="AV2020" s="52">
        <v>235</v>
      </c>
      <c r="AW2020" s="57">
        <v>0</v>
      </c>
      <c r="AX2020" s="58" t="str">
        <f>IF(Tabela3[[#This Row],[Response]]=1, "Aceitou", "Não aceitou")</f>
        <v>Não aceitou</v>
      </c>
      <c r="AY2020" s="55" t="str">
        <f>Tabela3[[#This Row],[Faixa Recência]] &amp; " | " &amp; Tabela3[[#This Row],[Faixa Gasto]] &amp; " | " &amp; Tabela3[[#This Row],[Faixa ticket médio]]</f>
        <v>76-99 dias | R$ 101-500 | R$ 26–50</v>
      </c>
      <c r="AZ20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0" s="36"/>
    </row>
    <row r="2021" spans="1:54" x14ac:dyDescent="0.25">
      <c r="A2021" s="61">
        <v>2020</v>
      </c>
      <c r="B2021" s="37">
        <v>43020</v>
      </c>
      <c r="C2021" s="34">
        <v>1</v>
      </c>
      <c r="D2021" s="34">
        <v>0</v>
      </c>
      <c r="E2021" s="34">
        <v>79</v>
      </c>
      <c r="F2021" s="58" t="str">
        <f>IF('Base tratada'!$E2021&lt;=15,"0-15 dias",
IF('Base tratada'!$E2021&lt;=30, "16-30 dias",
IF('Base tratada'!$E2021&lt;=45, "31-45 dias",
IF('Base tratada'!$E2021&lt;=60, "46-60 dias",
IF('Base tratada'!$E2021&lt;=75, "61-75 dias", "76-99 dias")))))</f>
        <v>76-99 dias</v>
      </c>
      <c r="G2021" s="38">
        <v>50</v>
      </c>
      <c r="H2021" s="60" t="str">
        <f>IF('Base tratada'!$G2021&lt;=29,"24–29",
IF('Base tratada'!$G2021&lt;=39,"30–39",
IF('Base tratada'!$G2021&lt;=49,"40–49",
IF('Base tratada'!$G2021&lt;=59,"50–59",
IF('Base tratada'!$G2021&lt;=69,"60–69",
"70–80")))))</f>
        <v>50–59</v>
      </c>
      <c r="I2021" s="34">
        <v>2370</v>
      </c>
      <c r="J2021" s="58" t="str">
        <f>IF('Base tratada'!$K2021=1,"Divorciado",
IF('Base tratada'!$L2021=1,"Casado",
IF('Base tratada'!$M2021=1, "Solteiro",
IF('Base tratada'!$N2021=1,"Juntos",
"Viúvo"))))</f>
        <v>Solteiro</v>
      </c>
      <c r="K2021" s="34">
        <v>0</v>
      </c>
      <c r="L2021" s="34">
        <v>0</v>
      </c>
      <c r="M2021" s="34">
        <v>1</v>
      </c>
      <c r="N2021" s="34">
        <v>0</v>
      </c>
      <c r="O2021" s="34">
        <v>0</v>
      </c>
      <c r="P2021" s="34">
        <v>0</v>
      </c>
      <c r="Q2021" s="34">
        <v>0</v>
      </c>
      <c r="R2021" s="34">
        <v>1</v>
      </c>
      <c r="S2021" s="34">
        <v>0</v>
      </c>
      <c r="T2021" s="34">
        <v>0</v>
      </c>
      <c r="U2021" s="35">
        <v>45</v>
      </c>
      <c r="V2021" s="35">
        <v>7</v>
      </c>
      <c r="W2021" s="35">
        <v>99</v>
      </c>
      <c r="X2021" s="35">
        <v>4</v>
      </c>
      <c r="Y2021" s="35">
        <v>25</v>
      </c>
      <c r="Z2021" s="35">
        <v>43</v>
      </c>
      <c r="AA2021" s="34">
        <v>3</v>
      </c>
      <c r="AB2021" s="34">
        <v>6</v>
      </c>
      <c r="AC2021" s="34">
        <v>4</v>
      </c>
      <c r="AD2021" s="34">
        <v>1</v>
      </c>
      <c r="AE2021" s="34">
        <v>4</v>
      </c>
      <c r="AF2021" s="58">
        <f>'Base tratada'!$AC2021+'Base tratada'!$AD2021+'Base tratada'!$AE2021</f>
        <v>9</v>
      </c>
      <c r="AG20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21" s="58" t="str">
        <f>IF('Base tratada'!$AC2021&gt;=MAX('Base tratada'!$AD2021,'Base tratada'!$AE2021),"Web",
IF('Base tratada'!$AD2021&gt;='Base tratada'!$AE2021,"Catalog",
"Store"))</f>
        <v>Web</v>
      </c>
      <c r="AI2021" s="59">
        <f>IF('Base tratada'!$AF2021=0,"0",'Base tratada'!$AK2021/'Base tratada'!$AF2021)</f>
        <v>20</v>
      </c>
      <c r="AJ2021" s="59" t="str">
        <f>IF('Base tratada'!$AI2021=0,"R$ 0",
IF('Base tratada'!$AI2021&lt;=25,"R$ 1–25",
IF('Base tratada'!$AI2021&lt;=50,"R$ 26–50",
"+R$ 50")))</f>
        <v>R$ 1–25</v>
      </c>
      <c r="AK2021" s="35">
        <v>180</v>
      </c>
      <c r="AL2021" s="58" t="str">
        <f>IF('Base tratada'!$AK2021&lt;=100,"R$ 0-100",
IF('Base tratada'!$AK2021&lt;=500,"R$ 101-500",
IF('Base tratada'!$AK2021&lt;=1000,"R$ 501-1000",
IF('Base tratada'!$AK2021&lt;=1500,"R$ 1001-1500",
"+R$ 1500"))))</f>
        <v>R$ 101-500</v>
      </c>
      <c r="AM2021" s="34">
        <v>0</v>
      </c>
      <c r="AN2021" s="34">
        <v>0</v>
      </c>
      <c r="AO2021" s="34">
        <v>0</v>
      </c>
      <c r="AP2021" s="34">
        <v>0</v>
      </c>
      <c r="AQ2021" s="34">
        <v>0</v>
      </c>
      <c r="AR2021" s="34">
        <v>0</v>
      </c>
      <c r="AS2021" s="34">
        <v>0</v>
      </c>
      <c r="AT2021" s="34">
        <v>3</v>
      </c>
      <c r="AU2021" s="34">
        <v>11</v>
      </c>
      <c r="AV2021" s="52">
        <v>137</v>
      </c>
      <c r="AW2021" s="57">
        <v>0</v>
      </c>
      <c r="AX2021" s="58" t="str">
        <f>IF(Tabela3[[#This Row],[Response]]=1, "Aceitou", "Não aceitou")</f>
        <v>Não aceitou</v>
      </c>
      <c r="AY2021" s="55" t="str">
        <f>Tabela3[[#This Row],[Faixa Recência]] &amp; " | " &amp; Tabela3[[#This Row],[Faixa Gasto]] &amp; " | " &amp; Tabela3[[#This Row],[Faixa ticket médio]]</f>
        <v>76-99 dias | R$ 101-500 | R$ 1–25</v>
      </c>
      <c r="AZ20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1" s="36"/>
    </row>
    <row r="2022" spans="1:54" x14ac:dyDescent="0.25">
      <c r="A2022" s="61">
        <v>2021</v>
      </c>
      <c r="B2022" s="37">
        <v>53154</v>
      </c>
      <c r="C2022" s="34">
        <v>0</v>
      </c>
      <c r="D2022" s="34">
        <v>1</v>
      </c>
      <c r="E2022" s="34">
        <v>50</v>
      </c>
      <c r="F2022" s="58" t="str">
        <f>IF('Base tratada'!$E2022&lt;=15,"0-15 dias",
IF('Base tratada'!$E2022&lt;=30, "16-30 dias",
IF('Base tratada'!$E2022&lt;=45, "31-45 dias",
IF('Base tratada'!$E2022&lt;=60, "46-60 dias",
IF('Base tratada'!$E2022&lt;=75, "61-75 dias", "76-99 dias")))))</f>
        <v>46-60 dias</v>
      </c>
      <c r="G2022" s="38">
        <v>61</v>
      </c>
      <c r="H2022" s="60" t="str">
        <f>IF('Base tratada'!$G2022&lt;=29,"24–29",
IF('Base tratada'!$G2022&lt;=39,"30–39",
IF('Base tratada'!$G2022&lt;=49,"40–49",
IF('Base tratada'!$G2022&lt;=59,"50–59",
IF('Base tratada'!$G2022&lt;=69,"60–69",
"70–80")))))</f>
        <v>60–69</v>
      </c>
      <c r="I2022" s="34">
        <v>2179</v>
      </c>
      <c r="J2022" s="58" t="str">
        <f>IF('Base tratada'!$K2022=1,"Divorciado",
IF('Base tratada'!$L2022=1,"Casado",
IF('Base tratada'!$M2022=1, "Solteiro",
IF('Base tratada'!$N2022=1,"Juntos",
"Viúvo"))))</f>
        <v>Casado</v>
      </c>
      <c r="K2022" s="34">
        <v>0</v>
      </c>
      <c r="L2022" s="34">
        <v>1</v>
      </c>
      <c r="M2022" s="34">
        <v>0</v>
      </c>
      <c r="N2022" s="34">
        <v>0</v>
      </c>
      <c r="O2022" s="34">
        <v>0</v>
      </c>
      <c r="P2022" s="34">
        <v>0</v>
      </c>
      <c r="Q2022" s="34">
        <v>0</v>
      </c>
      <c r="R2022" s="34">
        <v>1</v>
      </c>
      <c r="S2022" s="34">
        <v>0</v>
      </c>
      <c r="T2022" s="34">
        <v>0</v>
      </c>
      <c r="U2022" s="35">
        <v>129</v>
      </c>
      <c r="V2022" s="35">
        <v>0</v>
      </c>
      <c r="W2022" s="35">
        <v>21</v>
      </c>
      <c r="X2022" s="35">
        <v>0</v>
      </c>
      <c r="Y2022" s="35">
        <v>1</v>
      </c>
      <c r="Z2022" s="35">
        <v>7</v>
      </c>
      <c r="AA2022" s="34">
        <v>1</v>
      </c>
      <c r="AB2022" s="34">
        <v>4</v>
      </c>
      <c r="AC2022" s="34">
        <v>3</v>
      </c>
      <c r="AD2022" s="34">
        <v>1</v>
      </c>
      <c r="AE2022" s="34">
        <v>4</v>
      </c>
      <c r="AF2022" s="58">
        <f>'Base tratada'!$AC2022+'Base tratada'!$AD2022+'Base tratada'!$AE2022</f>
        <v>8</v>
      </c>
      <c r="AG20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22" s="58" t="str">
        <f>IF('Base tratada'!$AC2022&gt;=MAX('Base tratada'!$AD2022,'Base tratada'!$AE2022),"Web",
IF('Base tratada'!$AD2022&gt;='Base tratada'!$AE2022,"Catalog",
"Store"))</f>
        <v>Store</v>
      </c>
      <c r="AI2022" s="59">
        <f>IF('Base tratada'!$AF2022=0,"0",'Base tratada'!$AK2022/'Base tratada'!$AF2022)</f>
        <v>18.875</v>
      </c>
      <c r="AJ2022" s="59" t="str">
        <f>IF('Base tratada'!$AI2022=0,"R$ 0",
IF('Base tratada'!$AI2022&lt;=25,"R$ 1–25",
IF('Base tratada'!$AI2022&lt;=50,"R$ 26–50",
"+R$ 50")))</f>
        <v>R$ 1–25</v>
      </c>
      <c r="AK2022" s="35">
        <v>151</v>
      </c>
      <c r="AL2022" s="58" t="str">
        <f>IF('Base tratada'!$AK2022&lt;=100,"R$ 0-100",
IF('Base tratada'!$AK2022&lt;=500,"R$ 101-500",
IF('Base tratada'!$AK2022&lt;=1000,"R$ 501-1000",
IF('Base tratada'!$AK2022&lt;=1500,"R$ 1001-1500",
"+R$ 1500"))))</f>
        <v>R$ 101-500</v>
      </c>
      <c r="AM2022" s="34">
        <v>0</v>
      </c>
      <c r="AN2022" s="34">
        <v>0</v>
      </c>
      <c r="AO2022" s="34">
        <v>0</v>
      </c>
      <c r="AP2022" s="34">
        <v>0</v>
      </c>
      <c r="AQ2022" s="34">
        <v>0</v>
      </c>
      <c r="AR2022" s="34">
        <v>0</v>
      </c>
      <c r="AS2022" s="34">
        <v>0</v>
      </c>
      <c r="AT2022" s="34">
        <v>3</v>
      </c>
      <c r="AU2022" s="34">
        <v>11</v>
      </c>
      <c r="AV2022" s="52">
        <v>144</v>
      </c>
      <c r="AW2022" s="57">
        <v>0</v>
      </c>
      <c r="AX2022" s="58" t="str">
        <f>IF(Tabela3[[#This Row],[Response]]=1, "Aceitou", "Não aceitou")</f>
        <v>Não aceitou</v>
      </c>
      <c r="AY2022" s="55" t="str">
        <f>Tabela3[[#This Row],[Faixa Recência]] &amp; " | " &amp; Tabela3[[#This Row],[Faixa Gasto]] &amp; " | " &amp; Tabela3[[#This Row],[Faixa ticket médio]]</f>
        <v>46-60 dias | R$ 101-500 | R$ 1–25</v>
      </c>
      <c r="AZ20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2" s="36"/>
    </row>
    <row r="2023" spans="1:54" x14ac:dyDescent="0.25">
      <c r="A2023" s="61">
        <v>2022</v>
      </c>
      <c r="B2023" s="37">
        <v>65308</v>
      </c>
      <c r="C2023" s="34">
        <v>0</v>
      </c>
      <c r="D2023" s="34">
        <v>0</v>
      </c>
      <c r="E2023" s="34">
        <v>60</v>
      </c>
      <c r="F2023" s="58" t="str">
        <f>IF('Base tratada'!$E2023&lt;=15,"0-15 dias",
IF('Base tratada'!$E2023&lt;=30, "16-30 dias",
IF('Base tratada'!$E2023&lt;=45, "31-45 dias",
IF('Base tratada'!$E2023&lt;=60, "46-60 dias",
IF('Base tratada'!$E2023&lt;=75, "61-75 dias", "76-99 dias")))))</f>
        <v>46-60 dias</v>
      </c>
      <c r="G2023" s="38">
        <v>47</v>
      </c>
      <c r="H2023" s="60" t="str">
        <f>IF('Base tratada'!$G2023&lt;=29,"24–29",
IF('Base tratada'!$G2023&lt;=39,"30–39",
IF('Base tratada'!$G2023&lt;=49,"40–49",
IF('Base tratada'!$G2023&lt;=59,"50–59",
IF('Base tratada'!$G2023&lt;=69,"60–69",
"70–80")))))</f>
        <v>40–49</v>
      </c>
      <c r="I2023" s="34">
        <v>2450</v>
      </c>
      <c r="J2023" s="58" t="str">
        <f>IF('Base tratada'!$K2023=1,"Divorciado",
IF('Base tratada'!$L2023=1,"Casado",
IF('Base tratada'!$M2023=1, "Solteiro",
IF('Base tratada'!$N2023=1,"Juntos",
"Viúvo"))))</f>
        <v>Casado</v>
      </c>
      <c r="K2023" s="34">
        <v>0</v>
      </c>
      <c r="L2023" s="34">
        <v>1</v>
      </c>
      <c r="M2023" s="34">
        <v>0</v>
      </c>
      <c r="N2023" s="34">
        <v>0</v>
      </c>
      <c r="O2023" s="34">
        <v>0</v>
      </c>
      <c r="P2023" s="34">
        <v>0</v>
      </c>
      <c r="Q2023" s="34">
        <v>0</v>
      </c>
      <c r="R2023" s="34">
        <v>1</v>
      </c>
      <c r="S2023" s="34">
        <v>0</v>
      </c>
      <c r="T2023" s="34">
        <v>0</v>
      </c>
      <c r="U2023" s="35">
        <v>713</v>
      </c>
      <c r="V2023" s="35">
        <v>0</v>
      </c>
      <c r="W2023" s="35">
        <v>264</v>
      </c>
      <c r="X2023" s="35">
        <v>120</v>
      </c>
      <c r="Y2023" s="35">
        <v>80</v>
      </c>
      <c r="Z2023" s="35">
        <v>34</v>
      </c>
      <c r="AA2023" s="34">
        <v>1</v>
      </c>
      <c r="AB2023" s="34">
        <v>4</v>
      </c>
      <c r="AC2023" s="34">
        <v>7</v>
      </c>
      <c r="AD2023" s="34">
        <v>8</v>
      </c>
      <c r="AE2023" s="34">
        <v>12</v>
      </c>
      <c r="AF2023" s="58">
        <f>'Base tratada'!$AC2023+'Base tratada'!$AD2023+'Base tratada'!$AE2023</f>
        <v>27</v>
      </c>
      <c r="AG20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23" s="58" t="str">
        <f>IF('Base tratada'!$AC2023&gt;=MAX('Base tratada'!$AD2023,'Base tratada'!$AE2023),"Web",
IF('Base tratada'!$AD2023&gt;='Base tratada'!$AE2023,"Catalog",
"Store"))</f>
        <v>Store</v>
      </c>
      <c r="AI2023" s="59">
        <f>IF('Base tratada'!$AF2023=0,"0",'Base tratada'!$AK2023/'Base tratada'!$AF2023)</f>
        <v>43.592592592592595</v>
      </c>
      <c r="AJ2023" s="59" t="str">
        <f>IF('Base tratada'!$AI2023=0,"R$ 0",
IF('Base tratada'!$AI2023&lt;=25,"R$ 1–25",
IF('Base tratada'!$AI2023&lt;=50,"R$ 26–50",
"+R$ 50")))</f>
        <v>R$ 26–50</v>
      </c>
      <c r="AK2023" s="35">
        <v>1177</v>
      </c>
      <c r="AL2023" s="58" t="str">
        <f>IF('Base tratada'!$AK2023&lt;=100,"R$ 0-100",
IF('Base tratada'!$AK2023&lt;=500,"R$ 101-500",
IF('Base tratada'!$AK2023&lt;=1000,"R$ 501-1000",
IF('Base tratada'!$AK2023&lt;=1500,"R$ 1001-1500",
"+R$ 1500"))))</f>
        <v>R$ 1001-1500</v>
      </c>
      <c r="AM2023" s="34">
        <v>1</v>
      </c>
      <c r="AN2023" s="34">
        <v>0</v>
      </c>
      <c r="AO2023" s="34">
        <v>0</v>
      </c>
      <c r="AP2023" s="34">
        <v>0</v>
      </c>
      <c r="AQ2023" s="34">
        <v>1</v>
      </c>
      <c r="AR2023" s="34">
        <v>2</v>
      </c>
      <c r="AS2023" s="34">
        <v>0</v>
      </c>
      <c r="AT2023" s="34">
        <v>3</v>
      </c>
      <c r="AU2023" s="34">
        <v>11</v>
      </c>
      <c r="AV2023" s="52">
        <v>1143</v>
      </c>
      <c r="AW2023" s="57">
        <v>0</v>
      </c>
      <c r="AX2023" s="58" t="str">
        <f>IF(Tabela3[[#This Row],[Response]]=1, "Aceitou", "Não aceitou")</f>
        <v>Não aceitou</v>
      </c>
      <c r="AY2023" s="55" t="str">
        <f>Tabela3[[#This Row],[Faixa Recência]] &amp; " | " &amp; Tabela3[[#This Row],[Faixa Gasto]] &amp; " | " &amp; Tabela3[[#This Row],[Faixa ticket médio]]</f>
        <v>46-60 dias | R$ 1001-1500 | R$ 26–50</v>
      </c>
      <c r="AZ20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3" s="36"/>
    </row>
    <row r="2024" spans="1:54" x14ac:dyDescent="0.25">
      <c r="A2024" s="61">
        <v>2023</v>
      </c>
      <c r="B2024" s="37">
        <v>76467</v>
      </c>
      <c r="C2024" s="34">
        <v>1</v>
      </c>
      <c r="D2024" s="34">
        <v>0</v>
      </c>
      <c r="E2024" s="34">
        <v>44</v>
      </c>
      <c r="F2024" s="58" t="str">
        <f>IF('Base tratada'!$E2024&lt;=15,"0-15 dias",
IF('Base tratada'!$E2024&lt;=30, "16-30 dias",
IF('Base tratada'!$E2024&lt;=45, "31-45 dias",
IF('Base tratada'!$E2024&lt;=60, "46-60 dias",
IF('Base tratada'!$E2024&lt;=75, "61-75 dias", "76-99 dias")))))</f>
        <v>31-45 dias</v>
      </c>
      <c r="G2024" s="38">
        <v>50</v>
      </c>
      <c r="H2024" s="60" t="str">
        <f>IF('Base tratada'!$G2024&lt;=29,"24–29",
IF('Base tratada'!$G2024&lt;=39,"30–39",
IF('Base tratada'!$G2024&lt;=49,"40–49",
IF('Base tratada'!$G2024&lt;=59,"50–59",
IF('Base tratada'!$G2024&lt;=69,"60–69",
"70–80")))))</f>
        <v>50–59</v>
      </c>
      <c r="I2024" s="34">
        <v>2840</v>
      </c>
      <c r="J2024" s="58" t="str">
        <f>IF('Base tratada'!$K2024=1,"Divorciado",
IF('Base tratada'!$L2024=1,"Casado",
IF('Base tratada'!$M2024=1, "Solteiro",
IF('Base tratada'!$N2024=1,"Juntos",
"Viúvo"))))</f>
        <v>Solteiro</v>
      </c>
      <c r="K2024" s="34">
        <v>0</v>
      </c>
      <c r="L2024" s="34">
        <v>0</v>
      </c>
      <c r="M2024" s="34">
        <v>1</v>
      </c>
      <c r="N2024" s="34">
        <v>0</v>
      </c>
      <c r="O2024" s="34">
        <v>0</v>
      </c>
      <c r="P2024" s="34">
        <v>0</v>
      </c>
      <c r="Q2024" s="34">
        <v>0</v>
      </c>
      <c r="R2024" s="34">
        <v>1</v>
      </c>
      <c r="S2024" s="34">
        <v>0</v>
      </c>
      <c r="T2024" s="34">
        <v>0</v>
      </c>
      <c r="U2024" s="35">
        <v>676</v>
      </c>
      <c r="V2024" s="35">
        <v>161</v>
      </c>
      <c r="W2024" s="35">
        <v>426</v>
      </c>
      <c r="X2024" s="35">
        <v>210</v>
      </c>
      <c r="Y2024" s="35">
        <v>44</v>
      </c>
      <c r="Z2024" s="35">
        <v>58</v>
      </c>
      <c r="AA2024" s="34">
        <v>2</v>
      </c>
      <c r="AB2024" s="34">
        <v>6</v>
      </c>
      <c r="AC2024" s="34">
        <v>2</v>
      </c>
      <c r="AD2024" s="34">
        <v>5</v>
      </c>
      <c r="AE2024" s="34">
        <v>5</v>
      </c>
      <c r="AF2024" s="58">
        <f>'Base tratada'!$AC2024+'Base tratada'!$AD2024+'Base tratada'!$AE2024</f>
        <v>12</v>
      </c>
      <c r="AG20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24" s="58" t="str">
        <f>IF('Base tratada'!$AC2024&gt;=MAX('Base tratada'!$AD2024,'Base tratada'!$AE2024),"Web",
IF('Base tratada'!$AD2024&gt;='Base tratada'!$AE2024,"Catalog",
"Store"))</f>
        <v>Catalog</v>
      </c>
      <c r="AI2024" s="59">
        <f>IF('Base tratada'!$AF2024=0,"0",'Base tratada'!$AK2024/'Base tratada'!$AF2024)</f>
        <v>126.41666666666667</v>
      </c>
      <c r="AJ2024" s="59" t="str">
        <f>IF('Base tratada'!$AI2024=0,"R$ 0",
IF('Base tratada'!$AI2024&lt;=25,"R$ 1–25",
IF('Base tratada'!$AI2024&lt;=50,"R$ 26–50",
"+R$ 50")))</f>
        <v>+R$ 50</v>
      </c>
      <c r="AK2024" s="35">
        <v>1517</v>
      </c>
      <c r="AL2024" s="58" t="str">
        <f>IF('Base tratada'!$AK2024&lt;=100,"R$ 0-100",
IF('Base tratada'!$AK2024&lt;=500,"R$ 101-500",
IF('Base tratada'!$AK2024&lt;=1000,"R$ 501-1000",
IF('Base tratada'!$AK2024&lt;=1500,"R$ 1001-1500",
"+R$ 1500"))))</f>
        <v>+R$ 1500</v>
      </c>
      <c r="AM2024" s="34">
        <v>0</v>
      </c>
      <c r="AN2024" s="34">
        <v>0</v>
      </c>
      <c r="AO2024" s="34">
        <v>0</v>
      </c>
      <c r="AP2024" s="34">
        <v>0</v>
      </c>
      <c r="AQ2024" s="34">
        <v>0</v>
      </c>
      <c r="AR2024" s="34">
        <v>0</v>
      </c>
      <c r="AS2024" s="34">
        <v>0</v>
      </c>
      <c r="AT2024" s="34">
        <v>3</v>
      </c>
      <c r="AU2024" s="34">
        <v>11</v>
      </c>
      <c r="AV2024" s="52">
        <v>1459</v>
      </c>
      <c r="AW2024" s="57">
        <v>1</v>
      </c>
      <c r="AX2024" s="58" t="str">
        <f>IF(Tabela3[[#This Row],[Response]]=1, "Aceitou", "Não aceitou")</f>
        <v>Aceitou</v>
      </c>
      <c r="AY2024" s="55" t="str">
        <f>Tabela3[[#This Row],[Faixa Recência]] &amp; " | " &amp; Tabela3[[#This Row],[Faixa Gasto]] &amp; " | " &amp; Tabela3[[#This Row],[Faixa ticket médio]]</f>
        <v>31-45 dias | +R$ 1500 | +R$ 50</v>
      </c>
      <c r="AZ20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024" s="36"/>
    </row>
    <row r="2025" spans="1:54" x14ac:dyDescent="0.25">
      <c r="A2025" s="61">
        <v>2024</v>
      </c>
      <c r="B2025" s="37">
        <v>81044</v>
      </c>
      <c r="C2025" s="34">
        <v>0</v>
      </c>
      <c r="D2025" s="34">
        <v>0</v>
      </c>
      <c r="E2025" s="34">
        <v>0</v>
      </c>
      <c r="F2025" s="58" t="str">
        <f>IF('Base tratada'!$E2025&lt;=15,"0-15 dias",
IF('Base tratada'!$E2025&lt;=30, "16-30 dias",
IF('Base tratada'!$E2025&lt;=45, "31-45 dias",
IF('Base tratada'!$E2025&lt;=60, "46-60 dias",
IF('Base tratada'!$E2025&lt;=75, "61-75 dias", "76-99 dias")))))</f>
        <v>0-15 dias</v>
      </c>
      <c r="G2025" s="38">
        <v>73</v>
      </c>
      <c r="H2025" s="60" t="str">
        <f>IF('Base tratada'!$G2025&lt;=29,"24–29",
IF('Base tratada'!$G2025&lt;=39,"30–39",
IF('Base tratada'!$G2025&lt;=49,"40–49",
IF('Base tratada'!$G2025&lt;=59,"50–59",
IF('Base tratada'!$G2025&lt;=69,"60–69",
"70–80")))))</f>
        <v>70–80</v>
      </c>
      <c r="I2025" s="34">
        <v>2343</v>
      </c>
      <c r="J2025" s="58" t="str">
        <f>IF('Base tratada'!$K2025=1,"Divorciado",
IF('Base tratada'!$L2025=1,"Casado",
IF('Base tratada'!$M2025=1, "Solteiro",
IF('Base tratada'!$N2025=1,"Juntos",
"Viúvo"))))</f>
        <v>Casado</v>
      </c>
      <c r="K2025" s="34">
        <v>0</v>
      </c>
      <c r="L2025" s="34">
        <v>1</v>
      </c>
      <c r="M2025" s="34">
        <v>0</v>
      </c>
      <c r="N2025" s="34">
        <v>0</v>
      </c>
      <c r="O2025" s="34">
        <v>0</v>
      </c>
      <c r="P2025" s="34">
        <v>1</v>
      </c>
      <c r="Q2025" s="34">
        <v>0</v>
      </c>
      <c r="R2025" s="34">
        <v>0</v>
      </c>
      <c r="S2025" s="34">
        <v>0</v>
      </c>
      <c r="T2025" s="34">
        <v>0</v>
      </c>
      <c r="U2025" s="35">
        <v>450</v>
      </c>
      <c r="V2025" s="35">
        <v>26</v>
      </c>
      <c r="W2025" s="35">
        <v>535</v>
      </c>
      <c r="X2025" s="35">
        <v>73</v>
      </c>
      <c r="Y2025" s="35">
        <v>98</v>
      </c>
      <c r="Z2025" s="35">
        <v>26</v>
      </c>
      <c r="AA2025" s="34">
        <v>1</v>
      </c>
      <c r="AB2025" s="34">
        <v>1</v>
      </c>
      <c r="AC2025" s="34">
        <v>5</v>
      </c>
      <c r="AD2025" s="34">
        <v>6</v>
      </c>
      <c r="AE2025" s="34">
        <v>10</v>
      </c>
      <c r="AF2025" s="58">
        <f>'Base tratada'!$AC2025+'Base tratada'!$AD2025+'Base tratada'!$AE2025</f>
        <v>21</v>
      </c>
      <c r="AG20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25" s="58" t="str">
        <f>IF('Base tratada'!$AC2025&gt;=MAX('Base tratada'!$AD2025,'Base tratada'!$AE2025),"Web",
IF('Base tratada'!$AD2025&gt;='Base tratada'!$AE2025,"Catalog",
"Store"))</f>
        <v>Store</v>
      </c>
      <c r="AI2025" s="59">
        <f>IF('Base tratada'!$AF2025=0,"0",'Base tratada'!$AK2025/'Base tratada'!$AF2025)</f>
        <v>56.285714285714285</v>
      </c>
      <c r="AJ2025" s="59" t="str">
        <f>IF('Base tratada'!$AI2025=0,"R$ 0",
IF('Base tratada'!$AI2025&lt;=25,"R$ 1–25",
IF('Base tratada'!$AI2025&lt;=50,"R$ 26–50",
"+R$ 50")))</f>
        <v>+R$ 50</v>
      </c>
      <c r="AK2025" s="35">
        <v>1182</v>
      </c>
      <c r="AL2025" s="58" t="str">
        <f>IF('Base tratada'!$AK2025&lt;=100,"R$ 0-100",
IF('Base tratada'!$AK2025&lt;=500,"R$ 101-500",
IF('Base tratada'!$AK2025&lt;=1000,"R$ 501-1000",
IF('Base tratada'!$AK2025&lt;=1500,"R$ 1001-1500",
"+R$ 1500"))))</f>
        <v>R$ 1001-1500</v>
      </c>
      <c r="AM2025" s="34">
        <v>0</v>
      </c>
      <c r="AN2025" s="34">
        <v>0</v>
      </c>
      <c r="AO2025" s="34">
        <v>0</v>
      </c>
      <c r="AP2025" s="34">
        <v>0</v>
      </c>
      <c r="AQ2025" s="34">
        <v>0</v>
      </c>
      <c r="AR2025" s="34">
        <v>0</v>
      </c>
      <c r="AS2025" s="34">
        <v>0</v>
      </c>
      <c r="AT2025" s="34">
        <v>3</v>
      </c>
      <c r="AU2025" s="34">
        <v>11</v>
      </c>
      <c r="AV2025" s="52">
        <v>1156</v>
      </c>
      <c r="AW2025" s="57">
        <v>0</v>
      </c>
      <c r="AX2025" s="58" t="str">
        <f>IF(Tabela3[[#This Row],[Response]]=1, "Aceitou", "Não aceitou")</f>
        <v>Não aceitou</v>
      </c>
      <c r="AY2025" s="55" t="str">
        <f>Tabela3[[#This Row],[Faixa Recência]] &amp; " | " &amp; Tabela3[[#This Row],[Faixa Gasto]] &amp; " | " &amp; Tabela3[[#This Row],[Faixa ticket médio]]</f>
        <v>0-15 dias | R$ 1001-1500 | +R$ 50</v>
      </c>
      <c r="AZ20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025" s="36"/>
    </row>
    <row r="2026" spans="1:54" x14ac:dyDescent="0.25">
      <c r="A2026" s="61">
        <v>2025</v>
      </c>
      <c r="B2026" s="37">
        <v>32871</v>
      </c>
      <c r="C2026" s="34">
        <v>1</v>
      </c>
      <c r="D2026" s="34">
        <v>1</v>
      </c>
      <c r="E2026" s="34">
        <v>28</v>
      </c>
      <c r="F2026" s="58" t="str">
        <f>IF('Base tratada'!$E2026&lt;=15,"0-15 dias",
IF('Base tratada'!$E2026&lt;=30, "16-30 dias",
IF('Base tratada'!$E2026&lt;=45, "31-45 dias",
IF('Base tratada'!$E2026&lt;=60, "46-60 dias",
IF('Base tratada'!$E2026&lt;=75, "61-75 dias", "76-99 dias")))))</f>
        <v>16-30 dias</v>
      </c>
      <c r="G2026" s="38">
        <v>69</v>
      </c>
      <c r="H2026" s="60" t="str">
        <f>IF('Base tratada'!$G2026&lt;=29,"24–29",
IF('Base tratada'!$G2026&lt;=39,"30–39",
IF('Base tratada'!$G2026&lt;=49,"40–49",
IF('Base tratada'!$G2026&lt;=59,"50–59",
IF('Base tratada'!$G2026&lt;=69,"60–69",
"70–80")))))</f>
        <v>60–69</v>
      </c>
      <c r="I2026" s="34">
        <v>2636</v>
      </c>
      <c r="J2026" s="58" t="str">
        <f>IF('Base tratada'!$K2026=1,"Divorciado",
IF('Base tratada'!$L2026=1,"Casado",
IF('Base tratada'!$M2026=1, "Solteiro",
IF('Base tratada'!$N2026=1,"Juntos",
"Viúvo"))))</f>
        <v>Casado</v>
      </c>
      <c r="K2026" s="34">
        <v>0</v>
      </c>
      <c r="L2026" s="34">
        <v>1</v>
      </c>
      <c r="M2026" s="34">
        <v>0</v>
      </c>
      <c r="N2026" s="34">
        <v>0</v>
      </c>
      <c r="O2026" s="34">
        <v>0</v>
      </c>
      <c r="P2026" s="34">
        <v>0</v>
      </c>
      <c r="Q2026" s="34">
        <v>0</v>
      </c>
      <c r="R2026" s="34">
        <v>1</v>
      </c>
      <c r="S2026" s="34">
        <v>0</v>
      </c>
      <c r="T2026" s="34">
        <v>0</v>
      </c>
      <c r="U2026" s="35">
        <v>22</v>
      </c>
      <c r="V2026" s="35">
        <v>2</v>
      </c>
      <c r="W2026" s="35">
        <v>12</v>
      </c>
      <c r="X2026" s="35">
        <v>0</v>
      </c>
      <c r="Y2026" s="35">
        <v>2</v>
      </c>
      <c r="Z2026" s="35">
        <v>5</v>
      </c>
      <c r="AA2026" s="34">
        <v>1</v>
      </c>
      <c r="AB2026" s="34">
        <v>4</v>
      </c>
      <c r="AC2026" s="34">
        <v>1</v>
      </c>
      <c r="AD2026" s="34">
        <v>0</v>
      </c>
      <c r="AE2026" s="34">
        <v>3</v>
      </c>
      <c r="AF2026" s="58">
        <f>'Base tratada'!$AC2026+'Base tratada'!$AD2026+'Base tratada'!$AE2026</f>
        <v>4</v>
      </c>
      <c r="AG20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26" s="58" t="str">
        <f>IF('Base tratada'!$AC2026&gt;=MAX('Base tratada'!$AD2026,'Base tratada'!$AE2026),"Web",
IF('Base tratada'!$AD2026&gt;='Base tratada'!$AE2026,"Catalog",
"Store"))</f>
        <v>Store</v>
      </c>
      <c r="AI2026" s="59">
        <f>IF('Base tratada'!$AF2026=0,"0",'Base tratada'!$AK2026/'Base tratada'!$AF2026)</f>
        <v>9.5</v>
      </c>
      <c r="AJ2026" s="59" t="str">
        <f>IF('Base tratada'!$AI2026=0,"R$ 0",
IF('Base tratada'!$AI2026&lt;=25,"R$ 1–25",
IF('Base tratada'!$AI2026&lt;=50,"R$ 26–50",
"+R$ 50")))</f>
        <v>R$ 1–25</v>
      </c>
      <c r="AK2026" s="35">
        <v>38</v>
      </c>
      <c r="AL2026" s="58" t="str">
        <f>IF('Base tratada'!$AK2026&lt;=100,"R$ 0-100",
IF('Base tratada'!$AK2026&lt;=500,"R$ 101-500",
IF('Base tratada'!$AK2026&lt;=1000,"R$ 501-1000",
IF('Base tratada'!$AK2026&lt;=1500,"R$ 1001-1500",
"+R$ 1500"))))</f>
        <v>R$ 0-100</v>
      </c>
      <c r="AM2026" s="34">
        <v>0</v>
      </c>
      <c r="AN2026" s="34">
        <v>0</v>
      </c>
      <c r="AO2026" s="34">
        <v>0</v>
      </c>
      <c r="AP2026" s="34">
        <v>0</v>
      </c>
      <c r="AQ2026" s="34">
        <v>0</v>
      </c>
      <c r="AR2026" s="34">
        <v>0</v>
      </c>
      <c r="AS2026" s="34">
        <v>0</v>
      </c>
      <c r="AT2026" s="34">
        <v>3</v>
      </c>
      <c r="AU2026" s="34">
        <v>11</v>
      </c>
      <c r="AV2026" s="52">
        <v>33</v>
      </c>
      <c r="AW2026" s="57">
        <v>0</v>
      </c>
      <c r="AX2026" s="58" t="str">
        <f>IF(Tabela3[[#This Row],[Response]]=1, "Aceitou", "Não aceitou")</f>
        <v>Não aceitou</v>
      </c>
      <c r="AY2026" s="55" t="str">
        <f>Tabela3[[#This Row],[Faixa Recência]] &amp; " | " &amp; Tabela3[[#This Row],[Faixa Gasto]] &amp; " | " &amp; Tabela3[[#This Row],[Faixa ticket médio]]</f>
        <v>16-30 dias | R$ 0-100 | R$ 1–25</v>
      </c>
      <c r="AZ20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6" s="36"/>
    </row>
    <row r="2027" spans="1:54" x14ac:dyDescent="0.25">
      <c r="A2027" s="61">
        <v>2026</v>
      </c>
      <c r="B2027" s="37">
        <v>55801</v>
      </c>
      <c r="C2027" s="34">
        <v>1</v>
      </c>
      <c r="D2027" s="34">
        <v>1</v>
      </c>
      <c r="E2027" s="34">
        <v>35</v>
      </c>
      <c r="F2027" s="58" t="str">
        <f>IF('Base tratada'!$E2027&lt;=15,"0-15 dias",
IF('Base tratada'!$E2027&lt;=30, "16-30 dias",
IF('Base tratada'!$E2027&lt;=45, "31-45 dias",
IF('Base tratada'!$E2027&lt;=60, "46-60 dias",
IF('Base tratada'!$E2027&lt;=75, "61-75 dias", "76-99 dias")))))</f>
        <v>31-45 dias</v>
      </c>
      <c r="G2027" s="38">
        <v>45</v>
      </c>
      <c r="H2027" s="60" t="str">
        <f>IF('Base tratada'!$G2027&lt;=29,"24–29",
IF('Base tratada'!$G2027&lt;=39,"30–39",
IF('Base tratada'!$G2027&lt;=49,"40–49",
IF('Base tratada'!$G2027&lt;=59,"50–59",
IF('Base tratada'!$G2027&lt;=69,"60–69",
"70–80")))))</f>
        <v>40–49</v>
      </c>
      <c r="I2027" s="34">
        <v>2439</v>
      </c>
      <c r="J2027" s="58" t="str">
        <f>IF('Base tratada'!$K2027=1,"Divorciado",
IF('Base tratada'!$L2027=1,"Casado",
IF('Base tratada'!$M2027=1, "Solteiro",
IF('Base tratada'!$N2027=1,"Juntos",
"Viúvo"))))</f>
        <v>Solteiro</v>
      </c>
      <c r="K2027" s="34">
        <v>0</v>
      </c>
      <c r="L2027" s="34">
        <v>0</v>
      </c>
      <c r="M2027" s="34">
        <v>1</v>
      </c>
      <c r="N2027" s="34">
        <v>0</v>
      </c>
      <c r="O2027" s="34">
        <v>0</v>
      </c>
      <c r="P2027" s="34">
        <v>0</v>
      </c>
      <c r="Q2027" s="34">
        <v>0</v>
      </c>
      <c r="R2027" s="34">
        <v>1</v>
      </c>
      <c r="S2027" s="34">
        <v>0</v>
      </c>
      <c r="T2027" s="34">
        <v>0</v>
      </c>
      <c r="U2027" s="35">
        <v>367</v>
      </c>
      <c r="V2027" s="35">
        <v>4</v>
      </c>
      <c r="W2027" s="35">
        <v>51</v>
      </c>
      <c r="X2027" s="35">
        <v>6</v>
      </c>
      <c r="Y2027" s="35">
        <v>4</v>
      </c>
      <c r="Z2027" s="35">
        <v>95</v>
      </c>
      <c r="AA2027" s="34">
        <v>6</v>
      </c>
      <c r="AB2027" s="34">
        <v>7</v>
      </c>
      <c r="AC2027" s="34">
        <v>7</v>
      </c>
      <c r="AD2027" s="34">
        <v>2</v>
      </c>
      <c r="AE2027" s="34">
        <v>6</v>
      </c>
      <c r="AF2027" s="58">
        <f>'Base tratada'!$AC2027+'Base tratada'!$AD2027+'Base tratada'!$AE2027</f>
        <v>15</v>
      </c>
      <c r="AG20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27" s="58" t="str">
        <f>IF('Base tratada'!$AC2027&gt;=MAX('Base tratada'!$AD2027,'Base tratada'!$AE2027),"Web",
IF('Base tratada'!$AD2027&gt;='Base tratada'!$AE2027,"Catalog",
"Store"))</f>
        <v>Web</v>
      </c>
      <c r="AI2027" s="59">
        <f>IF('Base tratada'!$AF2027=0,"0",'Base tratada'!$AK2027/'Base tratada'!$AF2027)</f>
        <v>28.8</v>
      </c>
      <c r="AJ2027" s="59" t="str">
        <f>IF('Base tratada'!$AI2027=0,"R$ 0",
IF('Base tratada'!$AI2027&lt;=25,"R$ 1–25",
IF('Base tratada'!$AI2027&lt;=50,"R$ 26–50",
"+R$ 50")))</f>
        <v>R$ 26–50</v>
      </c>
      <c r="AK2027" s="35">
        <v>432</v>
      </c>
      <c r="AL2027" s="58" t="str">
        <f>IF('Base tratada'!$AK2027&lt;=100,"R$ 0-100",
IF('Base tratada'!$AK2027&lt;=500,"R$ 101-500",
IF('Base tratada'!$AK2027&lt;=1000,"R$ 501-1000",
IF('Base tratada'!$AK2027&lt;=1500,"R$ 1001-1500",
"+R$ 1500"))))</f>
        <v>R$ 101-500</v>
      </c>
      <c r="AM2027" s="34">
        <v>1</v>
      </c>
      <c r="AN2027" s="34">
        <v>0</v>
      </c>
      <c r="AO2027" s="34">
        <v>0</v>
      </c>
      <c r="AP2027" s="34">
        <v>0</v>
      </c>
      <c r="AQ2027" s="34">
        <v>0</v>
      </c>
      <c r="AR2027" s="34">
        <v>1</v>
      </c>
      <c r="AS2027" s="34">
        <v>0</v>
      </c>
      <c r="AT2027" s="34">
        <v>3</v>
      </c>
      <c r="AU2027" s="34">
        <v>11</v>
      </c>
      <c r="AV2027" s="52">
        <v>337</v>
      </c>
      <c r="AW2027" s="57">
        <v>0</v>
      </c>
      <c r="AX2027" s="58" t="str">
        <f>IF(Tabela3[[#This Row],[Response]]=1, "Aceitou", "Não aceitou")</f>
        <v>Não aceitou</v>
      </c>
      <c r="AY2027" s="55" t="str">
        <f>Tabela3[[#This Row],[Faixa Recência]] &amp; " | " &amp; Tabela3[[#This Row],[Faixa Gasto]] &amp; " | " &amp; Tabela3[[#This Row],[Faixa ticket médio]]</f>
        <v>31-45 dias | R$ 101-500 | R$ 26–50</v>
      </c>
      <c r="AZ20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7" s="36"/>
    </row>
    <row r="2028" spans="1:54" x14ac:dyDescent="0.25">
      <c r="A2028" s="61">
        <v>2027</v>
      </c>
      <c r="B2028" s="37">
        <v>76320</v>
      </c>
      <c r="C2028" s="34">
        <v>0</v>
      </c>
      <c r="D2028" s="34">
        <v>1</v>
      </c>
      <c r="E2028" s="34">
        <v>49</v>
      </c>
      <c r="F2028" s="58" t="str">
        <f>IF('Base tratada'!$E2028&lt;=15,"0-15 dias",
IF('Base tratada'!$E2028&lt;=30, "16-30 dias",
IF('Base tratada'!$E2028&lt;=45, "31-45 dias",
IF('Base tratada'!$E2028&lt;=60, "46-60 dias",
IF('Base tratada'!$E2028&lt;=75, "61-75 dias", "76-99 dias")))))</f>
        <v>46-60 dias</v>
      </c>
      <c r="G2028" s="38">
        <v>61</v>
      </c>
      <c r="H2028" s="60" t="str">
        <f>IF('Base tratada'!$G2028&lt;=29,"24–29",
IF('Base tratada'!$G2028&lt;=39,"30–39",
IF('Base tratada'!$G2028&lt;=49,"40–49",
IF('Base tratada'!$G2028&lt;=59,"50–59",
IF('Base tratada'!$G2028&lt;=69,"60–69",
"70–80")))))</f>
        <v>60–69</v>
      </c>
      <c r="I2028" s="34">
        <v>2166</v>
      </c>
      <c r="J2028" s="58" t="str">
        <f>IF('Base tratada'!$K2028=1,"Divorciado",
IF('Base tratada'!$L2028=1,"Casado",
IF('Base tratada'!$M2028=1, "Solteiro",
IF('Base tratada'!$N2028=1,"Juntos",
"Viúvo"))))</f>
        <v>Viúvo</v>
      </c>
      <c r="K2028" s="34">
        <v>0</v>
      </c>
      <c r="L2028" s="34">
        <v>0</v>
      </c>
      <c r="M2028" s="34">
        <v>0</v>
      </c>
      <c r="N2028" s="34">
        <v>0</v>
      </c>
      <c r="O2028" s="34">
        <v>1</v>
      </c>
      <c r="P2028" s="34">
        <v>0</v>
      </c>
      <c r="Q2028" s="34">
        <v>0</v>
      </c>
      <c r="R2028" s="34">
        <v>1</v>
      </c>
      <c r="S2028" s="34">
        <v>0</v>
      </c>
      <c r="T2028" s="34">
        <v>0</v>
      </c>
      <c r="U2028" s="35">
        <v>526</v>
      </c>
      <c r="V2028" s="35">
        <v>35</v>
      </c>
      <c r="W2028" s="35">
        <v>214</v>
      </c>
      <c r="X2028" s="35">
        <v>69</v>
      </c>
      <c r="Y2028" s="35">
        <v>53</v>
      </c>
      <c r="Z2028" s="35">
        <v>35</v>
      </c>
      <c r="AA2028" s="34">
        <v>2</v>
      </c>
      <c r="AB2028" s="34">
        <v>2</v>
      </c>
      <c r="AC2028" s="34">
        <v>6</v>
      </c>
      <c r="AD2028" s="34">
        <v>3</v>
      </c>
      <c r="AE2028" s="34">
        <v>4</v>
      </c>
      <c r="AF2028" s="58">
        <f>'Base tratada'!$AC2028+'Base tratada'!$AD2028+'Base tratada'!$AE2028</f>
        <v>13</v>
      </c>
      <c r="AG20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28" s="58" t="str">
        <f>IF('Base tratada'!$AC2028&gt;=MAX('Base tratada'!$AD2028,'Base tratada'!$AE2028),"Web",
IF('Base tratada'!$AD2028&gt;='Base tratada'!$AE2028,"Catalog",
"Store"))</f>
        <v>Web</v>
      </c>
      <c r="AI2028" s="59">
        <f>IF('Base tratada'!$AF2028=0,"0",'Base tratada'!$AK2028/'Base tratada'!$AF2028)</f>
        <v>69</v>
      </c>
      <c r="AJ2028" s="59" t="str">
        <f>IF('Base tratada'!$AI2028=0,"R$ 0",
IF('Base tratada'!$AI2028&lt;=25,"R$ 1–25",
IF('Base tratada'!$AI2028&lt;=50,"R$ 26–50",
"+R$ 50")))</f>
        <v>+R$ 50</v>
      </c>
      <c r="AK2028" s="35">
        <v>897</v>
      </c>
      <c r="AL2028" s="58" t="str">
        <f>IF('Base tratada'!$AK2028&lt;=100,"R$ 0-100",
IF('Base tratada'!$AK2028&lt;=500,"R$ 101-500",
IF('Base tratada'!$AK2028&lt;=1000,"R$ 501-1000",
IF('Base tratada'!$AK2028&lt;=1500,"R$ 1001-1500",
"+R$ 1500"))))</f>
        <v>R$ 501-1000</v>
      </c>
      <c r="AM2028" s="34">
        <v>0</v>
      </c>
      <c r="AN2028" s="34">
        <v>0</v>
      </c>
      <c r="AO2028" s="34">
        <v>0</v>
      </c>
      <c r="AP2028" s="34">
        <v>0</v>
      </c>
      <c r="AQ2028" s="34">
        <v>0</v>
      </c>
      <c r="AR2028" s="34">
        <v>0</v>
      </c>
      <c r="AS2028" s="34">
        <v>0</v>
      </c>
      <c r="AT2028" s="34">
        <v>3</v>
      </c>
      <c r="AU2028" s="34">
        <v>11</v>
      </c>
      <c r="AV2028" s="52">
        <v>862</v>
      </c>
      <c r="AW2028" s="57">
        <v>0</v>
      </c>
      <c r="AX2028" s="58" t="str">
        <f>IF(Tabela3[[#This Row],[Response]]=1, "Aceitou", "Não aceitou")</f>
        <v>Não aceitou</v>
      </c>
      <c r="AY2028" s="55" t="str">
        <f>Tabela3[[#This Row],[Faixa Recência]] &amp; " | " &amp; Tabela3[[#This Row],[Faixa Gasto]] &amp; " | " &amp; Tabela3[[#This Row],[Faixa ticket médio]]</f>
        <v>46-60 dias | R$ 501-1000 | +R$ 50</v>
      </c>
      <c r="AZ20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8" s="36"/>
    </row>
    <row r="2029" spans="1:54" x14ac:dyDescent="0.25">
      <c r="A2029" s="61">
        <v>2028</v>
      </c>
      <c r="B2029" s="37">
        <v>36927</v>
      </c>
      <c r="C2029" s="34">
        <v>1</v>
      </c>
      <c r="D2029" s="34">
        <v>1</v>
      </c>
      <c r="E2029" s="34">
        <v>46</v>
      </c>
      <c r="F2029" s="58" t="str">
        <f>IF('Base tratada'!$E2029&lt;=15,"0-15 dias",
IF('Base tratada'!$E2029&lt;=30, "16-30 dias",
IF('Base tratada'!$E2029&lt;=45, "31-45 dias",
IF('Base tratada'!$E2029&lt;=60, "46-60 dias",
IF('Base tratada'!$E2029&lt;=75, "61-75 dias", "76-99 dias")))))</f>
        <v>46-60 dias</v>
      </c>
      <c r="G2029" s="38">
        <v>65</v>
      </c>
      <c r="H2029" s="60" t="str">
        <f>IF('Base tratada'!$G2029&lt;=29,"24–29",
IF('Base tratada'!$G2029&lt;=39,"30–39",
IF('Base tratada'!$G2029&lt;=49,"40–49",
IF('Base tratada'!$G2029&lt;=59,"50–59",
IF('Base tratada'!$G2029&lt;=69,"60–69",
"70–80")))))</f>
        <v>60–69</v>
      </c>
      <c r="I2029" s="34">
        <v>2186</v>
      </c>
      <c r="J2029" s="58" t="str">
        <f>IF('Base tratada'!$K2029=1,"Divorciado",
IF('Base tratada'!$L2029=1,"Casado",
IF('Base tratada'!$M2029=1, "Solteiro",
IF('Base tratada'!$N2029=1,"Juntos",
"Viúvo"))))</f>
        <v>Solteiro</v>
      </c>
      <c r="K2029" s="34">
        <v>0</v>
      </c>
      <c r="L2029" s="34">
        <v>0</v>
      </c>
      <c r="M2029" s="34">
        <v>1</v>
      </c>
      <c r="N2029" s="34">
        <v>0</v>
      </c>
      <c r="O2029" s="34">
        <v>0</v>
      </c>
      <c r="P2029" s="34">
        <v>0</v>
      </c>
      <c r="Q2029" s="34">
        <v>0</v>
      </c>
      <c r="R2029" s="34">
        <v>0</v>
      </c>
      <c r="S2029" s="34">
        <v>1</v>
      </c>
      <c r="T2029" s="34">
        <v>0</v>
      </c>
      <c r="U2029" s="35">
        <v>51</v>
      </c>
      <c r="V2029" s="35">
        <v>0</v>
      </c>
      <c r="W2029" s="35">
        <v>16</v>
      </c>
      <c r="X2029" s="35">
        <v>0</v>
      </c>
      <c r="Y2029" s="35">
        <v>0</v>
      </c>
      <c r="Z2029" s="35">
        <v>4</v>
      </c>
      <c r="AA2029" s="34">
        <v>2</v>
      </c>
      <c r="AB2029" s="34">
        <v>8</v>
      </c>
      <c r="AC2029" s="34">
        <v>3</v>
      </c>
      <c r="AD2029" s="34">
        <v>0</v>
      </c>
      <c r="AE2029" s="34">
        <v>3</v>
      </c>
      <c r="AF2029" s="58">
        <f>'Base tratada'!$AC2029+'Base tratada'!$AD2029+'Base tratada'!$AE2029</f>
        <v>6</v>
      </c>
      <c r="AG20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29" s="58" t="str">
        <f>IF('Base tratada'!$AC2029&gt;=MAX('Base tratada'!$AD2029,'Base tratada'!$AE2029),"Web",
IF('Base tratada'!$AD2029&gt;='Base tratada'!$AE2029,"Catalog",
"Store"))</f>
        <v>Web</v>
      </c>
      <c r="AI2029" s="59">
        <f>IF('Base tratada'!$AF2029=0,"0",'Base tratada'!$AK2029/'Base tratada'!$AF2029)</f>
        <v>11.166666666666666</v>
      </c>
      <c r="AJ2029" s="59" t="str">
        <f>IF('Base tratada'!$AI2029=0,"R$ 0",
IF('Base tratada'!$AI2029&lt;=25,"R$ 1–25",
IF('Base tratada'!$AI2029&lt;=50,"R$ 26–50",
"+R$ 50")))</f>
        <v>R$ 1–25</v>
      </c>
      <c r="AK2029" s="35">
        <v>67</v>
      </c>
      <c r="AL2029" s="58" t="str">
        <f>IF('Base tratada'!$AK2029&lt;=100,"R$ 0-100",
IF('Base tratada'!$AK2029&lt;=500,"R$ 101-500",
IF('Base tratada'!$AK2029&lt;=1000,"R$ 501-1000",
IF('Base tratada'!$AK2029&lt;=1500,"R$ 1001-1500",
"+R$ 1500"))))</f>
        <v>R$ 0-100</v>
      </c>
      <c r="AM2029" s="34">
        <v>0</v>
      </c>
      <c r="AN2029" s="34">
        <v>0</v>
      </c>
      <c r="AO2029" s="34">
        <v>0</v>
      </c>
      <c r="AP2029" s="34">
        <v>0</v>
      </c>
      <c r="AQ2029" s="34">
        <v>0</v>
      </c>
      <c r="AR2029" s="34">
        <v>0</v>
      </c>
      <c r="AS2029" s="34">
        <v>0</v>
      </c>
      <c r="AT2029" s="34">
        <v>3</v>
      </c>
      <c r="AU2029" s="34">
        <v>11</v>
      </c>
      <c r="AV2029" s="52">
        <v>63</v>
      </c>
      <c r="AW2029" s="57">
        <v>0</v>
      </c>
      <c r="AX2029" s="58" t="str">
        <f>IF(Tabela3[[#This Row],[Response]]=1, "Aceitou", "Não aceitou")</f>
        <v>Não aceitou</v>
      </c>
      <c r="AY2029" s="55" t="str">
        <f>Tabela3[[#This Row],[Faixa Recência]] &amp; " | " &amp; Tabela3[[#This Row],[Faixa Gasto]] &amp; " | " &amp; Tabela3[[#This Row],[Faixa ticket médio]]</f>
        <v>46-60 dias | R$ 0-100 | R$ 1–25</v>
      </c>
      <c r="AZ20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29" s="36"/>
    </row>
    <row r="2030" spans="1:54" x14ac:dyDescent="0.25">
      <c r="A2030" s="61">
        <v>2029</v>
      </c>
      <c r="B2030" s="37">
        <v>48794</v>
      </c>
      <c r="C2030" s="34">
        <v>1</v>
      </c>
      <c r="D2030" s="34">
        <v>1</v>
      </c>
      <c r="E2030" s="34">
        <v>97</v>
      </c>
      <c r="F2030" s="58" t="str">
        <f>IF('Base tratada'!$E2030&lt;=15,"0-15 dias",
IF('Base tratada'!$E2030&lt;=30, "16-30 dias",
IF('Base tratada'!$E2030&lt;=45, "31-45 dias",
IF('Base tratada'!$E2030&lt;=60, "46-60 dias",
IF('Base tratada'!$E2030&lt;=75, "61-75 dias", "76-99 dias")))))</f>
        <v>76-99 dias</v>
      </c>
      <c r="G2030" s="38">
        <v>67</v>
      </c>
      <c r="H2030" s="60" t="str">
        <f>IF('Base tratada'!$G2030&lt;=29,"24–29",
IF('Base tratada'!$G2030&lt;=39,"30–39",
IF('Base tratada'!$G2030&lt;=49,"40–49",
IF('Base tratada'!$G2030&lt;=59,"50–59",
IF('Base tratada'!$G2030&lt;=69,"60–69",
"70–80")))))</f>
        <v>60–69</v>
      </c>
      <c r="I2030" s="34">
        <v>2162</v>
      </c>
      <c r="J2030" s="58" t="str">
        <f>IF('Base tratada'!$K2030=1,"Divorciado",
IF('Base tratada'!$L2030=1,"Casado",
IF('Base tratada'!$M2030=1, "Solteiro",
IF('Base tratada'!$N2030=1,"Juntos",
"Viúvo"))))</f>
        <v>Juntos</v>
      </c>
      <c r="K2030" s="34">
        <v>0</v>
      </c>
      <c r="L2030" s="34">
        <v>0</v>
      </c>
      <c r="M2030" s="34">
        <v>0</v>
      </c>
      <c r="N2030" s="34">
        <v>1</v>
      </c>
      <c r="O2030" s="34">
        <v>0</v>
      </c>
      <c r="P2030" s="34">
        <v>0</v>
      </c>
      <c r="Q2030" s="34">
        <v>0</v>
      </c>
      <c r="R2030" s="34">
        <v>1</v>
      </c>
      <c r="S2030" s="34">
        <v>0</v>
      </c>
      <c r="T2030" s="34">
        <v>0</v>
      </c>
      <c r="U2030" s="35">
        <v>25</v>
      </c>
      <c r="V2030" s="35">
        <v>0</v>
      </c>
      <c r="W2030" s="35">
        <v>11</v>
      </c>
      <c r="X2030" s="35">
        <v>3</v>
      </c>
      <c r="Y2030" s="35">
        <v>0</v>
      </c>
      <c r="Z2030" s="35">
        <v>15</v>
      </c>
      <c r="AA2030" s="34">
        <v>1</v>
      </c>
      <c r="AB2030" s="34">
        <v>4</v>
      </c>
      <c r="AC2030" s="34">
        <v>1</v>
      </c>
      <c r="AD2030" s="34">
        <v>0</v>
      </c>
      <c r="AE2030" s="34">
        <v>3</v>
      </c>
      <c r="AF2030" s="58">
        <f>'Base tratada'!$AC2030+'Base tratada'!$AD2030+'Base tratada'!$AE2030</f>
        <v>4</v>
      </c>
      <c r="AG20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30" s="58" t="str">
        <f>IF('Base tratada'!$AC2030&gt;=MAX('Base tratada'!$AD2030,'Base tratada'!$AE2030),"Web",
IF('Base tratada'!$AD2030&gt;='Base tratada'!$AE2030,"Catalog",
"Store"))</f>
        <v>Store</v>
      </c>
      <c r="AI2030" s="59">
        <f>IF('Base tratada'!$AF2030=0,"0",'Base tratada'!$AK2030/'Base tratada'!$AF2030)</f>
        <v>9.75</v>
      </c>
      <c r="AJ2030" s="59" t="str">
        <f>IF('Base tratada'!$AI2030=0,"R$ 0",
IF('Base tratada'!$AI2030&lt;=25,"R$ 1–25",
IF('Base tratada'!$AI2030&lt;=50,"R$ 26–50",
"+R$ 50")))</f>
        <v>R$ 1–25</v>
      </c>
      <c r="AK2030" s="35">
        <v>39</v>
      </c>
      <c r="AL2030" s="58" t="str">
        <f>IF('Base tratada'!$AK2030&lt;=100,"R$ 0-100",
IF('Base tratada'!$AK2030&lt;=500,"R$ 101-500",
IF('Base tratada'!$AK2030&lt;=1000,"R$ 501-1000",
IF('Base tratada'!$AK2030&lt;=1500,"R$ 1001-1500",
"+R$ 1500"))))</f>
        <v>R$ 0-100</v>
      </c>
      <c r="AM2030" s="34">
        <v>0</v>
      </c>
      <c r="AN2030" s="34">
        <v>0</v>
      </c>
      <c r="AO2030" s="34">
        <v>0</v>
      </c>
      <c r="AP2030" s="34">
        <v>0</v>
      </c>
      <c r="AQ2030" s="34">
        <v>0</v>
      </c>
      <c r="AR2030" s="34">
        <v>0</v>
      </c>
      <c r="AS2030" s="34">
        <v>0</v>
      </c>
      <c r="AT2030" s="34">
        <v>3</v>
      </c>
      <c r="AU2030" s="34">
        <v>11</v>
      </c>
      <c r="AV2030" s="52">
        <v>24</v>
      </c>
      <c r="AW2030" s="57">
        <v>0</v>
      </c>
      <c r="AX2030" s="58" t="str">
        <f>IF(Tabela3[[#This Row],[Response]]=1, "Aceitou", "Não aceitou")</f>
        <v>Não aceitou</v>
      </c>
      <c r="AY2030" s="55" t="str">
        <f>Tabela3[[#This Row],[Faixa Recência]] &amp; " | " &amp; Tabela3[[#This Row],[Faixa Gasto]] &amp; " | " &amp; Tabela3[[#This Row],[Faixa ticket médio]]</f>
        <v>76-99 dias | R$ 0-100 | R$ 1–25</v>
      </c>
      <c r="AZ20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0" s="36"/>
    </row>
    <row r="2031" spans="1:54" x14ac:dyDescent="0.25">
      <c r="A2031" s="61">
        <v>2030</v>
      </c>
      <c r="B2031" s="37">
        <v>23478</v>
      </c>
      <c r="C2031" s="34">
        <v>0</v>
      </c>
      <c r="D2031" s="34">
        <v>0</v>
      </c>
      <c r="E2031" s="34">
        <v>51</v>
      </c>
      <c r="F2031" s="58" t="str">
        <f>IF('Base tratada'!$E2031&lt;=15,"0-15 dias",
IF('Base tratada'!$E2031&lt;=30, "16-30 dias",
IF('Base tratada'!$E2031&lt;=45, "31-45 dias",
IF('Base tratada'!$E2031&lt;=60, "46-60 dias",
IF('Base tratada'!$E2031&lt;=75, "61-75 dias", "76-99 dias")))))</f>
        <v>46-60 dias</v>
      </c>
      <c r="G2031" s="38">
        <v>55</v>
      </c>
      <c r="H2031" s="60" t="str">
        <f>IF('Base tratada'!$G2031&lt;=29,"24–29",
IF('Base tratada'!$G2031&lt;=39,"30–39",
IF('Base tratada'!$G2031&lt;=49,"40–49",
IF('Base tratada'!$G2031&lt;=59,"50–59",
IF('Base tratada'!$G2031&lt;=69,"60–69",
"70–80")))))</f>
        <v>50–59</v>
      </c>
      <c r="I2031" s="34">
        <v>2626</v>
      </c>
      <c r="J2031" s="58" t="str">
        <f>IF('Base tratada'!$K2031=1,"Divorciado",
IF('Base tratada'!$L2031=1,"Casado",
IF('Base tratada'!$M2031=1, "Solteiro",
IF('Base tratada'!$N2031=1,"Juntos",
"Viúvo"))))</f>
        <v>Solteiro</v>
      </c>
      <c r="K2031" s="34">
        <v>0</v>
      </c>
      <c r="L2031" s="34">
        <v>0</v>
      </c>
      <c r="M2031" s="34">
        <v>1</v>
      </c>
      <c r="N2031" s="34">
        <v>0</v>
      </c>
      <c r="O2031" s="34">
        <v>0</v>
      </c>
      <c r="P2031" s="34">
        <v>0</v>
      </c>
      <c r="Q2031" s="34">
        <v>0</v>
      </c>
      <c r="R2031" s="34">
        <v>1</v>
      </c>
      <c r="S2031" s="34">
        <v>0</v>
      </c>
      <c r="T2031" s="34">
        <v>0</v>
      </c>
      <c r="U2031" s="35">
        <v>28</v>
      </c>
      <c r="V2031" s="35">
        <v>6</v>
      </c>
      <c r="W2031" s="35">
        <v>27</v>
      </c>
      <c r="X2031" s="35">
        <v>12</v>
      </c>
      <c r="Y2031" s="35">
        <v>17</v>
      </c>
      <c r="Z2031" s="35">
        <v>39</v>
      </c>
      <c r="AA2031" s="34">
        <v>1</v>
      </c>
      <c r="AB2031" s="34">
        <v>8</v>
      </c>
      <c r="AC2031" s="34">
        <v>3</v>
      </c>
      <c r="AD2031" s="34">
        <v>0</v>
      </c>
      <c r="AE2031" s="34">
        <v>3</v>
      </c>
      <c r="AF2031" s="58">
        <f>'Base tratada'!$AC2031+'Base tratada'!$AD2031+'Base tratada'!$AE2031</f>
        <v>6</v>
      </c>
      <c r="AG20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31" s="58" t="str">
        <f>IF('Base tratada'!$AC2031&gt;=MAX('Base tratada'!$AD2031,'Base tratada'!$AE2031),"Web",
IF('Base tratada'!$AD2031&gt;='Base tratada'!$AE2031,"Catalog",
"Store"))</f>
        <v>Web</v>
      </c>
      <c r="AI2031" s="59">
        <f>IF('Base tratada'!$AF2031=0,"0",'Base tratada'!$AK2031/'Base tratada'!$AF2031)</f>
        <v>15</v>
      </c>
      <c r="AJ2031" s="59" t="str">
        <f>IF('Base tratada'!$AI2031=0,"R$ 0",
IF('Base tratada'!$AI2031&lt;=25,"R$ 1–25",
IF('Base tratada'!$AI2031&lt;=50,"R$ 26–50",
"+R$ 50")))</f>
        <v>R$ 1–25</v>
      </c>
      <c r="AK2031" s="35">
        <v>90</v>
      </c>
      <c r="AL2031" s="58" t="str">
        <f>IF('Base tratada'!$AK2031&lt;=100,"R$ 0-100",
IF('Base tratada'!$AK2031&lt;=500,"R$ 101-500",
IF('Base tratada'!$AK2031&lt;=1000,"R$ 501-1000",
IF('Base tratada'!$AK2031&lt;=1500,"R$ 1001-1500",
"+R$ 1500"))))</f>
        <v>R$ 0-100</v>
      </c>
      <c r="AM2031" s="34">
        <v>0</v>
      </c>
      <c r="AN2031" s="34">
        <v>0</v>
      </c>
      <c r="AO2031" s="34">
        <v>0</v>
      </c>
      <c r="AP2031" s="34">
        <v>0</v>
      </c>
      <c r="AQ2031" s="34">
        <v>0</v>
      </c>
      <c r="AR2031" s="34">
        <v>0</v>
      </c>
      <c r="AS2031" s="34">
        <v>0</v>
      </c>
      <c r="AT2031" s="34">
        <v>3</v>
      </c>
      <c r="AU2031" s="34">
        <v>11</v>
      </c>
      <c r="AV2031" s="52">
        <v>51</v>
      </c>
      <c r="AW2031" s="57">
        <v>0</v>
      </c>
      <c r="AX2031" s="58" t="str">
        <f>IF(Tabela3[[#This Row],[Response]]=1, "Aceitou", "Não aceitou")</f>
        <v>Não aceitou</v>
      </c>
      <c r="AY2031" s="55" t="str">
        <f>Tabela3[[#This Row],[Faixa Recência]] &amp; " | " &amp; Tabela3[[#This Row],[Faixa Gasto]] &amp; " | " &amp; Tabela3[[#This Row],[Faixa ticket médio]]</f>
        <v>46-60 dias | R$ 0-100 | R$ 1–25</v>
      </c>
      <c r="AZ20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1" s="36"/>
    </row>
    <row r="2032" spans="1:54" x14ac:dyDescent="0.25">
      <c r="A2032" s="61">
        <v>2031</v>
      </c>
      <c r="B2032" s="37">
        <v>71128</v>
      </c>
      <c r="C2032" s="34">
        <v>1</v>
      </c>
      <c r="D2032" s="34">
        <v>0</v>
      </c>
      <c r="E2032" s="34">
        <v>80</v>
      </c>
      <c r="F2032" s="58" t="str">
        <f>IF('Base tratada'!$E2032&lt;=15,"0-15 dias",
IF('Base tratada'!$E2032&lt;=30, "16-30 dias",
IF('Base tratada'!$E2032&lt;=45, "31-45 dias",
IF('Base tratada'!$E2032&lt;=60, "46-60 dias",
IF('Base tratada'!$E2032&lt;=75, "61-75 dias", "76-99 dias")))))</f>
        <v>76-99 dias</v>
      </c>
      <c r="G2032" s="38">
        <v>47</v>
      </c>
      <c r="H2032" s="60" t="str">
        <f>IF('Base tratada'!$G2032&lt;=29,"24–29",
IF('Base tratada'!$G2032&lt;=39,"30–39",
IF('Base tratada'!$G2032&lt;=49,"40–49",
IF('Base tratada'!$G2032&lt;=59,"50–59",
IF('Base tratada'!$G2032&lt;=69,"60–69",
"70–80")))))</f>
        <v>40–49</v>
      </c>
      <c r="I2032" s="34">
        <v>2790</v>
      </c>
      <c r="J2032" s="58" t="str">
        <f>IF('Base tratada'!$K2032=1,"Divorciado",
IF('Base tratada'!$L2032=1,"Casado",
IF('Base tratada'!$M2032=1, "Solteiro",
IF('Base tratada'!$N2032=1,"Juntos",
"Viúvo"))))</f>
        <v>Divorciado</v>
      </c>
      <c r="K2032" s="34">
        <v>1</v>
      </c>
      <c r="L2032" s="34">
        <v>0</v>
      </c>
      <c r="M2032" s="34">
        <v>0</v>
      </c>
      <c r="N2032" s="34">
        <v>0</v>
      </c>
      <c r="O2032" s="34">
        <v>0</v>
      </c>
      <c r="P2032" s="34">
        <v>0</v>
      </c>
      <c r="Q2032" s="34">
        <v>0</v>
      </c>
      <c r="R2032" s="34">
        <v>1</v>
      </c>
      <c r="S2032" s="34">
        <v>0</v>
      </c>
      <c r="T2032" s="34">
        <v>0</v>
      </c>
      <c r="U2032" s="35">
        <v>958</v>
      </c>
      <c r="V2032" s="35">
        <v>159</v>
      </c>
      <c r="W2032" s="35">
        <v>447</v>
      </c>
      <c r="X2032" s="35">
        <v>20</v>
      </c>
      <c r="Y2032" s="35">
        <v>0</v>
      </c>
      <c r="Z2032" s="35">
        <v>31</v>
      </c>
      <c r="AA2032" s="34">
        <v>3</v>
      </c>
      <c r="AB2032" s="34">
        <v>7</v>
      </c>
      <c r="AC2032" s="34">
        <v>2</v>
      </c>
      <c r="AD2032" s="34">
        <v>10</v>
      </c>
      <c r="AE2032" s="34">
        <v>12</v>
      </c>
      <c r="AF2032" s="58">
        <f>'Base tratada'!$AC2032+'Base tratada'!$AD2032+'Base tratada'!$AE2032</f>
        <v>24</v>
      </c>
      <c r="AG20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32" s="58" t="str">
        <f>IF('Base tratada'!$AC2032&gt;=MAX('Base tratada'!$AD2032,'Base tratada'!$AE2032),"Web",
IF('Base tratada'!$AD2032&gt;='Base tratada'!$AE2032,"Catalog",
"Store"))</f>
        <v>Store</v>
      </c>
      <c r="AI2032" s="59">
        <f>IF('Base tratada'!$AF2032=0,"0",'Base tratada'!$AK2032/'Base tratada'!$AF2032)</f>
        <v>66</v>
      </c>
      <c r="AJ2032" s="59" t="str">
        <f>IF('Base tratada'!$AI2032=0,"R$ 0",
IF('Base tratada'!$AI2032&lt;=25,"R$ 1–25",
IF('Base tratada'!$AI2032&lt;=50,"R$ 26–50",
"+R$ 50")))</f>
        <v>+R$ 50</v>
      </c>
      <c r="AK2032" s="35">
        <v>1584</v>
      </c>
      <c r="AL2032" s="58" t="str">
        <f>IF('Base tratada'!$AK2032&lt;=100,"R$ 0-100",
IF('Base tratada'!$AK2032&lt;=500,"R$ 101-500",
IF('Base tratada'!$AK2032&lt;=1000,"R$ 501-1000",
IF('Base tratada'!$AK2032&lt;=1500,"R$ 1001-1500",
"+R$ 1500"))))</f>
        <v>+R$ 1500</v>
      </c>
      <c r="AM2032" s="34">
        <v>0</v>
      </c>
      <c r="AN2032" s="34">
        <v>0</v>
      </c>
      <c r="AO2032" s="34">
        <v>0</v>
      </c>
      <c r="AP2032" s="34">
        <v>0</v>
      </c>
      <c r="AQ2032" s="34">
        <v>0</v>
      </c>
      <c r="AR2032" s="34">
        <v>0</v>
      </c>
      <c r="AS2032" s="34">
        <v>0</v>
      </c>
      <c r="AT2032" s="34">
        <v>3</v>
      </c>
      <c r="AU2032" s="34">
        <v>11</v>
      </c>
      <c r="AV2032" s="52">
        <v>1553</v>
      </c>
      <c r="AW2032" s="57">
        <v>0</v>
      </c>
      <c r="AX2032" s="58" t="str">
        <f>IF(Tabela3[[#This Row],[Response]]=1, "Aceitou", "Não aceitou")</f>
        <v>Não aceitou</v>
      </c>
      <c r="AY2032" s="55" t="str">
        <f>Tabela3[[#This Row],[Faixa Recência]] &amp; " | " &amp; Tabela3[[#This Row],[Faixa Gasto]] &amp; " | " &amp; Tabela3[[#This Row],[Faixa ticket médio]]</f>
        <v>76-99 dias | +R$ 1500 | +R$ 50</v>
      </c>
      <c r="AZ20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2" s="36"/>
    </row>
    <row r="2033" spans="1:54" x14ac:dyDescent="0.25">
      <c r="A2033" s="61">
        <v>2032</v>
      </c>
      <c r="B2033" s="37">
        <v>70179</v>
      </c>
      <c r="C2033" s="34">
        <v>0</v>
      </c>
      <c r="D2033" s="34">
        <v>1</v>
      </c>
      <c r="E2033" s="34">
        <v>10</v>
      </c>
      <c r="F2033" s="58" t="str">
        <f>IF('Base tratada'!$E2033&lt;=15,"0-15 dias",
IF('Base tratada'!$E2033&lt;=30, "16-30 dias",
IF('Base tratada'!$E2033&lt;=45, "31-45 dias",
IF('Base tratada'!$E2033&lt;=60, "46-60 dias",
IF('Base tratada'!$E2033&lt;=75, "61-75 dias", "76-99 dias")))))</f>
        <v>0-15 dias</v>
      </c>
      <c r="G2033" s="38">
        <v>44</v>
      </c>
      <c r="H2033" s="60" t="str">
        <f>IF('Base tratada'!$G2033&lt;=29,"24–29",
IF('Base tratada'!$G2033&lt;=39,"30–39",
IF('Base tratada'!$G2033&lt;=49,"40–49",
IF('Base tratada'!$G2033&lt;=59,"50–59",
IF('Base tratada'!$G2033&lt;=69,"60–69",
"70–80")))))</f>
        <v>40–49</v>
      </c>
      <c r="I2033" s="34">
        <v>2502</v>
      </c>
      <c r="J2033" s="58" t="str">
        <f>IF('Base tratada'!$K2033=1,"Divorciado",
IF('Base tratada'!$L2033=1,"Casado",
IF('Base tratada'!$M2033=1, "Solteiro",
IF('Base tratada'!$N2033=1,"Juntos",
"Viúvo"))))</f>
        <v>Divorciado</v>
      </c>
      <c r="K2033" s="34">
        <v>1</v>
      </c>
      <c r="L2033" s="34">
        <v>0</v>
      </c>
      <c r="M2033" s="34">
        <v>0</v>
      </c>
      <c r="N2033" s="34">
        <v>0</v>
      </c>
      <c r="O2033" s="34">
        <v>0</v>
      </c>
      <c r="P2033" s="34">
        <v>0</v>
      </c>
      <c r="Q2033" s="34">
        <v>0</v>
      </c>
      <c r="R2033" s="34">
        <v>0</v>
      </c>
      <c r="S2033" s="34">
        <v>0</v>
      </c>
      <c r="T2033" s="34">
        <v>1</v>
      </c>
      <c r="U2033" s="35">
        <v>532</v>
      </c>
      <c r="V2033" s="35">
        <v>88</v>
      </c>
      <c r="W2033" s="35">
        <v>168</v>
      </c>
      <c r="X2033" s="35">
        <v>69</v>
      </c>
      <c r="Y2033" s="35">
        <v>44</v>
      </c>
      <c r="Z2033" s="35">
        <v>133</v>
      </c>
      <c r="AA2033" s="34">
        <v>3</v>
      </c>
      <c r="AB2033" s="34">
        <v>5</v>
      </c>
      <c r="AC2033" s="34">
        <v>7</v>
      </c>
      <c r="AD2033" s="34">
        <v>3</v>
      </c>
      <c r="AE2033" s="34">
        <v>13</v>
      </c>
      <c r="AF2033" s="58">
        <f>'Base tratada'!$AC2033+'Base tratada'!$AD2033+'Base tratada'!$AE2033</f>
        <v>23</v>
      </c>
      <c r="AG20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33" s="58" t="str">
        <f>IF('Base tratada'!$AC2033&gt;=MAX('Base tratada'!$AD2033,'Base tratada'!$AE2033),"Web",
IF('Base tratada'!$AD2033&gt;='Base tratada'!$AE2033,"Catalog",
"Store"))</f>
        <v>Store</v>
      </c>
      <c r="AI2033" s="59">
        <f>IF('Base tratada'!$AF2033=0,"0",'Base tratada'!$AK2033/'Base tratada'!$AF2033)</f>
        <v>39.173913043478258</v>
      </c>
      <c r="AJ2033" s="59" t="str">
        <f>IF('Base tratada'!$AI2033=0,"R$ 0",
IF('Base tratada'!$AI2033&lt;=25,"R$ 1–25",
IF('Base tratada'!$AI2033&lt;=50,"R$ 26–50",
"+R$ 50")))</f>
        <v>R$ 26–50</v>
      </c>
      <c r="AK2033" s="35">
        <v>901</v>
      </c>
      <c r="AL2033" s="58" t="str">
        <f>IF('Base tratada'!$AK2033&lt;=100,"R$ 0-100",
IF('Base tratada'!$AK2033&lt;=500,"R$ 101-500",
IF('Base tratada'!$AK2033&lt;=1000,"R$ 501-1000",
IF('Base tratada'!$AK2033&lt;=1500,"R$ 1001-1500",
"+R$ 1500"))))</f>
        <v>R$ 501-1000</v>
      </c>
      <c r="AM2033" s="34">
        <v>0</v>
      </c>
      <c r="AN2033" s="34">
        <v>0</v>
      </c>
      <c r="AO2033" s="34">
        <v>0</v>
      </c>
      <c r="AP2033" s="34">
        <v>0</v>
      </c>
      <c r="AQ2033" s="34">
        <v>0</v>
      </c>
      <c r="AR2033" s="34">
        <v>0</v>
      </c>
      <c r="AS2033" s="34">
        <v>0</v>
      </c>
      <c r="AT2033" s="34">
        <v>3</v>
      </c>
      <c r="AU2033" s="34">
        <v>11</v>
      </c>
      <c r="AV2033" s="52">
        <v>768</v>
      </c>
      <c r="AW2033" s="57">
        <v>0</v>
      </c>
      <c r="AX2033" s="58" t="str">
        <f>IF(Tabela3[[#This Row],[Response]]=1, "Aceitou", "Não aceitou")</f>
        <v>Não aceitou</v>
      </c>
      <c r="AY2033" s="55" t="str">
        <f>Tabela3[[#This Row],[Faixa Recência]] &amp; " | " &amp; Tabela3[[#This Row],[Faixa Gasto]] &amp; " | " &amp; Tabela3[[#This Row],[Faixa ticket médio]]</f>
        <v>0-15 dias | R$ 501-1000 | R$ 26–50</v>
      </c>
      <c r="AZ20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3" s="36"/>
    </row>
    <row r="2034" spans="1:54" x14ac:dyDescent="0.25">
      <c r="A2034" s="61">
        <v>2033</v>
      </c>
      <c r="B2034" s="37">
        <v>59462</v>
      </c>
      <c r="C2034" s="34">
        <v>0</v>
      </c>
      <c r="D2034" s="34">
        <v>1</v>
      </c>
      <c r="E2034" s="34">
        <v>29</v>
      </c>
      <c r="F2034" s="58" t="str">
        <f>IF('Base tratada'!$E2034&lt;=15,"0-15 dias",
IF('Base tratada'!$E2034&lt;=30, "16-30 dias",
IF('Base tratada'!$E2034&lt;=45, "31-45 dias",
IF('Base tratada'!$E2034&lt;=60, "46-60 dias",
IF('Base tratada'!$E2034&lt;=75, "61-75 dias", "76-99 dias")))))</f>
        <v>16-30 dias</v>
      </c>
      <c r="G2034" s="38">
        <v>70</v>
      </c>
      <c r="H2034" s="60" t="str">
        <f>IF('Base tratada'!$G2034&lt;=29,"24–29",
IF('Base tratada'!$G2034&lt;=39,"30–39",
IF('Base tratada'!$G2034&lt;=49,"40–49",
IF('Base tratada'!$G2034&lt;=59,"50–59",
IF('Base tratada'!$G2034&lt;=69,"60–69",
"70–80")))))</f>
        <v>70–80</v>
      </c>
      <c r="I2034" s="34">
        <v>2699</v>
      </c>
      <c r="J2034" s="58" t="str">
        <f>IF('Base tratada'!$K2034=1,"Divorciado",
IF('Base tratada'!$L2034=1,"Casado",
IF('Base tratada'!$M2034=1, "Solteiro",
IF('Base tratada'!$N2034=1,"Juntos",
"Viúvo"))))</f>
        <v>Casado</v>
      </c>
      <c r="K2034" s="34">
        <v>0</v>
      </c>
      <c r="L2034" s="34">
        <v>1</v>
      </c>
      <c r="M2034" s="34">
        <v>0</v>
      </c>
      <c r="N2034" s="34">
        <v>0</v>
      </c>
      <c r="O2034" s="34">
        <v>0</v>
      </c>
      <c r="P2034" s="34">
        <v>0</v>
      </c>
      <c r="Q2034" s="34">
        <v>0</v>
      </c>
      <c r="R2034" s="34">
        <v>1</v>
      </c>
      <c r="S2034" s="34">
        <v>0</v>
      </c>
      <c r="T2034" s="34">
        <v>0</v>
      </c>
      <c r="U2034" s="35">
        <v>724</v>
      </c>
      <c r="V2034" s="35">
        <v>17</v>
      </c>
      <c r="W2034" s="35">
        <v>143</v>
      </c>
      <c r="X2034" s="35">
        <v>0</v>
      </c>
      <c r="Y2034" s="35">
        <v>8</v>
      </c>
      <c r="Z2034" s="35">
        <v>196</v>
      </c>
      <c r="AA2034" s="34">
        <v>2</v>
      </c>
      <c r="AB2034" s="34">
        <v>7</v>
      </c>
      <c r="AC2034" s="34">
        <v>9</v>
      </c>
      <c r="AD2034" s="34">
        <v>2</v>
      </c>
      <c r="AE2034" s="34">
        <v>12</v>
      </c>
      <c r="AF2034" s="58">
        <f>'Base tratada'!$AC2034+'Base tratada'!$AD2034+'Base tratada'!$AE2034</f>
        <v>23</v>
      </c>
      <c r="AG20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34" s="58" t="str">
        <f>IF('Base tratada'!$AC2034&gt;=MAX('Base tratada'!$AD2034,'Base tratada'!$AE2034),"Web",
IF('Base tratada'!$AD2034&gt;='Base tratada'!$AE2034,"Catalog",
"Store"))</f>
        <v>Store</v>
      </c>
      <c r="AI2034" s="59">
        <f>IF('Base tratada'!$AF2034=0,"0",'Base tratada'!$AK2034/'Base tratada'!$AF2034)</f>
        <v>38.782608695652172</v>
      </c>
      <c r="AJ2034" s="59" t="str">
        <f>IF('Base tratada'!$AI2034=0,"R$ 0",
IF('Base tratada'!$AI2034&lt;=25,"R$ 1–25",
IF('Base tratada'!$AI2034&lt;=50,"R$ 26–50",
"+R$ 50")))</f>
        <v>R$ 26–50</v>
      </c>
      <c r="AK2034" s="35">
        <v>892</v>
      </c>
      <c r="AL2034" s="58" t="str">
        <f>IF('Base tratada'!$AK2034&lt;=100,"R$ 0-100",
IF('Base tratada'!$AK2034&lt;=500,"R$ 101-500",
IF('Base tratada'!$AK2034&lt;=1000,"R$ 501-1000",
IF('Base tratada'!$AK2034&lt;=1500,"R$ 1001-1500",
"+R$ 1500"))))</f>
        <v>R$ 501-1000</v>
      </c>
      <c r="AM2034" s="34">
        <v>0</v>
      </c>
      <c r="AN2034" s="34">
        <v>0</v>
      </c>
      <c r="AO2034" s="34">
        <v>0</v>
      </c>
      <c r="AP2034" s="34">
        <v>0</v>
      </c>
      <c r="AQ2034" s="34">
        <v>0</v>
      </c>
      <c r="AR2034" s="34">
        <v>0</v>
      </c>
      <c r="AS2034" s="34">
        <v>0</v>
      </c>
      <c r="AT2034" s="34">
        <v>3</v>
      </c>
      <c r="AU2034" s="34">
        <v>11</v>
      </c>
      <c r="AV2034" s="52">
        <v>696</v>
      </c>
      <c r="AW2034" s="57">
        <v>0</v>
      </c>
      <c r="AX2034" s="58" t="str">
        <f>IF(Tabela3[[#This Row],[Response]]=1, "Aceitou", "Não aceitou")</f>
        <v>Não aceitou</v>
      </c>
      <c r="AY2034" s="55" t="str">
        <f>Tabela3[[#This Row],[Faixa Recência]] &amp; " | " &amp; Tabela3[[#This Row],[Faixa Gasto]] &amp; " | " &amp; Tabela3[[#This Row],[Faixa ticket médio]]</f>
        <v>16-30 dias | R$ 501-1000 | R$ 26–50</v>
      </c>
      <c r="AZ20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4" s="36"/>
    </row>
    <row r="2035" spans="1:54" x14ac:dyDescent="0.25">
      <c r="A2035" s="61">
        <v>2034</v>
      </c>
      <c r="B2035" s="37">
        <v>38361</v>
      </c>
      <c r="C2035" s="34">
        <v>1</v>
      </c>
      <c r="D2035" s="34">
        <v>0</v>
      </c>
      <c r="E2035" s="34">
        <v>74</v>
      </c>
      <c r="F2035" s="58" t="str">
        <f>IF('Base tratada'!$E2035&lt;=15,"0-15 dias",
IF('Base tratada'!$E2035&lt;=30, "16-30 dias",
IF('Base tratada'!$E2035&lt;=45, "31-45 dias",
IF('Base tratada'!$E2035&lt;=60, "46-60 dias",
IF('Base tratada'!$E2035&lt;=75, "61-75 dias", "76-99 dias")))))</f>
        <v>61-75 dias</v>
      </c>
      <c r="G2035" s="38">
        <v>51</v>
      </c>
      <c r="H2035" s="60" t="str">
        <f>IF('Base tratada'!$G2035&lt;=29,"24–29",
IF('Base tratada'!$G2035&lt;=39,"30–39",
IF('Base tratada'!$G2035&lt;=49,"40–49",
IF('Base tratada'!$G2035&lt;=59,"50–59",
IF('Base tratada'!$G2035&lt;=69,"60–69",
"70–80")))))</f>
        <v>50–59</v>
      </c>
      <c r="I2035" s="34">
        <v>2343</v>
      </c>
      <c r="J2035" s="58" t="str">
        <f>IF('Base tratada'!$K2035=1,"Divorciado",
IF('Base tratada'!$L2035=1,"Casado",
IF('Base tratada'!$M2035=1, "Solteiro",
IF('Base tratada'!$N2035=1,"Juntos",
"Viúvo"))))</f>
        <v>Juntos</v>
      </c>
      <c r="K2035" s="34">
        <v>0</v>
      </c>
      <c r="L2035" s="34">
        <v>0</v>
      </c>
      <c r="M2035" s="34">
        <v>0</v>
      </c>
      <c r="N2035" s="34">
        <v>1</v>
      </c>
      <c r="O2035" s="34">
        <v>0</v>
      </c>
      <c r="P2035" s="34">
        <v>0</v>
      </c>
      <c r="Q2035" s="34">
        <v>0</v>
      </c>
      <c r="R2035" s="34">
        <v>1</v>
      </c>
      <c r="S2035" s="34">
        <v>0</v>
      </c>
      <c r="T2035" s="34">
        <v>0</v>
      </c>
      <c r="U2035" s="35">
        <v>39</v>
      </c>
      <c r="V2035" s="35">
        <v>0</v>
      </c>
      <c r="W2035" s="35">
        <v>56</v>
      </c>
      <c r="X2035" s="35">
        <v>20</v>
      </c>
      <c r="Y2035" s="35">
        <v>8</v>
      </c>
      <c r="Z2035" s="35">
        <v>14</v>
      </c>
      <c r="AA2035" s="34">
        <v>3</v>
      </c>
      <c r="AB2035" s="34">
        <v>7</v>
      </c>
      <c r="AC2035" s="34">
        <v>3</v>
      </c>
      <c r="AD2035" s="34">
        <v>1</v>
      </c>
      <c r="AE2035" s="34">
        <v>3</v>
      </c>
      <c r="AF2035" s="58">
        <f>'Base tratada'!$AC2035+'Base tratada'!$AD2035+'Base tratada'!$AE2035</f>
        <v>7</v>
      </c>
      <c r="AG20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35" s="58" t="str">
        <f>IF('Base tratada'!$AC2035&gt;=MAX('Base tratada'!$AD2035,'Base tratada'!$AE2035),"Web",
IF('Base tratada'!$AD2035&gt;='Base tratada'!$AE2035,"Catalog",
"Store"))</f>
        <v>Web</v>
      </c>
      <c r="AI2035" s="59">
        <f>IF('Base tratada'!$AF2035=0,"0",'Base tratada'!$AK2035/'Base tratada'!$AF2035)</f>
        <v>17.571428571428573</v>
      </c>
      <c r="AJ2035" s="59" t="str">
        <f>IF('Base tratada'!$AI2035=0,"R$ 0",
IF('Base tratada'!$AI2035&lt;=25,"R$ 1–25",
IF('Base tratada'!$AI2035&lt;=50,"R$ 26–50",
"+R$ 50")))</f>
        <v>R$ 1–25</v>
      </c>
      <c r="AK2035" s="35">
        <v>123</v>
      </c>
      <c r="AL2035" s="58" t="str">
        <f>IF('Base tratada'!$AK2035&lt;=100,"R$ 0-100",
IF('Base tratada'!$AK2035&lt;=500,"R$ 101-500",
IF('Base tratada'!$AK2035&lt;=1000,"R$ 501-1000",
IF('Base tratada'!$AK2035&lt;=1500,"R$ 1001-1500",
"+R$ 1500"))))</f>
        <v>R$ 101-500</v>
      </c>
      <c r="AM2035" s="34">
        <v>0</v>
      </c>
      <c r="AN2035" s="34">
        <v>0</v>
      </c>
      <c r="AO2035" s="34">
        <v>0</v>
      </c>
      <c r="AP2035" s="34">
        <v>0</v>
      </c>
      <c r="AQ2035" s="34">
        <v>0</v>
      </c>
      <c r="AR2035" s="34">
        <v>0</v>
      </c>
      <c r="AS2035" s="34">
        <v>0</v>
      </c>
      <c r="AT2035" s="34">
        <v>3</v>
      </c>
      <c r="AU2035" s="34">
        <v>11</v>
      </c>
      <c r="AV2035" s="52">
        <v>109</v>
      </c>
      <c r="AW2035" s="57">
        <v>0</v>
      </c>
      <c r="AX2035" s="58" t="str">
        <f>IF(Tabela3[[#This Row],[Response]]=1, "Aceitou", "Não aceitou")</f>
        <v>Não aceitou</v>
      </c>
      <c r="AY2035" s="55" t="str">
        <f>Tabela3[[#This Row],[Faixa Recência]] &amp; " | " &amp; Tabela3[[#This Row],[Faixa Gasto]] &amp; " | " &amp; Tabela3[[#This Row],[Faixa ticket médio]]</f>
        <v>61-75 dias | R$ 101-500 | R$ 1–25</v>
      </c>
      <c r="AZ20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5" s="36"/>
    </row>
    <row r="2036" spans="1:54" x14ac:dyDescent="0.25">
      <c r="A2036" s="61">
        <v>2035</v>
      </c>
      <c r="B2036" s="37">
        <v>70038</v>
      </c>
      <c r="C2036" s="34">
        <v>0</v>
      </c>
      <c r="D2036" s="34">
        <v>0</v>
      </c>
      <c r="E2036" s="34">
        <v>54</v>
      </c>
      <c r="F2036" s="58" t="str">
        <f>IF('Base tratada'!$E2036&lt;=15,"0-15 dias",
IF('Base tratada'!$E2036&lt;=30, "16-30 dias",
IF('Base tratada'!$E2036&lt;=45, "31-45 dias",
IF('Base tratada'!$E2036&lt;=60, "46-60 dias",
IF('Base tratada'!$E2036&lt;=75, "61-75 dias", "76-99 dias")))))</f>
        <v>46-60 dias</v>
      </c>
      <c r="G2036" s="38">
        <v>38</v>
      </c>
      <c r="H2036" s="60" t="str">
        <f>IF('Base tratada'!$G2036&lt;=29,"24–29",
IF('Base tratada'!$G2036&lt;=39,"30–39",
IF('Base tratada'!$G2036&lt;=49,"40–49",
IF('Base tratada'!$G2036&lt;=59,"50–59",
IF('Base tratada'!$G2036&lt;=69,"60–69",
"70–80")))))</f>
        <v>30–39</v>
      </c>
      <c r="I2036" s="34">
        <v>2406</v>
      </c>
      <c r="J2036" s="58" t="str">
        <f>IF('Base tratada'!$K2036=1,"Divorciado",
IF('Base tratada'!$L2036=1,"Casado",
IF('Base tratada'!$M2036=1, "Solteiro",
IF('Base tratada'!$N2036=1,"Juntos",
"Viúvo"))))</f>
        <v>Juntos</v>
      </c>
      <c r="K2036" s="34">
        <v>0</v>
      </c>
      <c r="L2036" s="34">
        <v>0</v>
      </c>
      <c r="M2036" s="34">
        <v>0</v>
      </c>
      <c r="N2036" s="34">
        <v>1</v>
      </c>
      <c r="O2036" s="34">
        <v>0</v>
      </c>
      <c r="P2036" s="34">
        <v>0</v>
      </c>
      <c r="Q2036" s="34">
        <v>0</v>
      </c>
      <c r="R2036" s="34">
        <v>0</v>
      </c>
      <c r="S2036" s="34">
        <v>0</v>
      </c>
      <c r="T2036" s="34">
        <v>1</v>
      </c>
      <c r="U2036" s="35">
        <v>587</v>
      </c>
      <c r="V2036" s="35">
        <v>54</v>
      </c>
      <c r="W2036" s="35">
        <v>348</v>
      </c>
      <c r="X2036" s="35">
        <v>71</v>
      </c>
      <c r="Y2036" s="35">
        <v>54</v>
      </c>
      <c r="Z2036" s="35">
        <v>130</v>
      </c>
      <c r="AA2036" s="34">
        <v>1</v>
      </c>
      <c r="AB2036" s="34">
        <v>2</v>
      </c>
      <c r="AC2036" s="34">
        <v>4</v>
      </c>
      <c r="AD2036" s="34">
        <v>4</v>
      </c>
      <c r="AE2036" s="34">
        <v>8</v>
      </c>
      <c r="AF2036" s="58">
        <f>'Base tratada'!$AC2036+'Base tratada'!$AD2036+'Base tratada'!$AE2036</f>
        <v>16</v>
      </c>
      <c r="AG20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36" s="58" t="str">
        <f>IF('Base tratada'!$AC2036&gt;=MAX('Base tratada'!$AD2036,'Base tratada'!$AE2036),"Web",
IF('Base tratada'!$AD2036&gt;='Base tratada'!$AE2036,"Catalog",
"Store"))</f>
        <v>Store</v>
      </c>
      <c r="AI2036" s="59">
        <f>IF('Base tratada'!$AF2036=0,"0",'Base tratada'!$AK2036/'Base tratada'!$AF2036)</f>
        <v>69.625</v>
      </c>
      <c r="AJ2036" s="59" t="str">
        <f>IF('Base tratada'!$AI2036=0,"R$ 0",
IF('Base tratada'!$AI2036&lt;=25,"R$ 1–25",
IF('Base tratada'!$AI2036&lt;=50,"R$ 26–50",
"+R$ 50")))</f>
        <v>+R$ 50</v>
      </c>
      <c r="AK2036" s="35">
        <v>1114</v>
      </c>
      <c r="AL2036" s="58" t="str">
        <f>IF('Base tratada'!$AK2036&lt;=100,"R$ 0-100",
IF('Base tratada'!$AK2036&lt;=500,"R$ 101-500",
IF('Base tratada'!$AK2036&lt;=1000,"R$ 501-1000",
IF('Base tratada'!$AK2036&lt;=1500,"R$ 1001-1500",
"+R$ 1500"))))</f>
        <v>R$ 1001-1500</v>
      </c>
      <c r="AM2036" s="34">
        <v>0</v>
      </c>
      <c r="AN2036" s="34">
        <v>0</v>
      </c>
      <c r="AO2036" s="34">
        <v>0</v>
      </c>
      <c r="AP2036" s="34">
        <v>0</v>
      </c>
      <c r="AQ2036" s="34">
        <v>0</v>
      </c>
      <c r="AR2036" s="34">
        <v>0</v>
      </c>
      <c r="AS2036" s="34">
        <v>0</v>
      </c>
      <c r="AT2036" s="34">
        <v>3</v>
      </c>
      <c r="AU2036" s="34">
        <v>11</v>
      </c>
      <c r="AV2036" s="52">
        <v>984</v>
      </c>
      <c r="AW2036" s="57">
        <v>0</v>
      </c>
      <c r="AX2036" s="58" t="str">
        <f>IF(Tabela3[[#This Row],[Response]]=1, "Aceitou", "Não aceitou")</f>
        <v>Não aceitou</v>
      </c>
      <c r="AY2036" s="55" t="str">
        <f>Tabela3[[#This Row],[Faixa Recência]] &amp; " | " &amp; Tabela3[[#This Row],[Faixa Gasto]] &amp; " | " &amp; Tabela3[[#This Row],[Faixa ticket médio]]</f>
        <v>46-60 dias | R$ 1001-1500 | +R$ 50</v>
      </c>
      <c r="AZ20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6" s="36"/>
    </row>
    <row r="2037" spans="1:54" x14ac:dyDescent="0.25">
      <c r="A2037" s="61">
        <v>2036</v>
      </c>
      <c r="B2037" s="37">
        <v>42554</v>
      </c>
      <c r="C2037" s="34">
        <v>1</v>
      </c>
      <c r="D2037" s="34">
        <v>1</v>
      </c>
      <c r="E2037" s="34">
        <v>93</v>
      </c>
      <c r="F2037" s="58" t="str">
        <f>IF('Base tratada'!$E2037&lt;=15,"0-15 dias",
IF('Base tratada'!$E2037&lt;=30, "16-30 dias",
IF('Base tratada'!$E2037&lt;=45, "31-45 dias",
IF('Base tratada'!$E2037&lt;=60, "46-60 dias",
IF('Base tratada'!$E2037&lt;=75, "61-75 dias", "76-99 dias")))))</f>
        <v>76-99 dias</v>
      </c>
      <c r="G2037" s="38">
        <v>42</v>
      </c>
      <c r="H2037" s="60" t="str">
        <f>IF('Base tratada'!$G2037&lt;=29,"24–29",
IF('Base tratada'!$G2037&lt;=39,"30–39",
IF('Base tratada'!$G2037&lt;=49,"40–49",
IF('Base tratada'!$G2037&lt;=59,"50–59",
IF('Base tratada'!$G2037&lt;=69,"60–69",
"70–80")))))</f>
        <v>40–49</v>
      </c>
      <c r="I2037" s="34">
        <v>2692</v>
      </c>
      <c r="J2037" s="58" t="str">
        <f>IF('Base tratada'!$K2037=1,"Divorciado",
IF('Base tratada'!$L2037=1,"Casado",
IF('Base tratada'!$M2037=1, "Solteiro",
IF('Base tratada'!$N2037=1,"Juntos",
"Viúvo"))))</f>
        <v>Juntos</v>
      </c>
      <c r="K2037" s="34">
        <v>0</v>
      </c>
      <c r="L2037" s="34">
        <v>0</v>
      </c>
      <c r="M2037" s="34">
        <v>0</v>
      </c>
      <c r="N2037" s="34">
        <v>1</v>
      </c>
      <c r="O2037" s="34">
        <v>0</v>
      </c>
      <c r="P2037" s="34">
        <v>0</v>
      </c>
      <c r="Q2037" s="34">
        <v>0</v>
      </c>
      <c r="R2037" s="34">
        <v>1</v>
      </c>
      <c r="S2037" s="34">
        <v>0</v>
      </c>
      <c r="T2037" s="34">
        <v>0</v>
      </c>
      <c r="U2037" s="35">
        <v>29</v>
      </c>
      <c r="V2037" s="35">
        <v>1</v>
      </c>
      <c r="W2037" s="35">
        <v>11</v>
      </c>
      <c r="X2037" s="35">
        <v>0</v>
      </c>
      <c r="Y2037" s="35">
        <v>0</v>
      </c>
      <c r="Z2037" s="35">
        <v>0</v>
      </c>
      <c r="AA2037" s="34">
        <v>2</v>
      </c>
      <c r="AB2037" s="34">
        <v>4</v>
      </c>
      <c r="AC2037" s="34">
        <v>2</v>
      </c>
      <c r="AD2037" s="34">
        <v>0</v>
      </c>
      <c r="AE2037" s="34">
        <v>3</v>
      </c>
      <c r="AF2037" s="58">
        <f>'Base tratada'!$AC2037+'Base tratada'!$AD2037+'Base tratada'!$AE2037</f>
        <v>5</v>
      </c>
      <c r="AG20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37" s="58" t="str">
        <f>IF('Base tratada'!$AC2037&gt;=MAX('Base tratada'!$AD2037,'Base tratada'!$AE2037),"Web",
IF('Base tratada'!$AD2037&gt;='Base tratada'!$AE2037,"Catalog",
"Store"))</f>
        <v>Store</v>
      </c>
      <c r="AI2037" s="59">
        <f>IF('Base tratada'!$AF2037=0,"0",'Base tratada'!$AK2037/'Base tratada'!$AF2037)</f>
        <v>8.1999999999999993</v>
      </c>
      <c r="AJ2037" s="59" t="str">
        <f>IF('Base tratada'!$AI2037=0,"R$ 0",
IF('Base tratada'!$AI2037&lt;=25,"R$ 1–25",
IF('Base tratada'!$AI2037&lt;=50,"R$ 26–50",
"+R$ 50")))</f>
        <v>R$ 1–25</v>
      </c>
      <c r="AK2037" s="35">
        <v>41</v>
      </c>
      <c r="AL2037" s="58" t="str">
        <f>IF('Base tratada'!$AK2037&lt;=100,"R$ 0-100",
IF('Base tratada'!$AK2037&lt;=500,"R$ 101-500",
IF('Base tratada'!$AK2037&lt;=1000,"R$ 501-1000",
IF('Base tratada'!$AK2037&lt;=1500,"R$ 1001-1500",
"+R$ 1500"))))</f>
        <v>R$ 0-100</v>
      </c>
      <c r="AM2037" s="34">
        <v>0</v>
      </c>
      <c r="AN2037" s="34">
        <v>0</v>
      </c>
      <c r="AO2037" s="34">
        <v>0</v>
      </c>
      <c r="AP2037" s="34">
        <v>0</v>
      </c>
      <c r="AQ2037" s="34">
        <v>0</v>
      </c>
      <c r="AR2037" s="34">
        <v>0</v>
      </c>
      <c r="AS2037" s="34">
        <v>0</v>
      </c>
      <c r="AT2037" s="34">
        <v>3</v>
      </c>
      <c r="AU2037" s="34">
        <v>11</v>
      </c>
      <c r="AV2037" s="52">
        <v>41</v>
      </c>
      <c r="AW2037" s="57">
        <v>0</v>
      </c>
      <c r="AX2037" s="58" t="str">
        <f>IF(Tabela3[[#This Row],[Response]]=1, "Aceitou", "Não aceitou")</f>
        <v>Não aceitou</v>
      </c>
      <c r="AY2037" s="55" t="str">
        <f>Tabela3[[#This Row],[Faixa Recência]] &amp; " | " &amp; Tabela3[[#This Row],[Faixa Gasto]] &amp; " | " &amp; Tabela3[[#This Row],[Faixa ticket médio]]</f>
        <v>76-99 dias | R$ 0-100 | R$ 1–25</v>
      </c>
      <c r="AZ20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7" s="36"/>
    </row>
    <row r="2038" spans="1:54" x14ac:dyDescent="0.25">
      <c r="A2038" s="61">
        <v>2037</v>
      </c>
      <c r="B2038" s="37">
        <v>67445</v>
      </c>
      <c r="C2038" s="34">
        <v>0</v>
      </c>
      <c r="D2038" s="34">
        <v>1</v>
      </c>
      <c r="E2038" s="34">
        <v>63</v>
      </c>
      <c r="F2038" s="58" t="str">
        <f>IF('Base tratada'!$E2038&lt;=15,"0-15 dias",
IF('Base tratada'!$E2038&lt;=30, "16-30 dias",
IF('Base tratada'!$E2038&lt;=45, "31-45 dias",
IF('Base tratada'!$E2038&lt;=60, "46-60 dias",
IF('Base tratada'!$E2038&lt;=75, "61-75 dias", "76-99 dias")))))</f>
        <v>61-75 dias</v>
      </c>
      <c r="G2038" s="38">
        <v>46</v>
      </c>
      <c r="H2038" s="60" t="str">
        <f>IF('Base tratada'!$G2038&lt;=29,"24–29",
IF('Base tratada'!$G2038&lt;=39,"30–39",
IF('Base tratada'!$G2038&lt;=49,"40–49",
IF('Base tratada'!$G2038&lt;=59,"50–59",
IF('Base tratada'!$G2038&lt;=69,"60–69",
"70–80")))))</f>
        <v>40–49</v>
      </c>
      <c r="I2038" s="34">
        <v>2845</v>
      </c>
      <c r="J2038" s="58" t="str">
        <f>IF('Base tratada'!$K2038=1,"Divorciado",
IF('Base tratada'!$L2038=1,"Casado",
IF('Base tratada'!$M2038=1, "Solteiro",
IF('Base tratada'!$N2038=1,"Juntos",
"Viúvo"))))</f>
        <v>Casado</v>
      </c>
      <c r="K2038" s="34">
        <v>0</v>
      </c>
      <c r="L2038" s="34">
        <v>1</v>
      </c>
      <c r="M2038" s="34">
        <v>0</v>
      </c>
      <c r="N2038" s="34">
        <v>0</v>
      </c>
      <c r="O2038" s="34">
        <v>0</v>
      </c>
      <c r="P2038" s="34">
        <v>0</v>
      </c>
      <c r="Q2038" s="34">
        <v>0</v>
      </c>
      <c r="R2038" s="34">
        <v>1</v>
      </c>
      <c r="S2038" s="34">
        <v>0</v>
      </c>
      <c r="T2038" s="34">
        <v>0</v>
      </c>
      <c r="U2038" s="35">
        <v>757</v>
      </c>
      <c r="V2038" s="35">
        <v>80</v>
      </c>
      <c r="W2038" s="35">
        <v>217</v>
      </c>
      <c r="X2038" s="35">
        <v>29</v>
      </c>
      <c r="Y2038" s="35">
        <v>80</v>
      </c>
      <c r="Z2038" s="35">
        <v>11</v>
      </c>
      <c r="AA2038" s="34">
        <v>5</v>
      </c>
      <c r="AB2038" s="34">
        <v>6</v>
      </c>
      <c r="AC2038" s="34">
        <v>9</v>
      </c>
      <c r="AD2038" s="34">
        <v>6</v>
      </c>
      <c r="AE2038" s="34">
        <v>12</v>
      </c>
      <c r="AF2038" s="58">
        <f>'Base tratada'!$AC2038+'Base tratada'!$AD2038+'Base tratada'!$AE2038</f>
        <v>27</v>
      </c>
      <c r="AG20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38" s="58" t="str">
        <f>IF('Base tratada'!$AC2038&gt;=MAX('Base tratada'!$AD2038,'Base tratada'!$AE2038),"Web",
IF('Base tratada'!$AD2038&gt;='Base tratada'!$AE2038,"Catalog",
"Store"))</f>
        <v>Store</v>
      </c>
      <c r="AI2038" s="59">
        <f>IF('Base tratada'!$AF2038=0,"0",'Base tratada'!$AK2038/'Base tratada'!$AF2038)</f>
        <v>43.074074074074076</v>
      </c>
      <c r="AJ2038" s="59" t="str">
        <f>IF('Base tratada'!$AI2038=0,"R$ 0",
IF('Base tratada'!$AI2038&lt;=25,"R$ 1–25",
IF('Base tratada'!$AI2038&lt;=50,"R$ 26–50",
"+R$ 50")))</f>
        <v>R$ 26–50</v>
      </c>
      <c r="AK2038" s="35">
        <v>1163</v>
      </c>
      <c r="AL2038" s="58" t="str">
        <f>IF('Base tratada'!$AK2038&lt;=100,"R$ 0-100",
IF('Base tratada'!$AK2038&lt;=500,"R$ 101-500",
IF('Base tratada'!$AK2038&lt;=1000,"R$ 501-1000",
IF('Base tratada'!$AK2038&lt;=1500,"R$ 1001-1500",
"+R$ 1500"))))</f>
        <v>R$ 1001-1500</v>
      </c>
      <c r="AM2038" s="34">
        <v>0</v>
      </c>
      <c r="AN2038" s="34">
        <v>0</v>
      </c>
      <c r="AO2038" s="34">
        <v>0</v>
      </c>
      <c r="AP2038" s="34">
        <v>0</v>
      </c>
      <c r="AQ2038" s="34">
        <v>0</v>
      </c>
      <c r="AR2038" s="34">
        <v>0</v>
      </c>
      <c r="AS2038" s="34">
        <v>0</v>
      </c>
      <c r="AT2038" s="34">
        <v>3</v>
      </c>
      <c r="AU2038" s="34">
        <v>11</v>
      </c>
      <c r="AV2038" s="52">
        <v>1152</v>
      </c>
      <c r="AW2038" s="57">
        <v>0</v>
      </c>
      <c r="AX2038" s="58" t="str">
        <f>IF(Tabela3[[#This Row],[Response]]=1, "Aceitou", "Não aceitou")</f>
        <v>Não aceitou</v>
      </c>
      <c r="AY2038" s="55" t="str">
        <f>Tabela3[[#This Row],[Faixa Recência]] &amp; " | " &amp; Tabela3[[#This Row],[Faixa Gasto]] &amp; " | " &amp; Tabela3[[#This Row],[Faixa ticket médio]]</f>
        <v>61-75 dias | R$ 1001-1500 | R$ 26–50</v>
      </c>
      <c r="AZ20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8" s="36"/>
    </row>
    <row r="2039" spans="1:54" x14ac:dyDescent="0.25">
      <c r="A2039" s="61">
        <v>2038</v>
      </c>
      <c r="B2039" s="37">
        <v>67046</v>
      </c>
      <c r="C2039" s="34">
        <v>0</v>
      </c>
      <c r="D2039" s="34">
        <v>1</v>
      </c>
      <c r="E2039" s="34">
        <v>92</v>
      </c>
      <c r="F2039" s="58" t="str">
        <f>IF('Base tratada'!$E2039&lt;=15,"0-15 dias",
IF('Base tratada'!$E2039&lt;=30, "16-30 dias",
IF('Base tratada'!$E2039&lt;=45, "31-45 dias",
IF('Base tratada'!$E2039&lt;=60, "46-60 dias",
IF('Base tratada'!$E2039&lt;=75, "61-75 dias", "76-99 dias")))))</f>
        <v>76-99 dias</v>
      </c>
      <c r="G2039" s="38">
        <v>69</v>
      </c>
      <c r="H2039" s="60" t="str">
        <f>IF('Base tratada'!$G2039&lt;=29,"24–29",
IF('Base tratada'!$G2039&lt;=39,"30–39",
IF('Base tratada'!$G2039&lt;=49,"40–49",
IF('Base tratada'!$G2039&lt;=59,"50–59",
IF('Base tratada'!$G2039&lt;=69,"60–69",
"70–80")))))</f>
        <v>60–69</v>
      </c>
      <c r="I2039" s="34">
        <v>2698</v>
      </c>
      <c r="J2039" s="58" t="str">
        <f>IF('Base tratada'!$K2039=1,"Divorciado",
IF('Base tratada'!$L2039=1,"Casado",
IF('Base tratada'!$M2039=1, "Solteiro",
IF('Base tratada'!$N2039=1,"Juntos",
"Viúvo"))))</f>
        <v>Viúvo</v>
      </c>
      <c r="K2039" s="34">
        <v>0</v>
      </c>
      <c r="L2039" s="34">
        <v>0</v>
      </c>
      <c r="M2039" s="34">
        <v>0</v>
      </c>
      <c r="N2039" s="34">
        <v>0</v>
      </c>
      <c r="O2039" s="34">
        <v>1</v>
      </c>
      <c r="P2039" s="34">
        <v>0</v>
      </c>
      <c r="Q2039" s="34">
        <v>0</v>
      </c>
      <c r="R2039" s="34">
        <v>1</v>
      </c>
      <c r="S2039" s="34">
        <v>0</v>
      </c>
      <c r="T2039" s="34">
        <v>0</v>
      </c>
      <c r="U2039" s="35">
        <v>544</v>
      </c>
      <c r="V2039" s="35">
        <v>35</v>
      </c>
      <c r="W2039" s="35">
        <v>133</v>
      </c>
      <c r="X2039" s="35">
        <v>23</v>
      </c>
      <c r="Y2039" s="35">
        <v>151</v>
      </c>
      <c r="Z2039" s="35">
        <v>107</v>
      </c>
      <c r="AA2039" s="34">
        <v>2</v>
      </c>
      <c r="AB2039" s="34">
        <v>2</v>
      </c>
      <c r="AC2039" s="34">
        <v>4</v>
      </c>
      <c r="AD2039" s="34">
        <v>5</v>
      </c>
      <c r="AE2039" s="34">
        <v>4</v>
      </c>
      <c r="AF2039" s="58">
        <f>'Base tratada'!$AC2039+'Base tratada'!$AD2039+'Base tratada'!$AE2039</f>
        <v>13</v>
      </c>
      <c r="AG20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39" s="58" t="str">
        <f>IF('Base tratada'!$AC2039&gt;=MAX('Base tratada'!$AD2039,'Base tratada'!$AE2039),"Web",
IF('Base tratada'!$AD2039&gt;='Base tratada'!$AE2039,"Catalog",
"Store"))</f>
        <v>Catalog</v>
      </c>
      <c r="AI2039" s="59">
        <f>IF('Base tratada'!$AF2039=0,"0",'Base tratada'!$AK2039/'Base tratada'!$AF2039)</f>
        <v>68.15384615384616</v>
      </c>
      <c r="AJ2039" s="59" t="str">
        <f>IF('Base tratada'!$AI2039=0,"R$ 0",
IF('Base tratada'!$AI2039&lt;=25,"R$ 1–25",
IF('Base tratada'!$AI2039&lt;=50,"R$ 26–50",
"+R$ 50")))</f>
        <v>+R$ 50</v>
      </c>
      <c r="AK2039" s="35">
        <v>886</v>
      </c>
      <c r="AL2039" s="58" t="str">
        <f>IF('Base tratada'!$AK2039&lt;=100,"R$ 0-100",
IF('Base tratada'!$AK2039&lt;=500,"R$ 101-500",
IF('Base tratada'!$AK2039&lt;=1000,"R$ 501-1000",
IF('Base tratada'!$AK2039&lt;=1500,"R$ 1001-1500",
"+R$ 1500"))))</f>
        <v>R$ 501-1000</v>
      </c>
      <c r="AM2039" s="34">
        <v>0</v>
      </c>
      <c r="AN2039" s="34">
        <v>0</v>
      </c>
      <c r="AO2039" s="34">
        <v>0</v>
      </c>
      <c r="AP2039" s="34">
        <v>0</v>
      </c>
      <c r="AQ2039" s="34">
        <v>0</v>
      </c>
      <c r="AR2039" s="34">
        <v>0</v>
      </c>
      <c r="AS2039" s="34">
        <v>0</v>
      </c>
      <c r="AT2039" s="34">
        <v>3</v>
      </c>
      <c r="AU2039" s="34">
        <v>11</v>
      </c>
      <c r="AV2039" s="52">
        <v>779</v>
      </c>
      <c r="AW2039" s="57">
        <v>0</v>
      </c>
      <c r="AX2039" s="58" t="str">
        <f>IF(Tabela3[[#This Row],[Response]]=1, "Aceitou", "Não aceitou")</f>
        <v>Não aceitou</v>
      </c>
      <c r="AY2039" s="55" t="str">
        <f>Tabela3[[#This Row],[Faixa Recência]] &amp; " | " &amp; Tabela3[[#This Row],[Faixa Gasto]] &amp; " | " &amp; Tabela3[[#This Row],[Faixa ticket médio]]</f>
        <v>76-99 dias | R$ 501-1000 | +R$ 50</v>
      </c>
      <c r="AZ20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39" s="36"/>
    </row>
    <row r="2040" spans="1:54" x14ac:dyDescent="0.25">
      <c r="A2040" s="61">
        <v>2039</v>
      </c>
      <c r="B2040" s="37">
        <v>42192</v>
      </c>
      <c r="C2040" s="34">
        <v>0</v>
      </c>
      <c r="D2040" s="34">
        <v>0</v>
      </c>
      <c r="E2040" s="34">
        <v>40</v>
      </c>
      <c r="F2040" s="58" t="str">
        <f>IF('Base tratada'!$E2040&lt;=15,"0-15 dias",
IF('Base tratada'!$E2040&lt;=30, "16-30 dias",
IF('Base tratada'!$E2040&lt;=45, "31-45 dias",
IF('Base tratada'!$E2040&lt;=60, "46-60 dias",
IF('Base tratada'!$E2040&lt;=75, "61-75 dias", "76-99 dias")))))</f>
        <v>31-45 dias</v>
      </c>
      <c r="G2040" s="38">
        <v>72</v>
      </c>
      <c r="H2040" s="60" t="str">
        <f>IF('Base tratada'!$G2040&lt;=29,"24–29",
IF('Base tratada'!$G2040&lt;=39,"30–39",
IF('Base tratada'!$G2040&lt;=49,"40–49",
IF('Base tratada'!$G2040&lt;=59,"50–59",
IF('Base tratada'!$G2040&lt;=69,"60–69",
"70–80")))))</f>
        <v>70–80</v>
      </c>
      <c r="I2040" s="34">
        <v>2455</v>
      </c>
      <c r="J2040" s="58" t="str">
        <f>IF('Base tratada'!$K2040=1,"Divorciado",
IF('Base tratada'!$L2040=1,"Casado",
IF('Base tratada'!$M2040=1, "Solteiro",
IF('Base tratada'!$N2040=1,"Juntos",
"Viúvo"))))</f>
        <v>Casado</v>
      </c>
      <c r="K2040" s="34">
        <v>0</v>
      </c>
      <c r="L2040" s="34">
        <v>1</v>
      </c>
      <c r="M2040" s="34">
        <v>0</v>
      </c>
      <c r="N2040" s="34">
        <v>0</v>
      </c>
      <c r="O2040" s="34">
        <v>0</v>
      </c>
      <c r="P2040" s="34">
        <v>0</v>
      </c>
      <c r="Q2040" s="34">
        <v>0</v>
      </c>
      <c r="R2040" s="34">
        <v>1</v>
      </c>
      <c r="S2040" s="34">
        <v>0</v>
      </c>
      <c r="T2040" s="34">
        <v>0</v>
      </c>
      <c r="U2040" s="35">
        <v>40</v>
      </c>
      <c r="V2040" s="35">
        <v>15</v>
      </c>
      <c r="W2040" s="35">
        <v>15</v>
      </c>
      <c r="X2040" s="35">
        <v>17</v>
      </c>
      <c r="Y2040" s="35">
        <v>6</v>
      </c>
      <c r="Z2040" s="35">
        <v>7</v>
      </c>
      <c r="AA2040" s="34">
        <v>1</v>
      </c>
      <c r="AB2040" s="34">
        <v>4</v>
      </c>
      <c r="AC2040" s="34">
        <v>2</v>
      </c>
      <c r="AD2040" s="34">
        <v>1</v>
      </c>
      <c r="AE2040" s="34">
        <v>3</v>
      </c>
      <c r="AF2040" s="58">
        <f>'Base tratada'!$AC2040+'Base tratada'!$AD2040+'Base tratada'!$AE2040</f>
        <v>6</v>
      </c>
      <c r="AG20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40" s="58" t="str">
        <f>IF('Base tratada'!$AC2040&gt;=MAX('Base tratada'!$AD2040,'Base tratada'!$AE2040),"Web",
IF('Base tratada'!$AD2040&gt;='Base tratada'!$AE2040,"Catalog",
"Store"))</f>
        <v>Store</v>
      </c>
      <c r="AI2040" s="59">
        <f>IF('Base tratada'!$AF2040=0,"0",'Base tratada'!$AK2040/'Base tratada'!$AF2040)</f>
        <v>15.5</v>
      </c>
      <c r="AJ2040" s="59" t="str">
        <f>IF('Base tratada'!$AI2040=0,"R$ 0",
IF('Base tratada'!$AI2040&lt;=25,"R$ 1–25",
IF('Base tratada'!$AI2040&lt;=50,"R$ 26–50",
"+R$ 50")))</f>
        <v>R$ 1–25</v>
      </c>
      <c r="AK2040" s="35">
        <v>93</v>
      </c>
      <c r="AL2040" s="58" t="str">
        <f>IF('Base tratada'!$AK2040&lt;=100,"R$ 0-100",
IF('Base tratada'!$AK2040&lt;=500,"R$ 101-500",
IF('Base tratada'!$AK2040&lt;=1000,"R$ 501-1000",
IF('Base tratada'!$AK2040&lt;=1500,"R$ 1001-1500",
"+R$ 1500"))))</f>
        <v>R$ 0-100</v>
      </c>
      <c r="AM2040" s="34">
        <v>0</v>
      </c>
      <c r="AN2040" s="34">
        <v>0</v>
      </c>
      <c r="AO2040" s="34">
        <v>0</v>
      </c>
      <c r="AP2040" s="34">
        <v>0</v>
      </c>
      <c r="AQ2040" s="34">
        <v>0</v>
      </c>
      <c r="AR2040" s="34">
        <v>0</v>
      </c>
      <c r="AS2040" s="34">
        <v>0</v>
      </c>
      <c r="AT2040" s="34">
        <v>3</v>
      </c>
      <c r="AU2040" s="34">
        <v>11</v>
      </c>
      <c r="AV2040" s="52">
        <v>86</v>
      </c>
      <c r="AW2040" s="57">
        <v>0</v>
      </c>
      <c r="AX2040" s="58" t="str">
        <f>IF(Tabela3[[#This Row],[Response]]=1, "Aceitou", "Não aceitou")</f>
        <v>Não aceitou</v>
      </c>
      <c r="AY2040" s="55" t="str">
        <f>Tabela3[[#This Row],[Faixa Recência]] &amp; " | " &amp; Tabela3[[#This Row],[Faixa Gasto]] &amp; " | " &amp; Tabela3[[#This Row],[Faixa ticket médio]]</f>
        <v>31-45 dias | R$ 0-100 | R$ 1–25</v>
      </c>
      <c r="AZ20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0" s="36"/>
    </row>
    <row r="2041" spans="1:54" x14ac:dyDescent="0.25">
      <c r="A2041" s="61">
        <v>2040</v>
      </c>
      <c r="B2041" s="37">
        <v>77610</v>
      </c>
      <c r="C2041" s="34">
        <v>0</v>
      </c>
      <c r="D2041" s="34">
        <v>1</v>
      </c>
      <c r="E2041" s="34">
        <v>70</v>
      </c>
      <c r="F2041" s="58" t="str">
        <f>IF('Base tratada'!$E2041&lt;=15,"0-15 dias",
IF('Base tratada'!$E2041&lt;=30, "16-30 dias",
IF('Base tratada'!$E2041&lt;=45, "31-45 dias",
IF('Base tratada'!$E2041&lt;=60, "46-60 dias",
IF('Base tratada'!$E2041&lt;=75, "61-75 dias", "76-99 dias")))))</f>
        <v>61-75 dias</v>
      </c>
      <c r="G2041" s="38">
        <v>68</v>
      </c>
      <c r="H2041" s="60" t="str">
        <f>IF('Base tratada'!$G2041&lt;=29,"24–29",
IF('Base tratada'!$G2041&lt;=39,"30–39",
IF('Base tratada'!$G2041&lt;=49,"40–49",
IF('Base tratada'!$G2041&lt;=59,"50–59",
IF('Base tratada'!$G2041&lt;=69,"60–69",
"70–80")))))</f>
        <v>60–69</v>
      </c>
      <c r="I2041" s="34">
        <v>2767</v>
      </c>
      <c r="J2041" s="58" t="str">
        <f>IF('Base tratada'!$K2041=1,"Divorciado",
IF('Base tratada'!$L2041=1,"Casado",
IF('Base tratada'!$M2041=1, "Solteiro",
IF('Base tratada'!$N2041=1,"Juntos",
"Viúvo"))))</f>
        <v>Casado</v>
      </c>
      <c r="K2041" s="34">
        <v>0</v>
      </c>
      <c r="L2041" s="34">
        <v>1</v>
      </c>
      <c r="M2041" s="34">
        <v>0</v>
      </c>
      <c r="N2041" s="34">
        <v>0</v>
      </c>
      <c r="O2041" s="34">
        <v>0</v>
      </c>
      <c r="P2041" s="34">
        <v>0</v>
      </c>
      <c r="Q2041" s="34">
        <v>0</v>
      </c>
      <c r="R2041" s="34">
        <v>0</v>
      </c>
      <c r="S2041" s="34">
        <v>0</v>
      </c>
      <c r="T2041" s="34">
        <v>1</v>
      </c>
      <c r="U2041" s="35">
        <v>1245</v>
      </c>
      <c r="V2041" s="35">
        <v>33</v>
      </c>
      <c r="W2041" s="35">
        <v>332</v>
      </c>
      <c r="X2041" s="35">
        <v>21</v>
      </c>
      <c r="Y2041" s="35">
        <v>33</v>
      </c>
      <c r="Z2041" s="35">
        <v>16</v>
      </c>
      <c r="AA2041" s="34">
        <v>2</v>
      </c>
      <c r="AB2041" s="34">
        <v>7</v>
      </c>
      <c r="AC2041" s="34">
        <v>4</v>
      </c>
      <c r="AD2041" s="34">
        <v>7</v>
      </c>
      <c r="AE2041" s="34">
        <v>4</v>
      </c>
      <c r="AF2041" s="58">
        <f>'Base tratada'!$AC2041+'Base tratada'!$AD2041+'Base tratada'!$AE2041</f>
        <v>15</v>
      </c>
      <c r="AG20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41" s="58" t="str">
        <f>IF('Base tratada'!$AC2041&gt;=MAX('Base tratada'!$AD2041,'Base tratada'!$AE2041),"Web",
IF('Base tratada'!$AD2041&gt;='Base tratada'!$AE2041,"Catalog",
"Store"))</f>
        <v>Catalog</v>
      </c>
      <c r="AI2041" s="59">
        <f>IF('Base tratada'!$AF2041=0,"0",'Base tratada'!$AK2041/'Base tratada'!$AF2041)</f>
        <v>110.93333333333334</v>
      </c>
      <c r="AJ2041" s="59" t="str">
        <f>IF('Base tratada'!$AI2041=0,"R$ 0",
IF('Base tratada'!$AI2041&lt;=25,"R$ 1–25",
IF('Base tratada'!$AI2041&lt;=50,"R$ 26–50",
"+R$ 50")))</f>
        <v>+R$ 50</v>
      </c>
      <c r="AK2041" s="35">
        <v>1664</v>
      </c>
      <c r="AL2041" s="58" t="str">
        <f>IF('Base tratada'!$AK2041&lt;=100,"R$ 0-100",
IF('Base tratada'!$AK2041&lt;=500,"R$ 101-500",
IF('Base tratada'!$AK2041&lt;=1000,"R$ 501-1000",
IF('Base tratada'!$AK2041&lt;=1500,"R$ 1001-1500",
"+R$ 1500"))))</f>
        <v>+R$ 1500</v>
      </c>
      <c r="AM2041" s="34">
        <v>0</v>
      </c>
      <c r="AN2041" s="34">
        <v>0</v>
      </c>
      <c r="AO2041" s="34">
        <v>0</v>
      </c>
      <c r="AP2041" s="34">
        <v>0</v>
      </c>
      <c r="AQ2041" s="34">
        <v>0</v>
      </c>
      <c r="AR2041" s="34">
        <v>0</v>
      </c>
      <c r="AS2041" s="34">
        <v>0</v>
      </c>
      <c r="AT2041" s="34">
        <v>3</v>
      </c>
      <c r="AU2041" s="34">
        <v>11</v>
      </c>
      <c r="AV2041" s="52">
        <v>1648</v>
      </c>
      <c r="AW2041" s="57">
        <v>0</v>
      </c>
      <c r="AX2041" s="58" t="str">
        <f>IF(Tabela3[[#This Row],[Response]]=1, "Aceitou", "Não aceitou")</f>
        <v>Não aceitou</v>
      </c>
      <c r="AY2041" s="55" t="str">
        <f>Tabela3[[#This Row],[Faixa Recência]] &amp; " | " &amp; Tabela3[[#This Row],[Faixa Gasto]] &amp; " | " &amp; Tabela3[[#This Row],[Faixa ticket médio]]</f>
        <v>61-75 dias | +R$ 1500 | +R$ 50</v>
      </c>
      <c r="AZ20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1" s="36"/>
    </row>
    <row r="2042" spans="1:54" x14ac:dyDescent="0.25">
      <c r="A2042" s="61">
        <v>2041</v>
      </c>
      <c r="B2042" s="37">
        <v>31761</v>
      </c>
      <c r="C2042" s="34">
        <v>1</v>
      </c>
      <c r="D2042" s="34">
        <v>0</v>
      </c>
      <c r="E2042" s="34">
        <v>96</v>
      </c>
      <c r="F2042" s="58" t="str">
        <f>IF('Base tratada'!$E2042&lt;=15,"0-15 dias",
IF('Base tratada'!$E2042&lt;=30, "16-30 dias",
IF('Base tratada'!$E2042&lt;=45, "31-45 dias",
IF('Base tratada'!$E2042&lt;=60, "46-60 dias",
IF('Base tratada'!$E2042&lt;=75, "61-75 dias", "76-99 dias")))))</f>
        <v>76-99 dias</v>
      </c>
      <c r="G2042" s="38">
        <v>36</v>
      </c>
      <c r="H2042" s="60" t="str">
        <f>IF('Base tratada'!$G2042&lt;=29,"24–29",
IF('Base tratada'!$G2042&lt;=39,"30–39",
IF('Base tratada'!$G2042&lt;=49,"40–49",
IF('Base tratada'!$G2042&lt;=59,"50–59",
IF('Base tratada'!$G2042&lt;=69,"60–69",
"70–80")))))</f>
        <v>30–39</v>
      </c>
      <c r="I2042" s="34">
        <v>2244</v>
      </c>
      <c r="J2042" s="58" t="str">
        <f>IF('Base tratada'!$K2042=1,"Divorciado",
IF('Base tratada'!$L2042=1,"Casado",
IF('Base tratada'!$M2042=1, "Solteiro",
IF('Base tratada'!$N2042=1,"Juntos",
"Viúvo"))))</f>
        <v>Casado</v>
      </c>
      <c r="K2042" s="34">
        <v>0</v>
      </c>
      <c r="L2042" s="34">
        <v>1</v>
      </c>
      <c r="M2042" s="34">
        <v>0</v>
      </c>
      <c r="N2042" s="34">
        <v>0</v>
      </c>
      <c r="O2042" s="34">
        <v>0</v>
      </c>
      <c r="P2042" s="34">
        <v>0</v>
      </c>
      <c r="Q2042" s="34">
        <v>0</v>
      </c>
      <c r="R2042" s="34">
        <v>1</v>
      </c>
      <c r="S2042" s="34">
        <v>0</v>
      </c>
      <c r="T2042" s="34">
        <v>0</v>
      </c>
      <c r="U2042" s="35">
        <v>19</v>
      </c>
      <c r="V2042" s="35">
        <v>1</v>
      </c>
      <c r="W2042" s="35">
        <v>20</v>
      </c>
      <c r="X2042" s="35">
        <v>16</v>
      </c>
      <c r="Y2042" s="35">
        <v>14</v>
      </c>
      <c r="Z2042" s="35">
        <v>28</v>
      </c>
      <c r="AA2042" s="34">
        <v>2</v>
      </c>
      <c r="AB2042" s="34">
        <v>5</v>
      </c>
      <c r="AC2042" s="34">
        <v>3</v>
      </c>
      <c r="AD2042" s="34">
        <v>0</v>
      </c>
      <c r="AE2042" s="34">
        <v>4</v>
      </c>
      <c r="AF2042" s="58">
        <f>'Base tratada'!$AC2042+'Base tratada'!$AD2042+'Base tratada'!$AE2042</f>
        <v>7</v>
      </c>
      <c r="AG20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42" s="58" t="str">
        <f>IF('Base tratada'!$AC2042&gt;=MAX('Base tratada'!$AD2042,'Base tratada'!$AE2042),"Web",
IF('Base tratada'!$AD2042&gt;='Base tratada'!$AE2042,"Catalog",
"Store"))</f>
        <v>Store</v>
      </c>
      <c r="AI2042" s="59">
        <f>IF('Base tratada'!$AF2042=0,"0",'Base tratada'!$AK2042/'Base tratada'!$AF2042)</f>
        <v>10</v>
      </c>
      <c r="AJ2042" s="59" t="str">
        <f>IF('Base tratada'!$AI2042=0,"R$ 0",
IF('Base tratada'!$AI2042&lt;=25,"R$ 1–25",
IF('Base tratada'!$AI2042&lt;=50,"R$ 26–50",
"+R$ 50")))</f>
        <v>R$ 1–25</v>
      </c>
      <c r="AK2042" s="35">
        <v>70</v>
      </c>
      <c r="AL2042" s="58" t="str">
        <f>IF('Base tratada'!$AK2042&lt;=100,"R$ 0-100",
IF('Base tratada'!$AK2042&lt;=500,"R$ 101-500",
IF('Base tratada'!$AK2042&lt;=1000,"R$ 501-1000",
IF('Base tratada'!$AK2042&lt;=1500,"R$ 1001-1500",
"+R$ 1500"))))</f>
        <v>R$ 0-100</v>
      </c>
      <c r="AM2042" s="34">
        <v>0</v>
      </c>
      <c r="AN2042" s="34">
        <v>0</v>
      </c>
      <c r="AO2042" s="34">
        <v>0</v>
      </c>
      <c r="AP2042" s="34">
        <v>0</v>
      </c>
      <c r="AQ2042" s="34">
        <v>0</v>
      </c>
      <c r="AR2042" s="34">
        <v>0</v>
      </c>
      <c r="AS2042" s="34">
        <v>0</v>
      </c>
      <c r="AT2042" s="34">
        <v>3</v>
      </c>
      <c r="AU2042" s="34">
        <v>11</v>
      </c>
      <c r="AV2042" s="52">
        <v>42</v>
      </c>
      <c r="AW2042" s="57">
        <v>0</v>
      </c>
      <c r="AX2042" s="58" t="str">
        <f>IF(Tabela3[[#This Row],[Response]]=1, "Aceitou", "Não aceitou")</f>
        <v>Não aceitou</v>
      </c>
      <c r="AY2042" s="55" t="str">
        <f>Tabela3[[#This Row],[Faixa Recência]] &amp; " | " &amp; Tabela3[[#This Row],[Faixa Gasto]] &amp; " | " &amp; Tabela3[[#This Row],[Faixa ticket médio]]</f>
        <v>76-99 dias | R$ 0-100 | R$ 1–25</v>
      </c>
      <c r="AZ20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2" s="36"/>
    </row>
    <row r="2043" spans="1:54" x14ac:dyDescent="0.25">
      <c r="A2043" s="61">
        <v>2042</v>
      </c>
      <c r="B2043" s="37">
        <v>34350</v>
      </c>
      <c r="C2043" s="34">
        <v>1</v>
      </c>
      <c r="D2043" s="34">
        <v>0</v>
      </c>
      <c r="E2043" s="34">
        <v>81</v>
      </c>
      <c r="F2043" s="58" t="str">
        <f>IF('Base tratada'!$E2043&lt;=15,"0-15 dias",
IF('Base tratada'!$E2043&lt;=30, "16-30 dias",
IF('Base tratada'!$E2043&lt;=45, "31-45 dias",
IF('Base tratada'!$E2043&lt;=60, "46-60 dias",
IF('Base tratada'!$E2043&lt;=75, "61-75 dias", "76-99 dias")))))</f>
        <v>76-99 dias</v>
      </c>
      <c r="G2043" s="38">
        <v>41</v>
      </c>
      <c r="H2043" s="60" t="str">
        <f>IF('Base tratada'!$G2043&lt;=29,"24–29",
IF('Base tratada'!$G2043&lt;=39,"30–39",
IF('Base tratada'!$G2043&lt;=49,"40–49",
IF('Base tratada'!$G2043&lt;=59,"50–59",
IF('Base tratada'!$G2043&lt;=69,"60–69",
"70–80")))))</f>
        <v>40–49</v>
      </c>
      <c r="I2043" s="34">
        <v>2412</v>
      </c>
      <c r="J2043" s="58" t="str">
        <f>IF('Base tratada'!$K2043=1,"Divorciado",
IF('Base tratada'!$L2043=1,"Casado",
IF('Base tratada'!$M2043=1, "Solteiro",
IF('Base tratada'!$N2043=1,"Juntos",
"Viúvo"))))</f>
        <v>Juntos</v>
      </c>
      <c r="K2043" s="34">
        <v>0</v>
      </c>
      <c r="L2043" s="34">
        <v>0</v>
      </c>
      <c r="M2043" s="34">
        <v>0</v>
      </c>
      <c r="N2043" s="34">
        <v>1</v>
      </c>
      <c r="O2043" s="34">
        <v>0</v>
      </c>
      <c r="P2043" s="34">
        <v>0</v>
      </c>
      <c r="Q2043" s="34">
        <v>0</v>
      </c>
      <c r="R2043" s="34">
        <v>1</v>
      </c>
      <c r="S2043" s="34">
        <v>0</v>
      </c>
      <c r="T2043" s="34">
        <v>0</v>
      </c>
      <c r="U2043" s="35">
        <v>16</v>
      </c>
      <c r="V2043" s="35">
        <v>3</v>
      </c>
      <c r="W2043" s="35">
        <v>15</v>
      </c>
      <c r="X2043" s="35">
        <v>2</v>
      </c>
      <c r="Y2043" s="35">
        <v>1</v>
      </c>
      <c r="Z2043" s="35">
        <v>11</v>
      </c>
      <c r="AA2043" s="34">
        <v>1</v>
      </c>
      <c r="AB2043" s="34">
        <v>7</v>
      </c>
      <c r="AC2043" s="34">
        <v>1</v>
      </c>
      <c r="AD2043" s="34">
        <v>0</v>
      </c>
      <c r="AE2043" s="34">
        <v>3</v>
      </c>
      <c r="AF2043" s="58">
        <f>'Base tratada'!$AC2043+'Base tratada'!$AD2043+'Base tratada'!$AE2043</f>
        <v>4</v>
      </c>
      <c r="AG20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43" s="58" t="str">
        <f>IF('Base tratada'!$AC2043&gt;=MAX('Base tratada'!$AD2043,'Base tratada'!$AE2043),"Web",
IF('Base tratada'!$AD2043&gt;='Base tratada'!$AE2043,"Catalog",
"Store"))</f>
        <v>Store</v>
      </c>
      <c r="AI2043" s="59">
        <f>IF('Base tratada'!$AF2043=0,"0",'Base tratada'!$AK2043/'Base tratada'!$AF2043)</f>
        <v>9.25</v>
      </c>
      <c r="AJ2043" s="59" t="str">
        <f>IF('Base tratada'!$AI2043=0,"R$ 0",
IF('Base tratada'!$AI2043&lt;=25,"R$ 1–25",
IF('Base tratada'!$AI2043&lt;=50,"R$ 26–50",
"+R$ 50")))</f>
        <v>R$ 1–25</v>
      </c>
      <c r="AK2043" s="35">
        <v>37</v>
      </c>
      <c r="AL2043" s="58" t="str">
        <f>IF('Base tratada'!$AK2043&lt;=100,"R$ 0-100",
IF('Base tratada'!$AK2043&lt;=500,"R$ 101-500",
IF('Base tratada'!$AK2043&lt;=1000,"R$ 501-1000",
IF('Base tratada'!$AK2043&lt;=1500,"R$ 1001-1500",
"+R$ 1500"))))</f>
        <v>R$ 0-100</v>
      </c>
      <c r="AM2043" s="34">
        <v>0</v>
      </c>
      <c r="AN2043" s="34">
        <v>0</v>
      </c>
      <c r="AO2043" s="34">
        <v>0</v>
      </c>
      <c r="AP2043" s="34">
        <v>0</v>
      </c>
      <c r="AQ2043" s="34">
        <v>0</v>
      </c>
      <c r="AR2043" s="34">
        <v>0</v>
      </c>
      <c r="AS2043" s="34">
        <v>0</v>
      </c>
      <c r="AT2043" s="34">
        <v>3</v>
      </c>
      <c r="AU2043" s="34">
        <v>11</v>
      </c>
      <c r="AV2043" s="52">
        <v>26</v>
      </c>
      <c r="AW2043" s="57">
        <v>0</v>
      </c>
      <c r="AX2043" s="58" t="str">
        <f>IF(Tabela3[[#This Row],[Response]]=1, "Aceitou", "Não aceitou")</f>
        <v>Não aceitou</v>
      </c>
      <c r="AY2043" s="55" t="str">
        <f>Tabela3[[#This Row],[Faixa Recência]] &amp; " | " &amp; Tabela3[[#This Row],[Faixa Gasto]] &amp; " | " &amp; Tabela3[[#This Row],[Faixa ticket médio]]</f>
        <v>76-99 dias | R$ 0-100 | R$ 1–25</v>
      </c>
      <c r="AZ20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3" s="36"/>
    </row>
    <row r="2044" spans="1:54" x14ac:dyDescent="0.25">
      <c r="A2044" s="61">
        <v>2043</v>
      </c>
      <c r="B2044" s="37">
        <v>54591</v>
      </c>
      <c r="C2044" s="34">
        <v>0</v>
      </c>
      <c r="D2044" s="34">
        <v>1</v>
      </c>
      <c r="E2044" s="34">
        <v>63</v>
      </c>
      <c r="F2044" s="58" t="str">
        <f>IF('Base tratada'!$E2044&lt;=15,"0-15 dias",
IF('Base tratada'!$E2044&lt;=30, "16-30 dias",
IF('Base tratada'!$E2044&lt;=45, "31-45 dias",
IF('Base tratada'!$E2044&lt;=60, "46-60 dias",
IF('Base tratada'!$E2044&lt;=75, "61-75 dias", "76-99 dias")))))</f>
        <v>61-75 dias</v>
      </c>
      <c r="G2044" s="38">
        <v>71</v>
      </c>
      <c r="H2044" s="60" t="str">
        <f>IF('Base tratada'!$G2044&lt;=29,"24–29",
IF('Base tratada'!$G2044&lt;=39,"30–39",
IF('Base tratada'!$G2044&lt;=49,"40–49",
IF('Base tratada'!$G2044&lt;=59,"50–59",
IF('Base tratada'!$G2044&lt;=69,"60–69",
"70–80")))))</f>
        <v>70–80</v>
      </c>
      <c r="I2044" s="34">
        <v>2487</v>
      </c>
      <c r="J2044" s="58" t="str">
        <f>IF('Base tratada'!$K2044=1,"Divorciado",
IF('Base tratada'!$L2044=1,"Casado",
IF('Base tratada'!$M2044=1, "Solteiro",
IF('Base tratada'!$N2044=1,"Juntos",
"Viúvo"))))</f>
        <v>Juntos</v>
      </c>
      <c r="K2044" s="34">
        <v>0</v>
      </c>
      <c r="L2044" s="34">
        <v>0</v>
      </c>
      <c r="M2044" s="34">
        <v>0</v>
      </c>
      <c r="N2044" s="34">
        <v>1</v>
      </c>
      <c r="O2044" s="34">
        <v>0</v>
      </c>
      <c r="P2044" s="34">
        <v>0</v>
      </c>
      <c r="Q2044" s="34">
        <v>0</v>
      </c>
      <c r="R2044" s="34">
        <v>1</v>
      </c>
      <c r="S2044" s="34">
        <v>0</v>
      </c>
      <c r="T2044" s="34">
        <v>0</v>
      </c>
      <c r="U2044" s="35">
        <v>376</v>
      </c>
      <c r="V2044" s="35">
        <v>4</v>
      </c>
      <c r="W2044" s="35">
        <v>94</v>
      </c>
      <c r="X2044" s="35">
        <v>12</v>
      </c>
      <c r="Y2044" s="35">
        <v>9</v>
      </c>
      <c r="Z2044" s="35">
        <v>24</v>
      </c>
      <c r="AA2044" s="34">
        <v>3</v>
      </c>
      <c r="AB2044" s="34">
        <v>5</v>
      </c>
      <c r="AC2044" s="34">
        <v>6</v>
      </c>
      <c r="AD2044" s="34">
        <v>2</v>
      </c>
      <c r="AE2044" s="34">
        <v>8</v>
      </c>
      <c r="AF2044" s="58">
        <f>'Base tratada'!$AC2044+'Base tratada'!$AD2044+'Base tratada'!$AE2044</f>
        <v>16</v>
      </c>
      <c r="AG20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44" s="58" t="str">
        <f>IF('Base tratada'!$AC2044&gt;=MAX('Base tratada'!$AD2044,'Base tratada'!$AE2044),"Web",
IF('Base tratada'!$AD2044&gt;='Base tratada'!$AE2044,"Catalog",
"Store"))</f>
        <v>Store</v>
      </c>
      <c r="AI2044" s="59">
        <f>IF('Base tratada'!$AF2044=0,"0",'Base tratada'!$AK2044/'Base tratada'!$AF2044)</f>
        <v>30.9375</v>
      </c>
      <c r="AJ2044" s="59" t="str">
        <f>IF('Base tratada'!$AI2044=0,"R$ 0",
IF('Base tratada'!$AI2044&lt;=25,"R$ 1–25",
IF('Base tratada'!$AI2044&lt;=50,"R$ 26–50",
"+R$ 50")))</f>
        <v>R$ 26–50</v>
      </c>
      <c r="AK2044" s="35">
        <v>495</v>
      </c>
      <c r="AL2044" s="58" t="str">
        <f>IF('Base tratada'!$AK2044&lt;=100,"R$ 0-100",
IF('Base tratada'!$AK2044&lt;=500,"R$ 101-500",
IF('Base tratada'!$AK2044&lt;=1000,"R$ 501-1000",
IF('Base tratada'!$AK2044&lt;=1500,"R$ 1001-1500",
"+R$ 1500"))))</f>
        <v>R$ 101-500</v>
      </c>
      <c r="AM2044" s="34">
        <v>0</v>
      </c>
      <c r="AN2044" s="34">
        <v>0</v>
      </c>
      <c r="AO2044" s="34">
        <v>0</v>
      </c>
      <c r="AP2044" s="34">
        <v>0</v>
      </c>
      <c r="AQ2044" s="34">
        <v>0</v>
      </c>
      <c r="AR2044" s="34">
        <v>0</v>
      </c>
      <c r="AS2044" s="34">
        <v>0</v>
      </c>
      <c r="AT2044" s="34">
        <v>3</v>
      </c>
      <c r="AU2044" s="34">
        <v>11</v>
      </c>
      <c r="AV2044" s="52">
        <v>471</v>
      </c>
      <c r="AW2044" s="57">
        <v>0</v>
      </c>
      <c r="AX2044" s="58" t="str">
        <f>IF(Tabela3[[#This Row],[Response]]=1, "Aceitou", "Não aceitou")</f>
        <v>Não aceitou</v>
      </c>
      <c r="AY2044" s="55" t="str">
        <f>Tabela3[[#This Row],[Faixa Recência]] &amp; " | " &amp; Tabela3[[#This Row],[Faixa Gasto]] &amp; " | " &amp; Tabela3[[#This Row],[Faixa ticket médio]]</f>
        <v>61-75 dias | R$ 101-500 | R$ 26–50</v>
      </c>
      <c r="AZ20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4" s="36"/>
    </row>
    <row r="2045" spans="1:54" x14ac:dyDescent="0.25">
      <c r="A2045" s="61">
        <v>2044</v>
      </c>
      <c r="B2045" s="37">
        <v>71866</v>
      </c>
      <c r="C2045" s="34">
        <v>0</v>
      </c>
      <c r="D2045" s="34">
        <v>1</v>
      </c>
      <c r="E2045" s="34">
        <v>85</v>
      </c>
      <c r="F2045" s="58" t="str">
        <f>IF('Base tratada'!$E2045&lt;=15,"0-15 dias",
IF('Base tratada'!$E2045&lt;=30, "16-30 dias",
IF('Base tratada'!$E2045&lt;=45, "31-45 dias",
IF('Base tratada'!$E2045&lt;=60, "46-60 dias",
IF('Base tratada'!$E2045&lt;=75, "61-75 dias", "76-99 dias")))))</f>
        <v>76-99 dias</v>
      </c>
      <c r="G2045" s="38">
        <v>64</v>
      </c>
      <c r="H2045" s="60" t="str">
        <f>IF('Base tratada'!$G2045&lt;=29,"24–29",
IF('Base tratada'!$G2045&lt;=39,"30–39",
IF('Base tratada'!$G2045&lt;=49,"40–49",
IF('Base tratada'!$G2045&lt;=59,"50–59",
IF('Base tratada'!$G2045&lt;=69,"60–69",
"70–80")))))</f>
        <v>60–69</v>
      </c>
      <c r="I2045" s="34">
        <v>2345</v>
      </c>
      <c r="J2045" s="58" t="str">
        <f>IF('Base tratada'!$K2045=1,"Divorciado",
IF('Base tratada'!$L2045=1,"Casado",
IF('Base tratada'!$M2045=1, "Solteiro",
IF('Base tratada'!$N2045=1,"Juntos",
"Viúvo"))))</f>
        <v>Casado</v>
      </c>
      <c r="K2045" s="34">
        <v>0</v>
      </c>
      <c r="L2045" s="34">
        <v>1</v>
      </c>
      <c r="M2045" s="34">
        <v>0</v>
      </c>
      <c r="N2045" s="34">
        <v>0</v>
      </c>
      <c r="O2045" s="34">
        <v>0</v>
      </c>
      <c r="P2045" s="34">
        <v>0</v>
      </c>
      <c r="Q2045" s="34">
        <v>0</v>
      </c>
      <c r="R2045" s="34">
        <v>1</v>
      </c>
      <c r="S2045" s="34">
        <v>0</v>
      </c>
      <c r="T2045" s="34">
        <v>0</v>
      </c>
      <c r="U2045" s="35">
        <v>184</v>
      </c>
      <c r="V2045" s="35">
        <v>178</v>
      </c>
      <c r="W2045" s="35">
        <v>178</v>
      </c>
      <c r="X2045" s="35">
        <v>103</v>
      </c>
      <c r="Y2045" s="35">
        <v>39</v>
      </c>
      <c r="Z2045" s="35">
        <v>33</v>
      </c>
      <c r="AA2045" s="34">
        <v>1</v>
      </c>
      <c r="AB2045" s="34">
        <v>3</v>
      </c>
      <c r="AC2045" s="34">
        <v>6</v>
      </c>
      <c r="AD2045" s="34">
        <v>3</v>
      </c>
      <c r="AE2045" s="34">
        <v>10</v>
      </c>
      <c r="AF2045" s="58">
        <f>'Base tratada'!$AC2045+'Base tratada'!$AD2045+'Base tratada'!$AE2045</f>
        <v>19</v>
      </c>
      <c r="AG20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45" s="58" t="str">
        <f>IF('Base tratada'!$AC2045&gt;=MAX('Base tratada'!$AD2045,'Base tratada'!$AE2045),"Web",
IF('Base tratada'!$AD2045&gt;='Base tratada'!$AE2045,"Catalog",
"Store"))</f>
        <v>Store</v>
      </c>
      <c r="AI2045" s="59">
        <f>IF('Base tratada'!$AF2045=0,"0",'Base tratada'!$AK2045/'Base tratada'!$AF2045)</f>
        <v>35.89473684210526</v>
      </c>
      <c r="AJ2045" s="59" t="str">
        <f>IF('Base tratada'!$AI2045=0,"R$ 0",
IF('Base tratada'!$AI2045&lt;=25,"R$ 1–25",
IF('Base tratada'!$AI2045&lt;=50,"R$ 26–50",
"+R$ 50")))</f>
        <v>R$ 26–50</v>
      </c>
      <c r="AK2045" s="35">
        <v>682</v>
      </c>
      <c r="AL2045" s="58" t="str">
        <f>IF('Base tratada'!$AK2045&lt;=100,"R$ 0-100",
IF('Base tratada'!$AK2045&lt;=500,"R$ 101-500",
IF('Base tratada'!$AK2045&lt;=1000,"R$ 501-1000",
IF('Base tratada'!$AK2045&lt;=1500,"R$ 1001-1500",
"+R$ 1500"))))</f>
        <v>R$ 501-1000</v>
      </c>
      <c r="AM2045" s="34">
        <v>0</v>
      </c>
      <c r="AN2045" s="34">
        <v>0</v>
      </c>
      <c r="AO2045" s="34">
        <v>0</v>
      </c>
      <c r="AP2045" s="34">
        <v>0</v>
      </c>
      <c r="AQ2045" s="34">
        <v>0</v>
      </c>
      <c r="AR2045" s="34">
        <v>0</v>
      </c>
      <c r="AS2045" s="34">
        <v>0</v>
      </c>
      <c r="AT2045" s="34">
        <v>3</v>
      </c>
      <c r="AU2045" s="34">
        <v>11</v>
      </c>
      <c r="AV2045" s="52">
        <v>649</v>
      </c>
      <c r="AW2045" s="57">
        <v>0</v>
      </c>
      <c r="AX2045" s="58" t="str">
        <f>IF(Tabela3[[#This Row],[Response]]=1, "Aceitou", "Não aceitou")</f>
        <v>Não aceitou</v>
      </c>
      <c r="AY2045" s="55" t="str">
        <f>Tabela3[[#This Row],[Faixa Recência]] &amp; " | " &amp; Tabela3[[#This Row],[Faixa Gasto]] &amp; " | " &amp; Tabela3[[#This Row],[Faixa ticket médio]]</f>
        <v>76-99 dias | R$ 501-1000 | R$ 26–50</v>
      </c>
      <c r="AZ20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5" s="36"/>
    </row>
    <row r="2046" spans="1:54" x14ac:dyDescent="0.25">
      <c r="A2046" s="61">
        <v>2045</v>
      </c>
      <c r="B2046" s="37">
        <v>25293</v>
      </c>
      <c r="C2046" s="34">
        <v>1</v>
      </c>
      <c r="D2046" s="34">
        <v>0</v>
      </c>
      <c r="E2046" s="34">
        <v>51</v>
      </c>
      <c r="F2046" s="58" t="str">
        <f>IF('Base tratada'!$E2046&lt;=15,"0-15 dias",
IF('Base tratada'!$E2046&lt;=30, "16-30 dias",
IF('Base tratada'!$E2046&lt;=45, "31-45 dias",
IF('Base tratada'!$E2046&lt;=60, "46-60 dias",
IF('Base tratada'!$E2046&lt;=75, "61-75 dias", "76-99 dias")))))</f>
        <v>46-60 dias</v>
      </c>
      <c r="G2046" s="38">
        <v>51</v>
      </c>
      <c r="H2046" s="60" t="str">
        <f>IF('Base tratada'!$G2046&lt;=29,"24–29",
IF('Base tratada'!$G2046&lt;=39,"30–39",
IF('Base tratada'!$G2046&lt;=49,"40–49",
IF('Base tratada'!$G2046&lt;=59,"50–59",
IF('Base tratada'!$G2046&lt;=69,"60–69",
"70–80")))))</f>
        <v>50–59</v>
      </c>
      <c r="I2046" s="34">
        <v>2446</v>
      </c>
      <c r="J2046" s="58" t="str">
        <f>IF('Base tratada'!$K2046=1,"Divorciado",
IF('Base tratada'!$L2046=1,"Casado",
IF('Base tratada'!$M2046=1, "Solteiro",
IF('Base tratada'!$N2046=1,"Juntos",
"Viúvo"))))</f>
        <v>Casado</v>
      </c>
      <c r="K2046" s="34">
        <v>0</v>
      </c>
      <c r="L2046" s="34">
        <v>1</v>
      </c>
      <c r="M2046" s="34">
        <v>0</v>
      </c>
      <c r="N2046" s="34">
        <v>0</v>
      </c>
      <c r="O2046" s="34">
        <v>0</v>
      </c>
      <c r="P2046" s="34">
        <v>0</v>
      </c>
      <c r="Q2046" s="34">
        <v>0</v>
      </c>
      <c r="R2046" s="34">
        <v>1</v>
      </c>
      <c r="S2046" s="34">
        <v>0</v>
      </c>
      <c r="T2046" s="34">
        <v>0</v>
      </c>
      <c r="U2046" s="35">
        <v>15</v>
      </c>
      <c r="V2046" s="35">
        <v>0</v>
      </c>
      <c r="W2046" s="35">
        <v>11</v>
      </c>
      <c r="X2046" s="35">
        <v>0</v>
      </c>
      <c r="Y2046" s="35">
        <v>2</v>
      </c>
      <c r="Z2046" s="35">
        <v>9</v>
      </c>
      <c r="AA2046" s="34">
        <v>1</v>
      </c>
      <c r="AB2046" s="34">
        <v>8</v>
      </c>
      <c r="AC2046" s="34">
        <v>1</v>
      </c>
      <c r="AD2046" s="34">
        <v>1</v>
      </c>
      <c r="AE2046" s="34">
        <v>2</v>
      </c>
      <c r="AF2046" s="58">
        <f>'Base tratada'!$AC2046+'Base tratada'!$AD2046+'Base tratada'!$AE2046</f>
        <v>4</v>
      </c>
      <c r="AG20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46" s="58" t="str">
        <f>IF('Base tratada'!$AC2046&gt;=MAX('Base tratada'!$AD2046,'Base tratada'!$AE2046),"Web",
IF('Base tratada'!$AD2046&gt;='Base tratada'!$AE2046,"Catalog",
"Store"))</f>
        <v>Store</v>
      </c>
      <c r="AI2046" s="59">
        <f>IF('Base tratada'!$AF2046=0,"0",'Base tratada'!$AK2046/'Base tratada'!$AF2046)</f>
        <v>7</v>
      </c>
      <c r="AJ2046" s="59" t="str">
        <f>IF('Base tratada'!$AI2046=0,"R$ 0",
IF('Base tratada'!$AI2046&lt;=25,"R$ 1–25",
IF('Base tratada'!$AI2046&lt;=50,"R$ 26–50",
"+R$ 50")))</f>
        <v>R$ 1–25</v>
      </c>
      <c r="AK2046" s="35">
        <v>28</v>
      </c>
      <c r="AL2046" s="58" t="str">
        <f>IF('Base tratada'!$AK2046&lt;=100,"R$ 0-100",
IF('Base tratada'!$AK2046&lt;=500,"R$ 101-500",
IF('Base tratada'!$AK2046&lt;=1000,"R$ 501-1000",
IF('Base tratada'!$AK2046&lt;=1500,"R$ 1001-1500",
"+R$ 1500"))))</f>
        <v>R$ 0-100</v>
      </c>
      <c r="AM2046" s="34">
        <v>0</v>
      </c>
      <c r="AN2046" s="34">
        <v>0</v>
      </c>
      <c r="AO2046" s="34">
        <v>0</v>
      </c>
      <c r="AP2046" s="34">
        <v>0</v>
      </c>
      <c r="AQ2046" s="34">
        <v>0</v>
      </c>
      <c r="AR2046" s="34">
        <v>0</v>
      </c>
      <c r="AS2046" s="34">
        <v>0</v>
      </c>
      <c r="AT2046" s="34">
        <v>3</v>
      </c>
      <c r="AU2046" s="34">
        <v>11</v>
      </c>
      <c r="AV2046" s="52">
        <v>19</v>
      </c>
      <c r="AW2046" s="57">
        <v>0</v>
      </c>
      <c r="AX2046" s="58" t="str">
        <f>IF(Tabela3[[#This Row],[Response]]=1, "Aceitou", "Não aceitou")</f>
        <v>Não aceitou</v>
      </c>
      <c r="AY2046" s="55" t="str">
        <f>Tabela3[[#This Row],[Faixa Recência]] &amp; " | " &amp; Tabela3[[#This Row],[Faixa Gasto]] &amp; " | " &amp; Tabela3[[#This Row],[Faixa ticket médio]]</f>
        <v>46-60 dias | R$ 0-100 | R$ 1–25</v>
      </c>
      <c r="AZ20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6" s="36"/>
    </row>
    <row r="2047" spans="1:54" x14ac:dyDescent="0.25">
      <c r="A2047" s="61">
        <v>2046</v>
      </c>
      <c r="B2047" s="37">
        <v>42000</v>
      </c>
      <c r="C2047" s="34">
        <v>0</v>
      </c>
      <c r="D2047" s="34">
        <v>0</v>
      </c>
      <c r="E2047" s="34">
        <v>23</v>
      </c>
      <c r="F2047" s="58" t="str">
        <f>IF('Base tratada'!$E2047&lt;=15,"0-15 dias",
IF('Base tratada'!$E2047&lt;=30, "16-30 dias",
IF('Base tratada'!$E2047&lt;=45, "31-45 dias",
IF('Base tratada'!$E2047&lt;=60, "46-60 dias",
IF('Base tratada'!$E2047&lt;=75, "61-75 dias", "76-99 dias")))))</f>
        <v>16-30 dias</v>
      </c>
      <c r="G2047" s="38">
        <v>33</v>
      </c>
      <c r="H2047" s="60" t="str">
        <f>IF('Base tratada'!$G2047&lt;=29,"24–29",
IF('Base tratada'!$G2047&lt;=39,"30–39",
IF('Base tratada'!$G2047&lt;=49,"40–49",
IF('Base tratada'!$G2047&lt;=59,"50–59",
IF('Base tratada'!$G2047&lt;=69,"60–69",
"70–80")))))</f>
        <v>30–39</v>
      </c>
      <c r="I2047" s="34">
        <v>2694</v>
      </c>
      <c r="J2047" s="58" t="str">
        <f>IF('Base tratada'!$K2047=1,"Divorciado",
IF('Base tratada'!$L2047=1,"Casado",
IF('Base tratada'!$M2047=1, "Solteiro",
IF('Base tratada'!$N2047=1,"Juntos",
"Viúvo"))))</f>
        <v>Solteiro</v>
      </c>
      <c r="K2047" s="34">
        <v>0</v>
      </c>
      <c r="L2047" s="34">
        <v>0</v>
      </c>
      <c r="M2047" s="34">
        <v>1</v>
      </c>
      <c r="N2047" s="34">
        <v>0</v>
      </c>
      <c r="O2047" s="34">
        <v>0</v>
      </c>
      <c r="P2047" s="34">
        <v>0</v>
      </c>
      <c r="Q2047" s="34">
        <v>0</v>
      </c>
      <c r="R2047" s="34">
        <v>0</v>
      </c>
      <c r="S2047" s="34">
        <v>0</v>
      </c>
      <c r="T2047" s="34">
        <v>1</v>
      </c>
      <c r="U2047" s="35">
        <v>124</v>
      </c>
      <c r="V2047" s="35">
        <v>83</v>
      </c>
      <c r="W2047" s="35">
        <v>267</v>
      </c>
      <c r="X2047" s="35">
        <v>85</v>
      </c>
      <c r="Y2047" s="35">
        <v>59</v>
      </c>
      <c r="Z2047" s="35">
        <v>35</v>
      </c>
      <c r="AA2047" s="34">
        <v>2</v>
      </c>
      <c r="AB2047" s="34">
        <v>5</v>
      </c>
      <c r="AC2047" s="34">
        <v>5</v>
      </c>
      <c r="AD2047" s="34">
        <v>2</v>
      </c>
      <c r="AE2047" s="34">
        <v>11</v>
      </c>
      <c r="AF2047" s="58">
        <f>'Base tratada'!$AC2047+'Base tratada'!$AD2047+'Base tratada'!$AE2047</f>
        <v>18</v>
      </c>
      <c r="AG20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47" s="58" t="str">
        <f>IF('Base tratada'!$AC2047&gt;=MAX('Base tratada'!$AD2047,'Base tratada'!$AE2047),"Web",
IF('Base tratada'!$AD2047&gt;='Base tratada'!$AE2047,"Catalog",
"Store"))</f>
        <v>Store</v>
      </c>
      <c r="AI2047" s="59">
        <f>IF('Base tratada'!$AF2047=0,"0",'Base tratada'!$AK2047/'Base tratada'!$AF2047)</f>
        <v>34.333333333333336</v>
      </c>
      <c r="AJ2047" s="59" t="str">
        <f>IF('Base tratada'!$AI2047=0,"R$ 0",
IF('Base tratada'!$AI2047&lt;=25,"R$ 1–25",
IF('Base tratada'!$AI2047&lt;=50,"R$ 26–50",
"+R$ 50")))</f>
        <v>R$ 26–50</v>
      </c>
      <c r="AK2047" s="35">
        <v>618</v>
      </c>
      <c r="AL2047" s="58" t="str">
        <f>IF('Base tratada'!$AK2047&lt;=100,"R$ 0-100",
IF('Base tratada'!$AK2047&lt;=500,"R$ 101-500",
IF('Base tratada'!$AK2047&lt;=1000,"R$ 501-1000",
IF('Base tratada'!$AK2047&lt;=1500,"R$ 1001-1500",
"+R$ 1500"))))</f>
        <v>R$ 501-1000</v>
      </c>
      <c r="AM2047" s="34">
        <v>0</v>
      </c>
      <c r="AN2047" s="34">
        <v>0</v>
      </c>
      <c r="AO2047" s="34">
        <v>0</v>
      </c>
      <c r="AP2047" s="34">
        <v>0</v>
      </c>
      <c r="AQ2047" s="34">
        <v>0</v>
      </c>
      <c r="AR2047" s="34">
        <v>0</v>
      </c>
      <c r="AS2047" s="34">
        <v>0</v>
      </c>
      <c r="AT2047" s="34">
        <v>3</v>
      </c>
      <c r="AU2047" s="34">
        <v>11</v>
      </c>
      <c r="AV2047" s="52">
        <v>583</v>
      </c>
      <c r="AW2047" s="57">
        <v>1</v>
      </c>
      <c r="AX2047" s="58" t="str">
        <f>IF(Tabela3[[#This Row],[Response]]=1, "Aceitou", "Não aceitou")</f>
        <v>Aceitou</v>
      </c>
      <c r="AY2047" s="55" t="str">
        <f>Tabela3[[#This Row],[Faixa Recência]] &amp; " | " &amp; Tabela3[[#This Row],[Faixa Gasto]] &amp; " | " &amp; Tabela3[[#This Row],[Faixa ticket médio]]</f>
        <v>16-30 dias | R$ 501-1000 | R$ 26–50</v>
      </c>
      <c r="AZ20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7" s="36"/>
    </row>
    <row r="2048" spans="1:54" x14ac:dyDescent="0.25">
      <c r="A2048" s="61">
        <v>2047</v>
      </c>
      <c r="B2048" s="37">
        <v>69520</v>
      </c>
      <c r="C2048" s="34">
        <v>0</v>
      </c>
      <c r="D2048" s="34">
        <v>0</v>
      </c>
      <c r="E2048" s="34">
        <v>95</v>
      </c>
      <c r="F2048" s="58" t="str">
        <f>IF('Base tratada'!$E2048&lt;=15,"0-15 dias",
IF('Base tratada'!$E2048&lt;=30, "16-30 dias",
IF('Base tratada'!$E2048&lt;=45, "31-45 dias",
IF('Base tratada'!$E2048&lt;=60, "46-60 dias",
IF('Base tratada'!$E2048&lt;=75, "61-75 dias", "76-99 dias")))))</f>
        <v>76-99 dias</v>
      </c>
      <c r="G2048" s="38">
        <v>37</v>
      </c>
      <c r="H2048" s="60" t="str">
        <f>IF('Base tratada'!$G2048&lt;=29,"24–29",
IF('Base tratada'!$G2048&lt;=39,"30–39",
IF('Base tratada'!$G2048&lt;=49,"40–49",
IF('Base tratada'!$G2048&lt;=59,"50–59",
IF('Base tratada'!$G2048&lt;=69,"60–69",
"70–80")))))</f>
        <v>30–39</v>
      </c>
      <c r="I2048" s="34">
        <v>2516</v>
      </c>
      <c r="J2048" s="58" t="str">
        <f>IF('Base tratada'!$K2048=1,"Divorciado",
IF('Base tratada'!$L2048=1,"Casado",
IF('Base tratada'!$M2048=1, "Solteiro",
IF('Base tratada'!$N2048=1,"Juntos",
"Viúvo"))))</f>
        <v>Casado</v>
      </c>
      <c r="K2048" s="34">
        <v>0</v>
      </c>
      <c r="L2048" s="34">
        <v>1</v>
      </c>
      <c r="M2048" s="34">
        <v>0</v>
      </c>
      <c r="N2048" s="34">
        <v>0</v>
      </c>
      <c r="O2048" s="34">
        <v>0</v>
      </c>
      <c r="P2048" s="34">
        <v>0</v>
      </c>
      <c r="Q2048" s="34">
        <v>0</v>
      </c>
      <c r="R2048" s="34">
        <v>1</v>
      </c>
      <c r="S2048" s="34">
        <v>0</v>
      </c>
      <c r="T2048" s="34">
        <v>0</v>
      </c>
      <c r="U2048" s="35">
        <v>627</v>
      </c>
      <c r="V2048" s="35">
        <v>120</v>
      </c>
      <c r="W2048" s="35">
        <v>414</v>
      </c>
      <c r="X2048" s="35">
        <v>121</v>
      </c>
      <c r="Y2048" s="35">
        <v>80</v>
      </c>
      <c r="Z2048" s="35">
        <v>93</v>
      </c>
      <c r="AA2048" s="34">
        <v>1</v>
      </c>
      <c r="AB2048" s="34">
        <v>5</v>
      </c>
      <c r="AC2048" s="34">
        <v>9</v>
      </c>
      <c r="AD2048" s="34">
        <v>6</v>
      </c>
      <c r="AE2048" s="34">
        <v>5</v>
      </c>
      <c r="AF2048" s="58">
        <f>'Base tratada'!$AC2048+'Base tratada'!$AD2048+'Base tratada'!$AE2048</f>
        <v>20</v>
      </c>
      <c r="AG20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48" s="58" t="str">
        <f>IF('Base tratada'!$AC2048&gt;=MAX('Base tratada'!$AD2048,'Base tratada'!$AE2048),"Web",
IF('Base tratada'!$AD2048&gt;='Base tratada'!$AE2048,"Catalog",
"Store"))</f>
        <v>Web</v>
      </c>
      <c r="AI2048" s="59">
        <f>IF('Base tratada'!$AF2048=0,"0",'Base tratada'!$AK2048/'Base tratada'!$AF2048)</f>
        <v>68.099999999999994</v>
      </c>
      <c r="AJ2048" s="59" t="str">
        <f>IF('Base tratada'!$AI2048=0,"R$ 0",
IF('Base tratada'!$AI2048&lt;=25,"R$ 1–25",
IF('Base tratada'!$AI2048&lt;=50,"R$ 26–50",
"+R$ 50")))</f>
        <v>+R$ 50</v>
      </c>
      <c r="AK2048" s="35">
        <v>1362</v>
      </c>
      <c r="AL2048" s="58" t="str">
        <f>IF('Base tratada'!$AK2048&lt;=100,"R$ 0-100",
IF('Base tratada'!$AK2048&lt;=500,"R$ 101-500",
IF('Base tratada'!$AK2048&lt;=1000,"R$ 501-1000",
IF('Base tratada'!$AK2048&lt;=1500,"R$ 1001-1500",
"+R$ 1500"))))</f>
        <v>R$ 1001-1500</v>
      </c>
      <c r="AM2048" s="34">
        <v>0</v>
      </c>
      <c r="AN2048" s="34">
        <v>0</v>
      </c>
      <c r="AO2048" s="34">
        <v>0</v>
      </c>
      <c r="AP2048" s="34">
        <v>0</v>
      </c>
      <c r="AQ2048" s="34">
        <v>0</v>
      </c>
      <c r="AR2048" s="34">
        <v>0</v>
      </c>
      <c r="AS2048" s="34">
        <v>0</v>
      </c>
      <c r="AT2048" s="34">
        <v>3</v>
      </c>
      <c r="AU2048" s="34">
        <v>11</v>
      </c>
      <c r="AV2048" s="52">
        <v>1269</v>
      </c>
      <c r="AW2048" s="57">
        <v>0</v>
      </c>
      <c r="AX2048" s="58" t="str">
        <f>IF(Tabela3[[#This Row],[Response]]=1, "Aceitou", "Não aceitou")</f>
        <v>Não aceitou</v>
      </c>
      <c r="AY2048" s="55" t="str">
        <f>Tabela3[[#This Row],[Faixa Recência]] &amp; " | " &amp; Tabela3[[#This Row],[Faixa Gasto]] &amp; " | " &amp; Tabela3[[#This Row],[Faixa ticket médio]]</f>
        <v>76-99 dias | R$ 1001-1500 | +R$ 50</v>
      </c>
      <c r="AZ20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8" s="36"/>
    </row>
    <row r="2049" spans="1:54" x14ac:dyDescent="0.25">
      <c r="A2049" s="61">
        <v>2048</v>
      </c>
      <c r="B2049" s="37">
        <v>64713</v>
      </c>
      <c r="C2049" s="34">
        <v>1</v>
      </c>
      <c r="D2049" s="34">
        <v>0</v>
      </c>
      <c r="E2049" s="34">
        <v>11</v>
      </c>
      <c r="F2049" s="58" t="str">
        <f>IF('Base tratada'!$E2049&lt;=15,"0-15 dias",
IF('Base tratada'!$E2049&lt;=30, "16-30 dias",
IF('Base tratada'!$E2049&lt;=45, "31-45 dias",
IF('Base tratada'!$E2049&lt;=60, "46-60 dias",
IF('Base tratada'!$E2049&lt;=75, "61-75 dias", "76-99 dias")))))</f>
        <v>0-15 dias</v>
      </c>
      <c r="G2049" s="38">
        <v>50</v>
      </c>
      <c r="H2049" s="60" t="str">
        <f>IF('Base tratada'!$G2049&lt;=29,"24–29",
IF('Base tratada'!$G2049&lt;=39,"30–39",
IF('Base tratada'!$G2049&lt;=49,"40–49",
IF('Base tratada'!$G2049&lt;=59,"50–59",
IF('Base tratada'!$G2049&lt;=69,"60–69",
"70–80")))))</f>
        <v>50–59</v>
      </c>
      <c r="I2049" s="34">
        <v>2301</v>
      </c>
      <c r="J2049" s="58" t="str">
        <f>IF('Base tratada'!$K2049=1,"Divorciado",
IF('Base tratada'!$L2049=1,"Casado",
IF('Base tratada'!$M2049=1, "Solteiro",
IF('Base tratada'!$N2049=1,"Juntos",
"Viúvo"))))</f>
        <v>Divorciado</v>
      </c>
      <c r="K2049" s="34">
        <v>1</v>
      </c>
      <c r="L2049" s="34">
        <v>0</v>
      </c>
      <c r="M2049" s="34">
        <v>0</v>
      </c>
      <c r="N2049" s="34">
        <v>0</v>
      </c>
      <c r="O2049" s="34">
        <v>0</v>
      </c>
      <c r="P2049" s="34">
        <v>0</v>
      </c>
      <c r="Q2049" s="34">
        <v>0</v>
      </c>
      <c r="R2049" s="34">
        <v>1</v>
      </c>
      <c r="S2049" s="34">
        <v>0</v>
      </c>
      <c r="T2049" s="34">
        <v>0</v>
      </c>
      <c r="U2049" s="35">
        <v>180</v>
      </c>
      <c r="V2049" s="35">
        <v>60</v>
      </c>
      <c r="W2049" s="35">
        <v>241</v>
      </c>
      <c r="X2049" s="35">
        <v>13</v>
      </c>
      <c r="Y2049" s="35">
        <v>54</v>
      </c>
      <c r="Z2049" s="35">
        <v>54</v>
      </c>
      <c r="AA2049" s="34">
        <v>2</v>
      </c>
      <c r="AB2049" s="34">
        <v>4</v>
      </c>
      <c r="AC2049" s="34">
        <v>5</v>
      </c>
      <c r="AD2049" s="34">
        <v>5</v>
      </c>
      <c r="AE2049" s="34">
        <v>7</v>
      </c>
      <c r="AF2049" s="58">
        <f>'Base tratada'!$AC2049+'Base tratada'!$AD2049+'Base tratada'!$AE2049</f>
        <v>17</v>
      </c>
      <c r="AG20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49" s="58" t="str">
        <f>IF('Base tratada'!$AC2049&gt;=MAX('Base tratada'!$AD2049,'Base tratada'!$AE2049),"Web",
IF('Base tratada'!$AD2049&gt;='Base tratada'!$AE2049,"Catalog",
"Store"))</f>
        <v>Store</v>
      </c>
      <c r="AI2049" s="59">
        <f>IF('Base tratada'!$AF2049=0,"0",'Base tratada'!$AK2049/'Base tratada'!$AF2049)</f>
        <v>32.235294117647058</v>
      </c>
      <c r="AJ2049" s="59" t="str">
        <f>IF('Base tratada'!$AI2049=0,"R$ 0",
IF('Base tratada'!$AI2049&lt;=25,"R$ 1–25",
IF('Base tratada'!$AI2049&lt;=50,"R$ 26–50",
"+R$ 50")))</f>
        <v>R$ 26–50</v>
      </c>
      <c r="AK2049" s="35">
        <v>548</v>
      </c>
      <c r="AL2049" s="58" t="str">
        <f>IF('Base tratada'!$AK2049&lt;=100,"R$ 0-100",
IF('Base tratada'!$AK2049&lt;=500,"R$ 101-500",
IF('Base tratada'!$AK2049&lt;=1000,"R$ 501-1000",
IF('Base tratada'!$AK2049&lt;=1500,"R$ 1001-1500",
"+R$ 1500"))))</f>
        <v>R$ 501-1000</v>
      </c>
      <c r="AM2049" s="34">
        <v>0</v>
      </c>
      <c r="AN2049" s="34">
        <v>0</v>
      </c>
      <c r="AO2049" s="34">
        <v>0</v>
      </c>
      <c r="AP2049" s="34">
        <v>0</v>
      </c>
      <c r="AQ2049" s="34">
        <v>0</v>
      </c>
      <c r="AR2049" s="34">
        <v>0</v>
      </c>
      <c r="AS2049" s="34">
        <v>0</v>
      </c>
      <c r="AT2049" s="34">
        <v>3</v>
      </c>
      <c r="AU2049" s="34">
        <v>11</v>
      </c>
      <c r="AV2049" s="52">
        <v>494</v>
      </c>
      <c r="AW2049" s="57">
        <v>1</v>
      </c>
      <c r="AX2049" s="58" t="str">
        <f>IF(Tabela3[[#This Row],[Response]]=1, "Aceitou", "Não aceitou")</f>
        <v>Aceitou</v>
      </c>
      <c r="AY2049" s="55" t="str">
        <f>Tabela3[[#This Row],[Faixa Recência]] &amp; " | " &amp; Tabela3[[#This Row],[Faixa Gasto]] &amp; " | " &amp; Tabela3[[#This Row],[Faixa ticket médio]]</f>
        <v>0-15 dias | R$ 501-1000 | R$ 26–50</v>
      </c>
      <c r="AZ20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49" s="36"/>
    </row>
    <row r="2050" spans="1:54" x14ac:dyDescent="0.25">
      <c r="A2050" s="61">
        <v>2049</v>
      </c>
      <c r="B2050" s="37">
        <v>27889</v>
      </c>
      <c r="C2050" s="34">
        <v>1</v>
      </c>
      <c r="D2050" s="34">
        <v>0</v>
      </c>
      <c r="E2050" s="34">
        <v>42</v>
      </c>
      <c r="F2050" s="58" t="str">
        <f>IF('Base tratada'!$E2050&lt;=15,"0-15 dias",
IF('Base tratada'!$E2050&lt;=30, "16-30 dias",
IF('Base tratada'!$E2050&lt;=45, "31-45 dias",
IF('Base tratada'!$E2050&lt;=60, "46-60 dias",
IF('Base tratada'!$E2050&lt;=75, "61-75 dias", "76-99 dias")))))</f>
        <v>31-45 dias</v>
      </c>
      <c r="G2050" s="38">
        <v>43</v>
      </c>
      <c r="H2050" s="60" t="str">
        <f>IF('Base tratada'!$G2050&lt;=29,"24–29",
IF('Base tratada'!$G2050&lt;=39,"30–39",
IF('Base tratada'!$G2050&lt;=49,"40–49",
IF('Base tratada'!$G2050&lt;=59,"50–59",
IF('Base tratada'!$G2050&lt;=69,"60–69",
"70–80")))))</f>
        <v>40–49</v>
      </c>
      <c r="I2050" s="34">
        <v>2518</v>
      </c>
      <c r="J2050" s="58" t="str">
        <f>IF('Base tratada'!$K2050=1,"Divorciado",
IF('Base tratada'!$L2050=1,"Casado",
IF('Base tratada'!$M2050=1, "Solteiro",
IF('Base tratada'!$N2050=1,"Juntos",
"Viúvo"))))</f>
        <v>Casado</v>
      </c>
      <c r="K2050" s="34">
        <v>0</v>
      </c>
      <c r="L2050" s="34">
        <v>1</v>
      </c>
      <c r="M2050" s="34">
        <v>0</v>
      </c>
      <c r="N2050" s="34">
        <v>0</v>
      </c>
      <c r="O2050" s="34">
        <v>0</v>
      </c>
      <c r="P2050" s="34">
        <v>0</v>
      </c>
      <c r="Q2050" s="34">
        <v>0</v>
      </c>
      <c r="R2050" s="34">
        <v>0</v>
      </c>
      <c r="S2050" s="34">
        <v>1</v>
      </c>
      <c r="T2050" s="34">
        <v>0</v>
      </c>
      <c r="U2050" s="35">
        <v>14</v>
      </c>
      <c r="V2050" s="35">
        <v>0</v>
      </c>
      <c r="W2050" s="35">
        <v>4</v>
      </c>
      <c r="X2050" s="35">
        <v>0</v>
      </c>
      <c r="Y2050" s="35">
        <v>0</v>
      </c>
      <c r="Z2050" s="35">
        <v>8</v>
      </c>
      <c r="AA2050" s="34">
        <v>1</v>
      </c>
      <c r="AB2050" s="34">
        <v>6</v>
      </c>
      <c r="AC2050" s="34">
        <v>1</v>
      </c>
      <c r="AD2050" s="34">
        <v>1</v>
      </c>
      <c r="AE2050" s="34">
        <v>2</v>
      </c>
      <c r="AF2050" s="58">
        <f>'Base tratada'!$AC2050+'Base tratada'!$AD2050+'Base tratada'!$AE2050</f>
        <v>4</v>
      </c>
      <c r="AG20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50" s="58" t="str">
        <f>IF('Base tratada'!$AC2050&gt;=MAX('Base tratada'!$AD2050,'Base tratada'!$AE2050),"Web",
IF('Base tratada'!$AD2050&gt;='Base tratada'!$AE2050,"Catalog",
"Store"))</f>
        <v>Store</v>
      </c>
      <c r="AI2050" s="59">
        <f>IF('Base tratada'!$AF2050=0,"0",'Base tratada'!$AK2050/'Base tratada'!$AF2050)</f>
        <v>4.5</v>
      </c>
      <c r="AJ2050" s="59" t="str">
        <f>IF('Base tratada'!$AI2050=0,"R$ 0",
IF('Base tratada'!$AI2050&lt;=25,"R$ 1–25",
IF('Base tratada'!$AI2050&lt;=50,"R$ 26–50",
"+R$ 50")))</f>
        <v>R$ 1–25</v>
      </c>
      <c r="AK2050" s="35">
        <v>18</v>
      </c>
      <c r="AL2050" s="58" t="str">
        <f>IF('Base tratada'!$AK2050&lt;=100,"R$ 0-100",
IF('Base tratada'!$AK2050&lt;=500,"R$ 101-500",
IF('Base tratada'!$AK2050&lt;=1000,"R$ 501-1000",
IF('Base tratada'!$AK2050&lt;=1500,"R$ 1001-1500",
"+R$ 1500"))))</f>
        <v>R$ 0-100</v>
      </c>
      <c r="AM2050" s="34">
        <v>0</v>
      </c>
      <c r="AN2050" s="34">
        <v>0</v>
      </c>
      <c r="AO2050" s="34">
        <v>0</v>
      </c>
      <c r="AP2050" s="34">
        <v>0</v>
      </c>
      <c r="AQ2050" s="34">
        <v>0</v>
      </c>
      <c r="AR2050" s="34">
        <v>0</v>
      </c>
      <c r="AS2050" s="34">
        <v>0</v>
      </c>
      <c r="AT2050" s="34">
        <v>3</v>
      </c>
      <c r="AU2050" s="34">
        <v>11</v>
      </c>
      <c r="AV2050" s="52">
        <v>10</v>
      </c>
      <c r="AW2050" s="57">
        <v>0</v>
      </c>
      <c r="AX2050" s="58" t="str">
        <f>IF(Tabela3[[#This Row],[Response]]=1, "Aceitou", "Não aceitou")</f>
        <v>Não aceitou</v>
      </c>
      <c r="AY2050" s="55" t="str">
        <f>Tabela3[[#This Row],[Faixa Recência]] &amp; " | " &amp; Tabela3[[#This Row],[Faixa Gasto]] &amp; " | " &amp; Tabela3[[#This Row],[Faixa ticket médio]]</f>
        <v>31-45 dias | R$ 0-100 | R$ 1–25</v>
      </c>
      <c r="AZ20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0" s="36"/>
    </row>
    <row r="2051" spans="1:54" x14ac:dyDescent="0.25">
      <c r="A2051" s="61">
        <v>2050</v>
      </c>
      <c r="B2051" s="37">
        <v>22123</v>
      </c>
      <c r="C2051" s="34">
        <v>0</v>
      </c>
      <c r="D2051" s="34">
        <v>0</v>
      </c>
      <c r="E2051" s="34">
        <v>77</v>
      </c>
      <c r="F2051" s="58" t="str">
        <f>IF('Base tratada'!$E2051&lt;=15,"0-15 dias",
IF('Base tratada'!$E2051&lt;=30, "16-30 dias",
IF('Base tratada'!$E2051&lt;=45, "31-45 dias",
IF('Base tratada'!$E2051&lt;=60, "46-60 dias",
IF('Base tratada'!$E2051&lt;=75, "61-75 dias", "76-99 dias")))))</f>
        <v>76-99 dias</v>
      </c>
      <c r="G2051" s="38">
        <v>60</v>
      </c>
      <c r="H2051" s="60" t="str">
        <f>IF('Base tratada'!$G2051&lt;=29,"24–29",
IF('Base tratada'!$G2051&lt;=39,"30–39",
IF('Base tratada'!$G2051&lt;=49,"40–49",
IF('Base tratada'!$G2051&lt;=59,"50–59",
IF('Base tratada'!$G2051&lt;=69,"60–69",
"70–80")))))</f>
        <v>60–69</v>
      </c>
      <c r="I2051" s="34">
        <v>2253</v>
      </c>
      <c r="J2051" s="58" t="str">
        <f>IF('Base tratada'!$K2051=1,"Divorciado",
IF('Base tratada'!$L2051=1,"Casado",
IF('Base tratada'!$M2051=1, "Solteiro",
IF('Base tratada'!$N2051=1,"Juntos",
"Viúvo"))))</f>
        <v>Viúvo</v>
      </c>
      <c r="K2051" s="34">
        <v>0</v>
      </c>
      <c r="L2051" s="34">
        <v>0</v>
      </c>
      <c r="M2051" s="34">
        <v>0</v>
      </c>
      <c r="N2051" s="34">
        <v>0</v>
      </c>
      <c r="O2051" s="34">
        <v>1</v>
      </c>
      <c r="P2051" s="34">
        <v>0</v>
      </c>
      <c r="Q2051" s="34">
        <v>1</v>
      </c>
      <c r="R2051" s="34">
        <v>0</v>
      </c>
      <c r="S2051" s="34">
        <v>0</v>
      </c>
      <c r="T2051" s="34">
        <v>0</v>
      </c>
      <c r="U2051" s="35">
        <v>3</v>
      </c>
      <c r="V2051" s="35">
        <v>3</v>
      </c>
      <c r="W2051" s="35">
        <v>24</v>
      </c>
      <c r="X2051" s="35">
        <v>34</v>
      </c>
      <c r="Y2051" s="35">
        <v>7</v>
      </c>
      <c r="Z2051" s="35">
        <v>31</v>
      </c>
      <c r="AA2051" s="34">
        <v>1</v>
      </c>
      <c r="AB2051" s="34">
        <v>5</v>
      </c>
      <c r="AC2051" s="34">
        <v>2</v>
      </c>
      <c r="AD2051" s="34">
        <v>1</v>
      </c>
      <c r="AE2051" s="34">
        <v>3</v>
      </c>
      <c r="AF2051" s="58">
        <f>'Base tratada'!$AC2051+'Base tratada'!$AD2051+'Base tratada'!$AE2051</f>
        <v>6</v>
      </c>
      <c r="AG20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51" s="58" t="str">
        <f>IF('Base tratada'!$AC2051&gt;=MAX('Base tratada'!$AD2051,'Base tratada'!$AE2051),"Web",
IF('Base tratada'!$AD2051&gt;='Base tratada'!$AE2051,"Catalog",
"Store"))</f>
        <v>Store</v>
      </c>
      <c r="AI2051" s="59">
        <f>IF('Base tratada'!$AF2051=0,"0",'Base tratada'!$AK2051/'Base tratada'!$AF2051)</f>
        <v>11.833333333333334</v>
      </c>
      <c r="AJ2051" s="59" t="str">
        <f>IF('Base tratada'!$AI2051=0,"R$ 0",
IF('Base tratada'!$AI2051&lt;=25,"R$ 1–25",
IF('Base tratada'!$AI2051&lt;=50,"R$ 26–50",
"+R$ 50")))</f>
        <v>R$ 1–25</v>
      </c>
      <c r="AK2051" s="35">
        <v>71</v>
      </c>
      <c r="AL2051" s="58" t="str">
        <f>IF('Base tratada'!$AK2051&lt;=100,"R$ 0-100",
IF('Base tratada'!$AK2051&lt;=500,"R$ 101-500",
IF('Base tratada'!$AK2051&lt;=1000,"R$ 501-1000",
IF('Base tratada'!$AK2051&lt;=1500,"R$ 1001-1500",
"+R$ 1500"))))</f>
        <v>R$ 0-100</v>
      </c>
      <c r="AM2051" s="34">
        <v>0</v>
      </c>
      <c r="AN2051" s="34">
        <v>0</v>
      </c>
      <c r="AO2051" s="34">
        <v>0</v>
      </c>
      <c r="AP2051" s="34">
        <v>0</v>
      </c>
      <c r="AQ2051" s="34">
        <v>0</v>
      </c>
      <c r="AR2051" s="34">
        <v>0</v>
      </c>
      <c r="AS2051" s="34">
        <v>0</v>
      </c>
      <c r="AT2051" s="34">
        <v>3</v>
      </c>
      <c r="AU2051" s="34">
        <v>11</v>
      </c>
      <c r="AV2051" s="52">
        <v>40</v>
      </c>
      <c r="AW2051" s="57">
        <v>0</v>
      </c>
      <c r="AX2051" s="58" t="str">
        <f>IF(Tabela3[[#This Row],[Response]]=1, "Aceitou", "Não aceitou")</f>
        <v>Não aceitou</v>
      </c>
      <c r="AY2051" s="55" t="str">
        <f>Tabela3[[#This Row],[Faixa Recência]] &amp; " | " &amp; Tabela3[[#This Row],[Faixa Gasto]] &amp; " | " &amp; Tabela3[[#This Row],[Faixa ticket médio]]</f>
        <v>76-99 dias | R$ 0-100 | R$ 1–25</v>
      </c>
      <c r="AZ20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1" s="36"/>
    </row>
    <row r="2052" spans="1:54" x14ac:dyDescent="0.25">
      <c r="A2052" s="61">
        <v>2051</v>
      </c>
      <c r="B2052" s="37">
        <v>27803</v>
      </c>
      <c r="C2052" s="34">
        <v>1</v>
      </c>
      <c r="D2052" s="34">
        <v>0</v>
      </c>
      <c r="E2052" s="34">
        <v>40</v>
      </c>
      <c r="F2052" s="58" t="str">
        <f>IF('Base tratada'!$E2052&lt;=15,"0-15 dias",
IF('Base tratada'!$E2052&lt;=30, "16-30 dias",
IF('Base tratada'!$E2052&lt;=45, "31-45 dias",
IF('Base tratada'!$E2052&lt;=60, "46-60 dias",
IF('Base tratada'!$E2052&lt;=75, "61-75 dias", "76-99 dias")))))</f>
        <v>31-45 dias</v>
      </c>
      <c r="G2052" s="38">
        <v>47</v>
      </c>
      <c r="H2052" s="60" t="str">
        <f>IF('Base tratada'!$G2052&lt;=29,"24–29",
IF('Base tratada'!$G2052&lt;=39,"30–39",
IF('Base tratada'!$G2052&lt;=49,"40–49",
IF('Base tratada'!$G2052&lt;=59,"50–59",
IF('Base tratada'!$G2052&lt;=69,"60–69",
"70–80")))))</f>
        <v>40–49</v>
      </c>
      <c r="I2052" s="34">
        <v>2831</v>
      </c>
      <c r="J2052" s="58" t="str">
        <f>IF('Base tratada'!$K2052=1,"Divorciado",
IF('Base tratada'!$L2052=1,"Casado",
IF('Base tratada'!$M2052=1, "Solteiro",
IF('Base tratada'!$N2052=1,"Juntos",
"Viúvo"))))</f>
        <v>Casado</v>
      </c>
      <c r="K2052" s="34">
        <v>0</v>
      </c>
      <c r="L2052" s="34">
        <v>1</v>
      </c>
      <c r="M2052" s="34">
        <v>0</v>
      </c>
      <c r="N2052" s="34">
        <v>0</v>
      </c>
      <c r="O2052" s="34">
        <v>0</v>
      </c>
      <c r="P2052" s="34">
        <v>0</v>
      </c>
      <c r="Q2052" s="34">
        <v>0</v>
      </c>
      <c r="R2052" s="34">
        <v>1</v>
      </c>
      <c r="S2052" s="34">
        <v>0</v>
      </c>
      <c r="T2052" s="34">
        <v>0</v>
      </c>
      <c r="U2052" s="35">
        <v>8</v>
      </c>
      <c r="V2052" s="35">
        <v>26</v>
      </c>
      <c r="W2052" s="35">
        <v>46</v>
      </c>
      <c r="X2052" s="35">
        <v>38</v>
      </c>
      <c r="Y2052" s="35">
        <v>9</v>
      </c>
      <c r="Z2052" s="35">
        <v>49</v>
      </c>
      <c r="AA2052" s="34">
        <v>2</v>
      </c>
      <c r="AB2052" s="34">
        <v>8</v>
      </c>
      <c r="AC2052" s="34">
        <v>3</v>
      </c>
      <c r="AD2052" s="34">
        <v>0</v>
      </c>
      <c r="AE2052" s="34">
        <v>4</v>
      </c>
      <c r="AF2052" s="58">
        <f>'Base tratada'!$AC2052+'Base tratada'!$AD2052+'Base tratada'!$AE2052</f>
        <v>7</v>
      </c>
      <c r="AG20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52" s="58" t="str">
        <f>IF('Base tratada'!$AC2052&gt;=MAX('Base tratada'!$AD2052,'Base tratada'!$AE2052),"Web",
IF('Base tratada'!$AD2052&gt;='Base tratada'!$AE2052,"Catalog",
"Store"))</f>
        <v>Store</v>
      </c>
      <c r="AI2052" s="59">
        <f>IF('Base tratada'!$AF2052=0,"0",'Base tratada'!$AK2052/'Base tratada'!$AF2052)</f>
        <v>18.142857142857142</v>
      </c>
      <c r="AJ2052" s="59" t="str">
        <f>IF('Base tratada'!$AI2052=0,"R$ 0",
IF('Base tratada'!$AI2052&lt;=25,"R$ 1–25",
IF('Base tratada'!$AI2052&lt;=50,"R$ 26–50",
"+R$ 50")))</f>
        <v>R$ 1–25</v>
      </c>
      <c r="AK2052" s="35">
        <v>127</v>
      </c>
      <c r="AL2052" s="58" t="str">
        <f>IF('Base tratada'!$AK2052&lt;=100,"R$ 0-100",
IF('Base tratada'!$AK2052&lt;=500,"R$ 101-500",
IF('Base tratada'!$AK2052&lt;=1000,"R$ 501-1000",
IF('Base tratada'!$AK2052&lt;=1500,"R$ 1001-1500",
"+R$ 1500"))))</f>
        <v>R$ 101-500</v>
      </c>
      <c r="AM2052" s="34">
        <v>0</v>
      </c>
      <c r="AN2052" s="34">
        <v>0</v>
      </c>
      <c r="AO2052" s="34">
        <v>0</v>
      </c>
      <c r="AP2052" s="34">
        <v>0</v>
      </c>
      <c r="AQ2052" s="34">
        <v>0</v>
      </c>
      <c r="AR2052" s="34">
        <v>0</v>
      </c>
      <c r="AS2052" s="34">
        <v>0</v>
      </c>
      <c r="AT2052" s="34">
        <v>3</v>
      </c>
      <c r="AU2052" s="34">
        <v>11</v>
      </c>
      <c r="AV2052" s="52">
        <v>78</v>
      </c>
      <c r="AW2052" s="57">
        <v>0</v>
      </c>
      <c r="AX2052" s="58" t="str">
        <f>IF(Tabela3[[#This Row],[Response]]=1, "Aceitou", "Não aceitou")</f>
        <v>Não aceitou</v>
      </c>
      <c r="AY2052" s="55" t="str">
        <f>Tabela3[[#This Row],[Faixa Recência]] &amp; " | " &amp; Tabela3[[#This Row],[Faixa Gasto]] &amp; " | " &amp; Tabela3[[#This Row],[Faixa ticket médio]]</f>
        <v>31-45 dias | R$ 101-500 | R$ 1–25</v>
      </c>
      <c r="AZ20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2" s="36"/>
    </row>
    <row r="2053" spans="1:54" x14ac:dyDescent="0.25">
      <c r="A2053" s="61">
        <v>2052</v>
      </c>
      <c r="B2053" s="37">
        <v>51651</v>
      </c>
      <c r="C2053" s="34">
        <v>0</v>
      </c>
      <c r="D2053" s="34">
        <v>1</v>
      </c>
      <c r="E2053" s="34">
        <v>32</v>
      </c>
      <c r="F2053" s="58" t="str">
        <f>IF('Base tratada'!$E2053&lt;=15,"0-15 dias",
IF('Base tratada'!$E2053&lt;=30, "16-30 dias",
IF('Base tratada'!$E2053&lt;=45, "31-45 dias",
IF('Base tratada'!$E2053&lt;=60, "46-60 dias",
IF('Base tratada'!$E2053&lt;=75, "61-75 dias", "76-99 dias")))))</f>
        <v>31-45 dias</v>
      </c>
      <c r="G2053" s="38">
        <v>60</v>
      </c>
      <c r="H2053" s="60" t="str">
        <f>IF('Base tratada'!$G2053&lt;=29,"24–29",
IF('Base tratada'!$G2053&lt;=39,"30–39",
IF('Base tratada'!$G2053&lt;=49,"40–49",
IF('Base tratada'!$G2053&lt;=59,"50–59",
IF('Base tratada'!$G2053&lt;=69,"60–69",
"70–80")))))</f>
        <v>60–69</v>
      </c>
      <c r="I2053" s="34">
        <v>2758</v>
      </c>
      <c r="J2053" s="58" t="str">
        <f>IF('Base tratada'!$K2053=1,"Divorciado",
IF('Base tratada'!$L2053=1,"Casado",
IF('Base tratada'!$M2053=1, "Solteiro",
IF('Base tratada'!$N2053=1,"Juntos",
"Viúvo"))))</f>
        <v>Casado</v>
      </c>
      <c r="K2053" s="34">
        <v>0</v>
      </c>
      <c r="L2053" s="34">
        <v>1</v>
      </c>
      <c r="M2053" s="34">
        <v>0</v>
      </c>
      <c r="N2053" s="34">
        <v>0</v>
      </c>
      <c r="O2053" s="34">
        <v>0</v>
      </c>
      <c r="P2053" s="34">
        <v>0</v>
      </c>
      <c r="Q2053" s="34">
        <v>0</v>
      </c>
      <c r="R2053" s="34">
        <v>1</v>
      </c>
      <c r="S2053" s="34">
        <v>0</v>
      </c>
      <c r="T2053" s="34">
        <v>0</v>
      </c>
      <c r="U2053" s="35">
        <v>293</v>
      </c>
      <c r="V2053" s="35">
        <v>6</v>
      </c>
      <c r="W2053" s="35">
        <v>23</v>
      </c>
      <c r="X2053" s="35">
        <v>13</v>
      </c>
      <c r="Y2053" s="35">
        <v>6</v>
      </c>
      <c r="Z2053" s="35">
        <v>92</v>
      </c>
      <c r="AA2053" s="34">
        <v>4</v>
      </c>
      <c r="AB2053" s="34">
        <v>8</v>
      </c>
      <c r="AC2053" s="34">
        <v>6</v>
      </c>
      <c r="AD2053" s="34">
        <v>2</v>
      </c>
      <c r="AE2053" s="34">
        <v>5</v>
      </c>
      <c r="AF2053" s="58">
        <f>'Base tratada'!$AC2053+'Base tratada'!$AD2053+'Base tratada'!$AE2053</f>
        <v>13</v>
      </c>
      <c r="AG20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53" s="58" t="str">
        <f>IF('Base tratada'!$AC2053&gt;=MAX('Base tratada'!$AD2053,'Base tratada'!$AE2053),"Web",
IF('Base tratada'!$AD2053&gt;='Base tratada'!$AE2053,"Catalog",
"Store"))</f>
        <v>Web</v>
      </c>
      <c r="AI2053" s="59">
        <f>IF('Base tratada'!$AF2053=0,"0",'Base tratada'!$AK2053/'Base tratada'!$AF2053)</f>
        <v>26.23076923076923</v>
      </c>
      <c r="AJ2053" s="59" t="str">
        <f>IF('Base tratada'!$AI2053=0,"R$ 0",
IF('Base tratada'!$AI2053&lt;=25,"R$ 1–25",
IF('Base tratada'!$AI2053&lt;=50,"R$ 26–50",
"+R$ 50")))</f>
        <v>R$ 26–50</v>
      </c>
      <c r="AK2053" s="35">
        <v>341</v>
      </c>
      <c r="AL2053" s="58" t="str">
        <f>IF('Base tratada'!$AK2053&lt;=100,"R$ 0-100",
IF('Base tratada'!$AK2053&lt;=500,"R$ 101-500",
IF('Base tratada'!$AK2053&lt;=1000,"R$ 501-1000",
IF('Base tratada'!$AK2053&lt;=1500,"R$ 1001-1500",
"+R$ 1500"))))</f>
        <v>R$ 101-500</v>
      </c>
      <c r="AM2053" s="34">
        <v>0</v>
      </c>
      <c r="AN2053" s="34">
        <v>0</v>
      </c>
      <c r="AO2053" s="34">
        <v>0</v>
      </c>
      <c r="AP2053" s="34">
        <v>0</v>
      </c>
      <c r="AQ2053" s="34">
        <v>0</v>
      </c>
      <c r="AR2053" s="34">
        <v>0</v>
      </c>
      <c r="AS2053" s="34">
        <v>0</v>
      </c>
      <c r="AT2053" s="34">
        <v>3</v>
      </c>
      <c r="AU2053" s="34">
        <v>11</v>
      </c>
      <c r="AV2053" s="52">
        <v>249</v>
      </c>
      <c r="AW2053" s="57">
        <v>0</v>
      </c>
      <c r="AX2053" s="58" t="str">
        <f>IF(Tabela3[[#This Row],[Response]]=1, "Aceitou", "Não aceitou")</f>
        <v>Não aceitou</v>
      </c>
      <c r="AY2053" s="55" t="str">
        <f>Tabela3[[#This Row],[Faixa Recência]] &amp; " | " &amp; Tabela3[[#This Row],[Faixa Gasto]] &amp; " | " &amp; Tabela3[[#This Row],[Faixa ticket médio]]</f>
        <v>31-45 dias | R$ 101-500 | R$ 26–50</v>
      </c>
      <c r="AZ20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3" s="36"/>
    </row>
    <row r="2054" spans="1:54" x14ac:dyDescent="0.25">
      <c r="A2054" s="61">
        <v>2053</v>
      </c>
      <c r="B2054" s="37">
        <v>68487</v>
      </c>
      <c r="C2054" s="34">
        <v>0</v>
      </c>
      <c r="D2054" s="34">
        <v>0</v>
      </c>
      <c r="E2054" s="34">
        <v>48</v>
      </c>
      <c r="F2054" s="58" t="str">
        <f>IF('Base tratada'!$E2054&lt;=15,"0-15 dias",
IF('Base tratada'!$E2054&lt;=30, "16-30 dias",
IF('Base tratada'!$E2054&lt;=45, "31-45 dias",
IF('Base tratada'!$E2054&lt;=60, "46-60 dias",
IF('Base tratada'!$E2054&lt;=75, "61-75 dias", "76-99 dias")))))</f>
        <v>46-60 dias</v>
      </c>
      <c r="G2054" s="38">
        <v>32</v>
      </c>
      <c r="H2054" s="60" t="str">
        <f>IF('Base tratada'!$G2054&lt;=29,"24–29",
IF('Base tratada'!$G2054&lt;=39,"30–39",
IF('Base tratada'!$G2054&lt;=49,"40–49",
IF('Base tratada'!$G2054&lt;=59,"50–59",
IF('Base tratada'!$G2054&lt;=69,"60–69",
"70–80")))))</f>
        <v>30–39</v>
      </c>
      <c r="I2054" s="34">
        <v>2691</v>
      </c>
      <c r="J2054" s="58" t="str">
        <f>IF('Base tratada'!$K2054=1,"Divorciado",
IF('Base tratada'!$L2054=1,"Casado",
IF('Base tratada'!$M2054=1, "Solteiro",
IF('Base tratada'!$N2054=1,"Juntos",
"Viúvo"))))</f>
        <v>Casado</v>
      </c>
      <c r="K2054" s="34">
        <v>0</v>
      </c>
      <c r="L2054" s="34">
        <v>1</v>
      </c>
      <c r="M2054" s="34">
        <v>0</v>
      </c>
      <c r="N2054" s="34">
        <v>0</v>
      </c>
      <c r="O2054" s="34">
        <v>0</v>
      </c>
      <c r="P2054" s="34">
        <v>0</v>
      </c>
      <c r="Q2054" s="34">
        <v>0</v>
      </c>
      <c r="R2054" s="34">
        <v>1</v>
      </c>
      <c r="S2054" s="34">
        <v>0</v>
      </c>
      <c r="T2054" s="34">
        <v>0</v>
      </c>
      <c r="U2054" s="35">
        <v>758</v>
      </c>
      <c r="V2054" s="35">
        <v>12</v>
      </c>
      <c r="W2054" s="35">
        <v>385</v>
      </c>
      <c r="X2054" s="35">
        <v>33</v>
      </c>
      <c r="Y2054" s="35">
        <v>89</v>
      </c>
      <c r="Z2054" s="35">
        <v>89</v>
      </c>
      <c r="AA2054" s="34">
        <v>1</v>
      </c>
      <c r="AB2054" s="34">
        <v>4</v>
      </c>
      <c r="AC2054" s="34">
        <v>9</v>
      </c>
      <c r="AD2054" s="34">
        <v>7</v>
      </c>
      <c r="AE2054" s="34">
        <v>13</v>
      </c>
      <c r="AF2054" s="58">
        <f>'Base tratada'!$AC2054+'Base tratada'!$AD2054+'Base tratada'!$AE2054</f>
        <v>29</v>
      </c>
      <c r="AG20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54" s="58" t="str">
        <f>IF('Base tratada'!$AC2054&gt;=MAX('Base tratada'!$AD2054,'Base tratada'!$AE2054),"Web",
IF('Base tratada'!$AD2054&gt;='Base tratada'!$AE2054,"Catalog",
"Store"))</f>
        <v>Store</v>
      </c>
      <c r="AI2054" s="59">
        <f>IF('Base tratada'!$AF2054=0,"0",'Base tratada'!$AK2054/'Base tratada'!$AF2054)</f>
        <v>44.03448275862069</v>
      </c>
      <c r="AJ2054" s="59" t="str">
        <f>IF('Base tratada'!$AI2054=0,"R$ 0",
IF('Base tratada'!$AI2054&lt;=25,"R$ 1–25",
IF('Base tratada'!$AI2054&lt;=50,"R$ 26–50",
"+R$ 50")))</f>
        <v>R$ 26–50</v>
      </c>
      <c r="AK2054" s="35">
        <v>1277</v>
      </c>
      <c r="AL2054" s="58" t="str">
        <f>IF('Base tratada'!$AK2054&lt;=100,"R$ 0-100",
IF('Base tratada'!$AK2054&lt;=500,"R$ 101-500",
IF('Base tratada'!$AK2054&lt;=1000,"R$ 501-1000",
IF('Base tratada'!$AK2054&lt;=1500,"R$ 1001-1500",
"+R$ 1500"))))</f>
        <v>R$ 1001-1500</v>
      </c>
      <c r="AM2054" s="34">
        <v>0</v>
      </c>
      <c r="AN2054" s="34">
        <v>0</v>
      </c>
      <c r="AO2054" s="34">
        <v>0</v>
      </c>
      <c r="AP2054" s="34">
        <v>0</v>
      </c>
      <c r="AQ2054" s="34">
        <v>0</v>
      </c>
      <c r="AR2054" s="34">
        <v>0</v>
      </c>
      <c r="AS2054" s="34">
        <v>0</v>
      </c>
      <c r="AT2054" s="34">
        <v>3</v>
      </c>
      <c r="AU2054" s="34">
        <v>11</v>
      </c>
      <c r="AV2054" s="52">
        <v>1188</v>
      </c>
      <c r="AW2054" s="57">
        <v>0</v>
      </c>
      <c r="AX2054" s="58" t="str">
        <f>IF(Tabela3[[#This Row],[Response]]=1, "Aceitou", "Não aceitou")</f>
        <v>Não aceitou</v>
      </c>
      <c r="AY2054" s="55" t="str">
        <f>Tabela3[[#This Row],[Faixa Recência]] &amp; " | " &amp; Tabela3[[#This Row],[Faixa Gasto]] &amp; " | " &amp; Tabela3[[#This Row],[Faixa ticket médio]]</f>
        <v>46-60 dias | R$ 1001-1500 | R$ 26–50</v>
      </c>
      <c r="AZ20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4" s="36"/>
    </row>
    <row r="2055" spans="1:54" x14ac:dyDescent="0.25">
      <c r="A2055" s="61">
        <v>2054</v>
      </c>
      <c r="B2055" s="37">
        <v>56796</v>
      </c>
      <c r="C2055" s="34">
        <v>0</v>
      </c>
      <c r="D2055" s="34">
        <v>1</v>
      </c>
      <c r="E2055" s="34">
        <v>24</v>
      </c>
      <c r="F2055" s="58" t="str">
        <f>IF('Base tratada'!$E2055&lt;=15,"0-15 dias",
IF('Base tratada'!$E2055&lt;=30, "16-30 dias",
IF('Base tratada'!$E2055&lt;=45, "31-45 dias",
IF('Base tratada'!$E2055&lt;=60, "46-60 dias",
IF('Base tratada'!$E2055&lt;=75, "61-75 dias", "76-99 dias")))))</f>
        <v>16-30 dias</v>
      </c>
      <c r="G2055" s="38">
        <v>51</v>
      </c>
      <c r="H2055" s="60" t="str">
        <f>IF('Base tratada'!$G2055&lt;=29,"24–29",
IF('Base tratada'!$G2055&lt;=39,"30–39",
IF('Base tratada'!$G2055&lt;=49,"40–49",
IF('Base tratada'!$G2055&lt;=59,"50–59",
IF('Base tratada'!$G2055&lt;=69,"60–69",
"70–80")))))</f>
        <v>50–59</v>
      </c>
      <c r="I2055" s="34">
        <v>2657</v>
      </c>
      <c r="J2055" s="58" t="str">
        <f>IF('Base tratada'!$K2055=1,"Divorciado",
IF('Base tratada'!$L2055=1,"Casado",
IF('Base tratada'!$M2055=1, "Solteiro",
IF('Base tratada'!$N2055=1,"Juntos",
"Viúvo"))))</f>
        <v>Casado</v>
      </c>
      <c r="K2055" s="34">
        <v>0</v>
      </c>
      <c r="L2055" s="34">
        <v>1</v>
      </c>
      <c r="M2055" s="34">
        <v>0</v>
      </c>
      <c r="N2055" s="34">
        <v>0</v>
      </c>
      <c r="O2055" s="34">
        <v>0</v>
      </c>
      <c r="P2055" s="34">
        <v>0</v>
      </c>
      <c r="Q2055" s="34">
        <v>0</v>
      </c>
      <c r="R2055" s="34">
        <v>1</v>
      </c>
      <c r="S2055" s="34">
        <v>0</v>
      </c>
      <c r="T2055" s="34">
        <v>0</v>
      </c>
      <c r="U2055" s="35">
        <v>656</v>
      </c>
      <c r="V2055" s="35">
        <v>38</v>
      </c>
      <c r="W2055" s="35">
        <v>161</v>
      </c>
      <c r="X2055" s="35">
        <v>62</v>
      </c>
      <c r="Y2055" s="35">
        <v>47</v>
      </c>
      <c r="Z2055" s="35">
        <v>37</v>
      </c>
      <c r="AA2055" s="34">
        <v>3</v>
      </c>
      <c r="AB2055" s="34">
        <v>7</v>
      </c>
      <c r="AC2055" s="34">
        <v>8</v>
      </c>
      <c r="AD2055" s="34">
        <v>9</v>
      </c>
      <c r="AE2055" s="34">
        <v>7</v>
      </c>
      <c r="AF2055" s="58">
        <f>'Base tratada'!$AC2055+'Base tratada'!$AD2055+'Base tratada'!$AE2055</f>
        <v>24</v>
      </c>
      <c r="AG20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55" s="58" t="str">
        <f>IF('Base tratada'!$AC2055&gt;=MAX('Base tratada'!$AD2055,'Base tratada'!$AE2055),"Web",
IF('Base tratada'!$AD2055&gt;='Base tratada'!$AE2055,"Catalog",
"Store"))</f>
        <v>Catalog</v>
      </c>
      <c r="AI2055" s="59">
        <f>IF('Base tratada'!$AF2055=0,"0",'Base tratada'!$AK2055/'Base tratada'!$AF2055)</f>
        <v>40.166666666666664</v>
      </c>
      <c r="AJ2055" s="59" t="str">
        <f>IF('Base tratada'!$AI2055=0,"R$ 0",
IF('Base tratada'!$AI2055&lt;=25,"R$ 1–25",
IF('Base tratada'!$AI2055&lt;=50,"R$ 26–50",
"+R$ 50")))</f>
        <v>R$ 26–50</v>
      </c>
      <c r="AK2055" s="35">
        <v>964</v>
      </c>
      <c r="AL2055" s="58" t="str">
        <f>IF('Base tratada'!$AK2055&lt;=100,"R$ 0-100",
IF('Base tratada'!$AK2055&lt;=500,"R$ 101-500",
IF('Base tratada'!$AK2055&lt;=1000,"R$ 501-1000",
IF('Base tratada'!$AK2055&lt;=1500,"R$ 1001-1500",
"+R$ 1500"))))</f>
        <v>R$ 501-1000</v>
      </c>
      <c r="AM2055" s="34">
        <v>0</v>
      </c>
      <c r="AN2055" s="34">
        <v>0</v>
      </c>
      <c r="AO2055" s="34">
        <v>0</v>
      </c>
      <c r="AP2055" s="34">
        <v>0</v>
      </c>
      <c r="AQ2055" s="34">
        <v>0</v>
      </c>
      <c r="AR2055" s="34">
        <v>0</v>
      </c>
      <c r="AS2055" s="34">
        <v>0</v>
      </c>
      <c r="AT2055" s="34">
        <v>3</v>
      </c>
      <c r="AU2055" s="34">
        <v>11</v>
      </c>
      <c r="AV2055" s="52">
        <v>927</v>
      </c>
      <c r="AW2055" s="57">
        <v>0</v>
      </c>
      <c r="AX2055" s="58" t="str">
        <f>IF(Tabela3[[#This Row],[Response]]=1, "Aceitou", "Não aceitou")</f>
        <v>Não aceitou</v>
      </c>
      <c r="AY2055" s="55" t="str">
        <f>Tabela3[[#This Row],[Faixa Recência]] &amp; " | " &amp; Tabela3[[#This Row],[Faixa Gasto]] &amp; " | " &amp; Tabela3[[#This Row],[Faixa ticket médio]]</f>
        <v>16-30 dias | R$ 501-1000 | R$ 26–50</v>
      </c>
      <c r="AZ20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5" s="36"/>
    </row>
    <row r="2056" spans="1:54" x14ac:dyDescent="0.25">
      <c r="A2056" s="61">
        <v>2055</v>
      </c>
      <c r="B2056" s="37">
        <v>87000</v>
      </c>
      <c r="C2056" s="34">
        <v>0</v>
      </c>
      <c r="D2056" s="34">
        <v>0</v>
      </c>
      <c r="E2056" s="34">
        <v>61</v>
      </c>
      <c r="F2056" s="58" t="str">
        <f>IF('Base tratada'!$E2056&lt;=15,"0-15 dias",
IF('Base tratada'!$E2056&lt;=30, "16-30 dias",
IF('Base tratada'!$E2056&lt;=45, "31-45 dias",
IF('Base tratada'!$E2056&lt;=60, "46-60 dias",
IF('Base tratada'!$E2056&lt;=75, "61-75 dias", "76-99 dias")))))</f>
        <v>61-75 dias</v>
      </c>
      <c r="G2056" s="38">
        <v>28</v>
      </c>
      <c r="H2056" s="60" t="str">
        <f>IF('Base tratada'!$G2056&lt;=29,"24–29",
IF('Base tratada'!$G2056&lt;=39,"30–39",
IF('Base tratada'!$G2056&lt;=49,"40–49",
IF('Base tratada'!$G2056&lt;=59,"50–59",
IF('Base tratada'!$G2056&lt;=69,"60–69",
"70–80")))))</f>
        <v>24–29</v>
      </c>
      <c r="I2056" s="34">
        <v>2720</v>
      </c>
      <c r="J2056" s="58" t="str">
        <f>IF('Base tratada'!$K2056=1,"Divorciado",
IF('Base tratada'!$L2056=1,"Casado",
IF('Base tratada'!$M2056=1, "Solteiro",
IF('Base tratada'!$N2056=1,"Juntos",
"Viúvo"))))</f>
        <v>Casado</v>
      </c>
      <c r="K2056" s="34">
        <v>0</v>
      </c>
      <c r="L2056" s="34">
        <v>1</v>
      </c>
      <c r="M2056" s="34">
        <v>0</v>
      </c>
      <c r="N2056" s="34">
        <v>0</v>
      </c>
      <c r="O2056" s="34">
        <v>0</v>
      </c>
      <c r="P2056" s="34">
        <v>1</v>
      </c>
      <c r="Q2056" s="34">
        <v>0</v>
      </c>
      <c r="R2056" s="34">
        <v>0</v>
      </c>
      <c r="S2056" s="34">
        <v>0</v>
      </c>
      <c r="T2056" s="34">
        <v>0</v>
      </c>
      <c r="U2056" s="35">
        <v>196</v>
      </c>
      <c r="V2056" s="35">
        <v>25</v>
      </c>
      <c r="W2056" s="35">
        <v>607</v>
      </c>
      <c r="X2056" s="35">
        <v>67</v>
      </c>
      <c r="Y2056" s="35">
        <v>17</v>
      </c>
      <c r="Z2056" s="35">
        <v>49</v>
      </c>
      <c r="AA2056" s="34">
        <v>1</v>
      </c>
      <c r="AB2056" s="34">
        <v>2</v>
      </c>
      <c r="AC2056" s="34">
        <v>4</v>
      </c>
      <c r="AD2056" s="34">
        <v>6</v>
      </c>
      <c r="AE2056" s="34">
        <v>7</v>
      </c>
      <c r="AF2056" s="58">
        <f>'Base tratada'!$AC2056+'Base tratada'!$AD2056+'Base tratada'!$AE2056</f>
        <v>17</v>
      </c>
      <c r="AG20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56" s="58" t="str">
        <f>IF('Base tratada'!$AC2056&gt;=MAX('Base tratada'!$AD2056,'Base tratada'!$AE2056),"Web",
IF('Base tratada'!$AD2056&gt;='Base tratada'!$AE2056,"Catalog",
"Store"))</f>
        <v>Store</v>
      </c>
      <c r="AI2056" s="59">
        <f>IF('Base tratada'!$AF2056=0,"0",'Base tratada'!$AK2056/'Base tratada'!$AF2056)</f>
        <v>53.647058823529413</v>
      </c>
      <c r="AJ2056" s="59" t="str">
        <f>IF('Base tratada'!$AI2056=0,"R$ 0",
IF('Base tratada'!$AI2056&lt;=25,"R$ 1–25",
IF('Base tratada'!$AI2056&lt;=50,"R$ 26–50",
"+R$ 50")))</f>
        <v>+R$ 50</v>
      </c>
      <c r="AK2056" s="35">
        <v>912</v>
      </c>
      <c r="AL2056" s="58" t="str">
        <f>IF('Base tratada'!$AK2056&lt;=100,"R$ 0-100",
IF('Base tratada'!$AK2056&lt;=500,"R$ 101-500",
IF('Base tratada'!$AK2056&lt;=1000,"R$ 501-1000",
IF('Base tratada'!$AK2056&lt;=1500,"R$ 1001-1500",
"+R$ 1500"))))</f>
        <v>R$ 501-1000</v>
      </c>
      <c r="AM2056" s="34">
        <v>0</v>
      </c>
      <c r="AN2056" s="34">
        <v>0</v>
      </c>
      <c r="AO2056" s="34">
        <v>0</v>
      </c>
      <c r="AP2056" s="34">
        <v>0</v>
      </c>
      <c r="AQ2056" s="34">
        <v>0</v>
      </c>
      <c r="AR2056" s="34">
        <v>0</v>
      </c>
      <c r="AS2056" s="34">
        <v>0</v>
      </c>
      <c r="AT2056" s="34">
        <v>3</v>
      </c>
      <c r="AU2056" s="34">
        <v>11</v>
      </c>
      <c r="AV2056" s="52">
        <v>863</v>
      </c>
      <c r="AW2056" s="57">
        <v>0</v>
      </c>
      <c r="AX2056" s="58" t="str">
        <f>IF(Tabela3[[#This Row],[Response]]=1, "Aceitou", "Não aceitou")</f>
        <v>Não aceitou</v>
      </c>
      <c r="AY2056" s="55" t="str">
        <f>Tabela3[[#This Row],[Faixa Recência]] &amp; " | " &amp; Tabela3[[#This Row],[Faixa Gasto]] &amp; " | " &amp; Tabela3[[#This Row],[Faixa ticket médio]]</f>
        <v>61-75 dias | R$ 501-1000 | +R$ 50</v>
      </c>
      <c r="AZ20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6" s="36"/>
    </row>
    <row r="2057" spans="1:54" x14ac:dyDescent="0.25">
      <c r="A2057" s="61">
        <v>2056</v>
      </c>
      <c r="B2057" s="37">
        <v>79823</v>
      </c>
      <c r="C2057" s="34">
        <v>0</v>
      </c>
      <c r="D2057" s="34">
        <v>1</v>
      </c>
      <c r="E2057" s="34">
        <v>6</v>
      </c>
      <c r="F2057" s="58" t="str">
        <f>IF('Base tratada'!$E2057&lt;=15,"0-15 dias",
IF('Base tratada'!$E2057&lt;=30, "16-30 dias",
IF('Base tratada'!$E2057&lt;=45, "31-45 dias",
IF('Base tratada'!$E2057&lt;=60, "46-60 dias",
IF('Base tratada'!$E2057&lt;=75, "61-75 dias", "76-99 dias")))))</f>
        <v>0-15 dias</v>
      </c>
      <c r="G2057" s="38">
        <v>61</v>
      </c>
      <c r="H2057" s="60" t="str">
        <f>IF('Base tratada'!$G2057&lt;=29,"24–29",
IF('Base tratada'!$G2057&lt;=39,"30–39",
IF('Base tratada'!$G2057&lt;=49,"40–49",
IF('Base tratada'!$G2057&lt;=59,"50–59",
IF('Base tratada'!$G2057&lt;=69,"60–69",
"70–80")))))</f>
        <v>60–69</v>
      </c>
      <c r="I2057" s="34">
        <v>2249</v>
      </c>
      <c r="J2057" s="58" t="str">
        <f>IF('Base tratada'!$K2057=1,"Divorciado",
IF('Base tratada'!$L2057=1,"Casado",
IF('Base tratada'!$M2057=1, "Solteiro",
IF('Base tratada'!$N2057=1,"Juntos",
"Viúvo"))))</f>
        <v>Casado</v>
      </c>
      <c r="K2057" s="34">
        <v>0</v>
      </c>
      <c r="L2057" s="34">
        <v>1</v>
      </c>
      <c r="M2057" s="34">
        <v>0</v>
      </c>
      <c r="N2057" s="34">
        <v>0</v>
      </c>
      <c r="O2057" s="34">
        <v>0</v>
      </c>
      <c r="P2057" s="34">
        <v>0</v>
      </c>
      <c r="Q2057" s="34">
        <v>0</v>
      </c>
      <c r="R2057" s="34">
        <v>1</v>
      </c>
      <c r="S2057" s="34">
        <v>0</v>
      </c>
      <c r="T2057" s="34">
        <v>0</v>
      </c>
      <c r="U2057" s="35">
        <v>835</v>
      </c>
      <c r="V2057" s="35">
        <v>73</v>
      </c>
      <c r="W2057" s="35">
        <v>380</v>
      </c>
      <c r="X2057" s="35">
        <v>114</v>
      </c>
      <c r="Y2057" s="35">
        <v>73</v>
      </c>
      <c r="Z2057" s="35">
        <v>43</v>
      </c>
      <c r="AA2057" s="34">
        <v>1</v>
      </c>
      <c r="AB2057" s="34">
        <v>2</v>
      </c>
      <c r="AC2057" s="34">
        <v>6</v>
      </c>
      <c r="AD2057" s="34">
        <v>9</v>
      </c>
      <c r="AE2057" s="34">
        <v>7</v>
      </c>
      <c r="AF2057" s="58">
        <f>'Base tratada'!$AC2057+'Base tratada'!$AD2057+'Base tratada'!$AE2057</f>
        <v>22</v>
      </c>
      <c r="AG20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57" s="58" t="str">
        <f>IF('Base tratada'!$AC2057&gt;=MAX('Base tratada'!$AD2057,'Base tratada'!$AE2057),"Web",
IF('Base tratada'!$AD2057&gt;='Base tratada'!$AE2057,"Catalog",
"Store"))</f>
        <v>Catalog</v>
      </c>
      <c r="AI2057" s="59">
        <f>IF('Base tratada'!$AF2057=0,"0",'Base tratada'!$AK2057/'Base tratada'!$AF2057)</f>
        <v>67.045454545454547</v>
      </c>
      <c r="AJ2057" s="59" t="str">
        <f>IF('Base tratada'!$AI2057=0,"R$ 0",
IF('Base tratada'!$AI2057&lt;=25,"R$ 1–25",
IF('Base tratada'!$AI2057&lt;=50,"R$ 26–50",
"+R$ 50")))</f>
        <v>+R$ 50</v>
      </c>
      <c r="AK2057" s="35">
        <v>1475</v>
      </c>
      <c r="AL2057" s="58" t="str">
        <f>IF('Base tratada'!$AK2057&lt;=100,"R$ 0-100",
IF('Base tratada'!$AK2057&lt;=500,"R$ 101-500",
IF('Base tratada'!$AK2057&lt;=1000,"R$ 501-1000",
IF('Base tratada'!$AK2057&lt;=1500,"R$ 1001-1500",
"+R$ 1500"))))</f>
        <v>R$ 1001-1500</v>
      </c>
      <c r="AM2057" s="34">
        <v>0</v>
      </c>
      <c r="AN2057" s="34">
        <v>0</v>
      </c>
      <c r="AO2057" s="34">
        <v>0</v>
      </c>
      <c r="AP2057" s="34">
        <v>1</v>
      </c>
      <c r="AQ2057" s="34">
        <v>0</v>
      </c>
      <c r="AR2057" s="34">
        <v>1</v>
      </c>
      <c r="AS2057" s="34">
        <v>0</v>
      </c>
      <c r="AT2057" s="34">
        <v>3</v>
      </c>
      <c r="AU2057" s="34">
        <v>11</v>
      </c>
      <c r="AV2057" s="52">
        <v>1432</v>
      </c>
      <c r="AW2057" s="57">
        <v>0</v>
      </c>
      <c r="AX2057" s="58" t="str">
        <f>IF(Tabela3[[#This Row],[Response]]=1, "Aceitou", "Não aceitou")</f>
        <v>Não aceitou</v>
      </c>
      <c r="AY2057" s="55" t="str">
        <f>Tabela3[[#This Row],[Faixa Recência]] &amp; " | " &amp; Tabela3[[#This Row],[Faixa Gasto]] &amp; " | " &amp; Tabela3[[#This Row],[Faixa ticket médio]]</f>
        <v>0-15 dias | R$ 1001-1500 | +R$ 50</v>
      </c>
      <c r="AZ20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057" s="36"/>
    </row>
    <row r="2058" spans="1:54" x14ac:dyDescent="0.25">
      <c r="A2058" s="61">
        <v>2057</v>
      </c>
      <c r="B2058" s="37">
        <v>30828</v>
      </c>
      <c r="C2058" s="34">
        <v>1</v>
      </c>
      <c r="D2058" s="34">
        <v>0</v>
      </c>
      <c r="E2058" s="34">
        <v>16</v>
      </c>
      <c r="F2058" s="58" t="str">
        <f>IF('Base tratada'!$E2058&lt;=15,"0-15 dias",
IF('Base tratada'!$E2058&lt;=30, "16-30 dias",
IF('Base tratada'!$E2058&lt;=45, "31-45 dias",
IF('Base tratada'!$E2058&lt;=60, "46-60 dias",
IF('Base tratada'!$E2058&lt;=75, "61-75 dias", "76-99 dias")))))</f>
        <v>16-30 dias</v>
      </c>
      <c r="G2058" s="38">
        <v>40</v>
      </c>
      <c r="H2058" s="60" t="str">
        <f>IF('Base tratada'!$G2058&lt;=29,"24–29",
IF('Base tratada'!$G2058&lt;=39,"30–39",
IF('Base tratada'!$G2058&lt;=49,"40–49",
IF('Base tratada'!$G2058&lt;=59,"50–59",
IF('Base tratada'!$G2058&lt;=69,"60–69",
"70–80")))))</f>
        <v>40–49</v>
      </c>
      <c r="I2058" s="34">
        <v>2427</v>
      </c>
      <c r="J2058" s="58" t="str">
        <f>IF('Base tratada'!$K2058=1,"Divorciado",
IF('Base tratada'!$L2058=1,"Casado",
IF('Base tratada'!$M2058=1, "Solteiro",
IF('Base tratada'!$N2058=1,"Juntos",
"Viúvo"))))</f>
        <v>Solteiro</v>
      </c>
      <c r="K2058" s="34">
        <v>0</v>
      </c>
      <c r="L2058" s="34">
        <v>0</v>
      </c>
      <c r="M2058" s="34">
        <v>1</v>
      </c>
      <c r="N2058" s="34">
        <v>0</v>
      </c>
      <c r="O2058" s="34">
        <v>0</v>
      </c>
      <c r="P2058" s="34">
        <v>0</v>
      </c>
      <c r="Q2058" s="34">
        <v>0</v>
      </c>
      <c r="R2058" s="34">
        <v>1</v>
      </c>
      <c r="S2058" s="34">
        <v>0</v>
      </c>
      <c r="T2058" s="34">
        <v>0</v>
      </c>
      <c r="U2058" s="35">
        <v>16</v>
      </c>
      <c r="V2058" s="35">
        <v>11</v>
      </c>
      <c r="W2058" s="35">
        <v>15</v>
      </c>
      <c r="X2058" s="35">
        <v>2</v>
      </c>
      <c r="Y2058" s="35">
        <v>0</v>
      </c>
      <c r="Z2058" s="35">
        <v>12</v>
      </c>
      <c r="AA2058" s="34">
        <v>2</v>
      </c>
      <c r="AB2058" s="34">
        <v>3</v>
      </c>
      <c r="AC2058" s="34">
        <v>1</v>
      </c>
      <c r="AD2058" s="34">
        <v>1</v>
      </c>
      <c r="AE2058" s="34">
        <v>4</v>
      </c>
      <c r="AF2058" s="58">
        <f>'Base tratada'!$AC2058+'Base tratada'!$AD2058+'Base tratada'!$AE2058</f>
        <v>6</v>
      </c>
      <c r="AG20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58" s="58" t="str">
        <f>IF('Base tratada'!$AC2058&gt;=MAX('Base tratada'!$AD2058,'Base tratada'!$AE2058),"Web",
IF('Base tratada'!$AD2058&gt;='Base tratada'!$AE2058,"Catalog",
"Store"))</f>
        <v>Store</v>
      </c>
      <c r="AI2058" s="59">
        <f>IF('Base tratada'!$AF2058=0,"0",'Base tratada'!$AK2058/'Base tratada'!$AF2058)</f>
        <v>7.333333333333333</v>
      </c>
      <c r="AJ2058" s="59" t="str">
        <f>IF('Base tratada'!$AI2058=0,"R$ 0",
IF('Base tratada'!$AI2058&lt;=25,"R$ 1–25",
IF('Base tratada'!$AI2058&lt;=50,"R$ 26–50",
"+R$ 50")))</f>
        <v>R$ 1–25</v>
      </c>
      <c r="AK2058" s="35">
        <v>44</v>
      </c>
      <c r="AL2058" s="58" t="str">
        <f>IF('Base tratada'!$AK2058&lt;=100,"R$ 0-100",
IF('Base tratada'!$AK2058&lt;=500,"R$ 101-500",
IF('Base tratada'!$AK2058&lt;=1000,"R$ 501-1000",
IF('Base tratada'!$AK2058&lt;=1500,"R$ 1001-1500",
"+R$ 1500"))))</f>
        <v>R$ 0-100</v>
      </c>
      <c r="AM2058" s="34">
        <v>0</v>
      </c>
      <c r="AN2058" s="34">
        <v>0</v>
      </c>
      <c r="AO2058" s="34">
        <v>0</v>
      </c>
      <c r="AP2058" s="34">
        <v>0</v>
      </c>
      <c r="AQ2058" s="34">
        <v>0</v>
      </c>
      <c r="AR2058" s="34">
        <v>0</v>
      </c>
      <c r="AS2058" s="34">
        <v>0</v>
      </c>
      <c r="AT2058" s="34">
        <v>3</v>
      </c>
      <c r="AU2058" s="34">
        <v>11</v>
      </c>
      <c r="AV2058" s="52">
        <v>32</v>
      </c>
      <c r="AW2058" s="57">
        <v>0</v>
      </c>
      <c r="AX2058" s="58" t="str">
        <f>IF(Tabela3[[#This Row],[Response]]=1, "Aceitou", "Não aceitou")</f>
        <v>Não aceitou</v>
      </c>
      <c r="AY2058" s="55" t="str">
        <f>Tabela3[[#This Row],[Faixa Recência]] &amp; " | " &amp; Tabela3[[#This Row],[Faixa Gasto]] &amp; " | " &amp; Tabela3[[#This Row],[Faixa ticket médio]]</f>
        <v>16-30 dias | R$ 0-100 | R$ 1–25</v>
      </c>
      <c r="AZ20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8" s="36"/>
    </row>
    <row r="2059" spans="1:54" x14ac:dyDescent="0.25">
      <c r="A2059" s="61">
        <v>2058</v>
      </c>
      <c r="B2059" s="37">
        <v>34109</v>
      </c>
      <c r="C2059" s="34">
        <v>0</v>
      </c>
      <c r="D2059" s="34">
        <v>1</v>
      </c>
      <c r="E2059" s="34">
        <v>39</v>
      </c>
      <c r="F2059" s="58" t="str">
        <f>IF('Base tratada'!$E2059&lt;=15,"0-15 dias",
IF('Base tratada'!$E2059&lt;=30, "16-30 dias",
IF('Base tratada'!$E2059&lt;=45, "31-45 dias",
IF('Base tratada'!$E2059&lt;=60, "46-60 dias",
IF('Base tratada'!$E2059&lt;=75, "61-75 dias", "76-99 dias")))))</f>
        <v>31-45 dias</v>
      </c>
      <c r="G2059" s="38">
        <v>49</v>
      </c>
      <c r="H2059" s="60" t="str">
        <f>IF('Base tratada'!$G2059&lt;=29,"24–29",
IF('Base tratada'!$G2059&lt;=39,"30–39",
IF('Base tratada'!$G2059&lt;=49,"40–49",
IF('Base tratada'!$G2059&lt;=59,"50–59",
IF('Base tratada'!$G2059&lt;=69,"60–69",
"70–80")))))</f>
        <v>40–49</v>
      </c>
      <c r="I2059" s="34">
        <v>2394</v>
      </c>
      <c r="J2059" s="58" t="str">
        <f>IF('Base tratada'!$K2059=1,"Divorciado",
IF('Base tratada'!$L2059=1,"Casado",
IF('Base tratada'!$M2059=1, "Solteiro",
IF('Base tratada'!$N2059=1,"Juntos",
"Viúvo"))))</f>
        <v>Casado</v>
      </c>
      <c r="K2059" s="34">
        <v>0</v>
      </c>
      <c r="L2059" s="34">
        <v>1</v>
      </c>
      <c r="M2059" s="34">
        <v>0</v>
      </c>
      <c r="N2059" s="34">
        <v>0</v>
      </c>
      <c r="O2059" s="34">
        <v>0</v>
      </c>
      <c r="P2059" s="34">
        <v>0</v>
      </c>
      <c r="Q2059" s="34">
        <v>0</v>
      </c>
      <c r="R2059" s="34">
        <v>0</v>
      </c>
      <c r="S2059" s="34">
        <v>1</v>
      </c>
      <c r="T2059" s="34">
        <v>0</v>
      </c>
      <c r="U2059" s="35">
        <v>9</v>
      </c>
      <c r="V2059" s="35">
        <v>1</v>
      </c>
      <c r="W2059" s="35">
        <v>5</v>
      </c>
      <c r="X2059" s="35">
        <v>2</v>
      </c>
      <c r="Y2059" s="35">
        <v>1</v>
      </c>
      <c r="Z2059" s="35">
        <v>4</v>
      </c>
      <c r="AA2059" s="34">
        <v>1</v>
      </c>
      <c r="AB2059" s="34">
        <v>4</v>
      </c>
      <c r="AC2059" s="34">
        <v>0</v>
      </c>
      <c r="AD2059" s="34">
        <v>0</v>
      </c>
      <c r="AE2059" s="34">
        <v>3</v>
      </c>
      <c r="AF2059" s="58">
        <f>'Base tratada'!$AC2059+'Base tratada'!$AD2059+'Base tratada'!$AE2059</f>
        <v>3</v>
      </c>
      <c r="AG20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59" s="58" t="str">
        <f>IF('Base tratada'!$AC2059&gt;=MAX('Base tratada'!$AD2059,'Base tratada'!$AE2059),"Web",
IF('Base tratada'!$AD2059&gt;='Base tratada'!$AE2059,"Catalog",
"Store"))</f>
        <v>Store</v>
      </c>
      <c r="AI2059" s="59">
        <f>IF('Base tratada'!$AF2059=0,"0",'Base tratada'!$AK2059/'Base tratada'!$AF2059)</f>
        <v>6</v>
      </c>
      <c r="AJ2059" s="59" t="str">
        <f>IF('Base tratada'!$AI2059=0,"R$ 0",
IF('Base tratada'!$AI2059&lt;=25,"R$ 1–25",
IF('Base tratada'!$AI2059&lt;=50,"R$ 26–50",
"+R$ 50")))</f>
        <v>R$ 1–25</v>
      </c>
      <c r="AK2059" s="35">
        <v>18</v>
      </c>
      <c r="AL2059" s="58" t="str">
        <f>IF('Base tratada'!$AK2059&lt;=100,"R$ 0-100",
IF('Base tratada'!$AK2059&lt;=500,"R$ 101-500",
IF('Base tratada'!$AK2059&lt;=1000,"R$ 501-1000",
IF('Base tratada'!$AK2059&lt;=1500,"R$ 1001-1500",
"+R$ 1500"))))</f>
        <v>R$ 0-100</v>
      </c>
      <c r="AM2059" s="34">
        <v>0</v>
      </c>
      <c r="AN2059" s="34">
        <v>0</v>
      </c>
      <c r="AO2059" s="34">
        <v>0</v>
      </c>
      <c r="AP2059" s="34">
        <v>0</v>
      </c>
      <c r="AQ2059" s="34">
        <v>0</v>
      </c>
      <c r="AR2059" s="34">
        <v>0</v>
      </c>
      <c r="AS2059" s="34">
        <v>0</v>
      </c>
      <c r="AT2059" s="34">
        <v>3</v>
      </c>
      <c r="AU2059" s="34">
        <v>11</v>
      </c>
      <c r="AV2059" s="52">
        <v>14</v>
      </c>
      <c r="AW2059" s="57">
        <v>0</v>
      </c>
      <c r="AX2059" s="58" t="str">
        <f>IF(Tabela3[[#This Row],[Response]]=1, "Aceitou", "Não aceitou")</f>
        <v>Não aceitou</v>
      </c>
      <c r="AY2059" s="55" t="str">
        <f>Tabela3[[#This Row],[Faixa Recência]] &amp; " | " &amp; Tabela3[[#This Row],[Faixa Gasto]] &amp; " | " &amp; Tabela3[[#This Row],[Faixa ticket médio]]</f>
        <v>31-45 dias | R$ 0-100 | R$ 1–25</v>
      </c>
      <c r="AZ20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59" s="36"/>
    </row>
    <row r="2060" spans="1:54" x14ac:dyDescent="0.25">
      <c r="A2060" s="61">
        <v>2059</v>
      </c>
      <c r="B2060" s="37">
        <v>53367</v>
      </c>
      <c r="C2060" s="34">
        <v>1</v>
      </c>
      <c r="D2060" s="34">
        <v>1</v>
      </c>
      <c r="E2060" s="34">
        <v>2</v>
      </c>
      <c r="F2060" s="58" t="str">
        <f>IF('Base tratada'!$E2060&lt;=15,"0-15 dias",
IF('Base tratada'!$E2060&lt;=30, "16-30 dias",
IF('Base tratada'!$E2060&lt;=45, "31-45 dias",
IF('Base tratada'!$E2060&lt;=60, "46-60 dias",
IF('Base tratada'!$E2060&lt;=75, "61-75 dias", "76-99 dias")))))</f>
        <v>0-15 dias</v>
      </c>
      <c r="G2060" s="38">
        <v>46</v>
      </c>
      <c r="H2060" s="60" t="str">
        <f>IF('Base tratada'!$G2060&lt;=29,"24–29",
IF('Base tratada'!$G2060&lt;=39,"30–39",
IF('Base tratada'!$G2060&lt;=49,"40–49",
IF('Base tratada'!$G2060&lt;=59,"50–59",
IF('Base tratada'!$G2060&lt;=69,"60–69",
"70–80")))))</f>
        <v>40–49</v>
      </c>
      <c r="I2060" s="34">
        <v>2461</v>
      </c>
      <c r="J2060" s="58" t="str">
        <f>IF('Base tratada'!$K2060=1,"Divorciado",
IF('Base tratada'!$L2060=1,"Casado",
IF('Base tratada'!$M2060=1, "Solteiro",
IF('Base tratada'!$N2060=1,"Juntos",
"Viúvo"))))</f>
        <v>Divorciado</v>
      </c>
      <c r="K2060" s="34">
        <v>1</v>
      </c>
      <c r="L2060" s="34">
        <v>0</v>
      </c>
      <c r="M2060" s="34">
        <v>0</v>
      </c>
      <c r="N2060" s="34">
        <v>0</v>
      </c>
      <c r="O2060" s="34">
        <v>0</v>
      </c>
      <c r="P2060" s="34">
        <v>0</v>
      </c>
      <c r="Q2060" s="34">
        <v>0</v>
      </c>
      <c r="R2060" s="34">
        <v>0</v>
      </c>
      <c r="S2060" s="34">
        <v>1</v>
      </c>
      <c r="T2060" s="34">
        <v>0</v>
      </c>
      <c r="U2060" s="35">
        <v>229</v>
      </c>
      <c r="V2060" s="35">
        <v>7</v>
      </c>
      <c r="W2060" s="35">
        <v>140</v>
      </c>
      <c r="X2060" s="35">
        <v>10</v>
      </c>
      <c r="Y2060" s="35">
        <v>3</v>
      </c>
      <c r="Z2060" s="35">
        <v>11</v>
      </c>
      <c r="AA2060" s="34">
        <v>7</v>
      </c>
      <c r="AB2060" s="34">
        <v>7</v>
      </c>
      <c r="AC2060" s="34">
        <v>5</v>
      </c>
      <c r="AD2060" s="34">
        <v>1</v>
      </c>
      <c r="AE2060" s="34">
        <v>8</v>
      </c>
      <c r="AF2060" s="58">
        <f>'Base tratada'!$AC2060+'Base tratada'!$AD2060+'Base tratada'!$AE2060</f>
        <v>14</v>
      </c>
      <c r="AG20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60" s="58" t="str">
        <f>IF('Base tratada'!$AC2060&gt;=MAX('Base tratada'!$AD2060,'Base tratada'!$AE2060),"Web",
IF('Base tratada'!$AD2060&gt;='Base tratada'!$AE2060,"Catalog",
"Store"))</f>
        <v>Store</v>
      </c>
      <c r="AI2060" s="59">
        <f>IF('Base tratada'!$AF2060=0,"0",'Base tratada'!$AK2060/'Base tratada'!$AF2060)</f>
        <v>27.785714285714285</v>
      </c>
      <c r="AJ2060" s="59" t="str">
        <f>IF('Base tratada'!$AI2060=0,"R$ 0",
IF('Base tratada'!$AI2060&lt;=25,"R$ 1–25",
IF('Base tratada'!$AI2060&lt;=50,"R$ 26–50",
"+R$ 50")))</f>
        <v>R$ 26–50</v>
      </c>
      <c r="AK2060" s="35">
        <v>389</v>
      </c>
      <c r="AL2060" s="58" t="str">
        <f>IF('Base tratada'!$AK2060&lt;=100,"R$ 0-100",
IF('Base tratada'!$AK2060&lt;=500,"R$ 101-500",
IF('Base tratada'!$AK2060&lt;=1000,"R$ 501-1000",
IF('Base tratada'!$AK2060&lt;=1500,"R$ 1001-1500",
"+R$ 1500"))))</f>
        <v>R$ 101-500</v>
      </c>
      <c r="AM2060" s="34">
        <v>0</v>
      </c>
      <c r="AN2060" s="34">
        <v>0</v>
      </c>
      <c r="AO2060" s="34">
        <v>0</v>
      </c>
      <c r="AP2060" s="34">
        <v>0</v>
      </c>
      <c r="AQ2060" s="34">
        <v>0</v>
      </c>
      <c r="AR2060" s="34">
        <v>0</v>
      </c>
      <c r="AS2060" s="34">
        <v>0</v>
      </c>
      <c r="AT2060" s="34">
        <v>3</v>
      </c>
      <c r="AU2060" s="34">
        <v>11</v>
      </c>
      <c r="AV2060" s="52">
        <v>378</v>
      </c>
      <c r="AW2060" s="57">
        <v>1</v>
      </c>
      <c r="AX2060" s="58" t="str">
        <f>IF(Tabela3[[#This Row],[Response]]=1, "Aceitou", "Não aceitou")</f>
        <v>Aceitou</v>
      </c>
      <c r="AY2060" s="55" t="str">
        <f>Tabela3[[#This Row],[Faixa Recência]] &amp; " | " &amp; Tabela3[[#This Row],[Faixa Gasto]] &amp; " | " &amp; Tabela3[[#This Row],[Faixa ticket médio]]</f>
        <v>0-15 dias | R$ 101-500 | R$ 26–50</v>
      </c>
      <c r="AZ20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0" s="36"/>
    </row>
    <row r="2061" spans="1:54" x14ac:dyDescent="0.25">
      <c r="A2061" s="61">
        <v>2060</v>
      </c>
      <c r="B2061" s="37">
        <v>22390</v>
      </c>
      <c r="C2061" s="34">
        <v>0</v>
      </c>
      <c r="D2061" s="34">
        <v>0</v>
      </c>
      <c r="E2061" s="34">
        <v>49</v>
      </c>
      <c r="F2061" s="58" t="str">
        <f>IF('Base tratada'!$E2061&lt;=15,"0-15 dias",
IF('Base tratada'!$E2061&lt;=30, "16-30 dias",
IF('Base tratada'!$E2061&lt;=45, "31-45 dias",
IF('Base tratada'!$E2061&lt;=60, "46-60 dias",
IF('Base tratada'!$E2061&lt;=75, "61-75 dias", "76-99 dias")))))</f>
        <v>46-60 dias</v>
      </c>
      <c r="G2061" s="38">
        <v>51</v>
      </c>
      <c r="H2061" s="60" t="str">
        <f>IF('Base tratada'!$G2061&lt;=29,"24–29",
IF('Base tratada'!$G2061&lt;=39,"30–39",
IF('Base tratada'!$G2061&lt;=49,"40–49",
IF('Base tratada'!$G2061&lt;=59,"50–59",
IF('Base tratada'!$G2061&lt;=69,"60–69",
"70–80")))))</f>
        <v>50–59</v>
      </c>
      <c r="I2061" s="34">
        <v>2410</v>
      </c>
      <c r="J2061" s="58" t="str">
        <f>IF('Base tratada'!$K2061=1,"Divorciado",
IF('Base tratada'!$L2061=1,"Casado",
IF('Base tratada'!$M2061=1, "Solteiro",
IF('Base tratada'!$N2061=1,"Juntos",
"Viúvo"))))</f>
        <v>Juntos</v>
      </c>
      <c r="K2061" s="34">
        <v>0</v>
      </c>
      <c r="L2061" s="34">
        <v>0</v>
      </c>
      <c r="M2061" s="34">
        <v>0</v>
      </c>
      <c r="N2061" s="34">
        <v>1</v>
      </c>
      <c r="O2061" s="34">
        <v>0</v>
      </c>
      <c r="P2061" s="34">
        <v>0</v>
      </c>
      <c r="Q2061" s="34">
        <v>1</v>
      </c>
      <c r="R2061" s="34">
        <v>0</v>
      </c>
      <c r="S2061" s="34">
        <v>0</v>
      </c>
      <c r="T2061" s="34">
        <v>0</v>
      </c>
      <c r="U2061" s="35">
        <v>0</v>
      </c>
      <c r="V2061" s="35">
        <v>1</v>
      </c>
      <c r="W2061" s="35">
        <v>4</v>
      </c>
      <c r="X2061" s="35">
        <v>15</v>
      </c>
      <c r="Y2061" s="35">
        <v>1</v>
      </c>
      <c r="Z2061" s="35">
        <v>5</v>
      </c>
      <c r="AA2061" s="34">
        <v>1</v>
      </c>
      <c r="AB2061" s="34">
        <v>7</v>
      </c>
      <c r="AC2061" s="34">
        <v>1</v>
      </c>
      <c r="AD2061" s="34">
        <v>0</v>
      </c>
      <c r="AE2061" s="34">
        <v>2</v>
      </c>
      <c r="AF2061" s="58">
        <f>'Base tratada'!$AC2061+'Base tratada'!$AD2061+'Base tratada'!$AE2061</f>
        <v>3</v>
      </c>
      <c r="AG20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61" s="58" t="str">
        <f>IF('Base tratada'!$AC2061&gt;=MAX('Base tratada'!$AD2061,'Base tratada'!$AE2061),"Web",
IF('Base tratada'!$AD2061&gt;='Base tratada'!$AE2061,"Catalog",
"Store"))</f>
        <v>Store</v>
      </c>
      <c r="AI2061" s="59">
        <f>IF('Base tratada'!$AF2061=0,"0",'Base tratada'!$AK2061/'Base tratada'!$AF2061)</f>
        <v>7</v>
      </c>
      <c r="AJ2061" s="59" t="str">
        <f>IF('Base tratada'!$AI2061=0,"R$ 0",
IF('Base tratada'!$AI2061&lt;=25,"R$ 1–25",
IF('Base tratada'!$AI2061&lt;=50,"R$ 26–50",
"+R$ 50")))</f>
        <v>R$ 1–25</v>
      </c>
      <c r="AK2061" s="35">
        <v>21</v>
      </c>
      <c r="AL2061" s="58" t="str">
        <f>IF('Base tratada'!$AK2061&lt;=100,"R$ 0-100",
IF('Base tratada'!$AK2061&lt;=500,"R$ 101-500",
IF('Base tratada'!$AK2061&lt;=1000,"R$ 501-1000",
IF('Base tratada'!$AK2061&lt;=1500,"R$ 1001-1500",
"+R$ 1500"))))</f>
        <v>R$ 0-100</v>
      </c>
      <c r="AM2061" s="34">
        <v>0</v>
      </c>
      <c r="AN2061" s="34">
        <v>0</v>
      </c>
      <c r="AO2061" s="34">
        <v>0</v>
      </c>
      <c r="AP2061" s="34">
        <v>0</v>
      </c>
      <c r="AQ2061" s="34">
        <v>0</v>
      </c>
      <c r="AR2061" s="34">
        <v>0</v>
      </c>
      <c r="AS2061" s="34">
        <v>0</v>
      </c>
      <c r="AT2061" s="34">
        <v>3</v>
      </c>
      <c r="AU2061" s="34">
        <v>11</v>
      </c>
      <c r="AV2061" s="52">
        <v>16</v>
      </c>
      <c r="AW2061" s="57">
        <v>0</v>
      </c>
      <c r="AX2061" s="58" t="str">
        <f>IF(Tabela3[[#This Row],[Response]]=1, "Aceitou", "Não aceitou")</f>
        <v>Não aceitou</v>
      </c>
      <c r="AY2061" s="55" t="str">
        <f>Tabela3[[#This Row],[Faixa Recência]] &amp; " | " &amp; Tabela3[[#This Row],[Faixa Gasto]] &amp; " | " &amp; Tabela3[[#This Row],[Faixa ticket médio]]</f>
        <v>46-60 dias | R$ 0-100 | R$ 1–25</v>
      </c>
      <c r="AZ20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1" s="36"/>
    </row>
    <row r="2062" spans="1:54" x14ac:dyDescent="0.25">
      <c r="A2062" s="61">
        <v>2061</v>
      </c>
      <c r="B2062" s="37">
        <v>71322</v>
      </c>
      <c r="C2062" s="34">
        <v>0</v>
      </c>
      <c r="D2062" s="34">
        <v>1</v>
      </c>
      <c r="E2062" s="34">
        <v>31</v>
      </c>
      <c r="F2062" s="58" t="str">
        <f>IF('Base tratada'!$E2062&lt;=15,"0-15 dias",
IF('Base tratada'!$E2062&lt;=30, "16-30 dias",
IF('Base tratada'!$E2062&lt;=45, "31-45 dias",
IF('Base tratada'!$E2062&lt;=60, "46-60 dias",
IF('Base tratada'!$E2062&lt;=75, "61-75 dias", "76-99 dias")))))</f>
        <v>31-45 dias</v>
      </c>
      <c r="G2062" s="38">
        <v>44</v>
      </c>
      <c r="H2062" s="60" t="str">
        <f>IF('Base tratada'!$G2062&lt;=29,"24–29",
IF('Base tratada'!$G2062&lt;=39,"30–39",
IF('Base tratada'!$G2062&lt;=49,"40–49",
IF('Base tratada'!$G2062&lt;=59,"50–59",
IF('Base tratada'!$G2062&lt;=69,"60–69",
"70–80")))))</f>
        <v>40–49</v>
      </c>
      <c r="I2062" s="34">
        <v>2217</v>
      </c>
      <c r="J2062" s="58" t="str">
        <f>IF('Base tratada'!$K2062=1,"Divorciado",
IF('Base tratada'!$L2062=1,"Casado",
IF('Base tratada'!$M2062=1, "Solteiro",
IF('Base tratada'!$N2062=1,"Juntos",
"Viúvo"))))</f>
        <v>Juntos</v>
      </c>
      <c r="K2062" s="34">
        <v>0</v>
      </c>
      <c r="L2062" s="34">
        <v>0</v>
      </c>
      <c r="M2062" s="34">
        <v>0</v>
      </c>
      <c r="N2062" s="34">
        <v>1</v>
      </c>
      <c r="O2062" s="34">
        <v>0</v>
      </c>
      <c r="P2062" s="34">
        <v>0</v>
      </c>
      <c r="Q2062" s="34">
        <v>0</v>
      </c>
      <c r="R2062" s="34">
        <v>1</v>
      </c>
      <c r="S2062" s="34">
        <v>0</v>
      </c>
      <c r="T2062" s="34">
        <v>0</v>
      </c>
      <c r="U2062" s="35">
        <v>121</v>
      </c>
      <c r="V2062" s="35">
        <v>24</v>
      </c>
      <c r="W2062" s="35">
        <v>124</v>
      </c>
      <c r="X2062" s="35">
        <v>24</v>
      </c>
      <c r="Y2062" s="35">
        <v>15</v>
      </c>
      <c r="Z2062" s="35">
        <v>42</v>
      </c>
      <c r="AA2062" s="34">
        <v>1</v>
      </c>
      <c r="AB2062" s="34">
        <v>2</v>
      </c>
      <c r="AC2062" s="34">
        <v>4</v>
      </c>
      <c r="AD2062" s="34">
        <v>1</v>
      </c>
      <c r="AE2062" s="34">
        <v>7</v>
      </c>
      <c r="AF2062" s="58">
        <f>'Base tratada'!$AC2062+'Base tratada'!$AD2062+'Base tratada'!$AE2062</f>
        <v>12</v>
      </c>
      <c r="AG20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62" s="58" t="str">
        <f>IF('Base tratada'!$AC2062&gt;=MAX('Base tratada'!$AD2062,'Base tratada'!$AE2062),"Web",
IF('Base tratada'!$AD2062&gt;='Base tratada'!$AE2062,"Catalog",
"Store"))</f>
        <v>Store</v>
      </c>
      <c r="AI2062" s="59">
        <f>IF('Base tratada'!$AF2062=0,"0",'Base tratada'!$AK2062/'Base tratada'!$AF2062)</f>
        <v>25.666666666666668</v>
      </c>
      <c r="AJ2062" s="59" t="str">
        <f>IF('Base tratada'!$AI2062=0,"R$ 0",
IF('Base tratada'!$AI2062&lt;=25,"R$ 1–25",
IF('Base tratada'!$AI2062&lt;=50,"R$ 26–50",
"+R$ 50")))</f>
        <v>R$ 26–50</v>
      </c>
      <c r="AK2062" s="35">
        <v>308</v>
      </c>
      <c r="AL2062" s="58" t="str">
        <f>IF('Base tratada'!$AK2062&lt;=100,"R$ 0-100",
IF('Base tratada'!$AK2062&lt;=500,"R$ 101-500",
IF('Base tratada'!$AK2062&lt;=1000,"R$ 501-1000",
IF('Base tratada'!$AK2062&lt;=1500,"R$ 1001-1500",
"+R$ 1500"))))</f>
        <v>R$ 101-500</v>
      </c>
      <c r="AM2062" s="34">
        <v>0</v>
      </c>
      <c r="AN2062" s="34">
        <v>0</v>
      </c>
      <c r="AO2062" s="34">
        <v>0</v>
      </c>
      <c r="AP2062" s="34">
        <v>0</v>
      </c>
      <c r="AQ2062" s="34">
        <v>0</v>
      </c>
      <c r="AR2062" s="34">
        <v>0</v>
      </c>
      <c r="AS2062" s="34">
        <v>0</v>
      </c>
      <c r="AT2062" s="34">
        <v>3</v>
      </c>
      <c r="AU2062" s="34">
        <v>11</v>
      </c>
      <c r="AV2062" s="52">
        <v>266</v>
      </c>
      <c r="AW2062" s="57">
        <v>0</v>
      </c>
      <c r="AX2062" s="58" t="str">
        <f>IF(Tabela3[[#This Row],[Response]]=1, "Aceitou", "Não aceitou")</f>
        <v>Não aceitou</v>
      </c>
      <c r="AY2062" s="55" t="str">
        <f>Tabela3[[#This Row],[Faixa Recência]] &amp; " | " &amp; Tabela3[[#This Row],[Faixa Gasto]] &amp; " | " &amp; Tabela3[[#This Row],[Faixa ticket médio]]</f>
        <v>31-45 dias | R$ 101-500 | R$ 26–50</v>
      </c>
      <c r="AZ20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2" s="36"/>
    </row>
    <row r="2063" spans="1:54" x14ac:dyDescent="0.25">
      <c r="A2063" s="61">
        <v>2062</v>
      </c>
      <c r="B2063" s="37">
        <v>79244</v>
      </c>
      <c r="C2063" s="34">
        <v>0</v>
      </c>
      <c r="D2063" s="34">
        <v>0</v>
      </c>
      <c r="E2063" s="34">
        <v>58</v>
      </c>
      <c r="F2063" s="58" t="str">
        <f>IF('Base tratada'!$E2063&lt;=15,"0-15 dias",
IF('Base tratada'!$E2063&lt;=30, "16-30 dias",
IF('Base tratada'!$E2063&lt;=45, "31-45 dias",
IF('Base tratada'!$E2063&lt;=60, "46-60 dias",
IF('Base tratada'!$E2063&lt;=75, "61-75 dias", "76-99 dias")))))</f>
        <v>46-60 dias</v>
      </c>
      <c r="G2063" s="38">
        <v>27</v>
      </c>
      <c r="H2063" s="60" t="str">
        <f>IF('Base tratada'!$G2063&lt;=29,"24–29",
IF('Base tratada'!$G2063&lt;=39,"30–39",
IF('Base tratada'!$G2063&lt;=49,"40–49",
IF('Base tratada'!$G2063&lt;=59,"50–59",
IF('Base tratada'!$G2063&lt;=69,"60–69",
"70–80")))))</f>
        <v>24–29</v>
      </c>
      <c r="I2063" s="34">
        <v>2716</v>
      </c>
      <c r="J2063" s="58" t="str">
        <f>IF('Base tratada'!$K2063=1,"Divorciado",
IF('Base tratada'!$L2063=1,"Casado",
IF('Base tratada'!$M2063=1, "Solteiro",
IF('Base tratada'!$N2063=1,"Juntos",
"Viúvo"))))</f>
        <v>Solteiro</v>
      </c>
      <c r="K2063" s="34">
        <v>0</v>
      </c>
      <c r="L2063" s="34">
        <v>0</v>
      </c>
      <c r="M2063" s="34">
        <v>1</v>
      </c>
      <c r="N2063" s="34">
        <v>0</v>
      </c>
      <c r="O2063" s="34">
        <v>0</v>
      </c>
      <c r="P2063" s="34">
        <v>0</v>
      </c>
      <c r="Q2063" s="34">
        <v>0</v>
      </c>
      <c r="R2063" s="34">
        <v>1</v>
      </c>
      <c r="S2063" s="34">
        <v>0</v>
      </c>
      <c r="T2063" s="34">
        <v>0</v>
      </c>
      <c r="U2063" s="35">
        <v>471</v>
      </c>
      <c r="V2063" s="35">
        <v>102</v>
      </c>
      <c r="W2063" s="35">
        <v>125</v>
      </c>
      <c r="X2063" s="35">
        <v>212</v>
      </c>
      <c r="Y2063" s="35">
        <v>61</v>
      </c>
      <c r="Z2063" s="35">
        <v>245</v>
      </c>
      <c r="AA2063" s="34">
        <v>1</v>
      </c>
      <c r="AB2063" s="34">
        <v>1</v>
      </c>
      <c r="AC2063" s="34">
        <v>4</v>
      </c>
      <c r="AD2063" s="34">
        <v>10</v>
      </c>
      <c r="AE2063" s="34">
        <v>7</v>
      </c>
      <c r="AF2063" s="58">
        <f>'Base tratada'!$AC2063+'Base tratada'!$AD2063+'Base tratada'!$AE2063</f>
        <v>21</v>
      </c>
      <c r="AG20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63" s="58" t="str">
        <f>IF('Base tratada'!$AC2063&gt;=MAX('Base tratada'!$AD2063,'Base tratada'!$AE2063),"Web",
IF('Base tratada'!$AD2063&gt;='Base tratada'!$AE2063,"Catalog",
"Store"))</f>
        <v>Catalog</v>
      </c>
      <c r="AI2063" s="59">
        <f>IF('Base tratada'!$AF2063=0,"0",'Base tratada'!$AK2063/'Base tratada'!$AF2063)</f>
        <v>46.238095238095241</v>
      </c>
      <c r="AJ2063" s="59" t="str">
        <f>IF('Base tratada'!$AI2063=0,"R$ 0",
IF('Base tratada'!$AI2063&lt;=25,"R$ 1–25",
IF('Base tratada'!$AI2063&lt;=50,"R$ 26–50",
"+R$ 50")))</f>
        <v>R$ 26–50</v>
      </c>
      <c r="AK2063" s="35">
        <v>971</v>
      </c>
      <c r="AL2063" s="58" t="str">
        <f>IF('Base tratada'!$AK2063&lt;=100,"R$ 0-100",
IF('Base tratada'!$AK2063&lt;=500,"R$ 101-500",
IF('Base tratada'!$AK2063&lt;=1000,"R$ 501-1000",
IF('Base tratada'!$AK2063&lt;=1500,"R$ 1001-1500",
"+R$ 1500"))))</f>
        <v>R$ 501-1000</v>
      </c>
      <c r="AM2063" s="34">
        <v>1</v>
      </c>
      <c r="AN2063" s="34">
        <v>0</v>
      </c>
      <c r="AO2063" s="34">
        <v>0</v>
      </c>
      <c r="AP2063" s="34">
        <v>0</v>
      </c>
      <c r="AQ2063" s="34">
        <v>1</v>
      </c>
      <c r="AR2063" s="34">
        <v>2</v>
      </c>
      <c r="AS2063" s="34">
        <v>0</v>
      </c>
      <c r="AT2063" s="34">
        <v>3</v>
      </c>
      <c r="AU2063" s="34">
        <v>11</v>
      </c>
      <c r="AV2063" s="52">
        <v>726</v>
      </c>
      <c r="AW2063" s="57">
        <v>1</v>
      </c>
      <c r="AX2063" s="58" t="str">
        <f>IF(Tabela3[[#This Row],[Response]]=1, "Aceitou", "Não aceitou")</f>
        <v>Aceitou</v>
      </c>
      <c r="AY2063" s="55" t="str">
        <f>Tabela3[[#This Row],[Faixa Recência]] &amp; " | " &amp; Tabela3[[#This Row],[Faixa Gasto]] &amp; " | " &amp; Tabela3[[#This Row],[Faixa ticket médio]]</f>
        <v>46-60 dias | R$ 501-1000 | R$ 26–50</v>
      </c>
      <c r="AZ20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3" s="36"/>
    </row>
    <row r="2064" spans="1:54" x14ac:dyDescent="0.25">
      <c r="A2064" s="61">
        <v>2063</v>
      </c>
      <c r="B2064" s="37">
        <v>49912</v>
      </c>
      <c r="C2064" s="34">
        <v>0</v>
      </c>
      <c r="D2064" s="34">
        <v>1</v>
      </c>
      <c r="E2064" s="34">
        <v>5</v>
      </c>
      <c r="F2064" s="58" t="str">
        <f>IF('Base tratada'!$E2064&lt;=15,"0-15 dias",
IF('Base tratada'!$E2064&lt;=30, "16-30 dias",
IF('Base tratada'!$E2064&lt;=45, "31-45 dias",
IF('Base tratada'!$E2064&lt;=60, "46-60 dias",
IF('Base tratada'!$E2064&lt;=75, "61-75 dias", "76-99 dias")))))</f>
        <v>0-15 dias</v>
      </c>
      <c r="G2064" s="38">
        <v>71</v>
      </c>
      <c r="H2064" s="60" t="str">
        <f>IF('Base tratada'!$G2064&lt;=29,"24–29",
IF('Base tratada'!$G2064&lt;=39,"30–39",
IF('Base tratada'!$G2064&lt;=49,"40–49",
IF('Base tratada'!$G2064&lt;=59,"50–59",
IF('Base tratada'!$G2064&lt;=69,"60–69",
"70–80")))))</f>
        <v>70–80</v>
      </c>
      <c r="I2064" s="34">
        <v>2819</v>
      </c>
      <c r="J2064" s="58" t="str">
        <f>IF('Base tratada'!$K2064=1,"Divorciado",
IF('Base tratada'!$L2064=1,"Casado",
IF('Base tratada'!$M2064=1, "Solteiro",
IF('Base tratada'!$N2064=1,"Juntos",
"Viúvo"))))</f>
        <v>Juntos</v>
      </c>
      <c r="K2064" s="34">
        <v>0</v>
      </c>
      <c r="L2064" s="34">
        <v>0</v>
      </c>
      <c r="M2064" s="34">
        <v>0</v>
      </c>
      <c r="N2064" s="34">
        <v>1</v>
      </c>
      <c r="O2064" s="34">
        <v>0</v>
      </c>
      <c r="P2064" s="34">
        <v>0</v>
      </c>
      <c r="Q2064" s="34">
        <v>0</v>
      </c>
      <c r="R2064" s="34">
        <v>0</v>
      </c>
      <c r="S2064" s="34">
        <v>1</v>
      </c>
      <c r="T2064" s="34">
        <v>0</v>
      </c>
      <c r="U2064" s="35">
        <v>520</v>
      </c>
      <c r="V2064" s="35">
        <v>8</v>
      </c>
      <c r="W2064" s="35">
        <v>223</v>
      </c>
      <c r="X2064" s="35">
        <v>32</v>
      </c>
      <c r="Y2064" s="35">
        <v>49</v>
      </c>
      <c r="Z2064" s="35">
        <v>42</v>
      </c>
      <c r="AA2064" s="34">
        <v>4</v>
      </c>
      <c r="AB2064" s="34">
        <v>8</v>
      </c>
      <c r="AC2064" s="34">
        <v>10</v>
      </c>
      <c r="AD2064" s="34">
        <v>5</v>
      </c>
      <c r="AE2064" s="34">
        <v>7</v>
      </c>
      <c r="AF2064" s="58">
        <f>'Base tratada'!$AC2064+'Base tratada'!$AD2064+'Base tratada'!$AE2064</f>
        <v>22</v>
      </c>
      <c r="AG20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64" s="58" t="str">
        <f>IF('Base tratada'!$AC2064&gt;=MAX('Base tratada'!$AD2064,'Base tratada'!$AE2064),"Web",
IF('Base tratada'!$AD2064&gt;='Base tratada'!$AE2064,"Catalog",
"Store"))</f>
        <v>Web</v>
      </c>
      <c r="AI2064" s="59">
        <f>IF('Base tratada'!$AF2064=0,"0",'Base tratada'!$AK2064/'Base tratada'!$AF2064)</f>
        <v>37.81818181818182</v>
      </c>
      <c r="AJ2064" s="59" t="str">
        <f>IF('Base tratada'!$AI2064=0,"R$ 0",
IF('Base tratada'!$AI2064&lt;=25,"R$ 1–25",
IF('Base tratada'!$AI2064&lt;=50,"R$ 26–50",
"+R$ 50")))</f>
        <v>R$ 26–50</v>
      </c>
      <c r="AK2064" s="35">
        <v>832</v>
      </c>
      <c r="AL2064" s="58" t="str">
        <f>IF('Base tratada'!$AK2064&lt;=100,"R$ 0-100",
IF('Base tratada'!$AK2064&lt;=500,"R$ 101-500",
IF('Base tratada'!$AK2064&lt;=1000,"R$ 501-1000",
IF('Base tratada'!$AK2064&lt;=1500,"R$ 1001-1500",
"+R$ 1500"))))</f>
        <v>R$ 501-1000</v>
      </c>
      <c r="AM2064" s="34">
        <v>0</v>
      </c>
      <c r="AN2064" s="34">
        <v>0</v>
      </c>
      <c r="AO2064" s="34">
        <v>1</v>
      </c>
      <c r="AP2064" s="34">
        <v>0</v>
      </c>
      <c r="AQ2064" s="34">
        <v>0</v>
      </c>
      <c r="AR2064" s="34">
        <v>1</v>
      </c>
      <c r="AS2064" s="34">
        <v>0</v>
      </c>
      <c r="AT2064" s="34">
        <v>3</v>
      </c>
      <c r="AU2064" s="34">
        <v>11</v>
      </c>
      <c r="AV2064" s="52">
        <v>790</v>
      </c>
      <c r="AW2064" s="57">
        <v>1</v>
      </c>
      <c r="AX2064" s="58" t="str">
        <f>IF(Tabela3[[#This Row],[Response]]=1, "Aceitou", "Não aceitou")</f>
        <v>Aceitou</v>
      </c>
      <c r="AY2064" s="55" t="str">
        <f>Tabela3[[#This Row],[Faixa Recência]] &amp; " | " &amp; Tabela3[[#This Row],[Faixa Gasto]] &amp; " | " &amp; Tabela3[[#This Row],[Faixa ticket médio]]</f>
        <v>0-15 dias | R$ 501-1000 | R$ 26–50</v>
      </c>
      <c r="AZ20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4" s="36"/>
    </row>
    <row r="2065" spans="1:54" x14ac:dyDescent="0.25">
      <c r="A2065" s="61">
        <v>2064</v>
      </c>
      <c r="B2065" s="37">
        <v>48699</v>
      </c>
      <c r="C2065" s="34">
        <v>1</v>
      </c>
      <c r="D2065" s="34">
        <v>1</v>
      </c>
      <c r="E2065" s="34">
        <v>90</v>
      </c>
      <c r="F2065" s="58" t="str">
        <f>IF('Base tratada'!$E2065&lt;=15,"0-15 dias",
IF('Base tratada'!$E2065&lt;=30, "16-30 dias",
IF('Base tratada'!$E2065&lt;=45, "31-45 dias",
IF('Base tratada'!$E2065&lt;=60, "46-60 dias",
IF('Base tratada'!$E2065&lt;=75, "61-75 dias", "76-99 dias")))))</f>
        <v>76-99 dias</v>
      </c>
      <c r="G2065" s="38">
        <v>70</v>
      </c>
      <c r="H2065" s="60" t="str">
        <f>IF('Base tratada'!$G2065&lt;=29,"24–29",
IF('Base tratada'!$G2065&lt;=39,"30–39",
IF('Base tratada'!$G2065&lt;=49,"40–49",
IF('Base tratada'!$G2065&lt;=59,"50–59",
IF('Base tratada'!$G2065&lt;=69,"60–69",
"70–80")))))</f>
        <v>70–80</v>
      </c>
      <c r="I2065" s="34">
        <v>2563</v>
      </c>
      <c r="J2065" s="58" t="str">
        <f>IF('Base tratada'!$K2065=1,"Divorciado",
IF('Base tratada'!$L2065=1,"Casado",
IF('Base tratada'!$M2065=1, "Solteiro",
IF('Base tratada'!$N2065=1,"Juntos",
"Viúvo"))))</f>
        <v>Casado</v>
      </c>
      <c r="K2065" s="34">
        <v>0</v>
      </c>
      <c r="L2065" s="34">
        <v>1</v>
      </c>
      <c r="M2065" s="34">
        <v>0</v>
      </c>
      <c r="N2065" s="34">
        <v>0</v>
      </c>
      <c r="O2065" s="34">
        <v>0</v>
      </c>
      <c r="P2065" s="34">
        <v>0</v>
      </c>
      <c r="Q2065" s="34">
        <v>0</v>
      </c>
      <c r="R2065" s="34">
        <v>0</v>
      </c>
      <c r="S2065" s="34">
        <v>0</v>
      </c>
      <c r="T2065" s="34">
        <v>1</v>
      </c>
      <c r="U2065" s="35">
        <v>26</v>
      </c>
      <c r="V2065" s="35">
        <v>1</v>
      </c>
      <c r="W2065" s="35">
        <v>10</v>
      </c>
      <c r="X2065" s="35">
        <v>2</v>
      </c>
      <c r="Y2065" s="35">
        <v>0</v>
      </c>
      <c r="Z2065" s="35">
        <v>1</v>
      </c>
      <c r="AA2065" s="34">
        <v>1</v>
      </c>
      <c r="AB2065" s="34">
        <v>5</v>
      </c>
      <c r="AC2065" s="34">
        <v>1</v>
      </c>
      <c r="AD2065" s="34">
        <v>0</v>
      </c>
      <c r="AE2065" s="34">
        <v>3</v>
      </c>
      <c r="AF2065" s="58">
        <f>'Base tratada'!$AC2065+'Base tratada'!$AD2065+'Base tratada'!$AE2065</f>
        <v>4</v>
      </c>
      <c r="AG20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65" s="58" t="str">
        <f>IF('Base tratada'!$AC2065&gt;=MAX('Base tratada'!$AD2065,'Base tratada'!$AE2065),"Web",
IF('Base tratada'!$AD2065&gt;='Base tratada'!$AE2065,"Catalog",
"Store"))</f>
        <v>Store</v>
      </c>
      <c r="AI2065" s="59">
        <f>IF('Base tratada'!$AF2065=0,"0",'Base tratada'!$AK2065/'Base tratada'!$AF2065)</f>
        <v>9.75</v>
      </c>
      <c r="AJ2065" s="59" t="str">
        <f>IF('Base tratada'!$AI2065=0,"R$ 0",
IF('Base tratada'!$AI2065&lt;=25,"R$ 1–25",
IF('Base tratada'!$AI2065&lt;=50,"R$ 26–50",
"+R$ 50")))</f>
        <v>R$ 1–25</v>
      </c>
      <c r="AK2065" s="35">
        <v>39</v>
      </c>
      <c r="AL2065" s="58" t="str">
        <f>IF('Base tratada'!$AK2065&lt;=100,"R$ 0-100",
IF('Base tratada'!$AK2065&lt;=500,"R$ 101-500",
IF('Base tratada'!$AK2065&lt;=1000,"R$ 501-1000",
IF('Base tratada'!$AK2065&lt;=1500,"R$ 1001-1500",
"+R$ 1500"))))</f>
        <v>R$ 0-100</v>
      </c>
      <c r="AM2065" s="34">
        <v>0</v>
      </c>
      <c r="AN2065" s="34">
        <v>0</v>
      </c>
      <c r="AO2065" s="34">
        <v>0</v>
      </c>
      <c r="AP2065" s="34">
        <v>0</v>
      </c>
      <c r="AQ2065" s="34">
        <v>0</v>
      </c>
      <c r="AR2065" s="34">
        <v>0</v>
      </c>
      <c r="AS2065" s="34">
        <v>0</v>
      </c>
      <c r="AT2065" s="34">
        <v>3</v>
      </c>
      <c r="AU2065" s="34">
        <v>11</v>
      </c>
      <c r="AV2065" s="52">
        <v>38</v>
      </c>
      <c r="AW2065" s="57">
        <v>0</v>
      </c>
      <c r="AX2065" s="58" t="str">
        <f>IF(Tabela3[[#This Row],[Response]]=1, "Aceitou", "Não aceitou")</f>
        <v>Não aceitou</v>
      </c>
      <c r="AY2065" s="55" t="str">
        <f>Tabela3[[#This Row],[Faixa Recência]] &amp; " | " &amp; Tabela3[[#This Row],[Faixa Gasto]] &amp; " | " &amp; Tabela3[[#This Row],[Faixa ticket médio]]</f>
        <v>76-99 dias | R$ 0-100 | R$ 1–25</v>
      </c>
      <c r="AZ20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5" s="36"/>
    </row>
    <row r="2066" spans="1:54" x14ac:dyDescent="0.25">
      <c r="A2066" s="61">
        <v>2065</v>
      </c>
      <c r="B2066" s="37">
        <v>80144</v>
      </c>
      <c r="C2066" s="34">
        <v>0</v>
      </c>
      <c r="D2066" s="34">
        <v>0</v>
      </c>
      <c r="E2066" s="34">
        <v>47</v>
      </c>
      <c r="F2066" s="58" t="str">
        <f>IF('Base tratada'!$E2066&lt;=15,"0-15 dias",
IF('Base tratada'!$E2066&lt;=30, "16-30 dias",
IF('Base tratada'!$E2066&lt;=45, "31-45 dias",
IF('Base tratada'!$E2066&lt;=60, "46-60 dias",
IF('Base tratada'!$E2066&lt;=75, "61-75 dias", "76-99 dias")))))</f>
        <v>46-60 dias</v>
      </c>
      <c r="G2066" s="38">
        <v>45</v>
      </c>
      <c r="H2066" s="60" t="str">
        <f>IF('Base tratada'!$G2066&lt;=29,"24–29",
IF('Base tratada'!$G2066&lt;=39,"30–39",
IF('Base tratada'!$G2066&lt;=49,"40–49",
IF('Base tratada'!$G2066&lt;=59,"50–59",
IF('Base tratada'!$G2066&lt;=69,"60–69",
"70–80")))))</f>
        <v>40–49</v>
      </c>
      <c r="I2066" s="34">
        <v>2431</v>
      </c>
      <c r="J2066" s="58" t="str">
        <f>IF('Base tratada'!$K2066=1,"Divorciado",
IF('Base tratada'!$L2066=1,"Casado",
IF('Base tratada'!$M2066=1, "Solteiro",
IF('Base tratada'!$N2066=1,"Juntos",
"Viúvo"))))</f>
        <v>Juntos</v>
      </c>
      <c r="K2066" s="34">
        <v>0</v>
      </c>
      <c r="L2066" s="34">
        <v>0</v>
      </c>
      <c r="M2066" s="34">
        <v>0</v>
      </c>
      <c r="N2066" s="34">
        <v>1</v>
      </c>
      <c r="O2066" s="34">
        <v>0</v>
      </c>
      <c r="P2066" s="34">
        <v>0</v>
      </c>
      <c r="Q2066" s="34">
        <v>0</v>
      </c>
      <c r="R2066" s="34">
        <v>1</v>
      </c>
      <c r="S2066" s="34">
        <v>0</v>
      </c>
      <c r="T2066" s="34">
        <v>0</v>
      </c>
      <c r="U2066" s="35">
        <v>240</v>
      </c>
      <c r="V2066" s="35">
        <v>132</v>
      </c>
      <c r="W2066" s="35">
        <v>445</v>
      </c>
      <c r="X2066" s="35">
        <v>250</v>
      </c>
      <c r="Y2066" s="35">
        <v>192</v>
      </c>
      <c r="Z2066" s="35">
        <v>108</v>
      </c>
      <c r="AA2066" s="34">
        <v>1</v>
      </c>
      <c r="AB2066" s="34">
        <v>1</v>
      </c>
      <c r="AC2066" s="34">
        <v>3</v>
      </c>
      <c r="AD2066" s="34">
        <v>7</v>
      </c>
      <c r="AE2066" s="34">
        <v>8</v>
      </c>
      <c r="AF2066" s="58">
        <f>'Base tratada'!$AC2066+'Base tratada'!$AD2066+'Base tratada'!$AE2066</f>
        <v>18</v>
      </c>
      <c r="AG20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66" s="58" t="str">
        <f>IF('Base tratada'!$AC2066&gt;=MAX('Base tratada'!$AD2066,'Base tratada'!$AE2066),"Web",
IF('Base tratada'!$AD2066&gt;='Base tratada'!$AE2066,"Catalog",
"Store"))</f>
        <v>Store</v>
      </c>
      <c r="AI2066" s="59">
        <f>IF('Base tratada'!$AF2066=0,"0",'Base tratada'!$AK2066/'Base tratada'!$AF2066)</f>
        <v>69.944444444444443</v>
      </c>
      <c r="AJ2066" s="59" t="str">
        <f>IF('Base tratada'!$AI2066=0,"R$ 0",
IF('Base tratada'!$AI2066&lt;=25,"R$ 1–25",
IF('Base tratada'!$AI2066&lt;=50,"R$ 26–50",
"+R$ 50")))</f>
        <v>+R$ 50</v>
      </c>
      <c r="AK2066" s="35">
        <v>1259</v>
      </c>
      <c r="AL2066" s="58" t="str">
        <f>IF('Base tratada'!$AK2066&lt;=100,"R$ 0-100",
IF('Base tratada'!$AK2066&lt;=500,"R$ 101-500",
IF('Base tratada'!$AK2066&lt;=1000,"R$ 501-1000",
IF('Base tratada'!$AK2066&lt;=1500,"R$ 1001-1500",
"+R$ 1500"))))</f>
        <v>R$ 1001-1500</v>
      </c>
      <c r="AM2066" s="34">
        <v>0</v>
      </c>
      <c r="AN2066" s="34">
        <v>0</v>
      </c>
      <c r="AO2066" s="34">
        <v>0</v>
      </c>
      <c r="AP2066" s="34">
        <v>0</v>
      </c>
      <c r="AQ2066" s="34">
        <v>0</v>
      </c>
      <c r="AR2066" s="34">
        <v>0</v>
      </c>
      <c r="AS2066" s="34">
        <v>0</v>
      </c>
      <c r="AT2066" s="34">
        <v>3</v>
      </c>
      <c r="AU2066" s="34">
        <v>11</v>
      </c>
      <c r="AV2066" s="52">
        <v>1151</v>
      </c>
      <c r="AW2066" s="57">
        <v>0</v>
      </c>
      <c r="AX2066" s="58" t="str">
        <f>IF(Tabela3[[#This Row],[Response]]=1, "Aceitou", "Não aceitou")</f>
        <v>Não aceitou</v>
      </c>
      <c r="AY2066" s="55" t="str">
        <f>Tabela3[[#This Row],[Faixa Recência]] &amp; " | " &amp; Tabela3[[#This Row],[Faixa Gasto]] &amp; " | " &amp; Tabela3[[#This Row],[Faixa ticket médio]]</f>
        <v>46-60 dias | R$ 1001-1500 | +R$ 50</v>
      </c>
      <c r="AZ20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6" s="36"/>
    </row>
    <row r="2067" spans="1:54" x14ac:dyDescent="0.25">
      <c r="A2067" s="61">
        <v>2066</v>
      </c>
      <c r="B2067" s="37">
        <v>54252</v>
      </c>
      <c r="C2067" s="34">
        <v>1</v>
      </c>
      <c r="D2067" s="34">
        <v>1</v>
      </c>
      <c r="E2067" s="34">
        <v>25</v>
      </c>
      <c r="F2067" s="58" t="str">
        <f>IF('Base tratada'!$E2067&lt;=15,"0-15 dias",
IF('Base tratada'!$E2067&lt;=30, "16-30 dias",
IF('Base tratada'!$E2067&lt;=45, "31-45 dias",
IF('Base tratada'!$E2067&lt;=60, "46-60 dias",
IF('Base tratada'!$E2067&lt;=75, "61-75 dias", "76-99 dias")))))</f>
        <v>16-30 dias</v>
      </c>
      <c r="G2067" s="38">
        <v>64</v>
      </c>
      <c r="H2067" s="60" t="str">
        <f>IF('Base tratada'!$G2067&lt;=29,"24–29",
IF('Base tratada'!$G2067&lt;=39,"30–39",
IF('Base tratada'!$G2067&lt;=49,"40–49",
IF('Base tratada'!$G2067&lt;=59,"50–59",
IF('Base tratada'!$G2067&lt;=69,"60–69",
"70–80")))))</f>
        <v>60–69</v>
      </c>
      <c r="I2067" s="34">
        <v>2556</v>
      </c>
      <c r="J2067" s="58" t="str">
        <f>IF('Base tratada'!$K2067=1,"Divorciado",
IF('Base tratada'!$L2067=1,"Casado",
IF('Base tratada'!$M2067=1, "Solteiro",
IF('Base tratada'!$N2067=1,"Juntos",
"Viúvo"))))</f>
        <v>Solteiro</v>
      </c>
      <c r="K2067" s="34">
        <v>0</v>
      </c>
      <c r="L2067" s="34">
        <v>0</v>
      </c>
      <c r="M2067" s="34">
        <v>1</v>
      </c>
      <c r="N2067" s="34">
        <v>0</v>
      </c>
      <c r="O2067" s="34">
        <v>0</v>
      </c>
      <c r="P2067" s="34">
        <v>0</v>
      </c>
      <c r="Q2067" s="34">
        <v>0</v>
      </c>
      <c r="R2067" s="34">
        <v>1</v>
      </c>
      <c r="S2067" s="34">
        <v>0</v>
      </c>
      <c r="T2067" s="34">
        <v>0</v>
      </c>
      <c r="U2067" s="35">
        <v>178</v>
      </c>
      <c r="V2067" s="35">
        <v>4</v>
      </c>
      <c r="W2067" s="35">
        <v>26</v>
      </c>
      <c r="X2067" s="35">
        <v>8</v>
      </c>
      <c r="Y2067" s="35">
        <v>4</v>
      </c>
      <c r="Z2067" s="35">
        <v>44</v>
      </c>
      <c r="AA2067" s="34">
        <v>5</v>
      </c>
      <c r="AB2067" s="34">
        <v>6</v>
      </c>
      <c r="AC2067" s="34">
        <v>4</v>
      </c>
      <c r="AD2067" s="34">
        <v>1</v>
      </c>
      <c r="AE2067" s="34">
        <v>5</v>
      </c>
      <c r="AF2067" s="58">
        <f>'Base tratada'!$AC2067+'Base tratada'!$AD2067+'Base tratada'!$AE2067</f>
        <v>10</v>
      </c>
      <c r="AG20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67" s="58" t="str">
        <f>IF('Base tratada'!$AC2067&gt;=MAX('Base tratada'!$AD2067,'Base tratada'!$AE2067),"Web",
IF('Base tratada'!$AD2067&gt;='Base tratada'!$AE2067,"Catalog",
"Store"))</f>
        <v>Store</v>
      </c>
      <c r="AI2067" s="59">
        <f>IF('Base tratada'!$AF2067=0,"0",'Base tratada'!$AK2067/'Base tratada'!$AF2067)</f>
        <v>22</v>
      </c>
      <c r="AJ2067" s="59" t="str">
        <f>IF('Base tratada'!$AI2067=0,"R$ 0",
IF('Base tratada'!$AI2067&lt;=25,"R$ 1–25",
IF('Base tratada'!$AI2067&lt;=50,"R$ 26–50",
"+R$ 50")))</f>
        <v>R$ 1–25</v>
      </c>
      <c r="AK2067" s="35">
        <v>220</v>
      </c>
      <c r="AL2067" s="58" t="str">
        <f>IF('Base tratada'!$AK2067&lt;=100,"R$ 0-100",
IF('Base tratada'!$AK2067&lt;=500,"R$ 101-500",
IF('Base tratada'!$AK2067&lt;=1000,"R$ 501-1000",
IF('Base tratada'!$AK2067&lt;=1500,"R$ 1001-1500",
"+R$ 1500"))))</f>
        <v>R$ 101-500</v>
      </c>
      <c r="AM2067" s="34">
        <v>0</v>
      </c>
      <c r="AN2067" s="34">
        <v>0</v>
      </c>
      <c r="AO2067" s="34">
        <v>0</v>
      </c>
      <c r="AP2067" s="34">
        <v>0</v>
      </c>
      <c r="AQ2067" s="34">
        <v>0</v>
      </c>
      <c r="AR2067" s="34">
        <v>0</v>
      </c>
      <c r="AS2067" s="34">
        <v>0</v>
      </c>
      <c r="AT2067" s="34">
        <v>3</v>
      </c>
      <c r="AU2067" s="34">
        <v>11</v>
      </c>
      <c r="AV2067" s="52">
        <v>176</v>
      </c>
      <c r="AW2067" s="57">
        <v>0</v>
      </c>
      <c r="AX2067" s="58" t="str">
        <f>IF(Tabela3[[#This Row],[Response]]=1, "Aceitou", "Não aceitou")</f>
        <v>Não aceitou</v>
      </c>
      <c r="AY2067" s="55" t="str">
        <f>Tabela3[[#This Row],[Faixa Recência]] &amp; " | " &amp; Tabela3[[#This Row],[Faixa Gasto]] &amp; " | " &amp; Tabela3[[#This Row],[Faixa ticket médio]]</f>
        <v>16-30 dias | R$ 101-500 | R$ 1–25</v>
      </c>
      <c r="AZ20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7" s="36"/>
    </row>
    <row r="2068" spans="1:54" x14ac:dyDescent="0.25">
      <c r="A2068" s="61">
        <v>2067</v>
      </c>
      <c r="B2068" s="37">
        <v>81929</v>
      </c>
      <c r="C2068" s="34">
        <v>1</v>
      </c>
      <c r="D2068" s="34">
        <v>0</v>
      </c>
      <c r="E2068" s="34">
        <v>60</v>
      </c>
      <c r="F2068" s="58" t="str">
        <f>IF('Base tratada'!$E2068&lt;=15,"0-15 dias",
IF('Base tratada'!$E2068&lt;=30, "16-30 dias",
IF('Base tratada'!$E2068&lt;=45, "31-45 dias",
IF('Base tratada'!$E2068&lt;=60, "46-60 dias",
IF('Base tratada'!$E2068&lt;=75, "61-75 dias", "76-99 dias")))))</f>
        <v>46-60 dias</v>
      </c>
      <c r="G2068" s="38">
        <v>44</v>
      </c>
      <c r="H2068" s="60" t="str">
        <f>IF('Base tratada'!$G2068&lt;=29,"24–29",
IF('Base tratada'!$G2068&lt;=39,"30–39",
IF('Base tratada'!$G2068&lt;=49,"40–49",
IF('Base tratada'!$G2068&lt;=59,"50–59",
IF('Base tratada'!$G2068&lt;=69,"60–69",
"70–80")))))</f>
        <v>40–49</v>
      </c>
      <c r="I2068" s="34">
        <v>2797</v>
      </c>
      <c r="J2068" s="58" t="str">
        <f>IF('Base tratada'!$K2068=1,"Divorciado",
IF('Base tratada'!$L2068=1,"Casado",
IF('Base tratada'!$M2068=1, "Solteiro",
IF('Base tratada'!$N2068=1,"Juntos",
"Viúvo"))))</f>
        <v>Casado</v>
      </c>
      <c r="K2068" s="34">
        <v>0</v>
      </c>
      <c r="L2068" s="34">
        <v>1</v>
      </c>
      <c r="M2068" s="34">
        <v>0</v>
      </c>
      <c r="N2068" s="34">
        <v>0</v>
      </c>
      <c r="O2068" s="34">
        <v>0</v>
      </c>
      <c r="P2068" s="34">
        <v>0</v>
      </c>
      <c r="Q2068" s="34">
        <v>0</v>
      </c>
      <c r="R2068" s="34">
        <v>0</v>
      </c>
      <c r="S2068" s="34">
        <v>1</v>
      </c>
      <c r="T2068" s="34">
        <v>0</v>
      </c>
      <c r="U2068" s="35">
        <v>1486</v>
      </c>
      <c r="V2068" s="35">
        <v>55</v>
      </c>
      <c r="W2068" s="35">
        <v>278</v>
      </c>
      <c r="X2068" s="35">
        <v>49</v>
      </c>
      <c r="Y2068" s="35">
        <v>0</v>
      </c>
      <c r="Z2068" s="35">
        <v>185</v>
      </c>
      <c r="AA2068" s="34">
        <v>2</v>
      </c>
      <c r="AB2068" s="34">
        <v>6</v>
      </c>
      <c r="AC2068" s="34">
        <v>4</v>
      </c>
      <c r="AD2068" s="34">
        <v>4</v>
      </c>
      <c r="AE2068" s="34">
        <v>10</v>
      </c>
      <c r="AF2068" s="58">
        <f>'Base tratada'!$AC2068+'Base tratada'!$AD2068+'Base tratada'!$AE2068</f>
        <v>18</v>
      </c>
      <c r="AG20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68" s="58" t="str">
        <f>IF('Base tratada'!$AC2068&gt;=MAX('Base tratada'!$AD2068,'Base tratada'!$AE2068),"Web",
IF('Base tratada'!$AD2068&gt;='Base tratada'!$AE2068,"Catalog",
"Store"))</f>
        <v>Store</v>
      </c>
      <c r="AI2068" s="59">
        <f>IF('Base tratada'!$AF2068=0,"0",'Base tratada'!$AK2068/'Base tratada'!$AF2068)</f>
        <v>103.77777777777777</v>
      </c>
      <c r="AJ2068" s="59" t="str">
        <f>IF('Base tratada'!$AI2068=0,"R$ 0",
IF('Base tratada'!$AI2068&lt;=25,"R$ 1–25",
IF('Base tratada'!$AI2068&lt;=50,"R$ 26–50",
"+R$ 50")))</f>
        <v>+R$ 50</v>
      </c>
      <c r="AK2068" s="35">
        <v>1868</v>
      </c>
      <c r="AL2068" s="58" t="str">
        <f>IF('Base tratada'!$AK2068&lt;=100,"R$ 0-100",
IF('Base tratada'!$AK2068&lt;=500,"R$ 101-500",
IF('Base tratada'!$AK2068&lt;=1000,"R$ 501-1000",
IF('Base tratada'!$AK2068&lt;=1500,"R$ 1001-1500",
"+R$ 1500"))))</f>
        <v>+R$ 1500</v>
      </c>
      <c r="AM2068" s="34">
        <v>0</v>
      </c>
      <c r="AN2068" s="34">
        <v>0</v>
      </c>
      <c r="AO2068" s="34">
        <v>1</v>
      </c>
      <c r="AP2068" s="34">
        <v>0</v>
      </c>
      <c r="AQ2068" s="34">
        <v>1</v>
      </c>
      <c r="AR2068" s="34">
        <v>2</v>
      </c>
      <c r="AS2068" s="34">
        <v>0</v>
      </c>
      <c r="AT2068" s="34">
        <v>3</v>
      </c>
      <c r="AU2068" s="34">
        <v>11</v>
      </c>
      <c r="AV2068" s="52">
        <v>1683</v>
      </c>
      <c r="AW2068" s="57">
        <v>1</v>
      </c>
      <c r="AX2068" s="58" t="str">
        <f>IF(Tabela3[[#This Row],[Response]]=1, "Aceitou", "Não aceitou")</f>
        <v>Aceitou</v>
      </c>
      <c r="AY2068" s="55" t="str">
        <f>Tabela3[[#This Row],[Faixa Recência]] &amp; " | " &amp; Tabela3[[#This Row],[Faixa Gasto]] &amp; " | " &amp; Tabela3[[#This Row],[Faixa ticket médio]]</f>
        <v>46-60 dias | +R$ 1500 | +R$ 50</v>
      </c>
      <c r="AZ20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8" s="36"/>
    </row>
    <row r="2069" spans="1:54" x14ac:dyDescent="0.25">
      <c r="A2069" s="61">
        <v>2068</v>
      </c>
      <c r="B2069" s="37">
        <v>76068</v>
      </c>
      <c r="C2069" s="34">
        <v>0</v>
      </c>
      <c r="D2069" s="34">
        <v>1</v>
      </c>
      <c r="E2069" s="34">
        <v>67</v>
      </c>
      <c r="F2069" s="58" t="str">
        <f>IF('Base tratada'!$E2069&lt;=15,"0-15 dias",
IF('Base tratada'!$E2069&lt;=30, "16-30 dias",
IF('Base tratada'!$E2069&lt;=45, "31-45 dias",
IF('Base tratada'!$E2069&lt;=60, "46-60 dias",
IF('Base tratada'!$E2069&lt;=75, "61-75 dias", "76-99 dias")))))</f>
        <v>61-75 dias</v>
      </c>
      <c r="G2069" s="38">
        <v>45</v>
      </c>
      <c r="H2069" s="60" t="str">
        <f>IF('Base tratada'!$G2069&lt;=29,"24–29",
IF('Base tratada'!$G2069&lt;=39,"30–39",
IF('Base tratada'!$G2069&lt;=49,"40–49",
IF('Base tratada'!$G2069&lt;=59,"50–59",
IF('Base tratada'!$G2069&lt;=69,"60–69",
"70–80")))))</f>
        <v>40–49</v>
      </c>
      <c r="I2069" s="34">
        <v>2736</v>
      </c>
      <c r="J2069" s="58" t="str">
        <f>IF('Base tratada'!$K2069=1,"Divorciado",
IF('Base tratada'!$L2069=1,"Casado",
IF('Base tratada'!$M2069=1, "Solteiro",
IF('Base tratada'!$N2069=1,"Juntos",
"Viúvo"))))</f>
        <v>Casado</v>
      </c>
      <c r="K2069" s="34">
        <v>0</v>
      </c>
      <c r="L2069" s="34">
        <v>1</v>
      </c>
      <c r="M2069" s="34">
        <v>0</v>
      </c>
      <c r="N2069" s="34">
        <v>0</v>
      </c>
      <c r="O2069" s="34">
        <v>0</v>
      </c>
      <c r="P2069" s="34">
        <v>0</v>
      </c>
      <c r="Q2069" s="34">
        <v>0</v>
      </c>
      <c r="R2069" s="34">
        <v>1</v>
      </c>
      <c r="S2069" s="34">
        <v>0</v>
      </c>
      <c r="T2069" s="34">
        <v>0</v>
      </c>
      <c r="U2069" s="35">
        <v>1115</v>
      </c>
      <c r="V2069" s="35">
        <v>12</v>
      </c>
      <c r="W2069" s="35">
        <v>128</v>
      </c>
      <c r="X2069" s="35">
        <v>33</v>
      </c>
      <c r="Y2069" s="35">
        <v>12</v>
      </c>
      <c r="Z2069" s="35">
        <v>76</v>
      </c>
      <c r="AA2069" s="34">
        <v>1</v>
      </c>
      <c r="AB2069" s="34">
        <v>6</v>
      </c>
      <c r="AC2069" s="34">
        <v>2</v>
      </c>
      <c r="AD2069" s="34">
        <v>3</v>
      </c>
      <c r="AE2069" s="34">
        <v>4</v>
      </c>
      <c r="AF2069" s="58">
        <f>'Base tratada'!$AC2069+'Base tratada'!$AD2069+'Base tratada'!$AE2069</f>
        <v>9</v>
      </c>
      <c r="AG20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69" s="58" t="str">
        <f>IF('Base tratada'!$AC2069&gt;=MAX('Base tratada'!$AD2069,'Base tratada'!$AE2069),"Web",
IF('Base tratada'!$AD2069&gt;='Base tratada'!$AE2069,"Catalog",
"Store"))</f>
        <v>Store</v>
      </c>
      <c r="AI2069" s="59">
        <f>IF('Base tratada'!$AF2069=0,"0",'Base tratada'!$AK2069/'Base tratada'!$AF2069)</f>
        <v>144.44444444444446</v>
      </c>
      <c r="AJ2069" s="59" t="str">
        <f>IF('Base tratada'!$AI2069=0,"R$ 0",
IF('Base tratada'!$AI2069&lt;=25,"R$ 1–25",
IF('Base tratada'!$AI2069&lt;=50,"R$ 26–50",
"+R$ 50")))</f>
        <v>+R$ 50</v>
      </c>
      <c r="AK2069" s="35">
        <v>1300</v>
      </c>
      <c r="AL2069" s="58" t="str">
        <f>IF('Base tratada'!$AK2069&lt;=100,"R$ 0-100",
IF('Base tratada'!$AK2069&lt;=500,"R$ 101-500",
IF('Base tratada'!$AK2069&lt;=1000,"R$ 501-1000",
IF('Base tratada'!$AK2069&lt;=1500,"R$ 1001-1500",
"+R$ 1500"))))</f>
        <v>R$ 1001-1500</v>
      </c>
      <c r="AM2069" s="34">
        <v>0</v>
      </c>
      <c r="AN2069" s="34">
        <v>1</v>
      </c>
      <c r="AO2069" s="34">
        <v>0</v>
      </c>
      <c r="AP2069" s="34">
        <v>1</v>
      </c>
      <c r="AQ2069" s="34">
        <v>0</v>
      </c>
      <c r="AR2069" s="34">
        <v>2</v>
      </c>
      <c r="AS2069" s="34">
        <v>0</v>
      </c>
      <c r="AT2069" s="34">
        <v>3</v>
      </c>
      <c r="AU2069" s="34">
        <v>11</v>
      </c>
      <c r="AV2069" s="52">
        <v>1224</v>
      </c>
      <c r="AW2069" s="57">
        <v>0</v>
      </c>
      <c r="AX2069" s="58" t="str">
        <f>IF(Tabela3[[#This Row],[Response]]=1, "Aceitou", "Não aceitou")</f>
        <v>Não aceitou</v>
      </c>
      <c r="AY2069" s="55" t="str">
        <f>Tabela3[[#This Row],[Faixa Recência]] &amp; " | " &amp; Tabela3[[#This Row],[Faixa Gasto]] &amp; " | " &amp; Tabela3[[#This Row],[Faixa ticket médio]]</f>
        <v>61-75 dias | R$ 1001-1500 | +R$ 50</v>
      </c>
      <c r="AZ20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69" s="36"/>
    </row>
    <row r="2070" spans="1:54" x14ac:dyDescent="0.25">
      <c r="A2070" s="61">
        <v>2069</v>
      </c>
      <c r="B2070" s="37">
        <v>53204</v>
      </c>
      <c r="C2070" s="34">
        <v>1</v>
      </c>
      <c r="D2070" s="34">
        <v>1</v>
      </c>
      <c r="E2070" s="34">
        <v>40</v>
      </c>
      <c r="F2070" s="58" t="str">
        <f>IF('Base tratada'!$E2070&lt;=15,"0-15 dias",
IF('Base tratada'!$E2070&lt;=30, "16-30 dias",
IF('Base tratada'!$E2070&lt;=45, "31-45 dias",
IF('Base tratada'!$E2070&lt;=60, "46-60 dias",
IF('Base tratada'!$E2070&lt;=75, "61-75 dias", "76-99 dias")))))</f>
        <v>31-45 dias</v>
      </c>
      <c r="G2070" s="38">
        <v>44</v>
      </c>
      <c r="H2070" s="60" t="str">
        <f>IF('Base tratada'!$G2070&lt;=29,"24–29",
IF('Base tratada'!$G2070&lt;=39,"30–39",
IF('Base tratada'!$G2070&lt;=49,"40–49",
IF('Base tratada'!$G2070&lt;=59,"50–59",
IF('Base tratada'!$G2070&lt;=69,"60–69",
"70–80")))))</f>
        <v>40–49</v>
      </c>
      <c r="I2070" s="34">
        <v>2260</v>
      </c>
      <c r="J2070" s="58" t="str">
        <f>IF('Base tratada'!$K2070=1,"Divorciado",
IF('Base tratada'!$L2070=1,"Casado",
IF('Base tratada'!$M2070=1, "Solteiro",
IF('Base tratada'!$N2070=1,"Juntos",
"Viúvo"))))</f>
        <v>Casado</v>
      </c>
      <c r="K2070" s="34">
        <v>0</v>
      </c>
      <c r="L2070" s="34">
        <v>1</v>
      </c>
      <c r="M2070" s="34">
        <v>0</v>
      </c>
      <c r="N2070" s="34">
        <v>0</v>
      </c>
      <c r="O2070" s="34">
        <v>0</v>
      </c>
      <c r="P2070" s="34">
        <v>0</v>
      </c>
      <c r="Q2070" s="34">
        <v>0</v>
      </c>
      <c r="R2070" s="34">
        <v>0</v>
      </c>
      <c r="S2070" s="34">
        <v>1</v>
      </c>
      <c r="T2070" s="34">
        <v>0</v>
      </c>
      <c r="U2070" s="35">
        <v>29</v>
      </c>
      <c r="V2070" s="35">
        <v>0</v>
      </c>
      <c r="W2070" s="35">
        <v>8</v>
      </c>
      <c r="X2070" s="35">
        <v>2</v>
      </c>
      <c r="Y2070" s="35">
        <v>0</v>
      </c>
      <c r="Z2070" s="35">
        <v>6</v>
      </c>
      <c r="AA2070" s="34">
        <v>1</v>
      </c>
      <c r="AB2070" s="34">
        <v>4</v>
      </c>
      <c r="AC2070" s="34">
        <v>1</v>
      </c>
      <c r="AD2070" s="34">
        <v>0</v>
      </c>
      <c r="AE2070" s="34">
        <v>3</v>
      </c>
      <c r="AF2070" s="58">
        <f>'Base tratada'!$AC2070+'Base tratada'!$AD2070+'Base tratada'!$AE2070</f>
        <v>4</v>
      </c>
      <c r="AG20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70" s="58" t="str">
        <f>IF('Base tratada'!$AC2070&gt;=MAX('Base tratada'!$AD2070,'Base tratada'!$AE2070),"Web",
IF('Base tratada'!$AD2070&gt;='Base tratada'!$AE2070,"Catalog",
"Store"))</f>
        <v>Store</v>
      </c>
      <c r="AI2070" s="59">
        <f>IF('Base tratada'!$AF2070=0,"0",'Base tratada'!$AK2070/'Base tratada'!$AF2070)</f>
        <v>9.75</v>
      </c>
      <c r="AJ2070" s="59" t="str">
        <f>IF('Base tratada'!$AI2070=0,"R$ 0",
IF('Base tratada'!$AI2070&lt;=25,"R$ 1–25",
IF('Base tratada'!$AI2070&lt;=50,"R$ 26–50",
"+R$ 50")))</f>
        <v>R$ 1–25</v>
      </c>
      <c r="AK2070" s="35">
        <v>39</v>
      </c>
      <c r="AL2070" s="58" t="str">
        <f>IF('Base tratada'!$AK2070&lt;=100,"R$ 0-100",
IF('Base tratada'!$AK2070&lt;=500,"R$ 101-500",
IF('Base tratada'!$AK2070&lt;=1000,"R$ 501-1000",
IF('Base tratada'!$AK2070&lt;=1500,"R$ 1001-1500",
"+R$ 1500"))))</f>
        <v>R$ 0-100</v>
      </c>
      <c r="AM2070" s="34">
        <v>0</v>
      </c>
      <c r="AN2070" s="34">
        <v>0</v>
      </c>
      <c r="AO2070" s="34">
        <v>0</v>
      </c>
      <c r="AP2070" s="34">
        <v>0</v>
      </c>
      <c r="AQ2070" s="34">
        <v>0</v>
      </c>
      <c r="AR2070" s="34">
        <v>0</v>
      </c>
      <c r="AS2070" s="34">
        <v>0</v>
      </c>
      <c r="AT2070" s="34">
        <v>3</v>
      </c>
      <c r="AU2070" s="34">
        <v>11</v>
      </c>
      <c r="AV2070" s="52">
        <v>33</v>
      </c>
      <c r="AW2070" s="57">
        <v>0</v>
      </c>
      <c r="AX2070" s="58" t="str">
        <f>IF(Tabela3[[#This Row],[Response]]=1, "Aceitou", "Não aceitou")</f>
        <v>Não aceitou</v>
      </c>
      <c r="AY2070" s="55" t="str">
        <f>Tabela3[[#This Row],[Faixa Recência]] &amp; " | " &amp; Tabela3[[#This Row],[Faixa Gasto]] &amp; " | " &amp; Tabela3[[#This Row],[Faixa ticket médio]]</f>
        <v>31-45 dias | R$ 0-100 | R$ 1–25</v>
      </c>
      <c r="AZ20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0" s="36"/>
    </row>
    <row r="2071" spans="1:54" x14ac:dyDescent="0.25">
      <c r="A2071" s="61">
        <v>2070</v>
      </c>
      <c r="B2071" s="37">
        <v>67911</v>
      </c>
      <c r="C2071" s="34">
        <v>0</v>
      </c>
      <c r="D2071" s="34">
        <v>1</v>
      </c>
      <c r="E2071" s="34">
        <v>63</v>
      </c>
      <c r="F2071" s="58" t="str">
        <f>IF('Base tratada'!$E2071&lt;=15,"0-15 dias",
IF('Base tratada'!$E2071&lt;=30, "16-30 dias",
IF('Base tratada'!$E2071&lt;=45, "31-45 dias",
IF('Base tratada'!$E2071&lt;=60, "46-60 dias",
IF('Base tratada'!$E2071&lt;=75, "61-75 dias", "76-99 dias")))))</f>
        <v>61-75 dias</v>
      </c>
      <c r="G2071" s="38">
        <v>71</v>
      </c>
      <c r="H2071" s="60" t="str">
        <f>IF('Base tratada'!$G2071&lt;=29,"24–29",
IF('Base tratada'!$G2071&lt;=39,"30–39",
IF('Base tratada'!$G2071&lt;=49,"40–49",
IF('Base tratada'!$G2071&lt;=59,"50–59",
IF('Base tratada'!$G2071&lt;=69,"60–69",
"70–80")))))</f>
        <v>70–80</v>
      </c>
      <c r="I2071" s="34">
        <v>2197</v>
      </c>
      <c r="J2071" s="58" t="str">
        <f>IF('Base tratada'!$K2071=1,"Divorciado",
IF('Base tratada'!$L2071=1,"Casado",
IF('Base tratada'!$M2071=1, "Solteiro",
IF('Base tratada'!$N2071=1,"Juntos",
"Viúvo"))))</f>
        <v>Juntos</v>
      </c>
      <c r="K2071" s="34">
        <v>0</v>
      </c>
      <c r="L2071" s="34">
        <v>0</v>
      </c>
      <c r="M2071" s="34">
        <v>0</v>
      </c>
      <c r="N2071" s="34">
        <v>1</v>
      </c>
      <c r="O2071" s="34">
        <v>0</v>
      </c>
      <c r="P2071" s="34">
        <v>0</v>
      </c>
      <c r="Q2071" s="34">
        <v>0</v>
      </c>
      <c r="R2071" s="34">
        <v>0</v>
      </c>
      <c r="S2071" s="34">
        <v>0</v>
      </c>
      <c r="T2071" s="34">
        <v>1</v>
      </c>
      <c r="U2071" s="35">
        <v>529</v>
      </c>
      <c r="V2071" s="35">
        <v>0</v>
      </c>
      <c r="W2071" s="35">
        <v>356</v>
      </c>
      <c r="X2071" s="35">
        <v>63</v>
      </c>
      <c r="Y2071" s="35">
        <v>28</v>
      </c>
      <c r="Z2071" s="35">
        <v>0</v>
      </c>
      <c r="AA2071" s="34">
        <v>3</v>
      </c>
      <c r="AB2071" s="34">
        <v>3</v>
      </c>
      <c r="AC2071" s="34">
        <v>6</v>
      </c>
      <c r="AD2071" s="34">
        <v>7</v>
      </c>
      <c r="AE2071" s="34">
        <v>11</v>
      </c>
      <c r="AF2071" s="58">
        <f>'Base tratada'!$AC2071+'Base tratada'!$AD2071+'Base tratada'!$AE2071</f>
        <v>24</v>
      </c>
      <c r="AG20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71" s="58" t="str">
        <f>IF('Base tratada'!$AC2071&gt;=MAX('Base tratada'!$AD2071,'Base tratada'!$AE2071),"Web",
IF('Base tratada'!$AD2071&gt;='Base tratada'!$AE2071,"Catalog",
"Store"))</f>
        <v>Store</v>
      </c>
      <c r="AI2071" s="59">
        <f>IF('Base tratada'!$AF2071=0,"0",'Base tratada'!$AK2071/'Base tratada'!$AF2071)</f>
        <v>40.666666666666664</v>
      </c>
      <c r="AJ2071" s="59" t="str">
        <f>IF('Base tratada'!$AI2071=0,"R$ 0",
IF('Base tratada'!$AI2071&lt;=25,"R$ 1–25",
IF('Base tratada'!$AI2071&lt;=50,"R$ 26–50",
"+R$ 50")))</f>
        <v>R$ 26–50</v>
      </c>
      <c r="AK2071" s="35">
        <v>976</v>
      </c>
      <c r="AL2071" s="58" t="str">
        <f>IF('Base tratada'!$AK2071&lt;=100,"R$ 0-100",
IF('Base tratada'!$AK2071&lt;=500,"R$ 101-500",
IF('Base tratada'!$AK2071&lt;=1000,"R$ 501-1000",
IF('Base tratada'!$AK2071&lt;=1500,"R$ 1001-1500",
"+R$ 1500"))))</f>
        <v>R$ 501-1000</v>
      </c>
      <c r="AM2071" s="34">
        <v>0</v>
      </c>
      <c r="AN2071" s="34">
        <v>0</v>
      </c>
      <c r="AO2071" s="34">
        <v>0</v>
      </c>
      <c r="AP2071" s="34">
        <v>0</v>
      </c>
      <c r="AQ2071" s="34">
        <v>0</v>
      </c>
      <c r="AR2071" s="34">
        <v>0</v>
      </c>
      <c r="AS2071" s="34">
        <v>0</v>
      </c>
      <c r="AT2071" s="34">
        <v>3</v>
      </c>
      <c r="AU2071" s="34">
        <v>11</v>
      </c>
      <c r="AV2071" s="52">
        <v>976</v>
      </c>
      <c r="AW2071" s="57">
        <v>0</v>
      </c>
      <c r="AX2071" s="58" t="str">
        <f>IF(Tabela3[[#This Row],[Response]]=1, "Aceitou", "Não aceitou")</f>
        <v>Não aceitou</v>
      </c>
      <c r="AY2071" s="55" t="str">
        <f>Tabela3[[#This Row],[Faixa Recência]] &amp; " | " &amp; Tabela3[[#This Row],[Faixa Gasto]] &amp; " | " &amp; Tabela3[[#This Row],[Faixa ticket médio]]</f>
        <v>61-75 dias | R$ 501-1000 | R$ 26–50</v>
      </c>
      <c r="AZ20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1" s="36"/>
    </row>
    <row r="2072" spans="1:54" x14ac:dyDescent="0.25">
      <c r="A2072" s="61">
        <v>2071</v>
      </c>
      <c r="B2072" s="37">
        <v>14796</v>
      </c>
      <c r="C2072" s="34">
        <v>1</v>
      </c>
      <c r="D2072" s="34">
        <v>0</v>
      </c>
      <c r="E2072" s="34">
        <v>1</v>
      </c>
      <c r="F2072" s="58" t="str">
        <f>IF('Base tratada'!$E2072&lt;=15,"0-15 dias",
IF('Base tratada'!$E2072&lt;=30, "16-30 dias",
IF('Base tratada'!$E2072&lt;=45, "31-45 dias",
IF('Base tratada'!$E2072&lt;=60, "46-60 dias",
IF('Base tratada'!$E2072&lt;=75, "61-75 dias", "76-99 dias")))))</f>
        <v>0-15 dias</v>
      </c>
      <c r="G2072" s="38">
        <v>36</v>
      </c>
      <c r="H2072" s="60" t="str">
        <f>IF('Base tratada'!$G2072&lt;=29,"24–29",
IF('Base tratada'!$G2072&lt;=39,"30–39",
IF('Base tratada'!$G2072&lt;=49,"40–49",
IF('Base tratada'!$G2072&lt;=59,"50–59",
IF('Base tratada'!$G2072&lt;=69,"60–69",
"70–80")))))</f>
        <v>30–39</v>
      </c>
      <c r="I2072" s="34">
        <v>2809</v>
      </c>
      <c r="J2072" s="58" t="str">
        <f>IF('Base tratada'!$K2072=1,"Divorciado",
IF('Base tratada'!$L2072=1,"Casado",
IF('Base tratada'!$M2072=1, "Solteiro",
IF('Base tratada'!$N2072=1,"Juntos",
"Viúvo"))))</f>
        <v>Casado</v>
      </c>
      <c r="K2072" s="34">
        <v>0</v>
      </c>
      <c r="L2072" s="34">
        <v>1</v>
      </c>
      <c r="M2072" s="34">
        <v>0</v>
      </c>
      <c r="N2072" s="34">
        <v>0</v>
      </c>
      <c r="O2072" s="34">
        <v>0</v>
      </c>
      <c r="P2072" s="34">
        <v>1</v>
      </c>
      <c r="Q2072" s="34">
        <v>0</v>
      </c>
      <c r="R2072" s="34">
        <v>0</v>
      </c>
      <c r="S2072" s="34">
        <v>0</v>
      </c>
      <c r="T2072" s="34">
        <v>0</v>
      </c>
      <c r="U2072" s="35">
        <v>13</v>
      </c>
      <c r="V2072" s="35">
        <v>3</v>
      </c>
      <c r="W2072" s="35">
        <v>8</v>
      </c>
      <c r="X2072" s="35">
        <v>7</v>
      </c>
      <c r="Y2072" s="35">
        <v>4</v>
      </c>
      <c r="Z2072" s="35">
        <v>16</v>
      </c>
      <c r="AA2072" s="34">
        <v>2</v>
      </c>
      <c r="AB2072" s="34">
        <v>9</v>
      </c>
      <c r="AC2072" s="34">
        <v>1</v>
      </c>
      <c r="AD2072" s="34">
        <v>0</v>
      </c>
      <c r="AE2072" s="34">
        <v>3</v>
      </c>
      <c r="AF2072" s="58">
        <f>'Base tratada'!$AC2072+'Base tratada'!$AD2072+'Base tratada'!$AE2072</f>
        <v>4</v>
      </c>
      <c r="AG20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72" s="58" t="str">
        <f>IF('Base tratada'!$AC2072&gt;=MAX('Base tratada'!$AD2072,'Base tratada'!$AE2072),"Web",
IF('Base tratada'!$AD2072&gt;='Base tratada'!$AE2072,"Catalog",
"Store"))</f>
        <v>Store</v>
      </c>
      <c r="AI2072" s="59">
        <f>IF('Base tratada'!$AF2072=0,"0",'Base tratada'!$AK2072/'Base tratada'!$AF2072)</f>
        <v>8.75</v>
      </c>
      <c r="AJ2072" s="59" t="str">
        <f>IF('Base tratada'!$AI2072=0,"R$ 0",
IF('Base tratada'!$AI2072&lt;=25,"R$ 1–25",
IF('Base tratada'!$AI2072&lt;=50,"R$ 26–50",
"+R$ 50")))</f>
        <v>R$ 1–25</v>
      </c>
      <c r="AK2072" s="35">
        <v>35</v>
      </c>
      <c r="AL2072" s="58" t="str">
        <f>IF('Base tratada'!$AK2072&lt;=100,"R$ 0-100",
IF('Base tratada'!$AK2072&lt;=500,"R$ 101-500",
IF('Base tratada'!$AK2072&lt;=1000,"R$ 501-1000",
IF('Base tratada'!$AK2072&lt;=1500,"R$ 1001-1500",
"+R$ 1500"))))</f>
        <v>R$ 0-100</v>
      </c>
      <c r="AM2072" s="34">
        <v>0</v>
      </c>
      <c r="AN2072" s="34">
        <v>0</v>
      </c>
      <c r="AO2072" s="34">
        <v>0</v>
      </c>
      <c r="AP2072" s="34">
        <v>0</v>
      </c>
      <c r="AQ2072" s="34">
        <v>0</v>
      </c>
      <c r="AR2072" s="34">
        <v>0</v>
      </c>
      <c r="AS2072" s="34">
        <v>0</v>
      </c>
      <c r="AT2072" s="34">
        <v>3</v>
      </c>
      <c r="AU2072" s="34">
        <v>11</v>
      </c>
      <c r="AV2072" s="52">
        <v>19</v>
      </c>
      <c r="AW2072" s="57">
        <v>1</v>
      </c>
      <c r="AX2072" s="58" t="str">
        <f>IF(Tabela3[[#This Row],[Response]]=1, "Aceitou", "Não aceitou")</f>
        <v>Aceitou</v>
      </c>
      <c r="AY2072" s="55" t="str">
        <f>Tabela3[[#This Row],[Faixa Recência]] &amp; " | " &amp; Tabela3[[#This Row],[Faixa Gasto]] &amp; " | " &amp; Tabela3[[#This Row],[Faixa ticket médio]]</f>
        <v>0-15 dias | R$ 0-100 | R$ 1–25</v>
      </c>
      <c r="AZ20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2" s="36"/>
    </row>
    <row r="2073" spans="1:54" x14ac:dyDescent="0.25">
      <c r="A2073" s="61">
        <v>2072</v>
      </c>
      <c r="B2073" s="37">
        <v>78128</v>
      </c>
      <c r="C2073" s="34">
        <v>0</v>
      </c>
      <c r="D2073" s="34">
        <v>1</v>
      </c>
      <c r="E2073" s="34">
        <v>89</v>
      </c>
      <c r="F2073" s="58" t="str">
        <f>IF('Base tratada'!$E2073&lt;=15,"0-15 dias",
IF('Base tratada'!$E2073&lt;=30, "16-30 dias",
IF('Base tratada'!$E2073&lt;=45, "31-45 dias",
IF('Base tratada'!$E2073&lt;=60, "46-60 dias",
IF('Base tratada'!$E2073&lt;=75, "61-75 dias", "76-99 dias")))))</f>
        <v>76-99 dias</v>
      </c>
      <c r="G2073" s="38">
        <v>46</v>
      </c>
      <c r="H2073" s="60" t="str">
        <f>IF('Base tratada'!$G2073&lt;=29,"24–29",
IF('Base tratada'!$G2073&lt;=39,"30–39",
IF('Base tratada'!$G2073&lt;=49,"40–49",
IF('Base tratada'!$G2073&lt;=59,"50–59",
IF('Base tratada'!$G2073&lt;=69,"60–69",
"70–80")))))</f>
        <v>40–49</v>
      </c>
      <c r="I2073" s="34">
        <v>2289</v>
      </c>
      <c r="J2073" s="58" t="str">
        <f>IF('Base tratada'!$K2073=1,"Divorciado",
IF('Base tratada'!$L2073=1,"Casado",
IF('Base tratada'!$M2073=1, "Solteiro",
IF('Base tratada'!$N2073=1,"Juntos",
"Viúvo"))))</f>
        <v>Casado</v>
      </c>
      <c r="K2073" s="34">
        <v>0</v>
      </c>
      <c r="L2073" s="34">
        <v>1</v>
      </c>
      <c r="M2073" s="34">
        <v>0</v>
      </c>
      <c r="N2073" s="34">
        <v>0</v>
      </c>
      <c r="O2073" s="34">
        <v>0</v>
      </c>
      <c r="P2073" s="34">
        <v>0</v>
      </c>
      <c r="Q2073" s="34">
        <v>0</v>
      </c>
      <c r="R2073" s="34">
        <v>0</v>
      </c>
      <c r="S2073" s="34">
        <v>0</v>
      </c>
      <c r="T2073" s="34">
        <v>1</v>
      </c>
      <c r="U2073" s="35">
        <v>934</v>
      </c>
      <c r="V2073" s="35">
        <v>24</v>
      </c>
      <c r="W2073" s="35">
        <v>230</v>
      </c>
      <c r="X2073" s="35">
        <v>16</v>
      </c>
      <c r="Y2073" s="35">
        <v>24</v>
      </c>
      <c r="Z2073" s="35">
        <v>36</v>
      </c>
      <c r="AA2073" s="34">
        <v>2</v>
      </c>
      <c r="AB2073" s="34">
        <v>3</v>
      </c>
      <c r="AC2073" s="34">
        <v>8</v>
      </c>
      <c r="AD2073" s="34">
        <v>4</v>
      </c>
      <c r="AE2073" s="34">
        <v>6</v>
      </c>
      <c r="AF2073" s="58">
        <f>'Base tratada'!$AC2073+'Base tratada'!$AD2073+'Base tratada'!$AE2073</f>
        <v>18</v>
      </c>
      <c r="AG20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73" s="58" t="str">
        <f>IF('Base tratada'!$AC2073&gt;=MAX('Base tratada'!$AD2073,'Base tratada'!$AE2073),"Web",
IF('Base tratada'!$AD2073&gt;='Base tratada'!$AE2073,"Catalog",
"Store"))</f>
        <v>Web</v>
      </c>
      <c r="AI2073" s="59">
        <f>IF('Base tratada'!$AF2073=0,"0",'Base tratada'!$AK2073/'Base tratada'!$AF2073)</f>
        <v>68.222222222222229</v>
      </c>
      <c r="AJ2073" s="59" t="str">
        <f>IF('Base tratada'!$AI2073=0,"R$ 0",
IF('Base tratada'!$AI2073&lt;=25,"R$ 1–25",
IF('Base tratada'!$AI2073&lt;=50,"R$ 26–50",
"+R$ 50")))</f>
        <v>+R$ 50</v>
      </c>
      <c r="AK2073" s="35">
        <v>1228</v>
      </c>
      <c r="AL2073" s="58" t="str">
        <f>IF('Base tratada'!$AK2073&lt;=100,"R$ 0-100",
IF('Base tratada'!$AK2073&lt;=500,"R$ 101-500",
IF('Base tratada'!$AK2073&lt;=1000,"R$ 501-1000",
IF('Base tratada'!$AK2073&lt;=1500,"R$ 1001-1500",
"+R$ 1500"))))</f>
        <v>R$ 1001-1500</v>
      </c>
      <c r="AM2073" s="34">
        <v>0</v>
      </c>
      <c r="AN2073" s="34">
        <v>0</v>
      </c>
      <c r="AO2073" s="34">
        <v>0</v>
      </c>
      <c r="AP2073" s="34">
        <v>1</v>
      </c>
      <c r="AQ2073" s="34">
        <v>1</v>
      </c>
      <c r="AR2073" s="34">
        <v>2</v>
      </c>
      <c r="AS2073" s="34">
        <v>0</v>
      </c>
      <c r="AT2073" s="34">
        <v>3</v>
      </c>
      <c r="AU2073" s="34">
        <v>11</v>
      </c>
      <c r="AV2073" s="52">
        <v>1192</v>
      </c>
      <c r="AW2073" s="57">
        <v>0</v>
      </c>
      <c r="AX2073" s="58" t="str">
        <f>IF(Tabela3[[#This Row],[Response]]=1, "Aceitou", "Não aceitou")</f>
        <v>Não aceitou</v>
      </c>
      <c r="AY2073" s="55" t="str">
        <f>Tabela3[[#This Row],[Faixa Recência]] &amp; " | " &amp; Tabela3[[#This Row],[Faixa Gasto]] &amp; " | " &amp; Tabela3[[#This Row],[Faixa ticket médio]]</f>
        <v>76-99 dias | R$ 1001-1500 | +R$ 50</v>
      </c>
      <c r="AZ20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3" s="36"/>
    </row>
    <row r="2074" spans="1:54" x14ac:dyDescent="0.25">
      <c r="A2074" s="61">
        <v>2073</v>
      </c>
      <c r="B2074" s="37">
        <v>14188</v>
      </c>
      <c r="C2074" s="34">
        <v>0</v>
      </c>
      <c r="D2074" s="34">
        <v>0</v>
      </c>
      <c r="E2074" s="34">
        <v>40</v>
      </c>
      <c r="F2074" s="58" t="str">
        <f>IF('Base tratada'!$E2074&lt;=15,"0-15 dias",
IF('Base tratada'!$E2074&lt;=30, "16-30 dias",
IF('Base tratada'!$E2074&lt;=45, "31-45 dias",
IF('Base tratada'!$E2074&lt;=60, "46-60 dias",
IF('Base tratada'!$E2074&lt;=75, "61-75 dias", "76-99 dias")))))</f>
        <v>31-45 dias</v>
      </c>
      <c r="G2074" s="38">
        <v>48</v>
      </c>
      <c r="H2074" s="60" t="str">
        <f>IF('Base tratada'!$G2074&lt;=29,"24–29",
IF('Base tratada'!$G2074&lt;=39,"30–39",
IF('Base tratada'!$G2074&lt;=49,"40–49",
IF('Base tratada'!$G2074&lt;=59,"50–59",
IF('Base tratada'!$G2074&lt;=69,"60–69",
"70–80")))))</f>
        <v>40–49</v>
      </c>
      <c r="I2074" s="34">
        <v>2645</v>
      </c>
      <c r="J2074" s="58" t="str">
        <f>IF('Base tratada'!$K2074=1,"Divorciado",
IF('Base tratada'!$L2074=1,"Casado",
IF('Base tratada'!$M2074=1, "Solteiro",
IF('Base tratada'!$N2074=1,"Juntos",
"Viúvo"))))</f>
        <v>Casado</v>
      </c>
      <c r="K2074" s="34">
        <v>0</v>
      </c>
      <c r="L2074" s="34">
        <v>1</v>
      </c>
      <c r="M2074" s="34">
        <v>0</v>
      </c>
      <c r="N2074" s="34">
        <v>0</v>
      </c>
      <c r="O2074" s="34">
        <v>0</v>
      </c>
      <c r="P2074" s="34">
        <v>0</v>
      </c>
      <c r="Q2074" s="34">
        <v>1</v>
      </c>
      <c r="R2074" s="34">
        <v>0</v>
      </c>
      <c r="S2074" s="34">
        <v>0</v>
      </c>
      <c r="T2074" s="34">
        <v>0</v>
      </c>
      <c r="U2074" s="35">
        <v>2</v>
      </c>
      <c r="V2074" s="35">
        <v>7</v>
      </c>
      <c r="W2074" s="35">
        <v>11</v>
      </c>
      <c r="X2074" s="35">
        <v>16</v>
      </c>
      <c r="Y2074" s="35">
        <v>12</v>
      </c>
      <c r="Z2074" s="35">
        <v>27</v>
      </c>
      <c r="AA2074" s="34">
        <v>1</v>
      </c>
      <c r="AB2074" s="34">
        <v>6</v>
      </c>
      <c r="AC2074" s="34">
        <v>2</v>
      </c>
      <c r="AD2074" s="34">
        <v>0</v>
      </c>
      <c r="AE2074" s="34">
        <v>4</v>
      </c>
      <c r="AF2074" s="58">
        <f>'Base tratada'!$AC2074+'Base tratada'!$AD2074+'Base tratada'!$AE2074</f>
        <v>6</v>
      </c>
      <c r="AG20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74" s="58" t="str">
        <f>IF('Base tratada'!$AC2074&gt;=MAX('Base tratada'!$AD2074,'Base tratada'!$AE2074),"Web",
IF('Base tratada'!$AD2074&gt;='Base tratada'!$AE2074,"Catalog",
"Store"))</f>
        <v>Store</v>
      </c>
      <c r="AI2074" s="59">
        <f>IF('Base tratada'!$AF2074=0,"0",'Base tratada'!$AK2074/'Base tratada'!$AF2074)</f>
        <v>8</v>
      </c>
      <c r="AJ2074" s="59" t="str">
        <f>IF('Base tratada'!$AI2074=0,"R$ 0",
IF('Base tratada'!$AI2074&lt;=25,"R$ 1–25",
IF('Base tratada'!$AI2074&lt;=50,"R$ 26–50",
"+R$ 50")))</f>
        <v>R$ 1–25</v>
      </c>
      <c r="AK2074" s="35">
        <v>48</v>
      </c>
      <c r="AL2074" s="58" t="str">
        <f>IF('Base tratada'!$AK2074&lt;=100,"R$ 0-100",
IF('Base tratada'!$AK2074&lt;=500,"R$ 101-500",
IF('Base tratada'!$AK2074&lt;=1000,"R$ 501-1000",
IF('Base tratada'!$AK2074&lt;=1500,"R$ 1001-1500",
"+R$ 1500"))))</f>
        <v>R$ 0-100</v>
      </c>
      <c r="AM2074" s="34">
        <v>0</v>
      </c>
      <c r="AN2074" s="34">
        <v>0</v>
      </c>
      <c r="AO2074" s="34">
        <v>0</v>
      </c>
      <c r="AP2074" s="34">
        <v>0</v>
      </c>
      <c r="AQ2074" s="34">
        <v>0</v>
      </c>
      <c r="AR2074" s="34">
        <v>0</v>
      </c>
      <c r="AS2074" s="34">
        <v>0</v>
      </c>
      <c r="AT2074" s="34">
        <v>3</v>
      </c>
      <c r="AU2074" s="34">
        <v>11</v>
      </c>
      <c r="AV2074" s="52">
        <v>21</v>
      </c>
      <c r="AW2074" s="57">
        <v>0</v>
      </c>
      <c r="AX2074" s="58" t="str">
        <f>IF(Tabela3[[#This Row],[Response]]=1, "Aceitou", "Não aceitou")</f>
        <v>Não aceitou</v>
      </c>
      <c r="AY2074" s="55" t="str">
        <f>Tabela3[[#This Row],[Faixa Recência]] &amp; " | " &amp; Tabela3[[#This Row],[Faixa Gasto]] &amp; " | " &amp; Tabela3[[#This Row],[Faixa ticket médio]]</f>
        <v>31-45 dias | R$ 0-100 | R$ 1–25</v>
      </c>
      <c r="AZ20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4" s="36"/>
    </row>
    <row r="2075" spans="1:54" x14ac:dyDescent="0.25">
      <c r="A2075" s="61">
        <v>2074</v>
      </c>
      <c r="B2075" s="37">
        <v>20425</v>
      </c>
      <c r="C2075" s="34">
        <v>1</v>
      </c>
      <c r="D2075" s="34">
        <v>0</v>
      </c>
      <c r="E2075" s="34">
        <v>5</v>
      </c>
      <c r="F2075" s="58" t="str">
        <f>IF('Base tratada'!$E2075&lt;=15,"0-15 dias",
IF('Base tratada'!$E2075&lt;=30, "16-30 dias",
IF('Base tratada'!$E2075&lt;=45, "31-45 dias",
IF('Base tratada'!$E2075&lt;=60, "46-60 dias",
IF('Base tratada'!$E2075&lt;=75, "61-75 dias", "76-99 dias")))))</f>
        <v>0-15 dias</v>
      </c>
      <c r="G2075" s="38">
        <v>34</v>
      </c>
      <c r="H2075" s="60" t="str">
        <f>IF('Base tratada'!$G2075&lt;=29,"24–29",
IF('Base tratada'!$G2075&lt;=39,"30–39",
IF('Base tratada'!$G2075&lt;=49,"40–49",
IF('Base tratada'!$G2075&lt;=59,"50–59",
IF('Base tratada'!$G2075&lt;=69,"60–69",
"70–80")))))</f>
        <v>30–39</v>
      </c>
      <c r="I2075" s="34">
        <v>2767</v>
      </c>
      <c r="J2075" s="58" t="str">
        <f>IF('Base tratada'!$K2075=1,"Divorciado",
IF('Base tratada'!$L2075=1,"Casado",
IF('Base tratada'!$M2075=1, "Solteiro",
IF('Base tratada'!$N2075=1,"Juntos",
"Viúvo"))))</f>
        <v>Casado</v>
      </c>
      <c r="K2075" s="34">
        <v>0</v>
      </c>
      <c r="L2075" s="34">
        <v>1</v>
      </c>
      <c r="M2075" s="34">
        <v>0</v>
      </c>
      <c r="N2075" s="34">
        <v>0</v>
      </c>
      <c r="O2075" s="34">
        <v>0</v>
      </c>
      <c r="P2075" s="34">
        <v>0</v>
      </c>
      <c r="Q2075" s="34">
        <v>1</v>
      </c>
      <c r="R2075" s="34">
        <v>0</v>
      </c>
      <c r="S2075" s="34">
        <v>0</v>
      </c>
      <c r="T2075" s="34">
        <v>0</v>
      </c>
      <c r="U2075" s="35">
        <v>4</v>
      </c>
      <c r="V2075" s="35">
        <v>12</v>
      </c>
      <c r="W2075" s="35">
        <v>5</v>
      </c>
      <c r="X2075" s="35">
        <v>3</v>
      </c>
      <c r="Y2075" s="35">
        <v>16</v>
      </c>
      <c r="Z2075" s="35">
        <v>17</v>
      </c>
      <c r="AA2075" s="34">
        <v>2</v>
      </c>
      <c r="AB2075" s="34">
        <v>7</v>
      </c>
      <c r="AC2075" s="34">
        <v>2</v>
      </c>
      <c r="AD2075" s="34">
        <v>0</v>
      </c>
      <c r="AE2075" s="34">
        <v>3</v>
      </c>
      <c r="AF2075" s="58">
        <f>'Base tratada'!$AC2075+'Base tratada'!$AD2075+'Base tratada'!$AE2075</f>
        <v>5</v>
      </c>
      <c r="AG20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75" s="58" t="str">
        <f>IF('Base tratada'!$AC2075&gt;=MAX('Base tratada'!$AD2075,'Base tratada'!$AE2075),"Web",
IF('Base tratada'!$AD2075&gt;='Base tratada'!$AE2075,"Catalog",
"Store"))</f>
        <v>Store</v>
      </c>
      <c r="AI2075" s="59">
        <f>IF('Base tratada'!$AF2075=0,"0",'Base tratada'!$AK2075/'Base tratada'!$AF2075)</f>
        <v>8</v>
      </c>
      <c r="AJ2075" s="59" t="str">
        <f>IF('Base tratada'!$AI2075=0,"R$ 0",
IF('Base tratada'!$AI2075&lt;=25,"R$ 1–25",
IF('Base tratada'!$AI2075&lt;=50,"R$ 26–50",
"+R$ 50")))</f>
        <v>R$ 1–25</v>
      </c>
      <c r="AK2075" s="35">
        <v>40</v>
      </c>
      <c r="AL2075" s="58" t="str">
        <f>IF('Base tratada'!$AK2075&lt;=100,"R$ 0-100",
IF('Base tratada'!$AK2075&lt;=500,"R$ 101-500",
IF('Base tratada'!$AK2075&lt;=1000,"R$ 501-1000",
IF('Base tratada'!$AK2075&lt;=1500,"R$ 1001-1500",
"+R$ 1500"))))</f>
        <v>R$ 0-100</v>
      </c>
      <c r="AM2075" s="34">
        <v>0</v>
      </c>
      <c r="AN2075" s="34">
        <v>0</v>
      </c>
      <c r="AO2075" s="34">
        <v>0</v>
      </c>
      <c r="AP2075" s="34">
        <v>0</v>
      </c>
      <c r="AQ2075" s="34">
        <v>0</v>
      </c>
      <c r="AR2075" s="34">
        <v>0</v>
      </c>
      <c r="AS2075" s="34">
        <v>0</v>
      </c>
      <c r="AT2075" s="34">
        <v>3</v>
      </c>
      <c r="AU2075" s="34">
        <v>11</v>
      </c>
      <c r="AV2075" s="52">
        <v>23</v>
      </c>
      <c r="AW2075" s="57">
        <v>0</v>
      </c>
      <c r="AX2075" s="58" t="str">
        <f>IF(Tabela3[[#This Row],[Response]]=1, "Aceitou", "Não aceitou")</f>
        <v>Não aceitou</v>
      </c>
      <c r="AY2075" s="55" t="str">
        <f>Tabela3[[#This Row],[Faixa Recência]] &amp; " | " &amp; Tabela3[[#This Row],[Faixa Gasto]] &amp; " | " &amp; Tabela3[[#This Row],[Faixa ticket médio]]</f>
        <v>0-15 dias | R$ 0-100 | R$ 1–25</v>
      </c>
      <c r="AZ20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5" s="36"/>
    </row>
    <row r="2076" spans="1:54" x14ac:dyDescent="0.25">
      <c r="A2076" s="61">
        <v>2075</v>
      </c>
      <c r="B2076" s="37">
        <v>58646</v>
      </c>
      <c r="C2076" s="34">
        <v>0</v>
      </c>
      <c r="D2076" s="34">
        <v>1</v>
      </c>
      <c r="E2076" s="34">
        <v>3</v>
      </c>
      <c r="F2076" s="58" t="str">
        <f>IF('Base tratada'!$E2076&lt;=15,"0-15 dias",
IF('Base tratada'!$E2076&lt;=30, "16-30 dias",
IF('Base tratada'!$E2076&lt;=45, "31-45 dias",
IF('Base tratada'!$E2076&lt;=60, "46-60 dias",
IF('Base tratada'!$E2076&lt;=75, "61-75 dias", "76-99 dias")))))</f>
        <v>0-15 dias</v>
      </c>
      <c r="G2076" s="38">
        <v>58</v>
      </c>
      <c r="H2076" s="60" t="str">
        <f>IF('Base tratada'!$G2076&lt;=29,"24–29",
IF('Base tratada'!$G2076&lt;=39,"30–39",
IF('Base tratada'!$G2076&lt;=49,"40–49",
IF('Base tratada'!$G2076&lt;=59,"50–59",
IF('Base tratada'!$G2076&lt;=69,"60–69",
"70–80")))))</f>
        <v>50–59</v>
      </c>
      <c r="I2076" s="34">
        <v>2543</v>
      </c>
      <c r="J2076" s="58" t="str">
        <f>IF('Base tratada'!$K2076=1,"Divorciado",
IF('Base tratada'!$L2076=1,"Casado",
IF('Base tratada'!$M2076=1, "Solteiro",
IF('Base tratada'!$N2076=1,"Juntos",
"Viúvo"))))</f>
        <v>Casado</v>
      </c>
      <c r="K2076" s="34">
        <v>0</v>
      </c>
      <c r="L2076" s="34">
        <v>1</v>
      </c>
      <c r="M2076" s="34">
        <v>0</v>
      </c>
      <c r="N2076" s="34">
        <v>0</v>
      </c>
      <c r="O2076" s="34">
        <v>0</v>
      </c>
      <c r="P2076" s="34">
        <v>0</v>
      </c>
      <c r="Q2076" s="34">
        <v>0</v>
      </c>
      <c r="R2076" s="34">
        <v>0</v>
      </c>
      <c r="S2076" s="34">
        <v>1</v>
      </c>
      <c r="T2076" s="34">
        <v>0</v>
      </c>
      <c r="U2076" s="35">
        <v>62</v>
      </c>
      <c r="V2076" s="35">
        <v>1</v>
      </c>
      <c r="W2076" s="35">
        <v>44</v>
      </c>
      <c r="X2076" s="35">
        <v>6</v>
      </c>
      <c r="Y2076" s="35">
        <v>5</v>
      </c>
      <c r="Z2076" s="35">
        <v>22</v>
      </c>
      <c r="AA2076" s="34">
        <v>1</v>
      </c>
      <c r="AB2076" s="34">
        <v>4</v>
      </c>
      <c r="AC2076" s="34">
        <v>2</v>
      </c>
      <c r="AD2076" s="34">
        <v>1</v>
      </c>
      <c r="AE2076" s="34">
        <v>4</v>
      </c>
      <c r="AF2076" s="58">
        <f>'Base tratada'!$AC2076+'Base tratada'!$AD2076+'Base tratada'!$AE2076</f>
        <v>7</v>
      </c>
      <c r="AG20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76" s="58" t="str">
        <f>IF('Base tratada'!$AC2076&gt;=MAX('Base tratada'!$AD2076,'Base tratada'!$AE2076),"Web",
IF('Base tratada'!$AD2076&gt;='Base tratada'!$AE2076,"Catalog",
"Store"))</f>
        <v>Store</v>
      </c>
      <c r="AI2076" s="59">
        <f>IF('Base tratada'!$AF2076=0,"0",'Base tratada'!$AK2076/'Base tratada'!$AF2076)</f>
        <v>16.857142857142858</v>
      </c>
      <c r="AJ2076" s="59" t="str">
        <f>IF('Base tratada'!$AI2076=0,"R$ 0",
IF('Base tratada'!$AI2076&lt;=25,"R$ 1–25",
IF('Base tratada'!$AI2076&lt;=50,"R$ 26–50",
"+R$ 50")))</f>
        <v>R$ 1–25</v>
      </c>
      <c r="AK2076" s="35">
        <v>118</v>
      </c>
      <c r="AL2076" s="58" t="str">
        <f>IF('Base tratada'!$AK2076&lt;=100,"R$ 0-100",
IF('Base tratada'!$AK2076&lt;=500,"R$ 101-500",
IF('Base tratada'!$AK2076&lt;=1000,"R$ 501-1000",
IF('Base tratada'!$AK2076&lt;=1500,"R$ 1001-1500",
"+R$ 1500"))))</f>
        <v>R$ 101-500</v>
      </c>
      <c r="AM2076" s="34">
        <v>0</v>
      </c>
      <c r="AN2076" s="34">
        <v>0</v>
      </c>
      <c r="AO2076" s="34">
        <v>0</v>
      </c>
      <c r="AP2076" s="34">
        <v>0</v>
      </c>
      <c r="AQ2076" s="34">
        <v>0</v>
      </c>
      <c r="AR2076" s="34">
        <v>0</v>
      </c>
      <c r="AS2076" s="34">
        <v>0</v>
      </c>
      <c r="AT2076" s="34">
        <v>3</v>
      </c>
      <c r="AU2076" s="34">
        <v>11</v>
      </c>
      <c r="AV2076" s="52">
        <v>96</v>
      </c>
      <c r="AW2076" s="57">
        <v>0</v>
      </c>
      <c r="AX2076" s="58" t="str">
        <f>IF(Tabela3[[#This Row],[Response]]=1, "Aceitou", "Não aceitou")</f>
        <v>Não aceitou</v>
      </c>
      <c r="AY2076" s="55" t="str">
        <f>Tabela3[[#This Row],[Faixa Recência]] &amp; " | " &amp; Tabela3[[#This Row],[Faixa Gasto]] &amp; " | " &amp; Tabela3[[#This Row],[Faixa ticket médio]]</f>
        <v>0-15 dias | R$ 101-500 | R$ 1–25</v>
      </c>
      <c r="AZ20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6" s="36"/>
    </row>
    <row r="2077" spans="1:54" x14ac:dyDescent="0.25">
      <c r="A2077" s="61">
        <v>2076</v>
      </c>
      <c r="B2077" s="37">
        <v>72967</v>
      </c>
      <c r="C2077" s="34">
        <v>0</v>
      </c>
      <c r="D2077" s="34">
        <v>1</v>
      </c>
      <c r="E2077" s="34">
        <v>1</v>
      </c>
      <c r="F2077" s="58" t="str">
        <f>IF('Base tratada'!$E2077&lt;=15,"0-15 dias",
IF('Base tratada'!$E2077&lt;=30, "16-30 dias",
IF('Base tratada'!$E2077&lt;=45, "31-45 dias",
IF('Base tratada'!$E2077&lt;=60, "46-60 dias",
IF('Base tratada'!$E2077&lt;=75, "61-75 dias", "76-99 dias")))))</f>
        <v>0-15 dias</v>
      </c>
      <c r="G2077" s="38">
        <v>50</v>
      </c>
      <c r="H2077" s="60" t="str">
        <f>IF('Base tratada'!$G2077&lt;=29,"24–29",
IF('Base tratada'!$G2077&lt;=39,"30–39",
IF('Base tratada'!$G2077&lt;=49,"40–49",
IF('Base tratada'!$G2077&lt;=59,"50–59",
IF('Base tratada'!$G2077&lt;=69,"60–69",
"70–80")))))</f>
        <v>50–59</v>
      </c>
      <c r="I2077" s="34">
        <v>2720</v>
      </c>
      <c r="J2077" s="58" t="str">
        <f>IF('Base tratada'!$K2077=1,"Divorciado",
IF('Base tratada'!$L2077=1,"Casado",
IF('Base tratada'!$M2077=1, "Solteiro",
IF('Base tratada'!$N2077=1,"Juntos",
"Viúvo"))))</f>
        <v>Divorciado</v>
      </c>
      <c r="K2077" s="34">
        <v>1</v>
      </c>
      <c r="L2077" s="34">
        <v>0</v>
      </c>
      <c r="M2077" s="34">
        <v>0</v>
      </c>
      <c r="N2077" s="34">
        <v>0</v>
      </c>
      <c r="O2077" s="34">
        <v>0</v>
      </c>
      <c r="P2077" s="34">
        <v>0</v>
      </c>
      <c r="Q2077" s="34">
        <v>0</v>
      </c>
      <c r="R2077" s="34">
        <v>1</v>
      </c>
      <c r="S2077" s="34">
        <v>0</v>
      </c>
      <c r="T2077" s="34">
        <v>0</v>
      </c>
      <c r="U2077" s="35">
        <v>158</v>
      </c>
      <c r="V2077" s="35">
        <v>35</v>
      </c>
      <c r="W2077" s="35">
        <v>179</v>
      </c>
      <c r="X2077" s="35">
        <v>0</v>
      </c>
      <c r="Y2077" s="35">
        <v>0</v>
      </c>
      <c r="Z2077" s="35">
        <v>125</v>
      </c>
      <c r="AA2077" s="34">
        <v>2</v>
      </c>
      <c r="AB2077" s="34">
        <v>5</v>
      </c>
      <c r="AC2077" s="34">
        <v>7</v>
      </c>
      <c r="AD2077" s="34">
        <v>2</v>
      </c>
      <c r="AE2077" s="34">
        <v>8</v>
      </c>
      <c r="AF2077" s="58">
        <f>'Base tratada'!$AC2077+'Base tratada'!$AD2077+'Base tratada'!$AE2077</f>
        <v>17</v>
      </c>
      <c r="AG20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77" s="58" t="str">
        <f>IF('Base tratada'!$AC2077&gt;=MAX('Base tratada'!$AD2077,'Base tratada'!$AE2077),"Web",
IF('Base tratada'!$AD2077&gt;='Base tratada'!$AE2077,"Catalog",
"Store"))</f>
        <v>Store</v>
      </c>
      <c r="AI2077" s="59">
        <f>IF('Base tratada'!$AF2077=0,"0",'Base tratada'!$AK2077/'Base tratada'!$AF2077)</f>
        <v>21.882352941176471</v>
      </c>
      <c r="AJ2077" s="59" t="str">
        <f>IF('Base tratada'!$AI2077=0,"R$ 0",
IF('Base tratada'!$AI2077&lt;=25,"R$ 1–25",
IF('Base tratada'!$AI2077&lt;=50,"R$ 26–50",
"+R$ 50")))</f>
        <v>R$ 1–25</v>
      </c>
      <c r="AK2077" s="35">
        <v>372</v>
      </c>
      <c r="AL2077" s="58" t="str">
        <f>IF('Base tratada'!$AK2077&lt;=100,"R$ 0-100",
IF('Base tratada'!$AK2077&lt;=500,"R$ 101-500",
IF('Base tratada'!$AK2077&lt;=1000,"R$ 501-1000",
IF('Base tratada'!$AK2077&lt;=1500,"R$ 1001-1500",
"+R$ 1500"))))</f>
        <v>R$ 101-500</v>
      </c>
      <c r="AM2077" s="34">
        <v>0</v>
      </c>
      <c r="AN2077" s="34">
        <v>0</v>
      </c>
      <c r="AO2077" s="34">
        <v>1</v>
      </c>
      <c r="AP2077" s="34">
        <v>0</v>
      </c>
      <c r="AQ2077" s="34">
        <v>0</v>
      </c>
      <c r="AR2077" s="34">
        <v>1</v>
      </c>
      <c r="AS2077" s="34">
        <v>0</v>
      </c>
      <c r="AT2077" s="34">
        <v>3</v>
      </c>
      <c r="AU2077" s="34">
        <v>11</v>
      </c>
      <c r="AV2077" s="52">
        <v>247</v>
      </c>
      <c r="AW2077" s="57">
        <v>1</v>
      </c>
      <c r="AX2077" s="58" t="str">
        <f>IF(Tabela3[[#This Row],[Response]]=1, "Aceitou", "Não aceitou")</f>
        <v>Aceitou</v>
      </c>
      <c r="AY2077" s="55" t="str">
        <f>Tabela3[[#This Row],[Faixa Recência]] &amp; " | " &amp; Tabela3[[#This Row],[Faixa Gasto]] &amp; " | " &amp; Tabela3[[#This Row],[Faixa ticket médio]]</f>
        <v>0-15 dias | R$ 101-500 | R$ 1–25</v>
      </c>
      <c r="AZ20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7" s="36"/>
    </row>
    <row r="2078" spans="1:54" x14ac:dyDescent="0.25">
      <c r="A2078" s="61">
        <v>2077</v>
      </c>
      <c r="B2078" s="37">
        <v>48150</v>
      </c>
      <c r="C2078" s="34">
        <v>0</v>
      </c>
      <c r="D2078" s="34">
        <v>1</v>
      </c>
      <c r="E2078" s="34">
        <v>24</v>
      </c>
      <c r="F2078" s="58" t="str">
        <f>IF('Base tratada'!$E2078&lt;=15,"0-15 dias",
IF('Base tratada'!$E2078&lt;=30, "16-30 dias",
IF('Base tratada'!$E2078&lt;=45, "31-45 dias",
IF('Base tratada'!$E2078&lt;=60, "46-60 dias",
IF('Base tratada'!$E2078&lt;=75, "61-75 dias", "76-99 dias")))))</f>
        <v>16-30 dias</v>
      </c>
      <c r="G2078" s="38">
        <v>71</v>
      </c>
      <c r="H2078" s="60" t="str">
        <f>IF('Base tratada'!$G2078&lt;=29,"24–29",
IF('Base tratada'!$G2078&lt;=39,"30–39",
IF('Base tratada'!$G2078&lt;=49,"40–49",
IF('Base tratada'!$G2078&lt;=59,"50–59",
IF('Base tratada'!$G2078&lt;=69,"60–69",
"70–80")))))</f>
        <v>70–80</v>
      </c>
      <c r="I2078" s="34">
        <v>2545</v>
      </c>
      <c r="J2078" s="58" t="str">
        <f>IF('Base tratada'!$K2078=1,"Divorciado",
IF('Base tratada'!$L2078=1,"Casado",
IF('Base tratada'!$M2078=1, "Solteiro",
IF('Base tratada'!$N2078=1,"Juntos",
"Viúvo"))))</f>
        <v>Casado</v>
      </c>
      <c r="K2078" s="34">
        <v>0</v>
      </c>
      <c r="L2078" s="34">
        <v>1</v>
      </c>
      <c r="M2078" s="34">
        <v>0</v>
      </c>
      <c r="N2078" s="34">
        <v>0</v>
      </c>
      <c r="O2078" s="34">
        <v>0</v>
      </c>
      <c r="P2078" s="34">
        <v>0</v>
      </c>
      <c r="Q2078" s="34">
        <v>0</v>
      </c>
      <c r="R2078" s="34">
        <v>0</v>
      </c>
      <c r="S2078" s="34">
        <v>1</v>
      </c>
      <c r="T2078" s="34">
        <v>0</v>
      </c>
      <c r="U2078" s="35">
        <v>173</v>
      </c>
      <c r="V2078" s="35">
        <v>2</v>
      </c>
      <c r="W2078" s="35">
        <v>39</v>
      </c>
      <c r="X2078" s="35">
        <v>3</v>
      </c>
      <c r="Y2078" s="35">
        <v>2</v>
      </c>
      <c r="Z2078" s="35">
        <v>47</v>
      </c>
      <c r="AA2078" s="34">
        <v>3</v>
      </c>
      <c r="AB2078" s="34">
        <v>7</v>
      </c>
      <c r="AC2078" s="34">
        <v>5</v>
      </c>
      <c r="AD2078" s="34">
        <v>1</v>
      </c>
      <c r="AE2078" s="34">
        <v>4</v>
      </c>
      <c r="AF2078" s="58">
        <f>'Base tratada'!$AC2078+'Base tratada'!$AD2078+'Base tratada'!$AE2078</f>
        <v>10</v>
      </c>
      <c r="AG20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78" s="58" t="str">
        <f>IF('Base tratada'!$AC2078&gt;=MAX('Base tratada'!$AD2078,'Base tratada'!$AE2078),"Web",
IF('Base tratada'!$AD2078&gt;='Base tratada'!$AE2078,"Catalog",
"Store"))</f>
        <v>Web</v>
      </c>
      <c r="AI2078" s="59">
        <f>IF('Base tratada'!$AF2078=0,"0",'Base tratada'!$AK2078/'Base tratada'!$AF2078)</f>
        <v>21.9</v>
      </c>
      <c r="AJ2078" s="59" t="str">
        <f>IF('Base tratada'!$AI2078=0,"R$ 0",
IF('Base tratada'!$AI2078&lt;=25,"R$ 1–25",
IF('Base tratada'!$AI2078&lt;=50,"R$ 26–50",
"+R$ 50")))</f>
        <v>R$ 1–25</v>
      </c>
      <c r="AK2078" s="35">
        <v>219</v>
      </c>
      <c r="AL2078" s="58" t="str">
        <f>IF('Base tratada'!$AK2078&lt;=100,"R$ 0-100",
IF('Base tratada'!$AK2078&lt;=500,"R$ 101-500",
IF('Base tratada'!$AK2078&lt;=1000,"R$ 501-1000",
IF('Base tratada'!$AK2078&lt;=1500,"R$ 1001-1500",
"+R$ 1500"))))</f>
        <v>R$ 101-500</v>
      </c>
      <c r="AM2078" s="34">
        <v>0</v>
      </c>
      <c r="AN2078" s="34">
        <v>0</v>
      </c>
      <c r="AO2078" s="34">
        <v>0</v>
      </c>
      <c r="AP2078" s="34">
        <v>0</v>
      </c>
      <c r="AQ2078" s="34">
        <v>0</v>
      </c>
      <c r="AR2078" s="34">
        <v>0</v>
      </c>
      <c r="AS2078" s="34">
        <v>0</v>
      </c>
      <c r="AT2078" s="34">
        <v>3</v>
      </c>
      <c r="AU2078" s="34">
        <v>11</v>
      </c>
      <c r="AV2078" s="52">
        <v>172</v>
      </c>
      <c r="AW2078" s="57">
        <v>0</v>
      </c>
      <c r="AX2078" s="58" t="str">
        <f>IF(Tabela3[[#This Row],[Response]]=1, "Aceitou", "Não aceitou")</f>
        <v>Não aceitou</v>
      </c>
      <c r="AY2078" s="55" t="str">
        <f>Tabela3[[#This Row],[Faixa Recência]] &amp; " | " &amp; Tabela3[[#This Row],[Faixa Gasto]] &amp; " | " &amp; Tabela3[[#This Row],[Faixa ticket médio]]</f>
        <v>16-30 dias | R$ 101-500 | R$ 1–25</v>
      </c>
      <c r="AZ20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8" s="36"/>
    </row>
    <row r="2079" spans="1:54" x14ac:dyDescent="0.25">
      <c r="A2079" s="61">
        <v>2078</v>
      </c>
      <c r="B2079" s="37">
        <v>82332</v>
      </c>
      <c r="C2079" s="34">
        <v>0</v>
      </c>
      <c r="D2079" s="34">
        <v>0</v>
      </c>
      <c r="E2079" s="34">
        <v>89</v>
      </c>
      <c r="F2079" s="58" t="str">
        <f>IF('Base tratada'!$E2079&lt;=15,"0-15 dias",
IF('Base tratada'!$E2079&lt;=30, "16-30 dias",
IF('Base tratada'!$E2079&lt;=45, "31-45 dias",
IF('Base tratada'!$E2079&lt;=60, "46-60 dias",
IF('Base tratada'!$E2079&lt;=75, "61-75 dias", "76-99 dias")))))</f>
        <v>76-99 dias</v>
      </c>
      <c r="G2079" s="38">
        <v>59</v>
      </c>
      <c r="H2079" s="60" t="str">
        <f>IF('Base tratada'!$G2079&lt;=29,"24–29",
IF('Base tratada'!$G2079&lt;=39,"30–39",
IF('Base tratada'!$G2079&lt;=49,"40–49",
IF('Base tratada'!$G2079&lt;=59,"50–59",
IF('Base tratada'!$G2079&lt;=69,"60–69",
"70–80")))))</f>
        <v>50–59</v>
      </c>
      <c r="I2079" s="34">
        <v>2809</v>
      </c>
      <c r="J2079" s="58" t="str">
        <f>IF('Base tratada'!$K2079=1,"Divorciado",
IF('Base tratada'!$L2079=1,"Casado",
IF('Base tratada'!$M2079=1, "Solteiro",
IF('Base tratada'!$N2079=1,"Juntos",
"Viúvo"))))</f>
        <v>Solteiro</v>
      </c>
      <c r="K2079" s="34">
        <v>0</v>
      </c>
      <c r="L2079" s="34">
        <v>0</v>
      </c>
      <c r="M2079" s="34">
        <v>1</v>
      </c>
      <c r="N2079" s="34">
        <v>0</v>
      </c>
      <c r="O2079" s="34">
        <v>0</v>
      </c>
      <c r="P2079" s="34">
        <v>0</v>
      </c>
      <c r="Q2079" s="34">
        <v>0</v>
      </c>
      <c r="R2079" s="34">
        <v>1</v>
      </c>
      <c r="S2079" s="34">
        <v>0</v>
      </c>
      <c r="T2079" s="34">
        <v>0</v>
      </c>
      <c r="U2079" s="35">
        <v>830</v>
      </c>
      <c r="V2079" s="35">
        <v>59</v>
      </c>
      <c r="W2079" s="35">
        <v>968</v>
      </c>
      <c r="X2079" s="35">
        <v>51</v>
      </c>
      <c r="Y2079" s="35">
        <v>79</v>
      </c>
      <c r="Z2079" s="35">
        <v>19</v>
      </c>
      <c r="AA2079" s="34">
        <v>1</v>
      </c>
      <c r="AB2079" s="34">
        <v>2</v>
      </c>
      <c r="AC2079" s="34">
        <v>5</v>
      </c>
      <c r="AD2079" s="34">
        <v>3</v>
      </c>
      <c r="AE2079" s="34">
        <v>12</v>
      </c>
      <c r="AF2079" s="58">
        <f>'Base tratada'!$AC2079+'Base tratada'!$AD2079+'Base tratada'!$AE2079</f>
        <v>20</v>
      </c>
      <c r="AG20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79" s="58" t="str">
        <f>IF('Base tratada'!$AC2079&gt;=MAX('Base tratada'!$AD2079,'Base tratada'!$AE2079),"Web",
IF('Base tratada'!$AD2079&gt;='Base tratada'!$AE2079,"Catalog",
"Store"))</f>
        <v>Store</v>
      </c>
      <c r="AI2079" s="59">
        <f>IF('Base tratada'!$AF2079=0,"0",'Base tratada'!$AK2079/'Base tratada'!$AF2079)</f>
        <v>99.35</v>
      </c>
      <c r="AJ2079" s="59" t="str">
        <f>IF('Base tratada'!$AI2079=0,"R$ 0",
IF('Base tratada'!$AI2079&lt;=25,"R$ 1–25",
IF('Base tratada'!$AI2079&lt;=50,"R$ 26–50",
"+R$ 50")))</f>
        <v>+R$ 50</v>
      </c>
      <c r="AK2079" s="35">
        <v>1987</v>
      </c>
      <c r="AL2079" s="58" t="str">
        <f>IF('Base tratada'!$AK2079&lt;=100,"R$ 0-100",
IF('Base tratada'!$AK2079&lt;=500,"R$ 101-500",
IF('Base tratada'!$AK2079&lt;=1000,"R$ 501-1000",
IF('Base tratada'!$AK2079&lt;=1500,"R$ 1001-1500",
"+R$ 1500"))))</f>
        <v>+R$ 1500</v>
      </c>
      <c r="AM2079" s="34">
        <v>0</v>
      </c>
      <c r="AN2079" s="34">
        <v>0</v>
      </c>
      <c r="AO2079" s="34">
        <v>0</v>
      </c>
      <c r="AP2079" s="34">
        <v>0</v>
      </c>
      <c r="AQ2079" s="34">
        <v>1</v>
      </c>
      <c r="AR2079" s="34">
        <v>1</v>
      </c>
      <c r="AS2079" s="34">
        <v>0</v>
      </c>
      <c r="AT2079" s="34">
        <v>3</v>
      </c>
      <c r="AU2079" s="34">
        <v>11</v>
      </c>
      <c r="AV2079" s="52">
        <v>1968</v>
      </c>
      <c r="AW2079" s="57">
        <v>1</v>
      </c>
      <c r="AX2079" s="58" t="str">
        <f>IF(Tabela3[[#This Row],[Response]]=1, "Aceitou", "Não aceitou")</f>
        <v>Aceitou</v>
      </c>
      <c r="AY2079" s="55" t="str">
        <f>Tabela3[[#This Row],[Faixa Recência]] &amp; " | " &amp; Tabela3[[#This Row],[Faixa Gasto]] &amp; " | " &amp; Tabela3[[#This Row],[Faixa ticket médio]]</f>
        <v>76-99 dias | +R$ 1500 | +R$ 50</v>
      </c>
      <c r="AZ20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79" s="36"/>
    </row>
    <row r="2080" spans="1:54" x14ac:dyDescent="0.25">
      <c r="A2080" s="61">
        <v>2079</v>
      </c>
      <c r="B2080" s="37">
        <v>58275</v>
      </c>
      <c r="C2080" s="34">
        <v>1</v>
      </c>
      <c r="D2080" s="34">
        <v>1</v>
      </c>
      <c r="E2080" s="34">
        <v>48</v>
      </c>
      <c r="F2080" s="58" t="str">
        <f>IF('Base tratada'!$E2080&lt;=15,"0-15 dias",
IF('Base tratada'!$E2080&lt;=30, "16-30 dias",
IF('Base tratada'!$E2080&lt;=45, "31-45 dias",
IF('Base tratada'!$E2080&lt;=60, "46-60 dias",
IF('Base tratada'!$E2080&lt;=75, "61-75 dias", "76-99 dias")))))</f>
        <v>46-60 dias</v>
      </c>
      <c r="G2080" s="38">
        <v>65</v>
      </c>
      <c r="H2080" s="60" t="str">
        <f>IF('Base tratada'!$G2080&lt;=29,"24–29",
IF('Base tratada'!$G2080&lt;=39,"30–39",
IF('Base tratada'!$G2080&lt;=49,"40–49",
IF('Base tratada'!$G2080&lt;=59,"50–59",
IF('Base tratada'!$G2080&lt;=69,"60–69",
"70–80")))))</f>
        <v>60–69</v>
      </c>
      <c r="I2080" s="34">
        <v>2551</v>
      </c>
      <c r="J2080" s="58" t="str">
        <f>IF('Base tratada'!$K2080=1,"Divorciado",
IF('Base tratada'!$L2080=1,"Casado",
IF('Base tratada'!$M2080=1, "Solteiro",
IF('Base tratada'!$N2080=1,"Juntos",
"Viúvo"))))</f>
        <v>Viúvo</v>
      </c>
      <c r="K2080" s="34">
        <v>0</v>
      </c>
      <c r="L2080" s="34">
        <v>0</v>
      </c>
      <c r="M2080" s="34">
        <v>0</v>
      </c>
      <c r="N2080" s="34">
        <v>0</v>
      </c>
      <c r="O2080" s="34">
        <v>1</v>
      </c>
      <c r="P2080" s="34">
        <v>0</v>
      </c>
      <c r="Q2080" s="34">
        <v>0</v>
      </c>
      <c r="R2080" s="34">
        <v>1</v>
      </c>
      <c r="S2080" s="34">
        <v>0</v>
      </c>
      <c r="T2080" s="34">
        <v>0</v>
      </c>
      <c r="U2080" s="35">
        <v>189</v>
      </c>
      <c r="V2080" s="35">
        <v>10</v>
      </c>
      <c r="W2080" s="35">
        <v>253</v>
      </c>
      <c r="X2080" s="35">
        <v>56</v>
      </c>
      <c r="Y2080" s="35">
        <v>43</v>
      </c>
      <c r="Z2080" s="35">
        <v>64</v>
      </c>
      <c r="AA2080" s="34">
        <v>6</v>
      </c>
      <c r="AB2080" s="34">
        <v>7</v>
      </c>
      <c r="AC2080" s="34">
        <v>8</v>
      </c>
      <c r="AD2080" s="34">
        <v>2</v>
      </c>
      <c r="AE2080" s="34">
        <v>7</v>
      </c>
      <c r="AF2080" s="58">
        <f>'Base tratada'!$AC2080+'Base tratada'!$AD2080+'Base tratada'!$AE2080</f>
        <v>17</v>
      </c>
      <c r="AG20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80" s="58" t="str">
        <f>IF('Base tratada'!$AC2080&gt;=MAX('Base tratada'!$AD2080,'Base tratada'!$AE2080),"Web",
IF('Base tratada'!$AD2080&gt;='Base tratada'!$AE2080,"Catalog",
"Store"))</f>
        <v>Web</v>
      </c>
      <c r="AI2080" s="59">
        <f>IF('Base tratada'!$AF2080=0,"0",'Base tratada'!$AK2080/'Base tratada'!$AF2080)</f>
        <v>32.411764705882355</v>
      </c>
      <c r="AJ2080" s="59" t="str">
        <f>IF('Base tratada'!$AI2080=0,"R$ 0",
IF('Base tratada'!$AI2080&lt;=25,"R$ 1–25",
IF('Base tratada'!$AI2080&lt;=50,"R$ 26–50",
"+R$ 50")))</f>
        <v>R$ 26–50</v>
      </c>
      <c r="AK2080" s="35">
        <v>551</v>
      </c>
      <c r="AL2080" s="58" t="str">
        <f>IF('Base tratada'!$AK2080&lt;=100,"R$ 0-100",
IF('Base tratada'!$AK2080&lt;=500,"R$ 101-500",
IF('Base tratada'!$AK2080&lt;=1000,"R$ 501-1000",
IF('Base tratada'!$AK2080&lt;=1500,"R$ 1001-1500",
"+R$ 1500"))))</f>
        <v>R$ 501-1000</v>
      </c>
      <c r="AM2080" s="34">
        <v>0</v>
      </c>
      <c r="AN2080" s="34">
        <v>0</v>
      </c>
      <c r="AO2080" s="34">
        <v>0</v>
      </c>
      <c r="AP2080" s="34">
        <v>0</v>
      </c>
      <c r="AQ2080" s="34">
        <v>0</v>
      </c>
      <c r="AR2080" s="34">
        <v>0</v>
      </c>
      <c r="AS2080" s="34">
        <v>0</v>
      </c>
      <c r="AT2080" s="34">
        <v>3</v>
      </c>
      <c r="AU2080" s="34">
        <v>11</v>
      </c>
      <c r="AV2080" s="52">
        <v>487</v>
      </c>
      <c r="AW2080" s="57">
        <v>0</v>
      </c>
      <c r="AX2080" s="58" t="str">
        <f>IF(Tabela3[[#This Row],[Response]]=1, "Aceitou", "Não aceitou")</f>
        <v>Não aceitou</v>
      </c>
      <c r="AY2080" s="55" t="str">
        <f>Tabela3[[#This Row],[Faixa Recência]] &amp; " | " &amp; Tabela3[[#This Row],[Faixa Gasto]] &amp; " | " &amp; Tabela3[[#This Row],[Faixa ticket médio]]</f>
        <v>46-60 dias | R$ 501-1000 | R$ 26–50</v>
      </c>
      <c r="AZ20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0" s="36"/>
    </row>
    <row r="2081" spans="1:54" x14ac:dyDescent="0.25">
      <c r="A2081" s="61">
        <v>2080</v>
      </c>
      <c r="B2081" s="37">
        <v>44953</v>
      </c>
      <c r="C2081" s="34">
        <v>0</v>
      </c>
      <c r="D2081" s="34">
        <v>0</v>
      </c>
      <c r="E2081" s="34">
        <v>31</v>
      </c>
      <c r="F2081" s="58" t="str">
        <f>IF('Base tratada'!$E2081&lt;=15,"0-15 dias",
IF('Base tratada'!$E2081&lt;=30, "16-30 dias",
IF('Base tratada'!$E2081&lt;=45, "31-45 dias",
IF('Base tratada'!$E2081&lt;=60, "46-60 dias",
IF('Base tratada'!$E2081&lt;=75, "61-75 dias", "76-99 dias")))))</f>
        <v>31-45 dias</v>
      </c>
      <c r="G2081" s="38">
        <v>39</v>
      </c>
      <c r="H2081" s="60" t="str">
        <f>IF('Base tratada'!$G2081&lt;=29,"24–29",
IF('Base tratada'!$G2081&lt;=39,"30–39",
IF('Base tratada'!$G2081&lt;=49,"40–49",
IF('Base tratada'!$G2081&lt;=59,"50–59",
IF('Base tratada'!$G2081&lt;=69,"60–69",
"70–80")))))</f>
        <v>30–39</v>
      </c>
      <c r="I2081" s="34">
        <v>2714</v>
      </c>
      <c r="J2081" s="58" t="str">
        <f>IF('Base tratada'!$K2081=1,"Divorciado",
IF('Base tratada'!$L2081=1,"Casado",
IF('Base tratada'!$M2081=1, "Solteiro",
IF('Base tratada'!$N2081=1,"Juntos",
"Viúvo"))))</f>
        <v>Juntos</v>
      </c>
      <c r="K2081" s="34">
        <v>0</v>
      </c>
      <c r="L2081" s="34">
        <v>0</v>
      </c>
      <c r="M2081" s="34">
        <v>0</v>
      </c>
      <c r="N2081" s="34">
        <v>1</v>
      </c>
      <c r="O2081" s="34">
        <v>0</v>
      </c>
      <c r="P2081" s="34">
        <v>0</v>
      </c>
      <c r="Q2081" s="34">
        <v>0</v>
      </c>
      <c r="R2081" s="34">
        <v>0</v>
      </c>
      <c r="S2081" s="34">
        <v>0</v>
      </c>
      <c r="T2081" s="34">
        <v>1</v>
      </c>
      <c r="U2081" s="35">
        <v>728</v>
      </c>
      <c r="V2081" s="35">
        <v>17</v>
      </c>
      <c r="W2081" s="35">
        <v>133</v>
      </c>
      <c r="X2081" s="35">
        <v>11</v>
      </c>
      <c r="Y2081" s="35">
        <v>8</v>
      </c>
      <c r="Z2081" s="35">
        <v>124</v>
      </c>
      <c r="AA2081" s="34">
        <v>1</v>
      </c>
      <c r="AB2081" s="34">
        <v>6</v>
      </c>
      <c r="AC2081" s="34">
        <v>7</v>
      </c>
      <c r="AD2081" s="34">
        <v>3</v>
      </c>
      <c r="AE2081" s="34">
        <v>13</v>
      </c>
      <c r="AF2081" s="58">
        <f>'Base tratada'!$AC2081+'Base tratada'!$AD2081+'Base tratada'!$AE2081</f>
        <v>23</v>
      </c>
      <c r="AG20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81" s="58" t="str">
        <f>IF('Base tratada'!$AC2081&gt;=MAX('Base tratada'!$AD2081,'Base tratada'!$AE2081),"Web",
IF('Base tratada'!$AD2081&gt;='Base tratada'!$AE2081,"Catalog",
"Store"))</f>
        <v>Store</v>
      </c>
      <c r="AI2081" s="59">
        <f>IF('Base tratada'!$AF2081=0,"0",'Base tratada'!$AK2081/'Base tratada'!$AF2081)</f>
        <v>39</v>
      </c>
      <c r="AJ2081" s="59" t="str">
        <f>IF('Base tratada'!$AI2081=0,"R$ 0",
IF('Base tratada'!$AI2081&lt;=25,"R$ 1–25",
IF('Base tratada'!$AI2081&lt;=50,"R$ 26–50",
"+R$ 50")))</f>
        <v>R$ 26–50</v>
      </c>
      <c r="AK2081" s="35">
        <v>897</v>
      </c>
      <c r="AL2081" s="58" t="str">
        <f>IF('Base tratada'!$AK2081&lt;=100,"R$ 0-100",
IF('Base tratada'!$AK2081&lt;=500,"R$ 101-500",
IF('Base tratada'!$AK2081&lt;=1000,"R$ 501-1000",
IF('Base tratada'!$AK2081&lt;=1500,"R$ 1001-1500",
"+R$ 1500"))))</f>
        <v>R$ 501-1000</v>
      </c>
      <c r="AM2081" s="34">
        <v>0</v>
      </c>
      <c r="AN2081" s="34">
        <v>0</v>
      </c>
      <c r="AO2081" s="34">
        <v>1</v>
      </c>
      <c r="AP2081" s="34">
        <v>0</v>
      </c>
      <c r="AQ2081" s="34">
        <v>0</v>
      </c>
      <c r="AR2081" s="34">
        <v>1</v>
      </c>
      <c r="AS2081" s="34">
        <v>0</v>
      </c>
      <c r="AT2081" s="34">
        <v>3</v>
      </c>
      <c r="AU2081" s="34">
        <v>11</v>
      </c>
      <c r="AV2081" s="52">
        <v>773</v>
      </c>
      <c r="AW2081" s="57">
        <v>0</v>
      </c>
      <c r="AX2081" s="58" t="str">
        <f>IF(Tabela3[[#This Row],[Response]]=1, "Aceitou", "Não aceitou")</f>
        <v>Não aceitou</v>
      </c>
      <c r="AY2081" s="55" t="str">
        <f>Tabela3[[#This Row],[Faixa Recência]] &amp; " | " &amp; Tabela3[[#This Row],[Faixa Gasto]] &amp; " | " &amp; Tabela3[[#This Row],[Faixa ticket médio]]</f>
        <v>31-45 dias | R$ 501-1000 | R$ 26–50</v>
      </c>
      <c r="AZ20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1" s="36"/>
    </row>
    <row r="2082" spans="1:54" x14ac:dyDescent="0.25">
      <c r="A2082" s="61">
        <v>2081</v>
      </c>
      <c r="B2082" s="37">
        <v>34587</v>
      </c>
      <c r="C2082" s="34">
        <v>1</v>
      </c>
      <c r="D2082" s="34">
        <v>1</v>
      </c>
      <c r="E2082" s="34">
        <v>68</v>
      </c>
      <c r="F2082" s="58" t="str">
        <f>IF('Base tratada'!$E2082&lt;=15,"0-15 dias",
IF('Base tratada'!$E2082&lt;=30, "16-30 dias",
IF('Base tratada'!$E2082&lt;=45, "31-45 dias",
IF('Base tratada'!$E2082&lt;=60, "46-60 dias",
IF('Base tratada'!$E2082&lt;=75, "61-75 dias", "76-99 dias")))))</f>
        <v>61-75 dias</v>
      </c>
      <c r="G2082" s="38">
        <v>67</v>
      </c>
      <c r="H2082" s="60" t="str">
        <f>IF('Base tratada'!$G2082&lt;=29,"24–29",
IF('Base tratada'!$G2082&lt;=39,"30–39",
IF('Base tratada'!$G2082&lt;=49,"40–49",
IF('Base tratada'!$G2082&lt;=59,"50–59",
IF('Base tratada'!$G2082&lt;=69,"60–69",
"70–80")))))</f>
        <v>60–69</v>
      </c>
      <c r="I2082" s="34">
        <v>2203</v>
      </c>
      <c r="J2082" s="58" t="str">
        <f>IF('Base tratada'!$K2082=1,"Divorciado",
IF('Base tratada'!$L2082=1,"Casado",
IF('Base tratada'!$M2082=1, "Solteiro",
IF('Base tratada'!$N2082=1,"Juntos",
"Viúvo"))))</f>
        <v>Juntos</v>
      </c>
      <c r="K2082" s="34">
        <v>0</v>
      </c>
      <c r="L2082" s="34">
        <v>0</v>
      </c>
      <c r="M2082" s="34">
        <v>0</v>
      </c>
      <c r="N2082" s="34">
        <v>1</v>
      </c>
      <c r="O2082" s="34">
        <v>0</v>
      </c>
      <c r="P2082" s="34">
        <v>0</v>
      </c>
      <c r="Q2082" s="34">
        <v>0</v>
      </c>
      <c r="R2082" s="34">
        <v>1</v>
      </c>
      <c r="S2082" s="34">
        <v>0</v>
      </c>
      <c r="T2082" s="34">
        <v>0</v>
      </c>
      <c r="U2082" s="35">
        <v>7</v>
      </c>
      <c r="V2082" s="35">
        <v>2</v>
      </c>
      <c r="W2082" s="35">
        <v>9</v>
      </c>
      <c r="X2082" s="35">
        <v>2</v>
      </c>
      <c r="Y2082" s="35">
        <v>0</v>
      </c>
      <c r="Z2082" s="35">
        <v>2</v>
      </c>
      <c r="AA2082" s="34">
        <v>2</v>
      </c>
      <c r="AB2082" s="34">
        <v>4</v>
      </c>
      <c r="AC2082" s="34">
        <v>1</v>
      </c>
      <c r="AD2082" s="34">
        <v>0</v>
      </c>
      <c r="AE2082" s="34">
        <v>3</v>
      </c>
      <c r="AF2082" s="58">
        <f>'Base tratada'!$AC2082+'Base tratada'!$AD2082+'Base tratada'!$AE2082</f>
        <v>4</v>
      </c>
      <c r="AG20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82" s="58" t="str">
        <f>IF('Base tratada'!$AC2082&gt;=MAX('Base tratada'!$AD2082,'Base tratada'!$AE2082),"Web",
IF('Base tratada'!$AD2082&gt;='Base tratada'!$AE2082,"Catalog",
"Store"))</f>
        <v>Store</v>
      </c>
      <c r="AI2082" s="59">
        <f>IF('Base tratada'!$AF2082=0,"0",'Base tratada'!$AK2082/'Base tratada'!$AF2082)</f>
        <v>5</v>
      </c>
      <c r="AJ2082" s="59" t="str">
        <f>IF('Base tratada'!$AI2082=0,"R$ 0",
IF('Base tratada'!$AI2082&lt;=25,"R$ 1–25",
IF('Base tratada'!$AI2082&lt;=50,"R$ 26–50",
"+R$ 50")))</f>
        <v>R$ 1–25</v>
      </c>
      <c r="AK2082" s="35">
        <v>20</v>
      </c>
      <c r="AL2082" s="58" t="str">
        <f>IF('Base tratada'!$AK2082&lt;=100,"R$ 0-100",
IF('Base tratada'!$AK2082&lt;=500,"R$ 101-500",
IF('Base tratada'!$AK2082&lt;=1000,"R$ 501-1000",
IF('Base tratada'!$AK2082&lt;=1500,"R$ 1001-1500",
"+R$ 1500"))))</f>
        <v>R$ 0-100</v>
      </c>
      <c r="AM2082" s="34">
        <v>0</v>
      </c>
      <c r="AN2082" s="34">
        <v>0</v>
      </c>
      <c r="AO2082" s="34">
        <v>0</v>
      </c>
      <c r="AP2082" s="34">
        <v>0</v>
      </c>
      <c r="AQ2082" s="34">
        <v>0</v>
      </c>
      <c r="AR2082" s="34">
        <v>0</v>
      </c>
      <c r="AS2082" s="34">
        <v>0</v>
      </c>
      <c r="AT2082" s="34">
        <v>3</v>
      </c>
      <c r="AU2082" s="34">
        <v>11</v>
      </c>
      <c r="AV2082" s="52">
        <v>18</v>
      </c>
      <c r="AW2082" s="57">
        <v>0</v>
      </c>
      <c r="AX2082" s="58" t="str">
        <f>IF(Tabela3[[#This Row],[Response]]=1, "Aceitou", "Não aceitou")</f>
        <v>Não aceitou</v>
      </c>
      <c r="AY2082" s="55" t="str">
        <f>Tabela3[[#This Row],[Faixa Recência]] &amp; " | " &amp; Tabela3[[#This Row],[Faixa Gasto]] &amp; " | " &amp; Tabela3[[#This Row],[Faixa ticket médio]]</f>
        <v>61-75 dias | R$ 0-100 | R$ 1–25</v>
      </c>
      <c r="AZ20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2" s="36"/>
    </row>
    <row r="2083" spans="1:54" x14ac:dyDescent="0.25">
      <c r="A2083" s="61">
        <v>2082</v>
      </c>
      <c r="B2083" s="37">
        <v>43018</v>
      </c>
      <c r="C2083" s="34">
        <v>0</v>
      </c>
      <c r="D2083" s="34">
        <v>1</v>
      </c>
      <c r="E2083" s="34">
        <v>46</v>
      </c>
      <c r="F2083" s="58" t="str">
        <f>IF('Base tratada'!$E2083&lt;=15,"0-15 dias",
IF('Base tratada'!$E2083&lt;=30, "16-30 dias",
IF('Base tratada'!$E2083&lt;=45, "31-45 dias",
IF('Base tratada'!$E2083&lt;=60, "46-60 dias",
IF('Base tratada'!$E2083&lt;=75, "61-75 dias", "76-99 dias")))))</f>
        <v>46-60 dias</v>
      </c>
      <c r="G2083" s="38">
        <v>46</v>
      </c>
      <c r="H2083" s="60" t="str">
        <f>IF('Base tratada'!$G2083&lt;=29,"24–29",
IF('Base tratada'!$G2083&lt;=39,"30–39",
IF('Base tratada'!$G2083&lt;=49,"40–49",
IF('Base tratada'!$G2083&lt;=59,"50–59",
IF('Base tratada'!$G2083&lt;=69,"60–69",
"70–80")))))</f>
        <v>40–49</v>
      </c>
      <c r="I2083" s="34">
        <v>2399</v>
      </c>
      <c r="J2083" s="58" t="str">
        <f>IF('Base tratada'!$K2083=1,"Divorciado",
IF('Base tratada'!$L2083=1,"Casado",
IF('Base tratada'!$M2083=1, "Solteiro",
IF('Base tratada'!$N2083=1,"Juntos",
"Viúvo"))))</f>
        <v>Juntos</v>
      </c>
      <c r="K2083" s="34">
        <v>0</v>
      </c>
      <c r="L2083" s="34">
        <v>0</v>
      </c>
      <c r="M2083" s="34">
        <v>0</v>
      </c>
      <c r="N2083" s="34">
        <v>1</v>
      </c>
      <c r="O2083" s="34">
        <v>0</v>
      </c>
      <c r="P2083" s="34">
        <v>0</v>
      </c>
      <c r="Q2083" s="34">
        <v>0</v>
      </c>
      <c r="R2083" s="34">
        <v>0</v>
      </c>
      <c r="S2083" s="34">
        <v>1</v>
      </c>
      <c r="T2083" s="34">
        <v>0</v>
      </c>
      <c r="U2083" s="35">
        <v>35</v>
      </c>
      <c r="V2083" s="35">
        <v>4</v>
      </c>
      <c r="W2083" s="35">
        <v>17</v>
      </c>
      <c r="X2083" s="35">
        <v>7</v>
      </c>
      <c r="Y2083" s="35">
        <v>6</v>
      </c>
      <c r="Z2083" s="35">
        <v>64</v>
      </c>
      <c r="AA2083" s="34">
        <v>1</v>
      </c>
      <c r="AB2083" s="34">
        <v>5</v>
      </c>
      <c r="AC2083" s="34">
        <v>2</v>
      </c>
      <c r="AD2083" s="34">
        <v>2</v>
      </c>
      <c r="AE2083" s="34">
        <v>2</v>
      </c>
      <c r="AF2083" s="58">
        <f>'Base tratada'!$AC2083+'Base tratada'!$AD2083+'Base tratada'!$AE2083</f>
        <v>6</v>
      </c>
      <c r="AG20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83" s="58" t="str">
        <f>IF('Base tratada'!$AC2083&gt;=MAX('Base tratada'!$AD2083,'Base tratada'!$AE2083),"Web",
IF('Base tratada'!$AD2083&gt;='Base tratada'!$AE2083,"Catalog",
"Store"))</f>
        <v>Web</v>
      </c>
      <c r="AI2083" s="59">
        <f>IF('Base tratada'!$AF2083=0,"0",'Base tratada'!$AK2083/'Base tratada'!$AF2083)</f>
        <v>11.5</v>
      </c>
      <c r="AJ2083" s="59" t="str">
        <f>IF('Base tratada'!$AI2083=0,"R$ 0",
IF('Base tratada'!$AI2083&lt;=25,"R$ 1–25",
IF('Base tratada'!$AI2083&lt;=50,"R$ 26–50",
"+R$ 50")))</f>
        <v>R$ 1–25</v>
      </c>
      <c r="AK2083" s="35">
        <v>69</v>
      </c>
      <c r="AL2083" s="58" t="str">
        <f>IF('Base tratada'!$AK2083&lt;=100,"R$ 0-100",
IF('Base tratada'!$AK2083&lt;=500,"R$ 101-500",
IF('Base tratada'!$AK2083&lt;=1000,"R$ 501-1000",
IF('Base tratada'!$AK2083&lt;=1500,"R$ 1001-1500",
"+R$ 1500"))))</f>
        <v>R$ 0-100</v>
      </c>
      <c r="AM2083" s="34">
        <v>0</v>
      </c>
      <c r="AN2083" s="34">
        <v>0</v>
      </c>
      <c r="AO2083" s="34">
        <v>0</v>
      </c>
      <c r="AP2083" s="34">
        <v>0</v>
      </c>
      <c r="AQ2083" s="34">
        <v>0</v>
      </c>
      <c r="AR2083" s="34">
        <v>0</v>
      </c>
      <c r="AS2083" s="34">
        <v>0</v>
      </c>
      <c r="AT2083" s="34">
        <v>3</v>
      </c>
      <c r="AU2083" s="34">
        <v>11</v>
      </c>
      <c r="AV2083" s="52">
        <v>5</v>
      </c>
      <c r="AW2083" s="57">
        <v>0</v>
      </c>
      <c r="AX2083" s="58" t="str">
        <f>IF(Tabela3[[#This Row],[Response]]=1, "Aceitou", "Não aceitou")</f>
        <v>Não aceitou</v>
      </c>
      <c r="AY2083" s="55" t="str">
        <f>Tabela3[[#This Row],[Faixa Recência]] &amp; " | " &amp; Tabela3[[#This Row],[Faixa Gasto]] &amp; " | " &amp; Tabela3[[#This Row],[Faixa ticket médio]]</f>
        <v>46-60 dias | R$ 0-100 | R$ 1–25</v>
      </c>
      <c r="AZ20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3" s="36"/>
    </row>
    <row r="2084" spans="1:54" x14ac:dyDescent="0.25">
      <c r="A2084" s="61">
        <v>2083</v>
      </c>
      <c r="B2084" s="37">
        <v>45736</v>
      </c>
      <c r="C2084" s="34">
        <v>0</v>
      </c>
      <c r="D2084" s="34">
        <v>1</v>
      </c>
      <c r="E2084" s="34">
        <v>92</v>
      </c>
      <c r="F2084" s="58" t="str">
        <f>IF('Base tratada'!$E2084&lt;=15,"0-15 dias",
IF('Base tratada'!$E2084&lt;=30, "16-30 dias",
IF('Base tratada'!$E2084&lt;=45, "31-45 dias",
IF('Base tratada'!$E2084&lt;=60, "46-60 dias",
IF('Base tratada'!$E2084&lt;=75, "61-75 dias", "76-99 dias")))))</f>
        <v>76-99 dias</v>
      </c>
      <c r="G2084" s="38">
        <v>66</v>
      </c>
      <c r="H2084" s="60" t="str">
        <f>IF('Base tratada'!$G2084&lt;=29,"24–29",
IF('Base tratada'!$G2084&lt;=39,"30–39",
IF('Base tratada'!$G2084&lt;=49,"40–49",
IF('Base tratada'!$G2084&lt;=59,"50–59",
IF('Base tratada'!$G2084&lt;=69,"60–69",
"70–80")))))</f>
        <v>60–69</v>
      </c>
      <c r="I2084" s="34">
        <v>2499</v>
      </c>
      <c r="J2084" s="58" t="str">
        <f>IF('Base tratada'!$K2084=1,"Divorciado",
IF('Base tratada'!$L2084=1,"Casado",
IF('Base tratada'!$M2084=1, "Solteiro",
IF('Base tratada'!$N2084=1,"Juntos",
"Viúvo"))))</f>
        <v>Casado</v>
      </c>
      <c r="K2084" s="34">
        <v>0</v>
      </c>
      <c r="L2084" s="34">
        <v>1</v>
      </c>
      <c r="M2084" s="34">
        <v>0</v>
      </c>
      <c r="N2084" s="34">
        <v>0</v>
      </c>
      <c r="O2084" s="34">
        <v>0</v>
      </c>
      <c r="P2084" s="34">
        <v>0</v>
      </c>
      <c r="Q2084" s="34">
        <v>0</v>
      </c>
      <c r="R2084" s="34">
        <v>0</v>
      </c>
      <c r="S2084" s="34">
        <v>1</v>
      </c>
      <c r="T2084" s="34">
        <v>0</v>
      </c>
      <c r="U2084" s="35">
        <v>188</v>
      </c>
      <c r="V2084" s="35">
        <v>3</v>
      </c>
      <c r="W2084" s="35">
        <v>180</v>
      </c>
      <c r="X2084" s="35">
        <v>20</v>
      </c>
      <c r="Y2084" s="35">
        <v>3</v>
      </c>
      <c r="Z2084" s="35">
        <v>43</v>
      </c>
      <c r="AA2084" s="34">
        <v>5</v>
      </c>
      <c r="AB2084" s="34">
        <v>7</v>
      </c>
      <c r="AC2084" s="34">
        <v>7</v>
      </c>
      <c r="AD2084" s="34">
        <v>1</v>
      </c>
      <c r="AE2084" s="34">
        <v>6</v>
      </c>
      <c r="AF2084" s="58">
        <f>'Base tratada'!$AC2084+'Base tratada'!$AD2084+'Base tratada'!$AE2084</f>
        <v>14</v>
      </c>
      <c r="AG20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084" s="58" t="str">
        <f>IF('Base tratada'!$AC2084&gt;=MAX('Base tratada'!$AD2084,'Base tratada'!$AE2084),"Web",
IF('Base tratada'!$AD2084&gt;='Base tratada'!$AE2084,"Catalog",
"Store"))</f>
        <v>Web</v>
      </c>
      <c r="AI2084" s="59">
        <f>IF('Base tratada'!$AF2084=0,"0",'Base tratada'!$AK2084/'Base tratada'!$AF2084)</f>
        <v>28.142857142857142</v>
      </c>
      <c r="AJ2084" s="59" t="str">
        <f>IF('Base tratada'!$AI2084=0,"R$ 0",
IF('Base tratada'!$AI2084&lt;=25,"R$ 1–25",
IF('Base tratada'!$AI2084&lt;=50,"R$ 26–50",
"+R$ 50")))</f>
        <v>R$ 26–50</v>
      </c>
      <c r="AK2084" s="35">
        <v>394</v>
      </c>
      <c r="AL2084" s="58" t="str">
        <f>IF('Base tratada'!$AK2084&lt;=100,"R$ 0-100",
IF('Base tratada'!$AK2084&lt;=500,"R$ 101-500",
IF('Base tratada'!$AK2084&lt;=1000,"R$ 501-1000",
IF('Base tratada'!$AK2084&lt;=1500,"R$ 1001-1500",
"+R$ 1500"))))</f>
        <v>R$ 101-500</v>
      </c>
      <c r="AM2084" s="34">
        <v>0</v>
      </c>
      <c r="AN2084" s="34">
        <v>0</v>
      </c>
      <c r="AO2084" s="34">
        <v>0</v>
      </c>
      <c r="AP2084" s="34">
        <v>0</v>
      </c>
      <c r="AQ2084" s="34">
        <v>0</v>
      </c>
      <c r="AR2084" s="34">
        <v>0</v>
      </c>
      <c r="AS2084" s="34">
        <v>0</v>
      </c>
      <c r="AT2084" s="34">
        <v>3</v>
      </c>
      <c r="AU2084" s="34">
        <v>11</v>
      </c>
      <c r="AV2084" s="52">
        <v>351</v>
      </c>
      <c r="AW2084" s="57">
        <v>0</v>
      </c>
      <c r="AX2084" s="58" t="str">
        <f>IF(Tabela3[[#This Row],[Response]]=1, "Aceitou", "Não aceitou")</f>
        <v>Não aceitou</v>
      </c>
      <c r="AY2084" s="55" t="str">
        <f>Tabela3[[#This Row],[Faixa Recência]] &amp; " | " &amp; Tabela3[[#This Row],[Faixa Gasto]] &amp; " | " &amp; Tabela3[[#This Row],[Faixa ticket médio]]</f>
        <v>76-99 dias | R$ 101-500 | R$ 26–50</v>
      </c>
      <c r="AZ20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4" s="36"/>
    </row>
    <row r="2085" spans="1:54" x14ac:dyDescent="0.25">
      <c r="A2085" s="61">
        <v>2084</v>
      </c>
      <c r="B2085" s="37">
        <v>66476</v>
      </c>
      <c r="C2085" s="34">
        <v>0</v>
      </c>
      <c r="D2085" s="34">
        <v>1</v>
      </c>
      <c r="E2085" s="34">
        <v>80</v>
      </c>
      <c r="F2085" s="58" t="str">
        <f>IF('Base tratada'!$E2085&lt;=15,"0-15 dias",
IF('Base tratada'!$E2085&lt;=30, "16-30 dias",
IF('Base tratada'!$E2085&lt;=45, "31-45 dias",
IF('Base tratada'!$E2085&lt;=60, "46-60 dias",
IF('Base tratada'!$E2085&lt;=75, "61-75 dias", "76-99 dias")))))</f>
        <v>76-99 dias</v>
      </c>
      <c r="G2085" s="38">
        <v>51</v>
      </c>
      <c r="H2085" s="60" t="str">
        <f>IF('Base tratada'!$G2085&lt;=29,"24–29",
IF('Base tratada'!$G2085&lt;=39,"30–39",
IF('Base tratada'!$G2085&lt;=49,"40–49",
IF('Base tratada'!$G2085&lt;=59,"50–59",
IF('Base tratada'!$G2085&lt;=69,"60–69",
"70–80")))))</f>
        <v>50–59</v>
      </c>
      <c r="I2085" s="34">
        <v>2366</v>
      </c>
      <c r="J2085" s="58" t="str">
        <f>IF('Base tratada'!$K2085=1,"Divorciado",
IF('Base tratada'!$L2085=1,"Casado",
IF('Base tratada'!$M2085=1, "Solteiro",
IF('Base tratada'!$N2085=1,"Juntos",
"Viúvo"))))</f>
        <v>Juntos</v>
      </c>
      <c r="K2085" s="34">
        <v>0</v>
      </c>
      <c r="L2085" s="34">
        <v>0</v>
      </c>
      <c r="M2085" s="34">
        <v>0</v>
      </c>
      <c r="N2085" s="34">
        <v>1</v>
      </c>
      <c r="O2085" s="34">
        <v>0</v>
      </c>
      <c r="P2085" s="34">
        <v>0</v>
      </c>
      <c r="Q2085" s="34">
        <v>0</v>
      </c>
      <c r="R2085" s="34">
        <v>0</v>
      </c>
      <c r="S2085" s="34">
        <v>1</v>
      </c>
      <c r="T2085" s="34">
        <v>0</v>
      </c>
      <c r="U2085" s="35">
        <v>742</v>
      </c>
      <c r="V2085" s="35">
        <v>28</v>
      </c>
      <c r="W2085" s="35">
        <v>152</v>
      </c>
      <c r="X2085" s="35">
        <v>25</v>
      </c>
      <c r="Y2085" s="35">
        <v>9</v>
      </c>
      <c r="Z2085" s="35">
        <v>57</v>
      </c>
      <c r="AA2085" s="34">
        <v>2</v>
      </c>
      <c r="AB2085" s="34">
        <v>4</v>
      </c>
      <c r="AC2085" s="34">
        <v>6</v>
      </c>
      <c r="AD2085" s="34">
        <v>8</v>
      </c>
      <c r="AE2085" s="34">
        <v>10</v>
      </c>
      <c r="AF2085" s="58">
        <f>'Base tratada'!$AC2085+'Base tratada'!$AD2085+'Base tratada'!$AE2085</f>
        <v>24</v>
      </c>
      <c r="AG20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85" s="58" t="str">
        <f>IF('Base tratada'!$AC2085&gt;=MAX('Base tratada'!$AD2085,'Base tratada'!$AE2085),"Web",
IF('Base tratada'!$AD2085&gt;='Base tratada'!$AE2085,"Catalog",
"Store"))</f>
        <v>Store</v>
      </c>
      <c r="AI2085" s="59">
        <f>IF('Base tratada'!$AF2085=0,"0",'Base tratada'!$AK2085/'Base tratada'!$AF2085)</f>
        <v>39.833333333333336</v>
      </c>
      <c r="AJ2085" s="59" t="str">
        <f>IF('Base tratada'!$AI2085=0,"R$ 0",
IF('Base tratada'!$AI2085&lt;=25,"R$ 1–25",
IF('Base tratada'!$AI2085&lt;=50,"R$ 26–50",
"+R$ 50")))</f>
        <v>R$ 26–50</v>
      </c>
      <c r="AK2085" s="35">
        <v>956</v>
      </c>
      <c r="AL2085" s="58" t="str">
        <f>IF('Base tratada'!$AK2085&lt;=100,"R$ 0-100",
IF('Base tratada'!$AK2085&lt;=500,"R$ 101-500",
IF('Base tratada'!$AK2085&lt;=1000,"R$ 501-1000",
IF('Base tratada'!$AK2085&lt;=1500,"R$ 1001-1500",
"+R$ 1500"))))</f>
        <v>R$ 501-1000</v>
      </c>
      <c r="AM2085" s="34">
        <v>0</v>
      </c>
      <c r="AN2085" s="34">
        <v>0</v>
      </c>
      <c r="AO2085" s="34">
        <v>0</v>
      </c>
      <c r="AP2085" s="34">
        <v>0</v>
      </c>
      <c r="AQ2085" s="34">
        <v>0</v>
      </c>
      <c r="AR2085" s="34">
        <v>0</v>
      </c>
      <c r="AS2085" s="34">
        <v>0</v>
      </c>
      <c r="AT2085" s="34">
        <v>3</v>
      </c>
      <c r="AU2085" s="34">
        <v>11</v>
      </c>
      <c r="AV2085" s="52">
        <v>899</v>
      </c>
      <c r="AW2085" s="57">
        <v>0</v>
      </c>
      <c r="AX2085" s="58" t="str">
        <f>IF(Tabela3[[#This Row],[Response]]=1, "Aceitou", "Não aceitou")</f>
        <v>Não aceitou</v>
      </c>
      <c r="AY2085" s="55" t="str">
        <f>Tabela3[[#This Row],[Faixa Recência]] &amp; " | " &amp; Tabela3[[#This Row],[Faixa Gasto]] &amp; " | " &amp; Tabela3[[#This Row],[Faixa ticket médio]]</f>
        <v>76-99 dias | R$ 501-1000 | R$ 26–50</v>
      </c>
      <c r="AZ20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5" s="36"/>
    </row>
    <row r="2086" spans="1:54" x14ac:dyDescent="0.25">
      <c r="A2086" s="61">
        <v>2085</v>
      </c>
      <c r="B2086" s="37">
        <v>27733</v>
      </c>
      <c r="C2086" s="34">
        <v>1</v>
      </c>
      <c r="D2086" s="34">
        <v>0</v>
      </c>
      <c r="E2086" s="34">
        <v>16</v>
      </c>
      <c r="F2086" s="58" t="str">
        <f>IF('Base tratada'!$E2086&lt;=15,"0-15 dias",
IF('Base tratada'!$E2086&lt;=30, "16-30 dias",
IF('Base tratada'!$E2086&lt;=45, "31-45 dias",
IF('Base tratada'!$E2086&lt;=60, "46-60 dias",
IF('Base tratada'!$E2086&lt;=75, "61-75 dias", "76-99 dias")))))</f>
        <v>16-30 dias</v>
      </c>
      <c r="G2086" s="38">
        <v>39</v>
      </c>
      <c r="H2086" s="60" t="str">
        <f>IF('Base tratada'!$G2086&lt;=29,"24–29",
IF('Base tratada'!$G2086&lt;=39,"30–39",
IF('Base tratada'!$G2086&lt;=49,"40–49",
IF('Base tratada'!$G2086&lt;=59,"50–59",
IF('Base tratada'!$G2086&lt;=69,"60–69",
"70–80")))))</f>
        <v>30–39</v>
      </c>
      <c r="I2086" s="34">
        <v>2466</v>
      </c>
      <c r="J2086" s="58" t="str">
        <f>IF('Base tratada'!$K2086=1,"Divorciado",
IF('Base tratada'!$L2086=1,"Casado",
IF('Base tratada'!$M2086=1, "Solteiro",
IF('Base tratada'!$N2086=1,"Juntos",
"Viúvo"))))</f>
        <v>Casado</v>
      </c>
      <c r="K2086" s="34">
        <v>0</v>
      </c>
      <c r="L2086" s="34">
        <v>1</v>
      </c>
      <c r="M2086" s="34">
        <v>0</v>
      </c>
      <c r="N2086" s="34">
        <v>0</v>
      </c>
      <c r="O2086" s="34">
        <v>0</v>
      </c>
      <c r="P2086" s="34">
        <v>1</v>
      </c>
      <c r="Q2086" s="34">
        <v>0</v>
      </c>
      <c r="R2086" s="34">
        <v>0</v>
      </c>
      <c r="S2086" s="34">
        <v>0</v>
      </c>
      <c r="T2086" s="34">
        <v>0</v>
      </c>
      <c r="U2086" s="35">
        <v>0</v>
      </c>
      <c r="V2086" s="35">
        <v>7</v>
      </c>
      <c r="W2086" s="35">
        <v>5</v>
      </c>
      <c r="X2086" s="35">
        <v>26</v>
      </c>
      <c r="Y2086" s="35">
        <v>2</v>
      </c>
      <c r="Z2086" s="35">
        <v>17</v>
      </c>
      <c r="AA2086" s="34">
        <v>2</v>
      </c>
      <c r="AB2086" s="34">
        <v>7</v>
      </c>
      <c r="AC2086" s="34">
        <v>2</v>
      </c>
      <c r="AD2086" s="34">
        <v>0</v>
      </c>
      <c r="AE2086" s="34">
        <v>3</v>
      </c>
      <c r="AF2086" s="58">
        <f>'Base tratada'!$AC2086+'Base tratada'!$AD2086+'Base tratada'!$AE2086</f>
        <v>5</v>
      </c>
      <c r="AG20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86" s="58" t="str">
        <f>IF('Base tratada'!$AC2086&gt;=MAX('Base tratada'!$AD2086,'Base tratada'!$AE2086),"Web",
IF('Base tratada'!$AD2086&gt;='Base tratada'!$AE2086,"Catalog",
"Store"))</f>
        <v>Store</v>
      </c>
      <c r="AI2086" s="59">
        <f>IF('Base tratada'!$AF2086=0,"0",'Base tratada'!$AK2086/'Base tratada'!$AF2086)</f>
        <v>8</v>
      </c>
      <c r="AJ2086" s="59" t="str">
        <f>IF('Base tratada'!$AI2086=0,"R$ 0",
IF('Base tratada'!$AI2086&lt;=25,"R$ 1–25",
IF('Base tratada'!$AI2086&lt;=50,"R$ 26–50",
"+R$ 50")))</f>
        <v>R$ 1–25</v>
      </c>
      <c r="AK2086" s="35">
        <v>40</v>
      </c>
      <c r="AL2086" s="58" t="str">
        <f>IF('Base tratada'!$AK2086&lt;=100,"R$ 0-100",
IF('Base tratada'!$AK2086&lt;=500,"R$ 101-500",
IF('Base tratada'!$AK2086&lt;=1000,"R$ 501-1000",
IF('Base tratada'!$AK2086&lt;=1500,"R$ 1001-1500",
"+R$ 1500"))))</f>
        <v>R$ 0-100</v>
      </c>
      <c r="AM2086" s="34">
        <v>0</v>
      </c>
      <c r="AN2086" s="34">
        <v>0</v>
      </c>
      <c r="AO2086" s="34">
        <v>0</v>
      </c>
      <c r="AP2086" s="34">
        <v>0</v>
      </c>
      <c r="AQ2086" s="34">
        <v>0</v>
      </c>
      <c r="AR2086" s="34">
        <v>0</v>
      </c>
      <c r="AS2086" s="34">
        <v>0</v>
      </c>
      <c r="AT2086" s="34">
        <v>3</v>
      </c>
      <c r="AU2086" s="34">
        <v>11</v>
      </c>
      <c r="AV2086" s="52">
        <v>23</v>
      </c>
      <c r="AW2086" s="57">
        <v>0</v>
      </c>
      <c r="AX2086" s="58" t="str">
        <f>IF(Tabela3[[#This Row],[Response]]=1, "Aceitou", "Não aceitou")</f>
        <v>Não aceitou</v>
      </c>
      <c r="AY2086" s="55" t="str">
        <f>Tabela3[[#This Row],[Faixa Recência]] &amp; " | " &amp; Tabela3[[#This Row],[Faixa Gasto]] &amp; " | " &amp; Tabela3[[#This Row],[Faixa ticket médio]]</f>
        <v>16-30 dias | R$ 0-100 | R$ 1–25</v>
      </c>
      <c r="AZ20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6" s="36"/>
    </row>
    <row r="2087" spans="1:54" x14ac:dyDescent="0.25">
      <c r="A2087" s="61">
        <v>2086</v>
      </c>
      <c r="B2087" s="37">
        <v>69805</v>
      </c>
      <c r="C2087" s="34">
        <v>0</v>
      </c>
      <c r="D2087" s="34">
        <v>1</v>
      </c>
      <c r="E2087" s="34">
        <v>50</v>
      </c>
      <c r="F2087" s="58" t="str">
        <f>IF('Base tratada'!$E2087&lt;=15,"0-15 dias",
IF('Base tratada'!$E2087&lt;=30, "16-30 dias",
IF('Base tratada'!$E2087&lt;=45, "31-45 dias",
IF('Base tratada'!$E2087&lt;=60, "46-60 dias",
IF('Base tratada'!$E2087&lt;=75, "61-75 dias", "76-99 dias")))))</f>
        <v>46-60 dias</v>
      </c>
      <c r="G2087" s="38">
        <v>68</v>
      </c>
      <c r="H2087" s="60" t="str">
        <f>IF('Base tratada'!$G2087&lt;=29,"24–29",
IF('Base tratada'!$G2087&lt;=39,"30–39",
IF('Base tratada'!$G2087&lt;=49,"40–49",
IF('Base tratada'!$G2087&lt;=59,"50–59",
IF('Base tratada'!$G2087&lt;=69,"60–69",
"70–80")))))</f>
        <v>60–69</v>
      </c>
      <c r="I2087" s="34">
        <v>2318</v>
      </c>
      <c r="J2087" s="58" t="str">
        <f>IF('Base tratada'!$K2087=1,"Divorciado",
IF('Base tratada'!$L2087=1,"Casado",
IF('Base tratada'!$M2087=1, "Solteiro",
IF('Base tratada'!$N2087=1,"Juntos",
"Viúvo"))))</f>
        <v>Juntos</v>
      </c>
      <c r="K2087" s="34">
        <v>0</v>
      </c>
      <c r="L2087" s="34">
        <v>0</v>
      </c>
      <c r="M2087" s="34">
        <v>0</v>
      </c>
      <c r="N2087" s="34">
        <v>1</v>
      </c>
      <c r="O2087" s="34">
        <v>0</v>
      </c>
      <c r="P2087" s="34">
        <v>0</v>
      </c>
      <c r="Q2087" s="34">
        <v>0</v>
      </c>
      <c r="R2087" s="34">
        <v>0</v>
      </c>
      <c r="S2087" s="34">
        <v>0</v>
      </c>
      <c r="T2087" s="34">
        <v>1</v>
      </c>
      <c r="U2087" s="35">
        <v>750</v>
      </c>
      <c r="V2087" s="35">
        <v>71</v>
      </c>
      <c r="W2087" s="35">
        <v>174</v>
      </c>
      <c r="X2087" s="35">
        <v>13</v>
      </c>
      <c r="Y2087" s="35">
        <v>10</v>
      </c>
      <c r="Z2087" s="35">
        <v>20</v>
      </c>
      <c r="AA2087" s="34">
        <v>2</v>
      </c>
      <c r="AB2087" s="34">
        <v>2</v>
      </c>
      <c r="AC2087" s="34">
        <v>6</v>
      </c>
      <c r="AD2087" s="34">
        <v>8</v>
      </c>
      <c r="AE2087" s="34">
        <v>11</v>
      </c>
      <c r="AF2087" s="58">
        <f>'Base tratada'!$AC2087+'Base tratada'!$AD2087+'Base tratada'!$AE2087</f>
        <v>25</v>
      </c>
      <c r="AG20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87" s="58" t="str">
        <f>IF('Base tratada'!$AC2087&gt;=MAX('Base tratada'!$AD2087,'Base tratada'!$AE2087),"Web",
IF('Base tratada'!$AD2087&gt;='Base tratada'!$AE2087,"Catalog",
"Store"))</f>
        <v>Store</v>
      </c>
      <c r="AI2087" s="59">
        <f>IF('Base tratada'!$AF2087=0,"0",'Base tratada'!$AK2087/'Base tratada'!$AF2087)</f>
        <v>40.72</v>
      </c>
      <c r="AJ2087" s="59" t="str">
        <f>IF('Base tratada'!$AI2087=0,"R$ 0",
IF('Base tratada'!$AI2087&lt;=25,"R$ 1–25",
IF('Base tratada'!$AI2087&lt;=50,"R$ 26–50",
"+R$ 50")))</f>
        <v>R$ 26–50</v>
      </c>
      <c r="AK2087" s="35">
        <v>1018</v>
      </c>
      <c r="AL2087" s="58" t="str">
        <f>IF('Base tratada'!$AK2087&lt;=100,"R$ 0-100",
IF('Base tratada'!$AK2087&lt;=500,"R$ 101-500",
IF('Base tratada'!$AK2087&lt;=1000,"R$ 501-1000",
IF('Base tratada'!$AK2087&lt;=1500,"R$ 1001-1500",
"+R$ 1500"))))</f>
        <v>R$ 1001-1500</v>
      </c>
      <c r="AM2087" s="34">
        <v>0</v>
      </c>
      <c r="AN2087" s="34">
        <v>0</v>
      </c>
      <c r="AO2087" s="34">
        <v>0</v>
      </c>
      <c r="AP2087" s="34">
        <v>0</v>
      </c>
      <c r="AQ2087" s="34">
        <v>0</v>
      </c>
      <c r="AR2087" s="34">
        <v>0</v>
      </c>
      <c r="AS2087" s="34">
        <v>0</v>
      </c>
      <c r="AT2087" s="34">
        <v>3</v>
      </c>
      <c r="AU2087" s="34">
        <v>11</v>
      </c>
      <c r="AV2087" s="52">
        <v>998</v>
      </c>
      <c r="AW2087" s="57">
        <v>0</v>
      </c>
      <c r="AX2087" s="58" t="str">
        <f>IF(Tabela3[[#This Row],[Response]]=1, "Aceitou", "Não aceitou")</f>
        <v>Não aceitou</v>
      </c>
      <c r="AY2087" s="55" t="str">
        <f>Tabela3[[#This Row],[Faixa Recência]] &amp; " | " &amp; Tabela3[[#This Row],[Faixa Gasto]] &amp; " | " &amp; Tabela3[[#This Row],[Faixa ticket médio]]</f>
        <v>46-60 dias | R$ 1001-1500 | R$ 26–50</v>
      </c>
      <c r="AZ20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7" s="36"/>
    </row>
    <row r="2088" spans="1:54" x14ac:dyDescent="0.25">
      <c r="A2088" s="61">
        <v>2087</v>
      </c>
      <c r="B2088" s="37">
        <v>72217</v>
      </c>
      <c r="C2088" s="34">
        <v>0</v>
      </c>
      <c r="D2088" s="34">
        <v>0</v>
      </c>
      <c r="E2088" s="34">
        <v>93</v>
      </c>
      <c r="F2088" s="58" t="str">
        <f>IF('Base tratada'!$E2088&lt;=15,"0-15 dias",
IF('Base tratada'!$E2088&lt;=30, "16-30 dias",
IF('Base tratada'!$E2088&lt;=45, "31-45 dias",
IF('Base tratada'!$E2088&lt;=60, "46-60 dias",
IF('Base tratada'!$E2088&lt;=75, "61-75 dias", "76-99 dias")))))</f>
        <v>76-99 dias</v>
      </c>
      <c r="G2088" s="38">
        <v>58</v>
      </c>
      <c r="H2088" s="60" t="str">
        <f>IF('Base tratada'!$G2088&lt;=29,"24–29",
IF('Base tratada'!$G2088&lt;=39,"30–39",
IF('Base tratada'!$G2088&lt;=49,"40–49",
IF('Base tratada'!$G2088&lt;=59,"50–59",
IF('Base tratada'!$G2088&lt;=69,"60–69",
"70–80")))))</f>
        <v>50–59</v>
      </c>
      <c r="I2088" s="34">
        <v>2604</v>
      </c>
      <c r="J2088" s="58" t="str">
        <f>IF('Base tratada'!$K2088=1,"Divorciado",
IF('Base tratada'!$L2088=1,"Casado",
IF('Base tratada'!$M2088=1, "Solteiro",
IF('Base tratada'!$N2088=1,"Juntos",
"Viúvo"))))</f>
        <v>Solteiro</v>
      </c>
      <c r="K2088" s="34">
        <v>0</v>
      </c>
      <c r="L2088" s="34">
        <v>0</v>
      </c>
      <c r="M2088" s="34">
        <v>1</v>
      </c>
      <c r="N2088" s="34">
        <v>0</v>
      </c>
      <c r="O2088" s="34">
        <v>0</v>
      </c>
      <c r="P2088" s="34">
        <v>0</v>
      </c>
      <c r="Q2088" s="34">
        <v>0</v>
      </c>
      <c r="R2088" s="34">
        <v>0</v>
      </c>
      <c r="S2088" s="34">
        <v>1</v>
      </c>
      <c r="T2088" s="34">
        <v>0</v>
      </c>
      <c r="U2088" s="35">
        <v>816</v>
      </c>
      <c r="V2088" s="35">
        <v>42</v>
      </c>
      <c r="W2088" s="35">
        <v>450</v>
      </c>
      <c r="X2088" s="35">
        <v>55</v>
      </c>
      <c r="Y2088" s="35">
        <v>56</v>
      </c>
      <c r="Z2088" s="35">
        <v>154</v>
      </c>
      <c r="AA2088" s="34">
        <v>1</v>
      </c>
      <c r="AB2088" s="34">
        <v>2</v>
      </c>
      <c r="AC2088" s="34">
        <v>3</v>
      </c>
      <c r="AD2088" s="34">
        <v>10</v>
      </c>
      <c r="AE2088" s="34">
        <v>8</v>
      </c>
      <c r="AF2088" s="58">
        <f>'Base tratada'!$AC2088+'Base tratada'!$AD2088+'Base tratada'!$AE2088</f>
        <v>21</v>
      </c>
      <c r="AG20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88" s="58" t="str">
        <f>IF('Base tratada'!$AC2088&gt;=MAX('Base tratada'!$AD2088,'Base tratada'!$AE2088),"Web",
IF('Base tratada'!$AD2088&gt;='Base tratada'!$AE2088,"Catalog",
"Store"))</f>
        <v>Catalog</v>
      </c>
      <c r="AI2088" s="59">
        <f>IF('Base tratada'!$AF2088=0,"0",'Base tratada'!$AK2088/'Base tratada'!$AF2088)</f>
        <v>67.571428571428569</v>
      </c>
      <c r="AJ2088" s="59" t="str">
        <f>IF('Base tratada'!$AI2088=0,"R$ 0",
IF('Base tratada'!$AI2088&lt;=25,"R$ 1–25",
IF('Base tratada'!$AI2088&lt;=50,"R$ 26–50",
"+R$ 50")))</f>
        <v>+R$ 50</v>
      </c>
      <c r="AK2088" s="35">
        <v>1419</v>
      </c>
      <c r="AL2088" s="58" t="str">
        <f>IF('Base tratada'!$AK2088&lt;=100,"R$ 0-100",
IF('Base tratada'!$AK2088&lt;=500,"R$ 101-500",
IF('Base tratada'!$AK2088&lt;=1000,"R$ 501-1000",
IF('Base tratada'!$AK2088&lt;=1500,"R$ 1001-1500",
"+R$ 1500"))))</f>
        <v>R$ 1001-1500</v>
      </c>
      <c r="AM2088" s="34">
        <v>0</v>
      </c>
      <c r="AN2088" s="34">
        <v>0</v>
      </c>
      <c r="AO2088" s="34">
        <v>0</v>
      </c>
      <c r="AP2088" s="34">
        <v>0</v>
      </c>
      <c r="AQ2088" s="34">
        <v>0</v>
      </c>
      <c r="AR2088" s="34">
        <v>0</v>
      </c>
      <c r="AS2088" s="34">
        <v>0</v>
      </c>
      <c r="AT2088" s="34">
        <v>3</v>
      </c>
      <c r="AU2088" s="34">
        <v>11</v>
      </c>
      <c r="AV2088" s="52">
        <v>1265</v>
      </c>
      <c r="AW2088" s="57">
        <v>0</v>
      </c>
      <c r="AX2088" s="58" t="str">
        <f>IF(Tabela3[[#This Row],[Response]]=1, "Aceitou", "Não aceitou")</f>
        <v>Não aceitou</v>
      </c>
      <c r="AY2088" s="55" t="str">
        <f>Tabela3[[#This Row],[Faixa Recência]] &amp; " | " &amp; Tabela3[[#This Row],[Faixa Gasto]] &amp; " | " &amp; Tabela3[[#This Row],[Faixa ticket médio]]</f>
        <v>76-99 dias | R$ 1001-1500 | +R$ 50</v>
      </c>
      <c r="AZ20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8" s="36"/>
    </row>
    <row r="2089" spans="1:54" x14ac:dyDescent="0.25">
      <c r="A2089" s="61">
        <v>2088</v>
      </c>
      <c r="B2089" s="37">
        <v>25818</v>
      </c>
      <c r="C2089" s="34">
        <v>1</v>
      </c>
      <c r="D2089" s="34">
        <v>0</v>
      </c>
      <c r="E2089" s="34">
        <v>51</v>
      </c>
      <c r="F2089" s="58" t="str">
        <f>IF('Base tratada'!$E2089&lt;=15,"0-15 dias",
IF('Base tratada'!$E2089&lt;=30, "16-30 dias",
IF('Base tratada'!$E2089&lt;=45, "31-45 dias",
IF('Base tratada'!$E2089&lt;=60, "46-60 dias",
IF('Base tratada'!$E2089&lt;=75, "61-75 dias", "76-99 dias")))))</f>
        <v>46-60 dias</v>
      </c>
      <c r="G2089" s="38">
        <v>49</v>
      </c>
      <c r="H2089" s="60" t="str">
        <f>IF('Base tratada'!$G2089&lt;=29,"24–29",
IF('Base tratada'!$G2089&lt;=39,"30–39",
IF('Base tratada'!$G2089&lt;=49,"40–49",
IF('Base tratada'!$G2089&lt;=59,"50–59",
IF('Base tratada'!$G2089&lt;=69,"60–69",
"70–80")))))</f>
        <v>40–49</v>
      </c>
      <c r="I2089" s="34">
        <v>2778</v>
      </c>
      <c r="J2089" s="58" t="str">
        <f>IF('Base tratada'!$K2089=1,"Divorciado",
IF('Base tratada'!$L2089=1,"Casado",
IF('Base tratada'!$M2089=1, "Solteiro",
IF('Base tratada'!$N2089=1,"Juntos",
"Viúvo"))))</f>
        <v>Divorciado</v>
      </c>
      <c r="K2089" s="34">
        <v>1</v>
      </c>
      <c r="L2089" s="34">
        <v>0</v>
      </c>
      <c r="M2089" s="34">
        <v>0</v>
      </c>
      <c r="N2089" s="34">
        <v>0</v>
      </c>
      <c r="O2089" s="34">
        <v>0</v>
      </c>
      <c r="P2089" s="34">
        <v>0</v>
      </c>
      <c r="Q2089" s="34">
        <v>0</v>
      </c>
      <c r="R2089" s="34">
        <v>1</v>
      </c>
      <c r="S2089" s="34">
        <v>0</v>
      </c>
      <c r="T2089" s="34">
        <v>0</v>
      </c>
      <c r="U2089" s="35">
        <v>5</v>
      </c>
      <c r="V2089" s="35">
        <v>2</v>
      </c>
      <c r="W2089" s="35">
        <v>8</v>
      </c>
      <c r="X2089" s="35">
        <v>2</v>
      </c>
      <c r="Y2089" s="35">
        <v>2</v>
      </c>
      <c r="Z2089" s="35">
        <v>9</v>
      </c>
      <c r="AA2089" s="34">
        <v>1</v>
      </c>
      <c r="AB2089" s="34">
        <v>7</v>
      </c>
      <c r="AC2089" s="34">
        <v>0</v>
      </c>
      <c r="AD2089" s="34">
        <v>1</v>
      </c>
      <c r="AE2089" s="34">
        <v>2</v>
      </c>
      <c r="AF2089" s="58">
        <f>'Base tratada'!$AC2089+'Base tratada'!$AD2089+'Base tratada'!$AE2089</f>
        <v>3</v>
      </c>
      <c r="AG20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89" s="58" t="str">
        <f>IF('Base tratada'!$AC2089&gt;=MAX('Base tratada'!$AD2089,'Base tratada'!$AE2089),"Web",
IF('Base tratada'!$AD2089&gt;='Base tratada'!$AE2089,"Catalog",
"Store"))</f>
        <v>Store</v>
      </c>
      <c r="AI2089" s="59">
        <f>IF('Base tratada'!$AF2089=0,"0",'Base tratada'!$AK2089/'Base tratada'!$AF2089)</f>
        <v>6.333333333333333</v>
      </c>
      <c r="AJ2089" s="59" t="str">
        <f>IF('Base tratada'!$AI2089=0,"R$ 0",
IF('Base tratada'!$AI2089&lt;=25,"R$ 1–25",
IF('Base tratada'!$AI2089&lt;=50,"R$ 26–50",
"+R$ 50")))</f>
        <v>R$ 1–25</v>
      </c>
      <c r="AK2089" s="35">
        <v>19</v>
      </c>
      <c r="AL2089" s="58" t="str">
        <f>IF('Base tratada'!$AK2089&lt;=100,"R$ 0-100",
IF('Base tratada'!$AK2089&lt;=500,"R$ 101-500",
IF('Base tratada'!$AK2089&lt;=1000,"R$ 501-1000",
IF('Base tratada'!$AK2089&lt;=1500,"R$ 1001-1500",
"+R$ 1500"))))</f>
        <v>R$ 0-100</v>
      </c>
      <c r="AM2089" s="34">
        <v>0</v>
      </c>
      <c r="AN2089" s="34">
        <v>0</v>
      </c>
      <c r="AO2089" s="34">
        <v>0</v>
      </c>
      <c r="AP2089" s="34">
        <v>0</v>
      </c>
      <c r="AQ2089" s="34">
        <v>0</v>
      </c>
      <c r="AR2089" s="34">
        <v>0</v>
      </c>
      <c r="AS2089" s="34">
        <v>0</v>
      </c>
      <c r="AT2089" s="34">
        <v>3</v>
      </c>
      <c r="AU2089" s="34">
        <v>11</v>
      </c>
      <c r="AV2089" s="52">
        <v>10</v>
      </c>
      <c r="AW2089" s="57">
        <v>0</v>
      </c>
      <c r="AX2089" s="58" t="str">
        <f>IF(Tabela3[[#This Row],[Response]]=1, "Aceitou", "Não aceitou")</f>
        <v>Não aceitou</v>
      </c>
      <c r="AY2089" s="55" t="str">
        <f>Tabela3[[#This Row],[Faixa Recência]] &amp; " | " &amp; Tabela3[[#This Row],[Faixa Gasto]] &amp; " | " &amp; Tabela3[[#This Row],[Faixa ticket médio]]</f>
        <v>46-60 dias | R$ 0-100 | R$ 1–25</v>
      </c>
      <c r="AZ20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89" s="36"/>
    </row>
    <row r="2090" spans="1:54" x14ac:dyDescent="0.25">
      <c r="A2090" s="61">
        <v>2089</v>
      </c>
      <c r="B2090" s="37">
        <v>37509</v>
      </c>
      <c r="C2090" s="34">
        <v>1</v>
      </c>
      <c r="D2090" s="34">
        <v>0</v>
      </c>
      <c r="E2090" s="34">
        <v>24</v>
      </c>
      <c r="F2090" s="58" t="str">
        <f>IF('Base tratada'!$E2090&lt;=15,"0-15 dias",
IF('Base tratada'!$E2090&lt;=30, "16-30 dias",
IF('Base tratada'!$E2090&lt;=45, "31-45 dias",
IF('Base tratada'!$E2090&lt;=60, "46-60 dias",
IF('Base tratada'!$E2090&lt;=75, "61-75 dias", "76-99 dias")))))</f>
        <v>16-30 dias</v>
      </c>
      <c r="G2090" s="38">
        <v>44</v>
      </c>
      <c r="H2090" s="60" t="str">
        <f>IF('Base tratada'!$G2090&lt;=29,"24–29",
IF('Base tratada'!$G2090&lt;=39,"30–39",
IF('Base tratada'!$G2090&lt;=49,"40–49",
IF('Base tratada'!$G2090&lt;=59,"50–59",
IF('Base tratada'!$G2090&lt;=69,"60–69",
"70–80")))))</f>
        <v>40–49</v>
      </c>
      <c r="I2090" s="34">
        <v>2814</v>
      </c>
      <c r="J2090" s="58" t="str">
        <f>IF('Base tratada'!$K2090=1,"Divorciado",
IF('Base tratada'!$L2090=1,"Casado",
IF('Base tratada'!$M2090=1, "Solteiro",
IF('Base tratada'!$N2090=1,"Juntos",
"Viúvo"))))</f>
        <v>Juntos</v>
      </c>
      <c r="K2090" s="34">
        <v>0</v>
      </c>
      <c r="L2090" s="34">
        <v>0</v>
      </c>
      <c r="M2090" s="34">
        <v>0</v>
      </c>
      <c r="N2090" s="34">
        <v>1</v>
      </c>
      <c r="O2090" s="34">
        <v>0</v>
      </c>
      <c r="P2090" s="34">
        <v>0</v>
      </c>
      <c r="Q2090" s="34">
        <v>0</v>
      </c>
      <c r="R2090" s="34">
        <v>0</v>
      </c>
      <c r="S2090" s="34">
        <v>1</v>
      </c>
      <c r="T2090" s="34">
        <v>0</v>
      </c>
      <c r="U2090" s="35">
        <v>37</v>
      </c>
      <c r="V2090" s="35">
        <v>5</v>
      </c>
      <c r="W2090" s="35">
        <v>56</v>
      </c>
      <c r="X2090" s="35">
        <v>12</v>
      </c>
      <c r="Y2090" s="35">
        <v>8</v>
      </c>
      <c r="Z2090" s="35">
        <v>5</v>
      </c>
      <c r="AA2090" s="34">
        <v>2</v>
      </c>
      <c r="AB2090" s="34">
        <v>7</v>
      </c>
      <c r="AC2090" s="34">
        <v>3</v>
      </c>
      <c r="AD2090" s="34">
        <v>0</v>
      </c>
      <c r="AE2090" s="34">
        <v>4</v>
      </c>
      <c r="AF2090" s="58">
        <f>'Base tratada'!$AC2090+'Base tratada'!$AD2090+'Base tratada'!$AE2090</f>
        <v>7</v>
      </c>
      <c r="AG20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90" s="58" t="str">
        <f>IF('Base tratada'!$AC2090&gt;=MAX('Base tratada'!$AD2090,'Base tratada'!$AE2090),"Web",
IF('Base tratada'!$AD2090&gt;='Base tratada'!$AE2090,"Catalog",
"Store"))</f>
        <v>Store</v>
      </c>
      <c r="AI2090" s="59">
        <f>IF('Base tratada'!$AF2090=0,"0",'Base tratada'!$AK2090/'Base tratada'!$AF2090)</f>
        <v>16.857142857142858</v>
      </c>
      <c r="AJ2090" s="59" t="str">
        <f>IF('Base tratada'!$AI2090=0,"R$ 0",
IF('Base tratada'!$AI2090&lt;=25,"R$ 1–25",
IF('Base tratada'!$AI2090&lt;=50,"R$ 26–50",
"+R$ 50")))</f>
        <v>R$ 1–25</v>
      </c>
      <c r="AK2090" s="35">
        <v>118</v>
      </c>
      <c r="AL2090" s="58" t="str">
        <f>IF('Base tratada'!$AK2090&lt;=100,"R$ 0-100",
IF('Base tratada'!$AK2090&lt;=500,"R$ 101-500",
IF('Base tratada'!$AK2090&lt;=1000,"R$ 501-1000",
IF('Base tratada'!$AK2090&lt;=1500,"R$ 1001-1500",
"+R$ 1500"))))</f>
        <v>R$ 101-500</v>
      </c>
      <c r="AM2090" s="34">
        <v>0</v>
      </c>
      <c r="AN2090" s="34">
        <v>0</v>
      </c>
      <c r="AO2090" s="34">
        <v>0</v>
      </c>
      <c r="AP2090" s="34">
        <v>0</v>
      </c>
      <c r="AQ2090" s="34">
        <v>0</v>
      </c>
      <c r="AR2090" s="34">
        <v>0</v>
      </c>
      <c r="AS2090" s="34">
        <v>0</v>
      </c>
      <c r="AT2090" s="34">
        <v>3</v>
      </c>
      <c r="AU2090" s="34">
        <v>11</v>
      </c>
      <c r="AV2090" s="52">
        <v>113</v>
      </c>
      <c r="AW2090" s="57">
        <v>0</v>
      </c>
      <c r="AX2090" s="58" t="str">
        <f>IF(Tabela3[[#This Row],[Response]]=1, "Aceitou", "Não aceitou")</f>
        <v>Não aceitou</v>
      </c>
      <c r="AY2090" s="55" t="str">
        <f>Tabela3[[#This Row],[Faixa Recência]] &amp; " | " &amp; Tabela3[[#This Row],[Faixa Gasto]] &amp; " | " &amp; Tabela3[[#This Row],[Faixa ticket médio]]</f>
        <v>16-30 dias | R$ 101-500 | R$ 1–25</v>
      </c>
      <c r="AZ20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0" s="36"/>
    </row>
    <row r="2091" spans="1:54" x14ac:dyDescent="0.25">
      <c r="A2091" s="61">
        <v>2090</v>
      </c>
      <c r="B2091" s="37">
        <v>25176</v>
      </c>
      <c r="C2091" s="34">
        <v>1</v>
      </c>
      <c r="D2091" s="34">
        <v>1</v>
      </c>
      <c r="E2091" s="34">
        <v>79</v>
      </c>
      <c r="F2091" s="58" t="str">
        <f>IF('Base tratada'!$E2091&lt;=15,"0-15 dias",
IF('Base tratada'!$E2091&lt;=30, "16-30 dias",
IF('Base tratada'!$E2091&lt;=45, "31-45 dias",
IF('Base tratada'!$E2091&lt;=60, "46-60 dias",
IF('Base tratada'!$E2091&lt;=75, "61-75 dias", "76-99 dias")))))</f>
        <v>76-99 dias</v>
      </c>
      <c r="G2091" s="38">
        <v>44</v>
      </c>
      <c r="H2091" s="60" t="str">
        <f>IF('Base tratada'!$G2091&lt;=29,"24–29",
IF('Base tratada'!$G2091&lt;=39,"30–39",
IF('Base tratada'!$G2091&lt;=49,"40–49",
IF('Base tratada'!$G2091&lt;=59,"50–59",
IF('Base tratada'!$G2091&lt;=69,"60–69",
"70–80")))))</f>
        <v>40–49</v>
      </c>
      <c r="I2091" s="34">
        <v>2482</v>
      </c>
      <c r="J2091" s="58" t="str">
        <f>IF('Base tratada'!$K2091=1,"Divorciado",
IF('Base tratada'!$L2091=1,"Casado",
IF('Base tratada'!$M2091=1, "Solteiro",
IF('Base tratada'!$N2091=1,"Juntos",
"Viúvo"))))</f>
        <v>Juntos</v>
      </c>
      <c r="K2091" s="34">
        <v>0</v>
      </c>
      <c r="L2091" s="34">
        <v>0</v>
      </c>
      <c r="M2091" s="34">
        <v>0</v>
      </c>
      <c r="N2091" s="34">
        <v>1</v>
      </c>
      <c r="O2091" s="34">
        <v>0</v>
      </c>
      <c r="P2091" s="34">
        <v>1</v>
      </c>
      <c r="Q2091" s="34">
        <v>0</v>
      </c>
      <c r="R2091" s="34">
        <v>0</v>
      </c>
      <c r="S2091" s="34">
        <v>0</v>
      </c>
      <c r="T2091" s="34">
        <v>0</v>
      </c>
      <c r="U2091" s="35">
        <v>4</v>
      </c>
      <c r="V2091" s="35">
        <v>0</v>
      </c>
      <c r="W2091" s="35">
        <v>4</v>
      </c>
      <c r="X2091" s="35">
        <v>0</v>
      </c>
      <c r="Y2091" s="35">
        <v>0</v>
      </c>
      <c r="Z2091" s="35">
        <v>5</v>
      </c>
      <c r="AA2091" s="34">
        <v>1</v>
      </c>
      <c r="AB2091" s="34">
        <v>7</v>
      </c>
      <c r="AC2091" s="34">
        <v>1</v>
      </c>
      <c r="AD2091" s="34">
        <v>0</v>
      </c>
      <c r="AE2091" s="34">
        <v>2</v>
      </c>
      <c r="AF2091" s="58">
        <f>'Base tratada'!$AC2091+'Base tratada'!$AD2091+'Base tratada'!$AE2091</f>
        <v>3</v>
      </c>
      <c r="AG20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91" s="58" t="str">
        <f>IF('Base tratada'!$AC2091&gt;=MAX('Base tratada'!$AD2091,'Base tratada'!$AE2091),"Web",
IF('Base tratada'!$AD2091&gt;='Base tratada'!$AE2091,"Catalog",
"Store"))</f>
        <v>Store</v>
      </c>
      <c r="AI2091" s="59">
        <f>IF('Base tratada'!$AF2091=0,"0",'Base tratada'!$AK2091/'Base tratada'!$AF2091)</f>
        <v>2.6666666666666665</v>
      </c>
      <c r="AJ2091" s="59" t="str">
        <f>IF('Base tratada'!$AI2091=0,"R$ 0",
IF('Base tratada'!$AI2091&lt;=25,"R$ 1–25",
IF('Base tratada'!$AI2091&lt;=50,"R$ 26–50",
"+R$ 50")))</f>
        <v>R$ 1–25</v>
      </c>
      <c r="AK2091" s="35">
        <v>8</v>
      </c>
      <c r="AL2091" s="58" t="str">
        <f>IF('Base tratada'!$AK2091&lt;=100,"R$ 0-100",
IF('Base tratada'!$AK2091&lt;=500,"R$ 101-500",
IF('Base tratada'!$AK2091&lt;=1000,"R$ 501-1000",
IF('Base tratada'!$AK2091&lt;=1500,"R$ 1001-1500",
"+R$ 1500"))))</f>
        <v>R$ 0-100</v>
      </c>
      <c r="AM2091" s="34">
        <v>0</v>
      </c>
      <c r="AN2091" s="34">
        <v>0</v>
      </c>
      <c r="AO2091" s="34">
        <v>0</v>
      </c>
      <c r="AP2091" s="34">
        <v>0</v>
      </c>
      <c r="AQ2091" s="34">
        <v>0</v>
      </c>
      <c r="AR2091" s="34">
        <v>0</v>
      </c>
      <c r="AS2091" s="34">
        <v>0</v>
      </c>
      <c r="AT2091" s="34">
        <v>3</v>
      </c>
      <c r="AU2091" s="34">
        <v>11</v>
      </c>
      <c r="AV2091" s="52">
        <v>3</v>
      </c>
      <c r="AW2091" s="57">
        <v>0</v>
      </c>
      <c r="AX2091" s="58" t="str">
        <f>IF(Tabela3[[#This Row],[Response]]=1, "Aceitou", "Não aceitou")</f>
        <v>Não aceitou</v>
      </c>
      <c r="AY2091" s="55" t="str">
        <f>Tabela3[[#This Row],[Faixa Recência]] &amp; " | " &amp; Tabela3[[#This Row],[Faixa Gasto]] &amp; " | " &amp; Tabela3[[#This Row],[Faixa ticket médio]]</f>
        <v>76-99 dias | R$ 0-100 | R$ 1–25</v>
      </c>
      <c r="AZ20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1" s="36"/>
    </row>
    <row r="2092" spans="1:54" x14ac:dyDescent="0.25">
      <c r="A2092" s="61">
        <v>2091</v>
      </c>
      <c r="B2092" s="37">
        <v>43586</v>
      </c>
      <c r="C2092" s="34">
        <v>0</v>
      </c>
      <c r="D2092" s="34">
        <v>1</v>
      </c>
      <c r="E2092" s="34">
        <v>26</v>
      </c>
      <c r="F2092" s="58" t="str">
        <f>IF('Base tratada'!$E2092&lt;=15,"0-15 dias",
IF('Base tratada'!$E2092&lt;=30, "16-30 dias",
IF('Base tratada'!$E2092&lt;=45, "31-45 dias",
IF('Base tratada'!$E2092&lt;=60, "46-60 dias",
IF('Base tratada'!$E2092&lt;=75, "61-75 dias", "76-99 dias")))))</f>
        <v>16-30 dias</v>
      </c>
      <c r="G2092" s="38">
        <v>40</v>
      </c>
      <c r="H2092" s="60" t="str">
        <f>IF('Base tratada'!$G2092&lt;=29,"24–29",
IF('Base tratada'!$G2092&lt;=39,"30–39",
IF('Base tratada'!$G2092&lt;=49,"40–49",
IF('Base tratada'!$G2092&lt;=59,"50–59",
IF('Base tratada'!$G2092&lt;=69,"60–69",
"70–80")))))</f>
        <v>40–49</v>
      </c>
      <c r="I2092" s="34">
        <v>2827</v>
      </c>
      <c r="J2092" s="58" t="str">
        <f>IF('Base tratada'!$K2092=1,"Divorciado",
IF('Base tratada'!$L2092=1,"Casado",
IF('Base tratada'!$M2092=1, "Solteiro",
IF('Base tratada'!$N2092=1,"Juntos",
"Viúvo"))))</f>
        <v>Casado</v>
      </c>
      <c r="K2092" s="34">
        <v>0</v>
      </c>
      <c r="L2092" s="34">
        <v>1</v>
      </c>
      <c r="M2092" s="34">
        <v>0</v>
      </c>
      <c r="N2092" s="34">
        <v>0</v>
      </c>
      <c r="O2092" s="34">
        <v>0</v>
      </c>
      <c r="P2092" s="34">
        <v>0</v>
      </c>
      <c r="Q2092" s="34">
        <v>0</v>
      </c>
      <c r="R2092" s="34">
        <v>1</v>
      </c>
      <c r="S2092" s="34">
        <v>0</v>
      </c>
      <c r="T2092" s="34">
        <v>0</v>
      </c>
      <c r="U2092" s="35">
        <v>99</v>
      </c>
      <c r="V2092" s="35">
        <v>2</v>
      </c>
      <c r="W2092" s="35">
        <v>11</v>
      </c>
      <c r="X2092" s="35">
        <v>4</v>
      </c>
      <c r="Y2092" s="35">
        <v>0</v>
      </c>
      <c r="Z2092" s="35">
        <v>16</v>
      </c>
      <c r="AA2092" s="34">
        <v>3</v>
      </c>
      <c r="AB2092" s="34">
        <v>8</v>
      </c>
      <c r="AC2092" s="34">
        <v>3</v>
      </c>
      <c r="AD2092" s="34">
        <v>0</v>
      </c>
      <c r="AE2092" s="34">
        <v>4</v>
      </c>
      <c r="AF2092" s="58">
        <f>'Base tratada'!$AC2092+'Base tratada'!$AD2092+'Base tratada'!$AE2092</f>
        <v>7</v>
      </c>
      <c r="AG20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92" s="58" t="str">
        <f>IF('Base tratada'!$AC2092&gt;=MAX('Base tratada'!$AD2092,'Base tratada'!$AE2092),"Web",
IF('Base tratada'!$AD2092&gt;='Base tratada'!$AE2092,"Catalog",
"Store"))</f>
        <v>Store</v>
      </c>
      <c r="AI2092" s="59">
        <f>IF('Base tratada'!$AF2092=0,"0",'Base tratada'!$AK2092/'Base tratada'!$AF2092)</f>
        <v>16.571428571428573</v>
      </c>
      <c r="AJ2092" s="59" t="str">
        <f>IF('Base tratada'!$AI2092=0,"R$ 0",
IF('Base tratada'!$AI2092&lt;=25,"R$ 1–25",
IF('Base tratada'!$AI2092&lt;=50,"R$ 26–50",
"+R$ 50")))</f>
        <v>R$ 1–25</v>
      </c>
      <c r="AK2092" s="35">
        <v>116</v>
      </c>
      <c r="AL2092" s="58" t="str">
        <f>IF('Base tratada'!$AK2092&lt;=100,"R$ 0-100",
IF('Base tratada'!$AK2092&lt;=500,"R$ 101-500",
IF('Base tratada'!$AK2092&lt;=1000,"R$ 501-1000",
IF('Base tratada'!$AK2092&lt;=1500,"R$ 1001-1500",
"+R$ 1500"))))</f>
        <v>R$ 101-500</v>
      </c>
      <c r="AM2092" s="34">
        <v>0</v>
      </c>
      <c r="AN2092" s="34">
        <v>0</v>
      </c>
      <c r="AO2092" s="34">
        <v>0</v>
      </c>
      <c r="AP2092" s="34">
        <v>0</v>
      </c>
      <c r="AQ2092" s="34">
        <v>0</v>
      </c>
      <c r="AR2092" s="34">
        <v>0</v>
      </c>
      <c r="AS2092" s="34">
        <v>0</v>
      </c>
      <c r="AT2092" s="34">
        <v>3</v>
      </c>
      <c r="AU2092" s="34">
        <v>11</v>
      </c>
      <c r="AV2092" s="52">
        <v>100</v>
      </c>
      <c r="AW2092" s="57">
        <v>0</v>
      </c>
      <c r="AX2092" s="58" t="str">
        <f>IF(Tabela3[[#This Row],[Response]]=1, "Aceitou", "Não aceitou")</f>
        <v>Não aceitou</v>
      </c>
      <c r="AY2092" s="55" t="str">
        <f>Tabela3[[#This Row],[Faixa Recência]] &amp; " | " &amp; Tabela3[[#This Row],[Faixa Gasto]] &amp; " | " &amp; Tabela3[[#This Row],[Faixa ticket médio]]</f>
        <v>16-30 dias | R$ 101-500 | R$ 1–25</v>
      </c>
      <c r="AZ20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2" s="36"/>
    </row>
    <row r="2093" spans="1:54" x14ac:dyDescent="0.25">
      <c r="A2093" s="61">
        <v>2092</v>
      </c>
      <c r="B2093" s="37">
        <v>53230</v>
      </c>
      <c r="C2093" s="34">
        <v>0</v>
      </c>
      <c r="D2093" s="34">
        <v>1</v>
      </c>
      <c r="E2093" s="34">
        <v>86</v>
      </c>
      <c r="F2093" s="58" t="str">
        <f>IF('Base tratada'!$E2093&lt;=15,"0-15 dias",
IF('Base tratada'!$E2093&lt;=30, "16-30 dias",
IF('Base tratada'!$E2093&lt;=45, "31-45 dias",
IF('Base tratada'!$E2093&lt;=60, "46-60 dias",
IF('Base tratada'!$E2093&lt;=75, "61-75 dias", "76-99 dias")))))</f>
        <v>76-99 dias</v>
      </c>
      <c r="G2093" s="38">
        <v>64</v>
      </c>
      <c r="H2093" s="60" t="str">
        <f>IF('Base tratada'!$G2093&lt;=29,"24–29",
IF('Base tratada'!$G2093&lt;=39,"30–39",
IF('Base tratada'!$G2093&lt;=49,"40–49",
IF('Base tratada'!$G2093&lt;=59,"50–59",
IF('Base tratada'!$G2093&lt;=69,"60–69",
"70–80")))))</f>
        <v>60–69</v>
      </c>
      <c r="I2093" s="34">
        <v>2854</v>
      </c>
      <c r="J2093" s="58" t="str">
        <f>IF('Base tratada'!$K2093=1,"Divorciado",
IF('Base tratada'!$L2093=1,"Casado",
IF('Base tratada'!$M2093=1, "Solteiro",
IF('Base tratada'!$N2093=1,"Juntos",
"Viúvo"))))</f>
        <v>Casado</v>
      </c>
      <c r="K2093" s="34">
        <v>0</v>
      </c>
      <c r="L2093" s="34">
        <v>1</v>
      </c>
      <c r="M2093" s="34">
        <v>0</v>
      </c>
      <c r="N2093" s="34">
        <v>0</v>
      </c>
      <c r="O2093" s="34">
        <v>0</v>
      </c>
      <c r="P2093" s="34">
        <v>1</v>
      </c>
      <c r="Q2093" s="34">
        <v>0</v>
      </c>
      <c r="R2093" s="34">
        <v>0</v>
      </c>
      <c r="S2093" s="34">
        <v>0</v>
      </c>
      <c r="T2093" s="34">
        <v>0</v>
      </c>
      <c r="U2093" s="35">
        <v>176</v>
      </c>
      <c r="V2093" s="35">
        <v>72</v>
      </c>
      <c r="W2093" s="35">
        <v>98</v>
      </c>
      <c r="X2093" s="35">
        <v>136</v>
      </c>
      <c r="Y2093" s="35">
        <v>21</v>
      </c>
      <c r="Z2093" s="35">
        <v>229</v>
      </c>
      <c r="AA2093" s="34">
        <v>4</v>
      </c>
      <c r="AB2093" s="34">
        <v>5</v>
      </c>
      <c r="AC2093" s="34">
        <v>5</v>
      </c>
      <c r="AD2093" s="34">
        <v>2</v>
      </c>
      <c r="AE2093" s="34">
        <v>12</v>
      </c>
      <c r="AF2093" s="58">
        <f>'Base tratada'!$AC2093+'Base tratada'!$AD2093+'Base tratada'!$AE2093</f>
        <v>19</v>
      </c>
      <c r="AG20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93" s="58" t="str">
        <f>IF('Base tratada'!$AC2093&gt;=MAX('Base tratada'!$AD2093,'Base tratada'!$AE2093),"Web",
IF('Base tratada'!$AD2093&gt;='Base tratada'!$AE2093,"Catalog",
"Store"))</f>
        <v>Store</v>
      </c>
      <c r="AI2093" s="59">
        <f>IF('Base tratada'!$AF2093=0,"0",'Base tratada'!$AK2093/'Base tratada'!$AF2093)</f>
        <v>26.473684210526315</v>
      </c>
      <c r="AJ2093" s="59" t="str">
        <f>IF('Base tratada'!$AI2093=0,"R$ 0",
IF('Base tratada'!$AI2093&lt;=25,"R$ 1–25",
IF('Base tratada'!$AI2093&lt;=50,"R$ 26–50",
"+R$ 50")))</f>
        <v>R$ 26–50</v>
      </c>
      <c r="AK2093" s="35">
        <v>503</v>
      </c>
      <c r="AL2093" s="58" t="str">
        <f>IF('Base tratada'!$AK2093&lt;=100,"R$ 0-100",
IF('Base tratada'!$AK2093&lt;=500,"R$ 101-500",
IF('Base tratada'!$AK2093&lt;=1000,"R$ 501-1000",
IF('Base tratada'!$AK2093&lt;=1500,"R$ 1001-1500",
"+R$ 1500"))))</f>
        <v>R$ 501-1000</v>
      </c>
      <c r="AM2093" s="34">
        <v>0</v>
      </c>
      <c r="AN2093" s="34">
        <v>0</v>
      </c>
      <c r="AO2093" s="34">
        <v>0</v>
      </c>
      <c r="AP2093" s="34">
        <v>0</v>
      </c>
      <c r="AQ2093" s="34">
        <v>0</v>
      </c>
      <c r="AR2093" s="34">
        <v>0</v>
      </c>
      <c r="AS2093" s="34">
        <v>0</v>
      </c>
      <c r="AT2093" s="34">
        <v>3</v>
      </c>
      <c r="AU2093" s="34">
        <v>11</v>
      </c>
      <c r="AV2093" s="52">
        <v>274</v>
      </c>
      <c r="AW2093" s="57">
        <v>0</v>
      </c>
      <c r="AX2093" s="58" t="str">
        <f>IF(Tabela3[[#This Row],[Response]]=1, "Aceitou", "Não aceitou")</f>
        <v>Não aceitou</v>
      </c>
      <c r="AY2093" s="55" t="str">
        <f>Tabela3[[#This Row],[Faixa Recência]] &amp; " | " &amp; Tabela3[[#This Row],[Faixa Gasto]] &amp; " | " &amp; Tabela3[[#This Row],[Faixa ticket médio]]</f>
        <v>76-99 dias | R$ 501-1000 | R$ 26–50</v>
      </c>
      <c r="AZ20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3" s="36"/>
    </row>
    <row r="2094" spans="1:54" x14ac:dyDescent="0.25">
      <c r="A2094" s="61">
        <v>2093</v>
      </c>
      <c r="B2094" s="37">
        <v>50116</v>
      </c>
      <c r="C2094" s="34">
        <v>1</v>
      </c>
      <c r="D2094" s="34">
        <v>1</v>
      </c>
      <c r="E2094" s="34">
        <v>68</v>
      </c>
      <c r="F2094" s="58" t="str">
        <f>IF('Base tratada'!$E2094&lt;=15,"0-15 dias",
IF('Base tratada'!$E2094&lt;=30, "16-30 dias",
IF('Base tratada'!$E2094&lt;=45, "31-45 dias",
IF('Base tratada'!$E2094&lt;=60, "46-60 dias",
IF('Base tratada'!$E2094&lt;=75, "61-75 dias", "76-99 dias")))))</f>
        <v>61-75 dias</v>
      </c>
      <c r="G2094" s="38">
        <v>63</v>
      </c>
      <c r="H2094" s="60" t="str">
        <f>IF('Base tratada'!$G2094&lt;=29,"24–29",
IF('Base tratada'!$G2094&lt;=39,"30–39",
IF('Base tratada'!$G2094&lt;=49,"40–49",
IF('Base tratada'!$G2094&lt;=59,"50–59",
IF('Base tratada'!$G2094&lt;=69,"60–69",
"70–80")))))</f>
        <v>60–69</v>
      </c>
      <c r="I2094" s="34">
        <v>2168</v>
      </c>
      <c r="J2094" s="58" t="str">
        <f>IF('Base tratada'!$K2094=1,"Divorciado",
IF('Base tratada'!$L2094=1,"Casado",
IF('Base tratada'!$M2094=1, "Solteiro",
IF('Base tratada'!$N2094=1,"Juntos",
"Viúvo"))))</f>
        <v>Juntos</v>
      </c>
      <c r="K2094" s="34">
        <v>0</v>
      </c>
      <c r="L2094" s="34">
        <v>0</v>
      </c>
      <c r="M2094" s="34">
        <v>0</v>
      </c>
      <c r="N2094" s="34">
        <v>1</v>
      </c>
      <c r="O2094" s="34">
        <v>0</v>
      </c>
      <c r="P2094" s="34">
        <v>0</v>
      </c>
      <c r="Q2094" s="34">
        <v>0</v>
      </c>
      <c r="R2094" s="34">
        <v>1</v>
      </c>
      <c r="S2094" s="34">
        <v>0</v>
      </c>
      <c r="T2094" s="34">
        <v>0</v>
      </c>
      <c r="U2094" s="35">
        <v>54</v>
      </c>
      <c r="V2094" s="35">
        <v>0</v>
      </c>
      <c r="W2094" s="35">
        <v>10</v>
      </c>
      <c r="X2094" s="35">
        <v>0</v>
      </c>
      <c r="Y2094" s="35">
        <v>0</v>
      </c>
      <c r="Z2094" s="35">
        <v>2</v>
      </c>
      <c r="AA2094" s="34">
        <v>2</v>
      </c>
      <c r="AB2094" s="34">
        <v>5</v>
      </c>
      <c r="AC2094" s="34">
        <v>1</v>
      </c>
      <c r="AD2094" s="34">
        <v>0</v>
      </c>
      <c r="AE2094" s="34">
        <v>4</v>
      </c>
      <c r="AF2094" s="58">
        <f>'Base tratada'!$AC2094+'Base tratada'!$AD2094+'Base tratada'!$AE2094</f>
        <v>5</v>
      </c>
      <c r="AG20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094" s="58" t="str">
        <f>IF('Base tratada'!$AC2094&gt;=MAX('Base tratada'!$AD2094,'Base tratada'!$AE2094),"Web",
IF('Base tratada'!$AD2094&gt;='Base tratada'!$AE2094,"Catalog",
"Store"))</f>
        <v>Store</v>
      </c>
      <c r="AI2094" s="59">
        <f>IF('Base tratada'!$AF2094=0,"0",'Base tratada'!$AK2094/'Base tratada'!$AF2094)</f>
        <v>12.8</v>
      </c>
      <c r="AJ2094" s="59" t="str">
        <f>IF('Base tratada'!$AI2094=0,"R$ 0",
IF('Base tratada'!$AI2094&lt;=25,"R$ 1–25",
IF('Base tratada'!$AI2094&lt;=50,"R$ 26–50",
"+R$ 50")))</f>
        <v>R$ 1–25</v>
      </c>
      <c r="AK2094" s="35">
        <v>64</v>
      </c>
      <c r="AL2094" s="58" t="str">
        <f>IF('Base tratada'!$AK2094&lt;=100,"R$ 0-100",
IF('Base tratada'!$AK2094&lt;=500,"R$ 101-500",
IF('Base tratada'!$AK2094&lt;=1000,"R$ 501-1000",
IF('Base tratada'!$AK2094&lt;=1500,"R$ 1001-1500",
"+R$ 1500"))))</f>
        <v>R$ 0-100</v>
      </c>
      <c r="AM2094" s="34">
        <v>0</v>
      </c>
      <c r="AN2094" s="34">
        <v>0</v>
      </c>
      <c r="AO2094" s="34">
        <v>0</v>
      </c>
      <c r="AP2094" s="34">
        <v>1</v>
      </c>
      <c r="AQ2094" s="34">
        <v>0</v>
      </c>
      <c r="AR2094" s="34">
        <v>1</v>
      </c>
      <c r="AS2094" s="34">
        <v>0</v>
      </c>
      <c r="AT2094" s="34">
        <v>3</v>
      </c>
      <c r="AU2094" s="34">
        <v>11</v>
      </c>
      <c r="AV2094" s="52">
        <v>62</v>
      </c>
      <c r="AW2094" s="57">
        <v>0</v>
      </c>
      <c r="AX2094" s="58" t="str">
        <f>IF(Tabela3[[#This Row],[Response]]=1, "Aceitou", "Não aceitou")</f>
        <v>Não aceitou</v>
      </c>
      <c r="AY2094" s="55" t="str">
        <f>Tabela3[[#This Row],[Faixa Recência]] &amp; " | " &amp; Tabela3[[#This Row],[Faixa Gasto]] &amp; " | " &amp; Tabela3[[#This Row],[Faixa ticket médio]]</f>
        <v>61-75 dias | R$ 0-100 | R$ 1–25</v>
      </c>
      <c r="AZ20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4" s="36"/>
    </row>
    <row r="2095" spans="1:54" x14ac:dyDescent="0.25">
      <c r="A2095" s="61">
        <v>2094</v>
      </c>
      <c r="B2095" s="37">
        <v>84906</v>
      </c>
      <c r="C2095" s="34">
        <v>0</v>
      </c>
      <c r="D2095" s="34">
        <v>0</v>
      </c>
      <c r="E2095" s="34">
        <v>98</v>
      </c>
      <c r="F2095" s="58" t="str">
        <f>IF('Base tratada'!$E2095&lt;=15,"0-15 dias",
IF('Base tratada'!$E2095&lt;=30, "16-30 dias",
IF('Base tratada'!$E2095&lt;=45, "31-45 dias",
IF('Base tratada'!$E2095&lt;=60, "46-60 dias",
IF('Base tratada'!$E2095&lt;=75, "61-75 dias", "76-99 dias")))))</f>
        <v>76-99 dias</v>
      </c>
      <c r="G2095" s="38">
        <v>48</v>
      </c>
      <c r="H2095" s="60" t="str">
        <f>IF('Base tratada'!$G2095&lt;=29,"24–29",
IF('Base tratada'!$G2095&lt;=39,"30–39",
IF('Base tratada'!$G2095&lt;=49,"40–49",
IF('Base tratada'!$G2095&lt;=59,"50–59",
IF('Base tratada'!$G2095&lt;=69,"60–69",
"70–80")))))</f>
        <v>40–49</v>
      </c>
      <c r="I2095" s="34">
        <v>2427</v>
      </c>
      <c r="J2095" s="58" t="str">
        <f>IF('Base tratada'!$K2095=1,"Divorciado",
IF('Base tratada'!$L2095=1,"Casado",
IF('Base tratada'!$M2095=1, "Solteiro",
IF('Base tratada'!$N2095=1,"Juntos",
"Viúvo"))))</f>
        <v>Juntos</v>
      </c>
      <c r="K2095" s="34">
        <v>0</v>
      </c>
      <c r="L2095" s="34">
        <v>0</v>
      </c>
      <c r="M2095" s="34">
        <v>0</v>
      </c>
      <c r="N2095" s="34">
        <v>1</v>
      </c>
      <c r="O2095" s="34">
        <v>0</v>
      </c>
      <c r="P2095" s="34">
        <v>0</v>
      </c>
      <c r="Q2095" s="34">
        <v>0</v>
      </c>
      <c r="R2095" s="34">
        <v>1</v>
      </c>
      <c r="S2095" s="34">
        <v>0</v>
      </c>
      <c r="T2095" s="34">
        <v>0</v>
      </c>
      <c r="U2095" s="35">
        <v>997</v>
      </c>
      <c r="V2095" s="35">
        <v>15</v>
      </c>
      <c r="W2095" s="35">
        <v>414</v>
      </c>
      <c r="X2095" s="35">
        <v>99</v>
      </c>
      <c r="Y2095" s="35">
        <v>30</v>
      </c>
      <c r="Z2095" s="35">
        <v>76</v>
      </c>
      <c r="AA2095" s="34">
        <v>1</v>
      </c>
      <c r="AB2095" s="34">
        <v>2</v>
      </c>
      <c r="AC2095" s="34">
        <v>5</v>
      </c>
      <c r="AD2095" s="34">
        <v>6</v>
      </c>
      <c r="AE2095" s="34">
        <v>12</v>
      </c>
      <c r="AF2095" s="58">
        <f>'Base tratada'!$AC2095+'Base tratada'!$AD2095+'Base tratada'!$AE2095</f>
        <v>23</v>
      </c>
      <c r="AG20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095" s="58" t="str">
        <f>IF('Base tratada'!$AC2095&gt;=MAX('Base tratada'!$AD2095,'Base tratada'!$AE2095),"Web",
IF('Base tratada'!$AD2095&gt;='Base tratada'!$AE2095,"Catalog",
"Store"))</f>
        <v>Store</v>
      </c>
      <c r="AI2095" s="59">
        <f>IF('Base tratada'!$AF2095=0,"0",'Base tratada'!$AK2095/'Base tratada'!$AF2095)</f>
        <v>67.608695652173907</v>
      </c>
      <c r="AJ2095" s="59" t="str">
        <f>IF('Base tratada'!$AI2095=0,"R$ 0",
IF('Base tratada'!$AI2095&lt;=25,"R$ 1–25",
IF('Base tratada'!$AI2095&lt;=50,"R$ 26–50",
"+R$ 50")))</f>
        <v>+R$ 50</v>
      </c>
      <c r="AK2095" s="35">
        <v>1555</v>
      </c>
      <c r="AL2095" s="58" t="str">
        <f>IF('Base tratada'!$AK2095&lt;=100,"R$ 0-100",
IF('Base tratada'!$AK2095&lt;=500,"R$ 101-500",
IF('Base tratada'!$AK2095&lt;=1000,"R$ 501-1000",
IF('Base tratada'!$AK2095&lt;=1500,"R$ 1001-1500",
"+R$ 1500"))))</f>
        <v>+R$ 1500</v>
      </c>
      <c r="AM2095" s="34">
        <v>0</v>
      </c>
      <c r="AN2095" s="34">
        <v>1</v>
      </c>
      <c r="AO2095" s="34">
        <v>0</v>
      </c>
      <c r="AP2095" s="34">
        <v>1</v>
      </c>
      <c r="AQ2095" s="34">
        <v>1</v>
      </c>
      <c r="AR2095" s="34">
        <v>3</v>
      </c>
      <c r="AS2095" s="34">
        <v>0</v>
      </c>
      <c r="AT2095" s="34">
        <v>3</v>
      </c>
      <c r="AU2095" s="34">
        <v>11</v>
      </c>
      <c r="AV2095" s="52">
        <v>1479</v>
      </c>
      <c r="AW2095" s="57">
        <v>0</v>
      </c>
      <c r="AX2095" s="58" t="str">
        <f>IF(Tabela3[[#This Row],[Response]]=1, "Aceitou", "Não aceitou")</f>
        <v>Não aceitou</v>
      </c>
      <c r="AY2095" s="55" t="str">
        <f>Tabela3[[#This Row],[Faixa Recência]] &amp; " | " &amp; Tabela3[[#This Row],[Faixa Gasto]] &amp; " | " &amp; Tabela3[[#This Row],[Faixa ticket médio]]</f>
        <v>76-99 dias | +R$ 1500 | +R$ 50</v>
      </c>
      <c r="AZ20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5" s="36"/>
    </row>
    <row r="2096" spans="1:54" x14ac:dyDescent="0.25">
      <c r="A2096" s="61">
        <v>2095</v>
      </c>
      <c r="B2096" s="37">
        <v>61286</v>
      </c>
      <c r="C2096" s="34">
        <v>0</v>
      </c>
      <c r="D2096" s="34">
        <v>1</v>
      </c>
      <c r="E2096" s="34">
        <v>34</v>
      </c>
      <c r="F2096" s="58" t="str">
        <f>IF('Base tratada'!$E2096&lt;=15,"0-15 dias",
IF('Base tratada'!$E2096&lt;=30, "16-30 dias",
IF('Base tratada'!$E2096&lt;=45, "31-45 dias",
IF('Base tratada'!$E2096&lt;=60, "46-60 dias",
IF('Base tratada'!$E2096&lt;=75, "61-75 dias", "76-99 dias")))))</f>
        <v>31-45 dias</v>
      </c>
      <c r="G2096" s="38">
        <v>54</v>
      </c>
      <c r="H2096" s="60" t="str">
        <f>IF('Base tratada'!$G2096&lt;=29,"24–29",
IF('Base tratada'!$G2096&lt;=39,"30–39",
IF('Base tratada'!$G2096&lt;=49,"40–49",
IF('Base tratada'!$G2096&lt;=59,"50–59",
IF('Base tratada'!$G2096&lt;=69,"60–69",
"70–80")))))</f>
        <v>50–59</v>
      </c>
      <c r="I2096" s="34">
        <v>2490</v>
      </c>
      <c r="J2096" s="58" t="str">
        <f>IF('Base tratada'!$K2096=1,"Divorciado",
IF('Base tratada'!$L2096=1,"Casado",
IF('Base tratada'!$M2096=1, "Solteiro",
IF('Base tratada'!$N2096=1,"Juntos",
"Viúvo"))))</f>
        <v>Casado</v>
      </c>
      <c r="K2096" s="34">
        <v>0</v>
      </c>
      <c r="L2096" s="34">
        <v>1</v>
      </c>
      <c r="M2096" s="34">
        <v>0</v>
      </c>
      <c r="N2096" s="34">
        <v>0</v>
      </c>
      <c r="O2096" s="34">
        <v>0</v>
      </c>
      <c r="P2096" s="34">
        <v>0</v>
      </c>
      <c r="Q2096" s="34">
        <v>0</v>
      </c>
      <c r="R2096" s="34">
        <v>1</v>
      </c>
      <c r="S2096" s="34">
        <v>0</v>
      </c>
      <c r="T2096" s="34">
        <v>0</v>
      </c>
      <c r="U2096" s="35">
        <v>356</v>
      </c>
      <c r="V2096" s="35">
        <v>0</v>
      </c>
      <c r="W2096" s="35">
        <v>107</v>
      </c>
      <c r="X2096" s="35">
        <v>19</v>
      </c>
      <c r="Y2096" s="35">
        <v>9</v>
      </c>
      <c r="Z2096" s="35">
        <v>117</v>
      </c>
      <c r="AA2096" s="34">
        <v>2</v>
      </c>
      <c r="AB2096" s="34">
        <v>5</v>
      </c>
      <c r="AC2096" s="34">
        <v>7</v>
      </c>
      <c r="AD2096" s="34">
        <v>1</v>
      </c>
      <c r="AE2096" s="34">
        <v>8</v>
      </c>
      <c r="AF2096" s="58">
        <f>'Base tratada'!$AC2096+'Base tratada'!$AD2096+'Base tratada'!$AE2096</f>
        <v>16</v>
      </c>
      <c r="AG20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96" s="58" t="str">
        <f>IF('Base tratada'!$AC2096&gt;=MAX('Base tratada'!$AD2096,'Base tratada'!$AE2096),"Web",
IF('Base tratada'!$AD2096&gt;='Base tratada'!$AE2096,"Catalog",
"Store"))</f>
        <v>Store</v>
      </c>
      <c r="AI2096" s="59">
        <f>IF('Base tratada'!$AF2096=0,"0",'Base tratada'!$AK2096/'Base tratada'!$AF2096)</f>
        <v>30.6875</v>
      </c>
      <c r="AJ2096" s="59" t="str">
        <f>IF('Base tratada'!$AI2096=0,"R$ 0",
IF('Base tratada'!$AI2096&lt;=25,"R$ 1–25",
IF('Base tratada'!$AI2096&lt;=50,"R$ 26–50",
"+R$ 50")))</f>
        <v>R$ 26–50</v>
      </c>
      <c r="AK2096" s="35">
        <v>491</v>
      </c>
      <c r="AL2096" s="58" t="str">
        <f>IF('Base tratada'!$AK2096&lt;=100,"R$ 0-100",
IF('Base tratada'!$AK2096&lt;=500,"R$ 101-500",
IF('Base tratada'!$AK2096&lt;=1000,"R$ 501-1000",
IF('Base tratada'!$AK2096&lt;=1500,"R$ 1001-1500",
"+R$ 1500"))))</f>
        <v>R$ 101-500</v>
      </c>
      <c r="AM2096" s="34">
        <v>0</v>
      </c>
      <c r="AN2096" s="34">
        <v>0</v>
      </c>
      <c r="AO2096" s="34">
        <v>0</v>
      </c>
      <c r="AP2096" s="34">
        <v>0</v>
      </c>
      <c r="AQ2096" s="34">
        <v>0</v>
      </c>
      <c r="AR2096" s="34">
        <v>0</v>
      </c>
      <c r="AS2096" s="34">
        <v>0</v>
      </c>
      <c r="AT2096" s="34">
        <v>3</v>
      </c>
      <c r="AU2096" s="34">
        <v>11</v>
      </c>
      <c r="AV2096" s="52">
        <v>374</v>
      </c>
      <c r="AW2096" s="57">
        <v>0</v>
      </c>
      <c r="AX2096" s="58" t="str">
        <f>IF(Tabela3[[#This Row],[Response]]=1, "Aceitou", "Não aceitou")</f>
        <v>Não aceitou</v>
      </c>
      <c r="AY2096" s="55" t="str">
        <f>Tabela3[[#This Row],[Faixa Recência]] &amp; " | " &amp; Tabela3[[#This Row],[Faixa Gasto]] &amp; " | " &amp; Tabela3[[#This Row],[Faixa ticket médio]]</f>
        <v>31-45 dias | R$ 101-500 | R$ 26–50</v>
      </c>
      <c r="AZ20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6" s="36"/>
    </row>
    <row r="2097" spans="1:54" x14ac:dyDescent="0.25">
      <c r="A2097" s="61">
        <v>2096</v>
      </c>
      <c r="B2097" s="37">
        <v>82333</v>
      </c>
      <c r="C2097" s="34">
        <v>0</v>
      </c>
      <c r="D2097" s="34">
        <v>0</v>
      </c>
      <c r="E2097" s="34">
        <v>60</v>
      </c>
      <c r="F2097" s="58" t="str">
        <f>IF('Base tratada'!$E2097&lt;=15,"0-15 dias",
IF('Base tratada'!$E2097&lt;=30, "16-30 dias",
IF('Base tratada'!$E2097&lt;=45, "31-45 dias",
IF('Base tratada'!$E2097&lt;=60, "46-60 dias",
IF('Base tratada'!$E2097&lt;=75, "61-75 dias", "76-99 dias")))))</f>
        <v>46-60 dias</v>
      </c>
      <c r="G2097" s="38">
        <v>34</v>
      </c>
      <c r="H2097" s="60" t="str">
        <f>IF('Base tratada'!$G2097&lt;=29,"24–29",
IF('Base tratada'!$G2097&lt;=39,"30–39",
IF('Base tratada'!$G2097&lt;=49,"40–49",
IF('Base tratada'!$G2097&lt;=59,"50–59",
IF('Base tratada'!$G2097&lt;=69,"60–69",
"70–80")))))</f>
        <v>30–39</v>
      </c>
      <c r="I2097" s="34">
        <v>2615</v>
      </c>
      <c r="J2097" s="58" t="str">
        <f>IF('Base tratada'!$K2097=1,"Divorciado",
IF('Base tratada'!$L2097=1,"Casado",
IF('Base tratada'!$M2097=1, "Solteiro",
IF('Base tratada'!$N2097=1,"Juntos",
"Viúvo"))))</f>
        <v>Casado</v>
      </c>
      <c r="K2097" s="34">
        <v>0</v>
      </c>
      <c r="L2097" s="34">
        <v>1</v>
      </c>
      <c r="M2097" s="34">
        <v>0</v>
      </c>
      <c r="N2097" s="34">
        <v>0</v>
      </c>
      <c r="O2097" s="34">
        <v>0</v>
      </c>
      <c r="P2097" s="34">
        <v>0</v>
      </c>
      <c r="Q2097" s="34">
        <v>0</v>
      </c>
      <c r="R2097" s="34">
        <v>0</v>
      </c>
      <c r="S2097" s="34">
        <v>0</v>
      </c>
      <c r="T2097" s="34">
        <v>1</v>
      </c>
      <c r="U2097" s="35">
        <v>1311</v>
      </c>
      <c r="V2097" s="35">
        <v>0</v>
      </c>
      <c r="W2097" s="35">
        <v>359</v>
      </c>
      <c r="X2097" s="35">
        <v>46</v>
      </c>
      <c r="Y2097" s="35">
        <v>89</v>
      </c>
      <c r="Z2097" s="35">
        <v>17</v>
      </c>
      <c r="AA2097" s="34">
        <v>1</v>
      </c>
      <c r="AB2097" s="34">
        <v>2</v>
      </c>
      <c r="AC2097" s="34">
        <v>4</v>
      </c>
      <c r="AD2097" s="34">
        <v>3</v>
      </c>
      <c r="AE2097" s="34">
        <v>10</v>
      </c>
      <c r="AF2097" s="58">
        <f>'Base tratada'!$AC2097+'Base tratada'!$AD2097+'Base tratada'!$AE2097</f>
        <v>17</v>
      </c>
      <c r="AG20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97" s="58" t="str">
        <f>IF('Base tratada'!$AC2097&gt;=MAX('Base tratada'!$AD2097,'Base tratada'!$AE2097),"Web",
IF('Base tratada'!$AD2097&gt;='Base tratada'!$AE2097,"Catalog",
"Store"))</f>
        <v>Store</v>
      </c>
      <c r="AI2097" s="59">
        <f>IF('Base tratada'!$AF2097=0,"0",'Base tratada'!$AK2097/'Base tratada'!$AF2097)</f>
        <v>106.17647058823529</v>
      </c>
      <c r="AJ2097" s="59" t="str">
        <f>IF('Base tratada'!$AI2097=0,"R$ 0",
IF('Base tratada'!$AI2097&lt;=25,"R$ 1–25",
IF('Base tratada'!$AI2097&lt;=50,"R$ 26–50",
"+R$ 50")))</f>
        <v>+R$ 50</v>
      </c>
      <c r="AK2097" s="35">
        <v>1805</v>
      </c>
      <c r="AL2097" s="58" t="str">
        <f>IF('Base tratada'!$AK2097&lt;=100,"R$ 0-100",
IF('Base tratada'!$AK2097&lt;=500,"R$ 101-500",
IF('Base tratada'!$AK2097&lt;=1000,"R$ 501-1000",
IF('Base tratada'!$AK2097&lt;=1500,"R$ 1001-1500",
"+R$ 1500"))))</f>
        <v>+R$ 1500</v>
      </c>
      <c r="AM2097" s="34">
        <v>0</v>
      </c>
      <c r="AN2097" s="34">
        <v>0</v>
      </c>
      <c r="AO2097" s="34">
        <v>0</v>
      </c>
      <c r="AP2097" s="34">
        <v>0</v>
      </c>
      <c r="AQ2097" s="34">
        <v>1</v>
      </c>
      <c r="AR2097" s="34">
        <v>1</v>
      </c>
      <c r="AS2097" s="34">
        <v>0</v>
      </c>
      <c r="AT2097" s="34">
        <v>3</v>
      </c>
      <c r="AU2097" s="34">
        <v>11</v>
      </c>
      <c r="AV2097" s="52">
        <v>1788</v>
      </c>
      <c r="AW2097" s="57">
        <v>1</v>
      </c>
      <c r="AX2097" s="58" t="str">
        <f>IF(Tabela3[[#This Row],[Response]]=1, "Aceitou", "Não aceitou")</f>
        <v>Aceitou</v>
      </c>
      <c r="AY2097" s="55" t="str">
        <f>Tabela3[[#This Row],[Faixa Recência]] &amp; " | " &amp; Tabela3[[#This Row],[Faixa Gasto]] &amp; " | " &amp; Tabela3[[#This Row],[Faixa ticket médio]]</f>
        <v>46-60 dias | +R$ 1500 | +R$ 50</v>
      </c>
      <c r="AZ20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7" s="36"/>
    </row>
    <row r="2098" spans="1:54" x14ac:dyDescent="0.25">
      <c r="A2098" s="61">
        <v>2097</v>
      </c>
      <c r="B2098" s="37">
        <v>65220</v>
      </c>
      <c r="C2098" s="34">
        <v>0</v>
      </c>
      <c r="D2098" s="34">
        <v>0</v>
      </c>
      <c r="E2098" s="34">
        <v>3</v>
      </c>
      <c r="F2098" s="58" t="str">
        <f>IF('Base tratada'!$E2098&lt;=15,"0-15 dias",
IF('Base tratada'!$E2098&lt;=30, "16-30 dias",
IF('Base tratada'!$E2098&lt;=45, "31-45 dias",
IF('Base tratada'!$E2098&lt;=60, "46-60 dias",
IF('Base tratada'!$E2098&lt;=75, "61-75 dias", "76-99 dias")))))</f>
        <v>0-15 dias</v>
      </c>
      <c r="G2098" s="38">
        <v>55</v>
      </c>
      <c r="H2098" s="60" t="str">
        <f>IF('Base tratada'!$G2098&lt;=29,"24–29",
IF('Base tratada'!$G2098&lt;=39,"30–39",
IF('Base tratada'!$G2098&lt;=49,"40–49",
IF('Base tratada'!$G2098&lt;=59,"50–59",
IF('Base tratada'!$G2098&lt;=69,"60–69",
"70–80")))))</f>
        <v>50–59</v>
      </c>
      <c r="I2098" s="34">
        <v>2823</v>
      </c>
      <c r="J2098" s="58" t="str">
        <f>IF('Base tratada'!$K2098=1,"Divorciado",
IF('Base tratada'!$L2098=1,"Casado",
IF('Base tratada'!$M2098=1, "Solteiro",
IF('Base tratada'!$N2098=1,"Juntos",
"Viúvo"))))</f>
        <v>Juntos</v>
      </c>
      <c r="K2098" s="34">
        <v>0</v>
      </c>
      <c r="L2098" s="34">
        <v>0</v>
      </c>
      <c r="M2098" s="34">
        <v>0</v>
      </c>
      <c r="N2098" s="34">
        <v>1</v>
      </c>
      <c r="O2098" s="34">
        <v>0</v>
      </c>
      <c r="P2098" s="34">
        <v>0</v>
      </c>
      <c r="Q2098" s="34">
        <v>0</v>
      </c>
      <c r="R2098" s="34">
        <v>0</v>
      </c>
      <c r="S2098" s="34">
        <v>0</v>
      </c>
      <c r="T2098" s="34">
        <v>1</v>
      </c>
      <c r="U2098" s="35">
        <v>890</v>
      </c>
      <c r="V2098" s="35">
        <v>63</v>
      </c>
      <c r="W2098" s="35">
        <v>292</v>
      </c>
      <c r="X2098" s="35">
        <v>0</v>
      </c>
      <c r="Y2098" s="35">
        <v>25</v>
      </c>
      <c r="Z2098" s="35">
        <v>12</v>
      </c>
      <c r="AA2098" s="34">
        <v>4</v>
      </c>
      <c r="AB2098" s="34">
        <v>6</v>
      </c>
      <c r="AC2098" s="34">
        <v>8</v>
      </c>
      <c r="AD2098" s="34">
        <v>4</v>
      </c>
      <c r="AE2098" s="34">
        <v>7</v>
      </c>
      <c r="AF2098" s="58">
        <f>'Base tratada'!$AC2098+'Base tratada'!$AD2098+'Base tratada'!$AE2098</f>
        <v>19</v>
      </c>
      <c r="AG20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098" s="58" t="str">
        <f>IF('Base tratada'!$AC2098&gt;=MAX('Base tratada'!$AD2098,'Base tratada'!$AE2098),"Web",
IF('Base tratada'!$AD2098&gt;='Base tratada'!$AE2098,"Catalog",
"Store"))</f>
        <v>Web</v>
      </c>
      <c r="AI2098" s="59">
        <f>IF('Base tratada'!$AF2098=0,"0",'Base tratada'!$AK2098/'Base tratada'!$AF2098)</f>
        <v>66.84210526315789</v>
      </c>
      <c r="AJ2098" s="59" t="str">
        <f>IF('Base tratada'!$AI2098=0,"R$ 0",
IF('Base tratada'!$AI2098&lt;=25,"R$ 1–25",
IF('Base tratada'!$AI2098&lt;=50,"R$ 26–50",
"+R$ 50")))</f>
        <v>+R$ 50</v>
      </c>
      <c r="AK2098" s="35">
        <v>1270</v>
      </c>
      <c r="AL2098" s="58" t="str">
        <f>IF('Base tratada'!$AK2098&lt;=100,"R$ 0-100",
IF('Base tratada'!$AK2098&lt;=500,"R$ 101-500",
IF('Base tratada'!$AK2098&lt;=1000,"R$ 501-1000",
IF('Base tratada'!$AK2098&lt;=1500,"R$ 1001-1500",
"+R$ 1500"))))</f>
        <v>R$ 1001-1500</v>
      </c>
      <c r="AM2098" s="34">
        <v>0</v>
      </c>
      <c r="AN2098" s="34">
        <v>0</v>
      </c>
      <c r="AO2098" s="34">
        <v>0</v>
      </c>
      <c r="AP2098" s="34">
        <v>0</v>
      </c>
      <c r="AQ2098" s="34">
        <v>0</v>
      </c>
      <c r="AR2098" s="34">
        <v>0</v>
      </c>
      <c r="AS2098" s="34">
        <v>0</v>
      </c>
      <c r="AT2098" s="34">
        <v>3</v>
      </c>
      <c r="AU2098" s="34">
        <v>11</v>
      </c>
      <c r="AV2098" s="52">
        <v>1258</v>
      </c>
      <c r="AW2098" s="57">
        <v>1</v>
      </c>
      <c r="AX2098" s="58" t="str">
        <f>IF(Tabela3[[#This Row],[Response]]=1, "Aceitou", "Não aceitou")</f>
        <v>Aceitou</v>
      </c>
      <c r="AY2098" s="55" t="str">
        <f>Tabela3[[#This Row],[Faixa Recência]] &amp; " | " &amp; Tabela3[[#This Row],[Faixa Gasto]] &amp; " | " &amp; Tabela3[[#This Row],[Faixa ticket médio]]</f>
        <v>0-15 dias | R$ 1001-1500 | +R$ 50</v>
      </c>
      <c r="AZ20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098" s="36"/>
    </row>
    <row r="2099" spans="1:54" x14ac:dyDescent="0.25">
      <c r="A2099" s="61">
        <v>2098</v>
      </c>
      <c r="B2099" s="37">
        <v>33590</v>
      </c>
      <c r="C2099" s="34">
        <v>2</v>
      </c>
      <c r="D2099" s="34">
        <v>1</v>
      </c>
      <c r="E2099" s="34">
        <v>65</v>
      </c>
      <c r="F2099" s="58" t="str">
        <f>IF('Base tratada'!$E2099&lt;=15,"0-15 dias",
IF('Base tratada'!$E2099&lt;=30, "16-30 dias",
IF('Base tratada'!$E2099&lt;=45, "31-45 dias",
IF('Base tratada'!$E2099&lt;=60, "46-60 dias",
IF('Base tratada'!$E2099&lt;=75, "61-75 dias", "76-99 dias")))))</f>
        <v>61-75 dias</v>
      </c>
      <c r="G2099" s="38">
        <v>46</v>
      </c>
      <c r="H2099" s="60" t="str">
        <f>IF('Base tratada'!$G2099&lt;=29,"24–29",
IF('Base tratada'!$G2099&lt;=39,"30–39",
IF('Base tratada'!$G2099&lt;=49,"40–49",
IF('Base tratada'!$G2099&lt;=59,"50–59",
IF('Base tratada'!$G2099&lt;=69,"60–69",
"70–80")))))</f>
        <v>40–49</v>
      </c>
      <c r="I2099" s="34">
        <v>2397</v>
      </c>
      <c r="J2099" s="58" t="str">
        <f>IF('Base tratada'!$K2099=1,"Divorciado",
IF('Base tratada'!$L2099=1,"Casado",
IF('Base tratada'!$M2099=1, "Solteiro",
IF('Base tratada'!$N2099=1,"Juntos",
"Viúvo"))))</f>
        <v>Juntos</v>
      </c>
      <c r="K2099" s="34">
        <v>0</v>
      </c>
      <c r="L2099" s="34">
        <v>0</v>
      </c>
      <c r="M2099" s="34">
        <v>0</v>
      </c>
      <c r="N2099" s="34">
        <v>1</v>
      </c>
      <c r="O2099" s="34">
        <v>0</v>
      </c>
      <c r="P2099" s="34">
        <v>0</v>
      </c>
      <c r="Q2099" s="34">
        <v>0</v>
      </c>
      <c r="R2099" s="34">
        <v>1</v>
      </c>
      <c r="S2099" s="34">
        <v>0</v>
      </c>
      <c r="T2099" s="34">
        <v>0</v>
      </c>
      <c r="U2099" s="35">
        <v>4</v>
      </c>
      <c r="V2099" s="35">
        <v>0</v>
      </c>
      <c r="W2099" s="35">
        <v>2</v>
      </c>
      <c r="X2099" s="35">
        <v>0</v>
      </c>
      <c r="Y2099" s="35">
        <v>0</v>
      </c>
      <c r="Z2099" s="35">
        <v>2</v>
      </c>
      <c r="AA2099" s="34">
        <v>1</v>
      </c>
      <c r="AB2099" s="34">
        <v>7</v>
      </c>
      <c r="AC2099" s="34">
        <v>1</v>
      </c>
      <c r="AD2099" s="34">
        <v>0</v>
      </c>
      <c r="AE2099" s="34">
        <v>2</v>
      </c>
      <c r="AF2099" s="58">
        <f>'Base tratada'!$AC2099+'Base tratada'!$AD2099+'Base tratada'!$AE2099</f>
        <v>3</v>
      </c>
      <c r="AG20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099" s="58" t="str">
        <f>IF('Base tratada'!$AC2099&gt;=MAX('Base tratada'!$AD2099,'Base tratada'!$AE2099),"Web",
IF('Base tratada'!$AD2099&gt;='Base tratada'!$AE2099,"Catalog",
"Store"))</f>
        <v>Store</v>
      </c>
      <c r="AI2099" s="59">
        <f>IF('Base tratada'!$AF2099=0,"0",'Base tratada'!$AK2099/'Base tratada'!$AF2099)</f>
        <v>2</v>
      </c>
      <c r="AJ2099" s="59" t="str">
        <f>IF('Base tratada'!$AI2099=0,"R$ 0",
IF('Base tratada'!$AI2099&lt;=25,"R$ 1–25",
IF('Base tratada'!$AI2099&lt;=50,"R$ 26–50",
"+R$ 50")))</f>
        <v>R$ 1–25</v>
      </c>
      <c r="AK2099" s="35">
        <v>6</v>
      </c>
      <c r="AL2099" s="58" t="str">
        <f>IF('Base tratada'!$AK2099&lt;=100,"R$ 0-100",
IF('Base tratada'!$AK2099&lt;=500,"R$ 101-500",
IF('Base tratada'!$AK2099&lt;=1000,"R$ 501-1000",
IF('Base tratada'!$AK2099&lt;=1500,"R$ 1001-1500",
"+R$ 1500"))))</f>
        <v>R$ 0-100</v>
      </c>
      <c r="AM2099" s="34">
        <v>0</v>
      </c>
      <c r="AN2099" s="34">
        <v>0</v>
      </c>
      <c r="AO2099" s="34">
        <v>0</v>
      </c>
      <c r="AP2099" s="34">
        <v>0</v>
      </c>
      <c r="AQ2099" s="34">
        <v>0</v>
      </c>
      <c r="AR2099" s="34">
        <v>0</v>
      </c>
      <c r="AS2099" s="34">
        <v>0</v>
      </c>
      <c r="AT2099" s="34">
        <v>3</v>
      </c>
      <c r="AU2099" s="34">
        <v>11</v>
      </c>
      <c r="AV2099" s="52">
        <v>4</v>
      </c>
      <c r="AW2099" s="57">
        <v>0</v>
      </c>
      <c r="AX2099" s="58" t="str">
        <f>IF(Tabela3[[#This Row],[Response]]=1, "Aceitou", "Não aceitou")</f>
        <v>Não aceitou</v>
      </c>
      <c r="AY2099" s="55" t="str">
        <f>Tabela3[[#This Row],[Faixa Recência]] &amp; " | " &amp; Tabela3[[#This Row],[Faixa Gasto]] &amp; " | " &amp; Tabela3[[#This Row],[Faixa ticket médio]]</f>
        <v>61-75 dias | R$ 0-100 | R$ 1–25</v>
      </c>
      <c r="AZ20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099" s="36"/>
    </row>
    <row r="2100" spans="1:54" x14ac:dyDescent="0.25">
      <c r="A2100" s="61">
        <v>2099</v>
      </c>
      <c r="B2100" s="37">
        <v>30992</v>
      </c>
      <c r="C2100" s="34">
        <v>1</v>
      </c>
      <c r="D2100" s="34">
        <v>0</v>
      </c>
      <c r="E2100" s="34">
        <v>83</v>
      </c>
      <c r="F2100" s="58" t="str">
        <f>IF('Base tratada'!$E2100&lt;=15,"0-15 dias",
IF('Base tratada'!$E2100&lt;=30, "16-30 dias",
IF('Base tratada'!$E2100&lt;=45, "31-45 dias",
IF('Base tratada'!$E2100&lt;=60, "46-60 dias",
IF('Base tratada'!$E2100&lt;=75, "61-75 dias", "76-99 dias")))))</f>
        <v>76-99 dias</v>
      </c>
      <c r="G2100" s="38">
        <v>44</v>
      </c>
      <c r="H2100" s="60" t="str">
        <f>IF('Base tratada'!$G2100&lt;=29,"24–29",
IF('Base tratada'!$G2100&lt;=39,"30–39",
IF('Base tratada'!$G2100&lt;=49,"40–49",
IF('Base tratada'!$G2100&lt;=59,"50–59",
IF('Base tratada'!$G2100&lt;=69,"60–69",
"70–80")))))</f>
        <v>40–49</v>
      </c>
      <c r="I2100" s="34">
        <v>2592</v>
      </c>
      <c r="J2100" s="58" t="str">
        <f>IF('Base tratada'!$K2100=1,"Divorciado",
IF('Base tratada'!$L2100=1,"Casado",
IF('Base tratada'!$M2100=1, "Solteiro",
IF('Base tratada'!$N2100=1,"Juntos",
"Viúvo"))))</f>
        <v>Divorciado</v>
      </c>
      <c r="K2100" s="34">
        <v>1</v>
      </c>
      <c r="L2100" s="34">
        <v>0</v>
      </c>
      <c r="M2100" s="34">
        <v>0</v>
      </c>
      <c r="N2100" s="34">
        <v>0</v>
      </c>
      <c r="O2100" s="34">
        <v>0</v>
      </c>
      <c r="P2100" s="34">
        <v>0</v>
      </c>
      <c r="Q2100" s="34">
        <v>0</v>
      </c>
      <c r="R2100" s="34">
        <v>1</v>
      </c>
      <c r="S2100" s="34">
        <v>0</v>
      </c>
      <c r="T2100" s="34">
        <v>0</v>
      </c>
      <c r="U2100" s="35">
        <v>17</v>
      </c>
      <c r="V2100" s="35">
        <v>0</v>
      </c>
      <c r="W2100" s="35">
        <v>14</v>
      </c>
      <c r="X2100" s="35">
        <v>7</v>
      </c>
      <c r="Y2100" s="35">
        <v>3</v>
      </c>
      <c r="Z2100" s="35">
        <v>2</v>
      </c>
      <c r="AA2100" s="34">
        <v>1</v>
      </c>
      <c r="AB2100" s="34">
        <v>7</v>
      </c>
      <c r="AC2100" s="34">
        <v>1</v>
      </c>
      <c r="AD2100" s="34">
        <v>0</v>
      </c>
      <c r="AE2100" s="34">
        <v>3</v>
      </c>
      <c r="AF2100" s="58">
        <f>'Base tratada'!$AC2100+'Base tratada'!$AD2100+'Base tratada'!$AE2100</f>
        <v>4</v>
      </c>
      <c r="AG21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00" s="58" t="str">
        <f>IF('Base tratada'!$AC2100&gt;=MAX('Base tratada'!$AD2100,'Base tratada'!$AE2100),"Web",
IF('Base tratada'!$AD2100&gt;='Base tratada'!$AE2100,"Catalog",
"Store"))</f>
        <v>Store</v>
      </c>
      <c r="AI2100" s="59">
        <f>IF('Base tratada'!$AF2100=0,"0",'Base tratada'!$AK2100/'Base tratada'!$AF2100)</f>
        <v>10.25</v>
      </c>
      <c r="AJ2100" s="59" t="str">
        <f>IF('Base tratada'!$AI2100=0,"R$ 0",
IF('Base tratada'!$AI2100&lt;=25,"R$ 1–25",
IF('Base tratada'!$AI2100&lt;=50,"R$ 26–50",
"+R$ 50")))</f>
        <v>R$ 1–25</v>
      </c>
      <c r="AK2100" s="35">
        <v>41</v>
      </c>
      <c r="AL2100" s="58" t="str">
        <f>IF('Base tratada'!$AK2100&lt;=100,"R$ 0-100",
IF('Base tratada'!$AK2100&lt;=500,"R$ 101-500",
IF('Base tratada'!$AK2100&lt;=1000,"R$ 501-1000",
IF('Base tratada'!$AK2100&lt;=1500,"R$ 1001-1500",
"+R$ 1500"))))</f>
        <v>R$ 0-100</v>
      </c>
      <c r="AM2100" s="34">
        <v>0</v>
      </c>
      <c r="AN2100" s="34">
        <v>0</v>
      </c>
      <c r="AO2100" s="34">
        <v>0</v>
      </c>
      <c r="AP2100" s="34">
        <v>0</v>
      </c>
      <c r="AQ2100" s="34">
        <v>0</v>
      </c>
      <c r="AR2100" s="34">
        <v>0</v>
      </c>
      <c r="AS2100" s="34">
        <v>0</v>
      </c>
      <c r="AT2100" s="34">
        <v>3</v>
      </c>
      <c r="AU2100" s="34">
        <v>11</v>
      </c>
      <c r="AV2100" s="52">
        <v>39</v>
      </c>
      <c r="AW2100" s="57">
        <v>0</v>
      </c>
      <c r="AX2100" s="58" t="str">
        <f>IF(Tabela3[[#This Row],[Response]]=1, "Aceitou", "Não aceitou")</f>
        <v>Não aceitou</v>
      </c>
      <c r="AY2100" s="55" t="str">
        <f>Tabela3[[#This Row],[Faixa Recência]] &amp; " | " &amp; Tabela3[[#This Row],[Faixa Gasto]] &amp; " | " &amp; Tabela3[[#This Row],[Faixa ticket médio]]</f>
        <v>76-99 dias | R$ 0-100 | R$ 1–25</v>
      </c>
      <c r="AZ21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0" s="36"/>
    </row>
    <row r="2101" spans="1:54" x14ac:dyDescent="0.25">
      <c r="A2101" s="61">
        <v>2100</v>
      </c>
      <c r="B2101" s="37">
        <v>72309</v>
      </c>
      <c r="C2101" s="34">
        <v>0</v>
      </c>
      <c r="D2101" s="34">
        <v>0</v>
      </c>
      <c r="E2101" s="34">
        <v>64</v>
      </c>
      <c r="F2101" s="58" t="str">
        <f>IF('Base tratada'!$E2101&lt;=15,"0-15 dias",
IF('Base tratada'!$E2101&lt;=30, "16-30 dias",
IF('Base tratada'!$E2101&lt;=45, "31-45 dias",
IF('Base tratada'!$E2101&lt;=60, "46-60 dias",
IF('Base tratada'!$E2101&lt;=75, "61-75 dias", "76-99 dias")))))</f>
        <v>61-75 dias</v>
      </c>
      <c r="G2101" s="38">
        <v>44</v>
      </c>
      <c r="H2101" s="60" t="str">
        <f>IF('Base tratada'!$G2101&lt;=29,"24–29",
IF('Base tratada'!$G2101&lt;=39,"30–39",
IF('Base tratada'!$G2101&lt;=49,"40–49",
IF('Base tratada'!$G2101&lt;=59,"50–59",
IF('Base tratada'!$G2101&lt;=69,"60–69",
"70–80")))))</f>
        <v>40–49</v>
      </c>
      <c r="I2101" s="34">
        <v>2634</v>
      </c>
      <c r="J2101" s="58" t="str">
        <f>IF('Base tratada'!$K2101=1,"Divorciado",
IF('Base tratada'!$L2101=1,"Casado",
IF('Base tratada'!$M2101=1, "Solteiro",
IF('Base tratada'!$N2101=1,"Juntos",
"Viúvo"))))</f>
        <v>Solteiro</v>
      </c>
      <c r="K2101" s="34">
        <v>0</v>
      </c>
      <c r="L2101" s="34">
        <v>0</v>
      </c>
      <c r="M2101" s="34">
        <v>1</v>
      </c>
      <c r="N2101" s="34">
        <v>0</v>
      </c>
      <c r="O2101" s="34">
        <v>0</v>
      </c>
      <c r="P2101" s="34">
        <v>0</v>
      </c>
      <c r="Q2101" s="34">
        <v>0</v>
      </c>
      <c r="R2101" s="34">
        <v>0</v>
      </c>
      <c r="S2101" s="34">
        <v>1</v>
      </c>
      <c r="T2101" s="34">
        <v>0</v>
      </c>
      <c r="U2101" s="35">
        <v>960</v>
      </c>
      <c r="V2101" s="35">
        <v>0</v>
      </c>
      <c r="W2101" s="35">
        <v>883</v>
      </c>
      <c r="X2101" s="35">
        <v>50</v>
      </c>
      <c r="Y2101" s="35">
        <v>38</v>
      </c>
      <c r="Z2101" s="35">
        <v>0</v>
      </c>
      <c r="AA2101" s="34">
        <v>1</v>
      </c>
      <c r="AB2101" s="34">
        <v>3</v>
      </c>
      <c r="AC2101" s="34">
        <v>5</v>
      </c>
      <c r="AD2101" s="34">
        <v>6</v>
      </c>
      <c r="AE2101" s="34">
        <v>8</v>
      </c>
      <c r="AF2101" s="58">
        <f>'Base tratada'!$AC2101+'Base tratada'!$AD2101+'Base tratada'!$AE2101</f>
        <v>19</v>
      </c>
      <c r="AG21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01" s="58" t="str">
        <f>IF('Base tratada'!$AC2101&gt;=MAX('Base tratada'!$AD2101,'Base tratada'!$AE2101),"Web",
IF('Base tratada'!$AD2101&gt;='Base tratada'!$AE2101,"Catalog",
"Store"))</f>
        <v>Store</v>
      </c>
      <c r="AI2101" s="59">
        <f>IF('Base tratada'!$AF2101=0,"0",'Base tratada'!$AK2101/'Base tratada'!$AF2101)</f>
        <v>101.63157894736842</v>
      </c>
      <c r="AJ2101" s="59" t="str">
        <f>IF('Base tratada'!$AI2101=0,"R$ 0",
IF('Base tratada'!$AI2101&lt;=25,"R$ 1–25",
IF('Base tratada'!$AI2101&lt;=50,"R$ 26–50",
"+R$ 50")))</f>
        <v>+R$ 50</v>
      </c>
      <c r="AK2101" s="35">
        <v>1931</v>
      </c>
      <c r="AL2101" s="58" t="str">
        <f>IF('Base tratada'!$AK2101&lt;=100,"R$ 0-100",
IF('Base tratada'!$AK2101&lt;=500,"R$ 101-500",
IF('Base tratada'!$AK2101&lt;=1000,"R$ 501-1000",
IF('Base tratada'!$AK2101&lt;=1500,"R$ 1001-1500",
"+R$ 1500"))))</f>
        <v>+R$ 1500</v>
      </c>
      <c r="AM2101" s="34">
        <v>1</v>
      </c>
      <c r="AN2101" s="34">
        <v>0</v>
      </c>
      <c r="AO2101" s="34">
        <v>0</v>
      </c>
      <c r="AP2101" s="34">
        <v>0</v>
      </c>
      <c r="AQ2101" s="34">
        <v>0</v>
      </c>
      <c r="AR2101" s="34">
        <v>1</v>
      </c>
      <c r="AS2101" s="34">
        <v>0</v>
      </c>
      <c r="AT2101" s="34">
        <v>3</v>
      </c>
      <c r="AU2101" s="34">
        <v>11</v>
      </c>
      <c r="AV2101" s="52">
        <v>1931</v>
      </c>
      <c r="AW2101" s="57">
        <v>1</v>
      </c>
      <c r="AX2101" s="58" t="str">
        <f>IF(Tabela3[[#This Row],[Response]]=1, "Aceitou", "Não aceitou")</f>
        <v>Aceitou</v>
      </c>
      <c r="AY2101" s="55" t="str">
        <f>Tabela3[[#This Row],[Faixa Recência]] &amp; " | " &amp; Tabela3[[#This Row],[Faixa Gasto]] &amp; " | " &amp; Tabela3[[#This Row],[Faixa ticket médio]]</f>
        <v>61-75 dias | +R$ 1500 | +R$ 50</v>
      </c>
      <c r="AZ21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1" s="36"/>
    </row>
    <row r="2102" spans="1:54" x14ac:dyDescent="0.25">
      <c r="A2102" s="61">
        <v>2101</v>
      </c>
      <c r="B2102" s="37">
        <v>16005</v>
      </c>
      <c r="C2102" s="34">
        <v>1</v>
      </c>
      <c r="D2102" s="34">
        <v>0</v>
      </c>
      <c r="E2102" s="34">
        <v>69</v>
      </c>
      <c r="F2102" s="58" t="str">
        <f>IF('Base tratada'!$E2102&lt;=15,"0-15 dias",
IF('Base tratada'!$E2102&lt;=30, "16-30 dias",
IF('Base tratada'!$E2102&lt;=45, "31-45 dias",
IF('Base tratada'!$E2102&lt;=60, "46-60 dias",
IF('Base tratada'!$E2102&lt;=75, "61-75 dias", "76-99 dias")))))</f>
        <v>61-75 dias</v>
      </c>
      <c r="G2102" s="38">
        <v>40</v>
      </c>
      <c r="H2102" s="60" t="str">
        <f>IF('Base tratada'!$G2102&lt;=29,"24–29",
IF('Base tratada'!$G2102&lt;=39,"30–39",
IF('Base tratada'!$G2102&lt;=49,"40–49",
IF('Base tratada'!$G2102&lt;=59,"50–59",
IF('Base tratada'!$G2102&lt;=69,"60–69",
"70–80")))))</f>
        <v>40–49</v>
      </c>
      <c r="I2102" s="34">
        <v>2843</v>
      </c>
      <c r="J2102" s="58" t="str">
        <f>IF('Base tratada'!$K2102=1,"Divorciado",
IF('Base tratada'!$L2102=1,"Casado",
IF('Base tratada'!$M2102=1, "Solteiro",
IF('Base tratada'!$N2102=1,"Juntos",
"Viúvo"))))</f>
        <v>Casado</v>
      </c>
      <c r="K2102" s="34">
        <v>0</v>
      </c>
      <c r="L2102" s="34">
        <v>1</v>
      </c>
      <c r="M2102" s="34">
        <v>0</v>
      </c>
      <c r="N2102" s="34">
        <v>0</v>
      </c>
      <c r="O2102" s="34">
        <v>0</v>
      </c>
      <c r="P2102" s="34">
        <v>0</v>
      </c>
      <c r="Q2102" s="34">
        <v>1</v>
      </c>
      <c r="R2102" s="34">
        <v>0</v>
      </c>
      <c r="S2102" s="34">
        <v>0</v>
      </c>
      <c r="T2102" s="34">
        <v>0</v>
      </c>
      <c r="U2102" s="35">
        <v>1</v>
      </c>
      <c r="V2102" s="35">
        <v>3</v>
      </c>
      <c r="W2102" s="35">
        <v>2</v>
      </c>
      <c r="X2102" s="35">
        <v>20</v>
      </c>
      <c r="Y2102" s="35">
        <v>30</v>
      </c>
      <c r="Z2102" s="35">
        <v>47</v>
      </c>
      <c r="AA2102" s="34">
        <v>3</v>
      </c>
      <c r="AB2102" s="34">
        <v>8</v>
      </c>
      <c r="AC2102" s="34">
        <v>2</v>
      </c>
      <c r="AD2102" s="34">
        <v>1</v>
      </c>
      <c r="AE2102" s="34">
        <v>2</v>
      </c>
      <c r="AF2102" s="58">
        <f>'Base tratada'!$AC2102+'Base tratada'!$AD2102+'Base tratada'!$AE2102</f>
        <v>5</v>
      </c>
      <c r="AG21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02" s="58" t="str">
        <f>IF('Base tratada'!$AC2102&gt;=MAX('Base tratada'!$AD2102,'Base tratada'!$AE2102),"Web",
IF('Base tratada'!$AD2102&gt;='Base tratada'!$AE2102,"Catalog",
"Store"))</f>
        <v>Web</v>
      </c>
      <c r="AI2102" s="59">
        <f>IF('Base tratada'!$AF2102=0,"0",'Base tratada'!$AK2102/'Base tratada'!$AF2102)</f>
        <v>11.2</v>
      </c>
      <c r="AJ2102" s="59" t="str">
        <f>IF('Base tratada'!$AI2102=0,"R$ 0",
IF('Base tratada'!$AI2102&lt;=25,"R$ 1–25",
IF('Base tratada'!$AI2102&lt;=50,"R$ 26–50",
"+R$ 50")))</f>
        <v>R$ 1–25</v>
      </c>
      <c r="AK2102" s="35">
        <v>56</v>
      </c>
      <c r="AL2102" s="58" t="str">
        <f>IF('Base tratada'!$AK2102&lt;=100,"R$ 0-100",
IF('Base tratada'!$AK2102&lt;=500,"R$ 101-500",
IF('Base tratada'!$AK2102&lt;=1000,"R$ 501-1000",
IF('Base tratada'!$AK2102&lt;=1500,"R$ 1001-1500",
"+R$ 1500"))))</f>
        <v>R$ 0-100</v>
      </c>
      <c r="AM2102" s="34">
        <v>0</v>
      </c>
      <c r="AN2102" s="34">
        <v>0</v>
      </c>
      <c r="AO2102" s="34">
        <v>0</v>
      </c>
      <c r="AP2102" s="34">
        <v>0</v>
      </c>
      <c r="AQ2102" s="34">
        <v>0</v>
      </c>
      <c r="AR2102" s="34">
        <v>0</v>
      </c>
      <c r="AS2102" s="34">
        <v>0</v>
      </c>
      <c r="AT2102" s="34">
        <v>3</v>
      </c>
      <c r="AU2102" s="34">
        <v>11</v>
      </c>
      <c r="AV2102" s="52">
        <v>9</v>
      </c>
      <c r="AW2102" s="57">
        <v>0</v>
      </c>
      <c r="AX2102" s="58" t="str">
        <f>IF(Tabela3[[#This Row],[Response]]=1, "Aceitou", "Não aceitou")</f>
        <v>Não aceitou</v>
      </c>
      <c r="AY2102" s="55" t="str">
        <f>Tabela3[[#This Row],[Faixa Recência]] &amp; " | " &amp; Tabela3[[#This Row],[Faixa Gasto]] &amp; " | " &amp; Tabela3[[#This Row],[Faixa ticket médio]]</f>
        <v>61-75 dias | R$ 0-100 | R$ 1–25</v>
      </c>
      <c r="AZ21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2" s="36"/>
    </row>
    <row r="2103" spans="1:54" x14ac:dyDescent="0.25">
      <c r="A2103" s="61">
        <v>2102</v>
      </c>
      <c r="B2103" s="37">
        <v>65487</v>
      </c>
      <c r="C2103" s="34">
        <v>0</v>
      </c>
      <c r="D2103" s="34">
        <v>0</v>
      </c>
      <c r="E2103" s="34">
        <v>48</v>
      </c>
      <c r="F2103" s="58" t="str">
        <f>IF('Base tratada'!$E2103&lt;=15,"0-15 dias",
IF('Base tratada'!$E2103&lt;=30, "16-30 dias",
IF('Base tratada'!$E2103&lt;=45, "31-45 dias",
IF('Base tratada'!$E2103&lt;=60, "46-60 dias",
IF('Base tratada'!$E2103&lt;=75, "61-75 dias", "76-99 dias")))))</f>
        <v>46-60 dias</v>
      </c>
      <c r="G2103" s="38">
        <v>63</v>
      </c>
      <c r="H2103" s="60" t="str">
        <f>IF('Base tratada'!$G2103&lt;=29,"24–29",
IF('Base tratada'!$G2103&lt;=39,"30–39",
IF('Base tratada'!$G2103&lt;=49,"40–49",
IF('Base tratada'!$G2103&lt;=59,"50–59",
IF('Base tratada'!$G2103&lt;=69,"60–69",
"70–80")))))</f>
        <v>60–69</v>
      </c>
      <c r="I2103" s="34">
        <v>2329</v>
      </c>
      <c r="J2103" s="58" t="str">
        <f>IF('Base tratada'!$K2103=1,"Divorciado",
IF('Base tratada'!$L2103=1,"Casado",
IF('Base tratada'!$M2103=1, "Solteiro",
IF('Base tratada'!$N2103=1,"Juntos",
"Viúvo"))))</f>
        <v>Solteiro</v>
      </c>
      <c r="K2103" s="34">
        <v>0</v>
      </c>
      <c r="L2103" s="34">
        <v>0</v>
      </c>
      <c r="M2103" s="34">
        <v>1</v>
      </c>
      <c r="N2103" s="34">
        <v>0</v>
      </c>
      <c r="O2103" s="34">
        <v>0</v>
      </c>
      <c r="P2103" s="34">
        <v>0</v>
      </c>
      <c r="Q2103" s="34">
        <v>0</v>
      </c>
      <c r="R2103" s="34">
        <v>0</v>
      </c>
      <c r="S2103" s="34">
        <v>1</v>
      </c>
      <c r="T2103" s="34">
        <v>0</v>
      </c>
      <c r="U2103" s="35">
        <v>240</v>
      </c>
      <c r="V2103" s="35">
        <v>67</v>
      </c>
      <c r="W2103" s="35">
        <v>500</v>
      </c>
      <c r="X2103" s="35">
        <v>199</v>
      </c>
      <c r="Y2103" s="35">
        <v>0</v>
      </c>
      <c r="Z2103" s="35">
        <v>163</v>
      </c>
      <c r="AA2103" s="34">
        <v>3</v>
      </c>
      <c r="AB2103" s="34">
        <v>2</v>
      </c>
      <c r="AC2103" s="34">
        <v>3</v>
      </c>
      <c r="AD2103" s="34">
        <v>5</v>
      </c>
      <c r="AE2103" s="34">
        <v>6</v>
      </c>
      <c r="AF2103" s="58">
        <f>'Base tratada'!$AC2103+'Base tratada'!$AD2103+'Base tratada'!$AE2103</f>
        <v>14</v>
      </c>
      <c r="AG21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03" s="58" t="str">
        <f>IF('Base tratada'!$AC2103&gt;=MAX('Base tratada'!$AD2103,'Base tratada'!$AE2103),"Web",
IF('Base tratada'!$AD2103&gt;='Base tratada'!$AE2103,"Catalog",
"Store"))</f>
        <v>Store</v>
      </c>
      <c r="AI2103" s="59">
        <f>IF('Base tratada'!$AF2103=0,"0",'Base tratada'!$AK2103/'Base tratada'!$AF2103)</f>
        <v>71.857142857142861</v>
      </c>
      <c r="AJ2103" s="59" t="str">
        <f>IF('Base tratada'!$AI2103=0,"R$ 0",
IF('Base tratada'!$AI2103&lt;=25,"R$ 1–25",
IF('Base tratada'!$AI2103&lt;=50,"R$ 26–50",
"+R$ 50")))</f>
        <v>+R$ 50</v>
      </c>
      <c r="AK2103" s="35">
        <v>1006</v>
      </c>
      <c r="AL2103" s="58" t="str">
        <f>IF('Base tratada'!$AK2103&lt;=100,"R$ 0-100",
IF('Base tratada'!$AK2103&lt;=500,"R$ 101-500",
IF('Base tratada'!$AK2103&lt;=1000,"R$ 501-1000",
IF('Base tratada'!$AK2103&lt;=1500,"R$ 1001-1500",
"+R$ 1500"))))</f>
        <v>R$ 1001-1500</v>
      </c>
      <c r="AM2103" s="34">
        <v>0</v>
      </c>
      <c r="AN2103" s="34">
        <v>0</v>
      </c>
      <c r="AO2103" s="34">
        <v>0</v>
      </c>
      <c r="AP2103" s="34">
        <v>0</v>
      </c>
      <c r="AQ2103" s="34">
        <v>0</v>
      </c>
      <c r="AR2103" s="34">
        <v>0</v>
      </c>
      <c r="AS2103" s="34">
        <v>0</v>
      </c>
      <c r="AT2103" s="34">
        <v>3</v>
      </c>
      <c r="AU2103" s="34">
        <v>11</v>
      </c>
      <c r="AV2103" s="52">
        <v>843</v>
      </c>
      <c r="AW2103" s="57">
        <v>0</v>
      </c>
      <c r="AX2103" s="58" t="str">
        <f>IF(Tabela3[[#This Row],[Response]]=1, "Aceitou", "Não aceitou")</f>
        <v>Não aceitou</v>
      </c>
      <c r="AY2103" s="55" t="str">
        <f>Tabela3[[#This Row],[Faixa Recência]] &amp; " | " &amp; Tabela3[[#This Row],[Faixa Gasto]] &amp; " | " &amp; Tabela3[[#This Row],[Faixa ticket médio]]</f>
        <v>46-60 dias | R$ 1001-1500 | +R$ 50</v>
      </c>
      <c r="AZ21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3" s="36"/>
    </row>
    <row r="2104" spans="1:54" x14ac:dyDescent="0.25">
      <c r="A2104" s="61">
        <v>2103</v>
      </c>
      <c r="B2104" s="37">
        <v>58692</v>
      </c>
      <c r="C2104" s="34">
        <v>0</v>
      </c>
      <c r="D2104" s="34">
        <v>1</v>
      </c>
      <c r="E2104" s="34">
        <v>21</v>
      </c>
      <c r="F2104" s="58" t="str">
        <f>IF('Base tratada'!$E2104&lt;=15,"0-15 dias",
IF('Base tratada'!$E2104&lt;=30, "16-30 dias",
IF('Base tratada'!$E2104&lt;=45, "31-45 dias",
IF('Base tratada'!$E2104&lt;=60, "46-60 dias",
IF('Base tratada'!$E2104&lt;=75, "61-75 dias", "76-99 dias")))))</f>
        <v>16-30 dias</v>
      </c>
      <c r="G2104" s="38">
        <v>55</v>
      </c>
      <c r="H2104" s="60" t="str">
        <f>IF('Base tratada'!$G2104&lt;=29,"24–29",
IF('Base tratada'!$G2104&lt;=39,"30–39",
IF('Base tratada'!$G2104&lt;=49,"40–49",
IF('Base tratada'!$G2104&lt;=59,"50–59",
IF('Base tratada'!$G2104&lt;=69,"60–69",
"70–80")))))</f>
        <v>50–59</v>
      </c>
      <c r="I2104" s="34">
        <v>2243</v>
      </c>
      <c r="J2104" s="58" t="str">
        <f>IF('Base tratada'!$K2104=1,"Divorciado",
IF('Base tratada'!$L2104=1,"Casado",
IF('Base tratada'!$M2104=1, "Solteiro",
IF('Base tratada'!$N2104=1,"Juntos",
"Viúvo"))))</f>
        <v>Casado</v>
      </c>
      <c r="K2104" s="34">
        <v>0</v>
      </c>
      <c r="L2104" s="34">
        <v>1</v>
      </c>
      <c r="M2104" s="34">
        <v>0</v>
      </c>
      <c r="N2104" s="34">
        <v>0</v>
      </c>
      <c r="O2104" s="34">
        <v>0</v>
      </c>
      <c r="P2104" s="34">
        <v>0</v>
      </c>
      <c r="Q2104" s="34">
        <v>0</v>
      </c>
      <c r="R2104" s="34">
        <v>1</v>
      </c>
      <c r="S2104" s="34">
        <v>0</v>
      </c>
      <c r="T2104" s="34">
        <v>0</v>
      </c>
      <c r="U2104" s="35">
        <v>301</v>
      </c>
      <c r="V2104" s="35">
        <v>11</v>
      </c>
      <c r="W2104" s="35">
        <v>61</v>
      </c>
      <c r="X2104" s="35">
        <v>4</v>
      </c>
      <c r="Y2104" s="35">
        <v>7</v>
      </c>
      <c r="Z2104" s="35">
        <v>11</v>
      </c>
      <c r="AA2104" s="34">
        <v>1</v>
      </c>
      <c r="AB2104" s="34">
        <v>7</v>
      </c>
      <c r="AC2104" s="34">
        <v>8</v>
      </c>
      <c r="AD2104" s="34">
        <v>2</v>
      </c>
      <c r="AE2104" s="34">
        <v>4</v>
      </c>
      <c r="AF2104" s="58">
        <f>'Base tratada'!$AC2104+'Base tratada'!$AD2104+'Base tratada'!$AE2104</f>
        <v>14</v>
      </c>
      <c r="AG21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04" s="58" t="str">
        <f>IF('Base tratada'!$AC2104&gt;=MAX('Base tratada'!$AD2104,'Base tratada'!$AE2104),"Web",
IF('Base tratada'!$AD2104&gt;='Base tratada'!$AE2104,"Catalog",
"Store"))</f>
        <v>Web</v>
      </c>
      <c r="AI2104" s="59">
        <f>IF('Base tratada'!$AF2104=0,"0",'Base tratada'!$AK2104/'Base tratada'!$AF2104)</f>
        <v>27.428571428571427</v>
      </c>
      <c r="AJ2104" s="59" t="str">
        <f>IF('Base tratada'!$AI2104=0,"R$ 0",
IF('Base tratada'!$AI2104&lt;=25,"R$ 1–25",
IF('Base tratada'!$AI2104&lt;=50,"R$ 26–50",
"+R$ 50")))</f>
        <v>R$ 26–50</v>
      </c>
      <c r="AK2104" s="35">
        <v>384</v>
      </c>
      <c r="AL2104" s="58" t="str">
        <f>IF('Base tratada'!$AK2104&lt;=100,"R$ 0-100",
IF('Base tratada'!$AK2104&lt;=500,"R$ 101-500",
IF('Base tratada'!$AK2104&lt;=1000,"R$ 501-1000",
IF('Base tratada'!$AK2104&lt;=1500,"R$ 1001-1500",
"+R$ 1500"))))</f>
        <v>R$ 101-500</v>
      </c>
      <c r="AM2104" s="34">
        <v>0</v>
      </c>
      <c r="AN2104" s="34">
        <v>0</v>
      </c>
      <c r="AO2104" s="34">
        <v>0</v>
      </c>
      <c r="AP2104" s="34">
        <v>0</v>
      </c>
      <c r="AQ2104" s="34">
        <v>0</v>
      </c>
      <c r="AR2104" s="34">
        <v>0</v>
      </c>
      <c r="AS2104" s="34">
        <v>0</v>
      </c>
      <c r="AT2104" s="34">
        <v>3</v>
      </c>
      <c r="AU2104" s="34">
        <v>11</v>
      </c>
      <c r="AV2104" s="52">
        <v>373</v>
      </c>
      <c r="AW2104" s="57">
        <v>0</v>
      </c>
      <c r="AX2104" s="58" t="str">
        <f>IF(Tabela3[[#This Row],[Response]]=1, "Aceitou", "Não aceitou")</f>
        <v>Não aceitou</v>
      </c>
      <c r="AY2104" s="55" t="str">
        <f>Tabela3[[#This Row],[Faixa Recência]] &amp; " | " &amp; Tabela3[[#This Row],[Faixa Gasto]] &amp; " | " &amp; Tabela3[[#This Row],[Faixa ticket médio]]</f>
        <v>16-30 dias | R$ 101-500 | R$ 26–50</v>
      </c>
      <c r="AZ21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4" s="36"/>
    </row>
    <row r="2105" spans="1:54" x14ac:dyDescent="0.25">
      <c r="A2105" s="61">
        <v>2104</v>
      </c>
      <c r="B2105" s="37">
        <v>40590</v>
      </c>
      <c r="C2105" s="34">
        <v>1</v>
      </c>
      <c r="D2105" s="34">
        <v>1</v>
      </c>
      <c r="E2105" s="34">
        <v>30</v>
      </c>
      <c r="F2105" s="58" t="str">
        <f>IF('Base tratada'!$E2105&lt;=15,"0-15 dias",
IF('Base tratada'!$E2105&lt;=30, "16-30 dias",
IF('Base tratada'!$E2105&lt;=45, "31-45 dias",
IF('Base tratada'!$E2105&lt;=60, "46-60 dias",
IF('Base tratada'!$E2105&lt;=75, "61-75 dias", "76-99 dias")))))</f>
        <v>16-30 dias</v>
      </c>
      <c r="G2105" s="38">
        <v>51</v>
      </c>
      <c r="H2105" s="60" t="str">
        <f>IF('Base tratada'!$G2105&lt;=29,"24–29",
IF('Base tratada'!$G2105&lt;=39,"30–39",
IF('Base tratada'!$G2105&lt;=49,"40–49",
IF('Base tratada'!$G2105&lt;=59,"50–59",
IF('Base tratada'!$G2105&lt;=69,"60–69",
"70–80")))))</f>
        <v>50–59</v>
      </c>
      <c r="I2105" s="34">
        <v>2429</v>
      </c>
      <c r="J2105" s="58" t="str">
        <f>IF('Base tratada'!$K2105=1,"Divorciado",
IF('Base tratada'!$L2105=1,"Casado",
IF('Base tratada'!$M2105=1, "Solteiro",
IF('Base tratada'!$N2105=1,"Juntos",
"Viúvo"))))</f>
        <v>Viúvo</v>
      </c>
      <c r="K2105" s="34">
        <v>0</v>
      </c>
      <c r="L2105" s="34">
        <v>0</v>
      </c>
      <c r="M2105" s="34">
        <v>0</v>
      </c>
      <c r="N2105" s="34">
        <v>0</v>
      </c>
      <c r="O2105" s="34">
        <v>1</v>
      </c>
      <c r="P2105" s="34">
        <v>0</v>
      </c>
      <c r="Q2105" s="34">
        <v>0</v>
      </c>
      <c r="R2105" s="34">
        <v>1</v>
      </c>
      <c r="S2105" s="34">
        <v>0</v>
      </c>
      <c r="T2105" s="34">
        <v>0</v>
      </c>
      <c r="U2105" s="35">
        <v>154</v>
      </c>
      <c r="V2105" s="35">
        <v>0</v>
      </c>
      <c r="W2105" s="35">
        <v>50</v>
      </c>
      <c r="X2105" s="35">
        <v>6</v>
      </c>
      <c r="Y2105" s="35">
        <v>11</v>
      </c>
      <c r="Z2105" s="35">
        <v>37</v>
      </c>
      <c r="AA2105" s="34">
        <v>5</v>
      </c>
      <c r="AB2105" s="34">
        <v>6</v>
      </c>
      <c r="AC2105" s="34">
        <v>3</v>
      </c>
      <c r="AD2105" s="34">
        <v>4</v>
      </c>
      <c r="AE2105" s="34">
        <v>3</v>
      </c>
      <c r="AF2105" s="58">
        <f>'Base tratada'!$AC2105+'Base tratada'!$AD2105+'Base tratada'!$AE2105</f>
        <v>10</v>
      </c>
      <c r="AG21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05" s="58" t="str">
        <f>IF('Base tratada'!$AC2105&gt;=MAX('Base tratada'!$AD2105,'Base tratada'!$AE2105),"Web",
IF('Base tratada'!$AD2105&gt;='Base tratada'!$AE2105,"Catalog",
"Store"))</f>
        <v>Catalog</v>
      </c>
      <c r="AI2105" s="59">
        <f>IF('Base tratada'!$AF2105=0,"0",'Base tratada'!$AK2105/'Base tratada'!$AF2105)</f>
        <v>22.1</v>
      </c>
      <c r="AJ2105" s="59" t="str">
        <f>IF('Base tratada'!$AI2105=0,"R$ 0",
IF('Base tratada'!$AI2105&lt;=25,"R$ 1–25",
IF('Base tratada'!$AI2105&lt;=50,"R$ 26–50",
"+R$ 50")))</f>
        <v>R$ 1–25</v>
      </c>
      <c r="AK2105" s="35">
        <v>221</v>
      </c>
      <c r="AL2105" s="58" t="str">
        <f>IF('Base tratada'!$AK2105&lt;=100,"R$ 0-100",
IF('Base tratada'!$AK2105&lt;=500,"R$ 101-500",
IF('Base tratada'!$AK2105&lt;=1000,"R$ 501-1000",
IF('Base tratada'!$AK2105&lt;=1500,"R$ 1001-1500",
"+R$ 1500"))))</f>
        <v>R$ 101-500</v>
      </c>
      <c r="AM2105" s="34">
        <v>0</v>
      </c>
      <c r="AN2105" s="34">
        <v>0</v>
      </c>
      <c r="AO2105" s="34">
        <v>1</v>
      </c>
      <c r="AP2105" s="34">
        <v>0</v>
      </c>
      <c r="AQ2105" s="34">
        <v>0</v>
      </c>
      <c r="AR2105" s="34">
        <v>1</v>
      </c>
      <c r="AS2105" s="34">
        <v>0</v>
      </c>
      <c r="AT2105" s="34">
        <v>3</v>
      </c>
      <c r="AU2105" s="34">
        <v>11</v>
      </c>
      <c r="AV2105" s="52">
        <v>184</v>
      </c>
      <c r="AW2105" s="57">
        <v>0</v>
      </c>
      <c r="AX2105" s="58" t="str">
        <f>IF(Tabela3[[#This Row],[Response]]=1, "Aceitou", "Não aceitou")</f>
        <v>Não aceitou</v>
      </c>
      <c r="AY2105" s="55" t="str">
        <f>Tabela3[[#This Row],[Faixa Recência]] &amp; " | " &amp; Tabela3[[#This Row],[Faixa Gasto]] &amp; " | " &amp; Tabela3[[#This Row],[Faixa ticket médio]]</f>
        <v>16-30 dias | R$ 101-500 | R$ 1–25</v>
      </c>
      <c r="AZ21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5" s="36"/>
    </row>
    <row r="2106" spans="1:54" x14ac:dyDescent="0.25">
      <c r="A2106" s="61">
        <v>2105</v>
      </c>
      <c r="B2106" s="37">
        <v>20587</v>
      </c>
      <c r="C2106" s="34">
        <v>1</v>
      </c>
      <c r="D2106" s="34">
        <v>0</v>
      </c>
      <c r="E2106" s="34">
        <v>39</v>
      </c>
      <c r="F2106" s="58" t="str">
        <f>IF('Base tratada'!$E2106&lt;=15,"0-15 dias",
IF('Base tratada'!$E2106&lt;=30, "16-30 dias",
IF('Base tratada'!$E2106&lt;=45, "31-45 dias",
IF('Base tratada'!$E2106&lt;=60, "46-60 dias",
IF('Base tratada'!$E2106&lt;=75, "61-75 dias", "76-99 dias")))))</f>
        <v>31-45 dias</v>
      </c>
      <c r="G2106" s="38">
        <v>50</v>
      </c>
      <c r="H2106" s="60" t="str">
        <f>IF('Base tratada'!$G2106&lt;=29,"24–29",
IF('Base tratada'!$G2106&lt;=39,"30–39",
IF('Base tratada'!$G2106&lt;=49,"40–49",
IF('Base tratada'!$G2106&lt;=59,"50–59",
IF('Base tratada'!$G2106&lt;=69,"60–69",
"70–80")))))</f>
        <v>50–59</v>
      </c>
      <c r="I2106" s="34">
        <v>2208</v>
      </c>
      <c r="J2106" s="58" t="str">
        <f>IF('Base tratada'!$K2106=1,"Divorciado",
IF('Base tratada'!$L2106=1,"Casado",
IF('Base tratada'!$M2106=1, "Solteiro",
IF('Base tratada'!$N2106=1,"Juntos",
"Viúvo"))))</f>
        <v>Solteiro</v>
      </c>
      <c r="K2106" s="34">
        <v>0</v>
      </c>
      <c r="L2106" s="34">
        <v>0</v>
      </c>
      <c r="M2106" s="34">
        <v>1</v>
      </c>
      <c r="N2106" s="34">
        <v>0</v>
      </c>
      <c r="O2106" s="34">
        <v>0</v>
      </c>
      <c r="P2106" s="34">
        <v>0</v>
      </c>
      <c r="Q2106" s="34">
        <v>0</v>
      </c>
      <c r="R2106" s="34">
        <v>1</v>
      </c>
      <c r="S2106" s="34">
        <v>0</v>
      </c>
      <c r="T2106" s="34">
        <v>0</v>
      </c>
      <c r="U2106" s="35">
        <v>2</v>
      </c>
      <c r="V2106" s="35">
        <v>3</v>
      </c>
      <c r="W2106" s="35">
        <v>6</v>
      </c>
      <c r="X2106" s="35">
        <v>4</v>
      </c>
      <c r="Y2106" s="35">
        <v>1</v>
      </c>
      <c r="Z2106" s="35">
        <v>9</v>
      </c>
      <c r="AA2106" s="34">
        <v>1</v>
      </c>
      <c r="AB2106" s="34">
        <v>7</v>
      </c>
      <c r="AC2106" s="34">
        <v>1</v>
      </c>
      <c r="AD2106" s="34">
        <v>1</v>
      </c>
      <c r="AE2106" s="34">
        <v>2</v>
      </c>
      <c r="AF2106" s="58">
        <f>'Base tratada'!$AC2106+'Base tratada'!$AD2106+'Base tratada'!$AE2106</f>
        <v>4</v>
      </c>
      <c r="AG21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06" s="58" t="str">
        <f>IF('Base tratada'!$AC2106&gt;=MAX('Base tratada'!$AD2106,'Base tratada'!$AE2106),"Web",
IF('Base tratada'!$AD2106&gt;='Base tratada'!$AE2106,"Catalog",
"Store"))</f>
        <v>Store</v>
      </c>
      <c r="AI2106" s="59">
        <f>IF('Base tratada'!$AF2106=0,"0",'Base tratada'!$AK2106/'Base tratada'!$AF2106)</f>
        <v>4</v>
      </c>
      <c r="AJ2106" s="59" t="str">
        <f>IF('Base tratada'!$AI2106=0,"R$ 0",
IF('Base tratada'!$AI2106&lt;=25,"R$ 1–25",
IF('Base tratada'!$AI2106&lt;=50,"R$ 26–50",
"+R$ 50")))</f>
        <v>R$ 1–25</v>
      </c>
      <c r="AK2106" s="35">
        <v>16</v>
      </c>
      <c r="AL2106" s="58" t="str">
        <f>IF('Base tratada'!$AK2106&lt;=100,"R$ 0-100",
IF('Base tratada'!$AK2106&lt;=500,"R$ 101-500",
IF('Base tratada'!$AK2106&lt;=1000,"R$ 501-1000",
IF('Base tratada'!$AK2106&lt;=1500,"R$ 1001-1500",
"+R$ 1500"))))</f>
        <v>R$ 0-100</v>
      </c>
      <c r="AM2106" s="34">
        <v>0</v>
      </c>
      <c r="AN2106" s="34">
        <v>0</v>
      </c>
      <c r="AO2106" s="34">
        <v>0</v>
      </c>
      <c r="AP2106" s="34">
        <v>0</v>
      </c>
      <c r="AQ2106" s="34">
        <v>0</v>
      </c>
      <c r="AR2106" s="34">
        <v>0</v>
      </c>
      <c r="AS2106" s="34">
        <v>0</v>
      </c>
      <c r="AT2106" s="34">
        <v>3</v>
      </c>
      <c r="AU2106" s="34">
        <v>11</v>
      </c>
      <c r="AV2106" s="52">
        <v>7</v>
      </c>
      <c r="AW2106" s="57">
        <v>0</v>
      </c>
      <c r="AX2106" s="58" t="str">
        <f>IF(Tabela3[[#This Row],[Response]]=1, "Aceitou", "Não aceitou")</f>
        <v>Não aceitou</v>
      </c>
      <c r="AY2106" s="55" t="str">
        <f>Tabela3[[#This Row],[Faixa Recência]] &amp; " | " &amp; Tabela3[[#This Row],[Faixa Gasto]] &amp; " | " &amp; Tabela3[[#This Row],[Faixa ticket médio]]</f>
        <v>31-45 dias | R$ 0-100 | R$ 1–25</v>
      </c>
      <c r="AZ21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6" s="36"/>
    </row>
    <row r="2107" spans="1:54" x14ac:dyDescent="0.25">
      <c r="A2107" s="61">
        <v>2106</v>
      </c>
      <c r="B2107" s="37">
        <v>62637</v>
      </c>
      <c r="C2107" s="34">
        <v>0</v>
      </c>
      <c r="D2107" s="34">
        <v>1</v>
      </c>
      <c r="E2107" s="34">
        <v>76</v>
      </c>
      <c r="F2107" s="58" t="str">
        <f>IF('Base tratada'!$E2107&lt;=15,"0-15 dias",
IF('Base tratada'!$E2107&lt;=30, "16-30 dias",
IF('Base tratada'!$E2107&lt;=45, "31-45 dias",
IF('Base tratada'!$E2107&lt;=60, "46-60 dias",
IF('Base tratada'!$E2107&lt;=75, "61-75 dias", "76-99 dias")))))</f>
        <v>76-99 dias</v>
      </c>
      <c r="G2107" s="38">
        <v>66</v>
      </c>
      <c r="H2107" s="60" t="str">
        <f>IF('Base tratada'!$G2107&lt;=29,"24–29",
IF('Base tratada'!$G2107&lt;=39,"30–39",
IF('Base tratada'!$G2107&lt;=49,"40–49",
IF('Base tratada'!$G2107&lt;=59,"50–59",
IF('Base tratada'!$G2107&lt;=69,"60–69",
"70–80")))))</f>
        <v>60–69</v>
      </c>
      <c r="I2107" s="34">
        <v>2279</v>
      </c>
      <c r="J2107" s="58" t="str">
        <f>IF('Base tratada'!$K2107=1,"Divorciado",
IF('Base tratada'!$L2107=1,"Casado",
IF('Base tratada'!$M2107=1, "Solteiro",
IF('Base tratada'!$N2107=1,"Juntos",
"Viúvo"))))</f>
        <v>Divorciado</v>
      </c>
      <c r="K2107" s="34">
        <v>1</v>
      </c>
      <c r="L2107" s="34">
        <v>0</v>
      </c>
      <c r="M2107" s="34">
        <v>0</v>
      </c>
      <c r="N2107" s="34">
        <v>0</v>
      </c>
      <c r="O2107" s="34">
        <v>0</v>
      </c>
      <c r="P2107" s="34">
        <v>0</v>
      </c>
      <c r="Q2107" s="34">
        <v>0</v>
      </c>
      <c r="R2107" s="34">
        <v>0</v>
      </c>
      <c r="S2107" s="34">
        <v>1</v>
      </c>
      <c r="T2107" s="34">
        <v>0</v>
      </c>
      <c r="U2107" s="35">
        <v>104</v>
      </c>
      <c r="V2107" s="35">
        <v>12</v>
      </c>
      <c r="W2107" s="35">
        <v>48</v>
      </c>
      <c r="X2107" s="35">
        <v>4</v>
      </c>
      <c r="Y2107" s="35">
        <v>12</v>
      </c>
      <c r="Z2107" s="35">
        <v>5</v>
      </c>
      <c r="AA2107" s="34">
        <v>1</v>
      </c>
      <c r="AB2107" s="34">
        <v>2</v>
      </c>
      <c r="AC2107" s="34">
        <v>2</v>
      </c>
      <c r="AD2107" s="34">
        <v>2</v>
      </c>
      <c r="AE2107" s="34">
        <v>5</v>
      </c>
      <c r="AF2107" s="58">
        <f>'Base tratada'!$AC2107+'Base tratada'!$AD2107+'Base tratada'!$AE2107</f>
        <v>9</v>
      </c>
      <c r="AG210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07" s="58" t="str">
        <f>IF('Base tratada'!$AC2107&gt;=MAX('Base tratada'!$AD2107,'Base tratada'!$AE2107),"Web",
IF('Base tratada'!$AD2107&gt;='Base tratada'!$AE2107,"Catalog",
"Store"))</f>
        <v>Store</v>
      </c>
      <c r="AI2107" s="59">
        <f>IF('Base tratada'!$AF2107=0,"0",'Base tratada'!$AK2107/'Base tratada'!$AF2107)</f>
        <v>20</v>
      </c>
      <c r="AJ2107" s="59" t="str">
        <f>IF('Base tratada'!$AI2107=0,"R$ 0",
IF('Base tratada'!$AI2107&lt;=25,"R$ 1–25",
IF('Base tratada'!$AI2107&lt;=50,"R$ 26–50",
"+R$ 50")))</f>
        <v>R$ 1–25</v>
      </c>
      <c r="AK2107" s="35">
        <v>180</v>
      </c>
      <c r="AL2107" s="58" t="str">
        <f>IF('Base tratada'!$AK2107&lt;=100,"R$ 0-100",
IF('Base tratada'!$AK2107&lt;=500,"R$ 101-500",
IF('Base tratada'!$AK2107&lt;=1000,"R$ 501-1000",
IF('Base tratada'!$AK2107&lt;=1500,"R$ 1001-1500",
"+R$ 1500"))))</f>
        <v>R$ 101-500</v>
      </c>
      <c r="AM2107" s="34">
        <v>0</v>
      </c>
      <c r="AN2107" s="34">
        <v>0</v>
      </c>
      <c r="AO2107" s="34">
        <v>0</v>
      </c>
      <c r="AP2107" s="34">
        <v>0</v>
      </c>
      <c r="AQ2107" s="34">
        <v>0</v>
      </c>
      <c r="AR2107" s="34">
        <v>0</v>
      </c>
      <c r="AS2107" s="34">
        <v>0</v>
      </c>
      <c r="AT2107" s="34">
        <v>3</v>
      </c>
      <c r="AU2107" s="34">
        <v>11</v>
      </c>
      <c r="AV2107" s="52">
        <v>175</v>
      </c>
      <c r="AW2107" s="57">
        <v>0</v>
      </c>
      <c r="AX2107" s="58" t="str">
        <f>IF(Tabela3[[#This Row],[Response]]=1, "Aceitou", "Não aceitou")</f>
        <v>Não aceitou</v>
      </c>
      <c r="AY2107" s="55" t="str">
        <f>Tabela3[[#This Row],[Faixa Recência]] &amp; " | " &amp; Tabela3[[#This Row],[Faixa Gasto]] &amp; " | " &amp; Tabela3[[#This Row],[Faixa ticket médio]]</f>
        <v>76-99 dias | R$ 101-500 | R$ 1–25</v>
      </c>
      <c r="AZ210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7" s="36"/>
    </row>
    <row r="2108" spans="1:54" x14ac:dyDescent="0.25">
      <c r="A2108" s="61">
        <v>2107</v>
      </c>
      <c r="B2108" s="37">
        <v>29435</v>
      </c>
      <c r="C2108" s="34">
        <v>1</v>
      </c>
      <c r="D2108" s="34">
        <v>1</v>
      </c>
      <c r="E2108" s="34">
        <v>11</v>
      </c>
      <c r="F2108" s="58" t="str">
        <f>IF('Base tratada'!$E2108&lt;=15,"0-15 dias",
IF('Base tratada'!$E2108&lt;=30, "16-30 dias",
IF('Base tratada'!$E2108&lt;=45, "31-45 dias",
IF('Base tratada'!$E2108&lt;=60, "46-60 dias",
IF('Base tratada'!$E2108&lt;=75, "61-75 dias", "76-99 dias")))))</f>
        <v>0-15 dias</v>
      </c>
      <c r="G2108" s="38">
        <v>54</v>
      </c>
      <c r="H2108" s="60" t="str">
        <f>IF('Base tratada'!$G2108&lt;=29,"24–29",
IF('Base tratada'!$G2108&lt;=39,"30–39",
IF('Base tratada'!$G2108&lt;=49,"40–49",
IF('Base tratada'!$G2108&lt;=59,"50–59",
IF('Base tratada'!$G2108&lt;=69,"60–69",
"70–80")))))</f>
        <v>50–59</v>
      </c>
      <c r="I2108" s="34">
        <v>2851</v>
      </c>
      <c r="J2108" s="58" t="str">
        <f>IF('Base tratada'!$K2108=1,"Divorciado",
IF('Base tratada'!$L2108=1,"Casado",
IF('Base tratada'!$M2108=1, "Solteiro",
IF('Base tratada'!$N2108=1,"Juntos",
"Viúvo"))))</f>
        <v>Divorciado</v>
      </c>
      <c r="K2108" s="34">
        <v>1</v>
      </c>
      <c r="L2108" s="34">
        <v>0</v>
      </c>
      <c r="M2108" s="34">
        <v>0</v>
      </c>
      <c r="N2108" s="34">
        <v>0</v>
      </c>
      <c r="O2108" s="34">
        <v>0</v>
      </c>
      <c r="P2108" s="34">
        <v>0</v>
      </c>
      <c r="Q2108" s="34">
        <v>0</v>
      </c>
      <c r="R2108" s="34">
        <v>0</v>
      </c>
      <c r="S2108" s="34">
        <v>1</v>
      </c>
      <c r="T2108" s="34">
        <v>0</v>
      </c>
      <c r="U2108" s="35">
        <v>70</v>
      </c>
      <c r="V2108" s="35">
        <v>3</v>
      </c>
      <c r="W2108" s="35">
        <v>37</v>
      </c>
      <c r="X2108" s="35">
        <v>4</v>
      </c>
      <c r="Y2108" s="35">
        <v>2</v>
      </c>
      <c r="Z2108" s="35">
        <v>64</v>
      </c>
      <c r="AA2108" s="34">
        <v>4</v>
      </c>
      <c r="AB2108" s="34">
        <v>9</v>
      </c>
      <c r="AC2108" s="34">
        <v>3</v>
      </c>
      <c r="AD2108" s="34">
        <v>2</v>
      </c>
      <c r="AE2108" s="34">
        <v>2</v>
      </c>
      <c r="AF2108" s="58">
        <f>'Base tratada'!$AC2108+'Base tratada'!$AD2108+'Base tratada'!$AE2108</f>
        <v>7</v>
      </c>
      <c r="AG210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08" s="58" t="str">
        <f>IF('Base tratada'!$AC2108&gt;=MAX('Base tratada'!$AD2108,'Base tratada'!$AE2108),"Web",
IF('Base tratada'!$AD2108&gt;='Base tratada'!$AE2108,"Catalog",
"Store"))</f>
        <v>Web</v>
      </c>
      <c r="AI2108" s="59">
        <f>IF('Base tratada'!$AF2108=0,"0",'Base tratada'!$AK2108/'Base tratada'!$AF2108)</f>
        <v>16.571428571428573</v>
      </c>
      <c r="AJ2108" s="59" t="str">
        <f>IF('Base tratada'!$AI2108=0,"R$ 0",
IF('Base tratada'!$AI2108&lt;=25,"R$ 1–25",
IF('Base tratada'!$AI2108&lt;=50,"R$ 26–50",
"+R$ 50")))</f>
        <v>R$ 1–25</v>
      </c>
      <c r="AK2108" s="35">
        <v>116</v>
      </c>
      <c r="AL2108" s="58" t="str">
        <f>IF('Base tratada'!$AK2108&lt;=100,"R$ 0-100",
IF('Base tratada'!$AK2108&lt;=500,"R$ 101-500",
IF('Base tratada'!$AK2108&lt;=1000,"R$ 501-1000",
IF('Base tratada'!$AK2108&lt;=1500,"R$ 1001-1500",
"+R$ 1500"))))</f>
        <v>R$ 101-500</v>
      </c>
      <c r="AM2108" s="34">
        <v>0</v>
      </c>
      <c r="AN2108" s="34">
        <v>0</v>
      </c>
      <c r="AO2108" s="34">
        <v>0</v>
      </c>
      <c r="AP2108" s="34">
        <v>0</v>
      </c>
      <c r="AQ2108" s="34">
        <v>0</v>
      </c>
      <c r="AR2108" s="34">
        <v>0</v>
      </c>
      <c r="AS2108" s="34">
        <v>0</v>
      </c>
      <c r="AT2108" s="34">
        <v>3</v>
      </c>
      <c r="AU2108" s="34">
        <v>11</v>
      </c>
      <c r="AV2108" s="52">
        <v>52</v>
      </c>
      <c r="AW2108" s="57">
        <v>1</v>
      </c>
      <c r="AX2108" s="58" t="str">
        <f>IF(Tabela3[[#This Row],[Response]]=1, "Aceitou", "Não aceitou")</f>
        <v>Aceitou</v>
      </c>
      <c r="AY2108" s="55" t="str">
        <f>Tabela3[[#This Row],[Faixa Recência]] &amp; " | " &amp; Tabela3[[#This Row],[Faixa Gasto]] &amp; " | " &amp; Tabela3[[#This Row],[Faixa ticket médio]]</f>
        <v>0-15 dias | R$ 101-500 | R$ 1–25</v>
      </c>
      <c r="AZ210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8" s="36"/>
    </row>
    <row r="2109" spans="1:54" x14ac:dyDescent="0.25">
      <c r="A2109" s="61">
        <v>2108</v>
      </c>
      <c r="B2109" s="37">
        <v>19346</v>
      </c>
      <c r="C2109" s="34">
        <v>1</v>
      </c>
      <c r="D2109" s="34">
        <v>0</v>
      </c>
      <c r="E2109" s="34">
        <v>26</v>
      </c>
      <c r="F2109" s="58" t="str">
        <f>IF('Base tratada'!$E2109&lt;=15,"0-15 dias",
IF('Base tratada'!$E2109&lt;=30, "16-30 dias",
IF('Base tratada'!$E2109&lt;=45, "31-45 dias",
IF('Base tratada'!$E2109&lt;=60, "46-60 dias",
IF('Base tratada'!$E2109&lt;=75, "61-75 dias", "76-99 dias")))))</f>
        <v>16-30 dias</v>
      </c>
      <c r="G2109" s="38">
        <v>46</v>
      </c>
      <c r="H2109" s="60" t="str">
        <f>IF('Base tratada'!$G2109&lt;=29,"24–29",
IF('Base tratada'!$G2109&lt;=39,"30–39",
IF('Base tratada'!$G2109&lt;=49,"40–49",
IF('Base tratada'!$G2109&lt;=59,"50–59",
IF('Base tratada'!$G2109&lt;=69,"60–69",
"70–80")))))</f>
        <v>40–49</v>
      </c>
      <c r="I2109" s="34">
        <v>2309</v>
      </c>
      <c r="J2109" s="58" t="str">
        <f>IF('Base tratada'!$K2109=1,"Divorciado",
IF('Base tratada'!$L2109=1,"Casado",
IF('Base tratada'!$M2109=1, "Solteiro",
IF('Base tratada'!$N2109=1,"Juntos",
"Viúvo"))))</f>
        <v>Divorciado</v>
      </c>
      <c r="K2109" s="34">
        <v>1</v>
      </c>
      <c r="L2109" s="34">
        <v>0</v>
      </c>
      <c r="M2109" s="34">
        <v>0</v>
      </c>
      <c r="N2109" s="34">
        <v>0</v>
      </c>
      <c r="O2109" s="34">
        <v>0</v>
      </c>
      <c r="P2109" s="34">
        <v>0</v>
      </c>
      <c r="Q2109" s="34">
        <v>0</v>
      </c>
      <c r="R2109" s="34">
        <v>1</v>
      </c>
      <c r="S2109" s="34">
        <v>0</v>
      </c>
      <c r="T2109" s="34">
        <v>0</v>
      </c>
      <c r="U2109" s="35">
        <v>2</v>
      </c>
      <c r="V2109" s="35">
        <v>0</v>
      </c>
      <c r="W2109" s="35">
        <v>9</v>
      </c>
      <c r="X2109" s="35">
        <v>3</v>
      </c>
      <c r="Y2109" s="35">
        <v>6</v>
      </c>
      <c r="Z2109" s="35">
        <v>2</v>
      </c>
      <c r="AA2109" s="34">
        <v>1</v>
      </c>
      <c r="AB2109" s="34">
        <v>8</v>
      </c>
      <c r="AC2109" s="34">
        <v>1</v>
      </c>
      <c r="AD2109" s="34">
        <v>0</v>
      </c>
      <c r="AE2109" s="34">
        <v>3</v>
      </c>
      <c r="AF2109" s="58">
        <f>'Base tratada'!$AC2109+'Base tratada'!$AD2109+'Base tratada'!$AE2109</f>
        <v>4</v>
      </c>
      <c r="AG210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09" s="58" t="str">
        <f>IF('Base tratada'!$AC2109&gt;=MAX('Base tratada'!$AD2109,'Base tratada'!$AE2109),"Web",
IF('Base tratada'!$AD2109&gt;='Base tratada'!$AE2109,"Catalog",
"Store"))</f>
        <v>Store</v>
      </c>
      <c r="AI2109" s="59">
        <f>IF('Base tratada'!$AF2109=0,"0",'Base tratada'!$AK2109/'Base tratada'!$AF2109)</f>
        <v>5</v>
      </c>
      <c r="AJ2109" s="59" t="str">
        <f>IF('Base tratada'!$AI2109=0,"R$ 0",
IF('Base tratada'!$AI2109&lt;=25,"R$ 1–25",
IF('Base tratada'!$AI2109&lt;=50,"R$ 26–50",
"+R$ 50")))</f>
        <v>R$ 1–25</v>
      </c>
      <c r="AK2109" s="35">
        <v>20</v>
      </c>
      <c r="AL2109" s="58" t="str">
        <f>IF('Base tratada'!$AK2109&lt;=100,"R$ 0-100",
IF('Base tratada'!$AK2109&lt;=500,"R$ 101-500",
IF('Base tratada'!$AK2109&lt;=1000,"R$ 501-1000",
IF('Base tratada'!$AK2109&lt;=1500,"R$ 1001-1500",
"+R$ 1500"))))</f>
        <v>R$ 0-100</v>
      </c>
      <c r="AM2109" s="34">
        <v>0</v>
      </c>
      <c r="AN2109" s="34">
        <v>0</v>
      </c>
      <c r="AO2109" s="34">
        <v>0</v>
      </c>
      <c r="AP2109" s="34">
        <v>0</v>
      </c>
      <c r="AQ2109" s="34">
        <v>0</v>
      </c>
      <c r="AR2109" s="34">
        <v>0</v>
      </c>
      <c r="AS2109" s="34">
        <v>0</v>
      </c>
      <c r="AT2109" s="34">
        <v>3</v>
      </c>
      <c r="AU2109" s="34">
        <v>11</v>
      </c>
      <c r="AV2109" s="52">
        <v>18</v>
      </c>
      <c r="AW2109" s="57">
        <v>0</v>
      </c>
      <c r="AX2109" s="58" t="str">
        <f>IF(Tabela3[[#This Row],[Response]]=1, "Aceitou", "Não aceitou")</f>
        <v>Não aceitou</v>
      </c>
      <c r="AY2109" s="55" t="str">
        <f>Tabela3[[#This Row],[Faixa Recência]] &amp; " | " &amp; Tabela3[[#This Row],[Faixa Gasto]] &amp; " | " &amp; Tabela3[[#This Row],[Faixa ticket médio]]</f>
        <v>16-30 dias | R$ 0-100 | R$ 1–25</v>
      </c>
      <c r="AZ210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09" s="36"/>
    </row>
    <row r="2110" spans="1:54" x14ac:dyDescent="0.25">
      <c r="A2110" s="61">
        <v>2109</v>
      </c>
      <c r="B2110" s="37">
        <v>35788</v>
      </c>
      <c r="C2110" s="34">
        <v>1</v>
      </c>
      <c r="D2110" s="34">
        <v>1</v>
      </c>
      <c r="E2110" s="34">
        <v>34</v>
      </c>
      <c r="F2110" s="58" t="str">
        <f>IF('Base tratada'!$E2110&lt;=15,"0-15 dias",
IF('Base tratada'!$E2110&lt;=30, "16-30 dias",
IF('Base tratada'!$E2110&lt;=45, "31-45 dias",
IF('Base tratada'!$E2110&lt;=60, "46-60 dias",
IF('Base tratada'!$E2110&lt;=75, "61-75 dias", "76-99 dias")))))</f>
        <v>31-45 dias</v>
      </c>
      <c r="G2110" s="38">
        <v>49</v>
      </c>
      <c r="H2110" s="60" t="str">
        <f>IF('Base tratada'!$G2110&lt;=29,"24–29",
IF('Base tratada'!$G2110&lt;=39,"30–39",
IF('Base tratada'!$G2110&lt;=49,"40–49",
IF('Base tratada'!$G2110&lt;=59,"50–59",
IF('Base tratada'!$G2110&lt;=69,"60–69",
"70–80")))))</f>
        <v>40–49</v>
      </c>
      <c r="I2110" s="34">
        <v>2316</v>
      </c>
      <c r="J2110" s="58" t="str">
        <f>IF('Base tratada'!$K2110=1,"Divorciado",
IF('Base tratada'!$L2110=1,"Casado",
IF('Base tratada'!$M2110=1, "Solteiro",
IF('Base tratada'!$N2110=1,"Juntos",
"Viúvo"))))</f>
        <v>Casado</v>
      </c>
      <c r="K2110" s="34">
        <v>0</v>
      </c>
      <c r="L2110" s="34">
        <v>1</v>
      </c>
      <c r="M2110" s="34">
        <v>0</v>
      </c>
      <c r="N2110" s="34">
        <v>0</v>
      </c>
      <c r="O2110" s="34">
        <v>0</v>
      </c>
      <c r="P2110" s="34">
        <v>0</v>
      </c>
      <c r="Q2110" s="34">
        <v>0</v>
      </c>
      <c r="R2110" s="34">
        <v>1</v>
      </c>
      <c r="S2110" s="34">
        <v>0</v>
      </c>
      <c r="T2110" s="34">
        <v>0</v>
      </c>
      <c r="U2110" s="35">
        <v>23</v>
      </c>
      <c r="V2110" s="35">
        <v>2</v>
      </c>
      <c r="W2110" s="35">
        <v>11</v>
      </c>
      <c r="X2110" s="35">
        <v>3</v>
      </c>
      <c r="Y2110" s="35">
        <v>1</v>
      </c>
      <c r="Z2110" s="35">
        <v>4</v>
      </c>
      <c r="AA2110" s="34">
        <v>2</v>
      </c>
      <c r="AB2110" s="34">
        <v>6</v>
      </c>
      <c r="AC2110" s="34">
        <v>2</v>
      </c>
      <c r="AD2110" s="34">
        <v>0</v>
      </c>
      <c r="AE2110" s="34">
        <v>3</v>
      </c>
      <c r="AF2110" s="58">
        <f>'Base tratada'!$AC2110+'Base tratada'!$AD2110+'Base tratada'!$AE2110</f>
        <v>5</v>
      </c>
      <c r="AG211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10" s="58" t="str">
        <f>IF('Base tratada'!$AC2110&gt;=MAX('Base tratada'!$AD2110,'Base tratada'!$AE2110),"Web",
IF('Base tratada'!$AD2110&gt;='Base tratada'!$AE2110,"Catalog",
"Store"))</f>
        <v>Store</v>
      </c>
      <c r="AI2110" s="59">
        <f>IF('Base tratada'!$AF2110=0,"0",'Base tratada'!$AK2110/'Base tratada'!$AF2110)</f>
        <v>8</v>
      </c>
      <c r="AJ2110" s="59" t="str">
        <f>IF('Base tratada'!$AI2110=0,"R$ 0",
IF('Base tratada'!$AI2110&lt;=25,"R$ 1–25",
IF('Base tratada'!$AI2110&lt;=50,"R$ 26–50",
"+R$ 50")))</f>
        <v>R$ 1–25</v>
      </c>
      <c r="AK2110" s="35">
        <v>40</v>
      </c>
      <c r="AL2110" s="58" t="str">
        <f>IF('Base tratada'!$AK2110&lt;=100,"R$ 0-100",
IF('Base tratada'!$AK2110&lt;=500,"R$ 101-500",
IF('Base tratada'!$AK2110&lt;=1000,"R$ 501-1000",
IF('Base tratada'!$AK2110&lt;=1500,"R$ 1001-1500",
"+R$ 1500"))))</f>
        <v>R$ 0-100</v>
      </c>
      <c r="AM2110" s="34">
        <v>0</v>
      </c>
      <c r="AN2110" s="34">
        <v>0</v>
      </c>
      <c r="AO2110" s="34">
        <v>0</v>
      </c>
      <c r="AP2110" s="34">
        <v>0</v>
      </c>
      <c r="AQ2110" s="34">
        <v>0</v>
      </c>
      <c r="AR2110" s="34">
        <v>0</v>
      </c>
      <c r="AS2110" s="34">
        <v>0</v>
      </c>
      <c r="AT2110" s="34">
        <v>3</v>
      </c>
      <c r="AU2110" s="34">
        <v>11</v>
      </c>
      <c r="AV2110" s="52">
        <v>36</v>
      </c>
      <c r="AW2110" s="57">
        <v>0</v>
      </c>
      <c r="AX2110" s="58" t="str">
        <f>IF(Tabela3[[#This Row],[Response]]=1, "Aceitou", "Não aceitou")</f>
        <v>Não aceitou</v>
      </c>
      <c r="AY2110" s="55" t="str">
        <f>Tabela3[[#This Row],[Faixa Recência]] &amp; " | " &amp; Tabela3[[#This Row],[Faixa Gasto]] &amp; " | " &amp; Tabela3[[#This Row],[Faixa ticket médio]]</f>
        <v>31-45 dias | R$ 0-100 | R$ 1–25</v>
      </c>
      <c r="AZ211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0" s="36"/>
    </row>
    <row r="2111" spans="1:54" x14ac:dyDescent="0.25">
      <c r="A2111" s="61">
        <v>2110</v>
      </c>
      <c r="B2111" s="37">
        <v>36997</v>
      </c>
      <c r="C2111" s="34">
        <v>1</v>
      </c>
      <c r="D2111" s="34">
        <v>1</v>
      </c>
      <c r="E2111" s="34">
        <v>72</v>
      </c>
      <c r="F2111" s="58" t="str">
        <f>IF('Base tratada'!$E2111&lt;=15,"0-15 dias",
IF('Base tratada'!$E2111&lt;=30, "16-30 dias",
IF('Base tratada'!$E2111&lt;=45, "31-45 dias",
IF('Base tratada'!$E2111&lt;=60, "46-60 dias",
IF('Base tratada'!$E2111&lt;=75, "61-75 dias", "76-99 dias")))))</f>
        <v>61-75 dias</v>
      </c>
      <c r="G2111" s="38">
        <v>52</v>
      </c>
      <c r="H2111" s="60" t="str">
        <f>IF('Base tratada'!$G2111&lt;=29,"24–29",
IF('Base tratada'!$G2111&lt;=39,"30–39",
IF('Base tratada'!$G2111&lt;=49,"40–49",
IF('Base tratada'!$G2111&lt;=59,"50–59",
IF('Base tratada'!$G2111&lt;=69,"60–69",
"70–80")))))</f>
        <v>50–59</v>
      </c>
      <c r="I2111" s="34">
        <v>2672</v>
      </c>
      <c r="J2111" s="58" t="str">
        <f>IF('Base tratada'!$K2111=1,"Divorciado",
IF('Base tratada'!$L2111=1,"Casado",
IF('Base tratada'!$M2111=1, "Solteiro",
IF('Base tratada'!$N2111=1,"Juntos",
"Viúvo"))))</f>
        <v>Divorciado</v>
      </c>
      <c r="K2111" s="34">
        <v>1</v>
      </c>
      <c r="L2111" s="34">
        <v>0</v>
      </c>
      <c r="M2111" s="34">
        <v>0</v>
      </c>
      <c r="N2111" s="34">
        <v>0</v>
      </c>
      <c r="O2111" s="34">
        <v>0</v>
      </c>
      <c r="P2111" s="34">
        <v>0</v>
      </c>
      <c r="Q2111" s="34">
        <v>0</v>
      </c>
      <c r="R2111" s="34">
        <v>1</v>
      </c>
      <c r="S2111" s="34">
        <v>0</v>
      </c>
      <c r="T2111" s="34">
        <v>0</v>
      </c>
      <c r="U2111" s="35">
        <v>43</v>
      </c>
      <c r="V2111" s="35">
        <v>4</v>
      </c>
      <c r="W2111" s="35">
        <v>12</v>
      </c>
      <c r="X2111" s="35">
        <v>8</v>
      </c>
      <c r="Y2111" s="35">
        <v>0</v>
      </c>
      <c r="Z2111" s="35">
        <v>27</v>
      </c>
      <c r="AA2111" s="34">
        <v>5</v>
      </c>
      <c r="AB2111" s="34">
        <v>5</v>
      </c>
      <c r="AC2111" s="34">
        <v>2</v>
      </c>
      <c r="AD2111" s="34">
        <v>1</v>
      </c>
      <c r="AE2111" s="34">
        <v>4</v>
      </c>
      <c r="AF2111" s="58">
        <f>'Base tratada'!$AC2111+'Base tratada'!$AD2111+'Base tratada'!$AE2111</f>
        <v>7</v>
      </c>
      <c r="AG211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11" s="58" t="str">
        <f>IF('Base tratada'!$AC2111&gt;=MAX('Base tratada'!$AD2111,'Base tratada'!$AE2111),"Web",
IF('Base tratada'!$AD2111&gt;='Base tratada'!$AE2111,"Catalog",
"Store"))</f>
        <v>Store</v>
      </c>
      <c r="AI2111" s="59">
        <f>IF('Base tratada'!$AF2111=0,"0",'Base tratada'!$AK2111/'Base tratada'!$AF2111)</f>
        <v>9.5714285714285712</v>
      </c>
      <c r="AJ2111" s="59" t="str">
        <f>IF('Base tratada'!$AI2111=0,"R$ 0",
IF('Base tratada'!$AI2111&lt;=25,"R$ 1–25",
IF('Base tratada'!$AI2111&lt;=50,"R$ 26–50",
"+R$ 50")))</f>
        <v>R$ 1–25</v>
      </c>
      <c r="AK2111" s="35">
        <v>67</v>
      </c>
      <c r="AL2111" s="58" t="str">
        <f>IF('Base tratada'!$AK2111&lt;=100,"R$ 0-100",
IF('Base tratada'!$AK2111&lt;=500,"R$ 101-500",
IF('Base tratada'!$AK2111&lt;=1000,"R$ 501-1000",
IF('Base tratada'!$AK2111&lt;=1500,"R$ 1001-1500",
"+R$ 1500"))))</f>
        <v>R$ 0-100</v>
      </c>
      <c r="AM2111" s="34">
        <v>0</v>
      </c>
      <c r="AN2111" s="34">
        <v>0</v>
      </c>
      <c r="AO2111" s="34">
        <v>0</v>
      </c>
      <c r="AP2111" s="34">
        <v>0</v>
      </c>
      <c r="AQ2111" s="34">
        <v>0</v>
      </c>
      <c r="AR2111" s="34">
        <v>0</v>
      </c>
      <c r="AS2111" s="34">
        <v>0</v>
      </c>
      <c r="AT2111" s="34">
        <v>3</v>
      </c>
      <c r="AU2111" s="34">
        <v>11</v>
      </c>
      <c r="AV2111" s="52">
        <v>40</v>
      </c>
      <c r="AW2111" s="57">
        <v>0</v>
      </c>
      <c r="AX2111" s="58" t="str">
        <f>IF(Tabela3[[#This Row],[Response]]=1, "Aceitou", "Não aceitou")</f>
        <v>Não aceitou</v>
      </c>
      <c r="AY2111" s="55" t="str">
        <f>Tabela3[[#This Row],[Faixa Recência]] &amp; " | " &amp; Tabela3[[#This Row],[Faixa Gasto]] &amp; " | " &amp; Tabela3[[#This Row],[Faixa ticket médio]]</f>
        <v>61-75 dias | R$ 0-100 | R$ 1–25</v>
      </c>
      <c r="AZ211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1" s="36"/>
    </row>
    <row r="2112" spans="1:54" x14ac:dyDescent="0.25">
      <c r="A2112" s="61">
        <v>2111</v>
      </c>
      <c r="B2112" s="37">
        <v>23539</v>
      </c>
      <c r="C2112" s="34">
        <v>0</v>
      </c>
      <c r="D2112" s="34">
        <v>0</v>
      </c>
      <c r="E2112" s="34">
        <v>13</v>
      </c>
      <c r="F2112" s="58" t="str">
        <f>IF('Base tratada'!$E2112&lt;=15,"0-15 dias",
IF('Base tratada'!$E2112&lt;=30, "16-30 dias",
IF('Base tratada'!$E2112&lt;=45, "31-45 dias",
IF('Base tratada'!$E2112&lt;=60, "46-60 dias",
IF('Base tratada'!$E2112&lt;=75, "61-75 dias", "76-99 dias")))))</f>
        <v>0-15 dias</v>
      </c>
      <c r="G2112" s="38">
        <v>63</v>
      </c>
      <c r="H2112" s="60" t="str">
        <f>IF('Base tratada'!$G2112&lt;=29,"24–29",
IF('Base tratada'!$G2112&lt;=39,"30–39",
IF('Base tratada'!$G2112&lt;=49,"40–49",
IF('Base tratada'!$G2112&lt;=59,"50–59",
IF('Base tratada'!$G2112&lt;=69,"60–69",
"70–80")))))</f>
        <v>60–69</v>
      </c>
      <c r="I2112" s="34">
        <v>2280</v>
      </c>
      <c r="J2112" s="58" t="str">
        <f>IF('Base tratada'!$K2112=1,"Divorciado",
IF('Base tratada'!$L2112=1,"Casado",
IF('Base tratada'!$M2112=1, "Solteiro",
IF('Base tratada'!$N2112=1,"Juntos",
"Viúvo"))))</f>
        <v>Casado</v>
      </c>
      <c r="K2112" s="34">
        <v>0</v>
      </c>
      <c r="L2112" s="34">
        <v>1</v>
      </c>
      <c r="M2112" s="34">
        <v>0</v>
      </c>
      <c r="N2112" s="34">
        <v>0</v>
      </c>
      <c r="O2112" s="34">
        <v>0</v>
      </c>
      <c r="P2112" s="34">
        <v>0</v>
      </c>
      <c r="Q2112" s="34">
        <v>0</v>
      </c>
      <c r="R2112" s="34">
        <v>1</v>
      </c>
      <c r="S2112" s="34">
        <v>0</v>
      </c>
      <c r="T2112" s="34">
        <v>0</v>
      </c>
      <c r="U2112" s="35">
        <v>4</v>
      </c>
      <c r="V2112" s="35">
        <v>24</v>
      </c>
      <c r="W2112" s="35">
        <v>11</v>
      </c>
      <c r="X2112" s="35">
        <v>16</v>
      </c>
      <c r="Y2112" s="35">
        <v>1</v>
      </c>
      <c r="Z2112" s="35">
        <v>25</v>
      </c>
      <c r="AA2112" s="34">
        <v>1</v>
      </c>
      <c r="AB2112" s="34">
        <v>6</v>
      </c>
      <c r="AC2112" s="34">
        <v>2</v>
      </c>
      <c r="AD2112" s="34">
        <v>0</v>
      </c>
      <c r="AE2112" s="34">
        <v>4</v>
      </c>
      <c r="AF2112" s="58">
        <f>'Base tratada'!$AC2112+'Base tratada'!$AD2112+'Base tratada'!$AE2112</f>
        <v>6</v>
      </c>
      <c r="AG211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12" s="58" t="str">
        <f>IF('Base tratada'!$AC2112&gt;=MAX('Base tratada'!$AD2112,'Base tratada'!$AE2112),"Web",
IF('Base tratada'!$AD2112&gt;='Base tratada'!$AE2112,"Catalog",
"Store"))</f>
        <v>Store</v>
      </c>
      <c r="AI2112" s="59">
        <f>IF('Base tratada'!$AF2112=0,"0",'Base tratada'!$AK2112/'Base tratada'!$AF2112)</f>
        <v>9.3333333333333339</v>
      </c>
      <c r="AJ2112" s="59" t="str">
        <f>IF('Base tratada'!$AI2112=0,"R$ 0",
IF('Base tratada'!$AI2112&lt;=25,"R$ 1–25",
IF('Base tratada'!$AI2112&lt;=50,"R$ 26–50",
"+R$ 50")))</f>
        <v>R$ 1–25</v>
      </c>
      <c r="AK2112" s="35">
        <v>56</v>
      </c>
      <c r="AL2112" s="58" t="str">
        <f>IF('Base tratada'!$AK2112&lt;=100,"R$ 0-100",
IF('Base tratada'!$AK2112&lt;=500,"R$ 101-500",
IF('Base tratada'!$AK2112&lt;=1000,"R$ 501-1000",
IF('Base tratada'!$AK2112&lt;=1500,"R$ 1001-1500",
"+R$ 1500"))))</f>
        <v>R$ 0-100</v>
      </c>
      <c r="AM2112" s="34">
        <v>0</v>
      </c>
      <c r="AN2112" s="34">
        <v>0</v>
      </c>
      <c r="AO2112" s="34">
        <v>0</v>
      </c>
      <c r="AP2112" s="34">
        <v>0</v>
      </c>
      <c r="AQ2112" s="34">
        <v>0</v>
      </c>
      <c r="AR2112" s="34">
        <v>0</v>
      </c>
      <c r="AS2112" s="34">
        <v>0</v>
      </c>
      <c r="AT2112" s="34">
        <v>3</v>
      </c>
      <c r="AU2112" s="34">
        <v>11</v>
      </c>
      <c r="AV2112" s="52">
        <v>31</v>
      </c>
      <c r="AW2112" s="57">
        <v>0</v>
      </c>
      <c r="AX2112" s="58" t="str">
        <f>IF(Tabela3[[#This Row],[Response]]=1, "Aceitou", "Não aceitou")</f>
        <v>Não aceitou</v>
      </c>
      <c r="AY2112" s="55" t="str">
        <f>Tabela3[[#This Row],[Faixa Recência]] &amp; " | " &amp; Tabela3[[#This Row],[Faixa Gasto]] &amp; " | " &amp; Tabela3[[#This Row],[Faixa ticket médio]]</f>
        <v>0-15 dias | R$ 0-100 | R$ 1–25</v>
      </c>
      <c r="AZ211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2" s="36"/>
    </row>
    <row r="2113" spans="1:54" x14ac:dyDescent="0.25">
      <c r="A2113" s="61">
        <v>2112</v>
      </c>
      <c r="B2113" s="37">
        <v>65333</v>
      </c>
      <c r="C2113" s="34">
        <v>0</v>
      </c>
      <c r="D2113" s="34">
        <v>1</v>
      </c>
      <c r="E2113" s="34">
        <v>58</v>
      </c>
      <c r="F2113" s="58" t="str">
        <f>IF('Base tratada'!$E2113&lt;=15,"0-15 dias",
IF('Base tratada'!$E2113&lt;=30, "16-30 dias",
IF('Base tratada'!$E2113&lt;=45, "31-45 dias",
IF('Base tratada'!$E2113&lt;=60, "46-60 dias",
IF('Base tratada'!$E2113&lt;=75, "61-75 dias", "76-99 dias")))))</f>
        <v>46-60 dias</v>
      </c>
      <c r="G2113" s="38">
        <v>47</v>
      </c>
      <c r="H2113" s="60" t="str">
        <f>IF('Base tratada'!$G2113&lt;=29,"24–29",
IF('Base tratada'!$G2113&lt;=39,"30–39",
IF('Base tratada'!$G2113&lt;=49,"40–49",
IF('Base tratada'!$G2113&lt;=59,"50–59",
IF('Base tratada'!$G2113&lt;=69,"60–69",
"70–80")))))</f>
        <v>40–49</v>
      </c>
      <c r="I2113" s="34">
        <v>2322</v>
      </c>
      <c r="J2113" s="58" t="str">
        <f>IF('Base tratada'!$K2113=1,"Divorciado",
IF('Base tratada'!$L2113=1,"Casado",
IF('Base tratada'!$M2113=1, "Solteiro",
IF('Base tratada'!$N2113=1,"Juntos",
"Viúvo"))))</f>
        <v>Solteiro</v>
      </c>
      <c r="K2113" s="34">
        <v>0</v>
      </c>
      <c r="L2113" s="34">
        <v>0</v>
      </c>
      <c r="M2113" s="34">
        <v>1</v>
      </c>
      <c r="N2113" s="34">
        <v>0</v>
      </c>
      <c r="O2113" s="34">
        <v>0</v>
      </c>
      <c r="P2113" s="34">
        <v>0</v>
      </c>
      <c r="Q2113" s="34">
        <v>0</v>
      </c>
      <c r="R2113" s="34">
        <v>1</v>
      </c>
      <c r="S2113" s="34">
        <v>0</v>
      </c>
      <c r="T2113" s="34">
        <v>0</v>
      </c>
      <c r="U2113" s="35">
        <v>654</v>
      </c>
      <c r="V2113" s="35">
        <v>7</v>
      </c>
      <c r="W2113" s="35">
        <v>92</v>
      </c>
      <c r="X2113" s="35">
        <v>0</v>
      </c>
      <c r="Y2113" s="35">
        <v>15</v>
      </c>
      <c r="Z2113" s="35">
        <v>30</v>
      </c>
      <c r="AA2113" s="34">
        <v>7</v>
      </c>
      <c r="AB2113" s="34">
        <v>6</v>
      </c>
      <c r="AC2113" s="34">
        <v>9</v>
      </c>
      <c r="AD2113" s="34">
        <v>4</v>
      </c>
      <c r="AE2113" s="34">
        <v>8</v>
      </c>
      <c r="AF2113" s="58">
        <f>'Base tratada'!$AC2113+'Base tratada'!$AD2113+'Base tratada'!$AE2113</f>
        <v>21</v>
      </c>
      <c r="AG211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13" s="58" t="str">
        <f>IF('Base tratada'!$AC2113&gt;=MAX('Base tratada'!$AD2113,'Base tratada'!$AE2113),"Web",
IF('Base tratada'!$AD2113&gt;='Base tratada'!$AE2113,"Catalog",
"Store"))</f>
        <v>Web</v>
      </c>
      <c r="AI2113" s="59">
        <f>IF('Base tratada'!$AF2113=0,"0",'Base tratada'!$AK2113/'Base tratada'!$AF2113)</f>
        <v>36.571428571428569</v>
      </c>
      <c r="AJ2113" s="59" t="str">
        <f>IF('Base tratada'!$AI2113=0,"R$ 0",
IF('Base tratada'!$AI2113&lt;=25,"R$ 1–25",
IF('Base tratada'!$AI2113&lt;=50,"R$ 26–50",
"+R$ 50")))</f>
        <v>R$ 26–50</v>
      </c>
      <c r="AK2113" s="35">
        <v>768</v>
      </c>
      <c r="AL2113" s="58" t="str">
        <f>IF('Base tratada'!$AK2113&lt;=100,"R$ 0-100",
IF('Base tratada'!$AK2113&lt;=500,"R$ 101-500",
IF('Base tratada'!$AK2113&lt;=1000,"R$ 501-1000",
IF('Base tratada'!$AK2113&lt;=1500,"R$ 1001-1500",
"+R$ 1500"))))</f>
        <v>R$ 501-1000</v>
      </c>
      <c r="AM2113" s="34">
        <v>0</v>
      </c>
      <c r="AN2113" s="34">
        <v>0</v>
      </c>
      <c r="AO2113" s="34">
        <v>0</v>
      </c>
      <c r="AP2113" s="34">
        <v>1</v>
      </c>
      <c r="AQ2113" s="34">
        <v>1</v>
      </c>
      <c r="AR2113" s="34">
        <v>2</v>
      </c>
      <c r="AS2113" s="34">
        <v>0</v>
      </c>
      <c r="AT2113" s="34">
        <v>3</v>
      </c>
      <c r="AU2113" s="34">
        <v>11</v>
      </c>
      <c r="AV2113" s="52">
        <v>738</v>
      </c>
      <c r="AW2113" s="57">
        <v>0</v>
      </c>
      <c r="AX2113" s="58" t="str">
        <f>IF(Tabela3[[#This Row],[Response]]=1, "Aceitou", "Não aceitou")</f>
        <v>Não aceitou</v>
      </c>
      <c r="AY2113" s="55" t="str">
        <f>Tabela3[[#This Row],[Faixa Recência]] &amp; " | " &amp; Tabela3[[#This Row],[Faixa Gasto]] &amp; " | " &amp; Tabela3[[#This Row],[Faixa ticket médio]]</f>
        <v>46-60 dias | R$ 501-1000 | R$ 26–50</v>
      </c>
      <c r="AZ211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3" s="36"/>
    </row>
    <row r="2114" spans="1:54" x14ac:dyDescent="0.25">
      <c r="A2114" s="61">
        <v>2113</v>
      </c>
      <c r="B2114" s="37">
        <v>78499</v>
      </c>
      <c r="C2114" s="34">
        <v>0</v>
      </c>
      <c r="D2114" s="34">
        <v>0</v>
      </c>
      <c r="E2114" s="34">
        <v>12</v>
      </c>
      <c r="F2114" s="58" t="str">
        <f>IF('Base tratada'!$E2114&lt;=15,"0-15 dias",
IF('Base tratada'!$E2114&lt;=30, "16-30 dias",
IF('Base tratada'!$E2114&lt;=45, "31-45 dias",
IF('Base tratada'!$E2114&lt;=60, "46-60 dias",
IF('Base tratada'!$E2114&lt;=75, "61-75 dias", "76-99 dias")))))</f>
        <v>0-15 dias</v>
      </c>
      <c r="G2114" s="38">
        <v>63</v>
      </c>
      <c r="H2114" s="60" t="str">
        <f>IF('Base tratada'!$G2114&lt;=29,"24–29",
IF('Base tratada'!$G2114&lt;=39,"30–39",
IF('Base tratada'!$G2114&lt;=49,"40–49",
IF('Base tratada'!$G2114&lt;=59,"50–59",
IF('Base tratada'!$G2114&lt;=69,"60–69",
"70–80")))))</f>
        <v>60–69</v>
      </c>
      <c r="I2114" s="34">
        <v>2377</v>
      </c>
      <c r="J2114" s="58" t="str">
        <f>IF('Base tratada'!$K2114=1,"Divorciado",
IF('Base tratada'!$L2114=1,"Casado",
IF('Base tratada'!$M2114=1, "Solteiro",
IF('Base tratada'!$N2114=1,"Juntos",
"Viúvo"))))</f>
        <v>Solteiro</v>
      </c>
      <c r="K2114" s="34">
        <v>0</v>
      </c>
      <c r="L2114" s="34">
        <v>0</v>
      </c>
      <c r="M2114" s="34">
        <v>1</v>
      </c>
      <c r="N2114" s="34">
        <v>0</v>
      </c>
      <c r="O2114" s="34">
        <v>0</v>
      </c>
      <c r="P2114" s="34">
        <v>0</v>
      </c>
      <c r="Q2114" s="34">
        <v>0</v>
      </c>
      <c r="R2114" s="34">
        <v>1</v>
      </c>
      <c r="S2114" s="34">
        <v>0</v>
      </c>
      <c r="T2114" s="34">
        <v>0</v>
      </c>
      <c r="U2114" s="35">
        <v>912</v>
      </c>
      <c r="V2114" s="35">
        <v>72</v>
      </c>
      <c r="W2114" s="35">
        <v>170</v>
      </c>
      <c r="X2114" s="35">
        <v>47</v>
      </c>
      <c r="Y2114" s="35">
        <v>36</v>
      </c>
      <c r="Z2114" s="35">
        <v>97</v>
      </c>
      <c r="AA2114" s="34">
        <v>1</v>
      </c>
      <c r="AB2114" s="34">
        <v>4</v>
      </c>
      <c r="AC2114" s="34">
        <v>11</v>
      </c>
      <c r="AD2114" s="34">
        <v>3</v>
      </c>
      <c r="AE2114" s="34">
        <v>4</v>
      </c>
      <c r="AF2114" s="58">
        <f>'Base tratada'!$AC2114+'Base tratada'!$AD2114+'Base tratada'!$AE2114</f>
        <v>18</v>
      </c>
      <c r="AG211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14" s="58" t="str">
        <f>IF('Base tratada'!$AC2114&gt;=MAX('Base tratada'!$AD2114,'Base tratada'!$AE2114),"Web",
IF('Base tratada'!$AD2114&gt;='Base tratada'!$AE2114,"Catalog",
"Store"))</f>
        <v>Web</v>
      </c>
      <c r="AI2114" s="59">
        <f>IF('Base tratada'!$AF2114=0,"0",'Base tratada'!$AK2114/'Base tratada'!$AF2114)</f>
        <v>68.722222222222229</v>
      </c>
      <c r="AJ2114" s="59" t="str">
        <f>IF('Base tratada'!$AI2114=0,"R$ 0",
IF('Base tratada'!$AI2114&lt;=25,"R$ 1–25",
IF('Base tratada'!$AI2114&lt;=50,"R$ 26–50",
"+R$ 50")))</f>
        <v>+R$ 50</v>
      </c>
      <c r="AK2114" s="35">
        <v>1237</v>
      </c>
      <c r="AL2114" s="58" t="str">
        <f>IF('Base tratada'!$AK2114&lt;=100,"R$ 0-100",
IF('Base tratada'!$AK2114&lt;=500,"R$ 101-500",
IF('Base tratada'!$AK2114&lt;=1000,"R$ 501-1000",
IF('Base tratada'!$AK2114&lt;=1500,"R$ 1001-1500",
"+R$ 1500"))))</f>
        <v>R$ 1001-1500</v>
      </c>
      <c r="AM2114" s="34">
        <v>0</v>
      </c>
      <c r="AN2114" s="34">
        <v>0</v>
      </c>
      <c r="AO2114" s="34">
        <v>0</v>
      </c>
      <c r="AP2114" s="34">
        <v>0</v>
      </c>
      <c r="AQ2114" s="34">
        <v>1</v>
      </c>
      <c r="AR2114" s="34">
        <v>1</v>
      </c>
      <c r="AS2114" s="34">
        <v>0</v>
      </c>
      <c r="AT2114" s="34">
        <v>3</v>
      </c>
      <c r="AU2114" s="34">
        <v>11</v>
      </c>
      <c r="AV2114" s="52">
        <v>1140</v>
      </c>
      <c r="AW2114" s="57">
        <v>1</v>
      </c>
      <c r="AX2114" s="58" t="str">
        <f>IF(Tabela3[[#This Row],[Response]]=1, "Aceitou", "Não aceitou")</f>
        <v>Aceitou</v>
      </c>
      <c r="AY2114" s="55" t="str">
        <f>Tabela3[[#This Row],[Faixa Recência]] &amp; " | " &amp; Tabela3[[#This Row],[Faixa Gasto]] &amp; " | " &amp; Tabela3[[#This Row],[Faixa ticket médio]]</f>
        <v>0-15 dias | R$ 1001-1500 | +R$ 50</v>
      </c>
      <c r="AZ211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14" s="36"/>
    </row>
    <row r="2115" spans="1:54" x14ac:dyDescent="0.25">
      <c r="A2115" s="61">
        <v>2114</v>
      </c>
      <c r="B2115" s="37">
        <v>29732</v>
      </c>
      <c r="C2115" s="34">
        <v>1</v>
      </c>
      <c r="D2115" s="34">
        <v>0</v>
      </c>
      <c r="E2115" s="34">
        <v>23</v>
      </c>
      <c r="F2115" s="58" t="str">
        <f>IF('Base tratada'!$E2115&lt;=15,"0-15 dias",
IF('Base tratada'!$E2115&lt;=30, "16-30 dias",
IF('Base tratada'!$E2115&lt;=45, "31-45 dias",
IF('Base tratada'!$E2115&lt;=60, "46-60 dias",
IF('Base tratada'!$E2115&lt;=75, "61-75 dias", "76-99 dias")))))</f>
        <v>16-30 dias</v>
      </c>
      <c r="G2115" s="38">
        <v>49</v>
      </c>
      <c r="H2115" s="60" t="str">
        <f>IF('Base tratada'!$G2115&lt;=29,"24–29",
IF('Base tratada'!$G2115&lt;=39,"30–39",
IF('Base tratada'!$G2115&lt;=49,"40–49",
IF('Base tratada'!$G2115&lt;=59,"50–59",
IF('Base tratada'!$G2115&lt;=69,"60–69",
"70–80")))))</f>
        <v>40–49</v>
      </c>
      <c r="I2115" s="34">
        <v>2255</v>
      </c>
      <c r="J2115" s="58" t="str">
        <f>IF('Base tratada'!$K2115=1,"Divorciado",
IF('Base tratada'!$L2115=1,"Casado",
IF('Base tratada'!$M2115=1, "Solteiro",
IF('Base tratada'!$N2115=1,"Juntos",
"Viúvo"))))</f>
        <v>Juntos</v>
      </c>
      <c r="K2115" s="34">
        <v>0</v>
      </c>
      <c r="L2115" s="34">
        <v>0</v>
      </c>
      <c r="M2115" s="34">
        <v>0</v>
      </c>
      <c r="N2115" s="34">
        <v>1</v>
      </c>
      <c r="O2115" s="34">
        <v>0</v>
      </c>
      <c r="P2115" s="34">
        <v>0</v>
      </c>
      <c r="Q2115" s="34">
        <v>0</v>
      </c>
      <c r="R2115" s="34">
        <v>0</v>
      </c>
      <c r="S2115" s="34">
        <v>0</v>
      </c>
      <c r="T2115" s="34">
        <v>1</v>
      </c>
      <c r="U2115" s="35">
        <v>25</v>
      </c>
      <c r="V2115" s="35">
        <v>0</v>
      </c>
      <c r="W2115" s="35">
        <v>8</v>
      </c>
      <c r="X2115" s="35">
        <v>0</v>
      </c>
      <c r="Y2115" s="35">
        <v>1</v>
      </c>
      <c r="Z2115" s="35">
        <v>4</v>
      </c>
      <c r="AA2115" s="34">
        <v>1</v>
      </c>
      <c r="AB2115" s="34">
        <v>9</v>
      </c>
      <c r="AC2115" s="34">
        <v>2</v>
      </c>
      <c r="AD2115" s="34">
        <v>0</v>
      </c>
      <c r="AE2115" s="34">
        <v>2</v>
      </c>
      <c r="AF2115" s="58">
        <f>'Base tratada'!$AC2115+'Base tratada'!$AD2115+'Base tratada'!$AE2115</f>
        <v>4</v>
      </c>
      <c r="AG211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15" s="58" t="str">
        <f>IF('Base tratada'!$AC2115&gt;=MAX('Base tratada'!$AD2115,'Base tratada'!$AE2115),"Web",
IF('Base tratada'!$AD2115&gt;='Base tratada'!$AE2115,"Catalog",
"Store"))</f>
        <v>Web</v>
      </c>
      <c r="AI2115" s="59">
        <f>IF('Base tratada'!$AF2115=0,"0",'Base tratada'!$AK2115/'Base tratada'!$AF2115)</f>
        <v>8.5</v>
      </c>
      <c r="AJ2115" s="59" t="str">
        <f>IF('Base tratada'!$AI2115=0,"R$ 0",
IF('Base tratada'!$AI2115&lt;=25,"R$ 1–25",
IF('Base tratada'!$AI2115&lt;=50,"R$ 26–50",
"+R$ 50")))</f>
        <v>R$ 1–25</v>
      </c>
      <c r="AK2115" s="35">
        <v>34</v>
      </c>
      <c r="AL2115" s="58" t="str">
        <f>IF('Base tratada'!$AK2115&lt;=100,"R$ 0-100",
IF('Base tratada'!$AK2115&lt;=500,"R$ 101-500",
IF('Base tratada'!$AK2115&lt;=1000,"R$ 501-1000",
IF('Base tratada'!$AK2115&lt;=1500,"R$ 1001-1500",
"+R$ 1500"))))</f>
        <v>R$ 0-100</v>
      </c>
      <c r="AM2115" s="34">
        <v>0</v>
      </c>
      <c r="AN2115" s="34">
        <v>0</v>
      </c>
      <c r="AO2115" s="34">
        <v>0</v>
      </c>
      <c r="AP2115" s="34">
        <v>0</v>
      </c>
      <c r="AQ2115" s="34">
        <v>0</v>
      </c>
      <c r="AR2115" s="34">
        <v>0</v>
      </c>
      <c r="AS2115" s="34">
        <v>0</v>
      </c>
      <c r="AT2115" s="34">
        <v>3</v>
      </c>
      <c r="AU2115" s="34">
        <v>11</v>
      </c>
      <c r="AV2115" s="52">
        <v>30</v>
      </c>
      <c r="AW2115" s="57">
        <v>0</v>
      </c>
      <c r="AX2115" s="58" t="str">
        <f>IF(Tabela3[[#This Row],[Response]]=1, "Aceitou", "Não aceitou")</f>
        <v>Não aceitou</v>
      </c>
      <c r="AY2115" s="55" t="str">
        <f>Tabela3[[#This Row],[Faixa Recência]] &amp; " | " &amp; Tabela3[[#This Row],[Faixa Gasto]] &amp; " | " &amp; Tabela3[[#This Row],[Faixa ticket médio]]</f>
        <v>16-30 dias | R$ 0-100 | R$ 1–25</v>
      </c>
      <c r="AZ211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5" s="36"/>
    </row>
    <row r="2116" spans="1:54" x14ac:dyDescent="0.25">
      <c r="A2116" s="61">
        <v>2115</v>
      </c>
      <c r="B2116" s="37">
        <v>41275</v>
      </c>
      <c r="C2116" s="34">
        <v>1</v>
      </c>
      <c r="D2116" s="34">
        <v>2</v>
      </c>
      <c r="E2116" s="34">
        <v>33</v>
      </c>
      <c r="F2116" s="58" t="str">
        <f>IF('Base tratada'!$E2116&lt;=15,"0-15 dias",
IF('Base tratada'!$E2116&lt;=30, "16-30 dias",
IF('Base tratada'!$E2116&lt;=45, "31-45 dias",
IF('Base tratada'!$E2116&lt;=60, "46-60 dias",
IF('Base tratada'!$E2116&lt;=75, "61-75 dias", "76-99 dias")))))</f>
        <v>31-45 dias</v>
      </c>
      <c r="G2116" s="38">
        <v>60</v>
      </c>
      <c r="H2116" s="60" t="str">
        <f>IF('Base tratada'!$G2116&lt;=29,"24–29",
IF('Base tratada'!$G2116&lt;=39,"30–39",
IF('Base tratada'!$G2116&lt;=49,"40–49",
IF('Base tratada'!$G2116&lt;=59,"50–59",
IF('Base tratada'!$G2116&lt;=69,"60–69",
"70–80")))))</f>
        <v>60–69</v>
      </c>
      <c r="I2116" s="34">
        <v>2256</v>
      </c>
      <c r="J2116" s="58" t="str">
        <f>IF('Base tratada'!$K2116=1,"Divorciado",
IF('Base tratada'!$L2116=1,"Casado",
IF('Base tratada'!$M2116=1, "Solteiro",
IF('Base tratada'!$N2116=1,"Juntos",
"Viúvo"))))</f>
        <v>Juntos</v>
      </c>
      <c r="K2116" s="34">
        <v>0</v>
      </c>
      <c r="L2116" s="34">
        <v>0</v>
      </c>
      <c r="M2116" s="34">
        <v>0</v>
      </c>
      <c r="N2116" s="34">
        <v>1</v>
      </c>
      <c r="O2116" s="34">
        <v>0</v>
      </c>
      <c r="P2116" s="34">
        <v>0</v>
      </c>
      <c r="Q2116" s="34">
        <v>0</v>
      </c>
      <c r="R2116" s="34">
        <v>0</v>
      </c>
      <c r="S2116" s="34">
        <v>1</v>
      </c>
      <c r="T2116" s="34">
        <v>0</v>
      </c>
      <c r="U2116" s="35">
        <v>24</v>
      </c>
      <c r="V2116" s="35">
        <v>4</v>
      </c>
      <c r="W2116" s="35">
        <v>22</v>
      </c>
      <c r="X2116" s="35">
        <v>0</v>
      </c>
      <c r="Y2116" s="35">
        <v>2</v>
      </c>
      <c r="Z2116" s="35">
        <v>9</v>
      </c>
      <c r="AA2116" s="34">
        <v>4</v>
      </c>
      <c r="AB2116" s="34">
        <v>5</v>
      </c>
      <c r="AC2116" s="34">
        <v>3</v>
      </c>
      <c r="AD2116" s="34">
        <v>1</v>
      </c>
      <c r="AE2116" s="34">
        <v>3</v>
      </c>
      <c r="AF2116" s="58">
        <f>'Base tratada'!$AC2116+'Base tratada'!$AD2116+'Base tratada'!$AE2116</f>
        <v>7</v>
      </c>
      <c r="AG211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16" s="58" t="str">
        <f>IF('Base tratada'!$AC2116&gt;=MAX('Base tratada'!$AD2116,'Base tratada'!$AE2116),"Web",
IF('Base tratada'!$AD2116&gt;='Base tratada'!$AE2116,"Catalog",
"Store"))</f>
        <v>Web</v>
      </c>
      <c r="AI2116" s="59">
        <f>IF('Base tratada'!$AF2116=0,"0",'Base tratada'!$AK2116/'Base tratada'!$AF2116)</f>
        <v>7.4285714285714288</v>
      </c>
      <c r="AJ2116" s="59" t="str">
        <f>IF('Base tratada'!$AI2116=0,"R$ 0",
IF('Base tratada'!$AI2116&lt;=25,"R$ 1–25",
IF('Base tratada'!$AI2116&lt;=50,"R$ 26–50",
"+R$ 50")))</f>
        <v>R$ 1–25</v>
      </c>
      <c r="AK2116" s="35">
        <v>52</v>
      </c>
      <c r="AL2116" s="58" t="str">
        <f>IF('Base tratada'!$AK2116&lt;=100,"R$ 0-100",
IF('Base tratada'!$AK2116&lt;=500,"R$ 101-500",
IF('Base tratada'!$AK2116&lt;=1000,"R$ 501-1000",
IF('Base tratada'!$AK2116&lt;=1500,"R$ 1001-1500",
"+R$ 1500"))))</f>
        <v>R$ 0-100</v>
      </c>
      <c r="AM2116" s="34">
        <v>0</v>
      </c>
      <c r="AN2116" s="34">
        <v>0</v>
      </c>
      <c r="AO2116" s="34">
        <v>0</v>
      </c>
      <c r="AP2116" s="34">
        <v>0</v>
      </c>
      <c r="AQ2116" s="34">
        <v>0</v>
      </c>
      <c r="AR2116" s="34">
        <v>0</v>
      </c>
      <c r="AS2116" s="34">
        <v>0</v>
      </c>
      <c r="AT2116" s="34">
        <v>3</v>
      </c>
      <c r="AU2116" s="34">
        <v>11</v>
      </c>
      <c r="AV2116" s="52">
        <v>43</v>
      </c>
      <c r="AW2116" s="57">
        <v>0</v>
      </c>
      <c r="AX2116" s="58" t="str">
        <f>IF(Tabela3[[#This Row],[Response]]=1, "Aceitou", "Não aceitou")</f>
        <v>Não aceitou</v>
      </c>
      <c r="AY2116" s="55" t="str">
        <f>Tabela3[[#This Row],[Faixa Recência]] &amp; " | " &amp; Tabela3[[#This Row],[Faixa Gasto]] &amp; " | " &amp; Tabela3[[#This Row],[Faixa ticket médio]]</f>
        <v>31-45 dias | R$ 0-100 | R$ 1–25</v>
      </c>
      <c r="AZ211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6" s="36"/>
    </row>
    <row r="2117" spans="1:54" x14ac:dyDescent="0.25">
      <c r="A2117" s="61">
        <v>2116</v>
      </c>
      <c r="B2117" s="37">
        <v>63516</v>
      </c>
      <c r="C2117" s="34">
        <v>1</v>
      </c>
      <c r="D2117" s="34">
        <v>1</v>
      </c>
      <c r="E2117" s="34">
        <v>30</v>
      </c>
      <c r="F2117" s="58" t="str">
        <f>IF('Base tratada'!$E2117&lt;=15,"0-15 dias",
IF('Base tratada'!$E2117&lt;=30, "16-30 dias",
IF('Base tratada'!$E2117&lt;=45, "31-45 dias",
IF('Base tratada'!$E2117&lt;=60, "46-60 dias",
IF('Base tratada'!$E2117&lt;=75, "61-75 dias", "76-99 dias")))))</f>
        <v>16-30 dias</v>
      </c>
      <c r="G2117" s="38">
        <v>47</v>
      </c>
      <c r="H2117" s="60" t="str">
        <f>IF('Base tratada'!$G2117&lt;=29,"24–29",
IF('Base tratada'!$G2117&lt;=39,"30–39",
IF('Base tratada'!$G2117&lt;=49,"40–49",
IF('Base tratada'!$G2117&lt;=59,"50–59",
IF('Base tratada'!$G2117&lt;=69,"60–69",
"70–80")))))</f>
        <v>40–49</v>
      </c>
      <c r="I2117" s="34">
        <v>2517</v>
      </c>
      <c r="J2117" s="58" t="str">
        <f>IF('Base tratada'!$K2117=1,"Divorciado",
IF('Base tratada'!$L2117=1,"Casado",
IF('Base tratada'!$M2117=1, "Solteiro",
IF('Base tratada'!$N2117=1,"Juntos",
"Viúvo"))))</f>
        <v>Juntos</v>
      </c>
      <c r="K2117" s="34">
        <v>0</v>
      </c>
      <c r="L2117" s="34">
        <v>0</v>
      </c>
      <c r="M2117" s="34">
        <v>0</v>
      </c>
      <c r="N2117" s="34">
        <v>1</v>
      </c>
      <c r="O2117" s="34">
        <v>0</v>
      </c>
      <c r="P2117" s="34">
        <v>0</v>
      </c>
      <c r="Q2117" s="34">
        <v>0</v>
      </c>
      <c r="R2117" s="34">
        <v>0</v>
      </c>
      <c r="S2117" s="34">
        <v>0</v>
      </c>
      <c r="T2117" s="34">
        <v>1</v>
      </c>
      <c r="U2117" s="35">
        <v>141</v>
      </c>
      <c r="V2117" s="35">
        <v>11</v>
      </c>
      <c r="W2117" s="35">
        <v>114</v>
      </c>
      <c r="X2117" s="35">
        <v>15</v>
      </c>
      <c r="Y2117" s="35">
        <v>14</v>
      </c>
      <c r="Z2117" s="35">
        <v>5</v>
      </c>
      <c r="AA2117" s="34">
        <v>4</v>
      </c>
      <c r="AB2117" s="34">
        <v>5</v>
      </c>
      <c r="AC2117" s="34">
        <v>4</v>
      </c>
      <c r="AD2117" s="34">
        <v>1</v>
      </c>
      <c r="AE2117" s="34">
        <v>7</v>
      </c>
      <c r="AF2117" s="58">
        <f>'Base tratada'!$AC2117+'Base tratada'!$AD2117+'Base tratada'!$AE2117</f>
        <v>12</v>
      </c>
      <c r="AG211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17" s="58" t="str">
        <f>IF('Base tratada'!$AC2117&gt;=MAX('Base tratada'!$AD2117,'Base tratada'!$AE2117),"Web",
IF('Base tratada'!$AD2117&gt;='Base tratada'!$AE2117,"Catalog",
"Store"))</f>
        <v>Store</v>
      </c>
      <c r="AI2117" s="59">
        <f>IF('Base tratada'!$AF2117=0,"0",'Base tratada'!$AK2117/'Base tratada'!$AF2117)</f>
        <v>24.583333333333332</v>
      </c>
      <c r="AJ2117" s="59" t="str">
        <f>IF('Base tratada'!$AI2117=0,"R$ 0",
IF('Base tratada'!$AI2117&lt;=25,"R$ 1–25",
IF('Base tratada'!$AI2117&lt;=50,"R$ 26–50",
"+R$ 50")))</f>
        <v>R$ 1–25</v>
      </c>
      <c r="AK2117" s="35">
        <v>295</v>
      </c>
      <c r="AL2117" s="58" t="str">
        <f>IF('Base tratada'!$AK2117&lt;=100,"R$ 0-100",
IF('Base tratada'!$AK2117&lt;=500,"R$ 101-500",
IF('Base tratada'!$AK2117&lt;=1000,"R$ 501-1000",
IF('Base tratada'!$AK2117&lt;=1500,"R$ 1001-1500",
"+R$ 1500"))))</f>
        <v>R$ 101-500</v>
      </c>
      <c r="AM2117" s="34">
        <v>0</v>
      </c>
      <c r="AN2117" s="34">
        <v>0</v>
      </c>
      <c r="AO2117" s="34">
        <v>0</v>
      </c>
      <c r="AP2117" s="34">
        <v>0</v>
      </c>
      <c r="AQ2117" s="34">
        <v>0</v>
      </c>
      <c r="AR2117" s="34">
        <v>0</v>
      </c>
      <c r="AS2117" s="34">
        <v>0</v>
      </c>
      <c r="AT2117" s="34">
        <v>3</v>
      </c>
      <c r="AU2117" s="34">
        <v>11</v>
      </c>
      <c r="AV2117" s="52">
        <v>290</v>
      </c>
      <c r="AW2117" s="57">
        <v>0</v>
      </c>
      <c r="AX2117" s="58" t="str">
        <f>IF(Tabela3[[#This Row],[Response]]=1, "Aceitou", "Não aceitou")</f>
        <v>Não aceitou</v>
      </c>
      <c r="AY2117" s="55" t="str">
        <f>Tabela3[[#This Row],[Faixa Recência]] &amp; " | " &amp; Tabela3[[#This Row],[Faixa Gasto]] &amp; " | " &amp; Tabela3[[#This Row],[Faixa ticket médio]]</f>
        <v>16-30 dias | R$ 101-500 | R$ 1–25</v>
      </c>
      <c r="AZ211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7" s="36"/>
    </row>
    <row r="2118" spans="1:54" x14ac:dyDescent="0.25">
      <c r="A2118" s="61">
        <v>2117</v>
      </c>
      <c r="B2118" s="37">
        <v>42769</v>
      </c>
      <c r="C2118" s="34">
        <v>0</v>
      </c>
      <c r="D2118" s="34">
        <v>1</v>
      </c>
      <c r="E2118" s="34">
        <v>15</v>
      </c>
      <c r="F2118" s="58" t="str">
        <f>IF('Base tratada'!$E2118&lt;=15,"0-15 dias",
IF('Base tratada'!$E2118&lt;=30, "16-30 dias",
IF('Base tratada'!$E2118&lt;=45, "31-45 dias",
IF('Base tratada'!$E2118&lt;=60, "46-60 dias",
IF('Base tratada'!$E2118&lt;=75, "61-75 dias", "76-99 dias")))))</f>
        <v>0-15 dias</v>
      </c>
      <c r="G2118" s="38">
        <v>58</v>
      </c>
      <c r="H2118" s="60" t="str">
        <f>IF('Base tratada'!$G2118&lt;=29,"24–29",
IF('Base tratada'!$G2118&lt;=39,"30–39",
IF('Base tratada'!$G2118&lt;=49,"40–49",
IF('Base tratada'!$G2118&lt;=59,"50–59",
IF('Base tratada'!$G2118&lt;=69,"60–69",
"70–80")))))</f>
        <v>50–59</v>
      </c>
      <c r="I2118" s="34">
        <v>2419</v>
      </c>
      <c r="J2118" s="58" t="str">
        <f>IF('Base tratada'!$K2118=1,"Divorciado",
IF('Base tratada'!$L2118=1,"Casado",
IF('Base tratada'!$M2118=1, "Solteiro",
IF('Base tratada'!$N2118=1,"Juntos",
"Viúvo"))))</f>
        <v>Casado</v>
      </c>
      <c r="K2118" s="34">
        <v>0</v>
      </c>
      <c r="L2118" s="34">
        <v>1</v>
      </c>
      <c r="M2118" s="34">
        <v>0</v>
      </c>
      <c r="N2118" s="34">
        <v>0</v>
      </c>
      <c r="O2118" s="34">
        <v>0</v>
      </c>
      <c r="P2118" s="34">
        <v>0</v>
      </c>
      <c r="Q2118" s="34">
        <v>0</v>
      </c>
      <c r="R2118" s="34">
        <v>0</v>
      </c>
      <c r="S2118" s="34">
        <v>0</v>
      </c>
      <c r="T2118" s="34">
        <v>1</v>
      </c>
      <c r="U2118" s="35">
        <v>71</v>
      </c>
      <c r="V2118" s="35">
        <v>0</v>
      </c>
      <c r="W2118" s="35">
        <v>13</v>
      </c>
      <c r="X2118" s="35">
        <v>3</v>
      </c>
      <c r="Y2118" s="35">
        <v>1</v>
      </c>
      <c r="Z2118" s="35">
        <v>0</v>
      </c>
      <c r="AA2118" s="34">
        <v>2</v>
      </c>
      <c r="AB2118" s="34">
        <v>4</v>
      </c>
      <c r="AC2118" s="34">
        <v>1</v>
      </c>
      <c r="AD2118" s="34">
        <v>1</v>
      </c>
      <c r="AE2118" s="34">
        <v>4</v>
      </c>
      <c r="AF2118" s="58">
        <f>'Base tratada'!$AC2118+'Base tratada'!$AD2118+'Base tratada'!$AE2118</f>
        <v>6</v>
      </c>
      <c r="AG211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18" s="58" t="str">
        <f>IF('Base tratada'!$AC2118&gt;=MAX('Base tratada'!$AD2118,'Base tratada'!$AE2118),"Web",
IF('Base tratada'!$AD2118&gt;='Base tratada'!$AE2118,"Catalog",
"Store"))</f>
        <v>Store</v>
      </c>
      <c r="AI2118" s="59">
        <f>IF('Base tratada'!$AF2118=0,"0",'Base tratada'!$AK2118/'Base tratada'!$AF2118)</f>
        <v>14.666666666666666</v>
      </c>
      <c r="AJ2118" s="59" t="str">
        <f>IF('Base tratada'!$AI2118=0,"R$ 0",
IF('Base tratada'!$AI2118&lt;=25,"R$ 1–25",
IF('Base tratada'!$AI2118&lt;=50,"R$ 26–50",
"+R$ 50")))</f>
        <v>R$ 1–25</v>
      </c>
      <c r="AK2118" s="35">
        <v>88</v>
      </c>
      <c r="AL2118" s="58" t="str">
        <f>IF('Base tratada'!$AK2118&lt;=100,"R$ 0-100",
IF('Base tratada'!$AK2118&lt;=500,"R$ 101-500",
IF('Base tratada'!$AK2118&lt;=1000,"R$ 501-1000",
IF('Base tratada'!$AK2118&lt;=1500,"R$ 1001-1500",
"+R$ 1500"))))</f>
        <v>R$ 0-100</v>
      </c>
      <c r="AM2118" s="34">
        <v>0</v>
      </c>
      <c r="AN2118" s="34">
        <v>0</v>
      </c>
      <c r="AO2118" s="34">
        <v>0</v>
      </c>
      <c r="AP2118" s="34">
        <v>0</v>
      </c>
      <c r="AQ2118" s="34">
        <v>0</v>
      </c>
      <c r="AR2118" s="34">
        <v>0</v>
      </c>
      <c r="AS2118" s="34">
        <v>0</v>
      </c>
      <c r="AT2118" s="34">
        <v>3</v>
      </c>
      <c r="AU2118" s="34">
        <v>11</v>
      </c>
      <c r="AV2118" s="52">
        <v>88</v>
      </c>
      <c r="AW2118" s="57">
        <v>0</v>
      </c>
      <c r="AX2118" s="58" t="str">
        <f>IF(Tabela3[[#This Row],[Response]]=1, "Aceitou", "Não aceitou")</f>
        <v>Não aceitou</v>
      </c>
      <c r="AY2118" s="55" t="str">
        <f>Tabela3[[#This Row],[Faixa Recência]] &amp; " | " &amp; Tabela3[[#This Row],[Faixa Gasto]] &amp; " | " &amp; Tabela3[[#This Row],[Faixa ticket médio]]</f>
        <v>0-15 dias | R$ 0-100 | R$ 1–25</v>
      </c>
      <c r="AZ211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8" s="36"/>
    </row>
    <row r="2119" spans="1:54" x14ac:dyDescent="0.25">
      <c r="A2119" s="61">
        <v>2118</v>
      </c>
      <c r="B2119" s="37">
        <v>49572</v>
      </c>
      <c r="C2119" s="34">
        <v>1</v>
      </c>
      <c r="D2119" s="34">
        <v>1</v>
      </c>
      <c r="E2119" s="34">
        <v>25</v>
      </c>
      <c r="F2119" s="58" t="str">
        <f>IF('Base tratada'!$E2119&lt;=15,"0-15 dias",
IF('Base tratada'!$E2119&lt;=30, "16-30 dias",
IF('Base tratada'!$E2119&lt;=45, "31-45 dias",
IF('Base tratada'!$E2119&lt;=60, "46-60 dias",
IF('Base tratada'!$E2119&lt;=75, "61-75 dias", "76-99 dias")))))</f>
        <v>16-30 dias</v>
      </c>
      <c r="G2119" s="38">
        <v>62</v>
      </c>
      <c r="H2119" s="60" t="str">
        <f>IF('Base tratada'!$G2119&lt;=29,"24–29",
IF('Base tratada'!$G2119&lt;=39,"30–39",
IF('Base tratada'!$G2119&lt;=49,"40–49",
IF('Base tratada'!$G2119&lt;=59,"50–59",
IF('Base tratada'!$G2119&lt;=69,"60–69",
"70–80")))))</f>
        <v>60–69</v>
      </c>
      <c r="I2119" s="34">
        <v>2355</v>
      </c>
      <c r="J2119" s="58" t="str">
        <f>IF('Base tratada'!$K2119=1,"Divorciado",
IF('Base tratada'!$L2119=1,"Casado",
IF('Base tratada'!$M2119=1, "Solteiro",
IF('Base tratada'!$N2119=1,"Juntos",
"Viúvo"))))</f>
        <v>Casado</v>
      </c>
      <c r="K2119" s="34">
        <v>0</v>
      </c>
      <c r="L2119" s="34">
        <v>1</v>
      </c>
      <c r="M2119" s="34">
        <v>0</v>
      </c>
      <c r="N2119" s="34">
        <v>0</v>
      </c>
      <c r="O2119" s="34">
        <v>0</v>
      </c>
      <c r="P2119" s="34">
        <v>0</v>
      </c>
      <c r="Q2119" s="34">
        <v>0</v>
      </c>
      <c r="R2119" s="34">
        <v>0</v>
      </c>
      <c r="S2119" s="34">
        <v>1</v>
      </c>
      <c r="T2119" s="34">
        <v>0</v>
      </c>
      <c r="U2119" s="35">
        <v>35</v>
      </c>
      <c r="V2119" s="35">
        <v>1</v>
      </c>
      <c r="W2119" s="35">
        <v>16</v>
      </c>
      <c r="X2119" s="35">
        <v>0</v>
      </c>
      <c r="Y2119" s="35">
        <v>1</v>
      </c>
      <c r="Z2119" s="35">
        <v>1</v>
      </c>
      <c r="AA2119" s="34">
        <v>2</v>
      </c>
      <c r="AB2119" s="34">
        <v>7</v>
      </c>
      <c r="AC2119" s="34">
        <v>2</v>
      </c>
      <c r="AD2119" s="34">
        <v>0</v>
      </c>
      <c r="AE2119" s="34">
        <v>3</v>
      </c>
      <c r="AF2119" s="58">
        <f>'Base tratada'!$AC2119+'Base tratada'!$AD2119+'Base tratada'!$AE2119</f>
        <v>5</v>
      </c>
      <c r="AG211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19" s="58" t="str">
        <f>IF('Base tratada'!$AC2119&gt;=MAX('Base tratada'!$AD2119,'Base tratada'!$AE2119),"Web",
IF('Base tratada'!$AD2119&gt;='Base tratada'!$AE2119,"Catalog",
"Store"))</f>
        <v>Store</v>
      </c>
      <c r="AI2119" s="59">
        <f>IF('Base tratada'!$AF2119=0,"0",'Base tratada'!$AK2119/'Base tratada'!$AF2119)</f>
        <v>10.6</v>
      </c>
      <c r="AJ2119" s="59" t="str">
        <f>IF('Base tratada'!$AI2119=0,"R$ 0",
IF('Base tratada'!$AI2119&lt;=25,"R$ 1–25",
IF('Base tratada'!$AI2119&lt;=50,"R$ 26–50",
"+R$ 50")))</f>
        <v>R$ 1–25</v>
      </c>
      <c r="AK2119" s="35">
        <v>53</v>
      </c>
      <c r="AL2119" s="58" t="str">
        <f>IF('Base tratada'!$AK2119&lt;=100,"R$ 0-100",
IF('Base tratada'!$AK2119&lt;=500,"R$ 101-500",
IF('Base tratada'!$AK2119&lt;=1000,"R$ 501-1000",
IF('Base tratada'!$AK2119&lt;=1500,"R$ 1001-1500",
"+R$ 1500"))))</f>
        <v>R$ 0-100</v>
      </c>
      <c r="AM2119" s="34">
        <v>0</v>
      </c>
      <c r="AN2119" s="34">
        <v>0</v>
      </c>
      <c r="AO2119" s="34">
        <v>0</v>
      </c>
      <c r="AP2119" s="34">
        <v>0</v>
      </c>
      <c r="AQ2119" s="34">
        <v>0</v>
      </c>
      <c r="AR2119" s="34">
        <v>0</v>
      </c>
      <c r="AS2119" s="34">
        <v>0</v>
      </c>
      <c r="AT2119" s="34">
        <v>3</v>
      </c>
      <c r="AU2119" s="34">
        <v>11</v>
      </c>
      <c r="AV2119" s="52">
        <v>52</v>
      </c>
      <c r="AW2119" s="57">
        <v>0</v>
      </c>
      <c r="AX2119" s="58" t="str">
        <f>IF(Tabela3[[#This Row],[Response]]=1, "Aceitou", "Não aceitou")</f>
        <v>Não aceitou</v>
      </c>
      <c r="AY2119" s="55" t="str">
        <f>Tabela3[[#This Row],[Faixa Recência]] &amp; " | " &amp; Tabela3[[#This Row],[Faixa Gasto]] &amp; " | " &amp; Tabela3[[#This Row],[Faixa ticket médio]]</f>
        <v>16-30 dias | R$ 0-100 | R$ 1–25</v>
      </c>
      <c r="AZ211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19" s="36"/>
    </row>
    <row r="2120" spans="1:54" x14ac:dyDescent="0.25">
      <c r="A2120" s="61">
        <v>2119</v>
      </c>
      <c r="B2120" s="37">
        <v>69209</v>
      </c>
      <c r="C2120" s="34">
        <v>0</v>
      </c>
      <c r="D2120" s="34">
        <v>0</v>
      </c>
      <c r="E2120" s="34">
        <v>4</v>
      </c>
      <c r="F2120" s="58" t="str">
        <f>IF('Base tratada'!$E2120&lt;=15,"0-15 dias",
IF('Base tratada'!$E2120&lt;=30, "16-30 dias",
IF('Base tratada'!$E2120&lt;=45, "31-45 dias",
IF('Base tratada'!$E2120&lt;=60, "46-60 dias",
IF('Base tratada'!$E2120&lt;=75, "61-75 dias", "76-99 dias")))))</f>
        <v>0-15 dias</v>
      </c>
      <c r="G2120" s="38">
        <v>48</v>
      </c>
      <c r="H2120" s="60" t="str">
        <f>IF('Base tratada'!$G2120&lt;=29,"24–29",
IF('Base tratada'!$G2120&lt;=39,"30–39",
IF('Base tratada'!$G2120&lt;=49,"40–49",
IF('Base tratada'!$G2120&lt;=59,"50–59",
IF('Base tratada'!$G2120&lt;=69,"60–69",
"70–80")))))</f>
        <v>40–49</v>
      </c>
      <c r="I2120" s="34">
        <v>2809</v>
      </c>
      <c r="J2120" s="58" t="str">
        <f>IF('Base tratada'!$K2120=1,"Divorciado",
IF('Base tratada'!$L2120=1,"Casado",
IF('Base tratada'!$M2120=1, "Solteiro",
IF('Base tratada'!$N2120=1,"Juntos",
"Viúvo"))))</f>
        <v>Casado</v>
      </c>
      <c r="K2120" s="34">
        <v>0</v>
      </c>
      <c r="L2120" s="34">
        <v>1</v>
      </c>
      <c r="M2120" s="34">
        <v>0</v>
      </c>
      <c r="N2120" s="34">
        <v>0</v>
      </c>
      <c r="O2120" s="34">
        <v>0</v>
      </c>
      <c r="P2120" s="34">
        <v>0</v>
      </c>
      <c r="Q2120" s="34">
        <v>0</v>
      </c>
      <c r="R2120" s="34">
        <v>1</v>
      </c>
      <c r="S2120" s="34">
        <v>0</v>
      </c>
      <c r="T2120" s="34">
        <v>0</v>
      </c>
      <c r="U2120" s="35">
        <v>496</v>
      </c>
      <c r="V2120" s="35">
        <v>32</v>
      </c>
      <c r="W2120" s="35">
        <v>849</v>
      </c>
      <c r="X2120" s="35">
        <v>229</v>
      </c>
      <c r="Y2120" s="35">
        <v>48</v>
      </c>
      <c r="Z2120" s="35">
        <v>128</v>
      </c>
      <c r="AA2120" s="34">
        <v>2</v>
      </c>
      <c r="AB2120" s="34">
        <v>4</v>
      </c>
      <c r="AC2120" s="34">
        <v>5</v>
      </c>
      <c r="AD2120" s="34">
        <v>3</v>
      </c>
      <c r="AE2120" s="34">
        <v>6</v>
      </c>
      <c r="AF2120" s="58">
        <f>'Base tratada'!$AC2120+'Base tratada'!$AD2120+'Base tratada'!$AE2120</f>
        <v>14</v>
      </c>
      <c r="AG212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20" s="58" t="str">
        <f>IF('Base tratada'!$AC2120&gt;=MAX('Base tratada'!$AD2120,'Base tratada'!$AE2120),"Web",
IF('Base tratada'!$AD2120&gt;='Base tratada'!$AE2120,"Catalog",
"Store"))</f>
        <v>Store</v>
      </c>
      <c r="AI2120" s="59">
        <f>IF('Base tratada'!$AF2120=0,"0",'Base tratada'!$AK2120/'Base tratada'!$AF2120)</f>
        <v>118.14285714285714</v>
      </c>
      <c r="AJ2120" s="59" t="str">
        <f>IF('Base tratada'!$AI2120=0,"R$ 0",
IF('Base tratada'!$AI2120&lt;=25,"R$ 1–25",
IF('Base tratada'!$AI2120&lt;=50,"R$ 26–50",
"+R$ 50")))</f>
        <v>+R$ 50</v>
      </c>
      <c r="AK2120" s="35">
        <v>1654</v>
      </c>
      <c r="AL2120" s="58" t="str">
        <f>IF('Base tratada'!$AK2120&lt;=100,"R$ 0-100",
IF('Base tratada'!$AK2120&lt;=500,"R$ 101-500",
IF('Base tratada'!$AK2120&lt;=1000,"R$ 501-1000",
IF('Base tratada'!$AK2120&lt;=1500,"R$ 1001-1500",
"+R$ 1500"))))</f>
        <v>+R$ 1500</v>
      </c>
      <c r="AM2120" s="34">
        <v>1</v>
      </c>
      <c r="AN2120" s="34">
        <v>0</v>
      </c>
      <c r="AO2120" s="34">
        <v>0</v>
      </c>
      <c r="AP2120" s="34">
        <v>0</v>
      </c>
      <c r="AQ2120" s="34">
        <v>0</v>
      </c>
      <c r="AR2120" s="34">
        <v>1</v>
      </c>
      <c r="AS2120" s="34">
        <v>0</v>
      </c>
      <c r="AT2120" s="34">
        <v>3</v>
      </c>
      <c r="AU2120" s="34">
        <v>11</v>
      </c>
      <c r="AV2120" s="52">
        <v>1526</v>
      </c>
      <c r="AW2120" s="57">
        <v>0</v>
      </c>
      <c r="AX2120" s="58" t="str">
        <f>IF(Tabela3[[#This Row],[Response]]=1, "Aceitou", "Não aceitou")</f>
        <v>Não aceitou</v>
      </c>
      <c r="AY2120" s="55" t="str">
        <f>Tabela3[[#This Row],[Faixa Recência]] &amp; " | " &amp; Tabela3[[#This Row],[Faixa Gasto]] &amp; " | " &amp; Tabela3[[#This Row],[Faixa ticket médio]]</f>
        <v>0-15 dias | +R$ 1500 | +R$ 50</v>
      </c>
      <c r="AZ212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20" s="36"/>
    </row>
    <row r="2121" spans="1:54" x14ac:dyDescent="0.25">
      <c r="A2121" s="61">
        <v>2120</v>
      </c>
      <c r="B2121" s="37">
        <v>17148</v>
      </c>
      <c r="C2121" s="34">
        <v>1</v>
      </c>
      <c r="D2121" s="34">
        <v>0</v>
      </c>
      <c r="E2121" s="34">
        <v>80</v>
      </c>
      <c r="F2121" s="58" t="str">
        <f>IF('Base tratada'!$E2121&lt;=15,"0-15 dias",
IF('Base tratada'!$E2121&lt;=30, "16-30 dias",
IF('Base tratada'!$E2121&lt;=45, "31-45 dias",
IF('Base tratada'!$E2121&lt;=60, "46-60 dias",
IF('Base tratada'!$E2121&lt;=75, "61-75 dias", "76-99 dias")))))</f>
        <v>76-99 dias</v>
      </c>
      <c r="G2121" s="38">
        <v>44</v>
      </c>
      <c r="H2121" s="60" t="str">
        <f>IF('Base tratada'!$G2121&lt;=29,"24–29",
IF('Base tratada'!$G2121&lt;=39,"30–39",
IF('Base tratada'!$G2121&lt;=49,"40–49",
IF('Base tratada'!$G2121&lt;=59,"50–59",
IF('Base tratada'!$G2121&lt;=69,"60–69",
"70–80")))))</f>
        <v>40–49</v>
      </c>
      <c r="I2121" s="34">
        <v>2311</v>
      </c>
      <c r="J2121" s="58" t="str">
        <f>IF('Base tratada'!$K2121=1,"Divorciado",
IF('Base tratada'!$L2121=1,"Casado",
IF('Base tratada'!$M2121=1, "Solteiro",
IF('Base tratada'!$N2121=1,"Juntos",
"Viúvo"))))</f>
        <v>Casado</v>
      </c>
      <c r="K2121" s="34">
        <v>0</v>
      </c>
      <c r="L2121" s="34">
        <v>1</v>
      </c>
      <c r="M2121" s="34">
        <v>0</v>
      </c>
      <c r="N2121" s="34">
        <v>0</v>
      </c>
      <c r="O2121" s="34">
        <v>0</v>
      </c>
      <c r="P2121" s="34">
        <v>0</v>
      </c>
      <c r="Q2121" s="34">
        <v>0</v>
      </c>
      <c r="R2121" s="34">
        <v>1</v>
      </c>
      <c r="S2121" s="34">
        <v>0</v>
      </c>
      <c r="T2121" s="34">
        <v>0</v>
      </c>
      <c r="U2121" s="35">
        <v>9</v>
      </c>
      <c r="V2121" s="35">
        <v>9</v>
      </c>
      <c r="W2121" s="35">
        <v>11</v>
      </c>
      <c r="X2121" s="35">
        <v>13</v>
      </c>
      <c r="Y2121" s="35">
        <v>10</v>
      </c>
      <c r="Z2121" s="35">
        <v>16</v>
      </c>
      <c r="AA2121" s="34">
        <v>4</v>
      </c>
      <c r="AB2121" s="34">
        <v>8</v>
      </c>
      <c r="AC2121" s="34">
        <v>3</v>
      </c>
      <c r="AD2121" s="34">
        <v>1</v>
      </c>
      <c r="AE2121" s="34">
        <v>3</v>
      </c>
      <c r="AF2121" s="58">
        <f>'Base tratada'!$AC2121+'Base tratada'!$AD2121+'Base tratada'!$AE2121</f>
        <v>7</v>
      </c>
      <c r="AG212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21" s="58" t="str">
        <f>IF('Base tratada'!$AC2121&gt;=MAX('Base tratada'!$AD2121,'Base tratada'!$AE2121),"Web",
IF('Base tratada'!$AD2121&gt;='Base tratada'!$AE2121,"Catalog",
"Store"))</f>
        <v>Web</v>
      </c>
      <c r="AI2121" s="59">
        <f>IF('Base tratada'!$AF2121=0,"0",'Base tratada'!$AK2121/'Base tratada'!$AF2121)</f>
        <v>7.4285714285714288</v>
      </c>
      <c r="AJ2121" s="59" t="str">
        <f>IF('Base tratada'!$AI2121=0,"R$ 0",
IF('Base tratada'!$AI2121&lt;=25,"R$ 1–25",
IF('Base tratada'!$AI2121&lt;=50,"R$ 26–50",
"+R$ 50")))</f>
        <v>R$ 1–25</v>
      </c>
      <c r="AK2121" s="35">
        <v>52</v>
      </c>
      <c r="AL2121" s="58" t="str">
        <f>IF('Base tratada'!$AK2121&lt;=100,"R$ 0-100",
IF('Base tratada'!$AK2121&lt;=500,"R$ 101-500",
IF('Base tratada'!$AK2121&lt;=1000,"R$ 501-1000",
IF('Base tratada'!$AK2121&lt;=1500,"R$ 1001-1500",
"+R$ 1500"))))</f>
        <v>R$ 0-100</v>
      </c>
      <c r="AM2121" s="34">
        <v>0</v>
      </c>
      <c r="AN2121" s="34">
        <v>0</v>
      </c>
      <c r="AO2121" s="34">
        <v>0</v>
      </c>
      <c r="AP2121" s="34">
        <v>0</v>
      </c>
      <c r="AQ2121" s="34">
        <v>0</v>
      </c>
      <c r="AR2121" s="34">
        <v>0</v>
      </c>
      <c r="AS2121" s="34">
        <v>0</v>
      </c>
      <c r="AT2121" s="34">
        <v>3</v>
      </c>
      <c r="AU2121" s="34">
        <v>11</v>
      </c>
      <c r="AV2121" s="52">
        <v>36</v>
      </c>
      <c r="AW2121" s="57">
        <v>0</v>
      </c>
      <c r="AX2121" s="58" t="str">
        <f>IF(Tabela3[[#This Row],[Response]]=1, "Aceitou", "Não aceitou")</f>
        <v>Não aceitou</v>
      </c>
      <c r="AY2121" s="55" t="str">
        <f>Tabela3[[#This Row],[Faixa Recência]] &amp; " | " &amp; Tabela3[[#This Row],[Faixa Gasto]] &amp; " | " &amp; Tabela3[[#This Row],[Faixa ticket médio]]</f>
        <v>76-99 dias | R$ 0-100 | R$ 1–25</v>
      </c>
      <c r="AZ212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1" s="36"/>
    </row>
    <row r="2122" spans="1:54" x14ac:dyDescent="0.25">
      <c r="A2122" s="61">
        <v>2121</v>
      </c>
      <c r="B2122" s="37">
        <v>40590</v>
      </c>
      <c r="C2122" s="34">
        <v>1</v>
      </c>
      <c r="D2122" s="34">
        <v>1</v>
      </c>
      <c r="E2122" s="34">
        <v>30</v>
      </c>
      <c r="F2122" s="58" t="str">
        <f>IF('Base tratada'!$E2122&lt;=15,"0-15 dias",
IF('Base tratada'!$E2122&lt;=30, "16-30 dias",
IF('Base tratada'!$E2122&lt;=45, "31-45 dias",
IF('Base tratada'!$E2122&lt;=60, "46-60 dias",
IF('Base tratada'!$E2122&lt;=75, "61-75 dias", "76-99 dias")))))</f>
        <v>16-30 dias</v>
      </c>
      <c r="G2122" s="38">
        <v>51</v>
      </c>
      <c r="H2122" s="60" t="str">
        <f>IF('Base tratada'!$G2122&lt;=29,"24–29",
IF('Base tratada'!$G2122&lt;=39,"30–39",
IF('Base tratada'!$G2122&lt;=49,"40–49",
IF('Base tratada'!$G2122&lt;=59,"50–59",
IF('Base tratada'!$G2122&lt;=69,"60–69",
"70–80")))))</f>
        <v>50–59</v>
      </c>
      <c r="I2122" s="34">
        <v>2429</v>
      </c>
      <c r="J2122" s="58" t="str">
        <f>IF('Base tratada'!$K2122=1,"Divorciado",
IF('Base tratada'!$L2122=1,"Casado",
IF('Base tratada'!$M2122=1, "Solteiro",
IF('Base tratada'!$N2122=1,"Juntos",
"Viúvo"))))</f>
        <v>Viúvo</v>
      </c>
      <c r="K2122" s="34">
        <v>0</v>
      </c>
      <c r="L2122" s="34">
        <v>0</v>
      </c>
      <c r="M2122" s="34">
        <v>0</v>
      </c>
      <c r="N2122" s="34">
        <v>0</v>
      </c>
      <c r="O2122" s="34">
        <v>1</v>
      </c>
      <c r="P2122" s="34">
        <v>0</v>
      </c>
      <c r="Q2122" s="34">
        <v>0</v>
      </c>
      <c r="R2122" s="34">
        <v>1</v>
      </c>
      <c r="S2122" s="34">
        <v>0</v>
      </c>
      <c r="T2122" s="34">
        <v>0</v>
      </c>
      <c r="U2122" s="35">
        <v>154</v>
      </c>
      <c r="V2122" s="35">
        <v>0</v>
      </c>
      <c r="W2122" s="35">
        <v>50</v>
      </c>
      <c r="X2122" s="35">
        <v>6</v>
      </c>
      <c r="Y2122" s="35">
        <v>11</v>
      </c>
      <c r="Z2122" s="35">
        <v>37</v>
      </c>
      <c r="AA2122" s="34">
        <v>5</v>
      </c>
      <c r="AB2122" s="34">
        <v>6</v>
      </c>
      <c r="AC2122" s="34">
        <v>3</v>
      </c>
      <c r="AD2122" s="34">
        <v>4</v>
      </c>
      <c r="AE2122" s="34">
        <v>3</v>
      </c>
      <c r="AF2122" s="58">
        <f>'Base tratada'!$AC2122+'Base tratada'!$AD2122+'Base tratada'!$AE2122</f>
        <v>10</v>
      </c>
      <c r="AG212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22" s="58" t="str">
        <f>IF('Base tratada'!$AC2122&gt;=MAX('Base tratada'!$AD2122,'Base tratada'!$AE2122),"Web",
IF('Base tratada'!$AD2122&gt;='Base tratada'!$AE2122,"Catalog",
"Store"))</f>
        <v>Catalog</v>
      </c>
      <c r="AI2122" s="59">
        <f>IF('Base tratada'!$AF2122=0,"0",'Base tratada'!$AK2122/'Base tratada'!$AF2122)</f>
        <v>22.1</v>
      </c>
      <c r="AJ2122" s="59" t="str">
        <f>IF('Base tratada'!$AI2122=0,"R$ 0",
IF('Base tratada'!$AI2122&lt;=25,"R$ 1–25",
IF('Base tratada'!$AI2122&lt;=50,"R$ 26–50",
"+R$ 50")))</f>
        <v>R$ 1–25</v>
      </c>
      <c r="AK2122" s="35">
        <v>221</v>
      </c>
      <c r="AL2122" s="58" t="str">
        <f>IF('Base tratada'!$AK2122&lt;=100,"R$ 0-100",
IF('Base tratada'!$AK2122&lt;=500,"R$ 101-500",
IF('Base tratada'!$AK2122&lt;=1000,"R$ 501-1000",
IF('Base tratada'!$AK2122&lt;=1500,"R$ 1001-1500",
"+R$ 1500"))))</f>
        <v>R$ 101-500</v>
      </c>
      <c r="AM2122" s="34">
        <v>0</v>
      </c>
      <c r="AN2122" s="34">
        <v>0</v>
      </c>
      <c r="AO2122" s="34">
        <v>1</v>
      </c>
      <c r="AP2122" s="34">
        <v>0</v>
      </c>
      <c r="AQ2122" s="34">
        <v>0</v>
      </c>
      <c r="AR2122" s="34">
        <v>1</v>
      </c>
      <c r="AS2122" s="34">
        <v>0</v>
      </c>
      <c r="AT2122" s="34">
        <v>3</v>
      </c>
      <c r="AU2122" s="34">
        <v>11</v>
      </c>
      <c r="AV2122" s="52">
        <v>184</v>
      </c>
      <c r="AW2122" s="57">
        <v>0</v>
      </c>
      <c r="AX2122" s="58" t="str">
        <f>IF(Tabela3[[#This Row],[Response]]=1, "Aceitou", "Não aceitou")</f>
        <v>Não aceitou</v>
      </c>
      <c r="AY2122" s="55" t="str">
        <f>Tabela3[[#This Row],[Faixa Recência]] &amp; " | " &amp; Tabela3[[#This Row],[Faixa Gasto]] &amp; " | " &amp; Tabela3[[#This Row],[Faixa ticket médio]]</f>
        <v>16-30 dias | R$ 101-500 | R$ 1–25</v>
      </c>
      <c r="AZ212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2" s="36"/>
    </row>
    <row r="2123" spans="1:54" x14ac:dyDescent="0.25">
      <c r="A2123" s="61">
        <v>2122</v>
      </c>
      <c r="B2123" s="37">
        <v>30560</v>
      </c>
      <c r="C2123" s="34">
        <v>1</v>
      </c>
      <c r="D2123" s="34">
        <v>0</v>
      </c>
      <c r="E2123" s="34">
        <v>6</v>
      </c>
      <c r="F2123" s="58" t="str">
        <f>IF('Base tratada'!$E2123&lt;=15,"0-15 dias",
IF('Base tratada'!$E2123&lt;=30, "16-30 dias",
IF('Base tratada'!$E2123&lt;=45, "31-45 dias",
IF('Base tratada'!$E2123&lt;=60, "46-60 dias",
IF('Base tratada'!$E2123&lt;=75, "61-75 dias", "76-99 dias")))))</f>
        <v>0-15 dias</v>
      </c>
      <c r="G2123" s="38">
        <v>44</v>
      </c>
      <c r="H2123" s="60" t="str">
        <f>IF('Base tratada'!$G2123&lt;=29,"24–29",
IF('Base tratada'!$G2123&lt;=39,"30–39",
IF('Base tratada'!$G2123&lt;=49,"40–49",
IF('Base tratada'!$G2123&lt;=59,"50–59",
IF('Base tratada'!$G2123&lt;=69,"60–69",
"70–80")))))</f>
        <v>40–49</v>
      </c>
      <c r="I2123" s="34">
        <v>2526</v>
      </c>
      <c r="J2123" s="58" t="str">
        <f>IF('Base tratada'!$K2123=1,"Divorciado",
IF('Base tratada'!$L2123=1,"Casado",
IF('Base tratada'!$M2123=1, "Solteiro",
IF('Base tratada'!$N2123=1,"Juntos",
"Viúvo"))))</f>
        <v>Juntos</v>
      </c>
      <c r="K2123" s="34">
        <v>0</v>
      </c>
      <c r="L2123" s="34">
        <v>0</v>
      </c>
      <c r="M2123" s="34">
        <v>0</v>
      </c>
      <c r="N2123" s="34">
        <v>1</v>
      </c>
      <c r="O2123" s="34">
        <v>0</v>
      </c>
      <c r="P2123" s="34">
        <v>0</v>
      </c>
      <c r="Q2123" s="34">
        <v>0</v>
      </c>
      <c r="R2123" s="34">
        <v>0</v>
      </c>
      <c r="S2123" s="34">
        <v>1</v>
      </c>
      <c r="T2123" s="34">
        <v>0</v>
      </c>
      <c r="U2123" s="35">
        <v>9</v>
      </c>
      <c r="V2123" s="35">
        <v>1</v>
      </c>
      <c r="W2123" s="35">
        <v>5</v>
      </c>
      <c r="X2123" s="35">
        <v>4</v>
      </c>
      <c r="Y2123" s="35">
        <v>5</v>
      </c>
      <c r="Z2123" s="35">
        <v>7</v>
      </c>
      <c r="AA2123" s="34">
        <v>1</v>
      </c>
      <c r="AB2123" s="34">
        <v>7</v>
      </c>
      <c r="AC2123" s="34">
        <v>1</v>
      </c>
      <c r="AD2123" s="34">
        <v>0</v>
      </c>
      <c r="AE2123" s="34">
        <v>3</v>
      </c>
      <c r="AF2123" s="58">
        <f>'Base tratada'!$AC2123+'Base tratada'!$AD2123+'Base tratada'!$AE2123</f>
        <v>4</v>
      </c>
      <c r="AG212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23" s="58" t="str">
        <f>IF('Base tratada'!$AC2123&gt;=MAX('Base tratada'!$AD2123,'Base tratada'!$AE2123),"Web",
IF('Base tratada'!$AD2123&gt;='Base tratada'!$AE2123,"Catalog",
"Store"))</f>
        <v>Store</v>
      </c>
      <c r="AI2123" s="59">
        <f>IF('Base tratada'!$AF2123=0,"0",'Base tratada'!$AK2123/'Base tratada'!$AF2123)</f>
        <v>6</v>
      </c>
      <c r="AJ2123" s="59" t="str">
        <f>IF('Base tratada'!$AI2123=0,"R$ 0",
IF('Base tratada'!$AI2123&lt;=25,"R$ 1–25",
IF('Base tratada'!$AI2123&lt;=50,"R$ 26–50",
"+R$ 50")))</f>
        <v>R$ 1–25</v>
      </c>
      <c r="AK2123" s="35">
        <v>24</v>
      </c>
      <c r="AL2123" s="58" t="str">
        <f>IF('Base tratada'!$AK2123&lt;=100,"R$ 0-100",
IF('Base tratada'!$AK2123&lt;=500,"R$ 101-500",
IF('Base tratada'!$AK2123&lt;=1000,"R$ 501-1000",
IF('Base tratada'!$AK2123&lt;=1500,"R$ 1001-1500",
"+R$ 1500"))))</f>
        <v>R$ 0-100</v>
      </c>
      <c r="AM2123" s="34">
        <v>0</v>
      </c>
      <c r="AN2123" s="34">
        <v>0</v>
      </c>
      <c r="AO2123" s="34">
        <v>0</v>
      </c>
      <c r="AP2123" s="34">
        <v>0</v>
      </c>
      <c r="AQ2123" s="34">
        <v>0</v>
      </c>
      <c r="AR2123" s="34">
        <v>0</v>
      </c>
      <c r="AS2123" s="34">
        <v>0</v>
      </c>
      <c r="AT2123" s="34">
        <v>3</v>
      </c>
      <c r="AU2123" s="34">
        <v>11</v>
      </c>
      <c r="AV2123" s="52">
        <v>17</v>
      </c>
      <c r="AW2123" s="57">
        <v>0</v>
      </c>
      <c r="AX2123" s="58" t="str">
        <f>IF(Tabela3[[#This Row],[Response]]=1, "Aceitou", "Não aceitou")</f>
        <v>Não aceitou</v>
      </c>
      <c r="AY2123" s="55" t="str">
        <f>Tabela3[[#This Row],[Faixa Recência]] &amp; " | " &amp; Tabela3[[#This Row],[Faixa Gasto]] &amp; " | " &amp; Tabela3[[#This Row],[Faixa ticket médio]]</f>
        <v>0-15 dias | R$ 0-100 | R$ 1–25</v>
      </c>
      <c r="AZ212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3" s="36"/>
    </row>
    <row r="2124" spans="1:54" x14ac:dyDescent="0.25">
      <c r="A2124" s="61">
        <v>2123</v>
      </c>
      <c r="B2124" s="37">
        <v>32146</v>
      </c>
      <c r="C2124" s="34">
        <v>1</v>
      </c>
      <c r="D2124" s="34">
        <v>0</v>
      </c>
      <c r="E2124" s="34">
        <v>16</v>
      </c>
      <c r="F2124" s="58" t="str">
        <f>IF('Base tratada'!$E2124&lt;=15,"0-15 dias",
IF('Base tratada'!$E2124&lt;=30, "16-30 dias",
IF('Base tratada'!$E2124&lt;=45, "31-45 dias",
IF('Base tratada'!$E2124&lt;=60, "46-60 dias",
IF('Base tratada'!$E2124&lt;=75, "61-75 dias", "76-99 dias")))))</f>
        <v>16-30 dias</v>
      </c>
      <c r="G2124" s="38">
        <v>37</v>
      </c>
      <c r="H2124" s="60" t="str">
        <f>IF('Base tratada'!$G2124&lt;=29,"24–29",
IF('Base tratada'!$G2124&lt;=39,"30–39",
IF('Base tratada'!$G2124&lt;=49,"40–49",
IF('Base tratada'!$G2124&lt;=59,"50–59",
IF('Base tratada'!$G2124&lt;=69,"60–69",
"70–80")))))</f>
        <v>30–39</v>
      </c>
      <c r="I2124" s="34">
        <v>2207</v>
      </c>
      <c r="J2124" s="58" t="str">
        <f>IF('Base tratada'!$K2124=1,"Divorciado",
IF('Base tratada'!$L2124=1,"Casado",
IF('Base tratada'!$M2124=1, "Solteiro",
IF('Base tratada'!$N2124=1,"Juntos",
"Viúvo"))))</f>
        <v>Casado</v>
      </c>
      <c r="K2124" s="34">
        <v>0</v>
      </c>
      <c r="L2124" s="34">
        <v>1</v>
      </c>
      <c r="M2124" s="34">
        <v>0</v>
      </c>
      <c r="N2124" s="34">
        <v>0</v>
      </c>
      <c r="O2124" s="34">
        <v>0</v>
      </c>
      <c r="P2124" s="34">
        <v>1</v>
      </c>
      <c r="Q2124" s="34">
        <v>0</v>
      </c>
      <c r="R2124" s="34">
        <v>0</v>
      </c>
      <c r="S2124" s="34">
        <v>0</v>
      </c>
      <c r="T2124" s="34">
        <v>0</v>
      </c>
      <c r="U2124" s="35">
        <v>26</v>
      </c>
      <c r="V2124" s="35">
        <v>3</v>
      </c>
      <c r="W2124" s="35">
        <v>23</v>
      </c>
      <c r="X2124" s="35">
        <v>4</v>
      </c>
      <c r="Y2124" s="35">
        <v>7</v>
      </c>
      <c r="Z2124" s="35">
        <v>3</v>
      </c>
      <c r="AA2124" s="34">
        <v>2</v>
      </c>
      <c r="AB2124" s="34">
        <v>6</v>
      </c>
      <c r="AC2124" s="34">
        <v>2</v>
      </c>
      <c r="AD2124" s="34">
        <v>0</v>
      </c>
      <c r="AE2124" s="34">
        <v>4</v>
      </c>
      <c r="AF2124" s="58">
        <f>'Base tratada'!$AC2124+'Base tratada'!$AD2124+'Base tratada'!$AE2124</f>
        <v>6</v>
      </c>
      <c r="AG212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24" s="58" t="str">
        <f>IF('Base tratada'!$AC2124&gt;=MAX('Base tratada'!$AD2124,'Base tratada'!$AE2124),"Web",
IF('Base tratada'!$AD2124&gt;='Base tratada'!$AE2124,"Catalog",
"Store"))</f>
        <v>Store</v>
      </c>
      <c r="AI2124" s="59">
        <f>IF('Base tratada'!$AF2124=0,"0",'Base tratada'!$AK2124/'Base tratada'!$AF2124)</f>
        <v>10.5</v>
      </c>
      <c r="AJ2124" s="59" t="str">
        <f>IF('Base tratada'!$AI2124=0,"R$ 0",
IF('Base tratada'!$AI2124&lt;=25,"R$ 1–25",
IF('Base tratada'!$AI2124&lt;=50,"R$ 26–50",
"+R$ 50")))</f>
        <v>R$ 1–25</v>
      </c>
      <c r="AK2124" s="35">
        <v>63</v>
      </c>
      <c r="AL2124" s="58" t="str">
        <f>IF('Base tratada'!$AK2124&lt;=100,"R$ 0-100",
IF('Base tratada'!$AK2124&lt;=500,"R$ 101-500",
IF('Base tratada'!$AK2124&lt;=1000,"R$ 501-1000",
IF('Base tratada'!$AK2124&lt;=1500,"R$ 1001-1500",
"+R$ 1500"))))</f>
        <v>R$ 0-100</v>
      </c>
      <c r="AM2124" s="34">
        <v>0</v>
      </c>
      <c r="AN2124" s="34">
        <v>0</v>
      </c>
      <c r="AO2124" s="34">
        <v>0</v>
      </c>
      <c r="AP2124" s="34">
        <v>0</v>
      </c>
      <c r="AQ2124" s="34">
        <v>0</v>
      </c>
      <c r="AR2124" s="34">
        <v>0</v>
      </c>
      <c r="AS2124" s="34">
        <v>0</v>
      </c>
      <c r="AT2124" s="34">
        <v>3</v>
      </c>
      <c r="AU2124" s="34">
        <v>11</v>
      </c>
      <c r="AV2124" s="52">
        <v>60</v>
      </c>
      <c r="AW2124" s="57">
        <v>0</v>
      </c>
      <c r="AX2124" s="58" t="str">
        <f>IF(Tabela3[[#This Row],[Response]]=1, "Aceitou", "Não aceitou")</f>
        <v>Não aceitou</v>
      </c>
      <c r="AY2124" s="55" t="str">
        <f>Tabela3[[#This Row],[Faixa Recência]] &amp; " | " &amp; Tabela3[[#This Row],[Faixa Gasto]] &amp; " | " &amp; Tabela3[[#This Row],[Faixa ticket médio]]</f>
        <v>16-30 dias | R$ 0-100 | R$ 1–25</v>
      </c>
      <c r="AZ212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4" s="36"/>
    </row>
    <row r="2125" spans="1:54" x14ac:dyDescent="0.25">
      <c r="A2125" s="61">
        <v>2124</v>
      </c>
      <c r="B2125" s="37">
        <v>41713</v>
      </c>
      <c r="C2125" s="34">
        <v>1</v>
      </c>
      <c r="D2125" s="34">
        <v>1</v>
      </c>
      <c r="E2125" s="34">
        <v>57</v>
      </c>
      <c r="F2125" s="58" t="str">
        <f>IF('Base tratada'!$E2125&lt;=15,"0-15 dias",
IF('Base tratada'!$E2125&lt;=30, "16-30 dias",
IF('Base tratada'!$E2125&lt;=45, "31-45 dias",
IF('Base tratada'!$E2125&lt;=60, "46-60 dias",
IF('Base tratada'!$E2125&lt;=75, "61-75 dias", "76-99 dias")))))</f>
        <v>46-60 dias</v>
      </c>
      <c r="G2125" s="38">
        <v>56</v>
      </c>
      <c r="H2125" s="60" t="str">
        <f>IF('Base tratada'!$G2125&lt;=29,"24–29",
IF('Base tratada'!$G2125&lt;=39,"30–39",
IF('Base tratada'!$G2125&lt;=49,"40–49",
IF('Base tratada'!$G2125&lt;=59,"50–59",
IF('Base tratada'!$G2125&lt;=69,"60–69",
"70–80")))))</f>
        <v>50–59</v>
      </c>
      <c r="I2125" s="34">
        <v>2220</v>
      </c>
      <c r="J2125" s="58" t="str">
        <f>IF('Base tratada'!$K2125=1,"Divorciado",
IF('Base tratada'!$L2125=1,"Casado",
IF('Base tratada'!$M2125=1, "Solteiro",
IF('Base tratada'!$N2125=1,"Juntos",
"Viúvo"))))</f>
        <v>Divorciado</v>
      </c>
      <c r="K2125" s="34">
        <v>1</v>
      </c>
      <c r="L2125" s="34">
        <v>0</v>
      </c>
      <c r="M2125" s="34">
        <v>0</v>
      </c>
      <c r="N2125" s="34">
        <v>0</v>
      </c>
      <c r="O2125" s="34">
        <v>0</v>
      </c>
      <c r="P2125" s="34">
        <v>1</v>
      </c>
      <c r="Q2125" s="34">
        <v>0</v>
      </c>
      <c r="R2125" s="34">
        <v>0</v>
      </c>
      <c r="S2125" s="34">
        <v>0</v>
      </c>
      <c r="T2125" s="34">
        <v>0</v>
      </c>
      <c r="U2125" s="35">
        <v>77</v>
      </c>
      <c r="V2125" s="35">
        <v>8</v>
      </c>
      <c r="W2125" s="35">
        <v>44</v>
      </c>
      <c r="X2125" s="35">
        <v>10</v>
      </c>
      <c r="Y2125" s="35">
        <v>10</v>
      </c>
      <c r="Z2125" s="35">
        <v>25</v>
      </c>
      <c r="AA2125" s="34">
        <v>5</v>
      </c>
      <c r="AB2125" s="34">
        <v>6</v>
      </c>
      <c r="AC2125" s="34">
        <v>3</v>
      </c>
      <c r="AD2125" s="34">
        <v>1</v>
      </c>
      <c r="AE2125" s="34">
        <v>4</v>
      </c>
      <c r="AF2125" s="58">
        <f>'Base tratada'!$AC2125+'Base tratada'!$AD2125+'Base tratada'!$AE2125</f>
        <v>8</v>
      </c>
      <c r="AG212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25" s="58" t="str">
        <f>IF('Base tratada'!$AC2125&gt;=MAX('Base tratada'!$AD2125,'Base tratada'!$AE2125),"Web",
IF('Base tratada'!$AD2125&gt;='Base tratada'!$AE2125,"Catalog",
"Store"))</f>
        <v>Store</v>
      </c>
      <c r="AI2125" s="59">
        <f>IF('Base tratada'!$AF2125=0,"0",'Base tratada'!$AK2125/'Base tratada'!$AF2125)</f>
        <v>18.625</v>
      </c>
      <c r="AJ2125" s="59" t="str">
        <f>IF('Base tratada'!$AI2125=0,"R$ 0",
IF('Base tratada'!$AI2125&lt;=25,"R$ 1–25",
IF('Base tratada'!$AI2125&lt;=50,"R$ 26–50",
"+R$ 50")))</f>
        <v>R$ 1–25</v>
      </c>
      <c r="AK2125" s="35">
        <v>149</v>
      </c>
      <c r="AL2125" s="58" t="str">
        <f>IF('Base tratada'!$AK2125&lt;=100,"R$ 0-100",
IF('Base tratada'!$AK2125&lt;=500,"R$ 101-500",
IF('Base tratada'!$AK2125&lt;=1000,"R$ 501-1000",
IF('Base tratada'!$AK2125&lt;=1500,"R$ 1001-1500",
"+R$ 1500"))))</f>
        <v>R$ 101-500</v>
      </c>
      <c r="AM2125" s="34">
        <v>0</v>
      </c>
      <c r="AN2125" s="34">
        <v>0</v>
      </c>
      <c r="AO2125" s="34">
        <v>0</v>
      </c>
      <c r="AP2125" s="34">
        <v>0</v>
      </c>
      <c r="AQ2125" s="34">
        <v>0</v>
      </c>
      <c r="AR2125" s="34">
        <v>0</v>
      </c>
      <c r="AS2125" s="34">
        <v>0</v>
      </c>
      <c r="AT2125" s="34">
        <v>3</v>
      </c>
      <c r="AU2125" s="34">
        <v>11</v>
      </c>
      <c r="AV2125" s="52">
        <v>124</v>
      </c>
      <c r="AW2125" s="57">
        <v>0</v>
      </c>
      <c r="AX2125" s="58" t="str">
        <f>IF(Tabela3[[#This Row],[Response]]=1, "Aceitou", "Não aceitou")</f>
        <v>Não aceitou</v>
      </c>
      <c r="AY2125" s="55" t="str">
        <f>Tabela3[[#This Row],[Faixa Recência]] &amp; " | " &amp; Tabela3[[#This Row],[Faixa Gasto]] &amp; " | " &amp; Tabela3[[#This Row],[Faixa ticket médio]]</f>
        <v>46-60 dias | R$ 101-500 | R$ 1–25</v>
      </c>
      <c r="AZ212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5" s="36"/>
    </row>
    <row r="2126" spans="1:54" x14ac:dyDescent="0.25">
      <c r="A2126" s="61">
        <v>2125</v>
      </c>
      <c r="B2126" s="37">
        <v>34176</v>
      </c>
      <c r="C2126" s="34">
        <v>0</v>
      </c>
      <c r="D2126" s="34">
        <v>1</v>
      </c>
      <c r="E2126" s="34">
        <v>9</v>
      </c>
      <c r="F2126" s="58" t="str">
        <f>IF('Base tratada'!$E2126&lt;=15,"0-15 dias",
IF('Base tratada'!$E2126&lt;=30, "16-30 dias",
IF('Base tratada'!$E2126&lt;=45, "31-45 dias",
IF('Base tratada'!$E2126&lt;=60, "46-60 dias",
IF('Base tratada'!$E2126&lt;=75, "61-75 dias", "76-99 dias")))))</f>
        <v>0-15 dias</v>
      </c>
      <c r="G2126" s="38">
        <v>45</v>
      </c>
      <c r="H2126" s="60" t="str">
        <f>IF('Base tratada'!$G2126&lt;=29,"24–29",
IF('Base tratada'!$G2126&lt;=39,"30–39",
IF('Base tratada'!$G2126&lt;=49,"40–49",
IF('Base tratada'!$G2126&lt;=59,"50–59",
IF('Base tratada'!$G2126&lt;=69,"60–69",
"70–80")))))</f>
        <v>40–49</v>
      </c>
      <c r="I2126" s="34">
        <v>2317</v>
      </c>
      <c r="J2126" s="58" t="str">
        <f>IF('Base tratada'!$K2126=1,"Divorciado",
IF('Base tratada'!$L2126=1,"Casado",
IF('Base tratada'!$M2126=1, "Solteiro",
IF('Base tratada'!$N2126=1,"Juntos",
"Viúvo"))))</f>
        <v>Juntos</v>
      </c>
      <c r="K2126" s="34">
        <v>0</v>
      </c>
      <c r="L2126" s="34">
        <v>0</v>
      </c>
      <c r="M2126" s="34">
        <v>0</v>
      </c>
      <c r="N2126" s="34">
        <v>1</v>
      </c>
      <c r="O2126" s="34">
        <v>0</v>
      </c>
      <c r="P2126" s="34">
        <v>0</v>
      </c>
      <c r="Q2126" s="34">
        <v>0</v>
      </c>
      <c r="R2126" s="34">
        <v>0</v>
      </c>
      <c r="S2126" s="34">
        <v>1</v>
      </c>
      <c r="T2126" s="34">
        <v>0</v>
      </c>
      <c r="U2126" s="35">
        <v>11</v>
      </c>
      <c r="V2126" s="35">
        <v>2</v>
      </c>
      <c r="W2126" s="35">
        <v>7</v>
      </c>
      <c r="X2126" s="35">
        <v>4</v>
      </c>
      <c r="Y2126" s="35">
        <v>2</v>
      </c>
      <c r="Z2126" s="35">
        <v>2</v>
      </c>
      <c r="AA2126" s="34">
        <v>1</v>
      </c>
      <c r="AB2126" s="34">
        <v>3</v>
      </c>
      <c r="AC2126" s="34">
        <v>1</v>
      </c>
      <c r="AD2126" s="34">
        <v>0</v>
      </c>
      <c r="AE2126" s="34">
        <v>3</v>
      </c>
      <c r="AF2126" s="58">
        <f>'Base tratada'!$AC2126+'Base tratada'!$AD2126+'Base tratada'!$AE2126</f>
        <v>4</v>
      </c>
      <c r="AG212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26" s="58" t="str">
        <f>IF('Base tratada'!$AC2126&gt;=MAX('Base tratada'!$AD2126,'Base tratada'!$AE2126),"Web",
IF('Base tratada'!$AD2126&gt;='Base tratada'!$AE2126,"Catalog",
"Store"))</f>
        <v>Store</v>
      </c>
      <c r="AI2126" s="59">
        <f>IF('Base tratada'!$AF2126=0,"0",'Base tratada'!$AK2126/'Base tratada'!$AF2126)</f>
        <v>6.5</v>
      </c>
      <c r="AJ2126" s="59" t="str">
        <f>IF('Base tratada'!$AI2126=0,"R$ 0",
IF('Base tratada'!$AI2126&lt;=25,"R$ 1–25",
IF('Base tratada'!$AI2126&lt;=50,"R$ 26–50",
"+R$ 50")))</f>
        <v>R$ 1–25</v>
      </c>
      <c r="AK2126" s="35">
        <v>26</v>
      </c>
      <c r="AL2126" s="58" t="str">
        <f>IF('Base tratada'!$AK2126&lt;=100,"R$ 0-100",
IF('Base tratada'!$AK2126&lt;=500,"R$ 101-500",
IF('Base tratada'!$AK2126&lt;=1000,"R$ 501-1000",
IF('Base tratada'!$AK2126&lt;=1500,"R$ 1001-1500",
"+R$ 1500"))))</f>
        <v>R$ 0-100</v>
      </c>
      <c r="AM2126" s="34">
        <v>0</v>
      </c>
      <c r="AN2126" s="34">
        <v>0</v>
      </c>
      <c r="AO2126" s="34">
        <v>0</v>
      </c>
      <c r="AP2126" s="34">
        <v>0</v>
      </c>
      <c r="AQ2126" s="34">
        <v>0</v>
      </c>
      <c r="AR2126" s="34">
        <v>0</v>
      </c>
      <c r="AS2126" s="34">
        <v>0</v>
      </c>
      <c r="AT2126" s="34">
        <v>3</v>
      </c>
      <c r="AU2126" s="34">
        <v>11</v>
      </c>
      <c r="AV2126" s="52">
        <v>24</v>
      </c>
      <c r="AW2126" s="57">
        <v>0</v>
      </c>
      <c r="AX2126" s="58" t="str">
        <f>IF(Tabela3[[#This Row],[Response]]=1, "Aceitou", "Não aceitou")</f>
        <v>Não aceitou</v>
      </c>
      <c r="AY2126" s="55" t="str">
        <f>Tabela3[[#This Row],[Faixa Recência]] &amp; " | " &amp; Tabela3[[#This Row],[Faixa Gasto]] &amp; " | " &amp; Tabela3[[#This Row],[Faixa ticket médio]]</f>
        <v>0-15 dias | R$ 0-100 | R$ 1–25</v>
      </c>
      <c r="AZ212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6" s="36"/>
    </row>
    <row r="2127" spans="1:54" x14ac:dyDescent="0.25">
      <c r="A2127" s="61">
        <v>2126</v>
      </c>
      <c r="B2127" s="37">
        <v>58482</v>
      </c>
      <c r="C2127" s="34">
        <v>0</v>
      </c>
      <c r="D2127" s="34">
        <v>1</v>
      </c>
      <c r="E2127" s="34">
        <v>59</v>
      </c>
      <c r="F2127" s="58" t="str">
        <f>IF('Base tratada'!$E2127&lt;=15,"0-15 dias",
IF('Base tratada'!$E2127&lt;=30, "16-30 dias",
IF('Base tratada'!$E2127&lt;=45, "31-45 dias",
IF('Base tratada'!$E2127&lt;=60, "46-60 dias",
IF('Base tratada'!$E2127&lt;=75, "61-75 dias", "76-99 dias")))))</f>
        <v>46-60 dias</v>
      </c>
      <c r="G2127" s="38">
        <v>65</v>
      </c>
      <c r="H2127" s="60" t="str">
        <f>IF('Base tratada'!$G2127&lt;=29,"24–29",
IF('Base tratada'!$G2127&lt;=39,"30–39",
IF('Base tratada'!$G2127&lt;=49,"40–49",
IF('Base tratada'!$G2127&lt;=59,"50–59",
IF('Base tratada'!$G2127&lt;=69,"60–69",
"70–80")))))</f>
        <v>60–69</v>
      </c>
      <c r="I2127" s="34">
        <v>2268</v>
      </c>
      <c r="J2127" s="58" t="str">
        <f>IF('Base tratada'!$K2127=1,"Divorciado",
IF('Base tratada'!$L2127=1,"Casado",
IF('Base tratada'!$M2127=1, "Solteiro",
IF('Base tratada'!$N2127=1,"Juntos",
"Viúvo"))))</f>
        <v>Casado</v>
      </c>
      <c r="K2127" s="34">
        <v>0</v>
      </c>
      <c r="L2127" s="34">
        <v>1</v>
      </c>
      <c r="M2127" s="34">
        <v>0</v>
      </c>
      <c r="N2127" s="34">
        <v>0</v>
      </c>
      <c r="O2127" s="34">
        <v>0</v>
      </c>
      <c r="P2127" s="34">
        <v>0</v>
      </c>
      <c r="Q2127" s="34">
        <v>0</v>
      </c>
      <c r="R2127" s="34">
        <v>0</v>
      </c>
      <c r="S2127" s="34">
        <v>0</v>
      </c>
      <c r="T2127" s="34">
        <v>1</v>
      </c>
      <c r="U2127" s="35">
        <v>576</v>
      </c>
      <c r="V2127" s="35">
        <v>7</v>
      </c>
      <c r="W2127" s="35">
        <v>115</v>
      </c>
      <c r="X2127" s="35">
        <v>19</v>
      </c>
      <c r="Y2127" s="35">
        <v>7</v>
      </c>
      <c r="Z2127" s="35">
        <v>7</v>
      </c>
      <c r="AA2127" s="34">
        <v>2</v>
      </c>
      <c r="AB2127" s="34">
        <v>6</v>
      </c>
      <c r="AC2127" s="34">
        <v>7</v>
      </c>
      <c r="AD2127" s="34">
        <v>4</v>
      </c>
      <c r="AE2127" s="34">
        <v>9</v>
      </c>
      <c r="AF2127" s="58">
        <f>'Base tratada'!$AC2127+'Base tratada'!$AD2127+'Base tratada'!$AE2127</f>
        <v>20</v>
      </c>
      <c r="AG212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27" s="58" t="str">
        <f>IF('Base tratada'!$AC2127&gt;=MAX('Base tratada'!$AD2127,'Base tratada'!$AE2127),"Web",
IF('Base tratada'!$AD2127&gt;='Base tratada'!$AE2127,"Catalog",
"Store"))</f>
        <v>Store</v>
      </c>
      <c r="AI2127" s="59">
        <f>IF('Base tratada'!$AF2127=0,"0",'Base tratada'!$AK2127/'Base tratada'!$AF2127)</f>
        <v>36.200000000000003</v>
      </c>
      <c r="AJ2127" s="59" t="str">
        <f>IF('Base tratada'!$AI2127=0,"R$ 0",
IF('Base tratada'!$AI2127&lt;=25,"R$ 1–25",
IF('Base tratada'!$AI2127&lt;=50,"R$ 26–50",
"+R$ 50")))</f>
        <v>R$ 26–50</v>
      </c>
      <c r="AK2127" s="35">
        <v>724</v>
      </c>
      <c r="AL2127" s="58" t="str">
        <f>IF('Base tratada'!$AK2127&lt;=100,"R$ 0-100",
IF('Base tratada'!$AK2127&lt;=500,"R$ 101-500",
IF('Base tratada'!$AK2127&lt;=1000,"R$ 501-1000",
IF('Base tratada'!$AK2127&lt;=1500,"R$ 1001-1500",
"+R$ 1500"))))</f>
        <v>R$ 501-1000</v>
      </c>
      <c r="AM2127" s="34">
        <v>0</v>
      </c>
      <c r="AN2127" s="34">
        <v>0</v>
      </c>
      <c r="AO2127" s="34">
        <v>0</v>
      </c>
      <c r="AP2127" s="34">
        <v>1</v>
      </c>
      <c r="AQ2127" s="34">
        <v>0</v>
      </c>
      <c r="AR2127" s="34">
        <v>1</v>
      </c>
      <c r="AS2127" s="34">
        <v>0</v>
      </c>
      <c r="AT2127" s="34">
        <v>3</v>
      </c>
      <c r="AU2127" s="34">
        <v>11</v>
      </c>
      <c r="AV2127" s="52">
        <v>717</v>
      </c>
      <c r="AW2127" s="57">
        <v>0</v>
      </c>
      <c r="AX2127" s="58" t="str">
        <f>IF(Tabela3[[#This Row],[Response]]=1, "Aceitou", "Não aceitou")</f>
        <v>Não aceitou</v>
      </c>
      <c r="AY2127" s="55" t="str">
        <f>Tabela3[[#This Row],[Faixa Recência]] &amp; " | " &amp; Tabela3[[#This Row],[Faixa Gasto]] &amp; " | " &amp; Tabela3[[#This Row],[Faixa ticket médio]]</f>
        <v>46-60 dias | R$ 501-1000 | R$ 26–50</v>
      </c>
      <c r="AZ212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7" s="36"/>
    </row>
    <row r="2128" spans="1:54" x14ac:dyDescent="0.25">
      <c r="A2128" s="61">
        <v>2127</v>
      </c>
      <c r="B2128" s="37">
        <v>59686</v>
      </c>
      <c r="C2128" s="34">
        <v>0</v>
      </c>
      <c r="D2128" s="34">
        <v>1</v>
      </c>
      <c r="E2128" s="34">
        <v>78</v>
      </c>
      <c r="F2128" s="58" t="str">
        <f>IF('Base tratada'!$E2128&lt;=15,"0-15 dias",
IF('Base tratada'!$E2128&lt;=30, "16-30 dias",
IF('Base tratada'!$E2128&lt;=45, "31-45 dias",
IF('Base tratada'!$E2128&lt;=60, "46-60 dias",
IF('Base tratada'!$E2128&lt;=75, "61-75 dias", "76-99 dias")))))</f>
        <v>76-99 dias</v>
      </c>
      <c r="G2128" s="38">
        <v>55</v>
      </c>
      <c r="H2128" s="60" t="str">
        <f>IF('Base tratada'!$G2128&lt;=29,"24–29",
IF('Base tratada'!$G2128&lt;=39,"30–39",
IF('Base tratada'!$G2128&lt;=49,"40–49",
IF('Base tratada'!$G2128&lt;=59,"50–59",
IF('Base tratada'!$G2128&lt;=69,"60–69",
"70–80")))))</f>
        <v>50–59</v>
      </c>
      <c r="I2128" s="34">
        <v>2314</v>
      </c>
      <c r="J2128" s="58" t="str">
        <f>IF('Base tratada'!$K2128=1,"Divorciado",
IF('Base tratada'!$L2128=1,"Casado",
IF('Base tratada'!$M2128=1, "Solteiro",
IF('Base tratada'!$N2128=1,"Juntos",
"Viúvo"))))</f>
        <v>Solteiro</v>
      </c>
      <c r="K2128" s="34">
        <v>0</v>
      </c>
      <c r="L2128" s="34">
        <v>0</v>
      </c>
      <c r="M2128" s="34">
        <v>1</v>
      </c>
      <c r="N2128" s="34">
        <v>0</v>
      </c>
      <c r="O2128" s="34">
        <v>0</v>
      </c>
      <c r="P2128" s="34">
        <v>0</v>
      </c>
      <c r="Q2128" s="34">
        <v>0</v>
      </c>
      <c r="R2128" s="34">
        <v>1</v>
      </c>
      <c r="S2128" s="34">
        <v>0</v>
      </c>
      <c r="T2128" s="34">
        <v>0</v>
      </c>
      <c r="U2128" s="35">
        <v>89</v>
      </c>
      <c r="V2128" s="35">
        <v>15</v>
      </c>
      <c r="W2128" s="35">
        <v>89</v>
      </c>
      <c r="X2128" s="35">
        <v>34</v>
      </c>
      <c r="Y2128" s="35">
        <v>42</v>
      </c>
      <c r="Z2128" s="35">
        <v>5</v>
      </c>
      <c r="AA2128" s="34">
        <v>1</v>
      </c>
      <c r="AB2128" s="34">
        <v>4</v>
      </c>
      <c r="AC2128" s="34">
        <v>4</v>
      </c>
      <c r="AD2128" s="34">
        <v>1</v>
      </c>
      <c r="AE2128" s="34">
        <v>6</v>
      </c>
      <c r="AF2128" s="58">
        <f>'Base tratada'!$AC2128+'Base tratada'!$AD2128+'Base tratada'!$AE2128</f>
        <v>11</v>
      </c>
      <c r="AG212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28" s="58" t="str">
        <f>IF('Base tratada'!$AC2128&gt;=MAX('Base tratada'!$AD2128,'Base tratada'!$AE2128),"Web",
IF('Base tratada'!$AD2128&gt;='Base tratada'!$AE2128,"Catalog",
"Store"))</f>
        <v>Store</v>
      </c>
      <c r="AI2128" s="59">
        <f>IF('Base tratada'!$AF2128=0,"0",'Base tratada'!$AK2128/'Base tratada'!$AF2128)</f>
        <v>24.454545454545453</v>
      </c>
      <c r="AJ2128" s="59" t="str">
        <f>IF('Base tratada'!$AI2128=0,"R$ 0",
IF('Base tratada'!$AI2128&lt;=25,"R$ 1–25",
IF('Base tratada'!$AI2128&lt;=50,"R$ 26–50",
"+R$ 50")))</f>
        <v>R$ 1–25</v>
      </c>
      <c r="AK2128" s="35">
        <v>269</v>
      </c>
      <c r="AL2128" s="58" t="str">
        <f>IF('Base tratada'!$AK2128&lt;=100,"R$ 0-100",
IF('Base tratada'!$AK2128&lt;=500,"R$ 101-500",
IF('Base tratada'!$AK2128&lt;=1000,"R$ 501-1000",
IF('Base tratada'!$AK2128&lt;=1500,"R$ 1001-1500",
"+R$ 1500"))))</f>
        <v>R$ 101-500</v>
      </c>
      <c r="AM2128" s="34">
        <v>0</v>
      </c>
      <c r="AN2128" s="34">
        <v>0</v>
      </c>
      <c r="AO2128" s="34">
        <v>0</v>
      </c>
      <c r="AP2128" s="34">
        <v>0</v>
      </c>
      <c r="AQ2128" s="34">
        <v>0</v>
      </c>
      <c r="AR2128" s="34">
        <v>0</v>
      </c>
      <c r="AS2128" s="34">
        <v>0</v>
      </c>
      <c r="AT2128" s="34">
        <v>3</v>
      </c>
      <c r="AU2128" s="34">
        <v>11</v>
      </c>
      <c r="AV2128" s="52">
        <v>264</v>
      </c>
      <c r="AW2128" s="57">
        <v>0</v>
      </c>
      <c r="AX2128" s="58" t="str">
        <f>IF(Tabela3[[#This Row],[Response]]=1, "Aceitou", "Não aceitou")</f>
        <v>Não aceitou</v>
      </c>
      <c r="AY2128" s="55" t="str">
        <f>Tabela3[[#This Row],[Faixa Recência]] &amp; " | " &amp; Tabela3[[#This Row],[Faixa Gasto]] &amp; " | " &amp; Tabela3[[#This Row],[Faixa ticket médio]]</f>
        <v>76-99 dias | R$ 101-500 | R$ 1–25</v>
      </c>
      <c r="AZ212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8" s="36"/>
    </row>
    <row r="2129" spans="1:54" x14ac:dyDescent="0.25">
      <c r="A2129" s="61">
        <v>2128</v>
      </c>
      <c r="B2129" s="37">
        <v>60896</v>
      </c>
      <c r="C2129" s="34">
        <v>0</v>
      </c>
      <c r="D2129" s="34">
        <v>1</v>
      </c>
      <c r="E2129" s="34">
        <v>90</v>
      </c>
      <c r="F2129" s="58" t="str">
        <f>IF('Base tratada'!$E2129&lt;=15,"0-15 dias",
IF('Base tratada'!$E2129&lt;=30, "16-30 dias",
IF('Base tratada'!$E2129&lt;=45, "31-45 dias",
IF('Base tratada'!$E2129&lt;=60, "46-60 dias",
IF('Base tratada'!$E2129&lt;=75, "61-75 dias", "76-99 dias")))))</f>
        <v>76-99 dias</v>
      </c>
      <c r="G2129" s="38">
        <v>56</v>
      </c>
      <c r="H2129" s="60" t="str">
        <f>IF('Base tratada'!$G2129&lt;=29,"24–29",
IF('Base tratada'!$G2129&lt;=39,"30–39",
IF('Base tratada'!$G2129&lt;=49,"40–49",
IF('Base tratada'!$G2129&lt;=59,"50–59",
IF('Base tratada'!$G2129&lt;=69,"60–69",
"70–80")))))</f>
        <v>50–59</v>
      </c>
      <c r="I2129" s="34">
        <v>2785</v>
      </c>
      <c r="J2129" s="58" t="str">
        <f>IF('Base tratada'!$K2129=1,"Divorciado",
IF('Base tratada'!$L2129=1,"Casado",
IF('Base tratada'!$M2129=1, "Solteiro",
IF('Base tratada'!$N2129=1,"Juntos",
"Viúvo"))))</f>
        <v>Casado</v>
      </c>
      <c r="K2129" s="34">
        <v>0</v>
      </c>
      <c r="L2129" s="34">
        <v>1</v>
      </c>
      <c r="M2129" s="34">
        <v>0</v>
      </c>
      <c r="N2129" s="34">
        <v>0</v>
      </c>
      <c r="O2129" s="34">
        <v>0</v>
      </c>
      <c r="P2129" s="34">
        <v>0</v>
      </c>
      <c r="Q2129" s="34">
        <v>0</v>
      </c>
      <c r="R2129" s="34">
        <v>0</v>
      </c>
      <c r="S2129" s="34">
        <v>0</v>
      </c>
      <c r="T2129" s="34">
        <v>1</v>
      </c>
      <c r="U2129" s="35">
        <v>1013</v>
      </c>
      <c r="V2129" s="35">
        <v>30</v>
      </c>
      <c r="W2129" s="35">
        <v>399</v>
      </c>
      <c r="X2129" s="35">
        <v>60</v>
      </c>
      <c r="Y2129" s="35">
        <v>46</v>
      </c>
      <c r="Z2129" s="35">
        <v>153</v>
      </c>
      <c r="AA2129" s="34">
        <v>3</v>
      </c>
      <c r="AB2129" s="34">
        <v>6</v>
      </c>
      <c r="AC2129" s="34">
        <v>9</v>
      </c>
      <c r="AD2129" s="34">
        <v>10</v>
      </c>
      <c r="AE2129" s="34">
        <v>4</v>
      </c>
      <c r="AF2129" s="58">
        <f>'Base tratada'!$AC2129+'Base tratada'!$AD2129+'Base tratada'!$AE2129</f>
        <v>23</v>
      </c>
      <c r="AG212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29" s="58" t="str">
        <f>IF('Base tratada'!$AC2129&gt;=MAX('Base tratada'!$AD2129,'Base tratada'!$AE2129),"Web",
IF('Base tratada'!$AD2129&gt;='Base tratada'!$AE2129,"Catalog",
"Store"))</f>
        <v>Catalog</v>
      </c>
      <c r="AI2129" s="59">
        <f>IF('Base tratada'!$AF2129=0,"0",'Base tratada'!$AK2129/'Base tratada'!$AF2129)</f>
        <v>67.304347826086953</v>
      </c>
      <c r="AJ2129" s="59" t="str">
        <f>IF('Base tratada'!$AI2129=0,"R$ 0",
IF('Base tratada'!$AI2129&lt;=25,"R$ 1–25",
IF('Base tratada'!$AI2129&lt;=50,"R$ 26–50",
"+R$ 50")))</f>
        <v>+R$ 50</v>
      </c>
      <c r="AK2129" s="35">
        <v>1548</v>
      </c>
      <c r="AL2129" s="58" t="str">
        <f>IF('Base tratada'!$AK2129&lt;=100,"R$ 0-100",
IF('Base tratada'!$AK2129&lt;=500,"R$ 101-500",
IF('Base tratada'!$AK2129&lt;=1000,"R$ 501-1000",
IF('Base tratada'!$AK2129&lt;=1500,"R$ 1001-1500",
"+R$ 1500"))))</f>
        <v>+R$ 1500</v>
      </c>
      <c r="AM2129" s="34">
        <v>0</v>
      </c>
      <c r="AN2129" s="34">
        <v>0</v>
      </c>
      <c r="AO2129" s="34">
        <v>0</v>
      </c>
      <c r="AP2129" s="34">
        <v>0</v>
      </c>
      <c r="AQ2129" s="34">
        <v>0</v>
      </c>
      <c r="AR2129" s="34">
        <v>0</v>
      </c>
      <c r="AS2129" s="34">
        <v>0</v>
      </c>
      <c r="AT2129" s="34">
        <v>3</v>
      </c>
      <c r="AU2129" s="34">
        <v>11</v>
      </c>
      <c r="AV2129" s="52">
        <v>1395</v>
      </c>
      <c r="AW2129" s="57">
        <v>1</v>
      </c>
      <c r="AX2129" s="58" t="str">
        <f>IF(Tabela3[[#This Row],[Response]]=1, "Aceitou", "Não aceitou")</f>
        <v>Aceitou</v>
      </c>
      <c r="AY2129" s="55" t="str">
        <f>Tabela3[[#This Row],[Faixa Recência]] &amp; " | " &amp; Tabela3[[#This Row],[Faixa Gasto]] &amp; " | " &amp; Tabela3[[#This Row],[Faixa ticket médio]]</f>
        <v>76-99 dias | +R$ 1500 | +R$ 50</v>
      </c>
      <c r="AZ212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29" s="36"/>
    </row>
    <row r="2130" spans="1:54" x14ac:dyDescent="0.25">
      <c r="A2130" s="61">
        <v>2129</v>
      </c>
      <c r="B2130" s="37">
        <v>62994</v>
      </c>
      <c r="C2130" s="34">
        <v>1</v>
      </c>
      <c r="D2130" s="34">
        <v>0</v>
      </c>
      <c r="E2130" s="34">
        <v>74</v>
      </c>
      <c r="F2130" s="58" t="str">
        <f>IF('Base tratada'!$E2130&lt;=15,"0-15 dias",
IF('Base tratada'!$E2130&lt;=30, "16-30 dias",
IF('Base tratada'!$E2130&lt;=45, "31-45 dias",
IF('Base tratada'!$E2130&lt;=60, "46-60 dias",
IF('Base tratada'!$E2130&lt;=75, "61-75 dias", "76-99 dias")))))</f>
        <v>61-75 dias</v>
      </c>
      <c r="G2130" s="38">
        <v>40</v>
      </c>
      <c r="H2130" s="60" t="str">
        <f>IF('Base tratada'!$G2130&lt;=29,"24–29",
IF('Base tratada'!$G2130&lt;=39,"30–39",
IF('Base tratada'!$G2130&lt;=49,"40–49",
IF('Base tratada'!$G2130&lt;=59,"50–59",
IF('Base tratada'!$G2130&lt;=69,"60–69",
"70–80")))))</f>
        <v>40–49</v>
      </c>
      <c r="I2130" s="34">
        <v>2276</v>
      </c>
      <c r="J2130" s="58" t="str">
        <f>IF('Base tratada'!$K2130=1,"Divorciado",
IF('Base tratada'!$L2130=1,"Casado",
IF('Base tratada'!$M2130=1, "Solteiro",
IF('Base tratada'!$N2130=1,"Juntos",
"Viúvo"))))</f>
        <v>Juntos</v>
      </c>
      <c r="K2130" s="34">
        <v>0</v>
      </c>
      <c r="L2130" s="34">
        <v>0</v>
      </c>
      <c r="M2130" s="34">
        <v>0</v>
      </c>
      <c r="N2130" s="34">
        <v>1</v>
      </c>
      <c r="O2130" s="34">
        <v>0</v>
      </c>
      <c r="P2130" s="34">
        <v>0</v>
      </c>
      <c r="Q2130" s="34">
        <v>0</v>
      </c>
      <c r="R2130" s="34">
        <v>1</v>
      </c>
      <c r="S2130" s="34">
        <v>0</v>
      </c>
      <c r="T2130" s="34">
        <v>0</v>
      </c>
      <c r="U2130" s="35">
        <v>224</v>
      </c>
      <c r="V2130" s="35">
        <v>12</v>
      </c>
      <c r="W2130" s="35">
        <v>48</v>
      </c>
      <c r="X2130" s="35">
        <v>4</v>
      </c>
      <c r="Y2130" s="35">
        <v>12</v>
      </c>
      <c r="Z2130" s="35">
        <v>12</v>
      </c>
      <c r="AA2130" s="34">
        <v>1</v>
      </c>
      <c r="AB2130" s="34">
        <v>6</v>
      </c>
      <c r="AC2130" s="34">
        <v>6</v>
      </c>
      <c r="AD2130" s="34">
        <v>2</v>
      </c>
      <c r="AE2130" s="34">
        <v>4</v>
      </c>
      <c r="AF2130" s="58">
        <f>'Base tratada'!$AC2130+'Base tratada'!$AD2130+'Base tratada'!$AE2130</f>
        <v>12</v>
      </c>
      <c r="AG213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30" s="58" t="str">
        <f>IF('Base tratada'!$AC2130&gt;=MAX('Base tratada'!$AD2130,'Base tratada'!$AE2130),"Web",
IF('Base tratada'!$AD2130&gt;='Base tratada'!$AE2130,"Catalog",
"Store"))</f>
        <v>Web</v>
      </c>
      <c r="AI2130" s="59">
        <f>IF('Base tratada'!$AF2130=0,"0",'Base tratada'!$AK2130/'Base tratada'!$AF2130)</f>
        <v>25</v>
      </c>
      <c r="AJ2130" s="59" t="str">
        <f>IF('Base tratada'!$AI2130=0,"R$ 0",
IF('Base tratada'!$AI2130&lt;=25,"R$ 1–25",
IF('Base tratada'!$AI2130&lt;=50,"R$ 26–50",
"+R$ 50")))</f>
        <v>R$ 1–25</v>
      </c>
      <c r="AK2130" s="35">
        <v>300</v>
      </c>
      <c r="AL2130" s="58" t="str">
        <f>IF('Base tratada'!$AK2130&lt;=100,"R$ 0-100",
IF('Base tratada'!$AK2130&lt;=500,"R$ 101-500",
IF('Base tratada'!$AK2130&lt;=1000,"R$ 501-1000",
IF('Base tratada'!$AK2130&lt;=1500,"R$ 1001-1500",
"+R$ 1500"))))</f>
        <v>R$ 101-500</v>
      </c>
      <c r="AM2130" s="34">
        <v>0</v>
      </c>
      <c r="AN2130" s="34">
        <v>0</v>
      </c>
      <c r="AO2130" s="34">
        <v>0</v>
      </c>
      <c r="AP2130" s="34">
        <v>0</v>
      </c>
      <c r="AQ2130" s="34">
        <v>0</v>
      </c>
      <c r="AR2130" s="34">
        <v>0</v>
      </c>
      <c r="AS2130" s="34">
        <v>0</v>
      </c>
      <c r="AT2130" s="34">
        <v>3</v>
      </c>
      <c r="AU2130" s="34">
        <v>11</v>
      </c>
      <c r="AV2130" s="52">
        <v>288</v>
      </c>
      <c r="AW2130" s="57">
        <v>0</v>
      </c>
      <c r="AX2130" s="58" t="str">
        <f>IF(Tabela3[[#This Row],[Response]]=1, "Aceitou", "Não aceitou")</f>
        <v>Não aceitou</v>
      </c>
      <c r="AY2130" s="55" t="str">
        <f>Tabela3[[#This Row],[Faixa Recência]] &amp; " | " &amp; Tabela3[[#This Row],[Faixa Gasto]] &amp; " | " &amp; Tabela3[[#This Row],[Faixa ticket médio]]</f>
        <v>61-75 dias | R$ 101-500 | R$ 1–25</v>
      </c>
      <c r="AZ213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0" s="36"/>
    </row>
    <row r="2131" spans="1:54" x14ac:dyDescent="0.25">
      <c r="A2131" s="61">
        <v>2130</v>
      </c>
      <c r="B2131" s="37">
        <v>47320</v>
      </c>
      <c r="C2131" s="34">
        <v>0</v>
      </c>
      <c r="D2131" s="34">
        <v>1</v>
      </c>
      <c r="E2131" s="34">
        <v>10</v>
      </c>
      <c r="F2131" s="58" t="str">
        <f>IF('Base tratada'!$E2131&lt;=15,"0-15 dias",
IF('Base tratada'!$E2131&lt;=30, "16-30 dias",
IF('Base tratada'!$E2131&lt;=45, "31-45 dias",
IF('Base tratada'!$E2131&lt;=60, "46-60 dias",
IF('Base tratada'!$E2131&lt;=75, "61-75 dias", "76-99 dias")))))</f>
        <v>0-15 dias</v>
      </c>
      <c r="G2131" s="38">
        <v>63</v>
      </c>
      <c r="H2131" s="60" t="str">
        <f>IF('Base tratada'!$G2131&lt;=29,"24–29",
IF('Base tratada'!$G2131&lt;=39,"30–39",
IF('Base tratada'!$G2131&lt;=49,"40–49",
IF('Base tratada'!$G2131&lt;=59,"50–59",
IF('Base tratada'!$G2131&lt;=69,"60–69",
"70–80")))))</f>
        <v>60–69</v>
      </c>
      <c r="I2131" s="34">
        <v>2491</v>
      </c>
      <c r="J2131" s="58" t="str">
        <f>IF('Base tratada'!$K2131=1,"Divorciado",
IF('Base tratada'!$L2131=1,"Casado",
IF('Base tratada'!$M2131=1, "Solteiro",
IF('Base tratada'!$N2131=1,"Juntos",
"Viúvo"))))</f>
        <v>Juntos</v>
      </c>
      <c r="K2131" s="34">
        <v>0</v>
      </c>
      <c r="L2131" s="34">
        <v>0</v>
      </c>
      <c r="M2131" s="34">
        <v>0</v>
      </c>
      <c r="N2131" s="34">
        <v>1</v>
      </c>
      <c r="O2131" s="34">
        <v>0</v>
      </c>
      <c r="P2131" s="34">
        <v>0</v>
      </c>
      <c r="Q2131" s="34">
        <v>0</v>
      </c>
      <c r="R2131" s="34">
        <v>1</v>
      </c>
      <c r="S2131" s="34">
        <v>0</v>
      </c>
      <c r="T2131" s="34">
        <v>0</v>
      </c>
      <c r="U2131" s="35">
        <v>200</v>
      </c>
      <c r="V2131" s="35">
        <v>19</v>
      </c>
      <c r="W2131" s="35">
        <v>111</v>
      </c>
      <c r="X2131" s="35">
        <v>50</v>
      </c>
      <c r="Y2131" s="35">
        <v>15</v>
      </c>
      <c r="Z2131" s="35">
        <v>19</v>
      </c>
      <c r="AA2131" s="34">
        <v>6</v>
      </c>
      <c r="AB2131" s="34">
        <v>6</v>
      </c>
      <c r="AC2131" s="34">
        <v>5</v>
      </c>
      <c r="AD2131" s="34">
        <v>1</v>
      </c>
      <c r="AE2131" s="34">
        <v>8</v>
      </c>
      <c r="AF2131" s="58">
        <f>'Base tratada'!$AC2131+'Base tratada'!$AD2131+'Base tratada'!$AE2131</f>
        <v>14</v>
      </c>
      <c r="AG213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31" s="58" t="str">
        <f>IF('Base tratada'!$AC2131&gt;=MAX('Base tratada'!$AD2131,'Base tratada'!$AE2131),"Web",
IF('Base tratada'!$AD2131&gt;='Base tratada'!$AE2131,"Catalog",
"Store"))</f>
        <v>Store</v>
      </c>
      <c r="AI2131" s="59">
        <f>IF('Base tratada'!$AF2131=0,"0",'Base tratada'!$AK2131/'Base tratada'!$AF2131)</f>
        <v>28.214285714285715</v>
      </c>
      <c r="AJ2131" s="59" t="str">
        <f>IF('Base tratada'!$AI2131=0,"R$ 0",
IF('Base tratada'!$AI2131&lt;=25,"R$ 1–25",
IF('Base tratada'!$AI2131&lt;=50,"R$ 26–50",
"+R$ 50")))</f>
        <v>R$ 26–50</v>
      </c>
      <c r="AK2131" s="35">
        <v>395</v>
      </c>
      <c r="AL2131" s="58" t="str">
        <f>IF('Base tratada'!$AK2131&lt;=100,"R$ 0-100",
IF('Base tratada'!$AK2131&lt;=500,"R$ 101-500",
IF('Base tratada'!$AK2131&lt;=1000,"R$ 501-1000",
IF('Base tratada'!$AK2131&lt;=1500,"R$ 1001-1500",
"+R$ 1500"))))</f>
        <v>R$ 101-500</v>
      </c>
      <c r="AM2131" s="34">
        <v>0</v>
      </c>
      <c r="AN2131" s="34">
        <v>0</v>
      </c>
      <c r="AO2131" s="34">
        <v>0</v>
      </c>
      <c r="AP2131" s="34">
        <v>0</v>
      </c>
      <c r="AQ2131" s="34">
        <v>0</v>
      </c>
      <c r="AR2131" s="34">
        <v>0</v>
      </c>
      <c r="AS2131" s="34">
        <v>0</v>
      </c>
      <c r="AT2131" s="34">
        <v>3</v>
      </c>
      <c r="AU2131" s="34">
        <v>11</v>
      </c>
      <c r="AV2131" s="52">
        <v>376</v>
      </c>
      <c r="AW2131" s="57">
        <v>0</v>
      </c>
      <c r="AX2131" s="58" t="str">
        <f>IF(Tabela3[[#This Row],[Response]]=1, "Aceitou", "Não aceitou")</f>
        <v>Não aceitou</v>
      </c>
      <c r="AY2131" s="55" t="str">
        <f>Tabela3[[#This Row],[Faixa Recência]] &amp; " | " &amp; Tabela3[[#This Row],[Faixa Gasto]] &amp; " | " &amp; Tabela3[[#This Row],[Faixa ticket médio]]</f>
        <v>0-15 dias | R$ 101-500 | R$ 26–50</v>
      </c>
      <c r="AZ213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1" s="36"/>
    </row>
    <row r="2132" spans="1:54" x14ac:dyDescent="0.25">
      <c r="A2132" s="61">
        <v>2131</v>
      </c>
      <c r="B2132" s="37">
        <v>74859</v>
      </c>
      <c r="C2132" s="34">
        <v>0</v>
      </c>
      <c r="D2132" s="34">
        <v>0</v>
      </c>
      <c r="E2132" s="34">
        <v>63</v>
      </c>
      <c r="F2132" s="58" t="str">
        <f>IF('Base tratada'!$E2132&lt;=15,"0-15 dias",
IF('Base tratada'!$E2132&lt;=30, "16-30 dias",
IF('Base tratada'!$E2132&lt;=45, "31-45 dias",
IF('Base tratada'!$E2132&lt;=60, "46-60 dias",
IF('Base tratada'!$E2132&lt;=75, "61-75 dias", "76-99 dias")))))</f>
        <v>61-75 dias</v>
      </c>
      <c r="G2132" s="38">
        <v>71</v>
      </c>
      <c r="H2132" s="60" t="str">
        <f>IF('Base tratada'!$G2132&lt;=29,"24–29",
IF('Base tratada'!$G2132&lt;=39,"30–39",
IF('Base tratada'!$G2132&lt;=49,"40–49",
IF('Base tratada'!$G2132&lt;=59,"50–59",
IF('Base tratada'!$G2132&lt;=69,"60–69",
"70–80")))))</f>
        <v>70–80</v>
      </c>
      <c r="I2132" s="34">
        <v>2550</v>
      </c>
      <c r="J2132" s="58" t="str">
        <f>IF('Base tratada'!$K2132=1,"Divorciado",
IF('Base tratada'!$L2132=1,"Casado",
IF('Base tratada'!$M2132=1, "Solteiro",
IF('Base tratada'!$N2132=1,"Juntos",
"Viúvo"))))</f>
        <v>Viúvo</v>
      </c>
      <c r="K2132" s="34">
        <v>0</v>
      </c>
      <c r="L2132" s="34">
        <v>0</v>
      </c>
      <c r="M2132" s="34">
        <v>0</v>
      </c>
      <c r="N2132" s="34">
        <v>0</v>
      </c>
      <c r="O2132" s="34">
        <v>1</v>
      </c>
      <c r="P2132" s="34">
        <v>1</v>
      </c>
      <c r="Q2132" s="34">
        <v>0</v>
      </c>
      <c r="R2132" s="34">
        <v>0</v>
      </c>
      <c r="S2132" s="34">
        <v>0</v>
      </c>
      <c r="T2132" s="34">
        <v>0</v>
      </c>
      <c r="U2132" s="35">
        <v>570</v>
      </c>
      <c r="V2132" s="35">
        <v>73</v>
      </c>
      <c r="W2132" s="35">
        <v>614</v>
      </c>
      <c r="X2132" s="35">
        <v>133</v>
      </c>
      <c r="Y2132" s="35">
        <v>102</v>
      </c>
      <c r="Z2132" s="35">
        <v>73</v>
      </c>
      <c r="AA2132" s="34">
        <v>1</v>
      </c>
      <c r="AB2132" s="34">
        <v>3</v>
      </c>
      <c r="AC2132" s="34">
        <v>6</v>
      </c>
      <c r="AD2132" s="34">
        <v>5</v>
      </c>
      <c r="AE2132" s="34">
        <v>11</v>
      </c>
      <c r="AF2132" s="58">
        <f>'Base tratada'!$AC2132+'Base tratada'!$AD2132+'Base tratada'!$AE2132</f>
        <v>22</v>
      </c>
      <c r="AG213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32" s="58" t="str">
        <f>IF('Base tratada'!$AC2132&gt;=MAX('Base tratada'!$AD2132,'Base tratada'!$AE2132),"Web",
IF('Base tratada'!$AD2132&gt;='Base tratada'!$AE2132,"Catalog",
"Store"))</f>
        <v>Store</v>
      </c>
      <c r="AI2132" s="59">
        <f>IF('Base tratada'!$AF2132=0,"0",'Base tratada'!$AK2132/'Base tratada'!$AF2132)</f>
        <v>67.818181818181813</v>
      </c>
      <c r="AJ2132" s="59" t="str">
        <f>IF('Base tratada'!$AI2132=0,"R$ 0",
IF('Base tratada'!$AI2132&lt;=25,"R$ 1–25",
IF('Base tratada'!$AI2132&lt;=50,"R$ 26–50",
"+R$ 50")))</f>
        <v>+R$ 50</v>
      </c>
      <c r="AK2132" s="35">
        <v>1492</v>
      </c>
      <c r="AL2132" s="58" t="str">
        <f>IF('Base tratada'!$AK2132&lt;=100,"R$ 0-100",
IF('Base tratada'!$AK2132&lt;=500,"R$ 101-500",
IF('Base tratada'!$AK2132&lt;=1000,"R$ 501-1000",
IF('Base tratada'!$AK2132&lt;=1500,"R$ 1001-1500",
"+R$ 1500"))))</f>
        <v>R$ 1001-1500</v>
      </c>
      <c r="AM2132" s="34">
        <v>1</v>
      </c>
      <c r="AN2132" s="34">
        <v>0</v>
      </c>
      <c r="AO2132" s="34">
        <v>0</v>
      </c>
      <c r="AP2132" s="34">
        <v>0</v>
      </c>
      <c r="AQ2132" s="34">
        <v>0</v>
      </c>
      <c r="AR2132" s="34">
        <v>1</v>
      </c>
      <c r="AS2132" s="34">
        <v>0</v>
      </c>
      <c r="AT2132" s="34">
        <v>3</v>
      </c>
      <c r="AU2132" s="34">
        <v>11</v>
      </c>
      <c r="AV2132" s="52">
        <v>1419</v>
      </c>
      <c r="AW2132" s="57">
        <v>0</v>
      </c>
      <c r="AX2132" s="58" t="str">
        <f>IF(Tabela3[[#This Row],[Response]]=1, "Aceitou", "Não aceitou")</f>
        <v>Não aceitou</v>
      </c>
      <c r="AY2132" s="55" t="str">
        <f>Tabela3[[#This Row],[Faixa Recência]] &amp; " | " &amp; Tabela3[[#This Row],[Faixa Gasto]] &amp; " | " &amp; Tabela3[[#This Row],[Faixa ticket médio]]</f>
        <v>61-75 dias | R$ 1001-1500 | +R$ 50</v>
      </c>
      <c r="AZ213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2" s="36"/>
    </row>
    <row r="2133" spans="1:54" x14ac:dyDescent="0.25">
      <c r="A2133" s="61">
        <v>2132</v>
      </c>
      <c r="B2133" s="37">
        <v>15253</v>
      </c>
      <c r="C2133" s="34">
        <v>1</v>
      </c>
      <c r="D2133" s="34">
        <v>0</v>
      </c>
      <c r="E2133" s="34">
        <v>13</v>
      </c>
      <c r="F2133" s="58" t="str">
        <f>IF('Base tratada'!$E2133&lt;=15,"0-15 dias",
IF('Base tratada'!$E2133&lt;=30, "16-30 dias",
IF('Base tratada'!$E2133&lt;=45, "31-45 dias",
IF('Base tratada'!$E2133&lt;=60, "46-60 dias",
IF('Base tratada'!$E2133&lt;=75, "61-75 dias", "76-99 dias")))))</f>
        <v>0-15 dias</v>
      </c>
      <c r="G2133" s="38">
        <v>28</v>
      </c>
      <c r="H2133" s="60" t="str">
        <f>IF('Base tratada'!$G2133&lt;=29,"24–29",
IF('Base tratada'!$G2133&lt;=39,"30–39",
IF('Base tratada'!$G2133&lt;=49,"40–49",
IF('Base tratada'!$G2133&lt;=59,"50–59",
IF('Base tratada'!$G2133&lt;=69,"60–69",
"70–80")))))</f>
        <v>24–29</v>
      </c>
      <c r="I2133" s="34">
        <v>2403</v>
      </c>
      <c r="J2133" s="58" t="str">
        <f>IF('Base tratada'!$K2133=1,"Divorciado",
IF('Base tratada'!$L2133=1,"Casado",
IF('Base tratada'!$M2133=1, "Solteiro",
IF('Base tratada'!$N2133=1,"Juntos",
"Viúvo"))))</f>
        <v>Solteiro</v>
      </c>
      <c r="K2133" s="34">
        <v>0</v>
      </c>
      <c r="L2133" s="34">
        <v>0</v>
      </c>
      <c r="M2133" s="34">
        <v>1</v>
      </c>
      <c r="N2133" s="34">
        <v>0</v>
      </c>
      <c r="O2133" s="34">
        <v>0</v>
      </c>
      <c r="P2133" s="34">
        <v>0</v>
      </c>
      <c r="Q2133" s="34">
        <v>1</v>
      </c>
      <c r="R2133" s="34">
        <v>0</v>
      </c>
      <c r="S2133" s="34">
        <v>0</v>
      </c>
      <c r="T2133" s="34">
        <v>0</v>
      </c>
      <c r="U2133" s="35">
        <v>1</v>
      </c>
      <c r="V2133" s="35">
        <v>3</v>
      </c>
      <c r="W2133" s="35">
        <v>3</v>
      </c>
      <c r="X2133" s="35">
        <v>8</v>
      </c>
      <c r="Y2133" s="35">
        <v>1</v>
      </c>
      <c r="Z2133" s="35">
        <v>13</v>
      </c>
      <c r="AA2133" s="34">
        <v>2</v>
      </c>
      <c r="AB2133" s="34">
        <v>7</v>
      </c>
      <c r="AC2133" s="34">
        <v>1</v>
      </c>
      <c r="AD2133" s="34">
        <v>0</v>
      </c>
      <c r="AE2133" s="34">
        <v>3</v>
      </c>
      <c r="AF2133" s="58">
        <f>'Base tratada'!$AC2133+'Base tratada'!$AD2133+'Base tratada'!$AE2133</f>
        <v>4</v>
      </c>
      <c r="AG213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33" s="58" t="str">
        <f>IF('Base tratada'!$AC2133&gt;=MAX('Base tratada'!$AD2133,'Base tratada'!$AE2133),"Web",
IF('Base tratada'!$AD2133&gt;='Base tratada'!$AE2133,"Catalog",
"Store"))</f>
        <v>Store</v>
      </c>
      <c r="AI2133" s="59">
        <f>IF('Base tratada'!$AF2133=0,"0",'Base tratada'!$AK2133/'Base tratada'!$AF2133)</f>
        <v>4</v>
      </c>
      <c r="AJ2133" s="59" t="str">
        <f>IF('Base tratada'!$AI2133=0,"R$ 0",
IF('Base tratada'!$AI2133&lt;=25,"R$ 1–25",
IF('Base tratada'!$AI2133&lt;=50,"R$ 26–50",
"+R$ 50")))</f>
        <v>R$ 1–25</v>
      </c>
      <c r="AK2133" s="35">
        <v>16</v>
      </c>
      <c r="AL2133" s="58" t="str">
        <f>IF('Base tratada'!$AK2133&lt;=100,"R$ 0-100",
IF('Base tratada'!$AK2133&lt;=500,"R$ 101-500",
IF('Base tratada'!$AK2133&lt;=1000,"R$ 501-1000",
IF('Base tratada'!$AK2133&lt;=1500,"R$ 1001-1500",
"+R$ 1500"))))</f>
        <v>R$ 0-100</v>
      </c>
      <c r="AM2133" s="34">
        <v>0</v>
      </c>
      <c r="AN2133" s="34">
        <v>0</v>
      </c>
      <c r="AO2133" s="34">
        <v>0</v>
      </c>
      <c r="AP2133" s="34">
        <v>0</v>
      </c>
      <c r="AQ2133" s="34">
        <v>0</v>
      </c>
      <c r="AR2133" s="34">
        <v>0</v>
      </c>
      <c r="AS2133" s="34">
        <v>0</v>
      </c>
      <c r="AT2133" s="34">
        <v>3</v>
      </c>
      <c r="AU2133" s="34">
        <v>11</v>
      </c>
      <c r="AV2133" s="52">
        <v>3</v>
      </c>
      <c r="AW2133" s="57">
        <v>0</v>
      </c>
      <c r="AX2133" s="58" t="str">
        <f>IF(Tabela3[[#This Row],[Response]]=1, "Aceitou", "Não aceitou")</f>
        <v>Não aceitou</v>
      </c>
      <c r="AY2133" s="55" t="str">
        <f>Tabela3[[#This Row],[Faixa Recência]] &amp; " | " &amp; Tabela3[[#This Row],[Faixa Gasto]] &amp; " | " &amp; Tabela3[[#This Row],[Faixa ticket médio]]</f>
        <v>0-15 dias | R$ 0-100 | R$ 1–25</v>
      </c>
      <c r="AZ213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3" s="36"/>
    </row>
    <row r="2134" spans="1:54" x14ac:dyDescent="0.25">
      <c r="A2134" s="61">
        <v>2133</v>
      </c>
      <c r="B2134" s="37">
        <v>31560</v>
      </c>
      <c r="C2134" s="34">
        <v>1</v>
      </c>
      <c r="D2134" s="34">
        <v>0</v>
      </c>
      <c r="E2134" s="34">
        <v>98</v>
      </c>
      <c r="F2134" s="58" t="str">
        <f>IF('Base tratada'!$E2134&lt;=15,"0-15 dias",
IF('Base tratada'!$E2134&lt;=30, "16-30 dias",
IF('Base tratada'!$E2134&lt;=45, "31-45 dias",
IF('Base tratada'!$E2134&lt;=60, "46-60 dias",
IF('Base tratada'!$E2134&lt;=75, "61-75 dias", "76-99 dias")))))</f>
        <v>76-99 dias</v>
      </c>
      <c r="G2134" s="38">
        <v>46</v>
      </c>
      <c r="H2134" s="60" t="str">
        <f>IF('Base tratada'!$G2134&lt;=29,"24–29",
IF('Base tratada'!$G2134&lt;=39,"30–39",
IF('Base tratada'!$G2134&lt;=49,"40–49",
IF('Base tratada'!$G2134&lt;=59,"50–59",
IF('Base tratada'!$G2134&lt;=69,"60–69",
"70–80")))))</f>
        <v>40–49</v>
      </c>
      <c r="I2134" s="34">
        <v>2529</v>
      </c>
      <c r="J2134" s="58" t="str">
        <f>IF('Base tratada'!$K2134=1,"Divorciado",
IF('Base tratada'!$L2134=1,"Casado",
IF('Base tratada'!$M2134=1, "Solteiro",
IF('Base tratada'!$N2134=1,"Juntos",
"Viúvo"))))</f>
        <v>Solteiro</v>
      </c>
      <c r="K2134" s="34">
        <v>0</v>
      </c>
      <c r="L2134" s="34">
        <v>0</v>
      </c>
      <c r="M2134" s="34">
        <v>1</v>
      </c>
      <c r="N2134" s="34">
        <v>0</v>
      </c>
      <c r="O2134" s="34">
        <v>0</v>
      </c>
      <c r="P2134" s="34">
        <v>0</v>
      </c>
      <c r="Q2134" s="34">
        <v>0</v>
      </c>
      <c r="R2134" s="34">
        <v>0</v>
      </c>
      <c r="S2134" s="34">
        <v>0</v>
      </c>
      <c r="T2134" s="34">
        <v>1</v>
      </c>
      <c r="U2134" s="35">
        <v>62</v>
      </c>
      <c r="V2134" s="35">
        <v>1</v>
      </c>
      <c r="W2134" s="35">
        <v>20</v>
      </c>
      <c r="X2134" s="35">
        <v>4</v>
      </c>
      <c r="Y2134" s="35">
        <v>0</v>
      </c>
      <c r="Z2134" s="35">
        <v>7</v>
      </c>
      <c r="AA2134" s="34">
        <v>2</v>
      </c>
      <c r="AB2134" s="34">
        <v>8</v>
      </c>
      <c r="AC2134" s="34">
        <v>2</v>
      </c>
      <c r="AD2134" s="34">
        <v>1</v>
      </c>
      <c r="AE2134" s="34">
        <v>3</v>
      </c>
      <c r="AF2134" s="58">
        <f>'Base tratada'!$AC2134+'Base tratada'!$AD2134+'Base tratada'!$AE2134</f>
        <v>6</v>
      </c>
      <c r="AG213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34" s="58" t="str">
        <f>IF('Base tratada'!$AC2134&gt;=MAX('Base tratada'!$AD2134,'Base tratada'!$AE2134),"Web",
IF('Base tratada'!$AD2134&gt;='Base tratada'!$AE2134,"Catalog",
"Store"))</f>
        <v>Store</v>
      </c>
      <c r="AI2134" s="59">
        <f>IF('Base tratada'!$AF2134=0,"0",'Base tratada'!$AK2134/'Base tratada'!$AF2134)</f>
        <v>14.5</v>
      </c>
      <c r="AJ2134" s="59" t="str">
        <f>IF('Base tratada'!$AI2134=0,"R$ 0",
IF('Base tratada'!$AI2134&lt;=25,"R$ 1–25",
IF('Base tratada'!$AI2134&lt;=50,"R$ 26–50",
"+R$ 50")))</f>
        <v>R$ 1–25</v>
      </c>
      <c r="AK2134" s="35">
        <v>87</v>
      </c>
      <c r="AL2134" s="58" t="str">
        <f>IF('Base tratada'!$AK2134&lt;=100,"R$ 0-100",
IF('Base tratada'!$AK2134&lt;=500,"R$ 101-500",
IF('Base tratada'!$AK2134&lt;=1000,"R$ 501-1000",
IF('Base tratada'!$AK2134&lt;=1500,"R$ 1001-1500",
"+R$ 1500"))))</f>
        <v>R$ 0-100</v>
      </c>
      <c r="AM2134" s="34">
        <v>0</v>
      </c>
      <c r="AN2134" s="34">
        <v>0</v>
      </c>
      <c r="AO2134" s="34">
        <v>0</v>
      </c>
      <c r="AP2134" s="34">
        <v>0</v>
      </c>
      <c r="AQ2134" s="34">
        <v>0</v>
      </c>
      <c r="AR2134" s="34">
        <v>0</v>
      </c>
      <c r="AS2134" s="34">
        <v>0</v>
      </c>
      <c r="AT2134" s="34">
        <v>3</v>
      </c>
      <c r="AU2134" s="34">
        <v>11</v>
      </c>
      <c r="AV2134" s="52">
        <v>80</v>
      </c>
      <c r="AW2134" s="57">
        <v>0</v>
      </c>
      <c r="AX2134" s="58" t="str">
        <f>IF(Tabela3[[#This Row],[Response]]=1, "Aceitou", "Não aceitou")</f>
        <v>Não aceitou</v>
      </c>
      <c r="AY2134" s="55" t="str">
        <f>Tabela3[[#This Row],[Faixa Recência]] &amp; " | " &amp; Tabela3[[#This Row],[Faixa Gasto]] &amp; " | " &amp; Tabela3[[#This Row],[Faixa ticket médio]]</f>
        <v>76-99 dias | R$ 0-100 | R$ 1–25</v>
      </c>
      <c r="AZ213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4" s="36"/>
    </row>
    <row r="2135" spans="1:54" x14ac:dyDescent="0.25">
      <c r="A2135" s="61">
        <v>2134</v>
      </c>
      <c r="B2135" s="37">
        <v>72071</v>
      </c>
      <c r="C2135" s="34">
        <v>0</v>
      </c>
      <c r="D2135" s="34">
        <v>1</v>
      </c>
      <c r="E2135" s="34">
        <v>4</v>
      </c>
      <c r="F2135" s="58" t="str">
        <f>IF('Base tratada'!$E2135&lt;=15,"0-15 dias",
IF('Base tratada'!$E2135&lt;=30, "16-30 dias",
IF('Base tratada'!$E2135&lt;=45, "31-45 dias",
IF('Base tratada'!$E2135&lt;=60, "46-60 dias",
IF('Base tratada'!$E2135&lt;=75, "61-75 dias", "76-99 dias")))))</f>
        <v>0-15 dias</v>
      </c>
      <c r="G2135" s="38">
        <v>66</v>
      </c>
      <c r="H2135" s="60" t="str">
        <f>IF('Base tratada'!$G2135&lt;=29,"24–29",
IF('Base tratada'!$G2135&lt;=39,"30–39",
IF('Base tratada'!$G2135&lt;=49,"40–49",
IF('Base tratada'!$G2135&lt;=59,"50–59",
IF('Base tratada'!$G2135&lt;=69,"60–69",
"70–80")))))</f>
        <v>60–69</v>
      </c>
      <c r="I2135" s="34">
        <v>2659</v>
      </c>
      <c r="J2135" s="58" t="str">
        <f>IF('Base tratada'!$K2135=1,"Divorciado",
IF('Base tratada'!$L2135=1,"Casado",
IF('Base tratada'!$M2135=1, "Solteiro",
IF('Base tratada'!$N2135=1,"Juntos",
"Viúvo"))))</f>
        <v>Divorciado</v>
      </c>
      <c r="K2135" s="34">
        <v>1</v>
      </c>
      <c r="L2135" s="34">
        <v>0</v>
      </c>
      <c r="M2135" s="34">
        <v>0</v>
      </c>
      <c r="N2135" s="34">
        <v>0</v>
      </c>
      <c r="O2135" s="34">
        <v>0</v>
      </c>
      <c r="P2135" s="34">
        <v>0</v>
      </c>
      <c r="Q2135" s="34">
        <v>0</v>
      </c>
      <c r="R2135" s="34">
        <v>1</v>
      </c>
      <c r="S2135" s="34">
        <v>0</v>
      </c>
      <c r="T2135" s="34">
        <v>0</v>
      </c>
      <c r="U2135" s="35">
        <v>531</v>
      </c>
      <c r="V2135" s="35">
        <v>69</v>
      </c>
      <c r="W2135" s="35">
        <v>300</v>
      </c>
      <c r="X2135" s="35">
        <v>150</v>
      </c>
      <c r="Y2135" s="35">
        <v>138</v>
      </c>
      <c r="Z2135" s="35">
        <v>150</v>
      </c>
      <c r="AA2135" s="34">
        <v>3</v>
      </c>
      <c r="AB2135" s="34">
        <v>2</v>
      </c>
      <c r="AC2135" s="34">
        <v>5</v>
      </c>
      <c r="AD2135" s="34">
        <v>4</v>
      </c>
      <c r="AE2135" s="34">
        <v>8</v>
      </c>
      <c r="AF2135" s="58">
        <f>'Base tratada'!$AC2135+'Base tratada'!$AD2135+'Base tratada'!$AE2135</f>
        <v>17</v>
      </c>
      <c r="AG213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35" s="58" t="str">
        <f>IF('Base tratada'!$AC2135&gt;=MAX('Base tratada'!$AD2135,'Base tratada'!$AE2135),"Web",
IF('Base tratada'!$AD2135&gt;='Base tratada'!$AE2135,"Catalog",
"Store"))</f>
        <v>Store</v>
      </c>
      <c r="AI2135" s="59">
        <f>IF('Base tratada'!$AF2135=0,"0",'Base tratada'!$AK2135/'Base tratada'!$AF2135)</f>
        <v>69.882352941176464</v>
      </c>
      <c r="AJ2135" s="59" t="str">
        <f>IF('Base tratada'!$AI2135=0,"R$ 0",
IF('Base tratada'!$AI2135&lt;=25,"R$ 1–25",
IF('Base tratada'!$AI2135&lt;=50,"R$ 26–50",
"+R$ 50")))</f>
        <v>+R$ 50</v>
      </c>
      <c r="AK2135" s="35">
        <v>1188</v>
      </c>
      <c r="AL2135" s="58" t="str">
        <f>IF('Base tratada'!$AK2135&lt;=100,"R$ 0-100",
IF('Base tratada'!$AK2135&lt;=500,"R$ 101-500",
IF('Base tratada'!$AK2135&lt;=1000,"R$ 501-1000",
IF('Base tratada'!$AK2135&lt;=1500,"R$ 1001-1500",
"+R$ 1500"))))</f>
        <v>R$ 1001-1500</v>
      </c>
      <c r="AM2135" s="34">
        <v>0</v>
      </c>
      <c r="AN2135" s="34">
        <v>0</v>
      </c>
      <c r="AO2135" s="34">
        <v>0</v>
      </c>
      <c r="AP2135" s="34">
        <v>0</v>
      </c>
      <c r="AQ2135" s="34">
        <v>0</v>
      </c>
      <c r="AR2135" s="34">
        <v>0</v>
      </c>
      <c r="AS2135" s="34">
        <v>0</v>
      </c>
      <c r="AT2135" s="34">
        <v>3</v>
      </c>
      <c r="AU2135" s="34">
        <v>11</v>
      </c>
      <c r="AV2135" s="52">
        <v>1038</v>
      </c>
      <c r="AW2135" s="57">
        <v>0</v>
      </c>
      <c r="AX2135" s="58" t="str">
        <f>IF(Tabela3[[#This Row],[Response]]=1, "Aceitou", "Não aceitou")</f>
        <v>Não aceitou</v>
      </c>
      <c r="AY2135" s="55" t="str">
        <f>Tabela3[[#This Row],[Faixa Recência]] &amp; " | " &amp; Tabela3[[#This Row],[Faixa Gasto]] &amp; " | " &amp; Tabela3[[#This Row],[Faixa ticket médio]]</f>
        <v>0-15 dias | R$ 1001-1500 | +R$ 50</v>
      </c>
      <c r="AZ213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35" s="36"/>
    </row>
    <row r="2136" spans="1:54" x14ac:dyDescent="0.25">
      <c r="A2136" s="61">
        <v>2135</v>
      </c>
      <c r="B2136" s="37">
        <v>91172</v>
      </c>
      <c r="C2136" s="34">
        <v>0</v>
      </c>
      <c r="D2136" s="34">
        <v>0</v>
      </c>
      <c r="E2136" s="34">
        <v>94</v>
      </c>
      <c r="F2136" s="58" t="str">
        <f>IF('Base tratada'!$E2136&lt;=15,"0-15 dias",
IF('Base tratada'!$E2136&lt;=30, "16-30 dias",
IF('Base tratada'!$E2136&lt;=45, "31-45 dias",
IF('Base tratada'!$E2136&lt;=60, "46-60 dias",
IF('Base tratada'!$E2136&lt;=75, "61-75 dias", "76-99 dias")))))</f>
        <v>76-99 dias</v>
      </c>
      <c r="G2136" s="38">
        <v>30</v>
      </c>
      <c r="H2136" s="60" t="str">
        <f>IF('Base tratada'!$G2136&lt;=29,"24–29",
IF('Base tratada'!$G2136&lt;=39,"30–39",
IF('Base tratada'!$G2136&lt;=49,"40–49",
IF('Base tratada'!$G2136&lt;=59,"50–59",
IF('Base tratada'!$G2136&lt;=69,"60–69",
"70–80")))))</f>
        <v>30–39</v>
      </c>
      <c r="I2136" s="34">
        <v>2618</v>
      </c>
      <c r="J2136" s="58" t="str">
        <f>IF('Base tratada'!$K2136=1,"Divorciado",
IF('Base tratada'!$L2136=1,"Casado",
IF('Base tratada'!$M2136=1, "Solteiro",
IF('Base tratada'!$N2136=1,"Juntos",
"Viúvo"))))</f>
        <v>Solteiro</v>
      </c>
      <c r="K2136" s="34">
        <v>0</v>
      </c>
      <c r="L2136" s="34">
        <v>0</v>
      </c>
      <c r="M2136" s="34">
        <v>1</v>
      </c>
      <c r="N2136" s="34">
        <v>0</v>
      </c>
      <c r="O2136" s="34">
        <v>0</v>
      </c>
      <c r="P2136" s="34">
        <v>0</v>
      </c>
      <c r="Q2136" s="34">
        <v>0</v>
      </c>
      <c r="R2136" s="34">
        <v>0</v>
      </c>
      <c r="S2136" s="34">
        <v>1</v>
      </c>
      <c r="T2136" s="34">
        <v>0</v>
      </c>
      <c r="U2136" s="35">
        <v>162</v>
      </c>
      <c r="V2136" s="35">
        <v>28</v>
      </c>
      <c r="W2136" s="35">
        <v>818</v>
      </c>
      <c r="X2136" s="35">
        <v>0</v>
      </c>
      <c r="Y2136" s="35">
        <v>28</v>
      </c>
      <c r="Z2136" s="35">
        <v>56</v>
      </c>
      <c r="AA2136" s="34">
        <v>0</v>
      </c>
      <c r="AB2136" s="34">
        <v>3</v>
      </c>
      <c r="AC2136" s="34">
        <v>4</v>
      </c>
      <c r="AD2136" s="34">
        <v>3</v>
      </c>
      <c r="AE2136" s="34">
        <v>7</v>
      </c>
      <c r="AF2136" s="58">
        <f>'Base tratada'!$AC2136+'Base tratada'!$AD2136+'Base tratada'!$AE2136</f>
        <v>14</v>
      </c>
      <c r="AG213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36" s="58" t="str">
        <f>IF('Base tratada'!$AC2136&gt;=MAX('Base tratada'!$AD2136,'Base tratada'!$AE2136),"Web",
IF('Base tratada'!$AD2136&gt;='Base tratada'!$AE2136,"Catalog",
"Store"))</f>
        <v>Store</v>
      </c>
      <c r="AI2136" s="59">
        <f>IF('Base tratada'!$AF2136=0,"0",'Base tratada'!$AK2136/'Base tratada'!$AF2136)</f>
        <v>74</v>
      </c>
      <c r="AJ2136" s="59" t="str">
        <f>IF('Base tratada'!$AI2136=0,"R$ 0",
IF('Base tratada'!$AI2136&lt;=25,"R$ 1–25",
IF('Base tratada'!$AI2136&lt;=50,"R$ 26–50",
"+R$ 50")))</f>
        <v>+R$ 50</v>
      </c>
      <c r="AK2136" s="35">
        <v>1036</v>
      </c>
      <c r="AL2136" s="58" t="str">
        <f>IF('Base tratada'!$AK2136&lt;=100,"R$ 0-100",
IF('Base tratada'!$AK2136&lt;=500,"R$ 101-500",
IF('Base tratada'!$AK2136&lt;=1000,"R$ 501-1000",
IF('Base tratada'!$AK2136&lt;=1500,"R$ 1001-1500",
"+R$ 1500"))))</f>
        <v>R$ 1001-1500</v>
      </c>
      <c r="AM2136" s="34">
        <v>1</v>
      </c>
      <c r="AN2136" s="34">
        <v>1</v>
      </c>
      <c r="AO2136" s="34">
        <v>1</v>
      </c>
      <c r="AP2136" s="34">
        <v>0</v>
      </c>
      <c r="AQ2136" s="34">
        <v>1</v>
      </c>
      <c r="AR2136" s="34">
        <v>4</v>
      </c>
      <c r="AS2136" s="34">
        <v>0</v>
      </c>
      <c r="AT2136" s="34">
        <v>3</v>
      </c>
      <c r="AU2136" s="34">
        <v>11</v>
      </c>
      <c r="AV2136" s="52">
        <v>980</v>
      </c>
      <c r="AW2136" s="57">
        <v>1</v>
      </c>
      <c r="AX2136" s="58" t="str">
        <f>IF(Tabela3[[#This Row],[Response]]=1, "Aceitou", "Não aceitou")</f>
        <v>Aceitou</v>
      </c>
      <c r="AY2136" s="55" t="str">
        <f>Tabela3[[#This Row],[Faixa Recência]] &amp; " | " &amp; Tabela3[[#This Row],[Faixa Gasto]] &amp; " | " &amp; Tabela3[[#This Row],[Faixa ticket médio]]</f>
        <v>76-99 dias | R$ 1001-1500 | +R$ 50</v>
      </c>
      <c r="AZ213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6" s="36"/>
    </row>
    <row r="2137" spans="1:54" x14ac:dyDescent="0.25">
      <c r="A2137" s="61">
        <v>2136</v>
      </c>
      <c r="B2137" s="37">
        <v>90000</v>
      </c>
      <c r="C2137" s="34">
        <v>0</v>
      </c>
      <c r="D2137" s="34">
        <v>0</v>
      </c>
      <c r="E2137" s="34">
        <v>91</v>
      </c>
      <c r="F2137" s="58" t="str">
        <f>IF('Base tratada'!$E2137&lt;=15,"0-15 dias",
IF('Base tratada'!$E2137&lt;=30, "16-30 dias",
IF('Base tratada'!$E2137&lt;=45, "31-45 dias",
IF('Base tratada'!$E2137&lt;=60, "46-60 dias",
IF('Base tratada'!$E2137&lt;=75, "61-75 dias", "76-99 dias")))))</f>
        <v>76-99 dias</v>
      </c>
      <c r="G2137" s="38">
        <v>36</v>
      </c>
      <c r="H2137" s="60" t="str">
        <f>IF('Base tratada'!$G2137&lt;=29,"24–29",
IF('Base tratada'!$G2137&lt;=39,"30–39",
IF('Base tratada'!$G2137&lt;=49,"40–49",
IF('Base tratada'!$G2137&lt;=59,"50–59",
IF('Base tratada'!$G2137&lt;=69,"60–69",
"70–80")))))</f>
        <v>30–39</v>
      </c>
      <c r="I2137" s="34">
        <v>2347</v>
      </c>
      <c r="J2137" s="58" t="str">
        <f>IF('Base tratada'!$K2137=1,"Divorciado",
IF('Base tratada'!$L2137=1,"Casado",
IF('Base tratada'!$M2137=1, "Solteiro",
IF('Base tratada'!$N2137=1,"Juntos",
"Viúvo"))))</f>
        <v>Casado</v>
      </c>
      <c r="K2137" s="34">
        <v>0</v>
      </c>
      <c r="L2137" s="34">
        <v>1</v>
      </c>
      <c r="M2137" s="34">
        <v>0</v>
      </c>
      <c r="N2137" s="34">
        <v>0</v>
      </c>
      <c r="O2137" s="34">
        <v>0</v>
      </c>
      <c r="P2137" s="34">
        <v>0</v>
      </c>
      <c r="Q2137" s="34">
        <v>0</v>
      </c>
      <c r="R2137" s="34">
        <v>1</v>
      </c>
      <c r="S2137" s="34">
        <v>0</v>
      </c>
      <c r="T2137" s="34">
        <v>0</v>
      </c>
      <c r="U2137" s="35">
        <v>675</v>
      </c>
      <c r="V2137" s="35">
        <v>144</v>
      </c>
      <c r="W2137" s="35">
        <v>133</v>
      </c>
      <c r="X2137" s="35">
        <v>94</v>
      </c>
      <c r="Y2137" s="35">
        <v>192</v>
      </c>
      <c r="Z2137" s="35">
        <v>241</v>
      </c>
      <c r="AA2137" s="34">
        <v>1</v>
      </c>
      <c r="AB2137" s="34">
        <v>1</v>
      </c>
      <c r="AC2137" s="34">
        <v>4</v>
      </c>
      <c r="AD2137" s="34">
        <v>8</v>
      </c>
      <c r="AE2137" s="34">
        <v>5</v>
      </c>
      <c r="AF2137" s="58">
        <f>'Base tratada'!$AC2137+'Base tratada'!$AD2137+'Base tratada'!$AE2137</f>
        <v>17</v>
      </c>
      <c r="AG213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37" s="58" t="str">
        <f>IF('Base tratada'!$AC2137&gt;=MAX('Base tratada'!$AD2137,'Base tratada'!$AE2137),"Web",
IF('Base tratada'!$AD2137&gt;='Base tratada'!$AE2137,"Catalog",
"Store"))</f>
        <v>Catalog</v>
      </c>
      <c r="AI2137" s="59">
        <f>IF('Base tratada'!$AF2137=0,"0",'Base tratada'!$AK2137/'Base tratada'!$AF2137)</f>
        <v>72.82352941176471</v>
      </c>
      <c r="AJ2137" s="59" t="str">
        <f>IF('Base tratada'!$AI2137=0,"R$ 0",
IF('Base tratada'!$AI2137&lt;=25,"R$ 1–25",
IF('Base tratada'!$AI2137&lt;=50,"R$ 26–50",
"+R$ 50")))</f>
        <v>+R$ 50</v>
      </c>
      <c r="AK2137" s="35">
        <v>1238</v>
      </c>
      <c r="AL2137" s="58" t="str">
        <f>IF('Base tratada'!$AK2137&lt;=100,"R$ 0-100",
IF('Base tratada'!$AK2137&lt;=500,"R$ 101-500",
IF('Base tratada'!$AK2137&lt;=1000,"R$ 501-1000",
IF('Base tratada'!$AK2137&lt;=1500,"R$ 1001-1500",
"+R$ 1500"))))</f>
        <v>R$ 1001-1500</v>
      </c>
      <c r="AM2137" s="34">
        <v>1</v>
      </c>
      <c r="AN2137" s="34">
        <v>0</v>
      </c>
      <c r="AO2137" s="34">
        <v>1</v>
      </c>
      <c r="AP2137" s="34">
        <v>0</v>
      </c>
      <c r="AQ2137" s="34">
        <v>1</v>
      </c>
      <c r="AR2137" s="34">
        <v>3</v>
      </c>
      <c r="AS2137" s="34">
        <v>0</v>
      </c>
      <c r="AT2137" s="34">
        <v>3</v>
      </c>
      <c r="AU2137" s="34">
        <v>11</v>
      </c>
      <c r="AV2137" s="52">
        <v>997</v>
      </c>
      <c r="AW2137" s="57">
        <v>0</v>
      </c>
      <c r="AX2137" s="58" t="str">
        <f>IF(Tabela3[[#This Row],[Response]]=1, "Aceitou", "Não aceitou")</f>
        <v>Não aceitou</v>
      </c>
      <c r="AY2137" s="55" t="str">
        <f>Tabela3[[#This Row],[Faixa Recência]] &amp; " | " &amp; Tabela3[[#This Row],[Faixa Gasto]] &amp; " | " &amp; Tabela3[[#This Row],[Faixa ticket médio]]</f>
        <v>76-99 dias | R$ 1001-1500 | +R$ 50</v>
      </c>
      <c r="AZ213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7" s="36"/>
    </row>
    <row r="2138" spans="1:54" x14ac:dyDescent="0.25">
      <c r="A2138" s="61">
        <v>2137</v>
      </c>
      <c r="B2138" s="37">
        <v>41967</v>
      </c>
      <c r="C2138" s="34">
        <v>1</v>
      </c>
      <c r="D2138" s="34">
        <v>1</v>
      </c>
      <c r="E2138" s="34">
        <v>66</v>
      </c>
      <c r="F2138" s="58" t="str">
        <f>IF('Base tratada'!$E2138&lt;=15,"0-15 dias",
IF('Base tratada'!$E2138&lt;=30, "16-30 dias",
IF('Base tratada'!$E2138&lt;=45, "31-45 dias",
IF('Base tratada'!$E2138&lt;=60, "46-60 dias",
IF('Base tratada'!$E2138&lt;=75, "61-75 dias", "76-99 dias")))))</f>
        <v>61-75 dias</v>
      </c>
      <c r="G2138" s="38">
        <v>39</v>
      </c>
      <c r="H2138" s="60" t="str">
        <f>IF('Base tratada'!$G2138&lt;=29,"24–29",
IF('Base tratada'!$G2138&lt;=39,"30–39",
IF('Base tratada'!$G2138&lt;=49,"40–49",
IF('Base tratada'!$G2138&lt;=59,"50–59",
IF('Base tratada'!$G2138&lt;=69,"60–69",
"70–80")))))</f>
        <v>30–39</v>
      </c>
      <c r="I2138" s="34">
        <v>2377</v>
      </c>
      <c r="J2138" s="58" t="str">
        <f>IF('Base tratada'!$K2138=1,"Divorciado",
IF('Base tratada'!$L2138=1,"Casado",
IF('Base tratada'!$M2138=1, "Solteiro",
IF('Base tratada'!$N2138=1,"Juntos",
"Viúvo"))))</f>
        <v>Solteiro</v>
      </c>
      <c r="K2138" s="34">
        <v>0</v>
      </c>
      <c r="L2138" s="34">
        <v>0</v>
      </c>
      <c r="M2138" s="34">
        <v>1</v>
      </c>
      <c r="N2138" s="34">
        <v>0</v>
      </c>
      <c r="O2138" s="34">
        <v>0</v>
      </c>
      <c r="P2138" s="34">
        <v>0</v>
      </c>
      <c r="Q2138" s="34">
        <v>0</v>
      </c>
      <c r="R2138" s="34">
        <v>1</v>
      </c>
      <c r="S2138" s="34">
        <v>0</v>
      </c>
      <c r="T2138" s="34">
        <v>0</v>
      </c>
      <c r="U2138" s="35">
        <v>23</v>
      </c>
      <c r="V2138" s="35">
        <v>4</v>
      </c>
      <c r="W2138" s="35">
        <v>10</v>
      </c>
      <c r="X2138" s="35">
        <v>0</v>
      </c>
      <c r="Y2138" s="35">
        <v>2</v>
      </c>
      <c r="Z2138" s="35">
        <v>15</v>
      </c>
      <c r="AA2138" s="34">
        <v>1</v>
      </c>
      <c r="AB2138" s="34">
        <v>4</v>
      </c>
      <c r="AC2138" s="34">
        <v>1</v>
      </c>
      <c r="AD2138" s="34">
        <v>0</v>
      </c>
      <c r="AE2138" s="34">
        <v>3</v>
      </c>
      <c r="AF2138" s="58">
        <f>'Base tratada'!$AC2138+'Base tratada'!$AD2138+'Base tratada'!$AE2138</f>
        <v>4</v>
      </c>
      <c r="AG213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38" s="58" t="str">
        <f>IF('Base tratada'!$AC2138&gt;=MAX('Base tratada'!$AD2138,'Base tratada'!$AE2138),"Web",
IF('Base tratada'!$AD2138&gt;='Base tratada'!$AE2138,"Catalog",
"Store"))</f>
        <v>Store</v>
      </c>
      <c r="AI2138" s="59">
        <f>IF('Base tratada'!$AF2138=0,"0",'Base tratada'!$AK2138/'Base tratada'!$AF2138)</f>
        <v>9.75</v>
      </c>
      <c r="AJ2138" s="59" t="str">
        <f>IF('Base tratada'!$AI2138=0,"R$ 0",
IF('Base tratada'!$AI2138&lt;=25,"R$ 1–25",
IF('Base tratada'!$AI2138&lt;=50,"R$ 26–50",
"+R$ 50")))</f>
        <v>R$ 1–25</v>
      </c>
      <c r="AK2138" s="35">
        <v>39</v>
      </c>
      <c r="AL2138" s="58" t="str">
        <f>IF('Base tratada'!$AK2138&lt;=100,"R$ 0-100",
IF('Base tratada'!$AK2138&lt;=500,"R$ 101-500",
IF('Base tratada'!$AK2138&lt;=1000,"R$ 501-1000",
IF('Base tratada'!$AK2138&lt;=1500,"R$ 1001-1500",
"+R$ 1500"))))</f>
        <v>R$ 0-100</v>
      </c>
      <c r="AM2138" s="34">
        <v>0</v>
      </c>
      <c r="AN2138" s="34">
        <v>0</v>
      </c>
      <c r="AO2138" s="34">
        <v>0</v>
      </c>
      <c r="AP2138" s="34">
        <v>0</v>
      </c>
      <c r="AQ2138" s="34">
        <v>0</v>
      </c>
      <c r="AR2138" s="34">
        <v>0</v>
      </c>
      <c r="AS2138" s="34">
        <v>0</v>
      </c>
      <c r="AT2138" s="34">
        <v>3</v>
      </c>
      <c r="AU2138" s="34">
        <v>11</v>
      </c>
      <c r="AV2138" s="52">
        <v>24</v>
      </c>
      <c r="AW2138" s="57">
        <v>0</v>
      </c>
      <c r="AX2138" s="58" t="str">
        <f>IF(Tabela3[[#This Row],[Response]]=1, "Aceitou", "Não aceitou")</f>
        <v>Não aceitou</v>
      </c>
      <c r="AY2138" s="55" t="str">
        <f>Tabela3[[#This Row],[Faixa Recência]] &amp; " | " &amp; Tabela3[[#This Row],[Faixa Gasto]] &amp; " | " &amp; Tabela3[[#This Row],[Faixa ticket médio]]</f>
        <v>61-75 dias | R$ 0-100 | R$ 1–25</v>
      </c>
      <c r="AZ213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8" s="36"/>
    </row>
    <row r="2139" spans="1:54" x14ac:dyDescent="0.25">
      <c r="A2139" s="61">
        <v>2138</v>
      </c>
      <c r="B2139" s="37">
        <v>69263</v>
      </c>
      <c r="C2139" s="34">
        <v>0</v>
      </c>
      <c r="D2139" s="34">
        <v>1</v>
      </c>
      <c r="E2139" s="34">
        <v>14</v>
      </c>
      <c r="F2139" s="58" t="str">
        <f>IF('Base tratada'!$E2139&lt;=15,"0-15 dias",
IF('Base tratada'!$E2139&lt;=30, "16-30 dias",
IF('Base tratada'!$E2139&lt;=45, "31-45 dias",
IF('Base tratada'!$E2139&lt;=60, "46-60 dias",
IF('Base tratada'!$E2139&lt;=75, "61-75 dias", "76-99 dias")))))</f>
        <v>0-15 dias</v>
      </c>
      <c r="G2139" s="38">
        <v>55</v>
      </c>
      <c r="H2139" s="60" t="str">
        <f>IF('Base tratada'!$G2139&lt;=29,"24–29",
IF('Base tratada'!$G2139&lt;=39,"30–39",
IF('Base tratada'!$G2139&lt;=49,"40–49",
IF('Base tratada'!$G2139&lt;=59,"50–59",
IF('Base tratada'!$G2139&lt;=69,"60–69",
"70–80")))))</f>
        <v>50–59</v>
      </c>
      <c r="I2139" s="34">
        <v>2275</v>
      </c>
      <c r="J2139" s="58" t="str">
        <f>IF('Base tratada'!$K2139=1,"Divorciado",
IF('Base tratada'!$L2139=1,"Casado",
IF('Base tratada'!$M2139=1, "Solteiro",
IF('Base tratada'!$N2139=1,"Juntos",
"Viúvo"))))</f>
        <v>Solteiro</v>
      </c>
      <c r="K2139" s="34">
        <v>0</v>
      </c>
      <c r="L2139" s="34">
        <v>0</v>
      </c>
      <c r="M2139" s="34">
        <v>1</v>
      </c>
      <c r="N2139" s="34">
        <v>0</v>
      </c>
      <c r="O2139" s="34">
        <v>0</v>
      </c>
      <c r="P2139" s="34">
        <v>0</v>
      </c>
      <c r="Q2139" s="34">
        <v>0</v>
      </c>
      <c r="R2139" s="34">
        <v>1</v>
      </c>
      <c r="S2139" s="34">
        <v>0</v>
      </c>
      <c r="T2139" s="34">
        <v>0</v>
      </c>
      <c r="U2139" s="35">
        <v>492</v>
      </c>
      <c r="V2139" s="35">
        <v>5</v>
      </c>
      <c r="W2139" s="35">
        <v>32</v>
      </c>
      <c r="X2139" s="35">
        <v>13</v>
      </c>
      <c r="Y2139" s="35">
        <v>5</v>
      </c>
      <c r="Z2139" s="35">
        <v>21</v>
      </c>
      <c r="AA2139" s="34">
        <v>1</v>
      </c>
      <c r="AB2139" s="34">
        <v>6</v>
      </c>
      <c r="AC2139" s="34">
        <v>9</v>
      </c>
      <c r="AD2139" s="34">
        <v>1</v>
      </c>
      <c r="AE2139" s="34">
        <v>7</v>
      </c>
      <c r="AF2139" s="58">
        <f>'Base tratada'!$AC2139+'Base tratada'!$AD2139+'Base tratada'!$AE2139</f>
        <v>17</v>
      </c>
      <c r="AG213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39" s="58" t="str">
        <f>IF('Base tratada'!$AC2139&gt;=MAX('Base tratada'!$AD2139,'Base tratada'!$AE2139),"Web",
IF('Base tratada'!$AD2139&gt;='Base tratada'!$AE2139,"Catalog",
"Store"))</f>
        <v>Web</v>
      </c>
      <c r="AI2139" s="59">
        <f>IF('Base tratada'!$AF2139=0,"0",'Base tratada'!$AK2139/'Base tratada'!$AF2139)</f>
        <v>32.176470588235297</v>
      </c>
      <c r="AJ2139" s="59" t="str">
        <f>IF('Base tratada'!$AI2139=0,"R$ 0",
IF('Base tratada'!$AI2139&lt;=25,"R$ 1–25",
IF('Base tratada'!$AI2139&lt;=50,"R$ 26–50",
"+R$ 50")))</f>
        <v>R$ 26–50</v>
      </c>
      <c r="AK2139" s="35">
        <v>547</v>
      </c>
      <c r="AL2139" s="58" t="str">
        <f>IF('Base tratada'!$AK2139&lt;=100,"R$ 0-100",
IF('Base tratada'!$AK2139&lt;=500,"R$ 101-500",
IF('Base tratada'!$AK2139&lt;=1000,"R$ 501-1000",
IF('Base tratada'!$AK2139&lt;=1500,"R$ 1001-1500",
"+R$ 1500"))))</f>
        <v>R$ 501-1000</v>
      </c>
      <c r="AM2139" s="34">
        <v>0</v>
      </c>
      <c r="AN2139" s="34">
        <v>0</v>
      </c>
      <c r="AO2139" s="34">
        <v>0</v>
      </c>
      <c r="AP2139" s="34">
        <v>1</v>
      </c>
      <c r="AQ2139" s="34">
        <v>0</v>
      </c>
      <c r="AR2139" s="34">
        <v>1</v>
      </c>
      <c r="AS2139" s="34">
        <v>0</v>
      </c>
      <c r="AT2139" s="34">
        <v>3</v>
      </c>
      <c r="AU2139" s="34">
        <v>11</v>
      </c>
      <c r="AV2139" s="52">
        <v>526</v>
      </c>
      <c r="AW2139" s="57">
        <v>0</v>
      </c>
      <c r="AX2139" s="58" t="str">
        <f>IF(Tabela3[[#This Row],[Response]]=1, "Aceitou", "Não aceitou")</f>
        <v>Não aceitou</v>
      </c>
      <c r="AY2139" s="55" t="str">
        <f>Tabela3[[#This Row],[Faixa Recência]] &amp; " | " &amp; Tabela3[[#This Row],[Faixa Gasto]] &amp; " | " &amp; Tabela3[[#This Row],[Faixa ticket médio]]</f>
        <v>0-15 dias | R$ 501-1000 | R$ 26–50</v>
      </c>
      <c r="AZ213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39" s="36"/>
    </row>
    <row r="2140" spans="1:54" x14ac:dyDescent="0.25">
      <c r="A2140" s="61">
        <v>2139</v>
      </c>
      <c r="B2140" s="37">
        <v>65706</v>
      </c>
      <c r="C2140" s="34">
        <v>0</v>
      </c>
      <c r="D2140" s="34">
        <v>0</v>
      </c>
      <c r="E2140" s="34">
        <v>77</v>
      </c>
      <c r="F2140" s="58" t="str">
        <f>IF('Base tratada'!$E2140&lt;=15,"0-15 dias",
IF('Base tratada'!$E2140&lt;=30, "16-30 dias",
IF('Base tratada'!$E2140&lt;=45, "31-45 dias",
IF('Base tratada'!$E2140&lt;=60, "46-60 dias",
IF('Base tratada'!$E2140&lt;=75, "61-75 dias", "76-99 dias")))))</f>
        <v>76-99 dias</v>
      </c>
      <c r="G2140" s="38">
        <v>50</v>
      </c>
      <c r="H2140" s="60" t="str">
        <f>IF('Base tratada'!$G2140&lt;=29,"24–29",
IF('Base tratada'!$G2140&lt;=39,"30–39",
IF('Base tratada'!$G2140&lt;=49,"40–49",
IF('Base tratada'!$G2140&lt;=59,"50–59",
IF('Base tratada'!$G2140&lt;=69,"60–69",
"70–80")))))</f>
        <v>50–59</v>
      </c>
      <c r="I2140" s="34">
        <v>2525</v>
      </c>
      <c r="J2140" s="58" t="str">
        <f>IF('Base tratada'!$K2140=1,"Divorciado",
IF('Base tratada'!$L2140=1,"Casado",
IF('Base tratada'!$M2140=1, "Solteiro",
IF('Base tratada'!$N2140=1,"Juntos",
"Viúvo"))))</f>
        <v>Divorciado</v>
      </c>
      <c r="K2140" s="34">
        <v>1</v>
      </c>
      <c r="L2140" s="34">
        <v>0</v>
      </c>
      <c r="M2140" s="34">
        <v>0</v>
      </c>
      <c r="N2140" s="34">
        <v>0</v>
      </c>
      <c r="O2140" s="34">
        <v>0</v>
      </c>
      <c r="P2140" s="34">
        <v>1</v>
      </c>
      <c r="Q2140" s="34">
        <v>0</v>
      </c>
      <c r="R2140" s="34">
        <v>0</v>
      </c>
      <c r="S2140" s="34">
        <v>0</v>
      </c>
      <c r="T2140" s="34">
        <v>0</v>
      </c>
      <c r="U2140" s="35">
        <v>918</v>
      </c>
      <c r="V2140" s="35">
        <v>10</v>
      </c>
      <c r="W2140" s="35">
        <v>129</v>
      </c>
      <c r="X2140" s="35">
        <v>13</v>
      </c>
      <c r="Y2140" s="35">
        <v>0</v>
      </c>
      <c r="Z2140" s="35">
        <v>129</v>
      </c>
      <c r="AA2140" s="34">
        <v>1</v>
      </c>
      <c r="AB2140" s="34">
        <v>7</v>
      </c>
      <c r="AC2140" s="34">
        <v>11</v>
      </c>
      <c r="AD2140" s="34">
        <v>3</v>
      </c>
      <c r="AE2140" s="34">
        <v>12</v>
      </c>
      <c r="AF2140" s="58">
        <f>'Base tratada'!$AC2140+'Base tratada'!$AD2140+'Base tratada'!$AE2140</f>
        <v>26</v>
      </c>
      <c r="AG214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40" s="58" t="str">
        <f>IF('Base tratada'!$AC2140&gt;=MAX('Base tratada'!$AD2140,'Base tratada'!$AE2140),"Web",
IF('Base tratada'!$AD2140&gt;='Base tratada'!$AE2140,"Catalog",
"Store"))</f>
        <v>Store</v>
      </c>
      <c r="AI2140" s="59">
        <f>IF('Base tratada'!$AF2140=0,"0",'Base tratada'!$AK2140/'Base tratada'!$AF2140)</f>
        <v>41.153846153846153</v>
      </c>
      <c r="AJ2140" s="59" t="str">
        <f>IF('Base tratada'!$AI2140=0,"R$ 0",
IF('Base tratada'!$AI2140&lt;=25,"R$ 1–25",
IF('Base tratada'!$AI2140&lt;=50,"R$ 26–50",
"+R$ 50")))</f>
        <v>R$ 26–50</v>
      </c>
      <c r="AK2140" s="35">
        <v>1070</v>
      </c>
      <c r="AL2140" s="58" t="str">
        <f>IF('Base tratada'!$AK2140&lt;=100,"R$ 0-100",
IF('Base tratada'!$AK2140&lt;=500,"R$ 101-500",
IF('Base tratada'!$AK2140&lt;=1000,"R$ 501-1000",
IF('Base tratada'!$AK2140&lt;=1500,"R$ 1001-1500",
"+R$ 1500"))))</f>
        <v>R$ 1001-1500</v>
      </c>
      <c r="AM2140" s="34">
        <v>0</v>
      </c>
      <c r="AN2140" s="34">
        <v>1</v>
      </c>
      <c r="AO2140" s="34">
        <v>0</v>
      </c>
      <c r="AP2140" s="34">
        <v>1</v>
      </c>
      <c r="AQ2140" s="34">
        <v>1</v>
      </c>
      <c r="AR2140" s="34">
        <v>3</v>
      </c>
      <c r="AS2140" s="34">
        <v>0</v>
      </c>
      <c r="AT2140" s="34">
        <v>3</v>
      </c>
      <c r="AU2140" s="34">
        <v>11</v>
      </c>
      <c r="AV2140" s="52">
        <v>941</v>
      </c>
      <c r="AW2140" s="57">
        <v>1</v>
      </c>
      <c r="AX2140" s="58" t="str">
        <f>IF(Tabela3[[#This Row],[Response]]=1, "Aceitou", "Não aceitou")</f>
        <v>Aceitou</v>
      </c>
      <c r="AY2140" s="55" t="str">
        <f>Tabela3[[#This Row],[Faixa Recência]] &amp; " | " &amp; Tabela3[[#This Row],[Faixa Gasto]] &amp; " | " &amp; Tabela3[[#This Row],[Faixa ticket médio]]</f>
        <v>76-99 dias | R$ 1001-1500 | R$ 26–50</v>
      </c>
      <c r="AZ214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0" s="36"/>
    </row>
    <row r="2141" spans="1:54" x14ac:dyDescent="0.25">
      <c r="A2141" s="61">
        <v>2140</v>
      </c>
      <c r="B2141" s="37">
        <v>60934</v>
      </c>
      <c r="C2141" s="34">
        <v>0</v>
      </c>
      <c r="D2141" s="34">
        <v>1</v>
      </c>
      <c r="E2141" s="34">
        <v>41</v>
      </c>
      <c r="F2141" s="58" t="str">
        <f>IF('Base tratada'!$E2141&lt;=15,"0-15 dias",
IF('Base tratada'!$E2141&lt;=30, "16-30 dias",
IF('Base tratada'!$E2141&lt;=45, "31-45 dias",
IF('Base tratada'!$E2141&lt;=60, "46-60 dias",
IF('Base tratada'!$E2141&lt;=75, "61-75 dias", "76-99 dias")))))</f>
        <v>31-45 dias</v>
      </c>
      <c r="G2141" s="38">
        <v>45</v>
      </c>
      <c r="H2141" s="60" t="str">
        <f>IF('Base tratada'!$G2141&lt;=29,"24–29",
IF('Base tratada'!$G2141&lt;=39,"30–39",
IF('Base tratada'!$G2141&lt;=49,"40–49",
IF('Base tratada'!$G2141&lt;=59,"50–59",
IF('Base tratada'!$G2141&lt;=69,"60–69",
"70–80")))))</f>
        <v>40–49</v>
      </c>
      <c r="I2141" s="34">
        <v>2322</v>
      </c>
      <c r="J2141" s="58" t="str">
        <f>IF('Base tratada'!$K2141=1,"Divorciado",
IF('Base tratada'!$L2141=1,"Casado",
IF('Base tratada'!$M2141=1, "Solteiro",
IF('Base tratada'!$N2141=1,"Juntos",
"Viúvo"))))</f>
        <v>Juntos</v>
      </c>
      <c r="K2141" s="34">
        <v>0</v>
      </c>
      <c r="L2141" s="34">
        <v>0</v>
      </c>
      <c r="M2141" s="34">
        <v>0</v>
      </c>
      <c r="N2141" s="34">
        <v>1</v>
      </c>
      <c r="O2141" s="34">
        <v>0</v>
      </c>
      <c r="P2141" s="34">
        <v>0</v>
      </c>
      <c r="Q2141" s="34">
        <v>0</v>
      </c>
      <c r="R2141" s="34">
        <v>1</v>
      </c>
      <c r="S2141" s="34">
        <v>0</v>
      </c>
      <c r="T2141" s="34">
        <v>0</v>
      </c>
      <c r="U2141" s="35">
        <v>224</v>
      </c>
      <c r="V2141" s="35">
        <v>155</v>
      </c>
      <c r="W2141" s="35">
        <v>155</v>
      </c>
      <c r="X2141" s="35">
        <v>192</v>
      </c>
      <c r="Y2141" s="35">
        <v>93</v>
      </c>
      <c r="Z2141" s="35">
        <v>54</v>
      </c>
      <c r="AA2141" s="34">
        <v>2</v>
      </c>
      <c r="AB2141" s="34">
        <v>4</v>
      </c>
      <c r="AC2141" s="34">
        <v>6</v>
      </c>
      <c r="AD2141" s="34">
        <v>4</v>
      </c>
      <c r="AE2141" s="34">
        <v>11</v>
      </c>
      <c r="AF2141" s="58">
        <f>'Base tratada'!$AC2141+'Base tratada'!$AD2141+'Base tratada'!$AE2141</f>
        <v>21</v>
      </c>
      <c r="AG214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41" s="58" t="str">
        <f>IF('Base tratada'!$AC2141&gt;=MAX('Base tratada'!$AD2141,'Base tratada'!$AE2141),"Web",
IF('Base tratada'!$AD2141&gt;='Base tratada'!$AE2141,"Catalog",
"Store"))</f>
        <v>Store</v>
      </c>
      <c r="AI2141" s="59">
        <f>IF('Base tratada'!$AF2141=0,"0",'Base tratada'!$AK2141/'Base tratada'!$AF2141)</f>
        <v>39</v>
      </c>
      <c r="AJ2141" s="59" t="str">
        <f>IF('Base tratada'!$AI2141=0,"R$ 0",
IF('Base tratada'!$AI2141&lt;=25,"R$ 1–25",
IF('Base tratada'!$AI2141&lt;=50,"R$ 26–50",
"+R$ 50")))</f>
        <v>R$ 26–50</v>
      </c>
      <c r="AK2141" s="35">
        <v>819</v>
      </c>
      <c r="AL2141" s="58" t="str">
        <f>IF('Base tratada'!$AK2141&lt;=100,"R$ 0-100",
IF('Base tratada'!$AK2141&lt;=500,"R$ 101-500",
IF('Base tratada'!$AK2141&lt;=1000,"R$ 501-1000",
IF('Base tratada'!$AK2141&lt;=1500,"R$ 1001-1500",
"+R$ 1500"))))</f>
        <v>R$ 501-1000</v>
      </c>
      <c r="AM2141" s="34">
        <v>0</v>
      </c>
      <c r="AN2141" s="34">
        <v>0</v>
      </c>
      <c r="AO2141" s="34">
        <v>0</v>
      </c>
      <c r="AP2141" s="34">
        <v>0</v>
      </c>
      <c r="AQ2141" s="34">
        <v>0</v>
      </c>
      <c r="AR2141" s="34">
        <v>0</v>
      </c>
      <c r="AS2141" s="34">
        <v>0</v>
      </c>
      <c r="AT2141" s="34">
        <v>3</v>
      </c>
      <c r="AU2141" s="34">
        <v>11</v>
      </c>
      <c r="AV2141" s="52">
        <v>765</v>
      </c>
      <c r="AW2141" s="57">
        <v>0</v>
      </c>
      <c r="AX2141" s="58" t="str">
        <f>IF(Tabela3[[#This Row],[Response]]=1, "Aceitou", "Não aceitou")</f>
        <v>Não aceitou</v>
      </c>
      <c r="AY2141" s="55" t="str">
        <f>Tabela3[[#This Row],[Faixa Recência]] &amp; " | " &amp; Tabela3[[#This Row],[Faixa Gasto]] &amp; " | " &amp; Tabela3[[#This Row],[Faixa ticket médio]]</f>
        <v>31-45 dias | R$ 501-1000 | R$ 26–50</v>
      </c>
      <c r="AZ214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1" s="36"/>
    </row>
    <row r="2142" spans="1:54" x14ac:dyDescent="0.25">
      <c r="A2142" s="61">
        <v>2141</v>
      </c>
      <c r="B2142" s="37">
        <v>71965</v>
      </c>
      <c r="C2142" s="34">
        <v>0</v>
      </c>
      <c r="D2142" s="34">
        <v>1</v>
      </c>
      <c r="E2142" s="34">
        <v>21</v>
      </c>
      <c r="F2142" s="58" t="str">
        <f>IF('Base tratada'!$E2142&lt;=15,"0-15 dias",
IF('Base tratada'!$E2142&lt;=30, "16-30 dias",
IF('Base tratada'!$E2142&lt;=45, "31-45 dias",
IF('Base tratada'!$E2142&lt;=60, "46-60 dias",
IF('Base tratada'!$E2142&lt;=75, "61-75 dias", "76-99 dias")))))</f>
        <v>16-30 dias</v>
      </c>
      <c r="G2142" s="38">
        <v>69</v>
      </c>
      <c r="H2142" s="60" t="str">
        <f>IF('Base tratada'!$G2142&lt;=29,"24–29",
IF('Base tratada'!$G2142&lt;=39,"30–39",
IF('Base tratada'!$G2142&lt;=49,"40–49",
IF('Base tratada'!$G2142&lt;=59,"50–59",
IF('Base tratada'!$G2142&lt;=69,"60–69",
"70–80")))))</f>
        <v>60–69</v>
      </c>
      <c r="I2142" s="34">
        <v>2494</v>
      </c>
      <c r="J2142" s="58" t="str">
        <f>IF('Base tratada'!$K2142=1,"Divorciado",
IF('Base tratada'!$L2142=1,"Casado",
IF('Base tratada'!$M2142=1, "Solteiro",
IF('Base tratada'!$N2142=1,"Juntos",
"Viúvo"))))</f>
        <v>Casado</v>
      </c>
      <c r="K2142" s="34">
        <v>0</v>
      </c>
      <c r="L2142" s="34">
        <v>1</v>
      </c>
      <c r="M2142" s="34">
        <v>0</v>
      </c>
      <c r="N2142" s="34">
        <v>0</v>
      </c>
      <c r="O2142" s="34">
        <v>0</v>
      </c>
      <c r="P2142" s="34">
        <v>0</v>
      </c>
      <c r="Q2142" s="34">
        <v>0</v>
      </c>
      <c r="R2142" s="34">
        <v>1</v>
      </c>
      <c r="S2142" s="34">
        <v>0</v>
      </c>
      <c r="T2142" s="34">
        <v>0</v>
      </c>
      <c r="U2142" s="35">
        <v>572</v>
      </c>
      <c r="V2142" s="35">
        <v>19</v>
      </c>
      <c r="W2142" s="35">
        <v>286</v>
      </c>
      <c r="X2142" s="35">
        <v>50</v>
      </c>
      <c r="Y2142" s="35">
        <v>38</v>
      </c>
      <c r="Z2142" s="35">
        <v>248</v>
      </c>
      <c r="AA2142" s="34">
        <v>3</v>
      </c>
      <c r="AB2142" s="34">
        <v>3</v>
      </c>
      <c r="AC2142" s="34">
        <v>6</v>
      </c>
      <c r="AD2142" s="34">
        <v>3</v>
      </c>
      <c r="AE2142" s="34">
        <v>5</v>
      </c>
      <c r="AF2142" s="58">
        <f>'Base tratada'!$AC2142+'Base tratada'!$AD2142+'Base tratada'!$AE2142</f>
        <v>14</v>
      </c>
      <c r="AG214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42" s="58" t="str">
        <f>IF('Base tratada'!$AC2142&gt;=MAX('Base tratada'!$AD2142,'Base tratada'!$AE2142),"Web",
IF('Base tratada'!$AD2142&gt;='Base tratada'!$AE2142,"Catalog",
"Store"))</f>
        <v>Web</v>
      </c>
      <c r="AI2142" s="59">
        <f>IF('Base tratada'!$AF2142=0,"0",'Base tratada'!$AK2142/'Base tratada'!$AF2142)</f>
        <v>68.928571428571431</v>
      </c>
      <c r="AJ2142" s="59" t="str">
        <f>IF('Base tratada'!$AI2142=0,"R$ 0",
IF('Base tratada'!$AI2142&lt;=25,"R$ 1–25",
IF('Base tratada'!$AI2142&lt;=50,"R$ 26–50",
"+R$ 50")))</f>
        <v>+R$ 50</v>
      </c>
      <c r="AK2142" s="35">
        <v>965</v>
      </c>
      <c r="AL2142" s="58" t="str">
        <f>IF('Base tratada'!$AK2142&lt;=100,"R$ 0-100",
IF('Base tratada'!$AK2142&lt;=500,"R$ 101-500",
IF('Base tratada'!$AK2142&lt;=1000,"R$ 501-1000",
IF('Base tratada'!$AK2142&lt;=1500,"R$ 1001-1500",
"+R$ 1500"))))</f>
        <v>R$ 501-1000</v>
      </c>
      <c r="AM2142" s="34">
        <v>0</v>
      </c>
      <c r="AN2142" s="34">
        <v>0</v>
      </c>
      <c r="AO2142" s="34">
        <v>0</v>
      </c>
      <c r="AP2142" s="34">
        <v>0</v>
      </c>
      <c r="AQ2142" s="34">
        <v>0</v>
      </c>
      <c r="AR2142" s="34">
        <v>0</v>
      </c>
      <c r="AS2142" s="34">
        <v>0</v>
      </c>
      <c r="AT2142" s="34">
        <v>3</v>
      </c>
      <c r="AU2142" s="34">
        <v>11</v>
      </c>
      <c r="AV2142" s="52">
        <v>717</v>
      </c>
      <c r="AW2142" s="57">
        <v>0</v>
      </c>
      <c r="AX2142" s="58" t="str">
        <f>IF(Tabela3[[#This Row],[Response]]=1, "Aceitou", "Não aceitou")</f>
        <v>Não aceitou</v>
      </c>
      <c r="AY2142" s="55" t="str">
        <f>Tabela3[[#This Row],[Faixa Recência]] &amp; " | " &amp; Tabela3[[#This Row],[Faixa Gasto]] &amp; " | " &amp; Tabela3[[#This Row],[Faixa ticket médio]]</f>
        <v>16-30 dias | R$ 501-1000 | +R$ 50</v>
      </c>
      <c r="AZ214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2" s="36"/>
    </row>
    <row r="2143" spans="1:54" x14ac:dyDescent="0.25">
      <c r="A2143" s="61">
        <v>2142</v>
      </c>
      <c r="B2143" s="37">
        <v>65210</v>
      </c>
      <c r="C2143" s="34">
        <v>0</v>
      </c>
      <c r="D2143" s="34">
        <v>1</v>
      </c>
      <c r="E2143" s="34">
        <v>25</v>
      </c>
      <c r="F2143" s="58" t="str">
        <f>IF('Base tratada'!$E2143&lt;=15,"0-15 dias",
IF('Base tratada'!$E2143&lt;=30, "16-30 dias",
IF('Base tratada'!$E2143&lt;=45, "31-45 dias",
IF('Base tratada'!$E2143&lt;=60, "46-60 dias",
IF('Base tratada'!$E2143&lt;=75, "61-75 dias", "76-99 dias")))))</f>
        <v>16-30 dias</v>
      </c>
      <c r="G2143" s="38">
        <v>65</v>
      </c>
      <c r="H2143" s="60" t="str">
        <f>IF('Base tratada'!$G2143&lt;=29,"24–29",
IF('Base tratada'!$G2143&lt;=39,"30–39",
IF('Base tratada'!$G2143&lt;=49,"40–49",
IF('Base tratada'!$G2143&lt;=59,"50–59",
IF('Base tratada'!$G2143&lt;=69,"60–69",
"70–80")))))</f>
        <v>60–69</v>
      </c>
      <c r="I2143" s="34">
        <v>2270</v>
      </c>
      <c r="J2143" s="58" t="str">
        <f>IF('Base tratada'!$K2143=1,"Divorciado",
IF('Base tratada'!$L2143=1,"Casado",
IF('Base tratada'!$M2143=1, "Solteiro",
IF('Base tratada'!$N2143=1,"Juntos",
"Viúvo"))))</f>
        <v>Casado</v>
      </c>
      <c r="K2143" s="34">
        <v>0</v>
      </c>
      <c r="L2143" s="34">
        <v>1</v>
      </c>
      <c r="M2143" s="34">
        <v>0</v>
      </c>
      <c r="N2143" s="34">
        <v>0</v>
      </c>
      <c r="O2143" s="34">
        <v>0</v>
      </c>
      <c r="P2143" s="34">
        <v>0</v>
      </c>
      <c r="Q2143" s="34">
        <v>0</v>
      </c>
      <c r="R2143" s="34">
        <v>1</v>
      </c>
      <c r="S2143" s="34">
        <v>0</v>
      </c>
      <c r="T2143" s="34">
        <v>0</v>
      </c>
      <c r="U2143" s="35">
        <v>626</v>
      </c>
      <c r="V2143" s="35">
        <v>0</v>
      </c>
      <c r="W2143" s="35">
        <v>70</v>
      </c>
      <c r="X2143" s="35">
        <v>0</v>
      </c>
      <c r="Y2143" s="35">
        <v>7</v>
      </c>
      <c r="Z2143" s="35">
        <v>28</v>
      </c>
      <c r="AA2143" s="34">
        <v>2</v>
      </c>
      <c r="AB2143" s="34">
        <v>6</v>
      </c>
      <c r="AC2143" s="34">
        <v>9</v>
      </c>
      <c r="AD2143" s="34">
        <v>3</v>
      </c>
      <c r="AE2143" s="34">
        <v>8</v>
      </c>
      <c r="AF2143" s="58">
        <f>'Base tratada'!$AC2143+'Base tratada'!$AD2143+'Base tratada'!$AE2143</f>
        <v>20</v>
      </c>
      <c r="AG214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43" s="58" t="str">
        <f>IF('Base tratada'!$AC2143&gt;=MAX('Base tratada'!$AD2143,'Base tratada'!$AE2143),"Web",
IF('Base tratada'!$AD2143&gt;='Base tratada'!$AE2143,"Catalog",
"Store"))</f>
        <v>Web</v>
      </c>
      <c r="AI2143" s="59">
        <f>IF('Base tratada'!$AF2143=0,"0",'Base tratada'!$AK2143/'Base tratada'!$AF2143)</f>
        <v>35.15</v>
      </c>
      <c r="AJ2143" s="59" t="str">
        <f>IF('Base tratada'!$AI2143=0,"R$ 0",
IF('Base tratada'!$AI2143&lt;=25,"R$ 1–25",
IF('Base tratada'!$AI2143&lt;=50,"R$ 26–50",
"+R$ 50")))</f>
        <v>R$ 26–50</v>
      </c>
      <c r="AK2143" s="35">
        <v>703</v>
      </c>
      <c r="AL2143" s="58" t="str">
        <f>IF('Base tratada'!$AK2143&lt;=100,"R$ 0-100",
IF('Base tratada'!$AK2143&lt;=500,"R$ 101-500",
IF('Base tratada'!$AK2143&lt;=1000,"R$ 501-1000",
IF('Base tratada'!$AK2143&lt;=1500,"R$ 1001-1500",
"+R$ 1500"))))</f>
        <v>R$ 501-1000</v>
      </c>
      <c r="AM2143" s="34">
        <v>1</v>
      </c>
      <c r="AN2143" s="34">
        <v>0</v>
      </c>
      <c r="AO2143" s="34">
        <v>0</v>
      </c>
      <c r="AP2143" s="34">
        <v>1</v>
      </c>
      <c r="AQ2143" s="34">
        <v>0</v>
      </c>
      <c r="AR2143" s="34">
        <v>2</v>
      </c>
      <c r="AS2143" s="34">
        <v>0</v>
      </c>
      <c r="AT2143" s="34">
        <v>3</v>
      </c>
      <c r="AU2143" s="34">
        <v>11</v>
      </c>
      <c r="AV2143" s="52">
        <v>675</v>
      </c>
      <c r="AW2143" s="57">
        <v>0</v>
      </c>
      <c r="AX2143" s="58" t="str">
        <f>IF(Tabela3[[#This Row],[Response]]=1, "Aceitou", "Não aceitou")</f>
        <v>Não aceitou</v>
      </c>
      <c r="AY2143" s="55" t="str">
        <f>Tabela3[[#This Row],[Faixa Recência]] &amp; " | " &amp; Tabela3[[#This Row],[Faixa Gasto]] &amp; " | " &amp; Tabela3[[#This Row],[Faixa ticket médio]]</f>
        <v>16-30 dias | R$ 501-1000 | R$ 26–50</v>
      </c>
      <c r="AZ214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3" s="36"/>
    </row>
    <row r="2144" spans="1:54" x14ac:dyDescent="0.25">
      <c r="A2144" s="61">
        <v>2143</v>
      </c>
      <c r="B2144" s="37">
        <v>79174</v>
      </c>
      <c r="C2144" s="34">
        <v>0</v>
      </c>
      <c r="D2144" s="34">
        <v>0</v>
      </c>
      <c r="E2144" s="34">
        <v>2</v>
      </c>
      <c r="F2144" s="58" t="str">
        <f>IF('Base tratada'!$E2144&lt;=15,"0-15 dias",
IF('Base tratada'!$E2144&lt;=30, "16-30 dias",
IF('Base tratada'!$E2144&lt;=45, "31-45 dias",
IF('Base tratada'!$E2144&lt;=60, "46-60 dias",
IF('Base tratada'!$E2144&lt;=75, "61-75 dias", "76-99 dias")))))</f>
        <v>0-15 dias</v>
      </c>
      <c r="G2144" s="38">
        <v>45</v>
      </c>
      <c r="H2144" s="60" t="str">
        <f>IF('Base tratada'!$G2144&lt;=29,"24–29",
IF('Base tratada'!$G2144&lt;=39,"30–39",
IF('Base tratada'!$G2144&lt;=49,"40–49",
IF('Base tratada'!$G2144&lt;=59,"50–59",
IF('Base tratada'!$G2144&lt;=69,"60–69",
"70–80")))))</f>
        <v>40–49</v>
      </c>
      <c r="I2144" s="34">
        <v>2693</v>
      </c>
      <c r="J2144" s="58" t="str">
        <f>IF('Base tratada'!$K2144=1,"Divorciado",
IF('Base tratada'!$L2144=1,"Casado",
IF('Base tratada'!$M2144=1, "Solteiro",
IF('Base tratada'!$N2144=1,"Juntos",
"Viúvo"))))</f>
        <v>Casado</v>
      </c>
      <c r="K2144" s="34">
        <v>0</v>
      </c>
      <c r="L2144" s="34">
        <v>1</v>
      </c>
      <c r="M2144" s="34">
        <v>0</v>
      </c>
      <c r="N2144" s="34">
        <v>0</v>
      </c>
      <c r="O2144" s="34">
        <v>0</v>
      </c>
      <c r="P2144" s="34">
        <v>0</v>
      </c>
      <c r="Q2144" s="34">
        <v>0</v>
      </c>
      <c r="R2144" s="34">
        <v>0</v>
      </c>
      <c r="S2144" s="34">
        <v>0</v>
      </c>
      <c r="T2144" s="34">
        <v>1</v>
      </c>
      <c r="U2144" s="35">
        <v>1074</v>
      </c>
      <c r="V2144" s="35">
        <v>37</v>
      </c>
      <c r="W2144" s="35">
        <v>518</v>
      </c>
      <c r="X2144" s="35">
        <v>193</v>
      </c>
      <c r="Y2144" s="35">
        <v>92</v>
      </c>
      <c r="Z2144" s="35">
        <v>129</v>
      </c>
      <c r="AA2144" s="34">
        <v>1</v>
      </c>
      <c r="AB2144" s="34">
        <v>2</v>
      </c>
      <c r="AC2144" s="34">
        <v>5</v>
      </c>
      <c r="AD2144" s="34">
        <v>6</v>
      </c>
      <c r="AE2144" s="34">
        <v>7</v>
      </c>
      <c r="AF2144" s="58">
        <f>'Base tratada'!$AC2144+'Base tratada'!$AD2144+'Base tratada'!$AE2144</f>
        <v>18</v>
      </c>
      <c r="AG214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44" s="58" t="str">
        <f>IF('Base tratada'!$AC2144&gt;=MAX('Base tratada'!$AD2144,'Base tratada'!$AE2144),"Web",
IF('Base tratada'!$AD2144&gt;='Base tratada'!$AE2144,"Catalog",
"Store"))</f>
        <v>Store</v>
      </c>
      <c r="AI2144" s="59">
        <f>IF('Base tratada'!$AF2144=0,"0",'Base tratada'!$AK2144/'Base tratada'!$AF2144)</f>
        <v>106.33333333333333</v>
      </c>
      <c r="AJ2144" s="59" t="str">
        <f>IF('Base tratada'!$AI2144=0,"R$ 0",
IF('Base tratada'!$AI2144&lt;=25,"R$ 1–25",
IF('Base tratada'!$AI2144&lt;=50,"R$ 26–50",
"+R$ 50")))</f>
        <v>+R$ 50</v>
      </c>
      <c r="AK2144" s="35">
        <v>1914</v>
      </c>
      <c r="AL2144" s="58" t="str">
        <f>IF('Base tratada'!$AK2144&lt;=100,"R$ 0-100",
IF('Base tratada'!$AK2144&lt;=500,"R$ 101-500",
IF('Base tratada'!$AK2144&lt;=1000,"R$ 501-1000",
IF('Base tratada'!$AK2144&lt;=1500,"R$ 1001-1500",
"+R$ 1500"))))</f>
        <v>+R$ 1500</v>
      </c>
      <c r="AM2144" s="34">
        <v>1</v>
      </c>
      <c r="AN2144" s="34">
        <v>0</v>
      </c>
      <c r="AO2144" s="34">
        <v>0</v>
      </c>
      <c r="AP2144" s="34">
        <v>0</v>
      </c>
      <c r="AQ2144" s="34">
        <v>1</v>
      </c>
      <c r="AR2144" s="34">
        <v>2</v>
      </c>
      <c r="AS2144" s="34">
        <v>0</v>
      </c>
      <c r="AT2144" s="34">
        <v>3</v>
      </c>
      <c r="AU2144" s="34">
        <v>11</v>
      </c>
      <c r="AV2144" s="52">
        <v>1785</v>
      </c>
      <c r="AW2144" s="57">
        <v>1</v>
      </c>
      <c r="AX2144" s="58" t="str">
        <f>IF(Tabela3[[#This Row],[Response]]=1, "Aceitou", "Não aceitou")</f>
        <v>Aceitou</v>
      </c>
      <c r="AY2144" s="55" t="str">
        <f>Tabela3[[#This Row],[Faixa Recência]] &amp; " | " &amp; Tabela3[[#This Row],[Faixa Gasto]] &amp; " | " &amp; Tabela3[[#This Row],[Faixa ticket médio]]</f>
        <v>0-15 dias | +R$ 1500 | +R$ 50</v>
      </c>
      <c r="AZ214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44" s="36"/>
    </row>
    <row r="2145" spans="1:54" x14ac:dyDescent="0.25">
      <c r="A2145" s="61">
        <v>2144</v>
      </c>
      <c r="B2145" s="37">
        <v>81380</v>
      </c>
      <c r="C2145" s="34">
        <v>0</v>
      </c>
      <c r="D2145" s="34">
        <v>0</v>
      </c>
      <c r="E2145" s="34">
        <v>51</v>
      </c>
      <c r="F2145" s="58" t="str">
        <f>IF('Base tratada'!$E2145&lt;=15,"0-15 dias",
IF('Base tratada'!$E2145&lt;=30, "16-30 dias",
IF('Base tratada'!$E2145&lt;=45, "31-45 dias",
IF('Base tratada'!$E2145&lt;=60, "46-60 dias",
IF('Base tratada'!$E2145&lt;=75, "61-75 dias", "76-99 dias")))))</f>
        <v>46-60 dias</v>
      </c>
      <c r="G2145" s="38">
        <v>53</v>
      </c>
      <c r="H2145" s="60" t="str">
        <f>IF('Base tratada'!$G2145&lt;=29,"24–29",
IF('Base tratada'!$G2145&lt;=39,"30–39",
IF('Base tratada'!$G2145&lt;=49,"40–49",
IF('Base tratada'!$G2145&lt;=59,"50–59",
IF('Base tratada'!$G2145&lt;=69,"60–69",
"70–80")))))</f>
        <v>50–59</v>
      </c>
      <c r="I2145" s="34">
        <v>2713</v>
      </c>
      <c r="J2145" s="58" t="str">
        <f>IF('Base tratada'!$K2145=1,"Divorciado",
IF('Base tratada'!$L2145=1,"Casado",
IF('Base tratada'!$M2145=1, "Solteiro",
IF('Base tratada'!$N2145=1,"Juntos",
"Viúvo"))))</f>
        <v>Divorciado</v>
      </c>
      <c r="K2145" s="34">
        <v>1</v>
      </c>
      <c r="L2145" s="34">
        <v>0</v>
      </c>
      <c r="M2145" s="34">
        <v>0</v>
      </c>
      <c r="N2145" s="34">
        <v>0</v>
      </c>
      <c r="O2145" s="34">
        <v>0</v>
      </c>
      <c r="P2145" s="34">
        <v>0</v>
      </c>
      <c r="Q2145" s="34">
        <v>0</v>
      </c>
      <c r="R2145" s="34">
        <v>0</v>
      </c>
      <c r="S2145" s="34">
        <v>1</v>
      </c>
      <c r="T2145" s="34">
        <v>0</v>
      </c>
      <c r="U2145" s="35">
        <v>741</v>
      </c>
      <c r="V2145" s="35">
        <v>68</v>
      </c>
      <c r="W2145" s="35">
        <v>689</v>
      </c>
      <c r="X2145" s="35">
        <v>224</v>
      </c>
      <c r="Y2145" s="35">
        <v>68</v>
      </c>
      <c r="Z2145" s="35">
        <v>103</v>
      </c>
      <c r="AA2145" s="34">
        <v>1</v>
      </c>
      <c r="AB2145" s="34">
        <v>2</v>
      </c>
      <c r="AC2145" s="34">
        <v>4</v>
      </c>
      <c r="AD2145" s="34">
        <v>2</v>
      </c>
      <c r="AE2145" s="34">
        <v>10</v>
      </c>
      <c r="AF2145" s="58">
        <f>'Base tratada'!$AC2145+'Base tratada'!$AD2145+'Base tratada'!$AE2145</f>
        <v>16</v>
      </c>
      <c r="AG214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45" s="58" t="str">
        <f>IF('Base tratada'!$AC2145&gt;=MAX('Base tratada'!$AD2145,'Base tratada'!$AE2145),"Web",
IF('Base tratada'!$AD2145&gt;='Base tratada'!$AE2145,"Catalog",
"Store"))</f>
        <v>Store</v>
      </c>
      <c r="AI2145" s="59">
        <f>IF('Base tratada'!$AF2145=0,"0",'Base tratada'!$AK2145/'Base tratada'!$AF2145)</f>
        <v>111.875</v>
      </c>
      <c r="AJ2145" s="59" t="str">
        <f>IF('Base tratada'!$AI2145=0,"R$ 0",
IF('Base tratada'!$AI2145&lt;=25,"R$ 1–25",
IF('Base tratada'!$AI2145&lt;=50,"R$ 26–50",
"+R$ 50")))</f>
        <v>+R$ 50</v>
      </c>
      <c r="AK2145" s="35">
        <v>1790</v>
      </c>
      <c r="AL2145" s="58" t="str">
        <f>IF('Base tratada'!$AK2145&lt;=100,"R$ 0-100",
IF('Base tratada'!$AK2145&lt;=500,"R$ 101-500",
IF('Base tratada'!$AK2145&lt;=1000,"R$ 501-1000",
IF('Base tratada'!$AK2145&lt;=1500,"R$ 1001-1500",
"+R$ 1500"))))</f>
        <v>+R$ 1500</v>
      </c>
      <c r="AM2145" s="34">
        <v>0</v>
      </c>
      <c r="AN2145" s="34">
        <v>0</v>
      </c>
      <c r="AO2145" s="34">
        <v>0</v>
      </c>
      <c r="AP2145" s="34">
        <v>0</v>
      </c>
      <c r="AQ2145" s="34">
        <v>0</v>
      </c>
      <c r="AR2145" s="34">
        <v>0</v>
      </c>
      <c r="AS2145" s="34">
        <v>0</v>
      </c>
      <c r="AT2145" s="34">
        <v>3</v>
      </c>
      <c r="AU2145" s="34">
        <v>11</v>
      </c>
      <c r="AV2145" s="52">
        <v>1687</v>
      </c>
      <c r="AW2145" s="57">
        <v>0</v>
      </c>
      <c r="AX2145" s="58" t="str">
        <f>IF(Tabela3[[#This Row],[Response]]=1, "Aceitou", "Não aceitou")</f>
        <v>Não aceitou</v>
      </c>
      <c r="AY2145" s="55" t="str">
        <f>Tabela3[[#This Row],[Faixa Recência]] &amp; " | " &amp; Tabela3[[#This Row],[Faixa Gasto]] &amp; " | " &amp; Tabela3[[#This Row],[Faixa ticket médio]]</f>
        <v>46-60 dias | +R$ 1500 | +R$ 50</v>
      </c>
      <c r="AZ214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5" s="36"/>
    </row>
    <row r="2146" spans="1:54" x14ac:dyDescent="0.25">
      <c r="A2146" s="61">
        <v>2145</v>
      </c>
      <c r="B2146" s="37">
        <v>48432</v>
      </c>
      <c r="C2146" s="34">
        <v>0</v>
      </c>
      <c r="D2146" s="34">
        <v>1</v>
      </c>
      <c r="E2146" s="34">
        <v>3</v>
      </c>
      <c r="F2146" s="58" t="str">
        <f>IF('Base tratada'!$E2146&lt;=15,"0-15 dias",
IF('Base tratada'!$E2146&lt;=30, "16-30 dias",
IF('Base tratada'!$E2146&lt;=45, "31-45 dias",
IF('Base tratada'!$E2146&lt;=60, "46-60 dias",
IF('Base tratada'!$E2146&lt;=75, "61-75 dias", "76-99 dias")))))</f>
        <v>0-15 dias</v>
      </c>
      <c r="G2146" s="38">
        <v>47</v>
      </c>
      <c r="H2146" s="60" t="str">
        <f>IF('Base tratada'!$G2146&lt;=29,"24–29",
IF('Base tratada'!$G2146&lt;=39,"30–39",
IF('Base tratada'!$G2146&lt;=49,"40–49",
IF('Base tratada'!$G2146&lt;=59,"50–59",
IF('Base tratada'!$G2146&lt;=69,"60–69",
"70–80")))))</f>
        <v>40–49</v>
      </c>
      <c r="I2146" s="34">
        <v>2778</v>
      </c>
      <c r="J2146" s="58" t="str">
        <f>IF('Base tratada'!$K2146=1,"Divorciado",
IF('Base tratada'!$L2146=1,"Casado",
IF('Base tratada'!$M2146=1, "Solteiro",
IF('Base tratada'!$N2146=1,"Juntos",
"Viúvo"))))</f>
        <v>Solteiro</v>
      </c>
      <c r="K2146" s="34">
        <v>0</v>
      </c>
      <c r="L2146" s="34">
        <v>0</v>
      </c>
      <c r="M2146" s="34">
        <v>1</v>
      </c>
      <c r="N2146" s="34">
        <v>0</v>
      </c>
      <c r="O2146" s="34">
        <v>0</v>
      </c>
      <c r="P2146" s="34">
        <v>0</v>
      </c>
      <c r="Q2146" s="34">
        <v>0</v>
      </c>
      <c r="R2146" s="34">
        <v>0</v>
      </c>
      <c r="S2146" s="34">
        <v>0</v>
      </c>
      <c r="T2146" s="34">
        <v>1</v>
      </c>
      <c r="U2146" s="35">
        <v>322</v>
      </c>
      <c r="V2146" s="35">
        <v>3</v>
      </c>
      <c r="W2146" s="35">
        <v>50</v>
      </c>
      <c r="X2146" s="35">
        <v>4</v>
      </c>
      <c r="Y2146" s="35">
        <v>3</v>
      </c>
      <c r="Z2146" s="35">
        <v>42</v>
      </c>
      <c r="AA2146" s="34">
        <v>5</v>
      </c>
      <c r="AB2146" s="34">
        <v>8</v>
      </c>
      <c r="AC2146" s="34">
        <v>7</v>
      </c>
      <c r="AD2146" s="34">
        <v>1</v>
      </c>
      <c r="AE2146" s="34">
        <v>6</v>
      </c>
      <c r="AF2146" s="58">
        <f>'Base tratada'!$AC2146+'Base tratada'!$AD2146+'Base tratada'!$AE2146</f>
        <v>14</v>
      </c>
      <c r="AG214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46" s="58" t="str">
        <f>IF('Base tratada'!$AC2146&gt;=MAX('Base tratada'!$AD2146,'Base tratada'!$AE2146),"Web",
IF('Base tratada'!$AD2146&gt;='Base tratada'!$AE2146,"Catalog",
"Store"))</f>
        <v>Web</v>
      </c>
      <c r="AI2146" s="59">
        <f>IF('Base tratada'!$AF2146=0,"0",'Base tratada'!$AK2146/'Base tratada'!$AF2146)</f>
        <v>27.285714285714285</v>
      </c>
      <c r="AJ2146" s="59" t="str">
        <f>IF('Base tratada'!$AI2146=0,"R$ 0",
IF('Base tratada'!$AI2146&lt;=25,"R$ 1–25",
IF('Base tratada'!$AI2146&lt;=50,"R$ 26–50",
"+R$ 50")))</f>
        <v>R$ 26–50</v>
      </c>
      <c r="AK2146" s="35">
        <v>382</v>
      </c>
      <c r="AL2146" s="58" t="str">
        <f>IF('Base tratada'!$AK2146&lt;=100,"R$ 0-100",
IF('Base tratada'!$AK2146&lt;=500,"R$ 101-500",
IF('Base tratada'!$AK2146&lt;=1000,"R$ 501-1000",
IF('Base tratada'!$AK2146&lt;=1500,"R$ 1001-1500",
"+R$ 1500"))))</f>
        <v>R$ 101-500</v>
      </c>
      <c r="AM2146" s="34">
        <v>0</v>
      </c>
      <c r="AN2146" s="34">
        <v>0</v>
      </c>
      <c r="AO2146" s="34">
        <v>0</v>
      </c>
      <c r="AP2146" s="34">
        <v>0</v>
      </c>
      <c r="AQ2146" s="34">
        <v>0</v>
      </c>
      <c r="AR2146" s="34">
        <v>0</v>
      </c>
      <c r="AS2146" s="34">
        <v>0</v>
      </c>
      <c r="AT2146" s="34">
        <v>3</v>
      </c>
      <c r="AU2146" s="34">
        <v>11</v>
      </c>
      <c r="AV2146" s="52">
        <v>340</v>
      </c>
      <c r="AW2146" s="57">
        <v>0</v>
      </c>
      <c r="AX2146" s="58" t="str">
        <f>IF(Tabela3[[#This Row],[Response]]=1, "Aceitou", "Não aceitou")</f>
        <v>Não aceitou</v>
      </c>
      <c r="AY2146" s="55" t="str">
        <f>Tabela3[[#This Row],[Faixa Recência]] &amp; " | " &amp; Tabela3[[#This Row],[Faixa Gasto]] &amp; " | " &amp; Tabela3[[#This Row],[Faixa ticket médio]]</f>
        <v>0-15 dias | R$ 101-500 | R$ 26–50</v>
      </c>
      <c r="AZ214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6" s="36"/>
    </row>
    <row r="2147" spans="1:54" x14ac:dyDescent="0.25">
      <c r="A2147" s="61">
        <v>2146</v>
      </c>
      <c r="B2147" s="37">
        <v>52914</v>
      </c>
      <c r="C2147" s="34">
        <v>0</v>
      </c>
      <c r="D2147" s="34">
        <v>1</v>
      </c>
      <c r="E2147" s="34">
        <v>32</v>
      </c>
      <c r="F2147" s="58" t="str">
        <f>IF('Base tratada'!$E2147&lt;=15,"0-15 dias",
IF('Base tratada'!$E2147&lt;=30, "16-30 dias",
IF('Base tratada'!$E2147&lt;=45, "31-45 dias",
IF('Base tratada'!$E2147&lt;=60, "46-60 dias",
IF('Base tratada'!$E2147&lt;=75, "61-75 dias", "76-99 dias")))))</f>
        <v>31-45 dias</v>
      </c>
      <c r="G2147" s="38">
        <v>49</v>
      </c>
      <c r="H2147" s="60" t="str">
        <f>IF('Base tratada'!$G2147&lt;=29,"24–29",
IF('Base tratada'!$G2147&lt;=39,"30–39",
IF('Base tratada'!$G2147&lt;=49,"40–49",
IF('Base tratada'!$G2147&lt;=59,"50–59",
IF('Base tratada'!$G2147&lt;=69,"60–69",
"70–80")))))</f>
        <v>40–49</v>
      </c>
      <c r="I2147" s="34">
        <v>2697</v>
      </c>
      <c r="J2147" s="58" t="str">
        <f>IF('Base tratada'!$K2147=1,"Divorciado",
IF('Base tratada'!$L2147=1,"Casado",
IF('Base tratada'!$M2147=1, "Solteiro",
IF('Base tratada'!$N2147=1,"Juntos",
"Viúvo"))))</f>
        <v>Casado</v>
      </c>
      <c r="K2147" s="34">
        <v>0</v>
      </c>
      <c r="L2147" s="34">
        <v>1</v>
      </c>
      <c r="M2147" s="34">
        <v>0</v>
      </c>
      <c r="N2147" s="34">
        <v>0</v>
      </c>
      <c r="O2147" s="34">
        <v>0</v>
      </c>
      <c r="P2147" s="34">
        <v>0</v>
      </c>
      <c r="Q2147" s="34">
        <v>0</v>
      </c>
      <c r="R2147" s="34">
        <v>1</v>
      </c>
      <c r="S2147" s="34">
        <v>0</v>
      </c>
      <c r="T2147" s="34">
        <v>0</v>
      </c>
      <c r="U2147" s="35">
        <v>254</v>
      </c>
      <c r="V2147" s="35">
        <v>10</v>
      </c>
      <c r="W2147" s="35">
        <v>44</v>
      </c>
      <c r="X2147" s="35">
        <v>30</v>
      </c>
      <c r="Y2147" s="35">
        <v>10</v>
      </c>
      <c r="Z2147" s="35">
        <v>227</v>
      </c>
      <c r="AA2147" s="34">
        <v>2</v>
      </c>
      <c r="AB2147" s="34">
        <v>7</v>
      </c>
      <c r="AC2147" s="34">
        <v>7</v>
      </c>
      <c r="AD2147" s="34">
        <v>3</v>
      </c>
      <c r="AE2147" s="34">
        <v>3</v>
      </c>
      <c r="AF2147" s="58">
        <f>'Base tratada'!$AC2147+'Base tratada'!$AD2147+'Base tratada'!$AE2147</f>
        <v>13</v>
      </c>
      <c r="AG214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47" s="58" t="str">
        <f>IF('Base tratada'!$AC2147&gt;=MAX('Base tratada'!$AD2147,'Base tratada'!$AE2147),"Web",
IF('Base tratada'!$AD2147&gt;='Base tratada'!$AE2147,"Catalog",
"Store"))</f>
        <v>Web</v>
      </c>
      <c r="AI2147" s="59">
        <f>IF('Base tratada'!$AF2147=0,"0",'Base tratada'!$AK2147/'Base tratada'!$AF2147)</f>
        <v>26.76923076923077</v>
      </c>
      <c r="AJ2147" s="59" t="str">
        <f>IF('Base tratada'!$AI2147=0,"R$ 0",
IF('Base tratada'!$AI2147&lt;=25,"R$ 1–25",
IF('Base tratada'!$AI2147&lt;=50,"R$ 26–50",
"+R$ 50")))</f>
        <v>R$ 26–50</v>
      </c>
      <c r="AK2147" s="35">
        <v>348</v>
      </c>
      <c r="AL2147" s="58" t="str">
        <f>IF('Base tratada'!$AK2147&lt;=100,"R$ 0-100",
IF('Base tratada'!$AK2147&lt;=500,"R$ 101-500",
IF('Base tratada'!$AK2147&lt;=1000,"R$ 501-1000",
IF('Base tratada'!$AK2147&lt;=1500,"R$ 1001-1500",
"+R$ 1500"))))</f>
        <v>R$ 101-500</v>
      </c>
      <c r="AM2147" s="34">
        <v>0</v>
      </c>
      <c r="AN2147" s="34">
        <v>0</v>
      </c>
      <c r="AO2147" s="34">
        <v>1</v>
      </c>
      <c r="AP2147" s="34">
        <v>0</v>
      </c>
      <c r="AQ2147" s="34">
        <v>0</v>
      </c>
      <c r="AR2147" s="34">
        <v>1</v>
      </c>
      <c r="AS2147" s="34">
        <v>0</v>
      </c>
      <c r="AT2147" s="34">
        <v>3</v>
      </c>
      <c r="AU2147" s="34">
        <v>11</v>
      </c>
      <c r="AV2147" s="52">
        <v>121</v>
      </c>
      <c r="AW2147" s="57">
        <v>0</v>
      </c>
      <c r="AX2147" s="58" t="str">
        <f>IF(Tabela3[[#This Row],[Response]]=1, "Aceitou", "Não aceitou")</f>
        <v>Não aceitou</v>
      </c>
      <c r="AY2147" s="55" t="str">
        <f>Tabela3[[#This Row],[Faixa Recência]] &amp; " | " &amp; Tabela3[[#This Row],[Faixa Gasto]] &amp; " | " &amp; Tabela3[[#This Row],[Faixa ticket médio]]</f>
        <v>31-45 dias | R$ 101-500 | R$ 26–50</v>
      </c>
      <c r="AZ214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7" s="36"/>
    </row>
    <row r="2148" spans="1:54" x14ac:dyDescent="0.25">
      <c r="A2148" s="61">
        <v>2147</v>
      </c>
      <c r="B2148" s="37">
        <v>38946</v>
      </c>
      <c r="C2148" s="34">
        <v>0</v>
      </c>
      <c r="D2148" s="34">
        <v>1</v>
      </c>
      <c r="E2148" s="34">
        <v>84</v>
      </c>
      <c r="F2148" s="58" t="str">
        <f>IF('Base tratada'!$E2148&lt;=15,"0-15 dias",
IF('Base tratada'!$E2148&lt;=30, "16-30 dias",
IF('Base tratada'!$E2148&lt;=45, "31-45 dias",
IF('Base tratada'!$E2148&lt;=60, "46-60 dias",
IF('Base tratada'!$E2148&lt;=75, "61-75 dias", "76-99 dias")))))</f>
        <v>76-99 dias</v>
      </c>
      <c r="G2148" s="38">
        <v>65</v>
      </c>
      <c r="H2148" s="60" t="str">
        <f>IF('Base tratada'!$G2148&lt;=29,"24–29",
IF('Base tratada'!$G2148&lt;=39,"30–39",
IF('Base tratada'!$G2148&lt;=49,"40–49",
IF('Base tratada'!$G2148&lt;=59,"50–59",
IF('Base tratada'!$G2148&lt;=69,"60–69",
"70–80")))))</f>
        <v>60–69</v>
      </c>
      <c r="I2148" s="34">
        <v>2407</v>
      </c>
      <c r="J2148" s="58" t="str">
        <f>IF('Base tratada'!$K2148=1,"Divorciado",
IF('Base tratada'!$L2148=1,"Casado",
IF('Base tratada'!$M2148=1, "Solteiro",
IF('Base tratada'!$N2148=1,"Juntos",
"Viúvo"))))</f>
        <v>Juntos</v>
      </c>
      <c r="K2148" s="34">
        <v>0</v>
      </c>
      <c r="L2148" s="34">
        <v>0</v>
      </c>
      <c r="M2148" s="34">
        <v>0</v>
      </c>
      <c r="N2148" s="34">
        <v>1</v>
      </c>
      <c r="O2148" s="34">
        <v>0</v>
      </c>
      <c r="P2148" s="34">
        <v>0</v>
      </c>
      <c r="Q2148" s="34">
        <v>0</v>
      </c>
      <c r="R2148" s="34">
        <v>1</v>
      </c>
      <c r="S2148" s="34">
        <v>0</v>
      </c>
      <c r="T2148" s="34">
        <v>0</v>
      </c>
      <c r="U2148" s="35">
        <v>116</v>
      </c>
      <c r="V2148" s="35">
        <v>6</v>
      </c>
      <c r="W2148" s="35">
        <v>82</v>
      </c>
      <c r="X2148" s="35">
        <v>6</v>
      </c>
      <c r="Y2148" s="35">
        <v>6</v>
      </c>
      <c r="Z2148" s="35">
        <v>41</v>
      </c>
      <c r="AA2148" s="34">
        <v>2</v>
      </c>
      <c r="AB2148" s="34">
        <v>5</v>
      </c>
      <c r="AC2148" s="34">
        <v>3</v>
      </c>
      <c r="AD2148" s="34">
        <v>1</v>
      </c>
      <c r="AE2148" s="34">
        <v>6</v>
      </c>
      <c r="AF2148" s="58">
        <f>'Base tratada'!$AC2148+'Base tratada'!$AD2148+'Base tratada'!$AE2148</f>
        <v>10</v>
      </c>
      <c r="AG214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48" s="58" t="str">
        <f>IF('Base tratada'!$AC2148&gt;=MAX('Base tratada'!$AD2148,'Base tratada'!$AE2148),"Web",
IF('Base tratada'!$AD2148&gt;='Base tratada'!$AE2148,"Catalog",
"Store"))</f>
        <v>Store</v>
      </c>
      <c r="AI2148" s="59">
        <f>IF('Base tratada'!$AF2148=0,"0",'Base tratada'!$AK2148/'Base tratada'!$AF2148)</f>
        <v>21.6</v>
      </c>
      <c r="AJ2148" s="59" t="str">
        <f>IF('Base tratada'!$AI2148=0,"R$ 0",
IF('Base tratada'!$AI2148&lt;=25,"R$ 1–25",
IF('Base tratada'!$AI2148&lt;=50,"R$ 26–50",
"+R$ 50")))</f>
        <v>R$ 1–25</v>
      </c>
      <c r="AK2148" s="35">
        <v>216</v>
      </c>
      <c r="AL2148" s="58" t="str">
        <f>IF('Base tratada'!$AK2148&lt;=100,"R$ 0-100",
IF('Base tratada'!$AK2148&lt;=500,"R$ 101-500",
IF('Base tratada'!$AK2148&lt;=1000,"R$ 501-1000",
IF('Base tratada'!$AK2148&lt;=1500,"R$ 1001-1500",
"+R$ 1500"))))</f>
        <v>R$ 101-500</v>
      </c>
      <c r="AM2148" s="34">
        <v>0</v>
      </c>
      <c r="AN2148" s="34">
        <v>0</v>
      </c>
      <c r="AO2148" s="34">
        <v>0</v>
      </c>
      <c r="AP2148" s="34">
        <v>0</v>
      </c>
      <c r="AQ2148" s="34">
        <v>0</v>
      </c>
      <c r="AR2148" s="34">
        <v>0</v>
      </c>
      <c r="AS2148" s="34">
        <v>0</v>
      </c>
      <c r="AT2148" s="34">
        <v>3</v>
      </c>
      <c r="AU2148" s="34">
        <v>11</v>
      </c>
      <c r="AV2148" s="52">
        <v>175</v>
      </c>
      <c r="AW2148" s="57">
        <v>0</v>
      </c>
      <c r="AX2148" s="58" t="str">
        <f>IF(Tabela3[[#This Row],[Response]]=1, "Aceitou", "Não aceitou")</f>
        <v>Não aceitou</v>
      </c>
      <c r="AY2148" s="55" t="str">
        <f>Tabela3[[#This Row],[Faixa Recência]] &amp; " | " &amp; Tabela3[[#This Row],[Faixa Gasto]] &amp; " | " &amp; Tabela3[[#This Row],[Faixa ticket médio]]</f>
        <v>76-99 dias | R$ 101-500 | R$ 1–25</v>
      </c>
      <c r="AZ214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8" s="36"/>
    </row>
    <row r="2149" spans="1:54" x14ac:dyDescent="0.25">
      <c r="A2149" s="61">
        <v>2148</v>
      </c>
      <c r="B2149" s="37">
        <v>26067</v>
      </c>
      <c r="C2149" s="34">
        <v>1</v>
      </c>
      <c r="D2149" s="34">
        <v>0</v>
      </c>
      <c r="E2149" s="34">
        <v>49</v>
      </c>
      <c r="F2149" s="58" t="str">
        <f>IF('Base tratada'!$E2149&lt;=15,"0-15 dias",
IF('Base tratada'!$E2149&lt;=30, "16-30 dias",
IF('Base tratada'!$E2149&lt;=45, "31-45 dias",
IF('Base tratada'!$E2149&lt;=60, "46-60 dias",
IF('Base tratada'!$E2149&lt;=75, "61-75 dias", "76-99 dias")))))</f>
        <v>46-60 dias</v>
      </c>
      <c r="G2149" s="38">
        <v>46</v>
      </c>
      <c r="H2149" s="60" t="str">
        <f>IF('Base tratada'!$G2149&lt;=29,"24–29",
IF('Base tratada'!$G2149&lt;=39,"30–39",
IF('Base tratada'!$G2149&lt;=49,"40–49",
IF('Base tratada'!$G2149&lt;=59,"50–59",
IF('Base tratada'!$G2149&lt;=69,"60–69",
"70–80")))))</f>
        <v>40–49</v>
      </c>
      <c r="I2149" s="34">
        <v>2396</v>
      </c>
      <c r="J2149" s="58" t="str">
        <f>IF('Base tratada'!$K2149=1,"Divorciado",
IF('Base tratada'!$L2149=1,"Casado",
IF('Base tratada'!$M2149=1, "Solteiro",
IF('Base tratada'!$N2149=1,"Juntos",
"Viúvo"))))</f>
        <v>Casado</v>
      </c>
      <c r="K2149" s="34">
        <v>0</v>
      </c>
      <c r="L2149" s="34">
        <v>1</v>
      </c>
      <c r="M2149" s="34">
        <v>0</v>
      </c>
      <c r="N2149" s="34">
        <v>0</v>
      </c>
      <c r="O2149" s="34">
        <v>0</v>
      </c>
      <c r="P2149" s="34">
        <v>0</v>
      </c>
      <c r="Q2149" s="34">
        <v>0</v>
      </c>
      <c r="R2149" s="34">
        <v>1</v>
      </c>
      <c r="S2149" s="34">
        <v>0</v>
      </c>
      <c r="T2149" s="34">
        <v>0</v>
      </c>
      <c r="U2149" s="35">
        <v>22</v>
      </c>
      <c r="V2149" s="35">
        <v>2</v>
      </c>
      <c r="W2149" s="35">
        <v>18</v>
      </c>
      <c r="X2149" s="35">
        <v>0</v>
      </c>
      <c r="Y2149" s="35">
        <v>2</v>
      </c>
      <c r="Z2149" s="35">
        <v>12</v>
      </c>
      <c r="AA2149" s="34">
        <v>3</v>
      </c>
      <c r="AB2149" s="34">
        <v>8</v>
      </c>
      <c r="AC2149" s="34">
        <v>3</v>
      </c>
      <c r="AD2149" s="34">
        <v>0</v>
      </c>
      <c r="AE2149" s="34">
        <v>3</v>
      </c>
      <c r="AF2149" s="58">
        <f>'Base tratada'!$AC2149+'Base tratada'!$AD2149+'Base tratada'!$AE2149</f>
        <v>6</v>
      </c>
      <c r="AG214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49" s="58" t="str">
        <f>IF('Base tratada'!$AC2149&gt;=MAX('Base tratada'!$AD2149,'Base tratada'!$AE2149),"Web",
IF('Base tratada'!$AD2149&gt;='Base tratada'!$AE2149,"Catalog",
"Store"))</f>
        <v>Web</v>
      </c>
      <c r="AI2149" s="59">
        <f>IF('Base tratada'!$AF2149=0,"0",'Base tratada'!$AK2149/'Base tratada'!$AF2149)</f>
        <v>7.333333333333333</v>
      </c>
      <c r="AJ2149" s="59" t="str">
        <f>IF('Base tratada'!$AI2149=0,"R$ 0",
IF('Base tratada'!$AI2149&lt;=25,"R$ 1–25",
IF('Base tratada'!$AI2149&lt;=50,"R$ 26–50",
"+R$ 50")))</f>
        <v>R$ 1–25</v>
      </c>
      <c r="AK2149" s="35">
        <v>44</v>
      </c>
      <c r="AL2149" s="58" t="str">
        <f>IF('Base tratada'!$AK2149&lt;=100,"R$ 0-100",
IF('Base tratada'!$AK2149&lt;=500,"R$ 101-500",
IF('Base tratada'!$AK2149&lt;=1000,"R$ 501-1000",
IF('Base tratada'!$AK2149&lt;=1500,"R$ 1001-1500",
"+R$ 1500"))))</f>
        <v>R$ 0-100</v>
      </c>
      <c r="AM2149" s="34">
        <v>0</v>
      </c>
      <c r="AN2149" s="34">
        <v>0</v>
      </c>
      <c r="AO2149" s="34">
        <v>0</v>
      </c>
      <c r="AP2149" s="34">
        <v>0</v>
      </c>
      <c r="AQ2149" s="34">
        <v>0</v>
      </c>
      <c r="AR2149" s="34">
        <v>0</v>
      </c>
      <c r="AS2149" s="34">
        <v>0</v>
      </c>
      <c r="AT2149" s="34">
        <v>3</v>
      </c>
      <c r="AU2149" s="34">
        <v>11</v>
      </c>
      <c r="AV2149" s="52">
        <v>32</v>
      </c>
      <c r="AW2149" s="57">
        <v>0</v>
      </c>
      <c r="AX2149" s="58" t="str">
        <f>IF(Tabela3[[#This Row],[Response]]=1, "Aceitou", "Não aceitou")</f>
        <v>Não aceitou</v>
      </c>
      <c r="AY2149" s="55" t="str">
        <f>Tabela3[[#This Row],[Faixa Recência]] &amp; " | " &amp; Tabela3[[#This Row],[Faixa Gasto]] &amp; " | " &amp; Tabela3[[#This Row],[Faixa ticket médio]]</f>
        <v>46-60 dias | R$ 0-100 | R$ 1–25</v>
      </c>
      <c r="AZ214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49" s="36"/>
    </row>
    <row r="2150" spans="1:54" x14ac:dyDescent="0.25">
      <c r="A2150" s="61">
        <v>2149</v>
      </c>
      <c r="B2150" s="37">
        <v>44325</v>
      </c>
      <c r="C2150" s="34">
        <v>0</v>
      </c>
      <c r="D2150" s="34">
        <v>1</v>
      </c>
      <c r="E2150" s="34">
        <v>69</v>
      </c>
      <c r="F2150" s="58" t="str">
        <f>IF('Base tratada'!$E2150&lt;=15,"0-15 dias",
IF('Base tratada'!$E2150&lt;=30, "16-30 dias",
IF('Base tratada'!$E2150&lt;=45, "31-45 dias",
IF('Base tratada'!$E2150&lt;=60, "46-60 dias",
IF('Base tratada'!$E2150&lt;=75, "61-75 dias", "76-99 dias")))))</f>
        <v>61-75 dias</v>
      </c>
      <c r="G2150" s="38">
        <v>48</v>
      </c>
      <c r="H2150" s="60" t="str">
        <f>IF('Base tratada'!$G2150&lt;=29,"24–29",
IF('Base tratada'!$G2150&lt;=39,"30–39",
IF('Base tratada'!$G2150&lt;=49,"40–49",
IF('Base tratada'!$G2150&lt;=59,"50–59",
IF('Base tratada'!$G2150&lt;=69,"60–69",
"70–80")))))</f>
        <v>40–49</v>
      </c>
      <c r="I2150" s="34">
        <v>2638</v>
      </c>
      <c r="J2150" s="58" t="str">
        <f>IF('Base tratada'!$K2150=1,"Divorciado",
IF('Base tratada'!$L2150=1,"Casado",
IF('Base tratada'!$M2150=1, "Solteiro",
IF('Base tratada'!$N2150=1,"Juntos",
"Viúvo"))))</f>
        <v>Casado</v>
      </c>
      <c r="K2150" s="34">
        <v>0</v>
      </c>
      <c r="L2150" s="34">
        <v>1</v>
      </c>
      <c r="M2150" s="34">
        <v>0</v>
      </c>
      <c r="N2150" s="34">
        <v>0</v>
      </c>
      <c r="O2150" s="34">
        <v>0</v>
      </c>
      <c r="P2150" s="34">
        <v>0</v>
      </c>
      <c r="Q2150" s="34">
        <v>0</v>
      </c>
      <c r="R2150" s="34">
        <v>0</v>
      </c>
      <c r="S2150" s="34">
        <v>0</v>
      </c>
      <c r="T2150" s="34">
        <v>1</v>
      </c>
      <c r="U2150" s="35">
        <v>516</v>
      </c>
      <c r="V2150" s="35">
        <v>0</v>
      </c>
      <c r="W2150" s="35">
        <v>21</v>
      </c>
      <c r="X2150" s="35">
        <v>0</v>
      </c>
      <c r="Y2150" s="35">
        <v>0</v>
      </c>
      <c r="Z2150" s="35">
        <v>5</v>
      </c>
      <c r="AA2150" s="34">
        <v>4</v>
      </c>
      <c r="AB2150" s="34">
        <v>8</v>
      </c>
      <c r="AC2150" s="34">
        <v>8</v>
      </c>
      <c r="AD2150" s="34">
        <v>2</v>
      </c>
      <c r="AE2150" s="34">
        <v>7</v>
      </c>
      <c r="AF2150" s="58">
        <f>'Base tratada'!$AC2150+'Base tratada'!$AD2150+'Base tratada'!$AE2150</f>
        <v>17</v>
      </c>
      <c r="AG215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50" s="58" t="str">
        <f>IF('Base tratada'!$AC2150&gt;=MAX('Base tratada'!$AD2150,'Base tratada'!$AE2150),"Web",
IF('Base tratada'!$AD2150&gt;='Base tratada'!$AE2150,"Catalog",
"Store"))</f>
        <v>Web</v>
      </c>
      <c r="AI2150" s="59">
        <f>IF('Base tratada'!$AF2150=0,"0",'Base tratada'!$AK2150/'Base tratada'!$AF2150)</f>
        <v>31.588235294117649</v>
      </c>
      <c r="AJ2150" s="59" t="str">
        <f>IF('Base tratada'!$AI2150=0,"R$ 0",
IF('Base tratada'!$AI2150&lt;=25,"R$ 1–25",
IF('Base tratada'!$AI2150&lt;=50,"R$ 26–50",
"+R$ 50")))</f>
        <v>R$ 26–50</v>
      </c>
      <c r="AK2150" s="35">
        <v>537</v>
      </c>
      <c r="AL2150" s="58" t="str">
        <f>IF('Base tratada'!$AK2150&lt;=100,"R$ 0-100",
IF('Base tratada'!$AK2150&lt;=500,"R$ 101-500",
IF('Base tratada'!$AK2150&lt;=1000,"R$ 501-1000",
IF('Base tratada'!$AK2150&lt;=1500,"R$ 1001-1500",
"+R$ 1500"))))</f>
        <v>R$ 501-1000</v>
      </c>
      <c r="AM2150" s="34">
        <v>0</v>
      </c>
      <c r="AN2150" s="34">
        <v>0</v>
      </c>
      <c r="AO2150" s="34">
        <v>0</v>
      </c>
      <c r="AP2150" s="34">
        <v>1</v>
      </c>
      <c r="AQ2150" s="34">
        <v>0</v>
      </c>
      <c r="AR2150" s="34">
        <v>1</v>
      </c>
      <c r="AS2150" s="34">
        <v>0</v>
      </c>
      <c r="AT2150" s="34">
        <v>3</v>
      </c>
      <c r="AU2150" s="34">
        <v>11</v>
      </c>
      <c r="AV2150" s="52">
        <v>532</v>
      </c>
      <c r="AW2150" s="57">
        <v>0</v>
      </c>
      <c r="AX2150" s="58" t="str">
        <f>IF(Tabela3[[#This Row],[Response]]=1, "Aceitou", "Não aceitou")</f>
        <v>Não aceitou</v>
      </c>
      <c r="AY2150" s="55" t="str">
        <f>Tabela3[[#This Row],[Faixa Recência]] &amp; " | " &amp; Tabela3[[#This Row],[Faixa Gasto]] &amp; " | " &amp; Tabela3[[#This Row],[Faixa ticket médio]]</f>
        <v>61-75 dias | R$ 501-1000 | R$ 26–50</v>
      </c>
      <c r="AZ215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0" s="36"/>
    </row>
    <row r="2151" spans="1:54" x14ac:dyDescent="0.25">
      <c r="A2151" s="61">
        <v>2150</v>
      </c>
      <c r="B2151" s="37">
        <v>42523</v>
      </c>
      <c r="C2151" s="34">
        <v>0</v>
      </c>
      <c r="D2151" s="34">
        <v>0</v>
      </c>
      <c r="E2151" s="34">
        <v>96</v>
      </c>
      <c r="F2151" s="58" t="str">
        <f>IF('Base tratada'!$E2151&lt;=15,"0-15 dias",
IF('Base tratada'!$E2151&lt;=30, "16-30 dias",
IF('Base tratada'!$E2151&lt;=45, "31-45 dias",
IF('Base tratada'!$E2151&lt;=60, "46-60 dias",
IF('Base tratada'!$E2151&lt;=75, "61-75 dias", "76-99 dias")))))</f>
        <v>76-99 dias</v>
      </c>
      <c r="G2151" s="38">
        <v>56</v>
      </c>
      <c r="H2151" s="60" t="str">
        <f>IF('Base tratada'!$G2151&lt;=29,"24–29",
IF('Base tratada'!$G2151&lt;=39,"30–39",
IF('Base tratada'!$G2151&lt;=49,"40–49",
IF('Base tratada'!$G2151&lt;=59,"50–59",
IF('Base tratada'!$G2151&lt;=69,"60–69",
"70–80")))))</f>
        <v>50–59</v>
      </c>
      <c r="I2151" s="34">
        <v>2226</v>
      </c>
      <c r="J2151" s="58" t="str">
        <f>IF('Base tratada'!$K2151=1,"Divorciado",
IF('Base tratada'!$L2151=1,"Casado",
IF('Base tratada'!$M2151=1, "Solteiro",
IF('Base tratada'!$N2151=1,"Juntos",
"Viúvo"))))</f>
        <v>Casado</v>
      </c>
      <c r="K2151" s="34">
        <v>0</v>
      </c>
      <c r="L2151" s="34">
        <v>1</v>
      </c>
      <c r="M2151" s="34">
        <v>0</v>
      </c>
      <c r="N2151" s="34">
        <v>0</v>
      </c>
      <c r="O2151" s="34">
        <v>0</v>
      </c>
      <c r="P2151" s="34">
        <v>0</v>
      </c>
      <c r="Q2151" s="34">
        <v>0</v>
      </c>
      <c r="R2151" s="34">
        <v>1</v>
      </c>
      <c r="S2151" s="34">
        <v>0</v>
      </c>
      <c r="T2151" s="34">
        <v>0</v>
      </c>
      <c r="U2151" s="35">
        <v>14</v>
      </c>
      <c r="V2151" s="35">
        <v>36</v>
      </c>
      <c r="W2151" s="35">
        <v>11</v>
      </c>
      <c r="X2151" s="35">
        <v>3</v>
      </c>
      <c r="Y2151" s="35">
        <v>26</v>
      </c>
      <c r="Z2151" s="35">
        <v>35</v>
      </c>
      <c r="AA2151" s="34">
        <v>1</v>
      </c>
      <c r="AB2151" s="34">
        <v>2</v>
      </c>
      <c r="AC2151" s="34">
        <v>1</v>
      </c>
      <c r="AD2151" s="34">
        <v>1</v>
      </c>
      <c r="AE2151" s="34">
        <v>4</v>
      </c>
      <c r="AF2151" s="58">
        <f>'Base tratada'!$AC2151+'Base tratada'!$AD2151+'Base tratada'!$AE2151</f>
        <v>6</v>
      </c>
      <c r="AG215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51" s="58" t="str">
        <f>IF('Base tratada'!$AC2151&gt;=MAX('Base tratada'!$AD2151,'Base tratada'!$AE2151),"Web",
IF('Base tratada'!$AD2151&gt;='Base tratada'!$AE2151,"Catalog",
"Store"))</f>
        <v>Store</v>
      </c>
      <c r="AI2151" s="59">
        <f>IF('Base tratada'!$AF2151=0,"0",'Base tratada'!$AK2151/'Base tratada'!$AF2151)</f>
        <v>15</v>
      </c>
      <c r="AJ2151" s="59" t="str">
        <f>IF('Base tratada'!$AI2151=0,"R$ 0",
IF('Base tratada'!$AI2151&lt;=25,"R$ 1–25",
IF('Base tratada'!$AI2151&lt;=50,"R$ 26–50",
"+R$ 50")))</f>
        <v>R$ 1–25</v>
      </c>
      <c r="AK2151" s="35">
        <v>90</v>
      </c>
      <c r="AL2151" s="58" t="str">
        <f>IF('Base tratada'!$AK2151&lt;=100,"R$ 0-100",
IF('Base tratada'!$AK2151&lt;=500,"R$ 101-500",
IF('Base tratada'!$AK2151&lt;=1000,"R$ 501-1000",
IF('Base tratada'!$AK2151&lt;=1500,"R$ 1001-1500",
"+R$ 1500"))))</f>
        <v>R$ 0-100</v>
      </c>
      <c r="AM2151" s="34">
        <v>0</v>
      </c>
      <c r="AN2151" s="34">
        <v>0</v>
      </c>
      <c r="AO2151" s="34">
        <v>0</v>
      </c>
      <c r="AP2151" s="34">
        <v>0</v>
      </c>
      <c r="AQ2151" s="34">
        <v>0</v>
      </c>
      <c r="AR2151" s="34">
        <v>0</v>
      </c>
      <c r="AS2151" s="34">
        <v>0</v>
      </c>
      <c r="AT2151" s="34">
        <v>3</v>
      </c>
      <c r="AU2151" s="34">
        <v>11</v>
      </c>
      <c r="AV2151" s="52">
        <v>55</v>
      </c>
      <c r="AW2151" s="57">
        <v>0</v>
      </c>
      <c r="AX2151" s="58" t="str">
        <f>IF(Tabela3[[#This Row],[Response]]=1, "Aceitou", "Não aceitou")</f>
        <v>Não aceitou</v>
      </c>
      <c r="AY2151" s="55" t="str">
        <f>Tabela3[[#This Row],[Faixa Recência]] &amp; " | " &amp; Tabela3[[#This Row],[Faixa Gasto]] &amp; " | " &amp; Tabela3[[#This Row],[Faixa ticket médio]]</f>
        <v>76-99 dias | R$ 0-100 | R$ 1–25</v>
      </c>
      <c r="AZ215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1" s="36"/>
    </row>
    <row r="2152" spans="1:54" x14ac:dyDescent="0.25">
      <c r="A2152" s="61">
        <v>2151</v>
      </c>
      <c r="B2152" s="37">
        <v>26487</v>
      </c>
      <c r="C2152" s="34">
        <v>1</v>
      </c>
      <c r="D2152" s="34">
        <v>0</v>
      </c>
      <c r="E2152" s="34">
        <v>23</v>
      </c>
      <c r="F2152" s="58" t="str">
        <f>IF('Base tratada'!$E2152&lt;=15,"0-15 dias",
IF('Base tratada'!$E2152&lt;=30, "16-30 dias",
IF('Base tratada'!$E2152&lt;=45, "31-45 dias",
IF('Base tratada'!$E2152&lt;=60, "46-60 dias",
IF('Base tratada'!$E2152&lt;=75, "61-75 dias", "76-99 dias")))))</f>
        <v>16-30 dias</v>
      </c>
      <c r="G2152" s="38">
        <v>42</v>
      </c>
      <c r="H2152" s="60" t="str">
        <f>IF('Base tratada'!$G2152&lt;=29,"24–29",
IF('Base tratada'!$G2152&lt;=39,"30–39",
IF('Base tratada'!$G2152&lt;=49,"40–49",
IF('Base tratada'!$G2152&lt;=59,"50–59",
IF('Base tratada'!$G2152&lt;=69,"60–69",
"70–80")))))</f>
        <v>40–49</v>
      </c>
      <c r="I2152" s="34">
        <v>2564</v>
      </c>
      <c r="J2152" s="58" t="str">
        <f>IF('Base tratada'!$K2152=1,"Divorciado",
IF('Base tratada'!$L2152=1,"Casado",
IF('Base tratada'!$M2152=1, "Solteiro",
IF('Base tratada'!$N2152=1,"Juntos",
"Viúvo"))))</f>
        <v>Solteiro</v>
      </c>
      <c r="K2152" s="34">
        <v>0</v>
      </c>
      <c r="L2152" s="34">
        <v>0</v>
      </c>
      <c r="M2152" s="34">
        <v>1</v>
      </c>
      <c r="N2152" s="34">
        <v>0</v>
      </c>
      <c r="O2152" s="34">
        <v>0</v>
      </c>
      <c r="P2152" s="34">
        <v>0</v>
      </c>
      <c r="Q2152" s="34">
        <v>1</v>
      </c>
      <c r="R2152" s="34">
        <v>0</v>
      </c>
      <c r="S2152" s="34">
        <v>0</v>
      </c>
      <c r="T2152" s="34">
        <v>0</v>
      </c>
      <c r="U2152" s="35">
        <v>2</v>
      </c>
      <c r="V2152" s="35">
        <v>8</v>
      </c>
      <c r="W2152" s="35">
        <v>10</v>
      </c>
      <c r="X2152" s="35">
        <v>12</v>
      </c>
      <c r="Y2152" s="35">
        <v>14</v>
      </c>
      <c r="Z2152" s="35">
        <v>23</v>
      </c>
      <c r="AA2152" s="34">
        <v>3</v>
      </c>
      <c r="AB2152" s="34">
        <v>5</v>
      </c>
      <c r="AC2152" s="34">
        <v>2</v>
      </c>
      <c r="AD2152" s="34">
        <v>1</v>
      </c>
      <c r="AE2152" s="34">
        <v>3</v>
      </c>
      <c r="AF2152" s="58">
        <f>'Base tratada'!$AC2152+'Base tratada'!$AD2152+'Base tratada'!$AE2152</f>
        <v>6</v>
      </c>
      <c r="AG215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52" s="58" t="str">
        <f>IF('Base tratada'!$AC2152&gt;=MAX('Base tratada'!$AD2152,'Base tratada'!$AE2152),"Web",
IF('Base tratada'!$AD2152&gt;='Base tratada'!$AE2152,"Catalog",
"Store"))</f>
        <v>Store</v>
      </c>
      <c r="AI2152" s="59">
        <f>IF('Base tratada'!$AF2152=0,"0",'Base tratada'!$AK2152/'Base tratada'!$AF2152)</f>
        <v>7.666666666666667</v>
      </c>
      <c r="AJ2152" s="59" t="str">
        <f>IF('Base tratada'!$AI2152=0,"R$ 0",
IF('Base tratada'!$AI2152&lt;=25,"R$ 1–25",
IF('Base tratada'!$AI2152&lt;=50,"R$ 26–50",
"+R$ 50")))</f>
        <v>R$ 1–25</v>
      </c>
      <c r="AK2152" s="35">
        <v>46</v>
      </c>
      <c r="AL2152" s="58" t="str">
        <f>IF('Base tratada'!$AK2152&lt;=100,"R$ 0-100",
IF('Base tratada'!$AK2152&lt;=500,"R$ 101-500",
IF('Base tratada'!$AK2152&lt;=1000,"R$ 501-1000",
IF('Base tratada'!$AK2152&lt;=1500,"R$ 1001-1500",
"+R$ 1500"))))</f>
        <v>R$ 0-100</v>
      </c>
      <c r="AM2152" s="34">
        <v>0</v>
      </c>
      <c r="AN2152" s="34">
        <v>0</v>
      </c>
      <c r="AO2152" s="34">
        <v>0</v>
      </c>
      <c r="AP2152" s="34">
        <v>0</v>
      </c>
      <c r="AQ2152" s="34">
        <v>0</v>
      </c>
      <c r="AR2152" s="34">
        <v>0</v>
      </c>
      <c r="AS2152" s="34">
        <v>0</v>
      </c>
      <c r="AT2152" s="34">
        <v>3</v>
      </c>
      <c r="AU2152" s="34">
        <v>11</v>
      </c>
      <c r="AV2152" s="52">
        <v>23</v>
      </c>
      <c r="AW2152" s="57">
        <v>0</v>
      </c>
      <c r="AX2152" s="58" t="str">
        <f>IF(Tabela3[[#This Row],[Response]]=1, "Aceitou", "Não aceitou")</f>
        <v>Não aceitou</v>
      </c>
      <c r="AY2152" s="55" t="str">
        <f>Tabela3[[#This Row],[Faixa Recência]] &amp; " | " &amp; Tabela3[[#This Row],[Faixa Gasto]] &amp; " | " &amp; Tabela3[[#This Row],[Faixa ticket médio]]</f>
        <v>16-30 dias | R$ 0-100 | R$ 1–25</v>
      </c>
      <c r="AZ215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2" s="36"/>
    </row>
    <row r="2153" spans="1:54" x14ac:dyDescent="0.25">
      <c r="A2153" s="61">
        <v>2152</v>
      </c>
      <c r="B2153" s="37">
        <v>53233</v>
      </c>
      <c r="C2153" s="34">
        <v>0</v>
      </c>
      <c r="D2153" s="34">
        <v>1</v>
      </c>
      <c r="E2153" s="34">
        <v>18</v>
      </c>
      <c r="F2153" s="58" t="str">
        <f>IF('Base tratada'!$E2153&lt;=15,"0-15 dias",
IF('Base tratada'!$E2153&lt;=30, "16-30 dias",
IF('Base tratada'!$E2153&lt;=45, "31-45 dias",
IF('Base tratada'!$E2153&lt;=60, "46-60 dias",
IF('Base tratada'!$E2153&lt;=75, "61-75 dias", "76-99 dias")))))</f>
        <v>16-30 dias</v>
      </c>
      <c r="G2153" s="38">
        <v>63</v>
      </c>
      <c r="H2153" s="60" t="str">
        <f>IF('Base tratada'!$G2153&lt;=29,"24–29",
IF('Base tratada'!$G2153&lt;=39,"30–39",
IF('Base tratada'!$G2153&lt;=49,"40–49",
IF('Base tratada'!$G2153&lt;=59,"50–59",
IF('Base tratada'!$G2153&lt;=69,"60–69",
"70–80")))))</f>
        <v>60–69</v>
      </c>
      <c r="I2153" s="34">
        <v>2262</v>
      </c>
      <c r="J2153" s="58" t="str">
        <f>IF('Base tratada'!$K2153=1,"Divorciado",
IF('Base tratada'!$L2153=1,"Casado",
IF('Base tratada'!$M2153=1, "Solteiro",
IF('Base tratada'!$N2153=1,"Juntos",
"Viúvo"))))</f>
        <v>Casado</v>
      </c>
      <c r="K2153" s="34">
        <v>0</v>
      </c>
      <c r="L2153" s="34">
        <v>1</v>
      </c>
      <c r="M2153" s="34">
        <v>0</v>
      </c>
      <c r="N2153" s="34">
        <v>0</v>
      </c>
      <c r="O2153" s="34">
        <v>0</v>
      </c>
      <c r="P2153" s="34">
        <v>1</v>
      </c>
      <c r="Q2153" s="34">
        <v>0</v>
      </c>
      <c r="R2153" s="34">
        <v>0</v>
      </c>
      <c r="S2153" s="34">
        <v>0</v>
      </c>
      <c r="T2153" s="34">
        <v>0</v>
      </c>
      <c r="U2153" s="35">
        <v>28</v>
      </c>
      <c r="V2153" s="35">
        <v>0</v>
      </c>
      <c r="W2153" s="35">
        <v>9</v>
      </c>
      <c r="X2153" s="35">
        <v>3</v>
      </c>
      <c r="Y2153" s="35">
        <v>0</v>
      </c>
      <c r="Z2153" s="35">
        <v>0</v>
      </c>
      <c r="AA2153" s="34">
        <v>1</v>
      </c>
      <c r="AB2153" s="34">
        <v>4</v>
      </c>
      <c r="AC2153" s="34">
        <v>1</v>
      </c>
      <c r="AD2153" s="34">
        <v>0</v>
      </c>
      <c r="AE2153" s="34">
        <v>3</v>
      </c>
      <c r="AF2153" s="58">
        <f>'Base tratada'!$AC2153+'Base tratada'!$AD2153+'Base tratada'!$AE2153</f>
        <v>4</v>
      </c>
      <c r="AG215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53" s="58" t="str">
        <f>IF('Base tratada'!$AC2153&gt;=MAX('Base tratada'!$AD2153,'Base tratada'!$AE2153),"Web",
IF('Base tratada'!$AD2153&gt;='Base tratada'!$AE2153,"Catalog",
"Store"))</f>
        <v>Store</v>
      </c>
      <c r="AI2153" s="59">
        <f>IF('Base tratada'!$AF2153=0,"0",'Base tratada'!$AK2153/'Base tratada'!$AF2153)</f>
        <v>10</v>
      </c>
      <c r="AJ2153" s="59" t="str">
        <f>IF('Base tratada'!$AI2153=0,"R$ 0",
IF('Base tratada'!$AI2153&lt;=25,"R$ 1–25",
IF('Base tratada'!$AI2153&lt;=50,"R$ 26–50",
"+R$ 50")))</f>
        <v>R$ 1–25</v>
      </c>
      <c r="AK2153" s="35">
        <v>40</v>
      </c>
      <c r="AL2153" s="58" t="str">
        <f>IF('Base tratada'!$AK2153&lt;=100,"R$ 0-100",
IF('Base tratada'!$AK2153&lt;=500,"R$ 101-500",
IF('Base tratada'!$AK2153&lt;=1000,"R$ 501-1000",
IF('Base tratada'!$AK2153&lt;=1500,"R$ 1001-1500",
"+R$ 1500"))))</f>
        <v>R$ 0-100</v>
      </c>
      <c r="AM2153" s="34">
        <v>0</v>
      </c>
      <c r="AN2153" s="34">
        <v>0</v>
      </c>
      <c r="AO2153" s="34">
        <v>0</v>
      </c>
      <c r="AP2153" s="34">
        <v>0</v>
      </c>
      <c r="AQ2153" s="34">
        <v>0</v>
      </c>
      <c r="AR2153" s="34">
        <v>0</v>
      </c>
      <c r="AS2153" s="34">
        <v>0</v>
      </c>
      <c r="AT2153" s="34">
        <v>3</v>
      </c>
      <c r="AU2153" s="34">
        <v>11</v>
      </c>
      <c r="AV2153" s="52">
        <v>40</v>
      </c>
      <c r="AW2153" s="57">
        <v>0</v>
      </c>
      <c r="AX2153" s="58" t="str">
        <f>IF(Tabela3[[#This Row],[Response]]=1, "Aceitou", "Não aceitou")</f>
        <v>Não aceitou</v>
      </c>
      <c r="AY2153" s="55" t="str">
        <f>Tabela3[[#This Row],[Faixa Recência]] &amp; " | " &amp; Tabela3[[#This Row],[Faixa Gasto]] &amp; " | " &amp; Tabela3[[#This Row],[Faixa ticket médio]]</f>
        <v>16-30 dias | R$ 0-100 | R$ 1–25</v>
      </c>
      <c r="AZ215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3" s="36"/>
    </row>
    <row r="2154" spans="1:54" x14ac:dyDescent="0.25">
      <c r="A2154" s="61">
        <v>2153</v>
      </c>
      <c r="B2154" s="37">
        <v>67716</v>
      </c>
      <c r="C2154" s="34">
        <v>0</v>
      </c>
      <c r="D2154" s="34">
        <v>1</v>
      </c>
      <c r="E2154" s="34">
        <v>8</v>
      </c>
      <c r="F2154" s="58" t="str">
        <f>IF('Base tratada'!$E2154&lt;=15,"0-15 dias",
IF('Base tratada'!$E2154&lt;=30, "16-30 dias",
IF('Base tratada'!$E2154&lt;=45, "31-45 dias",
IF('Base tratada'!$E2154&lt;=60, "46-60 dias",
IF('Base tratada'!$E2154&lt;=75, "61-75 dias", "76-99 dias")))))</f>
        <v>0-15 dias</v>
      </c>
      <c r="G2154" s="38">
        <v>60</v>
      </c>
      <c r="H2154" s="60" t="str">
        <f>IF('Base tratada'!$G2154&lt;=29,"24–29",
IF('Base tratada'!$G2154&lt;=39,"30–39",
IF('Base tratada'!$G2154&lt;=49,"40–49",
IF('Base tratada'!$G2154&lt;=59,"50–59",
IF('Base tratada'!$G2154&lt;=69,"60–69",
"70–80")))))</f>
        <v>60–69</v>
      </c>
      <c r="I2154" s="34">
        <v>2694</v>
      </c>
      <c r="J2154" s="58" t="str">
        <f>IF('Base tratada'!$K2154=1,"Divorciado",
IF('Base tratada'!$L2154=1,"Casado",
IF('Base tratada'!$M2154=1, "Solteiro",
IF('Base tratada'!$N2154=1,"Juntos",
"Viúvo"))))</f>
        <v>Casado</v>
      </c>
      <c r="K2154" s="34">
        <v>0</v>
      </c>
      <c r="L2154" s="34">
        <v>1</v>
      </c>
      <c r="M2154" s="34">
        <v>0</v>
      </c>
      <c r="N2154" s="34">
        <v>0</v>
      </c>
      <c r="O2154" s="34">
        <v>0</v>
      </c>
      <c r="P2154" s="34">
        <v>0</v>
      </c>
      <c r="Q2154" s="34">
        <v>0</v>
      </c>
      <c r="R2154" s="34">
        <v>1</v>
      </c>
      <c r="S2154" s="34">
        <v>0</v>
      </c>
      <c r="T2154" s="34">
        <v>0</v>
      </c>
      <c r="U2154" s="35">
        <v>530</v>
      </c>
      <c r="V2154" s="35">
        <v>142</v>
      </c>
      <c r="W2154" s="35">
        <v>217</v>
      </c>
      <c r="X2154" s="35">
        <v>62</v>
      </c>
      <c r="Y2154" s="35">
        <v>9</v>
      </c>
      <c r="Z2154" s="35">
        <v>56</v>
      </c>
      <c r="AA2154" s="34">
        <v>4</v>
      </c>
      <c r="AB2154" s="34">
        <v>5</v>
      </c>
      <c r="AC2154" s="34">
        <v>7</v>
      </c>
      <c r="AD2154" s="34">
        <v>4</v>
      </c>
      <c r="AE2154" s="34">
        <v>13</v>
      </c>
      <c r="AF2154" s="58">
        <f>'Base tratada'!$AC2154+'Base tratada'!$AD2154+'Base tratada'!$AE2154</f>
        <v>24</v>
      </c>
      <c r="AG215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54" s="58" t="str">
        <f>IF('Base tratada'!$AC2154&gt;=MAX('Base tratada'!$AD2154,'Base tratada'!$AE2154),"Web",
IF('Base tratada'!$AD2154&gt;='Base tratada'!$AE2154,"Catalog",
"Store"))</f>
        <v>Store</v>
      </c>
      <c r="AI2154" s="59">
        <f>IF('Base tratada'!$AF2154=0,"0",'Base tratada'!$AK2154/'Base tratada'!$AF2154)</f>
        <v>40</v>
      </c>
      <c r="AJ2154" s="59" t="str">
        <f>IF('Base tratada'!$AI2154=0,"R$ 0",
IF('Base tratada'!$AI2154&lt;=25,"R$ 1–25",
IF('Base tratada'!$AI2154&lt;=50,"R$ 26–50",
"+R$ 50")))</f>
        <v>R$ 26–50</v>
      </c>
      <c r="AK2154" s="35">
        <v>960</v>
      </c>
      <c r="AL2154" s="58" t="str">
        <f>IF('Base tratada'!$AK2154&lt;=100,"R$ 0-100",
IF('Base tratada'!$AK2154&lt;=500,"R$ 101-500",
IF('Base tratada'!$AK2154&lt;=1000,"R$ 501-1000",
IF('Base tratada'!$AK2154&lt;=1500,"R$ 1001-1500",
"+R$ 1500"))))</f>
        <v>R$ 501-1000</v>
      </c>
      <c r="AM2154" s="34">
        <v>0</v>
      </c>
      <c r="AN2154" s="34">
        <v>0</v>
      </c>
      <c r="AO2154" s="34">
        <v>0</v>
      </c>
      <c r="AP2154" s="34">
        <v>1</v>
      </c>
      <c r="AQ2154" s="34">
        <v>0</v>
      </c>
      <c r="AR2154" s="34">
        <v>1</v>
      </c>
      <c r="AS2154" s="34">
        <v>0</v>
      </c>
      <c r="AT2154" s="34">
        <v>3</v>
      </c>
      <c r="AU2154" s="34">
        <v>11</v>
      </c>
      <c r="AV2154" s="52">
        <v>904</v>
      </c>
      <c r="AW2154" s="57">
        <v>0</v>
      </c>
      <c r="AX2154" s="58" t="str">
        <f>IF(Tabela3[[#This Row],[Response]]=1, "Aceitou", "Não aceitou")</f>
        <v>Não aceitou</v>
      </c>
      <c r="AY2154" s="55" t="str">
        <f>Tabela3[[#This Row],[Faixa Recência]] &amp; " | " &amp; Tabela3[[#This Row],[Faixa Gasto]] &amp; " | " &amp; Tabela3[[#This Row],[Faixa ticket médio]]</f>
        <v>0-15 dias | R$ 501-1000 | R$ 26–50</v>
      </c>
      <c r="AZ215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4" s="36"/>
    </row>
    <row r="2155" spans="1:54" x14ac:dyDescent="0.25">
      <c r="A2155" s="61">
        <v>2154</v>
      </c>
      <c r="B2155" s="37">
        <v>76234</v>
      </c>
      <c r="C2155" s="34">
        <v>0</v>
      </c>
      <c r="D2155" s="34">
        <v>1</v>
      </c>
      <c r="E2155" s="34">
        <v>21</v>
      </c>
      <c r="F2155" s="58" t="str">
        <f>IF('Base tratada'!$E2155&lt;=15,"0-15 dias",
IF('Base tratada'!$E2155&lt;=30, "16-30 dias",
IF('Base tratada'!$E2155&lt;=45, "31-45 dias",
IF('Base tratada'!$E2155&lt;=60, "46-60 dias",
IF('Base tratada'!$E2155&lt;=75, "61-75 dias", "76-99 dias")))))</f>
        <v>16-30 dias</v>
      </c>
      <c r="G2155" s="38">
        <v>48</v>
      </c>
      <c r="H2155" s="60" t="str">
        <f>IF('Base tratada'!$G2155&lt;=29,"24–29",
IF('Base tratada'!$G2155&lt;=39,"30–39",
IF('Base tratada'!$G2155&lt;=49,"40–49",
IF('Base tratada'!$G2155&lt;=59,"50–59",
IF('Base tratada'!$G2155&lt;=69,"60–69",
"70–80")))))</f>
        <v>40–49</v>
      </c>
      <c r="I2155" s="34">
        <v>2302</v>
      </c>
      <c r="J2155" s="58" t="str">
        <f>IF('Base tratada'!$K2155=1,"Divorciado",
IF('Base tratada'!$L2155=1,"Casado",
IF('Base tratada'!$M2155=1, "Solteiro",
IF('Base tratada'!$N2155=1,"Juntos",
"Viúvo"))))</f>
        <v>Casado</v>
      </c>
      <c r="K2155" s="34">
        <v>0</v>
      </c>
      <c r="L2155" s="34">
        <v>1</v>
      </c>
      <c r="M2155" s="34">
        <v>0</v>
      </c>
      <c r="N2155" s="34">
        <v>0</v>
      </c>
      <c r="O2155" s="34">
        <v>0</v>
      </c>
      <c r="P2155" s="34">
        <v>0</v>
      </c>
      <c r="Q2155" s="34">
        <v>0</v>
      </c>
      <c r="R2155" s="34">
        <v>0</v>
      </c>
      <c r="S2155" s="34">
        <v>1</v>
      </c>
      <c r="T2155" s="34">
        <v>0</v>
      </c>
      <c r="U2155" s="35">
        <v>519</v>
      </c>
      <c r="V2155" s="35">
        <v>50</v>
      </c>
      <c r="W2155" s="35">
        <v>167</v>
      </c>
      <c r="X2155" s="35">
        <v>130</v>
      </c>
      <c r="Y2155" s="35">
        <v>0</v>
      </c>
      <c r="Z2155" s="35">
        <v>41</v>
      </c>
      <c r="AA2155" s="34">
        <v>1</v>
      </c>
      <c r="AB2155" s="34">
        <v>3</v>
      </c>
      <c r="AC2155" s="34">
        <v>8</v>
      </c>
      <c r="AD2155" s="34">
        <v>3</v>
      </c>
      <c r="AE2155" s="34">
        <v>11</v>
      </c>
      <c r="AF2155" s="58">
        <f>'Base tratada'!$AC2155+'Base tratada'!$AD2155+'Base tratada'!$AE2155</f>
        <v>22</v>
      </c>
      <c r="AG215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55" s="58" t="str">
        <f>IF('Base tratada'!$AC2155&gt;=MAX('Base tratada'!$AD2155,'Base tratada'!$AE2155),"Web",
IF('Base tratada'!$AD2155&gt;='Base tratada'!$AE2155,"Catalog",
"Store"))</f>
        <v>Store</v>
      </c>
      <c r="AI2155" s="59">
        <f>IF('Base tratada'!$AF2155=0,"0",'Base tratada'!$AK2155/'Base tratada'!$AF2155)</f>
        <v>39.363636363636367</v>
      </c>
      <c r="AJ2155" s="59" t="str">
        <f>IF('Base tratada'!$AI2155=0,"R$ 0",
IF('Base tratada'!$AI2155&lt;=25,"R$ 1–25",
IF('Base tratada'!$AI2155&lt;=50,"R$ 26–50",
"+R$ 50")))</f>
        <v>R$ 26–50</v>
      </c>
      <c r="AK2155" s="35">
        <v>866</v>
      </c>
      <c r="AL2155" s="58" t="str">
        <f>IF('Base tratada'!$AK2155&lt;=100,"R$ 0-100",
IF('Base tratada'!$AK2155&lt;=500,"R$ 101-500",
IF('Base tratada'!$AK2155&lt;=1000,"R$ 501-1000",
IF('Base tratada'!$AK2155&lt;=1500,"R$ 1001-1500",
"+R$ 1500"))))</f>
        <v>R$ 501-1000</v>
      </c>
      <c r="AM2155" s="34">
        <v>0</v>
      </c>
      <c r="AN2155" s="34">
        <v>0</v>
      </c>
      <c r="AO2155" s="34">
        <v>0</v>
      </c>
      <c r="AP2155" s="34">
        <v>1</v>
      </c>
      <c r="AQ2155" s="34">
        <v>0</v>
      </c>
      <c r="AR2155" s="34">
        <v>1</v>
      </c>
      <c r="AS2155" s="34">
        <v>0</v>
      </c>
      <c r="AT2155" s="34">
        <v>3</v>
      </c>
      <c r="AU2155" s="34">
        <v>11</v>
      </c>
      <c r="AV2155" s="52">
        <v>825</v>
      </c>
      <c r="AW2155" s="57">
        <v>0</v>
      </c>
      <c r="AX2155" s="58" t="str">
        <f>IF(Tabela3[[#This Row],[Response]]=1, "Aceitou", "Não aceitou")</f>
        <v>Não aceitou</v>
      </c>
      <c r="AY2155" s="55" t="str">
        <f>Tabela3[[#This Row],[Faixa Recência]] &amp; " | " &amp; Tabela3[[#This Row],[Faixa Gasto]] &amp; " | " &amp; Tabela3[[#This Row],[Faixa ticket médio]]</f>
        <v>16-30 dias | R$ 501-1000 | R$ 26–50</v>
      </c>
      <c r="AZ215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5" s="36"/>
    </row>
    <row r="2156" spans="1:54" x14ac:dyDescent="0.25">
      <c r="A2156" s="61">
        <v>2155</v>
      </c>
      <c r="B2156" s="37">
        <v>84117</v>
      </c>
      <c r="C2156" s="34">
        <v>0</v>
      </c>
      <c r="D2156" s="34">
        <v>0</v>
      </c>
      <c r="E2156" s="34">
        <v>60</v>
      </c>
      <c r="F2156" s="58" t="str">
        <f>IF('Base tratada'!$E2156&lt;=15,"0-15 dias",
IF('Base tratada'!$E2156&lt;=30, "16-30 dias",
IF('Base tratada'!$E2156&lt;=45, "31-45 dias",
IF('Base tratada'!$E2156&lt;=60, "46-60 dias",
IF('Base tratada'!$E2156&lt;=75, "61-75 dias", "76-99 dias")))))</f>
        <v>46-60 dias</v>
      </c>
      <c r="G2156" s="38">
        <v>64</v>
      </c>
      <c r="H2156" s="60" t="str">
        <f>IF('Base tratada'!$G2156&lt;=29,"24–29",
IF('Base tratada'!$G2156&lt;=39,"30–39",
IF('Base tratada'!$G2156&lt;=49,"40–49",
IF('Base tratada'!$G2156&lt;=59,"50–59",
IF('Base tratada'!$G2156&lt;=69,"60–69",
"70–80")))))</f>
        <v>60–69</v>
      </c>
      <c r="I2156" s="34">
        <v>2208</v>
      </c>
      <c r="J2156" s="58" t="str">
        <f>IF('Base tratada'!$K2156=1,"Divorciado",
IF('Base tratada'!$L2156=1,"Casado",
IF('Base tratada'!$M2156=1, "Solteiro",
IF('Base tratada'!$N2156=1,"Juntos",
"Viúvo"))))</f>
        <v>Casado</v>
      </c>
      <c r="K2156" s="34">
        <v>0</v>
      </c>
      <c r="L2156" s="34">
        <v>1</v>
      </c>
      <c r="M2156" s="34">
        <v>0</v>
      </c>
      <c r="N2156" s="34">
        <v>0</v>
      </c>
      <c r="O2156" s="34">
        <v>0</v>
      </c>
      <c r="P2156" s="34">
        <v>0</v>
      </c>
      <c r="Q2156" s="34">
        <v>0</v>
      </c>
      <c r="R2156" s="34">
        <v>0</v>
      </c>
      <c r="S2156" s="34">
        <v>0</v>
      </c>
      <c r="T2156" s="34">
        <v>1</v>
      </c>
      <c r="U2156" s="35">
        <v>611</v>
      </c>
      <c r="V2156" s="35">
        <v>76</v>
      </c>
      <c r="W2156" s="35">
        <v>749</v>
      </c>
      <c r="X2156" s="35">
        <v>59</v>
      </c>
      <c r="Y2156" s="35">
        <v>45</v>
      </c>
      <c r="Z2156" s="35">
        <v>26</v>
      </c>
      <c r="AA2156" s="34">
        <v>1</v>
      </c>
      <c r="AB2156" s="34">
        <v>2</v>
      </c>
      <c r="AC2156" s="34">
        <v>7</v>
      </c>
      <c r="AD2156" s="34">
        <v>10</v>
      </c>
      <c r="AE2156" s="34">
        <v>6</v>
      </c>
      <c r="AF2156" s="58">
        <f>'Base tratada'!$AC2156+'Base tratada'!$AD2156+'Base tratada'!$AE2156</f>
        <v>23</v>
      </c>
      <c r="AG215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56" s="58" t="str">
        <f>IF('Base tratada'!$AC2156&gt;=MAX('Base tratada'!$AD2156,'Base tratada'!$AE2156),"Web",
IF('Base tratada'!$AD2156&gt;='Base tratada'!$AE2156,"Catalog",
"Store"))</f>
        <v>Catalog</v>
      </c>
      <c r="AI2156" s="59">
        <f>IF('Base tratada'!$AF2156=0,"0",'Base tratada'!$AK2156/'Base tratada'!$AF2156)</f>
        <v>66.956521739130437</v>
      </c>
      <c r="AJ2156" s="59" t="str">
        <f>IF('Base tratada'!$AI2156=0,"R$ 0",
IF('Base tratada'!$AI2156&lt;=25,"R$ 1–25",
IF('Base tratada'!$AI2156&lt;=50,"R$ 26–50",
"+R$ 50")))</f>
        <v>+R$ 50</v>
      </c>
      <c r="AK2156" s="35">
        <v>1540</v>
      </c>
      <c r="AL2156" s="58" t="str">
        <f>IF('Base tratada'!$AK2156&lt;=100,"R$ 0-100",
IF('Base tratada'!$AK2156&lt;=500,"R$ 101-500",
IF('Base tratada'!$AK2156&lt;=1000,"R$ 501-1000",
IF('Base tratada'!$AK2156&lt;=1500,"R$ 1001-1500",
"+R$ 1500"))))</f>
        <v>+R$ 1500</v>
      </c>
      <c r="AM2156" s="34">
        <v>0</v>
      </c>
      <c r="AN2156" s="34">
        <v>0</v>
      </c>
      <c r="AO2156" s="34">
        <v>0</v>
      </c>
      <c r="AP2156" s="34">
        <v>0</v>
      </c>
      <c r="AQ2156" s="34">
        <v>1</v>
      </c>
      <c r="AR2156" s="34">
        <v>1</v>
      </c>
      <c r="AS2156" s="34">
        <v>0</v>
      </c>
      <c r="AT2156" s="34">
        <v>3</v>
      </c>
      <c r="AU2156" s="34">
        <v>11</v>
      </c>
      <c r="AV2156" s="52">
        <v>1514</v>
      </c>
      <c r="AW2156" s="57">
        <v>0</v>
      </c>
      <c r="AX2156" s="58" t="str">
        <f>IF(Tabela3[[#This Row],[Response]]=1, "Aceitou", "Não aceitou")</f>
        <v>Não aceitou</v>
      </c>
      <c r="AY2156" s="55" t="str">
        <f>Tabela3[[#This Row],[Faixa Recência]] &amp; " | " &amp; Tabela3[[#This Row],[Faixa Gasto]] &amp; " | " &amp; Tabela3[[#This Row],[Faixa ticket médio]]</f>
        <v>46-60 dias | +R$ 1500 | +R$ 50</v>
      </c>
      <c r="AZ215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6" s="36"/>
    </row>
    <row r="2157" spans="1:54" x14ac:dyDescent="0.25">
      <c r="A2157" s="61">
        <v>2156</v>
      </c>
      <c r="B2157" s="37">
        <v>65487</v>
      </c>
      <c r="C2157" s="34">
        <v>0</v>
      </c>
      <c r="D2157" s="34">
        <v>0</v>
      </c>
      <c r="E2157" s="34">
        <v>48</v>
      </c>
      <c r="F2157" s="58" t="str">
        <f>IF('Base tratada'!$E2157&lt;=15,"0-15 dias",
IF('Base tratada'!$E2157&lt;=30, "16-30 dias",
IF('Base tratada'!$E2157&lt;=45, "31-45 dias",
IF('Base tratada'!$E2157&lt;=60, "46-60 dias",
IF('Base tratada'!$E2157&lt;=75, "61-75 dias", "76-99 dias")))))</f>
        <v>46-60 dias</v>
      </c>
      <c r="G2157" s="38">
        <v>63</v>
      </c>
      <c r="H2157" s="60" t="str">
        <f>IF('Base tratada'!$G2157&lt;=29,"24–29",
IF('Base tratada'!$G2157&lt;=39,"30–39",
IF('Base tratada'!$G2157&lt;=49,"40–49",
IF('Base tratada'!$G2157&lt;=59,"50–59",
IF('Base tratada'!$G2157&lt;=69,"60–69",
"70–80")))))</f>
        <v>60–69</v>
      </c>
      <c r="I2157" s="34">
        <v>2329</v>
      </c>
      <c r="J2157" s="58" t="str">
        <f>IF('Base tratada'!$K2157=1,"Divorciado",
IF('Base tratada'!$L2157=1,"Casado",
IF('Base tratada'!$M2157=1, "Solteiro",
IF('Base tratada'!$N2157=1,"Juntos",
"Viúvo"))))</f>
        <v>Juntos</v>
      </c>
      <c r="K2157" s="34">
        <v>0</v>
      </c>
      <c r="L2157" s="34">
        <v>0</v>
      </c>
      <c r="M2157" s="34">
        <v>0</v>
      </c>
      <c r="N2157" s="34">
        <v>1</v>
      </c>
      <c r="O2157" s="34">
        <v>0</v>
      </c>
      <c r="P2157" s="34">
        <v>0</v>
      </c>
      <c r="Q2157" s="34">
        <v>0</v>
      </c>
      <c r="R2157" s="34">
        <v>0</v>
      </c>
      <c r="S2157" s="34">
        <v>1</v>
      </c>
      <c r="T2157" s="34">
        <v>0</v>
      </c>
      <c r="U2157" s="35">
        <v>240</v>
      </c>
      <c r="V2157" s="35">
        <v>67</v>
      </c>
      <c r="W2157" s="35">
        <v>500</v>
      </c>
      <c r="X2157" s="35">
        <v>199</v>
      </c>
      <c r="Y2157" s="35">
        <v>0</v>
      </c>
      <c r="Z2157" s="35">
        <v>163</v>
      </c>
      <c r="AA2157" s="34">
        <v>3</v>
      </c>
      <c r="AB2157" s="34">
        <v>2</v>
      </c>
      <c r="AC2157" s="34">
        <v>3</v>
      </c>
      <c r="AD2157" s="34">
        <v>5</v>
      </c>
      <c r="AE2157" s="34">
        <v>6</v>
      </c>
      <c r="AF2157" s="58">
        <f>'Base tratada'!$AC2157+'Base tratada'!$AD2157+'Base tratada'!$AE2157</f>
        <v>14</v>
      </c>
      <c r="AG215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57" s="58" t="str">
        <f>IF('Base tratada'!$AC2157&gt;=MAX('Base tratada'!$AD2157,'Base tratada'!$AE2157),"Web",
IF('Base tratada'!$AD2157&gt;='Base tratada'!$AE2157,"Catalog",
"Store"))</f>
        <v>Store</v>
      </c>
      <c r="AI2157" s="59">
        <f>IF('Base tratada'!$AF2157=0,"0",'Base tratada'!$AK2157/'Base tratada'!$AF2157)</f>
        <v>71.857142857142861</v>
      </c>
      <c r="AJ2157" s="59" t="str">
        <f>IF('Base tratada'!$AI2157=0,"R$ 0",
IF('Base tratada'!$AI2157&lt;=25,"R$ 1–25",
IF('Base tratada'!$AI2157&lt;=50,"R$ 26–50",
"+R$ 50")))</f>
        <v>+R$ 50</v>
      </c>
      <c r="AK2157" s="35">
        <v>1006</v>
      </c>
      <c r="AL2157" s="58" t="str">
        <f>IF('Base tratada'!$AK2157&lt;=100,"R$ 0-100",
IF('Base tratada'!$AK2157&lt;=500,"R$ 101-500",
IF('Base tratada'!$AK2157&lt;=1000,"R$ 501-1000",
IF('Base tratada'!$AK2157&lt;=1500,"R$ 1001-1500",
"+R$ 1500"))))</f>
        <v>R$ 1001-1500</v>
      </c>
      <c r="AM2157" s="34">
        <v>0</v>
      </c>
      <c r="AN2157" s="34">
        <v>0</v>
      </c>
      <c r="AO2157" s="34">
        <v>0</v>
      </c>
      <c r="AP2157" s="34">
        <v>0</v>
      </c>
      <c r="AQ2157" s="34">
        <v>0</v>
      </c>
      <c r="AR2157" s="34">
        <v>0</v>
      </c>
      <c r="AS2157" s="34">
        <v>0</v>
      </c>
      <c r="AT2157" s="34">
        <v>3</v>
      </c>
      <c r="AU2157" s="34">
        <v>11</v>
      </c>
      <c r="AV2157" s="52">
        <v>843</v>
      </c>
      <c r="AW2157" s="57">
        <v>0</v>
      </c>
      <c r="AX2157" s="58" t="str">
        <f>IF(Tabela3[[#This Row],[Response]]=1, "Aceitou", "Não aceitou")</f>
        <v>Não aceitou</v>
      </c>
      <c r="AY2157" s="55" t="str">
        <f>Tabela3[[#This Row],[Faixa Recência]] &amp; " | " &amp; Tabela3[[#This Row],[Faixa Gasto]] &amp; " | " &amp; Tabela3[[#This Row],[Faixa ticket médio]]</f>
        <v>46-60 dias | R$ 1001-1500 | +R$ 50</v>
      </c>
      <c r="AZ215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7" s="36"/>
    </row>
    <row r="2158" spans="1:54" x14ac:dyDescent="0.25">
      <c r="A2158" s="61">
        <v>2157</v>
      </c>
      <c r="B2158" s="37">
        <v>25224</v>
      </c>
      <c r="C2158" s="34">
        <v>1</v>
      </c>
      <c r="D2158" s="34">
        <v>0</v>
      </c>
      <c r="E2158" s="34">
        <v>36</v>
      </c>
      <c r="F2158" s="58" t="str">
        <f>IF('Base tratada'!$E2158&lt;=15,"0-15 dias",
IF('Base tratada'!$E2158&lt;=30, "16-30 dias",
IF('Base tratada'!$E2158&lt;=45, "31-45 dias",
IF('Base tratada'!$E2158&lt;=60, "46-60 dias",
IF('Base tratada'!$E2158&lt;=75, "61-75 dias", "76-99 dias")))))</f>
        <v>31-45 dias</v>
      </c>
      <c r="G2158" s="38">
        <v>48</v>
      </c>
      <c r="H2158" s="60" t="str">
        <f>IF('Base tratada'!$G2158&lt;=29,"24–29",
IF('Base tratada'!$G2158&lt;=39,"30–39",
IF('Base tratada'!$G2158&lt;=49,"40–49",
IF('Base tratada'!$G2158&lt;=59,"50–59",
IF('Base tratada'!$G2158&lt;=69,"60–69",
"70–80")))))</f>
        <v>40–49</v>
      </c>
      <c r="I2158" s="34">
        <v>2264</v>
      </c>
      <c r="J2158" s="58" t="str">
        <f>IF('Base tratada'!$K2158=1,"Divorciado",
IF('Base tratada'!$L2158=1,"Casado",
IF('Base tratada'!$M2158=1, "Solteiro",
IF('Base tratada'!$N2158=1,"Juntos",
"Viúvo"))))</f>
        <v>Casado</v>
      </c>
      <c r="K2158" s="34">
        <v>0</v>
      </c>
      <c r="L2158" s="34">
        <v>1</v>
      </c>
      <c r="M2158" s="34">
        <v>0</v>
      </c>
      <c r="N2158" s="34">
        <v>0</v>
      </c>
      <c r="O2158" s="34">
        <v>0</v>
      </c>
      <c r="P2158" s="34">
        <v>0</v>
      </c>
      <c r="Q2158" s="34">
        <v>1</v>
      </c>
      <c r="R2158" s="34">
        <v>0</v>
      </c>
      <c r="S2158" s="34">
        <v>0</v>
      </c>
      <c r="T2158" s="34">
        <v>0</v>
      </c>
      <c r="U2158" s="35">
        <v>4</v>
      </c>
      <c r="V2158" s="35">
        <v>9</v>
      </c>
      <c r="W2158" s="35">
        <v>12</v>
      </c>
      <c r="X2158" s="35">
        <v>11</v>
      </c>
      <c r="Y2158" s="35">
        <v>2</v>
      </c>
      <c r="Z2158" s="35">
        <v>8</v>
      </c>
      <c r="AA2158" s="34">
        <v>2</v>
      </c>
      <c r="AB2158" s="34">
        <v>3</v>
      </c>
      <c r="AC2158" s="34">
        <v>1</v>
      </c>
      <c r="AD2158" s="34">
        <v>1</v>
      </c>
      <c r="AE2158" s="34">
        <v>3</v>
      </c>
      <c r="AF2158" s="58">
        <f>'Base tratada'!$AC2158+'Base tratada'!$AD2158+'Base tratada'!$AE2158</f>
        <v>5</v>
      </c>
      <c r="AG215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58" s="58" t="str">
        <f>IF('Base tratada'!$AC2158&gt;=MAX('Base tratada'!$AD2158,'Base tratada'!$AE2158),"Web",
IF('Base tratada'!$AD2158&gt;='Base tratada'!$AE2158,"Catalog",
"Store"))</f>
        <v>Store</v>
      </c>
      <c r="AI2158" s="59">
        <f>IF('Base tratada'!$AF2158=0,"0",'Base tratada'!$AK2158/'Base tratada'!$AF2158)</f>
        <v>7.6</v>
      </c>
      <c r="AJ2158" s="59" t="str">
        <f>IF('Base tratada'!$AI2158=0,"R$ 0",
IF('Base tratada'!$AI2158&lt;=25,"R$ 1–25",
IF('Base tratada'!$AI2158&lt;=50,"R$ 26–50",
"+R$ 50")))</f>
        <v>R$ 1–25</v>
      </c>
      <c r="AK2158" s="35">
        <v>38</v>
      </c>
      <c r="AL2158" s="58" t="str">
        <f>IF('Base tratada'!$AK2158&lt;=100,"R$ 0-100",
IF('Base tratada'!$AK2158&lt;=500,"R$ 101-500",
IF('Base tratada'!$AK2158&lt;=1000,"R$ 501-1000",
IF('Base tratada'!$AK2158&lt;=1500,"R$ 1001-1500",
"+R$ 1500"))))</f>
        <v>R$ 0-100</v>
      </c>
      <c r="AM2158" s="34">
        <v>0</v>
      </c>
      <c r="AN2158" s="34">
        <v>0</v>
      </c>
      <c r="AO2158" s="34">
        <v>0</v>
      </c>
      <c r="AP2158" s="34">
        <v>0</v>
      </c>
      <c r="AQ2158" s="34">
        <v>0</v>
      </c>
      <c r="AR2158" s="34">
        <v>0</v>
      </c>
      <c r="AS2158" s="34">
        <v>0</v>
      </c>
      <c r="AT2158" s="34">
        <v>3</v>
      </c>
      <c r="AU2158" s="34">
        <v>11</v>
      </c>
      <c r="AV2158" s="52">
        <v>30</v>
      </c>
      <c r="AW2158" s="57">
        <v>0</v>
      </c>
      <c r="AX2158" s="58" t="str">
        <f>IF(Tabela3[[#This Row],[Response]]=1, "Aceitou", "Não aceitou")</f>
        <v>Não aceitou</v>
      </c>
      <c r="AY2158" s="55" t="str">
        <f>Tabela3[[#This Row],[Faixa Recência]] &amp; " | " &amp; Tabela3[[#This Row],[Faixa Gasto]] &amp; " | " &amp; Tabela3[[#This Row],[Faixa ticket médio]]</f>
        <v>31-45 dias | R$ 0-100 | R$ 1–25</v>
      </c>
      <c r="AZ215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58" s="36"/>
    </row>
    <row r="2159" spans="1:54" x14ac:dyDescent="0.25">
      <c r="A2159" s="61">
        <v>2158</v>
      </c>
      <c r="B2159" s="37">
        <v>89616</v>
      </c>
      <c r="C2159" s="34">
        <v>0</v>
      </c>
      <c r="D2159" s="34">
        <v>0</v>
      </c>
      <c r="E2159" s="34">
        <v>36</v>
      </c>
      <c r="F2159" s="58" t="str">
        <f>IF('Base tratada'!$E2159&lt;=15,"0-15 dias",
IF('Base tratada'!$E2159&lt;=30, "16-30 dias",
IF('Base tratada'!$E2159&lt;=45, "31-45 dias",
IF('Base tratada'!$E2159&lt;=60, "46-60 dias",
IF('Base tratada'!$E2159&lt;=75, "61-75 dias", "76-99 dias")))))</f>
        <v>31-45 dias</v>
      </c>
      <c r="G2159" s="38">
        <v>37</v>
      </c>
      <c r="H2159" s="60" t="str">
        <f>IF('Base tratada'!$G2159&lt;=29,"24–29",
IF('Base tratada'!$G2159&lt;=39,"30–39",
IF('Base tratada'!$G2159&lt;=49,"40–49",
IF('Base tratada'!$G2159&lt;=59,"50–59",
IF('Base tratada'!$G2159&lt;=69,"60–69",
"70–80")))))</f>
        <v>30–39</v>
      </c>
      <c r="I2159" s="34">
        <v>2648</v>
      </c>
      <c r="J2159" s="58" t="str">
        <f>IF('Base tratada'!$K2159=1,"Divorciado",
IF('Base tratada'!$L2159=1,"Casado",
IF('Base tratada'!$M2159=1, "Solteiro",
IF('Base tratada'!$N2159=1,"Juntos",
"Viúvo"))))</f>
        <v>Solteiro</v>
      </c>
      <c r="K2159" s="34">
        <v>0</v>
      </c>
      <c r="L2159" s="34">
        <v>0</v>
      </c>
      <c r="M2159" s="34">
        <v>1</v>
      </c>
      <c r="N2159" s="34">
        <v>0</v>
      </c>
      <c r="O2159" s="34">
        <v>0</v>
      </c>
      <c r="P2159" s="34">
        <v>0</v>
      </c>
      <c r="Q2159" s="34">
        <v>0</v>
      </c>
      <c r="R2159" s="34">
        <v>0</v>
      </c>
      <c r="S2159" s="34">
        <v>1</v>
      </c>
      <c r="T2159" s="34">
        <v>0</v>
      </c>
      <c r="U2159" s="35">
        <v>671</v>
      </c>
      <c r="V2159" s="35">
        <v>47</v>
      </c>
      <c r="W2159" s="35">
        <v>655</v>
      </c>
      <c r="X2159" s="35">
        <v>145</v>
      </c>
      <c r="Y2159" s="35">
        <v>111</v>
      </c>
      <c r="Z2159" s="35">
        <v>15</v>
      </c>
      <c r="AA2159" s="34">
        <v>1</v>
      </c>
      <c r="AB2159" s="34">
        <v>2</v>
      </c>
      <c r="AC2159" s="34">
        <v>7</v>
      </c>
      <c r="AD2159" s="34">
        <v>5</v>
      </c>
      <c r="AE2159" s="34">
        <v>12</v>
      </c>
      <c r="AF2159" s="58">
        <f>'Base tratada'!$AC2159+'Base tratada'!$AD2159+'Base tratada'!$AE2159</f>
        <v>24</v>
      </c>
      <c r="AG215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59" s="58" t="str">
        <f>IF('Base tratada'!$AC2159&gt;=MAX('Base tratada'!$AD2159,'Base tratada'!$AE2159),"Web",
IF('Base tratada'!$AD2159&gt;='Base tratada'!$AE2159,"Catalog",
"Store"))</f>
        <v>Store</v>
      </c>
      <c r="AI2159" s="59">
        <f>IF('Base tratada'!$AF2159=0,"0",'Base tratada'!$AK2159/'Base tratada'!$AF2159)</f>
        <v>67.875</v>
      </c>
      <c r="AJ2159" s="59" t="str">
        <f>IF('Base tratada'!$AI2159=0,"R$ 0",
IF('Base tratada'!$AI2159&lt;=25,"R$ 1–25",
IF('Base tratada'!$AI2159&lt;=50,"R$ 26–50",
"+R$ 50")))</f>
        <v>+R$ 50</v>
      </c>
      <c r="AK2159" s="35">
        <v>1629</v>
      </c>
      <c r="AL2159" s="58" t="str">
        <f>IF('Base tratada'!$AK2159&lt;=100,"R$ 0-100",
IF('Base tratada'!$AK2159&lt;=500,"R$ 101-500",
IF('Base tratada'!$AK2159&lt;=1000,"R$ 501-1000",
IF('Base tratada'!$AK2159&lt;=1500,"R$ 1001-1500",
"+R$ 1500"))))</f>
        <v>+R$ 1500</v>
      </c>
      <c r="AM2159" s="34">
        <v>0</v>
      </c>
      <c r="AN2159" s="34">
        <v>0</v>
      </c>
      <c r="AO2159" s="34">
        <v>0</v>
      </c>
      <c r="AP2159" s="34">
        <v>0</v>
      </c>
      <c r="AQ2159" s="34">
        <v>0</v>
      </c>
      <c r="AR2159" s="34">
        <v>0</v>
      </c>
      <c r="AS2159" s="34">
        <v>0</v>
      </c>
      <c r="AT2159" s="34">
        <v>3</v>
      </c>
      <c r="AU2159" s="34">
        <v>11</v>
      </c>
      <c r="AV2159" s="52">
        <v>1614</v>
      </c>
      <c r="AW2159" s="57">
        <v>1</v>
      </c>
      <c r="AX2159" s="58" t="str">
        <f>IF(Tabela3[[#This Row],[Response]]=1, "Aceitou", "Não aceitou")</f>
        <v>Aceitou</v>
      </c>
      <c r="AY2159" s="55" t="str">
        <f>Tabela3[[#This Row],[Faixa Recência]] &amp; " | " &amp; Tabela3[[#This Row],[Faixa Gasto]] &amp; " | " &amp; Tabela3[[#This Row],[Faixa ticket médio]]</f>
        <v>31-45 dias | +R$ 1500 | +R$ 50</v>
      </c>
      <c r="AZ215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59" s="36"/>
    </row>
    <row r="2160" spans="1:54" x14ac:dyDescent="0.25">
      <c r="A2160" s="61">
        <v>2159</v>
      </c>
      <c r="B2160" s="37">
        <v>40851</v>
      </c>
      <c r="C2160" s="34">
        <v>1</v>
      </c>
      <c r="D2160" s="34">
        <v>1</v>
      </c>
      <c r="E2160" s="34">
        <v>63</v>
      </c>
      <c r="F2160" s="58" t="str">
        <f>IF('Base tratada'!$E2160&lt;=15,"0-15 dias",
IF('Base tratada'!$E2160&lt;=30, "16-30 dias",
IF('Base tratada'!$E2160&lt;=45, "31-45 dias",
IF('Base tratada'!$E2160&lt;=60, "46-60 dias",
IF('Base tratada'!$E2160&lt;=75, "61-75 dias", "76-99 dias")))))</f>
        <v>61-75 dias</v>
      </c>
      <c r="G2160" s="38">
        <v>49</v>
      </c>
      <c r="H2160" s="60" t="str">
        <f>IF('Base tratada'!$G2160&lt;=29,"24–29",
IF('Base tratada'!$G2160&lt;=39,"30–39",
IF('Base tratada'!$G2160&lt;=49,"40–49",
IF('Base tratada'!$G2160&lt;=59,"50–59",
IF('Base tratada'!$G2160&lt;=69,"60–69",
"70–80")))))</f>
        <v>40–49</v>
      </c>
      <c r="I2160" s="34">
        <v>2652</v>
      </c>
      <c r="J2160" s="58" t="str">
        <f>IF('Base tratada'!$K2160=1,"Divorciado",
IF('Base tratada'!$L2160=1,"Casado",
IF('Base tratada'!$M2160=1, "Solteiro",
IF('Base tratada'!$N2160=1,"Juntos",
"Viúvo"))))</f>
        <v>Divorciado</v>
      </c>
      <c r="K2160" s="34">
        <v>1</v>
      </c>
      <c r="L2160" s="34">
        <v>0</v>
      </c>
      <c r="M2160" s="34">
        <v>0</v>
      </c>
      <c r="N2160" s="34">
        <v>0</v>
      </c>
      <c r="O2160" s="34">
        <v>0</v>
      </c>
      <c r="P2160" s="34">
        <v>0</v>
      </c>
      <c r="Q2160" s="34">
        <v>0</v>
      </c>
      <c r="R2160" s="34">
        <v>1</v>
      </c>
      <c r="S2160" s="34">
        <v>0</v>
      </c>
      <c r="T2160" s="34">
        <v>0</v>
      </c>
      <c r="U2160" s="35">
        <v>23</v>
      </c>
      <c r="V2160" s="35">
        <v>1</v>
      </c>
      <c r="W2160" s="35">
        <v>7</v>
      </c>
      <c r="X2160" s="35">
        <v>0</v>
      </c>
      <c r="Y2160" s="35">
        <v>4</v>
      </c>
      <c r="Z2160" s="35">
        <v>24</v>
      </c>
      <c r="AA2160" s="34">
        <v>1</v>
      </c>
      <c r="AB2160" s="34">
        <v>7</v>
      </c>
      <c r="AC2160" s="34">
        <v>1</v>
      </c>
      <c r="AD2160" s="34">
        <v>1</v>
      </c>
      <c r="AE2160" s="34">
        <v>2</v>
      </c>
      <c r="AF2160" s="58">
        <f>'Base tratada'!$AC2160+'Base tratada'!$AD2160+'Base tratada'!$AE2160</f>
        <v>4</v>
      </c>
      <c r="AG216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60" s="58" t="str">
        <f>IF('Base tratada'!$AC2160&gt;=MAX('Base tratada'!$AD2160,'Base tratada'!$AE2160),"Web",
IF('Base tratada'!$AD2160&gt;='Base tratada'!$AE2160,"Catalog",
"Store"))</f>
        <v>Store</v>
      </c>
      <c r="AI2160" s="59">
        <f>IF('Base tratada'!$AF2160=0,"0",'Base tratada'!$AK2160/'Base tratada'!$AF2160)</f>
        <v>8.75</v>
      </c>
      <c r="AJ2160" s="59" t="str">
        <f>IF('Base tratada'!$AI2160=0,"R$ 0",
IF('Base tratada'!$AI2160&lt;=25,"R$ 1–25",
IF('Base tratada'!$AI2160&lt;=50,"R$ 26–50",
"+R$ 50")))</f>
        <v>R$ 1–25</v>
      </c>
      <c r="AK2160" s="35">
        <v>35</v>
      </c>
      <c r="AL2160" s="58" t="str">
        <f>IF('Base tratada'!$AK2160&lt;=100,"R$ 0-100",
IF('Base tratada'!$AK2160&lt;=500,"R$ 101-500",
IF('Base tratada'!$AK2160&lt;=1000,"R$ 501-1000",
IF('Base tratada'!$AK2160&lt;=1500,"R$ 1001-1500",
"+R$ 1500"))))</f>
        <v>R$ 0-100</v>
      </c>
      <c r="AM2160" s="34">
        <v>0</v>
      </c>
      <c r="AN2160" s="34">
        <v>0</v>
      </c>
      <c r="AO2160" s="34">
        <v>0</v>
      </c>
      <c r="AP2160" s="34">
        <v>0</v>
      </c>
      <c r="AQ2160" s="34">
        <v>0</v>
      </c>
      <c r="AR2160" s="34">
        <v>0</v>
      </c>
      <c r="AS2160" s="34">
        <v>0</v>
      </c>
      <c r="AT2160" s="34">
        <v>3</v>
      </c>
      <c r="AU2160" s="34">
        <v>11</v>
      </c>
      <c r="AV2160" s="52">
        <v>11</v>
      </c>
      <c r="AW2160" s="57">
        <v>0</v>
      </c>
      <c r="AX2160" s="58" t="str">
        <f>IF(Tabela3[[#This Row],[Response]]=1, "Aceitou", "Não aceitou")</f>
        <v>Não aceitou</v>
      </c>
      <c r="AY2160" s="55" t="str">
        <f>Tabela3[[#This Row],[Faixa Recência]] &amp; " | " &amp; Tabela3[[#This Row],[Faixa Gasto]] &amp; " | " &amp; Tabela3[[#This Row],[Faixa ticket médio]]</f>
        <v>61-75 dias | R$ 0-100 | R$ 1–25</v>
      </c>
      <c r="AZ216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0" s="36"/>
    </row>
    <row r="2161" spans="1:54" x14ac:dyDescent="0.25">
      <c r="A2161" s="61">
        <v>2160</v>
      </c>
      <c r="B2161" s="37">
        <v>27469</v>
      </c>
      <c r="C2161" s="34">
        <v>0</v>
      </c>
      <c r="D2161" s="34">
        <v>0</v>
      </c>
      <c r="E2161" s="34">
        <v>2</v>
      </c>
      <c r="F2161" s="58" t="str">
        <f>IF('Base tratada'!$E2161&lt;=15,"0-15 dias",
IF('Base tratada'!$E2161&lt;=30, "16-30 dias",
IF('Base tratada'!$E2161&lt;=45, "31-45 dias",
IF('Base tratada'!$E2161&lt;=60, "46-60 dias",
IF('Base tratada'!$E2161&lt;=75, "61-75 dias", "76-99 dias")))))</f>
        <v>0-15 dias</v>
      </c>
      <c r="G2161" s="38">
        <v>73</v>
      </c>
      <c r="H2161" s="60" t="str">
        <f>IF('Base tratada'!$G2161&lt;=29,"24–29",
IF('Base tratada'!$G2161&lt;=39,"30–39",
IF('Base tratada'!$G2161&lt;=49,"40–49",
IF('Base tratada'!$G2161&lt;=59,"50–59",
IF('Base tratada'!$G2161&lt;=69,"60–69",
"70–80")))))</f>
        <v>70–80</v>
      </c>
      <c r="I2161" s="34">
        <v>2855</v>
      </c>
      <c r="J2161" s="58" t="str">
        <f>IF('Base tratada'!$K2161=1,"Divorciado",
IF('Base tratada'!$L2161=1,"Casado",
IF('Base tratada'!$M2161=1, "Solteiro",
IF('Base tratada'!$N2161=1,"Juntos",
"Viúvo"))))</f>
        <v>Casado</v>
      </c>
      <c r="K2161" s="34">
        <v>0</v>
      </c>
      <c r="L2161" s="34">
        <v>1</v>
      </c>
      <c r="M2161" s="34">
        <v>0</v>
      </c>
      <c r="N2161" s="34">
        <v>0</v>
      </c>
      <c r="O2161" s="34">
        <v>0</v>
      </c>
      <c r="P2161" s="34">
        <v>0</v>
      </c>
      <c r="Q2161" s="34">
        <v>0</v>
      </c>
      <c r="R2161" s="34">
        <v>1</v>
      </c>
      <c r="S2161" s="34">
        <v>0</v>
      </c>
      <c r="T2161" s="34">
        <v>0</v>
      </c>
      <c r="U2161" s="35">
        <v>9</v>
      </c>
      <c r="V2161" s="35">
        <v>1</v>
      </c>
      <c r="W2161" s="35">
        <v>2</v>
      </c>
      <c r="X2161" s="35">
        <v>3</v>
      </c>
      <c r="Y2161" s="35">
        <v>2</v>
      </c>
      <c r="Z2161" s="35">
        <v>0</v>
      </c>
      <c r="AA2161" s="34">
        <v>1</v>
      </c>
      <c r="AB2161" s="34">
        <v>6</v>
      </c>
      <c r="AC2161" s="34">
        <v>0</v>
      </c>
      <c r="AD2161" s="34">
        <v>0</v>
      </c>
      <c r="AE2161" s="34">
        <v>3</v>
      </c>
      <c r="AF2161" s="58">
        <f>'Base tratada'!$AC2161+'Base tratada'!$AD2161+'Base tratada'!$AE2161</f>
        <v>3</v>
      </c>
      <c r="AG216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61" s="58" t="str">
        <f>IF('Base tratada'!$AC2161&gt;=MAX('Base tratada'!$AD2161,'Base tratada'!$AE2161),"Web",
IF('Base tratada'!$AD2161&gt;='Base tratada'!$AE2161,"Catalog",
"Store"))</f>
        <v>Store</v>
      </c>
      <c r="AI2161" s="59">
        <f>IF('Base tratada'!$AF2161=0,"0",'Base tratada'!$AK2161/'Base tratada'!$AF2161)</f>
        <v>5.666666666666667</v>
      </c>
      <c r="AJ2161" s="59" t="str">
        <f>IF('Base tratada'!$AI2161=0,"R$ 0",
IF('Base tratada'!$AI2161&lt;=25,"R$ 1–25",
IF('Base tratada'!$AI2161&lt;=50,"R$ 26–50",
"+R$ 50")))</f>
        <v>R$ 1–25</v>
      </c>
      <c r="AK2161" s="35">
        <v>17</v>
      </c>
      <c r="AL2161" s="58" t="str">
        <f>IF('Base tratada'!$AK2161&lt;=100,"R$ 0-100",
IF('Base tratada'!$AK2161&lt;=500,"R$ 101-500",
IF('Base tratada'!$AK2161&lt;=1000,"R$ 501-1000",
IF('Base tratada'!$AK2161&lt;=1500,"R$ 1001-1500",
"+R$ 1500"))))</f>
        <v>R$ 0-100</v>
      </c>
      <c r="AM2161" s="34">
        <v>0</v>
      </c>
      <c r="AN2161" s="34">
        <v>0</v>
      </c>
      <c r="AO2161" s="34">
        <v>0</v>
      </c>
      <c r="AP2161" s="34">
        <v>0</v>
      </c>
      <c r="AQ2161" s="34">
        <v>0</v>
      </c>
      <c r="AR2161" s="34">
        <v>0</v>
      </c>
      <c r="AS2161" s="34">
        <v>0</v>
      </c>
      <c r="AT2161" s="34">
        <v>3</v>
      </c>
      <c r="AU2161" s="34">
        <v>11</v>
      </c>
      <c r="AV2161" s="52">
        <v>17</v>
      </c>
      <c r="AW2161" s="57">
        <v>0</v>
      </c>
      <c r="AX2161" s="58" t="str">
        <f>IF(Tabela3[[#This Row],[Response]]=1, "Aceitou", "Não aceitou")</f>
        <v>Não aceitou</v>
      </c>
      <c r="AY2161" s="55" t="str">
        <f>Tabela3[[#This Row],[Faixa Recência]] &amp; " | " &amp; Tabela3[[#This Row],[Faixa Gasto]] &amp; " | " &amp; Tabela3[[#This Row],[Faixa ticket médio]]</f>
        <v>0-15 dias | R$ 0-100 | R$ 1–25</v>
      </c>
      <c r="AZ216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1" s="36"/>
    </row>
    <row r="2162" spans="1:54" x14ac:dyDescent="0.25">
      <c r="A2162" s="61">
        <v>2161</v>
      </c>
      <c r="B2162" s="37">
        <v>82347</v>
      </c>
      <c r="C2162" s="34">
        <v>0</v>
      </c>
      <c r="D2162" s="34">
        <v>0</v>
      </c>
      <c r="E2162" s="34">
        <v>38</v>
      </c>
      <c r="F2162" s="58" t="str">
        <f>IF('Base tratada'!$E2162&lt;=15,"0-15 dias",
IF('Base tratada'!$E2162&lt;=30, "16-30 dias",
IF('Base tratada'!$E2162&lt;=45, "31-45 dias",
IF('Base tratada'!$E2162&lt;=60, "46-60 dias",
IF('Base tratada'!$E2162&lt;=75, "61-75 dias", "76-99 dias")))))</f>
        <v>31-45 dias</v>
      </c>
      <c r="G2162" s="38">
        <v>63</v>
      </c>
      <c r="H2162" s="60" t="str">
        <f>IF('Base tratada'!$G2162&lt;=29,"24–29",
IF('Base tratada'!$G2162&lt;=39,"30–39",
IF('Base tratada'!$G2162&lt;=49,"40–49",
IF('Base tratada'!$G2162&lt;=59,"50–59",
IF('Base tratada'!$G2162&lt;=69,"60–69",
"70–80")))))</f>
        <v>60–69</v>
      </c>
      <c r="I2162" s="34">
        <v>2759</v>
      </c>
      <c r="J2162" s="58" t="str">
        <f>IF('Base tratada'!$K2162=1,"Divorciado",
IF('Base tratada'!$L2162=1,"Casado",
IF('Base tratada'!$M2162=1, "Solteiro",
IF('Base tratada'!$N2162=1,"Juntos",
"Viúvo"))))</f>
        <v>Casado</v>
      </c>
      <c r="K2162" s="34">
        <v>0</v>
      </c>
      <c r="L2162" s="34">
        <v>1</v>
      </c>
      <c r="M2162" s="34">
        <v>0</v>
      </c>
      <c r="N2162" s="34">
        <v>0</v>
      </c>
      <c r="O2162" s="34">
        <v>0</v>
      </c>
      <c r="P2162" s="34">
        <v>1</v>
      </c>
      <c r="Q2162" s="34">
        <v>0</v>
      </c>
      <c r="R2162" s="34">
        <v>0</v>
      </c>
      <c r="S2162" s="34">
        <v>0</v>
      </c>
      <c r="T2162" s="34">
        <v>0</v>
      </c>
      <c r="U2162" s="35">
        <v>556</v>
      </c>
      <c r="V2162" s="35">
        <v>54</v>
      </c>
      <c r="W2162" s="35">
        <v>845</v>
      </c>
      <c r="X2162" s="35">
        <v>202</v>
      </c>
      <c r="Y2162" s="35">
        <v>133</v>
      </c>
      <c r="Z2162" s="35">
        <v>63</v>
      </c>
      <c r="AA2162" s="34">
        <v>1</v>
      </c>
      <c r="AB2162" s="34">
        <v>3</v>
      </c>
      <c r="AC2162" s="34">
        <v>7</v>
      </c>
      <c r="AD2162" s="34">
        <v>7</v>
      </c>
      <c r="AE2162" s="34">
        <v>10</v>
      </c>
      <c r="AF2162" s="58">
        <f>'Base tratada'!$AC2162+'Base tratada'!$AD2162+'Base tratada'!$AE2162</f>
        <v>24</v>
      </c>
      <c r="AG216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62" s="58" t="str">
        <f>IF('Base tratada'!$AC2162&gt;=MAX('Base tratada'!$AD2162,'Base tratada'!$AE2162),"Web",
IF('Base tratada'!$AD2162&gt;='Base tratada'!$AE2162,"Catalog",
"Store"))</f>
        <v>Store</v>
      </c>
      <c r="AI2162" s="59">
        <f>IF('Base tratada'!$AF2162=0,"0",'Base tratada'!$AK2162/'Base tratada'!$AF2162)</f>
        <v>74.583333333333329</v>
      </c>
      <c r="AJ2162" s="59" t="str">
        <f>IF('Base tratada'!$AI2162=0,"R$ 0",
IF('Base tratada'!$AI2162&lt;=25,"R$ 1–25",
IF('Base tratada'!$AI2162&lt;=50,"R$ 26–50",
"+R$ 50")))</f>
        <v>+R$ 50</v>
      </c>
      <c r="AK2162" s="35">
        <v>1790</v>
      </c>
      <c r="AL2162" s="58" t="str">
        <f>IF('Base tratada'!$AK2162&lt;=100,"R$ 0-100",
IF('Base tratada'!$AK2162&lt;=500,"R$ 101-500",
IF('Base tratada'!$AK2162&lt;=1000,"R$ 501-1000",
IF('Base tratada'!$AK2162&lt;=1500,"R$ 1001-1500",
"+R$ 1500"))))</f>
        <v>+R$ 1500</v>
      </c>
      <c r="AM2162" s="34">
        <v>1</v>
      </c>
      <c r="AN2162" s="34">
        <v>0</v>
      </c>
      <c r="AO2162" s="34">
        <v>1</v>
      </c>
      <c r="AP2162" s="34">
        <v>0</v>
      </c>
      <c r="AQ2162" s="34">
        <v>0</v>
      </c>
      <c r="AR2162" s="34">
        <v>2</v>
      </c>
      <c r="AS2162" s="34">
        <v>0</v>
      </c>
      <c r="AT2162" s="34">
        <v>3</v>
      </c>
      <c r="AU2162" s="34">
        <v>11</v>
      </c>
      <c r="AV2162" s="52">
        <v>1727</v>
      </c>
      <c r="AW2162" s="57">
        <v>1</v>
      </c>
      <c r="AX2162" s="58" t="str">
        <f>IF(Tabela3[[#This Row],[Response]]=1, "Aceitou", "Não aceitou")</f>
        <v>Aceitou</v>
      </c>
      <c r="AY2162" s="55" t="str">
        <f>Tabela3[[#This Row],[Faixa Recência]] &amp; " | " &amp; Tabela3[[#This Row],[Faixa Gasto]] &amp; " | " &amp; Tabela3[[#This Row],[Faixa ticket médio]]</f>
        <v>31-45 dias | +R$ 1500 | +R$ 50</v>
      </c>
      <c r="AZ216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62" s="36"/>
    </row>
    <row r="2163" spans="1:54" x14ac:dyDescent="0.25">
      <c r="A2163" s="61">
        <v>2162</v>
      </c>
      <c r="B2163" s="37">
        <v>73803</v>
      </c>
      <c r="C2163" s="34">
        <v>0</v>
      </c>
      <c r="D2163" s="34">
        <v>1</v>
      </c>
      <c r="E2163" s="34">
        <v>61</v>
      </c>
      <c r="F2163" s="58" t="str">
        <f>IF('Base tratada'!$E2163&lt;=15,"0-15 dias",
IF('Base tratada'!$E2163&lt;=30, "16-30 dias",
IF('Base tratada'!$E2163&lt;=45, "31-45 dias",
IF('Base tratada'!$E2163&lt;=60, "46-60 dias",
IF('Base tratada'!$E2163&lt;=75, "61-75 dias", "76-99 dias")))))</f>
        <v>61-75 dias</v>
      </c>
      <c r="G2163" s="38">
        <v>63</v>
      </c>
      <c r="H2163" s="60" t="str">
        <f>IF('Base tratada'!$G2163&lt;=29,"24–29",
IF('Base tratada'!$G2163&lt;=39,"30–39",
IF('Base tratada'!$G2163&lt;=49,"40–49",
IF('Base tratada'!$G2163&lt;=59,"50–59",
IF('Base tratada'!$G2163&lt;=69,"60–69",
"70–80")))))</f>
        <v>60–69</v>
      </c>
      <c r="I2163" s="34">
        <v>2856</v>
      </c>
      <c r="J2163" s="58" t="str">
        <f>IF('Base tratada'!$K2163=1,"Divorciado",
IF('Base tratada'!$L2163=1,"Casado",
IF('Base tratada'!$M2163=1, "Solteiro",
IF('Base tratada'!$N2163=1,"Juntos",
"Viúvo"))))</f>
        <v>Casado</v>
      </c>
      <c r="K2163" s="34">
        <v>0</v>
      </c>
      <c r="L2163" s="34">
        <v>1</v>
      </c>
      <c r="M2163" s="34">
        <v>0</v>
      </c>
      <c r="N2163" s="34">
        <v>0</v>
      </c>
      <c r="O2163" s="34">
        <v>0</v>
      </c>
      <c r="P2163" s="34">
        <v>0</v>
      </c>
      <c r="Q2163" s="34">
        <v>0</v>
      </c>
      <c r="R2163" s="34">
        <v>1</v>
      </c>
      <c r="S2163" s="34">
        <v>0</v>
      </c>
      <c r="T2163" s="34">
        <v>0</v>
      </c>
      <c r="U2163" s="35">
        <v>833</v>
      </c>
      <c r="V2163" s="35">
        <v>80</v>
      </c>
      <c r="W2163" s="35">
        <v>363</v>
      </c>
      <c r="X2163" s="35">
        <v>52</v>
      </c>
      <c r="Y2163" s="35">
        <v>26</v>
      </c>
      <c r="Z2163" s="35">
        <v>174</v>
      </c>
      <c r="AA2163" s="34">
        <v>2</v>
      </c>
      <c r="AB2163" s="34">
        <v>6</v>
      </c>
      <c r="AC2163" s="34">
        <v>9</v>
      </c>
      <c r="AD2163" s="34">
        <v>5</v>
      </c>
      <c r="AE2163" s="34">
        <v>6</v>
      </c>
      <c r="AF2163" s="58">
        <f>'Base tratada'!$AC2163+'Base tratada'!$AD2163+'Base tratada'!$AE2163</f>
        <v>20</v>
      </c>
      <c r="AG216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63" s="58" t="str">
        <f>IF('Base tratada'!$AC2163&gt;=MAX('Base tratada'!$AD2163,'Base tratada'!$AE2163),"Web",
IF('Base tratada'!$AD2163&gt;='Base tratada'!$AE2163,"Catalog",
"Store"))</f>
        <v>Web</v>
      </c>
      <c r="AI2163" s="59">
        <f>IF('Base tratada'!$AF2163=0,"0",'Base tratada'!$AK2163/'Base tratada'!$AF2163)</f>
        <v>67.7</v>
      </c>
      <c r="AJ2163" s="59" t="str">
        <f>IF('Base tratada'!$AI2163=0,"R$ 0",
IF('Base tratada'!$AI2163&lt;=25,"R$ 1–25",
IF('Base tratada'!$AI2163&lt;=50,"R$ 26–50",
"+R$ 50")))</f>
        <v>+R$ 50</v>
      </c>
      <c r="AK2163" s="35">
        <v>1354</v>
      </c>
      <c r="AL2163" s="58" t="str">
        <f>IF('Base tratada'!$AK2163&lt;=100,"R$ 0-100",
IF('Base tratada'!$AK2163&lt;=500,"R$ 101-500",
IF('Base tratada'!$AK2163&lt;=1000,"R$ 501-1000",
IF('Base tratada'!$AK2163&lt;=1500,"R$ 1001-1500",
"+R$ 1500"))))</f>
        <v>R$ 1001-1500</v>
      </c>
      <c r="AM2163" s="34">
        <v>0</v>
      </c>
      <c r="AN2163" s="34">
        <v>0</v>
      </c>
      <c r="AO2163" s="34">
        <v>1</v>
      </c>
      <c r="AP2163" s="34">
        <v>0</v>
      </c>
      <c r="AQ2163" s="34">
        <v>0</v>
      </c>
      <c r="AR2163" s="34">
        <v>1</v>
      </c>
      <c r="AS2163" s="34">
        <v>0</v>
      </c>
      <c r="AT2163" s="34">
        <v>3</v>
      </c>
      <c r="AU2163" s="34">
        <v>11</v>
      </c>
      <c r="AV2163" s="52">
        <v>1180</v>
      </c>
      <c r="AW2163" s="57">
        <v>1</v>
      </c>
      <c r="AX2163" s="58" t="str">
        <f>IF(Tabela3[[#This Row],[Response]]=1, "Aceitou", "Não aceitou")</f>
        <v>Aceitou</v>
      </c>
      <c r="AY2163" s="55" t="str">
        <f>Tabela3[[#This Row],[Faixa Recência]] &amp; " | " &amp; Tabela3[[#This Row],[Faixa Gasto]] &amp; " | " &amp; Tabela3[[#This Row],[Faixa ticket médio]]</f>
        <v>61-75 dias | R$ 1001-1500 | +R$ 50</v>
      </c>
      <c r="AZ216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3" s="36"/>
    </row>
    <row r="2164" spans="1:54" x14ac:dyDescent="0.25">
      <c r="A2164" s="61">
        <v>2163</v>
      </c>
      <c r="B2164" s="37">
        <v>8820</v>
      </c>
      <c r="C2164" s="34">
        <v>1</v>
      </c>
      <c r="D2164" s="34">
        <v>1</v>
      </c>
      <c r="E2164" s="34">
        <v>52</v>
      </c>
      <c r="F2164" s="58" t="str">
        <f>IF('Base tratada'!$E2164&lt;=15,"0-15 dias",
IF('Base tratada'!$E2164&lt;=30, "16-30 dias",
IF('Base tratada'!$E2164&lt;=45, "31-45 dias",
IF('Base tratada'!$E2164&lt;=60, "46-60 dias",
IF('Base tratada'!$E2164&lt;=75, "61-75 dias", "76-99 dias")))))</f>
        <v>46-60 dias</v>
      </c>
      <c r="G2164" s="38">
        <v>68</v>
      </c>
      <c r="H2164" s="60" t="str">
        <f>IF('Base tratada'!$G2164&lt;=29,"24–29",
IF('Base tratada'!$G2164&lt;=39,"30–39",
IF('Base tratada'!$G2164&lt;=49,"40–49",
IF('Base tratada'!$G2164&lt;=59,"50–59",
IF('Base tratada'!$G2164&lt;=69,"60–69",
"70–80")))))</f>
        <v>60–69</v>
      </c>
      <c r="I2164" s="34">
        <v>2623</v>
      </c>
      <c r="J2164" s="58" t="str">
        <f>IF('Base tratada'!$K2164=1,"Divorciado",
IF('Base tratada'!$L2164=1,"Casado",
IF('Base tratada'!$M2164=1, "Solteiro",
IF('Base tratada'!$N2164=1,"Juntos",
"Viúvo"))))</f>
        <v>Solteiro</v>
      </c>
      <c r="K2164" s="34">
        <v>0</v>
      </c>
      <c r="L2164" s="34">
        <v>0</v>
      </c>
      <c r="M2164" s="34">
        <v>1</v>
      </c>
      <c r="N2164" s="34">
        <v>0</v>
      </c>
      <c r="O2164" s="34">
        <v>0</v>
      </c>
      <c r="P2164" s="34">
        <v>0</v>
      </c>
      <c r="Q2164" s="34">
        <v>0</v>
      </c>
      <c r="R2164" s="34">
        <v>0</v>
      </c>
      <c r="S2164" s="34">
        <v>1</v>
      </c>
      <c r="T2164" s="34">
        <v>0</v>
      </c>
      <c r="U2164" s="35">
        <v>12</v>
      </c>
      <c r="V2164" s="35">
        <v>0</v>
      </c>
      <c r="W2164" s="35">
        <v>13</v>
      </c>
      <c r="X2164" s="35">
        <v>4</v>
      </c>
      <c r="Y2164" s="35">
        <v>2</v>
      </c>
      <c r="Z2164" s="35">
        <v>4</v>
      </c>
      <c r="AA2164" s="34">
        <v>4</v>
      </c>
      <c r="AB2164" s="34">
        <v>8</v>
      </c>
      <c r="AC2164" s="34">
        <v>3</v>
      </c>
      <c r="AD2164" s="34">
        <v>0</v>
      </c>
      <c r="AE2164" s="34">
        <v>3</v>
      </c>
      <c r="AF2164" s="58">
        <f>'Base tratada'!$AC2164+'Base tratada'!$AD2164+'Base tratada'!$AE2164</f>
        <v>6</v>
      </c>
      <c r="AG216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64" s="58" t="str">
        <f>IF('Base tratada'!$AC2164&gt;=MAX('Base tratada'!$AD2164,'Base tratada'!$AE2164),"Web",
IF('Base tratada'!$AD2164&gt;='Base tratada'!$AE2164,"Catalog",
"Store"))</f>
        <v>Web</v>
      </c>
      <c r="AI2164" s="59">
        <f>IF('Base tratada'!$AF2164=0,"0",'Base tratada'!$AK2164/'Base tratada'!$AF2164)</f>
        <v>5.166666666666667</v>
      </c>
      <c r="AJ2164" s="59" t="str">
        <f>IF('Base tratada'!$AI2164=0,"R$ 0",
IF('Base tratada'!$AI2164&lt;=25,"R$ 1–25",
IF('Base tratada'!$AI2164&lt;=50,"R$ 26–50",
"+R$ 50")))</f>
        <v>R$ 1–25</v>
      </c>
      <c r="AK2164" s="35">
        <v>31</v>
      </c>
      <c r="AL2164" s="58" t="str">
        <f>IF('Base tratada'!$AK2164&lt;=100,"R$ 0-100",
IF('Base tratada'!$AK2164&lt;=500,"R$ 101-500",
IF('Base tratada'!$AK2164&lt;=1000,"R$ 501-1000",
IF('Base tratada'!$AK2164&lt;=1500,"R$ 1001-1500",
"+R$ 1500"))))</f>
        <v>R$ 0-100</v>
      </c>
      <c r="AM2164" s="34">
        <v>0</v>
      </c>
      <c r="AN2164" s="34">
        <v>0</v>
      </c>
      <c r="AO2164" s="34">
        <v>0</v>
      </c>
      <c r="AP2164" s="34">
        <v>0</v>
      </c>
      <c r="AQ2164" s="34">
        <v>0</v>
      </c>
      <c r="AR2164" s="34">
        <v>0</v>
      </c>
      <c r="AS2164" s="34">
        <v>0</v>
      </c>
      <c r="AT2164" s="34">
        <v>3</v>
      </c>
      <c r="AU2164" s="34">
        <v>11</v>
      </c>
      <c r="AV2164" s="52">
        <v>27</v>
      </c>
      <c r="AW2164" s="57">
        <v>0</v>
      </c>
      <c r="AX2164" s="58" t="str">
        <f>IF(Tabela3[[#This Row],[Response]]=1, "Aceitou", "Não aceitou")</f>
        <v>Não aceitou</v>
      </c>
      <c r="AY2164" s="55" t="str">
        <f>Tabela3[[#This Row],[Faixa Recência]] &amp; " | " &amp; Tabela3[[#This Row],[Faixa Gasto]] &amp; " | " &amp; Tabela3[[#This Row],[Faixa ticket médio]]</f>
        <v>46-60 dias | R$ 0-100 | R$ 1–25</v>
      </c>
      <c r="AZ216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4" s="36"/>
    </row>
    <row r="2165" spans="1:54" x14ac:dyDescent="0.25">
      <c r="A2165" s="61">
        <v>2164</v>
      </c>
      <c r="B2165" s="37">
        <v>43322</v>
      </c>
      <c r="C2165" s="34">
        <v>0</v>
      </c>
      <c r="D2165" s="34">
        <v>0</v>
      </c>
      <c r="E2165" s="34">
        <v>25</v>
      </c>
      <c r="F2165" s="58" t="str">
        <f>IF('Base tratada'!$E2165&lt;=15,"0-15 dias",
IF('Base tratada'!$E2165&lt;=30, "16-30 dias",
IF('Base tratada'!$E2165&lt;=45, "31-45 dias",
IF('Base tratada'!$E2165&lt;=60, "46-60 dias",
IF('Base tratada'!$E2165&lt;=75, "61-75 dias", "76-99 dias")))))</f>
        <v>16-30 dias</v>
      </c>
      <c r="G2165" s="38">
        <v>46</v>
      </c>
      <c r="H2165" s="60" t="str">
        <f>IF('Base tratada'!$G2165&lt;=29,"24–29",
IF('Base tratada'!$G2165&lt;=39,"30–39",
IF('Base tratada'!$G2165&lt;=49,"40–49",
IF('Base tratada'!$G2165&lt;=59,"50–59",
IF('Base tratada'!$G2165&lt;=69,"60–69",
"70–80")))))</f>
        <v>40–49</v>
      </c>
      <c r="I2165" s="34">
        <v>2228</v>
      </c>
      <c r="J2165" s="58" t="str">
        <f>IF('Base tratada'!$K2165=1,"Divorciado",
IF('Base tratada'!$L2165=1,"Casado",
IF('Base tratada'!$M2165=1, "Solteiro",
IF('Base tratada'!$N2165=1,"Juntos",
"Viúvo"))))</f>
        <v>Solteiro</v>
      </c>
      <c r="K2165" s="34">
        <v>0</v>
      </c>
      <c r="L2165" s="34">
        <v>0</v>
      </c>
      <c r="M2165" s="34">
        <v>1</v>
      </c>
      <c r="N2165" s="34">
        <v>0</v>
      </c>
      <c r="O2165" s="34">
        <v>0</v>
      </c>
      <c r="P2165" s="34">
        <v>0</v>
      </c>
      <c r="Q2165" s="34">
        <v>0</v>
      </c>
      <c r="R2165" s="34">
        <v>1</v>
      </c>
      <c r="S2165" s="34">
        <v>0</v>
      </c>
      <c r="T2165" s="34">
        <v>0</v>
      </c>
      <c r="U2165" s="35">
        <v>56</v>
      </c>
      <c r="V2165" s="35">
        <v>7</v>
      </c>
      <c r="W2165" s="35">
        <v>48</v>
      </c>
      <c r="X2165" s="35">
        <v>10</v>
      </c>
      <c r="Y2165" s="35">
        <v>2</v>
      </c>
      <c r="Z2165" s="35">
        <v>18</v>
      </c>
      <c r="AA2165" s="34">
        <v>1</v>
      </c>
      <c r="AB2165" s="34">
        <v>7</v>
      </c>
      <c r="AC2165" s="34">
        <v>3</v>
      </c>
      <c r="AD2165" s="34">
        <v>0</v>
      </c>
      <c r="AE2165" s="34">
        <v>4</v>
      </c>
      <c r="AF2165" s="58">
        <f>'Base tratada'!$AC2165+'Base tratada'!$AD2165+'Base tratada'!$AE2165</f>
        <v>7</v>
      </c>
      <c r="AG216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65" s="58" t="str">
        <f>IF('Base tratada'!$AC2165&gt;=MAX('Base tratada'!$AD2165,'Base tratada'!$AE2165),"Web",
IF('Base tratada'!$AD2165&gt;='Base tratada'!$AE2165,"Catalog",
"Store"))</f>
        <v>Store</v>
      </c>
      <c r="AI2165" s="59">
        <f>IF('Base tratada'!$AF2165=0,"0",'Base tratada'!$AK2165/'Base tratada'!$AF2165)</f>
        <v>17.571428571428573</v>
      </c>
      <c r="AJ2165" s="59" t="str">
        <f>IF('Base tratada'!$AI2165=0,"R$ 0",
IF('Base tratada'!$AI2165&lt;=25,"R$ 1–25",
IF('Base tratada'!$AI2165&lt;=50,"R$ 26–50",
"+R$ 50")))</f>
        <v>R$ 1–25</v>
      </c>
      <c r="AK2165" s="35">
        <v>123</v>
      </c>
      <c r="AL2165" s="58" t="str">
        <f>IF('Base tratada'!$AK2165&lt;=100,"R$ 0-100",
IF('Base tratada'!$AK2165&lt;=500,"R$ 101-500",
IF('Base tratada'!$AK2165&lt;=1000,"R$ 501-1000",
IF('Base tratada'!$AK2165&lt;=1500,"R$ 1001-1500",
"+R$ 1500"))))</f>
        <v>R$ 101-500</v>
      </c>
      <c r="AM2165" s="34">
        <v>0</v>
      </c>
      <c r="AN2165" s="34">
        <v>0</v>
      </c>
      <c r="AO2165" s="34">
        <v>0</v>
      </c>
      <c r="AP2165" s="34">
        <v>0</v>
      </c>
      <c r="AQ2165" s="34">
        <v>0</v>
      </c>
      <c r="AR2165" s="34">
        <v>0</v>
      </c>
      <c r="AS2165" s="34">
        <v>0</v>
      </c>
      <c r="AT2165" s="34">
        <v>3</v>
      </c>
      <c r="AU2165" s="34">
        <v>11</v>
      </c>
      <c r="AV2165" s="52">
        <v>105</v>
      </c>
      <c r="AW2165" s="57">
        <v>0</v>
      </c>
      <c r="AX2165" s="58" t="str">
        <f>IF(Tabela3[[#This Row],[Response]]=1, "Aceitou", "Não aceitou")</f>
        <v>Não aceitou</v>
      </c>
      <c r="AY2165" s="55" t="str">
        <f>Tabela3[[#This Row],[Faixa Recência]] &amp; " | " &amp; Tabela3[[#This Row],[Faixa Gasto]] &amp; " | " &amp; Tabela3[[#This Row],[Faixa ticket médio]]</f>
        <v>16-30 dias | R$ 101-500 | R$ 1–25</v>
      </c>
      <c r="AZ216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5" s="36"/>
    </row>
    <row r="2166" spans="1:54" x14ac:dyDescent="0.25">
      <c r="A2166" s="61">
        <v>2165</v>
      </c>
      <c r="B2166" s="37">
        <v>55593</v>
      </c>
      <c r="C2166" s="34">
        <v>0</v>
      </c>
      <c r="D2166" s="34">
        <v>1</v>
      </c>
      <c r="E2166" s="34">
        <v>63</v>
      </c>
      <c r="F2166" s="58" t="str">
        <f>IF('Base tratada'!$E2166&lt;=15,"0-15 dias",
IF('Base tratada'!$E2166&lt;=30, "16-30 dias",
IF('Base tratada'!$E2166&lt;=45, "31-45 dias",
IF('Base tratada'!$E2166&lt;=60, "46-60 dias",
IF('Base tratada'!$E2166&lt;=75, "61-75 dias", "76-99 dias")))))</f>
        <v>61-75 dias</v>
      </c>
      <c r="G2166" s="38">
        <v>47</v>
      </c>
      <c r="H2166" s="60" t="str">
        <f>IF('Base tratada'!$G2166&lt;=29,"24–29",
IF('Base tratada'!$G2166&lt;=39,"30–39",
IF('Base tratada'!$G2166&lt;=49,"40–49",
IF('Base tratada'!$G2166&lt;=59,"50–59",
IF('Base tratada'!$G2166&lt;=69,"60–69",
"70–80")))))</f>
        <v>40–49</v>
      </c>
      <c r="I2166" s="34">
        <v>2471</v>
      </c>
      <c r="J2166" s="58" t="str">
        <f>IF('Base tratada'!$K2166=1,"Divorciado",
IF('Base tratada'!$L2166=1,"Casado",
IF('Base tratada'!$M2166=1, "Solteiro",
IF('Base tratada'!$N2166=1,"Juntos",
"Viúvo"))))</f>
        <v>Juntos</v>
      </c>
      <c r="K2166" s="34">
        <v>0</v>
      </c>
      <c r="L2166" s="34">
        <v>0</v>
      </c>
      <c r="M2166" s="34">
        <v>0</v>
      </c>
      <c r="N2166" s="34">
        <v>1</v>
      </c>
      <c r="O2166" s="34">
        <v>0</v>
      </c>
      <c r="P2166" s="34">
        <v>0</v>
      </c>
      <c r="Q2166" s="34">
        <v>0</v>
      </c>
      <c r="R2166" s="34">
        <v>1</v>
      </c>
      <c r="S2166" s="34">
        <v>0</v>
      </c>
      <c r="T2166" s="34">
        <v>0</v>
      </c>
      <c r="U2166" s="35">
        <v>293</v>
      </c>
      <c r="V2166" s="35">
        <v>8</v>
      </c>
      <c r="W2166" s="35">
        <v>124</v>
      </c>
      <c r="X2166" s="35">
        <v>11</v>
      </c>
      <c r="Y2166" s="35">
        <v>4</v>
      </c>
      <c r="Z2166" s="35">
        <v>106</v>
      </c>
      <c r="AA2166" s="34">
        <v>2</v>
      </c>
      <c r="AB2166" s="34">
        <v>6</v>
      </c>
      <c r="AC2166" s="34">
        <v>6</v>
      </c>
      <c r="AD2166" s="34">
        <v>6</v>
      </c>
      <c r="AE2166" s="34">
        <v>3</v>
      </c>
      <c r="AF2166" s="58">
        <f>'Base tratada'!$AC2166+'Base tratada'!$AD2166+'Base tratada'!$AE2166</f>
        <v>15</v>
      </c>
      <c r="AG216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66" s="58" t="str">
        <f>IF('Base tratada'!$AC2166&gt;=MAX('Base tratada'!$AD2166,'Base tratada'!$AE2166),"Web",
IF('Base tratada'!$AD2166&gt;='Base tratada'!$AE2166,"Catalog",
"Store"))</f>
        <v>Web</v>
      </c>
      <c r="AI2166" s="59">
        <f>IF('Base tratada'!$AF2166=0,"0",'Base tratada'!$AK2166/'Base tratada'!$AF2166)</f>
        <v>29.333333333333332</v>
      </c>
      <c r="AJ2166" s="59" t="str">
        <f>IF('Base tratada'!$AI2166=0,"R$ 0",
IF('Base tratada'!$AI2166&lt;=25,"R$ 1–25",
IF('Base tratada'!$AI2166&lt;=50,"R$ 26–50",
"+R$ 50")))</f>
        <v>R$ 26–50</v>
      </c>
      <c r="AK2166" s="35">
        <v>440</v>
      </c>
      <c r="AL2166" s="58" t="str">
        <f>IF('Base tratada'!$AK2166&lt;=100,"R$ 0-100",
IF('Base tratada'!$AK2166&lt;=500,"R$ 101-500",
IF('Base tratada'!$AK2166&lt;=1000,"R$ 501-1000",
IF('Base tratada'!$AK2166&lt;=1500,"R$ 1001-1500",
"+R$ 1500"))))</f>
        <v>R$ 101-500</v>
      </c>
      <c r="AM2166" s="34">
        <v>0</v>
      </c>
      <c r="AN2166" s="34">
        <v>0</v>
      </c>
      <c r="AO2166" s="34">
        <v>1</v>
      </c>
      <c r="AP2166" s="34">
        <v>0</v>
      </c>
      <c r="AQ2166" s="34">
        <v>0</v>
      </c>
      <c r="AR2166" s="34">
        <v>1</v>
      </c>
      <c r="AS2166" s="34">
        <v>0</v>
      </c>
      <c r="AT2166" s="34">
        <v>3</v>
      </c>
      <c r="AU2166" s="34">
        <v>11</v>
      </c>
      <c r="AV2166" s="52">
        <v>334</v>
      </c>
      <c r="AW2166" s="57">
        <v>0</v>
      </c>
      <c r="AX2166" s="58" t="str">
        <f>IF(Tabela3[[#This Row],[Response]]=1, "Aceitou", "Não aceitou")</f>
        <v>Não aceitou</v>
      </c>
      <c r="AY2166" s="55" t="str">
        <f>Tabela3[[#This Row],[Faixa Recência]] &amp; " | " &amp; Tabela3[[#This Row],[Faixa Gasto]] &amp; " | " &amp; Tabela3[[#This Row],[Faixa ticket médio]]</f>
        <v>61-75 dias | R$ 101-500 | R$ 26–50</v>
      </c>
      <c r="AZ216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6" s="36"/>
    </row>
    <row r="2167" spans="1:54" x14ac:dyDescent="0.25">
      <c r="A2167" s="61">
        <v>2166</v>
      </c>
      <c r="B2167" s="37">
        <v>50501</v>
      </c>
      <c r="C2167" s="34">
        <v>1</v>
      </c>
      <c r="D2167" s="34">
        <v>1</v>
      </c>
      <c r="E2167" s="34">
        <v>10</v>
      </c>
      <c r="F2167" s="58" t="str">
        <f>IF('Base tratada'!$E2167&lt;=15,"0-15 dias",
IF('Base tratada'!$E2167&lt;=30, "16-30 dias",
IF('Base tratada'!$E2167&lt;=45, "31-45 dias",
IF('Base tratada'!$E2167&lt;=60, "46-60 dias",
IF('Base tratada'!$E2167&lt;=75, "61-75 dias", "76-99 dias")))))</f>
        <v>0-15 dias</v>
      </c>
      <c r="G2167" s="38">
        <v>66</v>
      </c>
      <c r="H2167" s="60" t="str">
        <f>IF('Base tratada'!$G2167&lt;=29,"24–29",
IF('Base tratada'!$G2167&lt;=39,"30–39",
IF('Base tratada'!$G2167&lt;=49,"40–49",
IF('Base tratada'!$G2167&lt;=59,"50–59",
IF('Base tratada'!$G2167&lt;=69,"60–69",
"70–80")))))</f>
        <v>60–69</v>
      </c>
      <c r="I2167" s="34">
        <v>2535</v>
      </c>
      <c r="J2167" s="58" t="str">
        <f>IF('Base tratada'!$K2167=1,"Divorciado",
IF('Base tratada'!$L2167=1,"Casado",
IF('Base tratada'!$M2167=1, "Solteiro",
IF('Base tratada'!$N2167=1,"Juntos",
"Viúvo"))))</f>
        <v>Casado</v>
      </c>
      <c r="K2167" s="34">
        <v>0</v>
      </c>
      <c r="L2167" s="34">
        <v>1</v>
      </c>
      <c r="M2167" s="34">
        <v>0</v>
      </c>
      <c r="N2167" s="34">
        <v>0</v>
      </c>
      <c r="O2167" s="34">
        <v>0</v>
      </c>
      <c r="P2167" s="34">
        <v>0</v>
      </c>
      <c r="Q2167" s="34">
        <v>0</v>
      </c>
      <c r="R2167" s="34">
        <v>1</v>
      </c>
      <c r="S2167" s="34">
        <v>0</v>
      </c>
      <c r="T2167" s="34">
        <v>0</v>
      </c>
      <c r="U2167" s="35">
        <v>297</v>
      </c>
      <c r="V2167" s="35">
        <v>0</v>
      </c>
      <c r="W2167" s="35">
        <v>38</v>
      </c>
      <c r="X2167" s="35">
        <v>13</v>
      </c>
      <c r="Y2167" s="35">
        <v>0</v>
      </c>
      <c r="Z2167" s="35">
        <v>152</v>
      </c>
      <c r="AA2167" s="34">
        <v>7</v>
      </c>
      <c r="AB2167" s="34">
        <v>6</v>
      </c>
      <c r="AC2167" s="34">
        <v>5</v>
      </c>
      <c r="AD2167" s="34">
        <v>4</v>
      </c>
      <c r="AE2167" s="34">
        <v>4</v>
      </c>
      <c r="AF2167" s="58">
        <f>'Base tratada'!$AC2167+'Base tratada'!$AD2167+'Base tratada'!$AE2167</f>
        <v>13</v>
      </c>
      <c r="AG216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67" s="58" t="str">
        <f>IF('Base tratada'!$AC2167&gt;=MAX('Base tratada'!$AD2167,'Base tratada'!$AE2167),"Web",
IF('Base tratada'!$AD2167&gt;='Base tratada'!$AE2167,"Catalog",
"Store"))</f>
        <v>Web</v>
      </c>
      <c r="AI2167" s="59">
        <f>IF('Base tratada'!$AF2167=0,"0",'Base tratada'!$AK2167/'Base tratada'!$AF2167)</f>
        <v>26.76923076923077</v>
      </c>
      <c r="AJ2167" s="59" t="str">
        <f>IF('Base tratada'!$AI2167=0,"R$ 0",
IF('Base tratada'!$AI2167&lt;=25,"R$ 1–25",
IF('Base tratada'!$AI2167&lt;=50,"R$ 26–50",
"+R$ 50")))</f>
        <v>R$ 26–50</v>
      </c>
      <c r="AK2167" s="35">
        <v>348</v>
      </c>
      <c r="AL2167" s="58" t="str">
        <f>IF('Base tratada'!$AK2167&lt;=100,"R$ 0-100",
IF('Base tratada'!$AK2167&lt;=500,"R$ 101-500",
IF('Base tratada'!$AK2167&lt;=1000,"R$ 501-1000",
IF('Base tratada'!$AK2167&lt;=1500,"R$ 1001-1500",
"+R$ 1500"))))</f>
        <v>R$ 101-500</v>
      </c>
      <c r="AM2167" s="34">
        <v>0</v>
      </c>
      <c r="AN2167" s="34">
        <v>0</v>
      </c>
      <c r="AO2167" s="34">
        <v>1</v>
      </c>
      <c r="AP2167" s="34">
        <v>0</v>
      </c>
      <c r="AQ2167" s="34">
        <v>0</v>
      </c>
      <c r="AR2167" s="34">
        <v>1</v>
      </c>
      <c r="AS2167" s="34">
        <v>0</v>
      </c>
      <c r="AT2167" s="34">
        <v>3</v>
      </c>
      <c r="AU2167" s="34">
        <v>11</v>
      </c>
      <c r="AV2167" s="52">
        <v>196</v>
      </c>
      <c r="AW2167" s="57">
        <v>1</v>
      </c>
      <c r="AX2167" s="58" t="str">
        <f>IF(Tabela3[[#This Row],[Response]]=1, "Aceitou", "Não aceitou")</f>
        <v>Aceitou</v>
      </c>
      <c r="AY2167" s="55" t="str">
        <f>Tabela3[[#This Row],[Faixa Recência]] &amp; " | " &amp; Tabela3[[#This Row],[Faixa Gasto]] &amp; " | " &amp; Tabela3[[#This Row],[Faixa ticket médio]]</f>
        <v>0-15 dias | R$ 101-500 | R$ 26–50</v>
      </c>
      <c r="AZ216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7" s="36"/>
    </row>
    <row r="2168" spans="1:54" x14ac:dyDescent="0.25">
      <c r="A2168" s="61">
        <v>2167</v>
      </c>
      <c r="B2168" s="37">
        <v>37085</v>
      </c>
      <c r="C2168" s="34">
        <v>1</v>
      </c>
      <c r="D2168" s="34">
        <v>1</v>
      </c>
      <c r="E2168" s="34">
        <v>65</v>
      </c>
      <c r="F2168" s="58" t="str">
        <f>IF('Base tratada'!$E2168&lt;=15,"0-15 dias",
IF('Base tratada'!$E2168&lt;=30, "16-30 dias",
IF('Base tratada'!$E2168&lt;=45, "31-45 dias",
IF('Base tratada'!$E2168&lt;=60, "46-60 dias",
IF('Base tratada'!$E2168&lt;=75, "61-75 dias", "76-99 dias")))))</f>
        <v>61-75 dias</v>
      </c>
      <c r="G2168" s="38">
        <v>45</v>
      </c>
      <c r="H2168" s="60" t="str">
        <f>IF('Base tratada'!$G2168&lt;=29,"24–29",
IF('Base tratada'!$G2168&lt;=39,"30–39",
IF('Base tratada'!$G2168&lt;=49,"40–49",
IF('Base tratada'!$G2168&lt;=59,"50–59",
IF('Base tratada'!$G2168&lt;=69,"60–69",
"70–80")))))</f>
        <v>40–49</v>
      </c>
      <c r="I2168" s="34">
        <v>2162</v>
      </c>
      <c r="J2168" s="58" t="str">
        <f>IF('Base tratada'!$K2168=1,"Divorciado",
IF('Base tratada'!$L2168=1,"Casado",
IF('Base tratada'!$M2168=1, "Solteiro",
IF('Base tratada'!$N2168=1,"Juntos",
"Viúvo"))))</f>
        <v>Casado</v>
      </c>
      <c r="K2168" s="34">
        <v>0</v>
      </c>
      <c r="L2168" s="34">
        <v>1</v>
      </c>
      <c r="M2168" s="34">
        <v>0</v>
      </c>
      <c r="N2168" s="34">
        <v>0</v>
      </c>
      <c r="O2168" s="34">
        <v>0</v>
      </c>
      <c r="P2168" s="34">
        <v>0</v>
      </c>
      <c r="Q2168" s="34">
        <v>0</v>
      </c>
      <c r="R2168" s="34">
        <v>1</v>
      </c>
      <c r="S2168" s="34">
        <v>0</v>
      </c>
      <c r="T2168" s="34">
        <v>0</v>
      </c>
      <c r="U2168" s="35">
        <v>39</v>
      </c>
      <c r="V2168" s="35">
        <v>1</v>
      </c>
      <c r="W2168" s="35">
        <v>16</v>
      </c>
      <c r="X2168" s="35">
        <v>2</v>
      </c>
      <c r="Y2168" s="35">
        <v>0</v>
      </c>
      <c r="Z2168" s="35">
        <v>3</v>
      </c>
      <c r="AA2168" s="34">
        <v>4</v>
      </c>
      <c r="AB2168" s="34">
        <v>8</v>
      </c>
      <c r="AC2168" s="34">
        <v>3</v>
      </c>
      <c r="AD2168" s="34">
        <v>0</v>
      </c>
      <c r="AE2168" s="34">
        <v>3</v>
      </c>
      <c r="AF2168" s="58">
        <f>'Base tratada'!$AC2168+'Base tratada'!$AD2168+'Base tratada'!$AE2168</f>
        <v>6</v>
      </c>
      <c r="AG216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68" s="58" t="str">
        <f>IF('Base tratada'!$AC2168&gt;=MAX('Base tratada'!$AD2168,'Base tratada'!$AE2168),"Web",
IF('Base tratada'!$AD2168&gt;='Base tratada'!$AE2168,"Catalog",
"Store"))</f>
        <v>Web</v>
      </c>
      <c r="AI2168" s="59">
        <f>IF('Base tratada'!$AF2168=0,"0",'Base tratada'!$AK2168/'Base tratada'!$AF2168)</f>
        <v>9.6666666666666661</v>
      </c>
      <c r="AJ2168" s="59" t="str">
        <f>IF('Base tratada'!$AI2168=0,"R$ 0",
IF('Base tratada'!$AI2168&lt;=25,"R$ 1–25",
IF('Base tratada'!$AI2168&lt;=50,"R$ 26–50",
"+R$ 50")))</f>
        <v>R$ 1–25</v>
      </c>
      <c r="AK2168" s="35">
        <v>58</v>
      </c>
      <c r="AL2168" s="58" t="str">
        <f>IF('Base tratada'!$AK2168&lt;=100,"R$ 0-100",
IF('Base tratada'!$AK2168&lt;=500,"R$ 101-500",
IF('Base tratada'!$AK2168&lt;=1000,"R$ 501-1000",
IF('Base tratada'!$AK2168&lt;=1500,"R$ 1001-1500",
"+R$ 1500"))))</f>
        <v>R$ 0-100</v>
      </c>
      <c r="AM2168" s="34">
        <v>0</v>
      </c>
      <c r="AN2168" s="34">
        <v>0</v>
      </c>
      <c r="AO2168" s="34">
        <v>0</v>
      </c>
      <c r="AP2168" s="34">
        <v>0</v>
      </c>
      <c r="AQ2168" s="34">
        <v>0</v>
      </c>
      <c r="AR2168" s="34">
        <v>0</v>
      </c>
      <c r="AS2168" s="34">
        <v>0</v>
      </c>
      <c r="AT2168" s="34">
        <v>3</v>
      </c>
      <c r="AU2168" s="34">
        <v>11</v>
      </c>
      <c r="AV2168" s="52">
        <v>55</v>
      </c>
      <c r="AW2168" s="57">
        <v>0</v>
      </c>
      <c r="AX2168" s="58" t="str">
        <f>IF(Tabela3[[#This Row],[Response]]=1, "Aceitou", "Não aceitou")</f>
        <v>Não aceitou</v>
      </c>
      <c r="AY2168" s="55" t="str">
        <f>Tabela3[[#This Row],[Faixa Recência]] &amp; " | " &amp; Tabela3[[#This Row],[Faixa Gasto]] &amp; " | " &amp; Tabela3[[#This Row],[Faixa ticket médio]]</f>
        <v>61-75 dias | R$ 0-100 | R$ 1–25</v>
      </c>
      <c r="AZ216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8" s="36"/>
    </row>
    <row r="2169" spans="1:54" x14ac:dyDescent="0.25">
      <c r="A2169" s="61">
        <v>2168</v>
      </c>
      <c r="B2169" s="37">
        <v>16185</v>
      </c>
      <c r="C2169" s="34">
        <v>1</v>
      </c>
      <c r="D2169" s="34">
        <v>0</v>
      </c>
      <c r="E2169" s="34">
        <v>71</v>
      </c>
      <c r="F2169" s="58" t="str">
        <f>IF('Base tratada'!$E2169&lt;=15,"0-15 dias",
IF('Base tratada'!$E2169&lt;=30, "16-30 dias",
IF('Base tratada'!$E2169&lt;=45, "31-45 dias",
IF('Base tratada'!$E2169&lt;=60, "46-60 dias",
IF('Base tratada'!$E2169&lt;=75, "61-75 dias", "76-99 dias")))))</f>
        <v>61-75 dias</v>
      </c>
      <c r="G2169" s="38">
        <v>30</v>
      </c>
      <c r="H2169" s="60" t="str">
        <f>IF('Base tratada'!$G2169&lt;=29,"24–29",
IF('Base tratada'!$G2169&lt;=39,"30–39",
IF('Base tratada'!$G2169&lt;=49,"40–49",
IF('Base tratada'!$G2169&lt;=59,"50–59",
IF('Base tratada'!$G2169&lt;=69,"60–69",
"70–80")))))</f>
        <v>30–39</v>
      </c>
      <c r="I2169" s="34">
        <v>2487</v>
      </c>
      <c r="J2169" s="58" t="str">
        <f>IF('Base tratada'!$K2169=1,"Divorciado",
IF('Base tratada'!$L2169=1,"Casado",
IF('Base tratada'!$M2169=1, "Solteiro",
IF('Base tratada'!$N2169=1,"Juntos",
"Viúvo"))))</f>
        <v>Solteiro</v>
      </c>
      <c r="K2169" s="34">
        <v>0</v>
      </c>
      <c r="L2169" s="34">
        <v>0</v>
      </c>
      <c r="M2169" s="34">
        <v>1</v>
      </c>
      <c r="N2169" s="34">
        <v>0</v>
      </c>
      <c r="O2169" s="34">
        <v>0</v>
      </c>
      <c r="P2169" s="34">
        <v>0</v>
      </c>
      <c r="Q2169" s="34">
        <v>1</v>
      </c>
      <c r="R2169" s="34">
        <v>0</v>
      </c>
      <c r="S2169" s="34">
        <v>0</v>
      </c>
      <c r="T2169" s="34">
        <v>0</v>
      </c>
      <c r="U2169" s="35">
        <v>5</v>
      </c>
      <c r="V2169" s="35">
        <v>11</v>
      </c>
      <c r="W2169" s="35">
        <v>16</v>
      </c>
      <c r="X2169" s="35">
        <v>21</v>
      </c>
      <c r="Y2169" s="35">
        <v>8</v>
      </c>
      <c r="Z2169" s="35">
        <v>45</v>
      </c>
      <c r="AA2169" s="34">
        <v>2</v>
      </c>
      <c r="AB2169" s="34">
        <v>8</v>
      </c>
      <c r="AC2169" s="34">
        <v>2</v>
      </c>
      <c r="AD2169" s="34">
        <v>2</v>
      </c>
      <c r="AE2169" s="34">
        <v>2</v>
      </c>
      <c r="AF2169" s="58">
        <f>'Base tratada'!$AC2169+'Base tratada'!$AD2169+'Base tratada'!$AE2169</f>
        <v>6</v>
      </c>
      <c r="AG216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69" s="58" t="str">
        <f>IF('Base tratada'!$AC2169&gt;=MAX('Base tratada'!$AD2169,'Base tratada'!$AE2169),"Web",
IF('Base tratada'!$AD2169&gt;='Base tratada'!$AE2169,"Catalog",
"Store"))</f>
        <v>Web</v>
      </c>
      <c r="AI2169" s="59">
        <f>IF('Base tratada'!$AF2169=0,"0",'Base tratada'!$AK2169/'Base tratada'!$AF2169)</f>
        <v>10.166666666666666</v>
      </c>
      <c r="AJ2169" s="59" t="str">
        <f>IF('Base tratada'!$AI2169=0,"R$ 0",
IF('Base tratada'!$AI2169&lt;=25,"R$ 1–25",
IF('Base tratada'!$AI2169&lt;=50,"R$ 26–50",
"+R$ 50")))</f>
        <v>R$ 1–25</v>
      </c>
      <c r="AK2169" s="35">
        <v>61</v>
      </c>
      <c r="AL2169" s="58" t="str">
        <f>IF('Base tratada'!$AK2169&lt;=100,"R$ 0-100",
IF('Base tratada'!$AK2169&lt;=500,"R$ 101-500",
IF('Base tratada'!$AK2169&lt;=1000,"R$ 501-1000",
IF('Base tratada'!$AK2169&lt;=1500,"R$ 1001-1500",
"+R$ 1500"))))</f>
        <v>R$ 0-100</v>
      </c>
      <c r="AM2169" s="34">
        <v>0</v>
      </c>
      <c r="AN2169" s="34">
        <v>0</v>
      </c>
      <c r="AO2169" s="34">
        <v>0</v>
      </c>
      <c r="AP2169" s="34">
        <v>0</v>
      </c>
      <c r="AQ2169" s="34">
        <v>0</v>
      </c>
      <c r="AR2169" s="34">
        <v>0</v>
      </c>
      <c r="AS2169" s="34">
        <v>0</v>
      </c>
      <c r="AT2169" s="34">
        <v>3</v>
      </c>
      <c r="AU2169" s="34">
        <v>11</v>
      </c>
      <c r="AV2169" s="52">
        <v>16</v>
      </c>
      <c r="AW2169" s="57">
        <v>0</v>
      </c>
      <c r="AX2169" s="58" t="str">
        <f>IF(Tabela3[[#This Row],[Response]]=1, "Aceitou", "Não aceitou")</f>
        <v>Não aceitou</v>
      </c>
      <c r="AY2169" s="55" t="str">
        <f>Tabela3[[#This Row],[Faixa Recência]] &amp; " | " &amp; Tabela3[[#This Row],[Faixa Gasto]] &amp; " | " &amp; Tabela3[[#This Row],[Faixa ticket médio]]</f>
        <v>61-75 dias | R$ 0-100 | R$ 1–25</v>
      </c>
      <c r="AZ216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69" s="36"/>
    </row>
    <row r="2170" spans="1:54" x14ac:dyDescent="0.25">
      <c r="A2170" s="61">
        <v>2169</v>
      </c>
      <c r="B2170" s="37">
        <v>57731</v>
      </c>
      <c r="C2170" s="34">
        <v>0</v>
      </c>
      <c r="D2170" s="34">
        <v>1</v>
      </c>
      <c r="E2170" s="34">
        <v>0</v>
      </c>
      <c r="F2170" s="58" t="str">
        <f>IF('Base tratada'!$E2170&lt;=15,"0-15 dias",
IF('Base tratada'!$E2170&lt;=30, "16-30 dias",
IF('Base tratada'!$E2170&lt;=45, "31-45 dias",
IF('Base tratada'!$E2170&lt;=60, "46-60 dias",
IF('Base tratada'!$E2170&lt;=75, "61-75 dias", "76-99 dias")))))</f>
        <v>0-15 dias</v>
      </c>
      <c r="G2170" s="38">
        <v>51</v>
      </c>
      <c r="H2170" s="60" t="str">
        <f>IF('Base tratada'!$G2170&lt;=29,"24–29",
IF('Base tratada'!$G2170&lt;=39,"30–39",
IF('Base tratada'!$G2170&lt;=49,"40–49",
IF('Base tratada'!$G2170&lt;=59,"50–59",
IF('Base tratada'!$G2170&lt;=69,"60–69",
"70–80")))))</f>
        <v>50–59</v>
      </c>
      <c r="I2170" s="34">
        <v>2742</v>
      </c>
      <c r="J2170" s="58" t="str">
        <f>IF('Base tratada'!$K2170=1,"Divorciado",
IF('Base tratada'!$L2170=1,"Casado",
IF('Base tratada'!$M2170=1, "Solteiro",
IF('Base tratada'!$N2170=1,"Juntos",
"Viúvo"))))</f>
        <v>Solteiro</v>
      </c>
      <c r="K2170" s="34">
        <v>0</v>
      </c>
      <c r="L2170" s="34">
        <v>0</v>
      </c>
      <c r="M2170" s="34">
        <v>1</v>
      </c>
      <c r="N2170" s="34">
        <v>0</v>
      </c>
      <c r="O2170" s="34">
        <v>0</v>
      </c>
      <c r="P2170" s="34">
        <v>0</v>
      </c>
      <c r="Q2170" s="34">
        <v>0</v>
      </c>
      <c r="R2170" s="34">
        <v>1</v>
      </c>
      <c r="S2170" s="34">
        <v>0</v>
      </c>
      <c r="T2170" s="34">
        <v>0</v>
      </c>
      <c r="U2170" s="35">
        <v>266</v>
      </c>
      <c r="V2170" s="35">
        <v>21</v>
      </c>
      <c r="W2170" s="35">
        <v>300</v>
      </c>
      <c r="X2170" s="35">
        <v>65</v>
      </c>
      <c r="Y2170" s="35">
        <v>8</v>
      </c>
      <c r="Z2170" s="35">
        <v>44</v>
      </c>
      <c r="AA2170" s="34">
        <v>4</v>
      </c>
      <c r="AB2170" s="34">
        <v>6</v>
      </c>
      <c r="AC2170" s="34">
        <v>8</v>
      </c>
      <c r="AD2170" s="34">
        <v>8</v>
      </c>
      <c r="AE2170" s="34">
        <v>6</v>
      </c>
      <c r="AF2170" s="58">
        <f>'Base tratada'!$AC2170+'Base tratada'!$AD2170+'Base tratada'!$AE2170</f>
        <v>22</v>
      </c>
      <c r="AG217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70" s="58" t="str">
        <f>IF('Base tratada'!$AC2170&gt;=MAX('Base tratada'!$AD2170,'Base tratada'!$AE2170),"Web",
IF('Base tratada'!$AD2170&gt;='Base tratada'!$AE2170,"Catalog",
"Store"))</f>
        <v>Web</v>
      </c>
      <c r="AI2170" s="59">
        <f>IF('Base tratada'!$AF2170=0,"0",'Base tratada'!$AK2170/'Base tratada'!$AF2170)</f>
        <v>30</v>
      </c>
      <c r="AJ2170" s="59" t="str">
        <f>IF('Base tratada'!$AI2170=0,"R$ 0",
IF('Base tratada'!$AI2170&lt;=25,"R$ 1–25",
IF('Base tratada'!$AI2170&lt;=50,"R$ 26–50",
"+R$ 50")))</f>
        <v>R$ 26–50</v>
      </c>
      <c r="AK2170" s="35">
        <v>660</v>
      </c>
      <c r="AL2170" s="58" t="str">
        <f>IF('Base tratada'!$AK2170&lt;=100,"R$ 0-100",
IF('Base tratada'!$AK2170&lt;=500,"R$ 101-500",
IF('Base tratada'!$AK2170&lt;=1000,"R$ 501-1000",
IF('Base tratada'!$AK2170&lt;=1500,"R$ 1001-1500",
"+R$ 1500"))))</f>
        <v>R$ 501-1000</v>
      </c>
      <c r="AM2170" s="34">
        <v>0</v>
      </c>
      <c r="AN2170" s="34">
        <v>0</v>
      </c>
      <c r="AO2170" s="34">
        <v>0</v>
      </c>
      <c r="AP2170" s="34">
        <v>0</v>
      </c>
      <c r="AQ2170" s="34">
        <v>0</v>
      </c>
      <c r="AR2170" s="34">
        <v>0</v>
      </c>
      <c r="AS2170" s="34">
        <v>0</v>
      </c>
      <c r="AT2170" s="34">
        <v>3</v>
      </c>
      <c r="AU2170" s="34">
        <v>11</v>
      </c>
      <c r="AV2170" s="52">
        <v>616</v>
      </c>
      <c r="AW2170" s="57">
        <v>0</v>
      </c>
      <c r="AX2170" s="58" t="str">
        <f>IF(Tabela3[[#This Row],[Response]]=1, "Aceitou", "Não aceitou")</f>
        <v>Não aceitou</v>
      </c>
      <c r="AY2170" s="55" t="str">
        <f>Tabela3[[#This Row],[Faixa Recência]] &amp; " | " &amp; Tabela3[[#This Row],[Faixa Gasto]] &amp; " | " &amp; Tabela3[[#This Row],[Faixa ticket médio]]</f>
        <v>0-15 dias | R$ 501-1000 | R$ 26–50</v>
      </c>
      <c r="AZ217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0" s="36"/>
    </row>
    <row r="2171" spans="1:54" x14ac:dyDescent="0.25">
      <c r="A2171" s="61">
        <v>2170</v>
      </c>
      <c r="B2171" s="37">
        <v>48432</v>
      </c>
      <c r="C2171" s="34">
        <v>0</v>
      </c>
      <c r="D2171" s="34">
        <v>1</v>
      </c>
      <c r="E2171" s="34">
        <v>3</v>
      </c>
      <c r="F2171" s="58" t="str">
        <f>IF('Base tratada'!$E2171&lt;=15,"0-15 dias",
IF('Base tratada'!$E2171&lt;=30, "16-30 dias",
IF('Base tratada'!$E2171&lt;=45, "31-45 dias",
IF('Base tratada'!$E2171&lt;=60, "46-60 dias",
IF('Base tratada'!$E2171&lt;=75, "61-75 dias", "76-99 dias")))))</f>
        <v>0-15 dias</v>
      </c>
      <c r="G2171" s="38">
        <v>47</v>
      </c>
      <c r="H2171" s="60" t="str">
        <f>IF('Base tratada'!$G2171&lt;=29,"24–29",
IF('Base tratada'!$G2171&lt;=39,"30–39",
IF('Base tratada'!$G2171&lt;=49,"40–49",
IF('Base tratada'!$G2171&lt;=59,"50–59",
IF('Base tratada'!$G2171&lt;=69,"60–69",
"70–80")))))</f>
        <v>40–49</v>
      </c>
      <c r="I2171" s="34">
        <v>2778</v>
      </c>
      <c r="J2171" s="58" t="str">
        <f>IF('Base tratada'!$K2171=1,"Divorciado",
IF('Base tratada'!$L2171=1,"Casado",
IF('Base tratada'!$M2171=1, "Solteiro",
IF('Base tratada'!$N2171=1,"Juntos",
"Viúvo"))))</f>
        <v>Solteiro</v>
      </c>
      <c r="K2171" s="34">
        <v>0</v>
      </c>
      <c r="L2171" s="34">
        <v>0</v>
      </c>
      <c r="M2171" s="34">
        <v>1</v>
      </c>
      <c r="N2171" s="34">
        <v>0</v>
      </c>
      <c r="O2171" s="34">
        <v>0</v>
      </c>
      <c r="P2171" s="34">
        <v>0</v>
      </c>
      <c r="Q2171" s="34">
        <v>0</v>
      </c>
      <c r="R2171" s="34">
        <v>0</v>
      </c>
      <c r="S2171" s="34">
        <v>0</v>
      </c>
      <c r="T2171" s="34">
        <v>1</v>
      </c>
      <c r="U2171" s="35">
        <v>322</v>
      </c>
      <c r="V2171" s="35">
        <v>3</v>
      </c>
      <c r="W2171" s="35">
        <v>50</v>
      </c>
      <c r="X2171" s="35">
        <v>4</v>
      </c>
      <c r="Y2171" s="35">
        <v>3</v>
      </c>
      <c r="Z2171" s="35">
        <v>42</v>
      </c>
      <c r="AA2171" s="34">
        <v>5</v>
      </c>
      <c r="AB2171" s="34">
        <v>8</v>
      </c>
      <c r="AC2171" s="34">
        <v>7</v>
      </c>
      <c r="AD2171" s="34">
        <v>1</v>
      </c>
      <c r="AE2171" s="34">
        <v>6</v>
      </c>
      <c r="AF2171" s="58">
        <f>'Base tratada'!$AC2171+'Base tratada'!$AD2171+'Base tratada'!$AE2171</f>
        <v>14</v>
      </c>
      <c r="AG217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71" s="58" t="str">
        <f>IF('Base tratada'!$AC2171&gt;=MAX('Base tratada'!$AD2171,'Base tratada'!$AE2171),"Web",
IF('Base tratada'!$AD2171&gt;='Base tratada'!$AE2171,"Catalog",
"Store"))</f>
        <v>Web</v>
      </c>
      <c r="AI2171" s="59">
        <f>IF('Base tratada'!$AF2171=0,"0",'Base tratada'!$AK2171/'Base tratada'!$AF2171)</f>
        <v>27.285714285714285</v>
      </c>
      <c r="AJ2171" s="59" t="str">
        <f>IF('Base tratada'!$AI2171=0,"R$ 0",
IF('Base tratada'!$AI2171&lt;=25,"R$ 1–25",
IF('Base tratada'!$AI2171&lt;=50,"R$ 26–50",
"+R$ 50")))</f>
        <v>R$ 26–50</v>
      </c>
      <c r="AK2171" s="35">
        <v>382</v>
      </c>
      <c r="AL2171" s="58" t="str">
        <f>IF('Base tratada'!$AK2171&lt;=100,"R$ 0-100",
IF('Base tratada'!$AK2171&lt;=500,"R$ 101-500",
IF('Base tratada'!$AK2171&lt;=1000,"R$ 501-1000",
IF('Base tratada'!$AK2171&lt;=1500,"R$ 1001-1500",
"+R$ 1500"))))</f>
        <v>R$ 101-500</v>
      </c>
      <c r="AM2171" s="34">
        <v>0</v>
      </c>
      <c r="AN2171" s="34">
        <v>0</v>
      </c>
      <c r="AO2171" s="34">
        <v>0</v>
      </c>
      <c r="AP2171" s="34">
        <v>0</v>
      </c>
      <c r="AQ2171" s="34">
        <v>0</v>
      </c>
      <c r="AR2171" s="34">
        <v>0</v>
      </c>
      <c r="AS2171" s="34">
        <v>0</v>
      </c>
      <c r="AT2171" s="34">
        <v>3</v>
      </c>
      <c r="AU2171" s="34">
        <v>11</v>
      </c>
      <c r="AV2171" s="52">
        <v>340</v>
      </c>
      <c r="AW2171" s="57">
        <v>1</v>
      </c>
      <c r="AX2171" s="58" t="str">
        <f>IF(Tabela3[[#This Row],[Response]]=1, "Aceitou", "Não aceitou")</f>
        <v>Aceitou</v>
      </c>
      <c r="AY2171" s="55" t="str">
        <f>Tabela3[[#This Row],[Faixa Recência]] &amp; " | " &amp; Tabela3[[#This Row],[Faixa Gasto]] &amp; " | " &amp; Tabela3[[#This Row],[Faixa ticket médio]]</f>
        <v>0-15 dias | R$ 101-500 | R$ 26–50</v>
      </c>
      <c r="AZ217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1" s="36"/>
    </row>
    <row r="2172" spans="1:54" x14ac:dyDescent="0.25">
      <c r="A2172" s="61">
        <v>2171</v>
      </c>
      <c r="B2172" s="37">
        <v>73807</v>
      </c>
      <c r="C2172" s="34">
        <v>0</v>
      </c>
      <c r="D2172" s="34">
        <v>1</v>
      </c>
      <c r="E2172" s="34">
        <v>88</v>
      </c>
      <c r="F2172" s="58" t="str">
        <f>IF('Base tratada'!$E2172&lt;=15,"0-15 dias",
IF('Base tratada'!$E2172&lt;=30, "16-30 dias",
IF('Base tratada'!$E2172&lt;=45, "31-45 dias",
IF('Base tratada'!$E2172&lt;=60, "46-60 dias",
IF('Base tratada'!$E2172&lt;=75, "61-75 dias", "76-99 dias")))))</f>
        <v>76-99 dias</v>
      </c>
      <c r="G2172" s="38">
        <v>42</v>
      </c>
      <c r="H2172" s="60" t="str">
        <f>IF('Base tratada'!$G2172&lt;=29,"24–29",
IF('Base tratada'!$G2172&lt;=39,"30–39",
IF('Base tratada'!$G2172&lt;=49,"40–49",
IF('Base tratada'!$G2172&lt;=59,"50–59",
IF('Base tratada'!$G2172&lt;=69,"60–69",
"70–80")))))</f>
        <v>40–49</v>
      </c>
      <c r="I2172" s="34">
        <v>2702</v>
      </c>
      <c r="J2172" s="58" t="str">
        <f>IF('Base tratada'!$K2172=1,"Divorciado",
IF('Base tratada'!$L2172=1,"Casado",
IF('Base tratada'!$M2172=1, "Solteiro",
IF('Base tratada'!$N2172=1,"Juntos",
"Viúvo"))))</f>
        <v>Casado</v>
      </c>
      <c r="K2172" s="34">
        <v>0</v>
      </c>
      <c r="L2172" s="34">
        <v>1</v>
      </c>
      <c r="M2172" s="34">
        <v>0</v>
      </c>
      <c r="N2172" s="34">
        <v>0</v>
      </c>
      <c r="O2172" s="34">
        <v>0</v>
      </c>
      <c r="P2172" s="34">
        <v>0</v>
      </c>
      <c r="Q2172" s="34">
        <v>0</v>
      </c>
      <c r="R2172" s="34">
        <v>1</v>
      </c>
      <c r="S2172" s="34">
        <v>0</v>
      </c>
      <c r="T2172" s="34">
        <v>0</v>
      </c>
      <c r="U2172" s="35">
        <v>366</v>
      </c>
      <c r="V2172" s="35">
        <v>124</v>
      </c>
      <c r="W2172" s="35">
        <v>156</v>
      </c>
      <c r="X2172" s="35">
        <v>71</v>
      </c>
      <c r="Y2172" s="35">
        <v>78</v>
      </c>
      <c r="Z2172" s="35">
        <v>54</v>
      </c>
      <c r="AA2172" s="34">
        <v>2</v>
      </c>
      <c r="AB2172" s="34">
        <v>2</v>
      </c>
      <c r="AC2172" s="34">
        <v>5</v>
      </c>
      <c r="AD2172" s="34">
        <v>5</v>
      </c>
      <c r="AE2172" s="34">
        <v>11</v>
      </c>
      <c r="AF2172" s="58">
        <f>'Base tratada'!$AC2172+'Base tratada'!$AD2172+'Base tratada'!$AE2172</f>
        <v>21</v>
      </c>
      <c r="AG217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72" s="58" t="str">
        <f>IF('Base tratada'!$AC2172&gt;=MAX('Base tratada'!$AD2172,'Base tratada'!$AE2172),"Web",
IF('Base tratada'!$AD2172&gt;='Base tratada'!$AE2172,"Catalog",
"Store"))</f>
        <v>Store</v>
      </c>
      <c r="AI2172" s="59">
        <f>IF('Base tratada'!$AF2172=0,"0",'Base tratada'!$AK2172/'Base tratada'!$AF2172)</f>
        <v>37.857142857142854</v>
      </c>
      <c r="AJ2172" s="59" t="str">
        <f>IF('Base tratada'!$AI2172=0,"R$ 0",
IF('Base tratada'!$AI2172&lt;=25,"R$ 1–25",
IF('Base tratada'!$AI2172&lt;=50,"R$ 26–50",
"+R$ 50")))</f>
        <v>R$ 26–50</v>
      </c>
      <c r="AK2172" s="35">
        <v>795</v>
      </c>
      <c r="AL2172" s="58" t="str">
        <f>IF('Base tratada'!$AK2172&lt;=100,"R$ 0-100",
IF('Base tratada'!$AK2172&lt;=500,"R$ 101-500",
IF('Base tratada'!$AK2172&lt;=1000,"R$ 501-1000",
IF('Base tratada'!$AK2172&lt;=1500,"R$ 1001-1500",
"+R$ 1500"))))</f>
        <v>R$ 501-1000</v>
      </c>
      <c r="AM2172" s="34">
        <v>0</v>
      </c>
      <c r="AN2172" s="34">
        <v>0</v>
      </c>
      <c r="AO2172" s="34">
        <v>0</v>
      </c>
      <c r="AP2172" s="34">
        <v>0</v>
      </c>
      <c r="AQ2172" s="34">
        <v>0</v>
      </c>
      <c r="AR2172" s="34">
        <v>0</v>
      </c>
      <c r="AS2172" s="34">
        <v>0</v>
      </c>
      <c r="AT2172" s="34">
        <v>3</v>
      </c>
      <c r="AU2172" s="34">
        <v>11</v>
      </c>
      <c r="AV2172" s="52">
        <v>741</v>
      </c>
      <c r="AW2172" s="57">
        <v>0</v>
      </c>
      <c r="AX2172" s="58" t="str">
        <f>IF(Tabela3[[#This Row],[Response]]=1, "Aceitou", "Não aceitou")</f>
        <v>Não aceitou</v>
      </c>
      <c r="AY2172" s="55" t="str">
        <f>Tabela3[[#This Row],[Faixa Recência]] &amp; " | " &amp; Tabela3[[#This Row],[Faixa Gasto]] &amp; " | " &amp; Tabela3[[#This Row],[Faixa ticket médio]]</f>
        <v>76-99 dias | R$ 501-1000 | R$ 26–50</v>
      </c>
      <c r="AZ217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2" s="36"/>
    </row>
    <row r="2173" spans="1:54" x14ac:dyDescent="0.25">
      <c r="A2173" s="61">
        <v>2172</v>
      </c>
      <c r="B2173" s="37">
        <v>18929</v>
      </c>
      <c r="C2173" s="34">
        <v>0</v>
      </c>
      <c r="D2173" s="34">
        <v>0</v>
      </c>
      <c r="E2173" s="34">
        <v>15</v>
      </c>
      <c r="F2173" s="58" t="str">
        <f>IF('Base tratada'!$E2173&lt;=15,"0-15 dias",
IF('Base tratada'!$E2173&lt;=30, "16-30 dias",
IF('Base tratada'!$E2173&lt;=45, "31-45 dias",
IF('Base tratada'!$E2173&lt;=60, "46-60 dias",
IF('Base tratada'!$E2173&lt;=75, "61-75 dias", "76-99 dias")))))</f>
        <v>0-15 dias</v>
      </c>
      <c r="G2173" s="38">
        <v>30</v>
      </c>
      <c r="H2173" s="60" t="str">
        <f>IF('Base tratada'!$G2173&lt;=29,"24–29",
IF('Base tratada'!$G2173&lt;=39,"30–39",
IF('Base tratada'!$G2173&lt;=49,"40–49",
IF('Base tratada'!$G2173&lt;=59,"50–59",
IF('Base tratada'!$G2173&lt;=69,"60–69",
"70–80")))))</f>
        <v>30–39</v>
      </c>
      <c r="I2173" s="34">
        <v>2657</v>
      </c>
      <c r="J2173" s="58" t="str">
        <f>IF('Base tratada'!$K2173=1,"Divorciado",
IF('Base tratada'!$L2173=1,"Casado",
IF('Base tratada'!$M2173=1, "Solteiro",
IF('Base tratada'!$N2173=1,"Juntos",
"Viúvo"))))</f>
        <v>Casado</v>
      </c>
      <c r="K2173" s="34">
        <v>0</v>
      </c>
      <c r="L2173" s="34">
        <v>1</v>
      </c>
      <c r="M2173" s="34">
        <v>0</v>
      </c>
      <c r="N2173" s="34">
        <v>0</v>
      </c>
      <c r="O2173" s="34">
        <v>0</v>
      </c>
      <c r="P2173" s="34">
        <v>0</v>
      </c>
      <c r="Q2173" s="34">
        <v>0</v>
      </c>
      <c r="R2173" s="34">
        <v>1</v>
      </c>
      <c r="S2173" s="34">
        <v>0</v>
      </c>
      <c r="T2173" s="34">
        <v>0</v>
      </c>
      <c r="U2173" s="35">
        <v>32</v>
      </c>
      <c r="V2173" s="35">
        <v>0</v>
      </c>
      <c r="W2173" s="35">
        <v>8</v>
      </c>
      <c r="X2173" s="35">
        <v>23</v>
      </c>
      <c r="Y2173" s="35">
        <v>4</v>
      </c>
      <c r="Z2173" s="35">
        <v>18</v>
      </c>
      <c r="AA2173" s="34">
        <v>1</v>
      </c>
      <c r="AB2173" s="34">
        <v>6</v>
      </c>
      <c r="AC2173" s="34">
        <v>1</v>
      </c>
      <c r="AD2173" s="34">
        <v>0</v>
      </c>
      <c r="AE2173" s="34">
        <v>4</v>
      </c>
      <c r="AF2173" s="58">
        <f>'Base tratada'!$AC2173+'Base tratada'!$AD2173+'Base tratada'!$AE2173</f>
        <v>5</v>
      </c>
      <c r="AG217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73" s="58" t="str">
        <f>IF('Base tratada'!$AC2173&gt;=MAX('Base tratada'!$AD2173,'Base tratada'!$AE2173),"Web",
IF('Base tratada'!$AD2173&gt;='Base tratada'!$AE2173,"Catalog",
"Store"))</f>
        <v>Store</v>
      </c>
      <c r="AI2173" s="59">
        <f>IF('Base tratada'!$AF2173=0,"0",'Base tratada'!$AK2173/'Base tratada'!$AF2173)</f>
        <v>13.4</v>
      </c>
      <c r="AJ2173" s="59" t="str">
        <f>IF('Base tratada'!$AI2173=0,"R$ 0",
IF('Base tratada'!$AI2173&lt;=25,"R$ 1–25",
IF('Base tratada'!$AI2173&lt;=50,"R$ 26–50",
"+R$ 50")))</f>
        <v>R$ 1–25</v>
      </c>
      <c r="AK2173" s="35">
        <v>67</v>
      </c>
      <c r="AL2173" s="58" t="str">
        <f>IF('Base tratada'!$AK2173&lt;=100,"R$ 0-100",
IF('Base tratada'!$AK2173&lt;=500,"R$ 101-500",
IF('Base tratada'!$AK2173&lt;=1000,"R$ 501-1000",
IF('Base tratada'!$AK2173&lt;=1500,"R$ 1001-1500",
"+R$ 1500"))))</f>
        <v>R$ 0-100</v>
      </c>
      <c r="AM2173" s="34">
        <v>0</v>
      </c>
      <c r="AN2173" s="34">
        <v>0</v>
      </c>
      <c r="AO2173" s="34">
        <v>0</v>
      </c>
      <c r="AP2173" s="34">
        <v>0</v>
      </c>
      <c r="AQ2173" s="34">
        <v>0</v>
      </c>
      <c r="AR2173" s="34">
        <v>0</v>
      </c>
      <c r="AS2173" s="34">
        <v>0</v>
      </c>
      <c r="AT2173" s="34">
        <v>3</v>
      </c>
      <c r="AU2173" s="34">
        <v>11</v>
      </c>
      <c r="AV2173" s="52">
        <v>49</v>
      </c>
      <c r="AW2173" s="57">
        <v>0</v>
      </c>
      <c r="AX2173" s="58" t="str">
        <f>IF(Tabela3[[#This Row],[Response]]=1, "Aceitou", "Não aceitou")</f>
        <v>Não aceitou</v>
      </c>
      <c r="AY2173" s="55" t="str">
        <f>Tabela3[[#This Row],[Faixa Recência]] &amp; " | " &amp; Tabela3[[#This Row],[Faixa Gasto]] &amp; " | " &amp; Tabela3[[#This Row],[Faixa ticket médio]]</f>
        <v>0-15 dias | R$ 0-100 | R$ 1–25</v>
      </c>
      <c r="AZ217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3" s="36"/>
    </row>
    <row r="2174" spans="1:54" x14ac:dyDescent="0.25">
      <c r="A2174" s="61">
        <v>2173</v>
      </c>
      <c r="B2174" s="37">
        <v>35893</v>
      </c>
      <c r="C2174" s="34">
        <v>1</v>
      </c>
      <c r="D2174" s="34">
        <v>1</v>
      </c>
      <c r="E2174" s="34">
        <v>80</v>
      </c>
      <c r="F2174" s="58" t="str">
        <f>IF('Base tratada'!$E2174&lt;=15,"0-15 dias",
IF('Base tratada'!$E2174&lt;=30, "16-30 dias",
IF('Base tratada'!$E2174&lt;=45, "31-45 dias",
IF('Base tratada'!$E2174&lt;=60, "46-60 dias",
IF('Base tratada'!$E2174&lt;=75, "61-75 dias", "76-99 dias")))))</f>
        <v>76-99 dias</v>
      </c>
      <c r="G2174" s="38">
        <v>52</v>
      </c>
      <c r="H2174" s="60" t="str">
        <f>IF('Base tratada'!$G2174&lt;=29,"24–29",
IF('Base tratada'!$G2174&lt;=39,"30–39",
IF('Base tratada'!$G2174&lt;=49,"40–49",
IF('Base tratada'!$G2174&lt;=59,"50–59",
IF('Base tratada'!$G2174&lt;=69,"60–69",
"70–80")))))</f>
        <v>50–59</v>
      </c>
      <c r="I2174" s="34">
        <v>2781</v>
      </c>
      <c r="J2174" s="58" t="str">
        <f>IF('Base tratada'!$K2174=1,"Divorciado",
IF('Base tratada'!$L2174=1,"Casado",
IF('Base tratada'!$M2174=1, "Solteiro",
IF('Base tratada'!$N2174=1,"Juntos",
"Viúvo"))))</f>
        <v>Solteiro</v>
      </c>
      <c r="K2174" s="34">
        <v>0</v>
      </c>
      <c r="L2174" s="34">
        <v>0</v>
      </c>
      <c r="M2174" s="34">
        <v>1</v>
      </c>
      <c r="N2174" s="34">
        <v>0</v>
      </c>
      <c r="O2174" s="34">
        <v>0</v>
      </c>
      <c r="P2174" s="34">
        <v>0</v>
      </c>
      <c r="Q2174" s="34">
        <v>0</v>
      </c>
      <c r="R2174" s="34">
        <v>1</v>
      </c>
      <c r="S2174" s="34">
        <v>0</v>
      </c>
      <c r="T2174" s="34">
        <v>0</v>
      </c>
      <c r="U2174" s="35">
        <v>158</v>
      </c>
      <c r="V2174" s="35">
        <v>0</v>
      </c>
      <c r="W2174" s="35">
        <v>23</v>
      </c>
      <c r="X2174" s="35">
        <v>0</v>
      </c>
      <c r="Y2174" s="35">
        <v>0</v>
      </c>
      <c r="Z2174" s="35">
        <v>18</v>
      </c>
      <c r="AA2174" s="34">
        <v>6</v>
      </c>
      <c r="AB2174" s="34">
        <v>8</v>
      </c>
      <c r="AC2174" s="34">
        <v>3</v>
      </c>
      <c r="AD2174" s="34">
        <v>1</v>
      </c>
      <c r="AE2174" s="34">
        <v>5</v>
      </c>
      <c r="AF2174" s="58">
        <f>'Base tratada'!$AC2174+'Base tratada'!$AD2174+'Base tratada'!$AE2174</f>
        <v>9</v>
      </c>
      <c r="AG217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74" s="58" t="str">
        <f>IF('Base tratada'!$AC2174&gt;=MAX('Base tratada'!$AD2174,'Base tratada'!$AE2174),"Web",
IF('Base tratada'!$AD2174&gt;='Base tratada'!$AE2174,"Catalog",
"Store"))</f>
        <v>Store</v>
      </c>
      <c r="AI2174" s="59">
        <f>IF('Base tratada'!$AF2174=0,"0",'Base tratada'!$AK2174/'Base tratada'!$AF2174)</f>
        <v>20.111111111111111</v>
      </c>
      <c r="AJ2174" s="59" t="str">
        <f>IF('Base tratada'!$AI2174=0,"R$ 0",
IF('Base tratada'!$AI2174&lt;=25,"R$ 1–25",
IF('Base tratada'!$AI2174&lt;=50,"R$ 26–50",
"+R$ 50")))</f>
        <v>R$ 1–25</v>
      </c>
      <c r="AK2174" s="35">
        <v>181</v>
      </c>
      <c r="AL2174" s="58" t="str">
        <f>IF('Base tratada'!$AK2174&lt;=100,"R$ 0-100",
IF('Base tratada'!$AK2174&lt;=500,"R$ 101-500",
IF('Base tratada'!$AK2174&lt;=1000,"R$ 501-1000",
IF('Base tratada'!$AK2174&lt;=1500,"R$ 1001-1500",
"+R$ 1500"))))</f>
        <v>R$ 101-500</v>
      </c>
      <c r="AM2174" s="34">
        <v>0</v>
      </c>
      <c r="AN2174" s="34">
        <v>0</v>
      </c>
      <c r="AO2174" s="34">
        <v>0</v>
      </c>
      <c r="AP2174" s="34">
        <v>0</v>
      </c>
      <c r="AQ2174" s="34">
        <v>0</v>
      </c>
      <c r="AR2174" s="34">
        <v>0</v>
      </c>
      <c r="AS2174" s="34">
        <v>0</v>
      </c>
      <c r="AT2174" s="34">
        <v>3</v>
      </c>
      <c r="AU2174" s="34">
        <v>11</v>
      </c>
      <c r="AV2174" s="52">
        <v>163</v>
      </c>
      <c r="AW2174" s="57">
        <v>0</v>
      </c>
      <c r="AX2174" s="58" t="str">
        <f>IF(Tabela3[[#This Row],[Response]]=1, "Aceitou", "Não aceitou")</f>
        <v>Não aceitou</v>
      </c>
      <c r="AY2174" s="55" t="str">
        <f>Tabela3[[#This Row],[Faixa Recência]] &amp; " | " &amp; Tabela3[[#This Row],[Faixa Gasto]] &amp; " | " &amp; Tabela3[[#This Row],[Faixa ticket médio]]</f>
        <v>76-99 dias | R$ 101-500 | R$ 1–25</v>
      </c>
      <c r="AZ217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4" s="36"/>
    </row>
    <row r="2175" spans="1:54" x14ac:dyDescent="0.25">
      <c r="A2175" s="61">
        <v>2174</v>
      </c>
      <c r="B2175" s="37">
        <v>61014</v>
      </c>
      <c r="C2175" s="34">
        <v>0</v>
      </c>
      <c r="D2175" s="34">
        <v>1</v>
      </c>
      <c r="E2175" s="34">
        <v>17</v>
      </c>
      <c r="F2175" s="58" t="str">
        <f>IF('Base tratada'!$E2175&lt;=15,"0-15 dias",
IF('Base tratada'!$E2175&lt;=30, "16-30 dias",
IF('Base tratada'!$E2175&lt;=45, "31-45 dias",
IF('Base tratada'!$E2175&lt;=60, "46-60 dias",
IF('Base tratada'!$E2175&lt;=75, "61-75 dias", "76-99 dias")))))</f>
        <v>16-30 dias</v>
      </c>
      <c r="G2175" s="38">
        <v>40</v>
      </c>
      <c r="H2175" s="60" t="str">
        <f>IF('Base tratada'!$G2175&lt;=29,"24–29",
IF('Base tratada'!$G2175&lt;=39,"30–39",
IF('Base tratada'!$G2175&lt;=49,"40–49",
IF('Base tratada'!$G2175&lt;=59,"50–59",
IF('Base tratada'!$G2175&lt;=69,"60–69",
"70–80")))))</f>
        <v>40–49</v>
      </c>
      <c r="I2175" s="34">
        <v>2846</v>
      </c>
      <c r="J2175" s="58" t="str">
        <f>IF('Base tratada'!$K2175=1,"Divorciado",
IF('Base tratada'!$L2175=1,"Casado",
IF('Base tratada'!$M2175=1, "Solteiro",
IF('Base tratada'!$N2175=1,"Juntos",
"Viúvo"))))</f>
        <v>Casado</v>
      </c>
      <c r="K2175" s="34">
        <v>0</v>
      </c>
      <c r="L2175" s="34">
        <v>1</v>
      </c>
      <c r="M2175" s="34">
        <v>0</v>
      </c>
      <c r="N2175" s="34">
        <v>0</v>
      </c>
      <c r="O2175" s="34">
        <v>0</v>
      </c>
      <c r="P2175" s="34">
        <v>0</v>
      </c>
      <c r="Q2175" s="34">
        <v>0</v>
      </c>
      <c r="R2175" s="34">
        <v>1</v>
      </c>
      <c r="S2175" s="34">
        <v>0</v>
      </c>
      <c r="T2175" s="34">
        <v>0</v>
      </c>
      <c r="U2175" s="35">
        <v>269</v>
      </c>
      <c r="V2175" s="35">
        <v>129</v>
      </c>
      <c r="W2175" s="35">
        <v>495</v>
      </c>
      <c r="X2175" s="35">
        <v>182</v>
      </c>
      <c r="Y2175" s="35">
        <v>43</v>
      </c>
      <c r="Z2175" s="35">
        <v>29</v>
      </c>
      <c r="AA2175" s="34">
        <v>4</v>
      </c>
      <c r="AB2175" s="34">
        <v>7</v>
      </c>
      <c r="AC2175" s="34">
        <v>9</v>
      </c>
      <c r="AD2175" s="34">
        <v>3</v>
      </c>
      <c r="AE2175" s="34">
        <v>4</v>
      </c>
      <c r="AF2175" s="58">
        <f>'Base tratada'!$AC2175+'Base tratada'!$AD2175+'Base tratada'!$AE2175</f>
        <v>16</v>
      </c>
      <c r="AG217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75" s="58" t="str">
        <f>IF('Base tratada'!$AC2175&gt;=MAX('Base tratada'!$AD2175,'Base tratada'!$AE2175),"Web",
IF('Base tratada'!$AD2175&gt;='Base tratada'!$AE2175,"Catalog",
"Store"))</f>
        <v>Web</v>
      </c>
      <c r="AI2175" s="59">
        <f>IF('Base tratada'!$AF2175=0,"0",'Base tratada'!$AK2175/'Base tratada'!$AF2175)</f>
        <v>69.875</v>
      </c>
      <c r="AJ2175" s="59" t="str">
        <f>IF('Base tratada'!$AI2175=0,"R$ 0",
IF('Base tratada'!$AI2175&lt;=25,"R$ 1–25",
IF('Base tratada'!$AI2175&lt;=50,"R$ 26–50",
"+R$ 50")))</f>
        <v>+R$ 50</v>
      </c>
      <c r="AK2175" s="35">
        <v>1118</v>
      </c>
      <c r="AL2175" s="58" t="str">
        <f>IF('Base tratada'!$AK2175&lt;=100,"R$ 0-100",
IF('Base tratada'!$AK2175&lt;=500,"R$ 101-500",
IF('Base tratada'!$AK2175&lt;=1000,"R$ 501-1000",
IF('Base tratada'!$AK2175&lt;=1500,"R$ 1001-1500",
"+R$ 1500"))))</f>
        <v>R$ 1001-1500</v>
      </c>
      <c r="AM2175" s="34">
        <v>0</v>
      </c>
      <c r="AN2175" s="34">
        <v>0</v>
      </c>
      <c r="AO2175" s="34">
        <v>0</v>
      </c>
      <c r="AP2175" s="34">
        <v>0</v>
      </c>
      <c r="AQ2175" s="34">
        <v>0</v>
      </c>
      <c r="AR2175" s="34">
        <v>0</v>
      </c>
      <c r="AS2175" s="34">
        <v>0</v>
      </c>
      <c r="AT2175" s="34">
        <v>3</v>
      </c>
      <c r="AU2175" s="34">
        <v>11</v>
      </c>
      <c r="AV2175" s="52">
        <v>1089</v>
      </c>
      <c r="AW2175" s="57">
        <v>0</v>
      </c>
      <c r="AX2175" s="58" t="str">
        <f>IF(Tabela3[[#This Row],[Response]]=1, "Aceitou", "Não aceitou")</f>
        <v>Não aceitou</v>
      </c>
      <c r="AY2175" s="55" t="str">
        <f>Tabela3[[#This Row],[Faixa Recência]] &amp; " | " &amp; Tabela3[[#This Row],[Faixa Gasto]] &amp; " | " &amp; Tabela3[[#This Row],[Faixa ticket médio]]</f>
        <v>16-30 dias | R$ 1001-1500 | +R$ 50</v>
      </c>
      <c r="AZ217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75" s="36"/>
    </row>
    <row r="2176" spans="1:54" x14ac:dyDescent="0.25">
      <c r="A2176" s="61">
        <v>2175</v>
      </c>
      <c r="B2176" s="37">
        <v>32144</v>
      </c>
      <c r="C2176" s="34">
        <v>1</v>
      </c>
      <c r="D2176" s="34">
        <v>1</v>
      </c>
      <c r="E2176" s="34">
        <v>76</v>
      </c>
      <c r="F2176" s="58" t="str">
        <f>IF('Base tratada'!$E2176&lt;=15,"0-15 dias",
IF('Base tratada'!$E2176&lt;=30, "16-30 dias",
IF('Base tratada'!$E2176&lt;=45, "31-45 dias",
IF('Base tratada'!$E2176&lt;=60, "46-60 dias",
IF('Base tratada'!$E2176&lt;=75, "61-75 dias", "76-99 dias")))))</f>
        <v>76-99 dias</v>
      </c>
      <c r="G2176" s="38">
        <v>66</v>
      </c>
      <c r="H2176" s="60" t="str">
        <f>IF('Base tratada'!$G2176&lt;=29,"24–29",
IF('Base tratada'!$G2176&lt;=39,"30–39",
IF('Base tratada'!$G2176&lt;=49,"40–49",
IF('Base tratada'!$G2176&lt;=59,"50–59",
IF('Base tratada'!$G2176&lt;=69,"60–69",
"70–80")))))</f>
        <v>60–69</v>
      </c>
      <c r="I2176" s="34">
        <v>2257</v>
      </c>
      <c r="J2176" s="58" t="str">
        <f>IF('Base tratada'!$K2176=1,"Divorciado",
IF('Base tratada'!$L2176=1,"Casado",
IF('Base tratada'!$M2176=1, "Solteiro",
IF('Base tratada'!$N2176=1,"Juntos",
"Viúvo"))))</f>
        <v>Juntos</v>
      </c>
      <c r="K2176" s="34">
        <v>0</v>
      </c>
      <c r="L2176" s="34">
        <v>0</v>
      </c>
      <c r="M2176" s="34">
        <v>0</v>
      </c>
      <c r="N2176" s="34">
        <v>1</v>
      </c>
      <c r="O2176" s="34">
        <v>0</v>
      </c>
      <c r="P2176" s="34">
        <v>0</v>
      </c>
      <c r="Q2176" s="34">
        <v>0</v>
      </c>
      <c r="R2176" s="34">
        <v>1</v>
      </c>
      <c r="S2176" s="34">
        <v>0</v>
      </c>
      <c r="T2176" s="34">
        <v>0</v>
      </c>
      <c r="U2176" s="35">
        <v>41</v>
      </c>
      <c r="V2176" s="35">
        <v>0</v>
      </c>
      <c r="W2176" s="35">
        <v>10</v>
      </c>
      <c r="X2176" s="35">
        <v>0</v>
      </c>
      <c r="Y2176" s="35">
        <v>0</v>
      </c>
      <c r="Z2176" s="35">
        <v>3</v>
      </c>
      <c r="AA2176" s="34">
        <v>4</v>
      </c>
      <c r="AB2176" s="34">
        <v>7</v>
      </c>
      <c r="AC2176" s="34">
        <v>2</v>
      </c>
      <c r="AD2176" s="34">
        <v>1</v>
      </c>
      <c r="AE2176" s="34">
        <v>3</v>
      </c>
      <c r="AF2176" s="58">
        <f>'Base tratada'!$AC2176+'Base tratada'!$AD2176+'Base tratada'!$AE2176</f>
        <v>6</v>
      </c>
      <c r="AG217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76" s="58" t="str">
        <f>IF('Base tratada'!$AC2176&gt;=MAX('Base tratada'!$AD2176,'Base tratada'!$AE2176),"Web",
IF('Base tratada'!$AD2176&gt;='Base tratada'!$AE2176,"Catalog",
"Store"))</f>
        <v>Store</v>
      </c>
      <c r="AI2176" s="59">
        <f>IF('Base tratada'!$AF2176=0,"0",'Base tratada'!$AK2176/'Base tratada'!$AF2176)</f>
        <v>8.5</v>
      </c>
      <c r="AJ2176" s="59" t="str">
        <f>IF('Base tratada'!$AI2176=0,"R$ 0",
IF('Base tratada'!$AI2176&lt;=25,"R$ 1–25",
IF('Base tratada'!$AI2176&lt;=50,"R$ 26–50",
"+R$ 50")))</f>
        <v>R$ 1–25</v>
      </c>
      <c r="AK2176" s="35">
        <v>51</v>
      </c>
      <c r="AL2176" s="58" t="str">
        <f>IF('Base tratada'!$AK2176&lt;=100,"R$ 0-100",
IF('Base tratada'!$AK2176&lt;=500,"R$ 101-500",
IF('Base tratada'!$AK2176&lt;=1000,"R$ 501-1000",
IF('Base tratada'!$AK2176&lt;=1500,"R$ 1001-1500",
"+R$ 1500"))))</f>
        <v>R$ 0-100</v>
      </c>
      <c r="AM2176" s="34">
        <v>0</v>
      </c>
      <c r="AN2176" s="34">
        <v>0</v>
      </c>
      <c r="AO2176" s="34">
        <v>0</v>
      </c>
      <c r="AP2176" s="34">
        <v>1</v>
      </c>
      <c r="AQ2176" s="34">
        <v>0</v>
      </c>
      <c r="AR2176" s="34">
        <v>1</v>
      </c>
      <c r="AS2176" s="34">
        <v>0</v>
      </c>
      <c r="AT2176" s="34">
        <v>3</v>
      </c>
      <c r="AU2176" s="34">
        <v>11</v>
      </c>
      <c r="AV2176" s="52">
        <v>48</v>
      </c>
      <c r="AW2176" s="57">
        <v>0</v>
      </c>
      <c r="AX2176" s="58" t="str">
        <f>IF(Tabela3[[#This Row],[Response]]=1, "Aceitou", "Não aceitou")</f>
        <v>Não aceitou</v>
      </c>
      <c r="AY2176" s="55" t="str">
        <f>Tabela3[[#This Row],[Faixa Recência]] &amp; " | " &amp; Tabela3[[#This Row],[Faixa Gasto]] &amp; " | " &amp; Tabela3[[#This Row],[Faixa ticket médio]]</f>
        <v>76-99 dias | R$ 0-100 | R$ 1–25</v>
      </c>
      <c r="AZ217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6" s="36"/>
    </row>
    <row r="2177" spans="1:54" x14ac:dyDescent="0.25">
      <c r="A2177" s="61">
        <v>2176</v>
      </c>
      <c r="B2177" s="37">
        <v>14918</v>
      </c>
      <c r="C2177" s="34">
        <v>0</v>
      </c>
      <c r="D2177" s="34">
        <v>1</v>
      </c>
      <c r="E2177" s="34">
        <v>52</v>
      </c>
      <c r="F2177" s="58" t="str">
        <f>IF('Base tratada'!$E2177&lt;=15,"0-15 dias",
IF('Base tratada'!$E2177&lt;=30, "16-30 dias",
IF('Base tratada'!$E2177&lt;=45, "31-45 dias",
IF('Base tratada'!$E2177&lt;=60, "46-60 dias",
IF('Base tratada'!$E2177&lt;=75, "61-75 dias", "76-99 dias")))))</f>
        <v>46-60 dias</v>
      </c>
      <c r="G2177" s="38">
        <v>57</v>
      </c>
      <c r="H2177" s="60" t="str">
        <f>IF('Base tratada'!$G2177&lt;=29,"24–29",
IF('Base tratada'!$G2177&lt;=39,"30–39",
IF('Base tratada'!$G2177&lt;=49,"40–49",
IF('Base tratada'!$G2177&lt;=59,"50–59",
IF('Base tratada'!$G2177&lt;=69,"60–69",
"70–80")))))</f>
        <v>50–59</v>
      </c>
      <c r="I2177" s="34">
        <v>2728</v>
      </c>
      <c r="J2177" s="58" t="str">
        <f>IF('Base tratada'!$K2177=1,"Divorciado",
IF('Base tratada'!$L2177=1,"Casado",
IF('Base tratada'!$M2177=1, "Solteiro",
IF('Base tratada'!$N2177=1,"Juntos",
"Viúvo"))))</f>
        <v>Juntos</v>
      </c>
      <c r="K2177" s="34">
        <v>0</v>
      </c>
      <c r="L2177" s="34">
        <v>0</v>
      </c>
      <c r="M2177" s="34">
        <v>0</v>
      </c>
      <c r="N2177" s="34">
        <v>1</v>
      </c>
      <c r="O2177" s="34">
        <v>0</v>
      </c>
      <c r="P2177" s="34">
        <v>0</v>
      </c>
      <c r="Q2177" s="34">
        <v>1</v>
      </c>
      <c r="R2177" s="34">
        <v>0</v>
      </c>
      <c r="S2177" s="34">
        <v>0</v>
      </c>
      <c r="T2177" s="34">
        <v>0</v>
      </c>
      <c r="U2177" s="35">
        <v>3</v>
      </c>
      <c r="V2177" s="35">
        <v>3</v>
      </c>
      <c r="W2177" s="35">
        <v>3</v>
      </c>
      <c r="X2177" s="35">
        <v>15</v>
      </c>
      <c r="Y2177" s="35">
        <v>4</v>
      </c>
      <c r="Z2177" s="35">
        <v>15</v>
      </c>
      <c r="AA2177" s="34">
        <v>1</v>
      </c>
      <c r="AB2177" s="34">
        <v>6</v>
      </c>
      <c r="AC2177" s="34">
        <v>1</v>
      </c>
      <c r="AD2177" s="34">
        <v>0</v>
      </c>
      <c r="AE2177" s="34">
        <v>3</v>
      </c>
      <c r="AF2177" s="58">
        <f>'Base tratada'!$AC2177+'Base tratada'!$AD2177+'Base tratada'!$AE2177</f>
        <v>4</v>
      </c>
      <c r="AG217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77" s="58" t="str">
        <f>IF('Base tratada'!$AC2177&gt;=MAX('Base tratada'!$AD2177,'Base tratada'!$AE2177),"Web",
IF('Base tratada'!$AD2177&gt;='Base tratada'!$AE2177,"Catalog",
"Store"))</f>
        <v>Store</v>
      </c>
      <c r="AI2177" s="59">
        <f>IF('Base tratada'!$AF2177=0,"0",'Base tratada'!$AK2177/'Base tratada'!$AF2177)</f>
        <v>7</v>
      </c>
      <c r="AJ2177" s="59" t="str">
        <f>IF('Base tratada'!$AI2177=0,"R$ 0",
IF('Base tratada'!$AI2177&lt;=25,"R$ 1–25",
IF('Base tratada'!$AI2177&lt;=50,"R$ 26–50",
"+R$ 50")))</f>
        <v>R$ 1–25</v>
      </c>
      <c r="AK2177" s="35">
        <v>28</v>
      </c>
      <c r="AL2177" s="58" t="str">
        <f>IF('Base tratada'!$AK2177&lt;=100,"R$ 0-100",
IF('Base tratada'!$AK2177&lt;=500,"R$ 101-500",
IF('Base tratada'!$AK2177&lt;=1000,"R$ 501-1000",
IF('Base tratada'!$AK2177&lt;=1500,"R$ 1001-1500",
"+R$ 1500"))))</f>
        <v>R$ 0-100</v>
      </c>
      <c r="AM2177" s="34">
        <v>0</v>
      </c>
      <c r="AN2177" s="34">
        <v>0</v>
      </c>
      <c r="AO2177" s="34">
        <v>0</v>
      </c>
      <c r="AP2177" s="34">
        <v>0</v>
      </c>
      <c r="AQ2177" s="34">
        <v>0</v>
      </c>
      <c r="AR2177" s="34">
        <v>0</v>
      </c>
      <c r="AS2177" s="34">
        <v>0</v>
      </c>
      <c r="AT2177" s="34">
        <v>3</v>
      </c>
      <c r="AU2177" s="34">
        <v>11</v>
      </c>
      <c r="AV2177" s="52">
        <v>13</v>
      </c>
      <c r="AW2177" s="57">
        <v>0</v>
      </c>
      <c r="AX2177" s="58" t="str">
        <f>IF(Tabela3[[#This Row],[Response]]=1, "Aceitou", "Não aceitou")</f>
        <v>Não aceitou</v>
      </c>
      <c r="AY2177" s="55" t="str">
        <f>Tabela3[[#This Row],[Faixa Recência]] &amp; " | " &amp; Tabela3[[#This Row],[Faixa Gasto]] &amp; " | " &amp; Tabela3[[#This Row],[Faixa ticket médio]]</f>
        <v>46-60 dias | R$ 0-100 | R$ 1–25</v>
      </c>
      <c r="AZ217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7" s="36"/>
    </row>
    <row r="2178" spans="1:54" x14ac:dyDescent="0.25">
      <c r="A2178" s="61">
        <v>2177</v>
      </c>
      <c r="B2178" s="37">
        <v>45146</v>
      </c>
      <c r="C2178" s="34">
        <v>1</v>
      </c>
      <c r="D2178" s="34">
        <v>1</v>
      </c>
      <c r="E2178" s="34">
        <v>28</v>
      </c>
      <c r="F2178" s="58" t="str">
        <f>IF('Base tratada'!$E2178&lt;=15,"0-15 dias",
IF('Base tratada'!$E2178&lt;=30, "16-30 dias",
IF('Base tratada'!$E2178&lt;=45, "31-45 dias",
IF('Base tratada'!$E2178&lt;=60, "46-60 dias",
IF('Base tratada'!$E2178&lt;=75, "61-75 dias", "76-99 dias")))))</f>
        <v>16-30 dias</v>
      </c>
      <c r="G2178" s="38">
        <v>57</v>
      </c>
      <c r="H2178" s="60" t="str">
        <f>IF('Base tratada'!$G2178&lt;=29,"24–29",
IF('Base tratada'!$G2178&lt;=39,"30–39",
IF('Base tratada'!$G2178&lt;=49,"40–49",
IF('Base tratada'!$G2178&lt;=59,"50–59",
IF('Base tratada'!$G2178&lt;=69,"60–69",
"70–80")))))</f>
        <v>50–59</v>
      </c>
      <c r="I2178" s="34">
        <v>2508</v>
      </c>
      <c r="J2178" s="58" t="str">
        <f>IF('Base tratada'!$K2178=1,"Divorciado",
IF('Base tratada'!$L2178=1,"Casado",
IF('Base tratada'!$M2178=1, "Solteiro",
IF('Base tratada'!$N2178=1,"Juntos",
"Viúvo"))))</f>
        <v>Divorciado</v>
      </c>
      <c r="K2178" s="34">
        <v>1</v>
      </c>
      <c r="L2178" s="34">
        <v>0</v>
      </c>
      <c r="M2178" s="34">
        <v>0</v>
      </c>
      <c r="N2178" s="34">
        <v>0</v>
      </c>
      <c r="O2178" s="34">
        <v>0</v>
      </c>
      <c r="P2178" s="34">
        <v>0</v>
      </c>
      <c r="Q2178" s="34">
        <v>0</v>
      </c>
      <c r="R2178" s="34">
        <v>1</v>
      </c>
      <c r="S2178" s="34">
        <v>0</v>
      </c>
      <c r="T2178" s="34">
        <v>0</v>
      </c>
      <c r="U2178" s="35">
        <v>33</v>
      </c>
      <c r="V2178" s="35">
        <v>0</v>
      </c>
      <c r="W2178" s="35">
        <v>5</v>
      </c>
      <c r="X2178" s="35">
        <v>0</v>
      </c>
      <c r="Y2178" s="35">
        <v>0</v>
      </c>
      <c r="Z2178" s="35">
        <v>15</v>
      </c>
      <c r="AA2178" s="34">
        <v>2</v>
      </c>
      <c r="AB2178" s="34">
        <v>4</v>
      </c>
      <c r="AC2178" s="34">
        <v>1</v>
      </c>
      <c r="AD2178" s="34">
        <v>1</v>
      </c>
      <c r="AE2178" s="34">
        <v>2</v>
      </c>
      <c r="AF2178" s="58">
        <f>'Base tratada'!$AC2178+'Base tratada'!$AD2178+'Base tratada'!$AE2178</f>
        <v>4</v>
      </c>
      <c r="AG217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78" s="58" t="str">
        <f>IF('Base tratada'!$AC2178&gt;=MAX('Base tratada'!$AD2178,'Base tratada'!$AE2178),"Web",
IF('Base tratada'!$AD2178&gt;='Base tratada'!$AE2178,"Catalog",
"Store"))</f>
        <v>Store</v>
      </c>
      <c r="AI2178" s="59">
        <f>IF('Base tratada'!$AF2178=0,"0",'Base tratada'!$AK2178/'Base tratada'!$AF2178)</f>
        <v>9.5</v>
      </c>
      <c r="AJ2178" s="59" t="str">
        <f>IF('Base tratada'!$AI2178=0,"R$ 0",
IF('Base tratada'!$AI2178&lt;=25,"R$ 1–25",
IF('Base tratada'!$AI2178&lt;=50,"R$ 26–50",
"+R$ 50")))</f>
        <v>R$ 1–25</v>
      </c>
      <c r="AK2178" s="35">
        <v>38</v>
      </c>
      <c r="AL2178" s="58" t="str">
        <f>IF('Base tratada'!$AK2178&lt;=100,"R$ 0-100",
IF('Base tratada'!$AK2178&lt;=500,"R$ 101-500",
IF('Base tratada'!$AK2178&lt;=1000,"R$ 501-1000",
IF('Base tratada'!$AK2178&lt;=1500,"R$ 1001-1500",
"+R$ 1500"))))</f>
        <v>R$ 0-100</v>
      </c>
      <c r="AM2178" s="34">
        <v>0</v>
      </c>
      <c r="AN2178" s="34">
        <v>0</v>
      </c>
      <c r="AO2178" s="34">
        <v>0</v>
      </c>
      <c r="AP2178" s="34">
        <v>0</v>
      </c>
      <c r="AQ2178" s="34">
        <v>0</v>
      </c>
      <c r="AR2178" s="34">
        <v>0</v>
      </c>
      <c r="AS2178" s="34">
        <v>0</v>
      </c>
      <c r="AT2178" s="34">
        <v>3</v>
      </c>
      <c r="AU2178" s="34">
        <v>11</v>
      </c>
      <c r="AV2178" s="52">
        <v>23</v>
      </c>
      <c r="AW2178" s="57">
        <v>0</v>
      </c>
      <c r="AX2178" s="58" t="str">
        <f>IF(Tabela3[[#This Row],[Response]]=1, "Aceitou", "Não aceitou")</f>
        <v>Não aceitou</v>
      </c>
      <c r="AY2178" s="55" t="str">
        <f>Tabela3[[#This Row],[Faixa Recência]] &amp; " | " &amp; Tabela3[[#This Row],[Faixa Gasto]] &amp; " | " &amp; Tabela3[[#This Row],[Faixa ticket médio]]</f>
        <v>16-30 dias | R$ 0-100 | R$ 1–25</v>
      </c>
      <c r="AZ217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8" s="36"/>
    </row>
    <row r="2179" spans="1:54" x14ac:dyDescent="0.25">
      <c r="A2179" s="61">
        <v>2178</v>
      </c>
      <c r="B2179" s="37">
        <v>41769</v>
      </c>
      <c r="C2179" s="34">
        <v>0</v>
      </c>
      <c r="D2179" s="34">
        <v>1</v>
      </c>
      <c r="E2179" s="34">
        <v>31</v>
      </c>
      <c r="F2179" s="58" t="str">
        <f>IF('Base tratada'!$E2179&lt;=15,"0-15 dias",
IF('Base tratada'!$E2179&lt;=30, "16-30 dias",
IF('Base tratada'!$E2179&lt;=45, "31-45 dias",
IF('Base tratada'!$E2179&lt;=60, "46-60 dias",
IF('Base tratada'!$E2179&lt;=75, "61-75 dias", "76-99 dias")))))</f>
        <v>31-45 dias</v>
      </c>
      <c r="G2179" s="38">
        <v>65</v>
      </c>
      <c r="H2179" s="60" t="str">
        <f>IF('Base tratada'!$G2179&lt;=29,"24–29",
IF('Base tratada'!$G2179&lt;=39,"30–39",
IF('Base tratada'!$G2179&lt;=49,"40–49",
IF('Base tratada'!$G2179&lt;=59,"50–59",
IF('Base tratada'!$G2179&lt;=69,"60–69",
"70–80")))))</f>
        <v>60–69</v>
      </c>
      <c r="I2179" s="34">
        <v>2660</v>
      </c>
      <c r="J2179" s="58" t="str">
        <f>IF('Base tratada'!$K2179=1,"Divorciado",
IF('Base tratada'!$L2179=1,"Casado",
IF('Base tratada'!$M2179=1, "Solteiro",
IF('Base tratada'!$N2179=1,"Juntos",
"Viúvo"))))</f>
        <v>Divorciado</v>
      </c>
      <c r="K2179" s="34">
        <v>1</v>
      </c>
      <c r="L2179" s="34">
        <v>0</v>
      </c>
      <c r="M2179" s="34">
        <v>0</v>
      </c>
      <c r="N2179" s="34">
        <v>0</v>
      </c>
      <c r="O2179" s="34">
        <v>0</v>
      </c>
      <c r="P2179" s="34">
        <v>1</v>
      </c>
      <c r="Q2179" s="34">
        <v>0</v>
      </c>
      <c r="R2179" s="34">
        <v>0</v>
      </c>
      <c r="S2179" s="34">
        <v>0</v>
      </c>
      <c r="T2179" s="34">
        <v>0</v>
      </c>
      <c r="U2179" s="35">
        <v>302</v>
      </c>
      <c r="V2179" s="35">
        <v>29</v>
      </c>
      <c r="W2179" s="35">
        <v>131</v>
      </c>
      <c r="X2179" s="35">
        <v>32</v>
      </c>
      <c r="Y2179" s="35">
        <v>0</v>
      </c>
      <c r="Z2179" s="35">
        <v>27</v>
      </c>
      <c r="AA2179" s="34">
        <v>6</v>
      </c>
      <c r="AB2179" s="34">
        <v>8</v>
      </c>
      <c r="AC2179" s="34">
        <v>8</v>
      </c>
      <c r="AD2179" s="34">
        <v>1</v>
      </c>
      <c r="AE2179" s="34">
        <v>7</v>
      </c>
      <c r="AF2179" s="58">
        <f>'Base tratada'!$AC2179+'Base tratada'!$AD2179+'Base tratada'!$AE2179</f>
        <v>16</v>
      </c>
      <c r="AG217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79" s="58" t="str">
        <f>IF('Base tratada'!$AC2179&gt;=MAX('Base tratada'!$AD2179,'Base tratada'!$AE2179),"Web",
IF('Base tratada'!$AD2179&gt;='Base tratada'!$AE2179,"Catalog",
"Store"))</f>
        <v>Web</v>
      </c>
      <c r="AI2179" s="59">
        <f>IF('Base tratada'!$AF2179=0,"0",'Base tratada'!$AK2179/'Base tratada'!$AF2179)</f>
        <v>30.875</v>
      </c>
      <c r="AJ2179" s="59" t="str">
        <f>IF('Base tratada'!$AI2179=0,"R$ 0",
IF('Base tratada'!$AI2179&lt;=25,"R$ 1–25",
IF('Base tratada'!$AI2179&lt;=50,"R$ 26–50",
"+R$ 50")))</f>
        <v>R$ 26–50</v>
      </c>
      <c r="AK2179" s="35">
        <v>494</v>
      </c>
      <c r="AL2179" s="58" t="str">
        <f>IF('Base tratada'!$AK2179&lt;=100,"R$ 0-100",
IF('Base tratada'!$AK2179&lt;=500,"R$ 101-500",
IF('Base tratada'!$AK2179&lt;=1000,"R$ 501-1000",
IF('Base tratada'!$AK2179&lt;=1500,"R$ 1001-1500",
"+R$ 1500"))))</f>
        <v>R$ 101-500</v>
      </c>
      <c r="AM2179" s="34">
        <v>0</v>
      </c>
      <c r="AN2179" s="34">
        <v>0</v>
      </c>
      <c r="AO2179" s="34">
        <v>0</v>
      </c>
      <c r="AP2179" s="34">
        <v>0</v>
      </c>
      <c r="AQ2179" s="34">
        <v>0</v>
      </c>
      <c r="AR2179" s="34">
        <v>0</v>
      </c>
      <c r="AS2179" s="34">
        <v>0</v>
      </c>
      <c r="AT2179" s="34">
        <v>3</v>
      </c>
      <c r="AU2179" s="34">
        <v>11</v>
      </c>
      <c r="AV2179" s="52">
        <v>467</v>
      </c>
      <c r="AW2179" s="57">
        <v>0</v>
      </c>
      <c r="AX2179" s="58" t="str">
        <f>IF(Tabela3[[#This Row],[Response]]=1, "Aceitou", "Não aceitou")</f>
        <v>Não aceitou</v>
      </c>
      <c r="AY2179" s="55" t="str">
        <f>Tabela3[[#This Row],[Faixa Recência]] &amp; " | " &amp; Tabela3[[#This Row],[Faixa Gasto]] &amp; " | " &amp; Tabela3[[#This Row],[Faixa ticket médio]]</f>
        <v>31-45 dias | R$ 101-500 | R$ 26–50</v>
      </c>
      <c r="AZ217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79" s="36"/>
    </row>
    <row r="2180" spans="1:54" x14ac:dyDescent="0.25">
      <c r="A2180" s="61">
        <v>2179</v>
      </c>
      <c r="B2180" s="37">
        <v>88325</v>
      </c>
      <c r="C2180" s="34">
        <v>0</v>
      </c>
      <c r="D2180" s="34">
        <v>0</v>
      </c>
      <c r="E2180" s="34">
        <v>42</v>
      </c>
      <c r="F2180" s="58" t="str">
        <f>IF('Base tratada'!$E2180&lt;=15,"0-15 dias",
IF('Base tratada'!$E2180&lt;=30, "16-30 dias",
IF('Base tratada'!$E2180&lt;=45, "31-45 dias",
IF('Base tratada'!$E2180&lt;=60, "46-60 dias",
IF('Base tratada'!$E2180&lt;=75, "61-75 dias", "76-99 dias")))))</f>
        <v>31-45 dias</v>
      </c>
      <c r="G2180" s="38">
        <v>39</v>
      </c>
      <c r="H2180" s="60" t="str">
        <f>IF('Base tratada'!$G2180&lt;=29,"24–29",
IF('Base tratada'!$G2180&lt;=39,"30–39",
IF('Base tratada'!$G2180&lt;=49,"40–49",
IF('Base tratada'!$G2180&lt;=59,"50–59",
IF('Base tratada'!$G2180&lt;=69,"60–69",
"70–80")))))</f>
        <v>30–39</v>
      </c>
      <c r="I2180" s="34">
        <v>2303</v>
      </c>
      <c r="J2180" s="58" t="str">
        <f>IF('Base tratada'!$K2180=1,"Divorciado",
IF('Base tratada'!$L2180=1,"Casado",
IF('Base tratada'!$M2180=1, "Solteiro",
IF('Base tratada'!$N2180=1,"Juntos",
"Viúvo"))))</f>
        <v>Juntos</v>
      </c>
      <c r="K2180" s="34">
        <v>0</v>
      </c>
      <c r="L2180" s="34">
        <v>0</v>
      </c>
      <c r="M2180" s="34">
        <v>0</v>
      </c>
      <c r="N2180" s="34">
        <v>1</v>
      </c>
      <c r="O2180" s="34">
        <v>0</v>
      </c>
      <c r="P2180" s="34">
        <v>0</v>
      </c>
      <c r="Q2180" s="34">
        <v>0</v>
      </c>
      <c r="R2180" s="34">
        <v>1</v>
      </c>
      <c r="S2180" s="34">
        <v>0</v>
      </c>
      <c r="T2180" s="34">
        <v>0</v>
      </c>
      <c r="U2180" s="35">
        <v>519</v>
      </c>
      <c r="V2180" s="35">
        <v>71</v>
      </c>
      <c r="W2180" s="35">
        <v>860</v>
      </c>
      <c r="X2180" s="35">
        <v>93</v>
      </c>
      <c r="Y2180" s="35">
        <v>27</v>
      </c>
      <c r="Z2180" s="35">
        <v>53</v>
      </c>
      <c r="AA2180" s="34">
        <v>1</v>
      </c>
      <c r="AB2180" s="34">
        <v>2</v>
      </c>
      <c r="AC2180" s="34">
        <v>6</v>
      </c>
      <c r="AD2180" s="34">
        <v>2</v>
      </c>
      <c r="AE2180" s="34">
        <v>9</v>
      </c>
      <c r="AF2180" s="58">
        <f>'Base tratada'!$AC2180+'Base tratada'!$AD2180+'Base tratada'!$AE2180</f>
        <v>17</v>
      </c>
      <c r="AG218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80" s="58" t="str">
        <f>IF('Base tratada'!$AC2180&gt;=MAX('Base tratada'!$AD2180,'Base tratada'!$AE2180),"Web",
IF('Base tratada'!$AD2180&gt;='Base tratada'!$AE2180,"Catalog",
"Store"))</f>
        <v>Store</v>
      </c>
      <c r="AI2180" s="59">
        <f>IF('Base tratada'!$AF2180=0,"0",'Base tratada'!$AK2180/'Base tratada'!$AF2180)</f>
        <v>92.352941176470594</v>
      </c>
      <c r="AJ2180" s="59" t="str">
        <f>IF('Base tratada'!$AI2180=0,"R$ 0",
IF('Base tratada'!$AI2180&lt;=25,"R$ 1–25",
IF('Base tratada'!$AI2180&lt;=50,"R$ 26–50",
"+R$ 50")))</f>
        <v>+R$ 50</v>
      </c>
      <c r="AK2180" s="35">
        <v>1570</v>
      </c>
      <c r="AL2180" s="58" t="str">
        <f>IF('Base tratada'!$AK2180&lt;=100,"R$ 0-100",
IF('Base tratada'!$AK2180&lt;=500,"R$ 101-500",
IF('Base tratada'!$AK2180&lt;=1000,"R$ 501-1000",
IF('Base tratada'!$AK2180&lt;=1500,"R$ 1001-1500",
"+R$ 1500"))))</f>
        <v>+R$ 1500</v>
      </c>
      <c r="AM2180" s="34">
        <v>0</v>
      </c>
      <c r="AN2180" s="34">
        <v>0</v>
      </c>
      <c r="AO2180" s="34">
        <v>0</v>
      </c>
      <c r="AP2180" s="34">
        <v>0</v>
      </c>
      <c r="AQ2180" s="34">
        <v>0</v>
      </c>
      <c r="AR2180" s="34">
        <v>0</v>
      </c>
      <c r="AS2180" s="34">
        <v>0</v>
      </c>
      <c r="AT2180" s="34">
        <v>3</v>
      </c>
      <c r="AU2180" s="34">
        <v>11</v>
      </c>
      <c r="AV2180" s="52">
        <v>1517</v>
      </c>
      <c r="AW2180" s="57">
        <v>0</v>
      </c>
      <c r="AX2180" s="58" t="str">
        <f>IF(Tabela3[[#This Row],[Response]]=1, "Aceitou", "Não aceitou")</f>
        <v>Não aceitou</v>
      </c>
      <c r="AY2180" s="55" t="str">
        <f>Tabela3[[#This Row],[Faixa Recência]] &amp; " | " &amp; Tabela3[[#This Row],[Faixa Gasto]] &amp; " | " &amp; Tabela3[[#This Row],[Faixa ticket médio]]</f>
        <v>31-45 dias | +R$ 1500 | +R$ 50</v>
      </c>
      <c r="AZ218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80" s="36"/>
    </row>
    <row r="2181" spans="1:54" x14ac:dyDescent="0.25">
      <c r="A2181" s="61">
        <v>2180</v>
      </c>
      <c r="B2181" s="37">
        <v>38054</v>
      </c>
      <c r="C2181" s="34">
        <v>1</v>
      </c>
      <c r="D2181" s="34">
        <v>1</v>
      </c>
      <c r="E2181" s="34">
        <v>24</v>
      </c>
      <c r="F2181" s="58" t="str">
        <f>IF('Base tratada'!$E2181&lt;=15,"0-15 dias",
IF('Base tratada'!$E2181&lt;=30, "16-30 dias",
IF('Base tratada'!$E2181&lt;=45, "31-45 dias",
IF('Base tratada'!$E2181&lt;=60, "46-60 dias",
IF('Base tratada'!$E2181&lt;=75, "61-75 dias", "76-99 dias")))))</f>
        <v>16-30 dias</v>
      </c>
      <c r="G2181" s="38">
        <v>70</v>
      </c>
      <c r="H2181" s="60" t="str">
        <f>IF('Base tratada'!$G2181&lt;=29,"24–29",
IF('Base tratada'!$G2181&lt;=39,"30–39",
IF('Base tratada'!$G2181&lt;=49,"40–49",
IF('Base tratada'!$G2181&lt;=59,"50–59",
IF('Base tratada'!$G2181&lt;=69,"60–69",
"70–80")))))</f>
        <v>70–80</v>
      </c>
      <c r="I2181" s="34">
        <v>2218</v>
      </c>
      <c r="J2181" s="58" t="str">
        <f>IF('Base tratada'!$K2181=1,"Divorciado",
IF('Base tratada'!$L2181=1,"Casado",
IF('Base tratada'!$M2181=1, "Solteiro",
IF('Base tratada'!$N2181=1,"Juntos",
"Viúvo"))))</f>
        <v>Divorciado</v>
      </c>
      <c r="K2181" s="34">
        <v>1</v>
      </c>
      <c r="L2181" s="34">
        <v>0</v>
      </c>
      <c r="M2181" s="34">
        <v>0</v>
      </c>
      <c r="N2181" s="34">
        <v>0</v>
      </c>
      <c r="O2181" s="34">
        <v>0</v>
      </c>
      <c r="P2181" s="34">
        <v>0</v>
      </c>
      <c r="Q2181" s="34">
        <v>0</v>
      </c>
      <c r="R2181" s="34">
        <v>0</v>
      </c>
      <c r="S2181" s="34">
        <v>1</v>
      </c>
      <c r="T2181" s="34">
        <v>0</v>
      </c>
      <c r="U2181" s="35">
        <v>23</v>
      </c>
      <c r="V2181" s="35">
        <v>2</v>
      </c>
      <c r="W2181" s="35">
        <v>17</v>
      </c>
      <c r="X2181" s="35">
        <v>2</v>
      </c>
      <c r="Y2181" s="35">
        <v>1</v>
      </c>
      <c r="Z2181" s="35">
        <v>0</v>
      </c>
      <c r="AA2181" s="34">
        <v>2</v>
      </c>
      <c r="AB2181" s="34">
        <v>7</v>
      </c>
      <c r="AC2181" s="34">
        <v>2</v>
      </c>
      <c r="AD2181" s="34">
        <v>0</v>
      </c>
      <c r="AE2181" s="34">
        <v>3</v>
      </c>
      <c r="AF2181" s="58">
        <f>'Base tratada'!$AC2181+'Base tratada'!$AD2181+'Base tratada'!$AE2181</f>
        <v>5</v>
      </c>
      <c r="AG218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81" s="58" t="str">
        <f>IF('Base tratada'!$AC2181&gt;=MAX('Base tratada'!$AD2181,'Base tratada'!$AE2181),"Web",
IF('Base tratada'!$AD2181&gt;='Base tratada'!$AE2181,"Catalog",
"Store"))</f>
        <v>Store</v>
      </c>
      <c r="AI2181" s="59">
        <f>IF('Base tratada'!$AF2181=0,"0",'Base tratada'!$AK2181/'Base tratada'!$AF2181)</f>
        <v>9</v>
      </c>
      <c r="AJ2181" s="59" t="str">
        <f>IF('Base tratada'!$AI2181=0,"R$ 0",
IF('Base tratada'!$AI2181&lt;=25,"R$ 1–25",
IF('Base tratada'!$AI2181&lt;=50,"R$ 26–50",
"+R$ 50")))</f>
        <v>R$ 1–25</v>
      </c>
      <c r="AK2181" s="35">
        <v>45</v>
      </c>
      <c r="AL2181" s="58" t="str">
        <f>IF('Base tratada'!$AK2181&lt;=100,"R$ 0-100",
IF('Base tratada'!$AK2181&lt;=500,"R$ 101-500",
IF('Base tratada'!$AK2181&lt;=1000,"R$ 501-1000",
IF('Base tratada'!$AK2181&lt;=1500,"R$ 1001-1500",
"+R$ 1500"))))</f>
        <v>R$ 0-100</v>
      </c>
      <c r="AM2181" s="34">
        <v>0</v>
      </c>
      <c r="AN2181" s="34">
        <v>0</v>
      </c>
      <c r="AO2181" s="34">
        <v>0</v>
      </c>
      <c r="AP2181" s="34">
        <v>0</v>
      </c>
      <c r="AQ2181" s="34">
        <v>0</v>
      </c>
      <c r="AR2181" s="34">
        <v>0</v>
      </c>
      <c r="AS2181" s="34">
        <v>0</v>
      </c>
      <c r="AT2181" s="34">
        <v>3</v>
      </c>
      <c r="AU2181" s="34">
        <v>11</v>
      </c>
      <c r="AV2181" s="52">
        <v>45</v>
      </c>
      <c r="AW2181" s="57">
        <v>0</v>
      </c>
      <c r="AX2181" s="58" t="str">
        <f>IF(Tabela3[[#This Row],[Response]]=1, "Aceitou", "Não aceitou")</f>
        <v>Não aceitou</v>
      </c>
      <c r="AY2181" s="55" t="str">
        <f>Tabela3[[#This Row],[Faixa Recência]] &amp; " | " &amp; Tabela3[[#This Row],[Faixa Gasto]] &amp; " | " &amp; Tabela3[[#This Row],[Faixa ticket médio]]</f>
        <v>16-30 dias | R$ 0-100 | R$ 1–25</v>
      </c>
      <c r="AZ218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1" s="36"/>
    </row>
    <row r="2182" spans="1:54" x14ac:dyDescent="0.25">
      <c r="A2182" s="61">
        <v>2181</v>
      </c>
      <c r="B2182" s="37">
        <v>80617</v>
      </c>
      <c r="C2182" s="34">
        <v>0</v>
      </c>
      <c r="D2182" s="34">
        <v>0</v>
      </c>
      <c r="E2182" s="34">
        <v>42</v>
      </c>
      <c r="F2182" s="58" t="str">
        <f>IF('Base tratada'!$E2182&lt;=15,"0-15 dias",
IF('Base tratada'!$E2182&lt;=30, "16-30 dias",
IF('Base tratada'!$E2182&lt;=45, "31-45 dias",
IF('Base tratada'!$E2182&lt;=60, "46-60 dias",
IF('Base tratada'!$E2182&lt;=75, "61-75 dias", "76-99 dias")))))</f>
        <v>31-45 dias</v>
      </c>
      <c r="G2182" s="38">
        <v>25</v>
      </c>
      <c r="H2182" s="60" t="str">
        <f>IF('Base tratada'!$G2182&lt;=29,"24–29",
IF('Base tratada'!$G2182&lt;=39,"30–39",
IF('Base tratada'!$G2182&lt;=49,"40–49",
IF('Base tratada'!$G2182&lt;=59,"50–59",
IF('Base tratada'!$G2182&lt;=69,"60–69",
"70–80")))))</f>
        <v>24–29</v>
      </c>
      <c r="I2182" s="34">
        <v>2784</v>
      </c>
      <c r="J2182" s="58" t="str">
        <f>IF('Base tratada'!$K2182=1,"Divorciado",
IF('Base tratada'!$L2182=1,"Casado",
IF('Base tratada'!$M2182=1, "Solteiro",
IF('Base tratada'!$N2182=1,"Juntos",
"Viúvo"))))</f>
        <v>Solteiro</v>
      </c>
      <c r="K2182" s="34">
        <v>0</v>
      </c>
      <c r="L2182" s="34">
        <v>0</v>
      </c>
      <c r="M2182" s="34">
        <v>1</v>
      </c>
      <c r="N2182" s="34">
        <v>0</v>
      </c>
      <c r="O2182" s="34">
        <v>0</v>
      </c>
      <c r="P2182" s="34">
        <v>1</v>
      </c>
      <c r="Q2182" s="34">
        <v>0</v>
      </c>
      <c r="R2182" s="34">
        <v>0</v>
      </c>
      <c r="S2182" s="34">
        <v>0</v>
      </c>
      <c r="T2182" s="34">
        <v>0</v>
      </c>
      <c r="U2182" s="35">
        <v>594</v>
      </c>
      <c r="V2182" s="35">
        <v>51</v>
      </c>
      <c r="W2182" s="35">
        <v>631</v>
      </c>
      <c r="X2182" s="35">
        <v>72</v>
      </c>
      <c r="Y2182" s="35">
        <v>55</v>
      </c>
      <c r="Z2182" s="35">
        <v>32</v>
      </c>
      <c r="AA2182" s="34">
        <v>1</v>
      </c>
      <c r="AB2182" s="34">
        <v>2</v>
      </c>
      <c r="AC2182" s="34">
        <v>4</v>
      </c>
      <c r="AD2182" s="34">
        <v>6</v>
      </c>
      <c r="AE2182" s="34">
        <v>8</v>
      </c>
      <c r="AF2182" s="58">
        <f>'Base tratada'!$AC2182+'Base tratada'!$AD2182+'Base tratada'!$AE2182</f>
        <v>18</v>
      </c>
      <c r="AG218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82" s="58" t="str">
        <f>IF('Base tratada'!$AC2182&gt;=MAX('Base tratada'!$AD2182,'Base tratada'!$AE2182),"Web",
IF('Base tratada'!$AD2182&gt;='Base tratada'!$AE2182,"Catalog",
"Store"))</f>
        <v>Store</v>
      </c>
      <c r="AI2182" s="59">
        <f>IF('Base tratada'!$AF2182=0,"0",'Base tratada'!$AK2182/'Base tratada'!$AF2182)</f>
        <v>77.944444444444443</v>
      </c>
      <c r="AJ2182" s="59" t="str">
        <f>IF('Base tratada'!$AI2182=0,"R$ 0",
IF('Base tratada'!$AI2182&lt;=25,"R$ 1–25",
IF('Base tratada'!$AI2182&lt;=50,"R$ 26–50",
"+R$ 50")))</f>
        <v>+R$ 50</v>
      </c>
      <c r="AK2182" s="35">
        <v>1403</v>
      </c>
      <c r="AL2182" s="58" t="str">
        <f>IF('Base tratada'!$AK2182&lt;=100,"R$ 0-100",
IF('Base tratada'!$AK2182&lt;=500,"R$ 101-500",
IF('Base tratada'!$AK2182&lt;=1000,"R$ 501-1000",
IF('Base tratada'!$AK2182&lt;=1500,"R$ 1001-1500",
"+R$ 1500"))))</f>
        <v>R$ 1001-1500</v>
      </c>
      <c r="AM2182" s="34">
        <v>0</v>
      </c>
      <c r="AN2182" s="34">
        <v>0</v>
      </c>
      <c r="AO2182" s="34">
        <v>0</v>
      </c>
      <c r="AP2182" s="34">
        <v>0</v>
      </c>
      <c r="AQ2182" s="34">
        <v>0</v>
      </c>
      <c r="AR2182" s="34">
        <v>0</v>
      </c>
      <c r="AS2182" s="34">
        <v>0</v>
      </c>
      <c r="AT2182" s="34">
        <v>3</v>
      </c>
      <c r="AU2182" s="34">
        <v>11</v>
      </c>
      <c r="AV2182" s="52">
        <v>1371</v>
      </c>
      <c r="AW2182" s="57">
        <v>0</v>
      </c>
      <c r="AX2182" s="58" t="str">
        <f>IF(Tabela3[[#This Row],[Response]]=1, "Aceitou", "Não aceitou")</f>
        <v>Não aceitou</v>
      </c>
      <c r="AY2182" s="55" t="str">
        <f>Tabela3[[#This Row],[Faixa Recência]] &amp; " | " &amp; Tabela3[[#This Row],[Faixa Gasto]] &amp; " | " &amp; Tabela3[[#This Row],[Faixa ticket médio]]</f>
        <v>31-45 dias | R$ 1001-1500 | +R$ 50</v>
      </c>
      <c r="AZ218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82" s="36"/>
    </row>
    <row r="2183" spans="1:54" x14ac:dyDescent="0.25">
      <c r="A2183" s="61">
        <v>2182</v>
      </c>
      <c r="B2183" s="37">
        <v>5305</v>
      </c>
      <c r="C2183" s="34">
        <v>0</v>
      </c>
      <c r="D2183" s="34">
        <v>1</v>
      </c>
      <c r="E2183" s="34">
        <v>12</v>
      </c>
      <c r="F2183" s="58" t="str">
        <f>IF('Base tratada'!$E2183&lt;=15,"0-15 dias",
IF('Base tratada'!$E2183&lt;=30, "16-30 dias",
IF('Base tratada'!$E2183&lt;=45, "31-45 dias",
IF('Base tratada'!$E2183&lt;=60, "46-60 dias",
IF('Base tratada'!$E2183&lt;=75, "61-75 dias", "76-99 dias")))))</f>
        <v>0-15 dias</v>
      </c>
      <c r="G2183" s="38">
        <v>44</v>
      </c>
      <c r="H2183" s="60" t="str">
        <f>IF('Base tratada'!$G2183&lt;=29,"24–29",
IF('Base tratada'!$G2183&lt;=39,"30–39",
IF('Base tratada'!$G2183&lt;=49,"40–49",
IF('Base tratada'!$G2183&lt;=59,"50–59",
IF('Base tratada'!$G2183&lt;=69,"60–69",
"70–80")))))</f>
        <v>40–49</v>
      </c>
      <c r="I2183" s="34">
        <v>2493</v>
      </c>
      <c r="J2183" s="58" t="str">
        <f>IF('Base tratada'!$K2183=1,"Divorciado",
IF('Base tratada'!$L2183=1,"Casado",
IF('Base tratada'!$M2183=1, "Solteiro",
IF('Base tratada'!$N2183=1,"Juntos",
"Viúvo"))))</f>
        <v>Casado</v>
      </c>
      <c r="K2183" s="34">
        <v>0</v>
      </c>
      <c r="L2183" s="34">
        <v>1</v>
      </c>
      <c r="M2183" s="34">
        <v>0</v>
      </c>
      <c r="N2183" s="34">
        <v>0</v>
      </c>
      <c r="O2183" s="34">
        <v>0</v>
      </c>
      <c r="P2183" s="34">
        <v>0</v>
      </c>
      <c r="Q2183" s="34">
        <v>0</v>
      </c>
      <c r="R2183" s="34">
        <v>1</v>
      </c>
      <c r="S2183" s="34">
        <v>0</v>
      </c>
      <c r="T2183" s="34">
        <v>0</v>
      </c>
      <c r="U2183" s="35">
        <v>12</v>
      </c>
      <c r="V2183" s="35">
        <v>4</v>
      </c>
      <c r="W2183" s="35">
        <v>7</v>
      </c>
      <c r="X2183" s="35">
        <v>1</v>
      </c>
      <c r="Y2183" s="35">
        <v>3</v>
      </c>
      <c r="Z2183" s="35">
        <v>5</v>
      </c>
      <c r="AA2183" s="34">
        <v>0</v>
      </c>
      <c r="AB2183" s="34">
        <v>13</v>
      </c>
      <c r="AC2183" s="34">
        <v>1</v>
      </c>
      <c r="AD2183" s="34">
        <v>0</v>
      </c>
      <c r="AE2183" s="34">
        <v>0</v>
      </c>
      <c r="AF2183" s="58">
        <f>'Base tratada'!$AC2183+'Base tratada'!$AD2183+'Base tratada'!$AE2183</f>
        <v>1</v>
      </c>
      <c r="AG218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83" s="58" t="str">
        <f>IF('Base tratada'!$AC2183&gt;=MAX('Base tratada'!$AD2183,'Base tratada'!$AE2183),"Web",
IF('Base tratada'!$AD2183&gt;='Base tratada'!$AE2183,"Catalog",
"Store"))</f>
        <v>Web</v>
      </c>
      <c r="AI2183" s="59">
        <f>IF('Base tratada'!$AF2183=0,"0",'Base tratada'!$AK2183/'Base tratada'!$AF2183)</f>
        <v>27</v>
      </c>
      <c r="AJ2183" s="59" t="str">
        <f>IF('Base tratada'!$AI2183=0,"R$ 0",
IF('Base tratada'!$AI2183&lt;=25,"R$ 1–25",
IF('Base tratada'!$AI2183&lt;=50,"R$ 26–50",
"+R$ 50")))</f>
        <v>R$ 26–50</v>
      </c>
      <c r="AK2183" s="35">
        <v>27</v>
      </c>
      <c r="AL2183" s="58" t="str">
        <f>IF('Base tratada'!$AK2183&lt;=100,"R$ 0-100",
IF('Base tratada'!$AK2183&lt;=500,"R$ 101-500",
IF('Base tratada'!$AK2183&lt;=1000,"R$ 501-1000",
IF('Base tratada'!$AK2183&lt;=1500,"R$ 1001-1500",
"+R$ 1500"))))</f>
        <v>R$ 0-100</v>
      </c>
      <c r="AM2183" s="34">
        <v>0</v>
      </c>
      <c r="AN2183" s="34">
        <v>0</v>
      </c>
      <c r="AO2183" s="34">
        <v>0</v>
      </c>
      <c r="AP2183" s="34">
        <v>0</v>
      </c>
      <c r="AQ2183" s="34">
        <v>0</v>
      </c>
      <c r="AR2183" s="34">
        <v>0</v>
      </c>
      <c r="AS2183" s="34">
        <v>0</v>
      </c>
      <c r="AT2183" s="34">
        <v>3</v>
      </c>
      <c r="AU2183" s="34">
        <v>11</v>
      </c>
      <c r="AV2183" s="52">
        <v>22</v>
      </c>
      <c r="AW2183" s="57">
        <v>0</v>
      </c>
      <c r="AX2183" s="58" t="str">
        <f>IF(Tabela3[[#This Row],[Response]]=1, "Aceitou", "Não aceitou")</f>
        <v>Não aceitou</v>
      </c>
      <c r="AY2183" s="55" t="str">
        <f>Tabela3[[#This Row],[Faixa Recência]] &amp; " | " &amp; Tabela3[[#This Row],[Faixa Gasto]] &amp; " | " &amp; Tabela3[[#This Row],[Faixa ticket médio]]</f>
        <v>0-15 dias | R$ 0-100 | R$ 26–50</v>
      </c>
      <c r="AZ218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3" s="36"/>
    </row>
    <row r="2184" spans="1:54" x14ac:dyDescent="0.25">
      <c r="A2184" s="61">
        <v>2183</v>
      </c>
      <c r="B2184" s="37">
        <v>36807</v>
      </c>
      <c r="C2184" s="34">
        <v>1</v>
      </c>
      <c r="D2184" s="34">
        <v>1</v>
      </c>
      <c r="E2184" s="34">
        <v>88</v>
      </c>
      <c r="F2184" s="58" t="str">
        <f>IF('Base tratada'!$E2184&lt;=15,"0-15 dias",
IF('Base tratada'!$E2184&lt;=30, "16-30 dias",
IF('Base tratada'!$E2184&lt;=45, "31-45 dias",
IF('Base tratada'!$E2184&lt;=60, "46-60 dias",
IF('Base tratada'!$E2184&lt;=75, "61-75 dias", "76-99 dias")))))</f>
        <v>76-99 dias</v>
      </c>
      <c r="G2184" s="38">
        <v>66</v>
      </c>
      <c r="H2184" s="60" t="str">
        <f>IF('Base tratada'!$G2184&lt;=29,"24–29",
IF('Base tratada'!$G2184&lt;=39,"30–39",
IF('Base tratada'!$G2184&lt;=49,"40–49",
IF('Base tratada'!$G2184&lt;=59,"50–59",
IF('Base tratada'!$G2184&lt;=69,"60–69",
"70–80")))))</f>
        <v>60–69</v>
      </c>
      <c r="I2184" s="34">
        <v>2715</v>
      </c>
      <c r="J2184" s="58" t="str">
        <f>IF('Base tratada'!$K2184=1,"Divorciado",
IF('Base tratada'!$L2184=1,"Casado",
IF('Base tratada'!$M2184=1, "Solteiro",
IF('Base tratada'!$N2184=1,"Juntos",
"Viúvo"))))</f>
        <v>Juntos</v>
      </c>
      <c r="K2184" s="34">
        <v>0</v>
      </c>
      <c r="L2184" s="34">
        <v>0</v>
      </c>
      <c r="M2184" s="34">
        <v>0</v>
      </c>
      <c r="N2184" s="34">
        <v>1</v>
      </c>
      <c r="O2184" s="34">
        <v>0</v>
      </c>
      <c r="P2184" s="34">
        <v>0</v>
      </c>
      <c r="Q2184" s="34">
        <v>0</v>
      </c>
      <c r="R2184" s="34">
        <v>1</v>
      </c>
      <c r="S2184" s="34">
        <v>0</v>
      </c>
      <c r="T2184" s="34">
        <v>0</v>
      </c>
      <c r="U2184" s="35">
        <v>4</v>
      </c>
      <c r="V2184" s="35">
        <v>2</v>
      </c>
      <c r="W2184" s="35">
        <v>5</v>
      </c>
      <c r="X2184" s="35">
        <v>0</v>
      </c>
      <c r="Y2184" s="35">
        <v>0</v>
      </c>
      <c r="Z2184" s="35">
        <v>5</v>
      </c>
      <c r="AA2184" s="34">
        <v>1</v>
      </c>
      <c r="AB2184" s="34">
        <v>6</v>
      </c>
      <c r="AC2184" s="34">
        <v>1</v>
      </c>
      <c r="AD2184" s="34">
        <v>0</v>
      </c>
      <c r="AE2184" s="34">
        <v>2</v>
      </c>
      <c r="AF2184" s="58">
        <f>'Base tratada'!$AC2184+'Base tratada'!$AD2184+'Base tratada'!$AE2184</f>
        <v>3</v>
      </c>
      <c r="AG218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84" s="58" t="str">
        <f>IF('Base tratada'!$AC2184&gt;=MAX('Base tratada'!$AD2184,'Base tratada'!$AE2184),"Web",
IF('Base tratada'!$AD2184&gt;='Base tratada'!$AE2184,"Catalog",
"Store"))</f>
        <v>Store</v>
      </c>
      <c r="AI2184" s="59">
        <f>IF('Base tratada'!$AF2184=0,"0",'Base tratada'!$AK2184/'Base tratada'!$AF2184)</f>
        <v>3.6666666666666665</v>
      </c>
      <c r="AJ2184" s="59" t="str">
        <f>IF('Base tratada'!$AI2184=0,"R$ 0",
IF('Base tratada'!$AI2184&lt;=25,"R$ 1–25",
IF('Base tratada'!$AI2184&lt;=50,"R$ 26–50",
"+R$ 50")))</f>
        <v>R$ 1–25</v>
      </c>
      <c r="AK2184" s="35">
        <v>11</v>
      </c>
      <c r="AL2184" s="58" t="str">
        <f>IF('Base tratada'!$AK2184&lt;=100,"R$ 0-100",
IF('Base tratada'!$AK2184&lt;=500,"R$ 101-500",
IF('Base tratada'!$AK2184&lt;=1000,"R$ 501-1000",
IF('Base tratada'!$AK2184&lt;=1500,"R$ 1001-1500",
"+R$ 1500"))))</f>
        <v>R$ 0-100</v>
      </c>
      <c r="AM2184" s="34">
        <v>0</v>
      </c>
      <c r="AN2184" s="34">
        <v>0</v>
      </c>
      <c r="AO2184" s="34">
        <v>0</v>
      </c>
      <c r="AP2184" s="34">
        <v>0</v>
      </c>
      <c r="AQ2184" s="34">
        <v>0</v>
      </c>
      <c r="AR2184" s="34">
        <v>0</v>
      </c>
      <c r="AS2184" s="34">
        <v>0</v>
      </c>
      <c r="AT2184" s="34">
        <v>3</v>
      </c>
      <c r="AU2184" s="34">
        <v>11</v>
      </c>
      <c r="AV2184" s="52">
        <v>6</v>
      </c>
      <c r="AW2184" s="57">
        <v>0</v>
      </c>
      <c r="AX2184" s="58" t="str">
        <f>IF(Tabela3[[#This Row],[Response]]=1, "Aceitou", "Não aceitou")</f>
        <v>Não aceitou</v>
      </c>
      <c r="AY2184" s="55" t="str">
        <f>Tabela3[[#This Row],[Faixa Recência]] &amp; " | " &amp; Tabela3[[#This Row],[Faixa Gasto]] &amp; " | " &amp; Tabela3[[#This Row],[Faixa ticket médio]]</f>
        <v>76-99 dias | R$ 0-100 | R$ 1–25</v>
      </c>
      <c r="AZ218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4" s="36"/>
    </row>
    <row r="2185" spans="1:54" x14ac:dyDescent="0.25">
      <c r="A2185" s="61">
        <v>2184</v>
      </c>
      <c r="B2185" s="37">
        <v>28427</v>
      </c>
      <c r="C2185" s="34">
        <v>1</v>
      </c>
      <c r="D2185" s="34">
        <v>0</v>
      </c>
      <c r="E2185" s="34">
        <v>67</v>
      </c>
      <c r="F2185" s="58" t="str">
        <f>IF('Base tratada'!$E2185&lt;=15,"0-15 dias",
IF('Base tratada'!$E2185&lt;=30, "16-30 dias",
IF('Base tratada'!$E2185&lt;=45, "31-45 dias",
IF('Base tratada'!$E2185&lt;=60, "46-60 dias",
IF('Base tratada'!$E2185&lt;=75, "61-75 dias", "76-99 dias")))))</f>
        <v>61-75 dias</v>
      </c>
      <c r="G2185" s="38">
        <v>37</v>
      </c>
      <c r="H2185" s="60" t="str">
        <f>IF('Base tratada'!$G2185&lt;=29,"24–29",
IF('Base tratada'!$G2185&lt;=39,"30–39",
IF('Base tratada'!$G2185&lt;=49,"40–49",
IF('Base tratada'!$G2185&lt;=59,"50–59",
IF('Base tratada'!$G2185&lt;=69,"60–69",
"70–80")))))</f>
        <v>30–39</v>
      </c>
      <c r="I2185" s="34">
        <v>2624</v>
      </c>
      <c r="J2185" s="58" t="str">
        <f>IF('Base tratada'!$K2185=1,"Divorciado",
IF('Base tratada'!$L2185=1,"Casado",
IF('Base tratada'!$M2185=1, "Solteiro",
IF('Base tratada'!$N2185=1,"Juntos",
"Viúvo"))))</f>
        <v>Juntos</v>
      </c>
      <c r="K2185" s="34">
        <v>0</v>
      </c>
      <c r="L2185" s="34">
        <v>0</v>
      </c>
      <c r="M2185" s="34">
        <v>0</v>
      </c>
      <c r="N2185" s="34">
        <v>1</v>
      </c>
      <c r="O2185" s="34">
        <v>0</v>
      </c>
      <c r="P2185" s="34">
        <v>0</v>
      </c>
      <c r="Q2185" s="34">
        <v>0</v>
      </c>
      <c r="R2185" s="34">
        <v>1</v>
      </c>
      <c r="S2185" s="34">
        <v>0</v>
      </c>
      <c r="T2185" s="34">
        <v>0</v>
      </c>
      <c r="U2185" s="35">
        <v>18</v>
      </c>
      <c r="V2185" s="35">
        <v>3</v>
      </c>
      <c r="W2185" s="35">
        <v>19</v>
      </c>
      <c r="X2185" s="35">
        <v>3</v>
      </c>
      <c r="Y2185" s="35">
        <v>3</v>
      </c>
      <c r="Z2185" s="35">
        <v>6</v>
      </c>
      <c r="AA2185" s="34">
        <v>2</v>
      </c>
      <c r="AB2185" s="34">
        <v>8</v>
      </c>
      <c r="AC2185" s="34">
        <v>2</v>
      </c>
      <c r="AD2185" s="34">
        <v>0</v>
      </c>
      <c r="AE2185" s="34">
        <v>3</v>
      </c>
      <c r="AF2185" s="58">
        <f>'Base tratada'!$AC2185+'Base tratada'!$AD2185+'Base tratada'!$AE2185</f>
        <v>5</v>
      </c>
      <c r="AG218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85" s="58" t="str">
        <f>IF('Base tratada'!$AC2185&gt;=MAX('Base tratada'!$AD2185,'Base tratada'!$AE2185),"Web",
IF('Base tratada'!$AD2185&gt;='Base tratada'!$AE2185,"Catalog",
"Store"))</f>
        <v>Store</v>
      </c>
      <c r="AI2185" s="59">
        <f>IF('Base tratada'!$AF2185=0,"0",'Base tratada'!$AK2185/'Base tratada'!$AF2185)</f>
        <v>9.1999999999999993</v>
      </c>
      <c r="AJ2185" s="59" t="str">
        <f>IF('Base tratada'!$AI2185=0,"R$ 0",
IF('Base tratada'!$AI2185&lt;=25,"R$ 1–25",
IF('Base tratada'!$AI2185&lt;=50,"R$ 26–50",
"+R$ 50")))</f>
        <v>R$ 1–25</v>
      </c>
      <c r="AK2185" s="35">
        <v>46</v>
      </c>
      <c r="AL2185" s="58" t="str">
        <f>IF('Base tratada'!$AK2185&lt;=100,"R$ 0-100",
IF('Base tratada'!$AK2185&lt;=500,"R$ 101-500",
IF('Base tratada'!$AK2185&lt;=1000,"R$ 501-1000",
IF('Base tratada'!$AK2185&lt;=1500,"R$ 1001-1500",
"+R$ 1500"))))</f>
        <v>R$ 0-100</v>
      </c>
      <c r="AM2185" s="34">
        <v>0</v>
      </c>
      <c r="AN2185" s="34">
        <v>0</v>
      </c>
      <c r="AO2185" s="34">
        <v>0</v>
      </c>
      <c r="AP2185" s="34">
        <v>0</v>
      </c>
      <c r="AQ2185" s="34">
        <v>0</v>
      </c>
      <c r="AR2185" s="34">
        <v>0</v>
      </c>
      <c r="AS2185" s="34">
        <v>0</v>
      </c>
      <c r="AT2185" s="34">
        <v>3</v>
      </c>
      <c r="AU2185" s="34">
        <v>11</v>
      </c>
      <c r="AV2185" s="52">
        <v>40</v>
      </c>
      <c r="AW2185" s="57">
        <v>0</v>
      </c>
      <c r="AX2185" s="58" t="str">
        <f>IF(Tabela3[[#This Row],[Response]]=1, "Aceitou", "Não aceitou")</f>
        <v>Não aceitou</v>
      </c>
      <c r="AY2185" s="55" t="str">
        <f>Tabela3[[#This Row],[Faixa Recência]] &amp; " | " &amp; Tabela3[[#This Row],[Faixa Gasto]] &amp; " | " &amp; Tabela3[[#This Row],[Faixa ticket médio]]</f>
        <v>61-75 dias | R$ 0-100 | R$ 1–25</v>
      </c>
      <c r="AZ218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5" s="36"/>
    </row>
    <row r="2186" spans="1:54" x14ac:dyDescent="0.25">
      <c r="A2186" s="61">
        <v>2185</v>
      </c>
      <c r="B2186" s="37">
        <v>82032</v>
      </c>
      <c r="C2186" s="34">
        <v>0</v>
      </c>
      <c r="D2186" s="34">
        <v>0</v>
      </c>
      <c r="E2186" s="34">
        <v>54</v>
      </c>
      <c r="F2186" s="58" t="str">
        <f>IF('Base tratada'!$E2186&lt;=15,"0-15 dias",
IF('Base tratada'!$E2186&lt;=30, "16-30 dias",
IF('Base tratada'!$E2186&lt;=45, "31-45 dias",
IF('Base tratada'!$E2186&lt;=60, "46-60 dias",
IF('Base tratada'!$E2186&lt;=75, "61-75 dias", "76-99 dias")))))</f>
        <v>46-60 dias</v>
      </c>
      <c r="G2186" s="38">
        <v>72</v>
      </c>
      <c r="H2186" s="60" t="str">
        <f>IF('Base tratada'!$G2186&lt;=29,"24–29",
IF('Base tratada'!$G2186&lt;=39,"30–39",
IF('Base tratada'!$G2186&lt;=49,"40–49",
IF('Base tratada'!$G2186&lt;=59,"50–59",
IF('Base tratada'!$G2186&lt;=69,"60–69",
"70–80")))))</f>
        <v>70–80</v>
      </c>
      <c r="I2186" s="34">
        <v>2244</v>
      </c>
      <c r="J2186" s="58" t="str">
        <f>IF('Base tratada'!$K2186=1,"Divorciado",
IF('Base tratada'!$L2186=1,"Casado",
IF('Base tratada'!$M2186=1, "Solteiro",
IF('Base tratada'!$N2186=1,"Juntos",
"Viúvo"))))</f>
        <v>Viúvo</v>
      </c>
      <c r="K2186" s="34">
        <v>0</v>
      </c>
      <c r="L2186" s="34">
        <v>0</v>
      </c>
      <c r="M2186" s="34">
        <v>0</v>
      </c>
      <c r="N2186" s="34">
        <v>0</v>
      </c>
      <c r="O2186" s="34">
        <v>1</v>
      </c>
      <c r="P2186" s="34">
        <v>0</v>
      </c>
      <c r="Q2186" s="34">
        <v>0</v>
      </c>
      <c r="R2186" s="34">
        <v>0</v>
      </c>
      <c r="S2186" s="34">
        <v>0</v>
      </c>
      <c r="T2186" s="34">
        <v>1</v>
      </c>
      <c r="U2186" s="35">
        <v>332</v>
      </c>
      <c r="V2186" s="35">
        <v>194</v>
      </c>
      <c r="W2186" s="35">
        <v>377</v>
      </c>
      <c r="X2186" s="35">
        <v>149</v>
      </c>
      <c r="Y2186" s="35">
        <v>125</v>
      </c>
      <c r="Z2186" s="35">
        <v>57</v>
      </c>
      <c r="AA2186" s="34">
        <v>0</v>
      </c>
      <c r="AB2186" s="34">
        <v>1</v>
      </c>
      <c r="AC2186" s="34">
        <v>4</v>
      </c>
      <c r="AD2186" s="34">
        <v>6</v>
      </c>
      <c r="AE2186" s="34">
        <v>7</v>
      </c>
      <c r="AF2186" s="58">
        <f>'Base tratada'!$AC2186+'Base tratada'!$AD2186+'Base tratada'!$AE2186</f>
        <v>17</v>
      </c>
      <c r="AG218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86" s="58" t="str">
        <f>IF('Base tratada'!$AC2186&gt;=MAX('Base tratada'!$AD2186,'Base tratada'!$AE2186),"Web",
IF('Base tratada'!$AD2186&gt;='Base tratada'!$AE2186,"Catalog",
"Store"))</f>
        <v>Store</v>
      </c>
      <c r="AI2186" s="59">
        <f>IF('Base tratada'!$AF2186=0,"0",'Base tratada'!$AK2186/'Base tratada'!$AF2186)</f>
        <v>69.235294117647058</v>
      </c>
      <c r="AJ2186" s="59" t="str">
        <f>IF('Base tratada'!$AI2186=0,"R$ 0",
IF('Base tratada'!$AI2186&lt;=25,"R$ 1–25",
IF('Base tratada'!$AI2186&lt;=50,"R$ 26–50",
"+R$ 50")))</f>
        <v>+R$ 50</v>
      </c>
      <c r="AK2186" s="35">
        <v>1177</v>
      </c>
      <c r="AL2186" s="58" t="str">
        <f>IF('Base tratada'!$AK2186&lt;=100,"R$ 0-100",
IF('Base tratada'!$AK2186&lt;=500,"R$ 101-500",
IF('Base tratada'!$AK2186&lt;=1000,"R$ 501-1000",
IF('Base tratada'!$AK2186&lt;=1500,"R$ 1001-1500",
"+R$ 1500"))))</f>
        <v>R$ 1001-1500</v>
      </c>
      <c r="AM2186" s="34">
        <v>0</v>
      </c>
      <c r="AN2186" s="34">
        <v>0</v>
      </c>
      <c r="AO2186" s="34">
        <v>0</v>
      </c>
      <c r="AP2186" s="34">
        <v>0</v>
      </c>
      <c r="AQ2186" s="34">
        <v>0</v>
      </c>
      <c r="AR2186" s="34">
        <v>0</v>
      </c>
      <c r="AS2186" s="34">
        <v>0</v>
      </c>
      <c r="AT2186" s="34">
        <v>3</v>
      </c>
      <c r="AU2186" s="34">
        <v>11</v>
      </c>
      <c r="AV2186" s="52">
        <v>1120</v>
      </c>
      <c r="AW2186" s="57">
        <v>0</v>
      </c>
      <c r="AX2186" s="58" t="str">
        <f>IF(Tabela3[[#This Row],[Response]]=1, "Aceitou", "Não aceitou")</f>
        <v>Não aceitou</v>
      </c>
      <c r="AY2186" s="55" t="str">
        <f>Tabela3[[#This Row],[Faixa Recência]] &amp; " | " &amp; Tabela3[[#This Row],[Faixa Gasto]] &amp; " | " &amp; Tabela3[[#This Row],[Faixa ticket médio]]</f>
        <v>46-60 dias | R$ 1001-1500 | +R$ 50</v>
      </c>
      <c r="AZ218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6" s="36"/>
    </row>
    <row r="2187" spans="1:54" x14ac:dyDescent="0.25">
      <c r="A2187" s="61">
        <v>2186</v>
      </c>
      <c r="B2187" s="37">
        <v>22775</v>
      </c>
      <c r="C2187" s="34">
        <v>1</v>
      </c>
      <c r="D2187" s="34">
        <v>0</v>
      </c>
      <c r="E2187" s="34">
        <v>40</v>
      </c>
      <c r="F2187" s="58" t="str">
        <f>IF('Base tratada'!$E2187&lt;=15,"0-15 dias",
IF('Base tratada'!$E2187&lt;=30, "16-30 dias",
IF('Base tratada'!$E2187&lt;=45, "31-45 dias",
IF('Base tratada'!$E2187&lt;=60, "46-60 dias",
IF('Base tratada'!$E2187&lt;=75, "61-75 dias", "76-99 dias")))))</f>
        <v>31-45 dias</v>
      </c>
      <c r="G2187" s="38">
        <v>42</v>
      </c>
      <c r="H2187" s="60" t="str">
        <f>IF('Base tratada'!$G2187&lt;=29,"24–29",
IF('Base tratada'!$G2187&lt;=39,"30–39",
IF('Base tratada'!$G2187&lt;=49,"40–49",
IF('Base tratada'!$G2187&lt;=59,"50–59",
IF('Base tratada'!$G2187&lt;=69,"60–69",
"70–80")))))</f>
        <v>40–49</v>
      </c>
      <c r="I2187" s="34">
        <v>2534</v>
      </c>
      <c r="J2187" s="58" t="str">
        <f>IF('Base tratada'!$K2187=1,"Divorciado",
IF('Base tratada'!$L2187=1,"Casado",
IF('Base tratada'!$M2187=1, "Solteiro",
IF('Base tratada'!$N2187=1,"Juntos",
"Viúvo"))))</f>
        <v>Juntos</v>
      </c>
      <c r="K2187" s="34">
        <v>0</v>
      </c>
      <c r="L2187" s="34">
        <v>0</v>
      </c>
      <c r="M2187" s="34">
        <v>0</v>
      </c>
      <c r="N2187" s="34">
        <v>1</v>
      </c>
      <c r="O2187" s="34">
        <v>0</v>
      </c>
      <c r="P2187" s="34">
        <v>0</v>
      </c>
      <c r="Q2187" s="34">
        <v>0</v>
      </c>
      <c r="R2187" s="34">
        <v>1</v>
      </c>
      <c r="S2187" s="34">
        <v>0</v>
      </c>
      <c r="T2187" s="34">
        <v>0</v>
      </c>
      <c r="U2187" s="35">
        <v>5</v>
      </c>
      <c r="V2187" s="35">
        <v>1</v>
      </c>
      <c r="W2187" s="35">
        <v>8</v>
      </c>
      <c r="X2187" s="35">
        <v>0</v>
      </c>
      <c r="Y2187" s="35">
        <v>0</v>
      </c>
      <c r="Z2187" s="35">
        <v>1</v>
      </c>
      <c r="AA2187" s="34">
        <v>1</v>
      </c>
      <c r="AB2187" s="34">
        <v>8</v>
      </c>
      <c r="AC2187" s="34">
        <v>1</v>
      </c>
      <c r="AD2187" s="34">
        <v>0</v>
      </c>
      <c r="AE2187" s="34">
        <v>2</v>
      </c>
      <c r="AF2187" s="58">
        <f>'Base tratada'!$AC2187+'Base tratada'!$AD2187+'Base tratada'!$AE2187</f>
        <v>3</v>
      </c>
      <c r="AG218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187" s="58" t="str">
        <f>IF('Base tratada'!$AC2187&gt;=MAX('Base tratada'!$AD2187,'Base tratada'!$AE2187),"Web",
IF('Base tratada'!$AD2187&gt;='Base tratada'!$AE2187,"Catalog",
"Store"))</f>
        <v>Store</v>
      </c>
      <c r="AI2187" s="59">
        <f>IF('Base tratada'!$AF2187=0,"0",'Base tratada'!$AK2187/'Base tratada'!$AF2187)</f>
        <v>4.666666666666667</v>
      </c>
      <c r="AJ2187" s="59" t="str">
        <f>IF('Base tratada'!$AI2187=0,"R$ 0",
IF('Base tratada'!$AI2187&lt;=25,"R$ 1–25",
IF('Base tratada'!$AI2187&lt;=50,"R$ 26–50",
"+R$ 50")))</f>
        <v>R$ 1–25</v>
      </c>
      <c r="AK2187" s="35">
        <v>14</v>
      </c>
      <c r="AL2187" s="58" t="str">
        <f>IF('Base tratada'!$AK2187&lt;=100,"R$ 0-100",
IF('Base tratada'!$AK2187&lt;=500,"R$ 101-500",
IF('Base tratada'!$AK2187&lt;=1000,"R$ 501-1000",
IF('Base tratada'!$AK2187&lt;=1500,"R$ 1001-1500",
"+R$ 1500"))))</f>
        <v>R$ 0-100</v>
      </c>
      <c r="AM2187" s="34">
        <v>0</v>
      </c>
      <c r="AN2187" s="34">
        <v>0</v>
      </c>
      <c r="AO2187" s="34">
        <v>0</v>
      </c>
      <c r="AP2187" s="34">
        <v>0</v>
      </c>
      <c r="AQ2187" s="34">
        <v>0</v>
      </c>
      <c r="AR2187" s="34">
        <v>0</v>
      </c>
      <c r="AS2187" s="34">
        <v>0</v>
      </c>
      <c r="AT2187" s="34">
        <v>3</v>
      </c>
      <c r="AU2187" s="34">
        <v>11</v>
      </c>
      <c r="AV2187" s="52">
        <v>13</v>
      </c>
      <c r="AW2187" s="57">
        <v>0</v>
      </c>
      <c r="AX2187" s="58" t="str">
        <f>IF(Tabela3[[#This Row],[Response]]=1, "Aceitou", "Não aceitou")</f>
        <v>Não aceitou</v>
      </c>
      <c r="AY2187" s="55" t="str">
        <f>Tabela3[[#This Row],[Faixa Recência]] &amp; " | " &amp; Tabela3[[#This Row],[Faixa Gasto]] &amp; " | " &amp; Tabela3[[#This Row],[Faixa ticket médio]]</f>
        <v>31-45 dias | R$ 0-100 | R$ 1–25</v>
      </c>
      <c r="AZ218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7" s="36"/>
    </row>
    <row r="2188" spans="1:54" x14ac:dyDescent="0.25">
      <c r="A2188" s="61">
        <v>2187</v>
      </c>
      <c r="B2188" s="37">
        <v>40101</v>
      </c>
      <c r="C2188" s="34">
        <v>1</v>
      </c>
      <c r="D2188" s="34">
        <v>0</v>
      </c>
      <c r="E2188" s="34">
        <v>73</v>
      </c>
      <c r="F2188" s="58" t="str">
        <f>IF('Base tratada'!$E2188&lt;=15,"0-15 dias",
IF('Base tratada'!$E2188&lt;=30, "16-30 dias",
IF('Base tratada'!$E2188&lt;=45, "31-45 dias",
IF('Base tratada'!$E2188&lt;=60, "46-60 dias",
IF('Base tratada'!$E2188&lt;=75, "61-75 dias", "76-99 dias")))))</f>
        <v>61-75 dias</v>
      </c>
      <c r="G2188" s="38">
        <v>35</v>
      </c>
      <c r="H2188" s="60" t="str">
        <f>IF('Base tratada'!$G2188&lt;=29,"24–29",
IF('Base tratada'!$G2188&lt;=39,"30–39",
IF('Base tratada'!$G2188&lt;=49,"40–49",
IF('Base tratada'!$G2188&lt;=59,"50–59",
IF('Base tratada'!$G2188&lt;=69,"60–69",
"70–80")))))</f>
        <v>30–39</v>
      </c>
      <c r="I2188" s="34">
        <v>2782</v>
      </c>
      <c r="J2188" s="58" t="str">
        <f>IF('Base tratada'!$K2188=1,"Divorciado",
IF('Base tratada'!$L2188=1,"Casado",
IF('Base tratada'!$M2188=1, "Solteiro",
IF('Base tratada'!$N2188=1,"Juntos",
"Viúvo"))))</f>
        <v>Juntos</v>
      </c>
      <c r="K2188" s="34">
        <v>0</v>
      </c>
      <c r="L2188" s="34">
        <v>0</v>
      </c>
      <c r="M2188" s="34">
        <v>0</v>
      </c>
      <c r="N2188" s="34">
        <v>1</v>
      </c>
      <c r="O2188" s="34">
        <v>0</v>
      </c>
      <c r="P2188" s="34">
        <v>0</v>
      </c>
      <c r="Q2188" s="34">
        <v>0</v>
      </c>
      <c r="R2188" s="34">
        <v>0</v>
      </c>
      <c r="S2188" s="34">
        <v>1</v>
      </c>
      <c r="T2188" s="34">
        <v>0</v>
      </c>
      <c r="U2188" s="35">
        <v>171</v>
      </c>
      <c r="V2188" s="35">
        <v>3</v>
      </c>
      <c r="W2188" s="35">
        <v>129</v>
      </c>
      <c r="X2188" s="35">
        <v>26</v>
      </c>
      <c r="Y2188" s="35">
        <v>24</v>
      </c>
      <c r="Z2188" s="35">
        <v>62</v>
      </c>
      <c r="AA2188" s="34">
        <v>4</v>
      </c>
      <c r="AB2188" s="34">
        <v>7</v>
      </c>
      <c r="AC2188" s="34">
        <v>6</v>
      </c>
      <c r="AD2188" s="34">
        <v>1</v>
      </c>
      <c r="AE2188" s="34">
        <v>6</v>
      </c>
      <c r="AF2188" s="58">
        <f>'Base tratada'!$AC2188+'Base tratada'!$AD2188+'Base tratada'!$AE2188</f>
        <v>13</v>
      </c>
      <c r="AG218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88" s="58" t="str">
        <f>IF('Base tratada'!$AC2188&gt;=MAX('Base tratada'!$AD2188,'Base tratada'!$AE2188),"Web",
IF('Base tratada'!$AD2188&gt;='Base tratada'!$AE2188,"Catalog",
"Store"))</f>
        <v>Web</v>
      </c>
      <c r="AI2188" s="59">
        <f>IF('Base tratada'!$AF2188=0,"0",'Base tratada'!$AK2188/'Base tratada'!$AF2188)</f>
        <v>27.153846153846153</v>
      </c>
      <c r="AJ2188" s="59" t="str">
        <f>IF('Base tratada'!$AI2188=0,"R$ 0",
IF('Base tratada'!$AI2188&lt;=25,"R$ 1–25",
IF('Base tratada'!$AI2188&lt;=50,"R$ 26–50",
"+R$ 50")))</f>
        <v>R$ 26–50</v>
      </c>
      <c r="AK2188" s="35">
        <v>353</v>
      </c>
      <c r="AL2188" s="58" t="str">
        <f>IF('Base tratada'!$AK2188&lt;=100,"R$ 0-100",
IF('Base tratada'!$AK2188&lt;=500,"R$ 101-500",
IF('Base tratada'!$AK2188&lt;=1000,"R$ 501-1000",
IF('Base tratada'!$AK2188&lt;=1500,"R$ 1001-1500",
"+R$ 1500"))))</f>
        <v>R$ 101-500</v>
      </c>
      <c r="AM2188" s="34">
        <v>0</v>
      </c>
      <c r="AN2188" s="34">
        <v>0</v>
      </c>
      <c r="AO2188" s="34">
        <v>0</v>
      </c>
      <c r="AP2188" s="34">
        <v>0</v>
      </c>
      <c r="AQ2188" s="34">
        <v>0</v>
      </c>
      <c r="AR2188" s="34">
        <v>0</v>
      </c>
      <c r="AS2188" s="34">
        <v>0</v>
      </c>
      <c r="AT2188" s="34">
        <v>3</v>
      </c>
      <c r="AU2188" s="34">
        <v>11</v>
      </c>
      <c r="AV2188" s="52">
        <v>291</v>
      </c>
      <c r="AW2188" s="57">
        <v>0</v>
      </c>
      <c r="AX2188" s="58" t="str">
        <f>IF(Tabela3[[#This Row],[Response]]=1, "Aceitou", "Não aceitou")</f>
        <v>Não aceitou</v>
      </c>
      <c r="AY2188" s="55" t="str">
        <f>Tabela3[[#This Row],[Faixa Recência]] &amp; " | " &amp; Tabela3[[#This Row],[Faixa Gasto]] &amp; " | " &amp; Tabela3[[#This Row],[Faixa ticket médio]]</f>
        <v>61-75 dias | R$ 101-500 | R$ 26–50</v>
      </c>
      <c r="AZ218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8" s="36"/>
    </row>
    <row r="2189" spans="1:54" x14ac:dyDescent="0.25">
      <c r="A2189" s="61">
        <v>2188</v>
      </c>
      <c r="B2189" s="37">
        <v>58025</v>
      </c>
      <c r="C2189" s="34">
        <v>0</v>
      </c>
      <c r="D2189" s="34">
        <v>1</v>
      </c>
      <c r="E2189" s="34">
        <v>81</v>
      </c>
      <c r="F2189" s="58" t="str">
        <f>IF('Base tratada'!$E2189&lt;=15,"0-15 dias",
IF('Base tratada'!$E2189&lt;=30, "16-30 dias",
IF('Base tratada'!$E2189&lt;=45, "31-45 dias",
IF('Base tratada'!$E2189&lt;=60, "46-60 dias",
IF('Base tratada'!$E2189&lt;=75, "61-75 dias", "76-99 dias")))))</f>
        <v>76-99 dias</v>
      </c>
      <c r="G2189" s="38">
        <v>41</v>
      </c>
      <c r="H2189" s="60" t="str">
        <f>IF('Base tratada'!$G2189&lt;=29,"24–29",
IF('Base tratada'!$G2189&lt;=39,"30–39",
IF('Base tratada'!$G2189&lt;=49,"40–49",
IF('Base tratada'!$G2189&lt;=59,"50–59",
IF('Base tratada'!$G2189&lt;=69,"60–69",
"70–80")))))</f>
        <v>40–49</v>
      </c>
      <c r="I2189" s="34">
        <v>2374</v>
      </c>
      <c r="J2189" s="58" t="str">
        <f>IF('Base tratada'!$K2189=1,"Divorciado",
IF('Base tratada'!$L2189=1,"Casado",
IF('Base tratada'!$M2189=1, "Solteiro",
IF('Base tratada'!$N2189=1,"Juntos",
"Viúvo"))))</f>
        <v>Casado</v>
      </c>
      <c r="K2189" s="34">
        <v>0</v>
      </c>
      <c r="L2189" s="34">
        <v>1</v>
      </c>
      <c r="M2189" s="34">
        <v>0</v>
      </c>
      <c r="N2189" s="34">
        <v>0</v>
      </c>
      <c r="O2189" s="34">
        <v>0</v>
      </c>
      <c r="P2189" s="34">
        <v>0</v>
      </c>
      <c r="Q2189" s="34">
        <v>0</v>
      </c>
      <c r="R2189" s="34">
        <v>1</v>
      </c>
      <c r="S2189" s="34">
        <v>0</v>
      </c>
      <c r="T2189" s="34">
        <v>0</v>
      </c>
      <c r="U2189" s="35">
        <v>270</v>
      </c>
      <c r="V2189" s="35">
        <v>31</v>
      </c>
      <c r="W2189" s="35">
        <v>88</v>
      </c>
      <c r="X2189" s="35">
        <v>11</v>
      </c>
      <c r="Y2189" s="35">
        <v>48</v>
      </c>
      <c r="Z2189" s="35">
        <v>22</v>
      </c>
      <c r="AA2189" s="34">
        <v>3</v>
      </c>
      <c r="AB2189" s="34">
        <v>4</v>
      </c>
      <c r="AC2189" s="34">
        <v>3</v>
      </c>
      <c r="AD2189" s="34">
        <v>2</v>
      </c>
      <c r="AE2189" s="34">
        <v>10</v>
      </c>
      <c r="AF2189" s="58">
        <f>'Base tratada'!$AC2189+'Base tratada'!$AD2189+'Base tratada'!$AE2189</f>
        <v>15</v>
      </c>
      <c r="AG218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89" s="58" t="str">
        <f>IF('Base tratada'!$AC2189&gt;=MAX('Base tratada'!$AD2189,'Base tratada'!$AE2189),"Web",
IF('Base tratada'!$AD2189&gt;='Base tratada'!$AE2189,"Catalog",
"Store"))</f>
        <v>Store</v>
      </c>
      <c r="AI2189" s="59">
        <f>IF('Base tratada'!$AF2189=0,"0",'Base tratada'!$AK2189/'Base tratada'!$AF2189)</f>
        <v>29.866666666666667</v>
      </c>
      <c r="AJ2189" s="59" t="str">
        <f>IF('Base tratada'!$AI2189=0,"R$ 0",
IF('Base tratada'!$AI2189&lt;=25,"R$ 1–25",
IF('Base tratada'!$AI2189&lt;=50,"R$ 26–50",
"+R$ 50")))</f>
        <v>R$ 26–50</v>
      </c>
      <c r="AK2189" s="35">
        <v>448</v>
      </c>
      <c r="AL2189" s="58" t="str">
        <f>IF('Base tratada'!$AK2189&lt;=100,"R$ 0-100",
IF('Base tratada'!$AK2189&lt;=500,"R$ 101-500",
IF('Base tratada'!$AK2189&lt;=1000,"R$ 501-1000",
IF('Base tratada'!$AK2189&lt;=1500,"R$ 1001-1500",
"+R$ 1500"))))</f>
        <v>R$ 101-500</v>
      </c>
      <c r="AM2189" s="34">
        <v>0</v>
      </c>
      <c r="AN2189" s="34">
        <v>0</v>
      </c>
      <c r="AO2189" s="34">
        <v>0</v>
      </c>
      <c r="AP2189" s="34">
        <v>0</v>
      </c>
      <c r="AQ2189" s="34">
        <v>0</v>
      </c>
      <c r="AR2189" s="34">
        <v>0</v>
      </c>
      <c r="AS2189" s="34">
        <v>0</v>
      </c>
      <c r="AT2189" s="34">
        <v>3</v>
      </c>
      <c r="AU2189" s="34">
        <v>11</v>
      </c>
      <c r="AV2189" s="52">
        <v>426</v>
      </c>
      <c r="AW2189" s="57">
        <v>0</v>
      </c>
      <c r="AX2189" s="58" t="str">
        <f>IF(Tabela3[[#This Row],[Response]]=1, "Aceitou", "Não aceitou")</f>
        <v>Não aceitou</v>
      </c>
      <c r="AY2189" s="55" t="str">
        <f>Tabela3[[#This Row],[Faixa Recência]] &amp; " | " &amp; Tabela3[[#This Row],[Faixa Gasto]] &amp; " | " &amp; Tabela3[[#This Row],[Faixa ticket médio]]</f>
        <v>76-99 dias | R$ 101-500 | R$ 26–50</v>
      </c>
      <c r="AZ218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89" s="36"/>
    </row>
    <row r="2190" spans="1:54" x14ac:dyDescent="0.25">
      <c r="A2190" s="61">
        <v>2189</v>
      </c>
      <c r="B2190" s="37">
        <v>75777</v>
      </c>
      <c r="C2190" s="34">
        <v>0</v>
      </c>
      <c r="D2190" s="34">
        <v>0</v>
      </c>
      <c r="E2190" s="34">
        <v>12</v>
      </c>
      <c r="F2190" s="58" t="str">
        <f>IF('Base tratada'!$E2190&lt;=15,"0-15 dias",
IF('Base tratada'!$E2190&lt;=30, "16-30 dias",
IF('Base tratada'!$E2190&lt;=45, "31-45 dias",
IF('Base tratada'!$E2190&lt;=60, "46-60 dias",
IF('Base tratada'!$E2190&lt;=75, "61-75 dias", "76-99 dias")))))</f>
        <v>0-15 dias</v>
      </c>
      <c r="G2190" s="38">
        <v>38</v>
      </c>
      <c r="H2190" s="60" t="str">
        <f>IF('Base tratada'!$G2190&lt;=29,"24–29",
IF('Base tratada'!$G2190&lt;=39,"30–39",
IF('Base tratada'!$G2190&lt;=49,"40–49",
IF('Base tratada'!$G2190&lt;=59,"50–59",
IF('Base tratada'!$G2190&lt;=69,"60–69",
"70–80")))))</f>
        <v>30–39</v>
      </c>
      <c r="I2190" s="34">
        <v>2519</v>
      </c>
      <c r="J2190" s="58" t="str">
        <f>IF('Base tratada'!$K2190=1,"Divorciado",
IF('Base tratada'!$L2190=1,"Casado",
IF('Base tratada'!$M2190=1, "Solteiro",
IF('Base tratada'!$N2190=1,"Juntos",
"Viúvo"))))</f>
        <v>Solteiro</v>
      </c>
      <c r="K2190" s="34">
        <v>0</v>
      </c>
      <c r="L2190" s="34">
        <v>0</v>
      </c>
      <c r="M2190" s="34">
        <v>1</v>
      </c>
      <c r="N2190" s="34">
        <v>0</v>
      </c>
      <c r="O2190" s="34">
        <v>0</v>
      </c>
      <c r="P2190" s="34">
        <v>0</v>
      </c>
      <c r="Q2190" s="34">
        <v>0</v>
      </c>
      <c r="R2190" s="34">
        <v>0</v>
      </c>
      <c r="S2190" s="34">
        <v>1</v>
      </c>
      <c r="T2190" s="34">
        <v>0</v>
      </c>
      <c r="U2190" s="35">
        <v>712</v>
      </c>
      <c r="V2190" s="35">
        <v>26</v>
      </c>
      <c r="W2190" s="35">
        <v>538</v>
      </c>
      <c r="X2190" s="35">
        <v>69</v>
      </c>
      <c r="Y2190" s="35">
        <v>13</v>
      </c>
      <c r="Z2190" s="35">
        <v>80</v>
      </c>
      <c r="AA2190" s="34">
        <v>1</v>
      </c>
      <c r="AB2190" s="34">
        <v>1</v>
      </c>
      <c r="AC2190" s="34">
        <v>3</v>
      </c>
      <c r="AD2190" s="34">
        <v>6</v>
      </c>
      <c r="AE2190" s="34">
        <v>11</v>
      </c>
      <c r="AF2190" s="58">
        <f>'Base tratada'!$AC2190+'Base tratada'!$AD2190+'Base tratada'!$AE2190</f>
        <v>20</v>
      </c>
      <c r="AG219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90" s="58" t="str">
        <f>IF('Base tratada'!$AC2190&gt;=MAX('Base tratada'!$AD2190,'Base tratada'!$AE2190),"Web",
IF('Base tratada'!$AD2190&gt;='Base tratada'!$AE2190,"Catalog",
"Store"))</f>
        <v>Store</v>
      </c>
      <c r="AI2190" s="59">
        <f>IF('Base tratada'!$AF2190=0,"0",'Base tratada'!$AK2190/'Base tratada'!$AF2190)</f>
        <v>67.900000000000006</v>
      </c>
      <c r="AJ2190" s="59" t="str">
        <f>IF('Base tratada'!$AI2190=0,"R$ 0",
IF('Base tratada'!$AI2190&lt;=25,"R$ 1–25",
IF('Base tratada'!$AI2190&lt;=50,"R$ 26–50",
"+R$ 50")))</f>
        <v>+R$ 50</v>
      </c>
      <c r="AK2190" s="35">
        <v>1358</v>
      </c>
      <c r="AL2190" s="58" t="str">
        <f>IF('Base tratada'!$AK2190&lt;=100,"R$ 0-100",
IF('Base tratada'!$AK2190&lt;=500,"R$ 101-500",
IF('Base tratada'!$AK2190&lt;=1000,"R$ 501-1000",
IF('Base tratada'!$AK2190&lt;=1500,"R$ 1001-1500",
"+R$ 1500"))))</f>
        <v>R$ 1001-1500</v>
      </c>
      <c r="AM2190" s="34">
        <v>0</v>
      </c>
      <c r="AN2190" s="34">
        <v>0</v>
      </c>
      <c r="AO2190" s="34">
        <v>0</v>
      </c>
      <c r="AP2190" s="34">
        <v>1</v>
      </c>
      <c r="AQ2190" s="34">
        <v>1</v>
      </c>
      <c r="AR2190" s="34">
        <v>2</v>
      </c>
      <c r="AS2190" s="34">
        <v>0</v>
      </c>
      <c r="AT2190" s="34">
        <v>3</v>
      </c>
      <c r="AU2190" s="34">
        <v>11</v>
      </c>
      <c r="AV2190" s="52">
        <v>1278</v>
      </c>
      <c r="AW2190" s="57">
        <v>1</v>
      </c>
      <c r="AX2190" s="58" t="str">
        <f>IF(Tabela3[[#This Row],[Response]]=1, "Aceitou", "Não aceitou")</f>
        <v>Aceitou</v>
      </c>
      <c r="AY2190" s="55" t="str">
        <f>Tabela3[[#This Row],[Faixa Recência]] &amp; " | " &amp; Tabela3[[#This Row],[Faixa Gasto]] &amp; " | " &amp; Tabela3[[#This Row],[Faixa ticket médio]]</f>
        <v>0-15 dias | R$ 1001-1500 | +R$ 50</v>
      </c>
      <c r="AZ219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SIM</v>
      </c>
      <c r="BB2190" s="36"/>
    </row>
    <row r="2191" spans="1:54" x14ac:dyDescent="0.25">
      <c r="A2191" s="61">
        <v>2190</v>
      </c>
      <c r="B2191" s="37">
        <v>7500</v>
      </c>
      <c r="C2191" s="34">
        <v>1</v>
      </c>
      <c r="D2191" s="34">
        <v>0</v>
      </c>
      <c r="E2191" s="34">
        <v>7</v>
      </c>
      <c r="F2191" s="58" t="str">
        <f>IF('Base tratada'!$E2191&lt;=15,"0-15 dias",
IF('Base tratada'!$E2191&lt;=30, "16-30 dias",
IF('Base tratada'!$E2191&lt;=45, "31-45 dias",
IF('Base tratada'!$E2191&lt;=60, "46-60 dias",
IF('Base tratada'!$E2191&lt;=75, "61-75 dias", "76-99 dias")))))</f>
        <v>0-15 dias</v>
      </c>
      <c r="G2191" s="38">
        <v>41</v>
      </c>
      <c r="H2191" s="60" t="str">
        <f>IF('Base tratada'!$G2191&lt;=29,"24–29",
IF('Base tratada'!$G2191&lt;=39,"30–39",
IF('Base tratada'!$G2191&lt;=49,"40–49",
IF('Base tratada'!$G2191&lt;=59,"50–59",
IF('Base tratada'!$G2191&lt;=69,"60–69",
"70–80")))))</f>
        <v>40–49</v>
      </c>
      <c r="I2191" s="34">
        <v>2577</v>
      </c>
      <c r="J2191" s="58" t="str">
        <f>IF('Base tratada'!$K2191=1,"Divorciado",
IF('Base tratada'!$L2191=1,"Casado",
IF('Base tratada'!$M2191=1, "Solteiro",
IF('Base tratada'!$N2191=1,"Juntos",
"Viúvo"))))</f>
        <v>Juntos</v>
      </c>
      <c r="K2191" s="34">
        <v>0</v>
      </c>
      <c r="L2191" s="34">
        <v>0</v>
      </c>
      <c r="M2191" s="34">
        <v>0</v>
      </c>
      <c r="N2191" s="34">
        <v>1</v>
      </c>
      <c r="O2191" s="34">
        <v>0</v>
      </c>
      <c r="P2191" s="34">
        <v>1</v>
      </c>
      <c r="Q2191" s="34">
        <v>0</v>
      </c>
      <c r="R2191" s="34">
        <v>0</v>
      </c>
      <c r="S2191" s="34">
        <v>0</v>
      </c>
      <c r="T2191" s="34">
        <v>0</v>
      </c>
      <c r="U2191" s="35">
        <v>2</v>
      </c>
      <c r="V2191" s="35">
        <v>8</v>
      </c>
      <c r="W2191" s="35">
        <v>11</v>
      </c>
      <c r="X2191" s="35">
        <v>3</v>
      </c>
      <c r="Y2191" s="35">
        <v>8</v>
      </c>
      <c r="Z2191" s="35">
        <v>21</v>
      </c>
      <c r="AA2191" s="34">
        <v>4</v>
      </c>
      <c r="AB2191" s="34">
        <v>7</v>
      </c>
      <c r="AC2191" s="34">
        <v>3</v>
      </c>
      <c r="AD2191" s="34">
        <v>2</v>
      </c>
      <c r="AE2191" s="34">
        <v>2</v>
      </c>
      <c r="AF2191" s="58">
        <f>'Base tratada'!$AC2191+'Base tratada'!$AD2191+'Base tratada'!$AE2191</f>
        <v>7</v>
      </c>
      <c r="AG219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91" s="58" t="str">
        <f>IF('Base tratada'!$AC2191&gt;=MAX('Base tratada'!$AD2191,'Base tratada'!$AE2191),"Web",
IF('Base tratada'!$AD2191&gt;='Base tratada'!$AE2191,"Catalog",
"Store"))</f>
        <v>Web</v>
      </c>
      <c r="AI2191" s="59">
        <f>IF('Base tratada'!$AF2191=0,"0",'Base tratada'!$AK2191/'Base tratada'!$AF2191)</f>
        <v>4.5714285714285712</v>
      </c>
      <c r="AJ2191" s="59" t="str">
        <f>IF('Base tratada'!$AI2191=0,"R$ 0",
IF('Base tratada'!$AI2191&lt;=25,"R$ 1–25",
IF('Base tratada'!$AI2191&lt;=50,"R$ 26–50",
"+R$ 50")))</f>
        <v>R$ 1–25</v>
      </c>
      <c r="AK2191" s="35">
        <v>32</v>
      </c>
      <c r="AL2191" s="58" t="str">
        <f>IF('Base tratada'!$AK2191&lt;=100,"R$ 0-100",
IF('Base tratada'!$AK2191&lt;=500,"R$ 101-500",
IF('Base tratada'!$AK2191&lt;=1000,"R$ 501-1000",
IF('Base tratada'!$AK2191&lt;=1500,"R$ 1001-1500",
"+R$ 1500"))))</f>
        <v>R$ 0-100</v>
      </c>
      <c r="AM2191" s="34">
        <v>0</v>
      </c>
      <c r="AN2191" s="34">
        <v>0</v>
      </c>
      <c r="AO2191" s="34">
        <v>0</v>
      </c>
      <c r="AP2191" s="34">
        <v>0</v>
      </c>
      <c r="AQ2191" s="34">
        <v>0</v>
      </c>
      <c r="AR2191" s="34">
        <v>0</v>
      </c>
      <c r="AS2191" s="34">
        <v>0</v>
      </c>
      <c r="AT2191" s="34">
        <v>3</v>
      </c>
      <c r="AU2191" s="34">
        <v>11</v>
      </c>
      <c r="AV2191" s="52">
        <v>11</v>
      </c>
      <c r="AW2191" s="57">
        <v>0</v>
      </c>
      <c r="AX2191" s="58" t="str">
        <f>IF(Tabela3[[#This Row],[Response]]=1, "Aceitou", "Não aceitou")</f>
        <v>Não aceitou</v>
      </c>
      <c r="AY2191" s="55" t="str">
        <f>Tabela3[[#This Row],[Faixa Recência]] &amp; " | " &amp; Tabela3[[#This Row],[Faixa Gasto]] &amp; " | " &amp; Tabela3[[#This Row],[Faixa ticket médio]]</f>
        <v>0-15 dias | R$ 0-100 | R$ 1–25</v>
      </c>
      <c r="AZ219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1" s="36"/>
    </row>
    <row r="2192" spans="1:54" x14ac:dyDescent="0.25">
      <c r="A2192" s="61">
        <v>2191</v>
      </c>
      <c r="B2192" s="37">
        <v>33562</v>
      </c>
      <c r="C2192" s="34">
        <v>1</v>
      </c>
      <c r="D2192" s="34">
        <v>2</v>
      </c>
      <c r="E2192" s="34">
        <v>33</v>
      </c>
      <c r="F2192" s="58" t="str">
        <f>IF('Base tratada'!$E2192&lt;=15,"0-15 dias",
IF('Base tratada'!$E2192&lt;=30, "16-30 dias",
IF('Base tratada'!$E2192&lt;=45, "31-45 dias",
IF('Base tratada'!$E2192&lt;=60, "46-60 dias",
IF('Base tratada'!$E2192&lt;=75, "61-75 dias", "76-99 dias")))))</f>
        <v>31-45 dias</v>
      </c>
      <c r="G2192" s="38">
        <v>57</v>
      </c>
      <c r="H2192" s="60" t="str">
        <f>IF('Base tratada'!$G2192&lt;=29,"24–29",
IF('Base tratada'!$G2192&lt;=39,"30–39",
IF('Base tratada'!$G2192&lt;=49,"40–49",
IF('Base tratada'!$G2192&lt;=59,"50–59",
IF('Base tratada'!$G2192&lt;=69,"60–69",
"70–80")))))</f>
        <v>50–59</v>
      </c>
      <c r="I2192" s="34">
        <v>2163</v>
      </c>
      <c r="J2192" s="58" t="str">
        <f>IF('Base tratada'!$K2192=1,"Divorciado",
IF('Base tratada'!$L2192=1,"Casado",
IF('Base tratada'!$M2192=1, "Solteiro",
IF('Base tratada'!$N2192=1,"Juntos",
"Viúvo"))))</f>
        <v>Casado</v>
      </c>
      <c r="K2192" s="34">
        <v>0</v>
      </c>
      <c r="L2192" s="34">
        <v>1</v>
      </c>
      <c r="M2192" s="34">
        <v>0</v>
      </c>
      <c r="N2192" s="34">
        <v>0</v>
      </c>
      <c r="O2192" s="34">
        <v>0</v>
      </c>
      <c r="P2192" s="34">
        <v>0</v>
      </c>
      <c r="Q2192" s="34">
        <v>0</v>
      </c>
      <c r="R2192" s="34">
        <v>0</v>
      </c>
      <c r="S2192" s="34">
        <v>1</v>
      </c>
      <c r="T2192" s="34">
        <v>0</v>
      </c>
      <c r="U2192" s="35">
        <v>21</v>
      </c>
      <c r="V2192" s="35">
        <v>12</v>
      </c>
      <c r="W2192" s="35">
        <v>12</v>
      </c>
      <c r="X2192" s="35">
        <v>0</v>
      </c>
      <c r="Y2192" s="35">
        <v>3</v>
      </c>
      <c r="Z2192" s="35">
        <v>3</v>
      </c>
      <c r="AA2192" s="34">
        <v>3</v>
      </c>
      <c r="AB2192" s="34">
        <v>4</v>
      </c>
      <c r="AC2192" s="34">
        <v>2</v>
      </c>
      <c r="AD2192" s="34">
        <v>0</v>
      </c>
      <c r="AE2192" s="34">
        <v>4</v>
      </c>
      <c r="AF2192" s="58">
        <f>'Base tratada'!$AC2192+'Base tratada'!$AD2192+'Base tratada'!$AE2192</f>
        <v>6</v>
      </c>
      <c r="AG219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92" s="58" t="str">
        <f>IF('Base tratada'!$AC2192&gt;=MAX('Base tratada'!$AD2192,'Base tratada'!$AE2192),"Web",
IF('Base tratada'!$AD2192&gt;='Base tratada'!$AE2192,"Catalog",
"Store"))</f>
        <v>Store</v>
      </c>
      <c r="AI2192" s="59">
        <f>IF('Base tratada'!$AF2192=0,"0",'Base tratada'!$AK2192/'Base tratada'!$AF2192)</f>
        <v>8</v>
      </c>
      <c r="AJ2192" s="59" t="str">
        <f>IF('Base tratada'!$AI2192=0,"R$ 0",
IF('Base tratada'!$AI2192&lt;=25,"R$ 1–25",
IF('Base tratada'!$AI2192&lt;=50,"R$ 26–50",
"+R$ 50")))</f>
        <v>R$ 1–25</v>
      </c>
      <c r="AK2192" s="35">
        <v>48</v>
      </c>
      <c r="AL2192" s="58" t="str">
        <f>IF('Base tratada'!$AK2192&lt;=100,"R$ 0-100",
IF('Base tratada'!$AK2192&lt;=500,"R$ 101-500",
IF('Base tratada'!$AK2192&lt;=1000,"R$ 501-1000",
IF('Base tratada'!$AK2192&lt;=1500,"R$ 1001-1500",
"+R$ 1500"))))</f>
        <v>R$ 0-100</v>
      </c>
      <c r="AM2192" s="34">
        <v>0</v>
      </c>
      <c r="AN2192" s="34">
        <v>0</v>
      </c>
      <c r="AO2192" s="34">
        <v>0</v>
      </c>
      <c r="AP2192" s="34">
        <v>0</v>
      </c>
      <c r="AQ2192" s="34">
        <v>0</v>
      </c>
      <c r="AR2192" s="34">
        <v>0</v>
      </c>
      <c r="AS2192" s="34">
        <v>0</v>
      </c>
      <c r="AT2192" s="34">
        <v>3</v>
      </c>
      <c r="AU2192" s="34">
        <v>11</v>
      </c>
      <c r="AV2192" s="52">
        <v>45</v>
      </c>
      <c r="AW2192" s="57">
        <v>0</v>
      </c>
      <c r="AX2192" s="58" t="str">
        <f>IF(Tabela3[[#This Row],[Response]]=1, "Aceitou", "Não aceitou")</f>
        <v>Não aceitou</v>
      </c>
      <c r="AY2192" s="55" t="str">
        <f>Tabela3[[#This Row],[Faixa Recência]] &amp; " | " &amp; Tabela3[[#This Row],[Faixa Gasto]] &amp; " | " &amp; Tabela3[[#This Row],[Faixa ticket médio]]</f>
        <v>31-45 dias | R$ 0-100 | R$ 1–25</v>
      </c>
      <c r="AZ219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2" s="36"/>
    </row>
    <row r="2193" spans="1:54" x14ac:dyDescent="0.25">
      <c r="A2193" s="61">
        <v>2192</v>
      </c>
      <c r="B2193" s="37">
        <v>57642</v>
      </c>
      <c r="C2193" s="34">
        <v>0</v>
      </c>
      <c r="D2193" s="34">
        <v>1</v>
      </c>
      <c r="E2193" s="34">
        <v>24</v>
      </c>
      <c r="F2193" s="58" t="str">
        <f>IF('Base tratada'!$E2193&lt;=15,"0-15 dias",
IF('Base tratada'!$E2193&lt;=30, "16-30 dias",
IF('Base tratada'!$E2193&lt;=45, "31-45 dias",
IF('Base tratada'!$E2193&lt;=60, "46-60 dias",
IF('Base tratada'!$E2193&lt;=75, "61-75 dias", "76-99 dias")))))</f>
        <v>16-30 dias</v>
      </c>
      <c r="G2193" s="38">
        <v>50</v>
      </c>
      <c r="H2193" s="60" t="str">
        <f>IF('Base tratada'!$G2193&lt;=29,"24–29",
IF('Base tratada'!$G2193&lt;=39,"30–39",
IF('Base tratada'!$G2193&lt;=49,"40–49",
IF('Base tratada'!$G2193&lt;=59,"50–59",
IF('Base tratada'!$G2193&lt;=69,"60–69",
"70–80")))))</f>
        <v>50–59</v>
      </c>
      <c r="I2193" s="34">
        <v>2330</v>
      </c>
      <c r="J2193" s="58" t="str">
        <f>IF('Base tratada'!$K2193=1,"Divorciado",
IF('Base tratada'!$L2193=1,"Casado",
IF('Base tratada'!$M2193=1, "Solteiro",
IF('Base tratada'!$N2193=1,"Juntos",
"Viúvo"))))</f>
        <v>Solteiro</v>
      </c>
      <c r="K2193" s="34">
        <v>0</v>
      </c>
      <c r="L2193" s="34">
        <v>0</v>
      </c>
      <c r="M2193" s="34">
        <v>1</v>
      </c>
      <c r="N2193" s="34">
        <v>0</v>
      </c>
      <c r="O2193" s="34">
        <v>0</v>
      </c>
      <c r="P2193" s="34">
        <v>0</v>
      </c>
      <c r="Q2193" s="34">
        <v>0</v>
      </c>
      <c r="R2193" s="34">
        <v>0</v>
      </c>
      <c r="S2193" s="34">
        <v>0</v>
      </c>
      <c r="T2193" s="34">
        <v>1</v>
      </c>
      <c r="U2193" s="35">
        <v>580</v>
      </c>
      <c r="V2193" s="35">
        <v>6</v>
      </c>
      <c r="W2193" s="35">
        <v>58</v>
      </c>
      <c r="X2193" s="35">
        <v>8</v>
      </c>
      <c r="Y2193" s="35">
        <v>0</v>
      </c>
      <c r="Z2193" s="35">
        <v>27</v>
      </c>
      <c r="AA2193" s="34">
        <v>3</v>
      </c>
      <c r="AB2193" s="34">
        <v>4</v>
      </c>
      <c r="AC2193" s="34">
        <v>7</v>
      </c>
      <c r="AD2193" s="34">
        <v>6</v>
      </c>
      <c r="AE2193" s="34">
        <v>6</v>
      </c>
      <c r="AF2193" s="58">
        <f>'Base tratada'!$AC2193+'Base tratada'!$AD2193+'Base tratada'!$AE2193</f>
        <v>19</v>
      </c>
      <c r="AG219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93" s="58" t="str">
        <f>IF('Base tratada'!$AC2193&gt;=MAX('Base tratada'!$AD2193,'Base tratada'!$AE2193),"Web",
IF('Base tratada'!$AD2193&gt;='Base tratada'!$AE2193,"Catalog",
"Store"))</f>
        <v>Web</v>
      </c>
      <c r="AI2193" s="59">
        <f>IF('Base tratada'!$AF2193=0,"0",'Base tratada'!$AK2193/'Base tratada'!$AF2193)</f>
        <v>34.315789473684212</v>
      </c>
      <c r="AJ2193" s="59" t="str">
        <f>IF('Base tratada'!$AI2193=0,"R$ 0",
IF('Base tratada'!$AI2193&lt;=25,"R$ 1–25",
IF('Base tratada'!$AI2193&lt;=50,"R$ 26–50",
"+R$ 50")))</f>
        <v>R$ 26–50</v>
      </c>
      <c r="AK2193" s="35">
        <v>652</v>
      </c>
      <c r="AL2193" s="58" t="str">
        <f>IF('Base tratada'!$AK2193&lt;=100,"R$ 0-100",
IF('Base tratada'!$AK2193&lt;=500,"R$ 101-500",
IF('Base tratada'!$AK2193&lt;=1000,"R$ 501-1000",
IF('Base tratada'!$AK2193&lt;=1500,"R$ 1001-1500",
"+R$ 1500"))))</f>
        <v>R$ 501-1000</v>
      </c>
      <c r="AM2193" s="34">
        <v>0</v>
      </c>
      <c r="AN2193" s="34">
        <v>0</v>
      </c>
      <c r="AO2193" s="34">
        <v>1</v>
      </c>
      <c r="AP2193" s="34">
        <v>0</v>
      </c>
      <c r="AQ2193" s="34">
        <v>0</v>
      </c>
      <c r="AR2193" s="34">
        <v>1</v>
      </c>
      <c r="AS2193" s="34">
        <v>0</v>
      </c>
      <c r="AT2193" s="34">
        <v>3</v>
      </c>
      <c r="AU2193" s="34">
        <v>11</v>
      </c>
      <c r="AV2193" s="52">
        <v>625</v>
      </c>
      <c r="AW2193" s="57">
        <v>0</v>
      </c>
      <c r="AX2193" s="58" t="str">
        <f>IF(Tabela3[[#This Row],[Response]]=1, "Aceitou", "Não aceitou")</f>
        <v>Não aceitou</v>
      </c>
      <c r="AY2193" s="55" t="str">
        <f>Tabela3[[#This Row],[Faixa Recência]] &amp; " | " &amp; Tabela3[[#This Row],[Faixa Gasto]] &amp; " | " &amp; Tabela3[[#This Row],[Faixa ticket médio]]</f>
        <v>16-30 dias | R$ 501-1000 | R$ 26–50</v>
      </c>
      <c r="AZ219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3" s="36"/>
    </row>
    <row r="2194" spans="1:54" x14ac:dyDescent="0.25">
      <c r="A2194" s="61">
        <v>2193</v>
      </c>
      <c r="B2194" s="37">
        <v>58554</v>
      </c>
      <c r="C2194" s="34">
        <v>1</v>
      </c>
      <c r="D2194" s="34">
        <v>1</v>
      </c>
      <c r="E2194" s="34">
        <v>55</v>
      </c>
      <c r="F2194" s="58" t="str">
        <f>IF('Base tratada'!$E2194&lt;=15,"0-15 dias",
IF('Base tratada'!$E2194&lt;=30, "16-30 dias",
IF('Base tratada'!$E2194&lt;=45, "31-45 dias",
IF('Base tratada'!$E2194&lt;=60, "46-60 dias",
IF('Base tratada'!$E2194&lt;=75, "61-75 dias", "76-99 dias")))))</f>
        <v>46-60 dias</v>
      </c>
      <c r="G2194" s="38">
        <v>52</v>
      </c>
      <c r="H2194" s="60" t="str">
        <f>IF('Base tratada'!$G2194&lt;=29,"24–29",
IF('Base tratada'!$G2194&lt;=39,"30–39",
IF('Base tratada'!$G2194&lt;=49,"40–49",
IF('Base tratada'!$G2194&lt;=59,"50–59",
IF('Base tratada'!$G2194&lt;=69,"60–69",
"70–80")))))</f>
        <v>50–59</v>
      </c>
      <c r="I2194" s="34">
        <v>2800</v>
      </c>
      <c r="J2194" s="58" t="str">
        <f>IF('Base tratada'!$K2194=1,"Divorciado",
IF('Base tratada'!$L2194=1,"Casado",
IF('Base tratada'!$M2194=1, "Solteiro",
IF('Base tratada'!$N2194=1,"Juntos",
"Viúvo"))))</f>
        <v>Juntos</v>
      </c>
      <c r="K2194" s="34">
        <v>0</v>
      </c>
      <c r="L2194" s="34">
        <v>0</v>
      </c>
      <c r="M2194" s="34">
        <v>0</v>
      </c>
      <c r="N2194" s="34">
        <v>1</v>
      </c>
      <c r="O2194" s="34">
        <v>0</v>
      </c>
      <c r="P2194" s="34">
        <v>0</v>
      </c>
      <c r="Q2194" s="34">
        <v>0</v>
      </c>
      <c r="R2194" s="34">
        <v>1</v>
      </c>
      <c r="S2194" s="34">
        <v>0</v>
      </c>
      <c r="T2194" s="34">
        <v>0</v>
      </c>
      <c r="U2194" s="35">
        <v>368</v>
      </c>
      <c r="V2194" s="35">
        <v>24</v>
      </c>
      <c r="W2194" s="35">
        <v>68</v>
      </c>
      <c r="X2194" s="35">
        <v>38</v>
      </c>
      <c r="Y2194" s="35">
        <v>0</v>
      </c>
      <c r="Z2194" s="35">
        <v>88</v>
      </c>
      <c r="AA2194" s="34">
        <v>6</v>
      </c>
      <c r="AB2194" s="34">
        <v>7</v>
      </c>
      <c r="AC2194" s="34">
        <v>8</v>
      </c>
      <c r="AD2194" s="34">
        <v>2</v>
      </c>
      <c r="AE2194" s="34">
        <v>6</v>
      </c>
      <c r="AF2194" s="58">
        <f>'Base tratada'!$AC2194+'Base tratada'!$AD2194+'Base tratada'!$AE2194</f>
        <v>16</v>
      </c>
      <c r="AG219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94" s="58" t="str">
        <f>IF('Base tratada'!$AC2194&gt;=MAX('Base tratada'!$AD2194,'Base tratada'!$AE2194),"Web",
IF('Base tratada'!$AD2194&gt;='Base tratada'!$AE2194,"Catalog",
"Store"))</f>
        <v>Web</v>
      </c>
      <c r="AI2194" s="59">
        <f>IF('Base tratada'!$AF2194=0,"0",'Base tratada'!$AK2194/'Base tratada'!$AF2194)</f>
        <v>31.125</v>
      </c>
      <c r="AJ2194" s="59" t="str">
        <f>IF('Base tratada'!$AI2194=0,"R$ 0",
IF('Base tratada'!$AI2194&lt;=25,"R$ 1–25",
IF('Base tratada'!$AI2194&lt;=50,"R$ 26–50",
"+R$ 50")))</f>
        <v>R$ 26–50</v>
      </c>
      <c r="AK2194" s="35">
        <v>498</v>
      </c>
      <c r="AL2194" s="58" t="str">
        <f>IF('Base tratada'!$AK2194&lt;=100,"R$ 0-100",
IF('Base tratada'!$AK2194&lt;=500,"R$ 101-500",
IF('Base tratada'!$AK2194&lt;=1000,"R$ 501-1000",
IF('Base tratada'!$AK2194&lt;=1500,"R$ 1001-1500",
"+R$ 1500"))))</f>
        <v>R$ 101-500</v>
      </c>
      <c r="AM2194" s="34">
        <v>0</v>
      </c>
      <c r="AN2194" s="34">
        <v>0</v>
      </c>
      <c r="AO2194" s="34">
        <v>0</v>
      </c>
      <c r="AP2194" s="34">
        <v>0</v>
      </c>
      <c r="AQ2194" s="34">
        <v>0</v>
      </c>
      <c r="AR2194" s="34">
        <v>0</v>
      </c>
      <c r="AS2194" s="34">
        <v>0</v>
      </c>
      <c r="AT2194" s="34">
        <v>3</v>
      </c>
      <c r="AU2194" s="34">
        <v>11</v>
      </c>
      <c r="AV2194" s="52">
        <v>410</v>
      </c>
      <c r="AW2194" s="57">
        <v>0</v>
      </c>
      <c r="AX2194" s="58" t="str">
        <f>IF(Tabela3[[#This Row],[Response]]=1, "Aceitou", "Não aceitou")</f>
        <v>Não aceitou</v>
      </c>
      <c r="AY2194" s="55" t="str">
        <f>Tabela3[[#This Row],[Faixa Recência]] &amp; " | " &amp; Tabela3[[#This Row],[Faixa Gasto]] &amp; " | " &amp; Tabela3[[#This Row],[Faixa ticket médio]]</f>
        <v>46-60 dias | R$ 101-500 | R$ 26–50</v>
      </c>
      <c r="AZ219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4" s="36"/>
    </row>
    <row r="2195" spans="1:54" x14ac:dyDescent="0.25">
      <c r="A2195" s="61">
        <v>2194</v>
      </c>
      <c r="B2195" s="37">
        <v>63777</v>
      </c>
      <c r="C2195" s="34">
        <v>1</v>
      </c>
      <c r="D2195" s="34">
        <v>1</v>
      </c>
      <c r="E2195" s="34">
        <v>87</v>
      </c>
      <c r="F2195" s="58" t="str">
        <f>IF('Base tratada'!$E2195&lt;=15,"0-15 dias",
IF('Base tratada'!$E2195&lt;=30, "16-30 dias",
IF('Base tratada'!$E2195&lt;=45, "31-45 dias",
IF('Base tratada'!$E2195&lt;=60, "46-60 dias",
IF('Base tratada'!$E2195&lt;=75, "61-75 dias", "76-99 dias")))))</f>
        <v>76-99 dias</v>
      </c>
      <c r="G2195" s="38">
        <v>41</v>
      </c>
      <c r="H2195" s="60" t="str">
        <f>IF('Base tratada'!$G2195&lt;=29,"24–29",
IF('Base tratada'!$G2195&lt;=39,"30–39",
IF('Base tratada'!$G2195&lt;=49,"40–49",
IF('Base tratada'!$G2195&lt;=59,"50–59",
IF('Base tratada'!$G2195&lt;=69,"60–69",
"70–80")))))</f>
        <v>40–49</v>
      </c>
      <c r="I2195" s="34">
        <v>2621</v>
      </c>
      <c r="J2195" s="58" t="str">
        <f>IF('Base tratada'!$K2195=1,"Divorciado",
IF('Base tratada'!$L2195=1,"Casado",
IF('Base tratada'!$M2195=1, "Solteiro",
IF('Base tratada'!$N2195=1,"Juntos",
"Viúvo"))))</f>
        <v>Casado</v>
      </c>
      <c r="K2195" s="34">
        <v>0</v>
      </c>
      <c r="L2195" s="34">
        <v>1</v>
      </c>
      <c r="M2195" s="34">
        <v>0</v>
      </c>
      <c r="N2195" s="34">
        <v>0</v>
      </c>
      <c r="O2195" s="34">
        <v>0</v>
      </c>
      <c r="P2195" s="34">
        <v>0</v>
      </c>
      <c r="Q2195" s="34">
        <v>0</v>
      </c>
      <c r="R2195" s="34">
        <v>1</v>
      </c>
      <c r="S2195" s="34">
        <v>0</v>
      </c>
      <c r="T2195" s="34">
        <v>0</v>
      </c>
      <c r="U2195" s="35">
        <v>457</v>
      </c>
      <c r="V2195" s="35">
        <v>5</v>
      </c>
      <c r="W2195" s="35">
        <v>106</v>
      </c>
      <c r="X2195" s="35">
        <v>15</v>
      </c>
      <c r="Y2195" s="35">
        <v>17</v>
      </c>
      <c r="Z2195" s="35">
        <v>53</v>
      </c>
      <c r="AA2195" s="34">
        <v>8</v>
      </c>
      <c r="AB2195" s="34">
        <v>8</v>
      </c>
      <c r="AC2195" s="34">
        <v>11</v>
      </c>
      <c r="AD2195" s="34">
        <v>1</v>
      </c>
      <c r="AE2195" s="34">
        <v>6</v>
      </c>
      <c r="AF2195" s="58">
        <f>'Base tratada'!$AC2195+'Base tratada'!$AD2195+'Base tratada'!$AE2195</f>
        <v>18</v>
      </c>
      <c r="AG219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195" s="58" t="str">
        <f>IF('Base tratada'!$AC2195&gt;=MAX('Base tratada'!$AD2195,'Base tratada'!$AE2195),"Web",
IF('Base tratada'!$AD2195&gt;='Base tratada'!$AE2195,"Catalog",
"Store"))</f>
        <v>Web</v>
      </c>
      <c r="AI2195" s="59">
        <f>IF('Base tratada'!$AF2195=0,"0",'Base tratada'!$AK2195/'Base tratada'!$AF2195)</f>
        <v>33.333333333333336</v>
      </c>
      <c r="AJ2195" s="59" t="str">
        <f>IF('Base tratada'!$AI2195=0,"R$ 0",
IF('Base tratada'!$AI2195&lt;=25,"R$ 1–25",
IF('Base tratada'!$AI2195&lt;=50,"R$ 26–50",
"+R$ 50")))</f>
        <v>R$ 26–50</v>
      </c>
      <c r="AK2195" s="35">
        <v>600</v>
      </c>
      <c r="AL2195" s="58" t="str">
        <f>IF('Base tratada'!$AK2195&lt;=100,"R$ 0-100",
IF('Base tratada'!$AK2195&lt;=500,"R$ 101-500",
IF('Base tratada'!$AK2195&lt;=1000,"R$ 501-1000",
IF('Base tratada'!$AK2195&lt;=1500,"R$ 1001-1500",
"+R$ 1500"))))</f>
        <v>R$ 501-1000</v>
      </c>
      <c r="AM2195" s="34">
        <v>0</v>
      </c>
      <c r="AN2195" s="34">
        <v>0</v>
      </c>
      <c r="AO2195" s="34">
        <v>0</v>
      </c>
      <c r="AP2195" s="34">
        <v>0</v>
      </c>
      <c r="AQ2195" s="34">
        <v>0</v>
      </c>
      <c r="AR2195" s="34">
        <v>0</v>
      </c>
      <c r="AS2195" s="34">
        <v>0</v>
      </c>
      <c r="AT2195" s="34">
        <v>3</v>
      </c>
      <c r="AU2195" s="34">
        <v>11</v>
      </c>
      <c r="AV2195" s="52">
        <v>547</v>
      </c>
      <c r="AW2195" s="57">
        <v>0</v>
      </c>
      <c r="AX2195" s="58" t="str">
        <f>IF(Tabela3[[#This Row],[Response]]=1, "Aceitou", "Não aceitou")</f>
        <v>Não aceitou</v>
      </c>
      <c r="AY2195" s="55" t="str">
        <f>Tabela3[[#This Row],[Faixa Recência]] &amp; " | " &amp; Tabela3[[#This Row],[Faixa Gasto]] &amp; " | " &amp; Tabela3[[#This Row],[Faixa ticket médio]]</f>
        <v>76-99 dias | R$ 501-1000 | R$ 26–50</v>
      </c>
      <c r="AZ219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5" s="36"/>
    </row>
    <row r="2196" spans="1:54" x14ac:dyDescent="0.25">
      <c r="A2196" s="61">
        <v>2195</v>
      </c>
      <c r="B2196" s="37">
        <v>57967</v>
      </c>
      <c r="C2196" s="34">
        <v>0</v>
      </c>
      <c r="D2196" s="34">
        <v>1</v>
      </c>
      <c r="E2196" s="34">
        <v>39</v>
      </c>
      <c r="F2196" s="58" t="str">
        <f>IF('Base tratada'!$E2196&lt;=15,"0-15 dias",
IF('Base tratada'!$E2196&lt;=30, "16-30 dias",
IF('Base tratada'!$E2196&lt;=45, "31-45 dias",
IF('Base tratada'!$E2196&lt;=60, "46-60 dias",
IF('Base tratada'!$E2196&lt;=75, "61-75 dias", "76-99 dias")))))</f>
        <v>31-45 dias</v>
      </c>
      <c r="G2196" s="38">
        <v>58</v>
      </c>
      <c r="H2196" s="60" t="str">
        <f>IF('Base tratada'!$G2196&lt;=29,"24–29",
IF('Base tratada'!$G2196&lt;=39,"30–39",
IF('Base tratada'!$G2196&lt;=49,"40–49",
IF('Base tratada'!$G2196&lt;=59,"50–59",
IF('Base tratada'!$G2196&lt;=69,"60–69",
"70–80")))))</f>
        <v>50–59</v>
      </c>
      <c r="I2196" s="34">
        <v>2642</v>
      </c>
      <c r="J2196" s="58" t="str">
        <f>IF('Base tratada'!$K2196=1,"Divorciado",
IF('Base tratada'!$L2196=1,"Casado",
IF('Base tratada'!$M2196=1, "Solteiro",
IF('Base tratada'!$N2196=1,"Juntos",
"Viúvo"))))</f>
        <v>Solteiro</v>
      </c>
      <c r="K2196" s="34">
        <v>0</v>
      </c>
      <c r="L2196" s="34">
        <v>0</v>
      </c>
      <c r="M2196" s="34">
        <v>1</v>
      </c>
      <c r="N2196" s="34">
        <v>0</v>
      </c>
      <c r="O2196" s="34">
        <v>0</v>
      </c>
      <c r="P2196" s="34">
        <v>0</v>
      </c>
      <c r="Q2196" s="34">
        <v>0</v>
      </c>
      <c r="R2196" s="34">
        <v>1</v>
      </c>
      <c r="S2196" s="34">
        <v>0</v>
      </c>
      <c r="T2196" s="34">
        <v>0</v>
      </c>
      <c r="U2196" s="35">
        <v>229</v>
      </c>
      <c r="V2196" s="35">
        <v>7</v>
      </c>
      <c r="W2196" s="35">
        <v>137</v>
      </c>
      <c r="X2196" s="35">
        <v>4</v>
      </c>
      <c r="Y2196" s="35">
        <v>0</v>
      </c>
      <c r="Z2196" s="35">
        <v>91</v>
      </c>
      <c r="AA2196" s="34">
        <v>5</v>
      </c>
      <c r="AB2196" s="34">
        <v>5</v>
      </c>
      <c r="AC2196" s="34">
        <v>4</v>
      </c>
      <c r="AD2196" s="34">
        <v>2</v>
      </c>
      <c r="AE2196" s="34">
        <v>8</v>
      </c>
      <c r="AF2196" s="58">
        <f>'Base tratada'!$AC2196+'Base tratada'!$AD2196+'Base tratada'!$AE2196</f>
        <v>14</v>
      </c>
      <c r="AG219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196" s="58" t="str">
        <f>IF('Base tratada'!$AC2196&gt;=MAX('Base tratada'!$AD2196,'Base tratada'!$AE2196),"Web",
IF('Base tratada'!$AD2196&gt;='Base tratada'!$AE2196,"Catalog",
"Store"))</f>
        <v>Store</v>
      </c>
      <c r="AI2196" s="59">
        <f>IF('Base tratada'!$AF2196=0,"0",'Base tratada'!$AK2196/'Base tratada'!$AF2196)</f>
        <v>26.928571428571427</v>
      </c>
      <c r="AJ2196" s="59" t="str">
        <f>IF('Base tratada'!$AI2196=0,"R$ 0",
IF('Base tratada'!$AI2196&lt;=25,"R$ 1–25",
IF('Base tratada'!$AI2196&lt;=50,"R$ 26–50",
"+R$ 50")))</f>
        <v>R$ 26–50</v>
      </c>
      <c r="AK2196" s="35">
        <v>377</v>
      </c>
      <c r="AL2196" s="58" t="str">
        <f>IF('Base tratada'!$AK2196&lt;=100,"R$ 0-100",
IF('Base tratada'!$AK2196&lt;=500,"R$ 101-500",
IF('Base tratada'!$AK2196&lt;=1000,"R$ 501-1000",
IF('Base tratada'!$AK2196&lt;=1500,"R$ 1001-1500",
"+R$ 1500"))))</f>
        <v>R$ 101-500</v>
      </c>
      <c r="AM2196" s="34">
        <v>0</v>
      </c>
      <c r="AN2196" s="34">
        <v>0</v>
      </c>
      <c r="AO2196" s="34">
        <v>0</v>
      </c>
      <c r="AP2196" s="34">
        <v>0</v>
      </c>
      <c r="AQ2196" s="34">
        <v>0</v>
      </c>
      <c r="AR2196" s="34">
        <v>0</v>
      </c>
      <c r="AS2196" s="34">
        <v>0</v>
      </c>
      <c r="AT2196" s="34">
        <v>3</v>
      </c>
      <c r="AU2196" s="34">
        <v>11</v>
      </c>
      <c r="AV2196" s="52">
        <v>286</v>
      </c>
      <c r="AW2196" s="57">
        <v>0</v>
      </c>
      <c r="AX2196" s="58" t="str">
        <f>IF(Tabela3[[#This Row],[Response]]=1, "Aceitou", "Não aceitou")</f>
        <v>Não aceitou</v>
      </c>
      <c r="AY2196" s="55" t="str">
        <f>Tabela3[[#This Row],[Faixa Recência]] &amp; " | " &amp; Tabela3[[#This Row],[Faixa Gasto]] &amp; " | " &amp; Tabela3[[#This Row],[Faixa ticket médio]]</f>
        <v>31-45 dias | R$ 101-500 | R$ 26–50</v>
      </c>
      <c r="AZ219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6" s="36"/>
    </row>
    <row r="2197" spans="1:54" x14ac:dyDescent="0.25">
      <c r="A2197" s="61">
        <v>2196</v>
      </c>
      <c r="B2197" s="37">
        <v>24434</v>
      </c>
      <c r="C2197" s="34">
        <v>2</v>
      </c>
      <c r="D2197" s="34">
        <v>0</v>
      </c>
      <c r="E2197" s="34">
        <v>9</v>
      </c>
      <c r="F2197" s="58" t="str">
        <f>IF('Base tratada'!$E2197&lt;=15,"0-15 dias",
IF('Base tratada'!$E2197&lt;=30, "16-30 dias",
IF('Base tratada'!$E2197&lt;=45, "31-45 dias",
IF('Base tratada'!$E2197&lt;=60, "46-60 dias",
IF('Base tratada'!$E2197&lt;=75, "61-75 dias", "76-99 dias")))))</f>
        <v>0-15 dias</v>
      </c>
      <c r="G2197" s="38">
        <v>48</v>
      </c>
      <c r="H2197" s="60" t="str">
        <f>IF('Base tratada'!$G2197&lt;=29,"24–29",
IF('Base tratada'!$G2197&lt;=39,"30–39",
IF('Base tratada'!$G2197&lt;=49,"40–49",
IF('Base tratada'!$G2197&lt;=59,"50–59",
IF('Base tratada'!$G2197&lt;=69,"60–69",
"70–80")))))</f>
        <v>40–49</v>
      </c>
      <c r="I2197" s="34">
        <v>2201</v>
      </c>
      <c r="J2197" s="58" t="str">
        <f>IF('Base tratada'!$K2197=1,"Divorciado",
IF('Base tratada'!$L2197=1,"Casado",
IF('Base tratada'!$M2197=1, "Solteiro",
IF('Base tratada'!$N2197=1,"Juntos",
"Viúvo"))))</f>
        <v>Casado</v>
      </c>
      <c r="K2197" s="34">
        <v>0</v>
      </c>
      <c r="L2197" s="34">
        <v>1</v>
      </c>
      <c r="M2197" s="34">
        <v>0</v>
      </c>
      <c r="N2197" s="34">
        <v>0</v>
      </c>
      <c r="O2197" s="34">
        <v>0</v>
      </c>
      <c r="P2197" s="34">
        <v>0</v>
      </c>
      <c r="Q2197" s="34">
        <v>0</v>
      </c>
      <c r="R2197" s="34">
        <v>1</v>
      </c>
      <c r="S2197" s="34">
        <v>0</v>
      </c>
      <c r="T2197" s="34">
        <v>0</v>
      </c>
      <c r="U2197" s="35">
        <v>3</v>
      </c>
      <c r="V2197" s="35">
        <v>2</v>
      </c>
      <c r="W2197" s="35">
        <v>8</v>
      </c>
      <c r="X2197" s="35">
        <v>20</v>
      </c>
      <c r="Y2197" s="35">
        <v>0</v>
      </c>
      <c r="Z2197" s="35">
        <v>17</v>
      </c>
      <c r="AA2197" s="34">
        <v>2</v>
      </c>
      <c r="AB2197" s="34">
        <v>7</v>
      </c>
      <c r="AC2197" s="34">
        <v>2</v>
      </c>
      <c r="AD2197" s="34">
        <v>1</v>
      </c>
      <c r="AE2197" s="34">
        <v>2</v>
      </c>
      <c r="AF2197" s="58">
        <f>'Base tratada'!$AC2197+'Base tratada'!$AD2197+'Base tratada'!$AE2197</f>
        <v>5</v>
      </c>
      <c r="AG2197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97" s="58" t="str">
        <f>IF('Base tratada'!$AC2197&gt;=MAX('Base tratada'!$AD2197,'Base tratada'!$AE2197),"Web",
IF('Base tratada'!$AD2197&gt;='Base tratada'!$AE2197,"Catalog",
"Store"))</f>
        <v>Web</v>
      </c>
      <c r="AI2197" s="59">
        <f>IF('Base tratada'!$AF2197=0,"0",'Base tratada'!$AK2197/'Base tratada'!$AF2197)</f>
        <v>6.6</v>
      </c>
      <c r="AJ2197" s="59" t="str">
        <f>IF('Base tratada'!$AI2197=0,"R$ 0",
IF('Base tratada'!$AI2197&lt;=25,"R$ 1–25",
IF('Base tratada'!$AI2197&lt;=50,"R$ 26–50",
"+R$ 50")))</f>
        <v>R$ 1–25</v>
      </c>
      <c r="AK2197" s="35">
        <v>33</v>
      </c>
      <c r="AL2197" s="58" t="str">
        <f>IF('Base tratada'!$AK2197&lt;=100,"R$ 0-100",
IF('Base tratada'!$AK2197&lt;=500,"R$ 101-500",
IF('Base tratada'!$AK2197&lt;=1000,"R$ 501-1000",
IF('Base tratada'!$AK2197&lt;=1500,"R$ 1001-1500",
"+R$ 1500"))))</f>
        <v>R$ 0-100</v>
      </c>
      <c r="AM2197" s="34">
        <v>0</v>
      </c>
      <c r="AN2197" s="34">
        <v>0</v>
      </c>
      <c r="AO2197" s="34">
        <v>0</v>
      </c>
      <c r="AP2197" s="34">
        <v>0</v>
      </c>
      <c r="AQ2197" s="34">
        <v>0</v>
      </c>
      <c r="AR2197" s="34">
        <v>0</v>
      </c>
      <c r="AS2197" s="34">
        <v>0</v>
      </c>
      <c r="AT2197" s="34">
        <v>3</v>
      </c>
      <c r="AU2197" s="34">
        <v>11</v>
      </c>
      <c r="AV2197" s="52">
        <v>16</v>
      </c>
      <c r="AW2197" s="57">
        <v>0</v>
      </c>
      <c r="AX2197" s="58" t="str">
        <f>IF(Tabela3[[#This Row],[Response]]=1, "Aceitou", "Não aceitou")</f>
        <v>Não aceitou</v>
      </c>
      <c r="AY2197" s="55" t="str">
        <f>Tabela3[[#This Row],[Faixa Recência]] &amp; " | " &amp; Tabela3[[#This Row],[Faixa Gasto]] &amp; " | " &amp; Tabela3[[#This Row],[Faixa ticket médio]]</f>
        <v>0-15 dias | R$ 0-100 | R$ 1–25</v>
      </c>
      <c r="AZ2197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7" s="36"/>
    </row>
    <row r="2198" spans="1:54" x14ac:dyDescent="0.25">
      <c r="A2198" s="61">
        <v>2197</v>
      </c>
      <c r="B2198" s="37">
        <v>11012</v>
      </c>
      <c r="C2198" s="34">
        <v>1</v>
      </c>
      <c r="D2198" s="34">
        <v>0</v>
      </c>
      <c r="E2198" s="34">
        <v>82</v>
      </c>
      <c r="F2198" s="58" t="str">
        <f>IF('Base tratada'!$E2198&lt;=15,"0-15 dias",
IF('Base tratada'!$E2198&lt;=30, "16-30 dias",
IF('Base tratada'!$E2198&lt;=45, "31-45 dias",
IF('Base tratada'!$E2198&lt;=60, "46-60 dias",
IF('Base tratada'!$E2198&lt;=75, "61-75 dias", "76-99 dias")))))</f>
        <v>76-99 dias</v>
      </c>
      <c r="G2198" s="38">
        <v>36</v>
      </c>
      <c r="H2198" s="60" t="str">
        <f>IF('Base tratada'!$G2198&lt;=29,"24–29",
IF('Base tratada'!$G2198&lt;=39,"30–39",
IF('Base tratada'!$G2198&lt;=49,"40–49",
IF('Base tratada'!$G2198&lt;=59,"50–59",
IF('Base tratada'!$G2198&lt;=69,"60–69",
"70–80")))))</f>
        <v>30–39</v>
      </c>
      <c r="I2198" s="34">
        <v>2629</v>
      </c>
      <c r="J2198" s="58" t="str">
        <f>IF('Base tratada'!$K2198=1,"Divorciado",
IF('Base tratada'!$L2198=1,"Casado",
IF('Base tratada'!$M2198=1, "Solteiro",
IF('Base tratada'!$N2198=1,"Juntos",
"Viúvo"))))</f>
        <v>Solteiro</v>
      </c>
      <c r="K2198" s="34">
        <v>0</v>
      </c>
      <c r="L2198" s="34">
        <v>0</v>
      </c>
      <c r="M2198" s="34">
        <v>1</v>
      </c>
      <c r="N2198" s="34">
        <v>0</v>
      </c>
      <c r="O2198" s="34">
        <v>0</v>
      </c>
      <c r="P2198" s="34">
        <v>0</v>
      </c>
      <c r="Q2198" s="34">
        <v>0</v>
      </c>
      <c r="R2198" s="34">
        <v>1</v>
      </c>
      <c r="S2198" s="34">
        <v>0</v>
      </c>
      <c r="T2198" s="34">
        <v>0</v>
      </c>
      <c r="U2198" s="35">
        <v>24</v>
      </c>
      <c r="V2198" s="35">
        <v>3</v>
      </c>
      <c r="W2198" s="35">
        <v>26</v>
      </c>
      <c r="X2198" s="35">
        <v>7</v>
      </c>
      <c r="Y2198" s="35">
        <v>1</v>
      </c>
      <c r="Z2198" s="35">
        <v>23</v>
      </c>
      <c r="AA2198" s="34">
        <v>3</v>
      </c>
      <c r="AB2198" s="34">
        <v>9</v>
      </c>
      <c r="AC2198" s="34">
        <v>3</v>
      </c>
      <c r="AD2198" s="34">
        <v>1</v>
      </c>
      <c r="AE2198" s="34">
        <v>2</v>
      </c>
      <c r="AF2198" s="58">
        <f>'Base tratada'!$AC2198+'Base tratada'!$AD2198+'Base tratada'!$AE2198</f>
        <v>6</v>
      </c>
      <c r="AG2198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198" s="58" t="str">
        <f>IF('Base tratada'!$AC2198&gt;=MAX('Base tratada'!$AD2198,'Base tratada'!$AE2198),"Web",
IF('Base tratada'!$AD2198&gt;='Base tratada'!$AE2198,"Catalog",
"Store"))</f>
        <v>Web</v>
      </c>
      <c r="AI2198" s="59">
        <f>IF('Base tratada'!$AF2198=0,"0",'Base tratada'!$AK2198/'Base tratada'!$AF2198)</f>
        <v>10.166666666666666</v>
      </c>
      <c r="AJ2198" s="59" t="str">
        <f>IF('Base tratada'!$AI2198=0,"R$ 0",
IF('Base tratada'!$AI2198&lt;=25,"R$ 1–25",
IF('Base tratada'!$AI2198&lt;=50,"R$ 26–50",
"+R$ 50")))</f>
        <v>R$ 1–25</v>
      </c>
      <c r="AK2198" s="35">
        <v>61</v>
      </c>
      <c r="AL2198" s="58" t="str">
        <f>IF('Base tratada'!$AK2198&lt;=100,"R$ 0-100",
IF('Base tratada'!$AK2198&lt;=500,"R$ 101-500",
IF('Base tratada'!$AK2198&lt;=1000,"R$ 501-1000",
IF('Base tratada'!$AK2198&lt;=1500,"R$ 1001-1500",
"+R$ 1500"))))</f>
        <v>R$ 0-100</v>
      </c>
      <c r="AM2198" s="34">
        <v>0</v>
      </c>
      <c r="AN2198" s="34">
        <v>0</v>
      </c>
      <c r="AO2198" s="34">
        <v>1</v>
      </c>
      <c r="AP2198" s="34">
        <v>0</v>
      </c>
      <c r="AQ2198" s="34">
        <v>0</v>
      </c>
      <c r="AR2198" s="34">
        <v>1</v>
      </c>
      <c r="AS2198" s="34">
        <v>0</v>
      </c>
      <c r="AT2198" s="34">
        <v>3</v>
      </c>
      <c r="AU2198" s="34">
        <v>11</v>
      </c>
      <c r="AV2198" s="52">
        <v>38</v>
      </c>
      <c r="AW2198" s="57">
        <v>0</v>
      </c>
      <c r="AX2198" s="58" t="str">
        <f>IF(Tabela3[[#This Row],[Response]]=1, "Aceitou", "Não aceitou")</f>
        <v>Não aceitou</v>
      </c>
      <c r="AY2198" s="55" t="str">
        <f>Tabela3[[#This Row],[Faixa Recência]] &amp; " | " &amp; Tabela3[[#This Row],[Faixa Gasto]] &amp; " | " &amp; Tabela3[[#This Row],[Faixa ticket médio]]</f>
        <v>76-99 dias | R$ 0-100 | R$ 1–25</v>
      </c>
      <c r="AZ2198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8" s="36"/>
    </row>
    <row r="2199" spans="1:54" x14ac:dyDescent="0.25">
      <c r="A2199" s="61">
        <v>2198</v>
      </c>
      <c r="B2199" s="37">
        <v>44802</v>
      </c>
      <c r="C2199" s="34">
        <v>0</v>
      </c>
      <c r="D2199" s="34">
        <v>0</v>
      </c>
      <c r="E2199" s="34">
        <v>71</v>
      </c>
      <c r="F2199" s="58" t="str">
        <f>IF('Base tratada'!$E2199&lt;=15,"0-15 dias",
IF('Base tratada'!$E2199&lt;=30, "16-30 dias",
IF('Base tratada'!$E2199&lt;=45, "31-45 dias",
IF('Base tratada'!$E2199&lt;=60, "46-60 dias",
IF('Base tratada'!$E2199&lt;=75, "61-75 dias", "76-99 dias")))))</f>
        <v>61-75 dias</v>
      </c>
      <c r="G2199" s="38">
        <v>50</v>
      </c>
      <c r="H2199" s="60" t="str">
        <f>IF('Base tratada'!$G2199&lt;=29,"24–29",
IF('Base tratada'!$G2199&lt;=39,"30–39",
IF('Base tratada'!$G2199&lt;=49,"40–49",
IF('Base tratada'!$G2199&lt;=59,"50–59",
IF('Base tratada'!$G2199&lt;=69,"60–69",
"70–80")))))</f>
        <v>50–59</v>
      </c>
      <c r="I2199" s="34">
        <v>2836</v>
      </c>
      <c r="J2199" s="58" t="str">
        <f>IF('Base tratada'!$K2199=1,"Divorciado",
IF('Base tratada'!$L2199=1,"Casado",
IF('Base tratada'!$M2199=1, "Solteiro",
IF('Base tratada'!$N2199=1,"Juntos",
"Viúvo"))))</f>
        <v>Solteiro</v>
      </c>
      <c r="K2199" s="34">
        <v>0</v>
      </c>
      <c r="L2199" s="34">
        <v>0</v>
      </c>
      <c r="M2199" s="34">
        <v>1</v>
      </c>
      <c r="N2199" s="34">
        <v>0</v>
      </c>
      <c r="O2199" s="34">
        <v>0</v>
      </c>
      <c r="P2199" s="34">
        <v>0</v>
      </c>
      <c r="Q2199" s="34">
        <v>0</v>
      </c>
      <c r="R2199" s="34">
        <v>0</v>
      </c>
      <c r="S2199" s="34">
        <v>1</v>
      </c>
      <c r="T2199" s="34">
        <v>0</v>
      </c>
      <c r="U2199" s="35">
        <v>853</v>
      </c>
      <c r="V2199" s="35">
        <v>10</v>
      </c>
      <c r="W2199" s="35">
        <v>143</v>
      </c>
      <c r="X2199" s="35">
        <v>13</v>
      </c>
      <c r="Y2199" s="35">
        <v>10</v>
      </c>
      <c r="Z2199" s="35">
        <v>20</v>
      </c>
      <c r="AA2199" s="34">
        <v>2</v>
      </c>
      <c r="AB2199" s="34">
        <v>8</v>
      </c>
      <c r="AC2199" s="34">
        <v>9</v>
      </c>
      <c r="AD2199" s="34">
        <v>4</v>
      </c>
      <c r="AE2199" s="34">
        <v>12</v>
      </c>
      <c r="AF2199" s="58">
        <f>'Base tratada'!$AC2199+'Base tratada'!$AD2199+'Base tratada'!$AE2199</f>
        <v>25</v>
      </c>
      <c r="AG2199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199" s="58" t="str">
        <f>IF('Base tratada'!$AC2199&gt;=MAX('Base tratada'!$AD2199,'Base tratada'!$AE2199),"Web",
IF('Base tratada'!$AD2199&gt;='Base tratada'!$AE2199,"Catalog",
"Store"))</f>
        <v>Store</v>
      </c>
      <c r="AI2199" s="59">
        <f>IF('Base tratada'!$AF2199=0,"0",'Base tratada'!$AK2199/'Base tratada'!$AF2199)</f>
        <v>41.16</v>
      </c>
      <c r="AJ2199" s="59" t="str">
        <f>IF('Base tratada'!$AI2199=0,"R$ 0",
IF('Base tratada'!$AI2199&lt;=25,"R$ 1–25",
IF('Base tratada'!$AI2199&lt;=50,"R$ 26–50",
"+R$ 50")))</f>
        <v>R$ 26–50</v>
      </c>
      <c r="AK2199" s="35">
        <v>1029</v>
      </c>
      <c r="AL2199" s="58" t="str">
        <f>IF('Base tratada'!$AK2199&lt;=100,"R$ 0-100",
IF('Base tratada'!$AK2199&lt;=500,"R$ 101-500",
IF('Base tratada'!$AK2199&lt;=1000,"R$ 501-1000",
IF('Base tratada'!$AK2199&lt;=1500,"R$ 1001-1500",
"+R$ 1500"))))</f>
        <v>R$ 1001-1500</v>
      </c>
      <c r="AM2199" s="34">
        <v>0</v>
      </c>
      <c r="AN2199" s="34">
        <v>0</v>
      </c>
      <c r="AO2199" s="34">
        <v>0</v>
      </c>
      <c r="AP2199" s="34">
        <v>0</v>
      </c>
      <c r="AQ2199" s="34">
        <v>0</v>
      </c>
      <c r="AR2199" s="34">
        <v>0</v>
      </c>
      <c r="AS2199" s="34">
        <v>0</v>
      </c>
      <c r="AT2199" s="34">
        <v>3</v>
      </c>
      <c r="AU2199" s="34">
        <v>11</v>
      </c>
      <c r="AV2199" s="52">
        <v>1009</v>
      </c>
      <c r="AW2199" s="57">
        <v>0</v>
      </c>
      <c r="AX2199" s="58" t="str">
        <f>IF(Tabela3[[#This Row],[Response]]=1, "Aceitou", "Não aceitou")</f>
        <v>Não aceitou</v>
      </c>
      <c r="AY2199" s="55" t="str">
        <f>Tabela3[[#This Row],[Faixa Recência]] &amp; " | " &amp; Tabela3[[#This Row],[Faixa Gasto]] &amp; " | " &amp; Tabela3[[#This Row],[Faixa ticket médio]]</f>
        <v>61-75 dias | R$ 1001-1500 | R$ 26–50</v>
      </c>
      <c r="AZ2199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199" s="36"/>
    </row>
    <row r="2200" spans="1:54" x14ac:dyDescent="0.25">
      <c r="A2200" s="61">
        <v>2199</v>
      </c>
      <c r="B2200" s="37">
        <v>26816</v>
      </c>
      <c r="C2200" s="34">
        <v>0</v>
      </c>
      <c r="D2200" s="34">
        <v>0</v>
      </c>
      <c r="E2200" s="34">
        <v>50</v>
      </c>
      <c r="F2200" s="58" t="str">
        <f>IF('Base tratada'!$E2200&lt;=15,"0-15 dias",
IF('Base tratada'!$E2200&lt;=30, "16-30 dias",
IF('Base tratada'!$E2200&lt;=45, "31-45 dias",
IF('Base tratada'!$E2200&lt;=60, "46-60 dias",
IF('Base tratada'!$E2200&lt;=75, "61-75 dias", "76-99 dias")))))</f>
        <v>46-60 dias</v>
      </c>
      <c r="G2200" s="38">
        <v>34</v>
      </c>
      <c r="H2200" s="60" t="str">
        <f>IF('Base tratada'!$G2200&lt;=29,"24–29",
IF('Base tratada'!$G2200&lt;=39,"30–39",
IF('Base tratada'!$G2200&lt;=49,"40–49",
IF('Base tratada'!$G2200&lt;=59,"50–59",
IF('Base tratada'!$G2200&lt;=69,"60–69",
"70–80")))))</f>
        <v>30–39</v>
      </c>
      <c r="I2200" s="34">
        <v>2840</v>
      </c>
      <c r="J2200" s="58" t="str">
        <f>IF('Base tratada'!$K2200=1,"Divorciado",
IF('Base tratada'!$L2200=1,"Casado",
IF('Base tratada'!$M2200=1, "Solteiro",
IF('Base tratada'!$N2200=1,"Juntos",
"Viúvo"))))</f>
        <v>Solteiro</v>
      </c>
      <c r="K2200" s="34">
        <v>0</v>
      </c>
      <c r="L2200" s="34">
        <v>0</v>
      </c>
      <c r="M2200" s="34">
        <v>1</v>
      </c>
      <c r="N2200" s="34">
        <v>0</v>
      </c>
      <c r="O2200" s="34">
        <v>0</v>
      </c>
      <c r="P2200" s="34">
        <v>0</v>
      </c>
      <c r="Q2200" s="34">
        <v>0</v>
      </c>
      <c r="R2200" s="34">
        <v>1</v>
      </c>
      <c r="S2200" s="34">
        <v>0</v>
      </c>
      <c r="T2200" s="34">
        <v>0</v>
      </c>
      <c r="U2200" s="35">
        <v>5</v>
      </c>
      <c r="V2200" s="35">
        <v>1</v>
      </c>
      <c r="W2200" s="35">
        <v>6</v>
      </c>
      <c r="X2200" s="35">
        <v>3</v>
      </c>
      <c r="Y2200" s="35">
        <v>4</v>
      </c>
      <c r="Z2200" s="35">
        <v>3</v>
      </c>
      <c r="AA2200" s="34">
        <v>1</v>
      </c>
      <c r="AB2200" s="34">
        <v>4</v>
      </c>
      <c r="AC2200" s="34">
        <v>0</v>
      </c>
      <c r="AD2200" s="34">
        <v>0</v>
      </c>
      <c r="AE2200" s="34">
        <v>3</v>
      </c>
      <c r="AF2200" s="58">
        <f>'Base tratada'!$AC2200+'Base tratada'!$AD2200+'Base tratada'!$AE2200</f>
        <v>3</v>
      </c>
      <c r="AG2200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200" s="58" t="str">
        <f>IF('Base tratada'!$AC2200&gt;=MAX('Base tratada'!$AD2200,'Base tratada'!$AE2200),"Web",
IF('Base tratada'!$AD2200&gt;='Base tratada'!$AE2200,"Catalog",
"Store"))</f>
        <v>Store</v>
      </c>
      <c r="AI2200" s="59">
        <f>IF('Base tratada'!$AF2200=0,"0",'Base tratada'!$AK2200/'Base tratada'!$AF2200)</f>
        <v>6.333333333333333</v>
      </c>
      <c r="AJ2200" s="59" t="str">
        <f>IF('Base tratada'!$AI2200=0,"R$ 0",
IF('Base tratada'!$AI2200&lt;=25,"R$ 1–25",
IF('Base tratada'!$AI2200&lt;=50,"R$ 26–50",
"+R$ 50")))</f>
        <v>R$ 1–25</v>
      </c>
      <c r="AK2200" s="35">
        <v>19</v>
      </c>
      <c r="AL2200" s="58" t="str">
        <f>IF('Base tratada'!$AK2200&lt;=100,"R$ 0-100",
IF('Base tratada'!$AK2200&lt;=500,"R$ 101-500",
IF('Base tratada'!$AK2200&lt;=1000,"R$ 501-1000",
IF('Base tratada'!$AK2200&lt;=1500,"R$ 1001-1500",
"+R$ 1500"))))</f>
        <v>R$ 0-100</v>
      </c>
      <c r="AM2200" s="34">
        <v>0</v>
      </c>
      <c r="AN2200" s="34">
        <v>0</v>
      </c>
      <c r="AO2200" s="34">
        <v>0</v>
      </c>
      <c r="AP2200" s="34">
        <v>0</v>
      </c>
      <c r="AQ2200" s="34">
        <v>0</v>
      </c>
      <c r="AR2200" s="34">
        <v>0</v>
      </c>
      <c r="AS2200" s="34">
        <v>0</v>
      </c>
      <c r="AT2200" s="34">
        <v>3</v>
      </c>
      <c r="AU2200" s="34">
        <v>11</v>
      </c>
      <c r="AV2200" s="52">
        <v>16</v>
      </c>
      <c r="AW2200" s="57">
        <v>0</v>
      </c>
      <c r="AX2200" s="58" t="str">
        <f>IF(Tabela3[[#This Row],[Response]]=1, "Aceitou", "Não aceitou")</f>
        <v>Não aceitou</v>
      </c>
      <c r="AY2200" s="55" t="str">
        <f>Tabela3[[#This Row],[Faixa Recência]] &amp; " | " &amp; Tabela3[[#This Row],[Faixa Gasto]] &amp; " | " &amp; Tabela3[[#This Row],[Faixa ticket médio]]</f>
        <v>46-60 dias | R$ 0-100 | R$ 1–25</v>
      </c>
      <c r="AZ2200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00" s="36"/>
    </row>
    <row r="2201" spans="1:54" x14ac:dyDescent="0.25">
      <c r="A2201" s="61">
        <v>2200</v>
      </c>
      <c r="B2201" s="37">
        <v>34421</v>
      </c>
      <c r="C2201" s="34">
        <v>1</v>
      </c>
      <c r="D2201" s="34">
        <v>0</v>
      </c>
      <c r="E2201" s="34">
        <v>81</v>
      </c>
      <c r="F2201" s="58" t="str">
        <f>IF('Base tratada'!$E2201&lt;=15,"0-15 dias",
IF('Base tratada'!$E2201&lt;=30, "16-30 dias",
IF('Base tratada'!$E2201&lt;=45, "31-45 dias",
IF('Base tratada'!$E2201&lt;=60, "46-60 dias",
IF('Base tratada'!$E2201&lt;=75, "61-75 dias", "76-99 dias")))))</f>
        <v>76-99 dias</v>
      </c>
      <c r="G2201" s="38">
        <v>46</v>
      </c>
      <c r="H2201" s="60" t="str">
        <f>IF('Base tratada'!$G2201&lt;=29,"24–29",
IF('Base tratada'!$G2201&lt;=39,"30–39",
IF('Base tratada'!$G2201&lt;=49,"40–49",
IF('Base tratada'!$G2201&lt;=59,"50–59",
IF('Base tratada'!$G2201&lt;=69,"60–69",
"70–80")))))</f>
        <v>40–49</v>
      </c>
      <c r="I2201" s="34">
        <v>2522</v>
      </c>
      <c r="J2201" s="58" t="str">
        <f>IF('Base tratada'!$K2201=1,"Divorciado",
IF('Base tratada'!$L2201=1,"Casado",
IF('Base tratada'!$M2201=1, "Solteiro",
IF('Base tratada'!$N2201=1,"Juntos",
"Viúvo"))))</f>
        <v>Casado</v>
      </c>
      <c r="K2201" s="34">
        <v>0</v>
      </c>
      <c r="L2201" s="34">
        <v>1</v>
      </c>
      <c r="M2201" s="34">
        <v>0</v>
      </c>
      <c r="N2201" s="34">
        <v>0</v>
      </c>
      <c r="O2201" s="34">
        <v>0</v>
      </c>
      <c r="P2201" s="34">
        <v>0</v>
      </c>
      <c r="Q2201" s="34">
        <v>0</v>
      </c>
      <c r="R2201" s="34">
        <v>1</v>
      </c>
      <c r="S2201" s="34">
        <v>0</v>
      </c>
      <c r="T2201" s="34">
        <v>0</v>
      </c>
      <c r="U2201" s="35">
        <v>3</v>
      </c>
      <c r="V2201" s="35">
        <v>3</v>
      </c>
      <c r="W2201" s="35">
        <v>7</v>
      </c>
      <c r="X2201" s="35">
        <v>6</v>
      </c>
      <c r="Y2201" s="35">
        <v>2</v>
      </c>
      <c r="Z2201" s="35">
        <v>9</v>
      </c>
      <c r="AA2201" s="34">
        <v>1</v>
      </c>
      <c r="AB2201" s="34">
        <v>7</v>
      </c>
      <c r="AC2201" s="34">
        <v>1</v>
      </c>
      <c r="AD2201" s="34">
        <v>0</v>
      </c>
      <c r="AE2201" s="34">
        <v>2</v>
      </c>
      <c r="AF2201" s="58">
        <f>'Base tratada'!$AC2201+'Base tratada'!$AD2201+'Base tratada'!$AE2201</f>
        <v>3</v>
      </c>
      <c r="AG2201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1–4</v>
      </c>
      <c r="AH2201" s="58" t="str">
        <f>IF('Base tratada'!$AC2201&gt;=MAX('Base tratada'!$AD2201,'Base tratada'!$AE2201),"Web",
IF('Base tratada'!$AD2201&gt;='Base tratada'!$AE2201,"Catalog",
"Store"))</f>
        <v>Store</v>
      </c>
      <c r="AI2201" s="59">
        <f>IF('Base tratada'!$AF2201=0,"0",'Base tratada'!$AK2201/'Base tratada'!$AF2201)</f>
        <v>7</v>
      </c>
      <c r="AJ2201" s="59" t="str">
        <f>IF('Base tratada'!$AI2201=0,"R$ 0",
IF('Base tratada'!$AI2201&lt;=25,"R$ 1–25",
IF('Base tratada'!$AI2201&lt;=50,"R$ 26–50",
"+R$ 50")))</f>
        <v>R$ 1–25</v>
      </c>
      <c r="AK2201" s="35">
        <v>21</v>
      </c>
      <c r="AL2201" s="58" t="str">
        <f>IF('Base tratada'!$AK2201&lt;=100,"R$ 0-100",
IF('Base tratada'!$AK2201&lt;=500,"R$ 101-500",
IF('Base tratada'!$AK2201&lt;=1000,"R$ 501-1000",
IF('Base tratada'!$AK2201&lt;=1500,"R$ 1001-1500",
"+R$ 1500"))))</f>
        <v>R$ 0-100</v>
      </c>
      <c r="AM2201" s="34">
        <v>0</v>
      </c>
      <c r="AN2201" s="34">
        <v>0</v>
      </c>
      <c r="AO2201" s="34">
        <v>0</v>
      </c>
      <c r="AP2201" s="34">
        <v>0</v>
      </c>
      <c r="AQ2201" s="34">
        <v>0</v>
      </c>
      <c r="AR2201" s="34">
        <v>0</v>
      </c>
      <c r="AS2201" s="34">
        <v>0</v>
      </c>
      <c r="AT2201" s="34">
        <v>3</v>
      </c>
      <c r="AU2201" s="34">
        <v>11</v>
      </c>
      <c r="AV2201" s="52">
        <v>12</v>
      </c>
      <c r="AW2201" s="57">
        <v>0</v>
      </c>
      <c r="AX2201" s="58" t="str">
        <f>IF(Tabela3[[#This Row],[Response]]=1, "Aceitou", "Não aceitou")</f>
        <v>Não aceitou</v>
      </c>
      <c r="AY2201" s="55" t="str">
        <f>Tabela3[[#This Row],[Faixa Recência]] &amp; " | " &amp; Tabela3[[#This Row],[Faixa Gasto]] &amp; " | " &amp; Tabela3[[#This Row],[Faixa ticket médio]]</f>
        <v>76-99 dias | R$ 0-100 | R$ 1–25</v>
      </c>
      <c r="AZ2201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01" s="36"/>
    </row>
    <row r="2202" spans="1:54" x14ac:dyDescent="0.25">
      <c r="A2202" s="61">
        <v>2201</v>
      </c>
      <c r="B2202" s="37">
        <v>61223</v>
      </c>
      <c r="C2202" s="34">
        <v>0</v>
      </c>
      <c r="D2202" s="34">
        <v>1</v>
      </c>
      <c r="E2202" s="34">
        <v>46</v>
      </c>
      <c r="F2202" s="58" t="str">
        <f>IF('Base tratada'!$E2202&lt;=15,"0-15 dias",
IF('Base tratada'!$E2202&lt;=30, "16-30 dias",
IF('Base tratada'!$E2202&lt;=45, "31-45 dias",
IF('Base tratada'!$E2202&lt;=60, "46-60 dias",
IF('Base tratada'!$E2202&lt;=75, "61-75 dias", "76-99 dias")))))</f>
        <v>46-60 dias</v>
      </c>
      <c r="G2202" s="38">
        <v>53</v>
      </c>
      <c r="H2202" s="60" t="str">
        <f>IF('Base tratada'!$G2202&lt;=29,"24–29",
IF('Base tratada'!$G2202&lt;=39,"30–39",
IF('Base tratada'!$G2202&lt;=49,"40–49",
IF('Base tratada'!$G2202&lt;=59,"50–59",
IF('Base tratada'!$G2202&lt;=69,"60–69",
"70–80")))))</f>
        <v>50–59</v>
      </c>
      <c r="I2202" s="34">
        <v>2540</v>
      </c>
      <c r="J2202" s="58" t="str">
        <f>IF('Base tratada'!$K2202=1,"Divorciado",
IF('Base tratada'!$L2202=1,"Casado",
IF('Base tratada'!$M2202=1, "Solteiro",
IF('Base tratada'!$N2202=1,"Juntos",
"Viúvo"))))</f>
        <v>Casado</v>
      </c>
      <c r="K2202" s="34">
        <v>0</v>
      </c>
      <c r="L2202" s="34">
        <v>1</v>
      </c>
      <c r="M2202" s="34">
        <v>0</v>
      </c>
      <c r="N2202" s="34">
        <v>0</v>
      </c>
      <c r="O2202" s="34">
        <v>0</v>
      </c>
      <c r="P2202" s="34">
        <v>0</v>
      </c>
      <c r="Q2202" s="34">
        <v>0</v>
      </c>
      <c r="R2202" s="34">
        <v>1</v>
      </c>
      <c r="S2202" s="34">
        <v>0</v>
      </c>
      <c r="T2202" s="34">
        <v>0</v>
      </c>
      <c r="U2202" s="35">
        <v>709</v>
      </c>
      <c r="V2202" s="35">
        <v>43</v>
      </c>
      <c r="W2202" s="35">
        <v>182</v>
      </c>
      <c r="X2202" s="35">
        <v>42</v>
      </c>
      <c r="Y2202" s="35">
        <v>118</v>
      </c>
      <c r="Z2202" s="35">
        <v>247</v>
      </c>
      <c r="AA2202" s="34">
        <v>2</v>
      </c>
      <c r="AB2202" s="34">
        <v>5</v>
      </c>
      <c r="AC2202" s="34">
        <v>9</v>
      </c>
      <c r="AD2202" s="34">
        <v>3</v>
      </c>
      <c r="AE2202" s="34">
        <v>4</v>
      </c>
      <c r="AF2202" s="58">
        <f>'Base tratada'!$AC2202+'Base tratada'!$AD2202+'Base tratada'!$AE2202</f>
        <v>16</v>
      </c>
      <c r="AG2202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202" s="58" t="str">
        <f>IF('Base tratada'!$AC2202&gt;=MAX('Base tratada'!$AD2202,'Base tratada'!$AE2202),"Web",
IF('Base tratada'!$AD2202&gt;='Base tratada'!$AE2202,"Catalog",
"Store"))</f>
        <v>Web</v>
      </c>
      <c r="AI2202" s="59">
        <f>IF('Base tratada'!$AF2202=0,"0",'Base tratada'!$AK2202/'Base tratada'!$AF2202)</f>
        <v>68.375</v>
      </c>
      <c r="AJ2202" s="59" t="str">
        <f>IF('Base tratada'!$AI2202=0,"R$ 0",
IF('Base tratada'!$AI2202&lt;=25,"R$ 1–25",
IF('Base tratada'!$AI2202&lt;=50,"R$ 26–50",
"+R$ 50")))</f>
        <v>+R$ 50</v>
      </c>
      <c r="AK2202" s="35">
        <v>1094</v>
      </c>
      <c r="AL2202" s="58" t="str">
        <f>IF('Base tratada'!$AK2202&lt;=100,"R$ 0-100",
IF('Base tratada'!$AK2202&lt;=500,"R$ 101-500",
IF('Base tratada'!$AK2202&lt;=1000,"R$ 501-1000",
IF('Base tratada'!$AK2202&lt;=1500,"R$ 1001-1500",
"+R$ 1500"))))</f>
        <v>R$ 1001-1500</v>
      </c>
      <c r="AM2202" s="34">
        <v>0</v>
      </c>
      <c r="AN2202" s="34">
        <v>0</v>
      </c>
      <c r="AO2202" s="34">
        <v>0</v>
      </c>
      <c r="AP2202" s="34">
        <v>0</v>
      </c>
      <c r="AQ2202" s="34">
        <v>0</v>
      </c>
      <c r="AR2202" s="34">
        <v>0</v>
      </c>
      <c r="AS2202" s="34">
        <v>0</v>
      </c>
      <c r="AT2202" s="34">
        <v>3</v>
      </c>
      <c r="AU2202" s="34">
        <v>11</v>
      </c>
      <c r="AV2202" s="52">
        <v>847</v>
      </c>
      <c r="AW2202" s="57">
        <v>0</v>
      </c>
      <c r="AX2202" s="58" t="str">
        <f>IF(Tabela3[[#This Row],[Response]]=1, "Aceitou", "Não aceitou")</f>
        <v>Não aceitou</v>
      </c>
      <c r="AY2202" s="55" t="str">
        <f>Tabela3[[#This Row],[Faixa Recência]] &amp; " | " &amp; Tabela3[[#This Row],[Faixa Gasto]] &amp; " | " &amp; Tabela3[[#This Row],[Faixa ticket médio]]</f>
        <v>46-60 dias | R$ 1001-1500 | +R$ 50</v>
      </c>
      <c r="AZ2202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02" s="36"/>
    </row>
    <row r="2203" spans="1:54" x14ac:dyDescent="0.25">
      <c r="A2203" s="61">
        <v>2202</v>
      </c>
      <c r="B2203" s="37">
        <v>64014</v>
      </c>
      <c r="C2203" s="34">
        <v>2</v>
      </c>
      <c r="D2203" s="34">
        <v>1</v>
      </c>
      <c r="E2203" s="34">
        <v>56</v>
      </c>
      <c r="F2203" s="58" t="str">
        <f>IF('Base tratada'!$E2203&lt;=15,"0-15 dias",
IF('Base tratada'!$E2203&lt;=30, "16-30 dias",
IF('Base tratada'!$E2203&lt;=45, "31-45 dias",
IF('Base tratada'!$E2203&lt;=60, "46-60 dias",
IF('Base tratada'!$E2203&lt;=75, "61-75 dias", "76-99 dias")))))</f>
        <v>46-60 dias</v>
      </c>
      <c r="G2203" s="38">
        <v>74</v>
      </c>
      <c r="H2203" s="60" t="str">
        <f>IF('Base tratada'!$G2203&lt;=29,"24–29",
IF('Base tratada'!$G2203&lt;=39,"30–39",
IF('Base tratada'!$G2203&lt;=49,"40–49",
IF('Base tratada'!$G2203&lt;=59,"50–59",
IF('Base tratada'!$G2203&lt;=69,"60–69",
"70–80")))))</f>
        <v>70–80</v>
      </c>
      <c r="I2203" s="34">
        <v>2178</v>
      </c>
      <c r="J2203" s="58" t="str">
        <f>IF('Base tratada'!$K2203=1,"Divorciado",
IF('Base tratada'!$L2203=1,"Casado",
IF('Base tratada'!$M2203=1, "Solteiro",
IF('Base tratada'!$N2203=1,"Juntos",
"Viúvo"))))</f>
        <v>Juntos</v>
      </c>
      <c r="K2203" s="34">
        <v>0</v>
      </c>
      <c r="L2203" s="34">
        <v>0</v>
      </c>
      <c r="M2203" s="34">
        <v>0</v>
      </c>
      <c r="N2203" s="34">
        <v>1</v>
      </c>
      <c r="O2203" s="34">
        <v>0</v>
      </c>
      <c r="P2203" s="34">
        <v>0</v>
      </c>
      <c r="Q2203" s="34">
        <v>0</v>
      </c>
      <c r="R2203" s="34">
        <v>0</v>
      </c>
      <c r="S2203" s="34">
        <v>0</v>
      </c>
      <c r="T2203" s="34">
        <v>1</v>
      </c>
      <c r="U2203" s="35">
        <v>406</v>
      </c>
      <c r="V2203" s="35">
        <v>0</v>
      </c>
      <c r="W2203" s="35">
        <v>30</v>
      </c>
      <c r="X2203" s="35">
        <v>0</v>
      </c>
      <c r="Y2203" s="35">
        <v>0</v>
      </c>
      <c r="Z2203" s="35">
        <v>8</v>
      </c>
      <c r="AA2203" s="34">
        <v>7</v>
      </c>
      <c r="AB2203" s="34">
        <v>7</v>
      </c>
      <c r="AC2203" s="34">
        <v>8</v>
      </c>
      <c r="AD2203" s="34">
        <v>2</v>
      </c>
      <c r="AE2203" s="34">
        <v>5</v>
      </c>
      <c r="AF2203" s="58">
        <f>'Base tratada'!$AC2203+'Base tratada'!$AD2203+'Base tratada'!$AE2203</f>
        <v>15</v>
      </c>
      <c r="AG2203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11–15</v>
      </c>
      <c r="AH2203" s="58" t="str">
        <f>IF('Base tratada'!$AC2203&gt;=MAX('Base tratada'!$AD2203,'Base tratada'!$AE2203),"Web",
IF('Base tratada'!$AD2203&gt;='Base tratada'!$AE2203,"Catalog",
"Store"))</f>
        <v>Web</v>
      </c>
      <c r="AI2203" s="59">
        <f>IF('Base tratada'!$AF2203=0,"0",'Base tratada'!$AK2203/'Base tratada'!$AF2203)</f>
        <v>29.066666666666666</v>
      </c>
      <c r="AJ2203" s="59" t="str">
        <f>IF('Base tratada'!$AI2203=0,"R$ 0",
IF('Base tratada'!$AI2203&lt;=25,"R$ 1–25",
IF('Base tratada'!$AI2203&lt;=50,"R$ 26–50",
"+R$ 50")))</f>
        <v>R$ 26–50</v>
      </c>
      <c r="AK2203" s="35">
        <v>436</v>
      </c>
      <c r="AL2203" s="58" t="str">
        <f>IF('Base tratada'!$AK2203&lt;=100,"R$ 0-100",
IF('Base tratada'!$AK2203&lt;=500,"R$ 101-500",
IF('Base tratada'!$AK2203&lt;=1000,"R$ 501-1000",
IF('Base tratada'!$AK2203&lt;=1500,"R$ 1001-1500",
"+R$ 1500"))))</f>
        <v>R$ 101-500</v>
      </c>
      <c r="AM2203" s="34">
        <v>1</v>
      </c>
      <c r="AN2203" s="34">
        <v>0</v>
      </c>
      <c r="AO2203" s="34">
        <v>0</v>
      </c>
      <c r="AP2203" s="34">
        <v>0</v>
      </c>
      <c r="AQ2203" s="34">
        <v>0</v>
      </c>
      <c r="AR2203" s="34">
        <v>1</v>
      </c>
      <c r="AS2203" s="34">
        <v>0</v>
      </c>
      <c r="AT2203" s="34">
        <v>3</v>
      </c>
      <c r="AU2203" s="34">
        <v>11</v>
      </c>
      <c r="AV2203" s="52">
        <v>428</v>
      </c>
      <c r="AW2203" s="57">
        <v>0</v>
      </c>
      <c r="AX2203" s="58" t="str">
        <f>IF(Tabela3[[#This Row],[Response]]=1, "Aceitou", "Não aceitou")</f>
        <v>Não aceitou</v>
      </c>
      <c r="AY2203" s="55" t="str">
        <f>Tabela3[[#This Row],[Faixa Recência]] &amp; " | " &amp; Tabela3[[#This Row],[Faixa Gasto]] &amp; " | " &amp; Tabela3[[#This Row],[Faixa ticket médio]]</f>
        <v>46-60 dias | R$ 101-500 | R$ 26–50</v>
      </c>
      <c r="AZ2203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03" s="36"/>
    </row>
    <row r="2204" spans="1:54" x14ac:dyDescent="0.25">
      <c r="A2204" s="61">
        <v>2203</v>
      </c>
      <c r="B2204" s="37">
        <v>56981</v>
      </c>
      <c r="C2204" s="34">
        <v>0</v>
      </c>
      <c r="D2204" s="34">
        <v>0</v>
      </c>
      <c r="E2204" s="34">
        <v>91</v>
      </c>
      <c r="F2204" s="58" t="str">
        <f>IF('Base tratada'!$E2204&lt;=15,"0-15 dias",
IF('Base tratada'!$E2204&lt;=30, "16-30 dias",
IF('Base tratada'!$E2204&lt;=45, "31-45 dias",
IF('Base tratada'!$E2204&lt;=60, "46-60 dias",
IF('Base tratada'!$E2204&lt;=75, "61-75 dias", "76-99 dias")))))</f>
        <v>76-99 dias</v>
      </c>
      <c r="G2204" s="38">
        <v>39</v>
      </c>
      <c r="H2204" s="60" t="str">
        <f>IF('Base tratada'!$G2204&lt;=29,"24–29",
IF('Base tratada'!$G2204&lt;=39,"30–39",
IF('Base tratada'!$G2204&lt;=49,"40–49",
IF('Base tratada'!$G2204&lt;=59,"50–59",
IF('Base tratada'!$G2204&lt;=69,"60–69",
"70–80")))))</f>
        <v>30–39</v>
      </c>
      <c r="I2204" s="34">
        <v>2314</v>
      </c>
      <c r="J2204" s="58" t="str">
        <f>IF('Base tratada'!$K2204=1,"Divorciado",
IF('Base tratada'!$L2204=1,"Casado",
IF('Base tratada'!$M2204=1, "Solteiro",
IF('Base tratada'!$N2204=1,"Juntos",
"Viúvo"))))</f>
        <v>Divorciado</v>
      </c>
      <c r="K2204" s="34">
        <v>1</v>
      </c>
      <c r="L2204" s="34">
        <v>0</v>
      </c>
      <c r="M2204" s="34">
        <v>0</v>
      </c>
      <c r="N2204" s="34">
        <v>0</v>
      </c>
      <c r="O2204" s="34">
        <v>0</v>
      </c>
      <c r="P2204" s="34">
        <v>0</v>
      </c>
      <c r="Q2204" s="34">
        <v>0</v>
      </c>
      <c r="R2204" s="34">
        <v>1</v>
      </c>
      <c r="S2204" s="34">
        <v>0</v>
      </c>
      <c r="T2204" s="34">
        <v>0</v>
      </c>
      <c r="U2204" s="35">
        <v>908</v>
      </c>
      <c r="V2204" s="35">
        <v>48</v>
      </c>
      <c r="W2204" s="35">
        <v>217</v>
      </c>
      <c r="X2204" s="35">
        <v>32</v>
      </c>
      <c r="Y2204" s="35">
        <v>12</v>
      </c>
      <c r="Z2204" s="35">
        <v>24</v>
      </c>
      <c r="AA2204" s="34">
        <v>1</v>
      </c>
      <c r="AB2204" s="34">
        <v>6</v>
      </c>
      <c r="AC2204" s="34">
        <v>2</v>
      </c>
      <c r="AD2204" s="34">
        <v>3</v>
      </c>
      <c r="AE2204" s="34">
        <v>13</v>
      </c>
      <c r="AF2204" s="58">
        <f>'Base tratada'!$AC2204+'Base tratada'!$AD2204+'Base tratada'!$AE2204</f>
        <v>18</v>
      </c>
      <c r="AG2204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16–20</v>
      </c>
      <c r="AH2204" s="58" t="str">
        <f>IF('Base tratada'!$AC2204&gt;=MAX('Base tratada'!$AD2204,'Base tratada'!$AE2204),"Web",
IF('Base tratada'!$AD2204&gt;='Base tratada'!$AE2204,"Catalog",
"Store"))</f>
        <v>Store</v>
      </c>
      <c r="AI2204" s="59">
        <f>IF('Base tratada'!$AF2204=0,"0",'Base tratada'!$AK2204/'Base tratada'!$AF2204)</f>
        <v>67.611111111111114</v>
      </c>
      <c r="AJ2204" s="59" t="str">
        <f>IF('Base tratada'!$AI2204=0,"R$ 0",
IF('Base tratada'!$AI2204&lt;=25,"R$ 1–25",
IF('Base tratada'!$AI2204&lt;=50,"R$ 26–50",
"+R$ 50")))</f>
        <v>+R$ 50</v>
      </c>
      <c r="AK2204" s="35">
        <v>1217</v>
      </c>
      <c r="AL2204" s="58" t="str">
        <f>IF('Base tratada'!$AK2204&lt;=100,"R$ 0-100",
IF('Base tratada'!$AK2204&lt;=500,"R$ 101-500",
IF('Base tratada'!$AK2204&lt;=1000,"R$ 501-1000",
IF('Base tratada'!$AK2204&lt;=1500,"R$ 1001-1500",
"+R$ 1500"))))</f>
        <v>R$ 1001-1500</v>
      </c>
      <c r="AM2204" s="34">
        <v>0</v>
      </c>
      <c r="AN2204" s="34">
        <v>0</v>
      </c>
      <c r="AO2204" s="34">
        <v>0</v>
      </c>
      <c r="AP2204" s="34">
        <v>1</v>
      </c>
      <c r="AQ2204" s="34">
        <v>0</v>
      </c>
      <c r="AR2204" s="34">
        <v>1</v>
      </c>
      <c r="AS2204" s="34">
        <v>0</v>
      </c>
      <c r="AT2204" s="34">
        <v>3</v>
      </c>
      <c r="AU2204" s="34">
        <v>11</v>
      </c>
      <c r="AV2204" s="52">
        <v>1193</v>
      </c>
      <c r="AW2204" s="57">
        <v>0</v>
      </c>
      <c r="AX2204" s="58" t="str">
        <f>IF(Tabela3[[#This Row],[Response]]=1, "Aceitou", "Não aceitou")</f>
        <v>Não aceitou</v>
      </c>
      <c r="AY2204" s="55" t="str">
        <f>Tabela3[[#This Row],[Faixa Recência]] &amp; " | " &amp; Tabela3[[#This Row],[Faixa Gasto]] &amp; " | " &amp; Tabela3[[#This Row],[Faixa ticket médio]]</f>
        <v>76-99 dias | R$ 1001-1500 | +R$ 50</v>
      </c>
      <c r="AZ2204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04" s="36"/>
    </row>
    <row r="2205" spans="1:54" x14ac:dyDescent="0.25">
      <c r="A2205" s="61">
        <v>2204</v>
      </c>
      <c r="B2205" s="37">
        <v>69245</v>
      </c>
      <c r="C2205" s="34">
        <v>0</v>
      </c>
      <c r="D2205" s="34">
        <v>1</v>
      </c>
      <c r="E2205" s="34">
        <v>8</v>
      </c>
      <c r="F2205" s="58" t="str">
        <f>IF('Base tratada'!$E2205&lt;=15,"0-15 dias",
IF('Base tratada'!$E2205&lt;=30, "16-30 dias",
IF('Base tratada'!$E2205&lt;=45, "31-45 dias",
IF('Base tratada'!$E2205&lt;=60, "46-60 dias",
IF('Base tratada'!$E2205&lt;=75, "61-75 dias", "76-99 dias")))))</f>
        <v>0-15 dias</v>
      </c>
      <c r="G2205" s="38">
        <v>64</v>
      </c>
      <c r="H2205" s="60" t="str">
        <f>IF('Base tratada'!$G2205&lt;=29,"24–29",
IF('Base tratada'!$G2205&lt;=39,"30–39",
IF('Base tratada'!$G2205&lt;=49,"40–49",
IF('Base tratada'!$G2205&lt;=59,"50–59",
IF('Base tratada'!$G2205&lt;=69,"60–69",
"70–80")))))</f>
        <v>60–69</v>
      </c>
      <c r="I2205" s="34">
        <v>2315</v>
      </c>
      <c r="J2205" s="58" t="str">
        <f>IF('Base tratada'!$K2205=1,"Divorciado",
IF('Base tratada'!$L2205=1,"Casado",
IF('Base tratada'!$M2205=1, "Solteiro",
IF('Base tratada'!$N2205=1,"Juntos",
"Viúvo"))))</f>
        <v>Juntos</v>
      </c>
      <c r="K2205" s="34">
        <v>0</v>
      </c>
      <c r="L2205" s="34">
        <v>0</v>
      </c>
      <c r="M2205" s="34">
        <v>0</v>
      </c>
      <c r="N2205" s="34">
        <v>1</v>
      </c>
      <c r="O2205" s="34">
        <v>0</v>
      </c>
      <c r="P2205" s="34">
        <v>0</v>
      </c>
      <c r="Q2205" s="34">
        <v>0</v>
      </c>
      <c r="R2205" s="34">
        <v>0</v>
      </c>
      <c r="S2205" s="34">
        <v>1</v>
      </c>
      <c r="T2205" s="34">
        <v>0</v>
      </c>
      <c r="U2205" s="35">
        <v>428</v>
      </c>
      <c r="V2205" s="35">
        <v>30</v>
      </c>
      <c r="W2205" s="35">
        <v>214</v>
      </c>
      <c r="X2205" s="35">
        <v>80</v>
      </c>
      <c r="Y2205" s="35">
        <v>30</v>
      </c>
      <c r="Z2205" s="35">
        <v>61</v>
      </c>
      <c r="AA2205" s="34">
        <v>2</v>
      </c>
      <c r="AB2205" s="34">
        <v>3</v>
      </c>
      <c r="AC2205" s="34">
        <v>6</v>
      </c>
      <c r="AD2205" s="34">
        <v>5</v>
      </c>
      <c r="AE2205" s="34">
        <v>10</v>
      </c>
      <c r="AF2205" s="58">
        <f>'Base tratada'!$AC2205+'Base tratada'!$AD2205+'Base tratada'!$AE2205</f>
        <v>21</v>
      </c>
      <c r="AG2205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+20</v>
      </c>
      <c r="AH2205" s="58" t="str">
        <f>IF('Base tratada'!$AC2205&gt;=MAX('Base tratada'!$AD2205,'Base tratada'!$AE2205),"Web",
IF('Base tratada'!$AD2205&gt;='Base tratada'!$AE2205,"Catalog",
"Store"))</f>
        <v>Store</v>
      </c>
      <c r="AI2205" s="59">
        <f>IF('Base tratada'!$AF2205=0,"0",'Base tratada'!$AK2205/'Base tratada'!$AF2205)</f>
        <v>37.238095238095241</v>
      </c>
      <c r="AJ2205" s="59" t="str">
        <f>IF('Base tratada'!$AI2205=0,"R$ 0",
IF('Base tratada'!$AI2205&lt;=25,"R$ 1–25",
IF('Base tratada'!$AI2205&lt;=50,"R$ 26–50",
"+R$ 50")))</f>
        <v>R$ 26–50</v>
      </c>
      <c r="AK2205" s="35">
        <v>782</v>
      </c>
      <c r="AL2205" s="58" t="str">
        <f>IF('Base tratada'!$AK2205&lt;=100,"R$ 0-100",
IF('Base tratada'!$AK2205&lt;=500,"R$ 101-500",
IF('Base tratada'!$AK2205&lt;=1000,"R$ 501-1000",
IF('Base tratada'!$AK2205&lt;=1500,"R$ 1001-1500",
"+R$ 1500"))))</f>
        <v>R$ 501-1000</v>
      </c>
      <c r="AM2205" s="34">
        <v>0</v>
      </c>
      <c r="AN2205" s="34">
        <v>0</v>
      </c>
      <c r="AO2205" s="34">
        <v>0</v>
      </c>
      <c r="AP2205" s="34">
        <v>0</v>
      </c>
      <c r="AQ2205" s="34">
        <v>0</v>
      </c>
      <c r="AR2205" s="34">
        <v>0</v>
      </c>
      <c r="AS2205" s="34">
        <v>0</v>
      </c>
      <c r="AT2205" s="34">
        <v>3</v>
      </c>
      <c r="AU2205" s="34">
        <v>11</v>
      </c>
      <c r="AV2205" s="52">
        <v>721</v>
      </c>
      <c r="AW2205" s="57">
        <v>0</v>
      </c>
      <c r="AX2205" s="58" t="str">
        <f>IF(Tabela3[[#This Row],[Response]]=1, "Aceitou", "Não aceitou")</f>
        <v>Não aceitou</v>
      </c>
      <c r="AY2205" s="55" t="str">
        <f>Tabela3[[#This Row],[Faixa Recência]] &amp; " | " &amp; Tabela3[[#This Row],[Faixa Gasto]] &amp; " | " &amp; Tabela3[[#This Row],[Faixa ticket médio]]</f>
        <v>0-15 dias | R$ 501-1000 | R$ 26–50</v>
      </c>
      <c r="AZ2205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05" s="36"/>
    </row>
    <row r="2206" spans="1:54" x14ac:dyDescent="0.25">
      <c r="A2206" s="61">
        <v>2205</v>
      </c>
      <c r="B2206" s="37">
        <v>52869</v>
      </c>
      <c r="C2206" s="34">
        <v>1</v>
      </c>
      <c r="D2206" s="34">
        <v>1</v>
      </c>
      <c r="E2206" s="34">
        <v>40</v>
      </c>
      <c r="F2206" s="58" t="str">
        <f>IF('Base tratada'!$E2206&lt;=15,"0-15 dias",
IF('Base tratada'!$E2206&lt;=30, "16-30 dias",
IF('Base tratada'!$E2206&lt;=45, "31-45 dias",
IF('Base tratada'!$E2206&lt;=60, "46-60 dias",
IF('Base tratada'!$E2206&lt;=75, "61-75 dias", "76-99 dias")))))</f>
        <v>31-45 dias</v>
      </c>
      <c r="G2206" s="38">
        <v>66</v>
      </c>
      <c r="H2206" s="60" t="str">
        <f>IF('Base tratada'!$G2206&lt;=29,"24–29",
IF('Base tratada'!$G2206&lt;=39,"30–39",
IF('Base tratada'!$G2206&lt;=49,"40–49",
IF('Base tratada'!$G2206&lt;=59,"50–59",
IF('Base tratada'!$G2206&lt;=69,"60–69",
"70–80")))))</f>
        <v>60–69</v>
      </c>
      <c r="I2206" s="34">
        <v>2781</v>
      </c>
      <c r="J2206" s="58" t="str">
        <f>IF('Base tratada'!$K2206=1,"Divorciado",
IF('Base tratada'!$L2206=1,"Casado",
IF('Base tratada'!$M2206=1, "Solteiro",
IF('Base tratada'!$N2206=1,"Juntos",
"Viúvo"))))</f>
        <v>Casado</v>
      </c>
      <c r="K2206" s="34">
        <v>0</v>
      </c>
      <c r="L2206" s="34">
        <v>1</v>
      </c>
      <c r="M2206" s="34">
        <v>0</v>
      </c>
      <c r="N2206" s="34">
        <v>0</v>
      </c>
      <c r="O2206" s="34">
        <v>0</v>
      </c>
      <c r="P2206" s="34">
        <v>0</v>
      </c>
      <c r="Q2206" s="34">
        <v>0</v>
      </c>
      <c r="R2206" s="34">
        <v>0</v>
      </c>
      <c r="S2206" s="34">
        <v>0</v>
      </c>
      <c r="T2206" s="34">
        <v>1</v>
      </c>
      <c r="U2206" s="35">
        <v>84</v>
      </c>
      <c r="V2206" s="35">
        <v>3</v>
      </c>
      <c r="W2206" s="35">
        <v>61</v>
      </c>
      <c r="X2206" s="35">
        <v>2</v>
      </c>
      <c r="Y2206" s="35">
        <v>1</v>
      </c>
      <c r="Z2206" s="35">
        <v>21</v>
      </c>
      <c r="AA2206" s="34">
        <v>3</v>
      </c>
      <c r="AB2206" s="34">
        <v>7</v>
      </c>
      <c r="AC2206" s="34">
        <v>3</v>
      </c>
      <c r="AD2206" s="34">
        <v>1</v>
      </c>
      <c r="AE2206" s="34">
        <v>4</v>
      </c>
      <c r="AF2206" s="58">
        <f>'Base tratada'!$AC2206+'Base tratada'!$AD2206+'Base tratada'!$AE2206</f>
        <v>8</v>
      </c>
      <c r="AG2206" s="58" t="str">
        <f>IF(Tabela3[[#This Row],[Total de Compras]]=0,"0",
IF(Tabela3[[#This Row],[Total de Compras]]&lt;=4,"1–4",
IF(Tabela3[[#This Row],[Total de Compras]]&lt;=10,"5–10",
IF(Tabela3[[#This Row],[Total de Compras]]&lt;=15,"11–15",
IF(Tabela3[[#This Row],[Total de Compras]]&lt;=20,"16–20",
"+20")))))</f>
        <v>5–10</v>
      </c>
      <c r="AH2206" s="58" t="str">
        <f>IF('Base tratada'!$AC2206&gt;=MAX('Base tratada'!$AD2206,'Base tratada'!$AE2206),"Web",
IF('Base tratada'!$AD2206&gt;='Base tratada'!$AE2206,"Catalog",
"Store"))</f>
        <v>Store</v>
      </c>
      <c r="AI2206" s="59">
        <f>IF('Base tratada'!$AF2206=0,"0",'Base tratada'!$AK2206/'Base tratada'!$AF2206)</f>
        <v>18.875</v>
      </c>
      <c r="AJ2206" s="59" t="str">
        <f>IF('Base tratada'!$AI2206=0,"R$ 0",
IF('Base tratada'!$AI2206&lt;=25,"R$ 1–25",
IF('Base tratada'!$AI2206&lt;=50,"R$ 26–50",
"+R$ 50")))</f>
        <v>R$ 1–25</v>
      </c>
      <c r="AK2206" s="35">
        <v>151</v>
      </c>
      <c r="AL2206" s="58" t="str">
        <f>IF('Base tratada'!$AK2206&lt;=100,"R$ 0-100",
IF('Base tratada'!$AK2206&lt;=500,"R$ 101-500",
IF('Base tratada'!$AK2206&lt;=1000,"R$ 501-1000",
IF('Base tratada'!$AK2206&lt;=1500,"R$ 1001-1500",
"+R$ 1500"))))</f>
        <v>R$ 101-500</v>
      </c>
      <c r="AM2206" s="34">
        <v>0</v>
      </c>
      <c r="AN2206" s="34">
        <v>0</v>
      </c>
      <c r="AO2206" s="34">
        <v>0</v>
      </c>
      <c r="AP2206" s="34">
        <v>0</v>
      </c>
      <c r="AQ2206" s="34">
        <v>0</v>
      </c>
      <c r="AR2206" s="34">
        <v>0</v>
      </c>
      <c r="AS2206" s="34">
        <v>0</v>
      </c>
      <c r="AT2206" s="34">
        <v>3</v>
      </c>
      <c r="AU2206" s="34">
        <v>11</v>
      </c>
      <c r="AV2206" s="52">
        <v>130</v>
      </c>
      <c r="AW2206" s="57">
        <v>1</v>
      </c>
      <c r="AX2206" s="58" t="str">
        <f>IF(Tabela3[[#This Row],[Response]]=1, "Aceitou", "Não aceitou")</f>
        <v>Aceitou</v>
      </c>
      <c r="AY2206" s="55" t="str">
        <f>Tabela3[[#This Row],[Faixa Recência]] &amp; " | " &amp; Tabela3[[#This Row],[Faixa Gasto]] &amp; " | " &amp; Tabela3[[#This Row],[Faixa ticket médio]]</f>
        <v>31-45 dias | R$ 101-500 | R$ 1–25</v>
      </c>
      <c r="AZ2206" s="55" t="str">
        <f>IF(OR(
AND(Tabela3[[#This Row],[Recency]]&lt;=30,Tabela3[[#This Row],[MntTotal]]&gt;=1000,Tabela3[[#This Row],[MntTotal]]&gt;=50),
AND(AND(Tabela3[[#This Row],[Recency]]&gt;30,Tabela3[[#This Row],[Recency]]&lt;=45),
OR(Tabela3[[#This Row],[MntTotal]]&gt;=1500,Tabela3[[#This Row],[Ticket médio]]&gt;=50))
),"SIM","NÃO")</f>
        <v>NÃO</v>
      </c>
      <c r="BB2206" s="3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showGridLines="0" workbookViewId="0">
      <selection activeCell="J4" sqref="J4"/>
    </sheetView>
  </sheetViews>
  <sheetFormatPr defaultRowHeight="15" x14ac:dyDescent="0.25"/>
  <cols>
    <col min="1" max="1" width="20.5703125" customWidth="1"/>
    <col min="2" max="3" width="13.28515625" customWidth="1"/>
    <col min="4" max="4" width="13.28515625" bestFit="1" customWidth="1"/>
  </cols>
  <sheetData>
    <row r="1" spans="1:4" ht="28.5" customHeight="1" x14ac:dyDescent="0.25">
      <c r="A1" s="43" t="s">
        <v>2132</v>
      </c>
    </row>
    <row r="3" spans="1:4" x14ac:dyDescent="0.25">
      <c r="A3" s="6" t="s">
        <v>2133</v>
      </c>
      <c r="B3" t="s">
        <v>50</v>
      </c>
      <c r="D3" s="7"/>
    </row>
    <row r="4" spans="1:4" x14ac:dyDescent="0.25">
      <c r="A4" s="7" t="s">
        <v>86</v>
      </c>
      <c r="B4" s="24">
        <v>0.16689342403628118</v>
      </c>
      <c r="D4" s="26"/>
    </row>
    <row r="5" spans="1:4" x14ac:dyDescent="0.25">
      <c r="A5" s="7" t="s">
        <v>83</v>
      </c>
      <c r="B5" s="24">
        <v>0.15691609977324264</v>
      </c>
      <c r="D5" s="26"/>
    </row>
    <row r="6" spans="1:4" x14ac:dyDescent="0.25">
      <c r="A6" s="7" t="s">
        <v>82</v>
      </c>
      <c r="B6" s="24">
        <v>0.12925170068027211</v>
      </c>
      <c r="D6" s="26"/>
    </row>
    <row r="7" spans="1:4" x14ac:dyDescent="0.25">
      <c r="A7" s="7" t="s">
        <v>81</v>
      </c>
      <c r="B7" s="24">
        <v>0.16326530612244897</v>
      </c>
      <c r="D7" s="26"/>
    </row>
    <row r="8" spans="1:4" x14ac:dyDescent="0.25">
      <c r="A8" s="7" t="s">
        <v>85</v>
      </c>
      <c r="B8" s="24">
        <v>0.14739229024943309</v>
      </c>
      <c r="D8" s="26"/>
    </row>
    <row r="9" spans="1:4" x14ac:dyDescent="0.25">
      <c r="A9" s="7" t="s">
        <v>84</v>
      </c>
      <c r="B9" s="24">
        <v>0.236281179138322</v>
      </c>
      <c r="D9" s="26"/>
    </row>
    <row r="10" spans="1:4" x14ac:dyDescent="0.25">
      <c r="A10" s="7" t="s">
        <v>49</v>
      </c>
      <c r="B10" s="24">
        <v>1</v>
      </c>
      <c r="D10" s="26"/>
    </row>
    <row r="13" spans="1:4" x14ac:dyDescent="0.25">
      <c r="A13" s="6" t="s">
        <v>2134</v>
      </c>
      <c r="B13" t="s">
        <v>50</v>
      </c>
      <c r="D13" s="7"/>
    </row>
    <row r="14" spans="1:4" x14ac:dyDescent="0.25">
      <c r="A14" s="7" t="s">
        <v>68</v>
      </c>
      <c r="B14" s="24">
        <v>0.34195011337868481</v>
      </c>
      <c r="D14" s="26"/>
    </row>
    <row r="15" spans="1:4" x14ac:dyDescent="0.25">
      <c r="A15" s="7" t="s">
        <v>61</v>
      </c>
      <c r="B15" s="24">
        <v>0.23673469387755103</v>
      </c>
      <c r="D15" s="26"/>
    </row>
    <row r="16" spans="1:4" x14ac:dyDescent="0.25">
      <c r="A16" s="7" t="s">
        <v>72</v>
      </c>
      <c r="B16" s="24">
        <v>0.18367346938775511</v>
      </c>
      <c r="D16" s="26"/>
    </row>
    <row r="17" spans="1:4" x14ac:dyDescent="0.25">
      <c r="A17" s="7" t="s">
        <v>63</v>
      </c>
      <c r="B17" s="24">
        <v>0.14829931972789115</v>
      </c>
      <c r="D17" s="26"/>
    </row>
    <row r="18" spans="1:4" x14ac:dyDescent="0.25">
      <c r="A18" s="7" t="s">
        <v>2059</v>
      </c>
      <c r="B18" s="24">
        <v>8.934240362811792E-2</v>
      </c>
      <c r="D18" s="26"/>
    </row>
    <row r="19" spans="1:4" x14ac:dyDescent="0.25">
      <c r="A19" s="7" t="s">
        <v>49</v>
      </c>
      <c r="B19" s="24">
        <v>1</v>
      </c>
      <c r="D19" s="26"/>
    </row>
    <row r="22" spans="1:4" x14ac:dyDescent="0.25">
      <c r="A22" s="6" t="s">
        <v>2135</v>
      </c>
      <c r="B22" t="s">
        <v>50</v>
      </c>
      <c r="D22" s="7"/>
    </row>
    <row r="23" spans="1:4" x14ac:dyDescent="0.25">
      <c r="A23" s="7" t="s">
        <v>59</v>
      </c>
      <c r="B23" s="24">
        <v>0.66122448979591841</v>
      </c>
      <c r="D23" s="26"/>
    </row>
    <row r="24" spans="1:4" x14ac:dyDescent="0.25">
      <c r="A24" s="7" t="s">
        <v>65</v>
      </c>
      <c r="B24" s="24">
        <v>0.26848072562358277</v>
      </c>
      <c r="D24" s="26"/>
    </row>
    <row r="25" spans="1:4" x14ac:dyDescent="0.25">
      <c r="A25" s="7" t="s">
        <v>57</v>
      </c>
      <c r="B25" s="24">
        <v>7.029478458049887E-2</v>
      </c>
      <c r="D25" s="26"/>
    </row>
    <row r="26" spans="1:4" x14ac:dyDescent="0.25">
      <c r="A26" s="7" t="s">
        <v>49</v>
      </c>
      <c r="B26" s="24">
        <v>1</v>
      </c>
      <c r="D26" s="26"/>
    </row>
    <row r="29" spans="1:4" x14ac:dyDescent="0.25">
      <c r="A29" s="6" t="s">
        <v>2136</v>
      </c>
      <c r="B29" t="s">
        <v>50</v>
      </c>
    </row>
    <row r="30" spans="1:4" x14ac:dyDescent="0.25">
      <c r="A30" s="7" t="s">
        <v>73</v>
      </c>
      <c r="B30" s="24">
        <v>1.9501133786848073E-2</v>
      </c>
    </row>
    <row r="31" spans="1:4" x14ac:dyDescent="0.25">
      <c r="A31" s="7" t="s">
        <v>62</v>
      </c>
      <c r="B31" s="24">
        <v>0.15238095238095239</v>
      </c>
    </row>
    <row r="32" spans="1:4" x14ac:dyDescent="0.25">
      <c r="A32" s="7" t="s">
        <v>64</v>
      </c>
      <c r="B32" s="24">
        <v>0.31337868480725622</v>
      </c>
    </row>
    <row r="33" spans="1:2" x14ac:dyDescent="0.25">
      <c r="A33" s="7" t="s">
        <v>69</v>
      </c>
      <c r="B33" s="24">
        <v>0.23945578231292516</v>
      </c>
    </row>
    <row r="34" spans="1:2" x14ac:dyDescent="0.25">
      <c r="A34" s="7" t="s">
        <v>55</v>
      </c>
      <c r="B34" s="24">
        <v>0.2145124716553288</v>
      </c>
    </row>
    <row r="35" spans="1:2" x14ac:dyDescent="0.25">
      <c r="A35" s="7" t="s">
        <v>71</v>
      </c>
      <c r="B35" s="24">
        <v>6.0770975056689346E-2</v>
      </c>
    </row>
    <row r="36" spans="1:2" x14ac:dyDescent="0.25">
      <c r="A36" s="7" t="s">
        <v>49</v>
      </c>
      <c r="B36" s="24">
        <v>1</v>
      </c>
    </row>
    <row r="39" spans="1:2" x14ac:dyDescent="0.25">
      <c r="A39" s="6" t="s">
        <v>44</v>
      </c>
      <c r="B39" t="s">
        <v>50</v>
      </c>
    </row>
    <row r="40" spans="1:2" x14ac:dyDescent="0.25">
      <c r="A40" s="7" t="s">
        <v>58</v>
      </c>
      <c r="B40" s="24">
        <v>0.38730158730158731</v>
      </c>
    </row>
    <row r="41" spans="1:2" x14ac:dyDescent="0.25">
      <c r="A41" s="7" t="s">
        <v>67</v>
      </c>
      <c r="B41" s="24">
        <v>0.25759637188208617</v>
      </c>
    </row>
    <row r="42" spans="1:2" x14ac:dyDescent="0.25">
      <c r="A42" s="7" t="s">
        <v>56</v>
      </c>
      <c r="B42" s="24">
        <v>0.21632653061224491</v>
      </c>
    </row>
    <row r="43" spans="1:2" x14ac:dyDescent="0.25">
      <c r="A43" s="7" t="s">
        <v>70</v>
      </c>
      <c r="B43" s="24">
        <v>0.10430839002267574</v>
      </c>
    </row>
    <row r="44" spans="1:2" x14ac:dyDescent="0.25">
      <c r="A44" s="7" t="s">
        <v>74</v>
      </c>
      <c r="B44" s="24">
        <v>3.4467120181405894E-2</v>
      </c>
    </row>
    <row r="45" spans="1:2" x14ac:dyDescent="0.25">
      <c r="A45" s="7" t="s">
        <v>49</v>
      </c>
      <c r="B45" s="24">
        <v>1</v>
      </c>
    </row>
    <row r="48" spans="1:2" x14ac:dyDescent="0.25">
      <c r="A48" s="6" t="s">
        <v>2131</v>
      </c>
      <c r="B48" t="s">
        <v>50</v>
      </c>
    </row>
    <row r="49" spans="1:2" x14ac:dyDescent="0.25">
      <c r="A49" s="7" t="s">
        <v>2129</v>
      </c>
      <c r="B49" s="24">
        <v>0.14947751022262609</v>
      </c>
    </row>
    <row r="50" spans="1:2" x14ac:dyDescent="0.25">
      <c r="A50" s="7" t="s">
        <v>2053</v>
      </c>
      <c r="B50" s="24">
        <v>0.29077691958200819</v>
      </c>
    </row>
    <row r="51" spans="1:2" x14ac:dyDescent="0.25">
      <c r="A51" s="7" t="s">
        <v>2051</v>
      </c>
      <c r="B51" s="24">
        <v>0.17900954111767378</v>
      </c>
    </row>
    <row r="52" spans="1:2" x14ac:dyDescent="0.25">
      <c r="A52" s="7" t="s">
        <v>2052</v>
      </c>
      <c r="B52" s="24">
        <v>0.20808723307587459</v>
      </c>
    </row>
    <row r="53" spans="1:2" x14ac:dyDescent="0.25">
      <c r="A53" s="7" t="s">
        <v>2128</v>
      </c>
      <c r="B53" s="24">
        <v>0.17264879600181735</v>
      </c>
    </row>
    <row r="54" spans="1:2" x14ac:dyDescent="0.25">
      <c r="A54" s="7" t="s">
        <v>49</v>
      </c>
      <c r="B54" s="24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showGridLines="0" workbookViewId="0">
      <selection activeCell="M19" sqref="M19"/>
    </sheetView>
  </sheetViews>
  <sheetFormatPr defaultRowHeight="15" x14ac:dyDescent="0.25"/>
  <cols>
    <col min="1" max="1" width="24.5703125" customWidth="1"/>
    <col min="2" max="2" width="22.28515625" bestFit="1" customWidth="1"/>
    <col min="3" max="3" width="13.28515625" customWidth="1"/>
    <col min="4" max="4" width="14" customWidth="1"/>
    <col min="5" max="5" width="13.28515625" customWidth="1"/>
    <col min="6" max="6" width="19" customWidth="1"/>
    <col min="7" max="7" width="18.28515625" customWidth="1"/>
    <col min="8" max="8" width="15.85546875" customWidth="1"/>
    <col min="9" max="9" width="15" customWidth="1"/>
    <col min="13" max="13" width="9" customWidth="1"/>
    <col min="14" max="14" width="24.28515625" bestFit="1" customWidth="1"/>
    <col min="15" max="15" width="9.28515625" customWidth="1"/>
    <col min="16" max="16" width="14.7109375" customWidth="1"/>
  </cols>
  <sheetData>
    <row r="1" spans="1:16" ht="23.25" customHeight="1" x14ac:dyDescent="0.25">
      <c r="A1" s="43" t="s">
        <v>2137</v>
      </c>
    </row>
    <row r="3" spans="1:16" x14ac:dyDescent="0.25">
      <c r="A3" s="6" t="s">
        <v>52</v>
      </c>
      <c r="B3" t="s">
        <v>51</v>
      </c>
      <c r="C3" t="s">
        <v>50</v>
      </c>
    </row>
    <row r="4" spans="1:16" x14ac:dyDescent="0.25">
      <c r="A4" s="7">
        <v>0</v>
      </c>
      <c r="B4" s="1">
        <v>1872</v>
      </c>
      <c r="C4" s="8">
        <v>0.84897959183673466</v>
      </c>
      <c r="N4" s="78" t="s">
        <v>2173</v>
      </c>
      <c r="O4" s="78" t="s">
        <v>77</v>
      </c>
      <c r="P4" s="79" t="s">
        <v>2174</v>
      </c>
    </row>
    <row r="5" spans="1:16" x14ac:dyDescent="0.25">
      <c r="A5" s="7">
        <v>1</v>
      </c>
      <c r="B5" s="1">
        <v>333</v>
      </c>
      <c r="C5" s="8">
        <v>0.15102040816326531</v>
      </c>
      <c r="N5" s="80" t="s">
        <v>79</v>
      </c>
      <c r="O5" s="82">
        <v>0.33600000000000002</v>
      </c>
      <c r="P5" s="80" t="s">
        <v>2175</v>
      </c>
    </row>
    <row r="6" spans="1:16" x14ac:dyDescent="0.25">
      <c r="A6" s="7" t="s">
        <v>49</v>
      </c>
      <c r="B6" s="1">
        <v>2205</v>
      </c>
      <c r="C6" s="24">
        <v>1</v>
      </c>
      <c r="N6" s="80" t="s">
        <v>80</v>
      </c>
      <c r="O6" s="82">
        <v>4.8000000000000001E-2</v>
      </c>
      <c r="P6" s="80" t="s">
        <v>2176</v>
      </c>
    </row>
    <row r="7" spans="1:16" x14ac:dyDescent="0.25">
      <c r="N7" s="80" t="s">
        <v>44</v>
      </c>
      <c r="O7" s="82">
        <v>0.17</v>
      </c>
      <c r="P7" s="80" t="s">
        <v>2177</v>
      </c>
    </row>
    <row r="8" spans="1:16" x14ac:dyDescent="0.25">
      <c r="N8" s="80" t="s">
        <v>2178</v>
      </c>
      <c r="O8" s="82">
        <v>7.2999999999999995E-2</v>
      </c>
      <c r="P8" s="80" t="s">
        <v>2176</v>
      </c>
    </row>
    <row r="9" spans="1:16" x14ac:dyDescent="0.25">
      <c r="A9" s="7"/>
      <c r="B9" s="10" t="s">
        <v>78</v>
      </c>
      <c r="C9" s="7"/>
      <c r="D9" s="7"/>
      <c r="E9" s="7"/>
      <c r="F9" s="7"/>
      <c r="G9" s="7"/>
      <c r="N9" s="80" t="s">
        <v>42</v>
      </c>
      <c r="O9" s="82">
        <v>0.24</v>
      </c>
      <c r="P9" s="80" t="s">
        <v>2177</v>
      </c>
    </row>
    <row r="10" spans="1:16" x14ac:dyDescent="0.25">
      <c r="A10" s="7"/>
      <c r="B10" s="7">
        <v>0</v>
      </c>
      <c r="C10" s="7"/>
      <c r="D10" s="7">
        <v>1</v>
      </c>
      <c r="E10" s="7"/>
      <c r="F10" s="7" t="s">
        <v>53</v>
      </c>
      <c r="G10" s="7" t="s">
        <v>54</v>
      </c>
      <c r="N10" s="80" t="s">
        <v>43</v>
      </c>
      <c r="O10" s="82">
        <v>0.30399999999999999</v>
      </c>
      <c r="P10" s="80" t="s">
        <v>2175</v>
      </c>
    </row>
    <row r="11" spans="1:16" x14ac:dyDescent="0.25">
      <c r="A11" s="9" t="s">
        <v>2127</v>
      </c>
      <c r="B11" s="7" t="s">
        <v>51</v>
      </c>
      <c r="C11" s="7" t="s">
        <v>50</v>
      </c>
      <c r="D11" s="7" t="s">
        <v>51</v>
      </c>
      <c r="E11" s="7" t="s">
        <v>50</v>
      </c>
      <c r="F11" s="7"/>
      <c r="G11" s="7"/>
      <c r="H11" s="14" t="s">
        <v>75</v>
      </c>
      <c r="I11" s="14" t="s">
        <v>76</v>
      </c>
      <c r="J11" s="14" t="s">
        <v>77</v>
      </c>
      <c r="N11" s="80" t="s">
        <v>2054</v>
      </c>
      <c r="O11" s="82">
        <v>0.35</v>
      </c>
      <c r="P11" s="80" t="s">
        <v>2175</v>
      </c>
    </row>
    <row r="12" spans="1:16" x14ac:dyDescent="0.25">
      <c r="A12" s="7" t="s">
        <v>86</v>
      </c>
      <c r="B12" s="11">
        <v>257</v>
      </c>
      <c r="C12" s="16">
        <v>0.1372863247863248</v>
      </c>
      <c r="D12" s="11">
        <v>111</v>
      </c>
      <c r="E12" s="16">
        <v>0.33333333333333331</v>
      </c>
      <c r="F12" s="11">
        <v>368</v>
      </c>
      <c r="G12" s="16">
        <v>0.16689342403628118</v>
      </c>
      <c r="H12" s="19">
        <f t="shared" ref="H12:H18" si="0">D12/F12</f>
        <v>0.3016304347826087</v>
      </c>
      <c r="I12" s="20">
        <f t="shared" ref="I12:I17" si="1">E12/C12</f>
        <v>2.4280155642023344</v>
      </c>
      <c r="J12" s="22">
        <f t="shared" ref="J12:J17" si="2">(E12-C12)*LN(I12)</f>
        <v>0.17390825963409948</v>
      </c>
      <c r="N12" s="81" t="s">
        <v>2179</v>
      </c>
      <c r="O12" s="83">
        <v>0.53</v>
      </c>
      <c r="P12" s="81" t="s">
        <v>2175</v>
      </c>
    </row>
    <row r="13" spans="1:16" x14ac:dyDescent="0.25">
      <c r="A13" s="7" t="s">
        <v>83</v>
      </c>
      <c r="B13" s="11">
        <v>284</v>
      </c>
      <c r="C13" s="16">
        <v>0.1517094017094017</v>
      </c>
      <c r="D13" s="11">
        <v>62</v>
      </c>
      <c r="E13" s="16">
        <v>0.18618618618618618</v>
      </c>
      <c r="F13" s="11">
        <v>346</v>
      </c>
      <c r="G13" s="16">
        <v>0.15691609977324264</v>
      </c>
      <c r="H13" s="19">
        <f t="shared" si="0"/>
        <v>0.1791907514450867</v>
      </c>
      <c r="I13" s="20">
        <f t="shared" si="1"/>
        <v>1.2272554244385232</v>
      </c>
      <c r="J13" s="22">
        <f t="shared" si="2"/>
        <v>7.0601667488314037E-3</v>
      </c>
    </row>
    <row r="14" spans="1:16" x14ac:dyDescent="0.25">
      <c r="A14" s="7" t="s">
        <v>82</v>
      </c>
      <c r="B14" s="11">
        <v>239</v>
      </c>
      <c r="C14" s="16">
        <v>0.12767094017094016</v>
      </c>
      <c r="D14" s="11">
        <v>46</v>
      </c>
      <c r="E14" s="16">
        <v>0.13813813813813813</v>
      </c>
      <c r="F14" s="11">
        <v>285</v>
      </c>
      <c r="G14" s="16">
        <v>0.12925170068027211</v>
      </c>
      <c r="H14" s="19">
        <f t="shared" si="0"/>
        <v>0.16140350877192983</v>
      </c>
      <c r="I14" s="20">
        <f t="shared" si="1"/>
        <v>1.0819857514418185</v>
      </c>
      <c r="J14" s="22">
        <f t="shared" si="2"/>
        <v>8.2479438699239961E-4</v>
      </c>
    </row>
    <row r="15" spans="1:16" x14ac:dyDescent="0.25">
      <c r="A15" s="7" t="s">
        <v>81</v>
      </c>
      <c r="B15" s="11">
        <v>317</v>
      </c>
      <c r="C15" s="16">
        <v>0.16933760683760685</v>
      </c>
      <c r="D15" s="11">
        <v>43</v>
      </c>
      <c r="E15" s="16">
        <v>0.12912912912912913</v>
      </c>
      <c r="F15" s="11">
        <v>360</v>
      </c>
      <c r="G15" s="16">
        <v>0.16326530612244897</v>
      </c>
      <c r="H15" s="19">
        <f t="shared" si="0"/>
        <v>0.11944444444444445</v>
      </c>
      <c r="I15" s="20">
        <f t="shared" si="1"/>
        <v>0.76255435245971526</v>
      </c>
      <c r="J15" s="22">
        <f t="shared" si="2"/>
        <v>1.0899774093145785E-2</v>
      </c>
    </row>
    <row r="16" spans="1:16" x14ac:dyDescent="0.25">
      <c r="A16" s="7" t="s">
        <v>85</v>
      </c>
      <c r="B16" s="11">
        <v>292</v>
      </c>
      <c r="C16" s="16">
        <v>0.15598290598290598</v>
      </c>
      <c r="D16" s="11">
        <v>33</v>
      </c>
      <c r="E16" s="16">
        <v>9.90990990990991E-2</v>
      </c>
      <c r="F16" s="11">
        <v>325</v>
      </c>
      <c r="G16" s="16">
        <v>0.14739229024943309</v>
      </c>
      <c r="H16" s="19">
        <f t="shared" si="0"/>
        <v>0.10153846153846154</v>
      </c>
      <c r="I16" s="20">
        <f t="shared" si="1"/>
        <v>0.63532025175860796</v>
      </c>
      <c r="J16" s="22">
        <f t="shared" si="2"/>
        <v>2.5803977976353507E-2</v>
      </c>
    </row>
    <row r="17" spans="1:10" x14ac:dyDescent="0.25">
      <c r="A17" s="7" t="s">
        <v>84</v>
      </c>
      <c r="B17" s="11">
        <v>483</v>
      </c>
      <c r="C17" s="16">
        <v>0.25801282051282054</v>
      </c>
      <c r="D17" s="11">
        <v>38</v>
      </c>
      <c r="E17" s="16">
        <v>0.11411411411411411</v>
      </c>
      <c r="F17" s="11">
        <v>521</v>
      </c>
      <c r="G17" s="16">
        <v>0.236281179138322</v>
      </c>
      <c r="H17" s="19">
        <f t="shared" si="0"/>
        <v>7.293666026871401E-2</v>
      </c>
      <c r="I17" s="20">
        <f t="shared" si="1"/>
        <v>0.44228079010687699</v>
      </c>
      <c r="J17" s="22">
        <f t="shared" si="2"/>
        <v>0.11739405070316844</v>
      </c>
    </row>
    <row r="18" spans="1:10" x14ac:dyDescent="0.25">
      <c r="A18" s="7" t="s">
        <v>49</v>
      </c>
      <c r="B18" s="11">
        <v>1872</v>
      </c>
      <c r="C18" s="12">
        <v>1</v>
      </c>
      <c r="D18" s="11">
        <v>333</v>
      </c>
      <c r="E18" s="17">
        <v>1</v>
      </c>
      <c r="F18" s="11">
        <v>2205</v>
      </c>
      <c r="G18" s="17">
        <v>1</v>
      </c>
      <c r="H18" s="21">
        <f t="shared" si="0"/>
        <v>0.15102040816326531</v>
      </c>
      <c r="I18" s="15"/>
      <c r="J18" s="23">
        <f>SUM(J12:J17)</f>
        <v>0.33589102354259104</v>
      </c>
    </row>
    <row r="21" spans="1:10" x14ac:dyDescent="0.25">
      <c r="A21" s="7"/>
      <c r="B21" s="10" t="s">
        <v>78</v>
      </c>
      <c r="C21" s="7"/>
      <c r="D21" s="7"/>
      <c r="E21" s="7"/>
      <c r="F21" s="7"/>
      <c r="G21" s="7"/>
    </row>
    <row r="22" spans="1:10" x14ac:dyDescent="0.25">
      <c r="A22" s="7"/>
      <c r="B22" s="7">
        <v>0</v>
      </c>
      <c r="C22" s="7"/>
      <c r="D22" s="7">
        <v>1</v>
      </c>
      <c r="E22" s="7"/>
      <c r="F22" s="7" t="s">
        <v>53</v>
      </c>
      <c r="G22" s="7" t="s">
        <v>54</v>
      </c>
    </row>
    <row r="23" spans="1:10" x14ac:dyDescent="0.25">
      <c r="A23" s="9" t="s">
        <v>80</v>
      </c>
      <c r="B23" s="7" t="s">
        <v>51</v>
      </c>
      <c r="C23" s="7" t="s">
        <v>50</v>
      </c>
      <c r="D23" s="7" t="s">
        <v>51</v>
      </c>
      <c r="E23" s="7" t="s">
        <v>50</v>
      </c>
      <c r="F23" s="7"/>
      <c r="G23" s="7"/>
      <c r="H23" s="14" t="s">
        <v>75</v>
      </c>
      <c r="I23" s="14" t="s">
        <v>76</v>
      </c>
      <c r="J23" s="14" t="s">
        <v>77</v>
      </c>
    </row>
    <row r="24" spans="1:10" x14ac:dyDescent="0.25">
      <c r="A24" s="7" t="s">
        <v>73</v>
      </c>
      <c r="B24" s="11">
        <v>33</v>
      </c>
      <c r="C24" s="16">
        <v>1.7628205128205128E-2</v>
      </c>
      <c r="D24" s="11">
        <v>10</v>
      </c>
      <c r="E24" s="16">
        <v>3.003003003003003E-2</v>
      </c>
      <c r="F24" s="11">
        <v>43</v>
      </c>
      <c r="G24" s="16">
        <v>1.9501133786848073E-2</v>
      </c>
      <c r="H24" s="19">
        <f>D24/F24</f>
        <v>0.23255813953488372</v>
      </c>
      <c r="I24" s="20">
        <f t="shared" ref="I24:I29" si="3">E24/C24</f>
        <v>1.7035217035217036</v>
      </c>
      <c r="J24" s="22">
        <f t="shared" ref="J24:J29" si="4">(E24-C24)*LN(I24)</f>
        <v>6.6064235834520394E-3</v>
      </c>
    </row>
    <row r="25" spans="1:10" x14ac:dyDescent="0.25">
      <c r="A25" s="7" t="s">
        <v>62</v>
      </c>
      <c r="B25" s="11">
        <v>270</v>
      </c>
      <c r="C25" s="16">
        <v>0.14423076923076922</v>
      </c>
      <c r="D25" s="11">
        <v>66</v>
      </c>
      <c r="E25" s="16">
        <v>0.1981981981981982</v>
      </c>
      <c r="F25" s="11">
        <v>336</v>
      </c>
      <c r="G25" s="16">
        <v>0.15238095238095239</v>
      </c>
      <c r="H25" s="19">
        <f t="shared" ref="H25:H30" si="5">D25/F25</f>
        <v>0.19642857142857142</v>
      </c>
      <c r="I25" s="20">
        <f t="shared" si="3"/>
        <v>1.3741741741741742</v>
      </c>
      <c r="J25" s="22">
        <f t="shared" si="4"/>
        <v>1.7153706505807779E-2</v>
      </c>
    </row>
    <row r="26" spans="1:10" x14ac:dyDescent="0.25">
      <c r="A26" s="7" t="s">
        <v>64</v>
      </c>
      <c r="B26" s="11">
        <v>597</v>
      </c>
      <c r="C26" s="16">
        <v>0.31891025641025639</v>
      </c>
      <c r="D26" s="11">
        <v>94</v>
      </c>
      <c r="E26" s="16">
        <v>0.2822822822822823</v>
      </c>
      <c r="F26" s="11">
        <v>691</v>
      </c>
      <c r="G26" s="16">
        <v>0.31337868480725622</v>
      </c>
      <c r="H26" s="19">
        <f t="shared" si="5"/>
        <v>0.13603473227206947</v>
      </c>
      <c r="I26" s="20">
        <f t="shared" si="3"/>
        <v>0.88514645298564909</v>
      </c>
      <c r="J26" s="22">
        <f t="shared" si="4"/>
        <v>4.4686921089481489E-3</v>
      </c>
    </row>
    <row r="27" spans="1:10" x14ac:dyDescent="0.25">
      <c r="A27" s="7" t="s">
        <v>69</v>
      </c>
      <c r="B27" s="11">
        <v>453</v>
      </c>
      <c r="C27" s="16">
        <v>0.24198717948717949</v>
      </c>
      <c r="D27" s="11">
        <v>75</v>
      </c>
      <c r="E27" s="16">
        <v>0.22522522522522523</v>
      </c>
      <c r="F27" s="11">
        <v>528</v>
      </c>
      <c r="G27" s="16">
        <v>0.23945578231292516</v>
      </c>
      <c r="H27" s="19">
        <f t="shared" si="5"/>
        <v>0.14204545454545456</v>
      </c>
      <c r="I27" s="20">
        <f t="shared" si="3"/>
        <v>0.93073205655987112</v>
      </c>
      <c r="J27" s="22">
        <f t="shared" si="4"/>
        <v>1.2032375247871979E-3</v>
      </c>
    </row>
    <row r="28" spans="1:10" x14ac:dyDescent="0.25">
      <c r="A28" s="7" t="s">
        <v>55</v>
      </c>
      <c r="B28" s="11">
        <v>413</v>
      </c>
      <c r="C28" s="16">
        <v>0.22061965811965811</v>
      </c>
      <c r="D28" s="11">
        <v>60</v>
      </c>
      <c r="E28" s="16">
        <v>0.18018018018018017</v>
      </c>
      <c r="F28" s="11">
        <v>473</v>
      </c>
      <c r="G28" s="16">
        <v>0.2145124716553288</v>
      </c>
      <c r="H28" s="19">
        <f t="shared" si="5"/>
        <v>0.12684989429175475</v>
      </c>
      <c r="I28" s="20">
        <f t="shared" si="3"/>
        <v>0.81670047771742682</v>
      </c>
      <c r="J28" s="22">
        <f t="shared" si="4"/>
        <v>8.1883012989840305E-3</v>
      </c>
    </row>
    <row r="29" spans="1:10" x14ac:dyDescent="0.25">
      <c r="A29" s="7" t="s">
        <v>71</v>
      </c>
      <c r="B29" s="11">
        <v>106</v>
      </c>
      <c r="C29" s="16">
        <v>5.6623931623931624E-2</v>
      </c>
      <c r="D29" s="11">
        <v>28</v>
      </c>
      <c r="E29" s="16">
        <v>8.408408408408409E-2</v>
      </c>
      <c r="F29" s="11">
        <v>134</v>
      </c>
      <c r="G29" s="16">
        <v>6.0770975056689346E-2</v>
      </c>
      <c r="H29" s="19">
        <f t="shared" si="5"/>
        <v>0.20895522388059701</v>
      </c>
      <c r="I29" s="20">
        <f t="shared" si="3"/>
        <v>1.4849566547679756</v>
      </c>
      <c r="J29" s="22">
        <f t="shared" si="4"/>
        <v>1.0857348393027809E-2</v>
      </c>
    </row>
    <row r="30" spans="1:10" x14ac:dyDescent="0.25">
      <c r="A30" s="7" t="s">
        <v>49</v>
      </c>
      <c r="B30" s="11">
        <v>1872</v>
      </c>
      <c r="C30" s="12">
        <v>1</v>
      </c>
      <c r="D30" s="11">
        <v>333</v>
      </c>
      <c r="E30" s="17">
        <v>1</v>
      </c>
      <c r="F30" s="11">
        <v>2205</v>
      </c>
      <c r="G30" s="17">
        <v>1</v>
      </c>
      <c r="H30" s="21">
        <f t="shared" si="5"/>
        <v>0.15102040816326531</v>
      </c>
      <c r="I30" s="15"/>
      <c r="J30" s="23">
        <f>SUM(J24:J29)</f>
        <v>4.8477709415007009E-2</v>
      </c>
    </row>
    <row r="33" spans="1:10" x14ac:dyDescent="0.25">
      <c r="A33" s="7"/>
      <c r="B33" s="10" t="s">
        <v>78</v>
      </c>
      <c r="C33" s="7"/>
      <c r="D33" s="7"/>
      <c r="E33" s="7"/>
      <c r="F33" s="7"/>
      <c r="G33" s="7"/>
    </row>
    <row r="34" spans="1:10" x14ac:dyDescent="0.25">
      <c r="A34" s="7"/>
      <c r="B34" s="7">
        <v>0</v>
      </c>
      <c r="C34" s="7"/>
      <c r="D34" s="7">
        <v>1</v>
      </c>
      <c r="E34" s="7"/>
      <c r="F34" s="7" t="s">
        <v>53</v>
      </c>
      <c r="G34" s="7" t="s">
        <v>54</v>
      </c>
    </row>
    <row r="35" spans="1:10" x14ac:dyDescent="0.25">
      <c r="A35" s="9" t="s">
        <v>44</v>
      </c>
      <c r="B35" s="7" t="s">
        <v>51</v>
      </c>
      <c r="C35" s="7" t="s">
        <v>50</v>
      </c>
      <c r="D35" s="7" t="s">
        <v>51</v>
      </c>
      <c r="E35" s="7" t="s">
        <v>50</v>
      </c>
      <c r="F35" s="7"/>
      <c r="G35" s="7"/>
      <c r="H35" s="14" t="s">
        <v>75</v>
      </c>
      <c r="I35" s="14" t="s">
        <v>76</v>
      </c>
      <c r="J35" s="14" t="s">
        <v>77</v>
      </c>
    </row>
    <row r="36" spans="1:10" x14ac:dyDescent="0.25">
      <c r="A36" s="7" t="s">
        <v>58</v>
      </c>
      <c r="B36" s="11">
        <v>756</v>
      </c>
      <c r="C36" s="12">
        <v>0.40384615384615385</v>
      </c>
      <c r="D36" s="11">
        <v>98</v>
      </c>
      <c r="E36" s="12">
        <v>0.29429429429429427</v>
      </c>
      <c r="F36" s="11">
        <v>854</v>
      </c>
      <c r="G36" s="12">
        <v>0.38730158730158731</v>
      </c>
      <c r="H36" s="19">
        <f t="shared" ref="H36:H41" si="6">D36/F36</f>
        <v>0.11475409836065574</v>
      </c>
      <c r="I36" s="20">
        <f>E36/C36</f>
        <v>0.72872872872872863</v>
      </c>
      <c r="J36" s="22">
        <f>(E36-C36)*LN(I36)</f>
        <v>3.4668094633125042E-2</v>
      </c>
    </row>
    <row r="37" spans="1:10" x14ac:dyDescent="0.25">
      <c r="A37" s="7" t="s">
        <v>70</v>
      </c>
      <c r="B37" s="11">
        <v>182</v>
      </c>
      <c r="C37" s="12">
        <v>9.7222222222222224E-2</v>
      </c>
      <c r="D37" s="11">
        <v>48</v>
      </c>
      <c r="E37" s="12">
        <v>0.14414414414414414</v>
      </c>
      <c r="F37" s="11">
        <v>230</v>
      </c>
      <c r="G37" s="12">
        <v>0.10430839002267574</v>
      </c>
      <c r="H37" s="19">
        <f t="shared" si="6"/>
        <v>0.20869565217391303</v>
      </c>
      <c r="I37" s="20">
        <f>E37/C37</f>
        <v>1.4826254826254825</v>
      </c>
      <c r="J37" s="22">
        <f>(E37-C37)*LN(I37)</f>
        <v>1.8478532793177037E-2</v>
      </c>
    </row>
    <row r="38" spans="1:10" x14ac:dyDescent="0.25">
      <c r="A38" s="7" t="s">
        <v>67</v>
      </c>
      <c r="B38" s="11">
        <v>508</v>
      </c>
      <c r="C38" s="12">
        <v>0.27136752136752135</v>
      </c>
      <c r="D38" s="11">
        <v>60</v>
      </c>
      <c r="E38" s="12">
        <v>0.18018018018018017</v>
      </c>
      <c r="F38" s="11">
        <v>568</v>
      </c>
      <c r="G38" s="12">
        <v>0.25759637188208617</v>
      </c>
      <c r="H38" s="19">
        <f t="shared" si="6"/>
        <v>0.10563380281690141</v>
      </c>
      <c r="I38" s="20">
        <f>E38/C38</f>
        <v>0.66397105767184506</v>
      </c>
      <c r="J38" s="22">
        <f>(E38-C38)*LN(I38)</f>
        <v>3.7342740713477429E-2</v>
      </c>
    </row>
    <row r="39" spans="1:10" x14ac:dyDescent="0.25">
      <c r="A39" s="7" t="s">
        <v>56</v>
      </c>
      <c r="B39" s="11">
        <v>368</v>
      </c>
      <c r="C39" s="12">
        <v>0.19658119658119658</v>
      </c>
      <c r="D39" s="11">
        <v>109</v>
      </c>
      <c r="E39" s="12">
        <v>0.32732732732732733</v>
      </c>
      <c r="F39" s="11">
        <v>477</v>
      </c>
      <c r="G39" s="12">
        <v>0.21632653061224491</v>
      </c>
      <c r="H39" s="19">
        <f t="shared" si="6"/>
        <v>0.22851153039832284</v>
      </c>
      <c r="I39" s="20">
        <f>E39/C39</f>
        <v>1.6650998824911869</v>
      </c>
      <c r="J39" s="22">
        <f>(E39-C39)*LN(I39)</f>
        <v>6.6665505403648753E-2</v>
      </c>
    </row>
    <row r="40" spans="1:10" x14ac:dyDescent="0.25">
      <c r="A40" s="7" t="s">
        <v>74</v>
      </c>
      <c r="B40" s="11">
        <v>58</v>
      </c>
      <c r="C40" s="12">
        <v>3.0982905982905984E-2</v>
      </c>
      <c r="D40" s="11">
        <v>18</v>
      </c>
      <c r="E40" s="12">
        <v>5.4054054054054057E-2</v>
      </c>
      <c r="F40" s="11">
        <v>76</v>
      </c>
      <c r="G40" s="12">
        <v>3.4467120181405894E-2</v>
      </c>
      <c r="H40" s="19">
        <f t="shared" si="6"/>
        <v>0.23684210526315788</v>
      </c>
      <c r="I40" s="20">
        <f>E40/C40</f>
        <v>1.7446411929170551</v>
      </c>
      <c r="J40" s="22">
        <f>(E40-C40)*LN(I40)</f>
        <v>1.2840222413116897E-2</v>
      </c>
    </row>
    <row r="41" spans="1:10" x14ac:dyDescent="0.25">
      <c r="A41" s="7" t="s">
        <v>49</v>
      </c>
      <c r="B41" s="11">
        <v>1872</v>
      </c>
      <c r="C41" s="12">
        <v>1</v>
      </c>
      <c r="D41" s="11">
        <v>333</v>
      </c>
      <c r="E41" s="17">
        <v>1</v>
      </c>
      <c r="F41" s="11">
        <v>2205</v>
      </c>
      <c r="G41" s="17">
        <v>1</v>
      </c>
      <c r="H41" s="21">
        <f t="shared" si="6"/>
        <v>0.15102040816326531</v>
      </c>
      <c r="I41" s="15"/>
      <c r="J41" s="23">
        <f>SUM(J36:J40)</f>
        <v>0.16999509595654516</v>
      </c>
    </row>
    <row r="44" spans="1:10" x14ac:dyDescent="0.25">
      <c r="A44" s="7"/>
      <c r="B44" s="10" t="s">
        <v>78</v>
      </c>
      <c r="C44" s="7"/>
      <c r="D44" s="7"/>
      <c r="E44" s="7"/>
      <c r="F44" s="7"/>
      <c r="G44" s="7"/>
    </row>
    <row r="45" spans="1:10" x14ac:dyDescent="0.25">
      <c r="A45" s="7"/>
      <c r="B45" s="7">
        <v>0</v>
      </c>
      <c r="C45" s="7"/>
      <c r="D45" s="7">
        <v>1</v>
      </c>
      <c r="E45" s="7"/>
      <c r="F45" s="7" t="s">
        <v>53</v>
      </c>
      <c r="G45" s="7" t="s">
        <v>54</v>
      </c>
    </row>
    <row r="46" spans="1:10" x14ac:dyDescent="0.25">
      <c r="A46" s="9" t="s">
        <v>42</v>
      </c>
      <c r="B46" s="7" t="s">
        <v>51</v>
      </c>
      <c r="C46" s="7" t="s">
        <v>50</v>
      </c>
      <c r="D46" s="7" t="s">
        <v>51</v>
      </c>
      <c r="E46" s="7" t="s">
        <v>50</v>
      </c>
      <c r="F46" s="7"/>
      <c r="G46" s="7"/>
      <c r="H46" s="14" t="s">
        <v>75</v>
      </c>
      <c r="I46" s="14" t="s">
        <v>76</v>
      </c>
      <c r="J46" s="14" t="s">
        <v>77</v>
      </c>
    </row>
    <row r="47" spans="1:10" x14ac:dyDescent="0.25">
      <c r="A47" s="7" t="s">
        <v>2050</v>
      </c>
      <c r="B47" s="11">
        <v>4</v>
      </c>
      <c r="C47" s="12">
        <v>2.136752136752137E-3</v>
      </c>
      <c r="D47" s="11"/>
      <c r="E47" s="12">
        <v>0</v>
      </c>
      <c r="F47" s="11">
        <v>4</v>
      </c>
      <c r="G47" s="12">
        <v>1.8140589569160999E-3</v>
      </c>
      <c r="H47" s="19">
        <f>D47/F47</f>
        <v>0</v>
      </c>
      <c r="I47" s="20">
        <f>E47/C47</f>
        <v>0</v>
      </c>
      <c r="J47" s="22">
        <v>0</v>
      </c>
    </row>
    <row r="48" spans="1:10" x14ac:dyDescent="0.25">
      <c r="A48" s="7" t="s">
        <v>2129</v>
      </c>
      <c r="B48" s="11">
        <v>309</v>
      </c>
      <c r="C48" s="12">
        <v>0.16506410256410256</v>
      </c>
      <c r="D48" s="11">
        <v>20</v>
      </c>
      <c r="E48" s="12">
        <v>6.006006006006006E-2</v>
      </c>
      <c r="F48" s="11">
        <v>329</v>
      </c>
      <c r="G48" s="12">
        <v>0.1492063492063492</v>
      </c>
      <c r="H48" s="19">
        <f t="shared" ref="H48:H53" si="7">D48/F48</f>
        <v>6.0790273556231005E-2</v>
      </c>
      <c r="I48" s="20">
        <f t="shared" ref="I48:I52" si="8">E48/C48</f>
        <v>0.36385900463570364</v>
      </c>
      <c r="J48" s="22">
        <f t="shared" ref="J48:J52" si="9">(E48-C48)*LN(I48)</f>
        <v>0.10615791473655702</v>
      </c>
    </row>
    <row r="49" spans="1:10" x14ac:dyDescent="0.25">
      <c r="A49" s="7" t="s">
        <v>2053</v>
      </c>
      <c r="B49" s="11">
        <v>574</v>
      </c>
      <c r="C49" s="12">
        <v>0.30662393162393164</v>
      </c>
      <c r="D49" s="11">
        <v>66</v>
      </c>
      <c r="E49" s="12">
        <v>0.1981981981981982</v>
      </c>
      <c r="F49" s="11">
        <v>640</v>
      </c>
      <c r="G49" s="12">
        <v>0.29024943310657597</v>
      </c>
      <c r="H49" s="19">
        <f t="shared" si="7"/>
        <v>0.10312499999999999</v>
      </c>
      <c r="I49" s="20">
        <f t="shared" si="8"/>
        <v>0.64638854882757313</v>
      </c>
      <c r="J49" s="22">
        <f t="shared" si="9"/>
        <v>4.7312055312178289E-2</v>
      </c>
    </row>
    <row r="50" spans="1:10" x14ac:dyDescent="0.25">
      <c r="A50" s="7" t="s">
        <v>2051</v>
      </c>
      <c r="B50" s="11">
        <v>325</v>
      </c>
      <c r="C50" s="12">
        <v>0.1736111111111111</v>
      </c>
      <c r="D50" s="11">
        <v>69</v>
      </c>
      <c r="E50" s="12">
        <v>0.2072072072072072</v>
      </c>
      <c r="F50" s="11">
        <v>394</v>
      </c>
      <c r="G50" s="12">
        <v>0.17868480725623584</v>
      </c>
      <c r="H50" s="19">
        <f t="shared" si="7"/>
        <v>0.17512690355329949</v>
      </c>
      <c r="I50" s="20">
        <f t="shared" si="8"/>
        <v>1.1935135135135135</v>
      </c>
      <c r="J50" s="22">
        <f t="shared" si="9"/>
        <v>5.9431994348922981E-3</v>
      </c>
    </row>
    <row r="51" spans="1:10" x14ac:dyDescent="0.25">
      <c r="A51" s="7" t="s">
        <v>2052</v>
      </c>
      <c r="B51" s="11">
        <v>364</v>
      </c>
      <c r="C51" s="12">
        <v>0.19444444444444445</v>
      </c>
      <c r="D51" s="11">
        <v>94</v>
      </c>
      <c r="E51" s="12">
        <v>0.2822822822822823</v>
      </c>
      <c r="F51" s="11">
        <v>458</v>
      </c>
      <c r="G51" s="12">
        <v>0.20770975056689342</v>
      </c>
      <c r="H51" s="19">
        <f t="shared" si="7"/>
        <v>0.20524017467248909</v>
      </c>
      <c r="I51" s="20">
        <f t="shared" si="8"/>
        <v>1.4517374517374517</v>
      </c>
      <c r="J51" s="22">
        <f t="shared" si="9"/>
        <v>3.2742527445774584E-2</v>
      </c>
    </row>
    <row r="52" spans="1:10" x14ac:dyDescent="0.25">
      <c r="A52" s="7" t="s">
        <v>2128</v>
      </c>
      <c r="B52" s="11">
        <v>296</v>
      </c>
      <c r="C52" s="12">
        <v>0.15811965811965811</v>
      </c>
      <c r="D52" s="11">
        <v>84</v>
      </c>
      <c r="E52" s="12">
        <v>0.25225225225225223</v>
      </c>
      <c r="F52" s="11">
        <v>380</v>
      </c>
      <c r="G52" s="12">
        <v>0.17233560090702948</v>
      </c>
      <c r="H52" s="19">
        <f t="shared" si="7"/>
        <v>0.22105263157894736</v>
      </c>
      <c r="I52" s="20">
        <f t="shared" si="8"/>
        <v>1.5953250547845141</v>
      </c>
      <c r="J52" s="22">
        <f t="shared" si="9"/>
        <v>4.3967217825678272E-2</v>
      </c>
    </row>
    <row r="53" spans="1:10" x14ac:dyDescent="0.25">
      <c r="A53" s="7" t="s">
        <v>49</v>
      </c>
      <c r="B53" s="11">
        <v>1872</v>
      </c>
      <c r="C53" s="12">
        <v>1</v>
      </c>
      <c r="D53" s="11">
        <v>333</v>
      </c>
      <c r="E53" s="17">
        <v>1</v>
      </c>
      <c r="F53" s="11">
        <v>2205</v>
      </c>
      <c r="G53" s="17">
        <v>1</v>
      </c>
      <c r="H53" s="21">
        <f t="shared" si="7"/>
        <v>0.15102040816326531</v>
      </c>
      <c r="I53" s="15"/>
      <c r="J53" s="23">
        <f>SUM(J47:J52)</f>
        <v>0.23612291475508046</v>
      </c>
    </row>
    <row r="56" spans="1:10" x14ac:dyDescent="0.25">
      <c r="A56" s="7"/>
      <c r="B56" s="10" t="s">
        <v>78</v>
      </c>
      <c r="C56" s="7"/>
      <c r="D56" s="7"/>
      <c r="E56" s="7"/>
      <c r="F56" s="7"/>
      <c r="G56" s="7"/>
    </row>
    <row r="57" spans="1:10" x14ac:dyDescent="0.25">
      <c r="A57" s="7"/>
      <c r="B57" s="7">
        <v>0</v>
      </c>
      <c r="C57" s="7"/>
      <c r="D57" s="7">
        <v>1</v>
      </c>
      <c r="E57" s="7"/>
      <c r="F57" s="7" t="s">
        <v>53</v>
      </c>
      <c r="G57" s="7" t="s">
        <v>54</v>
      </c>
    </row>
    <row r="58" spans="1:10" x14ac:dyDescent="0.25">
      <c r="A58" s="9" t="s">
        <v>43</v>
      </c>
      <c r="B58" s="7" t="s">
        <v>51</v>
      </c>
      <c r="C58" s="7" t="s">
        <v>50</v>
      </c>
      <c r="D58" s="7" t="s">
        <v>51</v>
      </c>
      <c r="E58" s="7" t="s">
        <v>50</v>
      </c>
      <c r="F58" s="7"/>
      <c r="G58" s="7"/>
      <c r="H58" s="14" t="s">
        <v>75</v>
      </c>
      <c r="I58" s="14" t="s">
        <v>76</v>
      </c>
      <c r="J58" s="14" t="s">
        <v>77</v>
      </c>
    </row>
    <row r="59" spans="1:10" x14ac:dyDescent="0.25">
      <c r="A59" s="7" t="s">
        <v>59</v>
      </c>
      <c r="B59" s="11">
        <v>1308</v>
      </c>
      <c r="C59" s="12">
        <v>0.69871794871794868</v>
      </c>
      <c r="D59" s="11">
        <v>150</v>
      </c>
      <c r="E59" s="12">
        <v>0.45045045045045046</v>
      </c>
      <c r="F59" s="11">
        <v>1458</v>
      </c>
      <c r="G59" s="12">
        <v>0.66122448979591841</v>
      </c>
      <c r="H59" s="19">
        <f>D59/F59</f>
        <v>0.102880658436214</v>
      </c>
      <c r="I59" s="20">
        <f>E59/C59</f>
        <v>0.64468137862633279</v>
      </c>
      <c r="J59" s="22">
        <f>(E59-C59)*LN(I59)</f>
        <v>0.10898920106511048</v>
      </c>
    </row>
    <row r="60" spans="1:10" x14ac:dyDescent="0.25">
      <c r="A60" s="7" t="s">
        <v>65</v>
      </c>
      <c r="B60" s="11">
        <v>466</v>
      </c>
      <c r="C60" s="12">
        <v>0.24893162393162394</v>
      </c>
      <c r="D60" s="11">
        <v>126</v>
      </c>
      <c r="E60" s="12">
        <v>0.3783783783783784</v>
      </c>
      <c r="F60" s="11">
        <v>592</v>
      </c>
      <c r="G60" s="12">
        <v>0.26848072562358277</v>
      </c>
      <c r="H60" s="19">
        <f>D60/F60</f>
        <v>0.21283783783783783</v>
      </c>
      <c r="I60" s="20">
        <f>E60/C60</f>
        <v>1.5200092796659321</v>
      </c>
      <c r="J60" s="22">
        <f>(E60-C60)*LN(I60)</f>
        <v>5.4201484176344315E-2</v>
      </c>
    </row>
    <row r="61" spans="1:10" x14ac:dyDescent="0.25">
      <c r="A61" s="7" t="s">
        <v>57</v>
      </c>
      <c r="B61" s="11">
        <v>98</v>
      </c>
      <c r="C61" s="12">
        <v>5.2350427350427352E-2</v>
      </c>
      <c r="D61" s="11">
        <v>57</v>
      </c>
      <c r="E61" s="12">
        <v>0.17117117117117117</v>
      </c>
      <c r="F61" s="11">
        <v>155</v>
      </c>
      <c r="G61" s="12">
        <v>7.029478458049887E-2</v>
      </c>
      <c r="H61" s="19">
        <f>D61/F61</f>
        <v>0.36774193548387096</v>
      </c>
      <c r="I61" s="20">
        <f>E61/C61</f>
        <v>3.2697186982901267</v>
      </c>
      <c r="J61" s="22">
        <f>(E61-C61)*LN(I61)</f>
        <v>0.14076740528556567</v>
      </c>
    </row>
    <row r="62" spans="1:10" x14ac:dyDescent="0.25">
      <c r="A62" s="7" t="s">
        <v>49</v>
      </c>
      <c r="B62" s="11">
        <v>1872</v>
      </c>
      <c r="C62" s="12">
        <v>1</v>
      </c>
      <c r="D62" s="11">
        <v>333</v>
      </c>
      <c r="E62" s="17">
        <v>1</v>
      </c>
      <c r="F62" s="11">
        <v>2205</v>
      </c>
      <c r="G62" s="17">
        <v>1</v>
      </c>
      <c r="H62" s="21">
        <f>D62/F62</f>
        <v>0.15102040816326531</v>
      </c>
      <c r="I62" s="15"/>
      <c r="J62" s="23">
        <f>SUM(J59:J61)</f>
        <v>0.3039580905270205</v>
      </c>
    </row>
    <row r="66" spans="1:10" x14ac:dyDescent="0.25">
      <c r="A66" s="7"/>
      <c r="B66" s="10" t="s">
        <v>78</v>
      </c>
      <c r="C66" s="7"/>
      <c r="D66" s="7"/>
      <c r="E66" s="7"/>
      <c r="F66" s="7"/>
      <c r="G66" s="7"/>
    </row>
    <row r="67" spans="1:10" x14ac:dyDescent="0.25">
      <c r="A67" s="7"/>
      <c r="B67" s="7">
        <v>0</v>
      </c>
      <c r="C67" s="7"/>
      <c r="D67" s="7">
        <v>1</v>
      </c>
      <c r="E67" s="7"/>
      <c r="F67" s="7" t="s">
        <v>53</v>
      </c>
      <c r="G67" s="7" t="s">
        <v>54</v>
      </c>
    </row>
    <row r="68" spans="1:10" x14ac:dyDescent="0.25">
      <c r="A68" s="9" t="s">
        <v>2054</v>
      </c>
      <c r="B68" s="7" t="s">
        <v>51</v>
      </c>
      <c r="C68" s="7" t="s">
        <v>50</v>
      </c>
      <c r="D68" s="7" t="s">
        <v>51</v>
      </c>
      <c r="E68" s="7" t="s">
        <v>50</v>
      </c>
      <c r="F68" s="7"/>
      <c r="G68" s="7"/>
      <c r="H68" s="14" t="s">
        <v>75</v>
      </c>
      <c r="I68" s="14" t="s">
        <v>76</v>
      </c>
      <c r="J68" s="14" t="s">
        <v>77</v>
      </c>
    </row>
    <row r="69" spans="1:10" x14ac:dyDescent="0.25">
      <c r="A69" s="7" t="s">
        <v>60</v>
      </c>
      <c r="B69" s="11">
        <v>948</v>
      </c>
      <c r="C69" s="12">
        <v>0.50641025641025639</v>
      </c>
      <c r="D69" s="11">
        <v>99</v>
      </c>
      <c r="E69" s="12">
        <v>0.29729729729729731</v>
      </c>
      <c r="F69" s="11">
        <v>1047</v>
      </c>
      <c r="G69" s="12">
        <v>0.47482993197278911</v>
      </c>
      <c r="H69" s="19">
        <f>D69/F69</f>
        <v>9.4555873925501438E-2</v>
      </c>
      <c r="I69" s="20">
        <f>E69/C69</f>
        <v>0.58706808073896688</v>
      </c>
      <c r="J69" s="22">
        <f>(E69-C69)*LN(I69)</f>
        <v>0.11137659103801958</v>
      </c>
    </row>
    <row r="70" spans="1:10" x14ac:dyDescent="0.25">
      <c r="A70" s="7" t="s">
        <v>66</v>
      </c>
      <c r="B70" s="11">
        <v>544</v>
      </c>
      <c r="C70" s="12">
        <v>0.29059829059829062</v>
      </c>
      <c r="D70" s="11">
        <v>77</v>
      </c>
      <c r="E70" s="12">
        <v>0.23123123123123124</v>
      </c>
      <c r="F70" s="11">
        <v>621</v>
      </c>
      <c r="G70" s="12">
        <v>0.28163265306122448</v>
      </c>
      <c r="H70" s="19">
        <f>D70/F70</f>
        <v>0.12399355877616747</v>
      </c>
      <c r="I70" s="20">
        <f>E70/C70</f>
        <v>0.79570747217806037</v>
      </c>
      <c r="J70" s="22">
        <f>(E70-C70)*LN(I70)</f>
        <v>1.35667775680082E-2</v>
      </c>
    </row>
    <row r="71" spans="1:10" x14ac:dyDescent="0.25">
      <c r="A71" s="7" t="s">
        <v>2056</v>
      </c>
      <c r="B71" s="11">
        <v>380</v>
      </c>
      <c r="C71" s="12">
        <v>0.20299145299145299</v>
      </c>
      <c r="D71" s="11">
        <v>157</v>
      </c>
      <c r="E71" s="12">
        <v>0.47147147147147145</v>
      </c>
      <c r="F71" s="11">
        <v>537</v>
      </c>
      <c r="G71" s="12">
        <v>0.24353741496598638</v>
      </c>
      <c r="H71" s="19">
        <f>D71/F71</f>
        <v>0.29236499068901306</v>
      </c>
      <c r="I71" s="20">
        <f>E71/C71</f>
        <v>2.3226173541963013</v>
      </c>
      <c r="J71" s="22">
        <f>(E71-C71)*LN(I71)</f>
        <v>0.22624669391403471</v>
      </c>
    </row>
    <row r="72" spans="1:10" x14ac:dyDescent="0.25">
      <c r="A72" s="7" t="s">
        <v>49</v>
      </c>
      <c r="B72" s="11">
        <v>1872</v>
      </c>
      <c r="C72" s="12">
        <v>1</v>
      </c>
      <c r="D72" s="11">
        <v>333</v>
      </c>
      <c r="E72" s="17">
        <v>1</v>
      </c>
      <c r="F72" s="11">
        <v>2205</v>
      </c>
      <c r="G72" s="17">
        <v>1</v>
      </c>
      <c r="H72" s="21">
        <f>D72/F72</f>
        <v>0.15102040816326531</v>
      </c>
      <c r="I72" s="15">
        <f>E72/C72</f>
        <v>1</v>
      </c>
      <c r="J72" s="23">
        <f>SUM(J69:J71)</f>
        <v>0.35119006252006246</v>
      </c>
    </row>
    <row r="73" spans="1:10" x14ac:dyDescent="0.25">
      <c r="J73" s="5"/>
    </row>
    <row r="74" spans="1:10" x14ac:dyDescent="0.25">
      <c r="J74" s="5"/>
    </row>
    <row r="77" spans="1:10" x14ac:dyDescent="0.25">
      <c r="A77" s="7"/>
      <c r="B77" s="10" t="s">
        <v>78</v>
      </c>
      <c r="C77" s="7"/>
      <c r="D77" s="7"/>
      <c r="E77" s="7"/>
      <c r="F77" s="7"/>
      <c r="G77" s="7"/>
    </row>
    <row r="78" spans="1:10" x14ac:dyDescent="0.25">
      <c r="A78" s="7"/>
      <c r="B78" s="7">
        <v>0</v>
      </c>
      <c r="C78" s="7"/>
      <c r="D78" s="7">
        <v>1</v>
      </c>
      <c r="E78" s="7"/>
      <c r="F78" s="7" t="s">
        <v>53</v>
      </c>
      <c r="G78" s="7" t="s">
        <v>54</v>
      </c>
    </row>
    <row r="79" spans="1:10" x14ac:dyDescent="0.25">
      <c r="A79" s="9" t="s">
        <v>2055</v>
      </c>
      <c r="B79" s="7" t="s">
        <v>51</v>
      </c>
      <c r="C79" s="7" t="s">
        <v>50</v>
      </c>
      <c r="D79" s="7" t="s">
        <v>51</v>
      </c>
      <c r="E79" s="7" t="s">
        <v>50</v>
      </c>
      <c r="F79" s="7"/>
      <c r="G79" s="7"/>
      <c r="H79" s="14" t="s">
        <v>75</v>
      </c>
      <c r="I79" s="14" t="s">
        <v>76</v>
      </c>
      <c r="J79" s="14" t="s">
        <v>77</v>
      </c>
    </row>
    <row r="80" spans="1:10" x14ac:dyDescent="0.25">
      <c r="A80" s="7" t="s">
        <v>68</v>
      </c>
      <c r="B80" s="11">
        <v>693</v>
      </c>
      <c r="C80" s="12">
        <v>0.37019230769230771</v>
      </c>
      <c r="D80" s="11">
        <v>61</v>
      </c>
      <c r="E80" s="12">
        <v>0.18318318318318319</v>
      </c>
      <c r="F80" s="11">
        <v>754</v>
      </c>
      <c r="G80" s="12">
        <v>0.34195011337868481</v>
      </c>
      <c r="H80" s="19">
        <f>D80/F80</f>
        <v>8.0901856763925736E-2</v>
      </c>
      <c r="I80" s="20">
        <f t="shared" ref="I80:I85" si="10">E80/C80</f>
        <v>0.49483249483249481</v>
      </c>
      <c r="J80" s="22">
        <f>(E80-C80)*LN(I80)</f>
        <v>0.1315676454287853</v>
      </c>
    </row>
    <row r="81" spans="1:10" x14ac:dyDescent="0.25">
      <c r="A81" s="7" t="s">
        <v>61</v>
      </c>
      <c r="B81" s="11">
        <v>455</v>
      </c>
      <c r="C81" s="12">
        <v>0.24305555555555555</v>
      </c>
      <c r="D81" s="11">
        <v>67</v>
      </c>
      <c r="E81" s="12">
        <v>0.20120120120120119</v>
      </c>
      <c r="F81" s="11">
        <v>522</v>
      </c>
      <c r="G81" s="12">
        <v>0.23673469387755103</v>
      </c>
      <c r="H81" s="19">
        <f t="shared" ref="H81:H86" si="11">D81/F81</f>
        <v>0.12835249042145594</v>
      </c>
      <c r="I81" s="20">
        <f t="shared" si="10"/>
        <v>0.82779922779922777</v>
      </c>
      <c r="J81" s="22">
        <f>(E81-C81)*LN(I81)</f>
        <v>7.909829776303428E-3</v>
      </c>
    </row>
    <row r="82" spans="1:10" x14ac:dyDescent="0.25">
      <c r="A82" s="7" t="s">
        <v>72</v>
      </c>
      <c r="B82" s="11">
        <v>363</v>
      </c>
      <c r="C82" s="12">
        <v>0.19391025641025642</v>
      </c>
      <c r="D82" s="11">
        <v>42</v>
      </c>
      <c r="E82" s="12">
        <v>0.12612612612612611</v>
      </c>
      <c r="F82" s="11">
        <v>405</v>
      </c>
      <c r="G82" s="12">
        <v>0.18367346938775511</v>
      </c>
      <c r="H82" s="19">
        <f t="shared" si="11"/>
        <v>0.1037037037037037</v>
      </c>
      <c r="I82" s="20">
        <f t="shared" si="10"/>
        <v>0.65043555952646859</v>
      </c>
      <c r="J82" s="22">
        <f>(E82-C82)*LN(I82)</f>
        <v>2.9154838945195296E-2</v>
      </c>
    </row>
    <row r="83" spans="1:10" x14ac:dyDescent="0.25">
      <c r="A83" s="7" t="s">
        <v>63</v>
      </c>
      <c r="B83" s="11">
        <v>253</v>
      </c>
      <c r="C83" s="12">
        <v>0.13514957264957264</v>
      </c>
      <c r="D83" s="11">
        <v>74</v>
      </c>
      <c r="E83" s="12">
        <v>0.22222222222222221</v>
      </c>
      <c r="F83" s="11">
        <v>327</v>
      </c>
      <c r="G83" s="12">
        <v>0.14829931972789115</v>
      </c>
      <c r="H83" s="19">
        <f t="shared" si="11"/>
        <v>0.22629969418960244</v>
      </c>
      <c r="I83" s="20">
        <f t="shared" si="10"/>
        <v>1.6442687747035574</v>
      </c>
      <c r="J83" s="22">
        <f>(E83-C83)*LN(I83)</f>
        <v>4.3300860448718011E-2</v>
      </c>
    </row>
    <row r="84" spans="1:10" x14ac:dyDescent="0.25">
      <c r="A84" s="7" t="s">
        <v>2059</v>
      </c>
      <c r="B84" s="11">
        <v>108</v>
      </c>
      <c r="C84" s="12">
        <v>5.7692307692307696E-2</v>
      </c>
      <c r="D84" s="11">
        <v>89</v>
      </c>
      <c r="E84" s="12">
        <v>0.26726726726726729</v>
      </c>
      <c r="F84" s="11">
        <v>197</v>
      </c>
      <c r="G84" s="12">
        <v>8.934240362811792E-2</v>
      </c>
      <c r="H84" s="19">
        <f t="shared" si="11"/>
        <v>0.45177664974619292</v>
      </c>
      <c r="I84" s="20">
        <f t="shared" si="10"/>
        <v>4.6326326326326326</v>
      </c>
      <c r="J84" s="22">
        <f>(E84-C84)*LN(I84)</f>
        <v>0.32130467479639263</v>
      </c>
    </row>
    <row r="85" spans="1:10" x14ac:dyDescent="0.25">
      <c r="A85" s="7" t="s">
        <v>49</v>
      </c>
      <c r="B85" s="11">
        <v>1872</v>
      </c>
      <c r="C85" s="12">
        <v>1</v>
      </c>
      <c r="D85" s="11">
        <v>333</v>
      </c>
      <c r="E85" s="17">
        <v>1</v>
      </c>
      <c r="F85" s="11">
        <v>2205</v>
      </c>
      <c r="G85" s="17">
        <v>1</v>
      </c>
      <c r="H85" s="21">
        <f t="shared" si="11"/>
        <v>0.15102040816326531</v>
      </c>
      <c r="I85" s="15">
        <f t="shared" si="10"/>
        <v>1</v>
      </c>
      <c r="J85" s="23">
        <f>SUM(J80:J84)</f>
        <v>0.53323784939539465</v>
      </c>
    </row>
    <row r="86" spans="1:10" x14ac:dyDescent="0.25">
      <c r="H86" t="e">
        <f t="shared" si="11"/>
        <v>#DIV/0!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showGridLines="0" workbookViewId="0">
      <selection activeCell="J18" sqref="J18"/>
    </sheetView>
  </sheetViews>
  <sheetFormatPr defaultRowHeight="15" x14ac:dyDescent="0.25"/>
  <cols>
    <col min="1" max="1" width="25" bestFit="1" customWidth="1"/>
    <col min="2" max="2" width="22.28515625" customWidth="1"/>
    <col min="3" max="3" width="13.28515625" customWidth="1"/>
    <col min="4" max="4" width="14" customWidth="1"/>
    <col min="5" max="5" width="13.28515625" customWidth="1"/>
    <col min="6" max="6" width="19" bestFit="1" customWidth="1"/>
    <col min="7" max="7" width="18.28515625" customWidth="1"/>
    <col min="8" max="8" width="14.42578125" customWidth="1"/>
  </cols>
  <sheetData>
    <row r="1" spans="1:10" ht="23.25" customHeight="1" x14ac:dyDescent="0.25">
      <c r="A1" s="43" t="s">
        <v>2138</v>
      </c>
    </row>
    <row r="4" spans="1:10" x14ac:dyDescent="0.25">
      <c r="A4" s="6" t="s">
        <v>52</v>
      </c>
      <c r="B4" t="s">
        <v>51</v>
      </c>
      <c r="C4" t="s">
        <v>50</v>
      </c>
    </row>
    <row r="5" spans="1:10" x14ac:dyDescent="0.25">
      <c r="A5" s="7">
        <v>0</v>
      </c>
      <c r="B5" s="1">
        <v>1872</v>
      </c>
      <c r="C5" s="8">
        <v>0.84897959183673466</v>
      </c>
    </row>
    <row r="6" spans="1:10" x14ac:dyDescent="0.25">
      <c r="A6" s="7">
        <v>1</v>
      </c>
      <c r="B6" s="1">
        <v>333</v>
      </c>
      <c r="C6" s="8">
        <v>0.15102040816326531</v>
      </c>
    </row>
    <row r="7" spans="1:10" x14ac:dyDescent="0.25">
      <c r="A7" s="7" t="s">
        <v>49</v>
      </c>
      <c r="B7" s="1">
        <v>2205</v>
      </c>
      <c r="C7" s="24">
        <v>1</v>
      </c>
    </row>
    <row r="8" spans="1:10" x14ac:dyDescent="0.25">
      <c r="A8" s="7"/>
      <c r="B8" s="1"/>
      <c r="C8" s="24"/>
    </row>
    <row r="10" spans="1:10" x14ac:dyDescent="0.25">
      <c r="A10" s="7"/>
      <c r="B10" s="10" t="s">
        <v>78</v>
      </c>
      <c r="C10" s="7"/>
      <c r="D10" s="7"/>
      <c r="E10" s="7"/>
      <c r="F10" s="7"/>
      <c r="G10" s="7"/>
      <c r="H10" s="13"/>
      <c r="J10" t="s">
        <v>2060</v>
      </c>
    </row>
    <row r="11" spans="1:10" x14ac:dyDescent="0.25">
      <c r="A11" s="7"/>
      <c r="B11" s="7">
        <v>0</v>
      </c>
      <c r="C11" s="7"/>
      <c r="D11" s="7">
        <v>1</v>
      </c>
      <c r="E11" s="7"/>
      <c r="F11" s="7" t="s">
        <v>53</v>
      </c>
      <c r="G11" s="7" t="s">
        <v>54</v>
      </c>
      <c r="H11" s="13"/>
      <c r="J11" t="s">
        <v>2057</v>
      </c>
    </row>
    <row r="12" spans="1:10" x14ac:dyDescent="0.25">
      <c r="A12" s="9" t="s">
        <v>79</v>
      </c>
      <c r="B12" s="7" t="s">
        <v>51</v>
      </c>
      <c r="C12" s="7" t="s">
        <v>50</v>
      </c>
      <c r="D12" s="7" t="s">
        <v>51</v>
      </c>
      <c r="E12" s="7" t="s">
        <v>50</v>
      </c>
      <c r="F12" s="7"/>
      <c r="G12" s="7"/>
      <c r="H12" s="14" t="s">
        <v>2130</v>
      </c>
      <c r="J12" t="s">
        <v>2058</v>
      </c>
    </row>
    <row r="13" spans="1:10" x14ac:dyDescent="0.25">
      <c r="A13" s="7" t="s">
        <v>86</v>
      </c>
      <c r="B13" s="11">
        <v>257</v>
      </c>
      <c r="C13" s="16">
        <v>0.1372863247863248</v>
      </c>
      <c r="D13" s="11">
        <v>111</v>
      </c>
      <c r="E13" s="16">
        <v>0.33333333333333331</v>
      </c>
      <c r="F13" s="11">
        <v>368</v>
      </c>
      <c r="G13" s="16">
        <v>0.16689342403628118</v>
      </c>
      <c r="H13" s="19">
        <f t="shared" ref="H13:H19" si="0">D13/F13</f>
        <v>0.3016304347826087</v>
      </c>
    </row>
    <row r="14" spans="1:10" x14ac:dyDescent="0.25">
      <c r="A14" s="7" t="s">
        <v>83</v>
      </c>
      <c r="B14" s="11">
        <v>284</v>
      </c>
      <c r="C14" s="16">
        <v>0.1517094017094017</v>
      </c>
      <c r="D14" s="11">
        <v>62</v>
      </c>
      <c r="E14" s="16">
        <v>0.18618618618618618</v>
      </c>
      <c r="F14" s="11">
        <v>346</v>
      </c>
      <c r="G14" s="16">
        <v>0.15691609977324264</v>
      </c>
      <c r="H14" s="19">
        <f t="shared" si="0"/>
        <v>0.1791907514450867</v>
      </c>
    </row>
    <row r="15" spans="1:10" x14ac:dyDescent="0.25">
      <c r="A15" s="7" t="s">
        <v>82</v>
      </c>
      <c r="B15" s="11">
        <v>239</v>
      </c>
      <c r="C15" s="16">
        <v>0.12767094017094016</v>
      </c>
      <c r="D15" s="11">
        <v>46</v>
      </c>
      <c r="E15" s="16">
        <v>0.13813813813813813</v>
      </c>
      <c r="F15" s="11">
        <v>285</v>
      </c>
      <c r="G15" s="16">
        <v>0.12925170068027211</v>
      </c>
      <c r="H15" s="19">
        <f t="shared" si="0"/>
        <v>0.16140350877192983</v>
      </c>
    </row>
    <row r="16" spans="1:10" x14ac:dyDescent="0.25">
      <c r="A16" s="7" t="s">
        <v>81</v>
      </c>
      <c r="B16" s="11">
        <v>317</v>
      </c>
      <c r="C16" s="16">
        <v>0.16933760683760685</v>
      </c>
      <c r="D16" s="11">
        <v>43</v>
      </c>
      <c r="E16" s="16">
        <v>0.12912912912912913</v>
      </c>
      <c r="F16" s="11">
        <v>360</v>
      </c>
      <c r="G16" s="16">
        <v>0.16326530612244897</v>
      </c>
      <c r="H16" s="19">
        <f t="shared" si="0"/>
        <v>0.11944444444444445</v>
      </c>
    </row>
    <row r="17" spans="1:10" x14ac:dyDescent="0.25">
      <c r="A17" s="7" t="s">
        <v>85</v>
      </c>
      <c r="B17" s="11">
        <v>292</v>
      </c>
      <c r="C17" s="16">
        <v>0.15598290598290598</v>
      </c>
      <c r="D17" s="11">
        <v>33</v>
      </c>
      <c r="E17" s="16">
        <v>9.90990990990991E-2</v>
      </c>
      <c r="F17" s="11">
        <v>325</v>
      </c>
      <c r="G17" s="16">
        <v>0.14739229024943309</v>
      </c>
      <c r="H17" s="19">
        <f t="shared" si="0"/>
        <v>0.10153846153846154</v>
      </c>
    </row>
    <row r="18" spans="1:10" x14ac:dyDescent="0.25">
      <c r="A18" s="7" t="s">
        <v>84</v>
      </c>
      <c r="B18" s="11">
        <v>483</v>
      </c>
      <c r="C18" s="16">
        <v>0.25801282051282054</v>
      </c>
      <c r="D18" s="11">
        <v>38</v>
      </c>
      <c r="E18" s="16">
        <v>0.11411411411411411</v>
      </c>
      <c r="F18" s="11">
        <v>521</v>
      </c>
      <c r="G18" s="16">
        <v>0.236281179138322</v>
      </c>
      <c r="H18" s="19">
        <f t="shared" si="0"/>
        <v>7.293666026871401E-2</v>
      </c>
    </row>
    <row r="19" spans="1:10" x14ac:dyDescent="0.25">
      <c r="A19" s="7" t="s">
        <v>49</v>
      </c>
      <c r="B19" s="11">
        <v>1872</v>
      </c>
      <c r="C19" s="17">
        <v>1</v>
      </c>
      <c r="D19" s="11">
        <v>333</v>
      </c>
      <c r="E19" s="17">
        <v>1</v>
      </c>
      <c r="F19" s="11">
        <v>2205</v>
      </c>
      <c r="G19" s="17">
        <v>1</v>
      </c>
      <c r="H19" s="21">
        <f t="shared" si="0"/>
        <v>0.15102040816326531</v>
      </c>
    </row>
    <row r="22" spans="1:10" x14ac:dyDescent="0.25">
      <c r="A22" s="7"/>
      <c r="B22" s="10" t="s">
        <v>78</v>
      </c>
      <c r="C22" s="7"/>
      <c r="D22" s="7"/>
      <c r="E22" s="7"/>
      <c r="F22" s="7"/>
      <c r="G22" s="7"/>
      <c r="H22" s="13"/>
      <c r="J22" t="s">
        <v>2064</v>
      </c>
    </row>
    <row r="23" spans="1:10" x14ac:dyDescent="0.25">
      <c r="A23" s="7"/>
      <c r="B23" s="7">
        <v>0</v>
      </c>
      <c r="C23" s="7"/>
      <c r="D23" s="7">
        <v>1</v>
      </c>
      <c r="E23" s="7"/>
      <c r="F23" s="7" t="s">
        <v>53</v>
      </c>
      <c r="G23" s="7" t="s">
        <v>54</v>
      </c>
      <c r="H23" s="13"/>
      <c r="J23" t="s">
        <v>2065</v>
      </c>
    </row>
    <row r="24" spans="1:10" x14ac:dyDescent="0.25">
      <c r="A24" s="9" t="s">
        <v>44</v>
      </c>
      <c r="B24" s="7" t="s">
        <v>51</v>
      </c>
      <c r="C24" s="7" t="s">
        <v>50</v>
      </c>
      <c r="D24" s="7" t="s">
        <v>51</v>
      </c>
      <c r="E24" s="7" t="s">
        <v>50</v>
      </c>
      <c r="F24" s="7"/>
      <c r="G24" s="7"/>
      <c r="H24" s="14" t="s">
        <v>75</v>
      </c>
      <c r="J24" t="s">
        <v>2066</v>
      </c>
    </row>
    <row r="25" spans="1:10" x14ac:dyDescent="0.25">
      <c r="A25" s="7" t="s">
        <v>58</v>
      </c>
      <c r="B25" s="11">
        <v>756</v>
      </c>
      <c r="C25" s="16">
        <v>0.40384615384615385</v>
      </c>
      <c r="D25" s="11">
        <v>98</v>
      </c>
      <c r="E25" s="12">
        <v>0.29429429429429427</v>
      </c>
      <c r="F25" s="11">
        <v>854</v>
      </c>
      <c r="G25" s="16">
        <v>0.38730158730158731</v>
      </c>
      <c r="H25" s="19">
        <f t="shared" ref="H25:H30" si="1">D25/F25</f>
        <v>0.11475409836065574</v>
      </c>
    </row>
    <row r="26" spans="1:10" x14ac:dyDescent="0.25">
      <c r="A26" s="7" t="s">
        <v>70</v>
      </c>
      <c r="B26" s="11">
        <v>182</v>
      </c>
      <c r="C26" s="16">
        <v>9.7222222222222224E-2</v>
      </c>
      <c r="D26" s="11">
        <v>48</v>
      </c>
      <c r="E26" s="12">
        <v>0.14414414414414414</v>
      </c>
      <c r="F26" s="11">
        <v>230</v>
      </c>
      <c r="G26" s="16">
        <v>0.10430839002267574</v>
      </c>
      <c r="H26" s="19">
        <f t="shared" si="1"/>
        <v>0.20869565217391303</v>
      </c>
    </row>
    <row r="27" spans="1:10" x14ac:dyDescent="0.25">
      <c r="A27" s="7" t="s">
        <v>67</v>
      </c>
      <c r="B27" s="11">
        <v>508</v>
      </c>
      <c r="C27" s="16">
        <v>0.27136752136752135</v>
      </c>
      <c r="D27" s="11">
        <v>60</v>
      </c>
      <c r="E27" s="12">
        <v>0.18018018018018017</v>
      </c>
      <c r="F27" s="11">
        <v>568</v>
      </c>
      <c r="G27" s="16">
        <v>0.25759637188208617</v>
      </c>
      <c r="H27" s="19">
        <f t="shared" si="1"/>
        <v>0.10563380281690141</v>
      </c>
    </row>
    <row r="28" spans="1:10" x14ac:dyDescent="0.25">
      <c r="A28" s="7" t="s">
        <v>56</v>
      </c>
      <c r="B28" s="11">
        <v>368</v>
      </c>
      <c r="C28" s="16">
        <v>0.19658119658119658</v>
      </c>
      <c r="D28" s="11">
        <v>109</v>
      </c>
      <c r="E28" s="12">
        <v>0.32732732732732733</v>
      </c>
      <c r="F28" s="11">
        <v>477</v>
      </c>
      <c r="G28" s="16">
        <v>0.21632653061224491</v>
      </c>
      <c r="H28" s="19">
        <f t="shared" si="1"/>
        <v>0.22851153039832284</v>
      </c>
    </row>
    <row r="29" spans="1:10" x14ac:dyDescent="0.25">
      <c r="A29" s="7" t="s">
        <v>74</v>
      </c>
      <c r="B29" s="11">
        <v>58</v>
      </c>
      <c r="C29" s="16">
        <v>3.0982905982905984E-2</v>
      </c>
      <c r="D29" s="11">
        <v>18</v>
      </c>
      <c r="E29" s="12">
        <v>5.4054054054054057E-2</v>
      </c>
      <c r="F29" s="11">
        <v>76</v>
      </c>
      <c r="G29" s="16">
        <v>3.4467120181405894E-2</v>
      </c>
      <c r="H29" s="19">
        <f t="shared" si="1"/>
        <v>0.23684210526315788</v>
      </c>
    </row>
    <row r="30" spans="1:10" x14ac:dyDescent="0.25">
      <c r="A30" s="7" t="s">
        <v>49</v>
      </c>
      <c r="B30" s="11">
        <v>1872</v>
      </c>
      <c r="C30" s="17">
        <v>1</v>
      </c>
      <c r="D30" s="11">
        <v>333</v>
      </c>
      <c r="E30" s="17">
        <v>1</v>
      </c>
      <c r="F30" s="11">
        <v>2205</v>
      </c>
      <c r="G30" s="17">
        <v>1</v>
      </c>
      <c r="H30" s="21">
        <f t="shared" si="1"/>
        <v>0.15102040816326531</v>
      </c>
    </row>
    <row r="33" spans="1:10" x14ac:dyDescent="0.25">
      <c r="A33" s="7"/>
      <c r="B33" s="10" t="s">
        <v>78</v>
      </c>
      <c r="C33" s="7"/>
      <c r="D33" s="7"/>
      <c r="E33" s="7"/>
      <c r="F33" s="7"/>
      <c r="G33" s="7"/>
      <c r="H33" s="13"/>
      <c r="J33" t="s">
        <v>2063</v>
      </c>
    </row>
    <row r="34" spans="1:10" x14ac:dyDescent="0.25">
      <c r="A34" s="7"/>
      <c r="B34" s="7">
        <v>0</v>
      </c>
      <c r="C34" s="7"/>
      <c r="D34" s="7">
        <v>1</v>
      </c>
      <c r="E34" s="7"/>
      <c r="F34" s="7" t="s">
        <v>53</v>
      </c>
      <c r="G34" s="7" t="s">
        <v>54</v>
      </c>
      <c r="H34" s="13"/>
    </row>
    <row r="35" spans="1:10" x14ac:dyDescent="0.25">
      <c r="A35" s="9" t="s">
        <v>43</v>
      </c>
      <c r="B35" s="7" t="s">
        <v>51</v>
      </c>
      <c r="C35" s="7" t="s">
        <v>50</v>
      </c>
      <c r="D35" s="7" t="s">
        <v>51</v>
      </c>
      <c r="E35" s="7" t="s">
        <v>50</v>
      </c>
      <c r="F35" s="7"/>
      <c r="G35" s="7"/>
      <c r="H35" s="14" t="s">
        <v>75</v>
      </c>
    </row>
    <row r="36" spans="1:10" x14ac:dyDescent="0.25">
      <c r="A36" s="7" t="s">
        <v>57</v>
      </c>
      <c r="B36" s="11">
        <v>98</v>
      </c>
      <c r="C36" s="16">
        <v>5.2350427350427352E-2</v>
      </c>
      <c r="D36" s="11">
        <v>57</v>
      </c>
      <c r="E36" s="12">
        <v>0.17117117117117117</v>
      </c>
      <c r="F36" s="11">
        <v>155</v>
      </c>
      <c r="G36" s="16">
        <v>7.029478458049887E-2</v>
      </c>
      <c r="H36" s="19">
        <f>D36/F36</f>
        <v>0.36774193548387096</v>
      </c>
    </row>
    <row r="37" spans="1:10" x14ac:dyDescent="0.25">
      <c r="A37" s="7" t="s">
        <v>65</v>
      </c>
      <c r="B37" s="11">
        <v>466</v>
      </c>
      <c r="C37" s="16">
        <v>0.24893162393162394</v>
      </c>
      <c r="D37" s="11">
        <v>126</v>
      </c>
      <c r="E37" s="12">
        <v>0.3783783783783784</v>
      </c>
      <c r="F37" s="11">
        <v>592</v>
      </c>
      <c r="G37" s="16">
        <v>0.26848072562358277</v>
      </c>
      <c r="H37" s="19">
        <f>D37/F37</f>
        <v>0.21283783783783783</v>
      </c>
    </row>
    <row r="38" spans="1:10" x14ac:dyDescent="0.25">
      <c r="A38" s="7" t="s">
        <v>59</v>
      </c>
      <c r="B38" s="11">
        <v>1308</v>
      </c>
      <c r="C38" s="16">
        <v>0.69871794871794868</v>
      </c>
      <c r="D38" s="11">
        <v>150</v>
      </c>
      <c r="E38" s="12">
        <v>0.45045045045045046</v>
      </c>
      <c r="F38" s="11">
        <v>1458</v>
      </c>
      <c r="G38" s="16">
        <v>0.66122448979591841</v>
      </c>
      <c r="H38" s="19">
        <f>D38/F38</f>
        <v>0.102880658436214</v>
      </c>
    </row>
    <row r="39" spans="1:10" x14ac:dyDescent="0.25">
      <c r="A39" s="7" t="s">
        <v>49</v>
      </c>
      <c r="B39" s="11">
        <v>1872</v>
      </c>
      <c r="C39" s="17">
        <v>1</v>
      </c>
      <c r="D39" s="11">
        <v>333</v>
      </c>
      <c r="E39" s="17">
        <v>1</v>
      </c>
      <c r="F39" s="11">
        <v>2205</v>
      </c>
      <c r="G39" s="17">
        <v>1</v>
      </c>
      <c r="H39" s="21">
        <f>D39/F39</f>
        <v>0.15102040816326531</v>
      </c>
    </row>
    <row r="42" spans="1:10" x14ac:dyDescent="0.25">
      <c r="A42" s="7"/>
      <c r="B42" s="10" t="s">
        <v>78</v>
      </c>
      <c r="C42" s="7"/>
      <c r="D42" s="7"/>
      <c r="E42" s="7"/>
      <c r="F42" s="7"/>
      <c r="G42" s="7"/>
      <c r="H42" s="13"/>
      <c r="J42" t="s">
        <v>2061</v>
      </c>
    </row>
    <row r="43" spans="1:10" x14ac:dyDescent="0.25">
      <c r="A43" s="7"/>
      <c r="B43" s="7">
        <v>0</v>
      </c>
      <c r="C43" s="7"/>
      <c r="D43" s="7">
        <v>1</v>
      </c>
      <c r="E43" s="7"/>
      <c r="F43" s="7" t="s">
        <v>53</v>
      </c>
      <c r="G43" s="7" t="s">
        <v>54</v>
      </c>
      <c r="H43" s="13"/>
    </row>
    <row r="44" spans="1:10" x14ac:dyDescent="0.25">
      <c r="A44" s="9" t="s">
        <v>2054</v>
      </c>
      <c r="B44" s="7" t="s">
        <v>51</v>
      </c>
      <c r="C44" s="7" t="s">
        <v>50</v>
      </c>
      <c r="D44" s="7" t="s">
        <v>51</v>
      </c>
      <c r="E44" s="7" t="s">
        <v>50</v>
      </c>
      <c r="F44" s="7"/>
      <c r="G44" s="7"/>
      <c r="H44" s="14" t="s">
        <v>75</v>
      </c>
    </row>
    <row r="45" spans="1:10" x14ac:dyDescent="0.25">
      <c r="A45" s="7" t="s">
        <v>60</v>
      </c>
      <c r="B45" s="11">
        <v>948</v>
      </c>
      <c r="C45" s="16">
        <v>0.50641025641025639</v>
      </c>
      <c r="D45" s="11">
        <v>99</v>
      </c>
      <c r="E45" s="12">
        <v>0.29729729729729731</v>
      </c>
      <c r="F45" s="11">
        <v>1047</v>
      </c>
      <c r="G45" s="16">
        <v>0.47482993197278911</v>
      </c>
      <c r="H45" s="19">
        <f>D45/F45</f>
        <v>9.4555873925501438E-2</v>
      </c>
    </row>
    <row r="46" spans="1:10" x14ac:dyDescent="0.25">
      <c r="A46" s="7" t="s">
        <v>66</v>
      </c>
      <c r="B46" s="11">
        <v>544</v>
      </c>
      <c r="C46" s="16">
        <v>0.29059829059829062</v>
      </c>
      <c r="D46" s="11">
        <v>77</v>
      </c>
      <c r="E46" s="12">
        <v>0.23123123123123124</v>
      </c>
      <c r="F46" s="11">
        <v>621</v>
      </c>
      <c r="G46" s="16">
        <v>0.28163265306122448</v>
      </c>
      <c r="H46" s="19">
        <f>D46/F46</f>
        <v>0.12399355877616747</v>
      </c>
    </row>
    <row r="47" spans="1:10" x14ac:dyDescent="0.25">
      <c r="A47" s="7" t="s">
        <v>2056</v>
      </c>
      <c r="B47" s="11">
        <v>380</v>
      </c>
      <c r="C47" s="16">
        <v>0.20299145299145299</v>
      </c>
      <c r="D47" s="11">
        <v>157</v>
      </c>
      <c r="E47" s="12">
        <v>0.47147147147147145</v>
      </c>
      <c r="F47" s="11">
        <v>537</v>
      </c>
      <c r="G47" s="16">
        <v>0.24353741496598638</v>
      </c>
      <c r="H47" s="19">
        <f>D47/F47</f>
        <v>0.29236499068901306</v>
      </c>
    </row>
    <row r="48" spans="1:10" x14ac:dyDescent="0.25">
      <c r="A48" s="7" t="s">
        <v>49</v>
      </c>
      <c r="B48" s="11">
        <v>1872</v>
      </c>
      <c r="C48" s="17">
        <v>1</v>
      </c>
      <c r="D48" s="11">
        <v>333</v>
      </c>
      <c r="E48" s="17">
        <v>1</v>
      </c>
      <c r="F48" s="11">
        <v>2205</v>
      </c>
      <c r="G48" s="17">
        <v>1</v>
      </c>
      <c r="H48" s="21">
        <f>D48/F48</f>
        <v>0.15102040816326531</v>
      </c>
    </row>
    <row r="52" spans="1:10" x14ac:dyDescent="0.25">
      <c r="A52" s="7"/>
      <c r="B52" s="10" t="s">
        <v>78</v>
      </c>
      <c r="C52" s="7"/>
      <c r="D52" s="7"/>
      <c r="E52" s="7"/>
      <c r="F52" s="7"/>
      <c r="G52" s="7"/>
      <c r="H52" s="13"/>
      <c r="J52" t="s">
        <v>2062</v>
      </c>
    </row>
    <row r="53" spans="1:10" x14ac:dyDescent="0.25">
      <c r="A53" s="7"/>
      <c r="B53" s="7">
        <v>0</v>
      </c>
      <c r="C53" s="7"/>
      <c r="D53" s="7">
        <v>1</v>
      </c>
      <c r="E53" s="7"/>
      <c r="F53" s="7" t="s">
        <v>53</v>
      </c>
      <c r="G53" s="7" t="s">
        <v>54</v>
      </c>
      <c r="H53" s="13"/>
    </row>
    <row r="54" spans="1:10" x14ac:dyDescent="0.25">
      <c r="A54" s="9" t="s">
        <v>2055</v>
      </c>
      <c r="B54" s="7" t="s">
        <v>51</v>
      </c>
      <c r="C54" s="7" t="s">
        <v>50</v>
      </c>
      <c r="D54" s="7" t="s">
        <v>51</v>
      </c>
      <c r="E54" s="7" t="s">
        <v>50</v>
      </c>
      <c r="F54" s="7"/>
      <c r="G54" s="7"/>
      <c r="H54" s="14" t="s">
        <v>75</v>
      </c>
    </row>
    <row r="55" spans="1:10" x14ac:dyDescent="0.25">
      <c r="A55" s="7" t="s">
        <v>68</v>
      </c>
      <c r="B55" s="11">
        <v>693</v>
      </c>
      <c r="C55" s="16">
        <v>0.37019230769230771</v>
      </c>
      <c r="D55" s="11">
        <v>61</v>
      </c>
      <c r="E55" s="12">
        <v>0.18318318318318319</v>
      </c>
      <c r="F55" s="11">
        <v>754</v>
      </c>
      <c r="G55" s="16">
        <v>0.34195011337868481</v>
      </c>
      <c r="H55" s="19">
        <f t="shared" ref="H55:H60" si="2">D55/F55</f>
        <v>8.0901856763925736E-2</v>
      </c>
    </row>
    <row r="56" spans="1:10" x14ac:dyDescent="0.25">
      <c r="A56" s="7" t="s">
        <v>61</v>
      </c>
      <c r="B56" s="11">
        <v>455</v>
      </c>
      <c r="C56" s="16">
        <v>0.24305555555555555</v>
      </c>
      <c r="D56" s="11">
        <v>67</v>
      </c>
      <c r="E56" s="12">
        <v>0.20120120120120119</v>
      </c>
      <c r="F56" s="11">
        <v>522</v>
      </c>
      <c r="G56" s="16">
        <v>0.23673469387755103</v>
      </c>
      <c r="H56" s="19">
        <f t="shared" si="2"/>
        <v>0.12835249042145594</v>
      </c>
    </row>
    <row r="57" spans="1:10" x14ac:dyDescent="0.25">
      <c r="A57" s="7" t="s">
        <v>72</v>
      </c>
      <c r="B57" s="11">
        <v>363</v>
      </c>
      <c r="C57" s="16">
        <v>0.19391025641025642</v>
      </c>
      <c r="D57" s="11">
        <v>42</v>
      </c>
      <c r="E57" s="12">
        <v>0.12612612612612611</v>
      </c>
      <c r="F57" s="11">
        <v>405</v>
      </c>
      <c r="G57" s="16">
        <v>0.18367346938775511</v>
      </c>
      <c r="H57" s="19">
        <f t="shared" si="2"/>
        <v>0.1037037037037037</v>
      </c>
    </row>
    <row r="58" spans="1:10" x14ac:dyDescent="0.25">
      <c r="A58" s="7" t="s">
        <v>63</v>
      </c>
      <c r="B58" s="11">
        <v>253</v>
      </c>
      <c r="C58" s="16">
        <v>0.13514957264957264</v>
      </c>
      <c r="D58" s="11">
        <v>74</v>
      </c>
      <c r="E58" s="12">
        <v>0.22222222222222221</v>
      </c>
      <c r="F58" s="11">
        <v>327</v>
      </c>
      <c r="G58" s="16">
        <v>0.14829931972789115</v>
      </c>
      <c r="H58" s="19">
        <f t="shared" si="2"/>
        <v>0.22629969418960244</v>
      </c>
    </row>
    <row r="59" spans="1:10" x14ac:dyDescent="0.25">
      <c r="A59" s="7" t="s">
        <v>2059</v>
      </c>
      <c r="B59" s="11">
        <v>108</v>
      </c>
      <c r="C59" s="16">
        <v>5.7692307692307696E-2</v>
      </c>
      <c r="D59" s="11">
        <v>89</v>
      </c>
      <c r="E59" s="12">
        <v>0.26726726726726729</v>
      </c>
      <c r="F59" s="11">
        <v>197</v>
      </c>
      <c r="G59" s="16">
        <v>8.934240362811792E-2</v>
      </c>
      <c r="H59" s="19">
        <f t="shared" si="2"/>
        <v>0.45177664974619292</v>
      </c>
    </row>
    <row r="60" spans="1:10" x14ac:dyDescent="0.25">
      <c r="A60" s="7" t="s">
        <v>49</v>
      </c>
      <c r="B60" s="11">
        <v>1872</v>
      </c>
      <c r="C60" s="17">
        <v>1</v>
      </c>
      <c r="D60" s="11">
        <v>333</v>
      </c>
      <c r="E60" s="17">
        <v>1</v>
      </c>
      <c r="F60" s="11">
        <v>2205</v>
      </c>
      <c r="G60" s="17">
        <v>1</v>
      </c>
      <c r="H60" s="21">
        <f t="shared" si="2"/>
        <v>0.15102040816326531</v>
      </c>
    </row>
    <row r="65" spans="1:1" x14ac:dyDescent="0.25">
      <c r="A65" s="44" t="s">
        <v>2139</v>
      </c>
    </row>
    <row r="66" spans="1:1" x14ac:dyDescent="0.25">
      <c r="A66" t="s">
        <v>2140</v>
      </c>
    </row>
    <row r="67" spans="1:1" x14ac:dyDescent="0.25">
      <c r="A67" t="s">
        <v>2141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showGridLines="0" tabSelected="1" topLeftCell="A3" zoomScaleNormal="100" workbookViewId="0">
      <selection activeCell="G62" sqref="G62"/>
    </sheetView>
  </sheetViews>
  <sheetFormatPr defaultRowHeight="15" x14ac:dyDescent="0.25"/>
  <cols>
    <col min="1" max="1" width="49.140625" bestFit="1" customWidth="1"/>
    <col min="2" max="2" width="19.5703125" bestFit="1" customWidth="1"/>
    <col min="3" max="3" width="18.85546875" bestFit="1" customWidth="1"/>
    <col min="4" max="4" width="18.42578125" customWidth="1"/>
    <col min="5" max="5" width="9" customWidth="1"/>
    <col min="6" max="6" width="49.140625" bestFit="1" customWidth="1"/>
    <col min="7" max="7" width="24.42578125" customWidth="1"/>
    <col min="8" max="8" width="27.5703125" style="2" customWidth="1"/>
    <col min="9" max="9" width="31.42578125" style="2" bestFit="1" customWidth="1"/>
    <col min="10" max="10" width="20.28515625" bestFit="1" customWidth="1"/>
    <col min="11" max="11" width="9.140625" customWidth="1"/>
    <col min="12" max="12" width="27.140625" bestFit="1" customWidth="1"/>
    <col min="13" max="13" width="11.42578125" bestFit="1" customWidth="1"/>
    <col min="15" max="15" width="30" bestFit="1" customWidth="1"/>
  </cols>
  <sheetData>
    <row r="1" spans="1:17" ht="21" customHeight="1" x14ac:dyDescent="0.25">
      <c r="A1" s="43" t="s">
        <v>2142</v>
      </c>
    </row>
    <row r="3" spans="1:17" x14ac:dyDescent="0.25">
      <c r="A3" s="10" t="s">
        <v>2169</v>
      </c>
      <c r="B3" s="62" t="s">
        <v>2123</v>
      </c>
      <c r="C3" s="62" t="s">
        <v>2104</v>
      </c>
      <c r="D3" s="63" t="s">
        <v>2105</v>
      </c>
      <c r="E3" s="63"/>
      <c r="F3" s="68" t="s">
        <v>2169</v>
      </c>
      <c r="G3" s="68" t="s">
        <v>2116</v>
      </c>
      <c r="H3" s="69" t="s">
        <v>2117</v>
      </c>
      <c r="I3" s="69" t="s">
        <v>2119</v>
      </c>
      <c r="J3" s="68" t="s">
        <v>2118</v>
      </c>
      <c r="L3" s="66" t="s">
        <v>2106</v>
      </c>
      <c r="M3" s="67"/>
      <c r="O3" s="32" t="s">
        <v>2109</v>
      </c>
      <c r="P3" s="29"/>
      <c r="Q3" s="29"/>
    </row>
    <row r="4" spans="1:17" x14ac:dyDescent="0.25">
      <c r="A4" s="62" t="s">
        <v>2068</v>
      </c>
      <c r="B4" s="64">
        <v>31</v>
      </c>
      <c r="C4" s="64">
        <v>19</v>
      </c>
      <c r="D4" s="63">
        <v>0.61290322580645162</v>
      </c>
      <c r="E4" s="63"/>
      <c r="F4" s="63" t="s">
        <v>2068</v>
      </c>
      <c r="G4" s="65">
        <v>207.75595238095241</v>
      </c>
      <c r="H4" s="65">
        <v>93</v>
      </c>
      <c r="I4" s="65">
        <v>114.75595238095241</v>
      </c>
      <c r="J4" s="62" t="s">
        <v>2167</v>
      </c>
      <c r="L4" t="s">
        <v>2107</v>
      </c>
      <c r="M4" s="7">
        <v>2240</v>
      </c>
      <c r="O4" t="s">
        <v>2110</v>
      </c>
      <c r="P4" s="25">
        <f>M5/M4</f>
        <v>3</v>
      </c>
      <c r="Q4" s="18" t="s">
        <v>2111</v>
      </c>
    </row>
    <row r="5" spans="1:17" x14ac:dyDescent="0.25">
      <c r="A5" s="62" t="s">
        <v>2069</v>
      </c>
      <c r="B5" s="64">
        <v>127</v>
      </c>
      <c r="C5" s="64">
        <v>28</v>
      </c>
      <c r="D5" s="63">
        <v>0.22047244094488189</v>
      </c>
      <c r="E5" s="63"/>
      <c r="F5" s="63" t="s">
        <v>2164</v>
      </c>
      <c r="G5" s="65">
        <v>196.82142857142858</v>
      </c>
      <c r="H5" s="65">
        <v>90</v>
      </c>
      <c r="I5" s="65">
        <v>106.82142857142858</v>
      </c>
      <c r="J5" s="62" t="s">
        <v>2167</v>
      </c>
      <c r="L5" t="s">
        <v>2108</v>
      </c>
      <c r="M5" s="25">
        <v>6720</v>
      </c>
      <c r="O5" t="s">
        <v>2112</v>
      </c>
      <c r="P5" s="7">
        <f>M4*M7</f>
        <v>336</v>
      </c>
      <c r="Q5" t="s">
        <v>2114</v>
      </c>
    </row>
    <row r="6" spans="1:17" x14ac:dyDescent="0.25">
      <c r="A6" s="62" t="s">
        <v>2146</v>
      </c>
      <c r="B6" s="64">
        <v>1</v>
      </c>
      <c r="C6" s="64">
        <v>0</v>
      </c>
      <c r="D6" s="63">
        <v>0</v>
      </c>
      <c r="E6" s="63"/>
      <c r="F6" s="63" t="s">
        <v>2092</v>
      </c>
      <c r="G6" s="65">
        <v>218.6904761904762</v>
      </c>
      <c r="H6" s="65">
        <v>126</v>
      </c>
      <c r="I6" s="65">
        <v>92.690476190476204</v>
      </c>
      <c r="J6" s="62" t="s">
        <v>2167</v>
      </c>
      <c r="L6" t="s">
        <v>2121</v>
      </c>
      <c r="M6" s="25">
        <v>3674</v>
      </c>
      <c r="O6" t="s">
        <v>2113</v>
      </c>
      <c r="P6" s="25">
        <f>M6/P5</f>
        <v>10.93452380952381</v>
      </c>
      <c r="Q6" t="s">
        <v>2111</v>
      </c>
    </row>
    <row r="7" spans="1:17" x14ac:dyDescent="0.25">
      <c r="A7" s="62" t="s">
        <v>2070</v>
      </c>
      <c r="B7" s="64">
        <v>42</v>
      </c>
      <c r="C7" s="64">
        <v>20</v>
      </c>
      <c r="D7" s="63">
        <v>0.47619047619047616</v>
      </c>
      <c r="E7" s="63"/>
      <c r="F7" s="63" t="s">
        <v>2090</v>
      </c>
      <c r="G7" s="65">
        <v>164.01785714285717</v>
      </c>
      <c r="H7" s="65">
        <v>87</v>
      </c>
      <c r="I7" s="65">
        <v>77.017857142857167</v>
      </c>
      <c r="J7" s="62" t="s">
        <v>2167</v>
      </c>
      <c r="L7" t="s">
        <v>2115</v>
      </c>
      <c r="M7" s="26">
        <v>0.15</v>
      </c>
    </row>
    <row r="8" spans="1:17" x14ac:dyDescent="0.25">
      <c r="A8" s="62" t="s">
        <v>2147</v>
      </c>
      <c r="B8" s="64">
        <v>12</v>
      </c>
      <c r="C8" s="64">
        <v>2</v>
      </c>
      <c r="D8" s="63">
        <v>0.16666666666666666</v>
      </c>
      <c r="E8" s="63"/>
      <c r="F8" s="63" t="s">
        <v>2149</v>
      </c>
      <c r="G8" s="65">
        <v>153.08333333333334</v>
      </c>
      <c r="H8" s="65">
        <v>84</v>
      </c>
      <c r="I8" s="65">
        <v>69.083333333333343</v>
      </c>
      <c r="J8" s="62" t="s">
        <v>2167</v>
      </c>
      <c r="L8" t="s">
        <v>2120</v>
      </c>
      <c r="M8" s="27">
        <f>M6-M5</f>
        <v>-3046</v>
      </c>
    </row>
    <row r="9" spans="1:17" x14ac:dyDescent="0.25">
      <c r="A9" s="62" t="s">
        <v>2148</v>
      </c>
      <c r="B9" s="64">
        <v>1</v>
      </c>
      <c r="C9" s="64">
        <v>0</v>
      </c>
      <c r="D9" s="63">
        <v>0</v>
      </c>
      <c r="E9" s="63"/>
      <c r="F9" s="63" t="s">
        <v>2154</v>
      </c>
      <c r="G9" s="65">
        <v>109.3452380952381</v>
      </c>
      <c r="H9" s="65">
        <v>72</v>
      </c>
      <c r="I9" s="65">
        <v>37.345238095238102</v>
      </c>
      <c r="J9" s="62" t="s">
        <v>2167</v>
      </c>
    </row>
    <row r="10" spans="1:17" x14ac:dyDescent="0.25">
      <c r="A10" s="62" t="s">
        <v>2071</v>
      </c>
      <c r="B10" s="64">
        <v>52</v>
      </c>
      <c r="C10" s="64">
        <v>14</v>
      </c>
      <c r="D10" s="63">
        <v>0.26923076923076922</v>
      </c>
      <c r="E10" s="63"/>
      <c r="F10" s="63" t="s">
        <v>2076</v>
      </c>
      <c r="G10" s="65">
        <v>142.14880952380952</v>
      </c>
      <c r="H10" s="65">
        <v>114</v>
      </c>
      <c r="I10" s="65">
        <v>28.148809523809518</v>
      </c>
      <c r="J10" s="62" t="s">
        <v>2167</v>
      </c>
    </row>
    <row r="11" spans="1:17" x14ac:dyDescent="0.25">
      <c r="A11" s="62" t="s">
        <v>2072</v>
      </c>
      <c r="B11" s="64">
        <v>38</v>
      </c>
      <c r="C11" s="64">
        <v>13</v>
      </c>
      <c r="D11" s="63">
        <v>0.34210526315789475</v>
      </c>
      <c r="E11" s="63"/>
      <c r="F11" s="63" t="s">
        <v>2148</v>
      </c>
      <c r="G11" s="65">
        <v>153.08333333333334</v>
      </c>
      <c r="H11" s="65">
        <v>132</v>
      </c>
      <c r="I11" s="65">
        <v>21.083333333333343</v>
      </c>
      <c r="J11" s="62" t="s">
        <v>2167</v>
      </c>
    </row>
    <row r="12" spans="1:17" x14ac:dyDescent="0.25">
      <c r="A12" s="62" t="s">
        <v>2149</v>
      </c>
      <c r="B12" s="64">
        <v>7</v>
      </c>
      <c r="C12" s="64">
        <v>2</v>
      </c>
      <c r="D12" s="63">
        <v>0.2857142857142857</v>
      </c>
      <c r="E12" s="63"/>
      <c r="F12" s="63" t="s">
        <v>2079</v>
      </c>
      <c r="G12" s="65">
        <v>21.86904761904762</v>
      </c>
      <c r="H12" s="65">
        <v>6</v>
      </c>
      <c r="I12" s="65">
        <v>15.86904761904762</v>
      </c>
      <c r="J12" s="62" t="s">
        <v>2167</v>
      </c>
    </row>
    <row r="13" spans="1:17" x14ac:dyDescent="0.25">
      <c r="A13" s="62" t="s">
        <v>2073</v>
      </c>
      <c r="B13" s="64">
        <v>57</v>
      </c>
      <c r="C13" s="64">
        <v>13</v>
      </c>
      <c r="D13" s="63">
        <v>0.22807017543859648</v>
      </c>
      <c r="E13" s="63"/>
      <c r="F13" s="63" t="s">
        <v>2155</v>
      </c>
      <c r="G13" s="65">
        <v>32.803571428571431</v>
      </c>
      <c r="H13" s="65">
        <v>27</v>
      </c>
      <c r="I13" s="65">
        <v>5.8035714285714306</v>
      </c>
      <c r="J13" s="62" t="s">
        <v>2167</v>
      </c>
    </row>
    <row r="14" spans="1:17" x14ac:dyDescent="0.25">
      <c r="A14" s="62" t="s">
        <v>2074</v>
      </c>
      <c r="B14" s="64">
        <v>28</v>
      </c>
      <c r="C14" s="64">
        <v>14</v>
      </c>
      <c r="D14" s="63">
        <v>0.5</v>
      </c>
      <c r="E14" s="63"/>
      <c r="F14" s="63" t="s">
        <v>2163</v>
      </c>
      <c r="G14" s="65">
        <v>21.86904761904762</v>
      </c>
      <c r="H14" s="65">
        <v>21</v>
      </c>
      <c r="I14" s="65">
        <v>0.8690476190476204</v>
      </c>
      <c r="J14" s="62" t="s">
        <v>2167</v>
      </c>
    </row>
    <row r="15" spans="1:17" x14ac:dyDescent="0.25">
      <c r="A15" s="62" t="s">
        <v>2150</v>
      </c>
      <c r="B15" s="64">
        <v>2</v>
      </c>
      <c r="C15" s="64">
        <v>0</v>
      </c>
      <c r="D15" s="63">
        <v>0</v>
      </c>
      <c r="E15" s="63"/>
      <c r="F15" s="63" t="s">
        <v>2072</v>
      </c>
      <c r="G15" s="65">
        <v>153.08333333333334</v>
      </c>
      <c r="H15" s="65">
        <v>156</v>
      </c>
      <c r="I15" s="65">
        <v>-2.9166666666666572</v>
      </c>
      <c r="J15" s="62" t="s">
        <v>2168</v>
      </c>
    </row>
    <row r="16" spans="1:17" x14ac:dyDescent="0.25">
      <c r="A16" s="62" t="s">
        <v>2075</v>
      </c>
      <c r="B16" s="64">
        <v>108</v>
      </c>
      <c r="C16" s="64">
        <v>12</v>
      </c>
      <c r="D16" s="63">
        <v>0.1111111111111111</v>
      </c>
      <c r="E16" s="63"/>
      <c r="F16" s="63" t="s">
        <v>2070</v>
      </c>
      <c r="G16" s="65">
        <v>0</v>
      </c>
      <c r="H16" s="65">
        <v>3</v>
      </c>
      <c r="I16" s="65">
        <v>-3</v>
      </c>
      <c r="J16" s="62" t="s">
        <v>2168</v>
      </c>
    </row>
    <row r="17" spans="1:10" x14ac:dyDescent="0.25">
      <c r="A17" s="62" t="s">
        <v>2076</v>
      </c>
      <c r="B17" s="64">
        <v>44</v>
      </c>
      <c r="C17" s="64">
        <v>14</v>
      </c>
      <c r="D17" s="63">
        <v>0.31818181818181818</v>
      </c>
      <c r="E17" s="63"/>
      <c r="F17" s="63" t="s">
        <v>2086</v>
      </c>
      <c r="G17" s="65">
        <v>0</v>
      </c>
      <c r="H17" s="65">
        <v>3</v>
      </c>
      <c r="I17" s="65">
        <v>-3</v>
      </c>
      <c r="J17" s="62" t="s">
        <v>2168</v>
      </c>
    </row>
    <row r="18" spans="1:10" x14ac:dyDescent="0.25">
      <c r="A18" s="62" t="s">
        <v>2151</v>
      </c>
      <c r="B18" s="64">
        <v>9</v>
      </c>
      <c r="C18" s="64">
        <v>3</v>
      </c>
      <c r="D18" s="63">
        <v>0.33333333333333331</v>
      </c>
      <c r="E18" s="63"/>
      <c r="F18" s="63" t="s">
        <v>2073</v>
      </c>
      <c r="G18" s="65">
        <v>0</v>
      </c>
      <c r="H18" s="65">
        <v>3</v>
      </c>
      <c r="I18" s="65">
        <v>-3</v>
      </c>
      <c r="J18" s="62" t="s">
        <v>2168</v>
      </c>
    </row>
    <row r="19" spans="1:10" x14ac:dyDescent="0.25">
      <c r="A19" s="62" t="s">
        <v>2077</v>
      </c>
      <c r="B19" s="64">
        <v>53</v>
      </c>
      <c r="C19" s="64">
        <v>7</v>
      </c>
      <c r="D19" s="63">
        <v>0.13207547169811321</v>
      </c>
      <c r="E19" s="63"/>
      <c r="F19" s="63" t="s">
        <v>2100</v>
      </c>
      <c r="G19" s="65">
        <v>0</v>
      </c>
      <c r="H19" s="65">
        <v>3</v>
      </c>
      <c r="I19" s="65">
        <v>-3</v>
      </c>
      <c r="J19" s="62" t="s">
        <v>2168</v>
      </c>
    </row>
    <row r="20" spans="1:10" x14ac:dyDescent="0.25">
      <c r="A20" s="62" t="s">
        <v>2078</v>
      </c>
      <c r="B20" s="64">
        <v>34</v>
      </c>
      <c r="C20" s="64">
        <v>4</v>
      </c>
      <c r="D20" s="63">
        <v>0.11764705882352941</v>
      </c>
      <c r="E20" s="63"/>
      <c r="F20" s="63" t="s">
        <v>2069</v>
      </c>
      <c r="G20" s="65">
        <v>0</v>
      </c>
      <c r="H20" s="65">
        <v>3</v>
      </c>
      <c r="I20" s="65">
        <v>-3</v>
      </c>
      <c r="J20" s="62" t="s">
        <v>2168</v>
      </c>
    </row>
    <row r="21" spans="1:10" x14ac:dyDescent="0.25">
      <c r="A21" s="62" t="s">
        <v>2152</v>
      </c>
      <c r="B21" s="64">
        <v>8</v>
      </c>
      <c r="C21" s="64">
        <v>1</v>
      </c>
      <c r="D21" s="63">
        <v>0.125</v>
      </c>
      <c r="E21" s="63"/>
      <c r="F21" s="63" t="s">
        <v>2097</v>
      </c>
      <c r="G21" s="65">
        <v>0</v>
      </c>
      <c r="H21" s="65">
        <v>3</v>
      </c>
      <c r="I21" s="65">
        <v>-3</v>
      </c>
      <c r="J21" s="62" t="s">
        <v>2168</v>
      </c>
    </row>
    <row r="22" spans="1:10" x14ac:dyDescent="0.25">
      <c r="A22" s="62" t="s">
        <v>2079</v>
      </c>
      <c r="B22" s="64">
        <v>60</v>
      </c>
      <c r="C22" s="64">
        <v>7</v>
      </c>
      <c r="D22" s="63">
        <v>0.11666666666666667</v>
      </c>
      <c r="E22" s="63"/>
      <c r="F22" s="63" t="s">
        <v>2103</v>
      </c>
      <c r="G22" s="65">
        <v>0</v>
      </c>
      <c r="H22" s="65">
        <v>3</v>
      </c>
      <c r="I22" s="65">
        <v>-3</v>
      </c>
      <c r="J22" s="62" t="s">
        <v>2168</v>
      </c>
    </row>
    <row r="23" spans="1:10" x14ac:dyDescent="0.25">
      <c r="A23" s="62" t="s">
        <v>2080</v>
      </c>
      <c r="B23" s="64">
        <v>30</v>
      </c>
      <c r="C23" s="64">
        <v>18</v>
      </c>
      <c r="D23" s="63">
        <v>0.6</v>
      </c>
      <c r="E23" s="63"/>
      <c r="F23" s="63" t="s">
        <v>2075</v>
      </c>
      <c r="G23" s="65">
        <v>21.86904761904762</v>
      </c>
      <c r="H23" s="65">
        <v>27</v>
      </c>
      <c r="I23" s="65">
        <v>-5.1309523809523796</v>
      </c>
      <c r="J23" s="62" t="s">
        <v>2168</v>
      </c>
    </row>
    <row r="24" spans="1:10" x14ac:dyDescent="0.25">
      <c r="A24" s="62" t="s">
        <v>2081</v>
      </c>
      <c r="B24" s="64">
        <v>107</v>
      </c>
      <c r="C24" s="64">
        <v>6</v>
      </c>
      <c r="D24" s="63">
        <v>5.6074766355140186E-2</v>
      </c>
      <c r="E24" s="63"/>
      <c r="F24" s="63" t="s">
        <v>2150</v>
      </c>
      <c r="G24" s="65">
        <v>87.476190476190482</v>
      </c>
      <c r="H24" s="65">
        <v>93</v>
      </c>
      <c r="I24" s="65">
        <v>-5.5238095238095184</v>
      </c>
      <c r="J24" s="62" t="s">
        <v>2168</v>
      </c>
    </row>
    <row r="25" spans="1:10" x14ac:dyDescent="0.25">
      <c r="A25" s="62" t="s">
        <v>2082</v>
      </c>
      <c r="B25" s="64">
        <v>31</v>
      </c>
      <c r="C25" s="64">
        <v>8</v>
      </c>
      <c r="D25" s="63">
        <v>0.25806451612903225</v>
      </c>
      <c r="E25" s="63"/>
      <c r="F25" s="63" t="s">
        <v>2071</v>
      </c>
      <c r="G25" s="65">
        <v>0</v>
      </c>
      <c r="H25" s="65">
        <v>6</v>
      </c>
      <c r="I25" s="65">
        <v>-6</v>
      </c>
      <c r="J25" s="62" t="s">
        <v>2168</v>
      </c>
    </row>
    <row r="26" spans="1:10" x14ac:dyDescent="0.25">
      <c r="A26" s="62" t="s">
        <v>2153</v>
      </c>
      <c r="B26" s="64">
        <v>8</v>
      </c>
      <c r="C26" s="64">
        <v>1</v>
      </c>
      <c r="D26" s="63">
        <v>0.125</v>
      </c>
      <c r="E26" s="63"/>
      <c r="F26" s="63" t="s">
        <v>2161</v>
      </c>
      <c r="G26" s="65">
        <v>10.93452380952381</v>
      </c>
      <c r="H26" s="65">
        <v>24</v>
      </c>
      <c r="I26" s="65">
        <v>-13.06547619047619</v>
      </c>
      <c r="J26" s="62" t="s">
        <v>2168</v>
      </c>
    </row>
    <row r="27" spans="1:10" x14ac:dyDescent="0.25">
      <c r="A27" s="62" t="s">
        <v>2083</v>
      </c>
      <c r="B27" s="64">
        <v>31</v>
      </c>
      <c r="C27" s="64">
        <v>7</v>
      </c>
      <c r="D27" s="63">
        <v>0.22580645161290322</v>
      </c>
      <c r="E27" s="63"/>
      <c r="F27" s="63" t="s">
        <v>2152</v>
      </c>
      <c r="G27" s="65">
        <v>10.93452380952381</v>
      </c>
      <c r="H27" s="65">
        <v>24</v>
      </c>
      <c r="I27" s="65">
        <v>-13.06547619047619</v>
      </c>
      <c r="J27" s="62" t="s">
        <v>2168</v>
      </c>
    </row>
    <row r="28" spans="1:10" x14ac:dyDescent="0.25">
      <c r="A28" s="62" t="s">
        <v>2084</v>
      </c>
      <c r="B28" s="64">
        <v>33</v>
      </c>
      <c r="C28" s="64">
        <v>3</v>
      </c>
      <c r="D28" s="63">
        <v>9.0909090909090912E-2</v>
      </c>
      <c r="E28" s="63"/>
      <c r="F28" s="63" t="s">
        <v>2074</v>
      </c>
      <c r="G28" s="65">
        <v>21.86904761904762</v>
      </c>
      <c r="H28" s="65">
        <v>36</v>
      </c>
      <c r="I28" s="65">
        <v>-14.13095238095238</v>
      </c>
      <c r="J28" s="62" t="s">
        <v>2168</v>
      </c>
    </row>
    <row r="29" spans="1:10" x14ac:dyDescent="0.25">
      <c r="A29" s="62" t="s">
        <v>2154</v>
      </c>
      <c r="B29" s="64">
        <v>6</v>
      </c>
      <c r="C29" s="64">
        <v>0</v>
      </c>
      <c r="D29" s="63">
        <v>0</v>
      </c>
      <c r="E29" s="63"/>
      <c r="F29" s="63" t="s">
        <v>2153</v>
      </c>
      <c r="G29" s="65">
        <v>76.541666666666671</v>
      </c>
      <c r="H29" s="65">
        <v>93</v>
      </c>
      <c r="I29" s="65">
        <v>-16.458333333333329</v>
      </c>
      <c r="J29" s="62" t="s">
        <v>2168</v>
      </c>
    </row>
    <row r="30" spans="1:10" x14ac:dyDescent="0.25">
      <c r="A30" s="62" t="s">
        <v>2085</v>
      </c>
      <c r="B30" s="64">
        <v>39</v>
      </c>
      <c r="C30" s="64">
        <v>3</v>
      </c>
      <c r="D30" s="63">
        <v>7.6923076923076927E-2</v>
      </c>
      <c r="E30" s="63"/>
      <c r="F30" s="63" t="s">
        <v>2162</v>
      </c>
      <c r="G30" s="65">
        <v>21.86904761904762</v>
      </c>
      <c r="H30" s="65">
        <v>39</v>
      </c>
      <c r="I30" s="65">
        <v>-17.13095238095238</v>
      </c>
      <c r="J30" s="62" t="s">
        <v>2168</v>
      </c>
    </row>
    <row r="31" spans="1:10" x14ac:dyDescent="0.25">
      <c r="A31" s="62" t="s">
        <v>2086</v>
      </c>
      <c r="B31" s="64">
        <v>24</v>
      </c>
      <c r="C31" s="64">
        <v>10</v>
      </c>
      <c r="D31" s="63">
        <v>0.41666666666666669</v>
      </c>
      <c r="E31" s="63"/>
      <c r="F31" s="63" t="s">
        <v>2083</v>
      </c>
      <c r="G31" s="65">
        <v>0</v>
      </c>
      <c r="H31" s="65">
        <v>18</v>
      </c>
      <c r="I31" s="65">
        <v>-18</v>
      </c>
      <c r="J31" s="62" t="s">
        <v>2168</v>
      </c>
    </row>
    <row r="32" spans="1:10" x14ac:dyDescent="0.25">
      <c r="A32" s="62" t="s">
        <v>2155</v>
      </c>
      <c r="B32" s="64">
        <v>1</v>
      </c>
      <c r="C32" s="64">
        <v>0</v>
      </c>
      <c r="D32" s="63">
        <v>0</v>
      </c>
      <c r="E32" s="63"/>
      <c r="F32" s="63" t="s">
        <v>2151</v>
      </c>
      <c r="G32" s="65">
        <v>142.14880952380952</v>
      </c>
      <c r="H32" s="65">
        <v>171</v>
      </c>
      <c r="I32" s="65">
        <v>-28.851190476190482</v>
      </c>
      <c r="J32" s="62" t="s">
        <v>2168</v>
      </c>
    </row>
    <row r="33" spans="1:10" x14ac:dyDescent="0.25">
      <c r="A33" s="62" t="s">
        <v>2087</v>
      </c>
      <c r="B33" s="64">
        <v>125</v>
      </c>
      <c r="C33" s="64">
        <v>8</v>
      </c>
      <c r="D33" s="63">
        <v>6.4000000000000001E-2</v>
      </c>
      <c r="E33" s="63"/>
      <c r="F33" s="63" t="s">
        <v>2088</v>
      </c>
      <c r="G33" s="65">
        <v>0</v>
      </c>
      <c r="H33" s="65">
        <v>36</v>
      </c>
      <c r="I33" s="65">
        <v>-36</v>
      </c>
      <c r="J33" s="62" t="s">
        <v>2168</v>
      </c>
    </row>
    <row r="34" spans="1:10" x14ac:dyDescent="0.25">
      <c r="A34" s="62" t="s">
        <v>2088</v>
      </c>
      <c r="B34" s="64">
        <v>49</v>
      </c>
      <c r="C34" s="64">
        <v>9</v>
      </c>
      <c r="D34" s="63">
        <v>0.18367346938775511</v>
      </c>
      <c r="E34" s="63"/>
      <c r="F34" s="63" t="s">
        <v>2085</v>
      </c>
      <c r="G34" s="65">
        <v>0</v>
      </c>
      <c r="H34" s="65">
        <v>36</v>
      </c>
      <c r="I34" s="65">
        <v>-36</v>
      </c>
      <c r="J34" s="62" t="s">
        <v>2168</v>
      </c>
    </row>
    <row r="35" spans="1:10" x14ac:dyDescent="0.25">
      <c r="A35" s="62" t="s">
        <v>2156</v>
      </c>
      <c r="B35" s="64">
        <v>13</v>
      </c>
      <c r="C35" s="64">
        <v>2</v>
      </c>
      <c r="D35" s="63">
        <v>0.15384615384615385</v>
      </c>
      <c r="E35" s="63"/>
      <c r="F35" s="63" t="s">
        <v>2089</v>
      </c>
      <c r="G35" s="65">
        <v>21.86904761904762</v>
      </c>
      <c r="H35" s="65">
        <v>60</v>
      </c>
      <c r="I35" s="65">
        <v>-38.13095238095238</v>
      </c>
      <c r="J35" s="62" t="s">
        <v>2168</v>
      </c>
    </row>
    <row r="36" spans="1:10" x14ac:dyDescent="0.25">
      <c r="A36" s="62" t="s">
        <v>2089</v>
      </c>
      <c r="B36" s="64">
        <v>46</v>
      </c>
      <c r="C36" s="64">
        <v>4</v>
      </c>
      <c r="D36" s="63">
        <v>8.6956521739130432E-2</v>
      </c>
      <c r="E36" s="63"/>
      <c r="F36" s="63" t="s">
        <v>2091</v>
      </c>
      <c r="G36" s="65">
        <v>120.27976190476191</v>
      </c>
      <c r="H36" s="65">
        <v>159</v>
      </c>
      <c r="I36" s="65">
        <v>-38.720238095238088</v>
      </c>
      <c r="J36" s="62" t="s">
        <v>2168</v>
      </c>
    </row>
    <row r="37" spans="1:10" x14ac:dyDescent="0.25">
      <c r="A37" s="62" t="s">
        <v>2090</v>
      </c>
      <c r="B37" s="64">
        <v>34</v>
      </c>
      <c r="C37" s="64">
        <v>4</v>
      </c>
      <c r="D37" s="63">
        <v>0.11764705882352941</v>
      </c>
      <c r="E37" s="63"/>
      <c r="F37" s="63" t="s">
        <v>2087</v>
      </c>
      <c r="G37" s="65">
        <v>10.93452380952381</v>
      </c>
      <c r="H37" s="65">
        <v>54</v>
      </c>
      <c r="I37" s="65">
        <v>-43.06547619047619</v>
      </c>
      <c r="J37" s="62" t="s">
        <v>2168</v>
      </c>
    </row>
    <row r="38" spans="1:10" x14ac:dyDescent="0.25">
      <c r="A38" s="62" t="s">
        <v>2157</v>
      </c>
      <c r="B38" s="64">
        <v>12</v>
      </c>
      <c r="C38" s="64">
        <v>0</v>
      </c>
      <c r="D38" s="63">
        <v>0</v>
      </c>
      <c r="E38" s="63"/>
      <c r="F38" s="63" t="s">
        <v>2160</v>
      </c>
      <c r="G38" s="65">
        <v>98.410714285714292</v>
      </c>
      <c r="H38" s="65">
        <v>147</v>
      </c>
      <c r="I38" s="65">
        <v>-48.589285714285708</v>
      </c>
      <c r="J38" s="62" t="s">
        <v>2168</v>
      </c>
    </row>
    <row r="39" spans="1:10" x14ac:dyDescent="0.25">
      <c r="A39" s="62" t="s">
        <v>2091</v>
      </c>
      <c r="B39" s="64">
        <v>56</v>
      </c>
      <c r="C39" s="64">
        <v>6</v>
      </c>
      <c r="D39" s="63">
        <v>0.10714285714285714</v>
      </c>
      <c r="E39" s="63"/>
      <c r="F39" s="63" t="s">
        <v>2159</v>
      </c>
      <c r="G39" s="65">
        <v>43.738095238095241</v>
      </c>
      <c r="H39" s="65">
        <v>102</v>
      </c>
      <c r="I39" s="65">
        <v>-58.261904761904759</v>
      </c>
      <c r="J39" s="62" t="s">
        <v>2168</v>
      </c>
    </row>
    <row r="40" spans="1:10" x14ac:dyDescent="0.25">
      <c r="A40" s="62" t="s">
        <v>2092</v>
      </c>
      <c r="B40" s="64">
        <v>29</v>
      </c>
      <c r="C40" s="64">
        <v>15</v>
      </c>
      <c r="D40" s="63">
        <v>0.51724137931034486</v>
      </c>
      <c r="E40" s="63"/>
      <c r="F40" s="63" t="s">
        <v>2166</v>
      </c>
      <c r="G40" s="65">
        <v>43.738095238095241</v>
      </c>
      <c r="H40" s="65">
        <v>102</v>
      </c>
      <c r="I40" s="65">
        <v>-58.261904761904759</v>
      </c>
      <c r="J40" s="62" t="s">
        <v>2168</v>
      </c>
    </row>
    <row r="41" spans="1:10" x14ac:dyDescent="0.25">
      <c r="A41" s="62" t="s">
        <v>2158</v>
      </c>
      <c r="B41" s="64">
        <v>1</v>
      </c>
      <c r="C41" s="64">
        <v>0</v>
      </c>
      <c r="D41" s="63">
        <v>0</v>
      </c>
      <c r="E41" s="63"/>
      <c r="F41" s="63" t="s">
        <v>2101</v>
      </c>
      <c r="G41" s="65">
        <v>109.3452380952381</v>
      </c>
      <c r="H41" s="65">
        <v>174</v>
      </c>
      <c r="I41" s="65">
        <v>-64.654761904761898</v>
      </c>
      <c r="J41" s="62" t="s">
        <v>2168</v>
      </c>
    </row>
    <row r="42" spans="1:10" x14ac:dyDescent="0.25">
      <c r="A42" s="62" t="s">
        <v>2093</v>
      </c>
      <c r="B42" s="64">
        <v>91</v>
      </c>
      <c r="C42" s="64">
        <v>5</v>
      </c>
      <c r="D42" s="63">
        <v>5.4945054945054944E-2</v>
      </c>
      <c r="E42" s="63"/>
      <c r="F42" s="63" t="s">
        <v>2147</v>
      </c>
      <c r="G42" s="65">
        <v>32.803571428571431</v>
      </c>
      <c r="H42" s="65">
        <v>99</v>
      </c>
      <c r="I42" s="65">
        <v>-66.196428571428569</v>
      </c>
      <c r="J42" s="62" t="s">
        <v>2168</v>
      </c>
    </row>
    <row r="43" spans="1:10" x14ac:dyDescent="0.25">
      <c r="A43" s="62" t="s">
        <v>2159</v>
      </c>
      <c r="B43" s="64">
        <v>1</v>
      </c>
      <c r="C43" s="64">
        <v>0</v>
      </c>
      <c r="D43" s="63">
        <v>0</v>
      </c>
      <c r="E43" s="63"/>
      <c r="F43" s="63" t="s">
        <v>2080</v>
      </c>
      <c r="G43" s="65">
        <v>306.16666666666669</v>
      </c>
      <c r="H43" s="65">
        <v>381</v>
      </c>
      <c r="I43" s="65">
        <v>-74.833333333333314</v>
      </c>
      <c r="J43" s="62" t="s">
        <v>2168</v>
      </c>
    </row>
    <row r="44" spans="1:10" x14ac:dyDescent="0.25">
      <c r="A44" s="62" t="s">
        <v>2094</v>
      </c>
      <c r="B44" s="64">
        <v>40</v>
      </c>
      <c r="C44" s="64">
        <v>3</v>
      </c>
      <c r="D44" s="63">
        <v>7.4999999999999997E-2</v>
      </c>
      <c r="E44" s="63"/>
      <c r="F44" s="63" t="s">
        <v>2158</v>
      </c>
      <c r="G44" s="65">
        <v>76.541666666666671</v>
      </c>
      <c r="H44" s="65">
        <v>159</v>
      </c>
      <c r="I44" s="65">
        <v>-82.458333333333329</v>
      </c>
      <c r="J44" s="62" t="s">
        <v>2168</v>
      </c>
    </row>
    <row r="45" spans="1:10" x14ac:dyDescent="0.25">
      <c r="A45" s="62" t="s">
        <v>2160</v>
      </c>
      <c r="B45" s="64">
        <v>12</v>
      </c>
      <c r="C45" s="64">
        <v>0</v>
      </c>
      <c r="D45" s="63">
        <v>0</v>
      </c>
      <c r="E45" s="63"/>
      <c r="F45" s="63" t="s">
        <v>2156</v>
      </c>
      <c r="G45" s="65">
        <v>32.803571428571431</v>
      </c>
      <c r="H45" s="65">
        <v>117</v>
      </c>
      <c r="I45" s="65">
        <v>-84.196428571428569</v>
      </c>
      <c r="J45" s="62" t="s">
        <v>2168</v>
      </c>
    </row>
    <row r="46" spans="1:10" x14ac:dyDescent="0.25">
      <c r="A46" s="62" t="s">
        <v>2161</v>
      </c>
      <c r="B46" s="64">
        <v>1</v>
      </c>
      <c r="C46" s="64">
        <v>0</v>
      </c>
      <c r="D46" s="63">
        <v>0</v>
      </c>
      <c r="E46" s="63"/>
      <c r="F46" s="63" t="s">
        <v>2096</v>
      </c>
      <c r="G46" s="65">
        <v>43.738095238095241</v>
      </c>
      <c r="H46" s="65">
        <v>129</v>
      </c>
      <c r="I46" s="65">
        <v>-85.261904761904759</v>
      </c>
      <c r="J46" s="62" t="s">
        <v>2168</v>
      </c>
    </row>
    <row r="47" spans="1:10" x14ac:dyDescent="0.25">
      <c r="A47" s="62" t="s">
        <v>2095</v>
      </c>
      <c r="B47" s="64">
        <v>46</v>
      </c>
      <c r="C47" s="64">
        <v>2</v>
      </c>
      <c r="D47" s="63">
        <v>4.3478260869565216E-2</v>
      </c>
      <c r="E47" s="63"/>
      <c r="F47" s="63" t="s">
        <v>2077</v>
      </c>
      <c r="G47" s="65">
        <v>32.803571428571431</v>
      </c>
      <c r="H47" s="65">
        <v>120</v>
      </c>
      <c r="I47" s="65">
        <v>-87.196428571428569</v>
      </c>
      <c r="J47" s="62" t="s">
        <v>2168</v>
      </c>
    </row>
    <row r="48" spans="1:10" x14ac:dyDescent="0.25">
      <c r="A48" s="62" t="s">
        <v>2096</v>
      </c>
      <c r="B48" s="64">
        <v>41</v>
      </c>
      <c r="C48" s="64">
        <v>2</v>
      </c>
      <c r="D48" s="63">
        <v>4.878048780487805E-2</v>
      </c>
      <c r="E48" s="63"/>
      <c r="F48" s="63" t="s">
        <v>2081</v>
      </c>
      <c r="G48" s="65">
        <v>32.803571428571431</v>
      </c>
      <c r="H48" s="65">
        <v>120</v>
      </c>
      <c r="I48" s="65">
        <v>-87.196428571428569</v>
      </c>
      <c r="J48" s="62" t="s">
        <v>2168</v>
      </c>
    </row>
    <row r="49" spans="1:10" x14ac:dyDescent="0.25">
      <c r="A49" s="62" t="s">
        <v>2162</v>
      </c>
      <c r="B49" s="64">
        <v>20</v>
      </c>
      <c r="C49" s="64">
        <v>2</v>
      </c>
      <c r="D49" s="63">
        <v>0.1</v>
      </c>
      <c r="E49" s="63"/>
      <c r="F49" s="63" t="s">
        <v>2098</v>
      </c>
      <c r="G49" s="65">
        <v>43.738095238095241</v>
      </c>
      <c r="H49" s="65">
        <v>138</v>
      </c>
      <c r="I49" s="65">
        <v>-94.261904761904759</v>
      </c>
      <c r="J49" s="62" t="s">
        <v>2168</v>
      </c>
    </row>
    <row r="50" spans="1:10" x14ac:dyDescent="0.25">
      <c r="A50" s="62" t="s">
        <v>2097</v>
      </c>
      <c r="B50" s="64">
        <v>43</v>
      </c>
      <c r="C50" s="64">
        <v>4</v>
      </c>
      <c r="D50" s="63">
        <v>9.3023255813953487E-2</v>
      </c>
      <c r="E50" s="63"/>
      <c r="F50" s="63" t="s">
        <v>2102</v>
      </c>
      <c r="G50" s="65">
        <v>21.86904761904762</v>
      </c>
      <c r="H50" s="65">
        <v>123</v>
      </c>
      <c r="I50" s="65">
        <v>-101.13095238095238</v>
      </c>
      <c r="J50" s="62" t="s">
        <v>2168</v>
      </c>
    </row>
    <row r="51" spans="1:10" x14ac:dyDescent="0.25">
      <c r="A51" s="62" t="s">
        <v>2098</v>
      </c>
      <c r="B51" s="64">
        <v>53</v>
      </c>
      <c r="C51" s="64">
        <v>11</v>
      </c>
      <c r="D51" s="63">
        <v>0.20754716981132076</v>
      </c>
      <c r="E51" s="63"/>
      <c r="F51" s="63" t="s">
        <v>2078</v>
      </c>
      <c r="G51" s="65">
        <v>65.607142857142861</v>
      </c>
      <c r="H51" s="65">
        <v>168</v>
      </c>
      <c r="I51" s="65">
        <v>-102.39285714285714</v>
      </c>
      <c r="J51" s="62" t="s">
        <v>2168</v>
      </c>
    </row>
    <row r="52" spans="1:10" x14ac:dyDescent="0.25">
      <c r="A52" s="62" t="s">
        <v>2163</v>
      </c>
      <c r="B52" s="64">
        <v>2</v>
      </c>
      <c r="C52" s="64">
        <v>2</v>
      </c>
      <c r="D52" s="63">
        <v>1</v>
      </c>
      <c r="E52" s="63"/>
      <c r="F52" s="63" t="s">
        <v>2165</v>
      </c>
      <c r="G52" s="65">
        <v>76.541666666666671</v>
      </c>
      <c r="H52" s="65">
        <v>180</v>
      </c>
      <c r="I52" s="65">
        <v>-103.45833333333333</v>
      </c>
      <c r="J52" s="62" t="s">
        <v>2168</v>
      </c>
    </row>
    <row r="53" spans="1:10" x14ac:dyDescent="0.25">
      <c r="A53" s="62" t="s">
        <v>2099</v>
      </c>
      <c r="B53" s="64">
        <v>190</v>
      </c>
      <c r="C53" s="64">
        <v>2</v>
      </c>
      <c r="D53" s="63">
        <v>1.0526315789473684E-2</v>
      </c>
      <c r="E53" s="63"/>
      <c r="F53" s="63" t="s">
        <v>2094</v>
      </c>
      <c r="G53" s="65">
        <v>21.86904761904762</v>
      </c>
      <c r="H53" s="65">
        <v>138</v>
      </c>
      <c r="I53" s="65">
        <v>-116.13095238095238</v>
      </c>
      <c r="J53" s="62" t="s">
        <v>2168</v>
      </c>
    </row>
    <row r="54" spans="1:10" x14ac:dyDescent="0.25">
      <c r="A54" s="62" t="s">
        <v>2100</v>
      </c>
      <c r="B54" s="64">
        <v>58</v>
      </c>
      <c r="C54" s="64">
        <v>10</v>
      </c>
      <c r="D54" s="63">
        <v>0.17241379310344829</v>
      </c>
      <c r="E54" s="63"/>
      <c r="F54" s="63" t="s">
        <v>2093</v>
      </c>
      <c r="G54" s="65">
        <v>43.738095238095241</v>
      </c>
      <c r="H54" s="65">
        <v>213</v>
      </c>
      <c r="I54" s="65">
        <v>-169.26190476190476</v>
      </c>
      <c r="J54" s="62" t="s">
        <v>2168</v>
      </c>
    </row>
    <row r="55" spans="1:10" x14ac:dyDescent="0.25">
      <c r="A55" s="62" t="s">
        <v>2164</v>
      </c>
      <c r="B55" s="64">
        <v>9</v>
      </c>
      <c r="C55" s="64">
        <v>2</v>
      </c>
      <c r="D55" s="63">
        <v>0.22222222222222221</v>
      </c>
      <c r="E55" s="63"/>
      <c r="F55" s="63" t="s">
        <v>2146</v>
      </c>
      <c r="G55" s="65">
        <v>131.21428571428572</v>
      </c>
      <c r="H55" s="65">
        <v>324</v>
      </c>
      <c r="I55" s="65">
        <v>-192.78571428571428</v>
      </c>
      <c r="J55" s="62" t="s">
        <v>2168</v>
      </c>
    </row>
    <row r="56" spans="1:10" x14ac:dyDescent="0.25">
      <c r="A56" s="62" t="s">
        <v>2165</v>
      </c>
      <c r="B56" s="64">
        <v>1</v>
      </c>
      <c r="C56" s="64">
        <v>0</v>
      </c>
      <c r="D56" s="63">
        <v>0</v>
      </c>
      <c r="E56" s="63"/>
      <c r="F56" s="63" t="s">
        <v>2099</v>
      </c>
      <c r="G56" s="65">
        <v>32.803571428571431</v>
      </c>
      <c r="H56" s="65">
        <v>237</v>
      </c>
      <c r="I56" s="65">
        <v>-204.19642857142856</v>
      </c>
      <c r="J56" s="62" t="s">
        <v>2168</v>
      </c>
    </row>
    <row r="57" spans="1:10" x14ac:dyDescent="0.25">
      <c r="A57" s="62" t="s">
        <v>2101</v>
      </c>
      <c r="B57" s="64">
        <v>71</v>
      </c>
      <c r="C57" s="64">
        <v>4</v>
      </c>
      <c r="D57" s="63">
        <v>5.6338028169014086E-2</v>
      </c>
      <c r="E57" s="63"/>
      <c r="F57" s="63" t="s">
        <v>2084</v>
      </c>
      <c r="G57" s="65">
        <v>54.672619047619051</v>
      </c>
      <c r="H57" s="65">
        <v>273</v>
      </c>
      <c r="I57" s="65">
        <v>-218.32738095238096</v>
      </c>
      <c r="J57" s="62" t="s">
        <v>2168</v>
      </c>
    </row>
    <row r="58" spans="1:10" x14ac:dyDescent="0.25">
      <c r="A58" s="62" t="s">
        <v>2102</v>
      </c>
      <c r="B58" s="64">
        <v>40</v>
      </c>
      <c r="C58" s="64">
        <v>3</v>
      </c>
      <c r="D58" s="63">
        <v>7.4999999999999997E-2</v>
      </c>
      <c r="E58" s="63"/>
      <c r="F58" s="63" t="s">
        <v>2082</v>
      </c>
      <c r="G58" s="65">
        <v>65.607142857142861</v>
      </c>
      <c r="H58" s="65">
        <v>321</v>
      </c>
      <c r="I58" s="65">
        <v>-255.39285714285714</v>
      </c>
      <c r="J58" s="62" t="s">
        <v>2168</v>
      </c>
    </row>
    <row r="59" spans="1:10" x14ac:dyDescent="0.25">
      <c r="A59" s="62" t="s">
        <v>2166</v>
      </c>
      <c r="B59" s="64">
        <v>18</v>
      </c>
      <c r="C59" s="64">
        <v>1</v>
      </c>
      <c r="D59" s="63">
        <v>5.5555555555555552E-2</v>
      </c>
      <c r="E59" s="63"/>
      <c r="F59" s="63" t="s">
        <v>2157</v>
      </c>
      <c r="G59" s="65">
        <v>87.476190476190482</v>
      </c>
      <c r="H59" s="65">
        <v>375</v>
      </c>
      <c r="I59" s="65">
        <v>-287.52380952380952</v>
      </c>
      <c r="J59" s="62" t="s">
        <v>2168</v>
      </c>
    </row>
    <row r="60" spans="1:10" x14ac:dyDescent="0.25">
      <c r="A60" s="62" t="s">
        <v>2103</v>
      </c>
      <c r="B60" s="64">
        <v>79</v>
      </c>
      <c r="C60" s="64">
        <v>3</v>
      </c>
      <c r="D60" s="63">
        <v>3.7974683544303799E-2</v>
      </c>
      <c r="E60" s="63"/>
      <c r="F60" s="63" t="s">
        <v>2095</v>
      </c>
      <c r="G60" s="65">
        <v>21.86904761904762</v>
      </c>
      <c r="H60" s="65">
        <v>570</v>
      </c>
      <c r="I60" s="65">
        <v>-548.13095238095241</v>
      </c>
      <c r="J60" s="62" t="s">
        <v>2168</v>
      </c>
    </row>
    <row r="61" spans="1:10" x14ac:dyDescent="0.25">
      <c r="A61" s="62" t="s">
        <v>49</v>
      </c>
      <c r="B61" s="64">
        <v>2205</v>
      </c>
      <c r="C61" s="64">
        <v>333</v>
      </c>
      <c r="D61" s="63">
        <v>0.15102040816326531</v>
      </c>
      <c r="E61" s="63"/>
      <c r="F61" s="63"/>
      <c r="G61" s="62"/>
      <c r="H61" s="65"/>
      <c r="I61" s="65"/>
      <c r="J61" s="62"/>
    </row>
    <row r="63" spans="1:10" ht="15.75" x14ac:dyDescent="0.25">
      <c r="F63" s="63"/>
      <c r="I63" s="70" t="s">
        <v>2170</v>
      </c>
      <c r="J63" s="71">
        <f>SUM(I4:I14)</f>
        <v>569.4880952380953</v>
      </c>
    </row>
    <row r="65" spans="1:13" ht="18.75" x14ac:dyDescent="0.3">
      <c r="A65" s="28" t="s">
        <v>2125</v>
      </c>
    </row>
    <row r="67" spans="1:13" x14ac:dyDescent="0.25">
      <c r="A67" s="9" t="s">
        <v>2122</v>
      </c>
      <c r="B67" s="7" t="s">
        <v>2124</v>
      </c>
    </row>
    <row r="69" spans="1:13" x14ac:dyDescent="0.25">
      <c r="A69" s="9" t="s">
        <v>2172</v>
      </c>
      <c r="B69" s="7" t="s">
        <v>2123</v>
      </c>
      <c r="C69" s="7" t="s">
        <v>2104</v>
      </c>
      <c r="D69" s="7" t="s">
        <v>2171</v>
      </c>
      <c r="F69" s="72" t="s">
        <v>2172</v>
      </c>
      <c r="G69" s="72" t="s">
        <v>2116</v>
      </c>
      <c r="H69" s="73" t="s">
        <v>2117</v>
      </c>
      <c r="I69" s="73" t="s">
        <v>2119</v>
      </c>
    </row>
    <row r="70" spans="1:13" x14ac:dyDescent="0.25">
      <c r="A70" s="7" t="s">
        <v>57</v>
      </c>
      <c r="B70" s="11">
        <v>46</v>
      </c>
      <c r="C70" s="11">
        <v>27</v>
      </c>
      <c r="D70" s="17">
        <v>0.58695652173913049</v>
      </c>
      <c r="F70" s="74" t="s">
        <v>57</v>
      </c>
      <c r="G70" s="75">
        <v>295.23214285714289</v>
      </c>
      <c r="H70" s="75">
        <v>138</v>
      </c>
      <c r="I70" s="75">
        <v>157.23214285714289</v>
      </c>
    </row>
    <row r="71" spans="1:13" x14ac:dyDescent="0.25">
      <c r="A71" s="7" t="s">
        <v>59</v>
      </c>
      <c r="B71" s="11">
        <v>142</v>
      </c>
      <c r="C71" s="11">
        <v>44</v>
      </c>
      <c r="D71" s="17">
        <v>0.30985915492957744</v>
      </c>
      <c r="F71" s="76" t="s">
        <v>59</v>
      </c>
      <c r="G71" s="77">
        <v>295.23214285714289</v>
      </c>
      <c r="H71" s="77">
        <v>138</v>
      </c>
      <c r="I71" s="77">
        <v>157.23214285714289</v>
      </c>
    </row>
    <row r="72" spans="1:13" x14ac:dyDescent="0.25">
      <c r="A72" s="7" t="s">
        <v>65</v>
      </c>
      <c r="B72" s="11">
        <v>46</v>
      </c>
      <c r="C72" s="11">
        <v>27</v>
      </c>
      <c r="D72" s="17">
        <v>0.58695652173913049</v>
      </c>
      <c r="F72" s="31" t="s">
        <v>65</v>
      </c>
      <c r="G72" s="30">
        <v>481.11904761904765</v>
      </c>
      <c r="H72" s="30">
        <v>426</v>
      </c>
      <c r="I72" s="30">
        <v>55.119047619047649</v>
      </c>
    </row>
    <row r="73" spans="1:13" x14ac:dyDescent="0.25">
      <c r="A73" s="7" t="s">
        <v>49</v>
      </c>
      <c r="B73" s="11">
        <v>234</v>
      </c>
      <c r="C73" s="11">
        <v>98</v>
      </c>
      <c r="D73" s="17">
        <v>0.41880341880341881</v>
      </c>
    </row>
    <row r="76" spans="1:13" x14ac:dyDescent="0.25">
      <c r="M76" s="2"/>
    </row>
  </sheetData>
  <sortState ref="F70:I72">
    <sortCondition descending="1" ref="I71"/>
  </sortState>
  <pageMargins left="0.511811024" right="0.511811024" top="0.78740157499999996" bottom="0.78740157499999996" header="0.31496062000000002" footer="0.31496062000000002"/>
  <pageSetup paperSize="9" orientation="portrait" r:id="rId3"/>
  <ignoredErrors>
    <ignoredError sqref="J6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E92DC7-9E06-4418-8419-A4FE1C967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</vt:lpstr>
      <vt:lpstr>Base tratada</vt:lpstr>
      <vt:lpstr>EDA</vt:lpstr>
      <vt:lpstr>Aplicação IV</vt:lpstr>
      <vt:lpstr>Análises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2026-01-20T21:34:10Z</dcterms:created>
  <dcterms:modified xsi:type="dcterms:W3CDTF">2026-02-26T13:05:48Z</dcterms:modified>
</cp:coreProperties>
</file>